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4AB4AF60-763C-4303-826F-D3DAEADF6DFA}" xr6:coauthVersionLast="47" xr6:coauthVersionMax="47" xr10:uidLastSave="{00000000-0000-0000-0000-000000000000}"/>
  <bookViews>
    <workbookView xWindow="28680" yWindow="-120" windowWidth="29040" windowHeight="17640" activeTab="5" xr2:uid="{B5BD5A86-61B2-483E-9DDF-EC64E2686D54}"/>
  </bookViews>
  <sheets>
    <sheet name="asset_level_drivers" sheetId="26" r:id="rId1"/>
    <sheet name="Sheet3" sheetId="37" state="hidden" r:id="rId2"/>
    <sheet name="live_ds" sheetId="25" r:id="rId3"/>
    <sheet name="dnc_capex_drivers" sheetId="23" r:id="rId4"/>
    <sheet name="old_hedges" sheetId="34" r:id="rId5"/>
    <sheet name="current_hedges" sheetId="24" r:id="rId6"/>
    <sheet name="fees_schedule" sheetId="22" r:id="rId7"/>
    <sheet name="current_afes" sheetId="21" r:id="rId8"/>
    <sheet name="opex_drivers_monthly" sheetId="20" r:id="rId9"/>
    <sheet name="production_splitter" sheetId="19" r:id="rId10"/>
    <sheet name="rig_crew_timing" sheetId="18" r:id="rId11"/>
    <sheet name="monthly_drivers_0" sheetId="17" r:id="rId12"/>
    <sheet name="monthly_drivers_1" sheetId="16" r:id="rId13"/>
    <sheet name="monthly_drivers_4" sheetId="11" r:id="rId14"/>
    <sheet name="monthly_drivers_5" sheetId="10" r:id="rId15"/>
    <sheet name="monthly_drivers_8" sheetId="28" r:id="rId16"/>
    <sheet name="monthly_drivers_9" sheetId="31" r:id="rId17"/>
    <sheet name="monthly_drivers_10" sheetId="36" r:id="rId18"/>
    <sheet name="monthly_drivers_7" sheetId="14" r:id="rId19"/>
    <sheet name="monthly_drivers_2" sheetId="13" r:id="rId20"/>
    <sheet name="monthly_drivers_3" sheetId="12" r:id="rId21"/>
    <sheet name="monthly_drivers_6" sheetId="15" r:id="rId22"/>
    <sheet name="hist_financials_0" sheetId="9" r:id="rId23"/>
    <sheet name="hist_financials_1" sheetId="8" r:id="rId24"/>
    <sheet name="hist_financials_4" sheetId="6" r:id="rId25"/>
    <sheet name="hist_financials_5" sheetId="7" r:id="rId26"/>
    <sheet name="hist_financials_8" sheetId="29" r:id="rId27"/>
    <sheet name="hist_financials_9" sheetId="33" r:id="rId28"/>
    <sheet name="hist_financials_6" sheetId="5" r:id="rId29"/>
    <sheet name="hist_financials_7" sheetId="4" r:id="rId30"/>
    <sheet name="hist_financials_10" sheetId="35" r:id="rId31"/>
    <sheet name="type_curves_oil" sheetId="3" r:id="rId32"/>
    <sheet name="type_curves_gas" sheetId="2" r:id="rId33"/>
    <sheet name="type_curves_water" sheetId="1" r:id="rId34"/>
  </sheet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24" l="1"/>
  <c r="H4" i="24"/>
  <c r="H3" i="24"/>
  <c r="H2" i="24"/>
  <c r="N8" i="24"/>
  <c r="O8" i="24" s="1"/>
  <c r="P8" i="24" s="1"/>
  <c r="M8" i="24"/>
  <c r="A8" i="24"/>
  <c r="N7" i="24"/>
  <c r="O7" i="24" s="1"/>
  <c r="P7" i="24" s="1"/>
  <c r="M7" i="24"/>
  <c r="A7" i="24"/>
  <c r="K5" i="24"/>
  <c r="K4" i="24"/>
  <c r="N4" i="24"/>
  <c r="O4" i="24" s="1"/>
  <c r="M4" i="24"/>
  <c r="A4" i="24"/>
  <c r="K2" i="24"/>
  <c r="K3" i="24"/>
  <c r="N3" i="24"/>
  <c r="O3" i="24" s="1"/>
  <c r="M3" i="24"/>
  <c r="A3" i="24"/>
  <c r="P3" i="24" l="1"/>
  <c r="P4" i="24"/>
  <c r="N295" i="24" l="1"/>
  <c r="O295" i="24" s="1"/>
  <c r="P295" i="24" s="1"/>
  <c r="M295" i="24"/>
  <c r="N294" i="24"/>
  <c r="M294" i="24"/>
  <c r="N293" i="24"/>
  <c r="M293" i="24"/>
  <c r="N292" i="24"/>
  <c r="O292" i="24" s="1"/>
  <c r="P292" i="24" s="1"/>
  <c r="M292" i="24"/>
  <c r="N291" i="24"/>
  <c r="O291" i="24" s="1"/>
  <c r="P291" i="24" s="1"/>
  <c r="M291" i="24"/>
  <c r="N290" i="24"/>
  <c r="M290" i="24"/>
  <c r="N289" i="24"/>
  <c r="M289" i="24"/>
  <c r="N288" i="24"/>
  <c r="M288" i="24"/>
  <c r="N287" i="24"/>
  <c r="O287" i="24" s="1"/>
  <c r="P287" i="24" s="1"/>
  <c r="M287" i="24"/>
  <c r="N286" i="24"/>
  <c r="M286" i="24"/>
  <c r="N285" i="24"/>
  <c r="O285" i="24" s="1"/>
  <c r="P285" i="24" s="1"/>
  <c r="M285" i="24"/>
  <c r="N284" i="24"/>
  <c r="O284" i="24" s="1"/>
  <c r="P284" i="24" s="1"/>
  <c r="M284" i="24"/>
  <c r="N283" i="24"/>
  <c r="O283" i="24" s="1"/>
  <c r="P283" i="24" s="1"/>
  <c r="M283" i="24"/>
  <c r="N282" i="24"/>
  <c r="O282" i="24" s="1"/>
  <c r="P282" i="24" s="1"/>
  <c r="M282" i="24"/>
  <c r="N281" i="24"/>
  <c r="M281" i="24"/>
  <c r="N280" i="24"/>
  <c r="M280" i="24"/>
  <c r="N279" i="24"/>
  <c r="O279" i="24" s="1"/>
  <c r="P279" i="24" s="1"/>
  <c r="M279" i="24"/>
  <c r="N278" i="24"/>
  <c r="O278" i="24" s="1"/>
  <c r="P278" i="24" s="1"/>
  <c r="M278" i="24"/>
  <c r="N277" i="24"/>
  <c r="O277" i="24" s="1"/>
  <c r="P277" i="24" s="1"/>
  <c r="M277" i="24"/>
  <c r="N276" i="24"/>
  <c r="O276" i="24" s="1"/>
  <c r="P276" i="24" s="1"/>
  <c r="M276" i="24"/>
  <c r="N275" i="24"/>
  <c r="O275" i="24" s="1"/>
  <c r="P275" i="24" s="1"/>
  <c r="M275" i="24"/>
  <c r="N274" i="24"/>
  <c r="O274" i="24" s="1"/>
  <c r="P274" i="24" s="1"/>
  <c r="M274" i="24"/>
  <c r="N273" i="24"/>
  <c r="M273" i="24"/>
  <c r="N272" i="24"/>
  <c r="M272" i="24"/>
  <c r="N271" i="24"/>
  <c r="O271" i="24" s="1"/>
  <c r="P271" i="24" s="1"/>
  <c r="M271" i="24"/>
  <c r="N270" i="24"/>
  <c r="O270" i="24" s="1"/>
  <c r="P270" i="24" s="1"/>
  <c r="M270" i="24"/>
  <c r="N269" i="24"/>
  <c r="O269" i="24" s="1"/>
  <c r="P269" i="24" s="1"/>
  <c r="M269" i="24"/>
  <c r="N268" i="24"/>
  <c r="O268" i="24" s="1"/>
  <c r="P268" i="24" s="1"/>
  <c r="M268" i="24"/>
  <c r="N267" i="24"/>
  <c r="O267" i="24" s="1"/>
  <c r="P267" i="24" s="1"/>
  <c r="M267" i="24"/>
  <c r="N266" i="24"/>
  <c r="O266" i="24" s="1"/>
  <c r="P266" i="24" s="1"/>
  <c r="M266" i="24"/>
  <c r="N265" i="24"/>
  <c r="O265" i="24" s="1"/>
  <c r="P265" i="24" s="1"/>
  <c r="M265" i="24"/>
  <c r="N264" i="24"/>
  <c r="M264" i="24"/>
  <c r="N263" i="24"/>
  <c r="O263" i="24" s="1"/>
  <c r="P263" i="24" s="1"/>
  <c r="M263" i="24"/>
  <c r="N262" i="24"/>
  <c r="O262" i="24" s="1"/>
  <c r="P262" i="24" s="1"/>
  <c r="M262" i="24"/>
  <c r="N261" i="24"/>
  <c r="O261" i="24" s="1"/>
  <c r="P261" i="24" s="1"/>
  <c r="M261" i="24"/>
  <c r="N260" i="24"/>
  <c r="O260" i="24" s="1"/>
  <c r="P260" i="24" s="1"/>
  <c r="M260" i="24"/>
  <c r="N259" i="24"/>
  <c r="O259" i="24" s="1"/>
  <c r="P259" i="24" s="1"/>
  <c r="M259" i="24"/>
  <c r="N258" i="24"/>
  <c r="O258" i="24" s="1"/>
  <c r="P258" i="24" s="1"/>
  <c r="M258" i="24"/>
  <c r="N257" i="24"/>
  <c r="O257" i="24" s="1"/>
  <c r="P257" i="24" s="1"/>
  <c r="M257" i="24"/>
  <c r="N256" i="24"/>
  <c r="M256" i="24"/>
  <c r="N255" i="24"/>
  <c r="O255" i="24" s="1"/>
  <c r="P255" i="24" s="1"/>
  <c r="M255" i="24"/>
  <c r="N254" i="24"/>
  <c r="O254" i="24" s="1"/>
  <c r="P254" i="24" s="1"/>
  <c r="M254" i="24"/>
  <c r="N253" i="24"/>
  <c r="O253" i="24" s="1"/>
  <c r="P253" i="24" s="1"/>
  <c r="M253" i="24"/>
  <c r="N252" i="24"/>
  <c r="O252" i="24" s="1"/>
  <c r="P252" i="24" s="1"/>
  <c r="M252" i="24"/>
  <c r="N251" i="24"/>
  <c r="O251" i="24" s="1"/>
  <c r="P251" i="24" s="1"/>
  <c r="M251" i="24"/>
  <c r="N250" i="24"/>
  <c r="O250" i="24" s="1"/>
  <c r="P250" i="24" s="1"/>
  <c r="M250" i="24"/>
  <c r="N249" i="24"/>
  <c r="O249" i="24" s="1"/>
  <c r="P249" i="24" s="1"/>
  <c r="M249" i="24"/>
  <c r="N248" i="24"/>
  <c r="M248" i="24"/>
  <c r="N247" i="24"/>
  <c r="O247" i="24" s="1"/>
  <c r="P247" i="24" s="1"/>
  <c r="M247" i="24"/>
  <c r="N246" i="24"/>
  <c r="O246" i="24" s="1"/>
  <c r="P246" i="24" s="1"/>
  <c r="M246" i="24"/>
  <c r="N245" i="24"/>
  <c r="O245" i="24" s="1"/>
  <c r="P245" i="24" s="1"/>
  <c r="M245" i="24"/>
  <c r="N244" i="24"/>
  <c r="O244" i="24" s="1"/>
  <c r="P244" i="24" s="1"/>
  <c r="M244" i="24"/>
  <c r="N243" i="24"/>
  <c r="O243" i="24" s="1"/>
  <c r="P243" i="24" s="1"/>
  <c r="M243" i="24"/>
  <c r="N242" i="24"/>
  <c r="O242" i="24" s="1"/>
  <c r="P242" i="24" s="1"/>
  <c r="M242" i="24"/>
  <c r="N241" i="24"/>
  <c r="M241" i="24"/>
  <c r="N240" i="24"/>
  <c r="M240" i="24"/>
  <c r="N239" i="24"/>
  <c r="O239" i="24" s="1"/>
  <c r="P239" i="24" s="1"/>
  <c r="M239" i="24"/>
  <c r="N238" i="24"/>
  <c r="O238" i="24" s="1"/>
  <c r="P238" i="24" s="1"/>
  <c r="M238" i="24"/>
  <c r="N237" i="24"/>
  <c r="O237" i="24" s="1"/>
  <c r="P237" i="24" s="1"/>
  <c r="M237" i="24"/>
  <c r="N236" i="24"/>
  <c r="O236" i="24" s="1"/>
  <c r="P236" i="24" s="1"/>
  <c r="M236" i="24"/>
  <c r="N235" i="24"/>
  <c r="O235" i="24" s="1"/>
  <c r="P235" i="24" s="1"/>
  <c r="M235" i="24"/>
  <c r="N234" i="24"/>
  <c r="O234" i="24" s="1"/>
  <c r="P234" i="24" s="1"/>
  <c r="M234" i="24"/>
  <c r="N233" i="24"/>
  <c r="M233" i="24"/>
  <c r="N232" i="24"/>
  <c r="M232" i="24"/>
  <c r="N231" i="24"/>
  <c r="O231" i="24" s="1"/>
  <c r="P231" i="24" s="1"/>
  <c r="M231" i="24"/>
  <c r="N230" i="24"/>
  <c r="O230" i="24" s="1"/>
  <c r="P230" i="24" s="1"/>
  <c r="M230" i="24"/>
  <c r="N229" i="24"/>
  <c r="O229" i="24" s="1"/>
  <c r="P229" i="24" s="1"/>
  <c r="M229" i="24"/>
  <c r="N228" i="24"/>
  <c r="O228" i="24" s="1"/>
  <c r="P228" i="24" s="1"/>
  <c r="M228" i="24"/>
  <c r="N227" i="24"/>
  <c r="O227" i="24" s="1"/>
  <c r="P227" i="24" s="1"/>
  <c r="M227" i="24"/>
  <c r="N226" i="24"/>
  <c r="O226" i="24" s="1"/>
  <c r="P226" i="24" s="1"/>
  <c r="M226" i="24"/>
  <c r="N225" i="24"/>
  <c r="M225" i="24"/>
  <c r="N224" i="24"/>
  <c r="M224" i="24"/>
  <c r="N223" i="24"/>
  <c r="O223" i="24" s="1"/>
  <c r="P223" i="24" s="1"/>
  <c r="M223" i="24"/>
  <c r="N222" i="24"/>
  <c r="O222" i="24" s="1"/>
  <c r="P222" i="24" s="1"/>
  <c r="M222" i="24"/>
  <c r="N221" i="24"/>
  <c r="O221" i="24" s="1"/>
  <c r="P221" i="24" s="1"/>
  <c r="M221" i="24"/>
  <c r="N220" i="24"/>
  <c r="O220" i="24" s="1"/>
  <c r="P220" i="24" s="1"/>
  <c r="M220" i="24"/>
  <c r="N219" i="24"/>
  <c r="O219" i="24" s="1"/>
  <c r="P219" i="24" s="1"/>
  <c r="M219" i="24"/>
  <c r="N218" i="24"/>
  <c r="O218" i="24" s="1"/>
  <c r="P218" i="24" s="1"/>
  <c r="M218" i="24"/>
  <c r="N217" i="24"/>
  <c r="M217" i="24"/>
  <c r="N216" i="24"/>
  <c r="O216" i="24" s="1"/>
  <c r="P216" i="24" s="1"/>
  <c r="M216" i="24"/>
  <c r="N215" i="24"/>
  <c r="O215" i="24" s="1"/>
  <c r="P215" i="24" s="1"/>
  <c r="M215" i="24"/>
  <c r="N214" i="24"/>
  <c r="O214" i="24" s="1"/>
  <c r="P214" i="24" s="1"/>
  <c r="M214" i="24"/>
  <c r="N213" i="24"/>
  <c r="O213" i="24" s="1"/>
  <c r="P213" i="24" s="1"/>
  <c r="M213" i="24"/>
  <c r="N212" i="24"/>
  <c r="O212" i="24" s="1"/>
  <c r="P212" i="24" s="1"/>
  <c r="M212" i="24"/>
  <c r="N211" i="24"/>
  <c r="O211" i="24" s="1"/>
  <c r="P211" i="24" s="1"/>
  <c r="M211" i="24"/>
  <c r="N210" i="24"/>
  <c r="O210" i="24" s="1"/>
  <c r="P210" i="24" s="1"/>
  <c r="M210" i="24"/>
  <c r="N209" i="24"/>
  <c r="M209" i="24"/>
  <c r="N208" i="24"/>
  <c r="O208" i="24" s="1"/>
  <c r="P208" i="24" s="1"/>
  <c r="M208" i="24"/>
  <c r="N207" i="24"/>
  <c r="O207" i="24" s="1"/>
  <c r="P207" i="24" s="1"/>
  <c r="M207" i="24"/>
  <c r="N206" i="24"/>
  <c r="O206" i="24" s="1"/>
  <c r="P206" i="24" s="1"/>
  <c r="M206" i="24"/>
  <c r="N205" i="24"/>
  <c r="O205" i="24" s="1"/>
  <c r="P205" i="24" s="1"/>
  <c r="M205" i="24"/>
  <c r="N204" i="24"/>
  <c r="O204" i="24" s="1"/>
  <c r="P204" i="24" s="1"/>
  <c r="M204" i="24"/>
  <c r="N203" i="24"/>
  <c r="O203" i="24" s="1"/>
  <c r="P203" i="24" s="1"/>
  <c r="M203" i="24"/>
  <c r="N202" i="24"/>
  <c r="O202" i="24" s="1"/>
  <c r="P202" i="24" s="1"/>
  <c r="M202" i="24"/>
  <c r="N201" i="24"/>
  <c r="M201" i="24"/>
  <c r="N200" i="24"/>
  <c r="O200" i="24" s="1"/>
  <c r="P200" i="24" s="1"/>
  <c r="M200" i="24"/>
  <c r="N199" i="24"/>
  <c r="O199" i="24" s="1"/>
  <c r="P199" i="24" s="1"/>
  <c r="M199" i="24"/>
  <c r="N198" i="24"/>
  <c r="O198" i="24" s="1"/>
  <c r="P198" i="24" s="1"/>
  <c r="M198" i="24"/>
  <c r="N197" i="24"/>
  <c r="O197" i="24" s="1"/>
  <c r="P197" i="24" s="1"/>
  <c r="M197" i="24"/>
  <c r="N196" i="24"/>
  <c r="O196" i="24" s="1"/>
  <c r="P196" i="24" s="1"/>
  <c r="M196" i="24"/>
  <c r="N195" i="24"/>
  <c r="O195" i="24" s="1"/>
  <c r="P195" i="24" s="1"/>
  <c r="M195" i="24"/>
  <c r="N194" i="24"/>
  <c r="O194" i="24" s="1"/>
  <c r="P194" i="24" s="1"/>
  <c r="M194" i="24"/>
  <c r="N193" i="24"/>
  <c r="M193" i="24"/>
  <c r="N192" i="24"/>
  <c r="O192" i="24" s="1"/>
  <c r="P192" i="24" s="1"/>
  <c r="M192" i="24"/>
  <c r="N191" i="24"/>
  <c r="O191" i="24" s="1"/>
  <c r="P191" i="24" s="1"/>
  <c r="M191" i="24"/>
  <c r="N190" i="24"/>
  <c r="O190" i="24" s="1"/>
  <c r="P190" i="24" s="1"/>
  <c r="M190" i="24"/>
  <c r="N189" i="24"/>
  <c r="O189" i="24" s="1"/>
  <c r="P189" i="24" s="1"/>
  <c r="M189" i="24"/>
  <c r="N188" i="24"/>
  <c r="O188" i="24" s="1"/>
  <c r="P188" i="24" s="1"/>
  <c r="M188" i="24"/>
  <c r="N187" i="24"/>
  <c r="O187" i="24" s="1"/>
  <c r="P187" i="24" s="1"/>
  <c r="M187" i="24"/>
  <c r="N186" i="24"/>
  <c r="O186" i="24" s="1"/>
  <c r="P186" i="24" s="1"/>
  <c r="M186" i="24"/>
  <c r="N185" i="24"/>
  <c r="M185" i="24"/>
  <c r="N184" i="24"/>
  <c r="O184" i="24" s="1"/>
  <c r="P184" i="24" s="1"/>
  <c r="M184" i="24"/>
  <c r="N183" i="24"/>
  <c r="O183" i="24" s="1"/>
  <c r="P183" i="24" s="1"/>
  <c r="M183" i="24"/>
  <c r="N182" i="24"/>
  <c r="O182" i="24" s="1"/>
  <c r="P182" i="24" s="1"/>
  <c r="M182" i="24"/>
  <c r="N181" i="24"/>
  <c r="O181" i="24" s="1"/>
  <c r="P181" i="24" s="1"/>
  <c r="M181" i="24"/>
  <c r="N180" i="24"/>
  <c r="O180" i="24" s="1"/>
  <c r="P180" i="24" s="1"/>
  <c r="M180" i="24"/>
  <c r="N179" i="24"/>
  <c r="O179" i="24" s="1"/>
  <c r="P179" i="24" s="1"/>
  <c r="M179" i="24"/>
  <c r="N178" i="24"/>
  <c r="O178" i="24" s="1"/>
  <c r="P178" i="24" s="1"/>
  <c r="M178" i="24"/>
  <c r="N177" i="24"/>
  <c r="M177" i="24"/>
  <c r="N176" i="24"/>
  <c r="O176" i="24" s="1"/>
  <c r="P176" i="24" s="1"/>
  <c r="M176" i="24"/>
  <c r="N175" i="24"/>
  <c r="O175" i="24" s="1"/>
  <c r="P175" i="24" s="1"/>
  <c r="M175" i="24"/>
  <c r="N174" i="24"/>
  <c r="O174" i="24" s="1"/>
  <c r="P174" i="24" s="1"/>
  <c r="M174" i="24"/>
  <c r="N173" i="24"/>
  <c r="O173" i="24" s="1"/>
  <c r="P173" i="24" s="1"/>
  <c r="M173" i="24"/>
  <c r="N172" i="24"/>
  <c r="O172" i="24" s="1"/>
  <c r="P172" i="24" s="1"/>
  <c r="M172" i="24"/>
  <c r="N171" i="24"/>
  <c r="O171" i="24" s="1"/>
  <c r="P171" i="24" s="1"/>
  <c r="M171" i="24"/>
  <c r="N170" i="24"/>
  <c r="O170" i="24" s="1"/>
  <c r="P170" i="24" s="1"/>
  <c r="M170" i="24"/>
  <c r="N169" i="24"/>
  <c r="M169" i="24"/>
  <c r="N168" i="24"/>
  <c r="O168" i="24" s="1"/>
  <c r="P168" i="24" s="1"/>
  <c r="M168" i="24"/>
  <c r="N167" i="24"/>
  <c r="O167" i="24" s="1"/>
  <c r="P167" i="24" s="1"/>
  <c r="M167" i="24"/>
  <c r="N166" i="24"/>
  <c r="O166" i="24" s="1"/>
  <c r="P166" i="24" s="1"/>
  <c r="M166" i="24"/>
  <c r="N165" i="24"/>
  <c r="O165" i="24" s="1"/>
  <c r="P165" i="24" s="1"/>
  <c r="M165" i="24"/>
  <c r="N164" i="24"/>
  <c r="O164" i="24" s="1"/>
  <c r="P164" i="24" s="1"/>
  <c r="M164" i="24"/>
  <c r="N163" i="24"/>
  <c r="O163" i="24" s="1"/>
  <c r="P163" i="24" s="1"/>
  <c r="M163" i="24"/>
  <c r="N162" i="24"/>
  <c r="O162" i="24" s="1"/>
  <c r="P162" i="24" s="1"/>
  <c r="M162" i="24"/>
  <c r="N161" i="24"/>
  <c r="M161" i="24"/>
  <c r="N160" i="24"/>
  <c r="O160" i="24" s="1"/>
  <c r="P160" i="24" s="1"/>
  <c r="M160" i="24"/>
  <c r="N159" i="24"/>
  <c r="O159" i="24" s="1"/>
  <c r="P159" i="24" s="1"/>
  <c r="M159" i="24"/>
  <c r="N158" i="24"/>
  <c r="O158" i="24" s="1"/>
  <c r="P158" i="24" s="1"/>
  <c r="M158" i="24"/>
  <c r="N157" i="24"/>
  <c r="O157" i="24" s="1"/>
  <c r="P157" i="24" s="1"/>
  <c r="M157" i="24"/>
  <c r="N156" i="24"/>
  <c r="O156" i="24" s="1"/>
  <c r="P156" i="24" s="1"/>
  <c r="M156" i="24"/>
  <c r="N155" i="24"/>
  <c r="O155" i="24" s="1"/>
  <c r="P155" i="24" s="1"/>
  <c r="M155" i="24"/>
  <c r="N154" i="24"/>
  <c r="O154" i="24" s="1"/>
  <c r="P154" i="24" s="1"/>
  <c r="M154" i="24"/>
  <c r="N153" i="24"/>
  <c r="M153" i="24"/>
  <c r="N152" i="24"/>
  <c r="O152" i="24" s="1"/>
  <c r="P152" i="24" s="1"/>
  <c r="M152" i="24"/>
  <c r="N151" i="24"/>
  <c r="O151" i="24" s="1"/>
  <c r="P151" i="24" s="1"/>
  <c r="M151" i="24"/>
  <c r="N150" i="24"/>
  <c r="O150" i="24" s="1"/>
  <c r="P150" i="24" s="1"/>
  <c r="M150" i="24"/>
  <c r="N149" i="24"/>
  <c r="O149" i="24" s="1"/>
  <c r="P149" i="24" s="1"/>
  <c r="M149" i="24"/>
  <c r="N148" i="24"/>
  <c r="O148" i="24" s="1"/>
  <c r="P148" i="24" s="1"/>
  <c r="M148" i="24"/>
  <c r="N147" i="24"/>
  <c r="O147" i="24" s="1"/>
  <c r="P147" i="24" s="1"/>
  <c r="M147" i="24"/>
  <c r="N146" i="24"/>
  <c r="O146" i="24" s="1"/>
  <c r="P146" i="24" s="1"/>
  <c r="M146" i="24"/>
  <c r="N145" i="24"/>
  <c r="M145" i="24"/>
  <c r="N144" i="24"/>
  <c r="O144" i="24" s="1"/>
  <c r="P144" i="24" s="1"/>
  <c r="M144" i="24"/>
  <c r="N143" i="24"/>
  <c r="O143" i="24" s="1"/>
  <c r="P143" i="24" s="1"/>
  <c r="M143" i="24"/>
  <c r="N142" i="24"/>
  <c r="O142" i="24" s="1"/>
  <c r="P142" i="24" s="1"/>
  <c r="M142" i="24"/>
  <c r="N141" i="24"/>
  <c r="O141" i="24" s="1"/>
  <c r="P141" i="24" s="1"/>
  <c r="M141" i="24"/>
  <c r="N140" i="24"/>
  <c r="O140" i="24" s="1"/>
  <c r="P140" i="24" s="1"/>
  <c r="M140" i="24"/>
  <c r="N139" i="24"/>
  <c r="O139" i="24" s="1"/>
  <c r="P139" i="24" s="1"/>
  <c r="M139" i="24"/>
  <c r="N138" i="24"/>
  <c r="O138" i="24" s="1"/>
  <c r="P138" i="24" s="1"/>
  <c r="M138" i="24"/>
  <c r="N137" i="24"/>
  <c r="M137" i="24"/>
  <c r="N136" i="24"/>
  <c r="O136" i="24" s="1"/>
  <c r="P136" i="24" s="1"/>
  <c r="M136" i="24"/>
  <c r="N135" i="24"/>
  <c r="O135" i="24" s="1"/>
  <c r="P135" i="24" s="1"/>
  <c r="M135" i="24"/>
  <c r="N134" i="24"/>
  <c r="O134" i="24" s="1"/>
  <c r="P134" i="24" s="1"/>
  <c r="M134" i="24"/>
  <c r="N133" i="24"/>
  <c r="O133" i="24" s="1"/>
  <c r="P133" i="24" s="1"/>
  <c r="M133" i="24"/>
  <c r="N132" i="24"/>
  <c r="O132" i="24" s="1"/>
  <c r="P132" i="24" s="1"/>
  <c r="M132" i="24"/>
  <c r="N131" i="24"/>
  <c r="O131" i="24" s="1"/>
  <c r="P131" i="24" s="1"/>
  <c r="M131" i="24"/>
  <c r="N130" i="24"/>
  <c r="O130" i="24" s="1"/>
  <c r="P130" i="24" s="1"/>
  <c r="M130" i="24"/>
  <c r="N129" i="24"/>
  <c r="M129" i="24"/>
  <c r="N128" i="24"/>
  <c r="O128" i="24" s="1"/>
  <c r="P128" i="24" s="1"/>
  <c r="M128" i="24"/>
  <c r="N127" i="24"/>
  <c r="O127" i="24" s="1"/>
  <c r="P127" i="24" s="1"/>
  <c r="M127" i="24"/>
  <c r="N126" i="24"/>
  <c r="O126" i="24" s="1"/>
  <c r="P126" i="24" s="1"/>
  <c r="M126" i="24"/>
  <c r="N125" i="24"/>
  <c r="O125" i="24" s="1"/>
  <c r="P125" i="24" s="1"/>
  <c r="M125" i="24"/>
  <c r="N124" i="24"/>
  <c r="O124" i="24" s="1"/>
  <c r="P124" i="24" s="1"/>
  <c r="M124" i="24"/>
  <c r="N123" i="24"/>
  <c r="O123" i="24" s="1"/>
  <c r="P123" i="24" s="1"/>
  <c r="M123" i="24"/>
  <c r="N122" i="24"/>
  <c r="O122" i="24" s="1"/>
  <c r="P122" i="24" s="1"/>
  <c r="M122" i="24"/>
  <c r="N121" i="24"/>
  <c r="M121" i="24"/>
  <c r="N120" i="24"/>
  <c r="O120" i="24" s="1"/>
  <c r="P120" i="24" s="1"/>
  <c r="M120" i="24"/>
  <c r="N119" i="24"/>
  <c r="O119" i="24" s="1"/>
  <c r="P119" i="24" s="1"/>
  <c r="M119" i="24"/>
  <c r="N118" i="24"/>
  <c r="O118" i="24" s="1"/>
  <c r="P118" i="24" s="1"/>
  <c r="M118" i="24"/>
  <c r="N117" i="24"/>
  <c r="O117" i="24" s="1"/>
  <c r="P117" i="24" s="1"/>
  <c r="M117" i="24"/>
  <c r="N116" i="24"/>
  <c r="O116" i="24" s="1"/>
  <c r="P116" i="24" s="1"/>
  <c r="M116" i="24"/>
  <c r="N115" i="24"/>
  <c r="O115" i="24" s="1"/>
  <c r="P115" i="24" s="1"/>
  <c r="M115" i="24"/>
  <c r="N114" i="24"/>
  <c r="O114" i="24" s="1"/>
  <c r="P114" i="24" s="1"/>
  <c r="M114" i="24"/>
  <c r="N113" i="24"/>
  <c r="M113" i="24"/>
  <c r="N112" i="24"/>
  <c r="O112" i="24" s="1"/>
  <c r="P112" i="24" s="1"/>
  <c r="M112" i="24"/>
  <c r="N111" i="24"/>
  <c r="O111" i="24" s="1"/>
  <c r="P111" i="24" s="1"/>
  <c r="M111" i="24"/>
  <c r="N110" i="24"/>
  <c r="O110" i="24" s="1"/>
  <c r="P110" i="24" s="1"/>
  <c r="M110" i="24"/>
  <c r="N109" i="24"/>
  <c r="O109" i="24" s="1"/>
  <c r="P109" i="24" s="1"/>
  <c r="M109" i="24"/>
  <c r="N108" i="24"/>
  <c r="O108" i="24" s="1"/>
  <c r="P108" i="24" s="1"/>
  <c r="M108" i="24"/>
  <c r="N107" i="24"/>
  <c r="O107" i="24" s="1"/>
  <c r="P107" i="24" s="1"/>
  <c r="M107" i="24"/>
  <c r="N106" i="24"/>
  <c r="O106" i="24" s="1"/>
  <c r="P106" i="24" s="1"/>
  <c r="M106" i="24"/>
  <c r="N105" i="24"/>
  <c r="M105" i="24"/>
  <c r="N104" i="24"/>
  <c r="O104" i="24" s="1"/>
  <c r="P104" i="24" s="1"/>
  <c r="M104" i="24"/>
  <c r="N103" i="24"/>
  <c r="O103" i="24" s="1"/>
  <c r="P103" i="24" s="1"/>
  <c r="M103" i="24"/>
  <c r="N102" i="24"/>
  <c r="O102" i="24" s="1"/>
  <c r="P102" i="24" s="1"/>
  <c r="M102" i="24"/>
  <c r="N101" i="24"/>
  <c r="O101" i="24" s="1"/>
  <c r="P101" i="24" s="1"/>
  <c r="M101" i="24"/>
  <c r="N100" i="24"/>
  <c r="O100" i="24" s="1"/>
  <c r="P100" i="24" s="1"/>
  <c r="M100" i="24"/>
  <c r="N99" i="24"/>
  <c r="O99" i="24" s="1"/>
  <c r="P99" i="24" s="1"/>
  <c r="M99" i="24"/>
  <c r="N98" i="24"/>
  <c r="O98" i="24" s="1"/>
  <c r="P98" i="24" s="1"/>
  <c r="M98" i="24"/>
  <c r="N97" i="24"/>
  <c r="M97" i="24"/>
  <c r="N96" i="24"/>
  <c r="O96" i="24" s="1"/>
  <c r="P96" i="24" s="1"/>
  <c r="M96" i="24"/>
  <c r="N95" i="24"/>
  <c r="O95" i="24" s="1"/>
  <c r="P95" i="24" s="1"/>
  <c r="M95" i="24"/>
  <c r="N94" i="24"/>
  <c r="O94" i="24" s="1"/>
  <c r="P94" i="24" s="1"/>
  <c r="M94" i="24"/>
  <c r="N93" i="24"/>
  <c r="O93" i="24" s="1"/>
  <c r="P93" i="24" s="1"/>
  <c r="M93" i="24"/>
  <c r="N92" i="24"/>
  <c r="O92" i="24" s="1"/>
  <c r="P92" i="24" s="1"/>
  <c r="M92" i="24"/>
  <c r="N91" i="24"/>
  <c r="O91" i="24" s="1"/>
  <c r="P91" i="24" s="1"/>
  <c r="M91" i="24"/>
  <c r="N90" i="24"/>
  <c r="O90" i="24" s="1"/>
  <c r="P90" i="24" s="1"/>
  <c r="M90" i="24"/>
  <c r="N89" i="24"/>
  <c r="M89" i="24"/>
  <c r="N88" i="24"/>
  <c r="O88" i="24" s="1"/>
  <c r="P88" i="24" s="1"/>
  <c r="M88" i="24"/>
  <c r="N87" i="24"/>
  <c r="O87" i="24" s="1"/>
  <c r="P87" i="24" s="1"/>
  <c r="M87" i="24"/>
  <c r="N86" i="24"/>
  <c r="O86" i="24" s="1"/>
  <c r="P86" i="24" s="1"/>
  <c r="M86" i="24"/>
  <c r="N85" i="24"/>
  <c r="O85" i="24" s="1"/>
  <c r="P85" i="24" s="1"/>
  <c r="M85" i="24"/>
  <c r="N84" i="24"/>
  <c r="O84" i="24" s="1"/>
  <c r="P84" i="24" s="1"/>
  <c r="M84" i="24"/>
  <c r="N83" i="24"/>
  <c r="O83" i="24" s="1"/>
  <c r="P83" i="24" s="1"/>
  <c r="M83" i="24"/>
  <c r="N82" i="24"/>
  <c r="O82" i="24" s="1"/>
  <c r="P82" i="24" s="1"/>
  <c r="M82" i="24"/>
  <c r="N81" i="24"/>
  <c r="M81" i="24"/>
  <c r="N80" i="24"/>
  <c r="O80" i="24" s="1"/>
  <c r="P80" i="24" s="1"/>
  <c r="M80" i="24"/>
  <c r="N79" i="24"/>
  <c r="O79" i="24" s="1"/>
  <c r="P79" i="24" s="1"/>
  <c r="M79" i="24"/>
  <c r="N78" i="24"/>
  <c r="O78" i="24" s="1"/>
  <c r="P78" i="24" s="1"/>
  <c r="M78" i="24"/>
  <c r="N77" i="24"/>
  <c r="O77" i="24" s="1"/>
  <c r="P77" i="24" s="1"/>
  <c r="M77" i="24"/>
  <c r="N76" i="24"/>
  <c r="O76" i="24" s="1"/>
  <c r="P76" i="24" s="1"/>
  <c r="M76" i="24"/>
  <c r="N75" i="24"/>
  <c r="O75" i="24" s="1"/>
  <c r="P75" i="24" s="1"/>
  <c r="M75" i="24"/>
  <c r="N74" i="24"/>
  <c r="O74" i="24" s="1"/>
  <c r="P74" i="24" s="1"/>
  <c r="M74" i="24"/>
  <c r="N73" i="24"/>
  <c r="M73" i="24"/>
  <c r="N72" i="24"/>
  <c r="O72" i="24" s="1"/>
  <c r="P72" i="24" s="1"/>
  <c r="M72" i="24"/>
  <c r="N71" i="24"/>
  <c r="O71" i="24" s="1"/>
  <c r="P71" i="24" s="1"/>
  <c r="M71" i="24"/>
  <c r="N70" i="24"/>
  <c r="O70" i="24" s="1"/>
  <c r="P70" i="24" s="1"/>
  <c r="M70" i="24"/>
  <c r="N69" i="24"/>
  <c r="O69" i="24" s="1"/>
  <c r="P69" i="24" s="1"/>
  <c r="M69" i="24"/>
  <c r="N68" i="24"/>
  <c r="O68" i="24" s="1"/>
  <c r="P68" i="24" s="1"/>
  <c r="M68" i="24"/>
  <c r="N67" i="24"/>
  <c r="O67" i="24" s="1"/>
  <c r="P67" i="24" s="1"/>
  <c r="M67" i="24"/>
  <c r="N66" i="24"/>
  <c r="O66" i="24" s="1"/>
  <c r="P66" i="24" s="1"/>
  <c r="M66" i="24"/>
  <c r="N65" i="24"/>
  <c r="M65" i="24"/>
  <c r="N64" i="24"/>
  <c r="O64" i="24" s="1"/>
  <c r="P64" i="24" s="1"/>
  <c r="M64" i="24"/>
  <c r="N63" i="24"/>
  <c r="O63" i="24" s="1"/>
  <c r="P63" i="24" s="1"/>
  <c r="M63" i="24"/>
  <c r="N62" i="24"/>
  <c r="O62" i="24" s="1"/>
  <c r="P62" i="24" s="1"/>
  <c r="M62" i="24"/>
  <c r="N61" i="24"/>
  <c r="O61" i="24" s="1"/>
  <c r="P61" i="24" s="1"/>
  <c r="M61" i="24"/>
  <c r="N60" i="24"/>
  <c r="O60" i="24" s="1"/>
  <c r="P60" i="24" s="1"/>
  <c r="M60" i="24"/>
  <c r="N59" i="24"/>
  <c r="O59" i="24" s="1"/>
  <c r="P59" i="24" s="1"/>
  <c r="M59" i="24"/>
  <c r="N58" i="24"/>
  <c r="O58" i="24" s="1"/>
  <c r="P58" i="24" s="1"/>
  <c r="M58" i="24"/>
  <c r="N57" i="24"/>
  <c r="M57" i="24"/>
  <c r="N56" i="24"/>
  <c r="O56" i="24" s="1"/>
  <c r="P56" i="24" s="1"/>
  <c r="M56" i="24"/>
  <c r="N55" i="24"/>
  <c r="O55" i="24" s="1"/>
  <c r="P55" i="24" s="1"/>
  <c r="M55" i="24"/>
  <c r="N54" i="24"/>
  <c r="O54" i="24" s="1"/>
  <c r="P54" i="24" s="1"/>
  <c r="M54" i="24"/>
  <c r="N53" i="24"/>
  <c r="O53" i="24" s="1"/>
  <c r="P53" i="24" s="1"/>
  <c r="M53" i="24"/>
  <c r="N52" i="24"/>
  <c r="O52" i="24" s="1"/>
  <c r="P52" i="24" s="1"/>
  <c r="M52" i="24"/>
  <c r="N51" i="24"/>
  <c r="O51" i="24" s="1"/>
  <c r="P51" i="24" s="1"/>
  <c r="M51" i="24"/>
  <c r="N50" i="24"/>
  <c r="O50" i="24" s="1"/>
  <c r="P50" i="24" s="1"/>
  <c r="M50" i="24"/>
  <c r="N49" i="24"/>
  <c r="M49" i="24"/>
  <c r="N48" i="24"/>
  <c r="O48" i="24" s="1"/>
  <c r="P48" i="24" s="1"/>
  <c r="M48" i="24"/>
  <c r="N47" i="24"/>
  <c r="O47" i="24" s="1"/>
  <c r="P47" i="24" s="1"/>
  <c r="M47" i="24"/>
  <c r="N46" i="24"/>
  <c r="O46" i="24" s="1"/>
  <c r="P46" i="24" s="1"/>
  <c r="M46" i="24"/>
  <c r="N45" i="24"/>
  <c r="O45" i="24" s="1"/>
  <c r="P45" i="24" s="1"/>
  <c r="M45" i="24"/>
  <c r="N44" i="24"/>
  <c r="O44" i="24" s="1"/>
  <c r="P44" i="24" s="1"/>
  <c r="M44" i="24"/>
  <c r="N43" i="24"/>
  <c r="O43" i="24" s="1"/>
  <c r="P43" i="24" s="1"/>
  <c r="M43" i="24"/>
  <c r="N42" i="24"/>
  <c r="O42" i="24" s="1"/>
  <c r="P42" i="24" s="1"/>
  <c r="M42" i="24"/>
  <c r="N41" i="24"/>
  <c r="M41" i="24"/>
  <c r="N40" i="24"/>
  <c r="O40" i="24" s="1"/>
  <c r="P40" i="24" s="1"/>
  <c r="M40" i="24"/>
  <c r="N39" i="24"/>
  <c r="O39" i="24" s="1"/>
  <c r="P39" i="24" s="1"/>
  <c r="M39" i="24"/>
  <c r="N38" i="24"/>
  <c r="O38" i="24" s="1"/>
  <c r="P38" i="24" s="1"/>
  <c r="M38" i="24"/>
  <c r="N37" i="24"/>
  <c r="O37" i="24" s="1"/>
  <c r="P37" i="24" s="1"/>
  <c r="M37" i="24"/>
  <c r="N36" i="24"/>
  <c r="O36" i="24" s="1"/>
  <c r="P36" i="24" s="1"/>
  <c r="M36" i="24"/>
  <c r="N35" i="24"/>
  <c r="O35" i="24" s="1"/>
  <c r="P35" i="24" s="1"/>
  <c r="M35" i="24"/>
  <c r="N34" i="24"/>
  <c r="O34" i="24" s="1"/>
  <c r="P34" i="24" s="1"/>
  <c r="M34" i="24"/>
  <c r="N33" i="24"/>
  <c r="M33" i="24"/>
  <c r="N32" i="24"/>
  <c r="O32" i="24" s="1"/>
  <c r="P32" i="24" s="1"/>
  <c r="M32" i="24"/>
  <c r="N31" i="24"/>
  <c r="O31" i="24" s="1"/>
  <c r="P31" i="24" s="1"/>
  <c r="M31" i="24"/>
  <c r="N30" i="24"/>
  <c r="O30" i="24" s="1"/>
  <c r="P30" i="24" s="1"/>
  <c r="M30" i="24"/>
  <c r="N29" i="24"/>
  <c r="O29" i="24" s="1"/>
  <c r="P29" i="24" s="1"/>
  <c r="M29" i="24"/>
  <c r="N28" i="24"/>
  <c r="O28" i="24" s="1"/>
  <c r="P28" i="24" s="1"/>
  <c r="M28" i="24"/>
  <c r="N27" i="24"/>
  <c r="O27" i="24" s="1"/>
  <c r="P27" i="24" s="1"/>
  <c r="M27" i="24"/>
  <c r="N26" i="24"/>
  <c r="O26" i="24" s="1"/>
  <c r="P26" i="24" s="1"/>
  <c r="M26" i="24"/>
  <c r="N25" i="24"/>
  <c r="M25" i="24"/>
  <c r="N24" i="24"/>
  <c r="O24" i="24" s="1"/>
  <c r="P24" i="24" s="1"/>
  <c r="M24" i="24"/>
  <c r="N23" i="24"/>
  <c r="O23" i="24" s="1"/>
  <c r="P23" i="24" s="1"/>
  <c r="M23" i="24"/>
  <c r="N22" i="24"/>
  <c r="O22" i="24" s="1"/>
  <c r="P22" i="24" s="1"/>
  <c r="M22" i="24"/>
  <c r="N21" i="24"/>
  <c r="O21" i="24" s="1"/>
  <c r="P21" i="24" s="1"/>
  <c r="M21" i="24"/>
  <c r="A21" i="24"/>
  <c r="N20" i="24"/>
  <c r="M20" i="24"/>
  <c r="A20" i="24"/>
  <c r="O19" i="24"/>
  <c r="P19" i="24" s="1"/>
  <c r="N19" i="24"/>
  <c r="M19" i="24"/>
  <c r="A19" i="24"/>
  <c r="N18" i="24"/>
  <c r="O18" i="24" s="1"/>
  <c r="P18" i="24" s="1"/>
  <c r="M18" i="24"/>
  <c r="A18" i="24"/>
  <c r="N17" i="24"/>
  <c r="M17" i="24"/>
  <c r="A17" i="24"/>
  <c r="N16" i="24"/>
  <c r="O16" i="24" s="1"/>
  <c r="P16" i="24" s="1"/>
  <c r="M16" i="24"/>
  <c r="A16" i="24"/>
  <c r="N15" i="24"/>
  <c r="M15" i="24"/>
  <c r="A15" i="24"/>
  <c r="N14" i="24"/>
  <c r="M14" i="24"/>
  <c r="A14" i="24"/>
  <c r="N13" i="24"/>
  <c r="M13" i="24"/>
  <c r="A13" i="24"/>
  <c r="N12" i="24"/>
  <c r="M12" i="24"/>
  <c r="A12" i="24"/>
  <c r="N11" i="24"/>
  <c r="M11" i="24"/>
  <c r="A11" i="24"/>
  <c r="N10" i="24"/>
  <c r="M10" i="24"/>
  <c r="A10" i="24"/>
  <c r="N9" i="24"/>
  <c r="M9" i="24"/>
  <c r="A9" i="24"/>
  <c r="N6" i="24"/>
  <c r="O6" i="24" s="1"/>
  <c r="P6" i="24" s="1"/>
  <c r="M6" i="24"/>
  <c r="A6" i="24"/>
  <c r="N5" i="24"/>
  <c r="M5" i="24"/>
  <c r="A5" i="24"/>
  <c r="N2" i="24"/>
  <c r="M2" i="24"/>
  <c r="A2" i="24"/>
  <c r="O10" i="24" l="1"/>
  <c r="P10" i="24" s="1"/>
  <c r="O15" i="24"/>
  <c r="P15" i="24" s="1"/>
  <c r="O293" i="24"/>
  <c r="P293" i="24" s="1"/>
  <c r="O11" i="24"/>
  <c r="P11" i="24" s="1"/>
  <c r="O286" i="24"/>
  <c r="P286" i="24" s="1"/>
  <c r="O294" i="24"/>
  <c r="P294" i="24" s="1"/>
  <c r="O5" i="24"/>
  <c r="P5" i="24" s="1"/>
  <c r="O13" i="24"/>
  <c r="P13" i="24" s="1"/>
  <c r="O273" i="24"/>
  <c r="P273" i="24" s="1"/>
  <c r="O281" i="24"/>
  <c r="P281" i="24" s="1"/>
  <c r="O289" i="24"/>
  <c r="P289" i="24" s="1"/>
  <c r="O290" i="24"/>
  <c r="P290" i="24" s="1"/>
  <c r="O2" i="24"/>
  <c r="P2" i="24" s="1"/>
  <c r="O20" i="24"/>
  <c r="P20" i="24" s="1"/>
  <c r="O12" i="24"/>
  <c r="P12" i="24" s="1"/>
  <c r="O17" i="24"/>
  <c r="P17" i="24" s="1"/>
  <c r="O224" i="24"/>
  <c r="P224" i="24" s="1"/>
  <c r="O232" i="24"/>
  <c r="P232" i="24" s="1"/>
  <c r="O240" i="24"/>
  <c r="P240" i="24" s="1"/>
  <c r="O248" i="24"/>
  <c r="P248" i="24" s="1"/>
  <c r="O256" i="24"/>
  <c r="P256" i="24" s="1"/>
  <c r="O264" i="24"/>
  <c r="P264" i="24" s="1"/>
  <c r="O272" i="24"/>
  <c r="P272" i="24" s="1"/>
  <c r="O280" i="24"/>
  <c r="P280" i="24" s="1"/>
  <c r="O288" i="24"/>
  <c r="P288" i="24" s="1"/>
  <c r="O9" i="24"/>
  <c r="P9" i="24" s="1"/>
  <c r="O25" i="24"/>
  <c r="P25" i="24" s="1"/>
  <c r="O33" i="24"/>
  <c r="P33" i="24" s="1"/>
  <c r="O41" i="24"/>
  <c r="P41" i="24" s="1"/>
  <c r="O49" i="24"/>
  <c r="P49" i="24" s="1"/>
  <c r="O57" i="24"/>
  <c r="P57" i="24" s="1"/>
  <c r="O65" i="24"/>
  <c r="P65" i="24" s="1"/>
  <c r="O73" i="24"/>
  <c r="P73" i="24" s="1"/>
  <c r="O81" i="24"/>
  <c r="P81" i="24" s="1"/>
  <c r="O89" i="24"/>
  <c r="P89" i="24" s="1"/>
  <c r="O97" i="24"/>
  <c r="P97" i="24" s="1"/>
  <c r="O105" i="24"/>
  <c r="P105" i="24" s="1"/>
  <c r="O113" i="24"/>
  <c r="P113" i="24" s="1"/>
  <c r="O121" i="24"/>
  <c r="P121" i="24" s="1"/>
  <c r="O129" i="24"/>
  <c r="P129" i="24" s="1"/>
  <c r="O137" i="24"/>
  <c r="P137" i="24" s="1"/>
  <c r="O145" i="24"/>
  <c r="P145" i="24" s="1"/>
  <c r="O153" i="24"/>
  <c r="P153" i="24" s="1"/>
  <c r="O161" i="24"/>
  <c r="P161" i="24" s="1"/>
  <c r="O169" i="24"/>
  <c r="P169" i="24" s="1"/>
  <c r="O177" i="24"/>
  <c r="P177" i="24" s="1"/>
  <c r="O185" i="24"/>
  <c r="P185" i="24" s="1"/>
  <c r="O193" i="24"/>
  <c r="P193" i="24" s="1"/>
  <c r="O201" i="24"/>
  <c r="P201" i="24" s="1"/>
  <c r="O209" i="24"/>
  <c r="P209" i="24" s="1"/>
  <c r="O217" i="24"/>
  <c r="P217" i="24" s="1"/>
  <c r="O225" i="24"/>
  <c r="P225" i="24" s="1"/>
  <c r="O233" i="24"/>
  <c r="P233" i="24" s="1"/>
  <c r="O241" i="24"/>
  <c r="P241" i="24" s="1"/>
  <c r="O14" i="24"/>
  <c r="P14" i="24" s="1"/>
  <c r="N291" i="34" l="1"/>
  <c r="O291" i="34" s="1"/>
  <c r="P291" i="34" s="1"/>
  <c r="M291" i="34"/>
  <c r="N290" i="34"/>
  <c r="O290" i="34" s="1"/>
  <c r="P290" i="34" s="1"/>
  <c r="M290" i="34"/>
  <c r="N289" i="34"/>
  <c r="O289" i="34" s="1"/>
  <c r="P289" i="34" s="1"/>
  <c r="M289" i="34"/>
  <c r="N288" i="34"/>
  <c r="M288" i="34"/>
  <c r="N287" i="34"/>
  <c r="O287" i="34" s="1"/>
  <c r="P287" i="34" s="1"/>
  <c r="M287" i="34"/>
  <c r="N286" i="34"/>
  <c r="O286" i="34" s="1"/>
  <c r="P286" i="34" s="1"/>
  <c r="M286" i="34"/>
  <c r="N285" i="34"/>
  <c r="M285" i="34"/>
  <c r="N284" i="34"/>
  <c r="M284" i="34"/>
  <c r="N283" i="34"/>
  <c r="O283" i="34" s="1"/>
  <c r="P283" i="34" s="1"/>
  <c r="M283" i="34"/>
  <c r="N282" i="34"/>
  <c r="O282" i="34" s="1"/>
  <c r="P282" i="34" s="1"/>
  <c r="M282" i="34"/>
  <c r="N281" i="34"/>
  <c r="O281" i="34" s="1"/>
  <c r="P281" i="34" s="1"/>
  <c r="M281" i="34"/>
  <c r="N280" i="34"/>
  <c r="M280" i="34"/>
  <c r="N279" i="34"/>
  <c r="O279" i="34" s="1"/>
  <c r="P279" i="34" s="1"/>
  <c r="M279" i="34"/>
  <c r="N278" i="34"/>
  <c r="O278" i="34" s="1"/>
  <c r="P278" i="34" s="1"/>
  <c r="M278" i="34"/>
  <c r="N277" i="34"/>
  <c r="M277" i="34"/>
  <c r="N276" i="34"/>
  <c r="M276" i="34"/>
  <c r="N275" i="34"/>
  <c r="O275" i="34" s="1"/>
  <c r="P275" i="34" s="1"/>
  <c r="M275" i="34"/>
  <c r="N274" i="34"/>
  <c r="O274" i="34" s="1"/>
  <c r="P274" i="34" s="1"/>
  <c r="M274" i="34"/>
  <c r="N273" i="34"/>
  <c r="O273" i="34" s="1"/>
  <c r="P273" i="34" s="1"/>
  <c r="M273" i="34"/>
  <c r="N272" i="34"/>
  <c r="M272" i="34"/>
  <c r="N271" i="34"/>
  <c r="O271" i="34" s="1"/>
  <c r="P271" i="34" s="1"/>
  <c r="M271" i="34"/>
  <c r="N270" i="34"/>
  <c r="O270" i="34" s="1"/>
  <c r="P270" i="34" s="1"/>
  <c r="M270" i="34"/>
  <c r="N269" i="34"/>
  <c r="M269" i="34"/>
  <c r="N268" i="34"/>
  <c r="M268" i="34"/>
  <c r="N267" i="34"/>
  <c r="O267" i="34" s="1"/>
  <c r="P267" i="34" s="1"/>
  <c r="M267" i="34"/>
  <c r="N266" i="34"/>
  <c r="O266" i="34" s="1"/>
  <c r="P266" i="34" s="1"/>
  <c r="M266" i="34"/>
  <c r="N265" i="34"/>
  <c r="O265" i="34" s="1"/>
  <c r="P265" i="34" s="1"/>
  <c r="M265" i="34"/>
  <c r="N264" i="34"/>
  <c r="M264" i="34"/>
  <c r="N263" i="34"/>
  <c r="O263" i="34" s="1"/>
  <c r="P263" i="34" s="1"/>
  <c r="M263" i="34"/>
  <c r="N262" i="34"/>
  <c r="O262" i="34" s="1"/>
  <c r="P262" i="34" s="1"/>
  <c r="M262" i="34"/>
  <c r="N261" i="34"/>
  <c r="M261" i="34"/>
  <c r="N260" i="34"/>
  <c r="M260" i="34"/>
  <c r="N259" i="34"/>
  <c r="O259" i="34" s="1"/>
  <c r="P259" i="34" s="1"/>
  <c r="M259" i="34"/>
  <c r="N258" i="34"/>
  <c r="O258" i="34" s="1"/>
  <c r="P258" i="34" s="1"/>
  <c r="M258" i="34"/>
  <c r="N257" i="34"/>
  <c r="O257" i="34" s="1"/>
  <c r="P257" i="34" s="1"/>
  <c r="M257" i="34"/>
  <c r="N256" i="34"/>
  <c r="O256" i="34" s="1"/>
  <c r="P256" i="34" s="1"/>
  <c r="M256" i="34"/>
  <c r="N255" i="34"/>
  <c r="O255" i="34" s="1"/>
  <c r="P255" i="34" s="1"/>
  <c r="M255" i="34"/>
  <c r="N254" i="34"/>
  <c r="O254" i="34" s="1"/>
  <c r="P254" i="34" s="1"/>
  <c r="M254" i="34"/>
  <c r="N253" i="34"/>
  <c r="M253" i="34"/>
  <c r="N252" i="34"/>
  <c r="M252" i="34"/>
  <c r="N251" i="34"/>
  <c r="O251" i="34" s="1"/>
  <c r="P251" i="34" s="1"/>
  <c r="M251" i="34"/>
  <c r="N250" i="34"/>
  <c r="O250" i="34" s="1"/>
  <c r="P250" i="34" s="1"/>
  <c r="M250" i="34"/>
  <c r="N249" i="34"/>
  <c r="O249" i="34" s="1"/>
  <c r="P249" i="34" s="1"/>
  <c r="M249" i="34"/>
  <c r="N248" i="34"/>
  <c r="O248" i="34" s="1"/>
  <c r="P248" i="34" s="1"/>
  <c r="M248" i="34"/>
  <c r="N247" i="34"/>
  <c r="O247" i="34" s="1"/>
  <c r="P247" i="34" s="1"/>
  <c r="M247" i="34"/>
  <c r="N246" i="34"/>
  <c r="O246" i="34" s="1"/>
  <c r="P246" i="34" s="1"/>
  <c r="M246" i="34"/>
  <c r="N245" i="34"/>
  <c r="M245" i="34"/>
  <c r="N244" i="34"/>
  <c r="M244" i="34"/>
  <c r="N243" i="34"/>
  <c r="O243" i="34" s="1"/>
  <c r="P243" i="34" s="1"/>
  <c r="M243" i="34"/>
  <c r="N242" i="34"/>
  <c r="O242" i="34" s="1"/>
  <c r="P242" i="34" s="1"/>
  <c r="M242" i="34"/>
  <c r="N241" i="34"/>
  <c r="O241" i="34" s="1"/>
  <c r="P241" i="34" s="1"/>
  <c r="M241" i="34"/>
  <c r="N240" i="34"/>
  <c r="O240" i="34" s="1"/>
  <c r="P240" i="34" s="1"/>
  <c r="M240" i="34"/>
  <c r="N239" i="34"/>
  <c r="O239" i="34" s="1"/>
  <c r="P239" i="34" s="1"/>
  <c r="M239" i="34"/>
  <c r="N238" i="34"/>
  <c r="O238" i="34" s="1"/>
  <c r="P238" i="34" s="1"/>
  <c r="M238" i="34"/>
  <c r="N237" i="34"/>
  <c r="M237" i="34"/>
  <c r="N236" i="34"/>
  <c r="M236" i="34"/>
  <c r="N235" i="34"/>
  <c r="O235" i="34" s="1"/>
  <c r="P235" i="34" s="1"/>
  <c r="M235" i="34"/>
  <c r="N234" i="34"/>
  <c r="O234" i="34" s="1"/>
  <c r="P234" i="34" s="1"/>
  <c r="M234" i="34"/>
  <c r="N233" i="34"/>
  <c r="O233" i="34" s="1"/>
  <c r="P233" i="34" s="1"/>
  <c r="M233" i="34"/>
  <c r="N232" i="34"/>
  <c r="O232" i="34" s="1"/>
  <c r="P232" i="34" s="1"/>
  <c r="M232" i="34"/>
  <c r="N231" i="34"/>
  <c r="O231" i="34" s="1"/>
  <c r="P231" i="34" s="1"/>
  <c r="M231" i="34"/>
  <c r="N230" i="34"/>
  <c r="O230" i="34" s="1"/>
  <c r="P230" i="34" s="1"/>
  <c r="M230" i="34"/>
  <c r="N229" i="34"/>
  <c r="M229" i="34"/>
  <c r="N228" i="34"/>
  <c r="M228" i="34"/>
  <c r="N227" i="34"/>
  <c r="O227" i="34" s="1"/>
  <c r="P227" i="34" s="1"/>
  <c r="M227" i="34"/>
  <c r="N226" i="34"/>
  <c r="O226" i="34" s="1"/>
  <c r="P226" i="34" s="1"/>
  <c r="M226" i="34"/>
  <c r="N225" i="34"/>
  <c r="O225" i="34" s="1"/>
  <c r="P225" i="34" s="1"/>
  <c r="M225" i="34"/>
  <c r="N224" i="34"/>
  <c r="O224" i="34" s="1"/>
  <c r="P224" i="34" s="1"/>
  <c r="M224" i="34"/>
  <c r="N223" i="34"/>
  <c r="O223" i="34" s="1"/>
  <c r="P223" i="34" s="1"/>
  <c r="M223" i="34"/>
  <c r="N222" i="34"/>
  <c r="O222" i="34" s="1"/>
  <c r="P222" i="34" s="1"/>
  <c r="M222" i="34"/>
  <c r="N221" i="34"/>
  <c r="M221" i="34"/>
  <c r="N220" i="34"/>
  <c r="M220" i="34"/>
  <c r="N219" i="34"/>
  <c r="O219" i="34" s="1"/>
  <c r="P219" i="34" s="1"/>
  <c r="M219" i="34"/>
  <c r="N218" i="34"/>
  <c r="O218" i="34" s="1"/>
  <c r="P218" i="34" s="1"/>
  <c r="M218" i="34"/>
  <c r="N217" i="34"/>
  <c r="O217" i="34" s="1"/>
  <c r="P217" i="34" s="1"/>
  <c r="M217" i="34"/>
  <c r="N216" i="34"/>
  <c r="O216" i="34" s="1"/>
  <c r="P216" i="34" s="1"/>
  <c r="M216" i="34"/>
  <c r="N215" i="34"/>
  <c r="O215" i="34" s="1"/>
  <c r="P215" i="34" s="1"/>
  <c r="M215" i="34"/>
  <c r="N214" i="34"/>
  <c r="O214" i="34" s="1"/>
  <c r="P214" i="34" s="1"/>
  <c r="M214" i="34"/>
  <c r="N213" i="34"/>
  <c r="M213" i="34"/>
  <c r="N212" i="34"/>
  <c r="M212" i="34"/>
  <c r="N211" i="34"/>
  <c r="O211" i="34" s="1"/>
  <c r="P211" i="34" s="1"/>
  <c r="M211" i="34"/>
  <c r="N210" i="34"/>
  <c r="O210" i="34" s="1"/>
  <c r="P210" i="34" s="1"/>
  <c r="M210" i="34"/>
  <c r="N209" i="34"/>
  <c r="O209" i="34" s="1"/>
  <c r="P209" i="34" s="1"/>
  <c r="M209" i="34"/>
  <c r="N208" i="34"/>
  <c r="O208" i="34" s="1"/>
  <c r="P208" i="34" s="1"/>
  <c r="M208" i="34"/>
  <c r="N207" i="34"/>
  <c r="O207" i="34" s="1"/>
  <c r="P207" i="34" s="1"/>
  <c r="M207" i="34"/>
  <c r="N206" i="34"/>
  <c r="O206" i="34" s="1"/>
  <c r="P206" i="34" s="1"/>
  <c r="M206" i="34"/>
  <c r="N205" i="34"/>
  <c r="M205" i="34"/>
  <c r="N204" i="34"/>
  <c r="M204" i="34"/>
  <c r="N203" i="34"/>
  <c r="O203" i="34" s="1"/>
  <c r="P203" i="34" s="1"/>
  <c r="M203" i="34"/>
  <c r="N202" i="34"/>
  <c r="O202" i="34" s="1"/>
  <c r="P202" i="34" s="1"/>
  <c r="M202" i="34"/>
  <c r="N201" i="34"/>
  <c r="O201" i="34" s="1"/>
  <c r="P201" i="34" s="1"/>
  <c r="M201" i="34"/>
  <c r="N200" i="34"/>
  <c r="O200" i="34" s="1"/>
  <c r="P200" i="34" s="1"/>
  <c r="M200" i="34"/>
  <c r="N199" i="34"/>
  <c r="O199" i="34" s="1"/>
  <c r="P199" i="34" s="1"/>
  <c r="M199" i="34"/>
  <c r="N198" i="34"/>
  <c r="O198" i="34" s="1"/>
  <c r="P198" i="34" s="1"/>
  <c r="M198" i="34"/>
  <c r="N197" i="34"/>
  <c r="M197" i="34"/>
  <c r="N196" i="34"/>
  <c r="M196" i="34"/>
  <c r="N195" i="34"/>
  <c r="O195" i="34" s="1"/>
  <c r="P195" i="34" s="1"/>
  <c r="M195" i="34"/>
  <c r="N194" i="34"/>
  <c r="O194" i="34" s="1"/>
  <c r="P194" i="34" s="1"/>
  <c r="M194" i="34"/>
  <c r="N193" i="34"/>
  <c r="O193" i="34" s="1"/>
  <c r="P193" i="34" s="1"/>
  <c r="M193" i="34"/>
  <c r="N192" i="34"/>
  <c r="O192" i="34" s="1"/>
  <c r="P192" i="34" s="1"/>
  <c r="M192" i="34"/>
  <c r="N191" i="34"/>
  <c r="O191" i="34" s="1"/>
  <c r="P191" i="34" s="1"/>
  <c r="M191" i="34"/>
  <c r="N190" i="34"/>
  <c r="O190" i="34" s="1"/>
  <c r="P190" i="34" s="1"/>
  <c r="M190" i="34"/>
  <c r="N189" i="34"/>
  <c r="M189" i="34"/>
  <c r="N188" i="34"/>
  <c r="M188" i="34"/>
  <c r="N187" i="34"/>
  <c r="O187" i="34" s="1"/>
  <c r="P187" i="34" s="1"/>
  <c r="M187" i="34"/>
  <c r="N186" i="34"/>
  <c r="O186" i="34" s="1"/>
  <c r="P186" i="34" s="1"/>
  <c r="M186" i="34"/>
  <c r="N185" i="34"/>
  <c r="O185" i="34" s="1"/>
  <c r="P185" i="34" s="1"/>
  <c r="M185" i="34"/>
  <c r="N184" i="34"/>
  <c r="O184" i="34" s="1"/>
  <c r="P184" i="34" s="1"/>
  <c r="M184" i="34"/>
  <c r="N183" i="34"/>
  <c r="O183" i="34" s="1"/>
  <c r="P183" i="34" s="1"/>
  <c r="M183" i="34"/>
  <c r="N182" i="34"/>
  <c r="O182" i="34" s="1"/>
  <c r="P182" i="34" s="1"/>
  <c r="M182" i="34"/>
  <c r="N181" i="34"/>
  <c r="M181" i="34"/>
  <c r="N180" i="34"/>
  <c r="M180" i="34"/>
  <c r="N179" i="34"/>
  <c r="O179" i="34" s="1"/>
  <c r="P179" i="34" s="1"/>
  <c r="M179" i="34"/>
  <c r="N178" i="34"/>
  <c r="O178" i="34" s="1"/>
  <c r="P178" i="34" s="1"/>
  <c r="M178" i="34"/>
  <c r="N177" i="34"/>
  <c r="O177" i="34" s="1"/>
  <c r="P177" i="34" s="1"/>
  <c r="M177" i="34"/>
  <c r="N176" i="34"/>
  <c r="O176" i="34" s="1"/>
  <c r="P176" i="34" s="1"/>
  <c r="M176" i="34"/>
  <c r="N175" i="34"/>
  <c r="O175" i="34" s="1"/>
  <c r="P175" i="34" s="1"/>
  <c r="M175" i="34"/>
  <c r="N174" i="34"/>
  <c r="O174" i="34" s="1"/>
  <c r="P174" i="34" s="1"/>
  <c r="M174" i="34"/>
  <c r="N173" i="34"/>
  <c r="M173" i="34"/>
  <c r="N172" i="34"/>
  <c r="M172" i="34"/>
  <c r="N171" i="34"/>
  <c r="O171" i="34" s="1"/>
  <c r="P171" i="34" s="1"/>
  <c r="M171" i="34"/>
  <c r="N170" i="34"/>
  <c r="O170" i="34" s="1"/>
  <c r="P170" i="34" s="1"/>
  <c r="M170" i="34"/>
  <c r="N169" i="34"/>
  <c r="O169" i="34" s="1"/>
  <c r="P169" i="34" s="1"/>
  <c r="M169" i="34"/>
  <c r="N168" i="34"/>
  <c r="O168" i="34" s="1"/>
  <c r="P168" i="34" s="1"/>
  <c r="M168" i="34"/>
  <c r="N167" i="34"/>
  <c r="O167" i="34" s="1"/>
  <c r="P167" i="34" s="1"/>
  <c r="M167" i="34"/>
  <c r="N166" i="34"/>
  <c r="O166" i="34" s="1"/>
  <c r="P166" i="34" s="1"/>
  <c r="M166" i="34"/>
  <c r="N165" i="34"/>
  <c r="M165" i="34"/>
  <c r="N164" i="34"/>
  <c r="M164" i="34"/>
  <c r="N163" i="34"/>
  <c r="O163" i="34" s="1"/>
  <c r="P163" i="34" s="1"/>
  <c r="M163" i="34"/>
  <c r="N162" i="34"/>
  <c r="O162" i="34" s="1"/>
  <c r="P162" i="34" s="1"/>
  <c r="M162" i="34"/>
  <c r="N161" i="34"/>
  <c r="O161" i="34" s="1"/>
  <c r="P161" i="34" s="1"/>
  <c r="M161" i="34"/>
  <c r="N160" i="34"/>
  <c r="O160" i="34" s="1"/>
  <c r="P160" i="34" s="1"/>
  <c r="M160" i="34"/>
  <c r="N159" i="34"/>
  <c r="O159" i="34" s="1"/>
  <c r="P159" i="34" s="1"/>
  <c r="M159" i="34"/>
  <c r="N158" i="34"/>
  <c r="O158" i="34" s="1"/>
  <c r="P158" i="34" s="1"/>
  <c r="M158" i="34"/>
  <c r="N157" i="34"/>
  <c r="M157" i="34"/>
  <c r="N156" i="34"/>
  <c r="M156" i="34"/>
  <c r="N155" i="34"/>
  <c r="O155" i="34" s="1"/>
  <c r="P155" i="34" s="1"/>
  <c r="M155" i="34"/>
  <c r="N154" i="34"/>
  <c r="O154" i="34" s="1"/>
  <c r="P154" i="34" s="1"/>
  <c r="M154" i="34"/>
  <c r="N153" i="34"/>
  <c r="O153" i="34" s="1"/>
  <c r="P153" i="34" s="1"/>
  <c r="M153" i="34"/>
  <c r="N152" i="34"/>
  <c r="O152" i="34" s="1"/>
  <c r="P152" i="34" s="1"/>
  <c r="M152" i="34"/>
  <c r="N151" i="34"/>
  <c r="O151" i="34" s="1"/>
  <c r="P151" i="34" s="1"/>
  <c r="M151" i="34"/>
  <c r="N150" i="34"/>
  <c r="O150" i="34" s="1"/>
  <c r="P150" i="34" s="1"/>
  <c r="M150" i="34"/>
  <c r="N149" i="34"/>
  <c r="M149" i="34"/>
  <c r="N148" i="34"/>
  <c r="M148" i="34"/>
  <c r="N147" i="34"/>
  <c r="O147" i="34" s="1"/>
  <c r="P147" i="34" s="1"/>
  <c r="M147" i="34"/>
  <c r="N146" i="34"/>
  <c r="O146" i="34" s="1"/>
  <c r="P146" i="34" s="1"/>
  <c r="M146" i="34"/>
  <c r="N145" i="34"/>
  <c r="O145" i="34" s="1"/>
  <c r="P145" i="34" s="1"/>
  <c r="M145" i="34"/>
  <c r="N144" i="34"/>
  <c r="O144" i="34" s="1"/>
  <c r="P144" i="34" s="1"/>
  <c r="M144" i="34"/>
  <c r="N143" i="34"/>
  <c r="O143" i="34" s="1"/>
  <c r="P143" i="34" s="1"/>
  <c r="M143" i="34"/>
  <c r="N142" i="34"/>
  <c r="O142" i="34" s="1"/>
  <c r="P142" i="34" s="1"/>
  <c r="M142" i="34"/>
  <c r="N141" i="34"/>
  <c r="M141" i="34"/>
  <c r="N140" i="34"/>
  <c r="M140" i="34"/>
  <c r="N139" i="34"/>
  <c r="O139" i="34" s="1"/>
  <c r="P139" i="34" s="1"/>
  <c r="M139" i="34"/>
  <c r="N138" i="34"/>
  <c r="O138" i="34" s="1"/>
  <c r="P138" i="34" s="1"/>
  <c r="M138" i="34"/>
  <c r="N137" i="34"/>
  <c r="O137" i="34" s="1"/>
  <c r="P137" i="34" s="1"/>
  <c r="M137" i="34"/>
  <c r="N136" i="34"/>
  <c r="O136" i="34" s="1"/>
  <c r="P136" i="34" s="1"/>
  <c r="M136" i="34"/>
  <c r="N135" i="34"/>
  <c r="O135" i="34" s="1"/>
  <c r="P135" i="34" s="1"/>
  <c r="M135" i="34"/>
  <c r="N134" i="34"/>
  <c r="O134" i="34" s="1"/>
  <c r="P134" i="34" s="1"/>
  <c r="M134" i="34"/>
  <c r="N133" i="34"/>
  <c r="M133" i="34"/>
  <c r="N132" i="34"/>
  <c r="M132" i="34"/>
  <c r="N131" i="34"/>
  <c r="O131" i="34" s="1"/>
  <c r="P131" i="34" s="1"/>
  <c r="M131" i="34"/>
  <c r="N130" i="34"/>
  <c r="O130" i="34" s="1"/>
  <c r="P130" i="34" s="1"/>
  <c r="M130" i="34"/>
  <c r="N129" i="34"/>
  <c r="O129" i="34" s="1"/>
  <c r="P129" i="34" s="1"/>
  <c r="M129" i="34"/>
  <c r="N128" i="34"/>
  <c r="O128" i="34" s="1"/>
  <c r="P128" i="34" s="1"/>
  <c r="M128" i="34"/>
  <c r="N127" i="34"/>
  <c r="O127" i="34" s="1"/>
  <c r="P127" i="34" s="1"/>
  <c r="M127" i="34"/>
  <c r="N126" i="34"/>
  <c r="O126" i="34" s="1"/>
  <c r="P126" i="34" s="1"/>
  <c r="M126" i="34"/>
  <c r="N125" i="34"/>
  <c r="M125" i="34"/>
  <c r="N124" i="34"/>
  <c r="M124" i="34"/>
  <c r="N123" i="34"/>
  <c r="O123" i="34" s="1"/>
  <c r="P123" i="34" s="1"/>
  <c r="M123" i="34"/>
  <c r="N122" i="34"/>
  <c r="O122" i="34" s="1"/>
  <c r="P122" i="34" s="1"/>
  <c r="M122" i="34"/>
  <c r="N121" i="34"/>
  <c r="O121" i="34" s="1"/>
  <c r="P121" i="34" s="1"/>
  <c r="M121" i="34"/>
  <c r="N120" i="34"/>
  <c r="O120" i="34" s="1"/>
  <c r="P120" i="34" s="1"/>
  <c r="M120" i="34"/>
  <c r="N119" i="34"/>
  <c r="O119" i="34" s="1"/>
  <c r="P119" i="34" s="1"/>
  <c r="M119" i="34"/>
  <c r="N118" i="34"/>
  <c r="O118" i="34" s="1"/>
  <c r="P118" i="34" s="1"/>
  <c r="M118" i="34"/>
  <c r="N117" i="34"/>
  <c r="M117" i="34"/>
  <c r="N116" i="34"/>
  <c r="M116" i="34"/>
  <c r="N115" i="34"/>
  <c r="O115" i="34" s="1"/>
  <c r="P115" i="34" s="1"/>
  <c r="M115" i="34"/>
  <c r="N114" i="34"/>
  <c r="O114" i="34" s="1"/>
  <c r="P114" i="34" s="1"/>
  <c r="M114" i="34"/>
  <c r="N113" i="34"/>
  <c r="O113" i="34" s="1"/>
  <c r="P113" i="34" s="1"/>
  <c r="M113" i="34"/>
  <c r="N112" i="34"/>
  <c r="O112" i="34" s="1"/>
  <c r="P112" i="34" s="1"/>
  <c r="M112" i="34"/>
  <c r="N111" i="34"/>
  <c r="O111" i="34" s="1"/>
  <c r="P111" i="34" s="1"/>
  <c r="M111" i="34"/>
  <c r="N110" i="34"/>
  <c r="O110" i="34" s="1"/>
  <c r="P110" i="34" s="1"/>
  <c r="M110" i="34"/>
  <c r="N109" i="34"/>
  <c r="M109" i="34"/>
  <c r="N108" i="34"/>
  <c r="M108" i="34"/>
  <c r="N107" i="34"/>
  <c r="O107" i="34" s="1"/>
  <c r="P107" i="34" s="1"/>
  <c r="M107" i="34"/>
  <c r="N106" i="34"/>
  <c r="O106" i="34" s="1"/>
  <c r="P106" i="34" s="1"/>
  <c r="M106" i="34"/>
  <c r="N105" i="34"/>
  <c r="O105" i="34" s="1"/>
  <c r="P105" i="34" s="1"/>
  <c r="M105" i="34"/>
  <c r="N104" i="34"/>
  <c r="O104" i="34" s="1"/>
  <c r="P104" i="34" s="1"/>
  <c r="M104" i="34"/>
  <c r="N103" i="34"/>
  <c r="O103" i="34" s="1"/>
  <c r="P103" i="34" s="1"/>
  <c r="M103" i="34"/>
  <c r="N102" i="34"/>
  <c r="O102" i="34" s="1"/>
  <c r="P102" i="34" s="1"/>
  <c r="M102" i="34"/>
  <c r="N101" i="34"/>
  <c r="M101" i="34"/>
  <c r="N100" i="34"/>
  <c r="M100" i="34"/>
  <c r="N99" i="34"/>
  <c r="O99" i="34" s="1"/>
  <c r="P99" i="34" s="1"/>
  <c r="M99" i="34"/>
  <c r="N98" i="34"/>
  <c r="O98" i="34" s="1"/>
  <c r="P98" i="34" s="1"/>
  <c r="M98" i="34"/>
  <c r="N97" i="34"/>
  <c r="O97" i="34" s="1"/>
  <c r="P97" i="34" s="1"/>
  <c r="M97" i="34"/>
  <c r="N96" i="34"/>
  <c r="O96" i="34" s="1"/>
  <c r="P96" i="34" s="1"/>
  <c r="M96" i="34"/>
  <c r="N95" i="34"/>
  <c r="O95" i="34" s="1"/>
  <c r="P95" i="34" s="1"/>
  <c r="M95" i="34"/>
  <c r="N94" i="34"/>
  <c r="O94" i="34" s="1"/>
  <c r="P94" i="34" s="1"/>
  <c r="M94" i="34"/>
  <c r="N93" i="34"/>
  <c r="M93" i="34"/>
  <c r="N92" i="34"/>
  <c r="M92" i="34"/>
  <c r="N91" i="34"/>
  <c r="O91" i="34" s="1"/>
  <c r="P91" i="34" s="1"/>
  <c r="M91" i="34"/>
  <c r="N90" i="34"/>
  <c r="O90" i="34" s="1"/>
  <c r="P90" i="34" s="1"/>
  <c r="M90" i="34"/>
  <c r="N89" i="34"/>
  <c r="O89" i="34" s="1"/>
  <c r="P89" i="34" s="1"/>
  <c r="M89" i="34"/>
  <c r="N88" i="34"/>
  <c r="O88" i="34" s="1"/>
  <c r="P88" i="34" s="1"/>
  <c r="M88" i="34"/>
  <c r="N87" i="34"/>
  <c r="O87" i="34" s="1"/>
  <c r="P87" i="34" s="1"/>
  <c r="M87" i="34"/>
  <c r="N86" i="34"/>
  <c r="O86" i="34" s="1"/>
  <c r="P86" i="34" s="1"/>
  <c r="M86" i="34"/>
  <c r="N85" i="34"/>
  <c r="M85" i="34"/>
  <c r="N84" i="34"/>
  <c r="M84" i="34"/>
  <c r="N83" i="34"/>
  <c r="O83" i="34" s="1"/>
  <c r="P83" i="34" s="1"/>
  <c r="M83" i="34"/>
  <c r="N82" i="34"/>
  <c r="O82" i="34" s="1"/>
  <c r="P82" i="34" s="1"/>
  <c r="M82" i="34"/>
  <c r="N81" i="34"/>
  <c r="O81" i="34" s="1"/>
  <c r="P81" i="34" s="1"/>
  <c r="M81" i="34"/>
  <c r="N80" i="34"/>
  <c r="O80" i="34" s="1"/>
  <c r="P80" i="34" s="1"/>
  <c r="M80" i="34"/>
  <c r="N79" i="34"/>
  <c r="O79" i="34" s="1"/>
  <c r="P79" i="34" s="1"/>
  <c r="M79" i="34"/>
  <c r="N78" i="34"/>
  <c r="O78" i="34" s="1"/>
  <c r="P78" i="34" s="1"/>
  <c r="M78" i="34"/>
  <c r="N77" i="34"/>
  <c r="M77" i="34"/>
  <c r="N76" i="34"/>
  <c r="M76" i="34"/>
  <c r="N75" i="34"/>
  <c r="O75" i="34" s="1"/>
  <c r="P75" i="34" s="1"/>
  <c r="M75" i="34"/>
  <c r="N74" i="34"/>
  <c r="O74" i="34" s="1"/>
  <c r="P74" i="34" s="1"/>
  <c r="M74" i="34"/>
  <c r="N73" i="34"/>
  <c r="O73" i="34" s="1"/>
  <c r="P73" i="34" s="1"/>
  <c r="M73" i="34"/>
  <c r="N72" i="34"/>
  <c r="O72" i="34" s="1"/>
  <c r="P72" i="34" s="1"/>
  <c r="M72" i="34"/>
  <c r="N71" i="34"/>
  <c r="O71" i="34" s="1"/>
  <c r="P71" i="34" s="1"/>
  <c r="M71" i="34"/>
  <c r="N70" i="34"/>
  <c r="O70" i="34" s="1"/>
  <c r="P70" i="34" s="1"/>
  <c r="M70" i="34"/>
  <c r="N69" i="34"/>
  <c r="M69" i="34"/>
  <c r="N68" i="34"/>
  <c r="M68" i="34"/>
  <c r="N67" i="34"/>
  <c r="O67" i="34" s="1"/>
  <c r="P67" i="34" s="1"/>
  <c r="M67" i="34"/>
  <c r="N66" i="34"/>
  <c r="O66" i="34" s="1"/>
  <c r="P66" i="34" s="1"/>
  <c r="M66" i="34"/>
  <c r="N65" i="34"/>
  <c r="O65" i="34" s="1"/>
  <c r="P65" i="34" s="1"/>
  <c r="M65" i="34"/>
  <c r="N64" i="34"/>
  <c r="O64" i="34" s="1"/>
  <c r="P64" i="34" s="1"/>
  <c r="M64" i="34"/>
  <c r="N63" i="34"/>
  <c r="O63" i="34" s="1"/>
  <c r="P63" i="34" s="1"/>
  <c r="M63" i="34"/>
  <c r="N62" i="34"/>
  <c r="O62" i="34" s="1"/>
  <c r="P62" i="34" s="1"/>
  <c r="M62" i="34"/>
  <c r="N61" i="34"/>
  <c r="M61" i="34"/>
  <c r="N60" i="34"/>
  <c r="M60" i="34"/>
  <c r="N59" i="34"/>
  <c r="O59" i="34" s="1"/>
  <c r="P59" i="34" s="1"/>
  <c r="M59" i="34"/>
  <c r="N58" i="34"/>
  <c r="O58" i="34" s="1"/>
  <c r="P58" i="34" s="1"/>
  <c r="M58" i="34"/>
  <c r="N57" i="34"/>
  <c r="O57" i="34" s="1"/>
  <c r="P57" i="34" s="1"/>
  <c r="M57" i="34"/>
  <c r="N56" i="34"/>
  <c r="O56" i="34" s="1"/>
  <c r="P56" i="34" s="1"/>
  <c r="M56" i="34"/>
  <c r="N55" i="34"/>
  <c r="O55" i="34" s="1"/>
  <c r="P55" i="34" s="1"/>
  <c r="M55" i="34"/>
  <c r="N54" i="34"/>
  <c r="O54" i="34" s="1"/>
  <c r="P54" i="34" s="1"/>
  <c r="M54" i="34"/>
  <c r="N53" i="34"/>
  <c r="M53" i="34"/>
  <c r="N52" i="34"/>
  <c r="M52" i="34"/>
  <c r="N51" i="34"/>
  <c r="O51" i="34" s="1"/>
  <c r="P51" i="34" s="1"/>
  <c r="M51" i="34"/>
  <c r="N50" i="34"/>
  <c r="O50" i="34" s="1"/>
  <c r="P50" i="34" s="1"/>
  <c r="M50" i="34"/>
  <c r="N49" i="34"/>
  <c r="O49" i="34" s="1"/>
  <c r="P49" i="34" s="1"/>
  <c r="M49" i="34"/>
  <c r="N48" i="34"/>
  <c r="O48" i="34" s="1"/>
  <c r="P48" i="34" s="1"/>
  <c r="M48" i="34"/>
  <c r="N47" i="34"/>
  <c r="O47" i="34" s="1"/>
  <c r="P47" i="34" s="1"/>
  <c r="M47" i="34"/>
  <c r="N46" i="34"/>
  <c r="O46" i="34" s="1"/>
  <c r="P46" i="34" s="1"/>
  <c r="M46" i="34"/>
  <c r="N45" i="34"/>
  <c r="M45" i="34"/>
  <c r="N44" i="34"/>
  <c r="M44" i="34"/>
  <c r="N43" i="34"/>
  <c r="O43" i="34" s="1"/>
  <c r="P43" i="34" s="1"/>
  <c r="M43" i="34"/>
  <c r="N42" i="34"/>
  <c r="O42" i="34" s="1"/>
  <c r="P42" i="34" s="1"/>
  <c r="M42" i="34"/>
  <c r="N41" i="34"/>
  <c r="O41" i="34" s="1"/>
  <c r="P41" i="34" s="1"/>
  <c r="M41" i="34"/>
  <c r="N40" i="34"/>
  <c r="O40" i="34" s="1"/>
  <c r="P40" i="34" s="1"/>
  <c r="M40" i="34"/>
  <c r="N39" i="34"/>
  <c r="O39" i="34" s="1"/>
  <c r="P39" i="34" s="1"/>
  <c r="M39" i="34"/>
  <c r="N38" i="34"/>
  <c r="O38" i="34" s="1"/>
  <c r="P38" i="34" s="1"/>
  <c r="M38" i="34"/>
  <c r="N37" i="34"/>
  <c r="M37" i="34"/>
  <c r="N36" i="34"/>
  <c r="M36" i="34"/>
  <c r="N35" i="34"/>
  <c r="O35" i="34" s="1"/>
  <c r="P35" i="34" s="1"/>
  <c r="M35" i="34"/>
  <c r="N34" i="34"/>
  <c r="O34" i="34" s="1"/>
  <c r="P34" i="34" s="1"/>
  <c r="M34" i="34"/>
  <c r="N33" i="34"/>
  <c r="O33" i="34" s="1"/>
  <c r="P33" i="34" s="1"/>
  <c r="M33" i="34"/>
  <c r="N32" i="34"/>
  <c r="O32" i="34" s="1"/>
  <c r="P32" i="34" s="1"/>
  <c r="M32" i="34"/>
  <c r="N31" i="34"/>
  <c r="O31" i="34" s="1"/>
  <c r="P31" i="34" s="1"/>
  <c r="M31" i="34"/>
  <c r="N30" i="34"/>
  <c r="O30" i="34" s="1"/>
  <c r="P30" i="34" s="1"/>
  <c r="M30" i="34"/>
  <c r="N29" i="34"/>
  <c r="M29" i="34"/>
  <c r="N28" i="34"/>
  <c r="M28" i="34"/>
  <c r="N27" i="34"/>
  <c r="O27" i="34" s="1"/>
  <c r="P27" i="34" s="1"/>
  <c r="M27" i="34"/>
  <c r="N26" i="34"/>
  <c r="O26" i="34" s="1"/>
  <c r="P26" i="34" s="1"/>
  <c r="M26" i="34"/>
  <c r="N25" i="34"/>
  <c r="O25" i="34" s="1"/>
  <c r="P25" i="34" s="1"/>
  <c r="M25" i="34"/>
  <c r="N24" i="34"/>
  <c r="O24" i="34" s="1"/>
  <c r="P24" i="34" s="1"/>
  <c r="M24" i="34"/>
  <c r="N23" i="34"/>
  <c r="O23" i="34" s="1"/>
  <c r="P23" i="34" s="1"/>
  <c r="M23" i="34"/>
  <c r="N22" i="34"/>
  <c r="O22" i="34" s="1"/>
  <c r="P22" i="34" s="1"/>
  <c r="M22" i="34"/>
  <c r="N21" i="34"/>
  <c r="M21" i="34"/>
  <c r="N20" i="34"/>
  <c r="M20" i="34"/>
  <c r="N19" i="34"/>
  <c r="O19" i="34" s="1"/>
  <c r="P19" i="34" s="1"/>
  <c r="M19" i="34"/>
  <c r="N18" i="34"/>
  <c r="O18" i="34" s="1"/>
  <c r="P18" i="34" s="1"/>
  <c r="M18" i="34"/>
  <c r="N17" i="34"/>
  <c r="O17" i="34" s="1"/>
  <c r="P17" i="34" s="1"/>
  <c r="M17" i="34"/>
  <c r="A17" i="34"/>
  <c r="N16" i="34"/>
  <c r="M16" i="34"/>
  <c r="A16" i="34"/>
  <c r="O15" i="34"/>
  <c r="P15" i="34" s="1"/>
  <c r="N15" i="34"/>
  <c r="M15" i="34"/>
  <c r="A15" i="34"/>
  <c r="N14" i="34"/>
  <c r="M14" i="34"/>
  <c r="A14" i="34"/>
  <c r="N13" i="34"/>
  <c r="M13" i="34"/>
  <c r="A13" i="34"/>
  <c r="N12" i="34"/>
  <c r="O12" i="34" s="1"/>
  <c r="P12" i="34" s="1"/>
  <c r="M12" i="34"/>
  <c r="A12" i="34"/>
  <c r="N11" i="34"/>
  <c r="O11" i="34" s="1"/>
  <c r="P11" i="34" s="1"/>
  <c r="M11" i="34"/>
  <c r="A11" i="34"/>
  <c r="N10" i="34"/>
  <c r="M10" i="34"/>
  <c r="A10" i="34"/>
  <c r="N9" i="34"/>
  <c r="M9" i="34"/>
  <c r="A9" i="34"/>
  <c r="N8" i="34"/>
  <c r="M8" i="34"/>
  <c r="A8" i="34"/>
  <c r="N7" i="34"/>
  <c r="M7" i="34"/>
  <c r="O7" i="34" s="1"/>
  <c r="P7" i="34" s="1"/>
  <c r="A7" i="34"/>
  <c r="N6" i="34"/>
  <c r="M6" i="34"/>
  <c r="A6" i="34"/>
  <c r="N5" i="34"/>
  <c r="M5" i="34"/>
  <c r="A5" i="34"/>
  <c r="N4" i="34"/>
  <c r="M4" i="34"/>
  <c r="A4" i="34"/>
  <c r="N3" i="34"/>
  <c r="O3" i="34" s="1"/>
  <c r="P3" i="34" s="1"/>
  <c r="M3" i="34"/>
  <c r="A3" i="34"/>
  <c r="N2" i="34"/>
  <c r="M2" i="34"/>
  <c r="A2" i="34"/>
  <c r="Q45" i="7"/>
  <c r="H45" i="7"/>
  <c r="B45" i="7"/>
  <c r="Q44" i="7"/>
  <c r="H44" i="7"/>
  <c r="B44" i="7"/>
  <c r="Q43" i="7"/>
  <c r="H43" i="7"/>
  <c r="B43" i="7"/>
  <c r="A43" i="7"/>
  <c r="A44" i="7" s="1"/>
  <c r="A45" i="7" s="1"/>
  <c r="Q45" i="6"/>
  <c r="H45" i="6"/>
  <c r="B45" i="6"/>
  <c r="Q44" i="6"/>
  <c r="H44" i="6"/>
  <c r="B44" i="6"/>
  <c r="Q43" i="6"/>
  <c r="H43" i="6"/>
  <c r="B43" i="6"/>
  <c r="O4" i="34" l="1"/>
  <c r="P4" i="34" s="1"/>
  <c r="O9" i="34"/>
  <c r="P9" i="34" s="1"/>
  <c r="O14" i="34"/>
  <c r="P14" i="34" s="1"/>
  <c r="O20" i="34"/>
  <c r="P20" i="34" s="1"/>
  <c r="O28" i="34"/>
  <c r="P28" i="34" s="1"/>
  <c r="O36" i="34"/>
  <c r="P36" i="34" s="1"/>
  <c r="O44" i="34"/>
  <c r="P44" i="34" s="1"/>
  <c r="O52" i="34"/>
  <c r="P52" i="34" s="1"/>
  <c r="O60" i="34"/>
  <c r="P60" i="34" s="1"/>
  <c r="O68" i="34"/>
  <c r="P68" i="34" s="1"/>
  <c r="O76" i="34"/>
  <c r="P76" i="34" s="1"/>
  <c r="O84" i="34"/>
  <c r="P84" i="34" s="1"/>
  <c r="O92" i="34"/>
  <c r="P92" i="34" s="1"/>
  <c r="O100" i="34"/>
  <c r="P100" i="34" s="1"/>
  <c r="O108" i="34"/>
  <c r="P108" i="34" s="1"/>
  <c r="O116" i="34"/>
  <c r="P116" i="34" s="1"/>
  <c r="O124" i="34"/>
  <c r="P124" i="34" s="1"/>
  <c r="O132" i="34"/>
  <c r="P132" i="34" s="1"/>
  <c r="O140" i="34"/>
  <c r="P140" i="34" s="1"/>
  <c r="O148" i="34"/>
  <c r="P148" i="34" s="1"/>
  <c r="O156" i="34"/>
  <c r="P156" i="34" s="1"/>
  <c r="O164" i="34"/>
  <c r="P164" i="34" s="1"/>
  <c r="O172" i="34"/>
  <c r="P172" i="34" s="1"/>
  <c r="O180" i="34"/>
  <c r="P180" i="34" s="1"/>
  <c r="O188" i="34"/>
  <c r="P188" i="34" s="1"/>
  <c r="O196" i="34"/>
  <c r="P196" i="34" s="1"/>
  <c r="O204" i="34"/>
  <c r="P204" i="34" s="1"/>
  <c r="O212" i="34"/>
  <c r="P212" i="34" s="1"/>
  <c r="O220" i="34"/>
  <c r="P220" i="34" s="1"/>
  <c r="O228" i="34"/>
  <c r="P228" i="34" s="1"/>
  <c r="O236" i="34"/>
  <c r="P236" i="34" s="1"/>
  <c r="O244" i="34"/>
  <c r="P244" i="34" s="1"/>
  <c r="O252" i="34"/>
  <c r="P252" i="34" s="1"/>
  <c r="O260" i="34"/>
  <c r="P260" i="34" s="1"/>
  <c r="O268" i="34"/>
  <c r="P268" i="34" s="1"/>
  <c r="O276" i="34"/>
  <c r="P276" i="34" s="1"/>
  <c r="O284" i="34"/>
  <c r="P284" i="34" s="1"/>
  <c r="O21" i="34"/>
  <c r="P21" i="34" s="1"/>
  <c r="O29" i="34"/>
  <c r="P29" i="34" s="1"/>
  <c r="O37" i="34"/>
  <c r="P37" i="34" s="1"/>
  <c r="O45" i="34"/>
  <c r="P45" i="34" s="1"/>
  <c r="O53" i="34"/>
  <c r="P53" i="34" s="1"/>
  <c r="O61" i="34"/>
  <c r="P61" i="34" s="1"/>
  <c r="O69" i="34"/>
  <c r="P69" i="34" s="1"/>
  <c r="O77" i="34"/>
  <c r="P77" i="34" s="1"/>
  <c r="O85" i="34"/>
  <c r="P85" i="34" s="1"/>
  <c r="O93" i="34"/>
  <c r="P93" i="34" s="1"/>
  <c r="O101" i="34"/>
  <c r="P101" i="34" s="1"/>
  <c r="O109" i="34"/>
  <c r="P109" i="34" s="1"/>
  <c r="O117" i="34"/>
  <c r="P117" i="34" s="1"/>
  <c r="O125" i="34"/>
  <c r="P125" i="34" s="1"/>
  <c r="O133" i="34"/>
  <c r="P133" i="34" s="1"/>
  <c r="O141" i="34"/>
  <c r="P141" i="34" s="1"/>
  <c r="O149" i="34"/>
  <c r="P149" i="34" s="1"/>
  <c r="O157" i="34"/>
  <c r="P157" i="34" s="1"/>
  <c r="O165" i="34"/>
  <c r="P165" i="34" s="1"/>
  <c r="O173" i="34"/>
  <c r="P173" i="34" s="1"/>
  <c r="O181" i="34"/>
  <c r="P181" i="34" s="1"/>
  <c r="O189" i="34"/>
  <c r="P189" i="34" s="1"/>
  <c r="O197" i="34"/>
  <c r="P197" i="34" s="1"/>
  <c r="O205" i="34"/>
  <c r="P205" i="34" s="1"/>
  <c r="O213" i="34"/>
  <c r="P213" i="34" s="1"/>
  <c r="O221" i="34"/>
  <c r="P221" i="34" s="1"/>
  <c r="O229" i="34"/>
  <c r="P229" i="34" s="1"/>
  <c r="O237" i="34"/>
  <c r="P237" i="34" s="1"/>
  <c r="O245" i="34"/>
  <c r="P245" i="34" s="1"/>
  <c r="O253" i="34"/>
  <c r="P253" i="34" s="1"/>
  <c r="O261" i="34"/>
  <c r="P261" i="34" s="1"/>
  <c r="O269" i="34"/>
  <c r="P269" i="34" s="1"/>
  <c r="O277" i="34"/>
  <c r="P277" i="34" s="1"/>
  <c r="O285" i="34"/>
  <c r="P285" i="34" s="1"/>
  <c r="O5" i="34"/>
  <c r="P5" i="34" s="1"/>
  <c r="O10" i="34"/>
  <c r="P10" i="34" s="1"/>
  <c r="O6" i="34"/>
  <c r="P6" i="34" s="1"/>
  <c r="O16" i="34"/>
  <c r="P16" i="34" s="1"/>
  <c r="O264" i="34"/>
  <c r="P264" i="34" s="1"/>
  <c r="O272" i="34"/>
  <c r="P272" i="34" s="1"/>
  <c r="O280" i="34"/>
  <c r="P280" i="34" s="1"/>
  <c r="O288" i="34"/>
  <c r="P288" i="34" s="1"/>
  <c r="O2" i="34"/>
  <c r="P2" i="34" s="1"/>
  <c r="O8" i="34"/>
  <c r="P8" i="34" s="1"/>
  <c r="O13" i="34"/>
  <c r="P13" i="34" s="1"/>
  <c r="Q15" i="8"/>
  <c r="Q16" i="8"/>
  <c r="Q17" i="8"/>
  <c r="Q18" i="8"/>
  <c r="Q19" i="8"/>
  <c r="Q20" i="8"/>
  <c r="Q21" i="8"/>
  <c r="Q22" i="8"/>
  <c r="Q23" i="8"/>
  <c r="Q24" i="8"/>
  <c r="Q25" i="8"/>
  <c r="Q26" i="8"/>
  <c r="Q27" i="8"/>
  <c r="Q28" i="8"/>
  <c r="Q29" i="8"/>
  <c r="Q30" i="8"/>
  <c r="Q31" i="8"/>
  <c r="Q32" i="8"/>
  <c r="Q33" i="8"/>
  <c r="Q34" i="8"/>
  <c r="Q35" i="8"/>
  <c r="Q36" i="8"/>
  <c r="Q37" i="8"/>
  <c r="Q38" i="8"/>
  <c r="Q39" i="8"/>
  <c r="Q40" i="8"/>
  <c r="B69" i="26" l="1"/>
  <c r="A38" i="8"/>
  <c r="A39" i="8" s="1"/>
  <c r="A40" i="8" s="1"/>
  <c r="O51" i="23"/>
  <c r="Q51" i="23" s="1"/>
  <c r="F50" i="23"/>
  <c r="O50" i="23" s="1"/>
  <c r="G50" i="23"/>
  <c r="H50" i="23"/>
  <c r="I50" i="23"/>
  <c r="J50" i="23"/>
  <c r="P50" i="23" s="1"/>
  <c r="K50" i="23"/>
  <c r="L50" i="23"/>
  <c r="M50" i="23"/>
  <c r="N50" i="23"/>
  <c r="F51" i="23"/>
  <c r="G51" i="23"/>
  <c r="H51" i="23"/>
  <c r="I51" i="23"/>
  <c r="J51" i="23"/>
  <c r="P51" i="23" s="1"/>
  <c r="K51" i="23"/>
  <c r="L51" i="23"/>
  <c r="M51" i="23"/>
  <c r="N51" i="23"/>
  <c r="F52" i="23"/>
  <c r="O52" i="23" s="1"/>
  <c r="G52" i="23"/>
  <c r="H52" i="23"/>
  <c r="I52" i="23"/>
  <c r="J52" i="23"/>
  <c r="P52" i="23" s="1"/>
  <c r="K52" i="23"/>
  <c r="L52" i="23"/>
  <c r="M52" i="23"/>
  <c r="N52" i="23"/>
  <c r="Q52" i="23" s="1"/>
  <c r="F53" i="23"/>
  <c r="O53" i="23" s="1"/>
  <c r="G53" i="23"/>
  <c r="H53" i="23"/>
  <c r="I53" i="23"/>
  <c r="J53" i="23"/>
  <c r="P53" i="23" s="1"/>
  <c r="K53" i="23"/>
  <c r="L53" i="23"/>
  <c r="M53" i="23"/>
  <c r="N53" i="23"/>
  <c r="S53" i="23"/>
  <c r="R53" i="23"/>
  <c r="S52" i="23"/>
  <c r="R52" i="23"/>
  <c r="S51" i="23"/>
  <c r="R51" i="23"/>
  <c r="S50" i="23"/>
  <c r="R50" i="23"/>
  <c r="Q53" i="23" l="1"/>
  <c r="Q50" i="23"/>
  <c r="K24" i="21" l="1"/>
  <c r="J24" i="21"/>
  <c r="J25" i="21"/>
  <c r="J26" i="21"/>
  <c r="J27" i="21"/>
  <c r="G24" i="21"/>
  <c r="G25" i="21"/>
  <c r="G26" i="21"/>
  <c r="G27" i="21"/>
  <c r="E24" i="21"/>
  <c r="E25" i="21"/>
  <c r="K25" i="21" s="1"/>
  <c r="E26" i="21"/>
  <c r="K26" i="21" s="1"/>
  <c r="E27" i="21"/>
  <c r="K27" i="21" s="1"/>
  <c r="C8" i="16"/>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C503" i="16" s="1"/>
  <c r="C504" i="16" s="1"/>
  <c r="C505" i="16" s="1"/>
  <c r="C506" i="16" s="1"/>
  <c r="C507" i="16" s="1"/>
  <c r="C508" i="16" s="1"/>
  <c r="C509" i="16" s="1"/>
  <c r="C510" i="16" s="1"/>
  <c r="C511" i="16" s="1"/>
  <c r="C512" i="16" s="1"/>
  <c r="C513" i="16" s="1"/>
  <c r="C514" i="16" s="1"/>
  <c r="C515" i="16" s="1"/>
  <c r="C516" i="16" s="1"/>
  <c r="C517" i="16" s="1"/>
  <c r="C518" i="16" s="1"/>
  <c r="C519" i="16" s="1"/>
  <c r="C520" i="16" s="1"/>
  <c r="C521" i="16" s="1"/>
  <c r="C522" i="16" s="1"/>
  <c r="C523" i="16" s="1"/>
  <c r="C524" i="16" s="1"/>
  <c r="C525" i="16" s="1"/>
  <c r="C526" i="16" s="1"/>
  <c r="C527" i="16" s="1"/>
  <c r="C528" i="16" s="1"/>
  <c r="C529" i="16" s="1"/>
  <c r="C530" i="16" s="1"/>
  <c r="C531" i="16" s="1"/>
  <c r="C532" i="16" s="1"/>
  <c r="C533" i="16" s="1"/>
  <c r="C534" i="16" s="1"/>
  <c r="C535" i="16" s="1"/>
  <c r="C536" i="16" s="1"/>
  <c r="C537" i="16" s="1"/>
  <c r="C538" i="16" s="1"/>
  <c r="C539" i="16" s="1"/>
  <c r="C540" i="16" s="1"/>
  <c r="C541" i="16" s="1"/>
  <c r="C542" i="16" s="1"/>
  <c r="C543" i="16" s="1"/>
  <c r="C544" i="16" s="1"/>
  <c r="C545" i="16" s="1"/>
  <c r="C546" i="16" s="1"/>
  <c r="C547" i="16" s="1"/>
  <c r="C548" i="16" s="1"/>
  <c r="C549" i="16" s="1"/>
  <c r="C550" i="16" s="1"/>
  <c r="C551" i="16" s="1"/>
  <c r="C552" i="16" s="1"/>
  <c r="C553" i="16" s="1"/>
  <c r="C554" i="16" s="1"/>
  <c r="C555" i="16" s="1"/>
  <c r="C556" i="16" s="1"/>
  <c r="C557" i="16" s="1"/>
  <c r="C558" i="16" s="1"/>
  <c r="C559" i="16" s="1"/>
  <c r="C560" i="16" s="1"/>
  <c r="C561" i="16" s="1"/>
  <c r="C562" i="16" s="1"/>
  <c r="C563" i="16" s="1"/>
  <c r="C564" i="16" s="1"/>
  <c r="C565" i="16" s="1"/>
  <c r="C566" i="16" s="1"/>
  <c r="C567" i="16" s="1"/>
  <c r="C568" i="16" s="1"/>
  <c r="C569" i="16" s="1"/>
  <c r="C570" i="16" s="1"/>
  <c r="C571" i="16" s="1"/>
  <c r="C572" i="16" s="1"/>
  <c r="C573" i="16" s="1"/>
  <c r="C574" i="16" s="1"/>
  <c r="C575" i="16" s="1"/>
  <c r="C576" i="16" s="1"/>
  <c r="C577" i="16" s="1"/>
  <c r="C578" i="16" s="1"/>
  <c r="C579" i="16" s="1"/>
  <c r="C580" i="16" s="1"/>
  <c r="C581" i="16" s="1"/>
  <c r="C582" i="16" s="1"/>
  <c r="C583" i="16" s="1"/>
  <c r="C584" i="16" s="1"/>
  <c r="C585" i="16" s="1"/>
  <c r="C586" i="16" s="1"/>
  <c r="C587" i="16" s="1"/>
  <c r="C588" i="16" s="1"/>
  <c r="C589" i="16" s="1"/>
  <c r="C590" i="16" s="1"/>
  <c r="C591" i="16" s="1"/>
  <c r="C592" i="16" s="1"/>
  <c r="C593" i="16" s="1"/>
  <c r="C594" i="16" s="1"/>
  <c r="C595" i="16" s="1"/>
  <c r="C596" i="16" s="1"/>
  <c r="C597" i="16" s="1"/>
  <c r="C598" i="16" s="1"/>
  <c r="C599" i="16" s="1"/>
  <c r="C600" i="16" s="1"/>
  <c r="C601" i="16" s="1"/>
  <c r="C602" i="16" s="1"/>
  <c r="C603" i="16" s="1"/>
  <c r="C604" i="16" s="1"/>
  <c r="C605" i="16" s="1"/>
  <c r="C606" i="16" s="1"/>
  <c r="C607" i="16" s="1"/>
  <c r="C608" i="16" s="1"/>
  <c r="C609" i="16" s="1"/>
  <c r="C610" i="16" s="1"/>
  <c r="C611" i="16" s="1"/>
  <c r="C612" i="16" s="1"/>
  <c r="C613" i="16" s="1"/>
  <c r="C614" i="16" s="1"/>
  <c r="C615" i="16" s="1"/>
  <c r="C616" i="16" s="1"/>
  <c r="C617" i="16" s="1"/>
  <c r="C618" i="16" s="1"/>
  <c r="C619" i="16" s="1"/>
  <c r="C620" i="16" s="1"/>
  <c r="C621" i="16" s="1"/>
  <c r="C622" i="16" s="1"/>
  <c r="C623" i="16" s="1"/>
  <c r="C624" i="16" s="1"/>
  <c r="C625" i="16" s="1"/>
  <c r="C626" i="16" s="1"/>
  <c r="C627" i="16" s="1"/>
  <c r="C628" i="16" s="1"/>
  <c r="C629" i="16" s="1"/>
  <c r="C630" i="16" s="1"/>
  <c r="C631" i="16" s="1"/>
  <c r="C632" i="16" s="1"/>
  <c r="C633" i="16" s="1"/>
  <c r="C634" i="16" s="1"/>
  <c r="C635" i="16" s="1"/>
  <c r="C636" i="16" s="1"/>
  <c r="C637" i="16" s="1"/>
  <c r="C638" i="16" s="1"/>
  <c r="C639" i="16" s="1"/>
  <c r="C640" i="16" s="1"/>
  <c r="C641" i="16" s="1"/>
  <c r="C642" i="16" s="1"/>
  <c r="C643" i="16" s="1"/>
  <c r="C644" i="16" s="1"/>
  <c r="C645" i="16" s="1"/>
  <c r="C646" i="16" s="1"/>
  <c r="C647" i="16" s="1"/>
  <c r="C648" i="16" s="1"/>
  <c r="C649" i="16" s="1"/>
  <c r="C650" i="16" s="1"/>
  <c r="C651" i="16" s="1"/>
  <c r="C652" i="16" s="1"/>
  <c r="C653" i="16" s="1"/>
  <c r="C654" i="16" s="1"/>
  <c r="C655" i="16" s="1"/>
  <c r="C656" i="16" s="1"/>
  <c r="C657" i="16" s="1"/>
  <c r="C658" i="16" s="1"/>
  <c r="C659" i="16" s="1"/>
  <c r="C660" i="16" s="1"/>
  <c r="C661" i="16" s="1"/>
  <c r="C662" i="16" s="1"/>
  <c r="C663" i="16" s="1"/>
  <c r="C664" i="16" s="1"/>
  <c r="C665" i="16" s="1"/>
  <c r="C666" i="16" s="1"/>
  <c r="C667" i="16" s="1"/>
  <c r="C668" i="16" s="1"/>
  <c r="C669" i="16" s="1"/>
  <c r="C670" i="16" s="1"/>
  <c r="C671" i="16" s="1"/>
  <c r="C672" i="16" s="1"/>
  <c r="C673" i="16" s="1"/>
  <c r="C674" i="16" s="1"/>
  <c r="C675" i="16" s="1"/>
  <c r="C676" i="16" s="1"/>
  <c r="C677" i="16" s="1"/>
  <c r="C678" i="16" s="1"/>
  <c r="C679" i="16" s="1"/>
  <c r="C680" i="16" s="1"/>
  <c r="C681" i="16" s="1"/>
  <c r="C682" i="16" s="1"/>
  <c r="C683" i="16" s="1"/>
  <c r="C684" i="16" s="1"/>
  <c r="C685" i="16" s="1"/>
  <c r="C686" i="16" s="1"/>
  <c r="C687" i="16" s="1"/>
  <c r="C688" i="16" s="1"/>
  <c r="C689" i="16" s="1"/>
  <c r="C690" i="16" s="1"/>
  <c r="C691" i="16" s="1"/>
  <c r="C692" i="16" s="1"/>
  <c r="C693" i="16" s="1"/>
  <c r="C694" i="16" s="1"/>
  <c r="C695" i="16" s="1"/>
  <c r="C696" i="16" s="1"/>
  <c r="C697" i="16" s="1"/>
  <c r="C698" i="16" s="1"/>
  <c r="C699" i="16" s="1"/>
  <c r="C700" i="16" s="1"/>
  <c r="C701" i="16" s="1"/>
  <c r="C702" i="16" s="1"/>
  <c r="C703" i="16" s="1"/>
  <c r="C704" i="16" s="1"/>
  <c r="C705" i="16" s="1"/>
  <c r="C706" i="16" s="1"/>
  <c r="C707" i="16" s="1"/>
  <c r="C708" i="16" s="1"/>
  <c r="C709" i="16" s="1"/>
  <c r="C710" i="16" s="1"/>
  <c r="C711" i="16" s="1"/>
  <c r="C712" i="16" s="1"/>
  <c r="C713" i="16" s="1"/>
  <c r="C714" i="16" s="1"/>
  <c r="C715" i="16" s="1"/>
  <c r="C716" i="16" s="1"/>
  <c r="C717" i="16" s="1"/>
  <c r="C718" i="16" s="1"/>
  <c r="C719" i="16" s="1"/>
  <c r="C720" i="16" s="1"/>
  <c r="C721" i="16" s="1"/>
  <c r="C591" i="17"/>
  <c r="C592" i="17" s="1"/>
  <c r="X38" i="9"/>
  <c r="X39" i="9" s="1"/>
  <c r="X40" i="9" s="1"/>
  <c r="R38" i="9"/>
  <c r="R39" i="9" s="1"/>
  <c r="T38" i="9"/>
  <c r="T39" i="9"/>
  <c r="R40" i="9"/>
  <c r="U40" i="9"/>
  <c r="Q40" i="9"/>
  <c r="N40" i="9"/>
  <c r="K40" i="9"/>
  <c r="F40" i="9"/>
  <c r="H40" i="9" s="1"/>
  <c r="B40" i="9"/>
  <c r="Q39" i="9"/>
  <c r="N39" i="9"/>
  <c r="K39" i="9"/>
  <c r="F39" i="9"/>
  <c r="H39" i="9" s="1"/>
  <c r="B39" i="9"/>
  <c r="U38" i="9"/>
  <c r="Q38" i="9"/>
  <c r="N38" i="9"/>
  <c r="K38" i="9"/>
  <c r="H38" i="9"/>
  <c r="F38" i="9"/>
  <c r="B38" i="9"/>
  <c r="V283" i="37"/>
  <c r="N283" i="37"/>
  <c r="K283" i="37"/>
  <c r="G283" i="37"/>
  <c r="S283" i="37" s="1"/>
  <c r="E283" i="37"/>
  <c r="D283" i="37"/>
  <c r="B283" i="37"/>
  <c r="V282" i="37"/>
  <c r="N282" i="37"/>
  <c r="K282" i="37"/>
  <c r="G282" i="37"/>
  <c r="S282" i="37" s="1"/>
  <c r="E282" i="37"/>
  <c r="D282" i="37"/>
  <c r="B282" i="37"/>
  <c r="V281" i="37"/>
  <c r="N281" i="37"/>
  <c r="K281" i="37"/>
  <c r="G281" i="37"/>
  <c r="S281" i="37" s="1"/>
  <c r="E281" i="37"/>
  <c r="D281" i="37"/>
  <c r="B281" i="37"/>
  <c r="V280" i="37"/>
  <c r="N280" i="37"/>
  <c r="K280" i="37"/>
  <c r="G280" i="37"/>
  <c r="S280" i="37" s="1"/>
  <c r="E280" i="37"/>
  <c r="D280" i="37"/>
  <c r="B280" i="37"/>
  <c r="V279" i="37"/>
  <c r="N279" i="37"/>
  <c r="K279" i="37"/>
  <c r="G279" i="37"/>
  <c r="S279" i="37" s="1"/>
  <c r="E279" i="37"/>
  <c r="D279" i="37"/>
  <c r="B279" i="37"/>
  <c r="V278" i="37"/>
  <c r="N278" i="37"/>
  <c r="K278" i="37"/>
  <c r="G278" i="37"/>
  <c r="S278" i="37" s="1"/>
  <c r="E278" i="37"/>
  <c r="D278" i="37"/>
  <c r="B278" i="37"/>
  <c r="V277" i="37"/>
  <c r="N277" i="37"/>
  <c r="K277" i="37"/>
  <c r="G277" i="37"/>
  <c r="S277" i="37" s="1"/>
  <c r="E277" i="37"/>
  <c r="D277" i="37"/>
  <c r="B277" i="37"/>
  <c r="V276" i="37"/>
  <c r="N276" i="37"/>
  <c r="K276" i="37"/>
  <c r="G276" i="37"/>
  <c r="S276" i="37" s="1"/>
  <c r="E276" i="37"/>
  <c r="D276" i="37"/>
  <c r="B276" i="37"/>
  <c r="V275" i="37"/>
  <c r="N275" i="37"/>
  <c r="K275" i="37"/>
  <c r="G275" i="37"/>
  <c r="S275" i="37" s="1"/>
  <c r="E275" i="37"/>
  <c r="D275" i="37"/>
  <c r="B275" i="37"/>
  <c r="V274" i="37"/>
  <c r="N274" i="37"/>
  <c r="K274" i="37"/>
  <c r="G274" i="37"/>
  <c r="S274" i="37" s="1"/>
  <c r="E274" i="37"/>
  <c r="D274" i="37"/>
  <c r="B274" i="37"/>
  <c r="V273" i="37"/>
  <c r="N273" i="37"/>
  <c r="K273" i="37"/>
  <c r="G273" i="37"/>
  <c r="S273" i="37" s="1"/>
  <c r="E273" i="37"/>
  <c r="D273" i="37"/>
  <c r="B273" i="37"/>
  <c r="V272" i="37"/>
  <c r="N272" i="37"/>
  <c r="K272" i="37"/>
  <c r="G272" i="37"/>
  <c r="S272" i="37" s="1"/>
  <c r="E272" i="37"/>
  <c r="D272" i="37"/>
  <c r="B272" i="37"/>
  <c r="V271" i="37"/>
  <c r="N271" i="37"/>
  <c r="K271" i="37"/>
  <c r="G271" i="37"/>
  <c r="S271" i="37" s="1"/>
  <c r="E271" i="37"/>
  <c r="D271" i="37"/>
  <c r="B271" i="37"/>
  <c r="V270" i="37"/>
  <c r="N270" i="37"/>
  <c r="K270" i="37"/>
  <c r="G270" i="37"/>
  <c r="S270" i="37" s="1"/>
  <c r="E270" i="37"/>
  <c r="D270" i="37"/>
  <c r="B270" i="37"/>
  <c r="V269" i="37"/>
  <c r="N269" i="37"/>
  <c r="K269" i="37"/>
  <c r="G269" i="37"/>
  <c r="S269" i="37" s="1"/>
  <c r="E269" i="37"/>
  <c r="D269" i="37"/>
  <c r="B269" i="37"/>
  <c r="V268" i="37"/>
  <c r="N268" i="37"/>
  <c r="K268" i="37"/>
  <c r="G268" i="37"/>
  <c r="S268" i="37" s="1"/>
  <c r="E268" i="37"/>
  <c r="D268" i="37"/>
  <c r="B268" i="37"/>
  <c r="V267" i="37"/>
  <c r="S267" i="37"/>
  <c r="N267" i="37"/>
  <c r="K267" i="37"/>
  <c r="G267" i="37"/>
  <c r="E267" i="37"/>
  <c r="D267" i="37"/>
  <c r="B267" i="37"/>
  <c r="V266" i="37"/>
  <c r="N266" i="37"/>
  <c r="K266" i="37"/>
  <c r="G266" i="37"/>
  <c r="S266" i="37" s="1"/>
  <c r="E266" i="37"/>
  <c r="D266" i="37"/>
  <c r="B266" i="37"/>
  <c r="V265" i="37"/>
  <c r="N265" i="37"/>
  <c r="K265" i="37"/>
  <c r="G265" i="37"/>
  <c r="S265" i="37" s="1"/>
  <c r="E265" i="37"/>
  <c r="D265" i="37"/>
  <c r="B265" i="37"/>
  <c r="V264" i="37"/>
  <c r="N264" i="37"/>
  <c r="K264" i="37"/>
  <c r="G264" i="37"/>
  <c r="S264" i="37" s="1"/>
  <c r="E264" i="37"/>
  <c r="D264" i="37"/>
  <c r="B264" i="37"/>
  <c r="V263" i="37"/>
  <c r="N263" i="37"/>
  <c r="K263" i="37"/>
  <c r="G263" i="37"/>
  <c r="S263" i="37" s="1"/>
  <c r="E263" i="37"/>
  <c r="D263" i="37"/>
  <c r="B263" i="37"/>
  <c r="V262" i="37"/>
  <c r="N262" i="37"/>
  <c r="K262" i="37"/>
  <c r="G262" i="37"/>
  <c r="S262" i="37" s="1"/>
  <c r="E262" i="37"/>
  <c r="D262" i="37"/>
  <c r="B262" i="37"/>
  <c r="V261" i="37"/>
  <c r="N261" i="37"/>
  <c r="K261" i="37"/>
  <c r="G261" i="37"/>
  <c r="S261" i="37" s="1"/>
  <c r="E261" i="37"/>
  <c r="D261" i="37"/>
  <c r="B261" i="37"/>
  <c r="V260" i="37"/>
  <c r="N260" i="37"/>
  <c r="K260" i="37"/>
  <c r="G260" i="37"/>
  <c r="S260" i="37" s="1"/>
  <c r="E260" i="37"/>
  <c r="D260" i="37"/>
  <c r="B260" i="37"/>
  <c r="V259" i="37"/>
  <c r="N259" i="37"/>
  <c r="K259" i="37"/>
  <c r="G259" i="37"/>
  <c r="S259" i="37" s="1"/>
  <c r="E259" i="37"/>
  <c r="D259" i="37"/>
  <c r="B259" i="37"/>
  <c r="V258" i="37"/>
  <c r="N258" i="37"/>
  <c r="K258" i="37"/>
  <c r="G258" i="37"/>
  <c r="S258" i="37" s="1"/>
  <c r="E258" i="37"/>
  <c r="D258" i="37"/>
  <c r="B258" i="37"/>
  <c r="V257" i="37"/>
  <c r="N257" i="37"/>
  <c r="K257" i="37"/>
  <c r="G257" i="37"/>
  <c r="S257" i="37" s="1"/>
  <c r="E257" i="37"/>
  <c r="D257" i="37"/>
  <c r="B257" i="37"/>
  <c r="V256" i="37"/>
  <c r="N256" i="37"/>
  <c r="K256" i="37"/>
  <c r="G256" i="37"/>
  <c r="S256" i="37" s="1"/>
  <c r="E256" i="37"/>
  <c r="D256" i="37"/>
  <c r="B256" i="37"/>
  <c r="V255" i="37"/>
  <c r="N255" i="37"/>
  <c r="K255" i="37"/>
  <c r="G255" i="37"/>
  <c r="S255" i="37" s="1"/>
  <c r="E255" i="37"/>
  <c r="D255" i="37"/>
  <c r="B255" i="37"/>
  <c r="V254" i="37"/>
  <c r="N254" i="37"/>
  <c r="K254" i="37"/>
  <c r="G254" i="37"/>
  <c r="S254" i="37" s="1"/>
  <c r="E254" i="37"/>
  <c r="D254" i="37"/>
  <c r="B254" i="37"/>
  <c r="V253" i="37"/>
  <c r="N253" i="37"/>
  <c r="K253" i="37"/>
  <c r="G253" i="37"/>
  <c r="S253" i="37" s="1"/>
  <c r="E253" i="37"/>
  <c r="D253" i="37"/>
  <c r="B253" i="37"/>
  <c r="V252" i="37"/>
  <c r="N252" i="37"/>
  <c r="K252" i="37"/>
  <c r="G252" i="37"/>
  <c r="S252" i="37" s="1"/>
  <c r="E252" i="37"/>
  <c r="D252" i="37"/>
  <c r="B252" i="37"/>
  <c r="V251" i="37"/>
  <c r="N251" i="37"/>
  <c r="K251" i="37"/>
  <c r="G251" i="37"/>
  <c r="S251" i="37" s="1"/>
  <c r="E251" i="37"/>
  <c r="D251" i="37"/>
  <c r="B251" i="37"/>
  <c r="V250" i="37"/>
  <c r="N250" i="37"/>
  <c r="K250" i="37"/>
  <c r="G250" i="37"/>
  <c r="S250" i="37" s="1"/>
  <c r="E250" i="37"/>
  <c r="D250" i="37"/>
  <c r="B250" i="37"/>
  <c r="V249" i="37"/>
  <c r="S249" i="37"/>
  <c r="N249" i="37"/>
  <c r="K249" i="37"/>
  <c r="G249" i="37"/>
  <c r="E249" i="37"/>
  <c r="D249" i="37"/>
  <c r="B249" i="37"/>
  <c r="V248" i="37"/>
  <c r="N248" i="37"/>
  <c r="K248" i="37"/>
  <c r="G248" i="37"/>
  <c r="S248" i="37" s="1"/>
  <c r="E248" i="37"/>
  <c r="D248" i="37"/>
  <c r="B248" i="37"/>
  <c r="V247" i="37"/>
  <c r="N247" i="37"/>
  <c r="K247" i="37"/>
  <c r="G247" i="37"/>
  <c r="S247" i="37" s="1"/>
  <c r="E247" i="37"/>
  <c r="D247" i="37"/>
  <c r="B247" i="37"/>
  <c r="V246" i="37"/>
  <c r="N246" i="37"/>
  <c r="K246" i="37"/>
  <c r="G246" i="37"/>
  <c r="S246" i="37" s="1"/>
  <c r="E246" i="37"/>
  <c r="D246" i="37"/>
  <c r="B246" i="37"/>
  <c r="V245" i="37"/>
  <c r="N245" i="37"/>
  <c r="K245" i="37"/>
  <c r="G245" i="37"/>
  <c r="S245" i="37" s="1"/>
  <c r="E245" i="37"/>
  <c r="D245" i="37"/>
  <c r="B245" i="37"/>
  <c r="V244" i="37"/>
  <c r="N244" i="37"/>
  <c r="K244" i="37"/>
  <c r="G244" i="37"/>
  <c r="S244" i="37" s="1"/>
  <c r="E244" i="37"/>
  <c r="D244" i="37"/>
  <c r="B244" i="37"/>
  <c r="V243" i="37"/>
  <c r="N243" i="37"/>
  <c r="K243" i="37"/>
  <c r="G243" i="37"/>
  <c r="S243" i="37" s="1"/>
  <c r="E243" i="37"/>
  <c r="D243" i="37"/>
  <c r="B243" i="37"/>
  <c r="V242" i="37"/>
  <c r="N242" i="37"/>
  <c r="K242" i="37"/>
  <c r="G242" i="37"/>
  <c r="S242" i="37" s="1"/>
  <c r="E242" i="37"/>
  <c r="D242" i="37"/>
  <c r="B242" i="37"/>
  <c r="V241" i="37"/>
  <c r="N241" i="37"/>
  <c r="K241" i="37"/>
  <c r="G241" i="37"/>
  <c r="S241" i="37" s="1"/>
  <c r="E241" i="37"/>
  <c r="D241" i="37"/>
  <c r="B241" i="37"/>
  <c r="V240" i="37"/>
  <c r="N240" i="37"/>
  <c r="K240" i="37"/>
  <c r="G240" i="37"/>
  <c r="S240" i="37" s="1"/>
  <c r="E240" i="37"/>
  <c r="D240" i="37"/>
  <c r="B240" i="37"/>
  <c r="V239" i="37"/>
  <c r="N239" i="37"/>
  <c r="K239" i="37"/>
  <c r="G239" i="37"/>
  <c r="S239" i="37" s="1"/>
  <c r="E239" i="37"/>
  <c r="D239" i="37"/>
  <c r="B239" i="37"/>
  <c r="V238" i="37"/>
  <c r="N238" i="37"/>
  <c r="K238" i="37"/>
  <c r="G238" i="37"/>
  <c r="S238" i="37" s="1"/>
  <c r="E238" i="37"/>
  <c r="D238" i="37"/>
  <c r="B238" i="37"/>
  <c r="V237" i="37"/>
  <c r="N237" i="37"/>
  <c r="K237" i="37"/>
  <c r="G237" i="37"/>
  <c r="S237" i="37" s="1"/>
  <c r="E237" i="37"/>
  <c r="D237" i="37"/>
  <c r="B237" i="37"/>
  <c r="V236" i="37"/>
  <c r="N236" i="37"/>
  <c r="K236" i="37"/>
  <c r="G236" i="37"/>
  <c r="S236" i="37" s="1"/>
  <c r="E236" i="37"/>
  <c r="D236" i="37"/>
  <c r="B236" i="37"/>
  <c r="V235" i="37"/>
  <c r="N235" i="37"/>
  <c r="K235" i="37"/>
  <c r="G235" i="37"/>
  <c r="S235" i="37" s="1"/>
  <c r="E235" i="37"/>
  <c r="D235" i="37"/>
  <c r="B235" i="37"/>
  <c r="V234" i="37"/>
  <c r="N234" i="37"/>
  <c r="K234" i="37"/>
  <c r="G234" i="37"/>
  <c r="S234" i="37" s="1"/>
  <c r="E234" i="37"/>
  <c r="D234" i="37"/>
  <c r="B234" i="37"/>
  <c r="V233" i="37"/>
  <c r="N233" i="37"/>
  <c r="K233" i="37"/>
  <c r="G233" i="37"/>
  <c r="S233" i="37" s="1"/>
  <c r="E233" i="37"/>
  <c r="D233" i="37"/>
  <c r="B233" i="37"/>
  <c r="V232" i="37"/>
  <c r="N232" i="37"/>
  <c r="K232" i="37"/>
  <c r="G232" i="37"/>
  <c r="S232" i="37" s="1"/>
  <c r="E232" i="37"/>
  <c r="D232" i="37"/>
  <c r="B232" i="37"/>
  <c r="V231" i="37"/>
  <c r="N231" i="37"/>
  <c r="K231" i="37"/>
  <c r="G231" i="37"/>
  <c r="S231" i="37" s="1"/>
  <c r="E231" i="37"/>
  <c r="D231" i="37"/>
  <c r="B231" i="37"/>
  <c r="V230" i="37"/>
  <c r="N230" i="37"/>
  <c r="K230" i="37"/>
  <c r="G230" i="37"/>
  <c r="S230" i="37" s="1"/>
  <c r="E230" i="37"/>
  <c r="D230" i="37"/>
  <c r="B230" i="37"/>
  <c r="V229" i="37"/>
  <c r="N229" i="37"/>
  <c r="K229" i="37"/>
  <c r="G229" i="37"/>
  <c r="S229" i="37" s="1"/>
  <c r="E229" i="37"/>
  <c r="D229" i="37"/>
  <c r="B229" i="37"/>
  <c r="V228" i="37"/>
  <c r="N228" i="37"/>
  <c r="K228" i="37"/>
  <c r="G228" i="37"/>
  <c r="S228" i="37" s="1"/>
  <c r="E228" i="37"/>
  <c r="D228" i="37"/>
  <c r="B228" i="37"/>
  <c r="V227" i="37"/>
  <c r="N227" i="37"/>
  <c r="K227" i="37"/>
  <c r="G227" i="37"/>
  <c r="S227" i="37" s="1"/>
  <c r="E227" i="37"/>
  <c r="D227" i="37"/>
  <c r="B227" i="37"/>
  <c r="V226" i="37"/>
  <c r="N226" i="37"/>
  <c r="K226" i="37"/>
  <c r="G226" i="37"/>
  <c r="S226" i="37" s="1"/>
  <c r="E226" i="37"/>
  <c r="D226" i="37"/>
  <c r="B226" i="37"/>
  <c r="V225" i="37"/>
  <c r="N225" i="37"/>
  <c r="K225" i="37"/>
  <c r="G225" i="37"/>
  <c r="S225" i="37" s="1"/>
  <c r="E225" i="37"/>
  <c r="D225" i="37"/>
  <c r="B225" i="37"/>
  <c r="V224" i="37"/>
  <c r="N224" i="37"/>
  <c r="K224" i="37"/>
  <c r="G224" i="37"/>
  <c r="S224" i="37" s="1"/>
  <c r="E224" i="37"/>
  <c r="D224" i="37"/>
  <c r="B224" i="37"/>
  <c r="V223" i="37"/>
  <c r="N223" i="37"/>
  <c r="K223" i="37"/>
  <c r="G223" i="37"/>
  <c r="S223" i="37" s="1"/>
  <c r="E223" i="37"/>
  <c r="D223" i="37"/>
  <c r="B223" i="37"/>
  <c r="V222" i="37"/>
  <c r="N222" i="37"/>
  <c r="K222" i="37"/>
  <c r="G222" i="37"/>
  <c r="S222" i="37" s="1"/>
  <c r="E222" i="37"/>
  <c r="D222" i="37"/>
  <c r="B222" i="37"/>
  <c r="V221" i="37"/>
  <c r="N221" i="37"/>
  <c r="K221" i="37"/>
  <c r="G221" i="37"/>
  <c r="S221" i="37" s="1"/>
  <c r="E221" i="37"/>
  <c r="D221" i="37"/>
  <c r="B221" i="37"/>
  <c r="V220" i="37"/>
  <c r="N220" i="37"/>
  <c r="K220" i="37"/>
  <c r="G220" i="37"/>
  <c r="S220" i="37" s="1"/>
  <c r="E220" i="37"/>
  <c r="D220" i="37"/>
  <c r="B220" i="37"/>
  <c r="V219" i="37"/>
  <c r="N219" i="37"/>
  <c r="K219" i="37"/>
  <c r="G219" i="37"/>
  <c r="S219" i="37" s="1"/>
  <c r="E219" i="37"/>
  <c r="D219" i="37"/>
  <c r="B219" i="37"/>
  <c r="V218" i="37"/>
  <c r="N218" i="37"/>
  <c r="K218" i="37"/>
  <c r="G218" i="37"/>
  <c r="S218" i="37" s="1"/>
  <c r="E218" i="37"/>
  <c r="D218" i="37"/>
  <c r="B218" i="37"/>
  <c r="V217" i="37"/>
  <c r="N217" i="37"/>
  <c r="K217" i="37"/>
  <c r="G217" i="37"/>
  <c r="S217" i="37" s="1"/>
  <c r="E217" i="37"/>
  <c r="D217" i="37"/>
  <c r="B217" i="37"/>
  <c r="V216" i="37"/>
  <c r="N216" i="37"/>
  <c r="K216" i="37"/>
  <c r="G216" i="37"/>
  <c r="S216" i="37" s="1"/>
  <c r="E216" i="37"/>
  <c r="D216" i="37"/>
  <c r="B216" i="37"/>
  <c r="V215" i="37"/>
  <c r="N215" i="37"/>
  <c r="K215" i="37"/>
  <c r="G215" i="37"/>
  <c r="S215" i="37" s="1"/>
  <c r="E215" i="37"/>
  <c r="D215" i="37"/>
  <c r="B215" i="37"/>
  <c r="V214" i="37"/>
  <c r="N214" i="37"/>
  <c r="K214" i="37"/>
  <c r="G214" i="37"/>
  <c r="S214" i="37" s="1"/>
  <c r="E214" i="37"/>
  <c r="D214" i="37"/>
  <c r="B214" i="37"/>
  <c r="V213" i="37"/>
  <c r="N213" i="37"/>
  <c r="K213" i="37"/>
  <c r="G213" i="37"/>
  <c r="S213" i="37" s="1"/>
  <c r="E213" i="37"/>
  <c r="D213" i="37"/>
  <c r="B213" i="37"/>
  <c r="V212" i="37"/>
  <c r="S212" i="37"/>
  <c r="N212" i="37"/>
  <c r="K212" i="37"/>
  <c r="G212" i="37"/>
  <c r="E212" i="37"/>
  <c r="D212" i="37"/>
  <c r="B212" i="37"/>
  <c r="V211" i="37"/>
  <c r="N211" i="37"/>
  <c r="K211" i="37"/>
  <c r="G211" i="37"/>
  <c r="S211" i="37" s="1"/>
  <c r="E211" i="37"/>
  <c r="D211" i="37"/>
  <c r="B211" i="37"/>
  <c r="V210" i="37"/>
  <c r="N210" i="37"/>
  <c r="K210" i="37"/>
  <c r="G210" i="37"/>
  <c r="S210" i="37" s="1"/>
  <c r="E210" i="37"/>
  <c r="D210" i="37"/>
  <c r="B210" i="37"/>
  <c r="V209" i="37"/>
  <c r="S209" i="37"/>
  <c r="N209" i="37"/>
  <c r="K209" i="37"/>
  <c r="G209" i="37"/>
  <c r="E209" i="37"/>
  <c r="D209" i="37"/>
  <c r="B209" i="37"/>
  <c r="V208" i="37"/>
  <c r="N208" i="37"/>
  <c r="K208" i="37"/>
  <c r="G208" i="37"/>
  <c r="S208" i="37" s="1"/>
  <c r="E208" i="37"/>
  <c r="D208" i="37"/>
  <c r="B208" i="37"/>
  <c r="V207" i="37"/>
  <c r="N207" i="37"/>
  <c r="K207" i="37"/>
  <c r="G207" i="37"/>
  <c r="S207" i="37" s="1"/>
  <c r="E207" i="37"/>
  <c r="D207" i="37"/>
  <c r="B207" i="37"/>
  <c r="V206" i="37"/>
  <c r="N206" i="37"/>
  <c r="K206" i="37"/>
  <c r="G206" i="37"/>
  <c r="S206" i="37" s="1"/>
  <c r="E206" i="37"/>
  <c r="D206" i="37"/>
  <c r="B206" i="37"/>
  <c r="V205" i="37"/>
  <c r="N205" i="37"/>
  <c r="K205" i="37"/>
  <c r="G205" i="37"/>
  <c r="S205" i="37" s="1"/>
  <c r="E205" i="37"/>
  <c r="D205" i="37"/>
  <c r="B205" i="37"/>
  <c r="V204" i="37"/>
  <c r="N204" i="37"/>
  <c r="K204" i="37"/>
  <c r="G204" i="37"/>
  <c r="S204" i="37" s="1"/>
  <c r="E204" i="37"/>
  <c r="D204" i="37"/>
  <c r="B204" i="37"/>
  <c r="V203" i="37"/>
  <c r="N203" i="37"/>
  <c r="K203" i="37"/>
  <c r="G203" i="37"/>
  <c r="S203" i="37" s="1"/>
  <c r="E203" i="37"/>
  <c r="D203" i="37"/>
  <c r="B203" i="37"/>
  <c r="V202" i="37"/>
  <c r="N202" i="37"/>
  <c r="K202" i="37"/>
  <c r="G202" i="37"/>
  <c r="S202" i="37" s="1"/>
  <c r="E202" i="37"/>
  <c r="D202" i="37"/>
  <c r="B202" i="37"/>
  <c r="V201" i="37"/>
  <c r="N201" i="37"/>
  <c r="K201" i="37"/>
  <c r="G201" i="37"/>
  <c r="S201" i="37" s="1"/>
  <c r="E201" i="37"/>
  <c r="D201" i="37"/>
  <c r="B201" i="37"/>
  <c r="V200" i="37"/>
  <c r="N200" i="37"/>
  <c r="K200" i="37"/>
  <c r="G200" i="37"/>
  <c r="S200" i="37" s="1"/>
  <c r="E200" i="37"/>
  <c r="D200" i="37"/>
  <c r="B200" i="37"/>
  <c r="V199" i="37"/>
  <c r="N199" i="37"/>
  <c r="K199" i="37"/>
  <c r="G199" i="37"/>
  <c r="S199" i="37" s="1"/>
  <c r="E199" i="37"/>
  <c r="D199" i="37"/>
  <c r="B199" i="37"/>
  <c r="V198" i="37"/>
  <c r="N198" i="37"/>
  <c r="K198" i="37"/>
  <c r="G198" i="37"/>
  <c r="S198" i="37" s="1"/>
  <c r="E198" i="37"/>
  <c r="D198" i="37"/>
  <c r="B198" i="37"/>
  <c r="V197" i="37"/>
  <c r="N197" i="37"/>
  <c r="K197" i="37"/>
  <c r="G197" i="37"/>
  <c r="S197" i="37" s="1"/>
  <c r="E197" i="37"/>
  <c r="D197" i="37"/>
  <c r="B197" i="37"/>
  <c r="V196" i="37"/>
  <c r="N196" i="37"/>
  <c r="K196" i="37"/>
  <c r="G196" i="37"/>
  <c r="S196" i="37" s="1"/>
  <c r="E196" i="37"/>
  <c r="D196" i="37"/>
  <c r="B196" i="37"/>
  <c r="V195" i="37"/>
  <c r="N195" i="37"/>
  <c r="K195" i="37"/>
  <c r="G195" i="37"/>
  <c r="S195" i="37" s="1"/>
  <c r="E195" i="37"/>
  <c r="D195" i="37"/>
  <c r="B195" i="37"/>
  <c r="V194" i="37"/>
  <c r="N194" i="37"/>
  <c r="K194" i="37"/>
  <c r="G194" i="37"/>
  <c r="S194" i="37" s="1"/>
  <c r="E194" i="37"/>
  <c r="D194" i="37"/>
  <c r="B194" i="37"/>
  <c r="V193" i="37"/>
  <c r="N193" i="37"/>
  <c r="K193" i="37"/>
  <c r="G193" i="37"/>
  <c r="S193" i="37" s="1"/>
  <c r="E193" i="37"/>
  <c r="D193" i="37"/>
  <c r="B193" i="37"/>
  <c r="V192" i="37"/>
  <c r="N192" i="37"/>
  <c r="K192" i="37"/>
  <c r="G192" i="37"/>
  <c r="S192" i="37" s="1"/>
  <c r="E192" i="37"/>
  <c r="D192" i="37"/>
  <c r="B192" i="37"/>
  <c r="V191" i="37"/>
  <c r="N191" i="37"/>
  <c r="K191" i="37"/>
  <c r="G191" i="37"/>
  <c r="S191" i="37" s="1"/>
  <c r="E191" i="37"/>
  <c r="D191" i="37"/>
  <c r="B191" i="37"/>
  <c r="V190" i="37"/>
  <c r="N190" i="37"/>
  <c r="K190" i="37"/>
  <c r="G190" i="37"/>
  <c r="S190" i="37" s="1"/>
  <c r="E190" i="37"/>
  <c r="D190" i="37"/>
  <c r="B190" i="37"/>
  <c r="V189" i="37"/>
  <c r="N189" i="37"/>
  <c r="K189" i="37"/>
  <c r="G189" i="37"/>
  <c r="S189" i="37" s="1"/>
  <c r="E189" i="37"/>
  <c r="D189" i="37"/>
  <c r="B189" i="37"/>
  <c r="V188" i="37"/>
  <c r="N188" i="37"/>
  <c r="K188" i="37"/>
  <c r="G188" i="37"/>
  <c r="S188" i="37" s="1"/>
  <c r="E188" i="37"/>
  <c r="D188" i="37"/>
  <c r="B188" i="37"/>
  <c r="V187" i="37"/>
  <c r="N187" i="37"/>
  <c r="K187" i="37"/>
  <c r="G187" i="37"/>
  <c r="S187" i="37" s="1"/>
  <c r="E187" i="37"/>
  <c r="D187" i="37"/>
  <c r="B187" i="37"/>
  <c r="V186" i="37"/>
  <c r="N186" i="37"/>
  <c r="K186" i="37"/>
  <c r="G186" i="37"/>
  <c r="S186" i="37" s="1"/>
  <c r="E186" i="37"/>
  <c r="D186" i="37"/>
  <c r="B186" i="37"/>
  <c r="V185" i="37"/>
  <c r="N185" i="37"/>
  <c r="K185" i="37"/>
  <c r="G185" i="37"/>
  <c r="S185" i="37" s="1"/>
  <c r="E185" i="37"/>
  <c r="D185" i="37"/>
  <c r="B185" i="37"/>
  <c r="V184" i="37"/>
  <c r="N184" i="37"/>
  <c r="K184" i="37"/>
  <c r="G184" i="37"/>
  <c r="S184" i="37" s="1"/>
  <c r="E184" i="37"/>
  <c r="D184" i="37"/>
  <c r="B184" i="37"/>
  <c r="V183" i="37"/>
  <c r="N183" i="37"/>
  <c r="K183" i="37"/>
  <c r="G183" i="37"/>
  <c r="S183" i="37" s="1"/>
  <c r="E183" i="37"/>
  <c r="D183" i="37"/>
  <c r="B183" i="37"/>
  <c r="V182" i="37"/>
  <c r="N182" i="37"/>
  <c r="K182" i="37"/>
  <c r="G182" i="37"/>
  <c r="S182" i="37" s="1"/>
  <c r="E182" i="37"/>
  <c r="D182" i="37"/>
  <c r="B182" i="37"/>
  <c r="V181" i="37"/>
  <c r="N181" i="37"/>
  <c r="K181" i="37"/>
  <c r="G181" i="37"/>
  <c r="S181" i="37" s="1"/>
  <c r="E181" i="37"/>
  <c r="D181" i="37"/>
  <c r="B181" i="37"/>
  <c r="V180" i="37"/>
  <c r="N180" i="37"/>
  <c r="K180" i="37"/>
  <c r="G180" i="37"/>
  <c r="S180" i="37" s="1"/>
  <c r="E180" i="37"/>
  <c r="D180" i="37"/>
  <c r="B180" i="37"/>
  <c r="V179" i="37"/>
  <c r="N179" i="37"/>
  <c r="K179" i="37"/>
  <c r="G179" i="37"/>
  <c r="S179" i="37" s="1"/>
  <c r="E179" i="37"/>
  <c r="D179" i="37"/>
  <c r="B179" i="37"/>
  <c r="V178" i="37"/>
  <c r="N178" i="37"/>
  <c r="K178" i="37"/>
  <c r="G178" i="37"/>
  <c r="S178" i="37" s="1"/>
  <c r="E178" i="37"/>
  <c r="D178" i="37"/>
  <c r="B178" i="37"/>
  <c r="V177" i="37"/>
  <c r="N177" i="37"/>
  <c r="K177" i="37"/>
  <c r="G177" i="37"/>
  <c r="S177" i="37" s="1"/>
  <c r="E177" i="37"/>
  <c r="D177" i="37"/>
  <c r="B177" i="37"/>
  <c r="V176" i="37"/>
  <c r="N176" i="37"/>
  <c r="K176" i="37"/>
  <c r="G176" i="37"/>
  <c r="S176" i="37" s="1"/>
  <c r="E176" i="37"/>
  <c r="D176" i="37"/>
  <c r="B176" i="37"/>
  <c r="V175" i="37"/>
  <c r="N175" i="37"/>
  <c r="K175" i="37"/>
  <c r="G175" i="37"/>
  <c r="S175" i="37" s="1"/>
  <c r="E175" i="37"/>
  <c r="D175" i="37"/>
  <c r="B175" i="37"/>
  <c r="V174" i="37"/>
  <c r="N174" i="37"/>
  <c r="K174" i="37"/>
  <c r="G174" i="37"/>
  <c r="S174" i="37" s="1"/>
  <c r="E174" i="37"/>
  <c r="D174" i="37"/>
  <c r="B174" i="37"/>
  <c r="V173" i="37"/>
  <c r="N173" i="37"/>
  <c r="K173" i="37"/>
  <c r="G173" i="37"/>
  <c r="S173" i="37" s="1"/>
  <c r="E173" i="37"/>
  <c r="D173" i="37"/>
  <c r="B173" i="37"/>
  <c r="V172" i="37"/>
  <c r="N172" i="37"/>
  <c r="K172" i="37"/>
  <c r="G172" i="37"/>
  <c r="S172" i="37" s="1"/>
  <c r="E172" i="37"/>
  <c r="D172" i="37"/>
  <c r="B172" i="37"/>
  <c r="V171" i="37"/>
  <c r="N171" i="37"/>
  <c r="K171" i="37"/>
  <c r="G171" i="37"/>
  <c r="S171" i="37" s="1"/>
  <c r="E171" i="37"/>
  <c r="D171" i="37"/>
  <c r="B171" i="37"/>
  <c r="V170" i="37"/>
  <c r="N170" i="37"/>
  <c r="K170" i="37"/>
  <c r="G170" i="37"/>
  <c r="S170" i="37" s="1"/>
  <c r="E170" i="37"/>
  <c r="D170" i="37"/>
  <c r="B170" i="37"/>
  <c r="V169" i="37"/>
  <c r="N169" i="37"/>
  <c r="K169" i="37"/>
  <c r="G169" i="37"/>
  <c r="S169" i="37" s="1"/>
  <c r="E169" i="37"/>
  <c r="D169" i="37"/>
  <c r="B169" i="37"/>
  <c r="V168" i="37"/>
  <c r="N168" i="37"/>
  <c r="K168" i="37"/>
  <c r="G168" i="37"/>
  <c r="S168" i="37" s="1"/>
  <c r="E168" i="37"/>
  <c r="D168" i="37"/>
  <c r="B168" i="37"/>
  <c r="V167" i="37"/>
  <c r="N167" i="37"/>
  <c r="K167" i="37"/>
  <c r="G167" i="37"/>
  <c r="S167" i="37" s="1"/>
  <c r="E167" i="37"/>
  <c r="D167" i="37"/>
  <c r="B167" i="37"/>
  <c r="V166" i="37"/>
  <c r="N166" i="37"/>
  <c r="K166" i="37"/>
  <c r="G166" i="37"/>
  <c r="S166" i="37" s="1"/>
  <c r="E166" i="37"/>
  <c r="D166" i="37"/>
  <c r="B166" i="37"/>
  <c r="V165" i="37"/>
  <c r="N165" i="37"/>
  <c r="K165" i="37"/>
  <c r="G165" i="37"/>
  <c r="S165" i="37" s="1"/>
  <c r="E165" i="37"/>
  <c r="D165" i="37"/>
  <c r="B165" i="37"/>
  <c r="V164" i="37"/>
  <c r="N164" i="37"/>
  <c r="K164" i="37"/>
  <c r="G164" i="37"/>
  <c r="S164" i="37" s="1"/>
  <c r="E164" i="37"/>
  <c r="D164" i="37"/>
  <c r="B164" i="37"/>
  <c r="V163" i="37"/>
  <c r="N163" i="37"/>
  <c r="K163" i="37"/>
  <c r="G163" i="37"/>
  <c r="S163" i="37" s="1"/>
  <c r="E163" i="37"/>
  <c r="D163" i="37"/>
  <c r="B163" i="37"/>
  <c r="V162" i="37"/>
  <c r="N162" i="37"/>
  <c r="K162" i="37"/>
  <c r="G162" i="37"/>
  <c r="S162" i="37" s="1"/>
  <c r="E162" i="37"/>
  <c r="D162" i="37"/>
  <c r="B162" i="37"/>
  <c r="V161" i="37"/>
  <c r="N161" i="37"/>
  <c r="K161" i="37"/>
  <c r="G161" i="37"/>
  <c r="S161" i="37" s="1"/>
  <c r="E161" i="37"/>
  <c r="D161" i="37"/>
  <c r="B161" i="37"/>
  <c r="V160" i="37"/>
  <c r="N160" i="37"/>
  <c r="K160" i="37"/>
  <c r="G160" i="37"/>
  <c r="S160" i="37" s="1"/>
  <c r="E160" i="37"/>
  <c r="D160" i="37"/>
  <c r="B160" i="37"/>
  <c r="V159" i="37"/>
  <c r="N159" i="37"/>
  <c r="K159" i="37"/>
  <c r="G159" i="37"/>
  <c r="S159" i="37" s="1"/>
  <c r="E159" i="37"/>
  <c r="D159" i="37"/>
  <c r="B159" i="37"/>
  <c r="V158" i="37"/>
  <c r="N158" i="37"/>
  <c r="K158" i="37"/>
  <c r="G158" i="37"/>
  <c r="S158" i="37" s="1"/>
  <c r="E158" i="37"/>
  <c r="D158" i="37"/>
  <c r="B158" i="37"/>
  <c r="V157" i="37"/>
  <c r="N157" i="37"/>
  <c r="K157" i="37"/>
  <c r="G157" i="37"/>
  <c r="S157" i="37" s="1"/>
  <c r="E157" i="37"/>
  <c r="D157" i="37"/>
  <c r="B157" i="37"/>
  <c r="V156" i="37"/>
  <c r="N156" i="37"/>
  <c r="K156" i="37"/>
  <c r="G156" i="37"/>
  <c r="S156" i="37" s="1"/>
  <c r="E156" i="37"/>
  <c r="D156" i="37"/>
  <c r="B156" i="37"/>
  <c r="V155" i="37"/>
  <c r="S155" i="37"/>
  <c r="N155" i="37"/>
  <c r="K155" i="37"/>
  <c r="G155" i="37"/>
  <c r="E155" i="37"/>
  <c r="D155" i="37"/>
  <c r="B155" i="37"/>
  <c r="V154" i="37"/>
  <c r="N154" i="37"/>
  <c r="K154" i="37"/>
  <c r="G154" i="37"/>
  <c r="S154" i="37" s="1"/>
  <c r="E154" i="37"/>
  <c r="D154" i="37"/>
  <c r="B154" i="37"/>
  <c r="V153" i="37"/>
  <c r="N153" i="37"/>
  <c r="K153" i="37"/>
  <c r="G153" i="37"/>
  <c r="S153" i="37" s="1"/>
  <c r="E153" i="37"/>
  <c r="D153" i="37"/>
  <c r="B153" i="37"/>
  <c r="V152" i="37"/>
  <c r="N152" i="37"/>
  <c r="K152" i="37"/>
  <c r="G152" i="37"/>
  <c r="S152" i="37" s="1"/>
  <c r="E152" i="37"/>
  <c r="D152" i="37"/>
  <c r="B152" i="37"/>
  <c r="V151" i="37"/>
  <c r="N151" i="37"/>
  <c r="K151" i="37"/>
  <c r="G151" i="37"/>
  <c r="S151" i="37" s="1"/>
  <c r="E151" i="37"/>
  <c r="D151" i="37"/>
  <c r="B151" i="37"/>
  <c r="V150" i="37"/>
  <c r="N150" i="37"/>
  <c r="K150" i="37"/>
  <c r="G150" i="37"/>
  <c r="S150" i="37" s="1"/>
  <c r="E150" i="37"/>
  <c r="D150" i="37"/>
  <c r="B150" i="37"/>
  <c r="V149" i="37"/>
  <c r="N149" i="37"/>
  <c r="K149" i="37"/>
  <c r="G149" i="37"/>
  <c r="S149" i="37" s="1"/>
  <c r="E149" i="37"/>
  <c r="D149" i="37"/>
  <c r="B149" i="37"/>
  <c r="V148" i="37"/>
  <c r="S148" i="37"/>
  <c r="N148" i="37"/>
  <c r="K148" i="37"/>
  <c r="G148" i="37"/>
  <c r="E148" i="37"/>
  <c r="D148" i="37"/>
  <c r="B148" i="37"/>
  <c r="V147" i="37"/>
  <c r="N147" i="37"/>
  <c r="K147" i="37"/>
  <c r="G147" i="37"/>
  <c r="S147" i="37" s="1"/>
  <c r="E147" i="37"/>
  <c r="D147" i="37"/>
  <c r="B147" i="37"/>
  <c r="V146" i="37"/>
  <c r="N146" i="37"/>
  <c r="K146" i="37"/>
  <c r="G146" i="37"/>
  <c r="S146" i="37" s="1"/>
  <c r="E146" i="37"/>
  <c r="D146" i="37"/>
  <c r="B146" i="37"/>
  <c r="V145" i="37"/>
  <c r="S145" i="37"/>
  <c r="N145" i="37"/>
  <c r="K145" i="37"/>
  <c r="G145" i="37"/>
  <c r="E145" i="37"/>
  <c r="D145" i="37"/>
  <c r="B145" i="37"/>
  <c r="V144" i="37"/>
  <c r="N144" i="37"/>
  <c r="K144" i="37"/>
  <c r="G144" i="37"/>
  <c r="S144" i="37" s="1"/>
  <c r="E144" i="37"/>
  <c r="D144" i="37"/>
  <c r="B144" i="37"/>
  <c r="V143" i="37"/>
  <c r="N143" i="37"/>
  <c r="K143" i="37"/>
  <c r="G143" i="37"/>
  <c r="S143" i="37" s="1"/>
  <c r="E143" i="37"/>
  <c r="D143" i="37"/>
  <c r="B143" i="37"/>
  <c r="V142" i="37"/>
  <c r="N142" i="37"/>
  <c r="K142" i="37"/>
  <c r="G142" i="37"/>
  <c r="S142" i="37" s="1"/>
  <c r="E142" i="37"/>
  <c r="D142" i="37"/>
  <c r="B142" i="37"/>
  <c r="V141" i="37"/>
  <c r="N141" i="37"/>
  <c r="K141" i="37"/>
  <c r="G141" i="37"/>
  <c r="S141" i="37" s="1"/>
  <c r="E141" i="37"/>
  <c r="D141" i="37"/>
  <c r="B141" i="37"/>
  <c r="V140" i="37"/>
  <c r="N140" i="37"/>
  <c r="K140" i="37"/>
  <c r="G140" i="37"/>
  <c r="S140" i="37" s="1"/>
  <c r="E140" i="37"/>
  <c r="D140" i="37"/>
  <c r="B140" i="37"/>
  <c r="V139" i="37"/>
  <c r="N139" i="37"/>
  <c r="K139" i="37"/>
  <c r="G139" i="37"/>
  <c r="S139" i="37" s="1"/>
  <c r="E139" i="37"/>
  <c r="D139" i="37"/>
  <c r="B139" i="37"/>
  <c r="V138" i="37"/>
  <c r="N138" i="37"/>
  <c r="K138" i="37"/>
  <c r="G138" i="37"/>
  <c r="S138" i="37" s="1"/>
  <c r="E138" i="37"/>
  <c r="D138" i="37"/>
  <c r="B138" i="37"/>
  <c r="V137" i="37"/>
  <c r="N137" i="37"/>
  <c r="K137" i="37"/>
  <c r="G137" i="37"/>
  <c r="S137" i="37" s="1"/>
  <c r="E137" i="37"/>
  <c r="D137" i="37"/>
  <c r="B137" i="37"/>
  <c r="V136" i="37"/>
  <c r="N136" i="37"/>
  <c r="K136" i="37"/>
  <c r="G136" i="37"/>
  <c r="S136" i="37" s="1"/>
  <c r="E136" i="37"/>
  <c r="D136" i="37"/>
  <c r="B136" i="37"/>
  <c r="V135" i="37"/>
  <c r="N135" i="37"/>
  <c r="K135" i="37"/>
  <c r="G135" i="37"/>
  <c r="S135" i="37" s="1"/>
  <c r="E135" i="37"/>
  <c r="D135" i="37"/>
  <c r="B135" i="37"/>
  <c r="V134" i="37"/>
  <c r="N134" i="37"/>
  <c r="K134" i="37"/>
  <c r="G134" i="37"/>
  <c r="S134" i="37" s="1"/>
  <c r="E134" i="37"/>
  <c r="D134" i="37"/>
  <c r="B134" i="37"/>
  <c r="E133" i="37"/>
  <c r="D133" i="37"/>
  <c r="E132" i="37"/>
  <c r="D132" i="37"/>
  <c r="E131" i="37"/>
  <c r="D131" i="37"/>
  <c r="E130" i="37"/>
  <c r="D130" i="37"/>
  <c r="AK129" i="37"/>
  <c r="AE129" i="37"/>
  <c r="AF129" i="37" s="1"/>
  <c r="E129" i="37"/>
  <c r="D129" i="37"/>
  <c r="AK128" i="37"/>
  <c r="AE128" i="37"/>
  <c r="E128" i="37"/>
  <c r="D128" i="37"/>
  <c r="AK127" i="37"/>
  <c r="E127" i="37"/>
  <c r="D127" i="37"/>
  <c r="AK126" i="37"/>
  <c r="AE126" i="37"/>
  <c r="AF126" i="37" s="1"/>
  <c r="AG126" i="37" s="1"/>
  <c r="AH126" i="37" s="1"/>
  <c r="AI126" i="37" s="1"/>
  <c r="AJ126" i="37" s="1"/>
  <c r="E126" i="37"/>
  <c r="D126" i="37"/>
  <c r="AK125" i="37"/>
  <c r="AF125" i="37"/>
  <c r="AG125" i="37" s="1"/>
  <c r="AE125" i="37"/>
  <c r="E125" i="37"/>
  <c r="D125" i="37"/>
  <c r="AK124" i="37"/>
  <c r="AG124" i="37"/>
  <c r="AF124" i="37"/>
  <c r="AF128" i="37" s="1"/>
  <c r="AE124" i="37"/>
  <c r="E124" i="37"/>
  <c r="D124" i="37"/>
  <c r="AK123" i="37"/>
  <c r="AF123" i="37"/>
  <c r="AF127" i="37" s="1"/>
  <c r="E123" i="37"/>
  <c r="D123" i="37"/>
  <c r="E122" i="37"/>
  <c r="D122" i="37"/>
  <c r="E121" i="37"/>
  <c r="D121" i="37"/>
  <c r="E120" i="37"/>
  <c r="D120" i="37"/>
  <c r="E119" i="37"/>
  <c r="D119" i="37"/>
  <c r="E118" i="37"/>
  <c r="D118" i="37"/>
  <c r="E117" i="37"/>
  <c r="D117" i="37"/>
  <c r="E116" i="37"/>
  <c r="D116" i="37"/>
  <c r="E115" i="37"/>
  <c r="D115" i="37"/>
  <c r="E114" i="37"/>
  <c r="D114" i="37"/>
  <c r="E113" i="37"/>
  <c r="D113" i="37"/>
  <c r="E112" i="37"/>
  <c r="D112" i="37"/>
  <c r="E111" i="37"/>
  <c r="D111" i="37"/>
  <c r="A111" i="37"/>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E110" i="37"/>
  <c r="D110" i="37"/>
  <c r="A110" i="37"/>
  <c r="E109" i="37"/>
  <c r="D109" i="37"/>
  <c r="E108" i="37"/>
  <c r="D108" i="37"/>
  <c r="E107" i="37"/>
  <c r="D107" i="37"/>
  <c r="E106" i="37"/>
  <c r="D106" i="37"/>
  <c r="E105" i="37"/>
  <c r="D105" i="37"/>
  <c r="E104" i="37"/>
  <c r="D104" i="37"/>
  <c r="E103" i="37"/>
  <c r="D103" i="37"/>
  <c r="E102" i="37"/>
  <c r="D102" i="37"/>
  <c r="E101" i="37"/>
  <c r="D101" i="37"/>
  <c r="E100" i="37"/>
  <c r="E99" i="37"/>
  <c r="E98" i="37"/>
  <c r="E97" i="37"/>
  <c r="X96" i="37"/>
  <c r="E96" i="37"/>
  <c r="X95" i="37"/>
  <c r="E95" i="37"/>
  <c r="Z94" i="37"/>
  <c r="X94" i="37"/>
  <c r="E94" i="37"/>
  <c r="Z93" i="37"/>
  <c r="X93" i="37"/>
  <c r="E93" i="37"/>
  <c r="Z92" i="37"/>
  <c r="X92" i="37"/>
  <c r="E92" i="37"/>
  <c r="Z91" i="37"/>
  <c r="X91" i="37"/>
  <c r="E91" i="37"/>
  <c r="Z90" i="37"/>
  <c r="X90" i="37"/>
  <c r="E90" i="37"/>
  <c r="Z89" i="37"/>
  <c r="X89" i="37"/>
  <c r="E89" i="37"/>
  <c r="Z88" i="37"/>
  <c r="X88" i="37"/>
  <c r="E88" i="37"/>
  <c r="Z87" i="37"/>
  <c r="X87" i="37"/>
  <c r="E87" i="37"/>
  <c r="Z86" i="37"/>
  <c r="Y86" i="37"/>
  <c r="X86" i="37"/>
  <c r="W86" i="37"/>
  <c r="E86" i="37"/>
  <c r="Z85" i="37"/>
  <c r="Y85" i="37"/>
  <c r="X85" i="37"/>
  <c r="W85" i="37"/>
  <c r="E85" i="37"/>
  <c r="Z84" i="37"/>
  <c r="Y84" i="37"/>
  <c r="X84" i="37"/>
  <c r="W84" i="37"/>
  <c r="E84" i="37"/>
  <c r="Z83" i="37"/>
  <c r="Y83" i="37"/>
  <c r="X83" i="37"/>
  <c r="W83" i="37"/>
  <c r="E83" i="37"/>
  <c r="Z82" i="37"/>
  <c r="Y82" i="37"/>
  <c r="X82" i="37"/>
  <c r="W82" i="37"/>
  <c r="E82" i="37"/>
  <c r="Z81" i="37"/>
  <c r="Y81" i="37"/>
  <c r="X81" i="37"/>
  <c r="W81" i="37"/>
  <c r="E81" i="37"/>
  <c r="Z80" i="37"/>
  <c r="Y80" i="37"/>
  <c r="X80" i="37"/>
  <c r="W80" i="37"/>
  <c r="E80" i="37"/>
  <c r="Z79" i="37"/>
  <c r="Y79" i="37"/>
  <c r="X79" i="37"/>
  <c r="W79" i="37"/>
  <c r="E79" i="37"/>
  <c r="Z78" i="37"/>
  <c r="Y78" i="37"/>
  <c r="X78" i="37"/>
  <c r="W78" i="37"/>
  <c r="E78" i="37"/>
  <c r="Z77" i="37"/>
  <c r="Y77" i="37"/>
  <c r="X77" i="37"/>
  <c r="W77" i="37"/>
  <c r="E77" i="37"/>
  <c r="Z76" i="37"/>
  <c r="Y76" i="37"/>
  <c r="X76" i="37"/>
  <c r="W76" i="37"/>
  <c r="E76" i="37"/>
  <c r="Z75" i="37"/>
  <c r="Y75" i="37"/>
  <c r="X75" i="37"/>
  <c r="W75" i="37"/>
  <c r="E75" i="37"/>
  <c r="Z74" i="37"/>
  <c r="Y74" i="37"/>
  <c r="X74" i="37"/>
  <c r="W74" i="37"/>
  <c r="E74" i="37"/>
  <c r="Z73" i="37"/>
  <c r="Y73" i="37"/>
  <c r="X73" i="37"/>
  <c r="W73" i="37"/>
  <c r="E73" i="37"/>
  <c r="Z72" i="37"/>
  <c r="Y72" i="37"/>
  <c r="X72" i="37"/>
  <c r="W72" i="37"/>
  <c r="E72" i="37"/>
  <c r="Z71" i="37"/>
  <c r="Y71" i="37"/>
  <c r="X71" i="37"/>
  <c r="W71" i="37"/>
  <c r="E71" i="37"/>
  <c r="Z70" i="37"/>
  <c r="Y70" i="37"/>
  <c r="X70" i="37"/>
  <c r="W70" i="37"/>
  <c r="E70" i="37"/>
  <c r="Z69" i="37"/>
  <c r="Y69" i="37"/>
  <c r="X69" i="37"/>
  <c r="W69" i="37"/>
  <c r="E69" i="37"/>
  <c r="Z68" i="37"/>
  <c r="Y68" i="37"/>
  <c r="X68" i="37"/>
  <c r="W68" i="37"/>
  <c r="E68" i="37"/>
  <c r="Z67" i="37"/>
  <c r="Y67" i="37"/>
  <c r="X67" i="37"/>
  <c r="W67" i="37"/>
  <c r="E67" i="37"/>
  <c r="Z66" i="37"/>
  <c r="Y66" i="37"/>
  <c r="X66" i="37"/>
  <c r="W66" i="37"/>
  <c r="E66" i="37"/>
  <c r="Z65" i="37"/>
  <c r="Y65" i="37"/>
  <c r="X65" i="37"/>
  <c r="W65" i="37"/>
  <c r="E65" i="37"/>
  <c r="Z64" i="37"/>
  <c r="Y64" i="37"/>
  <c r="X64" i="37"/>
  <c r="W64" i="37"/>
  <c r="E64" i="37"/>
  <c r="Z63" i="37"/>
  <c r="Y63" i="37"/>
  <c r="X63" i="37"/>
  <c r="W63" i="37"/>
  <c r="E63" i="37"/>
  <c r="Z62" i="37"/>
  <c r="Y62" i="37"/>
  <c r="X62" i="37"/>
  <c r="W62" i="37"/>
  <c r="E62" i="37"/>
  <c r="Z61" i="37"/>
  <c r="Y61" i="37"/>
  <c r="X61" i="37"/>
  <c r="W61" i="37"/>
  <c r="E61" i="37"/>
  <c r="Z60" i="37"/>
  <c r="Y60" i="37"/>
  <c r="X60" i="37"/>
  <c r="W60" i="37"/>
  <c r="E60" i="37"/>
  <c r="Z59" i="37"/>
  <c r="Y59" i="37"/>
  <c r="X59" i="37"/>
  <c r="W59" i="37"/>
  <c r="E59" i="37"/>
  <c r="Z58" i="37"/>
  <c r="Y58" i="37"/>
  <c r="X58" i="37"/>
  <c r="W58" i="37"/>
  <c r="E58" i="37"/>
  <c r="Z57" i="37"/>
  <c r="Y57" i="37"/>
  <c r="X57" i="37"/>
  <c r="W57" i="37"/>
  <c r="E57" i="37"/>
  <c r="Z56" i="37"/>
  <c r="Y56" i="37"/>
  <c r="X56" i="37"/>
  <c r="W56" i="37"/>
  <c r="E56" i="37"/>
  <c r="Z55" i="37"/>
  <c r="Y55" i="37"/>
  <c r="X55" i="37"/>
  <c r="W55" i="37"/>
  <c r="E55" i="37"/>
  <c r="Z54" i="37"/>
  <c r="Y54" i="37"/>
  <c r="X54" i="37"/>
  <c r="W54" i="37"/>
  <c r="E54" i="37"/>
  <c r="Z53" i="37"/>
  <c r="Y53" i="37"/>
  <c r="X53" i="37"/>
  <c r="W53" i="37"/>
  <c r="E53" i="37"/>
  <c r="Z52" i="37"/>
  <c r="Y52" i="37"/>
  <c r="X52" i="37"/>
  <c r="W52" i="37"/>
  <c r="E52" i="37"/>
  <c r="Z51" i="37"/>
  <c r="Y51" i="37"/>
  <c r="X51" i="37"/>
  <c r="W51" i="37"/>
  <c r="E51" i="37"/>
  <c r="Z50" i="37"/>
  <c r="Y50" i="37"/>
  <c r="X50" i="37"/>
  <c r="W50" i="37"/>
  <c r="E50" i="37"/>
  <c r="Z49" i="37"/>
  <c r="Y49" i="37"/>
  <c r="X49" i="37"/>
  <c r="W49" i="37"/>
  <c r="E49" i="37"/>
  <c r="Z48" i="37"/>
  <c r="Y48" i="37"/>
  <c r="X48" i="37"/>
  <c r="W48" i="37"/>
  <c r="E48" i="37"/>
  <c r="Z47" i="37"/>
  <c r="Y47" i="37"/>
  <c r="X47" i="37"/>
  <c r="W47" i="37"/>
  <c r="E47" i="37"/>
  <c r="Z46" i="37"/>
  <c r="Y46" i="37"/>
  <c r="X46" i="37"/>
  <c r="W46" i="37"/>
  <c r="E46" i="37"/>
  <c r="Z45" i="37"/>
  <c r="Y45" i="37"/>
  <c r="X45" i="37"/>
  <c r="W45" i="37"/>
  <c r="E45" i="37"/>
  <c r="Z44" i="37"/>
  <c r="Y44" i="37"/>
  <c r="X44" i="37"/>
  <c r="W44" i="37"/>
  <c r="E44" i="37"/>
  <c r="Z43" i="37"/>
  <c r="Y43" i="37"/>
  <c r="X43" i="37"/>
  <c r="W43" i="37"/>
  <c r="E43" i="37"/>
  <c r="Z42" i="37"/>
  <c r="Y42" i="37"/>
  <c r="X42" i="37"/>
  <c r="W42" i="37"/>
  <c r="E42" i="37"/>
  <c r="Z41" i="37"/>
  <c r="Y41" i="37"/>
  <c r="X41" i="37"/>
  <c r="W41" i="37"/>
  <c r="E41" i="37"/>
  <c r="Z40" i="37"/>
  <c r="Y40" i="37"/>
  <c r="X40" i="37"/>
  <c r="W40" i="37"/>
  <c r="E40" i="37"/>
  <c r="Z39" i="37"/>
  <c r="Y39" i="37"/>
  <c r="X39" i="37"/>
  <c r="W39" i="37"/>
  <c r="E39" i="37"/>
  <c r="Z38" i="37"/>
  <c r="Y38" i="37"/>
  <c r="X38" i="37"/>
  <c r="W38" i="37"/>
  <c r="E38" i="37"/>
  <c r="Z37" i="37"/>
  <c r="Y37" i="37"/>
  <c r="X37" i="37"/>
  <c r="W37" i="37"/>
  <c r="E37" i="37"/>
  <c r="Z36" i="37"/>
  <c r="Y36" i="37"/>
  <c r="X36" i="37"/>
  <c r="W36" i="37"/>
  <c r="E36" i="37"/>
  <c r="Z35" i="37"/>
  <c r="Y35" i="37"/>
  <c r="X35" i="37"/>
  <c r="W35" i="37"/>
  <c r="E35" i="37"/>
  <c r="Z34" i="37"/>
  <c r="Y34" i="37"/>
  <c r="X34" i="37"/>
  <c r="W34" i="37"/>
  <c r="E34" i="37"/>
  <c r="Z33" i="37"/>
  <c r="Y33" i="37"/>
  <c r="X33" i="37"/>
  <c r="W33" i="37"/>
  <c r="E33" i="37"/>
  <c r="Z32" i="37"/>
  <c r="Y32" i="37"/>
  <c r="X32" i="37"/>
  <c r="W32" i="37"/>
  <c r="E32" i="37"/>
  <c r="Z31" i="37"/>
  <c r="Y31" i="37"/>
  <c r="X31" i="37"/>
  <c r="W31" i="37"/>
  <c r="E31" i="37"/>
  <c r="Z30" i="37"/>
  <c r="Y30" i="37"/>
  <c r="X30" i="37"/>
  <c r="W30" i="37"/>
  <c r="E30" i="37"/>
  <c r="Z29" i="37"/>
  <c r="Y29" i="37"/>
  <c r="X29" i="37"/>
  <c r="W29" i="37"/>
  <c r="E29" i="37"/>
  <c r="Z28" i="37"/>
  <c r="Y28" i="37"/>
  <c r="X28" i="37"/>
  <c r="W28" i="37"/>
  <c r="E28" i="37"/>
  <c r="Z27" i="37"/>
  <c r="Y27" i="37"/>
  <c r="X27" i="37"/>
  <c r="W27" i="37"/>
  <c r="E27" i="37"/>
  <c r="Z26" i="37"/>
  <c r="Y26" i="37"/>
  <c r="X26" i="37"/>
  <c r="W26" i="37"/>
  <c r="E26" i="37"/>
  <c r="Z25" i="37"/>
  <c r="Y25" i="37"/>
  <c r="X25" i="37"/>
  <c r="W25" i="37"/>
  <c r="E25" i="37"/>
  <c r="Z24" i="37"/>
  <c r="Y24" i="37"/>
  <c r="X24" i="37"/>
  <c r="W24" i="37"/>
  <c r="E24" i="37"/>
  <c r="Z23" i="37"/>
  <c r="Y23" i="37"/>
  <c r="X23" i="37"/>
  <c r="W23" i="37"/>
  <c r="E23" i="37"/>
  <c r="Z22" i="37"/>
  <c r="Y22" i="37"/>
  <c r="X22" i="37"/>
  <c r="W22" i="37"/>
  <c r="E22" i="37"/>
  <c r="Z21" i="37"/>
  <c r="Y21" i="37"/>
  <c r="X21" i="37"/>
  <c r="W21" i="37"/>
  <c r="E21" i="37"/>
  <c r="Z20" i="37"/>
  <c r="Y20" i="37"/>
  <c r="X20" i="37"/>
  <c r="W20" i="37"/>
  <c r="E20" i="37"/>
  <c r="Z19" i="37"/>
  <c r="Y19" i="37"/>
  <c r="X19" i="37"/>
  <c r="W19" i="37"/>
  <c r="E19" i="37"/>
  <c r="Z18" i="37"/>
  <c r="Y18" i="37"/>
  <c r="X18" i="37"/>
  <c r="W18" i="37"/>
  <c r="E18" i="37"/>
  <c r="Z17" i="37"/>
  <c r="Y17" i="37"/>
  <c r="X17" i="37"/>
  <c r="W17" i="37"/>
  <c r="E17" i="37"/>
  <c r="Z16" i="37"/>
  <c r="Y16" i="37"/>
  <c r="X16" i="37"/>
  <c r="W16" i="37"/>
  <c r="E16" i="37"/>
  <c r="Z15" i="37"/>
  <c r="Y15" i="37"/>
  <c r="X15" i="37"/>
  <c r="W15" i="37"/>
  <c r="E15" i="37"/>
  <c r="Z14" i="37"/>
  <c r="Y14" i="37"/>
  <c r="X14" i="37"/>
  <c r="W14" i="37"/>
  <c r="E14" i="37"/>
  <c r="Z13" i="37"/>
  <c r="Y13" i="37"/>
  <c r="X13" i="37"/>
  <c r="W13" i="37"/>
  <c r="E13" i="37"/>
  <c r="Z12" i="37"/>
  <c r="Y12" i="37"/>
  <c r="X12" i="37"/>
  <c r="W12" i="37"/>
  <c r="E12" i="37"/>
  <c r="Z11" i="37"/>
  <c r="Y11" i="37"/>
  <c r="X11" i="37"/>
  <c r="W11" i="37"/>
  <c r="E11" i="37"/>
  <c r="Z10" i="37"/>
  <c r="Y10" i="37"/>
  <c r="X10" i="37"/>
  <c r="W10" i="37"/>
  <c r="E10" i="37"/>
  <c r="Z9" i="37"/>
  <c r="Y9" i="37"/>
  <c r="X9" i="37"/>
  <c r="W9" i="37"/>
  <c r="E9" i="37"/>
  <c r="Z8" i="37"/>
  <c r="Y8" i="37"/>
  <c r="X8" i="37"/>
  <c r="W8" i="37"/>
  <c r="E8" i="37"/>
  <c r="Z7" i="37"/>
  <c r="Y7" i="37"/>
  <c r="X7" i="37"/>
  <c r="W7" i="37"/>
  <c r="E7" i="37"/>
  <c r="Z6" i="37"/>
  <c r="Y6" i="37"/>
  <c r="X6" i="37"/>
  <c r="W6" i="37"/>
  <c r="E6" i="37"/>
  <c r="Z5" i="37"/>
  <c r="Y5" i="37"/>
  <c r="X5" i="37"/>
  <c r="W5" i="37"/>
  <c r="E5" i="37"/>
  <c r="Z4" i="37"/>
  <c r="Y4" i="37"/>
  <c r="X4" i="37"/>
  <c r="W4" i="37"/>
  <c r="E4" i="37"/>
  <c r="Z3" i="37"/>
  <c r="Y3" i="37"/>
  <c r="X3" i="37"/>
  <c r="W3" i="37"/>
  <c r="E3" i="37"/>
  <c r="Z2" i="37"/>
  <c r="Y2" i="37"/>
  <c r="X2" i="37"/>
  <c r="W2" i="37"/>
  <c r="E2" i="37"/>
  <c r="U39" i="9" l="1"/>
  <c r="V39" i="9" s="1"/>
  <c r="C593" i="17"/>
  <c r="V38" i="9"/>
  <c r="AG128" i="37"/>
  <c r="AH125" i="37"/>
  <c r="AG129" i="37"/>
  <c r="AH124" i="37"/>
  <c r="AG123" i="37"/>
  <c r="C594" i="17" l="1"/>
  <c r="AH128" i="37"/>
  <c r="AI124" i="37"/>
  <c r="AI125" i="37"/>
  <c r="AH129" i="37"/>
  <c r="AG127" i="37"/>
  <c r="AH123" i="37"/>
  <c r="C595" i="17" l="1"/>
  <c r="AI123" i="37"/>
  <c r="AH127" i="37"/>
  <c r="AJ125" i="37"/>
  <c r="AI129" i="37"/>
  <c r="AI128" i="37"/>
  <c r="AJ124" i="37"/>
  <c r="AJ128" i="37" s="1"/>
  <c r="C596" i="17" l="1"/>
  <c r="AJ129" i="37"/>
  <c r="AJ123" i="37"/>
  <c r="AI127" i="37"/>
  <c r="C597" i="17" l="1"/>
  <c r="AJ127" i="37"/>
  <c r="C598" i="17" l="1"/>
  <c r="H46" i="35"/>
  <c r="H45" i="35"/>
  <c r="H44" i="35"/>
  <c r="F39" i="26"/>
  <c r="F40" i="26"/>
  <c r="F41" i="26"/>
  <c r="F42" i="26"/>
  <c r="F43" i="26"/>
  <c r="F44" i="26"/>
  <c r="F45" i="26"/>
  <c r="F46" i="26"/>
  <c r="F47" i="26"/>
  <c r="F48" i="26"/>
  <c r="B16" i="18"/>
  <c r="D602" i="36"/>
  <c r="D603" i="36" s="1"/>
  <c r="D604" i="36" s="1"/>
  <c r="D605" i="36" s="1"/>
  <c r="D606" i="36" s="1"/>
  <c r="D607" i="36" s="1"/>
  <c r="D608" i="36" s="1"/>
  <c r="D609" i="36" s="1"/>
  <c r="D610" i="36" s="1"/>
  <c r="D611" i="36" s="1"/>
  <c r="D612" i="36" s="1"/>
  <c r="D613" i="36" s="1"/>
  <c r="D614" i="36" s="1"/>
  <c r="D615" i="36" s="1"/>
  <c r="D616" i="36" s="1"/>
  <c r="D617" i="36" s="1"/>
  <c r="D618" i="36" s="1"/>
  <c r="D619" i="36" s="1"/>
  <c r="D620" i="36" s="1"/>
  <c r="D621" i="36" s="1"/>
  <c r="D622" i="36" s="1"/>
  <c r="D623" i="36" s="1"/>
  <c r="D624" i="36" s="1"/>
  <c r="D625" i="36" s="1"/>
  <c r="D626" i="36" s="1"/>
  <c r="D627" i="36" s="1"/>
  <c r="D628" i="36" s="1"/>
  <c r="D629" i="36" s="1"/>
  <c r="D630" i="36" s="1"/>
  <c r="D631" i="36" s="1"/>
  <c r="D632" i="36" s="1"/>
  <c r="D633" i="36" s="1"/>
  <c r="D634" i="36" s="1"/>
  <c r="D635" i="36" s="1"/>
  <c r="D636" i="36" s="1"/>
  <c r="D637" i="36" s="1"/>
  <c r="D638" i="36" s="1"/>
  <c r="D639" i="36" s="1"/>
  <c r="D640" i="36" s="1"/>
  <c r="D641" i="36" s="1"/>
  <c r="D642" i="36" s="1"/>
  <c r="D643" i="36" s="1"/>
  <c r="D644" i="36" s="1"/>
  <c r="D645" i="36" s="1"/>
  <c r="D646" i="36" s="1"/>
  <c r="D647" i="36" s="1"/>
  <c r="D648" i="36" s="1"/>
  <c r="D649" i="36" s="1"/>
  <c r="D650" i="36" s="1"/>
  <c r="D651" i="36" s="1"/>
  <c r="D652" i="36" s="1"/>
  <c r="D653" i="36" s="1"/>
  <c r="D654" i="36" s="1"/>
  <c r="D655" i="36" s="1"/>
  <c r="D656" i="36" s="1"/>
  <c r="D657" i="36" s="1"/>
  <c r="D658" i="36" s="1"/>
  <c r="D659" i="36" s="1"/>
  <c r="D660" i="36" s="1"/>
  <c r="D661" i="36" s="1"/>
  <c r="D662" i="36" s="1"/>
  <c r="D663" i="36" s="1"/>
  <c r="D664" i="36" s="1"/>
  <c r="D665" i="36" s="1"/>
  <c r="D666" i="36" s="1"/>
  <c r="D667" i="36" s="1"/>
  <c r="D668" i="36" s="1"/>
  <c r="D669" i="36" s="1"/>
  <c r="D670" i="36" s="1"/>
  <c r="D671" i="36" s="1"/>
  <c r="D672" i="36" s="1"/>
  <c r="D673" i="36" s="1"/>
  <c r="D674" i="36" s="1"/>
  <c r="D675" i="36" s="1"/>
  <c r="D676" i="36" s="1"/>
  <c r="D677" i="36" s="1"/>
  <c r="D678" i="36" s="1"/>
  <c r="D679" i="36" s="1"/>
  <c r="D680" i="36" s="1"/>
  <c r="D681" i="36" s="1"/>
  <c r="D682" i="36" s="1"/>
  <c r="D683" i="36" s="1"/>
  <c r="D684" i="36" s="1"/>
  <c r="D685" i="36" s="1"/>
  <c r="D686" i="36" s="1"/>
  <c r="D687" i="36" s="1"/>
  <c r="D688" i="36" s="1"/>
  <c r="D689" i="36" s="1"/>
  <c r="D690" i="36" s="1"/>
  <c r="D691" i="36" s="1"/>
  <c r="D692" i="36" s="1"/>
  <c r="D693" i="36" s="1"/>
  <c r="D694" i="36" s="1"/>
  <c r="D695" i="36" s="1"/>
  <c r="D696" i="36" s="1"/>
  <c r="D697" i="36" s="1"/>
  <c r="D698" i="36" s="1"/>
  <c r="D699" i="36" s="1"/>
  <c r="D700" i="36" s="1"/>
  <c r="D701" i="36" s="1"/>
  <c r="D702" i="36" s="1"/>
  <c r="D703" i="36" s="1"/>
  <c r="D704" i="36" s="1"/>
  <c r="D705" i="36" s="1"/>
  <c r="D706" i="36" s="1"/>
  <c r="D707" i="36" s="1"/>
  <c r="D708" i="36" s="1"/>
  <c r="D709" i="36" s="1"/>
  <c r="D710" i="36" s="1"/>
  <c r="D711" i="36" s="1"/>
  <c r="D712" i="36" s="1"/>
  <c r="D713" i="36" s="1"/>
  <c r="D714" i="36" s="1"/>
  <c r="D715" i="36" s="1"/>
  <c r="D716" i="36" s="1"/>
  <c r="D717" i="36" s="1"/>
  <c r="D718" i="36" s="1"/>
  <c r="D719" i="36" s="1"/>
  <c r="D720" i="36" s="1"/>
  <c r="D721" i="36" s="1"/>
  <c r="E602" i="36"/>
  <c r="E603" i="36" s="1"/>
  <c r="E604" i="36" s="1"/>
  <c r="E605" i="36" s="1"/>
  <c r="E606" i="36" s="1"/>
  <c r="E607" i="36" s="1"/>
  <c r="E608" i="36" s="1"/>
  <c r="E609" i="36" s="1"/>
  <c r="E610" i="36" s="1"/>
  <c r="E611" i="36" s="1"/>
  <c r="E612" i="36" s="1"/>
  <c r="E613" i="36" s="1"/>
  <c r="E614" i="36" s="1"/>
  <c r="E615" i="36" s="1"/>
  <c r="E616" i="36" s="1"/>
  <c r="E617" i="36" s="1"/>
  <c r="E618" i="36" s="1"/>
  <c r="E619" i="36" s="1"/>
  <c r="E620" i="36" s="1"/>
  <c r="E621" i="36" s="1"/>
  <c r="E622" i="36" s="1"/>
  <c r="E623" i="36" s="1"/>
  <c r="E624" i="36" s="1"/>
  <c r="E625" i="36" s="1"/>
  <c r="E626" i="36" s="1"/>
  <c r="E627" i="36" s="1"/>
  <c r="E628" i="36" s="1"/>
  <c r="E629" i="36" s="1"/>
  <c r="E630" i="36" s="1"/>
  <c r="E631" i="36" s="1"/>
  <c r="E632" i="36" s="1"/>
  <c r="E633" i="36" s="1"/>
  <c r="E634" i="36" s="1"/>
  <c r="E635" i="36" s="1"/>
  <c r="E636" i="36" s="1"/>
  <c r="E637" i="36" s="1"/>
  <c r="E638" i="36" s="1"/>
  <c r="E639" i="36" s="1"/>
  <c r="E640" i="36" s="1"/>
  <c r="E641" i="36" s="1"/>
  <c r="E642" i="36" s="1"/>
  <c r="E643" i="36" s="1"/>
  <c r="E644" i="36" s="1"/>
  <c r="E645" i="36" s="1"/>
  <c r="E646" i="36" s="1"/>
  <c r="E647" i="36" s="1"/>
  <c r="E648" i="36" s="1"/>
  <c r="E649" i="36" s="1"/>
  <c r="E650" i="36" s="1"/>
  <c r="E651" i="36" s="1"/>
  <c r="E652" i="36" s="1"/>
  <c r="E653" i="36" s="1"/>
  <c r="E654" i="36" s="1"/>
  <c r="E655" i="36" s="1"/>
  <c r="E656" i="36" s="1"/>
  <c r="E657" i="36" s="1"/>
  <c r="E658" i="36" s="1"/>
  <c r="E659" i="36" s="1"/>
  <c r="E660" i="36" s="1"/>
  <c r="E661" i="36" s="1"/>
  <c r="E662" i="36" s="1"/>
  <c r="E663" i="36" s="1"/>
  <c r="E664" i="36" s="1"/>
  <c r="E665" i="36" s="1"/>
  <c r="E666" i="36" s="1"/>
  <c r="E667" i="36" s="1"/>
  <c r="E668" i="36" s="1"/>
  <c r="E669" i="36" s="1"/>
  <c r="E670" i="36" s="1"/>
  <c r="E671" i="36" s="1"/>
  <c r="E672" i="36" s="1"/>
  <c r="E673" i="36" s="1"/>
  <c r="E674" i="36" s="1"/>
  <c r="E675" i="36" s="1"/>
  <c r="E676" i="36" s="1"/>
  <c r="E677" i="36" s="1"/>
  <c r="E678" i="36" s="1"/>
  <c r="E679" i="36" s="1"/>
  <c r="E680" i="36" s="1"/>
  <c r="E681" i="36" s="1"/>
  <c r="E682" i="36" s="1"/>
  <c r="E683" i="36" s="1"/>
  <c r="E684" i="36" s="1"/>
  <c r="E685" i="36" s="1"/>
  <c r="E686" i="36" s="1"/>
  <c r="E687" i="36" s="1"/>
  <c r="E688" i="36" s="1"/>
  <c r="E689" i="36" s="1"/>
  <c r="E690" i="36" s="1"/>
  <c r="E691" i="36" s="1"/>
  <c r="E692" i="36" s="1"/>
  <c r="E693" i="36" s="1"/>
  <c r="E694" i="36" s="1"/>
  <c r="E695" i="36" s="1"/>
  <c r="E696" i="36" s="1"/>
  <c r="E697" i="36" s="1"/>
  <c r="E698" i="36" s="1"/>
  <c r="E699" i="36" s="1"/>
  <c r="E700" i="36" s="1"/>
  <c r="E701" i="36" s="1"/>
  <c r="E702" i="36" s="1"/>
  <c r="E703" i="36" s="1"/>
  <c r="E704" i="36" s="1"/>
  <c r="E705" i="36" s="1"/>
  <c r="E706" i="36" s="1"/>
  <c r="E707" i="36" s="1"/>
  <c r="E708" i="36" s="1"/>
  <c r="E709" i="36" s="1"/>
  <c r="E710" i="36" s="1"/>
  <c r="E711" i="36" s="1"/>
  <c r="E712" i="36" s="1"/>
  <c r="E713" i="36" s="1"/>
  <c r="E714" i="36" s="1"/>
  <c r="E715" i="36" s="1"/>
  <c r="E716" i="36" s="1"/>
  <c r="E717" i="36" s="1"/>
  <c r="E718" i="36" s="1"/>
  <c r="E719" i="36" s="1"/>
  <c r="E720" i="36" s="1"/>
  <c r="E721" i="36" s="1"/>
  <c r="F602" i="36"/>
  <c r="G602" i="36"/>
  <c r="H602" i="36"/>
  <c r="I602" i="36"/>
  <c r="J602" i="36"/>
  <c r="K602" i="36"/>
  <c r="F603" i="36"/>
  <c r="F604" i="36" s="1"/>
  <c r="F605" i="36" s="1"/>
  <c r="F606" i="36" s="1"/>
  <c r="F607" i="36" s="1"/>
  <c r="F608" i="36" s="1"/>
  <c r="F609" i="36" s="1"/>
  <c r="F610" i="36" s="1"/>
  <c r="F611" i="36" s="1"/>
  <c r="F612" i="36" s="1"/>
  <c r="F613" i="36" s="1"/>
  <c r="F614" i="36" s="1"/>
  <c r="F615" i="36" s="1"/>
  <c r="F616" i="36" s="1"/>
  <c r="F617" i="36" s="1"/>
  <c r="F618" i="36" s="1"/>
  <c r="F619" i="36" s="1"/>
  <c r="F620" i="36" s="1"/>
  <c r="F621" i="36" s="1"/>
  <c r="F622" i="36" s="1"/>
  <c r="F623" i="36" s="1"/>
  <c r="F624" i="36" s="1"/>
  <c r="F625" i="36" s="1"/>
  <c r="F626" i="36" s="1"/>
  <c r="F627" i="36" s="1"/>
  <c r="F628" i="36" s="1"/>
  <c r="F629" i="36" s="1"/>
  <c r="F630" i="36" s="1"/>
  <c r="F631" i="36" s="1"/>
  <c r="F632" i="36" s="1"/>
  <c r="F633" i="36" s="1"/>
  <c r="F634" i="36" s="1"/>
  <c r="F635" i="36" s="1"/>
  <c r="F636" i="36" s="1"/>
  <c r="F637" i="36" s="1"/>
  <c r="F638" i="36" s="1"/>
  <c r="F639" i="36" s="1"/>
  <c r="F640" i="36" s="1"/>
  <c r="F641" i="36" s="1"/>
  <c r="F642" i="36" s="1"/>
  <c r="F643" i="36" s="1"/>
  <c r="F644" i="36" s="1"/>
  <c r="F645" i="36" s="1"/>
  <c r="F646" i="36" s="1"/>
  <c r="F647" i="36" s="1"/>
  <c r="F648" i="36" s="1"/>
  <c r="F649" i="36" s="1"/>
  <c r="F650" i="36" s="1"/>
  <c r="F651" i="36" s="1"/>
  <c r="F652" i="36" s="1"/>
  <c r="F653" i="36" s="1"/>
  <c r="F654" i="36" s="1"/>
  <c r="F655" i="36" s="1"/>
  <c r="F656" i="36" s="1"/>
  <c r="F657" i="36" s="1"/>
  <c r="F658" i="36" s="1"/>
  <c r="F659" i="36" s="1"/>
  <c r="F660" i="36" s="1"/>
  <c r="F661" i="36" s="1"/>
  <c r="F662" i="36" s="1"/>
  <c r="F663" i="36" s="1"/>
  <c r="F664" i="36" s="1"/>
  <c r="F665" i="36" s="1"/>
  <c r="F666" i="36" s="1"/>
  <c r="F667" i="36" s="1"/>
  <c r="F668" i="36" s="1"/>
  <c r="F669" i="36" s="1"/>
  <c r="F670" i="36" s="1"/>
  <c r="F671" i="36" s="1"/>
  <c r="F672" i="36" s="1"/>
  <c r="F673" i="36" s="1"/>
  <c r="F674" i="36" s="1"/>
  <c r="F675" i="36" s="1"/>
  <c r="F676" i="36" s="1"/>
  <c r="F677" i="36" s="1"/>
  <c r="F678" i="36" s="1"/>
  <c r="F679" i="36" s="1"/>
  <c r="F680" i="36" s="1"/>
  <c r="F681" i="36" s="1"/>
  <c r="F682" i="36" s="1"/>
  <c r="F683" i="36" s="1"/>
  <c r="F684" i="36" s="1"/>
  <c r="F685" i="36" s="1"/>
  <c r="F686" i="36" s="1"/>
  <c r="F687" i="36" s="1"/>
  <c r="F688" i="36" s="1"/>
  <c r="F689" i="36" s="1"/>
  <c r="F690" i="36" s="1"/>
  <c r="F691" i="36" s="1"/>
  <c r="F692" i="36" s="1"/>
  <c r="F693" i="36" s="1"/>
  <c r="F694" i="36" s="1"/>
  <c r="F695" i="36" s="1"/>
  <c r="F696" i="36" s="1"/>
  <c r="F697" i="36" s="1"/>
  <c r="F698" i="36" s="1"/>
  <c r="F699" i="36" s="1"/>
  <c r="F700" i="36" s="1"/>
  <c r="F701" i="36" s="1"/>
  <c r="F702" i="36" s="1"/>
  <c r="F703" i="36" s="1"/>
  <c r="F704" i="36" s="1"/>
  <c r="F705" i="36" s="1"/>
  <c r="F706" i="36" s="1"/>
  <c r="F707" i="36" s="1"/>
  <c r="F708" i="36" s="1"/>
  <c r="F709" i="36" s="1"/>
  <c r="F710" i="36" s="1"/>
  <c r="F711" i="36" s="1"/>
  <c r="F712" i="36" s="1"/>
  <c r="F713" i="36" s="1"/>
  <c r="F714" i="36" s="1"/>
  <c r="F715" i="36" s="1"/>
  <c r="F716" i="36" s="1"/>
  <c r="F717" i="36" s="1"/>
  <c r="F718" i="36" s="1"/>
  <c r="F719" i="36" s="1"/>
  <c r="F720" i="36" s="1"/>
  <c r="F721" i="36" s="1"/>
  <c r="G603" i="36"/>
  <c r="G604" i="36" s="1"/>
  <c r="G605" i="36" s="1"/>
  <c r="G606" i="36" s="1"/>
  <c r="G607" i="36" s="1"/>
  <c r="G608" i="36" s="1"/>
  <c r="G609" i="36" s="1"/>
  <c r="G610" i="36" s="1"/>
  <c r="G611" i="36" s="1"/>
  <c r="G612" i="36" s="1"/>
  <c r="G613" i="36" s="1"/>
  <c r="G614" i="36" s="1"/>
  <c r="G615" i="36" s="1"/>
  <c r="G616" i="36" s="1"/>
  <c r="G617" i="36" s="1"/>
  <c r="G618" i="36" s="1"/>
  <c r="G619" i="36" s="1"/>
  <c r="G620" i="36" s="1"/>
  <c r="G621" i="36" s="1"/>
  <c r="G622" i="36" s="1"/>
  <c r="G623" i="36" s="1"/>
  <c r="G624" i="36" s="1"/>
  <c r="G625" i="36" s="1"/>
  <c r="G626" i="36" s="1"/>
  <c r="G627" i="36" s="1"/>
  <c r="G628" i="36" s="1"/>
  <c r="G629" i="36" s="1"/>
  <c r="G630" i="36" s="1"/>
  <c r="G631" i="36" s="1"/>
  <c r="G632" i="36" s="1"/>
  <c r="G633" i="36" s="1"/>
  <c r="G634" i="36" s="1"/>
  <c r="G635" i="36" s="1"/>
  <c r="G636" i="36" s="1"/>
  <c r="G637" i="36" s="1"/>
  <c r="G638" i="36" s="1"/>
  <c r="G639" i="36" s="1"/>
  <c r="G640" i="36" s="1"/>
  <c r="G641" i="36" s="1"/>
  <c r="G642" i="36" s="1"/>
  <c r="G643" i="36" s="1"/>
  <c r="G644" i="36" s="1"/>
  <c r="G645" i="36" s="1"/>
  <c r="G646" i="36" s="1"/>
  <c r="G647" i="36" s="1"/>
  <c r="G648" i="36" s="1"/>
  <c r="G649" i="36" s="1"/>
  <c r="G650" i="36" s="1"/>
  <c r="G651" i="36" s="1"/>
  <c r="G652" i="36" s="1"/>
  <c r="G653" i="36" s="1"/>
  <c r="G654" i="36" s="1"/>
  <c r="G655" i="36" s="1"/>
  <c r="G656" i="36" s="1"/>
  <c r="G657" i="36" s="1"/>
  <c r="G658" i="36" s="1"/>
  <c r="G659" i="36" s="1"/>
  <c r="G660" i="36" s="1"/>
  <c r="G661" i="36" s="1"/>
  <c r="G662" i="36" s="1"/>
  <c r="G663" i="36" s="1"/>
  <c r="G664" i="36" s="1"/>
  <c r="G665" i="36" s="1"/>
  <c r="G666" i="36" s="1"/>
  <c r="G667" i="36" s="1"/>
  <c r="G668" i="36" s="1"/>
  <c r="G669" i="36" s="1"/>
  <c r="G670" i="36" s="1"/>
  <c r="G671" i="36" s="1"/>
  <c r="G672" i="36" s="1"/>
  <c r="G673" i="36" s="1"/>
  <c r="G674" i="36" s="1"/>
  <c r="G675" i="36" s="1"/>
  <c r="G676" i="36" s="1"/>
  <c r="G677" i="36" s="1"/>
  <c r="G678" i="36" s="1"/>
  <c r="G679" i="36" s="1"/>
  <c r="G680" i="36" s="1"/>
  <c r="G681" i="36" s="1"/>
  <c r="G682" i="36" s="1"/>
  <c r="G683" i="36" s="1"/>
  <c r="G684" i="36" s="1"/>
  <c r="G685" i="36" s="1"/>
  <c r="G686" i="36" s="1"/>
  <c r="G687" i="36" s="1"/>
  <c r="G688" i="36" s="1"/>
  <c r="G689" i="36" s="1"/>
  <c r="G690" i="36" s="1"/>
  <c r="G691" i="36" s="1"/>
  <c r="G692" i="36" s="1"/>
  <c r="G693" i="36" s="1"/>
  <c r="G694" i="36" s="1"/>
  <c r="G695" i="36" s="1"/>
  <c r="G696" i="36" s="1"/>
  <c r="G697" i="36" s="1"/>
  <c r="G698" i="36" s="1"/>
  <c r="G699" i="36" s="1"/>
  <c r="G700" i="36" s="1"/>
  <c r="G701" i="36" s="1"/>
  <c r="G702" i="36" s="1"/>
  <c r="G703" i="36" s="1"/>
  <c r="G704" i="36" s="1"/>
  <c r="G705" i="36" s="1"/>
  <c r="G706" i="36" s="1"/>
  <c r="G707" i="36" s="1"/>
  <c r="G708" i="36" s="1"/>
  <c r="G709" i="36" s="1"/>
  <c r="G710" i="36" s="1"/>
  <c r="G711" i="36" s="1"/>
  <c r="G712" i="36" s="1"/>
  <c r="G713" i="36" s="1"/>
  <c r="G714" i="36" s="1"/>
  <c r="G715" i="36" s="1"/>
  <c r="G716" i="36" s="1"/>
  <c r="G717" i="36" s="1"/>
  <c r="G718" i="36" s="1"/>
  <c r="G719" i="36" s="1"/>
  <c r="G720" i="36" s="1"/>
  <c r="G721" i="36" s="1"/>
  <c r="H603" i="36"/>
  <c r="H604" i="36" s="1"/>
  <c r="H605" i="36" s="1"/>
  <c r="H606" i="36" s="1"/>
  <c r="H607" i="36" s="1"/>
  <c r="H608" i="36" s="1"/>
  <c r="H609" i="36" s="1"/>
  <c r="H610" i="36" s="1"/>
  <c r="H611" i="36" s="1"/>
  <c r="H612" i="36" s="1"/>
  <c r="H613" i="36" s="1"/>
  <c r="H614" i="36" s="1"/>
  <c r="H615" i="36" s="1"/>
  <c r="H616" i="36" s="1"/>
  <c r="H617" i="36" s="1"/>
  <c r="H618" i="36" s="1"/>
  <c r="H619" i="36" s="1"/>
  <c r="H620" i="36" s="1"/>
  <c r="H621" i="36" s="1"/>
  <c r="H622" i="36" s="1"/>
  <c r="H623" i="36" s="1"/>
  <c r="H624" i="36" s="1"/>
  <c r="H625" i="36" s="1"/>
  <c r="H626" i="36" s="1"/>
  <c r="H627" i="36" s="1"/>
  <c r="H628" i="36" s="1"/>
  <c r="H629" i="36" s="1"/>
  <c r="H630" i="36" s="1"/>
  <c r="H631" i="36" s="1"/>
  <c r="H632" i="36" s="1"/>
  <c r="H633" i="36" s="1"/>
  <c r="H634" i="36" s="1"/>
  <c r="H635" i="36" s="1"/>
  <c r="H636" i="36" s="1"/>
  <c r="H637" i="36" s="1"/>
  <c r="H638" i="36" s="1"/>
  <c r="H639" i="36" s="1"/>
  <c r="H640" i="36" s="1"/>
  <c r="H641" i="36" s="1"/>
  <c r="H642" i="36" s="1"/>
  <c r="H643" i="36" s="1"/>
  <c r="H644" i="36" s="1"/>
  <c r="H645" i="36" s="1"/>
  <c r="H646" i="36" s="1"/>
  <c r="H647" i="36" s="1"/>
  <c r="H648" i="36" s="1"/>
  <c r="H649" i="36" s="1"/>
  <c r="H650" i="36" s="1"/>
  <c r="H651" i="36" s="1"/>
  <c r="H652" i="36" s="1"/>
  <c r="H653" i="36" s="1"/>
  <c r="H654" i="36" s="1"/>
  <c r="H655" i="36" s="1"/>
  <c r="H656" i="36" s="1"/>
  <c r="H657" i="36" s="1"/>
  <c r="H658" i="36" s="1"/>
  <c r="H659" i="36" s="1"/>
  <c r="H660" i="36" s="1"/>
  <c r="H661" i="36" s="1"/>
  <c r="H662" i="36" s="1"/>
  <c r="H663" i="36" s="1"/>
  <c r="H664" i="36" s="1"/>
  <c r="H665" i="36" s="1"/>
  <c r="H666" i="36" s="1"/>
  <c r="H667" i="36" s="1"/>
  <c r="H668" i="36" s="1"/>
  <c r="H669" i="36" s="1"/>
  <c r="H670" i="36" s="1"/>
  <c r="H671" i="36" s="1"/>
  <c r="H672" i="36" s="1"/>
  <c r="H673" i="36" s="1"/>
  <c r="H674" i="36" s="1"/>
  <c r="H675" i="36" s="1"/>
  <c r="H676" i="36" s="1"/>
  <c r="H677" i="36" s="1"/>
  <c r="H678" i="36" s="1"/>
  <c r="H679" i="36" s="1"/>
  <c r="H680" i="36" s="1"/>
  <c r="H681" i="36" s="1"/>
  <c r="H682" i="36" s="1"/>
  <c r="H683" i="36" s="1"/>
  <c r="H684" i="36" s="1"/>
  <c r="H685" i="36" s="1"/>
  <c r="H686" i="36" s="1"/>
  <c r="H687" i="36" s="1"/>
  <c r="H688" i="36" s="1"/>
  <c r="H689" i="36" s="1"/>
  <c r="H690" i="36" s="1"/>
  <c r="H691" i="36" s="1"/>
  <c r="H692" i="36" s="1"/>
  <c r="H693" i="36" s="1"/>
  <c r="H694" i="36" s="1"/>
  <c r="H695" i="36" s="1"/>
  <c r="H696" i="36" s="1"/>
  <c r="H697" i="36" s="1"/>
  <c r="H698" i="36" s="1"/>
  <c r="H699" i="36" s="1"/>
  <c r="H700" i="36" s="1"/>
  <c r="H701" i="36" s="1"/>
  <c r="H702" i="36" s="1"/>
  <c r="H703" i="36" s="1"/>
  <c r="H704" i="36" s="1"/>
  <c r="H705" i="36" s="1"/>
  <c r="H706" i="36" s="1"/>
  <c r="H707" i="36" s="1"/>
  <c r="H708" i="36" s="1"/>
  <c r="H709" i="36" s="1"/>
  <c r="H710" i="36" s="1"/>
  <c r="H711" i="36" s="1"/>
  <c r="H712" i="36" s="1"/>
  <c r="H713" i="36" s="1"/>
  <c r="H714" i="36" s="1"/>
  <c r="H715" i="36" s="1"/>
  <c r="H716" i="36" s="1"/>
  <c r="H717" i="36" s="1"/>
  <c r="H718" i="36" s="1"/>
  <c r="H719" i="36" s="1"/>
  <c r="H720" i="36" s="1"/>
  <c r="H721" i="36" s="1"/>
  <c r="I603" i="36"/>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I701" i="36" s="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J603" i="36"/>
  <c r="J604" i="36" s="1"/>
  <c r="J605" i="36" s="1"/>
  <c r="J606" i="36" s="1"/>
  <c r="J607" i="36" s="1"/>
  <c r="J608" i="36" s="1"/>
  <c r="J609" i="36" s="1"/>
  <c r="J610" i="36" s="1"/>
  <c r="J611" i="36" s="1"/>
  <c r="J612" i="36" s="1"/>
  <c r="J613" i="36" s="1"/>
  <c r="J614" i="36" s="1"/>
  <c r="J615" i="36" s="1"/>
  <c r="J616" i="36" s="1"/>
  <c r="J617" i="36" s="1"/>
  <c r="J618" i="36" s="1"/>
  <c r="J619" i="36" s="1"/>
  <c r="J620" i="36" s="1"/>
  <c r="J621" i="36" s="1"/>
  <c r="J622" i="36" s="1"/>
  <c r="J623" i="36" s="1"/>
  <c r="J624" i="36" s="1"/>
  <c r="J625" i="36" s="1"/>
  <c r="J626" i="36" s="1"/>
  <c r="J627" i="36" s="1"/>
  <c r="J628" i="36" s="1"/>
  <c r="J629" i="36" s="1"/>
  <c r="J630" i="36" s="1"/>
  <c r="J631" i="36" s="1"/>
  <c r="J632" i="36" s="1"/>
  <c r="J633" i="36" s="1"/>
  <c r="J634" i="36" s="1"/>
  <c r="J635" i="36" s="1"/>
  <c r="J636" i="36" s="1"/>
  <c r="J637" i="36" s="1"/>
  <c r="J638" i="36" s="1"/>
  <c r="J639" i="36" s="1"/>
  <c r="J640" i="36" s="1"/>
  <c r="J641" i="36" s="1"/>
  <c r="J642" i="36" s="1"/>
  <c r="J643" i="36" s="1"/>
  <c r="J644" i="36" s="1"/>
  <c r="J645" i="36" s="1"/>
  <c r="J646" i="36" s="1"/>
  <c r="J647" i="36" s="1"/>
  <c r="J648" i="36" s="1"/>
  <c r="J649" i="36" s="1"/>
  <c r="J650" i="36" s="1"/>
  <c r="J651" i="36" s="1"/>
  <c r="J652" i="36" s="1"/>
  <c r="J653" i="36" s="1"/>
  <c r="J654" i="36" s="1"/>
  <c r="J655" i="36" s="1"/>
  <c r="J656" i="36" s="1"/>
  <c r="J657" i="36" s="1"/>
  <c r="J658" i="36" s="1"/>
  <c r="J659" i="36" s="1"/>
  <c r="J660" i="36" s="1"/>
  <c r="J661" i="36" s="1"/>
  <c r="J662" i="36" s="1"/>
  <c r="J663" i="36" s="1"/>
  <c r="J664" i="36" s="1"/>
  <c r="J665" i="36" s="1"/>
  <c r="J666" i="36" s="1"/>
  <c r="J667" i="36" s="1"/>
  <c r="J668" i="36" s="1"/>
  <c r="J669" i="36" s="1"/>
  <c r="J670" i="36" s="1"/>
  <c r="J671" i="36" s="1"/>
  <c r="J672" i="36" s="1"/>
  <c r="J673" i="36" s="1"/>
  <c r="J674" i="36" s="1"/>
  <c r="J675" i="36" s="1"/>
  <c r="J676" i="36" s="1"/>
  <c r="J677" i="36" s="1"/>
  <c r="J678" i="36" s="1"/>
  <c r="J679" i="36" s="1"/>
  <c r="J680" i="36" s="1"/>
  <c r="J681" i="36" s="1"/>
  <c r="J682" i="36" s="1"/>
  <c r="J683" i="36" s="1"/>
  <c r="J684" i="36" s="1"/>
  <c r="J685" i="36" s="1"/>
  <c r="J686" i="36" s="1"/>
  <c r="J687" i="36" s="1"/>
  <c r="J688" i="36" s="1"/>
  <c r="J689" i="36" s="1"/>
  <c r="J690" i="36" s="1"/>
  <c r="J691" i="36" s="1"/>
  <c r="J692" i="36" s="1"/>
  <c r="J693" i="36" s="1"/>
  <c r="J694" i="36" s="1"/>
  <c r="J695" i="36" s="1"/>
  <c r="J696" i="36" s="1"/>
  <c r="J697" i="36" s="1"/>
  <c r="J698" i="36" s="1"/>
  <c r="J699" i="36" s="1"/>
  <c r="J700" i="36" s="1"/>
  <c r="J701" i="36" s="1"/>
  <c r="J702" i="36" s="1"/>
  <c r="J703" i="36" s="1"/>
  <c r="J704" i="36" s="1"/>
  <c r="J705" i="36" s="1"/>
  <c r="J706" i="36" s="1"/>
  <c r="J707" i="36" s="1"/>
  <c r="J708" i="36" s="1"/>
  <c r="J709" i="36" s="1"/>
  <c r="J710" i="36" s="1"/>
  <c r="J711" i="36" s="1"/>
  <c r="J712" i="36" s="1"/>
  <c r="J713" i="36" s="1"/>
  <c r="J714" i="36" s="1"/>
  <c r="J715" i="36" s="1"/>
  <c r="J716" i="36" s="1"/>
  <c r="J717" i="36" s="1"/>
  <c r="J718" i="36" s="1"/>
  <c r="J719" i="36" s="1"/>
  <c r="J720" i="36" s="1"/>
  <c r="J721" i="36" s="1"/>
  <c r="K603" i="36"/>
  <c r="K604" i="36" s="1"/>
  <c r="K605" i="36" s="1"/>
  <c r="K606" i="36" s="1"/>
  <c r="K607" i="36" s="1"/>
  <c r="K608" i="36" s="1"/>
  <c r="K609" i="36" s="1"/>
  <c r="K610" i="36" s="1"/>
  <c r="K611" i="36" s="1"/>
  <c r="K612" i="36" s="1"/>
  <c r="K613" i="36" s="1"/>
  <c r="K614" i="36" s="1"/>
  <c r="K615" i="36" s="1"/>
  <c r="K616" i="36" s="1"/>
  <c r="K617" i="36" s="1"/>
  <c r="K618" i="36" s="1"/>
  <c r="K619" i="36" s="1"/>
  <c r="K620" i="36" s="1"/>
  <c r="K621" i="36" s="1"/>
  <c r="K622" i="36" s="1"/>
  <c r="K623" i="36" s="1"/>
  <c r="K624" i="36" s="1"/>
  <c r="K625" i="36" s="1"/>
  <c r="K626" i="36" s="1"/>
  <c r="K627" i="36" s="1"/>
  <c r="K628" i="36" s="1"/>
  <c r="K629" i="36" s="1"/>
  <c r="K630" i="36" s="1"/>
  <c r="K631" i="36" s="1"/>
  <c r="K632" i="36" s="1"/>
  <c r="K633" i="36" s="1"/>
  <c r="K634" i="36" s="1"/>
  <c r="K635" i="36" s="1"/>
  <c r="K636" i="36" s="1"/>
  <c r="K637" i="36" s="1"/>
  <c r="K638" i="36" s="1"/>
  <c r="K639" i="36" s="1"/>
  <c r="K640" i="36" s="1"/>
  <c r="K641" i="36" s="1"/>
  <c r="K642" i="36" s="1"/>
  <c r="K643" i="36" s="1"/>
  <c r="K644" i="36" s="1"/>
  <c r="K645" i="36" s="1"/>
  <c r="K646" i="36" s="1"/>
  <c r="K647" i="36" s="1"/>
  <c r="K648" i="36" s="1"/>
  <c r="K649" i="36" s="1"/>
  <c r="K650" i="36" s="1"/>
  <c r="K651" i="36" s="1"/>
  <c r="K652" i="36" s="1"/>
  <c r="K653" i="36" s="1"/>
  <c r="K654" i="36" s="1"/>
  <c r="K655" i="36" s="1"/>
  <c r="K656" i="36" s="1"/>
  <c r="K657" i="36" s="1"/>
  <c r="K658" i="36" s="1"/>
  <c r="K659" i="36" s="1"/>
  <c r="K660" i="36" s="1"/>
  <c r="K661" i="36" s="1"/>
  <c r="K662" i="36" s="1"/>
  <c r="K663" i="36" s="1"/>
  <c r="K664" i="36" s="1"/>
  <c r="K665" i="36" s="1"/>
  <c r="K666" i="36" s="1"/>
  <c r="K667" i="36" s="1"/>
  <c r="K668" i="36" s="1"/>
  <c r="K669" i="36" s="1"/>
  <c r="K670" i="36" s="1"/>
  <c r="K671" i="36" s="1"/>
  <c r="K672" i="36" s="1"/>
  <c r="K673" i="36" s="1"/>
  <c r="K674" i="36" s="1"/>
  <c r="K675" i="36" s="1"/>
  <c r="K676" i="36" s="1"/>
  <c r="K677" i="36" s="1"/>
  <c r="K678" i="36" s="1"/>
  <c r="K679" i="36" s="1"/>
  <c r="K680" i="36" s="1"/>
  <c r="K681" i="36" s="1"/>
  <c r="K682" i="36" s="1"/>
  <c r="K683" i="36" s="1"/>
  <c r="K684" i="36" s="1"/>
  <c r="K685" i="36" s="1"/>
  <c r="K686" i="36" s="1"/>
  <c r="K687" i="36" s="1"/>
  <c r="K688" i="36" s="1"/>
  <c r="K689" i="36" s="1"/>
  <c r="K690" i="36" s="1"/>
  <c r="K691" i="36" s="1"/>
  <c r="K692" i="36" s="1"/>
  <c r="K693" i="36" s="1"/>
  <c r="K694" i="36" s="1"/>
  <c r="K695" i="36" s="1"/>
  <c r="K696" i="36" s="1"/>
  <c r="K697" i="36" s="1"/>
  <c r="K698" i="36" s="1"/>
  <c r="K699" i="36" s="1"/>
  <c r="K700" i="36" s="1"/>
  <c r="K701" i="36" s="1"/>
  <c r="K702" i="36" s="1"/>
  <c r="K703" i="36" s="1"/>
  <c r="K704" i="36" s="1"/>
  <c r="K705" i="36" s="1"/>
  <c r="K706" i="36" s="1"/>
  <c r="K707" i="36" s="1"/>
  <c r="K708" i="36" s="1"/>
  <c r="K709" i="36" s="1"/>
  <c r="K710" i="36" s="1"/>
  <c r="K711" i="36" s="1"/>
  <c r="K712" i="36" s="1"/>
  <c r="K713" i="36" s="1"/>
  <c r="K714" i="36" s="1"/>
  <c r="K715" i="36" s="1"/>
  <c r="K716" i="36" s="1"/>
  <c r="K717" i="36" s="1"/>
  <c r="K718" i="36" s="1"/>
  <c r="K719" i="36" s="1"/>
  <c r="K720" i="36" s="1"/>
  <c r="K721" i="36" s="1"/>
  <c r="C3" i="36"/>
  <c r="C4" i="36"/>
  <c r="C5" i="36"/>
  <c r="C6" i="36" s="1"/>
  <c r="C7" i="36" s="1"/>
  <c r="C8" i="36" s="1"/>
  <c r="C9" i="36" s="1"/>
  <c r="C10" i="36" s="1"/>
  <c r="C11" i="36" s="1"/>
  <c r="C12" i="36" s="1"/>
  <c r="C13" i="36" s="1"/>
  <c r="C14" i="36" s="1"/>
  <c r="C15" i="36" s="1"/>
  <c r="C16" i="36" s="1"/>
  <c r="C17" i="36" s="1"/>
  <c r="C18" i="36" s="1"/>
  <c r="C19" i="36" s="1"/>
  <c r="C20" i="36" s="1"/>
  <c r="C21" i="36" s="1"/>
  <c r="C22" i="36" s="1"/>
  <c r="C23" i="36" s="1"/>
  <c r="C24" i="36" s="1"/>
  <c r="C25" i="36" s="1"/>
  <c r="C26" i="36" s="1"/>
  <c r="C27" i="36" s="1"/>
  <c r="C28" i="36" s="1"/>
  <c r="C29" i="36" s="1"/>
  <c r="C30" i="36" s="1"/>
  <c r="C31" i="36" s="1"/>
  <c r="C32" i="36" s="1"/>
  <c r="C33" i="36" s="1"/>
  <c r="C34" i="36" s="1"/>
  <c r="C35" i="36" s="1"/>
  <c r="C36" i="36" s="1"/>
  <c r="C37" i="36" s="1"/>
  <c r="C38" i="36" s="1"/>
  <c r="C39" i="36" s="1"/>
  <c r="C40" i="36" s="1"/>
  <c r="C41" i="36" s="1"/>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76" i="36" s="1"/>
  <c r="C77" i="36" s="1"/>
  <c r="C78" i="36" s="1"/>
  <c r="C79" i="36" s="1"/>
  <c r="C80" i="36" s="1"/>
  <c r="C81" i="36" s="1"/>
  <c r="C82" i="36" s="1"/>
  <c r="C83" i="36" s="1"/>
  <c r="C84" i="36" s="1"/>
  <c r="C85" i="36" s="1"/>
  <c r="C86" i="36" s="1"/>
  <c r="C87" i="36" s="1"/>
  <c r="C88" i="36" s="1"/>
  <c r="C89" i="36" s="1"/>
  <c r="C90" i="36" s="1"/>
  <c r="C91" i="36" s="1"/>
  <c r="C92" i="36" s="1"/>
  <c r="C93" i="36" s="1"/>
  <c r="C94" i="36" s="1"/>
  <c r="C95" i="36" s="1"/>
  <c r="C96" i="36" s="1"/>
  <c r="C97" i="36" s="1"/>
  <c r="C98" i="36" s="1"/>
  <c r="C99" i="36" s="1"/>
  <c r="C100" i="36" s="1"/>
  <c r="C101" i="36" s="1"/>
  <c r="C102" i="36" s="1"/>
  <c r="C103" i="36" s="1"/>
  <c r="C104" i="36" s="1"/>
  <c r="C105" i="36" s="1"/>
  <c r="C106" i="36" s="1"/>
  <c r="C107" i="36" s="1"/>
  <c r="C108" i="36" s="1"/>
  <c r="C109" i="36" s="1"/>
  <c r="C110" i="36" s="1"/>
  <c r="C111" i="36" s="1"/>
  <c r="C112" i="36" s="1"/>
  <c r="C113" i="36" s="1"/>
  <c r="C114" i="36" s="1"/>
  <c r="C115" i="36" s="1"/>
  <c r="C116" i="36" s="1"/>
  <c r="C117" i="36" s="1"/>
  <c r="C118" i="36" s="1"/>
  <c r="C119" i="36" s="1"/>
  <c r="C120" i="36" s="1"/>
  <c r="C121" i="36" s="1"/>
  <c r="C122" i="36" s="1"/>
  <c r="C123" i="36" s="1"/>
  <c r="C124" i="36" s="1"/>
  <c r="C125" i="36" s="1"/>
  <c r="C126" i="36" s="1"/>
  <c r="C127" i="36" s="1"/>
  <c r="C128" i="36" s="1"/>
  <c r="C129" i="36" s="1"/>
  <c r="C130" i="36" s="1"/>
  <c r="C131" i="36" s="1"/>
  <c r="C132" i="36" s="1"/>
  <c r="C133" i="36" s="1"/>
  <c r="C134" i="36" s="1"/>
  <c r="C135" i="36" s="1"/>
  <c r="C136" i="36" s="1"/>
  <c r="C137" i="36" s="1"/>
  <c r="C138" i="36" s="1"/>
  <c r="C139" i="36" s="1"/>
  <c r="C140" i="36" s="1"/>
  <c r="C141" i="36" s="1"/>
  <c r="C142" i="36" s="1"/>
  <c r="C143" i="36" s="1"/>
  <c r="C144" i="36" s="1"/>
  <c r="C145" i="36" s="1"/>
  <c r="C146" i="36" s="1"/>
  <c r="C147" i="36" s="1"/>
  <c r="C148" i="36" s="1"/>
  <c r="C149" i="36" s="1"/>
  <c r="C150" i="36" s="1"/>
  <c r="C151" i="36" s="1"/>
  <c r="C152" i="36" s="1"/>
  <c r="C153" i="36" s="1"/>
  <c r="C154" i="36" s="1"/>
  <c r="C155" i="36" s="1"/>
  <c r="C156" i="36" s="1"/>
  <c r="C157" i="36" s="1"/>
  <c r="C158" i="36" s="1"/>
  <c r="C159" i="36" s="1"/>
  <c r="C160" i="36" s="1"/>
  <c r="C161" i="36" s="1"/>
  <c r="C162" i="36" s="1"/>
  <c r="C163" i="36" s="1"/>
  <c r="C164" i="36" s="1"/>
  <c r="C165" i="36" s="1"/>
  <c r="C166" i="36" s="1"/>
  <c r="C167" i="36" s="1"/>
  <c r="C168" i="36" s="1"/>
  <c r="C169" i="36" s="1"/>
  <c r="C170" i="36" s="1"/>
  <c r="C171" i="36" s="1"/>
  <c r="C172" i="36" s="1"/>
  <c r="C173" i="36" s="1"/>
  <c r="C174" i="36" s="1"/>
  <c r="C175" i="36" s="1"/>
  <c r="C176" i="36" s="1"/>
  <c r="C177" i="36" s="1"/>
  <c r="C178" i="36" s="1"/>
  <c r="C179" i="36" s="1"/>
  <c r="C180" i="36" s="1"/>
  <c r="C181" i="36" s="1"/>
  <c r="C182" i="36" s="1"/>
  <c r="C183" i="36" s="1"/>
  <c r="C184" i="36" s="1"/>
  <c r="C185" i="36" s="1"/>
  <c r="C186" i="36" s="1"/>
  <c r="C187" i="36" s="1"/>
  <c r="C188" i="36" s="1"/>
  <c r="C189" i="36" s="1"/>
  <c r="C190" i="36" s="1"/>
  <c r="C191" i="36" s="1"/>
  <c r="C192" i="36" s="1"/>
  <c r="C193" i="36" s="1"/>
  <c r="C194" i="36" s="1"/>
  <c r="C195" i="36" s="1"/>
  <c r="C196" i="36" s="1"/>
  <c r="C197" i="36" s="1"/>
  <c r="C198" i="36" s="1"/>
  <c r="C199" i="36" s="1"/>
  <c r="C200" i="36" s="1"/>
  <c r="C201" i="36" s="1"/>
  <c r="C202" i="36" s="1"/>
  <c r="C203" i="36" s="1"/>
  <c r="C204" i="36" s="1"/>
  <c r="C205" i="36" s="1"/>
  <c r="C206" i="36" s="1"/>
  <c r="C207" i="36" s="1"/>
  <c r="C208" i="36" s="1"/>
  <c r="C209" i="36" s="1"/>
  <c r="C210" i="36" s="1"/>
  <c r="C211" i="36" s="1"/>
  <c r="C212" i="36" s="1"/>
  <c r="C213" i="36" s="1"/>
  <c r="C214" i="36" s="1"/>
  <c r="C215" i="36" s="1"/>
  <c r="C216" i="36" s="1"/>
  <c r="C217" i="36" s="1"/>
  <c r="C218" i="36" s="1"/>
  <c r="C219" i="36" s="1"/>
  <c r="C220" i="36" s="1"/>
  <c r="C221" i="36" s="1"/>
  <c r="C222" i="36" s="1"/>
  <c r="C223" i="36" s="1"/>
  <c r="C224" i="36" s="1"/>
  <c r="C225" i="36" s="1"/>
  <c r="C226" i="36" s="1"/>
  <c r="C227" i="36" s="1"/>
  <c r="C228" i="36" s="1"/>
  <c r="C229" i="36" s="1"/>
  <c r="C230" i="36" s="1"/>
  <c r="C231" i="36" s="1"/>
  <c r="C232" i="36" s="1"/>
  <c r="C233" i="36" s="1"/>
  <c r="C234" i="36" s="1"/>
  <c r="C235" i="36" s="1"/>
  <c r="C236" i="36" s="1"/>
  <c r="C237" i="36" s="1"/>
  <c r="C238" i="36" s="1"/>
  <c r="C239" i="36" s="1"/>
  <c r="C240" i="36" s="1"/>
  <c r="C241" i="36" s="1"/>
  <c r="C242" i="36" s="1"/>
  <c r="C243" i="36" s="1"/>
  <c r="C244" i="36" s="1"/>
  <c r="C245" i="36" s="1"/>
  <c r="C246" i="36" s="1"/>
  <c r="C247" i="36" s="1"/>
  <c r="C248" i="36" s="1"/>
  <c r="C249" i="36" s="1"/>
  <c r="C250" i="36" s="1"/>
  <c r="C251" i="36" s="1"/>
  <c r="C252" i="36" s="1"/>
  <c r="C253" i="36" s="1"/>
  <c r="C254" i="36" s="1"/>
  <c r="C255" i="36" s="1"/>
  <c r="C256" i="36" s="1"/>
  <c r="C257" i="36" s="1"/>
  <c r="C258" i="36" s="1"/>
  <c r="C259" i="36" s="1"/>
  <c r="C260" i="36" s="1"/>
  <c r="C261" i="36" s="1"/>
  <c r="C262" i="36" s="1"/>
  <c r="C263" i="36" s="1"/>
  <c r="C264" i="36" s="1"/>
  <c r="C265" i="36" s="1"/>
  <c r="C266" i="36" s="1"/>
  <c r="C267" i="36" s="1"/>
  <c r="C268" i="36" s="1"/>
  <c r="C269" i="36" s="1"/>
  <c r="C270" i="36" s="1"/>
  <c r="C271" i="36" s="1"/>
  <c r="C272" i="36" s="1"/>
  <c r="C273" i="36" s="1"/>
  <c r="C274" i="36" s="1"/>
  <c r="C275" i="36" s="1"/>
  <c r="C276" i="36" s="1"/>
  <c r="C277" i="36" s="1"/>
  <c r="C278" i="36" s="1"/>
  <c r="C279" i="36" s="1"/>
  <c r="C280" i="36" s="1"/>
  <c r="C281" i="36" s="1"/>
  <c r="C282" i="36" s="1"/>
  <c r="C283" i="36" s="1"/>
  <c r="C284" i="36" s="1"/>
  <c r="C285" i="36" s="1"/>
  <c r="C286" i="36" s="1"/>
  <c r="C287" i="36" s="1"/>
  <c r="C288" i="36" s="1"/>
  <c r="C289" i="36" s="1"/>
  <c r="C290" i="36" s="1"/>
  <c r="C291" i="36" s="1"/>
  <c r="C292" i="36" s="1"/>
  <c r="C293" i="36" s="1"/>
  <c r="C294" i="36" s="1"/>
  <c r="C295" i="36" s="1"/>
  <c r="C296" i="36" s="1"/>
  <c r="C297" i="36" s="1"/>
  <c r="C298" i="36" s="1"/>
  <c r="C299" i="36" s="1"/>
  <c r="C300" i="36" s="1"/>
  <c r="C301" i="36" s="1"/>
  <c r="C302" i="36" s="1"/>
  <c r="C303" i="36" s="1"/>
  <c r="C304" i="36" s="1"/>
  <c r="C305" i="36" s="1"/>
  <c r="C306" i="36" s="1"/>
  <c r="C307" i="36" s="1"/>
  <c r="C308" i="36" s="1"/>
  <c r="C309" i="36" s="1"/>
  <c r="C310" i="36" s="1"/>
  <c r="C311" i="36" s="1"/>
  <c r="C312" i="36" s="1"/>
  <c r="C313" i="36" s="1"/>
  <c r="C314" i="36" s="1"/>
  <c r="C315" i="36" s="1"/>
  <c r="C316" i="36" s="1"/>
  <c r="C317" i="36" s="1"/>
  <c r="C318" i="36" s="1"/>
  <c r="C319" i="36" s="1"/>
  <c r="C320" i="36" s="1"/>
  <c r="C321" i="36" s="1"/>
  <c r="C322" i="36" s="1"/>
  <c r="C323" i="36" s="1"/>
  <c r="C324" i="36" s="1"/>
  <c r="C325" i="36" s="1"/>
  <c r="C326" i="36" s="1"/>
  <c r="C327" i="36" s="1"/>
  <c r="C328" i="36" s="1"/>
  <c r="C329" i="36" s="1"/>
  <c r="C330" i="36" s="1"/>
  <c r="C331" i="36" s="1"/>
  <c r="C332" i="36" s="1"/>
  <c r="C333" i="36" s="1"/>
  <c r="C334" i="36" s="1"/>
  <c r="C335" i="36" s="1"/>
  <c r="C336" i="36" s="1"/>
  <c r="C337" i="36" s="1"/>
  <c r="C338" i="36" s="1"/>
  <c r="C339" i="36" s="1"/>
  <c r="C340" i="36" s="1"/>
  <c r="C341" i="36" s="1"/>
  <c r="C342" i="36" s="1"/>
  <c r="C343" i="36" s="1"/>
  <c r="C344" i="36" s="1"/>
  <c r="C345" i="36" s="1"/>
  <c r="C346" i="36" s="1"/>
  <c r="C347" i="36" s="1"/>
  <c r="C348" i="36" s="1"/>
  <c r="C349" i="36" s="1"/>
  <c r="C350" i="36" s="1"/>
  <c r="C351" i="36" s="1"/>
  <c r="C352" i="36" s="1"/>
  <c r="C353" i="36" s="1"/>
  <c r="C354" i="36" s="1"/>
  <c r="C355" i="36" s="1"/>
  <c r="C356" i="36" s="1"/>
  <c r="C357" i="36" s="1"/>
  <c r="C358" i="36" s="1"/>
  <c r="C359" i="36" s="1"/>
  <c r="C360" i="36" s="1"/>
  <c r="C361" i="36" s="1"/>
  <c r="C362" i="36" s="1"/>
  <c r="C363" i="36" s="1"/>
  <c r="C364" i="36" s="1"/>
  <c r="C365" i="36" s="1"/>
  <c r="C366" i="36" s="1"/>
  <c r="C367" i="36" s="1"/>
  <c r="C368" i="36" s="1"/>
  <c r="C369" i="36" s="1"/>
  <c r="C370" i="36" s="1"/>
  <c r="C371" i="36" s="1"/>
  <c r="C372" i="36" s="1"/>
  <c r="C373" i="36" s="1"/>
  <c r="C374" i="36" s="1"/>
  <c r="C375" i="36" s="1"/>
  <c r="C376" i="36" s="1"/>
  <c r="C377" i="36" s="1"/>
  <c r="C378" i="36" s="1"/>
  <c r="C379" i="36" s="1"/>
  <c r="C380" i="36" s="1"/>
  <c r="C381" i="36" s="1"/>
  <c r="C382" i="36" s="1"/>
  <c r="C383" i="36" s="1"/>
  <c r="C384" i="36" s="1"/>
  <c r="C385" i="36" s="1"/>
  <c r="C386" i="36" s="1"/>
  <c r="C387" i="36" s="1"/>
  <c r="C388" i="36" s="1"/>
  <c r="C389" i="36" s="1"/>
  <c r="C390" i="36" s="1"/>
  <c r="C391" i="36" s="1"/>
  <c r="C392" i="36" s="1"/>
  <c r="C393" i="36" s="1"/>
  <c r="C394" i="36" s="1"/>
  <c r="C395" i="36" s="1"/>
  <c r="C396" i="36" s="1"/>
  <c r="C397" i="36" s="1"/>
  <c r="C398" i="36" s="1"/>
  <c r="C399" i="36" s="1"/>
  <c r="C400" i="36" s="1"/>
  <c r="C401" i="36" s="1"/>
  <c r="C402" i="36" s="1"/>
  <c r="C403" i="36" s="1"/>
  <c r="C404" i="36" s="1"/>
  <c r="C405" i="36" s="1"/>
  <c r="C406" i="36" s="1"/>
  <c r="C407" i="36" s="1"/>
  <c r="C408" i="36" s="1"/>
  <c r="C409" i="36" s="1"/>
  <c r="C410" i="36" s="1"/>
  <c r="C411" i="36" s="1"/>
  <c r="C412" i="36" s="1"/>
  <c r="C413" i="36" s="1"/>
  <c r="C414" i="36" s="1"/>
  <c r="C415" i="36" s="1"/>
  <c r="C416" i="36" s="1"/>
  <c r="C417" i="36" s="1"/>
  <c r="C418" i="36" s="1"/>
  <c r="C419" i="36" s="1"/>
  <c r="C420" i="36" s="1"/>
  <c r="C421" i="36" s="1"/>
  <c r="C422" i="36" s="1"/>
  <c r="C423" i="36" s="1"/>
  <c r="C424" i="36" s="1"/>
  <c r="C425" i="36" s="1"/>
  <c r="C426" i="36" s="1"/>
  <c r="C427" i="36" s="1"/>
  <c r="C428" i="36" s="1"/>
  <c r="C429" i="36" s="1"/>
  <c r="C430" i="36" s="1"/>
  <c r="C431" i="36" s="1"/>
  <c r="C432" i="36" s="1"/>
  <c r="C433" i="36" s="1"/>
  <c r="C434" i="36" s="1"/>
  <c r="C435" i="36" s="1"/>
  <c r="C436" i="36" s="1"/>
  <c r="C437" i="36" s="1"/>
  <c r="C438" i="36" s="1"/>
  <c r="C439" i="36" s="1"/>
  <c r="C440" i="36" s="1"/>
  <c r="C441" i="36" s="1"/>
  <c r="C442" i="36" s="1"/>
  <c r="C443" i="36" s="1"/>
  <c r="C444" i="36" s="1"/>
  <c r="C445" i="36" s="1"/>
  <c r="C446" i="36" s="1"/>
  <c r="C447" i="36" s="1"/>
  <c r="C448" i="36" s="1"/>
  <c r="C449" i="36" s="1"/>
  <c r="C450" i="36" s="1"/>
  <c r="C451" i="36" s="1"/>
  <c r="C452" i="36" s="1"/>
  <c r="C453" i="36" s="1"/>
  <c r="C454" i="36" s="1"/>
  <c r="C455" i="36" s="1"/>
  <c r="C456" i="36" s="1"/>
  <c r="C457" i="36" s="1"/>
  <c r="C458" i="36" s="1"/>
  <c r="C459" i="36" s="1"/>
  <c r="C460" i="36" s="1"/>
  <c r="C461" i="36" s="1"/>
  <c r="C462" i="36" s="1"/>
  <c r="C463" i="36" s="1"/>
  <c r="C464" i="36" s="1"/>
  <c r="C465" i="36" s="1"/>
  <c r="C466" i="36" s="1"/>
  <c r="C467" i="36" s="1"/>
  <c r="C468" i="36" s="1"/>
  <c r="C469" i="36" s="1"/>
  <c r="C470" i="36" s="1"/>
  <c r="C471" i="36" s="1"/>
  <c r="C472" i="36" s="1"/>
  <c r="C473" i="36" s="1"/>
  <c r="C474" i="36" s="1"/>
  <c r="C475" i="36" s="1"/>
  <c r="C476" i="36" s="1"/>
  <c r="C477" i="36" s="1"/>
  <c r="C478" i="36" s="1"/>
  <c r="C479" i="36" s="1"/>
  <c r="C480" i="36" s="1"/>
  <c r="C481" i="36" s="1"/>
  <c r="C482" i="36" s="1"/>
  <c r="C483" i="36" s="1"/>
  <c r="C484" i="36" s="1"/>
  <c r="C485" i="36" s="1"/>
  <c r="C486" i="36" s="1"/>
  <c r="C487" i="36" s="1"/>
  <c r="C488" i="36" s="1"/>
  <c r="C489" i="36" s="1"/>
  <c r="C490" i="36" s="1"/>
  <c r="C491" i="36" s="1"/>
  <c r="C492" i="36" s="1"/>
  <c r="C493" i="36" s="1"/>
  <c r="C494" i="36" s="1"/>
  <c r="C495" i="36" s="1"/>
  <c r="C496" i="36" s="1"/>
  <c r="C497" i="36" s="1"/>
  <c r="C498" i="36" s="1"/>
  <c r="C499" i="36" s="1"/>
  <c r="C500" i="36" s="1"/>
  <c r="C501" i="36" s="1"/>
  <c r="C502" i="36" s="1"/>
  <c r="C503" i="36" s="1"/>
  <c r="C504" i="36" s="1"/>
  <c r="C505" i="36" s="1"/>
  <c r="C506" i="36" s="1"/>
  <c r="C507" i="36" s="1"/>
  <c r="C508" i="36" s="1"/>
  <c r="C509" i="36" s="1"/>
  <c r="C510" i="36" s="1"/>
  <c r="C511" i="36" s="1"/>
  <c r="C512" i="36" s="1"/>
  <c r="C513" i="36" s="1"/>
  <c r="C514" i="36" s="1"/>
  <c r="C515" i="36" s="1"/>
  <c r="C516" i="36" s="1"/>
  <c r="C517" i="36" s="1"/>
  <c r="C518" i="36" s="1"/>
  <c r="C519" i="36" s="1"/>
  <c r="C520" i="36" s="1"/>
  <c r="C521" i="36" s="1"/>
  <c r="C522" i="36" s="1"/>
  <c r="C523" i="36" s="1"/>
  <c r="C524" i="36" s="1"/>
  <c r="C525" i="36" s="1"/>
  <c r="C526" i="36" s="1"/>
  <c r="C527" i="36" s="1"/>
  <c r="C528" i="36" s="1"/>
  <c r="C529" i="36" s="1"/>
  <c r="C530" i="36" s="1"/>
  <c r="C531" i="36" s="1"/>
  <c r="C532" i="36" s="1"/>
  <c r="C533" i="36" s="1"/>
  <c r="C534" i="36" s="1"/>
  <c r="C535" i="36" s="1"/>
  <c r="C536" i="36" s="1"/>
  <c r="C537" i="36" s="1"/>
  <c r="C538" i="36" s="1"/>
  <c r="C539" i="36" s="1"/>
  <c r="C540" i="36" s="1"/>
  <c r="C541" i="36" s="1"/>
  <c r="C542" i="36" s="1"/>
  <c r="C543" i="36" s="1"/>
  <c r="C544" i="36" s="1"/>
  <c r="C545" i="36" s="1"/>
  <c r="C546" i="36" s="1"/>
  <c r="C547" i="36" s="1"/>
  <c r="C548" i="36" s="1"/>
  <c r="C549" i="36" s="1"/>
  <c r="C550" i="36" s="1"/>
  <c r="C551" i="36" s="1"/>
  <c r="C552" i="36" s="1"/>
  <c r="C553" i="36" s="1"/>
  <c r="C554" i="36" s="1"/>
  <c r="C555" i="36" s="1"/>
  <c r="C556" i="36" s="1"/>
  <c r="C557" i="36" s="1"/>
  <c r="C558" i="36" s="1"/>
  <c r="C559" i="36" s="1"/>
  <c r="C560" i="36" s="1"/>
  <c r="C561" i="36" s="1"/>
  <c r="C562" i="36" s="1"/>
  <c r="C563" i="36" s="1"/>
  <c r="C564" i="36" s="1"/>
  <c r="C565" i="36" s="1"/>
  <c r="C566" i="36" s="1"/>
  <c r="C567" i="36" s="1"/>
  <c r="C568" i="36" s="1"/>
  <c r="C569" i="36" s="1"/>
  <c r="C570" i="36" s="1"/>
  <c r="C571" i="36" s="1"/>
  <c r="C572" i="36" s="1"/>
  <c r="C573" i="36" s="1"/>
  <c r="C574" i="36" s="1"/>
  <c r="C575" i="36" s="1"/>
  <c r="C576" i="36" s="1"/>
  <c r="C577" i="36" s="1"/>
  <c r="C578" i="36" s="1"/>
  <c r="C579" i="36" s="1"/>
  <c r="C580" i="36" s="1"/>
  <c r="C581" i="36" s="1"/>
  <c r="C582" i="36" s="1"/>
  <c r="C583" i="36" s="1"/>
  <c r="C584" i="36" s="1"/>
  <c r="C585" i="36" s="1"/>
  <c r="C586" i="36" s="1"/>
  <c r="C587" i="36" s="1"/>
  <c r="C588" i="36" s="1"/>
  <c r="C589" i="36" s="1"/>
  <c r="C590" i="36" s="1"/>
  <c r="C591" i="36" s="1"/>
  <c r="C592" i="36" s="1"/>
  <c r="C593" i="36" s="1"/>
  <c r="C594" i="36" s="1"/>
  <c r="C595" i="36" s="1"/>
  <c r="C596" i="36" s="1"/>
  <c r="C597" i="36" s="1"/>
  <c r="C598" i="36" s="1"/>
  <c r="C599" i="36" s="1"/>
  <c r="C600" i="36" s="1"/>
  <c r="C601" i="36" s="1"/>
  <c r="C602" i="36" s="1"/>
  <c r="C603" i="36" s="1"/>
  <c r="C604" i="36" s="1"/>
  <c r="C605" i="36" s="1"/>
  <c r="C606" i="36" s="1"/>
  <c r="C607" i="36" s="1"/>
  <c r="C608" i="36" s="1"/>
  <c r="C609" i="36" s="1"/>
  <c r="C610" i="36" s="1"/>
  <c r="C611" i="36" s="1"/>
  <c r="C612" i="36" s="1"/>
  <c r="C613" i="36" s="1"/>
  <c r="C614" i="36" s="1"/>
  <c r="C615" i="36" s="1"/>
  <c r="C616" i="36" s="1"/>
  <c r="C617" i="36" s="1"/>
  <c r="C618" i="36" s="1"/>
  <c r="C619" i="36" s="1"/>
  <c r="C620" i="36" s="1"/>
  <c r="C621" i="36" s="1"/>
  <c r="C622" i="36" s="1"/>
  <c r="C623" i="36" s="1"/>
  <c r="C624" i="36" s="1"/>
  <c r="C625" i="36" s="1"/>
  <c r="C626" i="36" s="1"/>
  <c r="C627" i="36" s="1"/>
  <c r="C628" i="36" s="1"/>
  <c r="C629" i="36" s="1"/>
  <c r="C630" i="36" s="1"/>
  <c r="C631" i="36" s="1"/>
  <c r="C632" i="36" s="1"/>
  <c r="C633" i="36" s="1"/>
  <c r="C634" i="36" s="1"/>
  <c r="C635" i="36" s="1"/>
  <c r="C636" i="36" s="1"/>
  <c r="C637" i="36" s="1"/>
  <c r="C638" i="36" s="1"/>
  <c r="C639" i="36" s="1"/>
  <c r="C640" i="36" s="1"/>
  <c r="C641" i="36" s="1"/>
  <c r="C642" i="36" s="1"/>
  <c r="C643" i="36" s="1"/>
  <c r="C644" i="36" s="1"/>
  <c r="C645" i="36" s="1"/>
  <c r="C646" i="36" s="1"/>
  <c r="C647" i="36" s="1"/>
  <c r="C648" i="36" s="1"/>
  <c r="C649" i="36" s="1"/>
  <c r="C650" i="36" s="1"/>
  <c r="C651" i="36" s="1"/>
  <c r="C652" i="36" s="1"/>
  <c r="C653" i="36" s="1"/>
  <c r="C654" i="36" s="1"/>
  <c r="C655" i="36" s="1"/>
  <c r="C656" i="36" s="1"/>
  <c r="C657" i="36" s="1"/>
  <c r="C658" i="36" s="1"/>
  <c r="C659" i="36" s="1"/>
  <c r="C660" i="36" s="1"/>
  <c r="C661" i="36" s="1"/>
  <c r="C662" i="36" s="1"/>
  <c r="C663" i="36" s="1"/>
  <c r="C664" i="36" s="1"/>
  <c r="C665" i="36" s="1"/>
  <c r="C666" i="36" s="1"/>
  <c r="C667" i="36" s="1"/>
  <c r="C668" i="36" s="1"/>
  <c r="C669" i="36" s="1"/>
  <c r="C670" i="36" s="1"/>
  <c r="C671" i="36" s="1"/>
  <c r="C672" i="36" s="1"/>
  <c r="C673" i="36" s="1"/>
  <c r="C674" i="36" s="1"/>
  <c r="C675" i="36" s="1"/>
  <c r="C676" i="36" s="1"/>
  <c r="C677" i="36" s="1"/>
  <c r="C678" i="36" s="1"/>
  <c r="C679" i="36" s="1"/>
  <c r="C680" i="36" s="1"/>
  <c r="C681" i="36" s="1"/>
  <c r="C682" i="36" s="1"/>
  <c r="C683" i="36" s="1"/>
  <c r="C684" i="36" s="1"/>
  <c r="C685" i="36" s="1"/>
  <c r="C686" i="36" s="1"/>
  <c r="C687" i="36" s="1"/>
  <c r="C688" i="36" s="1"/>
  <c r="C689" i="36" s="1"/>
  <c r="C690" i="36" s="1"/>
  <c r="C691" i="36" s="1"/>
  <c r="C692" i="36" s="1"/>
  <c r="C693" i="36" s="1"/>
  <c r="C694" i="36" s="1"/>
  <c r="C695" i="36" s="1"/>
  <c r="C696" i="36" s="1"/>
  <c r="C697" i="36" s="1"/>
  <c r="C698" i="36" s="1"/>
  <c r="C699" i="36" s="1"/>
  <c r="C700" i="36" s="1"/>
  <c r="C701" i="36" s="1"/>
  <c r="C702" i="36" s="1"/>
  <c r="C703" i="36" s="1"/>
  <c r="C704" i="36" s="1"/>
  <c r="C705" i="36" s="1"/>
  <c r="C706" i="36" s="1"/>
  <c r="C707" i="36" s="1"/>
  <c r="C708" i="36" s="1"/>
  <c r="C709" i="36" s="1"/>
  <c r="C710" i="36" s="1"/>
  <c r="C711" i="36" s="1"/>
  <c r="C712" i="36" s="1"/>
  <c r="C713" i="36" s="1"/>
  <c r="C714" i="36" s="1"/>
  <c r="C715" i="36" s="1"/>
  <c r="C716" i="36" s="1"/>
  <c r="C717" i="36" s="1"/>
  <c r="C718" i="36" s="1"/>
  <c r="C719" i="36" s="1"/>
  <c r="C720" i="36" s="1"/>
  <c r="C721" i="36" s="1"/>
  <c r="B2" i="36"/>
  <c r="Q721" i="36"/>
  <c r="L721" i="36"/>
  <c r="Q720" i="36"/>
  <c r="L720" i="36"/>
  <c r="Q719" i="36"/>
  <c r="L719" i="36"/>
  <c r="Q718" i="36"/>
  <c r="L718" i="36"/>
  <c r="Q717" i="36"/>
  <c r="L717" i="36"/>
  <c r="Q716" i="36"/>
  <c r="L716" i="36"/>
  <c r="Q715" i="36"/>
  <c r="L715" i="36"/>
  <c r="Q714" i="36"/>
  <c r="L714" i="36"/>
  <c r="Q713" i="36"/>
  <c r="L713" i="36"/>
  <c r="Q712" i="36"/>
  <c r="L712" i="36"/>
  <c r="Q711" i="36"/>
  <c r="L711" i="36"/>
  <c r="Q710" i="36"/>
  <c r="L710" i="36"/>
  <c r="Q709" i="36"/>
  <c r="L709" i="36"/>
  <c r="Q708" i="36"/>
  <c r="L708" i="36"/>
  <c r="Q707" i="36"/>
  <c r="L707" i="36"/>
  <c r="Q706" i="36"/>
  <c r="L706" i="36"/>
  <c r="Q705" i="36"/>
  <c r="L705" i="36"/>
  <c r="Q704" i="36"/>
  <c r="L704" i="36"/>
  <c r="Q703" i="36"/>
  <c r="L703" i="36"/>
  <c r="Q702" i="36"/>
  <c r="L702" i="36"/>
  <c r="Q701" i="36"/>
  <c r="L701" i="36"/>
  <c r="Q700" i="36"/>
  <c r="L700" i="36"/>
  <c r="Q699" i="36"/>
  <c r="L699" i="36"/>
  <c r="Q698" i="36"/>
  <c r="L698" i="36"/>
  <c r="Q697" i="36"/>
  <c r="L697" i="36"/>
  <c r="Q696" i="36"/>
  <c r="L696" i="36"/>
  <c r="Q695" i="36"/>
  <c r="L695" i="36"/>
  <c r="Q694" i="36"/>
  <c r="L694" i="36"/>
  <c r="Q693" i="36"/>
  <c r="L693" i="36"/>
  <c r="Q692" i="36"/>
  <c r="L692" i="36"/>
  <c r="Q691" i="36"/>
  <c r="L691" i="36"/>
  <c r="Q690" i="36"/>
  <c r="L690" i="36"/>
  <c r="Q689" i="36"/>
  <c r="L689" i="36"/>
  <c r="Q688" i="36"/>
  <c r="L688" i="36"/>
  <c r="Q687" i="36"/>
  <c r="L687" i="36"/>
  <c r="Q686" i="36"/>
  <c r="L686" i="36"/>
  <c r="Q685" i="36"/>
  <c r="L685" i="36"/>
  <c r="Q684" i="36"/>
  <c r="L684" i="36"/>
  <c r="Q683" i="36"/>
  <c r="L683" i="36"/>
  <c r="Q682" i="36"/>
  <c r="L682" i="36"/>
  <c r="Q681" i="36"/>
  <c r="L681" i="36"/>
  <c r="Q680" i="36"/>
  <c r="L680" i="36"/>
  <c r="Q679" i="36"/>
  <c r="L679" i="36"/>
  <c r="Q678" i="36"/>
  <c r="L678" i="36"/>
  <c r="Q677" i="36"/>
  <c r="L677" i="36"/>
  <c r="Q676" i="36"/>
  <c r="L676" i="36"/>
  <c r="Q675" i="36"/>
  <c r="L675" i="36"/>
  <c r="Q674" i="36"/>
  <c r="L674" i="36"/>
  <c r="Q673" i="36"/>
  <c r="L673" i="36"/>
  <c r="Q672" i="36"/>
  <c r="L672" i="36"/>
  <c r="Q671" i="36"/>
  <c r="L671" i="36"/>
  <c r="Q670" i="36"/>
  <c r="L670" i="36"/>
  <c r="Q669" i="36"/>
  <c r="L669" i="36"/>
  <c r="Q668" i="36"/>
  <c r="L668" i="36"/>
  <c r="Q667" i="36"/>
  <c r="L667" i="36"/>
  <c r="Q666" i="36"/>
  <c r="L666" i="36"/>
  <c r="Q665" i="36"/>
  <c r="L665" i="36"/>
  <c r="Q664" i="36"/>
  <c r="L664" i="36"/>
  <c r="Q663" i="36"/>
  <c r="L663" i="36"/>
  <c r="Q662" i="36"/>
  <c r="L662" i="36"/>
  <c r="Q661" i="36"/>
  <c r="L661" i="36"/>
  <c r="Q660" i="36"/>
  <c r="L660" i="36"/>
  <c r="Q659" i="36"/>
  <c r="L659" i="36"/>
  <c r="Q658" i="36"/>
  <c r="L658" i="36"/>
  <c r="Q657" i="36"/>
  <c r="L657" i="36"/>
  <c r="Q656" i="36"/>
  <c r="L656" i="36"/>
  <c r="Q655" i="36"/>
  <c r="L655" i="36"/>
  <c r="Q654" i="36"/>
  <c r="L654" i="36"/>
  <c r="Q653" i="36"/>
  <c r="L653" i="36"/>
  <c r="Q652" i="36"/>
  <c r="L652" i="36"/>
  <c r="Q651" i="36"/>
  <c r="L651" i="36"/>
  <c r="Q650" i="36"/>
  <c r="L650" i="36"/>
  <c r="Q649" i="36"/>
  <c r="L649" i="36"/>
  <c r="Q648" i="36"/>
  <c r="L648" i="36"/>
  <c r="Q647" i="36"/>
  <c r="L647" i="36"/>
  <c r="Q646" i="36"/>
  <c r="L646" i="36"/>
  <c r="Q645" i="36"/>
  <c r="L645" i="36"/>
  <c r="Q644" i="36"/>
  <c r="L644" i="36"/>
  <c r="Q643" i="36"/>
  <c r="L643" i="36"/>
  <c r="Q642" i="36"/>
  <c r="L642" i="36"/>
  <c r="Q641" i="36"/>
  <c r="L641" i="36"/>
  <c r="Q640" i="36"/>
  <c r="L640" i="36"/>
  <c r="Q639" i="36"/>
  <c r="L639" i="36"/>
  <c r="Q638" i="36"/>
  <c r="L638" i="36"/>
  <c r="Q637" i="36"/>
  <c r="L637" i="36"/>
  <c r="Q636" i="36"/>
  <c r="L636" i="36"/>
  <c r="Q635" i="36"/>
  <c r="L635" i="36"/>
  <c r="Q634" i="36"/>
  <c r="L634" i="36"/>
  <c r="Q633" i="36"/>
  <c r="L633" i="36"/>
  <c r="Q632" i="36"/>
  <c r="L632" i="36"/>
  <c r="Q631" i="36"/>
  <c r="L631" i="36"/>
  <c r="Q630" i="36"/>
  <c r="L630" i="36"/>
  <c r="Q629" i="36"/>
  <c r="L629" i="36"/>
  <c r="Q628" i="36"/>
  <c r="L628" i="36"/>
  <c r="Q627" i="36"/>
  <c r="L627" i="36"/>
  <c r="Q626" i="36"/>
  <c r="L626" i="36"/>
  <c r="Q625" i="36"/>
  <c r="L625" i="36"/>
  <c r="Q624" i="36"/>
  <c r="L624" i="36"/>
  <c r="Q623" i="36"/>
  <c r="L623" i="36"/>
  <c r="Q622" i="36"/>
  <c r="L622" i="36"/>
  <c r="Q621" i="36"/>
  <c r="L621" i="36"/>
  <c r="Q620" i="36"/>
  <c r="L620" i="36"/>
  <c r="Q619" i="36"/>
  <c r="L619" i="36"/>
  <c r="Q618" i="36"/>
  <c r="L618" i="36"/>
  <c r="Q617" i="36"/>
  <c r="L617" i="36"/>
  <c r="Q616" i="36"/>
  <c r="L616" i="36"/>
  <c r="Q615" i="36"/>
  <c r="L615" i="36"/>
  <c r="Q614" i="36"/>
  <c r="L614" i="36"/>
  <c r="Q613" i="36"/>
  <c r="L613" i="36"/>
  <c r="Q612" i="36"/>
  <c r="L612" i="36"/>
  <c r="Q611" i="36"/>
  <c r="L611" i="36"/>
  <c r="Q610" i="36"/>
  <c r="L610" i="36"/>
  <c r="Q609" i="36"/>
  <c r="L609" i="36"/>
  <c r="Q608" i="36"/>
  <c r="L608" i="36"/>
  <c r="Q607" i="36"/>
  <c r="L607" i="36"/>
  <c r="Q606" i="36"/>
  <c r="L606" i="36"/>
  <c r="Q605" i="36"/>
  <c r="L605" i="36"/>
  <c r="Q604" i="36"/>
  <c r="L604" i="36"/>
  <c r="Q603" i="36"/>
  <c r="L603" i="36"/>
  <c r="Q602" i="36"/>
  <c r="L602" i="36"/>
  <c r="Q601" i="36"/>
  <c r="L601" i="36"/>
  <c r="Q600" i="36"/>
  <c r="L600" i="36"/>
  <c r="Q599" i="36"/>
  <c r="L599" i="36"/>
  <c r="Q598" i="36"/>
  <c r="L598" i="36"/>
  <c r="Q597" i="36"/>
  <c r="L597" i="36"/>
  <c r="Q596" i="36"/>
  <c r="L596" i="36"/>
  <c r="Q595" i="36"/>
  <c r="L595" i="36"/>
  <c r="Q594" i="36"/>
  <c r="L594" i="36"/>
  <c r="Q593" i="36"/>
  <c r="L593" i="36"/>
  <c r="Q592" i="36"/>
  <c r="L592" i="36"/>
  <c r="Q591" i="36"/>
  <c r="L591" i="36"/>
  <c r="Q590" i="36"/>
  <c r="L590" i="36"/>
  <c r="Q589" i="36"/>
  <c r="L589" i="36"/>
  <c r="Q588" i="36"/>
  <c r="L588" i="36"/>
  <c r="Q587" i="36"/>
  <c r="L587" i="36"/>
  <c r="Q586" i="36"/>
  <c r="L586" i="36"/>
  <c r="Q585" i="36"/>
  <c r="L585" i="36"/>
  <c r="Q584" i="36"/>
  <c r="L584" i="36"/>
  <c r="Q583" i="36"/>
  <c r="L583" i="36"/>
  <c r="Q582" i="36"/>
  <c r="L582" i="36"/>
  <c r="Q581" i="36"/>
  <c r="L581" i="36"/>
  <c r="Q580" i="36"/>
  <c r="L580" i="36"/>
  <c r="Q579" i="36"/>
  <c r="L579" i="36"/>
  <c r="Q578" i="36"/>
  <c r="L578" i="36"/>
  <c r="Q577" i="36"/>
  <c r="L577" i="36"/>
  <c r="Q576" i="36"/>
  <c r="L576" i="36"/>
  <c r="Q575" i="36"/>
  <c r="L575" i="36"/>
  <c r="Q574" i="36"/>
  <c r="L574" i="36"/>
  <c r="Q573" i="36"/>
  <c r="L573" i="36"/>
  <c r="Q572" i="36"/>
  <c r="L572" i="36"/>
  <c r="Q571" i="36"/>
  <c r="L571" i="36"/>
  <c r="Q570" i="36"/>
  <c r="L570" i="36"/>
  <c r="Q569" i="36"/>
  <c r="L569" i="36"/>
  <c r="Q568" i="36"/>
  <c r="L568" i="36"/>
  <c r="Q567" i="36"/>
  <c r="L567" i="36"/>
  <c r="Q566" i="36"/>
  <c r="L566" i="36"/>
  <c r="Q565" i="36"/>
  <c r="L565" i="36"/>
  <c r="Q564" i="36"/>
  <c r="L564" i="36"/>
  <c r="Q563" i="36"/>
  <c r="L563" i="36"/>
  <c r="Q562" i="36"/>
  <c r="L562" i="36"/>
  <c r="Q561" i="36"/>
  <c r="L561" i="36"/>
  <c r="Q560" i="36"/>
  <c r="L560" i="36"/>
  <c r="Q559" i="36"/>
  <c r="L559" i="36"/>
  <c r="Q558" i="36"/>
  <c r="L558" i="36"/>
  <c r="Q557" i="36"/>
  <c r="L557" i="36"/>
  <c r="Q556" i="36"/>
  <c r="L556" i="36"/>
  <c r="Q555" i="36"/>
  <c r="L555" i="36"/>
  <c r="Q554" i="36"/>
  <c r="L554" i="36"/>
  <c r="Q553" i="36"/>
  <c r="L553" i="36"/>
  <c r="Q552" i="36"/>
  <c r="L552" i="36"/>
  <c r="Q551" i="36"/>
  <c r="L551" i="36"/>
  <c r="Q550" i="36"/>
  <c r="L550" i="36"/>
  <c r="Q549" i="36"/>
  <c r="L549" i="36"/>
  <c r="Q548" i="36"/>
  <c r="L548" i="36"/>
  <c r="Q547" i="36"/>
  <c r="L547" i="36"/>
  <c r="Q546" i="36"/>
  <c r="L546" i="36"/>
  <c r="Q545" i="36"/>
  <c r="L545" i="36"/>
  <c r="Q544" i="36"/>
  <c r="L544" i="36"/>
  <c r="Q543" i="36"/>
  <c r="L543" i="36"/>
  <c r="Q542" i="36"/>
  <c r="L542" i="36"/>
  <c r="Q541" i="36"/>
  <c r="L541" i="36"/>
  <c r="Q540" i="36"/>
  <c r="L540" i="36"/>
  <c r="Q539" i="36"/>
  <c r="L539" i="36"/>
  <c r="Q538" i="36"/>
  <c r="L538" i="36"/>
  <c r="Q537" i="36"/>
  <c r="L537" i="36"/>
  <c r="Q536" i="36"/>
  <c r="L536" i="36"/>
  <c r="Q535" i="36"/>
  <c r="L535" i="36"/>
  <c r="Q534" i="36"/>
  <c r="L534" i="36"/>
  <c r="Q533" i="36"/>
  <c r="L533" i="36"/>
  <c r="Q532" i="36"/>
  <c r="L532" i="36"/>
  <c r="Q531" i="36"/>
  <c r="L531" i="36"/>
  <c r="Q530" i="36"/>
  <c r="L530" i="36"/>
  <c r="Q529" i="36"/>
  <c r="L529" i="36"/>
  <c r="Q528" i="36"/>
  <c r="L528" i="36"/>
  <c r="Q527" i="36"/>
  <c r="L527" i="36"/>
  <c r="Q526" i="36"/>
  <c r="L526" i="36"/>
  <c r="Q525" i="36"/>
  <c r="L525" i="36"/>
  <c r="Q524" i="36"/>
  <c r="L524" i="36"/>
  <c r="Q523" i="36"/>
  <c r="L523" i="36"/>
  <c r="Q522" i="36"/>
  <c r="L522" i="36"/>
  <c r="Q521" i="36"/>
  <c r="L521" i="36"/>
  <c r="Q520" i="36"/>
  <c r="L520" i="36"/>
  <c r="Q519" i="36"/>
  <c r="L519" i="36"/>
  <c r="Q518" i="36"/>
  <c r="L518" i="36"/>
  <c r="Q517" i="36"/>
  <c r="L517" i="36"/>
  <c r="Q516" i="36"/>
  <c r="L516" i="36"/>
  <c r="Q515" i="36"/>
  <c r="L515" i="36"/>
  <c r="Q514" i="36"/>
  <c r="L514" i="36"/>
  <c r="Q513" i="36"/>
  <c r="L513" i="36"/>
  <c r="Q512" i="36"/>
  <c r="L512" i="36"/>
  <c r="Q511" i="36"/>
  <c r="L511" i="36"/>
  <c r="Q510" i="36"/>
  <c r="L510" i="36"/>
  <c r="Q509" i="36"/>
  <c r="L509" i="36"/>
  <c r="Q508" i="36"/>
  <c r="L508" i="36"/>
  <c r="Q507" i="36"/>
  <c r="L507" i="36"/>
  <c r="Q506" i="36"/>
  <c r="L506" i="36"/>
  <c r="Q505" i="36"/>
  <c r="L505" i="36"/>
  <c r="Q504" i="36"/>
  <c r="L504" i="36"/>
  <c r="Q503" i="36"/>
  <c r="L503" i="36"/>
  <c r="Q502" i="36"/>
  <c r="L502" i="36"/>
  <c r="Q501" i="36"/>
  <c r="L501" i="36"/>
  <c r="Q500" i="36"/>
  <c r="L500" i="36"/>
  <c r="Q499" i="36"/>
  <c r="L499" i="36"/>
  <c r="Q498" i="36"/>
  <c r="L498" i="36"/>
  <c r="Q497" i="36"/>
  <c r="L497" i="36"/>
  <c r="Q496" i="36"/>
  <c r="L496" i="36"/>
  <c r="Q495" i="36"/>
  <c r="L495" i="36"/>
  <c r="Q494" i="36"/>
  <c r="L494" i="36"/>
  <c r="Q493" i="36"/>
  <c r="L493" i="36"/>
  <c r="Q492" i="36"/>
  <c r="L492" i="36"/>
  <c r="Q491" i="36"/>
  <c r="L491" i="36"/>
  <c r="Q490" i="36"/>
  <c r="L490" i="36"/>
  <c r="Q489" i="36"/>
  <c r="L489" i="36"/>
  <c r="Q488" i="36"/>
  <c r="L488" i="36"/>
  <c r="Q487" i="36"/>
  <c r="L487" i="36"/>
  <c r="Q486" i="36"/>
  <c r="L486" i="36"/>
  <c r="Q485" i="36"/>
  <c r="L485" i="36"/>
  <c r="Q484" i="36"/>
  <c r="L484" i="36"/>
  <c r="Q483" i="36"/>
  <c r="L483" i="36"/>
  <c r="Q482" i="36"/>
  <c r="L482" i="36"/>
  <c r="Q481" i="36"/>
  <c r="L481" i="36"/>
  <c r="Q480" i="36"/>
  <c r="L480" i="36"/>
  <c r="Q479" i="36"/>
  <c r="L479" i="36"/>
  <c r="Q478" i="36"/>
  <c r="L478" i="36"/>
  <c r="Q477" i="36"/>
  <c r="L477" i="36"/>
  <c r="Q476" i="36"/>
  <c r="L476" i="36"/>
  <c r="Q475" i="36"/>
  <c r="L475" i="36"/>
  <c r="Q474" i="36"/>
  <c r="L474" i="36"/>
  <c r="Q473" i="36"/>
  <c r="L473" i="36"/>
  <c r="Q472" i="36"/>
  <c r="L472" i="36"/>
  <c r="Q471" i="36"/>
  <c r="L471" i="36"/>
  <c r="Q470" i="36"/>
  <c r="L470" i="36"/>
  <c r="Q469" i="36"/>
  <c r="L469" i="36"/>
  <c r="Q468" i="36"/>
  <c r="L468" i="36"/>
  <c r="Q467" i="36"/>
  <c r="L467" i="36"/>
  <c r="Q466" i="36"/>
  <c r="L466" i="36"/>
  <c r="Q465" i="36"/>
  <c r="L465" i="36"/>
  <c r="Q464" i="36"/>
  <c r="L464" i="36"/>
  <c r="Q463" i="36"/>
  <c r="L463" i="36"/>
  <c r="Q462" i="36"/>
  <c r="L462" i="36"/>
  <c r="Q461" i="36"/>
  <c r="L461" i="36"/>
  <c r="Q460" i="36"/>
  <c r="L460" i="36"/>
  <c r="Q459" i="36"/>
  <c r="L459" i="36"/>
  <c r="Q458" i="36"/>
  <c r="L458" i="36"/>
  <c r="Q457" i="36"/>
  <c r="L457" i="36"/>
  <c r="Q456" i="36"/>
  <c r="L456" i="36"/>
  <c r="Q455" i="36"/>
  <c r="L455" i="36"/>
  <c r="Q454" i="36"/>
  <c r="L454" i="36"/>
  <c r="Q453" i="36"/>
  <c r="L453" i="36"/>
  <c r="Q452" i="36"/>
  <c r="L452" i="36"/>
  <c r="Q451" i="36"/>
  <c r="L451" i="36"/>
  <c r="Q450" i="36"/>
  <c r="L450" i="36"/>
  <c r="Q449" i="36"/>
  <c r="L449" i="36"/>
  <c r="Q448" i="36"/>
  <c r="L448" i="36"/>
  <c r="Q447" i="36"/>
  <c r="L447" i="36"/>
  <c r="Q446" i="36"/>
  <c r="L446" i="36"/>
  <c r="Q445" i="36"/>
  <c r="L445" i="36"/>
  <c r="Q444" i="36"/>
  <c r="L444" i="36"/>
  <c r="Q443" i="36"/>
  <c r="L443" i="36"/>
  <c r="Q442" i="36"/>
  <c r="L442" i="36"/>
  <c r="Q441" i="36"/>
  <c r="L441" i="36"/>
  <c r="Q440" i="36"/>
  <c r="L440" i="36"/>
  <c r="Q439" i="36"/>
  <c r="L439" i="36"/>
  <c r="Q438" i="36"/>
  <c r="L438" i="36"/>
  <c r="Q437" i="36"/>
  <c r="L437" i="36"/>
  <c r="Q436" i="36"/>
  <c r="L436" i="36"/>
  <c r="Q435" i="36"/>
  <c r="L435" i="36"/>
  <c r="Q434" i="36"/>
  <c r="L434" i="36"/>
  <c r="Q433" i="36"/>
  <c r="L433" i="36"/>
  <c r="Q432" i="36"/>
  <c r="L432" i="36"/>
  <c r="Q431" i="36"/>
  <c r="L431" i="36"/>
  <c r="Q430" i="36"/>
  <c r="L430" i="36"/>
  <c r="Q429" i="36"/>
  <c r="L429" i="36"/>
  <c r="Q428" i="36"/>
  <c r="L428" i="36"/>
  <c r="Q427" i="36"/>
  <c r="L427" i="36"/>
  <c r="Q426" i="36"/>
  <c r="L426" i="36"/>
  <c r="Q425" i="36"/>
  <c r="L425" i="36"/>
  <c r="Q424" i="36"/>
  <c r="L424" i="36"/>
  <c r="Q423" i="36"/>
  <c r="L423" i="36"/>
  <c r="Q422" i="36"/>
  <c r="L422" i="36"/>
  <c r="Q421" i="36"/>
  <c r="L421" i="36"/>
  <c r="Q420" i="36"/>
  <c r="L420" i="36"/>
  <c r="Q419" i="36"/>
  <c r="L419" i="36"/>
  <c r="Q418" i="36"/>
  <c r="L418" i="36"/>
  <c r="Q417" i="36"/>
  <c r="L417" i="36"/>
  <c r="Q416" i="36"/>
  <c r="L416" i="36"/>
  <c r="Q415" i="36"/>
  <c r="L415" i="36"/>
  <c r="Q414" i="36"/>
  <c r="L414" i="36"/>
  <c r="Q413" i="36"/>
  <c r="L413" i="36"/>
  <c r="Q412" i="36"/>
  <c r="L412" i="36"/>
  <c r="Q411" i="36"/>
  <c r="L411" i="36"/>
  <c r="Q410" i="36"/>
  <c r="L410" i="36"/>
  <c r="Q409" i="36"/>
  <c r="L409" i="36"/>
  <c r="Q408" i="36"/>
  <c r="L408" i="36"/>
  <c r="Q407" i="36"/>
  <c r="L407" i="36"/>
  <c r="Q406" i="36"/>
  <c r="L406" i="36"/>
  <c r="Q405" i="36"/>
  <c r="L405" i="36"/>
  <c r="Q404" i="36"/>
  <c r="L404" i="36"/>
  <c r="Q403" i="36"/>
  <c r="L403" i="36"/>
  <c r="Q402" i="36"/>
  <c r="L402" i="36"/>
  <c r="Q401" i="36"/>
  <c r="L401" i="36"/>
  <c r="Q400" i="36"/>
  <c r="L400" i="36"/>
  <c r="Q399" i="36"/>
  <c r="L399" i="36"/>
  <c r="Q398" i="36"/>
  <c r="L398" i="36"/>
  <c r="Q397" i="36"/>
  <c r="L397" i="36"/>
  <c r="Q396" i="36"/>
  <c r="L396" i="36"/>
  <c r="Q395" i="36"/>
  <c r="L395" i="36"/>
  <c r="Q394" i="36"/>
  <c r="L394" i="36"/>
  <c r="Q393" i="36"/>
  <c r="L393" i="36"/>
  <c r="Q392" i="36"/>
  <c r="L392" i="36"/>
  <c r="Q391" i="36"/>
  <c r="L391" i="36"/>
  <c r="Q390" i="36"/>
  <c r="L390" i="36"/>
  <c r="Q389" i="36"/>
  <c r="L389" i="36"/>
  <c r="Q388" i="36"/>
  <c r="L388" i="36"/>
  <c r="Q387" i="36"/>
  <c r="L387" i="36"/>
  <c r="Q386" i="36"/>
  <c r="L386" i="36"/>
  <c r="Q385" i="36"/>
  <c r="L385" i="36"/>
  <c r="Q384" i="36"/>
  <c r="L384" i="36"/>
  <c r="Q383" i="36"/>
  <c r="L383" i="36"/>
  <c r="Q382" i="36"/>
  <c r="L382" i="36"/>
  <c r="Q381" i="36"/>
  <c r="L381" i="36"/>
  <c r="Q380" i="36"/>
  <c r="L380" i="36"/>
  <c r="Q379" i="36"/>
  <c r="L379" i="36"/>
  <c r="Q378" i="36"/>
  <c r="L378" i="36"/>
  <c r="Q377" i="36"/>
  <c r="L377" i="36"/>
  <c r="Q376" i="36"/>
  <c r="L376" i="36"/>
  <c r="Q375" i="36"/>
  <c r="L375" i="36"/>
  <c r="Q374" i="36"/>
  <c r="L374" i="36"/>
  <c r="Q373" i="36"/>
  <c r="L373" i="36"/>
  <c r="Q372" i="36"/>
  <c r="L372" i="36"/>
  <c r="Q371" i="36"/>
  <c r="L371" i="36"/>
  <c r="Q370" i="36"/>
  <c r="L370" i="36"/>
  <c r="Q369" i="36"/>
  <c r="L369" i="36"/>
  <c r="Q368" i="36"/>
  <c r="L368" i="36"/>
  <c r="Q367" i="36"/>
  <c r="L367" i="36"/>
  <c r="Q366" i="36"/>
  <c r="L366" i="36"/>
  <c r="Q365" i="36"/>
  <c r="L365" i="36"/>
  <c r="Q364" i="36"/>
  <c r="L364" i="36"/>
  <c r="Q363" i="36"/>
  <c r="L363" i="36"/>
  <c r="Q362" i="36"/>
  <c r="L362" i="36"/>
  <c r="Q361" i="36"/>
  <c r="L361" i="36"/>
  <c r="Q360" i="36"/>
  <c r="L360" i="36"/>
  <c r="Q359" i="36"/>
  <c r="L359" i="36"/>
  <c r="Q358" i="36"/>
  <c r="L358" i="36"/>
  <c r="Q357" i="36"/>
  <c r="L357" i="36"/>
  <c r="Q356" i="36"/>
  <c r="L356" i="36"/>
  <c r="Q355" i="36"/>
  <c r="L355" i="36"/>
  <c r="Q354" i="36"/>
  <c r="L354" i="36"/>
  <c r="Q353" i="36"/>
  <c r="L353" i="36"/>
  <c r="Q352" i="36"/>
  <c r="L352" i="36"/>
  <c r="Q351" i="36"/>
  <c r="L351" i="36"/>
  <c r="Q350" i="36"/>
  <c r="L350" i="36"/>
  <c r="Q349" i="36"/>
  <c r="L349" i="36"/>
  <c r="Q348" i="36"/>
  <c r="L348" i="36"/>
  <c r="Q347" i="36"/>
  <c r="L347" i="36"/>
  <c r="Q346" i="36"/>
  <c r="L346" i="36"/>
  <c r="Q345" i="36"/>
  <c r="L345" i="36"/>
  <c r="Q344" i="36"/>
  <c r="L344" i="36"/>
  <c r="Q343" i="36"/>
  <c r="L343" i="36"/>
  <c r="Q342" i="36"/>
  <c r="L342" i="36"/>
  <c r="Q341" i="36"/>
  <c r="L341" i="36"/>
  <c r="Q340" i="36"/>
  <c r="L340" i="36"/>
  <c r="Q339" i="36"/>
  <c r="L339" i="36"/>
  <c r="Q338" i="36"/>
  <c r="L338" i="36"/>
  <c r="Q337" i="36"/>
  <c r="L337" i="36"/>
  <c r="Q336" i="36"/>
  <c r="L336" i="36"/>
  <c r="Q335" i="36"/>
  <c r="L335" i="36"/>
  <c r="Q334" i="36"/>
  <c r="L334" i="36"/>
  <c r="Q333" i="36"/>
  <c r="L333" i="36"/>
  <c r="Q332" i="36"/>
  <c r="L332" i="36"/>
  <c r="Q331" i="36"/>
  <c r="L331" i="36"/>
  <c r="Q330" i="36"/>
  <c r="L330" i="36"/>
  <c r="Q329" i="36"/>
  <c r="L329" i="36"/>
  <c r="Q328" i="36"/>
  <c r="L328" i="36"/>
  <c r="Q327" i="36"/>
  <c r="L327" i="36"/>
  <c r="Q326" i="36"/>
  <c r="L326" i="36"/>
  <c r="Q325" i="36"/>
  <c r="L325" i="36"/>
  <c r="Q324" i="36"/>
  <c r="L324" i="36"/>
  <c r="Q323" i="36"/>
  <c r="L323" i="36"/>
  <c r="Q322" i="36"/>
  <c r="L322" i="36"/>
  <c r="Q321" i="36"/>
  <c r="L321" i="36"/>
  <c r="Q320" i="36"/>
  <c r="L320" i="36"/>
  <c r="Q319" i="36"/>
  <c r="L319" i="36"/>
  <c r="Q318" i="36"/>
  <c r="L318" i="36"/>
  <c r="Q317" i="36"/>
  <c r="L317" i="36"/>
  <c r="Q316" i="36"/>
  <c r="L316" i="36"/>
  <c r="Q315" i="36"/>
  <c r="L315" i="36"/>
  <c r="Q314" i="36"/>
  <c r="L314" i="36"/>
  <c r="Q313" i="36"/>
  <c r="L313" i="36"/>
  <c r="Q312" i="36"/>
  <c r="L312" i="36"/>
  <c r="Q311" i="36"/>
  <c r="L311" i="36"/>
  <c r="Q310" i="36"/>
  <c r="L310" i="36"/>
  <c r="Q309" i="36"/>
  <c r="L309" i="36"/>
  <c r="Q308" i="36"/>
  <c r="L308" i="36"/>
  <c r="Q307" i="36"/>
  <c r="L307" i="36"/>
  <c r="Q306" i="36"/>
  <c r="L306" i="36"/>
  <c r="Q305" i="36"/>
  <c r="L305" i="36"/>
  <c r="Q304" i="36"/>
  <c r="L304" i="36"/>
  <c r="Q303" i="36"/>
  <c r="L303" i="36"/>
  <c r="Q302" i="36"/>
  <c r="L302" i="36"/>
  <c r="Q301" i="36"/>
  <c r="L301" i="36"/>
  <c r="Q300" i="36"/>
  <c r="L300" i="36"/>
  <c r="Q299" i="36"/>
  <c r="L299" i="36"/>
  <c r="Q298" i="36"/>
  <c r="L298" i="36"/>
  <c r="Q297" i="36"/>
  <c r="L297" i="36"/>
  <c r="Q296" i="36"/>
  <c r="L296" i="36"/>
  <c r="Q295" i="36"/>
  <c r="L295" i="36"/>
  <c r="Q294" i="36"/>
  <c r="L294" i="36"/>
  <c r="Q293" i="36"/>
  <c r="L293" i="36"/>
  <c r="Q292" i="36"/>
  <c r="L292" i="36"/>
  <c r="Q291" i="36"/>
  <c r="L291" i="36"/>
  <c r="Q290" i="36"/>
  <c r="L290" i="36"/>
  <c r="Q289" i="36"/>
  <c r="L289" i="36"/>
  <c r="Q288" i="36"/>
  <c r="L288" i="36"/>
  <c r="Q287" i="36"/>
  <c r="L287" i="36"/>
  <c r="Q286" i="36"/>
  <c r="L286" i="36"/>
  <c r="Q285" i="36"/>
  <c r="L285" i="36"/>
  <c r="Q284" i="36"/>
  <c r="L284" i="36"/>
  <c r="Q283" i="36"/>
  <c r="L283" i="36"/>
  <c r="Q282" i="36"/>
  <c r="L282" i="36"/>
  <c r="Q281" i="36"/>
  <c r="L281" i="36"/>
  <c r="Q280" i="36"/>
  <c r="L280" i="36"/>
  <c r="Q279" i="36"/>
  <c r="L279" i="36"/>
  <c r="Q278" i="36"/>
  <c r="L278" i="36"/>
  <c r="Q277" i="36"/>
  <c r="L277" i="36"/>
  <c r="Q276" i="36"/>
  <c r="L276" i="36"/>
  <c r="Q275" i="36"/>
  <c r="L275" i="36"/>
  <c r="Q274" i="36"/>
  <c r="L274" i="36"/>
  <c r="Q273" i="36"/>
  <c r="L273" i="36"/>
  <c r="Q272" i="36"/>
  <c r="L272" i="36"/>
  <c r="Q271" i="36"/>
  <c r="L271" i="36"/>
  <c r="Q270" i="36"/>
  <c r="L270" i="36"/>
  <c r="Q269" i="36"/>
  <c r="L269" i="36"/>
  <c r="Q268" i="36"/>
  <c r="L268" i="36"/>
  <c r="Q267" i="36"/>
  <c r="L267" i="36"/>
  <c r="Q266" i="36"/>
  <c r="L266" i="36"/>
  <c r="Q265" i="36"/>
  <c r="L265" i="36"/>
  <c r="Q264" i="36"/>
  <c r="L264" i="36"/>
  <c r="Q263" i="36"/>
  <c r="L263" i="36"/>
  <c r="Q262" i="36"/>
  <c r="L262" i="36"/>
  <c r="Q261" i="36"/>
  <c r="L261" i="36"/>
  <c r="Q260" i="36"/>
  <c r="L260" i="36"/>
  <c r="Q259" i="36"/>
  <c r="L259" i="36"/>
  <c r="Q258" i="36"/>
  <c r="L258" i="36"/>
  <c r="Q257" i="36"/>
  <c r="L257" i="36"/>
  <c r="Q256" i="36"/>
  <c r="L256" i="36"/>
  <c r="Q255" i="36"/>
  <c r="L255" i="36"/>
  <c r="Q254" i="36"/>
  <c r="L254" i="36"/>
  <c r="Q253" i="36"/>
  <c r="L253" i="36"/>
  <c r="Q252" i="36"/>
  <c r="L252" i="36"/>
  <c r="Q251" i="36"/>
  <c r="L251" i="36"/>
  <c r="Q250" i="36"/>
  <c r="L250" i="36"/>
  <c r="Q249" i="36"/>
  <c r="L249" i="36"/>
  <c r="Q248" i="36"/>
  <c r="L248" i="36"/>
  <c r="Q247" i="36"/>
  <c r="L247" i="36"/>
  <c r="Q246" i="36"/>
  <c r="L246" i="36"/>
  <c r="Q245" i="36"/>
  <c r="L245" i="36"/>
  <c r="Q244" i="36"/>
  <c r="L244" i="36"/>
  <c r="Q243" i="36"/>
  <c r="L243" i="36"/>
  <c r="Q242" i="36"/>
  <c r="L242" i="36"/>
  <c r="Q241" i="36"/>
  <c r="L241" i="36"/>
  <c r="Q240" i="36"/>
  <c r="L240" i="36"/>
  <c r="Q239" i="36"/>
  <c r="L239" i="36"/>
  <c r="Q238" i="36"/>
  <c r="L238" i="36"/>
  <c r="Q237" i="36"/>
  <c r="L237" i="36"/>
  <c r="Q236" i="36"/>
  <c r="L236" i="36"/>
  <c r="Q235" i="36"/>
  <c r="L235" i="36"/>
  <c r="Q234" i="36"/>
  <c r="L234" i="36"/>
  <c r="Q233" i="36"/>
  <c r="L233" i="36"/>
  <c r="Q232" i="36"/>
  <c r="L232" i="36"/>
  <c r="Q231" i="36"/>
  <c r="L231" i="36"/>
  <c r="Q230" i="36"/>
  <c r="L230" i="36"/>
  <c r="Q229" i="36"/>
  <c r="L229" i="36"/>
  <c r="Q228" i="36"/>
  <c r="L228" i="36"/>
  <c r="Q227" i="36"/>
  <c r="L227" i="36"/>
  <c r="Q226" i="36"/>
  <c r="L226" i="36"/>
  <c r="Q225" i="36"/>
  <c r="L225" i="36"/>
  <c r="Q224" i="36"/>
  <c r="L224" i="36"/>
  <c r="Q223" i="36"/>
  <c r="L223" i="36"/>
  <c r="Q222" i="36"/>
  <c r="L222" i="36"/>
  <c r="Q221" i="36"/>
  <c r="L221" i="36"/>
  <c r="Q220" i="36"/>
  <c r="L220" i="36"/>
  <c r="Q219" i="36"/>
  <c r="L219" i="36"/>
  <c r="Q218" i="36"/>
  <c r="L218" i="36"/>
  <c r="Q217" i="36"/>
  <c r="L217" i="36"/>
  <c r="Q216" i="36"/>
  <c r="L216" i="36"/>
  <c r="Q215" i="36"/>
  <c r="L215" i="36"/>
  <c r="Q214" i="36"/>
  <c r="L214" i="36"/>
  <c r="Q213" i="36"/>
  <c r="L213" i="36"/>
  <c r="Q212" i="36"/>
  <c r="L212" i="36"/>
  <c r="Q211" i="36"/>
  <c r="L211" i="36"/>
  <c r="Q210" i="36"/>
  <c r="L210" i="36"/>
  <c r="Q209" i="36"/>
  <c r="L209" i="36"/>
  <c r="Q208" i="36"/>
  <c r="L208" i="36"/>
  <c r="Q207" i="36"/>
  <c r="L207" i="36"/>
  <c r="Q206" i="36"/>
  <c r="L206" i="36"/>
  <c r="Q205" i="36"/>
  <c r="L205" i="36"/>
  <c r="Q204" i="36"/>
  <c r="L204" i="36"/>
  <c r="Q203" i="36"/>
  <c r="L203" i="36"/>
  <c r="Q202" i="36"/>
  <c r="L202" i="36"/>
  <c r="Q201" i="36"/>
  <c r="L201" i="36"/>
  <c r="Q200" i="36"/>
  <c r="L200" i="36"/>
  <c r="Q199" i="36"/>
  <c r="L199" i="36"/>
  <c r="Q198" i="36"/>
  <c r="L198" i="36"/>
  <c r="Q197" i="36"/>
  <c r="L197" i="36"/>
  <c r="Q196" i="36"/>
  <c r="L196" i="36"/>
  <c r="Q195" i="36"/>
  <c r="L195" i="36"/>
  <c r="Q194" i="36"/>
  <c r="L194" i="36"/>
  <c r="Q193" i="36"/>
  <c r="L193" i="36"/>
  <c r="Q192" i="36"/>
  <c r="L192" i="36"/>
  <c r="Q191" i="36"/>
  <c r="L191" i="36"/>
  <c r="Q190" i="36"/>
  <c r="L190" i="36"/>
  <c r="Q189" i="36"/>
  <c r="L189" i="36"/>
  <c r="Q188" i="36"/>
  <c r="L188" i="36"/>
  <c r="Q187" i="36"/>
  <c r="L187" i="36"/>
  <c r="Q186" i="36"/>
  <c r="L186" i="36"/>
  <c r="Q185" i="36"/>
  <c r="L185" i="36"/>
  <c r="Q184" i="36"/>
  <c r="L184" i="36"/>
  <c r="Q183" i="36"/>
  <c r="L183" i="36"/>
  <c r="Q182" i="36"/>
  <c r="L182" i="36"/>
  <c r="Q181" i="36"/>
  <c r="L181" i="36"/>
  <c r="Q180" i="36"/>
  <c r="L180" i="36"/>
  <c r="Q179" i="36"/>
  <c r="L179" i="36"/>
  <c r="Q178" i="36"/>
  <c r="L178" i="36"/>
  <c r="Q177" i="36"/>
  <c r="L177" i="36"/>
  <c r="Q176" i="36"/>
  <c r="L176" i="36"/>
  <c r="Q175" i="36"/>
  <c r="L175" i="36"/>
  <c r="Q174" i="36"/>
  <c r="L174" i="36"/>
  <c r="Q173" i="36"/>
  <c r="L173" i="36"/>
  <c r="Q172" i="36"/>
  <c r="L172" i="36"/>
  <c r="Q171" i="36"/>
  <c r="L171" i="36"/>
  <c r="Q170" i="36"/>
  <c r="L170" i="36"/>
  <c r="Q169" i="36"/>
  <c r="L169" i="36"/>
  <c r="Q168" i="36"/>
  <c r="L168" i="36"/>
  <c r="Q167" i="36"/>
  <c r="L167" i="36"/>
  <c r="Q166" i="36"/>
  <c r="L166" i="36"/>
  <c r="Q165" i="36"/>
  <c r="L165" i="36"/>
  <c r="Q164" i="36"/>
  <c r="L164" i="36"/>
  <c r="Q163" i="36"/>
  <c r="L163" i="36"/>
  <c r="Q162" i="36"/>
  <c r="L162" i="36"/>
  <c r="Q161" i="36"/>
  <c r="L161" i="36"/>
  <c r="Q160" i="36"/>
  <c r="L160" i="36"/>
  <c r="Q159" i="36"/>
  <c r="L159" i="36"/>
  <c r="Q158" i="36"/>
  <c r="L158" i="36"/>
  <c r="Q157" i="36"/>
  <c r="L157" i="36"/>
  <c r="Q156" i="36"/>
  <c r="L156" i="36"/>
  <c r="Q155" i="36"/>
  <c r="L155" i="36"/>
  <c r="Q154" i="36"/>
  <c r="L154" i="36"/>
  <c r="Q153" i="36"/>
  <c r="L153" i="36"/>
  <c r="Q152" i="36"/>
  <c r="L152" i="36"/>
  <c r="Q151" i="36"/>
  <c r="L151" i="36"/>
  <c r="Q150" i="36"/>
  <c r="L150" i="36"/>
  <c r="Q149" i="36"/>
  <c r="L149" i="36"/>
  <c r="Q148" i="36"/>
  <c r="L148" i="36"/>
  <c r="Q147" i="36"/>
  <c r="L147" i="36"/>
  <c r="Q146" i="36"/>
  <c r="L146" i="36"/>
  <c r="Q145" i="36"/>
  <c r="L145" i="36"/>
  <c r="Q144" i="36"/>
  <c r="L144" i="36"/>
  <c r="Q143" i="36"/>
  <c r="L143" i="36"/>
  <c r="Q142" i="36"/>
  <c r="L142" i="36"/>
  <c r="Q141" i="36"/>
  <c r="L141" i="36"/>
  <c r="Q140" i="36"/>
  <c r="L140" i="36"/>
  <c r="Q139" i="36"/>
  <c r="L139" i="36"/>
  <c r="Q138" i="36"/>
  <c r="L138" i="36"/>
  <c r="Q137" i="36"/>
  <c r="L137" i="36"/>
  <c r="Q136" i="36"/>
  <c r="L136" i="36"/>
  <c r="Q135" i="36"/>
  <c r="L135" i="36"/>
  <c r="Q134" i="36"/>
  <c r="L134" i="36"/>
  <c r="Q133" i="36"/>
  <c r="L133" i="36"/>
  <c r="Q132" i="36"/>
  <c r="L132" i="36"/>
  <c r="Q131" i="36"/>
  <c r="L131" i="36"/>
  <c r="Q130" i="36"/>
  <c r="L130" i="36"/>
  <c r="Q129" i="36"/>
  <c r="L129" i="36"/>
  <c r="Q128" i="36"/>
  <c r="L128" i="36"/>
  <c r="Q127" i="36"/>
  <c r="L127" i="36"/>
  <c r="Q126" i="36"/>
  <c r="L126" i="36"/>
  <c r="Q125" i="36"/>
  <c r="L125" i="36"/>
  <c r="Q124" i="36"/>
  <c r="L124" i="36"/>
  <c r="Q123" i="36"/>
  <c r="L123" i="36"/>
  <c r="Q122" i="36"/>
  <c r="L122" i="36"/>
  <c r="Q121" i="36"/>
  <c r="L121" i="36"/>
  <c r="Q120" i="36"/>
  <c r="L120" i="36"/>
  <c r="Q119" i="36"/>
  <c r="L119" i="36"/>
  <c r="Q118" i="36"/>
  <c r="L118" i="36"/>
  <c r="Q117" i="36"/>
  <c r="L117" i="36"/>
  <c r="Q116" i="36"/>
  <c r="L116" i="36"/>
  <c r="Q115" i="36"/>
  <c r="L115" i="36"/>
  <c r="Q114" i="36"/>
  <c r="L114" i="36"/>
  <c r="Q113" i="36"/>
  <c r="L113" i="36"/>
  <c r="Q112" i="36"/>
  <c r="L112" i="36"/>
  <c r="Q111" i="36"/>
  <c r="L111" i="36"/>
  <c r="Q110" i="36"/>
  <c r="L110" i="36"/>
  <c r="Q109" i="36"/>
  <c r="L109" i="36"/>
  <c r="Q108" i="36"/>
  <c r="L108" i="36"/>
  <c r="Q107" i="36"/>
  <c r="L107" i="36"/>
  <c r="Q106" i="36"/>
  <c r="L106" i="36"/>
  <c r="Q105" i="36"/>
  <c r="L105" i="36"/>
  <c r="Q104" i="36"/>
  <c r="L104" i="36"/>
  <c r="Q103" i="36"/>
  <c r="L103" i="36"/>
  <c r="Q102" i="36"/>
  <c r="L102" i="36"/>
  <c r="Q101" i="36"/>
  <c r="L101" i="36"/>
  <c r="Q100" i="36"/>
  <c r="L100" i="36"/>
  <c r="Q99" i="36"/>
  <c r="L99" i="36"/>
  <c r="Q98" i="36"/>
  <c r="L98" i="36"/>
  <c r="Q97" i="36"/>
  <c r="L97" i="36"/>
  <c r="Q96" i="36"/>
  <c r="L96" i="36"/>
  <c r="Q95" i="36"/>
  <c r="L95" i="36"/>
  <c r="Q94" i="36"/>
  <c r="L94" i="36"/>
  <c r="Q93" i="36"/>
  <c r="L93" i="36"/>
  <c r="Q92" i="36"/>
  <c r="L92" i="36"/>
  <c r="Q91" i="36"/>
  <c r="L91" i="36"/>
  <c r="Q90" i="36"/>
  <c r="L90" i="36"/>
  <c r="Q89" i="36"/>
  <c r="L89" i="36"/>
  <c r="Q88" i="36"/>
  <c r="L88" i="36"/>
  <c r="Q87" i="36"/>
  <c r="L87" i="36"/>
  <c r="Q86" i="36"/>
  <c r="L86" i="36"/>
  <c r="Q85" i="36"/>
  <c r="L85" i="36"/>
  <c r="Q84" i="36"/>
  <c r="L84" i="36"/>
  <c r="Q83" i="36"/>
  <c r="L83" i="36"/>
  <c r="Q82" i="36"/>
  <c r="L82" i="36"/>
  <c r="Q81" i="36"/>
  <c r="L81" i="36"/>
  <c r="Q80" i="36"/>
  <c r="L80" i="36"/>
  <c r="Q79" i="36"/>
  <c r="L79" i="36"/>
  <c r="Q78" i="36"/>
  <c r="L78" i="36"/>
  <c r="Q77" i="36"/>
  <c r="L77" i="36"/>
  <c r="Q76" i="36"/>
  <c r="L76" i="36"/>
  <c r="Q75" i="36"/>
  <c r="L75" i="36"/>
  <c r="Q74" i="36"/>
  <c r="L74" i="36"/>
  <c r="Q73" i="36"/>
  <c r="L73" i="36"/>
  <c r="Q72" i="36"/>
  <c r="L72" i="36"/>
  <c r="Q71" i="36"/>
  <c r="L71" i="36"/>
  <c r="Q70" i="36"/>
  <c r="L70" i="36"/>
  <c r="Q69" i="36"/>
  <c r="L69" i="36"/>
  <c r="Q68" i="36"/>
  <c r="L68" i="36"/>
  <c r="Q67" i="36"/>
  <c r="L67" i="36"/>
  <c r="Q66" i="36"/>
  <c r="L66" i="36"/>
  <c r="Q65" i="36"/>
  <c r="L65" i="36"/>
  <c r="Q64" i="36"/>
  <c r="L64" i="36"/>
  <c r="Q63" i="36"/>
  <c r="L63" i="36"/>
  <c r="Q62" i="36"/>
  <c r="L62" i="36"/>
  <c r="Q61" i="36"/>
  <c r="L61" i="36"/>
  <c r="Q60" i="36"/>
  <c r="L60" i="36"/>
  <c r="Q59" i="36"/>
  <c r="L59" i="36"/>
  <c r="Q58" i="36"/>
  <c r="L58" i="36"/>
  <c r="Q57" i="36"/>
  <c r="L57" i="36"/>
  <c r="Q56" i="36"/>
  <c r="L56" i="36"/>
  <c r="Q55" i="36"/>
  <c r="L55" i="36"/>
  <c r="Q54" i="36"/>
  <c r="L54" i="36"/>
  <c r="Q53" i="36"/>
  <c r="L53" i="36"/>
  <c r="Q52" i="36"/>
  <c r="L52" i="36"/>
  <c r="Q51" i="36"/>
  <c r="L51" i="36"/>
  <c r="Q50" i="36"/>
  <c r="L50" i="36"/>
  <c r="Q49" i="36"/>
  <c r="L49" i="36"/>
  <c r="Q48" i="36"/>
  <c r="L48" i="36"/>
  <c r="Q47" i="36"/>
  <c r="L47" i="36"/>
  <c r="Q46" i="36"/>
  <c r="L46" i="36"/>
  <c r="Q45" i="36"/>
  <c r="L45" i="36"/>
  <c r="Q44" i="36"/>
  <c r="L44" i="36"/>
  <c r="Q43" i="36"/>
  <c r="L43" i="36"/>
  <c r="Q42" i="36"/>
  <c r="L42" i="36"/>
  <c r="Q41" i="36"/>
  <c r="L41" i="36"/>
  <c r="Q40" i="36"/>
  <c r="L40" i="36"/>
  <c r="Q39" i="36"/>
  <c r="L39" i="36"/>
  <c r="Q38" i="36"/>
  <c r="L38" i="36"/>
  <c r="Q37" i="36"/>
  <c r="L37" i="36"/>
  <c r="Q36" i="36"/>
  <c r="L36" i="36"/>
  <c r="Q35" i="36"/>
  <c r="L35" i="36"/>
  <c r="Q34" i="36"/>
  <c r="L34" i="36"/>
  <c r="Q33" i="36"/>
  <c r="L33" i="36"/>
  <c r="Q32" i="36"/>
  <c r="L32" i="36"/>
  <c r="Q31" i="36"/>
  <c r="L31" i="36"/>
  <c r="Q30" i="36"/>
  <c r="L30" i="36"/>
  <c r="Q29" i="36"/>
  <c r="L29" i="36"/>
  <c r="Q28" i="36"/>
  <c r="L28" i="36"/>
  <c r="Q27" i="36"/>
  <c r="L27" i="36"/>
  <c r="Q26" i="36"/>
  <c r="L26" i="36"/>
  <c r="Q25" i="36"/>
  <c r="L25" i="36"/>
  <c r="Q24" i="36"/>
  <c r="L24" i="36"/>
  <c r="Q23" i="36"/>
  <c r="L23" i="36"/>
  <c r="Q22" i="36"/>
  <c r="L22" i="36"/>
  <c r="Q21" i="36"/>
  <c r="L21" i="36"/>
  <c r="Q20" i="36"/>
  <c r="L20" i="36"/>
  <c r="Q19" i="36"/>
  <c r="L19" i="36"/>
  <c r="Q18" i="36"/>
  <c r="L18" i="36"/>
  <c r="Q17" i="36"/>
  <c r="L17" i="36"/>
  <c r="Q16" i="36"/>
  <c r="L16" i="36"/>
  <c r="Q15" i="36"/>
  <c r="L15" i="36"/>
  <c r="Q14" i="36"/>
  <c r="L14" i="36"/>
  <c r="Q13" i="36"/>
  <c r="L13" i="36"/>
  <c r="Q12" i="36"/>
  <c r="L12" i="36"/>
  <c r="Q11" i="36"/>
  <c r="L11" i="36"/>
  <c r="Q10" i="36"/>
  <c r="L10" i="36"/>
  <c r="Q9" i="36"/>
  <c r="L9" i="36"/>
  <c r="Q8" i="36"/>
  <c r="L8" i="36"/>
  <c r="Q7" i="36"/>
  <c r="L7" i="36"/>
  <c r="Q6" i="36"/>
  <c r="L6" i="36"/>
  <c r="Q5" i="36"/>
  <c r="L5" i="36"/>
  <c r="Q4" i="36"/>
  <c r="L4" i="36"/>
  <c r="Q3" i="36"/>
  <c r="L3" i="36"/>
  <c r="B3" i="36"/>
  <c r="B4" i="36" s="1"/>
  <c r="B5" i="36" s="1"/>
  <c r="B6" i="36" s="1"/>
  <c r="B7" i="36" s="1"/>
  <c r="B8" i="36" s="1"/>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B100" i="36" s="1"/>
  <c r="B101" i="36" s="1"/>
  <c r="B102" i="36" s="1"/>
  <c r="B103" i="36" s="1"/>
  <c r="B104" i="36" s="1"/>
  <c r="B105" i="36" s="1"/>
  <c r="B106" i="36" s="1"/>
  <c r="B107" i="36" s="1"/>
  <c r="B108" i="36" s="1"/>
  <c r="B109" i="36" s="1"/>
  <c r="B110" i="36" s="1"/>
  <c r="B111" i="36" s="1"/>
  <c r="B112" i="36" s="1"/>
  <c r="B113" i="36" s="1"/>
  <c r="B114" i="36" s="1"/>
  <c r="B115" i="36" s="1"/>
  <c r="B116" i="36" s="1"/>
  <c r="B117" i="36" s="1"/>
  <c r="B118" i="36" s="1"/>
  <c r="B119" i="36" s="1"/>
  <c r="B120" i="36" s="1"/>
  <c r="B121" i="36" s="1"/>
  <c r="B122" i="36" s="1"/>
  <c r="B123" i="36" s="1"/>
  <c r="B124" i="36" s="1"/>
  <c r="B125" i="36" s="1"/>
  <c r="B126" i="36" s="1"/>
  <c r="B127" i="36" s="1"/>
  <c r="B128" i="36" s="1"/>
  <c r="B129" i="36" s="1"/>
  <c r="B130" i="36" s="1"/>
  <c r="B131" i="36" s="1"/>
  <c r="B132" i="36" s="1"/>
  <c r="B133" i="36" s="1"/>
  <c r="B134" i="36" s="1"/>
  <c r="B135" i="36" s="1"/>
  <c r="B136" i="36" s="1"/>
  <c r="B137" i="36" s="1"/>
  <c r="B138" i="36" s="1"/>
  <c r="B139" i="36" s="1"/>
  <c r="B140" i="36" s="1"/>
  <c r="B141" i="36" s="1"/>
  <c r="B142" i="36" s="1"/>
  <c r="B143" i="36" s="1"/>
  <c r="B144" i="36" s="1"/>
  <c r="B145" i="36" s="1"/>
  <c r="B146" i="36" s="1"/>
  <c r="B147" i="36" s="1"/>
  <c r="B148" i="36" s="1"/>
  <c r="B149" i="36" s="1"/>
  <c r="B150" i="36" s="1"/>
  <c r="B151" i="36" s="1"/>
  <c r="B152" i="36" s="1"/>
  <c r="B153" i="36" s="1"/>
  <c r="B154" i="36" s="1"/>
  <c r="B155" i="36" s="1"/>
  <c r="B156" i="36" s="1"/>
  <c r="B157" i="36" s="1"/>
  <c r="B158" i="36" s="1"/>
  <c r="B159" i="36" s="1"/>
  <c r="B160" i="36" s="1"/>
  <c r="B161" i="36" s="1"/>
  <c r="B162" i="36" s="1"/>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B208" i="36" s="1"/>
  <c r="B209" i="36" s="1"/>
  <c r="B210" i="36" s="1"/>
  <c r="B211" i="36" s="1"/>
  <c r="B212" i="36" s="1"/>
  <c r="B213" i="36" s="1"/>
  <c r="B214" i="36" s="1"/>
  <c r="B215" i="36" s="1"/>
  <c r="B216" i="36" s="1"/>
  <c r="B217" i="36" s="1"/>
  <c r="B218" i="36" s="1"/>
  <c r="B219" i="36" s="1"/>
  <c r="B220" i="36" s="1"/>
  <c r="B221" i="36" s="1"/>
  <c r="B222" i="36" s="1"/>
  <c r="B223" i="36" s="1"/>
  <c r="B224" i="36" s="1"/>
  <c r="B225" i="36" s="1"/>
  <c r="B226" i="36" s="1"/>
  <c r="B227" i="36" s="1"/>
  <c r="B228" i="36" s="1"/>
  <c r="B229" i="36" s="1"/>
  <c r="B230" i="36" s="1"/>
  <c r="B231" i="36" s="1"/>
  <c r="B232" i="36" s="1"/>
  <c r="B233" i="36" s="1"/>
  <c r="B234" i="36" s="1"/>
  <c r="B235" i="36" s="1"/>
  <c r="B236" i="36" s="1"/>
  <c r="B237" i="36" s="1"/>
  <c r="B238" i="36" s="1"/>
  <c r="B239" i="36" s="1"/>
  <c r="B240" i="36" s="1"/>
  <c r="B241" i="36" s="1"/>
  <c r="B242" i="36" s="1"/>
  <c r="B243" i="36" s="1"/>
  <c r="B244" i="36" s="1"/>
  <c r="B245" i="36" s="1"/>
  <c r="B246" i="36" s="1"/>
  <c r="B247" i="36" s="1"/>
  <c r="B248" i="36" s="1"/>
  <c r="B249" i="36" s="1"/>
  <c r="B250" i="36" s="1"/>
  <c r="B251" i="36" s="1"/>
  <c r="B252" i="36" s="1"/>
  <c r="B253" i="36" s="1"/>
  <c r="B254" i="36" s="1"/>
  <c r="B255" i="36" s="1"/>
  <c r="B256" i="36" s="1"/>
  <c r="B257" i="36" s="1"/>
  <c r="B258" i="36" s="1"/>
  <c r="B259" i="36" s="1"/>
  <c r="B260" i="36" s="1"/>
  <c r="B261" i="36" s="1"/>
  <c r="B262" i="36" s="1"/>
  <c r="B263" i="36" s="1"/>
  <c r="B264" i="36" s="1"/>
  <c r="B265" i="36" s="1"/>
  <c r="B266" i="36" s="1"/>
  <c r="B267" i="36" s="1"/>
  <c r="B268" i="36" s="1"/>
  <c r="B269" i="36" s="1"/>
  <c r="B270" i="36" s="1"/>
  <c r="B271" i="36" s="1"/>
  <c r="B272" i="36" s="1"/>
  <c r="B273" i="36" s="1"/>
  <c r="B274" i="36" s="1"/>
  <c r="B275" i="36" s="1"/>
  <c r="B276" i="36" s="1"/>
  <c r="B277" i="36" s="1"/>
  <c r="B278" i="36" s="1"/>
  <c r="B279" i="36" s="1"/>
  <c r="B280" i="36" s="1"/>
  <c r="B281" i="36" s="1"/>
  <c r="B282" i="36" s="1"/>
  <c r="B283" i="36" s="1"/>
  <c r="B284" i="36" s="1"/>
  <c r="B285" i="36" s="1"/>
  <c r="B286" i="36" s="1"/>
  <c r="B287" i="36" s="1"/>
  <c r="B288" i="36" s="1"/>
  <c r="B289" i="36" s="1"/>
  <c r="B290" i="36" s="1"/>
  <c r="B291" i="36" s="1"/>
  <c r="B292" i="36" s="1"/>
  <c r="B293" i="36" s="1"/>
  <c r="B294" i="36" s="1"/>
  <c r="B295" i="36" s="1"/>
  <c r="B296" i="36" s="1"/>
  <c r="B297" i="36" s="1"/>
  <c r="B298" i="36" s="1"/>
  <c r="B299" i="36" s="1"/>
  <c r="B300" i="36" s="1"/>
  <c r="B301" i="36" s="1"/>
  <c r="B302" i="36" s="1"/>
  <c r="B303" i="36" s="1"/>
  <c r="B304" i="36" s="1"/>
  <c r="B305" i="36" s="1"/>
  <c r="B306" i="36" s="1"/>
  <c r="B307" i="36" s="1"/>
  <c r="B308" i="36" s="1"/>
  <c r="B309" i="36" s="1"/>
  <c r="B310" i="36" s="1"/>
  <c r="B311" i="36" s="1"/>
  <c r="B312" i="36" s="1"/>
  <c r="B313" i="36" s="1"/>
  <c r="B314" i="36" s="1"/>
  <c r="B315" i="36" s="1"/>
  <c r="B316" i="36" s="1"/>
  <c r="B317" i="36" s="1"/>
  <c r="B318" i="36" s="1"/>
  <c r="B319" i="36" s="1"/>
  <c r="B320" i="36" s="1"/>
  <c r="B321" i="36" s="1"/>
  <c r="B322" i="36" s="1"/>
  <c r="B323" i="36" s="1"/>
  <c r="B324" i="36" s="1"/>
  <c r="B325" i="36" s="1"/>
  <c r="B326" i="36" s="1"/>
  <c r="B327" i="36" s="1"/>
  <c r="B328" i="36" s="1"/>
  <c r="B329" i="36" s="1"/>
  <c r="B330" i="36" s="1"/>
  <c r="B331" i="36" s="1"/>
  <c r="B332" i="36" s="1"/>
  <c r="B333" i="36" s="1"/>
  <c r="B334" i="36" s="1"/>
  <c r="B335" i="36" s="1"/>
  <c r="B336" i="36" s="1"/>
  <c r="B337" i="36" s="1"/>
  <c r="B338" i="36" s="1"/>
  <c r="B339" i="36" s="1"/>
  <c r="B340" i="36" s="1"/>
  <c r="B341" i="36" s="1"/>
  <c r="B342" i="36" s="1"/>
  <c r="B343" i="36" s="1"/>
  <c r="B344" i="36" s="1"/>
  <c r="B345" i="36" s="1"/>
  <c r="B346" i="36" s="1"/>
  <c r="B347" i="36" s="1"/>
  <c r="B348" i="36" s="1"/>
  <c r="B349" i="36" s="1"/>
  <c r="B350" i="36" s="1"/>
  <c r="B351" i="36" s="1"/>
  <c r="B352" i="36" s="1"/>
  <c r="B353" i="36" s="1"/>
  <c r="B354" i="36" s="1"/>
  <c r="B355" i="36" s="1"/>
  <c r="B356" i="36" s="1"/>
  <c r="B357" i="36" s="1"/>
  <c r="B358" i="36" s="1"/>
  <c r="B359" i="36" s="1"/>
  <c r="B360" i="36" s="1"/>
  <c r="B361" i="36" s="1"/>
  <c r="B362" i="36" s="1"/>
  <c r="B363" i="36" s="1"/>
  <c r="B364" i="36" s="1"/>
  <c r="B365" i="36" s="1"/>
  <c r="B366" i="36" s="1"/>
  <c r="B367" i="36" s="1"/>
  <c r="B368" i="36" s="1"/>
  <c r="B369" i="36" s="1"/>
  <c r="B370" i="36" s="1"/>
  <c r="B371" i="36" s="1"/>
  <c r="B372" i="36" s="1"/>
  <c r="B373" i="36" s="1"/>
  <c r="B374" i="36" s="1"/>
  <c r="B375" i="36" s="1"/>
  <c r="B376" i="36" s="1"/>
  <c r="B377" i="36" s="1"/>
  <c r="B378" i="36" s="1"/>
  <c r="B379" i="36" s="1"/>
  <c r="B380" i="36" s="1"/>
  <c r="B381" i="36" s="1"/>
  <c r="B382" i="36" s="1"/>
  <c r="B383" i="36" s="1"/>
  <c r="B384" i="36" s="1"/>
  <c r="B385" i="36" s="1"/>
  <c r="B386" i="36" s="1"/>
  <c r="B387" i="36" s="1"/>
  <c r="B388" i="36" s="1"/>
  <c r="B389" i="36" s="1"/>
  <c r="B390" i="36" s="1"/>
  <c r="B391" i="36" s="1"/>
  <c r="B392" i="36" s="1"/>
  <c r="B393" i="36" s="1"/>
  <c r="B394" i="36" s="1"/>
  <c r="B395" i="36" s="1"/>
  <c r="B396" i="36" s="1"/>
  <c r="B397" i="36" s="1"/>
  <c r="B398" i="36" s="1"/>
  <c r="B399" i="36" s="1"/>
  <c r="B400" i="36" s="1"/>
  <c r="B401" i="36" s="1"/>
  <c r="B402" i="36" s="1"/>
  <c r="B403" i="36" s="1"/>
  <c r="B404" i="36" s="1"/>
  <c r="B405" i="36" s="1"/>
  <c r="B406" i="36" s="1"/>
  <c r="B407" i="36" s="1"/>
  <c r="B408" i="36" s="1"/>
  <c r="B409" i="36" s="1"/>
  <c r="B410" i="36" s="1"/>
  <c r="B411" i="36" s="1"/>
  <c r="B412" i="36" s="1"/>
  <c r="B413" i="36" s="1"/>
  <c r="B414" i="36" s="1"/>
  <c r="B415" i="36" s="1"/>
  <c r="B416" i="36" s="1"/>
  <c r="B417" i="36" s="1"/>
  <c r="B418" i="36" s="1"/>
  <c r="B419" i="36" s="1"/>
  <c r="B420" i="36" s="1"/>
  <c r="B421" i="36" s="1"/>
  <c r="B422" i="36" s="1"/>
  <c r="B423" i="36" s="1"/>
  <c r="B424" i="36" s="1"/>
  <c r="B425" i="36" s="1"/>
  <c r="B426" i="36" s="1"/>
  <c r="B427" i="36" s="1"/>
  <c r="B428" i="36" s="1"/>
  <c r="B429" i="36" s="1"/>
  <c r="B430" i="36" s="1"/>
  <c r="B431" i="36" s="1"/>
  <c r="B432" i="36" s="1"/>
  <c r="B433" i="36" s="1"/>
  <c r="B434" i="36" s="1"/>
  <c r="B435" i="36" s="1"/>
  <c r="B436" i="36" s="1"/>
  <c r="B437" i="36" s="1"/>
  <c r="B438" i="36" s="1"/>
  <c r="B439" i="36" s="1"/>
  <c r="B440" i="36" s="1"/>
  <c r="B441" i="36" s="1"/>
  <c r="B442" i="36" s="1"/>
  <c r="B443" i="36" s="1"/>
  <c r="B444" i="36" s="1"/>
  <c r="B445" i="36" s="1"/>
  <c r="B446" i="36" s="1"/>
  <c r="B447" i="36" s="1"/>
  <c r="B448" i="36" s="1"/>
  <c r="B449" i="36" s="1"/>
  <c r="B450" i="36" s="1"/>
  <c r="B451" i="36" s="1"/>
  <c r="B452" i="36" s="1"/>
  <c r="B453" i="36" s="1"/>
  <c r="B454" i="36" s="1"/>
  <c r="B455" i="36" s="1"/>
  <c r="B456" i="36" s="1"/>
  <c r="B457" i="36" s="1"/>
  <c r="B458" i="36" s="1"/>
  <c r="B459" i="36" s="1"/>
  <c r="B460" i="36" s="1"/>
  <c r="B461" i="36" s="1"/>
  <c r="B462" i="36" s="1"/>
  <c r="B463" i="36" s="1"/>
  <c r="B464" i="36" s="1"/>
  <c r="B465" i="36" s="1"/>
  <c r="B466" i="36" s="1"/>
  <c r="B467" i="36" s="1"/>
  <c r="B468" i="36" s="1"/>
  <c r="B469" i="36" s="1"/>
  <c r="B470" i="36" s="1"/>
  <c r="B471" i="36" s="1"/>
  <c r="B472" i="36" s="1"/>
  <c r="B473" i="36" s="1"/>
  <c r="B474" i="36" s="1"/>
  <c r="B475" i="36" s="1"/>
  <c r="B476" i="36" s="1"/>
  <c r="B477" i="36" s="1"/>
  <c r="B478" i="36" s="1"/>
  <c r="B479" i="36" s="1"/>
  <c r="B480" i="36" s="1"/>
  <c r="B481" i="36" s="1"/>
  <c r="B482" i="36" s="1"/>
  <c r="B483" i="36" s="1"/>
  <c r="B484" i="36" s="1"/>
  <c r="B485" i="36" s="1"/>
  <c r="B486" i="36" s="1"/>
  <c r="B487" i="36" s="1"/>
  <c r="B488" i="36" s="1"/>
  <c r="B489" i="36" s="1"/>
  <c r="B490" i="36" s="1"/>
  <c r="B491" i="36" s="1"/>
  <c r="B492" i="36" s="1"/>
  <c r="B493" i="36" s="1"/>
  <c r="B494" i="36" s="1"/>
  <c r="B495" i="36" s="1"/>
  <c r="B496" i="36" s="1"/>
  <c r="B497" i="36" s="1"/>
  <c r="B498" i="36" s="1"/>
  <c r="B499" i="36" s="1"/>
  <c r="B500" i="36" s="1"/>
  <c r="B501" i="36" s="1"/>
  <c r="B502" i="36" s="1"/>
  <c r="B503" i="36" s="1"/>
  <c r="B504" i="36" s="1"/>
  <c r="B505" i="36" s="1"/>
  <c r="B506" i="36" s="1"/>
  <c r="B507" i="36" s="1"/>
  <c r="B508" i="36" s="1"/>
  <c r="B509" i="36" s="1"/>
  <c r="B510" i="36" s="1"/>
  <c r="B511" i="36" s="1"/>
  <c r="B512" i="36" s="1"/>
  <c r="B513" i="36" s="1"/>
  <c r="B514" i="36" s="1"/>
  <c r="B515" i="36" s="1"/>
  <c r="B516" i="36" s="1"/>
  <c r="B517" i="36" s="1"/>
  <c r="B518" i="36" s="1"/>
  <c r="B519" i="36" s="1"/>
  <c r="B520" i="36" s="1"/>
  <c r="B521" i="36" s="1"/>
  <c r="B522" i="36" s="1"/>
  <c r="B523" i="36" s="1"/>
  <c r="B524" i="36" s="1"/>
  <c r="B525" i="36" s="1"/>
  <c r="B526" i="36" s="1"/>
  <c r="B527" i="36" s="1"/>
  <c r="B528" i="36" s="1"/>
  <c r="B529" i="36" s="1"/>
  <c r="B530" i="36" s="1"/>
  <c r="B531" i="36" s="1"/>
  <c r="B532" i="36" s="1"/>
  <c r="B533" i="36" s="1"/>
  <c r="B534" i="36" s="1"/>
  <c r="B535" i="36" s="1"/>
  <c r="B536" i="36" s="1"/>
  <c r="B537" i="36" s="1"/>
  <c r="B538" i="36" s="1"/>
  <c r="B539" i="36" s="1"/>
  <c r="B540" i="36" s="1"/>
  <c r="B541" i="36" s="1"/>
  <c r="B542" i="36" s="1"/>
  <c r="B543" i="36" s="1"/>
  <c r="B544" i="36" s="1"/>
  <c r="B545" i="36" s="1"/>
  <c r="B546" i="36" s="1"/>
  <c r="B547" i="36" s="1"/>
  <c r="B548" i="36" s="1"/>
  <c r="B549" i="36" s="1"/>
  <c r="B550" i="36" s="1"/>
  <c r="B551" i="36" s="1"/>
  <c r="B552" i="36" s="1"/>
  <c r="B553" i="36" s="1"/>
  <c r="B554" i="36" s="1"/>
  <c r="B555" i="36" s="1"/>
  <c r="B556" i="36" s="1"/>
  <c r="B557" i="36" s="1"/>
  <c r="B558" i="36" s="1"/>
  <c r="B559" i="36" s="1"/>
  <c r="B560" i="36" s="1"/>
  <c r="B561" i="36" s="1"/>
  <c r="B562" i="36" s="1"/>
  <c r="B563" i="36" s="1"/>
  <c r="B564" i="36" s="1"/>
  <c r="B565" i="36" s="1"/>
  <c r="B566" i="36" s="1"/>
  <c r="B567" i="36" s="1"/>
  <c r="B568" i="36" s="1"/>
  <c r="B569" i="36" s="1"/>
  <c r="B570" i="36" s="1"/>
  <c r="B571" i="36" s="1"/>
  <c r="B572" i="36" s="1"/>
  <c r="B573" i="36" s="1"/>
  <c r="B574" i="36" s="1"/>
  <c r="B575" i="36" s="1"/>
  <c r="B576" i="36" s="1"/>
  <c r="B577" i="36" s="1"/>
  <c r="B578" i="36" s="1"/>
  <c r="B579" i="36" s="1"/>
  <c r="B580" i="36" s="1"/>
  <c r="B581" i="36" s="1"/>
  <c r="B582" i="36" s="1"/>
  <c r="B583" i="36" s="1"/>
  <c r="B584" i="36" s="1"/>
  <c r="B585" i="36" s="1"/>
  <c r="B586" i="36" s="1"/>
  <c r="B587" i="36" s="1"/>
  <c r="B588" i="36" s="1"/>
  <c r="B589" i="36" s="1"/>
  <c r="B590" i="36" s="1"/>
  <c r="B591" i="36" s="1"/>
  <c r="B592" i="36" s="1"/>
  <c r="B593" i="36" s="1"/>
  <c r="B594" i="36" s="1"/>
  <c r="B595" i="36" s="1"/>
  <c r="B596" i="36" s="1"/>
  <c r="B597" i="36" s="1"/>
  <c r="B598" i="36" s="1"/>
  <c r="B599" i="36" s="1"/>
  <c r="B600" i="36" s="1"/>
  <c r="B601" i="36" s="1"/>
  <c r="B602" i="36" s="1"/>
  <c r="B603" i="36" s="1"/>
  <c r="B604" i="36" s="1"/>
  <c r="B605" i="36" s="1"/>
  <c r="B606" i="36" s="1"/>
  <c r="B607" i="36" s="1"/>
  <c r="B608" i="36" s="1"/>
  <c r="B609" i="36" s="1"/>
  <c r="B610" i="36" s="1"/>
  <c r="B611" i="36" s="1"/>
  <c r="B612" i="36" s="1"/>
  <c r="B613" i="36" s="1"/>
  <c r="B614" i="36" s="1"/>
  <c r="B615" i="36" s="1"/>
  <c r="B616" i="36" s="1"/>
  <c r="B617" i="36" s="1"/>
  <c r="B618" i="36" s="1"/>
  <c r="B619" i="36" s="1"/>
  <c r="B620" i="36" s="1"/>
  <c r="B621" i="36" s="1"/>
  <c r="B622" i="36" s="1"/>
  <c r="B623" i="36" s="1"/>
  <c r="B624" i="36" s="1"/>
  <c r="B625" i="36" s="1"/>
  <c r="B626" i="36" s="1"/>
  <c r="B627" i="36" s="1"/>
  <c r="B628" i="36" s="1"/>
  <c r="B629" i="36" s="1"/>
  <c r="B630" i="36" s="1"/>
  <c r="B631" i="36" s="1"/>
  <c r="B632" i="36" s="1"/>
  <c r="B633" i="36" s="1"/>
  <c r="B634" i="36" s="1"/>
  <c r="B635" i="36" s="1"/>
  <c r="B636" i="36" s="1"/>
  <c r="B637" i="36" s="1"/>
  <c r="B638" i="36" s="1"/>
  <c r="B639" i="36" s="1"/>
  <c r="B640" i="36" s="1"/>
  <c r="B641" i="36" s="1"/>
  <c r="B642" i="36" s="1"/>
  <c r="B643" i="36" s="1"/>
  <c r="B644" i="36" s="1"/>
  <c r="B645" i="36" s="1"/>
  <c r="B646" i="36" s="1"/>
  <c r="B647" i="36" s="1"/>
  <c r="B648" i="36" s="1"/>
  <c r="B649" i="36" s="1"/>
  <c r="B650" i="36" s="1"/>
  <c r="B651" i="36" s="1"/>
  <c r="B652" i="36" s="1"/>
  <c r="B653" i="36" s="1"/>
  <c r="B654" i="36" s="1"/>
  <c r="B655" i="36" s="1"/>
  <c r="B656" i="36" s="1"/>
  <c r="B657" i="36" s="1"/>
  <c r="B658" i="36" s="1"/>
  <c r="B659" i="36" s="1"/>
  <c r="B660" i="36" s="1"/>
  <c r="B661" i="36" s="1"/>
  <c r="B662" i="36" s="1"/>
  <c r="B663" i="36" s="1"/>
  <c r="B664" i="36" s="1"/>
  <c r="B665" i="36" s="1"/>
  <c r="B666" i="36" s="1"/>
  <c r="B667" i="36" s="1"/>
  <c r="B668" i="36" s="1"/>
  <c r="B669" i="36" s="1"/>
  <c r="B670" i="36" s="1"/>
  <c r="B671" i="36" s="1"/>
  <c r="B672" i="36" s="1"/>
  <c r="B673" i="36" s="1"/>
  <c r="B674" i="36" s="1"/>
  <c r="B675" i="36" s="1"/>
  <c r="B676" i="36" s="1"/>
  <c r="B677" i="36" s="1"/>
  <c r="B678" i="36" s="1"/>
  <c r="B679" i="36" s="1"/>
  <c r="B680" i="36" s="1"/>
  <c r="B681" i="36" s="1"/>
  <c r="B682" i="36" s="1"/>
  <c r="B683" i="36" s="1"/>
  <c r="B684" i="36" s="1"/>
  <c r="B685" i="36" s="1"/>
  <c r="B686" i="36" s="1"/>
  <c r="B687" i="36" s="1"/>
  <c r="B688" i="36" s="1"/>
  <c r="B689" i="36" s="1"/>
  <c r="B690" i="36" s="1"/>
  <c r="B691" i="36" s="1"/>
  <c r="B692" i="36" s="1"/>
  <c r="B693" i="36" s="1"/>
  <c r="B694" i="36" s="1"/>
  <c r="B695" i="36" s="1"/>
  <c r="B696" i="36" s="1"/>
  <c r="B697" i="36" s="1"/>
  <c r="B698" i="36" s="1"/>
  <c r="B699" i="36" s="1"/>
  <c r="B700" i="36" s="1"/>
  <c r="B701" i="36" s="1"/>
  <c r="B702" i="36" s="1"/>
  <c r="B703" i="36" s="1"/>
  <c r="B704" i="36" s="1"/>
  <c r="B705" i="36" s="1"/>
  <c r="B706" i="36" s="1"/>
  <c r="B707" i="36" s="1"/>
  <c r="B708" i="36" s="1"/>
  <c r="B709" i="36" s="1"/>
  <c r="B710" i="36" s="1"/>
  <c r="B711" i="36" s="1"/>
  <c r="B712" i="36" s="1"/>
  <c r="B713" i="36" s="1"/>
  <c r="B714" i="36" s="1"/>
  <c r="B715" i="36" s="1"/>
  <c r="B716" i="36" s="1"/>
  <c r="B717" i="36" s="1"/>
  <c r="B718" i="36" s="1"/>
  <c r="B719" i="36" s="1"/>
  <c r="B720" i="36" s="1"/>
  <c r="B721" i="36" s="1"/>
  <c r="A3" i="36"/>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s="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Q2" i="36"/>
  <c r="L2" i="36"/>
  <c r="B2" i="35"/>
  <c r="H43" i="35"/>
  <c r="H42" i="35"/>
  <c r="K41" i="35"/>
  <c r="H41" i="35"/>
  <c r="H40" i="35"/>
  <c r="K39" i="35"/>
  <c r="H39" i="35"/>
  <c r="H38" i="35"/>
  <c r="K37" i="35"/>
  <c r="H37" i="35"/>
  <c r="H36" i="35"/>
  <c r="H35" i="35"/>
  <c r="H34" i="35"/>
  <c r="K33" i="35"/>
  <c r="K34" i="35" s="1"/>
  <c r="K35" i="35" s="1"/>
  <c r="H33" i="35"/>
  <c r="K32" i="35"/>
  <c r="H32" i="35"/>
  <c r="K31" i="35"/>
  <c r="H31" i="35"/>
  <c r="K30" i="35"/>
  <c r="H30" i="35"/>
  <c r="K29" i="35"/>
  <c r="H29" i="35"/>
  <c r="K28" i="35"/>
  <c r="H28" i="35"/>
  <c r="K27" i="35"/>
  <c r="H27" i="35"/>
  <c r="K26" i="35"/>
  <c r="H26" i="35"/>
  <c r="K25" i="35"/>
  <c r="H25" i="35"/>
  <c r="K24" i="35"/>
  <c r="H24" i="35"/>
  <c r="K23" i="35"/>
  <c r="H23" i="35"/>
  <c r="K22" i="35"/>
  <c r="H22" i="35"/>
  <c r="H21" i="35"/>
  <c r="H20" i="35"/>
  <c r="H19" i="35"/>
  <c r="H18" i="35"/>
  <c r="H17" i="35"/>
  <c r="H16" i="35"/>
  <c r="H15" i="35"/>
  <c r="H14" i="35"/>
  <c r="H13" i="35"/>
  <c r="H12" i="35"/>
  <c r="H11" i="35"/>
  <c r="H10" i="35"/>
  <c r="H9" i="35"/>
  <c r="H8" i="35"/>
  <c r="H7" i="35"/>
  <c r="H6" i="35"/>
  <c r="Q5" i="35"/>
  <c r="H5" i="35"/>
  <c r="Q4" i="35"/>
  <c r="O4" i="35"/>
  <c r="Q3" i="35"/>
  <c r="O3" i="35"/>
  <c r="B3" i="35"/>
  <c r="B4" i="35" s="1"/>
  <c r="B5" i="35" s="1"/>
  <c r="B6" i="35" s="1"/>
  <c r="B7" i="35" s="1"/>
  <c r="B8" i="35" s="1"/>
  <c r="B9" i="35" s="1"/>
  <c r="B10" i="35" s="1"/>
  <c r="B11" i="35" s="1"/>
  <c r="B12" i="35" s="1"/>
  <c r="B13" i="35" s="1"/>
  <c r="B14" i="35" s="1"/>
  <c r="B15" i="35" s="1"/>
  <c r="B16" i="35" s="1"/>
  <c r="B17" i="35" s="1"/>
  <c r="B18" i="35" s="1"/>
  <c r="B19" i="35" s="1"/>
  <c r="B20" i="35" s="1"/>
  <c r="B21" i="35" s="1"/>
  <c r="B22" i="35" s="1"/>
  <c r="B23" i="35" s="1"/>
  <c r="B24" i="35" s="1"/>
  <c r="B25" i="35" s="1"/>
  <c r="B26" i="35" s="1"/>
  <c r="B27" i="35" s="1"/>
  <c r="B28" i="35" s="1"/>
  <c r="B29" i="35" s="1"/>
  <c r="B30" i="35" s="1"/>
  <c r="B31" i="35" s="1"/>
  <c r="B32" i="35" s="1"/>
  <c r="B33" i="35" s="1"/>
  <c r="B34" i="35" s="1"/>
  <c r="B35" i="35" s="1"/>
  <c r="B36" i="35" s="1"/>
  <c r="B37" i="35" s="1"/>
  <c r="B38" i="35" s="1"/>
  <c r="B39" i="35" s="1"/>
  <c r="B40" i="35" s="1"/>
  <c r="B41" i="35" s="1"/>
  <c r="B42" i="35" s="1"/>
  <c r="B43" i="35" s="1"/>
  <c r="B44" i="35" s="1"/>
  <c r="B45" i="35" s="1"/>
  <c r="B46" i="35" s="1"/>
  <c r="A3" i="35"/>
  <c r="A4" i="35" s="1"/>
  <c r="A5" i="35" s="1"/>
  <c r="A6" i="35" s="1"/>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Q2" i="35"/>
  <c r="O2" i="35"/>
  <c r="C599" i="17" l="1"/>
  <c r="T601" i="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2" i="1"/>
  <c r="T2" i="2"/>
  <c r="T601" i="2"/>
  <c r="T600" i="2"/>
  <c r="T599" i="2"/>
  <c r="T598" i="2"/>
  <c r="T597" i="2"/>
  <c r="T596" i="2"/>
  <c r="T595" i="2"/>
  <c r="T594" i="2"/>
  <c r="T593" i="2"/>
  <c r="T592" i="2"/>
  <c r="T591" i="2"/>
  <c r="T590" i="2"/>
  <c r="T589" i="2"/>
  <c r="T588" i="2"/>
  <c r="T587" i="2"/>
  <c r="T586" i="2"/>
  <c r="T585" i="2"/>
  <c r="T584" i="2"/>
  <c r="T583" i="2"/>
  <c r="T582" i="2"/>
  <c r="T581" i="2"/>
  <c r="T580" i="2"/>
  <c r="T579" i="2"/>
  <c r="T578" i="2"/>
  <c r="T577" i="2"/>
  <c r="T576" i="2"/>
  <c r="T575" i="2"/>
  <c r="T574" i="2"/>
  <c r="T573" i="2"/>
  <c r="T572" i="2"/>
  <c r="T571" i="2"/>
  <c r="T570" i="2"/>
  <c r="T569" i="2"/>
  <c r="T568" i="2"/>
  <c r="T567" i="2"/>
  <c r="T566" i="2"/>
  <c r="T565" i="2"/>
  <c r="T564" i="2"/>
  <c r="T563" i="2"/>
  <c r="T562" i="2"/>
  <c r="T561" i="2"/>
  <c r="T560" i="2"/>
  <c r="T559" i="2"/>
  <c r="T558" i="2"/>
  <c r="T557" i="2"/>
  <c r="T556" i="2"/>
  <c r="T555" i="2"/>
  <c r="T554" i="2"/>
  <c r="T553" i="2"/>
  <c r="T552" i="2"/>
  <c r="T551" i="2"/>
  <c r="T550" i="2"/>
  <c r="T549" i="2"/>
  <c r="T548" i="2"/>
  <c r="T547" i="2"/>
  <c r="T546" i="2"/>
  <c r="T545" i="2"/>
  <c r="T544" i="2"/>
  <c r="T543" i="2"/>
  <c r="T542" i="2"/>
  <c r="T541" i="2"/>
  <c r="T540" i="2"/>
  <c r="T539" i="2"/>
  <c r="T538" i="2"/>
  <c r="T537" i="2"/>
  <c r="T536" i="2"/>
  <c r="T535" i="2"/>
  <c r="T534" i="2"/>
  <c r="T533" i="2"/>
  <c r="T532" i="2"/>
  <c r="T531" i="2"/>
  <c r="T530" i="2"/>
  <c r="T529" i="2"/>
  <c r="T528" i="2"/>
  <c r="T527" i="2"/>
  <c r="T526" i="2"/>
  <c r="T525" i="2"/>
  <c r="T524" i="2"/>
  <c r="T523" i="2"/>
  <c r="T522" i="2"/>
  <c r="T521" i="2"/>
  <c r="T520" i="2"/>
  <c r="T519" i="2"/>
  <c r="T518" i="2"/>
  <c r="T517" i="2"/>
  <c r="T516" i="2"/>
  <c r="T515" i="2"/>
  <c r="T514" i="2"/>
  <c r="T513" i="2"/>
  <c r="T512" i="2"/>
  <c r="T511" i="2"/>
  <c r="T510" i="2"/>
  <c r="T509" i="2"/>
  <c r="T508" i="2"/>
  <c r="T507" i="2"/>
  <c r="T506" i="2"/>
  <c r="T505" i="2"/>
  <c r="T504" i="2"/>
  <c r="T503" i="2"/>
  <c r="T502" i="2"/>
  <c r="T501" i="2"/>
  <c r="T500" i="2"/>
  <c r="T499" i="2"/>
  <c r="T498" i="2"/>
  <c r="T497" i="2"/>
  <c r="T496" i="2"/>
  <c r="T495" i="2"/>
  <c r="T494" i="2"/>
  <c r="T493" i="2"/>
  <c r="T492" i="2"/>
  <c r="T491" i="2"/>
  <c r="T490" i="2"/>
  <c r="T489" i="2"/>
  <c r="T488" i="2"/>
  <c r="T487" i="2"/>
  <c r="T486" i="2"/>
  <c r="T485" i="2"/>
  <c r="T484" i="2"/>
  <c r="T483" i="2"/>
  <c r="T482" i="2"/>
  <c r="T481" i="2"/>
  <c r="T480" i="2"/>
  <c r="T479" i="2"/>
  <c r="T478" i="2"/>
  <c r="T477" i="2"/>
  <c r="T476" i="2"/>
  <c r="T475" i="2"/>
  <c r="T474" i="2"/>
  <c r="T473" i="2"/>
  <c r="T472" i="2"/>
  <c r="T471" i="2"/>
  <c r="T470" i="2"/>
  <c r="T469" i="2"/>
  <c r="T468" i="2"/>
  <c r="T467" i="2"/>
  <c r="T466" i="2"/>
  <c r="T465" i="2"/>
  <c r="T464" i="2"/>
  <c r="T463" i="2"/>
  <c r="T462" i="2"/>
  <c r="T461" i="2"/>
  <c r="T460" i="2"/>
  <c r="T459" i="2"/>
  <c r="T458" i="2"/>
  <c r="T457" i="2"/>
  <c r="T456" i="2"/>
  <c r="T455" i="2"/>
  <c r="T454" i="2"/>
  <c r="T453" i="2"/>
  <c r="T452" i="2"/>
  <c r="T451" i="2"/>
  <c r="T450" i="2"/>
  <c r="T449" i="2"/>
  <c r="T448" i="2"/>
  <c r="T447" i="2"/>
  <c r="T446" i="2"/>
  <c r="T445" i="2"/>
  <c r="T444" i="2"/>
  <c r="T443" i="2"/>
  <c r="T442" i="2"/>
  <c r="T441" i="2"/>
  <c r="T440" i="2"/>
  <c r="T439" i="2"/>
  <c r="T438" i="2"/>
  <c r="T437" i="2"/>
  <c r="T436" i="2"/>
  <c r="T435" i="2"/>
  <c r="T434" i="2"/>
  <c r="T433" i="2"/>
  <c r="T432" i="2"/>
  <c r="T431" i="2"/>
  <c r="T430" i="2"/>
  <c r="T429" i="2"/>
  <c r="T428" i="2"/>
  <c r="T427" i="2"/>
  <c r="T426" i="2"/>
  <c r="T425" i="2"/>
  <c r="T424" i="2"/>
  <c r="T423" i="2"/>
  <c r="T422" i="2"/>
  <c r="T421" i="2"/>
  <c r="T420" i="2"/>
  <c r="T419" i="2"/>
  <c r="T418" i="2"/>
  <c r="T417" i="2"/>
  <c r="T416" i="2"/>
  <c r="T415" i="2"/>
  <c r="T414" i="2"/>
  <c r="T413" i="2"/>
  <c r="T412" i="2"/>
  <c r="T411" i="2"/>
  <c r="T410" i="2"/>
  <c r="T409" i="2"/>
  <c r="T408" i="2"/>
  <c r="T407" i="2"/>
  <c r="T406" i="2"/>
  <c r="T405" i="2"/>
  <c r="T404" i="2"/>
  <c r="T403" i="2"/>
  <c r="T402" i="2"/>
  <c r="T401" i="2"/>
  <c r="T400" i="2"/>
  <c r="T399" i="2"/>
  <c r="T398" i="2"/>
  <c r="T397" i="2"/>
  <c r="T396" i="2"/>
  <c r="T395" i="2"/>
  <c r="T394" i="2"/>
  <c r="T393" i="2"/>
  <c r="T392" i="2"/>
  <c r="T391" i="2"/>
  <c r="T390" i="2"/>
  <c r="T389" i="2"/>
  <c r="T388" i="2"/>
  <c r="T387" i="2"/>
  <c r="T386" i="2"/>
  <c r="T385" i="2"/>
  <c r="T384" i="2"/>
  <c r="T383" i="2"/>
  <c r="T382" i="2"/>
  <c r="T381" i="2"/>
  <c r="T380" i="2"/>
  <c r="T379" i="2"/>
  <c r="T378" i="2"/>
  <c r="T377" i="2"/>
  <c r="T376" i="2"/>
  <c r="T375" i="2"/>
  <c r="T374" i="2"/>
  <c r="T373" i="2"/>
  <c r="T372" i="2"/>
  <c r="T371" i="2"/>
  <c r="T370" i="2"/>
  <c r="T369" i="2"/>
  <c r="T368" i="2"/>
  <c r="T367" i="2"/>
  <c r="T366" i="2"/>
  <c r="T365" i="2"/>
  <c r="T364" i="2"/>
  <c r="T363" i="2"/>
  <c r="T362" i="2"/>
  <c r="T361" i="2"/>
  <c r="T360" i="2"/>
  <c r="T359" i="2"/>
  <c r="T358" i="2"/>
  <c r="T357" i="2"/>
  <c r="T356" i="2"/>
  <c r="T355" i="2"/>
  <c r="T354" i="2"/>
  <c r="T353" i="2"/>
  <c r="T352" i="2"/>
  <c r="T351" i="2"/>
  <c r="T350" i="2"/>
  <c r="T349" i="2"/>
  <c r="T348" i="2"/>
  <c r="T347" i="2"/>
  <c r="T346" i="2"/>
  <c r="T345" i="2"/>
  <c r="T344" i="2"/>
  <c r="T343" i="2"/>
  <c r="T342" i="2"/>
  <c r="T341" i="2"/>
  <c r="T340" i="2"/>
  <c r="T339" i="2"/>
  <c r="T338" i="2"/>
  <c r="T337" i="2"/>
  <c r="T336" i="2"/>
  <c r="T335" i="2"/>
  <c r="T334" i="2"/>
  <c r="T333" i="2"/>
  <c r="T332" i="2"/>
  <c r="T331" i="2"/>
  <c r="T330" i="2"/>
  <c r="T329" i="2"/>
  <c r="T328" i="2"/>
  <c r="T327" i="2"/>
  <c r="T326" i="2"/>
  <c r="T325" i="2"/>
  <c r="T324" i="2"/>
  <c r="T323" i="2"/>
  <c r="T322" i="2"/>
  <c r="T321" i="2"/>
  <c r="T320" i="2"/>
  <c r="T319" i="2"/>
  <c r="T318" i="2"/>
  <c r="T317" i="2"/>
  <c r="T316" i="2"/>
  <c r="T315" i="2"/>
  <c r="T314" i="2"/>
  <c r="T313" i="2"/>
  <c r="T312" i="2"/>
  <c r="T311" i="2"/>
  <c r="T310" i="2"/>
  <c r="T309" i="2"/>
  <c r="T308" i="2"/>
  <c r="T307" i="2"/>
  <c r="T306" i="2"/>
  <c r="T305" i="2"/>
  <c r="T304" i="2"/>
  <c r="T303" i="2"/>
  <c r="T302" i="2"/>
  <c r="T301" i="2"/>
  <c r="T300" i="2"/>
  <c r="T299" i="2"/>
  <c r="T298" i="2"/>
  <c r="T297" i="2"/>
  <c r="T296" i="2"/>
  <c r="T295" i="2"/>
  <c r="T294" i="2"/>
  <c r="T293" i="2"/>
  <c r="T292" i="2"/>
  <c r="T291" i="2"/>
  <c r="T290" i="2"/>
  <c r="T289" i="2"/>
  <c r="T288" i="2"/>
  <c r="T287" i="2"/>
  <c r="T286" i="2"/>
  <c r="T285" i="2"/>
  <c r="T284" i="2"/>
  <c r="T283" i="2"/>
  <c r="T282" i="2"/>
  <c r="T281" i="2"/>
  <c r="T280" i="2"/>
  <c r="T279" i="2"/>
  <c r="T278" i="2"/>
  <c r="T277" i="2"/>
  <c r="T276" i="2"/>
  <c r="T275" i="2"/>
  <c r="T274" i="2"/>
  <c r="T273" i="2"/>
  <c r="T272" i="2"/>
  <c r="T271" i="2"/>
  <c r="T270" i="2"/>
  <c r="T269" i="2"/>
  <c r="T268" i="2"/>
  <c r="T267" i="2"/>
  <c r="T266" i="2"/>
  <c r="T265" i="2"/>
  <c r="T264" i="2"/>
  <c r="T263" i="2"/>
  <c r="T262" i="2"/>
  <c r="T261" i="2"/>
  <c r="T260" i="2"/>
  <c r="T259" i="2"/>
  <c r="T258" i="2"/>
  <c r="T257" i="2"/>
  <c r="T256" i="2"/>
  <c r="T255" i="2"/>
  <c r="T254" i="2"/>
  <c r="T253" i="2"/>
  <c r="T252" i="2"/>
  <c r="T251" i="2"/>
  <c r="T250" i="2"/>
  <c r="T249" i="2"/>
  <c r="T248" i="2"/>
  <c r="T247" i="2"/>
  <c r="T246" i="2"/>
  <c r="T245" i="2"/>
  <c r="T244" i="2"/>
  <c r="T243" i="2"/>
  <c r="T242" i="2"/>
  <c r="T241" i="2"/>
  <c r="T240" i="2"/>
  <c r="T239" i="2"/>
  <c r="T238" i="2"/>
  <c r="T237" i="2"/>
  <c r="T236" i="2"/>
  <c r="T235" i="2"/>
  <c r="T234" i="2"/>
  <c r="T233" i="2"/>
  <c r="T232" i="2"/>
  <c r="T231" i="2"/>
  <c r="T230" i="2"/>
  <c r="T229" i="2"/>
  <c r="T228" i="2"/>
  <c r="T227" i="2"/>
  <c r="T226" i="2"/>
  <c r="T225" i="2"/>
  <c r="T224" i="2"/>
  <c r="T223" i="2"/>
  <c r="T222" i="2"/>
  <c r="T221" i="2"/>
  <c r="T220" i="2"/>
  <c r="T219" i="2"/>
  <c r="T218" i="2"/>
  <c r="T217" i="2"/>
  <c r="T216" i="2"/>
  <c r="T215" i="2"/>
  <c r="T214" i="2"/>
  <c r="T213" i="2"/>
  <c r="T212" i="2"/>
  <c r="T211" i="2"/>
  <c r="T210" i="2"/>
  <c r="T209" i="2"/>
  <c r="T208" i="2"/>
  <c r="T207" i="2"/>
  <c r="T206" i="2"/>
  <c r="T205" i="2"/>
  <c r="T204" i="2"/>
  <c r="T203" i="2"/>
  <c r="T202" i="2"/>
  <c r="T201" i="2"/>
  <c r="T200" i="2"/>
  <c r="T199" i="2"/>
  <c r="T198" i="2"/>
  <c r="T197" i="2"/>
  <c r="T196" i="2"/>
  <c r="T195" i="2"/>
  <c r="T194" i="2"/>
  <c r="T193" i="2"/>
  <c r="T192" i="2"/>
  <c r="T191" i="2"/>
  <c r="T190" i="2"/>
  <c r="T189" i="2"/>
  <c r="T188" i="2"/>
  <c r="T187" i="2"/>
  <c r="T186" i="2"/>
  <c r="T185" i="2"/>
  <c r="T184" i="2"/>
  <c r="T183" i="2"/>
  <c r="T182" i="2"/>
  <c r="T181" i="2"/>
  <c r="T180" i="2"/>
  <c r="T179" i="2"/>
  <c r="T178" i="2"/>
  <c r="T177" i="2"/>
  <c r="T176" i="2"/>
  <c r="T175" i="2"/>
  <c r="T174" i="2"/>
  <c r="T173" i="2"/>
  <c r="T172" i="2"/>
  <c r="T171" i="2"/>
  <c r="T170" i="2"/>
  <c r="T169" i="2"/>
  <c r="T168" i="2"/>
  <c r="T167" i="2"/>
  <c r="T166" i="2"/>
  <c r="T165" i="2"/>
  <c r="T164" i="2"/>
  <c r="T163" i="2"/>
  <c r="T162" i="2"/>
  <c r="T161" i="2"/>
  <c r="T160" i="2"/>
  <c r="T159" i="2"/>
  <c r="T158" i="2"/>
  <c r="T157" i="2"/>
  <c r="T156" i="2"/>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60" i="2"/>
  <c r="T59" i="2"/>
  <c r="T58" i="2"/>
  <c r="T57" i="2"/>
  <c r="T56"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T15" i="2"/>
  <c r="T14" i="2"/>
  <c r="T13" i="2"/>
  <c r="T12" i="2"/>
  <c r="T11" i="2"/>
  <c r="T10" i="2"/>
  <c r="T9" i="2"/>
  <c r="T8" i="2"/>
  <c r="T7" i="2"/>
  <c r="T6" i="2"/>
  <c r="T5" i="2"/>
  <c r="T4" i="2"/>
  <c r="T3" i="2"/>
  <c r="T2"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534" i="3"/>
  <c r="T535" i="3"/>
  <c r="T536" i="3"/>
  <c r="T537" i="3"/>
  <c r="T538" i="3"/>
  <c r="T539" i="3"/>
  <c r="T540" i="3"/>
  <c r="T541" i="3"/>
  <c r="T542" i="3"/>
  <c r="T543" i="3"/>
  <c r="T544" i="3"/>
  <c r="T545" i="3"/>
  <c r="T546" i="3"/>
  <c r="T547" i="3"/>
  <c r="T548" i="3"/>
  <c r="T549" i="3"/>
  <c r="T550" i="3"/>
  <c r="T551" i="3"/>
  <c r="T552" i="3"/>
  <c r="T553" i="3"/>
  <c r="T554" i="3"/>
  <c r="T555" i="3"/>
  <c r="T556" i="3"/>
  <c r="T557" i="3"/>
  <c r="T558" i="3"/>
  <c r="T559" i="3"/>
  <c r="T560" i="3"/>
  <c r="T561" i="3"/>
  <c r="T562" i="3"/>
  <c r="T563" i="3"/>
  <c r="T564" i="3"/>
  <c r="T565" i="3"/>
  <c r="T566" i="3"/>
  <c r="T567" i="3"/>
  <c r="T568" i="3"/>
  <c r="T569" i="3"/>
  <c r="T570" i="3"/>
  <c r="T571" i="3"/>
  <c r="T572" i="3"/>
  <c r="T573" i="3"/>
  <c r="T574" i="3"/>
  <c r="T575" i="3"/>
  <c r="T576" i="3"/>
  <c r="T577" i="3"/>
  <c r="T578" i="3"/>
  <c r="T579" i="3"/>
  <c r="T580" i="3"/>
  <c r="T581" i="3"/>
  <c r="T582" i="3"/>
  <c r="T583" i="3"/>
  <c r="T584" i="3"/>
  <c r="T585" i="3"/>
  <c r="T586" i="3"/>
  <c r="T587" i="3"/>
  <c r="T588" i="3"/>
  <c r="T589" i="3"/>
  <c r="T590" i="3"/>
  <c r="T591" i="3"/>
  <c r="T592" i="3"/>
  <c r="T593" i="3"/>
  <c r="T594" i="3"/>
  <c r="T595" i="3"/>
  <c r="T596" i="3"/>
  <c r="T597" i="3"/>
  <c r="T598" i="3"/>
  <c r="T599" i="3"/>
  <c r="T600" i="3"/>
  <c r="T601" i="3"/>
  <c r="N12" i="23"/>
  <c r="P12" i="23"/>
  <c r="K12" i="23" s="1"/>
  <c r="O12" i="23"/>
  <c r="I12" i="23" s="1"/>
  <c r="C600" i="17" l="1"/>
  <c r="AE601" i="1"/>
  <c r="AE600" i="1"/>
  <c r="AE599" i="1"/>
  <c r="AE598" i="1"/>
  <c r="AE597" i="1"/>
  <c r="AE596" i="1"/>
  <c r="AE595" i="1"/>
  <c r="AE594" i="1"/>
  <c r="AE593" i="1"/>
  <c r="AE592" i="1"/>
  <c r="AE591" i="1"/>
  <c r="AE590" i="1"/>
  <c r="AE589" i="1"/>
  <c r="AE588" i="1"/>
  <c r="AE587" i="1"/>
  <c r="AE586" i="1"/>
  <c r="AE585" i="1"/>
  <c r="AE584" i="1"/>
  <c r="AE583" i="1"/>
  <c r="AE582" i="1"/>
  <c r="AE581" i="1"/>
  <c r="AE580" i="1"/>
  <c r="AE579" i="1"/>
  <c r="AE578" i="1"/>
  <c r="AE577" i="1"/>
  <c r="AE576" i="1"/>
  <c r="AE575" i="1"/>
  <c r="AE574" i="1"/>
  <c r="AE573" i="1"/>
  <c r="AE572" i="1"/>
  <c r="AE571" i="1"/>
  <c r="AE570" i="1"/>
  <c r="AE569" i="1"/>
  <c r="AE568" i="1"/>
  <c r="AE567" i="1"/>
  <c r="AE566" i="1"/>
  <c r="AE565" i="1"/>
  <c r="AE564" i="1"/>
  <c r="AE563" i="1"/>
  <c r="AE562" i="1"/>
  <c r="AE561" i="1"/>
  <c r="AE560" i="1"/>
  <c r="AE559" i="1"/>
  <c r="AE558" i="1"/>
  <c r="AE557" i="1"/>
  <c r="AE556" i="1"/>
  <c r="AE555" i="1"/>
  <c r="AE554" i="1"/>
  <c r="AE553" i="1"/>
  <c r="AE552" i="1"/>
  <c r="AE551" i="1"/>
  <c r="AE550" i="1"/>
  <c r="AE549" i="1"/>
  <c r="AE548" i="1"/>
  <c r="AE547" i="1"/>
  <c r="AE546" i="1"/>
  <c r="AE545" i="1"/>
  <c r="AE544" i="1"/>
  <c r="AE543" i="1"/>
  <c r="AE542" i="1"/>
  <c r="AE541" i="1"/>
  <c r="AE540" i="1"/>
  <c r="AE539" i="1"/>
  <c r="AE538" i="1"/>
  <c r="AE537" i="1"/>
  <c r="AE536" i="1"/>
  <c r="AE535" i="1"/>
  <c r="AE534" i="1"/>
  <c r="AE533" i="1"/>
  <c r="AE532" i="1"/>
  <c r="AE531" i="1"/>
  <c r="AE530" i="1"/>
  <c r="AE529" i="1"/>
  <c r="AE528" i="1"/>
  <c r="AE527" i="1"/>
  <c r="AE526" i="1"/>
  <c r="AE525" i="1"/>
  <c r="AE524" i="1"/>
  <c r="AE523" i="1"/>
  <c r="AE522" i="1"/>
  <c r="AE521" i="1"/>
  <c r="AE520" i="1"/>
  <c r="AE519" i="1"/>
  <c r="AE518" i="1"/>
  <c r="AE517" i="1"/>
  <c r="AE516" i="1"/>
  <c r="AE515" i="1"/>
  <c r="AE514" i="1"/>
  <c r="AE513" i="1"/>
  <c r="AE512" i="1"/>
  <c r="AE511" i="1"/>
  <c r="AE510" i="1"/>
  <c r="AE509" i="1"/>
  <c r="AE508" i="1"/>
  <c r="AE507" i="1"/>
  <c r="AE506" i="1"/>
  <c r="AE505" i="1"/>
  <c r="AE504" i="1"/>
  <c r="AE503" i="1"/>
  <c r="AE502" i="1"/>
  <c r="AE501" i="1"/>
  <c r="AE500" i="1"/>
  <c r="AE499" i="1"/>
  <c r="AE498" i="1"/>
  <c r="AE497" i="1"/>
  <c r="AE496" i="1"/>
  <c r="AE495" i="1"/>
  <c r="AE494" i="1"/>
  <c r="AE493" i="1"/>
  <c r="AE492" i="1"/>
  <c r="AE491" i="1"/>
  <c r="AE490" i="1"/>
  <c r="AE489" i="1"/>
  <c r="AE488" i="1"/>
  <c r="AE487" i="1"/>
  <c r="AE486" i="1"/>
  <c r="AE485" i="1"/>
  <c r="AE484" i="1"/>
  <c r="AE483" i="1"/>
  <c r="AE482" i="1"/>
  <c r="AE481" i="1"/>
  <c r="AE480" i="1"/>
  <c r="AE479" i="1"/>
  <c r="AE478" i="1"/>
  <c r="AE477" i="1"/>
  <c r="AE476" i="1"/>
  <c r="AE475" i="1"/>
  <c r="AE474" i="1"/>
  <c r="AE473" i="1"/>
  <c r="AE472" i="1"/>
  <c r="AE471" i="1"/>
  <c r="AE470" i="1"/>
  <c r="AE469" i="1"/>
  <c r="AE468" i="1"/>
  <c r="AE467" i="1"/>
  <c r="AE466" i="1"/>
  <c r="AE465" i="1"/>
  <c r="AE464" i="1"/>
  <c r="AE463" i="1"/>
  <c r="AE462" i="1"/>
  <c r="AE461" i="1"/>
  <c r="AE460" i="1"/>
  <c r="AE459" i="1"/>
  <c r="AE458" i="1"/>
  <c r="AE457" i="1"/>
  <c r="AE456" i="1"/>
  <c r="AE455" i="1"/>
  <c r="AE454" i="1"/>
  <c r="AE453" i="1"/>
  <c r="AE452" i="1"/>
  <c r="AE451" i="1"/>
  <c r="AE450" i="1"/>
  <c r="AE449" i="1"/>
  <c r="AE448" i="1"/>
  <c r="AE447" i="1"/>
  <c r="AE446" i="1"/>
  <c r="AE445" i="1"/>
  <c r="AE444" i="1"/>
  <c r="AE443" i="1"/>
  <c r="AE442" i="1"/>
  <c r="AE441" i="1"/>
  <c r="AE440" i="1"/>
  <c r="AE439" i="1"/>
  <c r="AE438" i="1"/>
  <c r="AE437" i="1"/>
  <c r="AE436" i="1"/>
  <c r="AE435" i="1"/>
  <c r="AE434" i="1"/>
  <c r="AE433" i="1"/>
  <c r="AE432" i="1"/>
  <c r="AE431" i="1"/>
  <c r="AE430" i="1"/>
  <c r="AE429" i="1"/>
  <c r="AE428" i="1"/>
  <c r="AE427" i="1"/>
  <c r="AE426" i="1"/>
  <c r="AE425" i="1"/>
  <c r="AE424" i="1"/>
  <c r="AE423" i="1"/>
  <c r="AE422" i="1"/>
  <c r="AE421" i="1"/>
  <c r="AE420" i="1"/>
  <c r="AE419" i="1"/>
  <c r="AE418" i="1"/>
  <c r="AE417" i="1"/>
  <c r="AE416" i="1"/>
  <c r="AE415" i="1"/>
  <c r="AE414" i="1"/>
  <c r="AE413" i="1"/>
  <c r="AE412" i="1"/>
  <c r="AE411" i="1"/>
  <c r="AE410" i="1"/>
  <c r="AE409" i="1"/>
  <c r="AE408" i="1"/>
  <c r="AE407" i="1"/>
  <c r="AE406" i="1"/>
  <c r="AE405" i="1"/>
  <c r="AE404" i="1"/>
  <c r="AE403" i="1"/>
  <c r="AE402" i="1"/>
  <c r="AE401" i="1"/>
  <c r="AE400" i="1"/>
  <c r="AE399" i="1"/>
  <c r="AE398" i="1"/>
  <c r="AE397" i="1"/>
  <c r="AE396" i="1"/>
  <c r="AE395" i="1"/>
  <c r="AE394" i="1"/>
  <c r="AE393" i="1"/>
  <c r="AE392" i="1"/>
  <c r="AE391" i="1"/>
  <c r="AE390" i="1"/>
  <c r="AE389" i="1"/>
  <c r="AE388" i="1"/>
  <c r="AE387" i="1"/>
  <c r="AE386" i="1"/>
  <c r="AE385" i="1"/>
  <c r="AE384" i="1"/>
  <c r="AE383" i="1"/>
  <c r="AE382" i="1"/>
  <c r="AE381" i="1"/>
  <c r="AE380" i="1"/>
  <c r="AE379" i="1"/>
  <c r="AE378" i="1"/>
  <c r="AE377" i="1"/>
  <c r="AE376" i="1"/>
  <c r="AE375" i="1"/>
  <c r="AE374" i="1"/>
  <c r="AE373" i="1"/>
  <c r="AE372" i="1"/>
  <c r="AE371" i="1"/>
  <c r="AE370" i="1"/>
  <c r="AE369" i="1"/>
  <c r="AE368" i="1"/>
  <c r="AE367" i="1"/>
  <c r="AE366" i="1"/>
  <c r="AE365" i="1"/>
  <c r="AE364" i="1"/>
  <c r="AE363" i="1"/>
  <c r="AE362" i="1"/>
  <c r="AE361" i="1"/>
  <c r="AE360" i="1"/>
  <c r="AE359" i="1"/>
  <c r="AE358" i="1"/>
  <c r="AE357" i="1"/>
  <c r="AE356" i="1"/>
  <c r="AE355" i="1"/>
  <c r="AE354" i="1"/>
  <c r="AE353" i="1"/>
  <c r="AE352" i="1"/>
  <c r="AE351" i="1"/>
  <c r="AE350" i="1"/>
  <c r="AE349" i="1"/>
  <c r="AE348" i="1"/>
  <c r="AE347" i="1"/>
  <c r="AE346" i="1"/>
  <c r="AE345" i="1"/>
  <c r="AE344" i="1"/>
  <c r="AE343" i="1"/>
  <c r="AE342" i="1"/>
  <c r="AE341" i="1"/>
  <c r="AE340" i="1"/>
  <c r="AE339" i="1"/>
  <c r="AE338" i="1"/>
  <c r="AE337" i="1"/>
  <c r="AE336" i="1"/>
  <c r="AE335" i="1"/>
  <c r="AE334" i="1"/>
  <c r="AE333" i="1"/>
  <c r="AE332" i="1"/>
  <c r="AE331" i="1"/>
  <c r="AE330" i="1"/>
  <c r="AE329" i="1"/>
  <c r="AE328" i="1"/>
  <c r="AE327" i="1"/>
  <c r="AE326" i="1"/>
  <c r="AE325" i="1"/>
  <c r="AE324" i="1"/>
  <c r="AE323" i="1"/>
  <c r="AE322" i="1"/>
  <c r="AE321" i="1"/>
  <c r="AE320" i="1"/>
  <c r="AE319" i="1"/>
  <c r="AE318" i="1"/>
  <c r="AE317" i="1"/>
  <c r="AE316" i="1"/>
  <c r="AE315" i="1"/>
  <c r="AE314" i="1"/>
  <c r="AE313" i="1"/>
  <c r="AE312" i="1"/>
  <c r="AE311" i="1"/>
  <c r="AE310" i="1"/>
  <c r="AE309" i="1"/>
  <c r="AE308" i="1"/>
  <c r="AE307" i="1"/>
  <c r="AE306" i="1"/>
  <c r="AE305" i="1"/>
  <c r="AE304" i="1"/>
  <c r="AE303" i="1"/>
  <c r="AE302" i="1"/>
  <c r="AE301" i="1"/>
  <c r="AE300" i="1"/>
  <c r="AE299" i="1"/>
  <c r="AE298" i="1"/>
  <c r="AE297" i="1"/>
  <c r="AE296" i="1"/>
  <c r="AE295" i="1"/>
  <c r="AE294" i="1"/>
  <c r="AE293" i="1"/>
  <c r="AE292" i="1"/>
  <c r="AE291" i="1"/>
  <c r="AE290" i="1"/>
  <c r="AE289" i="1"/>
  <c r="AE288" i="1"/>
  <c r="AE287" i="1"/>
  <c r="AE286" i="1"/>
  <c r="AE285" i="1"/>
  <c r="AE284" i="1"/>
  <c r="AE283" i="1"/>
  <c r="AE282" i="1"/>
  <c r="AE281" i="1"/>
  <c r="AE280" i="1"/>
  <c r="AE279" i="1"/>
  <c r="AE278" i="1"/>
  <c r="AE277" i="1"/>
  <c r="AE276" i="1"/>
  <c r="AE275" i="1"/>
  <c r="AE274" i="1"/>
  <c r="AE273" i="1"/>
  <c r="AE272" i="1"/>
  <c r="AE271" i="1"/>
  <c r="AE270" i="1"/>
  <c r="AE269" i="1"/>
  <c r="AE268" i="1"/>
  <c r="AE267" i="1"/>
  <c r="AE266" i="1"/>
  <c r="AE265" i="1"/>
  <c r="AE264" i="1"/>
  <c r="AE263" i="1"/>
  <c r="AE262" i="1"/>
  <c r="AE261" i="1"/>
  <c r="AE260" i="1"/>
  <c r="AE259" i="1"/>
  <c r="AE258" i="1"/>
  <c r="AE257" i="1"/>
  <c r="AE256" i="1"/>
  <c r="AE255" i="1"/>
  <c r="AE254" i="1"/>
  <c r="AE253" i="1"/>
  <c r="AE252" i="1"/>
  <c r="AE251" i="1"/>
  <c r="AE250" i="1"/>
  <c r="AE249" i="1"/>
  <c r="AE248" i="1"/>
  <c r="AE247" i="1"/>
  <c r="AE246" i="1"/>
  <c r="AE245"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E142" i="1"/>
  <c r="AE141" i="1"/>
  <c r="AE140" i="1"/>
  <c r="AE139" i="1"/>
  <c r="AE138" i="1"/>
  <c r="AE137" i="1"/>
  <c r="AE136" i="1"/>
  <c r="AE135" i="1"/>
  <c r="AE134" i="1"/>
  <c r="AE133" i="1"/>
  <c r="AE132" i="1"/>
  <c r="AE131" i="1"/>
  <c r="AE130" i="1"/>
  <c r="AE129" i="1"/>
  <c r="AE128" i="1"/>
  <c r="AE127" i="1"/>
  <c r="AE126" i="1"/>
  <c r="AE125" i="1"/>
  <c r="AE124" i="1"/>
  <c r="AE123" i="1"/>
  <c r="AE122" i="1"/>
  <c r="AE121" i="1"/>
  <c r="AE120" i="1"/>
  <c r="AE119" i="1"/>
  <c r="AE118" i="1"/>
  <c r="AE117" i="1"/>
  <c r="AE116" i="1"/>
  <c r="AE115" i="1"/>
  <c r="AE114" i="1"/>
  <c r="AE113" i="1"/>
  <c r="AE112" i="1"/>
  <c r="AE111" i="1"/>
  <c r="AE110" i="1"/>
  <c r="AE109" i="1"/>
  <c r="AE108" i="1"/>
  <c r="AE107" i="1"/>
  <c r="AE106" i="1"/>
  <c r="AE105" i="1"/>
  <c r="AE104"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E4" i="1"/>
  <c r="AE3" i="1"/>
  <c r="AE2" i="1"/>
  <c r="AE601" i="2"/>
  <c r="AE600" i="2"/>
  <c r="AE599" i="2"/>
  <c r="AE598" i="2"/>
  <c r="AE597" i="2"/>
  <c r="AE596" i="2"/>
  <c r="AE595" i="2"/>
  <c r="AE594" i="2"/>
  <c r="AE593" i="2"/>
  <c r="AE592" i="2"/>
  <c r="AE591" i="2"/>
  <c r="AE590" i="2"/>
  <c r="AE589" i="2"/>
  <c r="AE588" i="2"/>
  <c r="AE587" i="2"/>
  <c r="AE586" i="2"/>
  <c r="AE585" i="2"/>
  <c r="AE584" i="2"/>
  <c r="AE583" i="2"/>
  <c r="AE582" i="2"/>
  <c r="AE581" i="2"/>
  <c r="AE580" i="2"/>
  <c r="AE579" i="2"/>
  <c r="AE578" i="2"/>
  <c r="AE577" i="2"/>
  <c r="AE576" i="2"/>
  <c r="AE575" i="2"/>
  <c r="AE574" i="2"/>
  <c r="AE573" i="2"/>
  <c r="AE572" i="2"/>
  <c r="AE571" i="2"/>
  <c r="AE570" i="2"/>
  <c r="AE569" i="2"/>
  <c r="AE568" i="2"/>
  <c r="AE567" i="2"/>
  <c r="AE566" i="2"/>
  <c r="AE565" i="2"/>
  <c r="AE564" i="2"/>
  <c r="AE563" i="2"/>
  <c r="AE562" i="2"/>
  <c r="AE561" i="2"/>
  <c r="AE560" i="2"/>
  <c r="AE559" i="2"/>
  <c r="AE558" i="2"/>
  <c r="AE557" i="2"/>
  <c r="AE556" i="2"/>
  <c r="AE555" i="2"/>
  <c r="AE554" i="2"/>
  <c r="AE553" i="2"/>
  <c r="AE552" i="2"/>
  <c r="AE551" i="2"/>
  <c r="AE550" i="2"/>
  <c r="AE549" i="2"/>
  <c r="AE548" i="2"/>
  <c r="AE547" i="2"/>
  <c r="AE546" i="2"/>
  <c r="AE545" i="2"/>
  <c r="AE544" i="2"/>
  <c r="AE543" i="2"/>
  <c r="AE542" i="2"/>
  <c r="AE541" i="2"/>
  <c r="AE540" i="2"/>
  <c r="AE539" i="2"/>
  <c r="AE538" i="2"/>
  <c r="AE537" i="2"/>
  <c r="AE536" i="2"/>
  <c r="AE535" i="2"/>
  <c r="AE534" i="2"/>
  <c r="AE533" i="2"/>
  <c r="AE532" i="2"/>
  <c r="AE531" i="2"/>
  <c r="AE530" i="2"/>
  <c r="AE529" i="2"/>
  <c r="AE528" i="2"/>
  <c r="AE527" i="2"/>
  <c r="AE526" i="2"/>
  <c r="AE525" i="2"/>
  <c r="AE524" i="2"/>
  <c r="AE523" i="2"/>
  <c r="AE522" i="2"/>
  <c r="AE521" i="2"/>
  <c r="AE520" i="2"/>
  <c r="AE519" i="2"/>
  <c r="AE518" i="2"/>
  <c r="AE517" i="2"/>
  <c r="AE516" i="2"/>
  <c r="AE515" i="2"/>
  <c r="AE514" i="2"/>
  <c r="AE513" i="2"/>
  <c r="AE512" i="2"/>
  <c r="AE511" i="2"/>
  <c r="AE510" i="2"/>
  <c r="AE509" i="2"/>
  <c r="AE508" i="2"/>
  <c r="AE507" i="2"/>
  <c r="AE506" i="2"/>
  <c r="AE505" i="2"/>
  <c r="AE504" i="2"/>
  <c r="AE503" i="2"/>
  <c r="AE502" i="2"/>
  <c r="AE501" i="2"/>
  <c r="AE500" i="2"/>
  <c r="AE499" i="2"/>
  <c r="AE498" i="2"/>
  <c r="AE497" i="2"/>
  <c r="AE496" i="2"/>
  <c r="AE495" i="2"/>
  <c r="AE494" i="2"/>
  <c r="AE493" i="2"/>
  <c r="AE492" i="2"/>
  <c r="AE491" i="2"/>
  <c r="AE490" i="2"/>
  <c r="AE489" i="2"/>
  <c r="AE488" i="2"/>
  <c r="AE487" i="2"/>
  <c r="AE486" i="2"/>
  <c r="AE485" i="2"/>
  <c r="AE484" i="2"/>
  <c r="AE483" i="2"/>
  <c r="AE482" i="2"/>
  <c r="AE481" i="2"/>
  <c r="AE480" i="2"/>
  <c r="AE479" i="2"/>
  <c r="AE478" i="2"/>
  <c r="AE477" i="2"/>
  <c r="AE476" i="2"/>
  <c r="AE475" i="2"/>
  <c r="AE474" i="2"/>
  <c r="AE473" i="2"/>
  <c r="AE472" i="2"/>
  <c r="AE471" i="2"/>
  <c r="AE470" i="2"/>
  <c r="AE469" i="2"/>
  <c r="AE468" i="2"/>
  <c r="AE467" i="2"/>
  <c r="AE466" i="2"/>
  <c r="AE465" i="2"/>
  <c r="AE464" i="2"/>
  <c r="AE463" i="2"/>
  <c r="AE462" i="2"/>
  <c r="AE461" i="2"/>
  <c r="AE460" i="2"/>
  <c r="AE459" i="2"/>
  <c r="AE458" i="2"/>
  <c r="AE457" i="2"/>
  <c r="AE456" i="2"/>
  <c r="AE455" i="2"/>
  <c r="AE454" i="2"/>
  <c r="AE453" i="2"/>
  <c r="AE452" i="2"/>
  <c r="AE451" i="2"/>
  <c r="AE450" i="2"/>
  <c r="AE449" i="2"/>
  <c r="AE448" i="2"/>
  <c r="AE447" i="2"/>
  <c r="AE446" i="2"/>
  <c r="AE445" i="2"/>
  <c r="AE444" i="2"/>
  <c r="AE443" i="2"/>
  <c r="AE442" i="2"/>
  <c r="AE441" i="2"/>
  <c r="AE440" i="2"/>
  <c r="AE439" i="2"/>
  <c r="AE438" i="2"/>
  <c r="AE437" i="2"/>
  <c r="AE436" i="2"/>
  <c r="AE435" i="2"/>
  <c r="AE434" i="2"/>
  <c r="AE433" i="2"/>
  <c r="AE432" i="2"/>
  <c r="AE431" i="2"/>
  <c r="AE430" i="2"/>
  <c r="AE429" i="2"/>
  <c r="AE428" i="2"/>
  <c r="AE427" i="2"/>
  <c r="AE426" i="2"/>
  <c r="AE425" i="2"/>
  <c r="AE424" i="2"/>
  <c r="AE423" i="2"/>
  <c r="AE422" i="2"/>
  <c r="AE421" i="2"/>
  <c r="AE420" i="2"/>
  <c r="AE419" i="2"/>
  <c r="AE418" i="2"/>
  <c r="AE417" i="2"/>
  <c r="AE416" i="2"/>
  <c r="AE415" i="2"/>
  <c r="AE414" i="2"/>
  <c r="AE413" i="2"/>
  <c r="AE412" i="2"/>
  <c r="AE411" i="2"/>
  <c r="AE410" i="2"/>
  <c r="AE409" i="2"/>
  <c r="AE408" i="2"/>
  <c r="AE407" i="2"/>
  <c r="AE406" i="2"/>
  <c r="AE405" i="2"/>
  <c r="AE404" i="2"/>
  <c r="AE403" i="2"/>
  <c r="AE402" i="2"/>
  <c r="AE401" i="2"/>
  <c r="AE400" i="2"/>
  <c r="AE399" i="2"/>
  <c r="AE398" i="2"/>
  <c r="AE397" i="2"/>
  <c r="AE396" i="2"/>
  <c r="AE395" i="2"/>
  <c r="AE394" i="2"/>
  <c r="AE393" i="2"/>
  <c r="AE392" i="2"/>
  <c r="AE391" i="2"/>
  <c r="AE390" i="2"/>
  <c r="AE389" i="2"/>
  <c r="AE388" i="2"/>
  <c r="AE387" i="2"/>
  <c r="AE386" i="2"/>
  <c r="AE385" i="2"/>
  <c r="AE384" i="2"/>
  <c r="AE383" i="2"/>
  <c r="AE382" i="2"/>
  <c r="AE381" i="2"/>
  <c r="AE380" i="2"/>
  <c r="AE379" i="2"/>
  <c r="AE378" i="2"/>
  <c r="AE377" i="2"/>
  <c r="AE376" i="2"/>
  <c r="AE375" i="2"/>
  <c r="AE374" i="2"/>
  <c r="AE373" i="2"/>
  <c r="AE372" i="2"/>
  <c r="AE371" i="2"/>
  <c r="AE370" i="2"/>
  <c r="AE369" i="2"/>
  <c r="AE368" i="2"/>
  <c r="AE367" i="2"/>
  <c r="AE366" i="2"/>
  <c r="AE365" i="2"/>
  <c r="AE364" i="2"/>
  <c r="AE363" i="2"/>
  <c r="AE362" i="2"/>
  <c r="AE361" i="2"/>
  <c r="AE360" i="2"/>
  <c r="AE359" i="2"/>
  <c r="AE358" i="2"/>
  <c r="AE357" i="2"/>
  <c r="AE356" i="2"/>
  <c r="AE355" i="2"/>
  <c r="AE354" i="2"/>
  <c r="AE353" i="2"/>
  <c r="AE352" i="2"/>
  <c r="AE351" i="2"/>
  <c r="AE350" i="2"/>
  <c r="AE349" i="2"/>
  <c r="AE348" i="2"/>
  <c r="AE347" i="2"/>
  <c r="AE346" i="2"/>
  <c r="AE345" i="2"/>
  <c r="AE344" i="2"/>
  <c r="AE343" i="2"/>
  <c r="AE342" i="2"/>
  <c r="AE341" i="2"/>
  <c r="AE340" i="2"/>
  <c r="AE339" i="2"/>
  <c r="AE338" i="2"/>
  <c r="AE337" i="2"/>
  <c r="AE336" i="2"/>
  <c r="AE335" i="2"/>
  <c r="AE334" i="2"/>
  <c r="AE333" i="2"/>
  <c r="AE332" i="2"/>
  <c r="AE331" i="2"/>
  <c r="AE330" i="2"/>
  <c r="AE329" i="2"/>
  <c r="AE328" i="2"/>
  <c r="AE327" i="2"/>
  <c r="AE326" i="2"/>
  <c r="AE325" i="2"/>
  <c r="AE324" i="2"/>
  <c r="AE323" i="2"/>
  <c r="AE322" i="2"/>
  <c r="AE321" i="2"/>
  <c r="AE320" i="2"/>
  <c r="AE319" i="2"/>
  <c r="AE318" i="2"/>
  <c r="AE317" i="2"/>
  <c r="AE316" i="2"/>
  <c r="AE315" i="2"/>
  <c r="AE314" i="2"/>
  <c r="AE313" i="2"/>
  <c r="AE312" i="2"/>
  <c r="AE311" i="2"/>
  <c r="AE310" i="2"/>
  <c r="AE309" i="2"/>
  <c r="AE308" i="2"/>
  <c r="AE307" i="2"/>
  <c r="AE306" i="2"/>
  <c r="AE305" i="2"/>
  <c r="AE304" i="2"/>
  <c r="AE303" i="2"/>
  <c r="AE302" i="2"/>
  <c r="AE301" i="2"/>
  <c r="AE300" i="2"/>
  <c r="AE299" i="2"/>
  <c r="AE298" i="2"/>
  <c r="AE297" i="2"/>
  <c r="AE296" i="2"/>
  <c r="AE295" i="2"/>
  <c r="AE294" i="2"/>
  <c r="AE293" i="2"/>
  <c r="AE292" i="2"/>
  <c r="AE291" i="2"/>
  <c r="AE290" i="2"/>
  <c r="AE289" i="2"/>
  <c r="AE288" i="2"/>
  <c r="AE287" i="2"/>
  <c r="AE286" i="2"/>
  <c r="AE285" i="2"/>
  <c r="AE284" i="2"/>
  <c r="AE283" i="2"/>
  <c r="AE282" i="2"/>
  <c r="AE281" i="2"/>
  <c r="AE280" i="2"/>
  <c r="AE279" i="2"/>
  <c r="AE278" i="2"/>
  <c r="AE277" i="2"/>
  <c r="AE276" i="2"/>
  <c r="AE275" i="2"/>
  <c r="AE274" i="2"/>
  <c r="AE273" i="2"/>
  <c r="AE272" i="2"/>
  <c r="AE271" i="2"/>
  <c r="AE270" i="2"/>
  <c r="AE269" i="2"/>
  <c r="AE268" i="2"/>
  <c r="AE267" i="2"/>
  <c r="AE266" i="2"/>
  <c r="AE265" i="2"/>
  <c r="AE264" i="2"/>
  <c r="AE263" i="2"/>
  <c r="AE262" i="2"/>
  <c r="AE261" i="2"/>
  <c r="AE260" i="2"/>
  <c r="AE259" i="2"/>
  <c r="AE258" i="2"/>
  <c r="AE257" i="2"/>
  <c r="AE256" i="2"/>
  <c r="AE255" i="2"/>
  <c r="AE254" i="2"/>
  <c r="AE253" i="2"/>
  <c r="AE252" i="2"/>
  <c r="AE251" i="2"/>
  <c r="AE250" i="2"/>
  <c r="AE249" i="2"/>
  <c r="AE248" i="2"/>
  <c r="AE247" i="2"/>
  <c r="AE246" i="2"/>
  <c r="AE245" i="2"/>
  <c r="AE244" i="2"/>
  <c r="AE243" i="2"/>
  <c r="AE242" i="2"/>
  <c r="AE241" i="2"/>
  <c r="AE240" i="2"/>
  <c r="AE239" i="2"/>
  <c r="AE238" i="2"/>
  <c r="AE237" i="2"/>
  <c r="AE236" i="2"/>
  <c r="AE235" i="2"/>
  <c r="AE234" i="2"/>
  <c r="AE233" i="2"/>
  <c r="AE232" i="2"/>
  <c r="AE231" i="2"/>
  <c r="AE230" i="2"/>
  <c r="AE229" i="2"/>
  <c r="AE228" i="2"/>
  <c r="AE227" i="2"/>
  <c r="AE226" i="2"/>
  <c r="AE225" i="2"/>
  <c r="AE224" i="2"/>
  <c r="AE223" i="2"/>
  <c r="AE222" i="2"/>
  <c r="AE221" i="2"/>
  <c r="AE220" i="2"/>
  <c r="AE219" i="2"/>
  <c r="AE218" i="2"/>
  <c r="AE217" i="2"/>
  <c r="AE216" i="2"/>
  <c r="AE215" i="2"/>
  <c r="AE214" i="2"/>
  <c r="AE213" i="2"/>
  <c r="AE212" i="2"/>
  <c r="AE211" i="2"/>
  <c r="AE210" i="2"/>
  <c r="AE209" i="2"/>
  <c r="AE208" i="2"/>
  <c r="AE207" i="2"/>
  <c r="AE206" i="2"/>
  <c r="AE205" i="2"/>
  <c r="AE204" i="2"/>
  <c r="AE203" i="2"/>
  <c r="AE202" i="2"/>
  <c r="AE201" i="2"/>
  <c r="AE200" i="2"/>
  <c r="AE199" i="2"/>
  <c r="AE198" i="2"/>
  <c r="AE197" i="2"/>
  <c r="AE196" i="2"/>
  <c r="AE195" i="2"/>
  <c r="AE194" i="2"/>
  <c r="AE193" i="2"/>
  <c r="AE192" i="2"/>
  <c r="AE191" i="2"/>
  <c r="AE190" i="2"/>
  <c r="AE189" i="2"/>
  <c r="AE188" i="2"/>
  <c r="AE187" i="2"/>
  <c r="AE186" i="2"/>
  <c r="AE185" i="2"/>
  <c r="AE184" i="2"/>
  <c r="AE183" i="2"/>
  <c r="AE182" i="2"/>
  <c r="AE181" i="2"/>
  <c r="AE180" i="2"/>
  <c r="AE179" i="2"/>
  <c r="AE178" i="2"/>
  <c r="AE177" i="2"/>
  <c r="AE176" i="2"/>
  <c r="AE175" i="2"/>
  <c r="AE174" i="2"/>
  <c r="AE173" i="2"/>
  <c r="AE172" i="2"/>
  <c r="AE171" i="2"/>
  <c r="AE170" i="2"/>
  <c r="AE169" i="2"/>
  <c r="AE168" i="2"/>
  <c r="AE167" i="2"/>
  <c r="AE166" i="2"/>
  <c r="AE165" i="2"/>
  <c r="AE164" i="2"/>
  <c r="AE163" i="2"/>
  <c r="AE162" i="2"/>
  <c r="AE161" i="2"/>
  <c r="AE160" i="2"/>
  <c r="AE159" i="2"/>
  <c r="AE158" i="2"/>
  <c r="AE157" i="2"/>
  <c r="AE156" i="2"/>
  <c r="AE155" i="2"/>
  <c r="AE154" i="2"/>
  <c r="AE153" i="2"/>
  <c r="AE152" i="2"/>
  <c r="AE151" i="2"/>
  <c r="AE150" i="2"/>
  <c r="AE149" i="2"/>
  <c r="AE148" i="2"/>
  <c r="AE147" i="2"/>
  <c r="AE146" i="2"/>
  <c r="AE145" i="2"/>
  <c r="AE144" i="2"/>
  <c r="AE143" i="2"/>
  <c r="AE142" i="2"/>
  <c r="AE141" i="2"/>
  <c r="AE140" i="2"/>
  <c r="AE139" i="2"/>
  <c r="AE138" i="2"/>
  <c r="AE137" i="2"/>
  <c r="AE136" i="2"/>
  <c r="AE135" i="2"/>
  <c r="AE134" i="2"/>
  <c r="AE133" i="2"/>
  <c r="AE132" i="2"/>
  <c r="AE131" i="2"/>
  <c r="AE130" i="2"/>
  <c r="AE129" i="2"/>
  <c r="AE128" i="2"/>
  <c r="AE127" i="2"/>
  <c r="AE126" i="2"/>
  <c r="AE125" i="2"/>
  <c r="AE124" i="2"/>
  <c r="AE123" i="2"/>
  <c r="AE122" i="2"/>
  <c r="AE121" i="2"/>
  <c r="AE120" i="2"/>
  <c r="AE119" i="2"/>
  <c r="AE118" i="2"/>
  <c r="AE117" i="2"/>
  <c r="AE116" i="2"/>
  <c r="AE115" i="2"/>
  <c r="AE114" i="2"/>
  <c r="AE113" i="2"/>
  <c r="AE112" i="2"/>
  <c r="AE111" i="2"/>
  <c r="AE110" i="2"/>
  <c r="AE109" i="2"/>
  <c r="AE108" i="2"/>
  <c r="AE107" i="2"/>
  <c r="AE106" i="2"/>
  <c r="AE105" i="2"/>
  <c r="AE104" i="2"/>
  <c r="AE103" i="2"/>
  <c r="AE102" i="2"/>
  <c r="AE101" i="2"/>
  <c r="AE100" i="2"/>
  <c r="AE99" i="2"/>
  <c r="AE98" i="2"/>
  <c r="AE97" i="2"/>
  <c r="AE96" i="2"/>
  <c r="AE95" i="2"/>
  <c r="AE94" i="2"/>
  <c r="AE93" i="2"/>
  <c r="AE92" i="2"/>
  <c r="AE91" i="2"/>
  <c r="AE90" i="2"/>
  <c r="AE89" i="2"/>
  <c r="AE88" i="2"/>
  <c r="AE87" i="2"/>
  <c r="AE86" i="2"/>
  <c r="AE85" i="2"/>
  <c r="AE84" i="2"/>
  <c r="AE83" i="2"/>
  <c r="AE82" i="2"/>
  <c r="AE81" i="2"/>
  <c r="AE80" i="2"/>
  <c r="AE79" i="2"/>
  <c r="AE78" i="2"/>
  <c r="AE77" i="2"/>
  <c r="AE76" i="2"/>
  <c r="AE75" i="2"/>
  <c r="AE74" i="2"/>
  <c r="AE73" i="2"/>
  <c r="AE72" i="2"/>
  <c r="AE71" i="2"/>
  <c r="AE70" i="2"/>
  <c r="AE69" i="2"/>
  <c r="AE68" i="2"/>
  <c r="AE67" i="2"/>
  <c r="AE66" i="2"/>
  <c r="AE65" i="2"/>
  <c r="AE64" i="2"/>
  <c r="AE63" i="2"/>
  <c r="AE62" i="2"/>
  <c r="AE61" i="2"/>
  <c r="AE60" i="2"/>
  <c r="AE59" i="2"/>
  <c r="AE58" i="2"/>
  <c r="AE57" i="2"/>
  <c r="AE56" i="2"/>
  <c r="AE55" i="2"/>
  <c r="AE54" i="2"/>
  <c r="AE53" i="2"/>
  <c r="AE52" i="2"/>
  <c r="AE51" i="2"/>
  <c r="AE50" i="2"/>
  <c r="AE49" i="2"/>
  <c r="AE48" i="2"/>
  <c r="AE47" i="2"/>
  <c r="AE46" i="2"/>
  <c r="AE45" i="2"/>
  <c r="AE44" i="2"/>
  <c r="AE43" i="2"/>
  <c r="AE42" i="2"/>
  <c r="AE41" i="2"/>
  <c r="AE40" i="2"/>
  <c r="AE39" i="2"/>
  <c r="AE38" i="2"/>
  <c r="AE37" i="2"/>
  <c r="AE36" i="2"/>
  <c r="AE35" i="2"/>
  <c r="AE34" i="2"/>
  <c r="AE33" i="2"/>
  <c r="AE32" i="2"/>
  <c r="AE31" i="2"/>
  <c r="AE30" i="2"/>
  <c r="AE29" i="2"/>
  <c r="AE28" i="2"/>
  <c r="AE27" i="2"/>
  <c r="AE26" i="2"/>
  <c r="AE25" i="2"/>
  <c r="AE24" i="2"/>
  <c r="AE23" i="2"/>
  <c r="AE22" i="2"/>
  <c r="AE21" i="2"/>
  <c r="AE20" i="2"/>
  <c r="AE19" i="2"/>
  <c r="AE18" i="2"/>
  <c r="AE17" i="2"/>
  <c r="AE16" i="2"/>
  <c r="AE15" i="2"/>
  <c r="AE14" i="2"/>
  <c r="AE13" i="2"/>
  <c r="AE12" i="2"/>
  <c r="AE11" i="2"/>
  <c r="AE10" i="2"/>
  <c r="AE9" i="2"/>
  <c r="AE8" i="2"/>
  <c r="AE7" i="2"/>
  <c r="AE6" i="2"/>
  <c r="AE5" i="2"/>
  <c r="AE4" i="2"/>
  <c r="AE3" i="2"/>
  <c r="AE2" i="2"/>
  <c r="AE2" i="3"/>
  <c r="AE3" i="3"/>
  <c r="AE4" i="3"/>
  <c r="AE5" i="3"/>
  <c r="AE6" i="3"/>
  <c r="AE7" i="3"/>
  <c r="AE8" i="3"/>
  <c r="AE9" i="3"/>
  <c r="AE10" i="3"/>
  <c r="AE11" i="3"/>
  <c r="AE12" i="3"/>
  <c r="AE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5"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3" i="3"/>
  <c r="AE114" i="3"/>
  <c r="AE115" i="3"/>
  <c r="AE116" i="3"/>
  <c r="AE117" i="3"/>
  <c r="AE118" i="3"/>
  <c r="AE119" i="3"/>
  <c r="AE120" i="3"/>
  <c r="AE121" i="3"/>
  <c r="AE122" i="3"/>
  <c r="AE123" i="3"/>
  <c r="AE124" i="3"/>
  <c r="AE125" i="3"/>
  <c r="AE126" i="3"/>
  <c r="AE127" i="3"/>
  <c r="AE128" i="3"/>
  <c r="AE129" i="3"/>
  <c r="AE130" i="3"/>
  <c r="AE131" i="3"/>
  <c r="AE132" i="3"/>
  <c r="AE133" i="3"/>
  <c r="AE134" i="3"/>
  <c r="AE135" i="3"/>
  <c r="AE136" i="3"/>
  <c r="AE137" i="3"/>
  <c r="AE138" i="3"/>
  <c r="AE139" i="3"/>
  <c r="AE140" i="3"/>
  <c r="AE141" i="3"/>
  <c r="AE142" i="3"/>
  <c r="AE143" i="3"/>
  <c r="AE144" i="3"/>
  <c r="AE145" i="3"/>
  <c r="AE146" i="3"/>
  <c r="AE147" i="3"/>
  <c r="AE148" i="3"/>
  <c r="AE149" i="3"/>
  <c r="AE150" i="3"/>
  <c r="AE151" i="3"/>
  <c r="AE152" i="3"/>
  <c r="AE153" i="3"/>
  <c r="AE154" i="3"/>
  <c r="AE155" i="3"/>
  <c r="AE156" i="3"/>
  <c r="AE157" i="3"/>
  <c r="AE158" i="3"/>
  <c r="AE159" i="3"/>
  <c r="AE160" i="3"/>
  <c r="AE161" i="3"/>
  <c r="AE162" i="3"/>
  <c r="AE163" i="3"/>
  <c r="AE164" i="3"/>
  <c r="AE165" i="3"/>
  <c r="AE166" i="3"/>
  <c r="AE167" i="3"/>
  <c r="AE168" i="3"/>
  <c r="AE169" i="3"/>
  <c r="AE170" i="3"/>
  <c r="AE171" i="3"/>
  <c r="AE172" i="3"/>
  <c r="AE173" i="3"/>
  <c r="AE174" i="3"/>
  <c r="AE175" i="3"/>
  <c r="AE176" i="3"/>
  <c r="AE177" i="3"/>
  <c r="AE178" i="3"/>
  <c r="AE179" i="3"/>
  <c r="AE180" i="3"/>
  <c r="AE181" i="3"/>
  <c r="AE182" i="3"/>
  <c r="AE183" i="3"/>
  <c r="AE184" i="3"/>
  <c r="AE185" i="3"/>
  <c r="AE186" i="3"/>
  <c r="AE187" i="3"/>
  <c r="AE188" i="3"/>
  <c r="AE189" i="3"/>
  <c r="AE190" i="3"/>
  <c r="AE191" i="3"/>
  <c r="AE192" i="3"/>
  <c r="AE193" i="3"/>
  <c r="AE194" i="3"/>
  <c r="AE195" i="3"/>
  <c r="AE196" i="3"/>
  <c r="AE197" i="3"/>
  <c r="AE198" i="3"/>
  <c r="AE199" i="3"/>
  <c r="AE200" i="3"/>
  <c r="AE201" i="3"/>
  <c r="AE202" i="3"/>
  <c r="AE203" i="3"/>
  <c r="AE204" i="3"/>
  <c r="AE205" i="3"/>
  <c r="AE206" i="3"/>
  <c r="AE207" i="3"/>
  <c r="AE208" i="3"/>
  <c r="AE209" i="3"/>
  <c r="AE210" i="3"/>
  <c r="AE211" i="3"/>
  <c r="AE212" i="3"/>
  <c r="AE213" i="3"/>
  <c r="AE214" i="3"/>
  <c r="AE215" i="3"/>
  <c r="AE216" i="3"/>
  <c r="AE217" i="3"/>
  <c r="AE218" i="3"/>
  <c r="AE219" i="3"/>
  <c r="AE220" i="3"/>
  <c r="AE221" i="3"/>
  <c r="AE222" i="3"/>
  <c r="AE223" i="3"/>
  <c r="AE224" i="3"/>
  <c r="AE225" i="3"/>
  <c r="AE226" i="3"/>
  <c r="AE227" i="3"/>
  <c r="AE228" i="3"/>
  <c r="AE229" i="3"/>
  <c r="AE230" i="3"/>
  <c r="AE231" i="3"/>
  <c r="AE232" i="3"/>
  <c r="AE233" i="3"/>
  <c r="AE234" i="3"/>
  <c r="AE235" i="3"/>
  <c r="AE236" i="3"/>
  <c r="AE237" i="3"/>
  <c r="AE238" i="3"/>
  <c r="AE239" i="3"/>
  <c r="AE240" i="3"/>
  <c r="AE241" i="3"/>
  <c r="AE242" i="3"/>
  <c r="AE243" i="3"/>
  <c r="AE244" i="3"/>
  <c r="AE245" i="3"/>
  <c r="AE246" i="3"/>
  <c r="AE247" i="3"/>
  <c r="AE248" i="3"/>
  <c r="AE249" i="3"/>
  <c r="AE250" i="3"/>
  <c r="AE251" i="3"/>
  <c r="AE252" i="3"/>
  <c r="AE253" i="3"/>
  <c r="AE254" i="3"/>
  <c r="AE255" i="3"/>
  <c r="AE256" i="3"/>
  <c r="AE257" i="3"/>
  <c r="AE258" i="3"/>
  <c r="AE259" i="3"/>
  <c r="AE260" i="3"/>
  <c r="AE261" i="3"/>
  <c r="AE262" i="3"/>
  <c r="AE263" i="3"/>
  <c r="AE264" i="3"/>
  <c r="AE265" i="3"/>
  <c r="AE266" i="3"/>
  <c r="AE267" i="3"/>
  <c r="AE268" i="3"/>
  <c r="AE269" i="3"/>
  <c r="AE270" i="3"/>
  <c r="AE271" i="3"/>
  <c r="AE272" i="3"/>
  <c r="AE273" i="3"/>
  <c r="AE274" i="3"/>
  <c r="AE275" i="3"/>
  <c r="AE276" i="3"/>
  <c r="AE277" i="3"/>
  <c r="AE278" i="3"/>
  <c r="AE279" i="3"/>
  <c r="AE280" i="3"/>
  <c r="AE281" i="3"/>
  <c r="AE282" i="3"/>
  <c r="AE283" i="3"/>
  <c r="AE284" i="3"/>
  <c r="AE285" i="3"/>
  <c r="AE286" i="3"/>
  <c r="AE287" i="3"/>
  <c r="AE288" i="3"/>
  <c r="AE289" i="3"/>
  <c r="AE290" i="3"/>
  <c r="AE291" i="3"/>
  <c r="AE292" i="3"/>
  <c r="AE293" i="3"/>
  <c r="AE294" i="3"/>
  <c r="AE295" i="3"/>
  <c r="AE296" i="3"/>
  <c r="AE297" i="3"/>
  <c r="AE298" i="3"/>
  <c r="AE299" i="3"/>
  <c r="AE300" i="3"/>
  <c r="AE301" i="3"/>
  <c r="AE302" i="3"/>
  <c r="AE303" i="3"/>
  <c r="AE304" i="3"/>
  <c r="AE305" i="3"/>
  <c r="AE306" i="3"/>
  <c r="AE307" i="3"/>
  <c r="AE308" i="3"/>
  <c r="AE309" i="3"/>
  <c r="AE310" i="3"/>
  <c r="AE311" i="3"/>
  <c r="AE312" i="3"/>
  <c r="AE313" i="3"/>
  <c r="AE314" i="3"/>
  <c r="AE315" i="3"/>
  <c r="AE316" i="3"/>
  <c r="AE317" i="3"/>
  <c r="AE318" i="3"/>
  <c r="AE319" i="3"/>
  <c r="AE320" i="3"/>
  <c r="AE321" i="3"/>
  <c r="AE322" i="3"/>
  <c r="AE323" i="3"/>
  <c r="AE324" i="3"/>
  <c r="AE325" i="3"/>
  <c r="AE326" i="3"/>
  <c r="AE327" i="3"/>
  <c r="AE328" i="3"/>
  <c r="AE329" i="3"/>
  <c r="AE330" i="3"/>
  <c r="AE331" i="3"/>
  <c r="AE332" i="3"/>
  <c r="AE333" i="3"/>
  <c r="AE334" i="3"/>
  <c r="AE335" i="3"/>
  <c r="AE336" i="3"/>
  <c r="AE337" i="3"/>
  <c r="AE338" i="3"/>
  <c r="AE339" i="3"/>
  <c r="AE340" i="3"/>
  <c r="AE341" i="3"/>
  <c r="AE342" i="3"/>
  <c r="AE343" i="3"/>
  <c r="AE344" i="3"/>
  <c r="AE345" i="3"/>
  <c r="AE346" i="3"/>
  <c r="AE347" i="3"/>
  <c r="AE348" i="3"/>
  <c r="AE349" i="3"/>
  <c r="AE350" i="3"/>
  <c r="AE351" i="3"/>
  <c r="AE352" i="3"/>
  <c r="AE353" i="3"/>
  <c r="AE354" i="3"/>
  <c r="AE355" i="3"/>
  <c r="AE356" i="3"/>
  <c r="AE357" i="3"/>
  <c r="AE358" i="3"/>
  <c r="AE359" i="3"/>
  <c r="AE360" i="3"/>
  <c r="AE361" i="3"/>
  <c r="AE362" i="3"/>
  <c r="AE363" i="3"/>
  <c r="AE364" i="3"/>
  <c r="AE365" i="3"/>
  <c r="AE366" i="3"/>
  <c r="AE367" i="3"/>
  <c r="AE368" i="3"/>
  <c r="AE369" i="3"/>
  <c r="AE370" i="3"/>
  <c r="AE371" i="3"/>
  <c r="AE372" i="3"/>
  <c r="AE373" i="3"/>
  <c r="AE374" i="3"/>
  <c r="AE375" i="3"/>
  <c r="AE376" i="3"/>
  <c r="AE377" i="3"/>
  <c r="AE378" i="3"/>
  <c r="AE379" i="3"/>
  <c r="AE380" i="3"/>
  <c r="AE381" i="3"/>
  <c r="AE382" i="3"/>
  <c r="AE383" i="3"/>
  <c r="AE384" i="3"/>
  <c r="AE385" i="3"/>
  <c r="AE386" i="3"/>
  <c r="AE387" i="3"/>
  <c r="AE388" i="3"/>
  <c r="AE389" i="3"/>
  <c r="AE390" i="3"/>
  <c r="AE391" i="3"/>
  <c r="AE392" i="3"/>
  <c r="AE393" i="3"/>
  <c r="AE394" i="3"/>
  <c r="AE395" i="3"/>
  <c r="AE396" i="3"/>
  <c r="AE397" i="3"/>
  <c r="AE398" i="3"/>
  <c r="AE399" i="3"/>
  <c r="AE400" i="3"/>
  <c r="AE401" i="3"/>
  <c r="AE402" i="3"/>
  <c r="AE403" i="3"/>
  <c r="AE404" i="3"/>
  <c r="AE405" i="3"/>
  <c r="AE406" i="3"/>
  <c r="AE407" i="3"/>
  <c r="AE408" i="3"/>
  <c r="AE409" i="3"/>
  <c r="AE410" i="3"/>
  <c r="AE411" i="3"/>
  <c r="AE412" i="3"/>
  <c r="AE413" i="3"/>
  <c r="AE414" i="3"/>
  <c r="AE415" i="3"/>
  <c r="AE416" i="3"/>
  <c r="AE417" i="3"/>
  <c r="AE418" i="3"/>
  <c r="AE419" i="3"/>
  <c r="AE420" i="3"/>
  <c r="AE421" i="3"/>
  <c r="AE422" i="3"/>
  <c r="AE423" i="3"/>
  <c r="AE424" i="3"/>
  <c r="AE425" i="3"/>
  <c r="AE426" i="3"/>
  <c r="AE427" i="3"/>
  <c r="AE428" i="3"/>
  <c r="AE429" i="3"/>
  <c r="AE430" i="3"/>
  <c r="AE431" i="3"/>
  <c r="AE432" i="3"/>
  <c r="AE433" i="3"/>
  <c r="AE434" i="3"/>
  <c r="AE435" i="3"/>
  <c r="AE436" i="3"/>
  <c r="AE437" i="3"/>
  <c r="AE438" i="3"/>
  <c r="AE439" i="3"/>
  <c r="AE440" i="3"/>
  <c r="AE441" i="3"/>
  <c r="AE442" i="3"/>
  <c r="AE443" i="3"/>
  <c r="AE444" i="3"/>
  <c r="AE445" i="3"/>
  <c r="AE446" i="3"/>
  <c r="AE447" i="3"/>
  <c r="AE448" i="3"/>
  <c r="AE449" i="3"/>
  <c r="AE450" i="3"/>
  <c r="AE451" i="3"/>
  <c r="AE452" i="3"/>
  <c r="AE453" i="3"/>
  <c r="AE454" i="3"/>
  <c r="AE455" i="3"/>
  <c r="AE456" i="3"/>
  <c r="AE457" i="3"/>
  <c r="AE458" i="3"/>
  <c r="AE459" i="3"/>
  <c r="AE460" i="3"/>
  <c r="AE461" i="3"/>
  <c r="AE462" i="3"/>
  <c r="AE463" i="3"/>
  <c r="AE464" i="3"/>
  <c r="AE465" i="3"/>
  <c r="AE466" i="3"/>
  <c r="AE467" i="3"/>
  <c r="AE468" i="3"/>
  <c r="AE469" i="3"/>
  <c r="AE470" i="3"/>
  <c r="AE471" i="3"/>
  <c r="AE472" i="3"/>
  <c r="AE473" i="3"/>
  <c r="AE474" i="3"/>
  <c r="AE475" i="3"/>
  <c r="AE476" i="3"/>
  <c r="AE477" i="3"/>
  <c r="AE478" i="3"/>
  <c r="AE479" i="3"/>
  <c r="AE480" i="3"/>
  <c r="AE481" i="3"/>
  <c r="AE482" i="3"/>
  <c r="AE483" i="3"/>
  <c r="AE484" i="3"/>
  <c r="AE485" i="3"/>
  <c r="AE486" i="3"/>
  <c r="AE487" i="3"/>
  <c r="AE488" i="3"/>
  <c r="AE489" i="3"/>
  <c r="AE490" i="3"/>
  <c r="AE491" i="3"/>
  <c r="AE492" i="3"/>
  <c r="AE493" i="3"/>
  <c r="AE494" i="3"/>
  <c r="AE495" i="3"/>
  <c r="AE496" i="3"/>
  <c r="AE497" i="3"/>
  <c r="AE498" i="3"/>
  <c r="AE499" i="3"/>
  <c r="AE500" i="3"/>
  <c r="AE501" i="3"/>
  <c r="AE502" i="3"/>
  <c r="AE503" i="3"/>
  <c r="AE504" i="3"/>
  <c r="AE505" i="3"/>
  <c r="AE506" i="3"/>
  <c r="AE507" i="3"/>
  <c r="AE508" i="3"/>
  <c r="AE509" i="3"/>
  <c r="AE510" i="3"/>
  <c r="AE511" i="3"/>
  <c r="AE512" i="3"/>
  <c r="AE513" i="3"/>
  <c r="AE514" i="3"/>
  <c r="AE515" i="3"/>
  <c r="AE516" i="3"/>
  <c r="AE517" i="3"/>
  <c r="AE518" i="3"/>
  <c r="AE519" i="3"/>
  <c r="AE520" i="3"/>
  <c r="AE521" i="3"/>
  <c r="AE522" i="3"/>
  <c r="AE523" i="3"/>
  <c r="AE524" i="3"/>
  <c r="AE525" i="3"/>
  <c r="AE526" i="3"/>
  <c r="AE527" i="3"/>
  <c r="AE528" i="3"/>
  <c r="AE529" i="3"/>
  <c r="AE530" i="3"/>
  <c r="AE531" i="3"/>
  <c r="AE532" i="3"/>
  <c r="AE533" i="3"/>
  <c r="AE534" i="3"/>
  <c r="AE535" i="3"/>
  <c r="AE536" i="3"/>
  <c r="AE537" i="3"/>
  <c r="AE538" i="3"/>
  <c r="AE539" i="3"/>
  <c r="AE540" i="3"/>
  <c r="AE541" i="3"/>
  <c r="AE542" i="3"/>
  <c r="AE543" i="3"/>
  <c r="AE544" i="3"/>
  <c r="AE545" i="3"/>
  <c r="AE546" i="3"/>
  <c r="AE547" i="3"/>
  <c r="AE548" i="3"/>
  <c r="AE549" i="3"/>
  <c r="AE550" i="3"/>
  <c r="AE551" i="3"/>
  <c r="AE552" i="3"/>
  <c r="AE553" i="3"/>
  <c r="AE554" i="3"/>
  <c r="AE555" i="3"/>
  <c r="AE556" i="3"/>
  <c r="AE557" i="3"/>
  <c r="AE558" i="3"/>
  <c r="AE559" i="3"/>
  <c r="AE560" i="3"/>
  <c r="AE561" i="3"/>
  <c r="AE562" i="3"/>
  <c r="AE563" i="3"/>
  <c r="AE564" i="3"/>
  <c r="AE565" i="3"/>
  <c r="AE566" i="3"/>
  <c r="AE567" i="3"/>
  <c r="AE568" i="3"/>
  <c r="AE569" i="3"/>
  <c r="AE570" i="3"/>
  <c r="AE571" i="3"/>
  <c r="AE572" i="3"/>
  <c r="AE573" i="3"/>
  <c r="AE574" i="3"/>
  <c r="AE575" i="3"/>
  <c r="AE576" i="3"/>
  <c r="AE577" i="3"/>
  <c r="AE578" i="3"/>
  <c r="AE579" i="3"/>
  <c r="AE580" i="3"/>
  <c r="AE581" i="3"/>
  <c r="AE582" i="3"/>
  <c r="AE583" i="3"/>
  <c r="AE584" i="3"/>
  <c r="AE585" i="3"/>
  <c r="AE586" i="3"/>
  <c r="AE587" i="3"/>
  <c r="AE588" i="3"/>
  <c r="AE589" i="3"/>
  <c r="AE590" i="3"/>
  <c r="AE591" i="3"/>
  <c r="AE592" i="3"/>
  <c r="AE593" i="3"/>
  <c r="AE594" i="3"/>
  <c r="AE595" i="3"/>
  <c r="AE596" i="3"/>
  <c r="AE597" i="3"/>
  <c r="AE598" i="3"/>
  <c r="AE599" i="3"/>
  <c r="AE600" i="3"/>
  <c r="AE601" i="3"/>
  <c r="C601" i="17" l="1"/>
  <c r="Q2" i="31"/>
  <c r="Q3" i="31"/>
  <c r="Q4" i="31"/>
  <c r="Q5" i="31"/>
  <c r="Q6" i="31"/>
  <c r="Q7" i="31"/>
  <c r="Q8" i="31"/>
  <c r="Q9" i="31"/>
  <c r="Q10" i="31"/>
  <c r="Q11" i="31"/>
  <c r="Q12" i="31"/>
  <c r="Q13" i="31"/>
  <c r="Q14" i="31"/>
  <c r="Q15" i="31"/>
  <c r="Q16" i="31"/>
  <c r="Q17" i="31"/>
  <c r="Q18" i="31"/>
  <c r="Q19" i="31"/>
  <c r="Q20" i="31"/>
  <c r="Q21" i="31"/>
  <c r="Q22" i="31"/>
  <c r="Q23" i="31"/>
  <c r="Q24" i="31"/>
  <c r="Q25" i="31"/>
  <c r="Q26" i="31"/>
  <c r="Q27" i="31"/>
  <c r="Q28" i="31"/>
  <c r="Q29" i="31"/>
  <c r="Q30" i="31"/>
  <c r="Q31" i="31"/>
  <c r="Q32" i="31"/>
  <c r="Q33" i="31"/>
  <c r="Q34" i="31"/>
  <c r="Q35" i="31"/>
  <c r="Q36" i="31"/>
  <c r="Q37" i="31"/>
  <c r="Q38" i="31"/>
  <c r="Q39" i="31"/>
  <c r="Q40" i="31"/>
  <c r="Q41" i="31"/>
  <c r="Q42" i="31"/>
  <c r="Q43" i="31"/>
  <c r="Q44" i="31"/>
  <c r="Q45" i="31"/>
  <c r="Q46" i="31"/>
  <c r="Q47" i="31"/>
  <c r="Q48" i="31"/>
  <c r="Q49" i="31"/>
  <c r="Q50" i="31"/>
  <c r="Q51" i="31"/>
  <c r="Q52" i="31"/>
  <c r="Q53" i="31"/>
  <c r="Q54" i="31"/>
  <c r="Q55" i="31"/>
  <c r="Q56" i="31"/>
  <c r="Q57" i="31"/>
  <c r="Q58" i="31"/>
  <c r="Q59" i="31"/>
  <c r="Q60" i="31"/>
  <c r="Q61" i="31"/>
  <c r="Q62" i="31"/>
  <c r="Q63" i="31"/>
  <c r="Q64" i="31"/>
  <c r="Q65" i="31"/>
  <c r="Q66" i="31"/>
  <c r="Q67" i="31"/>
  <c r="Q68" i="31"/>
  <c r="Q69" i="31"/>
  <c r="Q70" i="31"/>
  <c r="Q71" i="31"/>
  <c r="Q72" i="31"/>
  <c r="Q73" i="31"/>
  <c r="Q74" i="31"/>
  <c r="Q75" i="31"/>
  <c r="Q76" i="31"/>
  <c r="Q77" i="31"/>
  <c r="Q78" i="31"/>
  <c r="Q79" i="31"/>
  <c r="Q80" i="31"/>
  <c r="Q81" i="31"/>
  <c r="Q82" i="31"/>
  <c r="Q83" i="31"/>
  <c r="Q84" i="31"/>
  <c r="Q85" i="31"/>
  <c r="Q86" i="31"/>
  <c r="Q87" i="31"/>
  <c r="Q88" i="31"/>
  <c r="Q89" i="31"/>
  <c r="Q90" i="31"/>
  <c r="Q91" i="31"/>
  <c r="Q92" i="31"/>
  <c r="Q93" i="31"/>
  <c r="Q94" i="31"/>
  <c r="Q95" i="31"/>
  <c r="Q96" i="31"/>
  <c r="Q97" i="31"/>
  <c r="Q98" i="31"/>
  <c r="Q99" i="31"/>
  <c r="Q100" i="31"/>
  <c r="Q101" i="31"/>
  <c r="Q102" i="31"/>
  <c r="Q103" i="31"/>
  <c r="Q104" i="31"/>
  <c r="Q105" i="31"/>
  <c r="Q106" i="31"/>
  <c r="Q107" i="31"/>
  <c r="Q108" i="31"/>
  <c r="Q109" i="31"/>
  <c r="Q110" i="31"/>
  <c r="Q111" i="31"/>
  <c r="Q112" i="31"/>
  <c r="Q113" i="31"/>
  <c r="Q114" i="31"/>
  <c r="Q115" i="31"/>
  <c r="Q116" i="31"/>
  <c r="Q117" i="31"/>
  <c r="Q118" i="31"/>
  <c r="Q119" i="31"/>
  <c r="Q120" i="31"/>
  <c r="Q121" i="31"/>
  <c r="Q122" i="31"/>
  <c r="Q123" i="31"/>
  <c r="Q124" i="31"/>
  <c r="Q125" i="31"/>
  <c r="Q126" i="31"/>
  <c r="Q127" i="31"/>
  <c r="Q128" i="31"/>
  <c r="Q129" i="31"/>
  <c r="Q130" i="31"/>
  <c r="Q131" i="31"/>
  <c r="Q132" i="31"/>
  <c r="Q133" i="31"/>
  <c r="Q134" i="31"/>
  <c r="Q135" i="31"/>
  <c r="Q136" i="31"/>
  <c r="Q137" i="31"/>
  <c r="Q138" i="31"/>
  <c r="Q139" i="31"/>
  <c r="Q140" i="31"/>
  <c r="Q141" i="31"/>
  <c r="Q142" i="31"/>
  <c r="Q143" i="31"/>
  <c r="Q144" i="31"/>
  <c r="Q145" i="31"/>
  <c r="Q146" i="31"/>
  <c r="Q147" i="31"/>
  <c r="Q148" i="31"/>
  <c r="Q149" i="31"/>
  <c r="Q150" i="31"/>
  <c r="Q151" i="31"/>
  <c r="Q152" i="31"/>
  <c r="Q153" i="31"/>
  <c r="Q154" i="31"/>
  <c r="Q155" i="31"/>
  <c r="Q156" i="31"/>
  <c r="Q157" i="31"/>
  <c r="Q158" i="31"/>
  <c r="Q159" i="31"/>
  <c r="Q160" i="31"/>
  <c r="Q161" i="31"/>
  <c r="Q162" i="31"/>
  <c r="Q163" i="31"/>
  <c r="Q164" i="31"/>
  <c r="Q165" i="31"/>
  <c r="Q166" i="31"/>
  <c r="Q167" i="31"/>
  <c r="Q168" i="31"/>
  <c r="Q169" i="31"/>
  <c r="Q170" i="31"/>
  <c r="Q171" i="31"/>
  <c r="Q172" i="31"/>
  <c r="Q173" i="31"/>
  <c r="Q174" i="31"/>
  <c r="Q175" i="31"/>
  <c r="Q176" i="31"/>
  <c r="Q177" i="31"/>
  <c r="Q178" i="31"/>
  <c r="Q179" i="31"/>
  <c r="Q180" i="31"/>
  <c r="Q181" i="31"/>
  <c r="Q182" i="31"/>
  <c r="Q183" i="31"/>
  <c r="Q184" i="31"/>
  <c r="Q185" i="31"/>
  <c r="Q186" i="31"/>
  <c r="Q187" i="31"/>
  <c r="Q188" i="31"/>
  <c r="Q189" i="31"/>
  <c r="Q190" i="31"/>
  <c r="Q191" i="31"/>
  <c r="Q192" i="31"/>
  <c r="Q193" i="31"/>
  <c r="Q194" i="31"/>
  <c r="Q195" i="31"/>
  <c r="Q196" i="31"/>
  <c r="Q197" i="31"/>
  <c r="Q198" i="31"/>
  <c r="Q199" i="31"/>
  <c r="Q200" i="31"/>
  <c r="Q201" i="31"/>
  <c r="Q202" i="31"/>
  <c r="Q203" i="31"/>
  <c r="Q204" i="31"/>
  <c r="Q205" i="31"/>
  <c r="Q206" i="31"/>
  <c r="Q207" i="31"/>
  <c r="Q208" i="31"/>
  <c r="Q209" i="31"/>
  <c r="Q210" i="31"/>
  <c r="Q211" i="31"/>
  <c r="Q212" i="31"/>
  <c r="Q213" i="31"/>
  <c r="Q214" i="31"/>
  <c r="Q215" i="31"/>
  <c r="Q216" i="31"/>
  <c r="Q217" i="31"/>
  <c r="Q218" i="31"/>
  <c r="Q219" i="31"/>
  <c r="Q220" i="31"/>
  <c r="Q221" i="31"/>
  <c r="Q222" i="31"/>
  <c r="Q223" i="31"/>
  <c r="Q224" i="31"/>
  <c r="Q225" i="31"/>
  <c r="Q226" i="31"/>
  <c r="Q227" i="31"/>
  <c r="Q228" i="31"/>
  <c r="Q229" i="31"/>
  <c r="Q230" i="31"/>
  <c r="Q231" i="31"/>
  <c r="Q232" i="31"/>
  <c r="Q233" i="31"/>
  <c r="Q234" i="31"/>
  <c r="Q235" i="31"/>
  <c r="Q236" i="31"/>
  <c r="Q237" i="31"/>
  <c r="Q238" i="31"/>
  <c r="Q239" i="31"/>
  <c r="Q240" i="31"/>
  <c r="Q241" i="31"/>
  <c r="Q242" i="31"/>
  <c r="Q243" i="31"/>
  <c r="Q244" i="31"/>
  <c r="Q245" i="31"/>
  <c r="Q246" i="31"/>
  <c r="Q247" i="31"/>
  <c r="Q248" i="31"/>
  <c r="Q249" i="31"/>
  <c r="Q250" i="31"/>
  <c r="Q251" i="31"/>
  <c r="Q252" i="31"/>
  <c r="Q253" i="31"/>
  <c r="Q254" i="31"/>
  <c r="Q255" i="31"/>
  <c r="Q256" i="31"/>
  <c r="Q257" i="31"/>
  <c r="Q258" i="31"/>
  <c r="Q259" i="31"/>
  <c r="Q260" i="31"/>
  <c r="Q261" i="31"/>
  <c r="Q262" i="31"/>
  <c r="Q263" i="31"/>
  <c r="Q264" i="31"/>
  <c r="Q265" i="31"/>
  <c r="Q266" i="31"/>
  <c r="Q267" i="31"/>
  <c r="Q268" i="31"/>
  <c r="Q269" i="31"/>
  <c r="Q270" i="31"/>
  <c r="Q271" i="31"/>
  <c r="Q272" i="31"/>
  <c r="Q273" i="31"/>
  <c r="Q274" i="31"/>
  <c r="Q275" i="31"/>
  <c r="Q276" i="31"/>
  <c r="Q277" i="31"/>
  <c r="Q278" i="31"/>
  <c r="Q279" i="31"/>
  <c r="Q280" i="31"/>
  <c r="Q281" i="31"/>
  <c r="Q282" i="31"/>
  <c r="Q283" i="31"/>
  <c r="Q284" i="31"/>
  <c r="Q285" i="31"/>
  <c r="Q286" i="31"/>
  <c r="Q287" i="31"/>
  <c r="Q288" i="31"/>
  <c r="Q289" i="31"/>
  <c r="Q290" i="31"/>
  <c r="Q291" i="31"/>
  <c r="Q292" i="31"/>
  <c r="Q293" i="31"/>
  <c r="Q294" i="31"/>
  <c r="Q295" i="31"/>
  <c r="Q296" i="31"/>
  <c r="Q297" i="31"/>
  <c r="Q298" i="31"/>
  <c r="Q299" i="31"/>
  <c r="Q300" i="31"/>
  <c r="Q301" i="31"/>
  <c r="Q302" i="31"/>
  <c r="Q303" i="31"/>
  <c r="Q304" i="31"/>
  <c r="Q305" i="31"/>
  <c r="Q306" i="31"/>
  <c r="Q307" i="31"/>
  <c r="Q308" i="31"/>
  <c r="Q309" i="31"/>
  <c r="Q310" i="31"/>
  <c r="Q311" i="31"/>
  <c r="Q312" i="31"/>
  <c r="Q313" i="31"/>
  <c r="Q314" i="31"/>
  <c r="Q315" i="31"/>
  <c r="Q316" i="31"/>
  <c r="Q317" i="31"/>
  <c r="Q318" i="31"/>
  <c r="Q319" i="31"/>
  <c r="Q320" i="31"/>
  <c r="Q321" i="31"/>
  <c r="Q322" i="31"/>
  <c r="Q323" i="31"/>
  <c r="Q324" i="31"/>
  <c r="Q325" i="31"/>
  <c r="Q326" i="31"/>
  <c r="Q327" i="31"/>
  <c r="Q328" i="31"/>
  <c r="Q329" i="31"/>
  <c r="Q330" i="31"/>
  <c r="Q331" i="31"/>
  <c r="Q332" i="31"/>
  <c r="Q333" i="31"/>
  <c r="Q334" i="31"/>
  <c r="Q335" i="31"/>
  <c r="Q336" i="31"/>
  <c r="Q337" i="31"/>
  <c r="Q338" i="31"/>
  <c r="Q339" i="31"/>
  <c r="Q340" i="31"/>
  <c r="Q341" i="31"/>
  <c r="Q342" i="31"/>
  <c r="Q343" i="31"/>
  <c r="Q344" i="31"/>
  <c r="Q345" i="31"/>
  <c r="Q346" i="31"/>
  <c r="Q347" i="31"/>
  <c r="Q348" i="31"/>
  <c r="Q349" i="31"/>
  <c r="Q350" i="31"/>
  <c r="Q351" i="31"/>
  <c r="Q352" i="31"/>
  <c r="Q353" i="31"/>
  <c r="Q354" i="31"/>
  <c r="Q355" i="31"/>
  <c r="Q356" i="31"/>
  <c r="Q357" i="31"/>
  <c r="Q358" i="31"/>
  <c r="Q359" i="31"/>
  <c r="Q360" i="31"/>
  <c r="Q361" i="31"/>
  <c r="Q362" i="31"/>
  <c r="Q363" i="31"/>
  <c r="Q364" i="31"/>
  <c r="Q365" i="31"/>
  <c r="Q366" i="31"/>
  <c r="Q367" i="31"/>
  <c r="Q368" i="31"/>
  <c r="Q369" i="31"/>
  <c r="Q370" i="31"/>
  <c r="Q371" i="31"/>
  <c r="Q372" i="31"/>
  <c r="Q373" i="31"/>
  <c r="Q374" i="31"/>
  <c r="Q375" i="31"/>
  <c r="Q376" i="31"/>
  <c r="Q377" i="31"/>
  <c r="Q378" i="31"/>
  <c r="Q379" i="31"/>
  <c r="Q380" i="31"/>
  <c r="Q381" i="31"/>
  <c r="Q382" i="31"/>
  <c r="Q383" i="31"/>
  <c r="Q384" i="31"/>
  <c r="Q385" i="31"/>
  <c r="Q386" i="31"/>
  <c r="Q387" i="31"/>
  <c r="Q388" i="31"/>
  <c r="Q389" i="31"/>
  <c r="Q390" i="31"/>
  <c r="Q391" i="31"/>
  <c r="Q392" i="31"/>
  <c r="Q393" i="31"/>
  <c r="Q394" i="31"/>
  <c r="Q395" i="31"/>
  <c r="Q396" i="31"/>
  <c r="Q397" i="31"/>
  <c r="Q398" i="31"/>
  <c r="Q399" i="31"/>
  <c r="Q400" i="31"/>
  <c r="Q401" i="31"/>
  <c r="Q402" i="31"/>
  <c r="Q403" i="31"/>
  <c r="Q404" i="31"/>
  <c r="Q405" i="31"/>
  <c r="Q406" i="31"/>
  <c r="Q407" i="31"/>
  <c r="Q408" i="31"/>
  <c r="Q409" i="31"/>
  <c r="Q410" i="31"/>
  <c r="Q411" i="31"/>
  <c r="Q412" i="31"/>
  <c r="Q413" i="31"/>
  <c r="Q414" i="31"/>
  <c r="Q415" i="31"/>
  <c r="Q416" i="31"/>
  <c r="Q417" i="31"/>
  <c r="Q418" i="31"/>
  <c r="Q419" i="31"/>
  <c r="Q420" i="31"/>
  <c r="Q421" i="31"/>
  <c r="Q422" i="31"/>
  <c r="Q423" i="31"/>
  <c r="Q424" i="31"/>
  <c r="Q425" i="31"/>
  <c r="Q426" i="31"/>
  <c r="Q427" i="31"/>
  <c r="Q428" i="31"/>
  <c r="Q429" i="31"/>
  <c r="Q430" i="31"/>
  <c r="Q431" i="31"/>
  <c r="Q432" i="31"/>
  <c r="Q433" i="31"/>
  <c r="Q434" i="31"/>
  <c r="Q435" i="31"/>
  <c r="Q436" i="31"/>
  <c r="Q437" i="31"/>
  <c r="Q438" i="31"/>
  <c r="Q439" i="31"/>
  <c r="Q440" i="31"/>
  <c r="Q441" i="31"/>
  <c r="Q442" i="31"/>
  <c r="Q443" i="31"/>
  <c r="Q444" i="31"/>
  <c r="Q445" i="31"/>
  <c r="Q446" i="31"/>
  <c r="Q447" i="31"/>
  <c r="Q448" i="31"/>
  <c r="Q449" i="31"/>
  <c r="Q450" i="31"/>
  <c r="Q451" i="31"/>
  <c r="Q452" i="31"/>
  <c r="Q453" i="31"/>
  <c r="Q454" i="31"/>
  <c r="Q455" i="31"/>
  <c r="Q456" i="31"/>
  <c r="Q457" i="31"/>
  <c r="Q458" i="31"/>
  <c r="Q459" i="31"/>
  <c r="Q460" i="31"/>
  <c r="Q461" i="31"/>
  <c r="Q462" i="31"/>
  <c r="Q463" i="31"/>
  <c r="Q464" i="31"/>
  <c r="Q465" i="31"/>
  <c r="Q466" i="31"/>
  <c r="Q467" i="31"/>
  <c r="Q468" i="31"/>
  <c r="Q469" i="31"/>
  <c r="Q470" i="31"/>
  <c r="Q471" i="31"/>
  <c r="Q472" i="31"/>
  <c r="Q473" i="31"/>
  <c r="Q474" i="31"/>
  <c r="Q475" i="31"/>
  <c r="Q476" i="31"/>
  <c r="Q477" i="31"/>
  <c r="Q478" i="31"/>
  <c r="Q479" i="31"/>
  <c r="Q480" i="31"/>
  <c r="Q481" i="31"/>
  <c r="Q482" i="31"/>
  <c r="Q483" i="31"/>
  <c r="Q484" i="31"/>
  <c r="Q485" i="31"/>
  <c r="Q486" i="31"/>
  <c r="Q487" i="31"/>
  <c r="Q488" i="31"/>
  <c r="Q489" i="31"/>
  <c r="Q490" i="31"/>
  <c r="Q491" i="31"/>
  <c r="Q492" i="31"/>
  <c r="Q493" i="31"/>
  <c r="Q494" i="31"/>
  <c r="Q495" i="31"/>
  <c r="Q496" i="31"/>
  <c r="Q497" i="31"/>
  <c r="Q498" i="31"/>
  <c r="Q499" i="31"/>
  <c r="Q500" i="31"/>
  <c r="Q501" i="31"/>
  <c r="Q502" i="31"/>
  <c r="Q503" i="31"/>
  <c r="Q504" i="31"/>
  <c r="Q505" i="31"/>
  <c r="Q506" i="31"/>
  <c r="Q507" i="31"/>
  <c r="Q508" i="31"/>
  <c r="Q509" i="31"/>
  <c r="Q510" i="31"/>
  <c r="Q511" i="31"/>
  <c r="Q512" i="31"/>
  <c r="Q513" i="31"/>
  <c r="Q514" i="31"/>
  <c r="Q515" i="31"/>
  <c r="Q516" i="31"/>
  <c r="Q517" i="31"/>
  <c r="Q518" i="31"/>
  <c r="Q519" i="31"/>
  <c r="Q520" i="31"/>
  <c r="Q521" i="31"/>
  <c r="Q522" i="31"/>
  <c r="Q523" i="31"/>
  <c r="Q524" i="31"/>
  <c r="Q525" i="31"/>
  <c r="Q526" i="31"/>
  <c r="Q527" i="31"/>
  <c r="Q528" i="31"/>
  <c r="Q529" i="31"/>
  <c r="Q530" i="31"/>
  <c r="Q531" i="31"/>
  <c r="Q532" i="31"/>
  <c r="Q533" i="31"/>
  <c r="Q534" i="31"/>
  <c r="Q535" i="31"/>
  <c r="Q536" i="31"/>
  <c r="Q537" i="31"/>
  <c r="Q538" i="31"/>
  <c r="Q539" i="31"/>
  <c r="Q540" i="31"/>
  <c r="Q541" i="31"/>
  <c r="Q542" i="31"/>
  <c r="Q543" i="31"/>
  <c r="Q544" i="31"/>
  <c r="Q545" i="31"/>
  <c r="Q546" i="31"/>
  <c r="Q547" i="31"/>
  <c r="Q548" i="31"/>
  <c r="Q549" i="31"/>
  <c r="Q550" i="31"/>
  <c r="Q551" i="31"/>
  <c r="Q552" i="31"/>
  <c r="Q553" i="31"/>
  <c r="Q554" i="31"/>
  <c r="Q555" i="31"/>
  <c r="Q556" i="31"/>
  <c r="Q557" i="31"/>
  <c r="Q558" i="31"/>
  <c r="Q559" i="31"/>
  <c r="Q560" i="31"/>
  <c r="Q561" i="31"/>
  <c r="Q562" i="31"/>
  <c r="Q563" i="31"/>
  <c r="Q564" i="31"/>
  <c r="Q565" i="31"/>
  <c r="Q566" i="31"/>
  <c r="Q567" i="31"/>
  <c r="Q568" i="31"/>
  <c r="Q569" i="31"/>
  <c r="Q570" i="31"/>
  <c r="Q571" i="31"/>
  <c r="Q572" i="31"/>
  <c r="Q573" i="31"/>
  <c r="Q574" i="31"/>
  <c r="Q575" i="31"/>
  <c r="Q576" i="31"/>
  <c r="Q577" i="31"/>
  <c r="Q578" i="31"/>
  <c r="Q579" i="31"/>
  <c r="Q580" i="31"/>
  <c r="Q581" i="31"/>
  <c r="Q582" i="31"/>
  <c r="Q583" i="31"/>
  <c r="Q584" i="31"/>
  <c r="Q585" i="31"/>
  <c r="Q586" i="31"/>
  <c r="Q587" i="31"/>
  <c r="Q588" i="31"/>
  <c r="Q589" i="31"/>
  <c r="Q590" i="31"/>
  <c r="Q591" i="31"/>
  <c r="Q592" i="31"/>
  <c r="Q593" i="31"/>
  <c r="Q594" i="31"/>
  <c r="Q595" i="31"/>
  <c r="Q596" i="31"/>
  <c r="Q597" i="31"/>
  <c r="Q598" i="31"/>
  <c r="Q599" i="31"/>
  <c r="Q600" i="31"/>
  <c r="Q601" i="31"/>
  <c r="Q602" i="31"/>
  <c r="Q603" i="31"/>
  <c r="Q604" i="31"/>
  <c r="Q605" i="31"/>
  <c r="Q606" i="31"/>
  <c r="Q607" i="31"/>
  <c r="Q608" i="31"/>
  <c r="Q609" i="31"/>
  <c r="Q610" i="31"/>
  <c r="Q611" i="31"/>
  <c r="Q612" i="31"/>
  <c r="Q613" i="31"/>
  <c r="Q614" i="31"/>
  <c r="Q615" i="31"/>
  <c r="Q616" i="31"/>
  <c r="Q617" i="31"/>
  <c r="Q618" i="31"/>
  <c r="Q619" i="31"/>
  <c r="Q620" i="31"/>
  <c r="Q621" i="31"/>
  <c r="Q622" i="31"/>
  <c r="Q623" i="31"/>
  <c r="Q624" i="31"/>
  <c r="Q625" i="31"/>
  <c r="Q626" i="31"/>
  <c r="Q627" i="31"/>
  <c r="Q628" i="31"/>
  <c r="Q629" i="31"/>
  <c r="Q630" i="31"/>
  <c r="Q631" i="31"/>
  <c r="Q632" i="31"/>
  <c r="Q633" i="31"/>
  <c r="Q634" i="31"/>
  <c r="Q635" i="31"/>
  <c r="Q636" i="31"/>
  <c r="Q637" i="31"/>
  <c r="Q638" i="31"/>
  <c r="Q639" i="31"/>
  <c r="Q640" i="31"/>
  <c r="Q641" i="31"/>
  <c r="Q642" i="31"/>
  <c r="Q643" i="31"/>
  <c r="Q644" i="31"/>
  <c r="Q645" i="31"/>
  <c r="Q646" i="31"/>
  <c r="Q647" i="31"/>
  <c r="Q648" i="31"/>
  <c r="Q649" i="31"/>
  <c r="Q650" i="31"/>
  <c r="Q651" i="31"/>
  <c r="Q652" i="31"/>
  <c r="Q653" i="31"/>
  <c r="Q654" i="31"/>
  <c r="Q655" i="31"/>
  <c r="Q656" i="31"/>
  <c r="Q657" i="31"/>
  <c r="Q658" i="31"/>
  <c r="Q659" i="31"/>
  <c r="Q660" i="31"/>
  <c r="Q661" i="31"/>
  <c r="Q662" i="31"/>
  <c r="Q663" i="31"/>
  <c r="Q664" i="31"/>
  <c r="Q665" i="31"/>
  <c r="Q666" i="31"/>
  <c r="Q667" i="31"/>
  <c r="Q668" i="31"/>
  <c r="Q669" i="31"/>
  <c r="Q670" i="31"/>
  <c r="Q671" i="31"/>
  <c r="Q672" i="31"/>
  <c r="Q673" i="31"/>
  <c r="Q674" i="31"/>
  <c r="Q675" i="31"/>
  <c r="Q676" i="31"/>
  <c r="Q677" i="31"/>
  <c r="Q678" i="31"/>
  <c r="Q679" i="31"/>
  <c r="Q680" i="31"/>
  <c r="Q681" i="31"/>
  <c r="Q682" i="31"/>
  <c r="Q683" i="31"/>
  <c r="Q684" i="31"/>
  <c r="Q685" i="31"/>
  <c r="Q686" i="31"/>
  <c r="Q687" i="31"/>
  <c r="Q688" i="31"/>
  <c r="Q689" i="31"/>
  <c r="Q690" i="31"/>
  <c r="Q691" i="31"/>
  <c r="Q692" i="31"/>
  <c r="Q693" i="31"/>
  <c r="Q694" i="31"/>
  <c r="Q695" i="31"/>
  <c r="Q696" i="31"/>
  <c r="Q697" i="31"/>
  <c r="Q698" i="31"/>
  <c r="Q699" i="31"/>
  <c r="Q700" i="31"/>
  <c r="Q701" i="31"/>
  <c r="Q702" i="31"/>
  <c r="Q703" i="31"/>
  <c r="Q704" i="31"/>
  <c r="Q705" i="31"/>
  <c r="Q706" i="31"/>
  <c r="Q707" i="31"/>
  <c r="Q708" i="31"/>
  <c r="Q709" i="31"/>
  <c r="Q710" i="31"/>
  <c r="Q711" i="31"/>
  <c r="Q712" i="31"/>
  <c r="Q713" i="31"/>
  <c r="Q714" i="31"/>
  <c r="Q715" i="31"/>
  <c r="Q716" i="31"/>
  <c r="Q717" i="31"/>
  <c r="Q718" i="31"/>
  <c r="Q719" i="31"/>
  <c r="Q720" i="31"/>
  <c r="Q721" i="31"/>
  <c r="Q2" i="28"/>
  <c r="Q3" i="28"/>
  <c r="Q4" i="28"/>
  <c r="Q5" i="28"/>
  <c r="Q6" i="28"/>
  <c r="Q7" i="28"/>
  <c r="Q8" i="28"/>
  <c r="Q9" i="28"/>
  <c r="Q10" i="28"/>
  <c r="Q11" i="28"/>
  <c r="Q12" i="28"/>
  <c r="Q13" i="28"/>
  <c r="Q14" i="28"/>
  <c r="Q15" i="28"/>
  <c r="Q16" i="28"/>
  <c r="Q17" i="28"/>
  <c r="Q18" i="28"/>
  <c r="Q19" i="28"/>
  <c r="Q20" i="28"/>
  <c r="Q21" i="28"/>
  <c r="Q22" i="28"/>
  <c r="Q23" i="28"/>
  <c r="Q24" i="28"/>
  <c r="Q25" i="28"/>
  <c r="Q26" i="28"/>
  <c r="Q27" i="28"/>
  <c r="Q28" i="28"/>
  <c r="Q29" i="28"/>
  <c r="Q30" i="28"/>
  <c r="Q31" i="28"/>
  <c r="Q32" i="28"/>
  <c r="Q33" i="28"/>
  <c r="Q34" i="28"/>
  <c r="Q35" i="28"/>
  <c r="Q36" i="28"/>
  <c r="Q37" i="28"/>
  <c r="Q38" i="28"/>
  <c r="Q39" i="28"/>
  <c r="Q40" i="28"/>
  <c r="Q41" i="28"/>
  <c r="Q42" i="28"/>
  <c r="Q43" i="28"/>
  <c r="Q44" i="28"/>
  <c r="Q45" i="28"/>
  <c r="Q46" i="28"/>
  <c r="Q47" i="28"/>
  <c r="Q48" i="28"/>
  <c r="Q49" i="28"/>
  <c r="Q50" i="28"/>
  <c r="Q51" i="28"/>
  <c r="Q52" i="28"/>
  <c r="Q53" i="28"/>
  <c r="Q54" i="28"/>
  <c r="Q55" i="28"/>
  <c r="Q56" i="28"/>
  <c r="Q57" i="28"/>
  <c r="Q58" i="28"/>
  <c r="Q59" i="28"/>
  <c r="Q60" i="28"/>
  <c r="Q61" i="28"/>
  <c r="Q62" i="28"/>
  <c r="Q63" i="28"/>
  <c r="Q64" i="28"/>
  <c r="Q65" i="28"/>
  <c r="Q66" i="28"/>
  <c r="Q67" i="28"/>
  <c r="Q68" i="28"/>
  <c r="Q69" i="28"/>
  <c r="Q70" i="28"/>
  <c r="Q71" i="28"/>
  <c r="Q72" i="28"/>
  <c r="Q73" i="28"/>
  <c r="Q74" i="28"/>
  <c r="Q75" i="28"/>
  <c r="Q76" i="28"/>
  <c r="Q77" i="28"/>
  <c r="Q78" i="28"/>
  <c r="Q79" i="28"/>
  <c r="Q80" i="28"/>
  <c r="Q81" i="28"/>
  <c r="Q82" i="28"/>
  <c r="Q83" i="28"/>
  <c r="Q84" i="28"/>
  <c r="Q85" i="28"/>
  <c r="Q86" i="28"/>
  <c r="Q87" i="28"/>
  <c r="Q88" i="28"/>
  <c r="Q89" i="28"/>
  <c r="Q90" i="28"/>
  <c r="Q91" i="28"/>
  <c r="Q92" i="28"/>
  <c r="Q93" i="28"/>
  <c r="Q94" i="28"/>
  <c r="Q95" i="28"/>
  <c r="Q96" i="28"/>
  <c r="Q97" i="28"/>
  <c r="Q98" i="28"/>
  <c r="Q99" i="28"/>
  <c r="Q100" i="28"/>
  <c r="Q101" i="28"/>
  <c r="Q102" i="28"/>
  <c r="Q103" i="28"/>
  <c r="Q104" i="28"/>
  <c r="Q105" i="28"/>
  <c r="Q106" i="28"/>
  <c r="Q107" i="28"/>
  <c r="Q108" i="28"/>
  <c r="Q109" i="28"/>
  <c r="Q110" i="28"/>
  <c r="Q111" i="28"/>
  <c r="Q112" i="28"/>
  <c r="Q113" i="28"/>
  <c r="Q114" i="28"/>
  <c r="Q115" i="28"/>
  <c r="Q116" i="28"/>
  <c r="Q117" i="28"/>
  <c r="Q118" i="28"/>
  <c r="Q119" i="28"/>
  <c r="Q120" i="28"/>
  <c r="Q121" i="28"/>
  <c r="Q122" i="28"/>
  <c r="Q123" i="28"/>
  <c r="Q124" i="28"/>
  <c r="Q125" i="28"/>
  <c r="Q126" i="28"/>
  <c r="Q127" i="28"/>
  <c r="Q128" i="28"/>
  <c r="Q129" i="28"/>
  <c r="Q130" i="28"/>
  <c r="Q131" i="28"/>
  <c r="Q132" i="28"/>
  <c r="Q133" i="28"/>
  <c r="Q134" i="28"/>
  <c r="Q135" i="28"/>
  <c r="Q136" i="28"/>
  <c r="Q137" i="28"/>
  <c r="Q138" i="28"/>
  <c r="Q139" i="28"/>
  <c r="Q140" i="28"/>
  <c r="Q141" i="28"/>
  <c r="Q142" i="28"/>
  <c r="Q143" i="28"/>
  <c r="Q144" i="28"/>
  <c r="Q145" i="28"/>
  <c r="Q146" i="28"/>
  <c r="Q147" i="28"/>
  <c r="Q148" i="28"/>
  <c r="Q149" i="28"/>
  <c r="Q150" i="28"/>
  <c r="Q151" i="28"/>
  <c r="Q152" i="28"/>
  <c r="Q153" i="28"/>
  <c r="Q154" i="28"/>
  <c r="Q155" i="28"/>
  <c r="Q156" i="28"/>
  <c r="Q157" i="28"/>
  <c r="Q158" i="28"/>
  <c r="Q159" i="28"/>
  <c r="Q160" i="28"/>
  <c r="Q161" i="28"/>
  <c r="Q162" i="28"/>
  <c r="Q163" i="28"/>
  <c r="Q164" i="28"/>
  <c r="Q165" i="28"/>
  <c r="Q166" i="28"/>
  <c r="Q167" i="28"/>
  <c r="Q168" i="28"/>
  <c r="Q169" i="28"/>
  <c r="Q170" i="28"/>
  <c r="Q171" i="28"/>
  <c r="Q172" i="28"/>
  <c r="Q173" i="28"/>
  <c r="Q174" i="28"/>
  <c r="Q175" i="28"/>
  <c r="Q176" i="28"/>
  <c r="Q177" i="28"/>
  <c r="Q178" i="28"/>
  <c r="Q179" i="28"/>
  <c r="Q180" i="28"/>
  <c r="Q181" i="28"/>
  <c r="Q182" i="28"/>
  <c r="Q183" i="28"/>
  <c r="Q184" i="28"/>
  <c r="Q185" i="28"/>
  <c r="Q186" i="28"/>
  <c r="Q187" i="28"/>
  <c r="Q188" i="28"/>
  <c r="Q189" i="28"/>
  <c r="Q190" i="28"/>
  <c r="Q191" i="28"/>
  <c r="Q192" i="28"/>
  <c r="Q193" i="28"/>
  <c r="Q194" i="28"/>
  <c r="Q195" i="28"/>
  <c r="Q196" i="28"/>
  <c r="Q197" i="28"/>
  <c r="Q198" i="28"/>
  <c r="Q199" i="28"/>
  <c r="Q200" i="28"/>
  <c r="Q201" i="28"/>
  <c r="Q202" i="28"/>
  <c r="Q203" i="28"/>
  <c r="Q204" i="28"/>
  <c r="Q205" i="28"/>
  <c r="Q206" i="28"/>
  <c r="Q207" i="28"/>
  <c r="Q208" i="28"/>
  <c r="Q209" i="28"/>
  <c r="Q210" i="28"/>
  <c r="Q211" i="28"/>
  <c r="Q212" i="28"/>
  <c r="Q213" i="28"/>
  <c r="Q214" i="28"/>
  <c r="Q215" i="28"/>
  <c r="Q216" i="28"/>
  <c r="Q217" i="28"/>
  <c r="Q218" i="28"/>
  <c r="Q219" i="28"/>
  <c r="Q220" i="28"/>
  <c r="Q221" i="28"/>
  <c r="Q222" i="28"/>
  <c r="Q223" i="28"/>
  <c r="Q224" i="28"/>
  <c r="Q225" i="28"/>
  <c r="Q226" i="28"/>
  <c r="Q227" i="28"/>
  <c r="Q228" i="28"/>
  <c r="Q229" i="28"/>
  <c r="Q230" i="28"/>
  <c r="Q231" i="28"/>
  <c r="Q232" i="28"/>
  <c r="Q233" i="28"/>
  <c r="Q234" i="28"/>
  <c r="Q235" i="28"/>
  <c r="Q236" i="28"/>
  <c r="Q237" i="28"/>
  <c r="Q238" i="28"/>
  <c r="Q239" i="28"/>
  <c r="Q240" i="28"/>
  <c r="Q241" i="28"/>
  <c r="Q242" i="28"/>
  <c r="Q243" i="28"/>
  <c r="Q244" i="28"/>
  <c r="Q245" i="28"/>
  <c r="Q246" i="28"/>
  <c r="Q247" i="28"/>
  <c r="Q248" i="28"/>
  <c r="Q249" i="28"/>
  <c r="Q250" i="28"/>
  <c r="Q251" i="28"/>
  <c r="Q252" i="28"/>
  <c r="Q253" i="28"/>
  <c r="Q254" i="28"/>
  <c r="Q255" i="28"/>
  <c r="Q256" i="28"/>
  <c r="Q257" i="28"/>
  <c r="Q258" i="28"/>
  <c r="Q259" i="28"/>
  <c r="Q260" i="28"/>
  <c r="Q261" i="28"/>
  <c r="Q262" i="28"/>
  <c r="Q263" i="28"/>
  <c r="Q264" i="28"/>
  <c r="Q265" i="28"/>
  <c r="Q266" i="28"/>
  <c r="Q267" i="28"/>
  <c r="Q268" i="28"/>
  <c r="Q269" i="28"/>
  <c r="Q270" i="28"/>
  <c r="Q271" i="28"/>
  <c r="Q272" i="28"/>
  <c r="Q273" i="28"/>
  <c r="Q274" i="28"/>
  <c r="Q275" i="28"/>
  <c r="Q276" i="28"/>
  <c r="Q277" i="28"/>
  <c r="Q278" i="28"/>
  <c r="Q279" i="28"/>
  <c r="Q280" i="28"/>
  <c r="Q281" i="28"/>
  <c r="Q282" i="28"/>
  <c r="Q283" i="28"/>
  <c r="Q284" i="28"/>
  <c r="Q285" i="28"/>
  <c r="Q286" i="28"/>
  <c r="Q287" i="28"/>
  <c r="Q288" i="28"/>
  <c r="Q289" i="28"/>
  <c r="Q290" i="28"/>
  <c r="Q291" i="28"/>
  <c r="Q292" i="28"/>
  <c r="Q293" i="28"/>
  <c r="Q294" i="28"/>
  <c r="Q295" i="28"/>
  <c r="Q296" i="28"/>
  <c r="Q297" i="28"/>
  <c r="Q298" i="28"/>
  <c r="Q299" i="28"/>
  <c r="Q300" i="28"/>
  <c r="Q301" i="28"/>
  <c r="Q302" i="28"/>
  <c r="Q303" i="28"/>
  <c r="Q304" i="28"/>
  <c r="Q305" i="28"/>
  <c r="Q306" i="28"/>
  <c r="Q307" i="28"/>
  <c r="Q308" i="28"/>
  <c r="Q309" i="28"/>
  <c r="Q310" i="28"/>
  <c r="Q311" i="28"/>
  <c r="Q312" i="28"/>
  <c r="Q313" i="28"/>
  <c r="Q314" i="28"/>
  <c r="Q315" i="28"/>
  <c r="Q316" i="28"/>
  <c r="Q317" i="28"/>
  <c r="Q318" i="28"/>
  <c r="Q319" i="28"/>
  <c r="Q320" i="28"/>
  <c r="Q321" i="28"/>
  <c r="Q322" i="28"/>
  <c r="Q323" i="28"/>
  <c r="Q324" i="28"/>
  <c r="Q325" i="28"/>
  <c r="Q326" i="28"/>
  <c r="Q327" i="28"/>
  <c r="Q328" i="28"/>
  <c r="Q329" i="28"/>
  <c r="Q330" i="28"/>
  <c r="Q331" i="28"/>
  <c r="Q332" i="28"/>
  <c r="Q333" i="28"/>
  <c r="Q334" i="28"/>
  <c r="Q335" i="28"/>
  <c r="Q336" i="28"/>
  <c r="Q337" i="28"/>
  <c r="Q338" i="28"/>
  <c r="Q339" i="28"/>
  <c r="Q340" i="28"/>
  <c r="Q341" i="28"/>
  <c r="Q342" i="28"/>
  <c r="Q343" i="28"/>
  <c r="Q344" i="28"/>
  <c r="Q345" i="28"/>
  <c r="Q346" i="28"/>
  <c r="Q347" i="28"/>
  <c r="Q348" i="28"/>
  <c r="Q349" i="28"/>
  <c r="Q350" i="28"/>
  <c r="Q351" i="28"/>
  <c r="Q352" i="28"/>
  <c r="Q353" i="28"/>
  <c r="Q354" i="28"/>
  <c r="Q355" i="28"/>
  <c r="Q356" i="28"/>
  <c r="Q357" i="28"/>
  <c r="Q358" i="28"/>
  <c r="Q359" i="28"/>
  <c r="Q360" i="28"/>
  <c r="Q361" i="28"/>
  <c r="Q362" i="28"/>
  <c r="Q363" i="28"/>
  <c r="Q364" i="28"/>
  <c r="Q365" i="28"/>
  <c r="Q366" i="28"/>
  <c r="Q367" i="28"/>
  <c r="Q368" i="28"/>
  <c r="Q369" i="28"/>
  <c r="Q370" i="28"/>
  <c r="Q371" i="28"/>
  <c r="Q372" i="28"/>
  <c r="Q373" i="28"/>
  <c r="Q374" i="28"/>
  <c r="Q375" i="28"/>
  <c r="Q376" i="28"/>
  <c r="Q377" i="28"/>
  <c r="Q378" i="28"/>
  <c r="Q379" i="28"/>
  <c r="Q380" i="28"/>
  <c r="Q381" i="28"/>
  <c r="Q382" i="28"/>
  <c r="Q383" i="28"/>
  <c r="Q384" i="28"/>
  <c r="Q385" i="28"/>
  <c r="Q386" i="28"/>
  <c r="Q387" i="28"/>
  <c r="Q388" i="28"/>
  <c r="Q389" i="28"/>
  <c r="Q390" i="28"/>
  <c r="Q391" i="28"/>
  <c r="Q392" i="28"/>
  <c r="Q393" i="28"/>
  <c r="Q394" i="28"/>
  <c r="Q395" i="28"/>
  <c r="Q396" i="28"/>
  <c r="Q397" i="28"/>
  <c r="Q398" i="28"/>
  <c r="Q399" i="28"/>
  <c r="Q400" i="28"/>
  <c r="Q401" i="28"/>
  <c r="Q402" i="28"/>
  <c r="Q403" i="28"/>
  <c r="Q404" i="28"/>
  <c r="Q405" i="28"/>
  <c r="Q406" i="28"/>
  <c r="Q407" i="28"/>
  <c r="Q408" i="28"/>
  <c r="Q409" i="28"/>
  <c r="Q410" i="28"/>
  <c r="Q411" i="28"/>
  <c r="Q412" i="28"/>
  <c r="Q413" i="28"/>
  <c r="Q414" i="28"/>
  <c r="Q415" i="28"/>
  <c r="Q416" i="28"/>
  <c r="Q417" i="28"/>
  <c r="Q418" i="28"/>
  <c r="Q419" i="28"/>
  <c r="Q420" i="28"/>
  <c r="Q421" i="28"/>
  <c r="Q422" i="28"/>
  <c r="Q423" i="28"/>
  <c r="Q424" i="28"/>
  <c r="Q425" i="28"/>
  <c r="Q426" i="28"/>
  <c r="Q427" i="28"/>
  <c r="Q428" i="28"/>
  <c r="Q429" i="28"/>
  <c r="Q430" i="28"/>
  <c r="Q431" i="28"/>
  <c r="Q432" i="28"/>
  <c r="Q433" i="28"/>
  <c r="Q434" i="28"/>
  <c r="Q435" i="28"/>
  <c r="Q436" i="28"/>
  <c r="Q437" i="28"/>
  <c r="Q438" i="28"/>
  <c r="Q439" i="28"/>
  <c r="Q440" i="28"/>
  <c r="Q441" i="28"/>
  <c r="Q442" i="28"/>
  <c r="Q443" i="28"/>
  <c r="Q444" i="28"/>
  <c r="Q445" i="28"/>
  <c r="Q446" i="28"/>
  <c r="Q447" i="28"/>
  <c r="Q448" i="28"/>
  <c r="Q449" i="28"/>
  <c r="Q450" i="28"/>
  <c r="Q451" i="28"/>
  <c r="Q452" i="28"/>
  <c r="Q453" i="28"/>
  <c r="Q454" i="28"/>
  <c r="Q455" i="28"/>
  <c r="Q456" i="28"/>
  <c r="Q457" i="28"/>
  <c r="Q458" i="28"/>
  <c r="Q459" i="28"/>
  <c r="Q460" i="28"/>
  <c r="Q461" i="28"/>
  <c r="Q462" i="28"/>
  <c r="Q463" i="28"/>
  <c r="Q464" i="28"/>
  <c r="Q465" i="28"/>
  <c r="Q466" i="28"/>
  <c r="Q467" i="28"/>
  <c r="Q468" i="28"/>
  <c r="Q469" i="28"/>
  <c r="Q470" i="28"/>
  <c r="Q471" i="28"/>
  <c r="Q472" i="28"/>
  <c r="Q473" i="28"/>
  <c r="Q474" i="28"/>
  <c r="Q475" i="28"/>
  <c r="Q476" i="28"/>
  <c r="Q477" i="28"/>
  <c r="Q478" i="28"/>
  <c r="Q479" i="28"/>
  <c r="Q480" i="28"/>
  <c r="Q481" i="28"/>
  <c r="Q482" i="28"/>
  <c r="Q483" i="28"/>
  <c r="Q484" i="28"/>
  <c r="Q485" i="28"/>
  <c r="Q486" i="28"/>
  <c r="Q487" i="28"/>
  <c r="Q488" i="28"/>
  <c r="Q489" i="28"/>
  <c r="Q490" i="28"/>
  <c r="Q491" i="28"/>
  <c r="Q492" i="28"/>
  <c r="Q493" i="28"/>
  <c r="Q494" i="28"/>
  <c r="Q495" i="28"/>
  <c r="Q496" i="28"/>
  <c r="Q497" i="28"/>
  <c r="Q498" i="28"/>
  <c r="Q499" i="28"/>
  <c r="Q500" i="28"/>
  <c r="Q501" i="28"/>
  <c r="Q502" i="28"/>
  <c r="Q503" i="28"/>
  <c r="Q504" i="28"/>
  <c r="Q505" i="28"/>
  <c r="Q506" i="28"/>
  <c r="Q507" i="28"/>
  <c r="Q508" i="28"/>
  <c r="Q509" i="28"/>
  <c r="Q510" i="28"/>
  <c r="Q511" i="28"/>
  <c r="Q512" i="28"/>
  <c r="Q513" i="28"/>
  <c r="Q514" i="28"/>
  <c r="Q515" i="28"/>
  <c r="Q516" i="28"/>
  <c r="Q517" i="28"/>
  <c r="Q518" i="28"/>
  <c r="Q519" i="28"/>
  <c r="Q520" i="28"/>
  <c r="Q521" i="28"/>
  <c r="Q522" i="28"/>
  <c r="Q523" i="28"/>
  <c r="Q524" i="28"/>
  <c r="Q525" i="28"/>
  <c r="Q526" i="28"/>
  <c r="Q527" i="28"/>
  <c r="Q528" i="28"/>
  <c r="Q529" i="28"/>
  <c r="Q530" i="28"/>
  <c r="Q531" i="28"/>
  <c r="Q532" i="28"/>
  <c r="Q533" i="28"/>
  <c r="Q534" i="28"/>
  <c r="Q535" i="28"/>
  <c r="Q536" i="28"/>
  <c r="Q537" i="28"/>
  <c r="Q538" i="28"/>
  <c r="Q539" i="28"/>
  <c r="Q540" i="28"/>
  <c r="Q541" i="28"/>
  <c r="Q542" i="28"/>
  <c r="Q543" i="28"/>
  <c r="Q544" i="28"/>
  <c r="Q545" i="28"/>
  <c r="Q546" i="28"/>
  <c r="Q547" i="28"/>
  <c r="Q548" i="28"/>
  <c r="Q549" i="28"/>
  <c r="Q550" i="28"/>
  <c r="Q551" i="28"/>
  <c r="Q552" i="28"/>
  <c r="Q553" i="28"/>
  <c r="Q554" i="28"/>
  <c r="Q555" i="28"/>
  <c r="Q556" i="28"/>
  <c r="Q557" i="28"/>
  <c r="Q558" i="28"/>
  <c r="Q559" i="28"/>
  <c r="Q560" i="28"/>
  <c r="Q561" i="28"/>
  <c r="Q562" i="28"/>
  <c r="Q563" i="28"/>
  <c r="Q564" i="28"/>
  <c r="Q565" i="28"/>
  <c r="Q566" i="28"/>
  <c r="Q567" i="28"/>
  <c r="Q568" i="28"/>
  <c r="Q569" i="28"/>
  <c r="Q570" i="28"/>
  <c r="Q571" i="28"/>
  <c r="Q572" i="28"/>
  <c r="Q573" i="28"/>
  <c r="Q574" i="28"/>
  <c r="Q575" i="28"/>
  <c r="Q576" i="28"/>
  <c r="Q577" i="28"/>
  <c r="Q578" i="28"/>
  <c r="Q579" i="28"/>
  <c r="Q580" i="28"/>
  <c r="Q581" i="28"/>
  <c r="Q582" i="28"/>
  <c r="Q583" i="28"/>
  <c r="Q584" i="28"/>
  <c r="Q585" i="28"/>
  <c r="Q586" i="28"/>
  <c r="Q587" i="28"/>
  <c r="Q588" i="28"/>
  <c r="Q589" i="28"/>
  <c r="Q590" i="28"/>
  <c r="Q591" i="28"/>
  <c r="Q592" i="28"/>
  <c r="Q593" i="28"/>
  <c r="Q594" i="28"/>
  <c r="Q595" i="28"/>
  <c r="Q596" i="28"/>
  <c r="Q597" i="28"/>
  <c r="Q598" i="28"/>
  <c r="Q599" i="28"/>
  <c r="Q600" i="28"/>
  <c r="Q601" i="28"/>
  <c r="Q602" i="28"/>
  <c r="Q603" i="28"/>
  <c r="Q604" i="28"/>
  <c r="Q605" i="28"/>
  <c r="Q606" i="28"/>
  <c r="Q607" i="28"/>
  <c r="Q608" i="28"/>
  <c r="Q609" i="28"/>
  <c r="Q610" i="28"/>
  <c r="Q611" i="28"/>
  <c r="Q612" i="28"/>
  <c r="Q613" i="28"/>
  <c r="Q614" i="28"/>
  <c r="Q615" i="28"/>
  <c r="Q616" i="28"/>
  <c r="Q617" i="28"/>
  <c r="Q618" i="28"/>
  <c r="Q619" i="28"/>
  <c r="Q620" i="28"/>
  <c r="Q621" i="28"/>
  <c r="Q622" i="28"/>
  <c r="Q623" i="28"/>
  <c r="Q624" i="28"/>
  <c r="Q625" i="28"/>
  <c r="Q626" i="28"/>
  <c r="Q627" i="28"/>
  <c r="Q628" i="28"/>
  <c r="Q629" i="28"/>
  <c r="Q630" i="28"/>
  <c r="Q631" i="28"/>
  <c r="Q632" i="28"/>
  <c r="Q633" i="28"/>
  <c r="Q634" i="28"/>
  <c r="Q635" i="28"/>
  <c r="Q636" i="28"/>
  <c r="Q637" i="28"/>
  <c r="Q638" i="28"/>
  <c r="Q639" i="28"/>
  <c r="Q640" i="28"/>
  <c r="Q641" i="28"/>
  <c r="Q642" i="28"/>
  <c r="Q643" i="28"/>
  <c r="Q644" i="28"/>
  <c r="Q645" i="28"/>
  <c r="Q646" i="28"/>
  <c r="Q647" i="28"/>
  <c r="Q648" i="28"/>
  <c r="Q649" i="28"/>
  <c r="Q650" i="28"/>
  <c r="Q651" i="28"/>
  <c r="Q652" i="28"/>
  <c r="Q653" i="28"/>
  <c r="Q654" i="28"/>
  <c r="Q655" i="28"/>
  <c r="Q656" i="28"/>
  <c r="Q657" i="28"/>
  <c r="Q658" i="28"/>
  <c r="Q659" i="28"/>
  <c r="Q660" i="28"/>
  <c r="Q661" i="28"/>
  <c r="Q662" i="28"/>
  <c r="Q663" i="28"/>
  <c r="Q664" i="28"/>
  <c r="Q665" i="28"/>
  <c r="Q666" i="28"/>
  <c r="Q667" i="28"/>
  <c r="Q668" i="28"/>
  <c r="Q669" i="28"/>
  <c r="Q670" i="28"/>
  <c r="Q671" i="28"/>
  <c r="Q672" i="28"/>
  <c r="Q673" i="28"/>
  <c r="Q674" i="28"/>
  <c r="Q675" i="28"/>
  <c r="Q676" i="28"/>
  <c r="Q677" i="28"/>
  <c r="Q678" i="28"/>
  <c r="Q679" i="28"/>
  <c r="Q680" i="28"/>
  <c r="Q681" i="28"/>
  <c r="Q682" i="28"/>
  <c r="Q683" i="28"/>
  <c r="Q684" i="28"/>
  <c r="Q685" i="28"/>
  <c r="Q686" i="28"/>
  <c r="Q687" i="28"/>
  <c r="Q688" i="28"/>
  <c r="Q689" i="28"/>
  <c r="Q690" i="28"/>
  <c r="Q691" i="28"/>
  <c r="Q692" i="28"/>
  <c r="Q693" i="28"/>
  <c r="Q694" i="28"/>
  <c r="Q695" i="28"/>
  <c r="Q696" i="28"/>
  <c r="Q697" i="28"/>
  <c r="Q698" i="28"/>
  <c r="Q699" i="28"/>
  <c r="Q700" i="28"/>
  <c r="Q701" i="28"/>
  <c r="Q702" i="28"/>
  <c r="Q703" i="28"/>
  <c r="Q704" i="28"/>
  <c r="Q705" i="28"/>
  <c r="Q706" i="28"/>
  <c r="Q707" i="28"/>
  <c r="Q708" i="28"/>
  <c r="Q709" i="28"/>
  <c r="Q710" i="28"/>
  <c r="Q711" i="28"/>
  <c r="Q712" i="28"/>
  <c r="Q713" i="28"/>
  <c r="Q714" i="28"/>
  <c r="Q715" i="28"/>
  <c r="Q716" i="28"/>
  <c r="Q717" i="28"/>
  <c r="Q718" i="28"/>
  <c r="Q719" i="28"/>
  <c r="Q720" i="28"/>
  <c r="Q721" i="28"/>
  <c r="Q2" i="11"/>
  <c r="Q3" i="11"/>
  <c r="Q4" i="11"/>
  <c r="Q5" i="11"/>
  <c r="Q6" i="11"/>
  <c r="Q7" i="11"/>
  <c r="Q8" i="11"/>
  <c r="Q9" i="11"/>
  <c r="Q10" i="11"/>
  <c r="Q11" i="11"/>
  <c r="Q12" i="11"/>
  <c r="Q13" i="11"/>
  <c r="Q14" i="11"/>
  <c r="Q15" i="11"/>
  <c r="Q16" i="11"/>
  <c r="Q17" i="11"/>
  <c r="Q18" i="11"/>
  <c r="Q19" i="11"/>
  <c r="Q20" i="11"/>
  <c r="Q21" i="11"/>
  <c r="Q22" i="11"/>
  <c r="Q23" i="11"/>
  <c r="Q24" i="11"/>
  <c r="Q25" i="11"/>
  <c r="Q26" i="11"/>
  <c r="Q27" i="11"/>
  <c r="Q28" i="11"/>
  <c r="Q29" i="11"/>
  <c r="Q30" i="11"/>
  <c r="Q31" i="11"/>
  <c r="Q32" i="11"/>
  <c r="Q33" i="11"/>
  <c r="Q34" i="11"/>
  <c r="Q35" i="11"/>
  <c r="Q36" i="11"/>
  <c r="Q37" i="11"/>
  <c r="Q38" i="11"/>
  <c r="Q39" i="11"/>
  <c r="Q40" i="11"/>
  <c r="Q41" i="11"/>
  <c r="Q42" i="11"/>
  <c r="Q43" i="11"/>
  <c r="Q44" i="11"/>
  <c r="Q45" i="11"/>
  <c r="Q46" i="11"/>
  <c r="Q47" i="11"/>
  <c r="Q48" i="11"/>
  <c r="Q49" i="11"/>
  <c r="Q50" i="11"/>
  <c r="Q51" i="11"/>
  <c r="Q52" i="11"/>
  <c r="Q53" i="11"/>
  <c r="Q54" i="11"/>
  <c r="Q55" i="11"/>
  <c r="Q56" i="11"/>
  <c r="Q57" i="11"/>
  <c r="Q58" i="11"/>
  <c r="Q59" i="11"/>
  <c r="Q60" i="11"/>
  <c r="Q61" i="11"/>
  <c r="Q62" i="11"/>
  <c r="Q63" i="11"/>
  <c r="Q64" i="11"/>
  <c r="Q65" i="11"/>
  <c r="Q66" i="11"/>
  <c r="Q67" i="11"/>
  <c r="Q68" i="11"/>
  <c r="Q69" i="11"/>
  <c r="Q70" i="11"/>
  <c r="Q71" i="11"/>
  <c r="Q72" i="11"/>
  <c r="Q73" i="11"/>
  <c r="Q74" i="11"/>
  <c r="Q75" i="11"/>
  <c r="Q76" i="11"/>
  <c r="Q77" i="11"/>
  <c r="Q78" i="11"/>
  <c r="Q79" i="11"/>
  <c r="Q80" i="11"/>
  <c r="Q81" i="11"/>
  <c r="Q82" i="11"/>
  <c r="Q83" i="11"/>
  <c r="Q84" i="11"/>
  <c r="Q85" i="11"/>
  <c r="Q86" i="11"/>
  <c r="Q87" i="11"/>
  <c r="Q88" i="11"/>
  <c r="Q89" i="11"/>
  <c r="Q90" i="11"/>
  <c r="Q91" i="11"/>
  <c r="Q92" i="11"/>
  <c r="Q93" i="11"/>
  <c r="Q94" i="11"/>
  <c r="Q95" i="11"/>
  <c r="Q96" i="11"/>
  <c r="Q97" i="11"/>
  <c r="Q98" i="11"/>
  <c r="Q99" i="11"/>
  <c r="Q100" i="11"/>
  <c r="Q101" i="11"/>
  <c r="Q102" i="11"/>
  <c r="Q103" i="11"/>
  <c r="Q104" i="11"/>
  <c r="Q105" i="11"/>
  <c r="Q106" i="11"/>
  <c r="Q107" i="11"/>
  <c r="Q108" i="11"/>
  <c r="Q109" i="11"/>
  <c r="Q110" i="11"/>
  <c r="Q111" i="11"/>
  <c r="Q112" i="11"/>
  <c r="Q113" i="11"/>
  <c r="Q114" i="11"/>
  <c r="Q115" i="11"/>
  <c r="Q116" i="11"/>
  <c r="Q117" i="11"/>
  <c r="Q118" i="11"/>
  <c r="Q119" i="11"/>
  <c r="Q120" i="11"/>
  <c r="Q121" i="11"/>
  <c r="Q122" i="11"/>
  <c r="Q123" i="11"/>
  <c r="Q124" i="11"/>
  <c r="Q125" i="11"/>
  <c r="Q126" i="11"/>
  <c r="Q127" i="11"/>
  <c r="Q128" i="11"/>
  <c r="Q129" i="11"/>
  <c r="Q130" i="11"/>
  <c r="Q131" i="11"/>
  <c r="Q132" i="11"/>
  <c r="Q133" i="11"/>
  <c r="Q134" i="11"/>
  <c r="Q135" i="11"/>
  <c r="Q136" i="11"/>
  <c r="Q137" i="11"/>
  <c r="Q138" i="11"/>
  <c r="Q139" i="11"/>
  <c r="Q140" i="11"/>
  <c r="Q141" i="11"/>
  <c r="Q142" i="11"/>
  <c r="Q143" i="11"/>
  <c r="Q144" i="11"/>
  <c r="Q145" i="11"/>
  <c r="Q146" i="11"/>
  <c r="Q147" i="11"/>
  <c r="Q148" i="11"/>
  <c r="Q149" i="11"/>
  <c r="Q150" i="11"/>
  <c r="Q151" i="11"/>
  <c r="Q152" i="11"/>
  <c r="Q153" i="11"/>
  <c r="Q154" i="11"/>
  <c r="Q155" i="11"/>
  <c r="Q156" i="11"/>
  <c r="Q157" i="11"/>
  <c r="Q158" i="11"/>
  <c r="Q159" i="11"/>
  <c r="Q160" i="11"/>
  <c r="Q161" i="11"/>
  <c r="Q162" i="11"/>
  <c r="Q163" i="11"/>
  <c r="Q164" i="11"/>
  <c r="Q165" i="11"/>
  <c r="Q166" i="11"/>
  <c r="Q167" i="11"/>
  <c r="Q168" i="11"/>
  <c r="Q169" i="11"/>
  <c r="Q170" i="11"/>
  <c r="Q171" i="11"/>
  <c r="Q172" i="11"/>
  <c r="Q173" i="11"/>
  <c r="Q174" i="11"/>
  <c r="Q175" i="11"/>
  <c r="Q176" i="11"/>
  <c r="Q177" i="11"/>
  <c r="Q178" i="11"/>
  <c r="Q179" i="11"/>
  <c r="Q180" i="11"/>
  <c r="Q181" i="11"/>
  <c r="Q182" i="11"/>
  <c r="Q183" i="11"/>
  <c r="Q184" i="11"/>
  <c r="Q185" i="11"/>
  <c r="Q186" i="11"/>
  <c r="Q187" i="11"/>
  <c r="Q188" i="11"/>
  <c r="Q189" i="11"/>
  <c r="Q190" i="11"/>
  <c r="Q191" i="11"/>
  <c r="Q192" i="11"/>
  <c r="Q193" i="11"/>
  <c r="Q194" i="11"/>
  <c r="Q195" i="11"/>
  <c r="Q196" i="11"/>
  <c r="Q197" i="11"/>
  <c r="Q198" i="11"/>
  <c r="Q199" i="11"/>
  <c r="Q200" i="11"/>
  <c r="Q201" i="11"/>
  <c r="Q202" i="11"/>
  <c r="Q203" i="11"/>
  <c r="Q204" i="11"/>
  <c r="Q205" i="11"/>
  <c r="Q206" i="11"/>
  <c r="Q207" i="11"/>
  <c r="Q208" i="11"/>
  <c r="Q209" i="11"/>
  <c r="Q210" i="11"/>
  <c r="Q211" i="11"/>
  <c r="Q212" i="11"/>
  <c r="Q213" i="11"/>
  <c r="Q214" i="11"/>
  <c r="Q215" i="11"/>
  <c r="Q216" i="11"/>
  <c r="Q217" i="11"/>
  <c r="Q218" i="11"/>
  <c r="Q219" i="11"/>
  <c r="Q220" i="11"/>
  <c r="Q221" i="11"/>
  <c r="Q222" i="11"/>
  <c r="Q223" i="11"/>
  <c r="Q224" i="11"/>
  <c r="Q225" i="11"/>
  <c r="Q226" i="11"/>
  <c r="Q227" i="11"/>
  <c r="Q228" i="11"/>
  <c r="Q229" i="11"/>
  <c r="Q230" i="11"/>
  <c r="Q231" i="11"/>
  <c r="Q232" i="11"/>
  <c r="Q233" i="11"/>
  <c r="Q234" i="11"/>
  <c r="Q235" i="11"/>
  <c r="Q236" i="11"/>
  <c r="Q237" i="11"/>
  <c r="Q238" i="11"/>
  <c r="Q239" i="11"/>
  <c r="Q240" i="11"/>
  <c r="Q241" i="11"/>
  <c r="Q242" i="11"/>
  <c r="Q243" i="11"/>
  <c r="Q244" i="11"/>
  <c r="Q245" i="11"/>
  <c r="Q246" i="11"/>
  <c r="Q247" i="11"/>
  <c r="Q248" i="11"/>
  <c r="Q249" i="11"/>
  <c r="Q250" i="11"/>
  <c r="Q251" i="11"/>
  <c r="Q252" i="11"/>
  <c r="Q253" i="11"/>
  <c r="Q254" i="11"/>
  <c r="Q255" i="11"/>
  <c r="Q256" i="11"/>
  <c r="Q257" i="11"/>
  <c r="Q258" i="11"/>
  <c r="Q259" i="11"/>
  <c r="Q260" i="11"/>
  <c r="Q261" i="11"/>
  <c r="Q262" i="11"/>
  <c r="Q263" i="11"/>
  <c r="Q264" i="11"/>
  <c r="Q265" i="11"/>
  <c r="Q266" i="11"/>
  <c r="Q267" i="11"/>
  <c r="Q268" i="11"/>
  <c r="Q269" i="11"/>
  <c r="Q270" i="11"/>
  <c r="Q271" i="11"/>
  <c r="Q272" i="11"/>
  <c r="Q273" i="11"/>
  <c r="Q274" i="11"/>
  <c r="Q275" i="11"/>
  <c r="Q276" i="11"/>
  <c r="Q277" i="11"/>
  <c r="Q278" i="11"/>
  <c r="Q279" i="11"/>
  <c r="Q280" i="11"/>
  <c r="Q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332" i="11"/>
  <c r="Q333" i="11"/>
  <c r="Q334" i="11"/>
  <c r="Q335" i="11"/>
  <c r="Q336" i="11"/>
  <c r="Q337" i="11"/>
  <c r="Q338" i="11"/>
  <c r="Q339" i="11"/>
  <c r="Q340" i="11"/>
  <c r="Q341" i="11"/>
  <c r="Q342" i="11"/>
  <c r="Q343" i="11"/>
  <c r="Q344" i="11"/>
  <c r="Q345" i="11"/>
  <c r="Q346" i="11"/>
  <c r="Q347" i="11"/>
  <c r="Q348" i="11"/>
  <c r="Q349" i="11"/>
  <c r="Q350" i="11"/>
  <c r="Q351" i="11"/>
  <c r="Q352" i="11"/>
  <c r="Q353" i="11"/>
  <c r="Q354" i="11"/>
  <c r="Q355" i="11"/>
  <c r="Q356" i="11"/>
  <c r="Q357" i="11"/>
  <c r="Q358" i="11"/>
  <c r="Q359" i="11"/>
  <c r="Q360" i="11"/>
  <c r="Q361" i="11"/>
  <c r="Q362" i="11"/>
  <c r="Q363" i="11"/>
  <c r="Q364" i="11"/>
  <c r="Q365" i="11"/>
  <c r="Q366" i="11"/>
  <c r="Q367" i="11"/>
  <c r="Q368" i="11"/>
  <c r="Q369" i="11"/>
  <c r="Q370" i="11"/>
  <c r="Q371" i="11"/>
  <c r="Q372" i="11"/>
  <c r="Q373" i="11"/>
  <c r="Q374" i="11"/>
  <c r="Q375" i="11"/>
  <c r="Q376" i="11"/>
  <c r="Q377" i="11"/>
  <c r="Q378" i="11"/>
  <c r="Q379" i="11"/>
  <c r="Q380" i="11"/>
  <c r="Q381" i="11"/>
  <c r="Q382" i="11"/>
  <c r="Q383" i="11"/>
  <c r="Q384" i="11"/>
  <c r="Q385" i="11"/>
  <c r="Q386" i="11"/>
  <c r="Q387" i="11"/>
  <c r="Q388" i="11"/>
  <c r="Q389" i="11"/>
  <c r="Q390" i="11"/>
  <c r="Q391" i="11"/>
  <c r="Q392" i="11"/>
  <c r="Q393" i="11"/>
  <c r="Q394" i="11"/>
  <c r="Q395" i="11"/>
  <c r="Q396" i="11"/>
  <c r="Q397" i="11"/>
  <c r="Q398" i="11"/>
  <c r="Q399" i="11"/>
  <c r="Q400" i="11"/>
  <c r="Q401" i="11"/>
  <c r="Q402" i="11"/>
  <c r="Q403" i="11"/>
  <c r="Q404" i="11"/>
  <c r="Q405" i="11"/>
  <c r="Q406" i="11"/>
  <c r="Q407" i="11"/>
  <c r="Q408" i="11"/>
  <c r="Q409" i="11"/>
  <c r="Q410" i="11"/>
  <c r="Q411" i="11"/>
  <c r="Q412" i="11"/>
  <c r="Q413" i="11"/>
  <c r="Q414" i="11"/>
  <c r="Q415" i="11"/>
  <c r="Q416" i="11"/>
  <c r="Q417" i="11"/>
  <c r="Q418" i="11"/>
  <c r="Q419" i="11"/>
  <c r="Q420" i="11"/>
  <c r="Q421" i="11"/>
  <c r="Q422" i="11"/>
  <c r="Q423" i="11"/>
  <c r="Q424" i="11"/>
  <c r="Q425" i="11"/>
  <c r="Q426" i="11"/>
  <c r="Q427" i="11"/>
  <c r="Q428" i="11"/>
  <c r="Q429" i="11"/>
  <c r="Q430" i="11"/>
  <c r="Q431" i="11"/>
  <c r="Q432" i="11"/>
  <c r="Q433" i="11"/>
  <c r="Q434" i="11"/>
  <c r="Q435" i="11"/>
  <c r="Q436" i="11"/>
  <c r="Q437" i="11"/>
  <c r="Q438" i="11"/>
  <c r="Q439" i="11"/>
  <c r="Q440" i="11"/>
  <c r="Q441" i="11"/>
  <c r="Q442" i="11"/>
  <c r="Q443" i="11"/>
  <c r="Q444" i="11"/>
  <c r="Q445" i="11"/>
  <c r="Q446" i="11"/>
  <c r="Q447" i="11"/>
  <c r="Q448" i="11"/>
  <c r="Q449" i="11"/>
  <c r="Q450" i="11"/>
  <c r="Q451" i="11"/>
  <c r="Q452" i="11"/>
  <c r="Q453" i="11"/>
  <c r="Q454" i="11"/>
  <c r="Q455" i="11"/>
  <c r="Q456" i="11"/>
  <c r="Q457" i="11"/>
  <c r="Q458" i="11"/>
  <c r="Q459" i="11"/>
  <c r="Q460" i="11"/>
  <c r="Q461" i="11"/>
  <c r="Q462" i="11"/>
  <c r="Q463" i="11"/>
  <c r="Q464" i="11"/>
  <c r="Q465" i="11"/>
  <c r="Q466" i="11"/>
  <c r="Q467" i="11"/>
  <c r="Q468" i="11"/>
  <c r="Q469" i="11"/>
  <c r="Q470" i="11"/>
  <c r="Q471" i="11"/>
  <c r="Q472" i="11"/>
  <c r="Q473" i="11"/>
  <c r="Q474" i="11"/>
  <c r="Q475" i="11"/>
  <c r="Q476" i="11"/>
  <c r="Q477" i="11"/>
  <c r="Q478" i="11"/>
  <c r="Q479" i="11"/>
  <c r="Q480" i="11"/>
  <c r="Q481" i="11"/>
  <c r="Q482" i="11"/>
  <c r="Q483" i="11"/>
  <c r="Q484" i="11"/>
  <c r="Q485" i="11"/>
  <c r="Q486" i="11"/>
  <c r="Q487" i="11"/>
  <c r="Q488" i="11"/>
  <c r="Q489" i="11"/>
  <c r="Q490" i="11"/>
  <c r="Q491" i="11"/>
  <c r="Q492" i="11"/>
  <c r="Q493" i="11"/>
  <c r="Q494" i="11"/>
  <c r="Q495" i="11"/>
  <c r="Q496" i="11"/>
  <c r="Q497" i="11"/>
  <c r="Q498" i="11"/>
  <c r="Q499" i="11"/>
  <c r="Q500" i="11"/>
  <c r="Q501" i="11"/>
  <c r="Q502" i="11"/>
  <c r="Q503" i="11"/>
  <c r="Q504" i="11"/>
  <c r="Q505" i="11"/>
  <c r="Q506" i="11"/>
  <c r="Q507" i="11"/>
  <c r="Q508" i="11"/>
  <c r="Q509" i="11"/>
  <c r="Q510" i="11"/>
  <c r="Q511" i="11"/>
  <c r="Q512" i="11"/>
  <c r="Q513" i="11"/>
  <c r="Q514" i="11"/>
  <c r="Q515" i="11"/>
  <c r="Q516" i="11"/>
  <c r="Q517" i="11"/>
  <c r="Q518" i="11"/>
  <c r="Q519" i="11"/>
  <c r="Q520" i="11"/>
  <c r="Q521" i="11"/>
  <c r="Q522" i="11"/>
  <c r="Q523" i="11"/>
  <c r="Q524" i="11"/>
  <c r="Q525" i="11"/>
  <c r="Q526" i="11"/>
  <c r="Q527" i="11"/>
  <c r="Q528" i="11"/>
  <c r="Q529" i="11"/>
  <c r="Q530" i="11"/>
  <c r="Q531" i="11"/>
  <c r="Q532" i="11"/>
  <c r="Q533" i="11"/>
  <c r="Q534" i="11"/>
  <c r="Q535" i="11"/>
  <c r="Q536" i="11"/>
  <c r="Q537" i="11"/>
  <c r="Q538" i="11"/>
  <c r="Q539" i="11"/>
  <c r="Q540" i="11"/>
  <c r="Q541" i="11"/>
  <c r="Q542" i="11"/>
  <c r="Q543" i="11"/>
  <c r="Q544" i="11"/>
  <c r="Q545" i="11"/>
  <c r="Q546" i="11"/>
  <c r="Q547" i="11"/>
  <c r="Q548" i="11"/>
  <c r="Q549" i="11"/>
  <c r="Q550" i="11"/>
  <c r="Q551" i="11"/>
  <c r="Q552" i="11"/>
  <c r="Q553" i="11"/>
  <c r="Q554" i="11"/>
  <c r="Q555" i="11"/>
  <c r="Q556" i="11"/>
  <c r="Q557" i="11"/>
  <c r="Q558" i="11"/>
  <c r="Q559" i="11"/>
  <c r="Q560" i="11"/>
  <c r="Q561" i="11"/>
  <c r="Q562" i="11"/>
  <c r="Q563" i="11"/>
  <c r="Q564" i="11"/>
  <c r="Q565" i="11"/>
  <c r="Q566" i="11"/>
  <c r="Q567" i="11"/>
  <c r="Q568" i="11"/>
  <c r="Q569" i="11"/>
  <c r="Q570" i="11"/>
  <c r="Q571" i="11"/>
  <c r="Q572" i="11"/>
  <c r="Q573" i="11"/>
  <c r="Q574" i="11"/>
  <c r="Q575" i="11"/>
  <c r="Q576" i="11"/>
  <c r="Q577" i="11"/>
  <c r="Q578" i="11"/>
  <c r="Q579" i="11"/>
  <c r="Q580" i="11"/>
  <c r="Q581" i="11"/>
  <c r="Q582" i="11"/>
  <c r="Q583" i="11"/>
  <c r="Q584" i="11"/>
  <c r="Q585" i="11"/>
  <c r="Q586" i="11"/>
  <c r="Q587" i="11"/>
  <c r="Q588" i="11"/>
  <c r="Q589" i="11"/>
  <c r="Q590" i="11"/>
  <c r="Q591" i="11"/>
  <c r="Q592" i="11"/>
  <c r="Q593" i="11"/>
  <c r="Q594" i="11"/>
  <c r="Q595" i="11"/>
  <c r="Q596" i="11"/>
  <c r="Q597" i="11"/>
  <c r="Q598" i="11"/>
  <c r="Q599" i="11"/>
  <c r="Q600" i="11"/>
  <c r="Q601" i="11"/>
  <c r="Q602" i="11"/>
  <c r="Q603" i="11"/>
  <c r="Q604" i="11"/>
  <c r="Q605" i="11"/>
  <c r="Q606" i="11"/>
  <c r="Q607" i="11"/>
  <c r="Q608" i="11"/>
  <c r="Q609" i="11"/>
  <c r="Q610" i="11"/>
  <c r="Q611" i="11"/>
  <c r="Q612" i="11"/>
  <c r="Q613" i="11"/>
  <c r="Q614" i="11"/>
  <c r="Q615" i="11"/>
  <c r="Q616" i="11"/>
  <c r="Q617" i="11"/>
  <c r="Q618" i="11"/>
  <c r="Q619" i="11"/>
  <c r="Q620" i="11"/>
  <c r="Q621" i="11"/>
  <c r="Q622" i="11"/>
  <c r="Q623" i="11"/>
  <c r="Q624" i="11"/>
  <c r="Q625" i="11"/>
  <c r="Q626" i="11"/>
  <c r="Q627" i="11"/>
  <c r="Q628" i="11"/>
  <c r="Q629" i="11"/>
  <c r="Q630" i="11"/>
  <c r="Q631" i="11"/>
  <c r="Q632" i="11"/>
  <c r="Q633" i="11"/>
  <c r="Q634" i="11"/>
  <c r="Q635" i="11"/>
  <c r="Q636" i="11"/>
  <c r="Q637" i="11"/>
  <c r="Q638" i="11"/>
  <c r="Q639" i="11"/>
  <c r="Q640" i="11"/>
  <c r="Q641" i="11"/>
  <c r="Q642" i="11"/>
  <c r="Q643" i="11"/>
  <c r="Q644" i="11"/>
  <c r="Q645" i="11"/>
  <c r="Q646" i="11"/>
  <c r="Q647" i="11"/>
  <c r="Q648" i="11"/>
  <c r="Q649" i="11"/>
  <c r="Q650" i="11"/>
  <c r="Q651" i="11"/>
  <c r="Q652" i="11"/>
  <c r="Q653" i="11"/>
  <c r="Q654" i="11"/>
  <c r="Q655" i="11"/>
  <c r="Q656" i="11"/>
  <c r="Q657" i="11"/>
  <c r="Q658" i="11"/>
  <c r="Q659" i="11"/>
  <c r="Q660" i="11"/>
  <c r="Q661" i="11"/>
  <c r="Q662" i="11"/>
  <c r="Q663" i="11"/>
  <c r="Q664" i="11"/>
  <c r="Q665" i="11"/>
  <c r="Q666" i="11"/>
  <c r="Q667" i="11"/>
  <c r="Q668" i="11"/>
  <c r="Q669" i="11"/>
  <c r="Q670" i="11"/>
  <c r="Q671" i="11"/>
  <c r="Q672" i="11"/>
  <c r="Q673" i="11"/>
  <c r="Q674" i="11"/>
  <c r="Q675" i="11"/>
  <c r="Q676" i="11"/>
  <c r="Q677" i="11"/>
  <c r="Q678" i="11"/>
  <c r="Q679" i="11"/>
  <c r="Q680" i="11"/>
  <c r="Q681" i="11"/>
  <c r="Q682" i="11"/>
  <c r="Q683" i="11"/>
  <c r="Q684" i="11"/>
  <c r="Q685" i="11"/>
  <c r="Q686" i="11"/>
  <c r="Q687" i="11"/>
  <c r="Q688" i="11"/>
  <c r="Q689" i="11"/>
  <c r="Q690" i="11"/>
  <c r="Q691" i="11"/>
  <c r="Q692" i="11"/>
  <c r="Q693" i="11"/>
  <c r="Q694" i="11"/>
  <c r="Q695" i="11"/>
  <c r="Q696" i="11"/>
  <c r="Q697" i="11"/>
  <c r="Q698" i="11"/>
  <c r="Q699" i="11"/>
  <c r="Q700" i="11"/>
  <c r="Q701" i="11"/>
  <c r="Q702" i="11"/>
  <c r="Q703" i="11"/>
  <c r="Q704" i="11"/>
  <c r="Q705" i="11"/>
  <c r="Q706" i="11"/>
  <c r="Q707" i="11"/>
  <c r="Q708" i="11"/>
  <c r="Q709" i="11"/>
  <c r="Q710" i="11"/>
  <c r="Q711" i="11"/>
  <c r="Q712" i="11"/>
  <c r="Q713" i="11"/>
  <c r="Q714" i="11"/>
  <c r="Q715" i="11"/>
  <c r="Q716" i="11"/>
  <c r="Q717" i="11"/>
  <c r="Q718" i="11"/>
  <c r="Q719" i="11"/>
  <c r="Q720" i="11"/>
  <c r="Q721" i="11"/>
  <c r="C602" i="17" l="1"/>
  <c r="E133" i="25"/>
  <c r="D133" i="25"/>
  <c r="E132" i="25"/>
  <c r="D132" i="25"/>
  <c r="E131" i="25"/>
  <c r="D131" i="25"/>
  <c r="E130" i="25"/>
  <c r="D130" i="25"/>
  <c r="C603" i="17" l="1"/>
  <c r="G132" i="25"/>
  <c r="G132" i="37"/>
  <c r="G133" i="25"/>
  <c r="G133" i="37"/>
  <c r="G130" i="25"/>
  <c r="G130" i="37"/>
  <c r="G131" i="25"/>
  <c r="G131" i="37"/>
  <c r="Q34" i="9"/>
  <c r="Q35" i="9"/>
  <c r="Q36" i="9"/>
  <c r="Q37" i="9"/>
  <c r="X37" i="9"/>
  <c r="U37" i="9"/>
  <c r="N37" i="9"/>
  <c r="K37" i="9"/>
  <c r="F37" i="9"/>
  <c r="H37" i="9" s="1"/>
  <c r="B37" i="9"/>
  <c r="X36" i="9"/>
  <c r="U36" i="9"/>
  <c r="N36" i="9"/>
  <c r="K36" i="9"/>
  <c r="F36" i="9"/>
  <c r="H36" i="9" s="1"/>
  <c r="B36" i="9"/>
  <c r="X35" i="9"/>
  <c r="U35" i="9"/>
  <c r="V35" i="9"/>
  <c r="N35" i="9"/>
  <c r="K35" i="9"/>
  <c r="F35" i="9"/>
  <c r="H35" i="9" s="1"/>
  <c r="B35" i="9"/>
  <c r="B72" i="26"/>
  <c r="E72" i="26"/>
  <c r="C604" i="17" l="1"/>
  <c r="V36" i="9"/>
  <c r="C605" i="17" l="1"/>
  <c r="C606" i="17" s="1"/>
  <c r="E40" i="26"/>
  <c r="E41" i="26"/>
  <c r="E42" i="26"/>
  <c r="E44" i="26"/>
  <c r="E45" i="26"/>
  <c r="E46" i="26"/>
  <c r="E47" i="26"/>
  <c r="E48" i="26"/>
  <c r="C607" i="17" l="1"/>
  <c r="P10" i="28"/>
  <c r="P9" i="28"/>
  <c r="P8" i="28"/>
  <c r="P7" i="28"/>
  <c r="P6" i="28"/>
  <c r="P5" i="28"/>
  <c r="P4" i="28"/>
  <c r="P3" i="28"/>
  <c r="P2" i="28"/>
  <c r="L40" i="26"/>
  <c r="M40" i="26"/>
  <c r="L41" i="26"/>
  <c r="M41" i="26"/>
  <c r="L42" i="26"/>
  <c r="M42" i="26"/>
  <c r="L44" i="26"/>
  <c r="M44" i="26"/>
  <c r="L45" i="26"/>
  <c r="M45" i="26"/>
  <c r="L46" i="26"/>
  <c r="M46" i="26"/>
  <c r="L47" i="26"/>
  <c r="M47" i="26"/>
  <c r="L48" i="26"/>
  <c r="M48" i="26"/>
  <c r="C608" i="17" l="1"/>
  <c r="D123" i="25"/>
  <c r="Q42" i="7"/>
  <c r="H42" i="7"/>
  <c r="B42" i="7"/>
  <c r="Q41" i="7"/>
  <c r="H41" i="7"/>
  <c r="B41" i="7"/>
  <c r="Q40" i="7"/>
  <c r="H40" i="7"/>
  <c r="B40" i="7"/>
  <c r="Q39" i="7"/>
  <c r="H39" i="7"/>
  <c r="B39" i="7"/>
  <c r="Q38" i="7"/>
  <c r="H38" i="7"/>
  <c r="B38" i="7"/>
  <c r="Q37" i="7"/>
  <c r="H37" i="7"/>
  <c r="B37" i="7"/>
  <c r="Q36" i="7"/>
  <c r="H36" i="7"/>
  <c r="B36" i="7"/>
  <c r="Q35" i="7"/>
  <c r="H35" i="7"/>
  <c r="B35" i="7"/>
  <c r="H42" i="6"/>
  <c r="B42" i="6"/>
  <c r="H41" i="6"/>
  <c r="B41" i="6"/>
  <c r="H40" i="6"/>
  <c r="B40" i="6"/>
  <c r="H39" i="6"/>
  <c r="B39" i="6"/>
  <c r="H38" i="6"/>
  <c r="B38" i="6"/>
  <c r="H37" i="6"/>
  <c r="B37" i="6"/>
  <c r="H36" i="6"/>
  <c r="B36" i="6"/>
  <c r="H35" i="6"/>
  <c r="B35" i="6"/>
  <c r="AK129" i="25"/>
  <c r="AK128" i="25"/>
  <c r="AK127" i="25"/>
  <c r="AE124" i="25"/>
  <c r="AK126" i="25"/>
  <c r="AK125" i="25"/>
  <c r="AK124" i="25"/>
  <c r="AK123" i="25"/>
  <c r="S49" i="23"/>
  <c r="R49" i="23"/>
  <c r="P49" i="23"/>
  <c r="O49" i="23"/>
  <c r="Q49" i="23" s="1"/>
  <c r="S48" i="23"/>
  <c r="R48" i="23"/>
  <c r="P48" i="23"/>
  <c r="Q48" i="23" s="1"/>
  <c r="O48" i="23"/>
  <c r="S47" i="23"/>
  <c r="R47" i="23"/>
  <c r="Q47" i="23"/>
  <c r="P47" i="23"/>
  <c r="O47" i="23"/>
  <c r="S46" i="23"/>
  <c r="R46" i="23"/>
  <c r="P46" i="23"/>
  <c r="O46" i="23"/>
  <c r="Q46" i="23" s="1"/>
  <c r="S45" i="23"/>
  <c r="R45" i="23"/>
  <c r="P45" i="23"/>
  <c r="O45" i="23"/>
  <c r="S44" i="23"/>
  <c r="R44" i="23"/>
  <c r="P44" i="23"/>
  <c r="O44" i="23"/>
  <c r="Q44" i="23" s="1"/>
  <c r="S43" i="23"/>
  <c r="R43" i="23"/>
  <c r="P43" i="23"/>
  <c r="O43" i="23"/>
  <c r="S42" i="23"/>
  <c r="R42" i="23"/>
  <c r="P42" i="23"/>
  <c r="O42" i="23"/>
  <c r="A42" i="23"/>
  <c r="A43" i="23" s="1"/>
  <c r="A44" i="23" s="1"/>
  <c r="A45" i="23" s="1"/>
  <c r="A46" i="23" s="1"/>
  <c r="A47" i="23" s="1"/>
  <c r="A48" i="23" s="1"/>
  <c r="A49" i="23" s="1"/>
  <c r="A50" i="23" s="1"/>
  <c r="A51" i="23" s="1"/>
  <c r="A52" i="23" s="1"/>
  <c r="A53" i="23" s="1"/>
  <c r="D124" i="25"/>
  <c r="D125" i="25"/>
  <c r="D126" i="25"/>
  <c r="D127" i="25"/>
  <c r="D128" i="25"/>
  <c r="D129" i="25"/>
  <c r="E129" i="25"/>
  <c r="E128" i="25"/>
  <c r="E127" i="25"/>
  <c r="E126" i="25"/>
  <c r="E125" i="25"/>
  <c r="E124" i="25"/>
  <c r="E123" i="25"/>
  <c r="R601" i="1"/>
  <c r="R600" i="1"/>
  <c r="R599" i="1"/>
  <c r="R598" i="1"/>
  <c r="R597" i="1"/>
  <c r="R596" i="1"/>
  <c r="R595" i="1"/>
  <c r="R594" i="1"/>
  <c r="R593" i="1"/>
  <c r="R592" i="1"/>
  <c r="R591" i="1"/>
  <c r="R590" i="1"/>
  <c r="R589" i="1"/>
  <c r="R588" i="1"/>
  <c r="R587" i="1"/>
  <c r="R586" i="1"/>
  <c r="R585" i="1"/>
  <c r="R584" i="1"/>
  <c r="R583" i="1"/>
  <c r="R582" i="1"/>
  <c r="R581" i="1"/>
  <c r="R580" i="1"/>
  <c r="R579" i="1"/>
  <c r="R578" i="1"/>
  <c r="R577" i="1"/>
  <c r="R576" i="1"/>
  <c r="R575" i="1"/>
  <c r="R574" i="1"/>
  <c r="R573" i="1"/>
  <c r="R572" i="1"/>
  <c r="R571" i="1"/>
  <c r="R570" i="1"/>
  <c r="R569" i="1"/>
  <c r="R568" i="1"/>
  <c r="R567" i="1"/>
  <c r="R566" i="1"/>
  <c r="R565" i="1"/>
  <c r="R564" i="1"/>
  <c r="R563" i="1"/>
  <c r="R562" i="1"/>
  <c r="R561" i="1"/>
  <c r="R560" i="1"/>
  <c r="R559" i="1"/>
  <c r="R558" i="1"/>
  <c r="R557" i="1"/>
  <c r="R556" i="1"/>
  <c r="R555" i="1"/>
  <c r="R554" i="1"/>
  <c r="R553" i="1"/>
  <c r="R552" i="1"/>
  <c r="R551" i="1"/>
  <c r="R550" i="1"/>
  <c r="R549" i="1"/>
  <c r="R548" i="1"/>
  <c r="R547" i="1"/>
  <c r="R546" i="1"/>
  <c r="R545" i="1"/>
  <c r="R544" i="1"/>
  <c r="R543" i="1"/>
  <c r="R542" i="1"/>
  <c r="R541" i="1"/>
  <c r="R540" i="1"/>
  <c r="R539" i="1"/>
  <c r="R538" i="1"/>
  <c r="R537" i="1"/>
  <c r="R536" i="1"/>
  <c r="R535" i="1"/>
  <c r="R534" i="1"/>
  <c r="R533" i="1"/>
  <c r="R532" i="1"/>
  <c r="R531" i="1"/>
  <c r="R530" i="1"/>
  <c r="R529" i="1"/>
  <c r="R528" i="1"/>
  <c r="R527" i="1"/>
  <c r="R526" i="1"/>
  <c r="R525" i="1"/>
  <c r="R524" i="1"/>
  <c r="R523" i="1"/>
  <c r="R522" i="1"/>
  <c r="R521" i="1"/>
  <c r="R520" i="1"/>
  <c r="R519" i="1"/>
  <c r="R518" i="1"/>
  <c r="R517" i="1"/>
  <c r="R516" i="1"/>
  <c r="R515" i="1"/>
  <c r="R514" i="1"/>
  <c r="R513" i="1"/>
  <c r="R512" i="1"/>
  <c r="R511" i="1"/>
  <c r="R510" i="1"/>
  <c r="R509" i="1"/>
  <c r="R508" i="1"/>
  <c r="R507" i="1"/>
  <c r="R506" i="1"/>
  <c r="R505" i="1"/>
  <c r="R504" i="1"/>
  <c r="R503" i="1"/>
  <c r="R502" i="1"/>
  <c r="R501" i="1"/>
  <c r="R500" i="1"/>
  <c r="R499" i="1"/>
  <c r="R498" i="1"/>
  <c r="R497" i="1"/>
  <c r="R496" i="1"/>
  <c r="R495" i="1"/>
  <c r="R494" i="1"/>
  <c r="R493" i="1"/>
  <c r="R492" i="1"/>
  <c r="R491" i="1"/>
  <c r="R490" i="1"/>
  <c r="R489" i="1"/>
  <c r="R488" i="1"/>
  <c r="R487" i="1"/>
  <c r="R486" i="1"/>
  <c r="R485" i="1"/>
  <c r="R484" i="1"/>
  <c r="R483" i="1"/>
  <c r="R482" i="1"/>
  <c r="R481" i="1"/>
  <c r="R480" i="1"/>
  <c r="R479" i="1"/>
  <c r="R478" i="1"/>
  <c r="R477" i="1"/>
  <c r="R476" i="1"/>
  <c r="R475" i="1"/>
  <c r="R474" i="1"/>
  <c r="R473" i="1"/>
  <c r="R472" i="1"/>
  <c r="R471" i="1"/>
  <c r="R470" i="1"/>
  <c r="R469" i="1"/>
  <c r="R468" i="1"/>
  <c r="R467" i="1"/>
  <c r="R466" i="1"/>
  <c r="R465" i="1"/>
  <c r="R464" i="1"/>
  <c r="R463" i="1"/>
  <c r="R462" i="1"/>
  <c r="R461" i="1"/>
  <c r="R460" i="1"/>
  <c r="R459" i="1"/>
  <c r="R458" i="1"/>
  <c r="R457" i="1"/>
  <c r="R456" i="1"/>
  <c r="R455" i="1"/>
  <c r="R454" i="1"/>
  <c r="R453" i="1"/>
  <c r="R452" i="1"/>
  <c r="R451" i="1"/>
  <c r="R450" i="1"/>
  <c r="R449" i="1"/>
  <c r="R448" i="1"/>
  <c r="R447" i="1"/>
  <c r="R446" i="1"/>
  <c r="R445" i="1"/>
  <c r="R444" i="1"/>
  <c r="R443" i="1"/>
  <c r="R442" i="1"/>
  <c r="R441" i="1"/>
  <c r="R440" i="1"/>
  <c r="R439" i="1"/>
  <c r="R438" i="1"/>
  <c r="R437" i="1"/>
  <c r="R436" i="1"/>
  <c r="R435" i="1"/>
  <c r="R434" i="1"/>
  <c r="R433" i="1"/>
  <c r="R432" i="1"/>
  <c r="R431" i="1"/>
  <c r="R430" i="1"/>
  <c r="R429" i="1"/>
  <c r="R428" i="1"/>
  <c r="R427" i="1"/>
  <c r="R426" i="1"/>
  <c r="R425" i="1"/>
  <c r="R424" i="1"/>
  <c r="R423" i="1"/>
  <c r="R422" i="1"/>
  <c r="R421" i="1"/>
  <c r="R420" i="1"/>
  <c r="R419" i="1"/>
  <c r="R418" i="1"/>
  <c r="R417" i="1"/>
  <c r="R416" i="1"/>
  <c r="R415" i="1"/>
  <c r="R414" i="1"/>
  <c r="R413" i="1"/>
  <c r="R412" i="1"/>
  <c r="R411" i="1"/>
  <c r="R410" i="1"/>
  <c r="R409" i="1"/>
  <c r="R408" i="1"/>
  <c r="R407" i="1"/>
  <c r="R406" i="1"/>
  <c r="R405"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R2" i="1"/>
  <c r="R601" i="2"/>
  <c r="R600" i="2"/>
  <c r="R599" i="2"/>
  <c r="R598" i="2"/>
  <c r="R597" i="2"/>
  <c r="R596" i="2"/>
  <c r="R595" i="2"/>
  <c r="R594" i="2"/>
  <c r="R593" i="2"/>
  <c r="R592" i="2"/>
  <c r="R591" i="2"/>
  <c r="R590" i="2"/>
  <c r="R589" i="2"/>
  <c r="R588" i="2"/>
  <c r="R587" i="2"/>
  <c r="R586" i="2"/>
  <c r="R585" i="2"/>
  <c r="R584" i="2"/>
  <c r="R583" i="2"/>
  <c r="R582" i="2"/>
  <c r="R581" i="2"/>
  <c r="R580" i="2"/>
  <c r="R579" i="2"/>
  <c r="R578" i="2"/>
  <c r="R577" i="2"/>
  <c r="R576" i="2"/>
  <c r="R575" i="2"/>
  <c r="R574" i="2"/>
  <c r="R573" i="2"/>
  <c r="R572" i="2"/>
  <c r="R571" i="2"/>
  <c r="R570" i="2"/>
  <c r="R569" i="2"/>
  <c r="R568" i="2"/>
  <c r="R567" i="2"/>
  <c r="R566" i="2"/>
  <c r="R565" i="2"/>
  <c r="R564" i="2"/>
  <c r="R563" i="2"/>
  <c r="R562" i="2"/>
  <c r="R561" i="2"/>
  <c r="R560" i="2"/>
  <c r="R559" i="2"/>
  <c r="R558" i="2"/>
  <c r="R557" i="2"/>
  <c r="R556" i="2"/>
  <c r="R555" i="2"/>
  <c r="R554" i="2"/>
  <c r="R553" i="2"/>
  <c r="R552" i="2"/>
  <c r="R551" i="2"/>
  <c r="R550" i="2"/>
  <c r="R549" i="2"/>
  <c r="R548" i="2"/>
  <c r="R547" i="2"/>
  <c r="R546" i="2"/>
  <c r="R545" i="2"/>
  <c r="R544" i="2"/>
  <c r="R543" i="2"/>
  <c r="R542" i="2"/>
  <c r="R541" i="2"/>
  <c r="R540" i="2"/>
  <c r="R539" i="2"/>
  <c r="R538" i="2"/>
  <c r="R537" i="2"/>
  <c r="R536" i="2"/>
  <c r="R535" i="2"/>
  <c r="R534" i="2"/>
  <c r="R533" i="2"/>
  <c r="R532" i="2"/>
  <c r="R531" i="2"/>
  <c r="R530" i="2"/>
  <c r="R529" i="2"/>
  <c r="R528" i="2"/>
  <c r="R527" i="2"/>
  <c r="R526" i="2"/>
  <c r="R525" i="2"/>
  <c r="R524" i="2"/>
  <c r="R523" i="2"/>
  <c r="R522" i="2"/>
  <c r="R521" i="2"/>
  <c r="R520" i="2"/>
  <c r="R519" i="2"/>
  <c r="R518" i="2"/>
  <c r="R517" i="2"/>
  <c r="R516" i="2"/>
  <c r="R515" i="2"/>
  <c r="R514" i="2"/>
  <c r="R513" i="2"/>
  <c r="R512" i="2"/>
  <c r="R511" i="2"/>
  <c r="R510" i="2"/>
  <c r="R509" i="2"/>
  <c r="R508" i="2"/>
  <c r="R507" i="2"/>
  <c r="R506" i="2"/>
  <c r="R505" i="2"/>
  <c r="R504" i="2"/>
  <c r="R503" i="2"/>
  <c r="R502" i="2"/>
  <c r="R501" i="2"/>
  <c r="R500" i="2"/>
  <c r="R499" i="2"/>
  <c r="R498" i="2"/>
  <c r="R497" i="2"/>
  <c r="R496" i="2"/>
  <c r="R495" i="2"/>
  <c r="R494" i="2"/>
  <c r="R493" i="2"/>
  <c r="R492" i="2"/>
  <c r="R491" i="2"/>
  <c r="R490" i="2"/>
  <c r="R489" i="2"/>
  <c r="R488" i="2"/>
  <c r="R487" i="2"/>
  <c r="R486" i="2"/>
  <c r="R485" i="2"/>
  <c r="R484" i="2"/>
  <c r="R483" i="2"/>
  <c r="R482" i="2"/>
  <c r="R481" i="2"/>
  <c r="R480" i="2"/>
  <c r="R479" i="2"/>
  <c r="R478" i="2"/>
  <c r="R477" i="2"/>
  <c r="R476" i="2"/>
  <c r="R475" i="2"/>
  <c r="R474" i="2"/>
  <c r="R473" i="2"/>
  <c r="R472" i="2"/>
  <c r="R471"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40"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6" i="2"/>
  <c r="R375" i="2"/>
  <c r="R374" i="2"/>
  <c r="R373" i="2"/>
  <c r="R372" i="2"/>
  <c r="R371" i="2"/>
  <c r="R370" i="2"/>
  <c r="R369" i="2"/>
  <c r="R368" i="2"/>
  <c r="R367" i="2"/>
  <c r="R366" i="2"/>
  <c r="R365" i="2"/>
  <c r="R364" i="2"/>
  <c r="R363"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R2" i="2"/>
  <c r="R2"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P8" i="23"/>
  <c r="Q8" i="23"/>
  <c r="R8" i="23"/>
  <c r="S8" i="23"/>
  <c r="F8" i="23"/>
  <c r="G8" i="23"/>
  <c r="H8" i="23"/>
  <c r="I8" i="23"/>
  <c r="J8" i="23"/>
  <c r="K8" i="23"/>
  <c r="L8" i="23"/>
  <c r="M8" i="23"/>
  <c r="N8" i="23"/>
  <c r="O8" i="23"/>
  <c r="J400" i="11"/>
  <c r="K400" i="11"/>
  <c r="K401" i="11" s="1"/>
  <c r="K402" i="11" s="1"/>
  <c r="K403" i="11" s="1"/>
  <c r="K404" i="11" s="1"/>
  <c r="K405" i="11" s="1"/>
  <c r="K406" i="11" s="1"/>
  <c r="K407" i="11" s="1"/>
  <c r="K408" i="11" s="1"/>
  <c r="K409" i="11" s="1"/>
  <c r="K410" i="11" s="1"/>
  <c r="K411" i="11" s="1"/>
  <c r="K412" i="11" s="1"/>
  <c r="K413" i="11" s="1"/>
  <c r="K414" i="11" s="1"/>
  <c r="K415" i="11" s="1"/>
  <c r="K416" i="11" s="1"/>
  <c r="K417" i="11" s="1"/>
  <c r="K418" i="11" s="1"/>
  <c r="K419" i="11" s="1"/>
  <c r="K420" i="11" s="1"/>
  <c r="K421" i="11" s="1"/>
  <c r="K422" i="11" s="1"/>
  <c r="K423" i="11" s="1"/>
  <c r="K424" i="11" s="1"/>
  <c r="K425" i="11" s="1"/>
  <c r="K426" i="11" s="1"/>
  <c r="K427" i="11" s="1"/>
  <c r="K428" i="11" s="1"/>
  <c r="K429" i="11" s="1"/>
  <c r="K430" i="11" s="1"/>
  <c r="K431" i="11" s="1"/>
  <c r="K432" i="11" s="1"/>
  <c r="K433" i="11" s="1"/>
  <c r="K434" i="11" s="1"/>
  <c r="K435" i="11" s="1"/>
  <c r="K436" i="11" s="1"/>
  <c r="K437" i="11" s="1"/>
  <c r="K438" i="11" s="1"/>
  <c r="K439" i="11" s="1"/>
  <c r="K440" i="11" s="1"/>
  <c r="K441" i="11" s="1"/>
  <c r="K442" i="11" s="1"/>
  <c r="K443" i="11" s="1"/>
  <c r="K444" i="11" s="1"/>
  <c r="K445" i="11" s="1"/>
  <c r="K446" i="11" s="1"/>
  <c r="K447" i="11" s="1"/>
  <c r="K448" i="11" s="1"/>
  <c r="K449" i="11" s="1"/>
  <c r="K450" i="11" s="1"/>
  <c r="K451" i="11" s="1"/>
  <c r="K452" i="11" s="1"/>
  <c r="K453" i="11" s="1"/>
  <c r="K454" i="11" s="1"/>
  <c r="K455" i="11" s="1"/>
  <c r="K456" i="11" s="1"/>
  <c r="K457" i="11" s="1"/>
  <c r="K458" i="11" s="1"/>
  <c r="K459" i="11" s="1"/>
  <c r="K460" i="11" s="1"/>
  <c r="K461" i="11" s="1"/>
  <c r="K462" i="11" s="1"/>
  <c r="K463" i="11" s="1"/>
  <c r="K464" i="11" s="1"/>
  <c r="K465" i="11" s="1"/>
  <c r="K466" i="11" s="1"/>
  <c r="K467" i="11" s="1"/>
  <c r="K468" i="11" s="1"/>
  <c r="K469" i="11" s="1"/>
  <c r="K470" i="11" s="1"/>
  <c r="K471" i="11" s="1"/>
  <c r="K472" i="11" s="1"/>
  <c r="K473" i="11" s="1"/>
  <c r="K474" i="11" s="1"/>
  <c r="K475" i="11" s="1"/>
  <c r="K476" i="11" s="1"/>
  <c r="K477" i="11" s="1"/>
  <c r="K478" i="11" s="1"/>
  <c r="K479" i="11" s="1"/>
  <c r="K480" i="11" s="1"/>
  <c r="K481" i="11" s="1"/>
  <c r="K482" i="11" s="1"/>
  <c r="K483" i="11" s="1"/>
  <c r="K484" i="11" s="1"/>
  <c r="K485" i="11" s="1"/>
  <c r="K486" i="11" s="1"/>
  <c r="K487" i="11" s="1"/>
  <c r="K488" i="11" s="1"/>
  <c r="K489" i="11" s="1"/>
  <c r="K490" i="11" s="1"/>
  <c r="K491" i="11" s="1"/>
  <c r="K492" i="11" s="1"/>
  <c r="K493" i="11" s="1"/>
  <c r="K494" i="11" s="1"/>
  <c r="K495" i="11" s="1"/>
  <c r="K496" i="11" s="1"/>
  <c r="K497" i="11" s="1"/>
  <c r="K498" i="11" s="1"/>
  <c r="K499" i="11" s="1"/>
  <c r="K500" i="11" s="1"/>
  <c r="K501" i="11" s="1"/>
  <c r="K502" i="11" s="1"/>
  <c r="K503" i="11" s="1"/>
  <c r="K504" i="11" s="1"/>
  <c r="K505" i="11" s="1"/>
  <c r="K506" i="11" s="1"/>
  <c r="K507" i="11" s="1"/>
  <c r="K508" i="11" s="1"/>
  <c r="K509" i="11" s="1"/>
  <c r="K510" i="11" s="1"/>
  <c r="K511" i="11" s="1"/>
  <c r="K512" i="11" s="1"/>
  <c r="K513" i="11" s="1"/>
  <c r="K514" i="11" s="1"/>
  <c r="K515" i="11" s="1"/>
  <c r="K516" i="11" s="1"/>
  <c r="K517" i="11" s="1"/>
  <c r="K518" i="11" s="1"/>
  <c r="K519" i="11" s="1"/>
  <c r="K520" i="11" s="1"/>
  <c r="K521" i="11" s="1"/>
  <c r="K522" i="11" s="1"/>
  <c r="K523" i="11" s="1"/>
  <c r="K524" i="11" s="1"/>
  <c r="K525" i="11" s="1"/>
  <c r="K526" i="11" s="1"/>
  <c r="K527" i="11" s="1"/>
  <c r="K528" i="11" s="1"/>
  <c r="K529" i="11" s="1"/>
  <c r="K530" i="11" s="1"/>
  <c r="K531" i="11" s="1"/>
  <c r="K532" i="11" s="1"/>
  <c r="K533" i="11" s="1"/>
  <c r="K534" i="11" s="1"/>
  <c r="K535" i="11" s="1"/>
  <c r="K536" i="11" s="1"/>
  <c r="K537" i="11" s="1"/>
  <c r="K538" i="11" s="1"/>
  <c r="K539" i="11" s="1"/>
  <c r="K540" i="11" s="1"/>
  <c r="K541" i="11" s="1"/>
  <c r="K542" i="11" s="1"/>
  <c r="K543" i="11" s="1"/>
  <c r="K544" i="11" s="1"/>
  <c r="K545" i="11" s="1"/>
  <c r="K546" i="11" s="1"/>
  <c r="K547" i="11" s="1"/>
  <c r="K548" i="11" s="1"/>
  <c r="K549" i="11" s="1"/>
  <c r="K550" i="11" s="1"/>
  <c r="K551" i="11" s="1"/>
  <c r="K552" i="11" s="1"/>
  <c r="K553" i="11" s="1"/>
  <c r="K554" i="11" s="1"/>
  <c r="K555" i="11" s="1"/>
  <c r="K556" i="11" s="1"/>
  <c r="K557" i="11" s="1"/>
  <c r="K558" i="11" s="1"/>
  <c r="K559" i="11" s="1"/>
  <c r="K560" i="11" s="1"/>
  <c r="K561" i="11" s="1"/>
  <c r="K562" i="11" s="1"/>
  <c r="K563" i="11" s="1"/>
  <c r="K564" i="11" s="1"/>
  <c r="K565" i="11" s="1"/>
  <c r="K566" i="11" s="1"/>
  <c r="K567" i="11" s="1"/>
  <c r="K568" i="11" s="1"/>
  <c r="K569" i="11" s="1"/>
  <c r="K570" i="11" s="1"/>
  <c r="K571" i="11" s="1"/>
  <c r="K572" i="11" s="1"/>
  <c r="K573" i="11" s="1"/>
  <c r="K574" i="11" s="1"/>
  <c r="K575" i="11" s="1"/>
  <c r="K576" i="11" s="1"/>
  <c r="K577" i="11" s="1"/>
  <c r="K578" i="11" s="1"/>
  <c r="K579" i="11" s="1"/>
  <c r="K580" i="11" s="1"/>
  <c r="K581" i="11" s="1"/>
  <c r="K582" i="11" s="1"/>
  <c r="K583" i="11" s="1"/>
  <c r="K584" i="11" s="1"/>
  <c r="K585" i="11" s="1"/>
  <c r="K586" i="11" s="1"/>
  <c r="K587" i="11" s="1"/>
  <c r="K588" i="11" s="1"/>
  <c r="K589" i="11" s="1"/>
  <c r="K590" i="11" s="1"/>
  <c r="K591" i="11" s="1"/>
  <c r="K592" i="11" s="1"/>
  <c r="K593" i="11" s="1"/>
  <c r="K594" i="11" s="1"/>
  <c r="K595" i="11" s="1"/>
  <c r="K596" i="11" s="1"/>
  <c r="K597" i="11" s="1"/>
  <c r="K598" i="11" s="1"/>
  <c r="K599" i="11" s="1"/>
  <c r="K600" i="11" s="1"/>
  <c r="K601" i="11" s="1"/>
  <c r="K602" i="11" s="1"/>
  <c r="K603" i="11" s="1"/>
  <c r="K604" i="11" s="1"/>
  <c r="K605" i="11" s="1"/>
  <c r="K606" i="11" s="1"/>
  <c r="K607" i="11" s="1"/>
  <c r="K608" i="11" s="1"/>
  <c r="K609" i="11" s="1"/>
  <c r="K610" i="11" s="1"/>
  <c r="K611" i="11" s="1"/>
  <c r="K612" i="11" s="1"/>
  <c r="K613" i="11" s="1"/>
  <c r="K614" i="11" s="1"/>
  <c r="K615" i="11" s="1"/>
  <c r="K616" i="11" s="1"/>
  <c r="K617" i="11" s="1"/>
  <c r="K618" i="11" s="1"/>
  <c r="K619" i="11" s="1"/>
  <c r="K620" i="11" s="1"/>
  <c r="K621" i="11" s="1"/>
  <c r="K622" i="11" s="1"/>
  <c r="K623" i="11" s="1"/>
  <c r="K624" i="11" s="1"/>
  <c r="K625" i="11" s="1"/>
  <c r="K626" i="11" s="1"/>
  <c r="K627" i="11" s="1"/>
  <c r="K628" i="11" s="1"/>
  <c r="K629" i="11" s="1"/>
  <c r="K630" i="11" s="1"/>
  <c r="K631" i="11" s="1"/>
  <c r="K632" i="11" s="1"/>
  <c r="K633" i="11" s="1"/>
  <c r="K634" i="11" s="1"/>
  <c r="K635" i="11" s="1"/>
  <c r="K636" i="11" s="1"/>
  <c r="K637" i="11" s="1"/>
  <c r="K638" i="11" s="1"/>
  <c r="K639" i="11" s="1"/>
  <c r="K640" i="11" s="1"/>
  <c r="K641" i="11" s="1"/>
  <c r="K642" i="11" s="1"/>
  <c r="K643" i="11" s="1"/>
  <c r="K644" i="11" s="1"/>
  <c r="K645" i="11" s="1"/>
  <c r="K646" i="11" s="1"/>
  <c r="K647" i="11" s="1"/>
  <c r="K648" i="11" s="1"/>
  <c r="K649" i="11" s="1"/>
  <c r="K650" i="11" s="1"/>
  <c r="K651" i="11" s="1"/>
  <c r="K652" i="11" s="1"/>
  <c r="K653" i="11" s="1"/>
  <c r="K654" i="11" s="1"/>
  <c r="K655" i="11" s="1"/>
  <c r="K656" i="11" s="1"/>
  <c r="K657" i="11" s="1"/>
  <c r="K658" i="11" s="1"/>
  <c r="K659" i="11" s="1"/>
  <c r="K660" i="11" s="1"/>
  <c r="K661" i="11" s="1"/>
  <c r="K662" i="11" s="1"/>
  <c r="K663" i="11" s="1"/>
  <c r="K664" i="11" s="1"/>
  <c r="K665" i="11" s="1"/>
  <c r="K666" i="11" s="1"/>
  <c r="K667" i="11" s="1"/>
  <c r="K668" i="11" s="1"/>
  <c r="K669" i="11" s="1"/>
  <c r="K670" i="11" s="1"/>
  <c r="K671" i="11" s="1"/>
  <c r="K672" i="11" s="1"/>
  <c r="K673" i="11" s="1"/>
  <c r="K674" i="11" s="1"/>
  <c r="K675" i="11" s="1"/>
  <c r="K676" i="11" s="1"/>
  <c r="K677" i="11" s="1"/>
  <c r="K678" i="11" s="1"/>
  <c r="K679" i="11" s="1"/>
  <c r="K680" i="11" s="1"/>
  <c r="K681" i="11" s="1"/>
  <c r="K682" i="11" s="1"/>
  <c r="K683" i="11" s="1"/>
  <c r="K684" i="11" s="1"/>
  <c r="K685" i="11" s="1"/>
  <c r="K686" i="11" s="1"/>
  <c r="K687" i="11" s="1"/>
  <c r="K688" i="11" s="1"/>
  <c r="K689" i="11" s="1"/>
  <c r="K690" i="11" s="1"/>
  <c r="K691" i="11" s="1"/>
  <c r="K692" i="11" s="1"/>
  <c r="K693" i="11" s="1"/>
  <c r="K694" i="11" s="1"/>
  <c r="K695" i="11" s="1"/>
  <c r="K696" i="11" s="1"/>
  <c r="K697" i="11" s="1"/>
  <c r="K698" i="11" s="1"/>
  <c r="K699" i="11" s="1"/>
  <c r="K700" i="11" s="1"/>
  <c r="K701" i="11" s="1"/>
  <c r="K702" i="11" s="1"/>
  <c r="K703" i="11" s="1"/>
  <c r="K704" i="11" s="1"/>
  <c r="K705" i="11" s="1"/>
  <c r="K706" i="11" s="1"/>
  <c r="K707" i="11" s="1"/>
  <c r="K708" i="11" s="1"/>
  <c r="K709" i="11" s="1"/>
  <c r="K710" i="11" s="1"/>
  <c r="K711" i="11" s="1"/>
  <c r="K712" i="11" s="1"/>
  <c r="K713" i="11" s="1"/>
  <c r="K714" i="11" s="1"/>
  <c r="K715" i="11" s="1"/>
  <c r="K716" i="11" s="1"/>
  <c r="K717" i="11" s="1"/>
  <c r="K718" i="11" s="1"/>
  <c r="K719" i="11" s="1"/>
  <c r="K720" i="11" s="1"/>
  <c r="K721" i="11" s="1"/>
  <c r="J401" i="11"/>
  <c r="J402" i="11" s="1"/>
  <c r="J403" i="11" s="1"/>
  <c r="J404" i="11" s="1"/>
  <c r="J405" i="11" s="1"/>
  <c r="J406" i="11" s="1"/>
  <c r="J407" i="11" s="1"/>
  <c r="J408" i="11" s="1"/>
  <c r="J409" i="11" s="1"/>
  <c r="J410" i="11" s="1"/>
  <c r="J411" i="11" s="1"/>
  <c r="J412" i="11" s="1"/>
  <c r="J413" i="11" s="1"/>
  <c r="J414" i="11" s="1"/>
  <c r="J415" i="11" s="1"/>
  <c r="J416" i="11" s="1"/>
  <c r="J417" i="11" s="1"/>
  <c r="J418" i="11" s="1"/>
  <c r="J419" i="11" s="1"/>
  <c r="J420" i="11" s="1"/>
  <c r="J421" i="11" s="1"/>
  <c r="J422" i="11" s="1"/>
  <c r="J423" i="11" s="1"/>
  <c r="J424" i="11" s="1"/>
  <c r="J425" i="11" s="1"/>
  <c r="J426" i="11" s="1"/>
  <c r="J427" i="11" s="1"/>
  <c r="J428" i="11" s="1"/>
  <c r="J429" i="11" s="1"/>
  <c r="J430" i="11" s="1"/>
  <c r="J431" i="11" s="1"/>
  <c r="J432" i="11" s="1"/>
  <c r="J433" i="11" s="1"/>
  <c r="J434" i="11" s="1"/>
  <c r="J435" i="11" s="1"/>
  <c r="J436" i="11" s="1"/>
  <c r="J437" i="11" s="1"/>
  <c r="J438" i="11" s="1"/>
  <c r="J439" i="11" s="1"/>
  <c r="J440" i="11" s="1"/>
  <c r="J441" i="11" s="1"/>
  <c r="J442" i="11" s="1"/>
  <c r="J443" i="11" s="1"/>
  <c r="J444" i="11" s="1"/>
  <c r="J445" i="11" s="1"/>
  <c r="J446" i="11" s="1"/>
  <c r="J447" i="11" s="1"/>
  <c r="J448" i="11" s="1"/>
  <c r="J449" i="11" s="1"/>
  <c r="J450" i="11" s="1"/>
  <c r="J451" i="11" s="1"/>
  <c r="J452" i="11" s="1"/>
  <c r="J453" i="11" s="1"/>
  <c r="J454" i="11" s="1"/>
  <c r="J455" i="11" s="1"/>
  <c r="J456" i="11" s="1"/>
  <c r="J457" i="11" s="1"/>
  <c r="J458" i="11" s="1"/>
  <c r="J459" i="11" s="1"/>
  <c r="J460" i="11" s="1"/>
  <c r="J461" i="11" s="1"/>
  <c r="J462" i="11" s="1"/>
  <c r="J463" i="11" s="1"/>
  <c r="J464" i="11" s="1"/>
  <c r="J465" i="11" s="1"/>
  <c r="J466" i="11" s="1"/>
  <c r="J467" i="11" s="1"/>
  <c r="J468" i="11" s="1"/>
  <c r="J469" i="11" s="1"/>
  <c r="J470" i="11" s="1"/>
  <c r="J471" i="11" s="1"/>
  <c r="J472" i="11" s="1"/>
  <c r="J473" i="11" s="1"/>
  <c r="J474" i="11" s="1"/>
  <c r="J475" i="11" s="1"/>
  <c r="J476" i="11" s="1"/>
  <c r="J477" i="11" s="1"/>
  <c r="J478" i="11" s="1"/>
  <c r="J479" i="11" s="1"/>
  <c r="J480" i="11" s="1"/>
  <c r="J481" i="11" s="1"/>
  <c r="J482" i="11" s="1"/>
  <c r="J483" i="11" s="1"/>
  <c r="J484" i="11" s="1"/>
  <c r="J485" i="11" s="1"/>
  <c r="J486" i="11" s="1"/>
  <c r="J487" i="11" s="1"/>
  <c r="J488" i="11" s="1"/>
  <c r="J489" i="11" s="1"/>
  <c r="J490" i="11" s="1"/>
  <c r="J491" i="11" s="1"/>
  <c r="J492" i="11" s="1"/>
  <c r="J493" i="11" s="1"/>
  <c r="J494" i="11" s="1"/>
  <c r="J495" i="11" s="1"/>
  <c r="J496" i="11" s="1"/>
  <c r="J497" i="11" s="1"/>
  <c r="J498" i="11" s="1"/>
  <c r="J499" i="11" s="1"/>
  <c r="J500" i="11" s="1"/>
  <c r="J501" i="11" s="1"/>
  <c r="J502" i="11" s="1"/>
  <c r="J503" i="11" s="1"/>
  <c r="J504" i="11" s="1"/>
  <c r="J505" i="11" s="1"/>
  <c r="J506" i="11" s="1"/>
  <c r="J507" i="11" s="1"/>
  <c r="J508" i="11" s="1"/>
  <c r="J509" i="11" s="1"/>
  <c r="J510" i="11" s="1"/>
  <c r="J511" i="11" s="1"/>
  <c r="J512" i="11" s="1"/>
  <c r="J513" i="11" s="1"/>
  <c r="J514" i="11" s="1"/>
  <c r="J515" i="11" s="1"/>
  <c r="J516" i="11" s="1"/>
  <c r="J517" i="11" s="1"/>
  <c r="J518" i="11" s="1"/>
  <c r="J519" i="11" s="1"/>
  <c r="J520" i="11" s="1"/>
  <c r="J521" i="11" s="1"/>
  <c r="J522" i="11" s="1"/>
  <c r="J523" i="11" s="1"/>
  <c r="J524" i="11" s="1"/>
  <c r="J525" i="11" s="1"/>
  <c r="J526" i="11" s="1"/>
  <c r="J527" i="11" s="1"/>
  <c r="J528" i="11" s="1"/>
  <c r="J529" i="11" s="1"/>
  <c r="J530" i="11" s="1"/>
  <c r="J531" i="11" s="1"/>
  <c r="J532" i="11" s="1"/>
  <c r="J533" i="11" s="1"/>
  <c r="J534" i="11" s="1"/>
  <c r="J535" i="11" s="1"/>
  <c r="J536" i="11" s="1"/>
  <c r="J537" i="11" s="1"/>
  <c r="J538" i="11" s="1"/>
  <c r="J539" i="11" s="1"/>
  <c r="J540" i="11" s="1"/>
  <c r="J541" i="11" s="1"/>
  <c r="J542" i="11" s="1"/>
  <c r="J543" i="11" s="1"/>
  <c r="J544" i="11" s="1"/>
  <c r="J545" i="11" s="1"/>
  <c r="J546" i="11" s="1"/>
  <c r="J547" i="11" s="1"/>
  <c r="J548" i="11" s="1"/>
  <c r="J549" i="11" s="1"/>
  <c r="J550" i="11" s="1"/>
  <c r="J551" i="11" s="1"/>
  <c r="J552" i="11" s="1"/>
  <c r="J553" i="11" s="1"/>
  <c r="J554" i="11" s="1"/>
  <c r="J555" i="11" s="1"/>
  <c r="J556" i="11" s="1"/>
  <c r="J557" i="11" s="1"/>
  <c r="J558" i="11" s="1"/>
  <c r="J559" i="11" s="1"/>
  <c r="J560" i="11" s="1"/>
  <c r="J561" i="11" s="1"/>
  <c r="J562" i="11" s="1"/>
  <c r="J563" i="11" s="1"/>
  <c r="J564" i="11" s="1"/>
  <c r="J565" i="11" s="1"/>
  <c r="J566" i="11" s="1"/>
  <c r="J567" i="11" s="1"/>
  <c r="J568" i="11" s="1"/>
  <c r="J569" i="11" s="1"/>
  <c r="J570" i="11" s="1"/>
  <c r="J571" i="11" s="1"/>
  <c r="J572" i="11" s="1"/>
  <c r="J573" i="11" s="1"/>
  <c r="J574" i="11" s="1"/>
  <c r="J575" i="11" s="1"/>
  <c r="J576" i="11" s="1"/>
  <c r="J577" i="11" s="1"/>
  <c r="J578" i="11" s="1"/>
  <c r="J579" i="11" s="1"/>
  <c r="J580" i="11" s="1"/>
  <c r="J581" i="11" s="1"/>
  <c r="J582" i="11" s="1"/>
  <c r="J583" i="11" s="1"/>
  <c r="J584" i="11" s="1"/>
  <c r="J585" i="11" s="1"/>
  <c r="J586" i="11" s="1"/>
  <c r="J587" i="11" s="1"/>
  <c r="J588" i="11" s="1"/>
  <c r="J589" i="11" s="1"/>
  <c r="J590" i="11" s="1"/>
  <c r="J591" i="11" s="1"/>
  <c r="J592" i="11" s="1"/>
  <c r="J593" i="11" s="1"/>
  <c r="J594" i="11" s="1"/>
  <c r="J595" i="11" s="1"/>
  <c r="J596" i="11" s="1"/>
  <c r="J597" i="11" s="1"/>
  <c r="J598" i="11" s="1"/>
  <c r="J599" i="11" s="1"/>
  <c r="J600" i="11" s="1"/>
  <c r="J601" i="11" s="1"/>
  <c r="J602" i="11" s="1"/>
  <c r="J603" i="11" s="1"/>
  <c r="J604" i="11" s="1"/>
  <c r="J605" i="11" s="1"/>
  <c r="J606" i="11" s="1"/>
  <c r="J607" i="11" s="1"/>
  <c r="J608" i="11" s="1"/>
  <c r="J609" i="11" s="1"/>
  <c r="J610" i="11" s="1"/>
  <c r="J611" i="11" s="1"/>
  <c r="J612" i="11" s="1"/>
  <c r="J613" i="11" s="1"/>
  <c r="J614" i="11" s="1"/>
  <c r="J615" i="11" s="1"/>
  <c r="J616" i="11" s="1"/>
  <c r="J617" i="11" s="1"/>
  <c r="J618" i="11" s="1"/>
  <c r="J619" i="11" s="1"/>
  <c r="J620" i="11" s="1"/>
  <c r="J621" i="11" s="1"/>
  <c r="J622" i="11" s="1"/>
  <c r="J623" i="11" s="1"/>
  <c r="J624" i="11" s="1"/>
  <c r="J625" i="11" s="1"/>
  <c r="J626" i="11" s="1"/>
  <c r="J627" i="11" s="1"/>
  <c r="J628" i="11" s="1"/>
  <c r="J629" i="11" s="1"/>
  <c r="J630" i="11" s="1"/>
  <c r="J631" i="11" s="1"/>
  <c r="J632" i="11" s="1"/>
  <c r="J633" i="11" s="1"/>
  <c r="J634" i="11" s="1"/>
  <c r="J635" i="11" s="1"/>
  <c r="J636" i="11" s="1"/>
  <c r="J637" i="11" s="1"/>
  <c r="J638" i="11" s="1"/>
  <c r="J639" i="11" s="1"/>
  <c r="J640" i="11" s="1"/>
  <c r="J641" i="11" s="1"/>
  <c r="J642" i="11" s="1"/>
  <c r="J643" i="11" s="1"/>
  <c r="J644" i="11" s="1"/>
  <c r="J645" i="11" s="1"/>
  <c r="J646" i="11" s="1"/>
  <c r="J647" i="11" s="1"/>
  <c r="J648" i="11" s="1"/>
  <c r="J649" i="11" s="1"/>
  <c r="J650" i="11" s="1"/>
  <c r="J651" i="11" s="1"/>
  <c r="J652" i="11" s="1"/>
  <c r="J653" i="11" s="1"/>
  <c r="J654" i="11" s="1"/>
  <c r="J655" i="11" s="1"/>
  <c r="J656" i="11" s="1"/>
  <c r="J657" i="11" s="1"/>
  <c r="J658" i="11" s="1"/>
  <c r="J659" i="11" s="1"/>
  <c r="J660" i="11" s="1"/>
  <c r="J661" i="11" s="1"/>
  <c r="J662" i="11" s="1"/>
  <c r="J663" i="11" s="1"/>
  <c r="J664" i="11" s="1"/>
  <c r="J665" i="11" s="1"/>
  <c r="J666" i="11" s="1"/>
  <c r="J667" i="11" s="1"/>
  <c r="J668" i="11" s="1"/>
  <c r="J669" i="11" s="1"/>
  <c r="J670" i="11" s="1"/>
  <c r="J671" i="11" s="1"/>
  <c r="J672" i="11" s="1"/>
  <c r="J673" i="11" s="1"/>
  <c r="J674" i="11" s="1"/>
  <c r="J675" i="11" s="1"/>
  <c r="J676" i="11" s="1"/>
  <c r="J677" i="11" s="1"/>
  <c r="J678" i="11" s="1"/>
  <c r="J679" i="11" s="1"/>
  <c r="J680" i="11" s="1"/>
  <c r="J681" i="11" s="1"/>
  <c r="J682" i="11" s="1"/>
  <c r="J683" i="11" s="1"/>
  <c r="J684" i="11" s="1"/>
  <c r="J685" i="11" s="1"/>
  <c r="J686" i="11" s="1"/>
  <c r="J687" i="11" s="1"/>
  <c r="J688" i="11" s="1"/>
  <c r="J689" i="11" s="1"/>
  <c r="J690" i="11" s="1"/>
  <c r="J691" i="11" s="1"/>
  <c r="J692" i="11" s="1"/>
  <c r="J693" i="11" s="1"/>
  <c r="J694" i="11" s="1"/>
  <c r="J695" i="11" s="1"/>
  <c r="J696" i="11" s="1"/>
  <c r="J697" i="11" s="1"/>
  <c r="J698" i="11" s="1"/>
  <c r="J699" i="11" s="1"/>
  <c r="J700" i="11" s="1"/>
  <c r="J701" i="11" s="1"/>
  <c r="J702" i="11" s="1"/>
  <c r="J703" i="11" s="1"/>
  <c r="J704" i="11" s="1"/>
  <c r="J705" i="11" s="1"/>
  <c r="J706" i="11" s="1"/>
  <c r="J707" i="11" s="1"/>
  <c r="J708" i="11" s="1"/>
  <c r="J709" i="11" s="1"/>
  <c r="J710" i="11" s="1"/>
  <c r="J711" i="11" s="1"/>
  <c r="J712" i="11" s="1"/>
  <c r="J713" i="11" s="1"/>
  <c r="J714" i="11" s="1"/>
  <c r="J715" i="11" s="1"/>
  <c r="J716" i="11" s="1"/>
  <c r="J717" i="11" s="1"/>
  <c r="J718" i="11" s="1"/>
  <c r="J719" i="11" s="1"/>
  <c r="J720" i="11" s="1"/>
  <c r="J721" i="11" s="1"/>
  <c r="C400" i="11"/>
  <c r="C401" i="11" s="1"/>
  <c r="C402" i="11" s="1"/>
  <c r="C403" i="11" s="1"/>
  <c r="C404" i="11" s="1"/>
  <c r="C405" i="11" s="1"/>
  <c r="C406" i="11" s="1"/>
  <c r="C407" i="11" s="1"/>
  <c r="C408" i="11" s="1"/>
  <c r="C409" i="11" s="1"/>
  <c r="C410" i="11" s="1"/>
  <c r="C411" i="11" s="1"/>
  <c r="C412" i="11" s="1"/>
  <c r="C413" i="11" s="1"/>
  <c r="C414" i="11" s="1"/>
  <c r="C415" i="11" s="1"/>
  <c r="C416" i="11" s="1"/>
  <c r="C417" i="11" s="1"/>
  <c r="C418" i="11" s="1"/>
  <c r="C419" i="11" s="1"/>
  <c r="C420" i="11" s="1"/>
  <c r="C421" i="11" s="1"/>
  <c r="C422" i="11" s="1"/>
  <c r="C423" i="11" s="1"/>
  <c r="C424" i="11" s="1"/>
  <c r="C425" i="11" s="1"/>
  <c r="C426" i="11" s="1"/>
  <c r="C427" i="11" s="1"/>
  <c r="C428" i="11" s="1"/>
  <c r="C429" i="11" s="1"/>
  <c r="C430" i="11" s="1"/>
  <c r="C431" i="11" s="1"/>
  <c r="C432" i="11" s="1"/>
  <c r="C433" i="11" s="1"/>
  <c r="C434" i="11" s="1"/>
  <c r="C435" i="11" s="1"/>
  <c r="C436" i="11" s="1"/>
  <c r="C437" i="11" s="1"/>
  <c r="C438" i="11" s="1"/>
  <c r="C439" i="11" s="1"/>
  <c r="C440" i="11" s="1"/>
  <c r="C441" i="11" s="1"/>
  <c r="C442" i="11" s="1"/>
  <c r="C443" i="11" s="1"/>
  <c r="C444" i="11" s="1"/>
  <c r="C445" i="11" s="1"/>
  <c r="C446" i="11" s="1"/>
  <c r="C447" i="11" s="1"/>
  <c r="C448" i="11" s="1"/>
  <c r="C449" i="11" s="1"/>
  <c r="C450" i="11" s="1"/>
  <c r="C451" i="11" s="1"/>
  <c r="C452" i="11" s="1"/>
  <c r="C453" i="11" s="1"/>
  <c r="C454" i="11" s="1"/>
  <c r="C455" i="11" s="1"/>
  <c r="C456" i="11" s="1"/>
  <c r="C457" i="11" s="1"/>
  <c r="C458" i="11" s="1"/>
  <c r="C459" i="11" s="1"/>
  <c r="C460" i="11" s="1"/>
  <c r="C461" i="11" s="1"/>
  <c r="C462" i="11" s="1"/>
  <c r="C463" i="11" s="1"/>
  <c r="C464" i="11" s="1"/>
  <c r="C465" i="11" s="1"/>
  <c r="C466" i="11" s="1"/>
  <c r="C467" i="11" s="1"/>
  <c r="C468" i="11" s="1"/>
  <c r="C469" i="11" s="1"/>
  <c r="C470" i="11" s="1"/>
  <c r="C471" i="11" s="1"/>
  <c r="C472" i="11" s="1"/>
  <c r="C473" i="11" s="1"/>
  <c r="C474" i="11" s="1"/>
  <c r="C475" i="11" s="1"/>
  <c r="C476" i="11" s="1"/>
  <c r="C477" i="11" s="1"/>
  <c r="C478" i="11" s="1"/>
  <c r="C479" i="11" s="1"/>
  <c r="C480" i="11" s="1"/>
  <c r="C481" i="11" s="1"/>
  <c r="C482" i="11" s="1"/>
  <c r="C483" i="11" s="1"/>
  <c r="C484" i="11" s="1"/>
  <c r="C485" i="11" s="1"/>
  <c r="C486" i="11" s="1"/>
  <c r="C487" i="11" s="1"/>
  <c r="C488" i="11" s="1"/>
  <c r="C489" i="11" s="1"/>
  <c r="C490" i="11" s="1"/>
  <c r="C491" i="11" s="1"/>
  <c r="C492" i="11" s="1"/>
  <c r="C493" i="11" s="1"/>
  <c r="C494" i="11" s="1"/>
  <c r="C495" i="11" s="1"/>
  <c r="C496" i="11" s="1"/>
  <c r="C497" i="11" s="1"/>
  <c r="C498" i="11" s="1"/>
  <c r="C499" i="11" s="1"/>
  <c r="C500" i="11" s="1"/>
  <c r="C501" i="11" s="1"/>
  <c r="C502" i="11" s="1"/>
  <c r="C503" i="11" s="1"/>
  <c r="C504" i="11" s="1"/>
  <c r="C505" i="11" s="1"/>
  <c r="C506" i="11" s="1"/>
  <c r="C507" i="11" s="1"/>
  <c r="C508" i="11" s="1"/>
  <c r="C509" i="11" s="1"/>
  <c r="C510" i="11" s="1"/>
  <c r="C511" i="11" s="1"/>
  <c r="C512" i="11" s="1"/>
  <c r="C513" i="11" s="1"/>
  <c r="C514" i="11" s="1"/>
  <c r="C515" i="11" s="1"/>
  <c r="C516" i="11" s="1"/>
  <c r="C517" i="11" s="1"/>
  <c r="C518" i="11" s="1"/>
  <c r="C519" i="11" s="1"/>
  <c r="C520" i="11" s="1"/>
  <c r="C521" i="11" s="1"/>
  <c r="C522" i="11" s="1"/>
  <c r="C523" i="11" s="1"/>
  <c r="C524" i="11" s="1"/>
  <c r="C525" i="11" s="1"/>
  <c r="C526" i="11" s="1"/>
  <c r="C527" i="11" s="1"/>
  <c r="C528" i="11" s="1"/>
  <c r="C529" i="11" s="1"/>
  <c r="C530" i="11" s="1"/>
  <c r="C531" i="11" s="1"/>
  <c r="C532" i="11" s="1"/>
  <c r="C533" i="11" s="1"/>
  <c r="C534" i="11" s="1"/>
  <c r="C535" i="11" s="1"/>
  <c r="C536" i="11" s="1"/>
  <c r="C537" i="11" s="1"/>
  <c r="C538" i="11" s="1"/>
  <c r="C539" i="11" s="1"/>
  <c r="C540" i="11" s="1"/>
  <c r="C541" i="11" s="1"/>
  <c r="C542" i="11" s="1"/>
  <c r="C543" i="11" s="1"/>
  <c r="C544" i="11" s="1"/>
  <c r="C545" i="11" s="1"/>
  <c r="C546" i="11" s="1"/>
  <c r="C547" i="11" s="1"/>
  <c r="C548" i="11" s="1"/>
  <c r="C549" i="11" s="1"/>
  <c r="C550" i="11" s="1"/>
  <c r="C551" i="11" s="1"/>
  <c r="C552" i="11" s="1"/>
  <c r="C553" i="11" s="1"/>
  <c r="C554" i="11" s="1"/>
  <c r="C555" i="11" s="1"/>
  <c r="C556" i="11" s="1"/>
  <c r="C557" i="11" s="1"/>
  <c r="C558" i="11" s="1"/>
  <c r="C559" i="11" s="1"/>
  <c r="C560" i="11" s="1"/>
  <c r="C561" i="11" s="1"/>
  <c r="C562" i="11" s="1"/>
  <c r="C563" i="11" s="1"/>
  <c r="C564" i="11" s="1"/>
  <c r="C565" i="11" s="1"/>
  <c r="C566" i="11" s="1"/>
  <c r="C567" i="11" s="1"/>
  <c r="C568" i="11" s="1"/>
  <c r="C569" i="11" s="1"/>
  <c r="C570" i="11" s="1"/>
  <c r="C571" i="11" s="1"/>
  <c r="C572" i="11" s="1"/>
  <c r="C573" i="11" s="1"/>
  <c r="C574" i="11" s="1"/>
  <c r="C575" i="11" s="1"/>
  <c r="C576" i="11" s="1"/>
  <c r="C577" i="11" s="1"/>
  <c r="C578" i="11" s="1"/>
  <c r="C579" i="11" s="1"/>
  <c r="C580" i="11" s="1"/>
  <c r="C581" i="11" s="1"/>
  <c r="C582" i="11" s="1"/>
  <c r="C583" i="11" s="1"/>
  <c r="C584" i="11" s="1"/>
  <c r="C585" i="11" s="1"/>
  <c r="C586" i="11" s="1"/>
  <c r="C587" i="11" s="1"/>
  <c r="C588" i="11" s="1"/>
  <c r="C589" i="11" s="1"/>
  <c r="C590" i="11" s="1"/>
  <c r="C591" i="11" s="1"/>
  <c r="C592" i="11" s="1"/>
  <c r="C593" i="11" s="1"/>
  <c r="C594" i="11" s="1"/>
  <c r="C595" i="11" s="1"/>
  <c r="C596" i="11" s="1"/>
  <c r="C597" i="11" s="1"/>
  <c r="C598" i="11" s="1"/>
  <c r="C599" i="11" s="1"/>
  <c r="C600" i="11" s="1"/>
  <c r="C601" i="11" s="1"/>
  <c r="C602" i="11" s="1"/>
  <c r="C603" i="11" s="1"/>
  <c r="C604" i="11" s="1"/>
  <c r="C605" i="11" s="1"/>
  <c r="C606" i="11" s="1"/>
  <c r="C607" i="11" s="1"/>
  <c r="C608" i="11" s="1"/>
  <c r="C609" i="11" s="1"/>
  <c r="C610" i="11" s="1"/>
  <c r="C611" i="11" s="1"/>
  <c r="C612" i="11" s="1"/>
  <c r="C613" i="11" s="1"/>
  <c r="C614" i="11" s="1"/>
  <c r="C615" i="11" s="1"/>
  <c r="C616" i="11" s="1"/>
  <c r="C617" i="11" s="1"/>
  <c r="C618" i="11" s="1"/>
  <c r="C619" i="11" s="1"/>
  <c r="C620" i="11" s="1"/>
  <c r="C621" i="11" s="1"/>
  <c r="C622" i="11" s="1"/>
  <c r="C623" i="11" s="1"/>
  <c r="C624" i="11" s="1"/>
  <c r="C625" i="11" s="1"/>
  <c r="C626" i="11" s="1"/>
  <c r="C627" i="11" s="1"/>
  <c r="C628" i="11" s="1"/>
  <c r="C629" i="11" s="1"/>
  <c r="C630" i="11" s="1"/>
  <c r="C631" i="11" s="1"/>
  <c r="C632" i="11" s="1"/>
  <c r="C633" i="11" s="1"/>
  <c r="C634" i="11" s="1"/>
  <c r="C635" i="11" s="1"/>
  <c r="C636" i="11" s="1"/>
  <c r="C637" i="11" s="1"/>
  <c r="C638" i="11" s="1"/>
  <c r="C639" i="11" s="1"/>
  <c r="C640" i="11" s="1"/>
  <c r="C641" i="11" s="1"/>
  <c r="C642" i="11" s="1"/>
  <c r="C643" i="11" s="1"/>
  <c r="C644" i="11" s="1"/>
  <c r="C645" i="11" s="1"/>
  <c r="C646" i="11" s="1"/>
  <c r="C647" i="11" s="1"/>
  <c r="C648" i="11" s="1"/>
  <c r="C649" i="11" s="1"/>
  <c r="C650" i="11" s="1"/>
  <c r="C651" i="11" s="1"/>
  <c r="C652" i="11" s="1"/>
  <c r="C653" i="11" s="1"/>
  <c r="C654" i="11" s="1"/>
  <c r="C655" i="11" s="1"/>
  <c r="C656" i="11" s="1"/>
  <c r="C657" i="11" s="1"/>
  <c r="C658" i="11" s="1"/>
  <c r="C659" i="11" s="1"/>
  <c r="C660" i="11" s="1"/>
  <c r="C661" i="11" s="1"/>
  <c r="C662" i="11" s="1"/>
  <c r="C663" i="11" s="1"/>
  <c r="C664" i="11" s="1"/>
  <c r="C665" i="11" s="1"/>
  <c r="C666" i="11" s="1"/>
  <c r="C667" i="11" s="1"/>
  <c r="C668" i="11" s="1"/>
  <c r="C669" i="11" s="1"/>
  <c r="C670" i="11" s="1"/>
  <c r="C671" i="11" s="1"/>
  <c r="C672" i="11" s="1"/>
  <c r="C673" i="11" s="1"/>
  <c r="C674" i="11" s="1"/>
  <c r="C675" i="11" s="1"/>
  <c r="C676" i="11" s="1"/>
  <c r="C677" i="11" s="1"/>
  <c r="C678" i="11" s="1"/>
  <c r="C679" i="11" s="1"/>
  <c r="C680" i="11" s="1"/>
  <c r="C681" i="11" s="1"/>
  <c r="C682" i="11" s="1"/>
  <c r="C683" i="11" s="1"/>
  <c r="C684" i="11" s="1"/>
  <c r="C685" i="11" s="1"/>
  <c r="C686" i="11" s="1"/>
  <c r="C687" i="11" s="1"/>
  <c r="C688" i="11" s="1"/>
  <c r="C689" i="11" s="1"/>
  <c r="C690" i="11" s="1"/>
  <c r="C691" i="11" s="1"/>
  <c r="C692" i="11" s="1"/>
  <c r="C693" i="11" s="1"/>
  <c r="C694" i="11" s="1"/>
  <c r="C695" i="11" s="1"/>
  <c r="C696" i="11" s="1"/>
  <c r="C697" i="11" s="1"/>
  <c r="C698" i="11" s="1"/>
  <c r="C699" i="11" s="1"/>
  <c r="C700" i="11" s="1"/>
  <c r="C701" i="11" s="1"/>
  <c r="C702" i="11" s="1"/>
  <c r="C703" i="11" s="1"/>
  <c r="C704" i="11" s="1"/>
  <c r="C705" i="11" s="1"/>
  <c r="C706" i="11" s="1"/>
  <c r="C707" i="11" s="1"/>
  <c r="C708" i="11" s="1"/>
  <c r="C709" i="11" s="1"/>
  <c r="C710" i="11" s="1"/>
  <c r="C711" i="11" s="1"/>
  <c r="C712" i="11" s="1"/>
  <c r="C713" i="11" s="1"/>
  <c r="C714" i="11" s="1"/>
  <c r="C715" i="11" s="1"/>
  <c r="C716" i="11" s="1"/>
  <c r="C717" i="11" s="1"/>
  <c r="C718" i="11" s="1"/>
  <c r="C719" i="11" s="1"/>
  <c r="C720" i="11" s="1"/>
  <c r="C721" i="11" s="1"/>
  <c r="G2"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6" i="11"/>
  <c r="G357" i="11"/>
  <c r="G358" i="11"/>
  <c r="G359" i="11"/>
  <c r="G360" i="11"/>
  <c r="G361" i="11"/>
  <c r="G362" i="11"/>
  <c r="G363" i="11"/>
  <c r="G364" i="11"/>
  <c r="G365" i="11"/>
  <c r="G366" i="11"/>
  <c r="G367" i="11"/>
  <c r="G368" i="11"/>
  <c r="G369" i="11"/>
  <c r="G370" i="11"/>
  <c r="G371" i="11"/>
  <c r="G372" i="11"/>
  <c r="G373" i="11"/>
  <c r="G374" i="11"/>
  <c r="G375" i="11"/>
  <c r="G376" i="11"/>
  <c r="G377" i="11"/>
  <c r="G378" i="11"/>
  <c r="G379" i="11"/>
  <c r="G380" i="11"/>
  <c r="G381" i="11"/>
  <c r="G382" i="11"/>
  <c r="G383" i="11"/>
  <c r="G384" i="11"/>
  <c r="G385" i="11"/>
  <c r="G386" i="11"/>
  <c r="G387" i="11"/>
  <c r="G388" i="11"/>
  <c r="G389" i="11"/>
  <c r="G390" i="11"/>
  <c r="G391" i="11"/>
  <c r="G392" i="11"/>
  <c r="G393" i="11"/>
  <c r="G394" i="11"/>
  <c r="G395" i="11"/>
  <c r="G396" i="11"/>
  <c r="G397" i="11"/>
  <c r="G398" i="11"/>
  <c r="G399" i="11"/>
  <c r="G400" i="11"/>
  <c r="G401" i="11"/>
  <c r="G402" i="11"/>
  <c r="G403" i="11"/>
  <c r="G404" i="11"/>
  <c r="G405"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0" i="11"/>
  <c r="G441" i="11"/>
  <c r="G442" i="11"/>
  <c r="G443" i="11"/>
  <c r="G444" i="11"/>
  <c r="G445" i="11"/>
  <c r="G446" i="11"/>
  <c r="G447" i="11"/>
  <c r="G448" i="11"/>
  <c r="G449" i="11"/>
  <c r="G450" i="11"/>
  <c r="G451" i="11"/>
  <c r="G452" i="11"/>
  <c r="G453" i="11"/>
  <c r="G454" i="11"/>
  <c r="G455" i="11"/>
  <c r="G456" i="11"/>
  <c r="G457" i="11"/>
  <c r="G458" i="11"/>
  <c r="G459" i="11"/>
  <c r="G460" i="11"/>
  <c r="G461" i="11"/>
  <c r="G462" i="11"/>
  <c r="G463" i="11"/>
  <c r="G464" i="11"/>
  <c r="G465" i="11"/>
  <c r="G466" i="11"/>
  <c r="G467" i="11"/>
  <c r="G468" i="11"/>
  <c r="G469" i="11"/>
  <c r="G470" i="11"/>
  <c r="G471" i="11"/>
  <c r="G472" i="11"/>
  <c r="G473" i="11"/>
  <c r="G474" i="11"/>
  <c r="G475" i="11"/>
  <c r="G476" i="11"/>
  <c r="G477" i="11"/>
  <c r="G478" i="11"/>
  <c r="G479" i="11"/>
  <c r="G480" i="11"/>
  <c r="G481" i="11"/>
  <c r="G482" i="11"/>
  <c r="G483" i="11"/>
  <c r="G484" i="11"/>
  <c r="G485" i="11"/>
  <c r="G486"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5" i="11"/>
  <c r="G536" i="11"/>
  <c r="G537" i="11"/>
  <c r="G538" i="11"/>
  <c r="G539" i="11"/>
  <c r="G540" i="11"/>
  <c r="G541" i="11"/>
  <c r="G542" i="11"/>
  <c r="G543" i="11"/>
  <c r="G544" i="11"/>
  <c r="G545" i="11"/>
  <c r="G546" i="11"/>
  <c r="G547" i="11"/>
  <c r="G548" i="11"/>
  <c r="G549" i="11"/>
  <c r="G550" i="11"/>
  <c r="G551" i="11"/>
  <c r="G552" i="11"/>
  <c r="G553" i="11"/>
  <c r="G554" i="11"/>
  <c r="G555" i="11"/>
  <c r="G556" i="11"/>
  <c r="G557" i="11"/>
  <c r="G558" i="11"/>
  <c r="G559" i="11"/>
  <c r="G560" i="11"/>
  <c r="G561" i="11"/>
  <c r="G562" i="11"/>
  <c r="G563" i="11"/>
  <c r="G564" i="11"/>
  <c r="G565" i="11"/>
  <c r="G566" i="11"/>
  <c r="G567" i="11"/>
  <c r="G568" i="11"/>
  <c r="G569" i="11"/>
  <c r="G570" i="11"/>
  <c r="G571" i="11"/>
  <c r="G572" i="11"/>
  <c r="G573" i="11"/>
  <c r="G574" i="11"/>
  <c r="G575" i="11"/>
  <c r="G576" i="11"/>
  <c r="G577" i="11"/>
  <c r="G578" i="11"/>
  <c r="G579" i="11"/>
  <c r="G580" i="11"/>
  <c r="G581" i="11"/>
  <c r="G582" i="11"/>
  <c r="G583" i="11"/>
  <c r="G584" i="11"/>
  <c r="G585" i="11"/>
  <c r="G586" i="11"/>
  <c r="G587" i="11"/>
  <c r="G588" i="11"/>
  <c r="G589" i="11"/>
  <c r="G590" i="11"/>
  <c r="G591" i="11"/>
  <c r="G592" i="11"/>
  <c r="G593" i="11"/>
  <c r="G594"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D400" i="11"/>
  <c r="D401" i="11" s="1"/>
  <c r="D402" i="11" s="1"/>
  <c r="D403" i="11" s="1"/>
  <c r="D404" i="11" s="1"/>
  <c r="D405" i="11" s="1"/>
  <c r="D406" i="11" s="1"/>
  <c r="D407" i="11" s="1"/>
  <c r="D408" i="11" s="1"/>
  <c r="D409" i="11" s="1"/>
  <c r="D410" i="11" s="1"/>
  <c r="D411" i="11" s="1"/>
  <c r="D412" i="11" s="1"/>
  <c r="D413" i="11" s="1"/>
  <c r="D414" i="11" s="1"/>
  <c r="D415" i="11" s="1"/>
  <c r="D416" i="11" s="1"/>
  <c r="D417" i="11" s="1"/>
  <c r="D418" i="11" s="1"/>
  <c r="D419" i="11" s="1"/>
  <c r="D420" i="11" s="1"/>
  <c r="D421" i="11" s="1"/>
  <c r="D422" i="11" s="1"/>
  <c r="D423" i="11" s="1"/>
  <c r="D424" i="11" s="1"/>
  <c r="D425" i="11" s="1"/>
  <c r="D426" i="11" s="1"/>
  <c r="D427" i="11" s="1"/>
  <c r="D428" i="11" s="1"/>
  <c r="D429" i="11" s="1"/>
  <c r="D430" i="11" s="1"/>
  <c r="D431" i="11" s="1"/>
  <c r="D432" i="11" s="1"/>
  <c r="D433" i="11" s="1"/>
  <c r="D434" i="11" s="1"/>
  <c r="D435" i="11" s="1"/>
  <c r="D436" i="11" s="1"/>
  <c r="D437" i="11" s="1"/>
  <c r="D438" i="11" s="1"/>
  <c r="D439" i="11" s="1"/>
  <c r="D440" i="11" s="1"/>
  <c r="D441" i="11" s="1"/>
  <c r="D442" i="11" s="1"/>
  <c r="D443" i="11" s="1"/>
  <c r="D444" i="11" s="1"/>
  <c r="D445" i="11" s="1"/>
  <c r="D446" i="11" s="1"/>
  <c r="D447" i="11" s="1"/>
  <c r="D448" i="11" s="1"/>
  <c r="D449" i="11" s="1"/>
  <c r="D450" i="11" s="1"/>
  <c r="D451" i="11" s="1"/>
  <c r="D452" i="11" s="1"/>
  <c r="D453" i="11" s="1"/>
  <c r="D454" i="11" s="1"/>
  <c r="D455" i="11" s="1"/>
  <c r="D456" i="11" s="1"/>
  <c r="D457" i="11" s="1"/>
  <c r="D458" i="11" s="1"/>
  <c r="D459" i="11" s="1"/>
  <c r="D460" i="11" s="1"/>
  <c r="D461" i="11" s="1"/>
  <c r="D462" i="11" s="1"/>
  <c r="D463" i="11" s="1"/>
  <c r="D464" i="11" s="1"/>
  <c r="D465" i="11" s="1"/>
  <c r="D466" i="11" s="1"/>
  <c r="D467" i="11" s="1"/>
  <c r="D468" i="11" s="1"/>
  <c r="D469" i="11" s="1"/>
  <c r="D470" i="11" s="1"/>
  <c r="D471" i="11" s="1"/>
  <c r="D472" i="11" s="1"/>
  <c r="D473" i="11" s="1"/>
  <c r="D474" i="11" s="1"/>
  <c r="D475" i="11" s="1"/>
  <c r="D476" i="11" s="1"/>
  <c r="D477" i="11" s="1"/>
  <c r="D478" i="11" s="1"/>
  <c r="D479" i="11" s="1"/>
  <c r="D480" i="11" s="1"/>
  <c r="D481" i="11" s="1"/>
  <c r="D482" i="11" s="1"/>
  <c r="D483" i="11" s="1"/>
  <c r="D484" i="11" s="1"/>
  <c r="D485" i="11" s="1"/>
  <c r="D486" i="11" s="1"/>
  <c r="D487" i="11" s="1"/>
  <c r="D488" i="11" s="1"/>
  <c r="D489" i="11" s="1"/>
  <c r="D490" i="11" s="1"/>
  <c r="D491" i="11" s="1"/>
  <c r="D492" i="11" s="1"/>
  <c r="D493" i="11" s="1"/>
  <c r="D494" i="11" s="1"/>
  <c r="D495" i="11" s="1"/>
  <c r="D496" i="11" s="1"/>
  <c r="D497" i="11" s="1"/>
  <c r="D498" i="11" s="1"/>
  <c r="D499" i="11" s="1"/>
  <c r="D500" i="11" s="1"/>
  <c r="D501" i="11" s="1"/>
  <c r="D502" i="11" s="1"/>
  <c r="D503" i="11" s="1"/>
  <c r="D504" i="11" s="1"/>
  <c r="D505" i="11" s="1"/>
  <c r="D506" i="11" s="1"/>
  <c r="D507" i="11" s="1"/>
  <c r="D508" i="11" s="1"/>
  <c r="D509" i="11" s="1"/>
  <c r="D510" i="11" s="1"/>
  <c r="D511" i="11" s="1"/>
  <c r="D512" i="11" s="1"/>
  <c r="D513" i="11" s="1"/>
  <c r="D514" i="11" s="1"/>
  <c r="D515" i="11" s="1"/>
  <c r="D516" i="11" s="1"/>
  <c r="D517" i="11" s="1"/>
  <c r="D518" i="11" s="1"/>
  <c r="D519" i="11" s="1"/>
  <c r="D520" i="11" s="1"/>
  <c r="D521" i="11" s="1"/>
  <c r="D522" i="11" s="1"/>
  <c r="D523" i="11" s="1"/>
  <c r="D524" i="11" s="1"/>
  <c r="D525" i="11" s="1"/>
  <c r="D526" i="11" s="1"/>
  <c r="D527" i="11" s="1"/>
  <c r="D528" i="11" s="1"/>
  <c r="D529" i="11" s="1"/>
  <c r="D530" i="11" s="1"/>
  <c r="D531" i="11" s="1"/>
  <c r="D532" i="11" s="1"/>
  <c r="D533" i="11" s="1"/>
  <c r="D534" i="11" s="1"/>
  <c r="D535" i="11" s="1"/>
  <c r="D536" i="11" s="1"/>
  <c r="D537" i="11" s="1"/>
  <c r="D538" i="11" s="1"/>
  <c r="D539" i="11" s="1"/>
  <c r="D540" i="11" s="1"/>
  <c r="D541" i="11" s="1"/>
  <c r="D542" i="11" s="1"/>
  <c r="D543" i="11" s="1"/>
  <c r="D544" i="11" s="1"/>
  <c r="D545" i="11" s="1"/>
  <c r="D546" i="11" s="1"/>
  <c r="D547" i="11" s="1"/>
  <c r="D548" i="11" s="1"/>
  <c r="D549" i="11" s="1"/>
  <c r="D550" i="11" s="1"/>
  <c r="D551" i="11" s="1"/>
  <c r="D552" i="11" s="1"/>
  <c r="D553" i="11" s="1"/>
  <c r="D554" i="11" s="1"/>
  <c r="D555" i="11" s="1"/>
  <c r="D556" i="11" s="1"/>
  <c r="D557" i="11" s="1"/>
  <c r="D558" i="11" s="1"/>
  <c r="D559" i="11" s="1"/>
  <c r="D560" i="11" s="1"/>
  <c r="D561" i="11" s="1"/>
  <c r="D562" i="11" s="1"/>
  <c r="D563" i="11" s="1"/>
  <c r="D564" i="11" s="1"/>
  <c r="D565" i="11" s="1"/>
  <c r="D566" i="11" s="1"/>
  <c r="D567" i="11" s="1"/>
  <c r="D568" i="11" s="1"/>
  <c r="D569" i="11" s="1"/>
  <c r="D570" i="11" s="1"/>
  <c r="D571" i="11" s="1"/>
  <c r="D572" i="11" s="1"/>
  <c r="D573" i="11" s="1"/>
  <c r="D574" i="11" s="1"/>
  <c r="D575" i="11" s="1"/>
  <c r="D576" i="11" s="1"/>
  <c r="D577" i="11" s="1"/>
  <c r="D578" i="11" s="1"/>
  <c r="D579" i="11" s="1"/>
  <c r="D580" i="11" s="1"/>
  <c r="D581" i="11" s="1"/>
  <c r="D582" i="11" s="1"/>
  <c r="D583" i="11" s="1"/>
  <c r="D584" i="11" s="1"/>
  <c r="D585" i="11" s="1"/>
  <c r="D586" i="11" s="1"/>
  <c r="D587" i="11" s="1"/>
  <c r="D588" i="11" s="1"/>
  <c r="D589" i="11" s="1"/>
  <c r="D590" i="11" s="1"/>
  <c r="D591" i="11" s="1"/>
  <c r="D592" i="11" s="1"/>
  <c r="D593" i="11" s="1"/>
  <c r="D594" i="11" s="1"/>
  <c r="D595" i="11" s="1"/>
  <c r="D596" i="11" s="1"/>
  <c r="D597" i="11" s="1"/>
  <c r="D598" i="11" s="1"/>
  <c r="D599" i="11" s="1"/>
  <c r="D600" i="11" s="1"/>
  <c r="D601" i="11" s="1"/>
  <c r="D602" i="11" s="1"/>
  <c r="D603" i="11" s="1"/>
  <c r="D604" i="11" s="1"/>
  <c r="D605" i="11" s="1"/>
  <c r="D606" i="11" s="1"/>
  <c r="D607" i="11" s="1"/>
  <c r="D608" i="11" s="1"/>
  <c r="D609" i="11" s="1"/>
  <c r="D610" i="11" s="1"/>
  <c r="D611" i="11" s="1"/>
  <c r="D612" i="11" s="1"/>
  <c r="D613" i="11" s="1"/>
  <c r="D614" i="11" s="1"/>
  <c r="D615" i="11" s="1"/>
  <c r="D616" i="11" s="1"/>
  <c r="D617" i="11" s="1"/>
  <c r="D618" i="11" s="1"/>
  <c r="D619" i="11" s="1"/>
  <c r="D620" i="11" s="1"/>
  <c r="D621" i="11" s="1"/>
  <c r="D622" i="11" s="1"/>
  <c r="D623" i="11" s="1"/>
  <c r="D624" i="11" s="1"/>
  <c r="D625" i="11" s="1"/>
  <c r="D626" i="11" s="1"/>
  <c r="D627" i="11" s="1"/>
  <c r="D628" i="11" s="1"/>
  <c r="D629" i="11" s="1"/>
  <c r="D630" i="11" s="1"/>
  <c r="D631" i="11" s="1"/>
  <c r="D632" i="11" s="1"/>
  <c r="D633" i="11" s="1"/>
  <c r="D634" i="11" s="1"/>
  <c r="D635" i="11" s="1"/>
  <c r="D636" i="11" s="1"/>
  <c r="D637" i="11" s="1"/>
  <c r="D638" i="11" s="1"/>
  <c r="D639" i="11" s="1"/>
  <c r="D640" i="11" s="1"/>
  <c r="D641" i="11" s="1"/>
  <c r="D642" i="11" s="1"/>
  <c r="D643" i="11" s="1"/>
  <c r="D644" i="11" s="1"/>
  <c r="D645" i="11" s="1"/>
  <c r="D646" i="11" s="1"/>
  <c r="D647" i="11" s="1"/>
  <c r="D648" i="11" s="1"/>
  <c r="D649" i="11" s="1"/>
  <c r="D650" i="11" s="1"/>
  <c r="D651" i="11" s="1"/>
  <c r="D652" i="11" s="1"/>
  <c r="D653" i="11" s="1"/>
  <c r="D654" i="11" s="1"/>
  <c r="D655" i="11" s="1"/>
  <c r="D656" i="11" s="1"/>
  <c r="D657" i="11" s="1"/>
  <c r="D658" i="11" s="1"/>
  <c r="D659" i="11" s="1"/>
  <c r="D660" i="11" s="1"/>
  <c r="D661" i="11" s="1"/>
  <c r="D662" i="11" s="1"/>
  <c r="D663" i="11" s="1"/>
  <c r="D664" i="11" s="1"/>
  <c r="D665" i="11" s="1"/>
  <c r="D666" i="11" s="1"/>
  <c r="D667" i="11" s="1"/>
  <c r="D668" i="11" s="1"/>
  <c r="D669" i="11" s="1"/>
  <c r="D670" i="11" s="1"/>
  <c r="D671" i="11" s="1"/>
  <c r="D672" i="11" s="1"/>
  <c r="D673" i="11" s="1"/>
  <c r="D674" i="11" s="1"/>
  <c r="D675" i="11" s="1"/>
  <c r="D676" i="11" s="1"/>
  <c r="D677" i="11" s="1"/>
  <c r="D678" i="11" s="1"/>
  <c r="D679" i="11" s="1"/>
  <c r="D680" i="11" s="1"/>
  <c r="D681" i="11" s="1"/>
  <c r="D682" i="11" s="1"/>
  <c r="D683" i="11" s="1"/>
  <c r="D684" i="11" s="1"/>
  <c r="D685" i="11" s="1"/>
  <c r="D686" i="11" s="1"/>
  <c r="D687" i="11" s="1"/>
  <c r="D688" i="11" s="1"/>
  <c r="D689" i="11" s="1"/>
  <c r="D690" i="11" s="1"/>
  <c r="D691" i="11" s="1"/>
  <c r="D692" i="11" s="1"/>
  <c r="D693" i="11" s="1"/>
  <c r="D694" i="11" s="1"/>
  <c r="D695" i="11" s="1"/>
  <c r="D696" i="11" s="1"/>
  <c r="D697" i="11" s="1"/>
  <c r="D698" i="11" s="1"/>
  <c r="D699" i="11" s="1"/>
  <c r="D700" i="11" s="1"/>
  <c r="D701" i="11" s="1"/>
  <c r="D702" i="11" s="1"/>
  <c r="D703" i="11" s="1"/>
  <c r="D704" i="11" s="1"/>
  <c r="D705" i="11" s="1"/>
  <c r="D706" i="11" s="1"/>
  <c r="D707" i="11" s="1"/>
  <c r="D708" i="11" s="1"/>
  <c r="D709" i="11" s="1"/>
  <c r="D710" i="11" s="1"/>
  <c r="D711" i="11" s="1"/>
  <c r="D712" i="11" s="1"/>
  <c r="D713" i="11" s="1"/>
  <c r="D714" i="11" s="1"/>
  <c r="D715" i="11" s="1"/>
  <c r="D716" i="11" s="1"/>
  <c r="D717" i="11" s="1"/>
  <c r="D718" i="11" s="1"/>
  <c r="D719" i="11" s="1"/>
  <c r="D720" i="11" s="1"/>
  <c r="D721" i="11" s="1"/>
  <c r="E400" i="11"/>
  <c r="E401" i="11" s="1"/>
  <c r="E402" i="11" s="1"/>
  <c r="E403" i="11" s="1"/>
  <c r="E404" i="11" s="1"/>
  <c r="E405" i="11" s="1"/>
  <c r="E406" i="11" s="1"/>
  <c r="E407" i="11" s="1"/>
  <c r="E408" i="11" s="1"/>
  <c r="E409" i="11" s="1"/>
  <c r="E410" i="11" s="1"/>
  <c r="E411" i="11" s="1"/>
  <c r="E412" i="11" s="1"/>
  <c r="E413" i="11" s="1"/>
  <c r="E414" i="11" s="1"/>
  <c r="E415" i="11" s="1"/>
  <c r="E416" i="11" s="1"/>
  <c r="E417" i="11" s="1"/>
  <c r="E418" i="11" s="1"/>
  <c r="E419" i="11" s="1"/>
  <c r="E420" i="11" s="1"/>
  <c r="E421" i="11" s="1"/>
  <c r="E422" i="11" s="1"/>
  <c r="E423" i="11" s="1"/>
  <c r="E424" i="11" s="1"/>
  <c r="E425" i="11" s="1"/>
  <c r="E426" i="11" s="1"/>
  <c r="E427" i="11" s="1"/>
  <c r="E428" i="11" s="1"/>
  <c r="E429" i="11" s="1"/>
  <c r="E430" i="11" s="1"/>
  <c r="E431" i="11" s="1"/>
  <c r="E432" i="11" s="1"/>
  <c r="E433" i="11" s="1"/>
  <c r="E434" i="11" s="1"/>
  <c r="E435" i="11" s="1"/>
  <c r="E436" i="11" s="1"/>
  <c r="E437" i="11" s="1"/>
  <c r="E438" i="11" s="1"/>
  <c r="E439" i="11" s="1"/>
  <c r="E440" i="11" s="1"/>
  <c r="E441" i="11" s="1"/>
  <c r="E442" i="11" s="1"/>
  <c r="E443" i="11" s="1"/>
  <c r="E444" i="11" s="1"/>
  <c r="E445" i="11" s="1"/>
  <c r="E446" i="11" s="1"/>
  <c r="E447" i="11" s="1"/>
  <c r="E448" i="11" s="1"/>
  <c r="E449" i="11" s="1"/>
  <c r="E450" i="11" s="1"/>
  <c r="E451" i="11" s="1"/>
  <c r="E452" i="11" s="1"/>
  <c r="E453" i="11" s="1"/>
  <c r="E454" i="11" s="1"/>
  <c r="E455" i="11" s="1"/>
  <c r="E456" i="11" s="1"/>
  <c r="E457" i="11" s="1"/>
  <c r="E458" i="11" s="1"/>
  <c r="E459" i="11" s="1"/>
  <c r="E460" i="11" s="1"/>
  <c r="E461" i="11" s="1"/>
  <c r="E462" i="11" s="1"/>
  <c r="E463" i="11" s="1"/>
  <c r="E464" i="11" s="1"/>
  <c r="E465" i="11" s="1"/>
  <c r="E466" i="11" s="1"/>
  <c r="E467" i="11" s="1"/>
  <c r="E468" i="11" s="1"/>
  <c r="E469" i="11" s="1"/>
  <c r="E470" i="11" s="1"/>
  <c r="E471" i="11" s="1"/>
  <c r="E472" i="11" s="1"/>
  <c r="E473" i="11" s="1"/>
  <c r="E474" i="11" s="1"/>
  <c r="E475" i="11" s="1"/>
  <c r="E476" i="11" s="1"/>
  <c r="E477" i="11" s="1"/>
  <c r="E478" i="11" s="1"/>
  <c r="E479" i="11" s="1"/>
  <c r="E480" i="11" s="1"/>
  <c r="E481" i="11" s="1"/>
  <c r="E482" i="11" s="1"/>
  <c r="E483" i="11" s="1"/>
  <c r="E484" i="11" s="1"/>
  <c r="E485" i="11" s="1"/>
  <c r="E486" i="11" s="1"/>
  <c r="E487" i="11" s="1"/>
  <c r="E488" i="11" s="1"/>
  <c r="E489" i="11" s="1"/>
  <c r="E490" i="11" s="1"/>
  <c r="E491" i="11" s="1"/>
  <c r="E492" i="11" s="1"/>
  <c r="E493" i="11" s="1"/>
  <c r="E494" i="11" s="1"/>
  <c r="E495" i="11" s="1"/>
  <c r="E496" i="11" s="1"/>
  <c r="E497" i="11" s="1"/>
  <c r="E498" i="11" s="1"/>
  <c r="E499" i="11" s="1"/>
  <c r="E500" i="11" s="1"/>
  <c r="E501" i="11" s="1"/>
  <c r="E502" i="11" s="1"/>
  <c r="E503" i="11" s="1"/>
  <c r="E504" i="11" s="1"/>
  <c r="E505" i="11" s="1"/>
  <c r="E506" i="11" s="1"/>
  <c r="E507" i="11" s="1"/>
  <c r="E508" i="11" s="1"/>
  <c r="E509" i="11" s="1"/>
  <c r="E510" i="11" s="1"/>
  <c r="E511" i="11" s="1"/>
  <c r="E512" i="11" s="1"/>
  <c r="E513" i="11" s="1"/>
  <c r="E514" i="11" s="1"/>
  <c r="E515" i="11" s="1"/>
  <c r="E516" i="11" s="1"/>
  <c r="E517" i="11" s="1"/>
  <c r="E518" i="11" s="1"/>
  <c r="E519" i="11" s="1"/>
  <c r="E520" i="11" s="1"/>
  <c r="E521" i="11" s="1"/>
  <c r="E522" i="11" s="1"/>
  <c r="E523" i="11" s="1"/>
  <c r="E524" i="11" s="1"/>
  <c r="E525" i="11" s="1"/>
  <c r="E526" i="11" s="1"/>
  <c r="E527" i="11" s="1"/>
  <c r="E528" i="11" s="1"/>
  <c r="E529" i="11" s="1"/>
  <c r="E530" i="11" s="1"/>
  <c r="E531" i="11" s="1"/>
  <c r="E532" i="11" s="1"/>
  <c r="E533" i="11" s="1"/>
  <c r="E534" i="11" s="1"/>
  <c r="E535" i="11" s="1"/>
  <c r="E536" i="11" s="1"/>
  <c r="E537" i="11" s="1"/>
  <c r="E538" i="11" s="1"/>
  <c r="E539" i="11" s="1"/>
  <c r="E540" i="11" s="1"/>
  <c r="E541" i="11" s="1"/>
  <c r="E542" i="11" s="1"/>
  <c r="E543" i="11" s="1"/>
  <c r="E544" i="11" s="1"/>
  <c r="E545" i="11" s="1"/>
  <c r="E546" i="11" s="1"/>
  <c r="E547" i="11" s="1"/>
  <c r="E548" i="11" s="1"/>
  <c r="E549" i="11" s="1"/>
  <c r="E550" i="11" s="1"/>
  <c r="E551" i="11" s="1"/>
  <c r="E552" i="11" s="1"/>
  <c r="E553" i="11" s="1"/>
  <c r="E554" i="11" s="1"/>
  <c r="E555" i="11" s="1"/>
  <c r="E556" i="11" s="1"/>
  <c r="E557" i="11" s="1"/>
  <c r="E558" i="11" s="1"/>
  <c r="E559" i="11" s="1"/>
  <c r="E560" i="11" s="1"/>
  <c r="E561" i="11" s="1"/>
  <c r="E562" i="11" s="1"/>
  <c r="E563" i="11" s="1"/>
  <c r="E564" i="11" s="1"/>
  <c r="E565" i="11" s="1"/>
  <c r="E566" i="11" s="1"/>
  <c r="E567" i="11" s="1"/>
  <c r="E568" i="11" s="1"/>
  <c r="E569" i="11" s="1"/>
  <c r="E570" i="11" s="1"/>
  <c r="E571" i="11" s="1"/>
  <c r="E572" i="11" s="1"/>
  <c r="E573" i="11" s="1"/>
  <c r="E574" i="11" s="1"/>
  <c r="E575" i="11" s="1"/>
  <c r="E576" i="11" s="1"/>
  <c r="E577" i="11" s="1"/>
  <c r="E578" i="11" s="1"/>
  <c r="E579" i="11" s="1"/>
  <c r="E580" i="11" s="1"/>
  <c r="E581" i="11" s="1"/>
  <c r="E582" i="11" s="1"/>
  <c r="E583" i="11" s="1"/>
  <c r="E584" i="11" s="1"/>
  <c r="E585" i="11" s="1"/>
  <c r="E586" i="11" s="1"/>
  <c r="E587" i="11" s="1"/>
  <c r="E588" i="11" s="1"/>
  <c r="E589" i="11" s="1"/>
  <c r="E590" i="11" s="1"/>
  <c r="E591" i="11" s="1"/>
  <c r="E592" i="11" s="1"/>
  <c r="E593" i="11" s="1"/>
  <c r="E594" i="11" s="1"/>
  <c r="E595" i="11" s="1"/>
  <c r="E596" i="11" s="1"/>
  <c r="E597" i="11" s="1"/>
  <c r="E598" i="11" s="1"/>
  <c r="E599" i="11" s="1"/>
  <c r="E600" i="11" s="1"/>
  <c r="E601" i="11" s="1"/>
  <c r="E602" i="11" s="1"/>
  <c r="E603" i="11" s="1"/>
  <c r="E604" i="11" s="1"/>
  <c r="E605" i="11" s="1"/>
  <c r="E606" i="11" s="1"/>
  <c r="E607" i="11" s="1"/>
  <c r="E608" i="11" s="1"/>
  <c r="E609" i="11" s="1"/>
  <c r="E610" i="11" s="1"/>
  <c r="E611" i="11" s="1"/>
  <c r="E612" i="11" s="1"/>
  <c r="E613" i="11" s="1"/>
  <c r="E614" i="11" s="1"/>
  <c r="E615" i="11" s="1"/>
  <c r="E616" i="11" s="1"/>
  <c r="E617" i="11" s="1"/>
  <c r="E618" i="11" s="1"/>
  <c r="E619" i="11" s="1"/>
  <c r="E620" i="11" s="1"/>
  <c r="E621" i="11" s="1"/>
  <c r="E622" i="11" s="1"/>
  <c r="E623" i="11" s="1"/>
  <c r="E624" i="11" s="1"/>
  <c r="E625" i="11" s="1"/>
  <c r="E626" i="11" s="1"/>
  <c r="E627" i="11" s="1"/>
  <c r="E628" i="11" s="1"/>
  <c r="E629" i="11" s="1"/>
  <c r="E630" i="11" s="1"/>
  <c r="E631" i="11" s="1"/>
  <c r="E632" i="11" s="1"/>
  <c r="E633" i="11" s="1"/>
  <c r="E634" i="11" s="1"/>
  <c r="E635" i="11" s="1"/>
  <c r="E636" i="11" s="1"/>
  <c r="E637" i="11" s="1"/>
  <c r="E638" i="11" s="1"/>
  <c r="E639" i="11" s="1"/>
  <c r="E640" i="11" s="1"/>
  <c r="E641" i="11" s="1"/>
  <c r="E642" i="11" s="1"/>
  <c r="E643" i="11" s="1"/>
  <c r="E644" i="11" s="1"/>
  <c r="E645" i="11" s="1"/>
  <c r="E646" i="11" s="1"/>
  <c r="E647" i="11" s="1"/>
  <c r="E648" i="11" s="1"/>
  <c r="E649" i="11" s="1"/>
  <c r="E650" i="11" s="1"/>
  <c r="E651" i="11" s="1"/>
  <c r="E652" i="11" s="1"/>
  <c r="E653" i="11" s="1"/>
  <c r="E654" i="11" s="1"/>
  <c r="E655" i="11" s="1"/>
  <c r="E656" i="11" s="1"/>
  <c r="E657" i="11" s="1"/>
  <c r="E658" i="11" s="1"/>
  <c r="E659" i="11" s="1"/>
  <c r="E660" i="11" s="1"/>
  <c r="E661" i="11" s="1"/>
  <c r="E662" i="11" s="1"/>
  <c r="E663" i="11" s="1"/>
  <c r="E664" i="11" s="1"/>
  <c r="E665" i="11" s="1"/>
  <c r="E666" i="11" s="1"/>
  <c r="E667" i="11" s="1"/>
  <c r="E668" i="11" s="1"/>
  <c r="E669" i="11" s="1"/>
  <c r="E670" i="11" s="1"/>
  <c r="E671" i="11" s="1"/>
  <c r="E672" i="11" s="1"/>
  <c r="E673" i="11" s="1"/>
  <c r="E674" i="11" s="1"/>
  <c r="E675" i="11" s="1"/>
  <c r="E676" i="11" s="1"/>
  <c r="E677" i="11" s="1"/>
  <c r="E678" i="11" s="1"/>
  <c r="E679" i="11" s="1"/>
  <c r="E680" i="11" s="1"/>
  <c r="E681" i="11" s="1"/>
  <c r="E682" i="11" s="1"/>
  <c r="E683" i="11" s="1"/>
  <c r="E684" i="11" s="1"/>
  <c r="E685" i="11" s="1"/>
  <c r="E686" i="11" s="1"/>
  <c r="E687" i="11" s="1"/>
  <c r="E688" i="11" s="1"/>
  <c r="E689" i="11" s="1"/>
  <c r="E690" i="11" s="1"/>
  <c r="E691" i="11" s="1"/>
  <c r="E692" i="11" s="1"/>
  <c r="E693" i="11" s="1"/>
  <c r="E694" i="11" s="1"/>
  <c r="E695" i="11" s="1"/>
  <c r="E696" i="11" s="1"/>
  <c r="E697" i="11" s="1"/>
  <c r="E698" i="11" s="1"/>
  <c r="E699" i="11" s="1"/>
  <c r="E700" i="11" s="1"/>
  <c r="E701" i="11" s="1"/>
  <c r="E702" i="11" s="1"/>
  <c r="E703" i="11" s="1"/>
  <c r="E704" i="11" s="1"/>
  <c r="E705" i="11" s="1"/>
  <c r="E706" i="11" s="1"/>
  <c r="E707" i="11" s="1"/>
  <c r="E708" i="11" s="1"/>
  <c r="E709" i="11" s="1"/>
  <c r="E710" i="11" s="1"/>
  <c r="E711" i="11" s="1"/>
  <c r="E712" i="11" s="1"/>
  <c r="E713" i="11" s="1"/>
  <c r="E714" i="11" s="1"/>
  <c r="E715" i="11" s="1"/>
  <c r="E716" i="11" s="1"/>
  <c r="E717" i="11" s="1"/>
  <c r="E718" i="11" s="1"/>
  <c r="E719" i="11" s="1"/>
  <c r="E720" i="11" s="1"/>
  <c r="E721" i="11" s="1"/>
  <c r="F400" i="11"/>
  <c r="H400" i="11"/>
  <c r="F401" i="11"/>
  <c r="H401" i="11"/>
  <c r="H402" i="11" s="1"/>
  <c r="H403" i="11" s="1"/>
  <c r="H404" i="11" s="1"/>
  <c r="H405" i="11" s="1"/>
  <c r="H406" i="11" s="1"/>
  <c r="H407" i="11" s="1"/>
  <c r="H408" i="11" s="1"/>
  <c r="H409" i="11" s="1"/>
  <c r="H410" i="11" s="1"/>
  <c r="H411" i="11" s="1"/>
  <c r="H412" i="11" s="1"/>
  <c r="H413" i="11" s="1"/>
  <c r="H414" i="11" s="1"/>
  <c r="H415" i="11" s="1"/>
  <c r="H416" i="11" s="1"/>
  <c r="H417" i="11" s="1"/>
  <c r="H418" i="11" s="1"/>
  <c r="H419" i="11" s="1"/>
  <c r="H420" i="11" s="1"/>
  <c r="H421" i="11" s="1"/>
  <c r="H422" i="11" s="1"/>
  <c r="H423" i="11" s="1"/>
  <c r="H424" i="11" s="1"/>
  <c r="H425" i="11" s="1"/>
  <c r="H426" i="11" s="1"/>
  <c r="H427" i="11" s="1"/>
  <c r="H428" i="11" s="1"/>
  <c r="H429" i="11" s="1"/>
  <c r="H430" i="11" s="1"/>
  <c r="H431" i="11" s="1"/>
  <c r="H432" i="11" s="1"/>
  <c r="H433" i="11" s="1"/>
  <c r="H434" i="11" s="1"/>
  <c r="H435" i="11" s="1"/>
  <c r="H436" i="11" s="1"/>
  <c r="H437" i="11" s="1"/>
  <c r="H438" i="11" s="1"/>
  <c r="H439" i="11" s="1"/>
  <c r="H440" i="11" s="1"/>
  <c r="H441" i="11" s="1"/>
  <c r="H442" i="11" s="1"/>
  <c r="H443" i="11" s="1"/>
  <c r="H444" i="11" s="1"/>
  <c r="H445" i="11" s="1"/>
  <c r="H446" i="11" s="1"/>
  <c r="H447" i="11" s="1"/>
  <c r="H448" i="11" s="1"/>
  <c r="H449" i="11" s="1"/>
  <c r="H450" i="11" s="1"/>
  <c r="H451" i="11" s="1"/>
  <c r="H452" i="11" s="1"/>
  <c r="H453" i="11" s="1"/>
  <c r="H454" i="11" s="1"/>
  <c r="H455" i="11" s="1"/>
  <c r="H456" i="11" s="1"/>
  <c r="H457" i="11" s="1"/>
  <c r="H458" i="11" s="1"/>
  <c r="H459" i="11" s="1"/>
  <c r="H460" i="11" s="1"/>
  <c r="H461" i="11" s="1"/>
  <c r="H462" i="11" s="1"/>
  <c r="H463" i="11" s="1"/>
  <c r="H464" i="11" s="1"/>
  <c r="H465" i="11" s="1"/>
  <c r="H466" i="11" s="1"/>
  <c r="H467" i="11" s="1"/>
  <c r="H468" i="11" s="1"/>
  <c r="H469" i="11" s="1"/>
  <c r="H470" i="11" s="1"/>
  <c r="H471" i="11" s="1"/>
  <c r="H472" i="11" s="1"/>
  <c r="H473" i="11" s="1"/>
  <c r="H474" i="11" s="1"/>
  <c r="H475" i="11" s="1"/>
  <c r="H476" i="11" s="1"/>
  <c r="H477" i="11" s="1"/>
  <c r="H478" i="11" s="1"/>
  <c r="H479" i="11" s="1"/>
  <c r="H480" i="11" s="1"/>
  <c r="H481" i="11" s="1"/>
  <c r="H482" i="11" s="1"/>
  <c r="H483" i="11" s="1"/>
  <c r="H484" i="11" s="1"/>
  <c r="H485" i="11" s="1"/>
  <c r="H486" i="11" s="1"/>
  <c r="H487" i="11" s="1"/>
  <c r="H488" i="11" s="1"/>
  <c r="H489" i="11" s="1"/>
  <c r="H490" i="11" s="1"/>
  <c r="H491" i="11" s="1"/>
  <c r="H492" i="11" s="1"/>
  <c r="H493" i="11" s="1"/>
  <c r="H494" i="11" s="1"/>
  <c r="H495" i="11" s="1"/>
  <c r="H496" i="11" s="1"/>
  <c r="H497" i="11" s="1"/>
  <c r="H498" i="11" s="1"/>
  <c r="H499" i="11" s="1"/>
  <c r="H500" i="11" s="1"/>
  <c r="H501" i="11" s="1"/>
  <c r="H502" i="11" s="1"/>
  <c r="H503" i="11" s="1"/>
  <c r="H504" i="11" s="1"/>
  <c r="H505" i="11" s="1"/>
  <c r="H506" i="11" s="1"/>
  <c r="H507" i="11" s="1"/>
  <c r="H508" i="11" s="1"/>
  <c r="H509" i="11" s="1"/>
  <c r="H510" i="11" s="1"/>
  <c r="H511" i="11" s="1"/>
  <c r="H512" i="11" s="1"/>
  <c r="H513" i="11" s="1"/>
  <c r="H514" i="11" s="1"/>
  <c r="H515" i="11" s="1"/>
  <c r="H516" i="11" s="1"/>
  <c r="H517" i="11" s="1"/>
  <c r="H518" i="11" s="1"/>
  <c r="H519" i="11" s="1"/>
  <c r="H520" i="11" s="1"/>
  <c r="H521" i="11" s="1"/>
  <c r="H522" i="11" s="1"/>
  <c r="H523" i="11" s="1"/>
  <c r="H524" i="11" s="1"/>
  <c r="H525" i="11" s="1"/>
  <c r="H526" i="11" s="1"/>
  <c r="H527" i="11" s="1"/>
  <c r="H528" i="11" s="1"/>
  <c r="H529" i="11" s="1"/>
  <c r="H530" i="11" s="1"/>
  <c r="H531" i="11" s="1"/>
  <c r="H532" i="11" s="1"/>
  <c r="H533" i="11" s="1"/>
  <c r="H534" i="11" s="1"/>
  <c r="H535" i="11" s="1"/>
  <c r="H536" i="11" s="1"/>
  <c r="H537" i="11" s="1"/>
  <c r="H538" i="11" s="1"/>
  <c r="H539" i="11" s="1"/>
  <c r="H540" i="11" s="1"/>
  <c r="H541" i="11" s="1"/>
  <c r="H542" i="11" s="1"/>
  <c r="H543" i="11" s="1"/>
  <c r="H544" i="11" s="1"/>
  <c r="H545" i="11" s="1"/>
  <c r="H546" i="11" s="1"/>
  <c r="H547" i="11" s="1"/>
  <c r="H548" i="11" s="1"/>
  <c r="H549" i="11" s="1"/>
  <c r="H550" i="11" s="1"/>
  <c r="H551" i="11" s="1"/>
  <c r="H552" i="11" s="1"/>
  <c r="H553" i="11" s="1"/>
  <c r="H554" i="11" s="1"/>
  <c r="H555" i="11" s="1"/>
  <c r="H556" i="11" s="1"/>
  <c r="H557" i="11" s="1"/>
  <c r="H558" i="11" s="1"/>
  <c r="H559" i="11" s="1"/>
  <c r="H560" i="11" s="1"/>
  <c r="H561" i="11" s="1"/>
  <c r="H562" i="11" s="1"/>
  <c r="H563" i="11" s="1"/>
  <c r="H564" i="11" s="1"/>
  <c r="H565" i="11" s="1"/>
  <c r="H566" i="11" s="1"/>
  <c r="H567" i="11" s="1"/>
  <c r="H568" i="11" s="1"/>
  <c r="H569" i="11" s="1"/>
  <c r="H570" i="11" s="1"/>
  <c r="H571" i="11" s="1"/>
  <c r="H572" i="11" s="1"/>
  <c r="H573" i="11" s="1"/>
  <c r="H574" i="11" s="1"/>
  <c r="H575" i="11" s="1"/>
  <c r="H576" i="11" s="1"/>
  <c r="H577" i="11" s="1"/>
  <c r="H578" i="11" s="1"/>
  <c r="H579" i="11" s="1"/>
  <c r="H580" i="11" s="1"/>
  <c r="H581" i="11" s="1"/>
  <c r="H582" i="11" s="1"/>
  <c r="H583" i="11" s="1"/>
  <c r="H584" i="11" s="1"/>
  <c r="H585" i="11" s="1"/>
  <c r="H586" i="11" s="1"/>
  <c r="H587" i="11" s="1"/>
  <c r="H588" i="11" s="1"/>
  <c r="H589" i="11" s="1"/>
  <c r="H590" i="11" s="1"/>
  <c r="H591" i="11" s="1"/>
  <c r="H592" i="11" s="1"/>
  <c r="H593" i="11" s="1"/>
  <c r="H594" i="11" s="1"/>
  <c r="H595" i="11" s="1"/>
  <c r="H596" i="11" s="1"/>
  <c r="H597" i="11" s="1"/>
  <c r="H598" i="11" s="1"/>
  <c r="H599" i="11" s="1"/>
  <c r="H600" i="11" s="1"/>
  <c r="H601" i="11" s="1"/>
  <c r="H602" i="11" s="1"/>
  <c r="H603" i="11" s="1"/>
  <c r="H604" i="11" s="1"/>
  <c r="H605" i="11" s="1"/>
  <c r="H606" i="11" s="1"/>
  <c r="H607" i="11" s="1"/>
  <c r="H608" i="11" s="1"/>
  <c r="H609" i="11" s="1"/>
  <c r="H610" i="11" s="1"/>
  <c r="H611" i="11" s="1"/>
  <c r="H612" i="11" s="1"/>
  <c r="H613" i="11" s="1"/>
  <c r="H614" i="11" s="1"/>
  <c r="H615" i="11" s="1"/>
  <c r="H616" i="11" s="1"/>
  <c r="H617" i="11" s="1"/>
  <c r="H618" i="11" s="1"/>
  <c r="H619" i="11" s="1"/>
  <c r="H620" i="11" s="1"/>
  <c r="H621" i="11" s="1"/>
  <c r="H622" i="11" s="1"/>
  <c r="H623" i="11" s="1"/>
  <c r="H624" i="11" s="1"/>
  <c r="H625" i="11" s="1"/>
  <c r="H626" i="11" s="1"/>
  <c r="H627" i="11" s="1"/>
  <c r="H628" i="11" s="1"/>
  <c r="H629" i="11" s="1"/>
  <c r="H630" i="11" s="1"/>
  <c r="H631" i="11" s="1"/>
  <c r="H632" i="11" s="1"/>
  <c r="H633" i="11" s="1"/>
  <c r="H634" i="11" s="1"/>
  <c r="H635" i="11" s="1"/>
  <c r="H636" i="11" s="1"/>
  <c r="H637" i="11" s="1"/>
  <c r="H638" i="11" s="1"/>
  <c r="H639" i="11" s="1"/>
  <c r="H640" i="11" s="1"/>
  <c r="H641" i="11" s="1"/>
  <c r="H642" i="11" s="1"/>
  <c r="H643" i="11" s="1"/>
  <c r="H644" i="11" s="1"/>
  <c r="H645" i="11" s="1"/>
  <c r="H646" i="11" s="1"/>
  <c r="H647" i="11" s="1"/>
  <c r="H648" i="11" s="1"/>
  <c r="H649" i="11" s="1"/>
  <c r="H650" i="11" s="1"/>
  <c r="H651" i="11" s="1"/>
  <c r="H652" i="11" s="1"/>
  <c r="H653" i="11" s="1"/>
  <c r="H654" i="11" s="1"/>
  <c r="H655" i="11" s="1"/>
  <c r="H656" i="11" s="1"/>
  <c r="H657" i="11" s="1"/>
  <c r="H658" i="11" s="1"/>
  <c r="H659" i="11" s="1"/>
  <c r="H660" i="11" s="1"/>
  <c r="H661" i="11" s="1"/>
  <c r="H662" i="11" s="1"/>
  <c r="H663" i="11" s="1"/>
  <c r="H664" i="11" s="1"/>
  <c r="H665" i="11" s="1"/>
  <c r="H666" i="11" s="1"/>
  <c r="H667" i="11" s="1"/>
  <c r="H668" i="11" s="1"/>
  <c r="H669" i="11" s="1"/>
  <c r="H670" i="11" s="1"/>
  <c r="H671" i="11" s="1"/>
  <c r="H672" i="11" s="1"/>
  <c r="H673" i="11" s="1"/>
  <c r="H674" i="11" s="1"/>
  <c r="H675" i="11" s="1"/>
  <c r="H676" i="11" s="1"/>
  <c r="H677" i="11" s="1"/>
  <c r="H678" i="11" s="1"/>
  <c r="H679" i="11" s="1"/>
  <c r="H680" i="11" s="1"/>
  <c r="H681" i="11" s="1"/>
  <c r="H682" i="11" s="1"/>
  <c r="H683" i="11" s="1"/>
  <c r="H684" i="11" s="1"/>
  <c r="H685" i="11" s="1"/>
  <c r="H686" i="11" s="1"/>
  <c r="H687" i="11" s="1"/>
  <c r="H688" i="11" s="1"/>
  <c r="H689" i="11" s="1"/>
  <c r="H690" i="11" s="1"/>
  <c r="H691" i="11" s="1"/>
  <c r="H692" i="11" s="1"/>
  <c r="H693" i="11" s="1"/>
  <c r="H694" i="11" s="1"/>
  <c r="H695" i="11" s="1"/>
  <c r="H696" i="11" s="1"/>
  <c r="H697" i="11" s="1"/>
  <c r="H698" i="11" s="1"/>
  <c r="H699" i="11" s="1"/>
  <c r="H700" i="11" s="1"/>
  <c r="H701" i="11" s="1"/>
  <c r="H702" i="11" s="1"/>
  <c r="H703" i="11" s="1"/>
  <c r="H704" i="11" s="1"/>
  <c r="H705" i="11" s="1"/>
  <c r="H706" i="11" s="1"/>
  <c r="H707" i="11" s="1"/>
  <c r="H708" i="11" s="1"/>
  <c r="H709" i="11" s="1"/>
  <c r="H710" i="11" s="1"/>
  <c r="H711" i="11" s="1"/>
  <c r="H712" i="11" s="1"/>
  <c r="H713" i="11" s="1"/>
  <c r="H714" i="11" s="1"/>
  <c r="H715" i="11" s="1"/>
  <c r="H716" i="11" s="1"/>
  <c r="H717" i="11" s="1"/>
  <c r="H718" i="11" s="1"/>
  <c r="H719" i="11" s="1"/>
  <c r="H720" i="11" s="1"/>
  <c r="H721" i="11" s="1"/>
  <c r="F402" i="11"/>
  <c r="F403" i="11"/>
  <c r="F404" i="11" s="1"/>
  <c r="F405" i="11" s="1"/>
  <c r="F406" i="11" s="1"/>
  <c r="F407" i="11" s="1"/>
  <c r="F408" i="11" s="1"/>
  <c r="F409" i="11" s="1"/>
  <c r="F410" i="11" s="1"/>
  <c r="F411" i="11" s="1"/>
  <c r="F412" i="11" s="1"/>
  <c r="F413" i="11" s="1"/>
  <c r="F414" i="11" s="1"/>
  <c r="F415" i="11" s="1"/>
  <c r="F416" i="11" s="1"/>
  <c r="F417" i="11" s="1"/>
  <c r="F418" i="11" s="1"/>
  <c r="F419" i="11" s="1"/>
  <c r="F420" i="11" s="1"/>
  <c r="F421" i="11" s="1"/>
  <c r="F422" i="11" s="1"/>
  <c r="F423" i="11" s="1"/>
  <c r="F424" i="11" s="1"/>
  <c r="F425" i="11" s="1"/>
  <c r="F426" i="11" s="1"/>
  <c r="F427" i="11" s="1"/>
  <c r="F428" i="11" s="1"/>
  <c r="F429" i="11" s="1"/>
  <c r="F430" i="11" s="1"/>
  <c r="F431" i="11" s="1"/>
  <c r="F432" i="11" s="1"/>
  <c r="F433" i="11" s="1"/>
  <c r="F434" i="11" s="1"/>
  <c r="F435" i="11" s="1"/>
  <c r="F436" i="11" s="1"/>
  <c r="F437" i="11" s="1"/>
  <c r="F438" i="11" s="1"/>
  <c r="F439" i="11" s="1"/>
  <c r="F440" i="11" s="1"/>
  <c r="F441" i="11" s="1"/>
  <c r="F442" i="11" s="1"/>
  <c r="F443" i="11" s="1"/>
  <c r="F444" i="11" s="1"/>
  <c r="F445" i="11" s="1"/>
  <c r="F446" i="11" s="1"/>
  <c r="F447" i="11" s="1"/>
  <c r="F448" i="11" s="1"/>
  <c r="F449" i="11" s="1"/>
  <c r="F450" i="11" s="1"/>
  <c r="F451" i="11" s="1"/>
  <c r="F452" i="11" s="1"/>
  <c r="F453" i="11" s="1"/>
  <c r="F454" i="11" s="1"/>
  <c r="F455" i="11" s="1"/>
  <c r="F456" i="11" s="1"/>
  <c r="F457" i="11" s="1"/>
  <c r="F458" i="11" s="1"/>
  <c r="F459" i="11" s="1"/>
  <c r="F460" i="11" s="1"/>
  <c r="F461" i="11" s="1"/>
  <c r="F462" i="11" s="1"/>
  <c r="F463" i="11" s="1"/>
  <c r="F464" i="11" s="1"/>
  <c r="F465" i="11" s="1"/>
  <c r="F466" i="11" s="1"/>
  <c r="F467" i="11" s="1"/>
  <c r="F468" i="11" s="1"/>
  <c r="F469" i="11" s="1"/>
  <c r="F470" i="11" s="1"/>
  <c r="F471" i="11" s="1"/>
  <c r="F472" i="11" s="1"/>
  <c r="F473" i="11" s="1"/>
  <c r="F474" i="11" s="1"/>
  <c r="F475" i="11" s="1"/>
  <c r="F476" i="11" s="1"/>
  <c r="F477" i="11" s="1"/>
  <c r="F478" i="11" s="1"/>
  <c r="F479" i="11" s="1"/>
  <c r="F480" i="11" s="1"/>
  <c r="F481" i="11" s="1"/>
  <c r="F482" i="11" s="1"/>
  <c r="F483" i="11" s="1"/>
  <c r="F484" i="11" s="1"/>
  <c r="F485" i="11" s="1"/>
  <c r="F486" i="11" s="1"/>
  <c r="F487" i="11" s="1"/>
  <c r="F488" i="11" s="1"/>
  <c r="F489" i="11" s="1"/>
  <c r="F490" i="11" s="1"/>
  <c r="F491" i="11" s="1"/>
  <c r="F492" i="11" s="1"/>
  <c r="F493" i="11" s="1"/>
  <c r="F494" i="11" s="1"/>
  <c r="F495" i="11" s="1"/>
  <c r="F496" i="11" s="1"/>
  <c r="F497" i="11" s="1"/>
  <c r="F498" i="11" s="1"/>
  <c r="F499" i="11" s="1"/>
  <c r="F500" i="11" s="1"/>
  <c r="F501" i="11" s="1"/>
  <c r="F502" i="11" s="1"/>
  <c r="F503" i="11" s="1"/>
  <c r="F504" i="11" s="1"/>
  <c r="F505" i="11" s="1"/>
  <c r="F506" i="11" s="1"/>
  <c r="F507" i="11" s="1"/>
  <c r="F508" i="11" s="1"/>
  <c r="F509" i="11" s="1"/>
  <c r="F510" i="11" s="1"/>
  <c r="F511" i="11" s="1"/>
  <c r="F512" i="11" s="1"/>
  <c r="F513" i="11" s="1"/>
  <c r="F514" i="11" s="1"/>
  <c r="F515" i="11" s="1"/>
  <c r="F516" i="11" s="1"/>
  <c r="F517" i="11" s="1"/>
  <c r="F518" i="11" s="1"/>
  <c r="F519" i="11" s="1"/>
  <c r="F520" i="11" s="1"/>
  <c r="F521" i="11" s="1"/>
  <c r="F522" i="11" s="1"/>
  <c r="F523" i="11" s="1"/>
  <c r="F524" i="11" s="1"/>
  <c r="F525" i="11" s="1"/>
  <c r="F526" i="11" s="1"/>
  <c r="F527" i="11" s="1"/>
  <c r="F528" i="11" s="1"/>
  <c r="F529" i="11" s="1"/>
  <c r="F530" i="11" s="1"/>
  <c r="F531" i="11" s="1"/>
  <c r="F532" i="11" s="1"/>
  <c r="F533" i="11" s="1"/>
  <c r="F534" i="11" s="1"/>
  <c r="F535" i="11" s="1"/>
  <c r="F536" i="11" s="1"/>
  <c r="F537" i="11" s="1"/>
  <c r="F538" i="11" s="1"/>
  <c r="F539" i="11" s="1"/>
  <c r="F540" i="11" s="1"/>
  <c r="F541" i="11" s="1"/>
  <c r="F542" i="11" s="1"/>
  <c r="F543" i="11" s="1"/>
  <c r="F544" i="11" s="1"/>
  <c r="F545" i="11" s="1"/>
  <c r="F546" i="11" s="1"/>
  <c r="F547" i="11" s="1"/>
  <c r="F548" i="11" s="1"/>
  <c r="F549" i="11" s="1"/>
  <c r="F550" i="11" s="1"/>
  <c r="F551" i="11" s="1"/>
  <c r="F552" i="11" s="1"/>
  <c r="F553" i="11" s="1"/>
  <c r="F554" i="11" s="1"/>
  <c r="F555" i="11" s="1"/>
  <c r="F556" i="11" s="1"/>
  <c r="F557" i="11" s="1"/>
  <c r="F558" i="11" s="1"/>
  <c r="F559" i="11" s="1"/>
  <c r="F560" i="11" s="1"/>
  <c r="F561" i="11" s="1"/>
  <c r="F562" i="11" s="1"/>
  <c r="F563" i="11" s="1"/>
  <c r="F564" i="11" s="1"/>
  <c r="F565" i="11" s="1"/>
  <c r="F566" i="11" s="1"/>
  <c r="F567" i="11" s="1"/>
  <c r="F568" i="11" s="1"/>
  <c r="F569" i="11" s="1"/>
  <c r="F570" i="11" s="1"/>
  <c r="F571" i="11" s="1"/>
  <c r="F572" i="11" s="1"/>
  <c r="F573" i="11" s="1"/>
  <c r="F574" i="11" s="1"/>
  <c r="F575" i="11" s="1"/>
  <c r="F576" i="11" s="1"/>
  <c r="F577" i="11" s="1"/>
  <c r="F578" i="11" s="1"/>
  <c r="F579" i="11" s="1"/>
  <c r="F580" i="11" s="1"/>
  <c r="F581" i="11" s="1"/>
  <c r="F582" i="11" s="1"/>
  <c r="F583" i="11" s="1"/>
  <c r="F584" i="11" s="1"/>
  <c r="F585" i="11" s="1"/>
  <c r="F586" i="11" s="1"/>
  <c r="F587" i="11" s="1"/>
  <c r="F588" i="11" s="1"/>
  <c r="F589" i="11" s="1"/>
  <c r="F590" i="11" s="1"/>
  <c r="F591" i="11" s="1"/>
  <c r="F592" i="11" s="1"/>
  <c r="F593" i="11" s="1"/>
  <c r="F594" i="11" s="1"/>
  <c r="F595" i="11" s="1"/>
  <c r="F596" i="11" s="1"/>
  <c r="F597" i="11" s="1"/>
  <c r="F598" i="11" s="1"/>
  <c r="F599" i="11" s="1"/>
  <c r="F600" i="11" s="1"/>
  <c r="F601" i="11" s="1"/>
  <c r="F602" i="11" s="1"/>
  <c r="F603" i="11" s="1"/>
  <c r="F604" i="11" s="1"/>
  <c r="F605" i="11" s="1"/>
  <c r="F606" i="11" s="1"/>
  <c r="F607" i="11" s="1"/>
  <c r="F608" i="11" s="1"/>
  <c r="F609" i="11" s="1"/>
  <c r="F610" i="11" s="1"/>
  <c r="F611" i="11" s="1"/>
  <c r="F612" i="11" s="1"/>
  <c r="F613" i="11" s="1"/>
  <c r="F614" i="11" s="1"/>
  <c r="F615" i="11" s="1"/>
  <c r="F616" i="11" s="1"/>
  <c r="F617" i="11" s="1"/>
  <c r="F618" i="11" s="1"/>
  <c r="F619" i="11" s="1"/>
  <c r="F620" i="11" s="1"/>
  <c r="F621" i="11" s="1"/>
  <c r="F622" i="11" s="1"/>
  <c r="F623" i="11" s="1"/>
  <c r="F624" i="11" s="1"/>
  <c r="F625" i="11" s="1"/>
  <c r="F626" i="11" s="1"/>
  <c r="F627" i="11" s="1"/>
  <c r="F628" i="11" s="1"/>
  <c r="F629" i="11" s="1"/>
  <c r="F630" i="11" s="1"/>
  <c r="F631" i="11" s="1"/>
  <c r="F632" i="11" s="1"/>
  <c r="F633" i="11" s="1"/>
  <c r="F634" i="11" s="1"/>
  <c r="F635" i="11" s="1"/>
  <c r="F636" i="11" s="1"/>
  <c r="F637" i="11" s="1"/>
  <c r="F638" i="11" s="1"/>
  <c r="F639" i="11" s="1"/>
  <c r="F640" i="11" s="1"/>
  <c r="F641" i="11" s="1"/>
  <c r="F642" i="11" s="1"/>
  <c r="F643" i="11" s="1"/>
  <c r="F644" i="11" s="1"/>
  <c r="F645" i="11" s="1"/>
  <c r="F646" i="11" s="1"/>
  <c r="F647" i="11" s="1"/>
  <c r="F648" i="11" s="1"/>
  <c r="F649" i="11" s="1"/>
  <c r="F650" i="11" s="1"/>
  <c r="F651" i="11" s="1"/>
  <c r="F652" i="11" s="1"/>
  <c r="F653" i="11" s="1"/>
  <c r="F654" i="11" s="1"/>
  <c r="F655" i="11" s="1"/>
  <c r="F656" i="11" s="1"/>
  <c r="F657" i="11" s="1"/>
  <c r="F658" i="11" s="1"/>
  <c r="F659" i="11" s="1"/>
  <c r="F660" i="11" s="1"/>
  <c r="F661" i="11" s="1"/>
  <c r="F662" i="11" s="1"/>
  <c r="F663" i="11" s="1"/>
  <c r="F664" i="11" s="1"/>
  <c r="F665" i="11" s="1"/>
  <c r="F666" i="11" s="1"/>
  <c r="F667" i="11" s="1"/>
  <c r="F668" i="11" s="1"/>
  <c r="F669" i="11" s="1"/>
  <c r="F670" i="11" s="1"/>
  <c r="F671" i="11" s="1"/>
  <c r="F672" i="11" s="1"/>
  <c r="F673" i="11" s="1"/>
  <c r="F674" i="11" s="1"/>
  <c r="F675" i="11" s="1"/>
  <c r="F676" i="11" s="1"/>
  <c r="F677" i="11" s="1"/>
  <c r="F678" i="11" s="1"/>
  <c r="F679" i="11" s="1"/>
  <c r="F680" i="11" s="1"/>
  <c r="F681" i="11" s="1"/>
  <c r="F682" i="11" s="1"/>
  <c r="F683" i="11" s="1"/>
  <c r="F684" i="11" s="1"/>
  <c r="F685" i="11" s="1"/>
  <c r="F686" i="11" s="1"/>
  <c r="F687" i="11" s="1"/>
  <c r="F688" i="11" s="1"/>
  <c r="F689" i="11" s="1"/>
  <c r="F690" i="11" s="1"/>
  <c r="F691" i="11" s="1"/>
  <c r="F692" i="11" s="1"/>
  <c r="F693" i="11" s="1"/>
  <c r="F694" i="11" s="1"/>
  <c r="F695" i="11" s="1"/>
  <c r="F696" i="11" s="1"/>
  <c r="F697" i="11" s="1"/>
  <c r="F698" i="11" s="1"/>
  <c r="F699" i="11" s="1"/>
  <c r="F700" i="11" s="1"/>
  <c r="F701" i="11" s="1"/>
  <c r="F702" i="11" s="1"/>
  <c r="F703" i="11" s="1"/>
  <c r="F704" i="11" s="1"/>
  <c r="F705" i="11" s="1"/>
  <c r="F706" i="11" s="1"/>
  <c r="F707" i="11" s="1"/>
  <c r="F708" i="11" s="1"/>
  <c r="F709" i="11" s="1"/>
  <c r="F710" i="11" s="1"/>
  <c r="F711" i="11" s="1"/>
  <c r="F712" i="11" s="1"/>
  <c r="F713" i="11" s="1"/>
  <c r="F714" i="11" s="1"/>
  <c r="F715" i="11" s="1"/>
  <c r="F716" i="11" s="1"/>
  <c r="F717" i="11" s="1"/>
  <c r="F718" i="11" s="1"/>
  <c r="F719" i="11" s="1"/>
  <c r="F720" i="11" s="1"/>
  <c r="F721" i="11" s="1"/>
  <c r="I400" i="11"/>
  <c r="I401" i="11" s="1"/>
  <c r="I402" i="11" s="1"/>
  <c r="I403" i="11" s="1"/>
  <c r="I404" i="11" s="1"/>
  <c r="I405" i="11" s="1"/>
  <c r="I406" i="11" s="1"/>
  <c r="I407" i="11" s="1"/>
  <c r="I408" i="11" s="1"/>
  <c r="I409" i="11" s="1"/>
  <c r="I410" i="11" s="1"/>
  <c r="I411" i="11" s="1"/>
  <c r="I412" i="11" s="1"/>
  <c r="I413" i="11" s="1"/>
  <c r="I414" i="11" s="1"/>
  <c r="I415" i="11" s="1"/>
  <c r="I416" i="11" s="1"/>
  <c r="I417" i="11" s="1"/>
  <c r="I418" i="11" s="1"/>
  <c r="I419" i="11" s="1"/>
  <c r="I420" i="11" s="1"/>
  <c r="I421" i="11" s="1"/>
  <c r="I422" i="11" s="1"/>
  <c r="I423" i="11" s="1"/>
  <c r="I424" i="11" s="1"/>
  <c r="I425" i="11" s="1"/>
  <c r="I426" i="11" s="1"/>
  <c r="I427" i="11" s="1"/>
  <c r="I428" i="11" s="1"/>
  <c r="I429" i="11" s="1"/>
  <c r="I430" i="11" s="1"/>
  <c r="I431" i="11" s="1"/>
  <c r="I432" i="11" s="1"/>
  <c r="I433" i="11" s="1"/>
  <c r="I434" i="11" s="1"/>
  <c r="I435" i="11" s="1"/>
  <c r="I436" i="11" s="1"/>
  <c r="I437" i="11" s="1"/>
  <c r="I438" i="11" s="1"/>
  <c r="I439" i="11" s="1"/>
  <c r="I440" i="11" s="1"/>
  <c r="I441" i="11" s="1"/>
  <c r="I442" i="11" s="1"/>
  <c r="I443" i="11" s="1"/>
  <c r="I444" i="11" s="1"/>
  <c r="I445" i="11" s="1"/>
  <c r="I446" i="11" s="1"/>
  <c r="I447" i="11" s="1"/>
  <c r="I448" i="11" s="1"/>
  <c r="I449" i="11" s="1"/>
  <c r="I450" i="11" s="1"/>
  <c r="I451" i="11" s="1"/>
  <c r="I452" i="11" s="1"/>
  <c r="I453" i="11" s="1"/>
  <c r="I454" i="11" s="1"/>
  <c r="I455" i="11" s="1"/>
  <c r="I456" i="11" s="1"/>
  <c r="I457" i="11" s="1"/>
  <c r="I458" i="11" s="1"/>
  <c r="I459" i="11" s="1"/>
  <c r="I460" i="11" s="1"/>
  <c r="I461" i="11" s="1"/>
  <c r="I462" i="11" s="1"/>
  <c r="I463" i="11" s="1"/>
  <c r="I464" i="11" s="1"/>
  <c r="I465" i="11" s="1"/>
  <c r="I466" i="11" s="1"/>
  <c r="I467" i="11" s="1"/>
  <c r="I468" i="11" s="1"/>
  <c r="I469" i="11" s="1"/>
  <c r="I470" i="11" s="1"/>
  <c r="I471" i="11" s="1"/>
  <c r="I472" i="11" s="1"/>
  <c r="I473" i="11" s="1"/>
  <c r="I474" i="11" s="1"/>
  <c r="I475" i="11" s="1"/>
  <c r="I476" i="11" s="1"/>
  <c r="I477" i="11" s="1"/>
  <c r="I478" i="11" s="1"/>
  <c r="I479" i="11" s="1"/>
  <c r="I480" i="11" s="1"/>
  <c r="I481" i="11" s="1"/>
  <c r="I482" i="11" s="1"/>
  <c r="I483" i="11" s="1"/>
  <c r="I484" i="11" s="1"/>
  <c r="I485" i="11" s="1"/>
  <c r="I486" i="11" s="1"/>
  <c r="I487" i="11" s="1"/>
  <c r="I488" i="11" s="1"/>
  <c r="I489" i="11" s="1"/>
  <c r="I490" i="11" s="1"/>
  <c r="I491" i="11" s="1"/>
  <c r="I492" i="11" s="1"/>
  <c r="I493" i="11" s="1"/>
  <c r="I494" i="11" s="1"/>
  <c r="I495" i="11" s="1"/>
  <c r="I496" i="11" s="1"/>
  <c r="I497" i="11" s="1"/>
  <c r="I498" i="11" s="1"/>
  <c r="I499" i="11" s="1"/>
  <c r="I500" i="11" s="1"/>
  <c r="I501" i="11" s="1"/>
  <c r="I502" i="11" s="1"/>
  <c r="I503" i="11" s="1"/>
  <c r="I504" i="11" s="1"/>
  <c r="I505" i="11" s="1"/>
  <c r="I506" i="11" s="1"/>
  <c r="I507" i="11" s="1"/>
  <c r="I508" i="11" s="1"/>
  <c r="I509" i="11" s="1"/>
  <c r="I510" i="11" s="1"/>
  <c r="I511" i="11" s="1"/>
  <c r="I512" i="11" s="1"/>
  <c r="I513" i="11" s="1"/>
  <c r="I514" i="11" s="1"/>
  <c r="I515" i="11" s="1"/>
  <c r="I516" i="11" s="1"/>
  <c r="I517" i="11" s="1"/>
  <c r="I518" i="11" s="1"/>
  <c r="I519" i="11" s="1"/>
  <c r="I520" i="11" s="1"/>
  <c r="I521" i="11" s="1"/>
  <c r="I522" i="11" s="1"/>
  <c r="I523" i="11" s="1"/>
  <c r="I524" i="11" s="1"/>
  <c r="I525" i="11" s="1"/>
  <c r="I526" i="11" s="1"/>
  <c r="I527" i="11" s="1"/>
  <c r="I528" i="11" s="1"/>
  <c r="I529" i="11" s="1"/>
  <c r="I530" i="11" s="1"/>
  <c r="I531" i="11" s="1"/>
  <c r="I532" i="11" s="1"/>
  <c r="I533" i="11" s="1"/>
  <c r="I534" i="11" s="1"/>
  <c r="I535" i="11" s="1"/>
  <c r="I536" i="11" s="1"/>
  <c r="I537" i="11" s="1"/>
  <c r="I538" i="11" s="1"/>
  <c r="I539" i="11" s="1"/>
  <c r="I540" i="11" s="1"/>
  <c r="I541" i="11" s="1"/>
  <c r="I542" i="11" s="1"/>
  <c r="I543" i="11" s="1"/>
  <c r="I544" i="11" s="1"/>
  <c r="I545" i="11" s="1"/>
  <c r="I546" i="11" s="1"/>
  <c r="I547" i="11" s="1"/>
  <c r="I548" i="11" s="1"/>
  <c r="I549" i="11" s="1"/>
  <c r="I550" i="11" s="1"/>
  <c r="I551" i="11" s="1"/>
  <c r="I552" i="11" s="1"/>
  <c r="I553" i="11" s="1"/>
  <c r="I554" i="11" s="1"/>
  <c r="I555" i="11" s="1"/>
  <c r="I556" i="11" s="1"/>
  <c r="I557" i="11" s="1"/>
  <c r="I558" i="11" s="1"/>
  <c r="I559" i="11" s="1"/>
  <c r="I560" i="11" s="1"/>
  <c r="I561" i="11" s="1"/>
  <c r="I562" i="11" s="1"/>
  <c r="I563" i="11" s="1"/>
  <c r="I564" i="11" s="1"/>
  <c r="I565" i="11" s="1"/>
  <c r="I566" i="11" s="1"/>
  <c r="I567" i="11" s="1"/>
  <c r="I568" i="11" s="1"/>
  <c r="I569" i="11" s="1"/>
  <c r="I570" i="11" s="1"/>
  <c r="I571" i="11" s="1"/>
  <c r="I572" i="11" s="1"/>
  <c r="I573" i="11" s="1"/>
  <c r="I574" i="11" s="1"/>
  <c r="I575" i="11" s="1"/>
  <c r="I576" i="11" s="1"/>
  <c r="I577" i="11" s="1"/>
  <c r="I578" i="11" s="1"/>
  <c r="I579" i="11" s="1"/>
  <c r="I580" i="11" s="1"/>
  <c r="I581" i="11" s="1"/>
  <c r="I582" i="11" s="1"/>
  <c r="I583" i="11" s="1"/>
  <c r="I584" i="11" s="1"/>
  <c r="I585" i="11" s="1"/>
  <c r="I586" i="11" s="1"/>
  <c r="I587" i="11" s="1"/>
  <c r="I588" i="11" s="1"/>
  <c r="I589" i="11" s="1"/>
  <c r="I590" i="11" s="1"/>
  <c r="I591" i="11" s="1"/>
  <c r="I592" i="11" s="1"/>
  <c r="I593" i="11" s="1"/>
  <c r="I594" i="11" s="1"/>
  <c r="I595" i="11" s="1"/>
  <c r="I596" i="11" s="1"/>
  <c r="I597" i="11" s="1"/>
  <c r="I598" i="11" s="1"/>
  <c r="I599" i="11" s="1"/>
  <c r="I600" i="11" s="1"/>
  <c r="I601" i="11" s="1"/>
  <c r="I602" i="11" s="1"/>
  <c r="I603" i="11" s="1"/>
  <c r="I604" i="11" s="1"/>
  <c r="I605" i="11" s="1"/>
  <c r="I606" i="11" s="1"/>
  <c r="I607" i="11" s="1"/>
  <c r="I608" i="11" s="1"/>
  <c r="I609" i="11" s="1"/>
  <c r="I610" i="11" s="1"/>
  <c r="I611" i="11" s="1"/>
  <c r="I612" i="11" s="1"/>
  <c r="I613" i="11" s="1"/>
  <c r="I614" i="11" s="1"/>
  <c r="I615" i="11" s="1"/>
  <c r="I616" i="11" s="1"/>
  <c r="I617" i="11" s="1"/>
  <c r="I618" i="11" s="1"/>
  <c r="I619" i="11" s="1"/>
  <c r="I620" i="11" s="1"/>
  <c r="I621" i="11" s="1"/>
  <c r="I622" i="11" s="1"/>
  <c r="I623" i="11" s="1"/>
  <c r="I624" i="11" s="1"/>
  <c r="I625" i="11" s="1"/>
  <c r="I626" i="11" s="1"/>
  <c r="I627" i="11" s="1"/>
  <c r="I628" i="11" s="1"/>
  <c r="I629" i="11" s="1"/>
  <c r="I630" i="11" s="1"/>
  <c r="I631" i="11" s="1"/>
  <c r="I632" i="11" s="1"/>
  <c r="I633" i="11" s="1"/>
  <c r="I634" i="11" s="1"/>
  <c r="I635" i="11" s="1"/>
  <c r="I636" i="11" s="1"/>
  <c r="I637" i="11" s="1"/>
  <c r="I638" i="11" s="1"/>
  <c r="I639" i="11" s="1"/>
  <c r="I640" i="11" s="1"/>
  <c r="I641" i="11" s="1"/>
  <c r="I642" i="11" s="1"/>
  <c r="I643" i="11" s="1"/>
  <c r="I644" i="11" s="1"/>
  <c r="I645" i="11" s="1"/>
  <c r="I646" i="11" s="1"/>
  <c r="I647" i="11" s="1"/>
  <c r="I648" i="11" s="1"/>
  <c r="I649" i="11" s="1"/>
  <c r="I650" i="11" s="1"/>
  <c r="I651" i="11" s="1"/>
  <c r="I652" i="11" s="1"/>
  <c r="I653" i="11" s="1"/>
  <c r="I654" i="11" s="1"/>
  <c r="I655" i="11" s="1"/>
  <c r="I656" i="11" s="1"/>
  <c r="I657" i="11" s="1"/>
  <c r="I658" i="11" s="1"/>
  <c r="I659" i="11" s="1"/>
  <c r="I660" i="11" s="1"/>
  <c r="I661" i="11" s="1"/>
  <c r="I662" i="11" s="1"/>
  <c r="I663" i="11" s="1"/>
  <c r="I664" i="11" s="1"/>
  <c r="I665" i="11" s="1"/>
  <c r="I666" i="11" s="1"/>
  <c r="I667" i="11" s="1"/>
  <c r="I668" i="11" s="1"/>
  <c r="I669" i="11" s="1"/>
  <c r="I670" i="11" s="1"/>
  <c r="I671" i="11" s="1"/>
  <c r="I672" i="11" s="1"/>
  <c r="I673" i="11" s="1"/>
  <c r="I674" i="11" s="1"/>
  <c r="I675" i="11" s="1"/>
  <c r="I676" i="11" s="1"/>
  <c r="I677" i="11" s="1"/>
  <c r="I678" i="11" s="1"/>
  <c r="I679" i="11" s="1"/>
  <c r="I680" i="11" s="1"/>
  <c r="I681" i="11" s="1"/>
  <c r="I682" i="11" s="1"/>
  <c r="I683" i="11" s="1"/>
  <c r="I684" i="11" s="1"/>
  <c r="I685" i="11" s="1"/>
  <c r="I686" i="11" s="1"/>
  <c r="I687" i="11" s="1"/>
  <c r="I688" i="11" s="1"/>
  <c r="I689" i="11" s="1"/>
  <c r="I690" i="11" s="1"/>
  <c r="I691" i="11" s="1"/>
  <c r="I692" i="11" s="1"/>
  <c r="I693" i="11" s="1"/>
  <c r="I694" i="11" s="1"/>
  <c r="I695" i="11" s="1"/>
  <c r="I696" i="11" s="1"/>
  <c r="I697" i="11" s="1"/>
  <c r="I698" i="11" s="1"/>
  <c r="I699" i="11" s="1"/>
  <c r="I700" i="11" s="1"/>
  <c r="I701" i="11" s="1"/>
  <c r="I702" i="11" s="1"/>
  <c r="I703" i="11" s="1"/>
  <c r="I704" i="11" s="1"/>
  <c r="I705" i="11" s="1"/>
  <c r="I706" i="11" s="1"/>
  <c r="I707" i="11" s="1"/>
  <c r="I708" i="11" s="1"/>
  <c r="I709" i="11" s="1"/>
  <c r="I710" i="11" s="1"/>
  <c r="I711" i="11" s="1"/>
  <c r="I712" i="11" s="1"/>
  <c r="I713" i="11" s="1"/>
  <c r="I714" i="11" s="1"/>
  <c r="I715" i="11" s="1"/>
  <c r="I716" i="11" s="1"/>
  <c r="I717" i="11" s="1"/>
  <c r="I718" i="11" s="1"/>
  <c r="I719" i="11" s="1"/>
  <c r="I720" i="11" s="1"/>
  <c r="I721" i="11" s="1"/>
  <c r="B2" i="33"/>
  <c r="H40" i="33"/>
  <c r="K39" i="33"/>
  <c r="H39" i="33"/>
  <c r="H38" i="33"/>
  <c r="K37" i="33"/>
  <c r="H37" i="33"/>
  <c r="H36" i="33"/>
  <c r="H35" i="33"/>
  <c r="H34" i="33"/>
  <c r="K33" i="33"/>
  <c r="K34" i="33" s="1"/>
  <c r="K35" i="33" s="1"/>
  <c r="H33" i="33"/>
  <c r="K32" i="33"/>
  <c r="H32" i="33"/>
  <c r="K31" i="33"/>
  <c r="H31" i="33"/>
  <c r="K30" i="33"/>
  <c r="H30" i="33"/>
  <c r="K29" i="33"/>
  <c r="H29" i="33"/>
  <c r="K28" i="33"/>
  <c r="H28" i="33"/>
  <c r="K27" i="33"/>
  <c r="H27" i="33"/>
  <c r="K26" i="33"/>
  <c r="H26" i="33"/>
  <c r="K25" i="33"/>
  <c r="H25" i="33"/>
  <c r="K24" i="33"/>
  <c r="H24" i="33"/>
  <c r="K23" i="33"/>
  <c r="H23" i="33"/>
  <c r="K22" i="33"/>
  <c r="H22" i="33"/>
  <c r="H21" i="33"/>
  <c r="H20" i="33"/>
  <c r="H19" i="33"/>
  <c r="H18" i="33"/>
  <c r="H17" i="33"/>
  <c r="H16" i="33"/>
  <c r="H15" i="33"/>
  <c r="H14" i="33"/>
  <c r="H13" i="33"/>
  <c r="H12" i="33"/>
  <c r="H11" i="33"/>
  <c r="H10" i="33"/>
  <c r="H9" i="33"/>
  <c r="H8" i="33"/>
  <c r="H7" i="33"/>
  <c r="H6" i="33"/>
  <c r="Q5" i="33"/>
  <c r="H5" i="33"/>
  <c r="A5" i="33"/>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Q4" i="33"/>
  <c r="O4" i="33"/>
  <c r="A4" i="33"/>
  <c r="Q3" i="33"/>
  <c r="O3" i="33"/>
  <c r="B3" i="33"/>
  <c r="B4" i="33" s="1"/>
  <c r="B5" i="33" s="1"/>
  <c r="B6" i="33" s="1"/>
  <c r="B7" i="33" s="1"/>
  <c r="B8" i="33" s="1"/>
  <c r="B9" i="33" s="1"/>
  <c r="B10" i="33" s="1"/>
  <c r="B11" i="33" s="1"/>
  <c r="B12" i="33" s="1"/>
  <c r="B13" i="33" s="1"/>
  <c r="B14" i="33" s="1"/>
  <c r="B15" i="33" s="1"/>
  <c r="B16" i="33" s="1"/>
  <c r="B17" i="33" s="1"/>
  <c r="B18" i="33" s="1"/>
  <c r="B19" i="33" s="1"/>
  <c r="B20" i="33" s="1"/>
  <c r="B21" i="33" s="1"/>
  <c r="B22" i="33" s="1"/>
  <c r="B23" i="33" s="1"/>
  <c r="B24" i="33" s="1"/>
  <c r="B25" i="33" s="1"/>
  <c r="B26" i="33" s="1"/>
  <c r="B27" i="33" s="1"/>
  <c r="B28" i="33" s="1"/>
  <c r="B29" i="33" s="1"/>
  <c r="B30" i="33" s="1"/>
  <c r="B31" i="33" s="1"/>
  <c r="B32" i="33" s="1"/>
  <c r="B33" i="33" s="1"/>
  <c r="B34" i="33" s="1"/>
  <c r="B35" i="33" s="1"/>
  <c r="B36" i="33" s="1"/>
  <c r="B37" i="33" s="1"/>
  <c r="B38" i="33" s="1"/>
  <c r="B39" i="33" s="1"/>
  <c r="B40" i="33" s="1"/>
  <c r="A3" i="33"/>
  <c r="Q2" i="33"/>
  <c r="O2" i="33"/>
  <c r="B2" i="31"/>
  <c r="B3" i="31" s="1"/>
  <c r="B4" i="31" s="1"/>
  <c r="B5" i="31" s="1"/>
  <c r="B6" i="31" s="1"/>
  <c r="B7" i="31" s="1"/>
  <c r="B8" i="31" s="1"/>
  <c r="B9" i="31" s="1"/>
  <c r="B10" i="31" s="1"/>
  <c r="B11" i="31" s="1"/>
  <c r="B12" i="31" s="1"/>
  <c r="B13" i="31" s="1"/>
  <c r="B14" i="31" s="1"/>
  <c r="B15" i="31" s="1"/>
  <c r="B16" i="31" s="1"/>
  <c r="B17" i="31" s="1"/>
  <c r="B18" i="31" s="1"/>
  <c r="B19" i="31" s="1"/>
  <c r="B20" i="31" s="1"/>
  <c r="B21" i="31" s="1"/>
  <c r="B22" i="31" s="1"/>
  <c r="B23" i="31" s="1"/>
  <c r="B24" i="31" s="1"/>
  <c r="B25" i="31" s="1"/>
  <c r="B26" i="31" s="1"/>
  <c r="B27" i="31" s="1"/>
  <c r="B28" i="31" s="1"/>
  <c r="B29" i="31" s="1"/>
  <c r="B30" i="31" s="1"/>
  <c r="B31" i="31" s="1"/>
  <c r="B32" i="31" s="1"/>
  <c r="B33" i="31" s="1"/>
  <c r="B34" i="31" s="1"/>
  <c r="B35" i="31" s="1"/>
  <c r="B36" i="31" s="1"/>
  <c r="B37" i="31" s="1"/>
  <c r="B38" i="31" s="1"/>
  <c r="B39" i="31" s="1"/>
  <c r="B40" i="31" s="1"/>
  <c r="B41" i="31" s="1"/>
  <c r="B42" i="31" s="1"/>
  <c r="B43" i="31" s="1"/>
  <c r="B44" i="31" s="1"/>
  <c r="B45" i="31" s="1"/>
  <c r="B46" i="31" s="1"/>
  <c r="B47" i="31" s="1"/>
  <c r="B48" i="31" s="1"/>
  <c r="B49" i="31" s="1"/>
  <c r="B50" i="31" s="1"/>
  <c r="B51" i="31" s="1"/>
  <c r="B52" i="31" s="1"/>
  <c r="B53" i="31" s="1"/>
  <c r="B54" i="31" s="1"/>
  <c r="B55" i="31" s="1"/>
  <c r="B56" i="31" s="1"/>
  <c r="B57" i="31" s="1"/>
  <c r="B58" i="31" s="1"/>
  <c r="B59" i="31" s="1"/>
  <c r="B60" i="31" s="1"/>
  <c r="B61" i="31" s="1"/>
  <c r="B62" i="31" s="1"/>
  <c r="B63" i="31" s="1"/>
  <c r="B64" i="31" s="1"/>
  <c r="B65" i="31" s="1"/>
  <c r="B66" i="31" s="1"/>
  <c r="B67" i="31" s="1"/>
  <c r="B68" i="31" s="1"/>
  <c r="B69" i="31" s="1"/>
  <c r="B70" i="31" s="1"/>
  <c r="B71" i="31" s="1"/>
  <c r="B72" i="31" s="1"/>
  <c r="B73" i="31" s="1"/>
  <c r="B74" i="31" s="1"/>
  <c r="B75" i="31" s="1"/>
  <c r="B76" i="31" s="1"/>
  <c r="B77" i="31" s="1"/>
  <c r="B78" i="31" s="1"/>
  <c r="B79" i="31" s="1"/>
  <c r="B80" i="31" s="1"/>
  <c r="B81" i="31" s="1"/>
  <c r="B82" i="31" s="1"/>
  <c r="B83" i="31" s="1"/>
  <c r="B84" i="31" s="1"/>
  <c r="B85" i="31" s="1"/>
  <c r="B86" i="31" s="1"/>
  <c r="B87" i="31" s="1"/>
  <c r="B88" i="31" s="1"/>
  <c r="B89" i="31" s="1"/>
  <c r="B90" i="31" s="1"/>
  <c r="B91" i="31" s="1"/>
  <c r="B92" i="31" s="1"/>
  <c r="B93" i="31" s="1"/>
  <c r="B94" i="31" s="1"/>
  <c r="B95" i="31" s="1"/>
  <c r="B96" i="31" s="1"/>
  <c r="B97" i="31" s="1"/>
  <c r="B98" i="31" s="1"/>
  <c r="B99" i="31" s="1"/>
  <c r="B100" i="31" s="1"/>
  <c r="B101" i="31" s="1"/>
  <c r="B102" i="31" s="1"/>
  <c r="B103" i="31" s="1"/>
  <c r="B104" i="31" s="1"/>
  <c r="B105" i="31" s="1"/>
  <c r="B106" i="31" s="1"/>
  <c r="B107" i="31" s="1"/>
  <c r="B108" i="31" s="1"/>
  <c r="B109" i="31" s="1"/>
  <c r="B110" i="31" s="1"/>
  <c r="B111" i="31" s="1"/>
  <c r="B112" i="31" s="1"/>
  <c r="B113" i="31" s="1"/>
  <c r="B114" i="31" s="1"/>
  <c r="B115" i="31" s="1"/>
  <c r="B116" i="31" s="1"/>
  <c r="B117" i="31" s="1"/>
  <c r="B118" i="31" s="1"/>
  <c r="B119" i="31" s="1"/>
  <c r="B120" i="31" s="1"/>
  <c r="B121" i="31" s="1"/>
  <c r="B122" i="31" s="1"/>
  <c r="B123" i="31" s="1"/>
  <c r="B124" i="31" s="1"/>
  <c r="B125" i="31" s="1"/>
  <c r="B126" i="31" s="1"/>
  <c r="B127" i="31" s="1"/>
  <c r="B128" i="31" s="1"/>
  <c r="B129" i="31" s="1"/>
  <c r="B130" i="31" s="1"/>
  <c r="B131" i="31" s="1"/>
  <c r="B132" i="31" s="1"/>
  <c r="B133" i="31" s="1"/>
  <c r="B134" i="31" s="1"/>
  <c r="B135" i="31" s="1"/>
  <c r="B136" i="31" s="1"/>
  <c r="B137" i="31" s="1"/>
  <c r="B138" i="31" s="1"/>
  <c r="B139" i="31" s="1"/>
  <c r="B140" i="31" s="1"/>
  <c r="B141" i="31" s="1"/>
  <c r="B142" i="31" s="1"/>
  <c r="B143" i="31" s="1"/>
  <c r="B144" i="31" s="1"/>
  <c r="B145" i="31" s="1"/>
  <c r="B146" i="31" s="1"/>
  <c r="B147" i="31" s="1"/>
  <c r="B148" i="31" s="1"/>
  <c r="B149" i="31" s="1"/>
  <c r="B150" i="31" s="1"/>
  <c r="B151" i="31" s="1"/>
  <c r="B152" i="31" s="1"/>
  <c r="B153" i="31" s="1"/>
  <c r="B154" i="31" s="1"/>
  <c r="B155" i="31" s="1"/>
  <c r="B156" i="31" s="1"/>
  <c r="B157" i="31" s="1"/>
  <c r="B158" i="31" s="1"/>
  <c r="B159" i="31" s="1"/>
  <c r="B160" i="31" s="1"/>
  <c r="B161" i="31" s="1"/>
  <c r="B162" i="31" s="1"/>
  <c r="B163" i="31" s="1"/>
  <c r="B164" i="31" s="1"/>
  <c r="B165" i="31" s="1"/>
  <c r="B166" i="31" s="1"/>
  <c r="B167" i="31" s="1"/>
  <c r="B168" i="31" s="1"/>
  <c r="B169" i="31" s="1"/>
  <c r="B170" i="31" s="1"/>
  <c r="B171" i="31" s="1"/>
  <c r="B172" i="31" s="1"/>
  <c r="B173" i="31" s="1"/>
  <c r="B174" i="31" s="1"/>
  <c r="B175" i="31" s="1"/>
  <c r="B176" i="31" s="1"/>
  <c r="B177" i="31" s="1"/>
  <c r="B178" i="31" s="1"/>
  <c r="B179" i="31" s="1"/>
  <c r="B180" i="31" s="1"/>
  <c r="B181" i="31" s="1"/>
  <c r="B182" i="31" s="1"/>
  <c r="B183" i="31" s="1"/>
  <c r="B184" i="31" s="1"/>
  <c r="B185" i="31" s="1"/>
  <c r="B186" i="31" s="1"/>
  <c r="B187" i="31" s="1"/>
  <c r="B188" i="31" s="1"/>
  <c r="B189" i="31" s="1"/>
  <c r="B190" i="31" s="1"/>
  <c r="B191" i="31" s="1"/>
  <c r="B192" i="31" s="1"/>
  <c r="B193" i="31" s="1"/>
  <c r="B194" i="31" s="1"/>
  <c r="B195" i="31" s="1"/>
  <c r="B196" i="31" s="1"/>
  <c r="B197" i="31" s="1"/>
  <c r="B198" i="31" s="1"/>
  <c r="B199" i="31" s="1"/>
  <c r="B200" i="31" s="1"/>
  <c r="B201" i="31" s="1"/>
  <c r="B202" i="31" s="1"/>
  <c r="B203" i="31" s="1"/>
  <c r="B204" i="31" s="1"/>
  <c r="B205" i="31" s="1"/>
  <c r="B206" i="31" s="1"/>
  <c r="B207" i="31" s="1"/>
  <c r="B208" i="31" s="1"/>
  <c r="B209" i="31" s="1"/>
  <c r="B210" i="31" s="1"/>
  <c r="B211" i="31" s="1"/>
  <c r="B212" i="31" s="1"/>
  <c r="B213" i="31" s="1"/>
  <c r="B214" i="31" s="1"/>
  <c r="B215" i="31" s="1"/>
  <c r="B216" i="31" s="1"/>
  <c r="B217" i="31" s="1"/>
  <c r="B218" i="31" s="1"/>
  <c r="B219" i="31" s="1"/>
  <c r="B220" i="31" s="1"/>
  <c r="B221" i="31" s="1"/>
  <c r="B222" i="31" s="1"/>
  <c r="B223" i="31" s="1"/>
  <c r="B224" i="31" s="1"/>
  <c r="B225" i="31" s="1"/>
  <c r="B226" i="31" s="1"/>
  <c r="B227" i="31" s="1"/>
  <c r="B228" i="31" s="1"/>
  <c r="B229" i="31" s="1"/>
  <c r="B230" i="31" s="1"/>
  <c r="B231" i="31" s="1"/>
  <c r="B232" i="31" s="1"/>
  <c r="B233" i="31" s="1"/>
  <c r="B234" i="31" s="1"/>
  <c r="B235" i="31" s="1"/>
  <c r="B236" i="31" s="1"/>
  <c r="B237" i="31" s="1"/>
  <c r="B238" i="31" s="1"/>
  <c r="B239" i="31" s="1"/>
  <c r="B240" i="31" s="1"/>
  <c r="B241" i="31" s="1"/>
  <c r="B242" i="31" s="1"/>
  <c r="B243" i="31" s="1"/>
  <c r="B244" i="31" s="1"/>
  <c r="B245" i="31" s="1"/>
  <c r="B246" i="31" s="1"/>
  <c r="B247" i="31" s="1"/>
  <c r="B248" i="31" s="1"/>
  <c r="B249" i="31" s="1"/>
  <c r="B250" i="31" s="1"/>
  <c r="B251" i="31" s="1"/>
  <c r="B252" i="31" s="1"/>
  <c r="B253" i="31" s="1"/>
  <c r="B254" i="31" s="1"/>
  <c r="B255" i="31" s="1"/>
  <c r="B256" i="31" s="1"/>
  <c r="B257" i="31" s="1"/>
  <c r="B258" i="31" s="1"/>
  <c r="B259" i="31" s="1"/>
  <c r="B260" i="31" s="1"/>
  <c r="B261" i="31" s="1"/>
  <c r="B262" i="31" s="1"/>
  <c r="B263" i="31" s="1"/>
  <c r="B264" i="31" s="1"/>
  <c r="B265" i="31" s="1"/>
  <c r="B266" i="31" s="1"/>
  <c r="B267" i="31" s="1"/>
  <c r="B268" i="31" s="1"/>
  <c r="B269" i="31" s="1"/>
  <c r="B270" i="31" s="1"/>
  <c r="B271" i="31" s="1"/>
  <c r="B272" i="31" s="1"/>
  <c r="B273" i="31" s="1"/>
  <c r="B274" i="31" s="1"/>
  <c r="B275" i="31" s="1"/>
  <c r="B276" i="31" s="1"/>
  <c r="B277" i="31" s="1"/>
  <c r="B278" i="31" s="1"/>
  <c r="B279" i="31" s="1"/>
  <c r="B280" i="31" s="1"/>
  <c r="B281" i="31" s="1"/>
  <c r="B282" i="31" s="1"/>
  <c r="B283" i="31" s="1"/>
  <c r="B284" i="31" s="1"/>
  <c r="B285" i="31" s="1"/>
  <c r="B286" i="31" s="1"/>
  <c r="B287" i="31" s="1"/>
  <c r="B288" i="31" s="1"/>
  <c r="B289" i="31" s="1"/>
  <c r="B290" i="31" s="1"/>
  <c r="B291" i="31" s="1"/>
  <c r="B292" i="31" s="1"/>
  <c r="B293" i="31" s="1"/>
  <c r="B294" i="31" s="1"/>
  <c r="B295" i="31" s="1"/>
  <c r="B296" i="31" s="1"/>
  <c r="B297" i="31" s="1"/>
  <c r="B298" i="31" s="1"/>
  <c r="B299" i="31" s="1"/>
  <c r="B300" i="31" s="1"/>
  <c r="B301" i="31" s="1"/>
  <c r="B302" i="31" s="1"/>
  <c r="B303" i="31" s="1"/>
  <c r="B304" i="31" s="1"/>
  <c r="B305" i="31" s="1"/>
  <c r="B306" i="31" s="1"/>
  <c r="B307" i="31" s="1"/>
  <c r="B308" i="31" s="1"/>
  <c r="B309" i="31" s="1"/>
  <c r="B310" i="31" s="1"/>
  <c r="B311" i="31" s="1"/>
  <c r="B312" i="31" s="1"/>
  <c r="B313" i="31" s="1"/>
  <c r="B314" i="31" s="1"/>
  <c r="B315" i="31" s="1"/>
  <c r="B316" i="31" s="1"/>
  <c r="B317" i="31" s="1"/>
  <c r="B318" i="31" s="1"/>
  <c r="B319" i="31" s="1"/>
  <c r="B320" i="31" s="1"/>
  <c r="B321" i="31" s="1"/>
  <c r="B322" i="31" s="1"/>
  <c r="B323" i="31" s="1"/>
  <c r="B324" i="31" s="1"/>
  <c r="B325" i="31" s="1"/>
  <c r="B326" i="31" s="1"/>
  <c r="B327" i="31" s="1"/>
  <c r="B328" i="31" s="1"/>
  <c r="B329" i="31" s="1"/>
  <c r="B330" i="31" s="1"/>
  <c r="B331" i="31" s="1"/>
  <c r="B332" i="31" s="1"/>
  <c r="B333" i="31" s="1"/>
  <c r="B334" i="31" s="1"/>
  <c r="B335" i="31" s="1"/>
  <c r="B336" i="31" s="1"/>
  <c r="B337" i="31" s="1"/>
  <c r="B338" i="31" s="1"/>
  <c r="B339" i="31" s="1"/>
  <c r="B340" i="31" s="1"/>
  <c r="B341" i="31" s="1"/>
  <c r="B342" i="31" s="1"/>
  <c r="B343" i="31" s="1"/>
  <c r="B344" i="31" s="1"/>
  <c r="B345" i="31" s="1"/>
  <c r="B346" i="31" s="1"/>
  <c r="B347" i="31" s="1"/>
  <c r="B348" i="31" s="1"/>
  <c r="B349" i="31" s="1"/>
  <c r="B350" i="31" s="1"/>
  <c r="B351" i="31" s="1"/>
  <c r="B352" i="31" s="1"/>
  <c r="B353" i="31" s="1"/>
  <c r="B354" i="31" s="1"/>
  <c r="B355" i="31" s="1"/>
  <c r="B356" i="31" s="1"/>
  <c r="B357" i="31" s="1"/>
  <c r="B358" i="31" s="1"/>
  <c r="B359" i="31" s="1"/>
  <c r="B360" i="31" s="1"/>
  <c r="B361" i="31" s="1"/>
  <c r="B362" i="31" s="1"/>
  <c r="B363" i="31" s="1"/>
  <c r="B364" i="31" s="1"/>
  <c r="B365" i="31" s="1"/>
  <c r="B366" i="31" s="1"/>
  <c r="B367" i="31" s="1"/>
  <c r="B368" i="31" s="1"/>
  <c r="B369" i="31" s="1"/>
  <c r="B370" i="31" s="1"/>
  <c r="B371" i="31" s="1"/>
  <c r="B372" i="31" s="1"/>
  <c r="B373" i="31" s="1"/>
  <c r="B374" i="31" s="1"/>
  <c r="B375" i="31" s="1"/>
  <c r="B376" i="31" s="1"/>
  <c r="B377" i="31" s="1"/>
  <c r="B378" i="31" s="1"/>
  <c r="B379" i="31" s="1"/>
  <c r="B380" i="31" s="1"/>
  <c r="B381" i="31" s="1"/>
  <c r="B382" i="31" s="1"/>
  <c r="B383" i="31" s="1"/>
  <c r="B384" i="31" s="1"/>
  <c r="B385" i="31" s="1"/>
  <c r="B386" i="31" s="1"/>
  <c r="B387" i="31" s="1"/>
  <c r="B388" i="31" s="1"/>
  <c r="B389" i="31" s="1"/>
  <c r="B390" i="31" s="1"/>
  <c r="B391" i="31" s="1"/>
  <c r="B392" i="31" s="1"/>
  <c r="B393" i="31" s="1"/>
  <c r="B394" i="31" s="1"/>
  <c r="B395" i="31" s="1"/>
  <c r="B396" i="31" s="1"/>
  <c r="B397" i="31" s="1"/>
  <c r="B398" i="31" s="1"/>
  <c r="B399" i="31" s="1"/>
  <c r="B400" i="31" s="1"/>
  <c r="B401" i="31" s="1"/>
  <c r="B402" i="31" s="1"/>
  <c r="B403" i="31" s="1"/>
  <c r="B404" i="31" s="1"/>
  <c r="B405" i="31" s="1"/>
  <c r="B406" i="31" s="1"/>
  <c r="B407" i="31" s="1"/>
  <c r="B408" i="31" s="1"/>
  <c r="B409" i="31" s="1"/>
  <c r="B410" i="31" s="1"/>
  <c r="B411" i="31" s="1"/>
  <c r="B412" i="31" s="1"/>
  <c r="B413" i="31" s="1"/>
  <c r="B414" i="31" s="1"/>
  <c r="B415" i="31" s="1"/>
  <c r="B416" i="31" s="1"/>
  <c r="B417" i="31" s="1"/>
  <c r="B418" i="31" s="1"/>
  <c r="B419" i="31" s="1"/>
  <c r="B420" i="31" s="1"/>
  <c r="B421" i="31" s="1"/>
  <c r="B422" i="31" s="1"/>
  <c r="B423" i="31" s="1"/>
  <c r="B424" i="31" s="1"/>
  <c r="B425" i="31" s="1"/>
  <c r="B426" i="31" s="1"/>
  <c r="B427" i="31" s="1"/>
  <c r="B428" i="31" s="1"/>
  <c r="B429" i="31" s="1"/>
  <c r="B430" i="31" s="1"/>
  <c r="B431" i="31" s="1"/>
  <c r="B432" i="31" s="1"/>
  <c r="B433" i="31" s="1"/>
  <c r="B434" i="31" s="1"/>
  <c r="B435" i="31" s="1"/>
  <c r="B436" i="31" s="1"/>
  <c r="B437" i="31" s="1"/>
  <c r="B438" i="31" s="1"/>
  <c r="B439" i="31" s="1"/>
  <c r="B440" i="31" s="1"/>
  <c r="B441" i="31" s="1"/>
  <c r="B442" i="31" s="1"/>
  <c r="B443" i="31" s="1"/>
  <c r="B444" i="31" s="1"/>
  <c r="B445" i="31" s="1"/>
  <c r="B446" i="31" s="1"/>
  <c r="B447" i="31" s="1"/>
  <c r="B448" i="31" s="1"/>
  <c r="B449" i="31" s="1"/>
  <c r="B450" i="31" s="1"/>
  <c r="B451" i="31" s="1"/>
  <c r="B452" i="31" s="1"/>
  <c r="B453" i="31" s="1"/>
  <c r="B454" i="31" s="1"/>
  <c r="B455" i="31" s="1"/>
  <c r="B456" i="31" s="1"/>
  <c r="B457" i="31" s="1"/>
  <c r="B458" i="31" s="1"/>
  <c r="B459" i="31" s="1"/>
  <c r="B460" i="31" s="1"/>
  <c r="B461" i="31" s="1"/>
  <c r="B462" i="31" s="1"/>
  <c r="B463" i="31" s="1"/>
  <c r="B464" i="31" s="1"/>
  <c r="B465" i="31" s="1"/>
  <c r="B466" i="31" s="1"/>
  <c r="B467" i="31" s="1"/>
  <c r="B468" i="31" s="1"/>
  <c r="B469" i="31" s="1"/>
  <c r="B470" i="31" s="1"/>
  <c r="B471" i="31" s="1"/>
  <c r="B472" i="31" s="1"/>
  <c r="B473" i="31" s="1"/>
  <c r="B474" i="31" s="1"/>
  <c r="B475" i="31" s="1"/>
  <c r="B476" i="31" s="1"/>
  <c r="B477" i="31" s="1"/>
  <c r="B478" i="31" s="1"/>
  <c r="B479" i="31" s="1"/>
  <c r="B480" i="31" s="1"/>
  <c r="B481" i="31" s="1"/>
  <c r="B482" i="31" s="1"/>
  <c r="B483" i="31" s="1"/>
  <c r="B484" i="31" s="1"/>
  <c r="B485" i="31" s="1"/>
  <c r="B486" i="31" s="1"/>
  <c r="B487" i="31" s="1"/>
  <c r="B488" i="31" s="1"/>
  <c r="B489" i="31" s="1"/>
  <c r="B490" i="31" s="1"/>
  <c r="B491" i="31" s="1"/>
  <c r="B492" i="31" s="1"/>
  <c r="B493" i="31" s="1"/>
  <c r="B494" i="31" s="1"/>
  <c r="B495" i="31" s="1"/>
  <c r="B496" i="31" s="1"/>
  <c r="B497" i="31" s="1"/>
  <c r="B498" i="31" s="1"/>
  <c r="B499" i="31" s="1"/>
  <c r="B500" i="31" s="1"/>
  <c r="B501" i="31" s="1"/>
  <c r="B502" i="31" s="1"/>
  <c r="B503" i="31" s="1"/>
  <c r="B504" i="31" s="1"/>
  <c r="B505" i="31" s="1"/>
  <c r="B506" i="31" s="1"/>
  <c r="B507" i="31" s="1"/>
  <c r="B508" i="31" s="1"/>
  <c r="B509" i="31" s="1"/>
  <c r="B510" i="31" s="1"/>
  <c r="B511" i="31" s="1"/>
  <c r="B512" i="31" s="1"/>
  <c r="B513" i="31" s="1"/>
  <c r="B514" i="31" s="1"/>
  <c r="B515" i="31" s="1"/>
  <c r="B516" i="31" s="1"/>
  <c r="B517" i="31" s="1"/>
  <c r="B518" i="31" s="1"/>
  <c r="B519" i="31" s="1"/>
  <c r="B520" i="31" s="1"/>
  <c r="B521" i="31" s="1"/>
  <c r="B522" i="31" s="1"/>
  <c r="B523" i="31" s="1"/>
  <c r="B524" i="31" s="1"/>
  <c r="B525" i="31" s="1"/>
  <c r="B526" i="31" s="1"/>
  <c r="B527" i="31" s="1"/>
  <c r="B528" i="31" s="1"/>
  <c r="B529" i="31" s="1"/>
  <c r="B530" i="31" s="1"/>
  <c r="B531" i="31" s="1"/>
  <c r="B532" i="31" s="1"/>
  <c r="B533" i="31" s="1"/>
  <c r="B534" i="31" s="1"/>
  <c r="B535" i="31" s="1"/>
  <c r="B536" i="31" s="1"/>
  <c r="B537" i="31" s="1"/>
  <c r="B538" i="31" s="1"/>
  <c r="B539" i="31" s="1"/>
  <c r="B540" i="31" s="1"/>
  <c r="B541" i="31" s="1"/>
  <c r="B542" i="31" s="1"/>
  <c r="B543" i="31" s="1"/>
  <c r="B544" i="31" s="1"/>
  <c r="B545" i="31" s="1"/>
  <c r="B546" i="31" s="1"/>
  <c r="B547" i="31" s="1"/>
  <c r="B548" i="31" s="1"/>
  <c r="B549" i="31" s="1"/>
  <c r="B550" i="31" s="1"/>
  <c r="B551" i="31" s="1"/>
  <c r="B552" i="31" s="1"/>
  <c r="B553" i="31" s="1"/>
  <c r="B554" i="31" s="1"/>
  <c r="B555" i="31" s="1"/>
  <c r="B556" i="31" s="1"/>
  <c r="B557" i="31" s="1"/>
  <c r="B558" i="31" s="1"/>
  <c r="B559" i="31" s="1"/>
  <c r="B560" i="31" s="1"/>
  <c r="B561" i="31" s="1"/>
  <c r="B562" i="31" s="1"/>
  <c r="B563" i="31" s="1"/>
  <c r="B564" i="31" s="1"/>
  <c r="B565" i="31" s="1"/>
  <c r="B566" i="31" s="1"/>
  <c r="B567" i="31" s="1"/>
  <c r="B568" i="31" s="1"/>
  <c r="B569" i="31" s="1"/>
  <c r="B570" i="31" s="1"/>
  <c r="B571" i="31" s="1"/>
  <c r="B572" i="31" s="1"/>
  <c r="B573" i="31" s="1"/>
  <c r="B574" i="31" s="1"/>
  <c r="B575" i="31" s="1"/>
  <c r="B576" i="31" s="1"/>
  <c r="B577" i="31" s="1"/>
  <c r="B578" i="31" s="1"/>
  <c r="B579" i="31" s="1"/>
  <c r="B580" i="31" s="1"/>
  <c r="B581" i="31" s="1"/>
  <c r="B582" i="31" s="1"/>
  <c r="B583" i="31" s="1"/>
  <c r="B584" i="31" s="1"/>
  <c r="B585" i="31" s="1"/>
  <c r="B586" i="31" s="1"/>
  <c r="B587" i="31" s="1"/>
  <c r="B588" i="31" s="1"/>
  <c r="B589" i="31" s="1"/>
  <c r="B590" i="31" s="1"/>
  <c r="B591" i="31" s="1"/>
  <c r="B592" i="31" s="1"/>
  <c r="B593" i="31" s="1"/>
  <c r="B594" i="31" s="1"/>
  <c r="B595" i="31" s="1"/>
  <c r="B596" i="31" s="1"/>
  <c r="B597" i="31" s="1"/>
  <c r="B598" i="31" s="1"/>
  <c r="B599" i="31" s="1"/>
  <c r="B600" i="31" s="1"/>
  <c r="B601" i="31" s="1"/>
  <c r="B602" i="31" s="1"/>
  <c r="B603" i="31" s="1"/>
  <c r="B604" i="31" s="1"/>
  <c r="B605" i="31" s="1"/>
  <c r="B606" i="31" s="1"/>
  <c r="B607" i="31" s="1"/>
  <c r="B608" i="31" s="1"/>
  <c r="B609" i="31" s="1"/>
  <c r="B610" i="31" s="1"/>
  <c r="B611" i="31" s="1"/>
  <c r="B612" i="31" s="1"/>
  <c r="B613" i="31" s="1"/>
  <c r="B614" i="31" s="1"/>
  <c r="B615" i="31" s="1"/>
  <c r="B616" i="31" s="1"/>
  <c r="B617" i="31" s="1"/>
  <c r="B618" i="31" s="1"/>
  <c r="B619" i="31" s="1"/>
  <c r="B620" i="31" s="1"/>
  <c r="B621" i="31" s="1"/>
  <c r="B622" i="31" s="1"/>
  <c r="B623" i="31" s="1"/>
  <c r="B624" i="31" s="1"/>
  <c r="B625" i="31" s="1"/>
  <c r="B626" i="31" s="1"/>
  <c r="B627" i="31" s="1"/>
  <c r="B628" i="31" s="1"/>
  <c r="B629" i="31" s="1"/>
  <c r="B630" i="31" s="1"/>
  <c r="B631" i="31" s="1"/>
  <c r="B632" i="31" s="1"/>
  <c r="B633" i="31" s="1"/>
  <c r="B634" i="31" s="1"/>
  <c r="B635" i="31" s="1"/>
  <c r="B636" i="31" s="1"/>
  <c r="B637" i="31" s="1"/>
  <c r="B638" i="31" s="1"/>
  <c r="B639" i="31" s="1"/>
  <c r="B640" i="31" s="1"/>
  <c r="B641" i="31" s="1"/>
  <c r="B642" i="31" s="1"/>
  <c r="B643" i="31" s="1"/>
  <c r="B644" i="31" s="1"/>
  <c r="B645" i="31" s="1"/>
  <c r="B646" i="31" s="1"/>
  <c r="B647" i="31" s="1"/>
  <c r="B648" i="31" s="1"/>
  <c r="B649" i="31" s="1"/>
  <c r="B650" i="31" s="1"/>
  <c r="B651" i="31" s="1"/>
  <c r="B652" i="31" s="1"/>
  <c r="B653" i="31" s="1"/>
  <c r="B654" i="31" s="1"/>
  <c r="B655" i="31" s="1"/>
  <c r="B656" i="31" s="1"/>
  <c r="B657" i="31" s="1"/>
  <c r="B658" i="31" s="1"/>
  <c r="B659" i="31" s="1"/>
  <c r="B660" i="31" s="1"/>
  <c r="B661" i="31" s="1"/>
  <c r="B662" i="31" s="1"/>
  <c r="B663" i="31" s="1"/>
  <c r="B664" i="31" s="1"/>
  <c r="B665" i="31" s="1"/>
  <c r="B666" i="31" s="1"/>
  <c r="B667" i="31" s="1"/>
  <c r="B668" i="31" s="1"/>
  <c r="B669" i="31" s="1"/>
  <c r="B670" i="31" s="1"/>
  <c r="B671" i="31" s="1"/>
  <c r="B672" i="31" s="1"/>
  <c r="B673" i="31" s="1"/>
  <c r="B674" i="31" s="1"/>
  <c r="B675" i="31" s="1"/>
  <c r="B676" i="31" s="1"/>
  <c r="B677" i="31" s="1"/>
  <c r="B678" i="31" s="1"/>
  <c r="B679" i="31" s="1"/>
  <c r="B680" i="31" s="1"/>
  <c r="B681" i="31" s="1"/>
  <c r="B682" i="31" s="1"/>
  <c r="B683" i="31" s="1"/>
  <c r="B684" i="31" s="1"/>
  <c r="B685" i="31" s="1"/>
  <c r="B686" i="31" s="1"/>
  <c r="B687" i="31" s="1"/>
  <c r="B688" i="31" s="1"/>
  <c r="B689" i="31" s="1"/>
  <c r="B690" i="31" s="1"/>
  <c r="B691" i="31" s="1"/>
  <c r="B692" i="31" s="1"/>
  <c r="B693" i="31" s="1"/>
  <c r="B694" i="31" s="1"/>
  <c r="B695" i="31" s="1"/>
  <c r="B696" i="31" s="1"/>
  <c r="B697" i="31" s="1"/>
  <c r="B698" i="31" s="1"/>
  <c r="B699" i="31" s="1"/>
  <c r="B700" i="31" s="1"/>
  <c r="B701" i="31" s="1"/>
  <c r="B702" i="31" s="1"/>
  <c r="B703" i="31" s="1"/>
  <c r="B704" i="31" s="1"/>
  <c r="B705" i="31" s="1"/>
  <c r="B706" i="31" s="1"/>
  <c r="B707" i="31" s="1"/>
  <c r="B708" i="31" s="1"/>
  <c r="B709" i="31" s="1"/>
  <c r="B710" i="31" s="1"/>
  <c r="B711" i="31" s="1"/>
  <c r="B712" i="31" s="1"/>
  <c r="B713" i="31" s="1"/>
  <c r="B714" i="31" s="1"/>
  <c r="B715" i="31" s="1"/>
  <c r="B716" i="31" s="1"/>
  <c r="B717" i="31" s="1"/>
  <c r="B718" i="31" s="1"/>
  <c r="B719" i="31" s="1"/>
  <c r="B720" i="31" s="1"/>
  <c r="B721" i="31" s="1"/>
  <c r="M67" i="26"/>
  <c r="M37" i="26"/>
  <c r="M32" i="26"/>
  <c r="M31" i="26"/>
  <c r="M30" i="26"/>
  <c r="M29" i="26"/>
  <c r="M28" i="26"/>
  <c r="L721" i="31"/>
  <c r="L720" i="31"/>
  <c r="L719" i="31"/>
  <c r="L718" i="31"/>
  <c r="L717" i="31"/>
  <c r="L716" i="31"/>
  <c r="L715" i="31"/>
  <c r="L714" i="31"/>
  <c r="L713" i="31"/>
  <c r="L712" i="31"/>
  <c r="L711" i="31"/>
  <c r="L710" i="31"/>
  <c r="L709" i="31"/>
  <c r="L708" i="31"/>
  <c r="L707" i="31"/>
  <c r="L706" i="31"/>
  <c r="L705" i="31"/>
  <c r="L704" i="31"/>
  <c r="L703" i="31"/>
  <c r="L702" i="31"/>
  <c r="L701" i="31"/>
  <c r="L700" i="31"/>
  <c r="L699" i="31"/>
  <c r="L698" i="31"/>
  <c r="L697" i="31"/>
  <c r="L696" i="31"/>
  <c r="L695" i="31"/>
  <c r="L694" i="31"/>
  <c r="L693" i="31"/>
  <c r="L692" i="31"/>
  <c r="L691" i="31"/>
  <c r="L690" i="31"/>
  <c r="L689" i="31"/>
  <c r="L688" i="31"/>
  <c r="L687" i="31"/>
  <c r="L686" i="31"/>
  <c r="L685" i="31"/>
  <c r="L684" i="31"/>
  <c r="L683" i="31"/>
  <c r="L682" i="31"/>
  <c r="L681" i="31"/>
  <c r="L680" i="31"/>
  <c r="L679" i="31"/>
  <c r="L678" i="31"/>
  <c r="L677" i="31"/>
  <c r="L676" i="31"/>
  <c r="L675" i="31"/>
  <c r="L674" i="31"/>
  <c r="L673" i="31"/>
  <c r="L672" i="31"/>
  <c r="L671" i="31"/>
  <c r="L670" i="31"/>
  <c r="L669" i="31"/>
  <c r="L668" i="31"/>
  <c r="L667" i="31"/>
  <c r="L666" i="31"/>
  <c r="L665" i="31"/>
  <c r="L664" i="31"/>
  <c r="L663" i="31"/>
  <c r="L662" i="31"/>
  <c r="L661" i="31"/>
  <c r="L660" i="31"/>
  <c r="L659" i="31"/>
  <c r="L658" i="31"/>
  <c r="L657" i="31"/>
  <c r="L656" i="31"/>
  <c r="L655" i="31"/>
  <c r="L654" i="31"/>
  <c r="L653" i="31"/>
  <c r="L652" i="31"/>
  <c r="L651" i="31"/>
  <c r="L650" i="31"/>
  <c r="L649" i="31"/>
  <c r="L648" i="31"/>
  <c r="L647" i="31"/>
  <c r="L646" i="31"/>
  <c r="L645" i="31"/>
  <c r="L644" i="31"/>
  <c r="L643" i="31"/>
  <c r="L642" i="31"/>
  <c r="L641" i="31"/>
  <c r="L640" i="31"/>
  <c r="L639" i="31"/>
  <c r="L638" i="31"/>
  <c r="L637" i="31"/>
  <c r="L636" i="31"/>
  <c r="L635" i="31"/>
  <c r="L634" i="31"/>
  <c r="L633" i="31"/>
  <c r="L632" i="31"/>
  <c r="L631" i="31"/>
  <c r="L630" i="31"/>
  <c r="L629" i="31"/>
  <c r="L628" i="31"/>
  <c r="L627" i="31"/>
  <c r="L626" i="31"/>
  <c r="L625" i="31"/>
  <c r="L624" i="31"/>
  <c r="L623" i="31"/>
  <c r="L622" i="31"/>
  <c r="L621" i="31"/>
  <c r="L620" i="31"/>
  <c r="L619" i="31"/>
  <c r="L618" i="31"/>
  <c r="L617" i="31"/>
  <c r="L616" i="31"/>
  <c r="L615" i="31"/>
  <c r="L614" i="31"/>
  <c r="L613" i="31"/>
  <c r="L612" i="31"/>
  <c r="L611" i="31"/>
  <c r="L610" i="31"/>
  <c r="L609" i="31"/>
  <c r="L608" i="31"/>
  <c r="L607" i="31"/>
  <c r="L606" i="31"/>
  <c r="L605" i="31"/>
  <c r="L604" i="31"/>
  <c r="L603" i="31"/>
  <c r="L602" i="31"/>
  <c r="L601" i="31"/>
  <c r="L600" i="31"/>
  <c r="L599" i="31"/>
  <c r="L598" i="31"/>
  <c r="L597" i="31"/>
  <c r="L596" i="31"/>
  <c r="L595" i="31"/>
  <c r="L594" i="31"/>
  <c r="L593" i="31"/>
  <c r="L592" i="31"/>
  <c r="L591" i="31"/>
  <c r="L590" i="31"/>
  <c r="L589" i="31"/>
  <c r="L588" i="31"/>
  <c r="L587" i="31"/>
  <c r="L586" i="31"/>
  <c r="L585" i="31"/>
  <c r="L584" i="31"/>
  <c r="L583" i="31"/>
  <c r="L582" i="31"/>
  <c r="L581" i="31"/>
  <c r="L580" i="31"/>
  <c r="L579" i="31"/>
  <c r="L578" i="31"/>
  <c r="L577" i="31"/>
  <c r="L576" i="31"/>
  <c r="L575" i="31"/>
  <c r="L574" i="31"/>
  <c r="L573" i="31"/>
  <c r="L572" i="31"/>
  <c r="L571" i="31"/>
  <c r="L570" i="31"/>
  <c r="L569" i="31"/>
  <c r="L568" i="31"/>
  <c r="L567" i="31"/>
  <c r="L566" i="31"/>
  <c r="L565" i="31"/>
  <c r="L564" i="31"/>
  <c r="L563" i="31"/>
  <c r="L562" i="31"/>
  <c r="L561" i="31"/>
  <c r="L560" i="31"/>
  <c r="L559" i="31"/>
  <c r="L558" i="31"/>
  <c r="L557" i="31"/>
  <c r="L556" i="31"/>
  <c r="L555" i="31"/>
  <c r="L554" i="31"/>
  <c r="L553" i="31"/>
  <c r="L552" i="31"/>
  <c r="L551" i="31"/>
  <c r="L550" i="31"/>
  <c r="L549" i="31"/>
  <c r="L548" i="31"/>
  <c r="L547" i="31"/>
  <c r="L546" i="31"/>
  <c r="L545" i="31"/>
  <c r="L544" i="31"/>
  <c r="L543" i="31"/>
  <c r="L542" i="31"/>
  <c r="L541" i="31"/>
  <c r="L540" i="31"/>
  <c r="L539" i="31"/>
  <c r="L538" i="31"/>
  <c r="L537" i="31"/>
  <c r="L536" i="31"/>
  <c r="L535" i="31"/>
  <c r="L534" i="31"/>
  <c r="L533" i="31"/>
  <c r="L532" i="31"/>
  <c r="L531" i="31"/>
  <c r="L530" i="31"/>
  <c r="L529" i="31"/>
  <c r="L528" i="31"/>
  <c r="L527" i="31"/>
  <c r="L526" i="31"/>
  <c r="L525" i="31"/>
  <c r="L524" i="31"/>
  <c r="L523" i="31"/>
  <c r="L522" i="31"/>
  <c r="L521" i="31"/>
  <c r="L520" i="31"/>
  <c r="L519" i="31"/>
  <c r="L518" i="31"/>
  <c r="L517" i="31"/>
  <c r="L516" i="31"/>
  <c r="L515" i="31"/>
  <c r="L514" i="31"/>
  <c r="L513" i="31"/>
  <c r="L512" i="31"/>
  <c r="L511" i="31"/>
  <c r="L510" i="31"/>
  <c r="L509" i="31"/>
  <c r="L508" i="31"/>
  <c r="L507" i="31"/>
  <c r="L506" i="31"/>
  <c r="L505" i="31"/>
  <c r="L504" i="31"/>
  <c r="L503" i="31"/>
  <c r="L502" i="31"/>
  <c r="L501" i="31"/>
  <c r="L500" i="31"/>
  <c r="L499" i="31"/>
  <c r="L498" i="31"/>
  <c r="L497" i="31"/>
  <c r="L496" i="31"/>
  <c r="L495" i="31"/>
  <c r="L494" i="31"/>
  <c r="L493" i="31"/>
  <c r="L492" i="31"/>
  <c r="L491" i="31"/>
  <c r="L490" i="31"/>
  <c r="L489" i="31"/>
  <c r="L488" i="31"/>
  <c r="L487" i="31"/>
  <c r="L486" i="31"/>
  <c r="L485" i="31"/>
  <c r="L484" i="31"/>
  <c r="L483" i="31"/>
  <c r="L482" i="31"/>
  <c r="L481" i="31"/>
  <c r="L480" i="31"/>
  <c r="L479" i="31"/>
  <c r="L478" i="31"/>
  <c r="L477" i="31"/>
  <c r="L476" i="31"/>
  <c r="L475" i="31"/>
  <c r="L474" i="31"/>
  <c r="L473" i="31"/>
  <c r="L472" i="31"/>
  <c r="L471" i="31"/>
  <c r="L470" i="31"/>
  <c r="L469" i="31"/>
  <c r="L468" i="31"/>
  <c r="L467" i="31"/>
  <c r="L466" i="31"/>
  <c r="L465" i="31"/>
  <c r="L464" i="31"/>
  <c r="L463" i="31"/>
  <c r="L462" i="31"/>
  <c r="L461" i="31"/>
  <c r="L460" i="31"/>
  <c r="L459" i="31"/>
  <c r="L458" i="31"/>
  <c r="L457" i="31"/>
  <c r="L456" i="31"/>
  <c r="L455" i="31"/>
  <c r="L454" i="31"/>
  <c r="L453" i="31"/>
  <c r="L452" i="31"/>
  <c r="L451" i="31"/>
  <c r="L450" i="31"/>
  <c r="L449" i="31"/>
  <c r="L448" i="31"/>
  <c r="L447" i="31"/>
  <c r="L446" i="31"/>
  <c r="L445" i="31"/>
  <c r="L444" i="31"/>
  <c r="L443" i="31"/>
  <c r="L442" i="31"/>
  <c r="L441" i="31"/>
  <c r="L440" i="31"/>
  <c r="L439" i="31"/>
  <c r="L438" i="31"/>
  <c r="L437" i="31"/>
  <c r="L436" i="31"/>
  <c r="L435" i="31"/>
  <c r="L434" i="31"/>
  <c r="L433" i="31"/>
  <c r="L432" i="31"/>
  <c r="L431" i="31"/>
  <c r="L430" i="31"/>
  <c r="L429" i="31"/>
  <c r="L428" i="31"/>
  <c r="L427" i="31"/>
  <c r="L426" i="31"/>
  <c r="L425" i="31"/>
  <c r="L424" i="31"/>
  <c r="L423" i="31"/>
  <c r="L422" i="31"/>
  <c r="L421" i="31"/>
  <c r="L420" i="31"/>
  <c r="L419" i="31"/>
  <c r="L418" i="31"/>
  <c r="L417" i="31"/>
  <c r="L416" i="31"/>
  <c r="L415" i="31"/>
  <c r="L414" i="31"/>
  <c r="L413" i="31"/>
  <c r="L412" i="31"/>
  <c r="L411" i="31"/>
  <c r="L410" i="31"/>
  <c r="L409" i="31"/>
  <c r="L408" i="31"/>
  <c r="L407" i="31"/>
  <c r="L406" i="31"/>
  <c r="L405" i="31"/>
  <c r="L404" i="31"/>
  <c r="L403" i="31"/>
  <c r="L402" i="31"/>
  <c r="L401" i="31"/>
  <c r="L400" i="31"/>
  <c r="L399" i="31"/>
  <c r="L398" i="31"/>
  <c r="L397" i="31"/>
  <c r="L396" i="31"/>
  <c r="L395" i="31"/>
  <c r="L394" i="31"/>
  <c r="L393" i="31"/>
  <c r="L392" i="31"/>
  <c r="L391" i="31"/>
  <c r="L390" i="31"/>
  <c r="L389" i="31"/>
  <c r="L388" i="31"/>
  <c r="L387" i="31"/>
  <c r="L386" i="31"/>
  <c r="L385" i="31"/>
  <c r="L384" i="31"/>
  <c r="L383" i="31"/>
  <c r="L382" i="31"/>
  <c r="L381" i="31"/>
  <c r="L380" i="31"/>
  <c r="L379" i="31"/>
  <c r="L378" i="31"/>
  <c r="L377" i="31"/>
  <c r="L376" i="31"/>
  <c r="L375" i="31"/>
  <c r="L374" i="31"/>
  <c r="L373" i="31"/>
  <c r="L372" i="31"/>
  <c r="L371" i="31"/>
  <c r="L370" i="31"/>
  <c r="L369" i="31"/>
  <c r="L368" i="31"/>
  <c r="L367" i="31"/>
  <c r="L366" i="31"/>
  <c r="L365" i="31"/>
  <c r="L364" i="31"/>
  <c r="L363" i="31"/>
  <c r="L362" i="31"/>
  <c r="L361" i="31"/>
  <c r="L360" i="31"/>
  <c r="L359" i="31"/>
  <c r="L358" i="31"/>
  <c r="L357" i="31"/>
  <c r="L356" i="31"/>
  <c r="L355" i="31"/>
  <c r="L354" i="31"/>
  <c r="L353" i="31"/>
  <c r="L352" i="31"/>
  <c r="L351" i="31"/>
  <c r="L350" i="31"/>
  <c r="L349" i="31"/>
  <c r="L348" i="31"/>
  <c r="L347" i="31"/>
  <c r="L346" i="31"/>
  <c r="L345" i="31"/>
  <c r="L344" i="31"/>
  <c r="L343" i="31"/>
  <c r="L342" i="31"/>
  <c r="L341" i="31"/>
  <c r="L340" i="31"/>
  <c r="L339" i="31"/>
  <c r="L338" i="31"/>
  <c r="L337" i="31"/>
  <c r="L336" i="31"/>
  <c r="L335" i="31"/>
  <c r="L334" i="31"/>
  <c r="L333" i="31"/>
  <c r="L332" i="31"/>
  <c r="L331" i="31"/>
  <c r="L330" i="31"/>
  <c r="L329" i="31"/>
  <c r="L328" i="31"/>
  <c r="L327" i="31"/>
  <c r="L326" i="31"/>
  <c r="L325" i="31"/>
  <c r="L324" i="31"/>
  <c r="L323" i="31"/>
  <c r="L322" i="31"/>
  <c r="L321" i="31"/>
  <c r="L320" i="31"/>
  <c r="L319" i="31"/>
  <c r="L318" i="31"/>
  <c r="L317" i="31"/>
  <c r="L316" i="31"/>
  <c r="L315" i="31"/>
  <c r="L314" i="31"/>
  <c r="L313" i="31"/>
  <c r="L312" i="31"/>
  <c r="L311" i="31"/>
  <c r="L310" i="31"/>
  <c r="L309" i="31"/>
  <c r="L308" i="31"/>
  <c r="L307" i="31"/>
  <c r="L306" i="31"/>
  <c r="L305" i="31"/>
  <c r="L304" i="31"/>
  <c r="L303" i="31"/>
  <c r="L302" i="31"/>
  <c r="L301" i="31"/>
  <c r="L300" i="31"/>
  <c r="L299" i="31"/>
  <c r="L298" i="31"/>
  <c r="L297" i="31"/>
  <c r="L296" i="31"/>
  <c r="L295" i="31"/>
  <c r="L294" i="31"/>
  <c r="L293" i="31"/>
  <c r="L292" i="31"/>
  <c r="L291" i="31"/>
  <c r="L290" i="31"/>
  <c r="L289" i="31"/>
  <c r="L288" i="31"/>
  <c r="L287" i="31"/>
  <c r="L286" i="31"/>
  <c r="L285" i="31"/>
  <c r="L284" i="31"/>
  <c r="L283" i="31"/>
  <c r="L282" i="31"/>
  <c r="L281" i="31"/>
  <c r="L280" i="31"/>
  <c r="L279" i="31"/>
  <c r="L278" i="31"/>
  <c r="L277" i="31"/>
  <c r="L276" i="31"/>
  <c r="L275" i="31"/>
  <c r="L274" i="31"/>
  <c r="L273" i="31"/>
  <c r="L272" i="31"/>
  <c r="L271" i="31"/>
  <c r="L270" i="31"/>
  <c r="L269" i="31"/>
  <c r="L268" i="31"/>
  <c r="L267" i="31"/>
  <c r="L266" i="31"/>
  <c r="L265" i="31"/>
  <c r="L264" i="31"/>
  <c r="L263" i="31"/>
  <c r="L262" i="31"/>
  <c r="L261" i="31"/>
  <c r="L260" i="31"/>
  <c r="L259" i="31"/>
  <c r="L258" i="31"/>
  <c r="L257" i="31"/>
  <c r="L256" i="31"/>
  <c r="L255" i="31"/>
  <c r="L254" i="31"/>
  <c r="L253" i="31"/>
  <c r="L252" i="31"/>
  <c r="L251" i="31"/>
  <c r="L250" i="31"/>
  <c r="L249" i="31"/>
  <c r="L248" i="31"/>
  <c r="L247" i="31"/>
  <c r="L246" i="31"/>
  <c r="L245" i="31"/>
  <c r="L244" i="31"/>
  <c r="L243" i="31"/>
  <c r="L242" i="31"/>
  <c r="L241" i="31"/>
  <c r="L240" i="31"/>
  <c r="L239" i="31"/>
  <c r="L238" i="31"/>
  <c r="L237" i="31"/>
  <c r="L236" i="31"/>
  <c r="L235" i="31"/>
  <c r="L234" i="31"/>
  <c r="L233" i="31"/>
  <c r="L232" i="31"/>
  <c r="L231" i="31"/>
  <c r="L230" i="31"/>
  <c r="L229" i="31"/>
  <c r="L228" i="31"/>
  <c r="L227" i="31"/>
  <c r="L226" i="31"/>
  <c r="L225" i="31"/>
  <c r="L224" i="31"/>
  <c r="L223" i="31"/>
  <c r="L222" i="31"/>
  <c r="L221" i="31"/>
  <c r="L220" i="31"/>
  <c r="L219" i="31"/>
  <c r="L218" i="31"/>
  <c r="L217" i="31"/>
  <c r="L216" i="31"/>
  <c r="L215" i="31"/>
  <c r="L214" i="31"/>
  <c r="L213" i="31"/>
  <c r="L212" i="31"/>
  <c r="L211" i="31"/>
  <c r="L210" i="31"/>
  <c r="L209" i="31"/>
  <c r="L208" i="31"/>
  <c r="L207" i="31"/>
  <c r="L206" i="31"/>
  <c r="L205" i="31"/>
  <c r="L204" i="31"/>
  <c r="L203" i="31"/>
  <c r="L202" i="31"/>
  <c r="L201" i="31"/>
  <c r="L200" i="31"/>
  <c r="L199" i="31"/>
  <c r="L198" i="31"/>
  <c r="L197" i="31"/>
  <c r="L196" i="31"/>
  <c r="L195" i="31"/>
  <c r="L194" i="31"/>
  <c r="L193" i="31"/>
  <c r="L192" i="31"/>
  <c r="L191" i="31"/>
  <c r="L190" i="31"/>
  <c r="L189" i="31"/>
  <c r="L188" i="31"/>
  <c r="L187" i="31"/>
  <c r="L186" i="31"/>
  <c r="L185" i="31"/>
  <c r="L184" i="31"/>
  <c r="L183" i="31"/>
  <c r="L182" i="31"/>
  <c r="L181" i="31"/>
  <c r="L180" i="31"/>
  <c r="L179" i="31"/>
  <c r="L178" i="31"/>
  <c r="L177" i="31"/>
  <c r="L176" i="31"/>
  <c r="L175" i="31"/>
  <c r="L174" i="31"/>
  <c r="L173" i="31"/>
  <c r="L172" i="31"/>
  <c r="L171" i="31"/>
  <c r="L170" i="31"/>
  <c r="L169" i="31"/>
  <c r="L168" i="31"/>
  <c r="L167" i="31"/>
  <c r="L166" i="31"/>
  <c r="L165" i="31"/>
  <c r="L164" i="31"/>
  <c r="L163" i="31"/>
  <c r="L162" i="31"/>
  <c r="L161" i="31"/>
  <c r="L160" i="31"/>
  <c r="L159" i="31"/>
  <c r="L158" i="31"/>
  <c r="L157" i="31"/>
  <c r="L156" i="31"/>
  <c r="L155" i="31"/>
  <c r="L154" i="31"/>
  <c r="L153" i="31"/>
  <c r="L152" i="31"/>
  <c r="L151" i="31"/>
  <c r="L150" i="31"/>
  <c r="L149" i="31"/>
  <c r="L148" i="31"/>
  <c r="L147" i="31"/>
  <c r="L146" i="31"/>
  <c r="L145" i="31"/>
  <c r="L144" i="31"/>
  <c r="L143" i="31"/>
  <c r="L142" i="31"/>
  <c r="L141" i="31"/>
  <c r="L140" i="31"/>
  <c r="L139" i="31"/>
  <c r="L138" i="31"/>
  <c r="L137" i="31"/>
  <c r="L136" i="31"/>
  <c r="L135" i="31"/>
  <c r="L134" i="31"/>
  <c r="L133" i="31"/>
  <c r="L132" i="31"/>
  <c r="L131" i="31"/>
  <c r="L130" i="31"/>
  <c r="L129" i="31"/>
  <c r="L128" i="31"/>
  <c r="L127" i="31"/>
  <c r="L126" i="31"/>
  <c r="L125" i="31"/>
  <c r="L124" i="31"/>
  <c r="L123" i="31"/>
  <c r="L122" i="31"/>
  <c r="L121" i="31"/>
  <c r="L120" i="31"/>
  <c r="L119" i="31"/>
  <c r="L118" i="31"/>
  <c r="L117" i="31"/>
  <c r="L116" i="31"/>
  <c r="L115" i="31"/>
  <c r="L114" i="31"/>
  <c r="L113" i="31"/>
  <c r="L112" i="31"/>
  <c r="L111" i="31"/>
  <c r="L110" i="31"/>
  <c r="L109" i="31"/>
  <c r="L108" i="31"/>
  <c r="L107" i="31"/>
  <c r="L106" i="31"/>
  <c r="L105" i="31"/>
  <c r="L104" i="31"/>
  <c r="L103" i="31"/>
  <c r="L102" i="31"/>
  <c r="L101" i="31"/>
  <c r="L100" i="31"/>
  <c r="L99" i="31"/>
  <c r="L98" i="31"/>
  <c r="L97" i="31"/>
  <c r="L96" i="31"/>
  <c r="L95" i="31"/>
  <c r="L94" i="31"/>
  <c r="L93" i="31"/>
  <c r="L92" i="31"/>
  <c r="L91" i="31"/>
  <c r="L90" i="31"/>
  <c r="L89" i="31"/>
  <c r="L88" i="31"/>
  <c r="L87" i="31"/>
  <c r="L86" i="31"/>
  <c r="L85" i="31"/>
  <c r="L84" i="31"/>
  <c r="L83" i="31"/>
  <c r="L82" i="31"/>
  <c r="L81" i="31"/>
  <c r="L80" i="31"/>
  <c r="L79" i="31"/>
  <c r="L78" i="31"/>
  <c r="L77" i="31"/>
  <c r="L76" i="31"/>
  <c r="L75" i="31"/>
  <c r="L74" i="31"/>
  <c r="L73" i="31"/>
  <c r="L72" i="31"/>
  <c r="L71" i="31"/>
  <c r="L70" i="31"/>
  <c r="L69" i="31"/>
  <c r="L68" i="31"/>
  <c r="L67" i="31"/>
  <c r="L66" i="31"/>
  <c r="L65" i="31"/>
  <c r="L64" i="31"/>
  <c r="L63" i="31"/>
  <c r="L62" i="31"/>
  <c r="L61" i="31"/>
  <c r="L60" i="31"/>
  <c r="L59" i="31"/>
  <c r="L58" i="31"/>
  <c r="L57" i="31"/>
  <c r="L56" i="31"/>
  <c r="L55" i="31"/>
  <c r="L54" i="31"/>
  <c r="L53" i="31"/>
  <c r="L52" i="31"/>
  <c r="L51" i="31"/>
  <c r="L50" i="31"/>
  <c r="L49" i="31"/>
  <c r="L48" i="31"/>
  <c r="L47" i="31"/>
  <c r="L46" i="31"/>
  <c r="L45" i="31"/>
  <c r="L44" i="31"/>
  <c r="L43" i="31"/>
  <c r="L42" i="31"/>
  <c r="L41" i="31"/>
  <c r="L40" i="31"/>
  <c r="L39" i="31"/>
  <c r="L38" i="31"/>
  <c r="L37" i="31"/>
  <c r="L36" i="31"/>
  <c r="L35" i="31"/>
  <c r="L34" i="31"/>
  <c r="L33" i="31"/>
  <c r="L32" i="31"/>
  <c r="L31" i="31"/>
  <c r="L30" i="31"/>
  <c r="L29" i="31"/>
  <c r="L28" i="31"/>
  <c r="L27" i="31"/>
  <c r="L26" i="31"/>
  <c r="L25" i="31"/>
  <c r="L24" i="31"/>
  <c r="L23" i="31"/>
  <c r="L22" i="31"/>
  <c r="L21" i="31"/>
  <c r="L20" i="31"/>
  <c r="L19" i="31"/>
  <c r="L18" i="31"/>
  <c r="L17" i="31"/>
  <c r="L16" i="31"/>
  <c r="L15" i="31"/>
  <c r="L14" i="31"/>
  <c r="L13" i="31"/>
  <c r="L12" i="31"/>
  <c r="L11" i="31"/>
  <c r="L10" i="31"/>
  <c r="L9" i="31"/>
  <c r="L8" i="31"/>
  <c r="L7" i="31"/>
  <c r="L6" i="31"/>
  <c r="L5" i="31"/>
  <c r="L4" i="31"/>
  <c r="L3" i="31"/>
  <c r="A3" i="31"/>
  <c r="A4" i="31" s="1"/>
  <c r="A5" i="31" s="1"/>
  <c r="A6" i="31" s="1"/>
  <c r="A7" i="31" s="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L2" i="31"/>
  <c r="C3" i="10"/>
  <c r="C4" i="10" s="1"/>
  <c r="C5" i="10" s="1"/>
  <c r="C6" i="10" s="1"/>
  <c r="C7" i="10" s="1"/>
  <c r="C8" i="10" s="1"/>
  <c r="C9" i="10" s="1"/>
  <c r="C10" i="10" s="1"/>
  <c r="C11" i="10" s="1"/>
  <c r="C12" i="10" s="1"/>
  <c r="C13" i="10" s="1"/>
  <c r="C14" i="10" s="1"/>
  <c r="C15" i="10" s="1"/>
  <c r="C16" i="10" s="1"/>
  <c r="C17" i="10" s="1"/>
  <c r="C18" i="10" s="1"/>
  <c r="C19" i="10" s="1"/>
  <c r="C20" i="10" s="1"/>
  <c r="C21" i="10" s="1"/>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76" i="10" s="1"/>
  <c r="C77" i="10" s="1"/>
  <c r="C78" i="10" s="1"/>
  <c r="C79" i="10" s="1"/>
  <c r="C80" i="10" s="1"/>
  <c r="C81" i="10" s="1"/>
  <c r="C82" i="10" s="1"/>
  <c r="C83" i="10" s="1"/>
  <c r="C84" i="10" s="1"/>
  <c r="C85" i="10" s="1"/>
  <c r="C86" i="10" s="1"/>
  <c r="C87" i="10" s="1"/>
  <c r="C88" i="10" s="1"/>
  <c r="C89" i="10" s="1"/>
  <c r="C90" i="10" s="1"/>
  <c r="C91" i="10" s="1"/>
  <c r="C92" i="10" s="1"/>
  <c r="C93" i="10" s="1"/>
  <c r="C94" i="10" s="1"/>
  <c r="C95" i="10" s="1"/>
  <c r="C96" i="10" s="1"/>
  <c r="C97" i="10" s="1"/>
  <c r="C98" i="10" s="1"/>
  <c r="C99" i="10" s="1"/>
  <c r="C100" i="10" s="1"/>
  <c r="C101" i="10" s="1"/>
  <c r="C102" i="10" s="1"/>
  <c r="C103" i="10" s="1"/>
  <c r="C104" i="10" s="1"/>
  <c r="C105" i="10" s="1"/>
  <c r="C106" i="10" s="1"/>
  <c r="C107" i="10" s="1"/>
  <c r="C108" i="10" s="1"/>
  <c r="C109" i="10" s="1"/>
  <c r="C110" i="10" s="1"/>
  <c r="C111" i="10" s="1"/>
  <c r="C112" i="10" s="1"/>
  <c r="C113" i="10" s="1"/>
  <c r="C114" i="10" s="1"/>
  <c r="C115" i="10" s="1"/>
  <c r="C116" i="10" s="1"/>
  <c r="C117" i="10" s="1"/>
  <c r="C118" i="10" s="1"/>
  <c r="C119" i="10" s="1"/>
  <c r="C120" i="10" s="1"/>
  <c r="C121" i="10" s="1"/>
  <c r="C122" i="10" s="1"/>
  <c r="C123" i="10" s="1"/>
  <c r="C124" i="10" s="1"/>
  <c r="C125" i="10" s="1"/>
  <c r="C126" i="10" s="1"/>
  <c r="C127" i="10" s="1"/>
  <c r="C128" i="10" s="1"/>
  <c r="C129" i="10" s="1"/>
  <c r="C130" i="10" s="1"/>
  <c r="C131" i="10" s="1"/>
  <c r="C132" i="10" s="1"/>
  <c r="C133" i="10" s="1"/>
  <c r="C134" i="10" s="1"/>
  <c r="C135" i="10" s="1"/>
  <c r="C136" i="10" s="1"/>
  <c r="C137" i="10" s="1"/>
  <c r="C138" i="10" s="1"/>
  <c r="C139" i="10" s="1"/>
  <c r="C140" i="10" s="1"/>
  <c r="C141" i="10" s="1"/>
  <c r="C142" i="10" s="1"/>
  <c r="C143" i="10" s="1"/>
  <c r="C144" i="10" s="1"/>
  <c r="C145" i="10" s="1"/>
  <c r="C146" i="10" s="1"/>
  <c r="C147" i="10" s="1"/>
  <c r="C148" i="10" s="1"/>
  <c r="C149" i="10" s="1"/>
  <c r="C150" i="10" s="1"/>
  <c r="C151" i="10" s="1"/>
  <c r="C152" i="10" s="1"/>
  <c r="C153" i="10" s="1"/>
  <c r="C154" i="10" s="1"/>
  <c r="C155" i="10" s="1"/>
  <c r="C156" i="10" s="1"/>
  <c r="C157" i="10" s="1"/>
  <c r="C158" i="10" s="1"/>
  <c r="C159" i="10" s="1"/>
  <c r="C160" i="10" s="1"/>
  <c r="C161" i="10" s="1"/>
  <c r="C162" i="10" s="1"/>
  <c r="C163" i="10" s="1"/>
  <c r="C164" i="10" s="1"/>
  <c r="C165" i="10" s="1"/>
  <c r="C166" i="10" s="1"/>
  <c r="C167" i="10" s="1"/>
  <c r="C168" i="10" s="1"/>
  <c r="C169" i="10" s="1"/>
  <c r="C170" i="10" s="1"/>
  <c r="C171" i="10" s="1"/>
  <c r="C172" i="10" s="1"/>
  <c r="C173" i="10" s="1"/>
  <c r="C174" i="10" s="1"/>
  <c r="C175" i="10" s="1"/>
  <c r="C176" i="10" s="1"/>
  <c r="C177" i="10" s="1"/>
  <c r="C178" i="10" s="1"/>
  <c r="C179" i="10" s="1"/>
  <c r="C180" i="10" s="1"/>
  <c r="C181" i="10" s="1"/>
  <c r="C182" i="10" s="1"/>
  <c r="C183" i="10" s="1"/>
  <c r="C184" i="10" s="1"/>
  <c r="C185" i="10" s="1"/>
  <c r="C186" i="10" s="1"/>
  <c r="C187" i="10" s="1"/>
  <c r="C188" i="10" s="1"/>
  <c r="C189" i="10" s="1"/>
  <c r="C190" i="10" s="1"/>
  <c r="C191" i="10" s="1"/>
  <c r="C192" i="10" s="1"/>
  <c r="C193" i="10" s="1"/>
  <c r="C194" i="10" s="1"/>
  <c r="C195" i="10" s="1"/>
  <c r="C196" i="10" s="1"/>
  <c r="C197" i="10" s="1"/>
  <c r="C198" i="10" s="1"/>
  <c r="C199" i="10" s="1"/>
  <c r="C200" i="10" s="1"/>
  <c r="C201" i="10" s="1"/>
  <c r="C202" i="10" s="1"/>
  <c r="C203" i="10" s="1"/>
  <c r="C204" i="10" s="1"/>
  <c r="C205" i="10" s="1"/>
  <c r="C206" i="10" s="1"/>
  <c r="C207" i="10" s="1"/>
  <c r="C208" i="10" s="1"/>
  <c r="C209" i="10" s="1"/>
  <c r="C210" i="10" s="1"/>
  <c r="C211" i="10" s="1"/>
  <c r="C212" i="10" s="1"/>
  <c r="C213" i="10" s="1"/>
  <c r="C214" i="10" s="1"/>
  <c r="C215" i="10" s="1"/>
  <c r="C216" i="10" s="1"/>
  <c r="C217" i="10" s="1"/>
  <c r="C218" i="10" s="1"/>
  <c r="C219" i="10" s="1"/>
  <c r="C220" i="10" s="1"/>
  <c r="C221" i="10" s="1"/>
  <c r="C222" i="10" s="1"/>
  <c r="C223" i="10" s="1"/>
  <c r="C224" i="10" s="1"/>
  <c r="C225" i="10" s="1"/>
  <c r="C226" i="10" s="1"/>
  <c r="C227" i="10" s="1"/>
  <c r="C228" i="10" s="1"/>
  <c r="C229" i="10" s="1"/>
  <c r="C230" i="10" s="1"/>
  <c r="C231" i="10" s="1"/>
  <c r="C232" i="10" s="1"/>
  <c r="C233" i="10" s="1"/>
  <c r="C234" i="10" s="1"/>
  <c r="C235" i="10" s="1"/>
  <c r="C236" i="10" s="1"/>
  <c r="C237" i="10" s="1"/>
  <c r="C238" i="10" s="1"/>
  <c r="C239" i="10" s="1"/>
  <c r="C240" i="10" s="1"/>
  <c r="C241" i="10" s="1"/>
  <c r="C242" i="10" s="1"/>
  <c r="C243" i="10" s="1"/>
  <c r="C244" i="10" s="1"/>
  <c r="C245" i="10" s="1"/>
  <c r="C246" i="10" s="1"/>
  <c r="C247" i="10" s="1"/>
  <c r="C248" i="10" s="1"/>
  <c r="C249" i="10" s="1"/>
  <c r="C250" i="10" s="1"/>
  <c r="C251" i="10" s="1"/>
  <c r="C252" i="10" s="1"/>
  <c r="C253" i="10" s="1"/>
  <c r="C254" i="10" s="1"/>
  <c r="C255" i="10" s="1"/>
  <c r="C256" i="10" s="1"/>
  <c r="C257" i="10" s="1"/>
  <c r="C258" i="10" s="1"/>
  <c r="C259" i="10" s="1"/>
  <c r="C260" i="10" s="1"/>
  <c r="C261" i="10" s="1"/>
  <c r="C262" i="10" s="1"/>
  <c r="C263" i="10" s="1"/>
  <c r="C264" i="10" s="1"/>
  <c r="C265" i="10" s="1"/>
  <c r="C266" i="10" s="1"/>
  <c r="C267" i="10" s="1"/>
  <c r="C268" i="10" s="1"/>
  <c r="C269" i="10" s="1"/>
  <c r="C270" i="10" s="1"/>
  <c r="C271" i="10" s="1"/>
  <c r="C272" i="10" s="1"/>
  <c r="C273" i="10" s="1"/>
  <c r="C274" i="10" s="1"/>
  <c r="C275" i="10" s="1"/>
  <c r="C276" i="10" s="1"/>
  <c r="C277" i="10" s="1"/>
  <c r="C278" i="10" s="1"/>
  <c r="C279" i="10" s="1"/>
  <c r="C280" i="10" s="1"/>
  <c r="C281" i="10" s="1"/>
  <c r="C282" i="10" s="1"/>
  <c r="C283" i="10" s="1"/>
  <c r="C284" i="10" s="1"/>
  <c r="C285" i="10" s="1"/>
  <c r="C286" i="10" s="1"/>
  <c r="C287" i="10" s="1"/>
  <c r="C288" i="10" s="1"/>
  <c r="C289" i="10" s="1"/>
  <c r="C290" i="10" s="1"/>
  <c r="C291" i="10" s="1"/>
  <c r="C292" i="10" s="1"/>
  <c r="C293" i="10" s="1"/>
  <c r="C294" i="10" s="1"/>
  <c r="C295" i="10" s="1"/>
  <c r="C296" i="10" s="1"/>
  <c r="C297" i="10" s="1"/>
  <c r="C298" i="10" s="1"/>
  <c r="C299" i="10" s="1"/>
  <c r="C300" i="10" s="1"/>
  <c r="C301" i="10" s="1"/>
  <c r="C302" i="10" s="1"/>
  <c r="C303" i="10" s="1"/>
  <c r="C304" i="10" s="1"/>
  <c r="C305" i="10" s="1"/>
  <c r="C306" i="10" s="1"/>
  <c r="C307" i="10" s="1"/>
  <c r="C308" i="10" s="1"/>
  <c r="C309" i="10" s="1"/>
  <c r="C310" i="10" s="1"/>
  <c r="C311" i="10" s="1"/>
  <c r="C312" i="10" s="1"/>
  <c r="C313" i="10" s="1"/>
  <c r="C314" i="10" s="1"/>
  <c r="C315" i="10" s="1"/>
  <c r="C316" i="10" s="1"/>
  <c r="C317" i="10" s="1"/>
  <c r="C318" i="10" s="1"/>
  <c r="C319" i="10" s="1"/>
  <c r="C320" i="10" s="1"/>
  <c r="C321" i="10" s="1"/>
  <c r="C322" i="10" s="1"/>
  <c r="C323" i="10" s="1"/>
  <c r="C324" i="10" s="1"/>
  <c r="C325" i="10" s="1"/>
  <c r="C326" i="10" s="1"/>
  <c r="C327" i="10" s="1"/>
  <c r="C328" i="10" s="1"/>
  <c r="C329" i="10" s="1"/>
  <c r="C330" i="10" s="1"/>
  <c r="C331" i="10" s="1"/>
  <c r="C332" i="10" s="1"/>
  <c r="C333" i="10" s="1"/>
  <c r="C334" i="10" s="1"/>
  <c r="C335" i="10" s="1"/>
  <c r="C336" i="10" s="1"/>
  <c r="C337" i="10" s="1"/>
  <c r="C338" i="10" s="1"/>
  <c r="C339" i="10" s="1"/>
  <c r="C340" i="10" s="1"/>
  <c r="C341" i="10" s="1"/>
  <c r="C342" i="10" s="1"/>
  <c r="C343" i="10" s="1"/>
  <c r="C344" i="10" s="1"/>
  <c r="C345" i="10" s="1"/>
  <c r="C346" i="10" s="1"/>
  <c r="C347" i="10" s="1"/>
  <c r="C348" i="10" s="1"/>
  <c r="C349" i="10" s="1"/>
  <c r="C350" i="10" s="1"/>
  <c r="C351" i="10" s="1"/>
  <c r="C352" i="10" s="1"/>
  <c r="C353" i="10" s="1"/>
  <c r="C354" i="10" s="1"/>
  <c r="C355" i="10" s="1"/>
  <c r="C356" i="10" s="1"/>
  <c r="C357" i="10" s="1"/>
  <c r="C358" i="10" s="1"/>
  <c r="C359" i="10" s="1"/>
  <c r="C360" i="10" s="1"/>
  <c r="C361" i="10" s="1"/>
  <c r="C362" i="10" s="1"/>
  <c r="C363" i="10" s="1"/>
  <c r="C364" i="10" s="1"/>
  <c r="C365" i="10" s="1"/>
  <c r="C366" i="10" s="1"/>
  <c r="C367" i="10" s="1"/>
  <c r="C368" i="10" s="1"/>
  <c r="C369" i="10" s="1"/>
  <c r="C370" i="10" s="1"/>
  <c r="C371" i="10" s="1"/>
  <c r="C372" i="10" s="1"/>
  <c r="C373" i="10" s="1"/>
  <c r="C374" i="10" s="1"/>
  <c r="C375" i="10" s="1"/>
  <c r="C376" i="10" s="1"/>
  <c r="C377" i="10" s="1"/>
  <c r="C378" i="10" s="1"/>
  <c r="C379" i="10" s="1"/>
  <c r="C380" i="10" s="1"/>
  <c r="C381" i="10" s="1"/>
  <c r="C382" i="10" s="1"/>
  <c r="C383" i="10" s="1"/>
  <c r="C384" i="10" s="1"/>
  <c r="C385" i="10" s="1"/>
  <c r="C386" i="10" s="1"/>
  <c r="C387" i="10" s="1"/>
  <c r="C388" i="10" s="1"/>
  <c r="C389" i="10" s="1"/>
  <c r="C390" i="10" s="1"/>
  <c r="C391" i="10" s="1"/>
  <c r="C392" i="10" s="1"/>
  <c r="C393" i="10" s="1"/>
  <c r="C394" i="10" s="1"/>
  <c r="C395" i="10" s="1"/>
  <c r="C396" i="10" s="1"/>
  <c r="C397" i="10" s="1"/>
  <c r="C398" i="10" s="1"/>
  <c r="C399" i="10" s="1"/>
  <c r="C400" i="10" s="1"/>
  <c r="C401" i="10" s="1"/>
  <c r="C402" i="10" s="1"/>
  <c r="C403" i="10" s="1"/>
  <c r="C404" i="10" s="1"/>
  <c r="C405" i="10" s="1"/>
  <c r="C406" i="10" s="1"/>
  <c r="C407" i="10" s="1"/>
  <c r="C408" i="10" s="1"/>
  <c r="C409" i="10" s="1"/>
  <c r="C410" i="10" s="1"/>
  <c r="C411" i="10" s="1"/>
  <c r="C412" i="10" s="1"/>
  <c r="C413" i="10" s="1"/>
  <c r="C414" i="10" s="1"/>
  <c r="C415" i="10" s="1"/>
  <c r="C416" i="10" s="1"/>
  <c r="C417" i="10" s="1"/>
  <c r="C418" i="10" s="1"/>
  <c r="C419" i="10" s="1"/>
  <c r="C420" i="10" s="1"/>
  <c r="C421" i="10" s="1"/>
  <c r="C422" i="10" s="1"/>
  <c r="C423" i="10" s="1"/>
  <c r="C424" i="10" s="1"/>
  <c r="C425" i="10" s="1"/>
  <c r="C426" i="10" s="1"/>
  <c r="C427" i="10" s="1"/>
  <c r="C428" i="10" s="1"/>
  <c r="C429" i="10" s="1"/>
  <c r="C430" i="10" s="1"/>
  <c r="C431" i="10" s="1"/>
  <c r="C432" i="10" s="1"/>
  <c r="C433" i="10" s="1"/>
  <c r="C434" i="10" s="1"/>
  <c r="C435" i="10" s="1"/>
  <c r="C436" i="10" s="1"/>
  <c r="C437" i="10" s="1"/>
  <c r="C438" i="10" s="1"/>
  <c r="C439" i="10" s="1"/>
  <c r="C440" i="10" s="1"/>
  <c r="C441" i="10" s="1"/>
  <c r="C442" i="10" s="1"/>
  <c r="C443" i="10" s="1"/>
  <c r="C444" i="10" s="1"/>
  <c r="C445" i="10" s="1"/>
  <c r="C446" i="10" s="1"/>
  <c r="C447" i="10" s="1"/>
  <c r="C448" i="10" s="1"/>
  <c r="C449" i="10" s="1"/>
  <c r="C450" i="10" s="1"/>
  <c r="C451" i="10" s="1"/>
  <c r="C452" i="10" s="1"/>
  <c r="C453" i="10" s="1"/>
  <c r="C454" i="10" s="1"/>
  <c r="C455" i="10" s="1"/>
  <c r="C456" i="10" s="1"/>
  <c r="C457" i="10" s="1"/>
  <c r="C458" i="10" s="1"/>
  <c r="C459" i="10" s="1"/>
  <c r="C460" i="10" s="1"/>
  <c r="C461" i="10" s="1"/>
  <c r="C462" i="10" s="1"/>
  <c r="C463" i="10" s="1"/>
  <c r="C464" i="10" s="1"/>
  <c r="C465" i="10" s="1"/>
  <c r="C466" i="10" s="1"/>
  <c r="C467" i="10" s="1"/>
  <c r="C468" i="10" s="1"/>
  <c r="C469" i="10" s="1"/>
  <c r="C470" i="10" s="1"/>
  <c r="C471" i="10" s="1"/>
  <c r="C472" i="10" s="1"/>
  <c r="C473" i="10" s="1"/>
  <c r="C474" i="10" s="1"/>
  <c r="C475" i="10" s="1"/>
  <c r="C476" i="10" s="1"/>
  <c r="C477" i="10" s="1"/>
  <c r="C478" i="10" s="1"/>
  <c r="C479" i="10" s="1"/>
  <c r="C480" i="10" s="1"/>
  <c r="C481" i="10" s="1"/>
  <c r="C482" i="10" s="1"/>
  <c r="C483" i="10" s="1"/>
  <c r="C484" i="10" s="1"/>
  <c r="C485" i="10" s="1"/>
  <c r="C486" i="10" s="1"/>
  <c r="C487" i="10" s="1"/>
  <c r="C488" i="10" s="1"/>
  <c r="C489" i="10" s="1"/>
  <c r="C490" i="10" s="1"/>
  <c r="C491" i="10" s="1"/>
  <c r="C492" i="10" s="1"/>
  <c r="C493" i="10" s="1"/>
  <c r="C494" i="10" s="1"/>
  <c r="C495" i="10" s="1"/>
  <c r="C496" i="10" s="1"/>
  <c r="C497" i="10" s="1"/>
  <c r="C498" i="10" s="1"/>
  <c r="C499" i="10" s="1"/>
  <c r="C500" i="10" s="1"/>
  <c r="C501" i="10" s="1"/>
  <c r="C502" i="10" s="1"/>
  <c r="C503" i="10" s="1"/>
  <c r="C504" i="10" s="1"/>
  <c r="C505" i="10" s="1"/>
  <c r="C506" i="10" s="1"/>
  <c r="C507" i="10" s="1"/>
  <c r="C508" i="10" s="1"/>
  <c r="C509" i="10" s="1"/>
  <c r="C510" i="10" s="1"/>
  <c r="C511" i="10" s="1"/>
  <c r="C512" i="10" s="1"/>
  <c r="C513" i="10" s="1"/>
  <c r="C514" i="10" s="1"/>
  <c r="C515" i="10" s="1"/>
  <c r="C516" i="10" s="1"/>
  <c r="C517" i="10" s="1"/>
  <c r="C518" i="10" s="1"/>
  <c r="C519" i="10" s="1"/>
  <c r="C520" i="10" s="1"/>
  <c r="C521" i="10" s="1"/>
  <c r="C522" i="10" s="1"/>
  <c r="C523" i="10" s="1"/>
  <c r="C524" i="10" s="1"/>
  <c r="C525" i="10" s="1"/>
  <c r="C526" i="10" s="1"/>
  <c r="C527" i="10" s="1"/>
  <c r="C528" i="10" s="1"/>
  <c r="C529" i="10" s="1"/>
  <c r="C530" i="10" s="1"/>
  <c r="C531" i="10" s="1"/>
  <c r="C532" i="10" s="1"/>
  <c r="C533" i="10" s="1"/>
  <c r="C534" i="10" s="1"/>
  <c r="C535" i="10" s="1"/>
  <c r="C536" i="10" s="1"/>
  <c r="C537" i="10" s="1"/>
  <c r="C538" i="10" s="1"/>
  <c r="C539" i="10" s="1"/>
  <c r="C540" i="10" s="1"/>
  <c r="C541" i="10" s="1"/>
  <c r="C542" i="10" s="1"/>
  <c r="C543" i="10" s="1"/>
  <c r="C544" i="10" s="1"/>
  <c r="C545" i="10" s="1"/>
  <c r="C546" i="10" s="1"/>
  <c r="C547" i="10" s="1"/>
  <c r="C548" i="10" s="1"/>
  <c r="C549" i="10" s="1"/>
  <c r="C550" i="10" s="1"/>
  <c r="C551" i="10" s="1"/>
  <c r="C552" i="10" s="1"/>
  <c r="C553" i="10" s="1"/>
  <c r="C554" i="10" s="1"/>
  <c r="C555" i="10" s="1"/>
  <c r="C556" i="10" s="1"/>
  <c r="C557" i="10" s="1"/>
  <c r="C558" i="10" s="1"/>
  <c r="C559" i="10" s="1"/>
  <c r="C560" i="10" s="1"/>
  <c r="C561" i="10" s="1"/>
  <c r="C562" i="10" s="1"/>
  <c r="C563" i="10" s="1"/>
  <c r="C564" i="10" s="1"/>
  <c r="C565" i="10" s="1"/>
  <c r="C566" i="10" s="1"/>
  <c r="C567" i="10" s="1"/>
  <c r="C568" i="10" s="1"/>
  <c r="C569" i="10" s="1"/>
  <c r="C570" i="10" s="1"/>
  <c r="C571" i="10" s="1"/>
  <c r="C572" i="10" s="1"/>
  <c r="C573" i="10" s="1"/>
  <c r="C574" i="10" s="1"/>
  <c r="C575" i="10" s="1"/>
  <c r="C576" i="10" s="1"/>
  <c r="C577" i="10" s="1"/>
  <c r="C578" i="10" s="1"/>
  <c r="C579" i="10" s="1"/>
  <c r="C580" i="10" s="1"/>
  <c r="C581" i="10" s="1"/>
  <c r="C582" i="10" s="1"/>
  <c r="C583" i="10" s="1"/>
  <c r="C584" i="10" s="1"/>
  <c r="C585" i="10" s="1"/>
  <c r="C586" i="10" s="1"/>
  <c r="C587" i="10" s="1"/>
  <c r="C588" i="10" s="1"/>
  <c r="C589" i="10" s="1"/>
  <c r="C590" i="10" s="1"/>
  <c r="C591" i="10" s="1"/>
  <c r="C592" i="10" s="1"/>
  <c r="C593" i="10" s="1"/>
  <c r="C594" i="10" s="1"/>
  <c r="C595" i="10" s="1"/>
  <c r="C596" i="10" s="1"/>
  <c r="C597" i="10" s="1"/>
  <c r="C598" i="10" s="1"/>
  <c r="C599" i="10" s="1"/>
  <c r="C600" i="10" s="1"/>
  <c r="C601" i="10" s="1"/>
  <c r="C602" i="10" s="1"/>
  <c r="C603" i="10" s="1"/>
  <c r="C604" i="10" s="1"/>
  <c r="C605" i="10" s="1"/>
  <c r="C606" i="10" s="1"/>
  <c r="C607" i="10" s="1"/>
  <c r="C608" i="10" s="1"/>
  <c r="C609" i="10" s="1"/>
  <c r="C610" i="10" s="1"/>
  <c r="C611" i="10" s="1"/>
  <c r="C612" i="10" s="1"/>
  <c r="C613" i="10" s="1"/>
  <c r="C614" i="10" s="1"/>
  <c r="C615" i="10" s="1"/>
  <c r="C616" i="10" s="1"/>
  <c r="C617" i="10" s="1"/>
  <c r="C618" i="10" s="1"/>
  <c r="C619" i="10" s="1"/>
  <c r="C620" i="10" s="1"/>
  <c r="C621" i="10" s="1"/>
  <c r="C622" i="10" s="1"/>
  <c r="C623" i="10" s="1"/>
  <c r="C624" i="10" s="1"/>
  <c r="C625" i="10" s="1"/>
  <c r="C626" i="10" s="1"/>
  <c r="C627" i="10" s="1"/>
  <c r="C628" i="10" s="1"/>
  <c r="C629" i="10" s="1"/>
  <c r="C630" i="10" s="1"/>
  <c r="C631" i="10" s="1"/>
  <c r="C632" i="10" s="1"/>
  <c r="C633" i="10" s="1"/>
  <c r="C634" i="10" s="1"/>
  <c r="C635" i="10" s="1"/>
  <c r="C636" i="10" s="1"/>
  <c r="C637" i="10" s="1"/>
  <c r="C638" i="10" s="1"/>
  <c r="C639" i="10" s="1"/>
  <c r="C640" i="10" s="1"/>
  <c r="C641" i="10" s="1"/>
  <c r="C642" i="10" s="1"/>
  <c r="C643" i="10" s="1"/>
  <c r="C644" i="10" s="1"/>
  <c r="C645" i="10" s="1"/>
  <c r="C646" i="10" s="1"/>
  <c r="C647" i="10" s="1"/>
  <c r="C648" i="10" s="1"/>
  <c r="C649" i="10" s="1"/>
  <c r="C650" i="10" s="1"/>
  <c r="C651" i="10" s="1"/>
  <c r="C652" i="10" s="1"/>
  <c r="C653" i="10" s="1"/>
  <c r="C654" i="10" s="1"/>
  <c r="C655" i="10" s="1"/>
  <c r="C656" i="10" s="1"/>
  <c r="C657" i="10" s="1"/>
  <c r="C658" i="10" s="1"/>
  <c r="C659" i="10" s="1"/>
  <c r="C660" i="10" s="1"/>
  <c r="C661" i="10" s="1"/>
  <c r="C662" i="10" s="1"/>
  <c r="C663" i="10" s="1"/>
  <c r="C664" i="10" s="1"/>
  <c r="C665" i="10" s="1"/>
  <c r="C666" i="10" s="1"/>
  <c r="C667" i="10" s="1"/>
  <c r="C668" i="10" s="1"/>
  <c r="C669" i="10" s="1"/>
  <c r="C670" i="10" s="1"/>
  <c r="C671" i="10" s="1"/>
  <c r="C672" i="10" s="1"/>
  <c r="C673" i="10" s="1"/>
  <c r="C674" i="10" s="1"/>
  <c r="C675" i="10" s="1"/>
  <c r="C676" i="10" s="1"/>
  <c r="C677" i="10" s="1"/>
  <c r="C678" i="10" s="1"/>
  <c r="C679" i="10" s="1"/>
  <c r="C680" i="10" s="1"/>
  <c r="C681" i="10" s="1"/>
  <c r="C682" i="10" s="1"/>
  <c r="C683" i="10" s="1"/>
  <c r="C684" i="10" s="1"/>
  <c r="C685" i="10" s="1"/>
  <c r="C686" i="10" s="1"/>
  <c r="C687" i="10" s="1"/>
  <c r="C688" i="10" s="1"/>
  <c r="C689" i="10" s="1"/>
  <c r="C690" i="10" s="1"/>
  <c r="C691" i="10" s="1"/>
  <c r="C692" i="10" s="1"/>
  <c r="C693" i="10" s="1"/>
  <c r="C694" i="10" s="1"/>
  <c r="C695" i="10" s="1"/>
  <c r="C696" i="10" s="1"/>
  <c r="C697" i="10" s="1"/>
  <c r="C698" i="10" s="1"/>
  <c r="C699" i="10" s="1"/>
  <c r="C700" i="10" s="1"/>
  <c r="C701" i="10" s="1"/>
  <c r="C702" i="10" s="1"/>
  <c r="C703" i="10" s="1"/>
  <c r="C704" i="10" s="1"/>
  <c r="C705" i="10" s="1"/>
  <c r="C706" i="10" s="1"/>
  <c r="C707" i="10" s="1"/>
  <c r="C708" i="10" s="1"/>
  <c r="C709" i="10" s="1"/>
  <c r="C710" i="10" s="1"/>
  <c r="C711" i="10" s="1"/>
  <c r="C712" i="10" s="1"/>
  <c r="C713" i="10" s="1"/>
  <c r="C714" i="10" s="1"/>
  <c r="C715" i="10" s="1"/>
  <c r="C716" i="10" s="1"/>
  <c r="C717" i="10" s="1"/>
  <c r="C718" i="10" s="1"/>
  <c r="C719" i="10" s="1"/>
  <c r="C720" i="10" s="1"/>
  <c r="C721" i="10" s="1"/>
  <c r="H462" i="10"/>
  <c r="H463" i="10" s="1"/>
  <c r="H464" i="10" s="1"/>
  <c r="H465" i="10" s="1"/>
  <c r="H466" i="10" s="1"/>
  <c r="H467" i="10" s="1"/>
  <c r="H468" i="10" s="1"/>
  <c r="H469" i="10" s="1"/>
  <c r="H470" i="10" s="1"/>
  <c r="H471" i="10" s="1"/>
  <c r="H472" i="10" s="1"/>
  <c r="H473" i="10" s="1"/>
  <c r="H474" i="10" s="1"/>
  <c r="H475" i="10" s="1"/>
  <c r="H476" i="10" s="1"/>
  <c r="H477" i="10" s="1"/>
  <c r="H478" i="10" s="1"/>
  <c r="H479" i="10" s="1"/>
  <c r="H480" i="10" s="1"/>
  <c r="H481" i="10" s="1"/>
  <c r="H482" i="10" s="1"/>
  <c r="H483" i="10" s="1"/>
  <c r="H484" i="10" s="1"/>
  <c r="H485" i="10" s="1"/>
  <c r="H486" i="10" s="1"/>
  <c r="H487" i="10" s="1"/>
  <c r="H488" i="10" s="1"/>
  <c r="H489" i="10" s="1"/>
  <c r="H490" i="10" s="1"/>
  <c r="H491" i="10" s="1"/>
  <c r="H492" i="10" s="1"/>
  <c r="H493" i="10" s="1"/>
  <c r="H494" i="10" s="1"/>
  <c r="H495" i="10" s="1"/>
  <c r="H496" i="10" s="1"/>
  <c r="H497" i="10" s="1"/>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518" i="10" s="1"/>
  <c r="H519" i="10" s="1"/>
  <c r="H520" i="10" s="1"/>
  <c r="H521" i="10" s="1"/>
  <c r="H522" i="10" s="1"/>
  <c r="H523" i="10" s="1"/>
  <c r="H524" i="10" s="1"/>
  <c r="H525" i="10" s="1"/>
  <c r="H526" i="10" s="1"/>
  <c r="H527" i="10" s="1"/>
  <c r="H528" i="10" s="1"/>
  <c r="H529" i="10" s="1"/>
  <c r="H530" i="10" s="1"/>
  <c r="H531" i="10" s="1"/>
  <c r="H532" i="10" s="1"/>
  <c r="H533" i="10" s="1"/>
  <c r="H534" i="10" s="1"/>
  <c r="H535" i="10" s="1"/>
  <c r="H536" i="10" s="1"/>
  <c r="H537" i="10" s="1"/>
  <c r="H538" i="10" s="1"/>
  <c r="H539" i="10" s="1"/>
  <c r="H540" i="10" s="1"/>
  <c r="H541" i="10" s="1"/>
  <c r="H542" i="10" s="1"/>
  <c r="H543" i="10" s="1"/>
  <c r="H544" i="10" s="1"/>
  <c r="H545" i="10" s="1"/>
  <c r="H546" i="10" s="1"/>
  <c r="H547" i="10" s="1"/>
  <c r="H548" i="10" s="1"/>
  <c r="H549" i="10" s="1"/>
  <c r="H550" i="10" s="1"/>
  <c r="H551" i="10" s="1"/>
  <c r="H552" i="10" s="1"/>
  <c r="H553" i="10" s="1"/>
  <c r="H554" i="10" s="1"/>
  <c r="H555" i="10" s="1"/>
  <c r="H556" i="10" s="1"/>
  <c r="H557" i="10" s="1"/>
  <c r="H558" i="10" s="1"/>
  <c r="H559" i="10" s="1"/>
  <c r="H560" i="10" s="1"/>
  <c r="H561" i="10" s="1"/>
  <c r="H562" i="10" s="1"/>
  <c r="H563" i="10" s="1"/>
  <c r="H564" i="10" s="1"/>
  <c r="H565" i="10" s="1"/>
  <c r="H566" i="10" s="1"/>
  <c r="H567" i="10" s="1"/>
  <c r="H568" i="10" s="1"/>
  <c r="H569" i="10" s="1"/>
  <c r="H570" i="10" s="1"/>
  <c r="H571" i="10" s="1"/>
  <c r="H572" i="10" s="1"/>
  <c r="H573" i="10" s="1"/>
  <c r="H574" i="10" s="1"/>
  <c r="H575" i="10" s="1"/>
  <c r="H576" i="10" s="1"/>
  <c r="H577" i="10" s="1"/>
  <c r="H578" i="10" s="1"/>
  <c r="H579" i="10" s="1"/>
  <c r="H580" i="10" s="1"/>
  <c r="H581" i="10" s="1"/>
  <c r="H582" i="10" s="1"/>
  <c r="H583" i="10" s="1"/>
  <c r="H584" i="10" s="1"/>
  <c r="H585" i="10" s="1"/>
  <c r="H586" i="10" s="1"/>
  <c r="H587" i="10" s="1"/>
  <c r="H588" i="10" s="1"/>
  <c r="H589" i="10" s="1"/>
  <c r="H590" i="10" s="1"/>
  <c r="H591" i="10" s="1"/>
  <c r="H592" i="10" s="1"/>
  <c r="H593" i="10" s="1"/>
  <c r="H594" i="10" s="1"/>
  <c r="H595" i="10" s="1"/>
  <c r="H596" i="10" s="1"/>
  <c r="H597" i="10" s="1"/>
  <c r="H598" i="10" s="1"/>
  <c r="H599" i="10" s="1"/>
  <c r="H600" i="10" s="1"/>
  <c r="H601" i="10" s="1"/>
  <c r="H602" i="10" s="1"/>
  <c r="H603" i="10" s="1"/>
  <c r="H604" i="10" s="1"/>
  <c r="H605" i="10" s="1"/>
  <c r="H606" i="10" s="1"/>
  <c r="H607" i="10" s="1"/>
  <c r="H608" i="10" s="1"/>
  <c r="H609" i="10" s="1"/>
  <c r="H610" i="10" s="1"/>
  <c r="H611" i="10" s="1"/>
  <c r="H612" i="10" s="1"/>
  <c r="H613" i="10" s="1"/>
  <c r="H614" i="10" s="1"/>
  <c r="H615" i="10" s="1"/>
  <c r="H616" i="10" s="1"/>
  <c r="H617" i="10" s="1"/>
  <c r="H618" i="10" s="1"/>
  <c r="H619" i="10" s="1"/>
  <c r="H620" i="10" s="1"/>
  <c r="H621" i="10" s="1"/>
  <c r="H622" i="10" s="1"/>
  <c r="H623" i="10" s="1"/>
  <c r="H624" i="10" s="1"/>
  <c r="H625" i="10" s="1"/>
  <c r="H626" i="10" s="1"/>
  <c r="H627" i="10" s="1"/>
  <c r="H628" i="10" s="1"/>
  <c r="H629" i="10" s="1"/>
  <c r="H630" i="10" s="1"/>
  <c r="H631" i="10" s="1"/>
  <c r="H632" i="10" s="1"/>
  <c r="H633" i="10" s="1"/>
  <c r="H634" i="10" s="1"/>
  <c r="H635" i="10" s="1"/>
  <c r="H636" i="10" s="1"/>
  <c r="H637" i="10" s="1"/>
  <c r="H638" i="10" s="1"/>
  <c r="H639" i="10" s="1"/>
  <c r="H640" i="10" s="1"/>
  <c r="H641" i="10" s="1"/>
  <c r="H642" i="10" s="1"/>
  <c r="H643" i="10" s="1"/>
  <c r="H644" i="10" s="1"/>
  <c r="H645" i="10" s="1"/>
  <c r="H646" i="10" s="1"/>
  <c r="H647" i="10" s="1"/>
  <c r="H648" i="10" s="1"/>
  <c r="H649" i="10" s="1"/>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670" i="10" s="1"/>
  <c r="H671" i="10" s="1"/>
  <c r="H672" i="10" s="1"/>
  <c r="H673" i="10" s="1"/>
  <c r="H674" i="10" s="1"/>
  <c r="H675" i="10" s="1"/>
  <c r="H676" i="10" s="1"/>
  <c r="H677" i="10" s="1"/>
  <c r="H678" i="10" s="1"/>
  <c r="H679" i="10" s="1"/>
  <c r="H680" i="10" s="1"/>
  <c r="H681" i="10" s="1"/>
  <c r="H682" i="10" s="1"/>
  <c r="H683" i="10" s="1"/>
  <c r="H684" i="10" s="1"/>
  <c r="H685" i="10" s="1"/>
  <c r="H686" i="10" s="1"/>
  <c r="H687" i="10" s="1"/>
  <c r="H688" i="10" s="1"/>
  <c r="H689" i="10" s="1"/>
  <c r="H690" i="10" s="1"/>
  <c r="H691" i="10" s="1"/>
  <c r="H692" i="10" s="1"/>
  <c r="H693" i="10" s="1"/>
  <c r="H694" i="10" s="1"/>
  <c r="H695" i="10" s="1"/>
  <c r="H696" i="10" s="1"/>
  <c r="H697" i="10" s="1"/>
  <c r="H698" i="10" s="1"/>
  <c r="H699" i="10" s="1"/>
  <c r="H700" i="10" s="1"/>
  <c r="H701" i="10" s="1"/>
  <c r="H702" i="10" s="1"/>
  <c r="H703" i="10" s="1"/>
  <c r="H704" i="10" s="1"/>
  <c r="H705" i="10" s="1"/>
  <c r="H706" i="10" s="1"/>
  <c r="H707" i="10" s="1"/>
  <c r="H708" i="10" s="1"/>
  <c r="H709" i="10" s="1"/>
  <c r="H710" i="10" s="1"/>
  <c r="H711" i="10" s="1"/>
  <c r="H712" i="10" s="1"/>
  <c r="H713" i="10" s="1"/>
  <c r="H714" i="10" s="1"/>
  <c r="H715" i="10" s="1"/>
  <c r="H716" i="10" s="1"/>
  <c r="H717" i="10" s="1"/>
  <c r="H718" i="10" s="1"/>
  <c r="H719" i="10" s="1"/>
  <c r="H720" i="10" s="1"/>
  <c r="H721" i="10" s="1"/>
  <c r="I462" i="10"/>
  <c r="I463" i="10" s="1"/>
  <c r="I464" i="10" s="1"/>
  <c r="I465" i="10" s="1"/>
  <c r="I466" i="10" s="1"/>
  <c r="I467" i="10" s="1"/>
  <c r="I468" i="10" s="1"/>
  <c r="I469" i="10" s="1"/>
  <c r="I470" i="10" s="1"/>
  <c r="I471" i="10" s="1"/>
  <c r="I472" i="10" s="1"/>
  <c r="I473" i="10" s="1"/>
  <c r="I474" i="10" s="1"/>
  <c r="I475" i="10" s="1"/>
  <c r="I476" i="10" s="1"/>
  <c r="I477" i="10" s="1"/>
  <c r="I478" i="10" s="1"/>
  <c r="I479" i="10" s="1"/>
  <c r="I480" i="10" s="1"/>
  <c r="I481" i="10" s="1"/>
  <c r="I482" i="10" s="1"/>
  <c r="I483" i="10" s="1"/>
  <c r="I484" i="10" s="1"/>
  <c r="I485" i="10" s="1"/>
  <c r="I486" i="10" s="1"/>
  <c r="I487" i="10" s="1"/>
  <c r="I488" i="10" s="1"/>
  <c r="I489" i="10" s="1"/>
  <c r="I490" i="10" s="1"/>
  <c r="I491" i="10" s="1"/>
  <c r="I492" i="10" s="1"/>
  <c r="I493" i="10" s="1"/>
  <c r="I494" i="10" s="1"/>
  <c r="I495" i="10" s="1"/>
  <c r="I496" i="10" s="1"/>
  <c r="I497" i="10" s="1"/>
  <c r="I498" i="10" s="1"/>
  <c r="I499" i="10" s="1"/>
  <c r="I500" i="10" s="1"/>
  <c r="I501" i="10" s="1"/>
  <c r="I502" i="10" s="1"/>
  <c r="I503" i="10" s="1"/>
  <c r="I504" i="10" s="1"/>
  <c r="I505" i="10" s="1"/>
  <c r="I506" i="10" s="1"/>
  <c r="I507" i="10" s="1"/>
  <c r="I508" i="10" s="1"/>
  <c r="I509" i="10" s="1"/>
  <c r="I510" i="10" s="1"/>
  <c r="I511" i="10" s="1"/>
  <c r="I512" i="10" s="1"/>
  <c r="I513" i="10" s="1"/>
  <c r="I514" i="10" s="1"/>
  <c r="I515" i="10" s="1"/>
  <c r="I516" i="10" s="1"/>
  <c r="I517" i="10" s="1"/>
  <c r="I518" i="10" s="1"/>
  <c r="I519" i="10" s="1"/>
  <c r="I520" i="10" s="1"/>
  <c r="I521" i="10" s="1"/>
  <c r="I522" i="10" s="1"/>
  <c r="I523" i="10" s="1"/>
  <c r="I524" i="10" s="1"/>
  <c r="I525" i="10" s="1"/>
  <c r="I526" i="10" s="1"/>
  <c r="I527" i="10" s="1"/>
  <c r="I528" i="10" s="1"/>
  <c r="I529" i="10" s="1"/>
  <c r="I530" i="10" s="1"/>
  <c r="I531" i="10" s="1"/>
  <c r="I532" i="10" s="1"/>
  <c r="I533" i="10" s="1"/>
  <c r="I534" i="10" s="1"/>
  <c r="I535" i="10" s="1"/>
  <c r="I536" i="10" s="1"/>
  <c r="I537" i="10" s="1"/>
  <c r="I538" i="10" s="1"/>
  <c r="I539" i="10" s="1"/>
  <c r="I540" i="10" s="1"/>
  <c r="I541" i="10" s="1"/>
  <c r="I542" i="10" s="1"/>
  <c r="I543" i="10" s="1"/>
  <c r="I544" i="10" s="1"/>
  <c r="I545" i="10" s="1"/>
  <c r="I546" i="10" s="1"/>
  <c r="I547" i="10" s="1"/>
  <c r="I548" i="10" s="1"/>
  <c r="I549" i="10" s="1"/>
  <c r="I550" i="10" s="1"/>
  <c r="I551" i="10" s="1"/>
  <c r="I552" i="10" s="1"/>
  <c r="I553" i="10" s="1"/>
  <c r="I554" i="10" s="1"/>
  <c r="I555" i="10" s="1"/>
  <c r="I556" i="10" s="1"/>
  <c r="I557" i="10" s="1"/>
  <c r="I558" i="10" s="1"/>
  <c r="I559" i="10" s="1"/>
  <c r="I560" i="10" s="1"/>
  <c r="I561" i="10" s="1"/>
  <c r="I562" i="10" s="1"/>
  <c r="I563" i="10" s="1"/>
  <c r="I564" i="10" s="1"/>
  <c r="I565" i="10" s="1"/>
  <c r="I566" i="10" s="1"/>
  <c r="I567" i="10" s="1"/>
  <c r="I568" i="10" s="1"/>
  <c r="I569" i="10" s="1"/>
  <c r="I570" i="10" s="1"/>
  <c r="I571" i="10" s="1"/>
  <c r="I572" i="10" s="1"/>
  <c r="I573" i="10" s="1"/>
  <c r="I574" i="10" s="1"/>
  <c r="I575" i="10" s="1"/>
  <c r="I576" i="10" s="1"/>
  <c r="I577" i="10" s="1"/>
  <c r="I578" i="10" s="1"/>
  <c r="I579" i="10" s="1"/>
  <c r="I580" i="10" s="1"/>
  <c r="I581" i="10" s="1"/>
  <c r="I582" i="10" s="1"/>
  <c r="I583" i="10" s="1"/>
  <c r="I584" i="10" s="1"/>
  <c r="I585" i="10" s="1"/>
  <c r="I586" i="10" s="1"/>
  <c r="I587" i="10" s="1"/>
  <c r="I588" i="10" s="1"/>
  <c r="I589" i="10" s="1"/>
  <c r="I590" i="10" s="1"/>
  <c r="I591" i="10" s="1"/>
  <c r="I592" i="10" s="1"/>
  <c r="I593" i="10" s="1"/>
  <c r="I594" i="10" s="1"/>
  <c r="I595" i="10" s="1"/>
  <c r="I596" i="10" s="1"/>
  <c r="I597" i="10" s="1"/>
  <c r="I598" i="10" s="1"/>
  <c r="I599" i="10" s="1"/>
  <c r="I600" i="10" s="1"/>
  <c r="I601" i="10" s="1"/>
  <c r="I602" i="10" s="1"/>
  <c r="I603" i="10" s="1"/>
  <c r="I604" i="10" s="1"/>
  <c r="I605" i="10" s="1"/>
  <c r="I606" i="10" s="1"/>
  <c r="I607" i="10" s="1"/>
  <c r="I608" i="10" s="1"/>
  <c r="I609" i="10" s="1"/>
  <c r="I610" i="10" s="1"/>
  <c r="I611" i="10" s="1"/>
  <c r="I612" i="10" s="1"/>
  <c r="I613" i="10" s="1"/>
  <c r="I614" i="10" s="1"/>
  <c r="I615" i="10" s="1"/>
  <c r="I616" i="10" s="1"/>
  <c r="I617" i="10" s="1"/>
  <c r="I618" i="10" s="1"/>
  <c r="I619" i="10" s="1"/>
  <c r="I620" i="10" s="1"/>
  <c r="I621" i="10" s="1"/>
  <c r="I622" i="10" s="1"/>
  <c r="I623" i="10" s="1"/>
  <c r="I624" i="10" s="1"/>
  <c r="I625" i="10" s="1"/>
  <c r="I626" i="10" s="1"/>
  <c r="I627" i="10" s="1"/>
  <c r="I628" i="10" s="1"/>
  <c r="I629" i="10" s="1"/>
  <c r="I630" i="10" s="1"/>
  <c r="I631" i="10" s="1"/>
  <c r="I632" i="10" s="1"/>
  <c r="I633" i="10" s="1"/>
  <c r="I634" i="10" s="1"/>
  <c r="I635" i="10" s="1"/>
  <c r="I636" i="10" s="1"/>
  <c r="I637" i="10" s="1"/>
  <c r="I638" i="10" s="1"/>
  <c r="I639" i="10" s="1"/>
  <c r="I640" i="10" s="1"/>
  <c r="I641" i="10" s="1"/>
  <c r="I642" i="10" s="1"/>
  <c r="I643" i="10" s="1"/>
  <c r="I644" i="10" s="1"/>
  <c r="I645" i="10" s="1"/>
  <c r="I646" i="10" s="1"/>
  <c r="I647" i="10" s="1"/>
  <c r="I648" i="10" s="1"/>
  <c r="I649" i="10" s="1"/>
  <c r="I650" i="10" s="1"/>
  <c r="I651" i="10" s="1"/>
  <c r="I652" i="10" s="1"/>
  <c r="I653" i="10" s="1"/>
  <c r="I654" i="10" s="1"/>
  <c r="I655" i="10" s="1"/>
  <c r="I656" i="10" s="1"/>
  <c r="I657" i="10" s="1"/>
  <c r="I658" i="10" s="1"/>
  <c r="I659" i="10" s="1"/>
  <c r="I660" i="10" s="1"/>
  <c r="I661" i="10" s="1"/>
  <c r="I662" i="10" s="1"/>
  <c r="I663" i="10" s="1"/>
  <c r="I664" i="10" s="1"/>
  <c r="I665" i="10" s="1"/>
  <c r="I666" i="10" s="1"/>
  <c r="I667" i="10" s="1"/>
  <c r="I668" i="10" s="1"/>
  <c r="I669" i="10" s="1"/>
  <c r="I670" i="10" s="1"/>
  <c r="I671" i="10" s="1"/>
  <c r="I672" i="10" s="1"/>
  <c r="I673" i="10" s="1"/>
  <c r="I674" i="10" s="1"/>
  <c r="I675" i="10" s="1"/>
  <c r="I676" i="10" s="1"/>
  <c r="I677" i="10" s="1"/>
  <c r="I678" i="10" s="1"/>
  <c r="I679" i="10" s="1"/>
  <c r="I680" i="10" s="1"/>
  <c r="I681" i="10" s="1"/>
  <c r="I682" i="10" s="1"/>
  <c r="I683" i="10" s="1"/>
  <c r="I684" i="10" s="1"/>
  <c r="I685" i="10" s="1"/>
  <c r="I686" i="10" s="1"/>
  <c r="I687" i="10" s="1"/>
  <c r="I688" i="10" s="1"/>
  <c r="I689" i="10" s="1"/>
  <c r="I690" i="10" s="1"/>
  <c r="I691" i="10" s="1"/>
  <c r="I692" i="10" s="1"/>
  <c r="I693" i="10" s="1"/>
  <c r="I694" i="10" s="1"/>
  <c r="I695" i="10" s="1"/>
  <c r="I696" i="10" s="1"/>
  <c r="I697" i="10" s="1"/>
  <c r="I698" i="10" s="1"/>
  <c r="I699" i="10" s="1"/>
  <c r="I700" i="10" s="1"/>
  <c r="I701" i="10" s="1"/>
  <c r="I702" i="10" s="1"/>
  <c r="I703" i="10" s="1"/>
  <c r="I704" i="10" s="1"/>
  <c r="I705" i="10" s="1"/>
  <c r="I706" i="10" s="1"/>
  <c r="I707" i="10" s="1"/>
  <c r="I708" i="10" s="1"/>
  <c r="I709" i="10" s="1"/>
  <c r="I710" i="10" s="1"/>
  <c r="I711" i="10" s="1"/>
  <c r="I712" i="10" s="1"/>
  <c r="I713" i="10" s="1"/>
  <c r="I714" i="10" s="1"/>
  <c r="I715" i="10" s="1"/>
  <c r="I716" i="10" s="1"/>
  <c r="I717" i="10" s="1"/>
  <c r="I718" i="10" s="1"/>
  <c r="I719" i="10" s="1"/>
  <c r="I720" i="10" s="1"/>
  <c r="I721" i="10" s="1"/>
  <c r="J462" i="10"/>
  <c r="J463" i="10" s="1"/>
  <c r="J464" i="10" s="1"/>
  <c r="J465" i="10" s="1"/>
  <c r="J466" i="10" s="1"/>
  <c r="J467" i="10" s="1"/>
  <c r="J468" i="10" s="1"/>
  <c r="J469" i="10" s="1"/>
  <c r="J470" i="10" s="1"/>
  <c r="J471" i="10" s="1"/>
  <c r="J472" i="10" s="1"/>
  <c r="J473" i="10" s="1"/>
  <c r="J474" i="10" s="1"/>
  <c r="J475" i="10" s="1"/>
  <c r="J476" i="10" s="1"/>
  <c r="J477" i="10" s="1"/>
  <c r="J478" i="10" s="1"/>
  <c r="J479" i="10" s="1"/>
  <c r="J480" i="10" s="1"/>
  <c r="J481" i="10" s="1"/>
  <c r="J482" i="10" s="1"/>
  <c r="J483" i="10" s="1"/>
  <c r="J484" i="10" s="1"/>
  <c r="J485" i="10" s="1"/>
  <c r="J486" i="10" s="1"/>
  <c r="J487" i="10" s="1"/>
  <c r="J488" i="10" s="1"/>
  <c r="J489" i="10" s="1"/>
  <c r="J490" i="10" s="1"/>
  <c r="J491" i="10" s="1"/>
  <c r="J492" i="10" s="1"/>
  <c r="J493" i="10" s="1"/>
  <c r="J494" i="10" s="1"/>
  <c r="J495" i="10" s="1"/>
  <c r="J496" i="10" s="1"/>
  <c r="J497" i="10" s="1"/>
  <c r="J498" i="10" s="1"/>
  <c r="J499" i="10" s="1"/>
  <c r="J500" i="10" s="1"/>
  <c r="J501" i="10" s="1"/>
  <c r="J502" i="10" s="1"/>
  <c r="J503" i="10" s="1"/>
  <c r="J504" i="10" s="1"/>
  <c r="J505" i="10" s="1"/>
  <c r="J506" i="10" s="1"/>
  <c r="J507" i="10" s="1"/>
  <c r="J508" i="10" s="1"/>
  <c r="J509" i="10" s="1"/>
  <c r="J510" i="10" s="1"/>
  <c r="J511" i="10" s="1"/>
  <c r="J512" i="10" s="1"/>
  <c r="J513" i="10" s="1"/>
  <c r="J514" i="10" s="1"/>
  <c r="J515" i="10" s="1"/>
  <c r="J516" i="10" s="1"/>
  <c r="J517" i="10" s="1"/>
  <c r="J518" i="10" s="1"/>
  <c r="J519" i="10" s="1"/>
  <c r="J520" i="10" s="1"/>
  <c r="J521" i="10" s="1"/>
  <c r="J522" i="10" s="1"/>
  <c r="J523" i="10" s="1"/>
  <c r="J524" i="10" s="1"/>
  <c r="J525" i="10" s="1"/>
  <c r="J526" i="10" s="1"/>
  <c r="J527" i="10" s="1"/>
  <c r="J528" i="10" s="1"/>
  <c r="J529" i="10" s="1"/>
  <c r="J530" i="10" s="1"/>
  <c r="J531" i="10" s="1"/>
  <c r="J532" i="10" s="1"/>
  <c r="J533" i="10" s="1"/>
  <c r="J534" i="10" s="1"/>
  <c r="J535" i="10" s="1"/>
  <c r="J536" i="10" s="1"/>
  <c r="J537" i="10" s="1"/>
  <c r="J538" i="10" s="1"/>
  <c r="J539" i="10" s="1"/>
  <c r="J540" i="10" s="1"/>
  <c r="J541" i="10" s="1"/>
  <c r="J542" i="10" s="1"/>
  <c r="J543" i="10" s="1"/>
  <c r="J544" i="10" s="1"/>
  <c r="J545" i="10" s="1"/>
  <c r="J546" i="10" s="1"/>
  <c r="J547" i="10" s="1"/>
  <c r="J548" i="10" s="1"/>
  <c r="J549" i="10" s="1"/>
  <c r="J550" i="10" s="1"/>
  <c r="J551" i="10" s="1"/>
  <c r="J552" i="10" s="1"/>
  <c r="J553" i="10" s="1"/>
  <c r="J554" i="10" s="1"/>
  <c r="J555" i="10" s="1"/>
  <c r="J556" i="10" s="1"/>
  <c r="J557" i="10" s="1"/>
  <c r="J558" i="10" s="1"/>
  <c r="J559" i="10" s="1"/>
  <c r="J560" i="10" s="1"/>
  <c r="J561" i="10" s="1"/>
  <c r="J562" i="10" s="1"/>
  <c r="J563" i="10" s="1"/>
  <c r="J564" i="10" s="1"/>
  <c r="J565" i="10" s="1"/>
  <c r="J566" i="10" s="1"/>
  <c r="J567" i="10" s="1"/>
  <c r="J568" i="10" s="1"/>
  <c r="J569" i="10" s="1"/>
  <c r="J570" i="10" s="1"/>
  <c r="J571" i="10" s="1"/>
  <c r="J572" i="10" s="1"/>
  <c r="J573" i="10" s="1"/>
  <c r="J574" i="10" s="1"/>
  <c r="J575" i="10" s="1"/>
  <c r="J576" i="10" s="1"/>
  <c r="J577" i="10" s="1"/>
  <c r="J578" i="10" s="1"/>
  <c r="J579" i="10" s="1"/>
  <c r="J580" i="10" s="1"/>
  <c r="J581" i="10" s="1"/>
  <c r="J582" i="10" s="1"/>
  <c r="J583" i="10" s="1"/>
  <c r="J584" i="10" s="1"/>
  <c r="J585" i="10" s="1"/>
  <c r="J586" i="10" s="1"/>
  <c r="J587" i="10" s="1"/>
  <c r="J588" i="10" s="1"/>
  <c r="J589" i="10" s="1"/>
  <c r="J590" i="10" s="1"/>
  <c r="J591" i="10" s="1"/>
  <c r="J592" i="10" s="1"/>
  <c r="J593" i="10" s="1"/>
  <c r="J594" i="10" s="1"/>
  <c r="J595" i="10" s="1"/>
  <c r="J596" i="10" s="1"/>
  <c r="J597" i="10" s="1"/>
  <c r="J598" i="10" s="1"/>
  <c r="J599" i="10" s="1"/>
  <c r="J600" i="10" s="1"/>
  <c r="J601" i="10" s="1"/>
  <c r="J602" i="10" s="1"/>
  <c r="J603" i="10" s="1"/>
  <c r="J604" i="10" s="1"/>
  <c r="J605" i="10" s="1"/>
  <c r="J606" i="10" s="1"/>
  <c r="J607" i="10" s="1"/>
  <c r="J608" i="10" s="1"/>
  <c r="J609" i="10" s="1"/>
  <c r="J610" i="10" s="1"/>
  <c r="J611" i="10" s="1"/>
  <c r="J612" i="10" s="1"/>
  <c r="J613" i="10" s="1"/>
  <c r="J614" i="10" s="1"/>
  <c r="J615" i="10" s="1"/>
  <c r="J616" i="10" s="1"/>
  <c r="J617" i="10" s="1"/>
  <c r="J618" i="10" s="1"/>
  <c r="J619" i="10" s="1"/>
  <c r="J620" i="10" s="1"/>
  <c r="J621" i="10" s="1"/>
  <c r="J622" i="10" s="1"/>
  <c r="J623" i="10" s="1"/>
  <c r="J624" i="10" s="1"/>
  <c r="J625" i="10" s="1"/>
  <c r="J626" i="10" s="1"/>
  <c r="J627" i="10" s="1"/>
  <c r="J628" i="10" s="1"/>
  <c r="J629" i="10" s="1"/>
  <c r="J630" i="10" s="1"/>
  <c r="J631" i="10" s="1"/>
  <c r="J632" i="10" s="1"/>
  <c r="J633" i="10" s="1"/>
  <c r="J634" i="10" s="1"/>
  <c r="J635" i="10" s="1"/>
  <c r="J636" i="10" s="1"/>
  <c r="J637" i="10" s="1"/>
  <c r="J638" i="10" s="1"/>
  <c r="J639" i="10" s="1"/>
  <c r="J640" i="10" s="1"/>
  <c r="J641" i="10" s="1"/>
  <c r="J642" i="10" s="1"/>
  <c r="J643" i="10" s="1"/>
  <c r="J644" i="10" s="1"/>
  <c r="J645" i="10" s="1"/>
  <c r="J646" i="10" s="1"/>
  <c r="J647" i="10" s="1"/>
  <c r="J648" i="10" s="1"/>
  <c r="J649" i="10" s="1"/>
  <c r="J650" i="10" s="1"/>
  <c r="J651" i="10" s="1"/>
  <c r="J652" i="10" s="1"/>
  <c r="J653" i="10" s="1"/>
  <c r="J654" i="10" s="1"/>
  <c r="J655" i="10" s="1"/>
  <c r="J656" i="10" s="1"/>
  <c r="J657" i="10" s="1"/>
  <c r="J658" i="10" s="1"/>
  <c r="J659" i="10" s="1"/>
  <c r="J660" i="10" s="1"/>
  <c r="J661" i="10" s="1"/>
  <c r="J662" i="10" s="1"/>
  <c r="J663" i="10" s="1"/>
  <c r="J664" i="10" s="1"/>
  <c r="J665" i="10" s="1"/>
  <c r="J666" i="10" s="1"/>
  <c r="J667" i="10" s="1"/>
  <c r="J668" i="10" s="1"/>
  <c r="J669" i="10" s="1"/>
  <c r="J670" i="10" s="1"/>
  <c r="J671" i="10" s="1"/>
  <c r="J672" i="10" s="1"/>
  <c r="J673" i="10" s="1"/>
  <c r="J674" i="10" s="1"/>
  <c r="J675" i="10" s="1"/>
  <c r="J676" i="10" s="1"/>
  <c r="J677" i="10" s="1"/>
  <c r="J678" i="10" s="1"/>
  <c r="J679" i="10" s="1"/>
  <c r="J680" i="10" s="1"/>
  <c r="J681" i="10" s="1"/>
  <c r="J682" i="10" s="1"/>
  <c r="J683" i="10" s="1"/>
  <c r="J684" i="10" s="1"/>
  <c r="J685" i="10" s="1"/>
  <c r="J686" i="10" s="1"/>
  <c r="J687" i="10" s="1"/>
  <c r="J688" i="10" s="1"/>
  <c r="J689" i="10" s="1"/>
  <c r="J690" i="10" s="1"/>
  <c r="J691" i="10" s="1"/>
  <c r="J692" i="10" s="1"/>
  <c r="J693" i="10" s="1"/>
  <c r="J694" i="10" s="1"/>
  <c r="J695" i="10" s="1"/>
  <c r="J696" i="10" s="1"/>
  <c r="J697" i="10" s="1"/>
  <c r="J698" i="10" s="1"/>
  <c r="J699" i="10" s="1"/>
  <c r="J700" i="10" s="1"/>
  <c r="J701" i="10" s="1"/>
  <c r="J702" i="10" s="1"/>
  <c r="J703" i="10" s="1"/>
  <c r="J704" i="10" s="1"/>
  <c r="J705" i="10" s="1"/>
  <c r="J706" i="10" s="1"/>
  <c r="J707" i="10" s="1"/>
  <c r="J708" i="10" s="1"/>
  <c r="J709" i="10" s="1"/>
  <c r="J710" i="10" s="1"/>
  <c r="J711" i="10" s="1"/>
  <c r="J712" i="10" s="1"/>
  <c r="J713" i="10" s="1"/>
  <c r="J714" i="10" s="1"/>
  <c r="J715" i="10" s="1"/>
  <c r="J716" i="10" s="1"/>
  <c r="J717" i="10" s="1"/>
  <c r="J718" i="10" s="1"/>
  <c r="J719" i="10" s="1"/>
  <c r="J720" i="10" s="1"/>
  <c r="J721" i="10" s="1"/>
  <c r="K462" i="10"/>
  <c r="K463" i="10" s="1"/>
  <c r="K464" i="10" s="1"/>
  <c r="K465" i="10" s="1"/>
  <c r="K466" i="10" s="1"/>
  <c r="K467" i="10" s="1"/>
  <c r="K468" i="10" s="1"/>
  <c r="K469" i="10" s="1"/>
  <c r="K470" i="10" s="1"/>
  <c r="K471" i="10" s="1"/>
  <c r="K472" i="10" s="1"/>
  <c r="K473" i="10" s="1"/>
  <c r="K474" i="10" s="1"/>
  <c r="K475" i="10" s="1"/>
  <c r="K476" i="10" s="1"/>
  <c r="K477" i="10" s="1"/>
  <c r="K478" i="10" s="1"/>
  <c r="K479" i="10" s="1"/>
  <c r="K480" i="10" s="1"/>
  <c r="K481" i="10" s="1"/>
  <c r="K482" i="10" s="1"/>
  <c r="K483" i="10" s="1"/>
  <c r="K484" i="10" s="1"/>
  <c r="K485" i="10" s="1"/>
  <c r="K486" i="10" s="1"/>
  <c r="K487" i="10" s="1"/>
  <c r="K488" i="10" s="1"/>
  <c r="K489" i="10" s="1"/>
  <c r="K490" i="10" s="1"/>
  <c r="K491" i="10" s="1"/>
  <c r="K492" i="10" s="1"/>
  <c r="K493" i="10" s="1"/>
  <c r="K494" i="10" s="1"/>
  <c r="K495" i="10" s="1"/>
  <c r="K496" i="10" s="1"/>
  <c r="K497" i="10" s="1"/>
  <c r="K498" i="10" s="1"/>
  <c r="K499" i="10" s="1"/>
  <c r="K500" i="10" s="1"/>
  <c r="K501" i="10" s="1"/>
  <c r="K502" i="10" s="1"/>
  <c r="K503" i="10" s="1"/>
  <c r="K504" i="10" s="1"/>
  <c r="K505" i="10" s="1"/>
  <c r="K506" i="10" s="1"/>
  <c r="K507" i="10" s="1"/>
  <c r="K508" i="10" s="1"/>
  <c r="K509" i="10" s="1"/>
  <c r="K510" i="10" s="1"/>
  <c r="K511" i="10" s="1"/>
  <c r="K512" i="10" s="1"/>
  <c r="K513" i="10" s="1"/>
  <c r="K514" i="10" s="1"/>
  <c r="K515" i="10" s="1"/>
  <c r="K516" i="10" s="1"/>
  <c r="K517" i="10" s="1"/>
  <c r="K518" i="10" s="1"/>
  <c r="K519" i="10" s="1"/>
  <c r="K520" i="10" s="1"/>
  <c r="K521" i="10" s="1"/>
  <c r="K522" i="10" s="1"/>
  <c r="K523" i="10" s="1"/>
  <c r="K524" i="10" s="1"/>
  <c r="K525" i="10" s="1"/>
  <c r="K526" i="10" s="1"/>
  <c r="K527" i="10" s="1"/>
  <c r="K528" i="10" s="1"/>
  <c r="K529" i="10" s="1"/>
  <c r="K530" i="10" s="1"/>
  <c r="K531" i="10" s="1"/>
  <c r="K532" i="10" s="1"/>
  <c r="K533" i="10" s="1"/>
  <c r="K534" i="10" s="1"/>
  <c r="K535" i="10" s="1"/>
  <c r="K536" i="10" s="1"/>
  <c r="K537" i="10" s="1"/>
  <c r="K538" i="10" s="1"/>
  <c r="K539" i="10" s="1"/>
  <c r="K540" i="10" s="1"/>
  <c r="K541" i="10" s="1"/>
  <c r="K542" i="10" s="1"/>
  <c r="K543" i="10" s="1"/>
  <c r="K544" i="10" s="1"/>
  <c r="K545" i="10" s="1"/>
  <c r="K546" i="10" s="1"/>
  <c r="K547" i="10" s="1"/>
  <c r="K548" i="10" s="1"/>
  <c r="K549" i="10" s="1"/>
  <c r="K550" i="10" s="1"/>
  <c r="K551" i="10" s="1"/>
  <c r="K552" i="10" s="1"/>
  <c r="K553" i="10" s="1"/>
  <c r="K554" i="10" s="1"/>
  <c r="K555" i="10" s="1"/>
  <c r="K556" i="10" s="1"/>
  <c r="K557" i="10" s="1"/>
  <c r="K558" i="10" s="1"/>
  <c r="K559" i="10" s="1"/>
  <c r="K560" i="10" s="1"/>
  <c r="K561" i="10" s="1"/>
  <c r="K562" i="10" s="1"/>
  <c r="K563" i="10" s="1"/>
  <c r="K564" i="10" s="1"/>
  <c r="K565" i="10" s="1"/>
  <c r="K566" i="10" s="1"/>
  <c r="K567" i="10" s="1"/>
  <c r="K568" i="10" s="1"/>
  <c r="K569" i="10" s="1"/>
  <c r="K570" i="10" s="1"/>
  <c r="K571" i="10" s="1"/>
  <c r="K572" i="10" s="1"/>
  <c r="K573" i="10" s="1"/>
  <c r="K574" i="10" s="1"/>
  <c r="K575" i="10" s="1"/>
  <c r="K576" i="10" s="1"/>
  <c r="K577" i="10" s="1"/>
  <c r="K578" i="10" s="1"/>
  <c r="K579" i="10" s="1"/>
  <c r="K580" i="10" s="1"/>
  <c r="K581" i="10" s="1"/>
  <c r="K582" i="10" s="1"/>
  <c r="K583" i="10" s="1"/>
  <c r="K584" i="10" s="1"/>
  <c r="K585" i="10" s="1"/>
  <c r="K586" i="10" s="1"/>
  <c r="K587" i="10" s="1"/>
  <c r="K588" i="10" s="1"/>
  <c r="K589" i="10" s="1"/>
  <c r="K590" i="10" s="1"/>
  <c r="K591" i="10" s="1"/>
  <c r="K592" i="10" s="1"/>
  <c r="K593" i="10" s="1"/>
  <c r="K594" i="10" s="1"/>
  <c r="K595" i="10" s="1"/>
  <c r="K596" i="10" s="1"/>
  <c r="K597" i="10" s="1"/>
  <c r="K598" i="10" s="1"/>
  <c r="K599" i="10" s="1"/>
  <c r="K600" i="10" s="1"/>
  <c r="K601" i="10" s="1"/>
  <c r="K602" i="10" s="1"/>
  <c r="K603" i="10" s="1"/>
  <c r="K604" i="10" s="1"/>
  <c r="K605" i="10" s="1"/>
  <c r="K606" i="10" s="1"/>
  <c r="K607" i="10" s="1"/>
  <c r="K608" i="10" s="1"/>
  <c r="K609" i="10" s="1"/>
  <c r="K610" i="10" s="1"/>
  <c r="K611" i="10" s="1"/>
  <c r="K612" i="10" s="1"/>
  <c r="K613" i="10" s="1"/>
  <c r="K614" i="10" s="1"/>
  <c r="K615" i="10" s="1"/>
  <c r="K616" i="10" s="1"/>
  <c r="K617" i="10" s="1"/>
  <c r="K618" i="10" s="1"/>
  <c r="K619" i="10" s="1"/>
  <c r="K620" i="10" s="1"/>
  <c r="K621" i="10" s="1"/>
  <c r="K622" i="10" s="1"/>
  <c r="K623" i="10" s="1"/>
  <c r="K624" i="10" s="1"/>
  <c r="K625" i="10" s="1"/>
  <c r="K626" i="10" s="1"/>
  <c r="K627" i="10" s="1"/>
  <c r="K628" i="10" s="1"/>
  <c r="K629" i="10" s="1"/>
  <c r="K630" i="10" s="1"/>
  <c r="K631" i="10" s="1"/>
  <c r="K632" i="10" s="1"/>
  <c r="K633" i="10" s="1"/>
  <c r="K634" i="10" s="1"/>
  <c r="K635" i="10" s="1"/>
  <c r="K636" i="10" s="1"/>
  <c r="K637" i="10" s="1"/>
  <c r="K638" i="10" s="1"/>
  <c r="K639" i="10" s="1"/>
  <c r="K640" i="10" s="1"/>
  <c r="K641" i="10" s="1"/>
  <c r="K642" i="10" s="1"/>
  <c r="K643" i="10" s="1"/>
  <c r="K644" i="10" s="1"/>
  <c r="K645" i="10" s="1"/>
  <c r="K646" i="10" s="1"/>
  <c r="K647" i="10" s="1"/>
  <c r="K648" i="10" s="1"/>
  <c r="K649" i="10" s="1"/>
  <c r="K650" i="10" s="1"/>
  <c r="K651" i="10" s="1"/>
  <c r="K652" i="10" s="1"/>
  <c r="K653" i="10" s="1"/>
  <c r="K654" i="10" s="1"/>
  <c r="K655" i="10" s="1"/>
  <c r="K656" i="10" s="1"/>
  <c r="K657" i="10" s="1"/>
  <c r="K658" i="10" s="1"/>
  <c r="K659" i="10" s="1"/>
  <c r="K660" i="10" s="1"/>
  <c r="K661" i="10" s="1"/>
  <c r="K662" i="10" s="1"/>
  <c r="K663" i="10" s="1"/>
  <c r="K664" i="10" s="1"/>
  <c r="K665" i="10" s="1"/>
  <c r="K666" i="10" s="1"/>
  <c r="K667" i="10" s="1"/>
  <c r="K668" i="10" s="1"/>
  <c r="K669" i="10" s="1"/>
  <c r="K670" i="10" s="1"/>
  <c r="K671" i="10" s="1"/>
  <c r="K672" i="10" s="1"/>
  <c r="K673" i="10" s="1"/>
  <c r="K674" i="10" s="1"/>
  <c r="K675" i="10" s="1"/>
  <c r="K676" i="10" s="1"/>
  <c r="K677" i="10" s="1"/>
  <c r="K678" i="10" s="1"/>
  <c r="K679" i="10" s="1"/>
  <c r="K680" i="10" s="1"/>
  <c r="K681" i="10" s="1"/>
  <c r="K682" i="10" s="1"/>
  <c r="K683" i="10" s="1"/>
  <c r="K684" i="10" s="1"/>
  <c r="K685" i="10" s="1"/>
  <c r="K686" i="10" s="1"/>
  <c r="K687" i="10" s="1"/>
  <c r="K688" i="10" s="1"/>
  <c r="K689" i="10" s="1"/>
  <c r="K690" i="10" s="1"/>
  <c r="K691" i="10" s="1"/>
  <c r="K692" i="10" s="1"/>
  <c r="K693" i="10" s="1"/>
  <c r="K694" i="10" s="1"/>
  <c r="K695" i="10" s="1"/>
  <c r="K696" i="10" s="1"/>
  <c r="K697" i="10" s="1"/>
  <c r="K698" i="10" s="1"/>
  <c r="K699" i="10" s="1"/>
  <c r="K700" i="10" s="1"/>
  <c r="K701" i="10" s="1"/>
  <c r="K702" i="10" s="1"/>
  <c r="K703" i="10" s="1"/>
  <c r="K704" i="10" s="1"/>
  <c r="K705" i="10" s="1"/>
  <c r="K706" i="10" s="1"/>
  <c r="K707" i="10" s="1"/>
  <c r="K708" i="10" s="1"/>
  <c r="K709" i="10" s="1"/>
  <c r="K710" i="10" s="1"/>
  <c r="K711" i="10" s="1"/>
  <c r="K712" i="10" s="1"/>
  <c r="K713" i="10" s="1"/>
  <c r="K714" i="10" s="1"/>
  <c r="K715" i="10" s="1"/>
  <c r="K716" i="10" s="1"/>
  <c r="K717" i="10" s="1"/>
  <c r="K718" i="10" s="1"/>
  <c r="K719" i="10" s="1"/>
  <c r="K720" i="10" s="1"/>
  <c r="K721" i="10" s="1"/>
  <c r="D37" i="26"/>
  <c r="D22" i="26"/>
  <c r="D21" i="26"/>
  <c r="D20" i="26"/>
  <c r="D19" i="26"/>
  <c r="D18" i="26"/>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9" i="17"/>
  <c r="P10" i="17"/>
  <c r="P11" i="17"/>
  <c r="P12" i="17"/>
  <c r="P13" i="17"/>
  <c r="P14" i="17"/>
  <c r="P15" i="17"/>
  <c r="P5" i="17"/>
  <c r="P6" i="17"/>
  <c r="P7" i="17"/>
  <c r="P8" i="17"/>
  <c r="Q45" i="23" l="1"/>
  <c r="Q42" i="23"/>
  <c r="Q43" i="23"/>
  <c r="C609" i="17"/>
  <c r="G129" i="25"/>
  <c r="G129" i="37"/>
  <c r="G127" i="25"/>
  <c r="G127" i="37"/>
  <c r="G126" i="25"/>
  <c r="G126" i="37"/>
  <c r="G125" i="25"/>
  <c r="G125" i="37"/>
  <c r="G124" i="25"/>
  <c r="G124" i="37"/>
  <c r="G128" i="25"/>
  <c r="G128" i="37"/>
  <c r="G123" i="25"/>
  <c r="G123" i="37"/>
  <c r="M17" i="26"/>
  <c r="Q42" i="6"/>
  <c r="Q39" i="6"/>
  <c r="Q36" i="6"/>
  <c r="Q40" i="6"/>
  <c r="Q37" i="6"/>
  <c r="Q41" i="6"/>
  <c r="Q38" i="6"/>
  <c r="Q35" i="6"/>
  <c r="AF124" i="25"/>
  <c r="AG124" i="25" s="1"/>
  <c r="AH124" i="25" s="1"/>
  <c r="AI124" i="25" s="1"/>
  <c r="AJ124" i="25" s="1"/>
  <c r="AE125" i="25"/>
  <c r="AE126" i="25" s="1"/>
  <c r="AF126" i="25" s="1"/>
  <c r="AF123" i="25"/>
  <c r="AG123" i="25" s="1"/>
  <c r="AH123" i="25" s="1"/>
  <c r="AI123" i="25" s="1"/>
  <c r="AJ123" i="25" s="1"/>
  <c r="B2" i="29"/>
  <c r="B3" i="29" s="1"/>
  <c r="B4" i="29" s="1"/>
  <c r="B5" i="29" s="1"/>
  <c r="B6" i="29" s="1"/>
  <c r="B7" i="29" s="1"/>
  <c r="B8" i="29" s="1"/>
  <c r="B9" i="29" s="1"/>
  <c r="B10" i="29" s="1"/>
  <c r="B11" i="29" s="1"/>
  <c r="B12" i="29" s="1"/>
  <c r="B13" i="29" s="1"/>
  <c r="B14" i="29" s="1"/>
  <c r="B15" i="29" s="1"/>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38" i="29" s="1"/>
  <c r="B39" i="29" s="1"/>
  <c r="B40" i="29" s="1"/>
  <c r="H40" i="29"/>
  <c r="K39" i="29"/>
  <c r="H39" i="29"/>
  <c r="H38" i="29"/>
  <c r="K37" i="29"/>
  <c r="H37" i="29"/>
  <c r="H36" i="29"/>
  <c r="H35" i="29"/>
  <c r="H34" i="29"/>
  <c r="K33" i="29"/>
  <c r="K34" i="29" s="1"/>
  <c r="K35" i="29" s="1"/>
  <c r="H33" i="29"/>
  <c r="K32" i="29"/>
  <c r="H32" i="29"/>
  <c r="K31" i="29"/>
  <c r="H31" i="29"/>
  <c r="K30" i="29"/>
  <c r="H30" i="29"/>
  <c r="K29" i="29"/>
  <c r="H29" i="29"/>
  <c r="K28" i="29"/>
  <c r="H28" i="29"/>
  <c r="K27" i="29"/>
  <c r="H27" i="29"/>
  <c r="K26" i="29"/>
  <c r="H26" i="29"/>
  <c r="K25" i="29"/>
  <c r="H25" i="29"/>
  <c r="K24" i="29"/>
  <c r="H24" i="29"/>
  <c r="K23" i="29"/>
  <c r="H23" i="29"/>
  <c r="K22" i="29"/>
  <c r="H22" i="29"/>
  <c r="H21" i="29"/>
  <c r="H20" i="29"/>
  <c r="H19" i="29"/>
  <c r="H18" i="29"/>
  <c r="H17" i="29"/>
  <c r="H16" i="29"/>
  <c r="H15" i="29"/>
  <c r="H14" i="29"/>
  <c r="H13" i="29"/>
  <c r="H12" i="29"/>
  <c r="H11" i="29"/>
  <c r="H10" i="29"/>
  <c r="H9" i="29"/>
  <c r="H8" i="29"/>
  <c r="H7" i="29"/>
  <c r="H6" i="29"/>
  <c r="Q5" i="29"/>
  <c r="H5" i="29"/>
  <c r="Q4" i="29"/>
  <c r="O4" i="29"/>
  <c r="Q3" i="29"/>
  <c r="O3" i="29"/>
  <c r="A3" i="29"/>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Q2" i="29"/>
  <c r="O2" i="29"/>
  <c r="B2" i="28"/>
  <c r="B3" i="28" s="1"/>
  <c r="B4" i="28" s="1"/>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L10" i="28"/>
  <c r="L9" i="28"/>
  <c r="L8" i="28"/>
  <c r="L7" i="28"/>
  <c r="L6" i="28"/>
  <c r="L5" i="28"/>
  <c r="L4" i="28"/>
  <c r="L3" i="28"/>
  <c r="A3" i="28"/>
  <c r="A4" i="28" s="1"/>
  <c r="A5" i="28" s="1"/>
  <c r="A6" i="28" s="1"/>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L2" i="28"/>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L28" i="26"/>
  <c r="L29" i="26"/>
  <c r="L30" i="26"/>
  <c r="L31" i="26"/>
  <c r="L32" i="26"/>
  <c r="L67" i="26"/>
  <c r="L37" i="26"/>
  <c r="J39" i="26"/>
  <c r="J40" i="26"/>
  <c r="J41" i="26"/>
  <c r="J42" i="26"/>
  <c r="J43" i="26"/>
  <c r="J44" i="26"/>
  <c r="J45" i="26"/>
  <c r="J46" i="26"/>
  <c r="J47" i="26"/>
  <c r="H43" i="4"/>
  <c r="A43" i="4"/>
  <c r="H42" i="4"/>
  <c r="K41" i="4"/>
  <c r="H41" i="4"/>
  <c r="H40" i="4"/>
  <c r="K39" i="4"/>
  <c r="H39" i="4"/>
  <c r="H38" i="4"/>
  <c r="A38" i="4"/>
  <c r="A39" i="4" s="1"/>
  <c r="A40" i="4" s="1"/>
  <c r="A41" i="4" s="1"/>
  <c r="A42" i="4" s="1"/>
  <c r="K37" i="4"/>
  <c r="H37" i="4"/>
  <c r="A37" i="4"/>
  <c r="AD601" i="1"/>
  <c r="AD600" i="1"/>
  <c r="AD599" i="1"/>
  <c r="AD598" i="1"/>
  <c r="AD597" i="1"/>
  <c r="AD596" i="1"/>
  <c r="AD595" i="1"/>
  <c r="AD594" i="1"/>
  <c r="AD593" i="1"/>
  <c r="AD592" i="1"/>
  <c r="AD591" i="1"/>
  <c r="AD590" i="1"/>
  <c r="AD589" i="1"/>
  <c r="AD588" i="1"/>
  <c r="AD587" i="1"/>
  <c r="AD586" i="1"/>
  <c r="AD585" i="1"/>
  <c r="AD584" i="1"/>
  <c r="AD583" i="1"/>
  <c r="AD582" i="1"/>
  <c r="AD581" i="1"/>
  <c r="AD580" i="1"/>
  <c r="AD579" i="1"/>
  <c r="AD578" i="1"/>
  <c r="AD577" i="1"/>
  <c r="AD576" i="1"/>
  <c r="AD575" i="1"/>
  <c r="AD574" i="1"/>
  <c r="AD573" i="1"/>
  <c r="AD572" i="1"/>
  <c r="AD571" i="1"/>
  <c r="AD570" i="1"/>
  <c r="AD569" i="1"/>
  <c r="AD568" i="1"/>
  <c r="AD567" i="1"/>
  <c r="AD566" i="1"/>
  <c r="AD565" i="1"/>
  <c r="AD564" i="1"/>
  <c r="AD563" i="1"/>
  <c r="AD562" i="1"/>
  <c r="AD561" i="1"/>
  <c r="AD560" i="1"/>
  <c r="AD559" i="1"/>
  <c r="AD558" i="1"/>
  <c r="AD557" i="1"/>
  <c r="AD556" i="1"/>
  <c r="AD555" i="1"/>
  <c r="AD554" i="1"/>
  <c r="AD553" i="1"/>
  <c r="AD552" i="1"/>
  <c r="AD551" i="1"/>
  <c r="AD550" i="1"/>
  <c r="AD549" i="1"/>
  <c r="AD548" i="1"/>
  <c r="AD547" i="1"/>
  <c r="AD546" i="1"/>
  <c r="AD545" i="1"/>
  <c r="AD544" i="1"/>
  <c r="AD543" i="1"/>
  <c r="AD542" i="1"/>
  <c r="AD541" i="1"/>
  <c r="AD540" i="1"/>
  <c r="AD539" i="1"/>
  <c r="AD538" i="1"/>
  <c r="AD537" i="1"/>
  <c r="AD536" i="1"/>
  <c r="AD535" i="1"/>
  <c r="AD534" i="1"/>
  <c r="AD533" i="1"/>
  <c r="AD532" i="1"/>
  <c r="AD531" i="1"/>
  <c r="AD530" i="1"/>
  <c r="AD529" i="1"/>
  <c r="AD528" i="1"/>
  <c r="AD527" i="1"/>
  <c r="AD526" i="1"/>
  <c r="AD525" i="1"/>
  <c r="AD524" i="1"/>
  <c r="AD523" i="1"/>
  <c r="AD522" i="1"/>
  <c r="AD521" i="1"/>
  <c r="AD520" i="1"/>
  <c r="AD519" i="1"/>
  <c r="AD518" i="1"/>
  <c r="AD517" i="1"/>
  <c r="AD516" i="1"/>
  <c r="AD515" i="1"/>
  <c r="AD514" i="1"/>
  <c r="AD513" i="1"/>
  <c r="AD512" i="1"/>
  <c r="AD511" i="1"/>
  <c r="AD510" i="1"/>
  <c r="AD509" i="1"/>
  <c r="AD508"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D8" i="1"/>
  <c r="AD7" i="1"/>
  <c r="AD6" i="1"/>
  <c r="AD5" i="1"/>
  <c r="AD4" i="1"/>
  <c r="AD3" i="1"/>
  <c r="AD2" i="1"/>
  <c r="AD601" i="2"/>
  <c r="AD600" i="2"/>
  <c r="AD599" i="2"/>
  <c r="AD598" i="2"/>
  <c r="AD597" i="2"/>
  <c r="AD596" i="2"/>
  <c r="AD595" i="2"/>
  <c r="AD594" i="2"/>
  <c r="AD593" i="2"/>
  <c r="AD592" i="2"/>
  <c r="AD591" i="2"/>
  <c r="AD590" i="2"/>
  <c r="AD589" i="2"/>
  <c r="AD588" i="2"/>
  <c r="AD587" i="2"/>
  <c r="AD586" i="2"/>
  <c r="AD585" i="2"/>
  <c r="AD584" i="2"/>
  <c r="AD583" i="2"/>
  <c r="AD582" i="2"/>
  <c r="AD581" i="2"/>
  <c r="AD580" i="2"/>
  <c r="AD579" i="2"/>
  <c r="AD578" i="2"/>
  <c r="AD577" i="2"/>
  <c r="AD576" i="2"/>
  <c r="AD575" i="2"/>
  <c r="AD574" i="2"/>
  <c r="AD573" i="2"/>
  <c r="AD572" i="2"/>
  <c r="AD571" i="2"/>
  <c r="AD570" i="2"/>
  <c r="AD569" i="2"/>
  <c r="AD568" i="2"/>
  <c r="AD567" i="2"/>
  <c r="AD566" i="2"/>
  <c r="AD565" i="2"/>
  <c r="AD564" i="2"/>
  <c r="AD563" i="2"/>
  <c r="AD562" i="2"/>
  <c r="AD561" i="2"/>
  <c r="AD560" i="2"/>
  <c r="AD559" i="2"/>
  <c r="AD558" i="2"/>
  <c r="AD557" i="2"/>
  <c r="AD556" i="2"/>
  <c r="AD555" i="2"/>
  <c r="AD554" i="2"/>
  <c r="AD553" i="2"/>
  <c r="AD552" i="2"/>
  <c r="AD551" i="2"/>
  <c r="AD550" i="2"/>
  <c r="AD549" i="2"/>
  <c r="AD548" i="2"/>
  <c r="AD547" i="2"/>
  <c r="AD546" i="2"/>
  <c r="AD545" i="2"/>
  <c r="AD544" i="2"/>
  <c r="AD543" i="2"/>
  <c r="AD542" i="2"/>
  <c r="AD541" i="2"/>
  <c r="AD540" i="2"/>
  <c r="AD539" i="2"/>
  <c r="AD538" i="2"/>
  <c r="AD537" i="2"/>
  <c r="AD536" i="2"/>
  <c r="AD535" i="2"/>
  <c r="AD534" i="2"/>
  <c r="AD533" i="2"/>
  <c r="AD532" i="2"/>
  <c r="AD531" i="2"/>
  <c r="AD530" i="2"/>
  <c r="AD529" i="2"/>
  <c r="AD528" i="2"/>
  <c r="AD527" i="2"/>
  <c r="AD526" i="2"/>
  <c r="AD525" i="2"/>
  <c r="AD524" i="2"/>
  <c r="AD523" i="2"/>
  <c r="AD522" i="2"/>
  <c r="AD521" i="2"/>
  <c r="AD520" i="2"/>
  <c r="AD519" i="2"/>
  <c r="AD518" i="2"/>
  <c r="AD517" i="2"/>
  <c r="AD516" i="2"/>
  <c r="AD515" i="2"/>
  <c r="AD514" i="2"/>
  <c r="AD513" i="2"/>
  <c r="AD512" i="2"/>
  <c r="AD511" i="2"/>
  <c r="AD510" i="2"/>
  <c r="AD509" i="2"/>
  <c r="AD508" i="2"/>
  <c r="AD507" i="2"/>
  <c r="AD506" i="2"/>
  <c r="AD505" i="2"/>
  <c r="AD504" i="2"/>
  <c r="AD503" i="2"/>
  <c r="AD502" i="2"/>
  <c r="AD501" i="2"/>
  <c r="AD500" i="2"/>
  <c r="AD499" i="2"/>
  <c r="AD498" i="2"/>
  <c r="AD497" i="2"/>
  <c r="AD496" i="2"/>
  <c r="AD495" i="2"/>
  <c r="AD494" i="2"/>
  <c r="AD493" i="2"/>
  <c r="AD492" i="2"/>
  <c r="AD491" i="2"/>
  <c r="AD490" i="2"/>
  <c r="AD489" i="2"/>
  <c r="AD488" i="2"/>
  <c r="AD487" i="2"/>
  <c r="AD486" i="2"/>
  <c r="AD485" i="2"/>
  <c r="AD484" i="2"/>
  <c r="AD483" i="2"/>
  <c r="AD482" i="2"/>
  <c r="AD481" i="2"/>
  <c r="AD480" i="2"/>
  <c r="AD479" i="2"/>
  <c r="AD478" i="2"/>
  <c r="AD477" i="2"/>
  <c r="AD476" i="2"/>
  <c r="AD475" i="2"/>
  <c r="AD474" i="2"/>
  <c r="AD473" i="2"/>
  <c r="AD472" i="2"/>
  <c r="AD471" i="2"/>
  <c r="AD470" i="2"/>
  <c r="AD469" i="2"/>
  <c r="AD468" i="2"/>
  <c r="AD467" i="2"/>
  <c r="AD466" i="2"/>
  <c r="AD465" i="2"/>
  <c r="AD464" i="2"/>
  <c r="AD463" i="2"/>
  <c r="AD462" i="2"/>
  <c r="AD461" i="2"/>
  <c r="AD460" i="2"/>
  <c r="AD459" i="2"/>
  <c r="AD458" i="2"/>
  <c r="AD457" i="2"/>
  <c r="AD456" i="2"/>
  <c r="AD455" i="2"/>
  <c r="AD454" i="2"/>
  <c r="AD453" i="2"/>
  <c r="AD452" i="2"/>
  <c r="AD451" i="2"/>
  <c r="AD450" i="2"/>
  <c r="AD449" i="2"/>
  <c r="AD448" i="2"/>
  <c r="AD447" i="2"/>
  <c r="AD446" i="2"/>
  <c r="AD445" i="2"/>
  <c r="AD444" i="2"/>
  <c r="AD443" i="2"/>
  <c r="AD442" i="2"/>
  <c r="AD441" i="2"/>
  <c r="AD440" i="2"/>
  <c r="AD439" i="2"/>
  <c r="AD438" i="2"/>
  <c r="AD437" i="2"/>
  <c r="AD436" i="2"/>
  <c r="AD435" i="2"/>
  <c r="AD434" i="2"/>
  <c r="AD433" i="2"/>
  <c r="AD432" i="2"/>
  <c r="AD431" i="2"/>
  <c r="AD430" i="2"/>
  <c r="AD429" i="2"/>
  <c r="AD428" i="2"/>
  <c r="AD427" i="2"/>
  <c r="AD426" i="2"/>
  <c r="AD425" i="2"/>
  <c r="AD424" i="2"/>
  <c r="AD423" i="2"/>
  <c r="AD422" i="2"/>
  <c r="AD421" i="2"/>
  <c r="AD420" i="2"/>
  <c r="AD419" i="2"/>
  <c r="AD418" i="2"/>
  <c r="AD417" i="2"/>
  <c r="AD416" i="2"/>
  <c r="AD415" i="2"/>
  <c r="AD414" i="2"/>
  <c r="AD413" i="2"/>
  <c r="AD412" i="2"/>
  <c r="AD411" i="2"/>
  <c r="AD410" i="2"/>
  <c r="AD409" i="2"/>
  <c r="AD408" i="2"/>
  <c r="AD407" i="2"/>
  <c r="AD406" i="2"/>
  <c r="AD405" i="2"/>
  <c r="AD404" i="2"/>
  <c r="AD403" i="2"/>
  <c r="AD402" i="2"/>
  <c r="AD401" i="2"/>
  <c r="AD400" i="2"/>
  <c r="AD399" i="2"/>
  <c r="AD398" i="2"/>
  <c r="AD397" i="2"/>
  <c r="AD396" i="2"/>
  <c r="AD395" i="2"/>
  <c r="AD394" i="2"/>
  <c r="AD393" i="2"/>
  <c r="AD392" i="2"/>
  <c r="AD391" i="2"/>
  <c r="AD390" i="2"/>
  <c r="AD389" i="2"/>
  <c r="AD388" i="2"/>
  <c r="AD387" i="2"/>
  <c r="AD386" i="2"/>
  <c r="AD385" i="2"/>
  <c r="AD384" i="2"/>
  <c r="AD383" i="2"/>
  <c r="AD382" i="2"/>
  <c r="AD381" i="2"/>
  <c r="AD380" i="2"/>
  <c r="AD379" i="2"/>
  <c r="AD378" i="2"/>
  <c r="AD377" i="2"/>
  <c r="AD376" i="2"/>
  <c r="AD375" i="2"/>
  <c r="AD374" i="2"/>
  <c r="AD373" i="2"/>
  <c r="AD372" i="2"/>
  <c r="AD371" i="2"/>
  <c r="AD370" i="2"/>
  <c r="AD369" i="2"/>
  <c r="AD368" i="2"/>
  <c r="AD367" i="2"/>
  <c r="AD366" i="2"/>
  <c r="AD365" i="2"/>
  <c r="AD364" i="2"/>
  <c r="AD363" i="2"/>
  <c r="AD362" i="2"/>
  <c r="AD361" i="2"/>
  <c r="AD360" i="2"/>
  <c r="AD359" i="2"/>
  <c r="AD358" i="2"/>
  <c r="AD357" i="2"/>
  <c r="AD356" i="2"/>
  <c r="AD355" i="2"/>
  <c r="AD354" i="2"/>
  <c r="AD353" i="2"/>
  <c r="AD352" i="2"/>
  <c r="AD351" i="2"/>
  <c r="AD350" i="2"/>
  <c r="AD349" i="2"/>
  <c r="AD348" i="2"/>
  <c r="AD347" i="2"/>
  <c r="AD346" i="2"/>
  <c r="AD345" i="2"/>
  <c r="AD344" i="2"/>
  <c r="AD343" i="2"/>
  <c r="AD342" i="2"/>
  <c r="AD341" i="2"/>
  <c r="AD340" i="2"/>
  <c r="AD339" i="2"/>
  <c r="AD338" i="2"/>
  <c r="AD337" i="2"/>
  <c r="AD336" i="2"/>
  <c r="AD335" i="2"/>
  <c r="AD334" i="2"/>
  <c r="AD333" i="2"/>
  <c r="AD332" i="2"/>
  <c r="AD331" i="2"/>
  <c r="AD330" i="2"/>
  <c r="AD329" i="2"/>
  <c r="AD328" i="2"/>
  <c r="AD327" i="2"/>
  <c r="AD326" i="2"/>
  <c r="AD325" i="2"/>
  <c r="AD324" i="2"/>
  <c r="AD323" i="2"/>
  <c r="AD322" i="2"/>
  <c r="AD321" i="2"/>
  <c r="AD320" i="2"/>
  <c r="AD319" i="2"/>
  <c r="AD318" i="2"/>
  <c r="AD317" i="2"/>
  <c r="AD316" i="2"/>
  <c r="AD315" i="2"/>
  <c r="AD314" i="2"/>
  <c r="AD313" i="2"/>
  <c r="AD312" i="2"/>
  <c r="AD311" i="2"/>
  <c r="AD310" i="2"/>
  <c r="AD309" i="2"/>
  <c r="AD308" i="2"/>
  <c r="AD307" i="2"/>
  <c r="AD306" i="2"/>
  <c r="AD305" i="2"/>
  <c r="AD304" i="2"/>
  <c r="AD303" i="2"/>
  <c r="AD302" i="2"/>
  <c r="AD301" i="2"/>
  <c r="AD300" i="2"/>
  <c r="AD299" i="2"/>
  <c r="AD298" i="2"/>
  <c r="AD297" i="2"/>
  <c r="AD296" i="2"/>
  <c r="AD295" i="2"/>
  <c r="AD294" i="2"/>
  <c r="AD293" i="2"/>
  <c r="AD292" i="2"/>
  <c r="AD291" i="2"/>
  <c r="AD290" i="2"/>
  <c r="AD289" i="2"/>
  <c r="AD288" i="2"/>
  <c r="AD287" i="2"/>
  <c r="AD286" i="2"/>
  <c r="AD285" i="2"/>
  <c r="AD284" i="2"/>
  <c r="AD283" i="2"/>
  <c r="AD282" i="2"/>
  <c r="AD281" i="2"/>
  <c r="AD280" i="2"/>
  <c r="AD279" i="2"/>
  <c r="AD278" i="2"/>
  <c r="AD277" i="2"/>
  <c r="AD276" i="2"/>
  <c r="AD275" i="2"/>
  <c r="AD274" i="2"/>
  <c r="AD273" i="2"/>
  <c r="AD272" i="2"/>
  <c r="AD271" i="2"/>
  <c r="AD270" i="2"/>
  <c r="AD269" i="2"/>
  <c r="AD268" i="2"/>
  <c r="AD267" i="2"/>
  <c r="AD266" i="2"/>
  <c r="AD265" i="2"/>
  <c r="AD264" i="2"/>
  <c r="AD263" i="2"/>
  <c r="AD262" i="2"/>
  <c r="AD261" i="2"/>
  <c r="AD260" i="2"/>
  <c r="AD259" i="2"/>
  <c r="AD258" i="2"/>
  <c r="AD257" i="2"/>
  <c r="AD256" i="2"/>
  <c r="AD255" i="2"/>
  <c r="AD254" i="2"/>
  <c r="AD253" i="2"/>
  <c r="AD252" i="2"/>
  <c r="AD251" i="2"/>
  <c r="AD250" i="2"/>
  <c r="AD249" i="2"/>
  <c r="AD248" i="2"/>
  <c r="AD247" i="2"/>
  <c r="AD246" i="2"/>
  <c r="AD245" i="2"/>
  <c r="AD244" i="2"/>
  <c r="AD243" i="2"/>
  <c r="AD242" i="2"/>
  <c r="AD241" i="2"/>
  <c r="AD240" i="2"/>
  <c r="AD239" i="2"/>
  <c r="AD238" i="2"/>
  <c r="AD237" i="2"/>
  <c r="AD236" i="2"/>
  <c r="AD235" i="2"/>
  <c r="AD234" i="2"/>
  <c r="AD233" i="2"/>
  <c r="AD232" i="2"/>
  <c r="AD231" i="2"/>
  <c r="AD230" i="2"/>
  <c r="AD229" i="2"/>
  <c r="AD228" i="2"/>
  <c r="AD227" i="2"/>
  <c r="AD226" i="2"/>
  <c r="AD225" i="2"/>
  <c r="AD224" i="2"/>
  <c r="AD223" i="2"/>
  <c r="AD222" i="2"/>
  <c r="AD221" i="2"/>
  <c r="AD220" i="2"/>
  <c r="AD219" i="2"/>
  <c r="AD218" i="2"/>
  <c r="AD217" i="2"/>
  <c r="AD216" i="2"/>
  <c r="AD215" i="2"/>
  <c r="AD214" i="2"/>
  <c r="AD213" i="2"/>
  <c r="AD212" i="2"/>
  <c r="AD211" i="2"/>
  <c r="AD210" i="2"/>
  <c r="AD209" i="2"/>
  <c r="AD208" i="2"/>
  <c r="AD207" i="2"/>
  <c r="AD206" i="2"/>
  <c r="AD205" i="2"/>
  <c r="AD204" i="2"/>
  <c r="AD203" i="2"/>
  <c r="AD202" i="2"/>
  <c r="AD201" i="2"/>
  <c r="AD200" i="2"/>
  <c r="AD199" i="2"/>
  <c r="AD198" i="2"/>
  <c r="AD197" i="2"/>
  <c r="AD196" i="2"/>
  <c r="AD195" i="2"/>
  <c r="AD194" i="2"/>
  <c r="AD193" i="2"/>
  <c r="AD192" i="2"/>
  <c r="AD191" i="2"/>
  <c r="AD190" i="2"/>
  <c r="AD189" i="2"/>
  <c r="AD188" i="2"/>
  <c r="AD187" i="2"/>
  <c r="AD186" i="2"/>
  <c r="AD185" i="2"/>
  <c r="AD184" i="2"/>
  <c r="AD183" i="2"/>
  <c r="AD182" i="2"/>
  <c r="AD181" i="2"/>
  <c r="AD180" i="2"/>
  <c r="AD179" i="2"/>
  <c r="AD178" i="2"/>
  <c r="AD177" i="2"/>
  <c r="AD176" i="2"/>
  <c r="AD175" i="2"/>
  <c r="AD174" i="2"/>
  <c r="AD173" i="2"/>
  <c r="AD172" i="2"/>
  <c r="AD171" i="2"/>
  <c r="AD170" i="2"/>
  <c r="AD169" i="2"/>
  <c r="AD168" i="2"/>
  <c r="AD167" i="2"/>
  <c r="AD166" i="2"/>
  <c r="AD165" i="2"/>
  <c r="AD164" i="2"/>
  <c r="AD163" i="2"/>
  <c r="AD162" i="2"/>
  <c r="AD161" i="2"/>
  <c r="AD160" i="2"/>
  <c r="AD159" i="2"/>
  <c r="AD158" i="2"/>
  <c r="AD157" i="2"/>
  <c r="AD156" i="2"/>
  <c r="AD155" i="2"/>
  <c r="AD154" i="2"/>
  <c r="AD153" i="2"/>
  <c r="AD152" i="2"/>
  <c r="AD151" i="2"/>
  <c r="AD150" i="2"/>
  <c r="AD149" i="2"/>
  <c r="AD148" i="2"/>
  <c r="AD147" i="2"/>
  <c r="AD146" i="2"/>
  <c r="AD145" i="2"/>
  <c r="AD144" i="2"/>
  <c r="AD143" i="2"/>
  <c r="AD142" i="2"/>
  <c r="AD141" i="2"/>
  <c r="AD140" i="2"/>
  <c r="AD139" i="2"/>
  <c r="AD138" i="2"/>
  <c r="AD137" i="2"/>
  <c r="AD136" i="2"/>
  <c r="AD135" i="2"/>
  <c r="AD134" i="2"/>
  <c r="AD133" i="2"/>
  <c r="AD132" i="2"/>
  <c r="AD131" i="2"/>
  <c r="AD130" i="2"/>
  <c r="AD129" i="2"/>
  <c r="AD128" i="2"/>
  <c r="AD127" i="2"/>
  <c r="AD126" i="2"/>
  <c r="AD125" i="2"/>
  <c r="AD124" i="2"/>
  <c r="AD123" i="2"/>
  <c r="AD122" i="2"/>
  <c r="AD121" i="2"/>
  <c r="AD120" i="2"/>
  <c r="AD119" i="2"/>
  <c r="AD118" i="2"/>
  <c r="AD117" i="2"/>
  <c r="AD116" i="2"/>
  <c r="AD115" i="2"/>
  <c r="AD114" i="2"/>
  <c r="AD113" i="2"/>
  <c r="AD112" i="2"/>
  <c r="AD111" i="2"/>
  <c r="AD110" i="2"/>
  <c r="AD109" i="2"/>
  <c r="AD108" i="2"/>
  <c r="AD107" i="2"/>
  <c r="AD106" i="2"/>
  <c r="AD105" i="2"/>
  <c r="AD104" i="2"/>
  <c r="AD103" i="2"/>
  <c r="AD102" i="2"/>
  <c r="AD101" i="2"/>
  <c r="AD100" i="2"/>
  <c r="AD99" i="2"/>
  <c r="AD98" i="2"/>
  <c r="AD97" i="2"/>
  <c r="AD96" i="2"/>
  <c r="AD95" i="2"/>
  <c r="AD94" i="2"/>
  <c r="AD93" i="2"/>
  <c r="AD92" i="2"/>
  <c r="AD91" i="2"/>
  <c r="AD90" i="2"/>
  <c r="AD89" i="2"/>
  <c r="AD88" i="2"/>
  <c r="AD87" i="2"/>
  <c r="AD86" i="2"/>
  <c r="AD85" i="2"/>
  <c r="AD84" i="2"/>
  <c r="AD83" i="2"/>
  <c r="AD82" i="2"/>
  <c r="AD81" i="2"/>
  <c r="AD80" i="2"/>
  <c r="AD79" i="2"/>
  <c r="AD78" i="2"/>
  <c r="AD77" i="2"/>
  <c r="AD76" i="2"/>
  <c r="AD75" i="2"/>
  <c r="AD74" i="2"/>
  <c r="AD73" i="2"/>
  <c r="AD72" i="2"/>
  <c r="AD71" i="2"/>
  <c r="AD70" i="2"/>
  <c r="AD69" i="2"/>
  <c r="AD68" i="2"/>
  <c r="AD67" i="2"/>
  <c r="AD66" i="2"/>
  <c r="AD65" i="2"/>
  <c r="AD64" i="2"/>
  <c r="AD63" i="2"/>
  <c r="AD62" i="2"/>
  <c r="AD61" i="2"/>
  <c r="AD60" i="2"/>
  <c r="AD59" i="2"/>
  <c r="AD58" i="2"/>
  <c r="AD57" i="2"/>
  <c r="AD56" i="2"/>
  <c r="AD55" i="2"/>
  <c r="AD54" i="2"/>
  <c r="AD53" i="2"/>
  <c r="AD52" i="2"/>
  <c r="AD51" i="2"/>
  <c r="AD50" i="2"/>
  <c r="AD49" i="2"/>
  <c r="AD48" i="2"/>
  <c r="AD47" i="2"/>
  <c r="AD46" i="2"/>
  <c r="AD45" i="2"/>
  <c r="AD44" i="2"/>
  <c r="AD43" i="2"/>
  <c r="AD42" i="2"/>
  <c r="AD41" i="2"/>
  <c r="AD40" i="2"/>
  <c r="AD39" i="2"/>
  <c r="AD38" i="2"/>
  <c r="AD37" i="2"/>
  <c r="AD36" i="2"/>
  <c r="AD35" i="2"/>
  <c r="AD34" i="2"/>
  <c r="AD33" i="2"/>
  <c r="AD32" i="2"/>
  <c r="AD31" i="2"/>
  <c r="AD30" i="2"/>
  <c r="AD29" i="2"/>
  <c r="AD28" i="2"/>
  <c r="AD27" i="2"/>
  <c r="AD26" i="2"/>
  <c r="AD25" i="2"/>
  <c r="AD24" i="2"/>
  <c r="AD23" i="2"/>
  <c r="AD22" i="2"/>
  <c r="AD21" i="2"/>
  <c r="AD20" i="2"/>
  <c r="AD19" i="2"/>
  <c r="AD18" i="2"/>
  <c r="AD17" i="2"/>
  <c r="AD16" i="2"/>
  <c r="AD15" i="2"/>
  <c r="AD14" i="2"/>
  <c r="AD13" i="2"/>
  <c r="AD12" i="2"/>
  <c r="AD11" i="2"/>
  <c r="AD10" i="2"/>
  <c r="AD9" i="2"/>
  <c r="AD8" i="2"/>
  <c r="AD7" i="2"/>
  <c r="AD6" i="2"/>
  <c r="AD5" i="2"/>
  <c r="AD4" i="2"/>
  <c r="AD3" i="2"/>
  <c r="AD2" i="2"/>
  <c r="AD2" i="3"/>
  <c r="AD3" i="3"/>
  <c r="AD4" i="3"/>
  <c r="AD5" i="3"/>
  <c r="AD6" i="3"/>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7" i="3"/>
  <c r="AD58" i="3"/>
  <c r="AD59" i="3"/>
  <c r="AD60" i="3"/>
  <c r="AD61" i="3"/>
  <c r="AD62" i="3"/>
  <c r="AD63" i="3"/>
  <c r="AD64" i="3"/>
  <c r="AD65" i="3"/>
  <c r="AD66" i="3"/>
  <c r="AD67" i="3"/>
  <c r="AD68" i="3"/>
  <c r="AD69" i="3"/>
  <c r="AD70" i="3"/>
  <c r="AD71" i="3"/>
  <c r="AD72" i="3"/>
  <c r="AD73" i="3"/>
  <c r="AD74" i="3"/>
  <c r="AD75" i="3"/>
  <c r="AD76" i="3"/>
  <c r="AD77" i="3"/>
  <c r="AD78" i="3"/>
  <c r="AD79" i="3"/>
  <c r="AD80" i="3"/>
  <c r="AD81" i="3"/>
  <c r="AD82" i="3"/>
  <c r="AD83" i="3"/>
  <c r="AD84" i="3"/>
  <c r="AD85" i="3"/>
  <c r="AD86" i="3"/>
  <c r="AD87" i="3"/>
  <c r="AD88" i="3"/>
  <c r="AD89" i="3"/>
  <c r="AD90" i="3"/>
  <c r="AD91" i="3"/>
  <c r="AD92" i="3"/>
  <c r="AD93" i="3"/>
  <c r="AD94" i="3"/>
  <c r="AD95" i="3"/>
  <c r="AD96" i="3"/>
  <c r="AD97" i="3"/>
  <c r="AD98" i="3"/>
  <c r="AD99" i="3"/>
  <c r="AD100" i="3"/>
  <c r="AD101" i="3"/>
  <c r="AD102" i="3"/>
  <c r="AD103" i="3"/>
  <c r="AD104" i="3"/>
  <c r="AD105" i="3"/>
  <c r="AD106" i="3"/>
  <c r="AD107" i="3"/>
  <c r="AD108" i="3"/>
  <c r="AD109" i="3"/>
  <c r="AD110" i="3"/>
  <c r="AD111" i="3"/>
  <c r="AD112" i="3"/>
  <c r="AD113" i="3"/>
  <c r="AD114" i="3"/>
  <c r="AD115" i="3"/>
  <c r="AD116" i="3"/>
  <c r="AD117" i="3"/>
  <c r="AD118" i="3"/>
  <c r="AD119" i="3"/>
  <c r="AD120" i="3"/>
  <c r="AD121" i="3"/>
  <c r="AD122" i="3"/>
  <c r="AD123" i="3"/>
  <c r="AD124" i="3"/>
  <c r="AD125" i="3"/>
  <c r="AD126" i="3"/>
  <c r="AD127" i="3"/>
  <c r="AD128" i="3"/>
  <c r="AD129" i="3"/>
  <c r="AD130" i="3"/>
  <c r="AD131" i="3"/>
  <c r="AD132" i="3"/>
  <c r="AD133" i="3"/>
  <c r="AD134" i="3"/>
  <c r="AD135" i="3"/>
  <c r="AD136" i="3"/>
  <c r="AD137" i="3"/>
  <c r="AD138" i="3"/>
  <c r="AD139" i="3"/>
  <c r="AD140" i="3"/>
  <c r="AD141" i="3"/>
  <c r="AD142" i="3"/>
  <c r="AD143" i="3"/>
  <c r="AD144" i="3"/>
  <c r="AD145" i="3"/>
  <c r="AD146" i="3"/>
  <c r="AD147" i="3"/>
  <c r="AD148" i="3"/>
  <c r="AD149" i="3"/>
  <c r="AD150" i="3"/>
  <c r="AD151" i="3"/>
  <c r="AD152" i="3"/>
  <c r="AD153" i="3"/>
  <c r="AD154" i="3"/>
  <c r="AD155" i="3"/>
  <c r="AD156" i="3"/>
  <c r="AD157" i="3"/>
  <c r="AD158" i="3"/>
  <c r="AD159" i="3"/>
  <c r="AD160" i="3"/>
  <c r="AD161" i="3"/>
  <c r="AD162" i="3"/>
  <c r="AD163" i="3"/>
  <c r="AD164" i="3"/>
  <c r="AD165" i="3"/>
  <c r="AD166" i="3"/>
  <c r="AD167" i="3"/>
  <c r="AD168" i="3"/>
  <c r="AD169" i="3"/>
  <c r="AD170" i="3"/>
  <c r="AD171" i="3"/>
  <c r="AD172" i="3"/>
  <c r="AD173" i="3"/>
  <c r="AD174" i="3"/>
  <c r="AD175" i="3"/>
  <c r="AD176" i="3"/>
  <c r="AD177" i="3"/>
  <c r="AD178" i="3"/>
  <c r="AD179" i="3"/>
  <c r="AD180" i="3"/>
  <c r="AD181" i="3"/>
  <c r="AD182" i="3"/>
  <c r="AD183" i="3"/>
  <c r="AD184" i="3"/>
  <c r="AD185" i="3"/>
  <c r="AD186" i="3"/>
  <c r="AD187" i="3"/>
  <c r="AD188" i="3"/>
  <c r="AD189" i="3"/>
  <c r="AD190" i="3"/>
  <c r="AD191" i="3"/>
  <c r="AD192" i="3"/>
  <c r="AD193" i="3"/>
  <c r="AD194" i="3"/>
  <c r="AD195" i="3"/>
  <c r="AD196" i="3"/>
  <c r="AD197" i="3"/>
  <c r="AD198" i="3"/>
  <c r="AD199" i="3"/>
  <c r="AD200" i="3"/>
  <c r="AD201" i="3"/>
  <c r="AD202" i="3"/>
  <c r="AD203" i="3"/>
  <c r="AD204" i="3"/>
  <c r="AD205" i="3"/>
  <c r="AD206" i="3"/>
  <c r="AD207" i="3"/>
  <c r="AD208" i="3"/>
  <c r="AD209" i="3"/>
  <c r="AD210" i="3"/>
  <c r="AD211" i="3"/>
  <c r="AD212" i="3"/>
  <c r="AD213" i="3"/>
  <c r="AD214" i="3"/>
  <c r="AD215" i="3"/>
  <c r="AD216" i="3"/>
  <c r="AD217" i="3"/>
  <c r="AD218" i="3"/>
  <c r="AD219" i="3"/>
  <c r="AD220" i="3"/>
  <c r="AD221" i="3"/>
  <c r="AD222" i="3"/>
  <c r="AD223" i="3"/>
  <c r="AD224" i="3"/>
  <c r="AD225" i="3"/>
  <c r="AD226" i="3"/>
  <c r="AD227" i="3"/>
  <c r="AD228" i="3"/>
  <c r="AD229" i="3"/>
  <c r="AD230" i="3"/>
  <c r="AD231" i="3"/>
  <c r="AD232" i="3"/>
  <c r="AD233" i="3"/>
  <c r="AD234" i="3"/>
  <c r="AD235" i="3"/>
  <c r="AD236" i="3"/>
  <c r="AD237" i="3"/>
  <c r="AD238" i="3"/>
  <c r="AD239" i="3"/>
  <c r="AD240" i="3"/>
  <c r="AD241" i="3"/>
  <c r="AD242" i="3"/>
  <c r="AD243" i="3"/>
  <c r="AD244" i="3"/>
  <c r="AD245" i="3"/>
  <c r="AD246" i="3"/>
  <c r="AD247" i="3"/>
  <c r="AD248" i="3"/>
  <c r="AD249" i="3"/>
  <c r="AD250" i="3"/>
  <c r="AD251" i="3"/>
  <c r="AD252" i="3"/>
  <c r="AD253" i="3"/>
  <c r="AD254" i="3"/>
  <c r="AD255" i="3"/>
  <c r="AD256" i="3"/>
  <c r="AD257" i="3"/>
  <c r="AD258" i="3"/>
  <c r="AD259" i="3"/>
  <c r="AD260" i="3"/>
  <c r="AD261" i="3"/>
  <c r="AD262" i="3"/>
  <c r="AD263" i="3"/>
  <c r="AD264" i="3"/>
  <c r="AD265" i="3"/>
  <c r="AD266" i="3"/>
  <c r="AD267" i="3"/>
  <c r="AD268" i="3"/>
  <c r="AD269" i="3"/>
  <c r="AD270" i="3"/>
  <c r="AD271" i="3"/>
  <c r="AD272" i="3"/>
  <c r="AD273" i="3"/>
  <c r="AD274" i="3"/>
  <c r="AD275" i="3"/>
  <c r="AD276" i="3"/>
  <c r="AD277" i="3"/>
  <c r="AD278" i="3"/>
  <c r="AD279" i="3"/>
  <c r="AD280" i="3"/>
  <c r="AD281" i="3"/>
  <c r="AD282" i="3"/>
  <c r="AD283" i="3"/>
  <c r="AD284" i="3"/>
  <c r="AD285" i="3"/>
  <c r="AD286" i="3"/>
  <c r="AD287" i="3"/>
  <c r="AD288" i="3"/>
  <c r="AD289" i="3"/>
  <c r="AD290" i="3"/>
  <c r="AD291" i="3"/>
  <c r="AD292" i="3"/>
  <c r="AD293" i="3"/>
  <c r="AD294" i="3"/>
  <c r="AD295" i="3"/>
  <c r="AD296" i="3"/>
  <c r="AD297" i="3"/>
  <c r="AD298" i="3"/>
  <c r="AD299" i="3"/>
  <c r="AD300" i="3"/>
  <c r="AD301" i="3"/>
  <c r="AD302" i="3"/>
  <c r="AD303" i="3"/>
  <c r="AD304" i="3"/>
  <c r="AD305" i="3"/>
  <c r="AD306" i="3"/>
  <c r="AD307" i="3"/>
  <c r="AD308" i="3"/>
  <c r="AD309" i="3"/>
  <c r="AD310" i="3"/>
  <c r="AD311" i="3"/>
  <c r="AD312" i="3"/>
  <c r="AD313" i="3"/>
  <c r="AD314" i="3"/>
  <c r="AD315" i="3"/>
  <c r="AD316" i="3"/>
  <c r="AD317" i="3"/>
  <c r="AD318" i="3"/>
  <c r="AD319" i="3"/>
  <c r="AD320" i="3"/>
  <c r="AD321" i="3"/>
  <c r="AD322" i="3"/>
  <c r="AD323" i="3"/>
  <c r="AD324" i="3"/>
  <c r="AD325" i="3"/>
  <c r="AD326" i="3"/>
  <c r="AD327" i="3"/>
  <c r="AD328" i="3"/>
  <c r="AD329" i="3"/>
  <c r="AD330" i="3"/>
  <c r="AD331" i="3"/>
  <c r="AD332" i="3"/>
  <c r="AD333" i="3"/>
  <c r="AD334" i="3"/>
  <c r="AD335" i="3"/>
  <c r="AD336" i="3"/>
  <c r="AD337" i="3"/>
  <c r="AD338" i="3"/>
  <c r="AD339" i="3"/>
  <c r="AD340" i="3"/>
  <c r="AD341" i="3"/>
  <c r="AD342" i="3"/>
  <c r="AD343" i="3"/>
  <c r="AD344" i="3"/>
  <c r="AD345" i="3"/>
  <c r="AD346" i="3"/>
  <c r="AD347" i="3"/>
  <c r="AD348" i="3"/>
  <c r="AD349" i="3"/>
  <c r="AD350" i="3"/>
  <c r="AD351" i="3"/>
  <c r="AD352" i="3"/>
  <c r="AD353" i="3"/>
  <c r="AD354" i="3"/>
  <c r="AD355" i="3"/>
  <c r="AD356" i="3"/>
  <c r="AD357" i="3"/>
  <c r="AD358" i="3"/>
  <c r="AD359" i="3"/>
  <c r="AD360" i="3"/>
  <c r="AD361" i="3"/>
  <c r="AD362" i="3"/>
  <c r="AD363" i="3"/>
  <c r="AD364" i="3"/>
  <c r="AD365" i="3"/>
  <c r="AD366" i="3"/>
  <c r="AD367" i="3"/>
  <c r="AD368" i="3"/>
  <c r="AD369" i="3"/>
  <c r="AD370" i="3"/>
  <c r="AD371" i="3"/>
  <c r="AD372" i="3"/>
  <c r="AD373" i="3"/>
  <c r="AD374" i="3"/>
  <c r="AD375" i="3"/>
  <c r="AD376" i="3"/>
  <c r="AD377" i="3"/>
  <c r="AD378" i="3"/>
  <c r="AD379" i="3"/>
  <c r="AD380" i="3"/>
  <c r="AD381" i="3"/>
  <c r="AD382" i="3"/>
  <c r="AD383" i="3"/>
  <c r="AD384" i="3"/>
  <c r="AD385" i="3"/>
  <c r="AD386" i="3"/>
  <c r="AD387" i="3"/>
  <c r="AD388" i="3"/>
  <c r="AD389" i="3"/>
  <c r="AD390" i="3"/>
  <c r="AD391" i="3"/>
  <c r="AD392" i="3"/>
  <c r="AD393" i="3"/>
  <c r="AD394" i="3"/>
  <c r="AD395" i="3"/>
  <c r="AD396" i="3"/>
  <c r="AD397" i="3"/>
  <c r="AD398" i="3"/>
  <c r="AD399" i="3"/>
  <c r="AD400" i="3"/>
  <c r="AD401" i="3"/>
  <c r="AD402" i="3"/>
  <c r="AD403" i="3"/>
  <c r="AD404" i="3"/>
  <c r="AD405" i="3"/>
  <c r="AD406" i="3"/>
  <c r="AD407" i="3"/>
  <c r="AD408" i="3"/>
  <c r="AD409" i="3"/>
  <c r="AD410" i="3"/>
  <c r="AD411" i="3"/>
  <c r="AD412" i="3"/>
  <c r="AD413" i="3"/>
  <c r="AD414" i="3"/>
  <c r="AD415" i="3"/>
  <c r="AD416" i="3"/>
  <c r="AD417" i="3"/>
  <c r="AD418" i="3"/>
  <c r="AD419" i="3"/>
  <c r="AD420" i="3"/>
  <c r="AD421" i="3"/>
  <c r="AD422" i="3"/>
  <c r="AD423" i="3"/>
  <c r="AD424" i="3"/>
  <c r="AD425" i="3"/>
  <c r="AD426" i="3"/>
  <c r="AD427" i="3"/>
  <c r="AD428" i="3"/>
  <c r="AD429" i="3"/>
  <c r="AD430" i="3"/>
  <c r="AD431" i="3"/>
  <c r="AD432" i="3"/>
  <c r="AD433" i="3"/>
  <c r="AD434" i="3"/>
  <c r="AD435" i="3"/>
  <c r="AD436" i="3"/>
  <c r="AD437" i="3"/>
  <c r="AD438" i="3"/>
  <c r="AD439" i="3"/>
  <c r="AD440" i="3"/>
  <c r="AD441" i="3"/>
  <c r="AD442" i="3"/>
  <c r="AD443" i="3"/>
  <c r="AD444" i="3"/>
  <c r="AD445" i="3"/>
  <c r="AD446" i="3"/>
  <c r="AD447" i="3"/>
  <c r="AD448" i="3"/>
  <c r="AD449" i="3"/>
  <c r="AD450" i="3"/>
  <c r="AD451" i="3"/>
  <c r="AD452" i="3"/>
  <c r="AD453" i="3"/>
  <c r="AD454" i="3"/>
  <c r="AD455" i="3"/>
  <c r="AD456" i="3"/>
  <c r="AD457" i="3"/>
  <c r="AD458" i="3"/>
  <c r="AD459" i="3"/>
  <c r="AD460" i="3"/>
  <c r="AD461" i="3"/>
  <c r="AD462" i="3"/>
  <c r="AD463" i="3"/>
  <c r="AD464" i="3"/>
  <c r="AD465" i="3"/>
  <c r="AD466" i="3"/>
  <c r="AD467" i="3"/>
  <c r="AD468" i="3"/>
  <c r="AD469" i="3"/>
  <c r="AD470" i="3"/>
  <c r="AD471" i="3"/>
  <c r="AD472" i="3"/>
  <c r="AD473" i="3"/>
  <c r="AD474" i="3"/>
  <c r="AD475" i="3"/>
  <c r="AD476" i="3"/>
  <c r="AD477" i="3"/>
  <c r="AD478" i="3"/>
  <c r="AD479" i="3"/>
  <c r="AD480" i="3"/>
  <c r="AD481" i="3"/>
  <c r="AD482" i="3"/>
  <c r="AD483" i="3"/>
  <c r="AD484" i="3"/>
  <c r="AD485" i="3"/>
  <c r="AD486" i="3"/>
  <c r="AD487" i="3"/>
  <c r="AD488" i="3"/>
  <c r="AD489" i="3"/>
  <c r="AD490" i="3"/>
  <c r="AD491" i="3"/>
  <c r="AD492" i="3"/>
  <c r="AD493" i="3"/>
  <c r="AD494" i="3"/>
  <c r="AD495" i="3"/>
  <c r="AD496" i="3"/>
  <c r="AD497" i="3"/>
  <c r="AD498" i="3"/>
  <c r="AD499" i="3"/>
  <c r="AD500" i="3"/>
  <c r="AD501" i="3"/>
  <c r="AD502" i="3"/>
  <c r="AD503" i="3"/>
  <c r="AD504" i="3"/>
  <c r="AD505" i="3"/>
  <c r="AD506" i="3"/>
  <c r="AD507" i="3"/>
  <c r="AD508" i="3"/>
  <c r="AD509" i="3"/>
  <c r="AD510" i="3"/>
  <c r="AD511" i="3"/>
  <c r="AD512" i="3"/>
  <c r="AD513" i="3"/>
  <c r="AD514" i="3"/>
  <c r="AD515" i="3"/>
  <c r="AD516" i="3"/>
  <c r="AD517" i="3"/>
  <c r="AD518" i="3"/>
  <c r="AD519" i="3"/>
  <c r="AD520" i="3"/>
  <c r="AD521" i="3"/>
  <c r="AD522" i="3"/>
  <c r="AD523" i="3"/>
  <c r="AD524" i="3"/>
  <c r="AD525" i="3"/>
  <c r="AD526" i="3"/>
  <c r="AD527" i="3"/>
  <c r="AD528" i="3"/>
  <c r="AD529" i="3"/>
  <c r="AD530" i="3"/>
  <c r="AD531" i="3"/>
  <c r="AD532" i="3"/>
  <c r="AD533" i="3"/>
  <c r="AD534" i="3"/>
  <c r="AD535" i="3"/>
  <c r="AD536" i="3"/>
  <c r="AD537" i="3"/>
  <c r="AD538" i="3"/>
  <c r="AD539" i="3"/>
  <c r="AD540" i="3"/>
  <c r="AD541" i="3"/>
  <c r="AD542" i="3"/>
  <c r="AD543" i="3"/>
  <c r="AD544" i="3"/>
  <c r="AD545" i="3"/>
  <c r="AD546" i="3"/>
  <c r="AD547" i="3"/>
  <c r="AD548" i="3"/>
  <c r="AD549" i="3"/>
  <c r="AD550" i="3"/>
  <c r="AD551" i="3"/>
  <c r="AD552" i="3"/>
  <c r="AD553" i="3"/>
  <c r="AD554" i="3"/>
  <c r="AD555" i="3"/>
  <c r="AD556" i="3"/>
  <c r="AD557" i="3"/>
  <c r="AD558" i="3"/>
  <c r="AD559" i="3"/>
  <c r="AD560" i="3"/>
  <c r="AD561" i="3"/>
  <c r="AD562" i="3"/>
  <c r="AD563" i="3"/>
  <c r="AD564" i="3"/>
  <c r="AD565" i="3"/>
  <c r="AD566" i="3"/>
  <c r="AD567" i="3"/>
  <c r="AD568" i="3"/>
  <c r="AD569" i="3"/>
  <c r="AD570" i="3"/>
  <c r="AD571" i="3"/>
  <c r="AD572" i="3"/>
  <c r="AD573" i="3"/>
  <c r="AD574" i="3"/>
  <c r="AD575" i="3"/>
  <c r="AD576" i="3"/>
  <c r="AD577" i="3"/>
  <c r="AD578" i="3"/>
  <c r="AD579" i="3"/>
  <c r="AD580" i="3"/>
  <c r="AD581" i="3"/>
  <c r="AD582" i="3"/>
  <c r="AD583" i="3"/>
  <c r="AD584" i="3"/>
  <c r="AD585" i="3"/>
  <c r="AD586" i="3"/>
  <c r="AD587" i="3"/>
  <c r="AD588" i="3"/>
  <c r="AD589" i="3"/>
  <c r="AD590" i="3"/>
  <c r="AD591" i="3"/>
  <c r="AD592" i="3"/>
  <c r="AD593" i="3"/>
  <c r="AD594" i="3"/>
  <c r="AD595" i="3"/>
  <c r="AD596" i="3"/>
  <c r="AD597" i="3"/>
  <c r="AD598" i="3"/>
  <c r="AD599" i="3"/>
  <c r="AD600" i="3"/>
  <c r="AD601" i="3"/>
  <c r="C611" i="17" l="1"/>
  <c r="C610" i="17"/>
  <c r="L17" i="26"/>
  <c r="AG126" i="25"/>
  <c r="AH126" i="25" s="1"/>
  <c r="AI126" i="25" s="1"/>
  <c r="AJ126" i="25" s="1"/>
  <c r="AE128" i="25"/>
  <c r="AE129" i="25" s="1"/>
  <c r="AF125" i="25"/>
  <c r="AG125" i="25" s="1"/>
  <c r="AH125" i="25" s="1"/>
  <c r="AI125" i="25" s="1"/>
  <c r="AJ125" i="25" s="1"/>
  <c r="P13" i="23"/>
  <c r="O13" i="23"/>
  <c r="H590" i="16"/>
  <c r="H591" i="16" s="1"/>
  <c r="H592" i="16" s="1"/>
  <c r="H593" i="16" s="1"/>
  <c r="H594" i="16" s="1"/>
  <c r="H595" i="16" s="1"/>
  <c r="H596" i="16" s="1"/>
  <c r="H597" i="16" s="1"/>
  <c r="H598" i="16" s="1"/>
  <c r="H599" i="16" s="1"/>
  <c r="H600" i="16" s="1"/>
  <c r="H601" i="16" s="1"/>
  <c r="H602" i="16" s="1"/>
  <c r="H603" i="16" s="1"/>
  <c r="H604" i="16" s="1"/>
  <c r="H605" i="16" s="1"/>
  <c r="H606" i="16" s="1"/>
  <c r="H607" i="16" s="1"/>
  <c r="H608" i="16" s="1"/>
  <c r="H609" i="16" s="1"/>
  <c r="H610" i="16" s="1"/>
  <c r="H611" i="16" s="1"/>
  <c r="H612" i="16" s="1"/>
  <c r="H613" i="16" s="1"/>
  <c r="H614" i="16" s="1"/>
  <c r="H615" i="16" s="1"/>
  <c r="H616" i="16" s="1"/>
  <c r="H617" i="16" s="1"/>
  <c r="H618" i="16" s="1"/>
  <c r="H619" i="16" s="1"/>
  <c r="H620" i="16" s="1"/>
  <c r="H621" i="16" s="1"/>
  <c r="H622" i="16" s="1"/>
  <c r="H623" i="16" s="1"/>
  <c r="H624" i="16" s="1"/>
  <c r="H625" i="16" s="1"/>
  <c r="H626" i="16" s="1"/>
  <c r="H627" i="16" s="1"/>
  <c r="H628" i="16" s="1"/>
  <c r="H629" i="16" s="1"/>
  <c r="H630" i="16" s="1"/>
  <c r="H631" i="16" s="1"/>
  <c r="H632" i="16" s="1"/>
  <c r="H633" i="16" s="1"/>
  <c r="H634" i="16" s="1"/>
  <c r="H635" i="16" s="1"/>
  <c r="H636" i="16" s="1"/>
  <c r="H637" i="16" s="1"/>
  <c r="H638" i="16" s="1"/>
  <c r="H639" i="16" s="1"/>
  <c r="H640" i="16" s="1"/>
  <c r="H641" i="16" s="1"/>
  <c r="H642" i="16" s="1"/>
  <c r="H643" i="16" s="1"/>
  <c r="H644" i="16" s="1"/>
  <c r="H645" i="16" s="1"/>
  <c r="H646" i="16" s="1"/>
  <c r="H647" i="16" s="1"/>
  <c r="H648" i="16" s="1"/>
  <c r="H649" i="16" s="1"/>
  <c r="H650" i="16" s="1"/>
  <c r="H651" i="16" s="1"/>
  <c r="H652" i="16" s="1"/>
  <c r="H653" i="16" s="1"/>
  <c r="H654" i="16" s="1"/>
  <c r="H655" i="16" s="1"/>
  <c r="H656" i="16" s="1"/>
  <c r="H657" i="16" s="1"/>
  <c r="H658" i="16" s="1"/>
  <c r="H659" i="16" s="1"/>
  <c r="H660" i="16" s="1"/>
  <c r="H661" i="16" s="1"/>
  <c r="H662" i="16" s="1"/>
  <c r="H663" i="16" s="1"/>
  <c r="H664" i="16" s="1"/>
  <c r="H665" i="16" s="1"/>
  <c r="H666" i="16" s="1"/>
  <c r="H667" i="16" s="1"/>
  <c r="H668" i="16" s="1"/>
  <c r="H669" i="16" s="1"/>
  <c r="H670" i="16" s="1"/>
  <c r="H671" i="16" s="1"/>
  <c r="H672" i="16" s="1"/>
  <c r="H673" i="16" s="1"/>
  <c r="H674" i="16" s="1"/>
  <c r="H675" i="16" s="1"/>
  <c r="H676" i="16" s="1"/>
  <c r="H677" i="16" s="1"/>
  <c r="H678" i="16" s="1"/>
  <c r="H679" i="16" s="1"/>
  <c r="H680" i="16" s="1"/>
  <c r="H681" i="16" s="1"/>
  <c r="H682" i="16" s="1"/>
  <c r="H683" i="16" s="1"/>
  <c r="H684" i="16" s="1"/>
  <c r="H685" i="16" s="1"/>
  <c r="H686" i="16" s="1"/>
  <c r="H687" i="16" s="1"/>
  <c r="H688" i="16" s="1"/>
  <c r="H689" i="16" s="1"/>
  <c r="H690" i="16" s="1"/>
  <c r="H691" i="16" s="1"/>
  <c r="H692" i="16" s="1"/>
  <c r="H693" i="16" s="1"/>
  <c r="H694" i="16" s="1"/>
  <c r="H695" i="16" s="1"/>
  <c r="H696" i="16" s="1"/>
  <c r="H697" i="16" s="1"/>
  <c r="H698" i="16" s="1"/>
  <c r="H699" i="16" s="1"/>
  <c r="H700" i="16" s="1"/>
  <c r="H701" i="16" s="1"/>
  <c r="H702" i="16" s="1"/>
  <c r="H703" i="16" s="1"/>
  <c r="H704" i="16" s="1"/>
  <c r="H705" i="16" s="1"/>
  <c r="H706" i="16" s="1"/>
  <c r="H707" i="16" s="1"/>
  <c r="H708" i="16" s="1"/>
  <c r="H709" i="16" s="1"/>
  <c r="H710" i="16" s="1"/>
  <c r="H711" i="16" s="1"/>
  <c r="H712" i="16" s="1"/>
  <c r="H713" i="16" s="1"/>
  <c r="H714" i="16" s="1"/>
  <c r="H715" i="16" s="1"/>
  <c r="H716" i="16" s="1"/>
  <c r="H717" i="16" s="1"/>
  <c r="H718" i="16" s="1"/>
  <c r="H719" i="16" s="1"/>
  <c r="H720" i="16" s="1"/>
  <c r="H721" i="16" s="1"/>
  <c r="G590" i="16"/>
  <c r="G591" i="16" s="1"/>
  <c r="G592" i="16" s="1"/>
  <c r="G593" i="16" s="1"/>
  <c r="G594" i="16" s="1"/>
  <c r="G595" i="16" s="1"/>
  <c r="G596" i="16" s="1"/>
  <c r="G597" i="16" s="1"/>
  <c r="G598" i="16" s="1"/>
  <c r="G599" i="16" s="1"/>
  <c r="G600" i="16" s="1"/>
  <c r="G601" i="16" s="1"/>
  <c r="G602" i="16" s="1"/>
  <c r="G603" i="16" s="1"/>
  <c r="G604" i="16" s="1"/>
  <c r="G605" i="16" s="1"/>
  <c r="G606" i="16" s="1"/>
  <c r="G607" i="16" s="1"/>
  <c r="G608" i="16" s="1"/>
  <c r="G609" i="16" s="1"/>
  <c r="G610" i="16" s="1"/>
  <c r="G611" i="16" s="1"/>
  <c r="G612" i="16" s="1"/>
  <c r="G613" i="16" s="1"/>
  <c r="G614" i="16" s="1"/>
  <c r="G615" i="16" s="1"/>
  <c r="G616" i="16" s="1"/>
  <c r="G617" i="16" s="1"/>
  <c r="G618" i="16" s="1"/>
  <c r="G619" i="16" s="1"/>
  <c r="G620" i="16" s="1"/>
  <c r="G621" i="16" s="1"/>
  <c r="G622" i="16" s="1"/>
  <c r="G623" i="16" s="1"/>
  <c r="G624" i="16" s="1"/>
  <c r="G625" i="16" s="1"/>
  <c r="G626" i="16" s="1"/>
  <c r="G627" i="16" s="1"/>
  <c r="G628" i="16" s="1"/>
  <c r="G629" i="16" s="1"/>
  <c r="G630" i="16" s="1"/>
  <c r="G631" i="16" s="1"/>
  <c r="G632" i="16" s="1"/>
  <c r="G633" i="16" s="1"/>
  <c r="G634" i="16" s="1"/>
  <c r="G635" i="16" s="1"/>
  <c r="G636" i="16" s="1"/>
  <c r="G637" i="16" s="1"/>
  <c r="G638" i="16" s="1"/>
  <c r="G639" i="16" s="1"/>
  <c r="G640" i="16" s="1"/>
  <c r="G641" i="16" s="1"/>
  <c r="G642" i="16" s="1"/>
  <c r="G643" i="16" s="1"/>
  <c r="G644" i="16" s="1"/>
  <c r="G645" i="16" s="1"/>
  <c r="G646" i="16" s="1"/>
  <c r="G647" i="16" s="1"/>
  <c r="G648" i="16" s="1"/>
  <c r="G649" i="16" s="1"/>
  <c r="G650" i="16" s="1"/>
  <c r="G651" i="16" s="1"/>
  <c r="G652" i="16" s="1"/>
  <c r="G653" i="16" s="1"/>
  <c r="G654" i="16" s="1"/>
  <c r="G655" i="16" s="1"/>
  <c r="G656" i="16" s="1"/>
  <c r="G657" i="16" s="1"/>
  <c r="G658" i="16" s="1"/>
  <c r="G659" i="16" s="1"/>
  <c r="G660" i="16" s="1"/>
  <c r="G661" i="16" s="1"/>
  <c r="G662" i="16" s="1"/>
  <c r="G663" i="16" s="1"/>
  <c r="G664" i="16" s="1"/>
  <c r="G665" i="16" s="1"/>
  <c r="G666" i="16" s="1"/>
  <c r="G667" i="16" s="1"/>
  <c r="G668" i="16" s="1"/>
  <c r="G669" i="16" s="1"/>
  <c r="G670" i="16" s="1"/>
  <c r="G671" i="16" s="1"/>
  <c r="G672" i="16" s="1"/>
  <c r="G673" i="16" s="1"/>
  <c r="G674" i="16" s="1"/>
  <c r="G675" i="16" s="1"/>
  <c r="G676" i="16" s="1"/>
  <c r="G677" i="16" s="1"/>
  <c r="G678" i="16" s="1"/>
  <c r="G679" i="16" s="1"/>
  <c r="G680" i="16" s="1"/>
  <c r="G681" i="16" s="1"/>
  <c r="G682" i="16" s="1"/>
  <c r="G683" i="16" s="1"/>
  <c r="G684" i="16" s="1"/>
  <c r="G685" i="16" s="1"/>
  <c r="G686" i="16" s="1"/>
  <c r="G687" i="16" s="1"/>
  <c r="G688" i="16" s="1"/>
  <c r="G689" i="16" s="1"/>
  <c r="G690" i="16" s="1"/>
  <c r="G691" i="16" s="1"/>
  <c r="G692" i="16" s="1"/>
  <c r="G693" i="16" s="1"/>
  <c r="G694" i="16" s="1"/>
  <c r="G695" i="16" s="1"/>
  <c r="G696" i="16" s="1"/>
  <c r="G697" i="16" s="1"/>
  <c r="G698" i="16" s="1"/>
  <c r="G699" i="16" s="1"/>
  <c r="G700" i="16" s="1"/>
  <c r="G701" i="16" s="1"/>
  <c r="G702" i="16" s="1"/>
  <c r="G703" i="16" s="1"/>
  <c r="G704" i="16" s="1"/>
  <c r="G705" i="16" s="1"/>
  <c r="G706" i="16" s="1"/>
  <c r="G707" i="16" s="1"/>
  <c r="G708" i="16" s="1"/>
  <c r="G709" i="16" s="1"/>
  <c r="G710" i="16" s="1"/>
  <c r="G711" i="16" s="1"/>
  <c r="G712" i="16" s="1"/>
  <c r="G713" i="16" s="1"/>
  <c r="G714" i="16" s="1"/>
  <c r="G715" i="16" s="1"/>
  <c r="G716" i="16" s="1"/>
  <c r="G717" i="16" s="1"/>
  <c r="G718" i="16" s="1"/>
  <c r="G719" i="16" s="1"/>
  <c r="G720" i="16" s="1"/>
  <c r="G721" i="16" s="1"/>
  <c r="D590" i="16"/>
  <c r="D591" i="16" s="1"/>
  <c r="D592" i="16" s="1"/>
  <c r="D593" i="16" s="1"/>
  <c r="D594" i="16" s="1"/>
  <c r="D595" i="16" s="1"/>
  <c r="D596" i="16" s="1"/>
  <c r="D597" i="16" s="1"/>
  <c r="D598" i="16" s="1"/>
  <c r="D599" i="16" s="1"/>
  <c r="D600" i="16" s="1"/>
  <c r="D601" i="16" s="1"/>
  <c r="D602" i="16" s="1"/>
  <c r="D603" i="16" s="1"/>
  <c r="D604" i="16" s="1"/>
  <c r="D605" i="16" s="1"/>
  <c r="D606" i="16" s="1"/>
  <c r="D607" i="16" s="1"/>
  <c r="D608" i="16" s="1"/>
  <c r="D609" i="16" s="1"/>
  <c r="D610" i="16" s="1"/>
  <c r="D611" i="16" s="1"/>
  <c r="D612" i="16" s="1"/>
  <c r="D613" i="16" s="1"/>
  <c r="D614" i="16" s="1"/>
  <c r="D615" i="16" s="1"/>
  <c r="D616" i="16" s="1"/>
  <c r="D617" i="16" s="1"/>
  <c r="D618" i="16" s="1"/>
  <c r="D619" i="16" s="1"/>
  <c r="D620" i="16" s="1"/>
  <c r="D621" i="16" s="1"/>
  <c r="D622" i="16" s="1"/>
  <c r="D623" i="16" s="1"/>
  <c r="D624" i="16" s="1"/>
  <c r="D625" i="16" s="1"/>
  <c r="D626" i="16" s="1"/>
  <c r="D627" i="16" s="1"/>
  <c r="D628" i="16" s="1"/>
  <c r="D629" i="16" s="1"/>
  <c r="D630" i="16" s="1"/>
  <c r="D631" i="16" s="1"/>
  <c r="D632" i="16" s="1"/>
  <c r="D633" i="16" s="1"/>
  <c r="D634" i="16" s="1"/>
  <c r="D635" i="16" s="1"/>
  <c r="D636" i="16" s="1"/>
  <c r="D637" i="16" s="1"/>
  <c r="D638" i="16" s="1"/>
  <c r="D639" i="16" s="1"/>
  <c r="D640" i="16" s="1"/>
  <c r="D641" i="16" s="1"/>
  <c r="D642" i="16" s="1"/>
  <c r="D643" i="16" s="1"/>
  <c r="D644" i="16" s="1"/>
  <c r="D645" i="16" s="1"/>
  <c r="D646" i="16" s="1"/>
  <c r="D647" i="16" s="1"/>
  <c r="D648" i="16" s="1"/>
  <c r="D649" i="16" s="1"/>
  <c r="D650" i="16" s="1"/>
  <c r="D651" i="16" s="1"/>
  <c r="D652" i="16" s="1"/>
  <c r="D653" i="16" s="1"/>
  <c r="D654" i="16" s="1"/>
  <c r="D655" i="16" s="1"/>
  <c r="D656" i="16" s="1"/>
  <c r="D657" i="16" s="1"/>
  <c r="D658" i="16" s="1"/>
  <c r="D659" i="16" s="1"/>
  <c r="D660" i="16" s="1"/>
  <c r="D661" i="16" s="1"/>
  <c r="D662" i="16" s="1"/>
  <c r="D663" i="16" s="1"/>
  <c r="D664" i="16" s="1"/>
  <c r="D665" i="16" s="1"/>
  <c r="D666" i="16" s="1"/>
  <c r="D667" i="16" s="1"/>
  <c r="D668" i="16" s="1"/>
  <c r="D669" i="16" s="1"/>
  <c r="D670" i="16" s="1"/>
  <c r="D671" i="16" s="1"/>
  <c r="D672" i="16" s="1"/>
  <c r="D673" i="16" s="1"/>
  <c r="D674" i="16" s="1"/>
  <c r="D675" i="16" s="1"/>
  <c r="D676" i="16" s="1"/>
  <c r="D677" i="16" s="1"/>
  <c r="D678" i="16" s="1"/>
  <c r="D679" i="16" s="1"/>
  <c r="D680" i="16" s="1"/>
  <c r="D681" i="16" s="1"/>
  <c r="D682" i="16" s="1"/>
  <c r="D683" i="16" s="1"/>
  <c r="D684" i="16" s="1"/>
  <c r="D685" i="16" s="1"/>
  <c r="D686" i="16" s="1"/>
  <c r="D687" i="16" s="1"/>
  <c r="D688" i="16" s="1"/>
  <c r="D689" i="16" s="1"/>
  <c r="D690" i="16" s="1"/>
  <c r="D691" i="16" s="1"/>
  <c r="D692" i="16" s="1"/>
  <c r="D693" i="16" s="1"/>
  <c r="D694" i="16" s="1"/>
  <c r="D695" i="16" s="1"/>
  <c r="D696" i="16" s="1"/>
  <c r="D697" i="16" s="1"/>
  <c r="D698" i="16" s="1"/>
  <c r="D699" i="16" s="1"/>
  <c r="D700" i="16" s="1"/>
  <c r="D701" i="16" s="1"/>
  <c r="D702" i="16" s="1"/>
  <c r="D703" i="16" s="1"/>
  <c r="D704" i="16" s="1"/>
  <c r="D705" i="16" s="1"/>
  <c r="D706" i="16" s="1"/>
  <c r="D707" i="16" s="1"/>
  <c r="D708" i="16" s="1"/>
  <c r="D709" i="16" s="1"/>
  <c r="D710" i="16" s="1"/>
  <c r="D711" i="16" s="1"/>
  <c r="D712" i="16" s="1"/>
  <c r="D713" i="16" s="1"/>
  <c r="D714" i="16" s="1"/>
  <c r="D715" i="16" s="1"/>
  <c r="D716" i="16" s="1"/>
  <c r="D717" i="16" s="1"/>
  <c r="D718" i="16" s="1"/>
  <c r="D719" i="16" s="1"/>
  <c r="D720" i="16" s="1"/>
  <c r="D721" i="16" s="1"/>
  <c r="E590" i="16"/>
  <c r="E591" i="16" s="1"/>
  <c r="E592" i="16" s="1"/>
  <c r="E593" i="16" s="1"/>
  <c r="E594" i="16" s="1"/>
  <c r="E595" i="16" s="1"/>
  <c r="E596" i="16" s="1"/>
  <c r="E597" i="16" s="1"/>
  <c r="E598" i="16" s="1"/>
  <c r="E599" i="16" s="1"/>
  <c r="E600" i="16" s="1"/>
  <c r="E601" i="16" s="1"/>
  <c r="E602" i="16" s="1"/>
  <c r="E603" i="16" s="1"/>
  <c r="E604" i="16" s="1"/>
  <c r="E605" i="16" s="1"/>
  <c r="E606" i="16" s="1"/>
  <c r="E607" i="16" s="1"/>
  <c r="E608" i="16" s="1"/>
  <c r="E609" i="16" s="1"/>
  <c r="E610" i="16" s="1"/>
  <c r="E611" i="16" s="1"/>
  <c r="E612" i="16" s="1"/>
  <c r="E613" i="16" s="1"/>
  <c r="E614" i="16" s="1"/>
  <c r="E615" i="16" s="1"/>
  <c r="E616" i="16" s="1"/>
  <c r="E617" i="16" s="1"/>
  <c r="E618" i="16" s="1"/>
  <c r="E619" i="16" s="1"/>
  <c r="E620" i="16" s="1"/>
  <c r="E621" i="16" s="1"/>
  <c r="E622" i="16" s="1"/>
  <c r="E623" i="16" s="1"/>
  <c r="E624" i="16" s="1"/>
  <c r="E625" i="16" s="1"/>
  <c r="E626" i="16" s="1"/>
  <c r="E627" i="16" s="1"/>
  <c r="E628" i="16" s="1"/>
  <c r="E629" i="16" s="1"/>
  <c r="E630" i="16" s="1"/>
  <c r="E631" i="16" s="1"/>
  <c r="E632" i="16" s="1"/>
  <c r="E633" i="16" s="1"/>
  <c r="E634" i="16" s="1"/>
  <c r="E635" i="16" s="1"/>
  <c r="E636" i="16" s="1"/>
  <c r="E637" i="16" s="1"/>
  <c r="E638" i="16" s="1"/>
  <c r="E639" i="16" s="1"/>
  <c r="E640" i="16" s="1"/>
  <c r="E641" i="16" s="1"/>
  <c r="E642" i="16" s="1"/>
  <c r="E643" i="16" s="1"/>
  <c r="E644" i="16" s="1"/>
  <c r="E645" i="16" s="1"/>
  <c r="E646" i="16" s="1"/>
  <c r="E647" i="16" s="1"/>
  <c r="E648" i="16" s="1"/>
  <c r="E649" i="16" s="1"/>
  <c r="E650" i="16" s="1"/>
  <c r="E651" i="16" s="1"/>
  <c r="E652" i="16" s="1"/>
  <c r="E653" i="16" s="1"/>
  <c r="E654" i="16" s="1"/>
  <c r="E655" i="16" s="1"/>
  <c r="E656" i="16" s="1"/>
  <c r="E657" i="16" s="1"/>
  <c r="E658" i="16" s="1"/>
  <c r="E659" i="16" s="1"/>
  <c r="E660" i="16" s="1"/>
  <c r="E661" i="16" s="1"/>
  <c r="E662" i="16" s="1"/>
  <c r="E663" i="16" s="1"/>
  <c r="E664" i="16" s="1"/>
  <c r="E665" i="16" s="1"/>
  <c r="E666" i="16" s="1"/>
  <c r="E667" i="16" s="1"/>
  <c r="E668" i="16" s="1"/>
  <c r="E669" i="16" s="1"/>
  <c r="E670" i="16" s="1"/>
  <c r="E671" i="16" s="1"/>
  <c r="E672" i="16" s="1"/>
  <c r="E673" i="16" s="1"/>
  <c r="E674" i="16" s="1"/>
  <c r="E675" i="16" s="1"/>
  <c r="E676" i="16" s="1"/>
  <c r="E677" i="16" s="1"/>
  <c r="E678" i="16" s="1"/>
  <c r="E679" i="16" s="1"/>
  <c r="E680" i="16" s="1"/>
  <c r="E681" i="16" s="1"/>
  <c r="E682" i="16" s="1"/>
  <c r="E683" i="16" s="1"/>
  <c r="E684" i="16" s="1"/>
  <c r="E685" i="16" s="1"/>
  <c r="E686" i="16" s="1"/>
  <c r="E687" i="16" s="1"/>
  <c r="E688" i="16" s="1"/>
  <c r="E689" i="16" s="1"/>
  <c r="E690" i="16" s="1"/>
  <c r="E691" i="16" s="1"/>
  <c r="E692" i="16" s="1"/>
  <c r="E693" i="16" s="1"/>
  <c r="E694" i="16" s="1"/>
  <c r="E695" i="16" s="1"/>
  <c r="E696" i="16" s="1"/>
  <c r="E697" i="16" s="1"/>
  <c r="E698" i="16" s="1"/>
  <c r="E699" i="16" s="1"/>
  <c r="E700" i="16" s="1"/>
  <c r="E701" i="16" s="1"/>
  <c r="E702" i="16" s="1"/>
  <c r="E703" i="16" s="1"/>
  <c r="E704" i="16" s="1"/>
  <c r="E705" i="16" s="1"/>
  <c r="E706" i="16" s="1"/>
  <c r="E707" i="16" s="1"/>
  <c r="E708" i="16" s="1"/>
  <c r="E709" i="16" s="1"/>
  <c r="E710" i="16" s="1"/>
  <c r="E711" i="16" s="1"/>
  <c r="E712" i="16" s="1"/>
  <c r="E713" i="16" s="1"/>
  <c r="E714" i="16" s="1"/>
  <c r="E715" i="16" s="1"/>
  <c r="E716" i="16" s="1"/>
  <c r="E717" i="16" s="1"/>
  <c r="E718" i="16" s="1"/>
  <c r="E719" i="16" s="1"/>
  <c r="E720" i="16" s="1"/>
  <c r="E721" i="16" s="1"/>
  <c r="K590" i="16"/>
  <c r="K591" i="16" s="1"/>
  <c r="K592" i="16" s="1"/>
  <c r="K593" i="16" s="1"/>
  <c r="K594" i="16" s="1"/>
  <c r="K595" i="16" s="1"/>
  <c r="K596" i="16" s="1"/>
  <c r="K597" i="16" s="1"/>
  <c r="K598" i="16" s="1"/>
  <c r="K599" i="16" s="1"/>
  <c r="K600" i="16" s="1"/>
  <c r="K601" i="16" s="1"/>
  <c r="K602" i="16" s="1"/>
  <c r="K603" i="16" s="1"/>
  <c r="K604" i="16" s="1"/>
  <c r="K605" i="16" s="1"/>
  <c r="K606" i="16" s="1"/>
  <c r="K607" i="16" s="1"/>
  <c r="K608" i="16" s="1"/>
  <c r="K609" i="16" s="1"/>
  <c r="K610" i="16" s="1"/>
  <c r="K611" i="16" s="1"/>
  <c r="K612" i="16" s="1"/>
  <c r="K613" i="16" s="1"/>
  <c r="K614" i="16" s="1"/>
  <c r="K615" i="16" s="1"/>
  <c r="K616" i="16" s="1"/>
  <c r="K617" i="16" s="1"/>
  <c r="K618" i="16" s="1"/>
  <c r="K619" i="16" s="1"/>
  <c r="K620" i="16" s="1"/>
  <c r="K621" i="16" s="1"/>
  <c r="K622" i="16" s="1"/>
  <c r="K623" i="16" s="1"/>
  <c r="K624" i="16" s="1"/>
  <c r="K625" i="16" s="1"/>
  <c r="K626" i="16" s="1"/>
  <c r="K627" i="16" s="1"/>
  <c r="K628" i="16" s="1"/>
  <c r="K629" i="16" s="1"/>
  <c r="K630" i="16" s="1"/>
  <c r="K631" i="16" s="1"/>
  <c r="K632" i="16" s="1"/>
  <c r="K633" i="16" s="1"/>
  <c r="K634" i="16" s="1"/>
  <c r="K635" i="16" s="1"/>
  <c r="K636" i="16" s="1"/>
  <c r="K637" i="16" s="1"/>
  <c r="K638" i="16" s="1"/>
  <c r="K639" i="16" s="1"/>
  <c r="K640" i="16" s="1"/>
  <c r="K641" i="16" s="1"/>
  <c r="K642" i="16" s="1"/>
  <c r="K643" i="16" s="1"/>
  <c r="K644" i="16" s="1"/>
  <c r="K645" i="16" s="1"/>
  <c r="K646" i="16" s="1"/>
  <c r="K647" i="16" s="1"/>
  <c r="K648" i="16" s="1"/>
  <c r="K649" i="16" s="1"/>
  <c r="K650" i="16" s="1"/>
  <c r="K651" i="16" s="1"/>
  <c r="K652" i="16" s="1"/>
  <c r="K653" i="16" s="1"/>
  <c r="K654" i="16" s="1"/>
  <c r="K655" i="16" s="1"/>
  <c r="K656" i="16" s="1"/>
  <c r="K657" i="16" s="1"/>
  <c r="K658" i="16" s="1"/>
  <c r="K659" i="16" s="1"/>
  <c r="K660" i="16" s="1"/>
  <c r="K661" i="16" s="1"/>
  <c r="K662" i="16" s="1"/>
  <c r="K663" i="16" s="1"/>
  <c r="K664" i="16" s="1"/>
  <c r="K665" i="16" s="1"/>
  <c r="K666" i="16" s="1"/>
  <c r="K667" i="16" s="1"/>
  <c r="K668" i="16" s="1"/>
  <c r="K669" i="16" s="1"/>
  <c r="K670" i="16" s="1"/>
  <c r="K671" i="16" s="1"/>
  <c r="K672" i="16" s="1"/>
  <c r="K673" i="16" s="1"/>
  <c r="K674" i="16" s="1"/>
  <c r="K675" i="16" s="1"/>
  <c r="K676" i="16" s="1"/>
  <c r="K677" i="16" s="1"/>
  <c r="K678" i="16" s="1"/>
  <c r="K679" i="16" s="1"/>
  <c r="K680" i="16" s="1"/>
  <c r="K681" i="16" s="1"/>
  <c r="K682" i="16" s="1"/>
  <c r="K683" i="16" s="1"/>
  <c r="K684" i="16" s="1"/>
  <c r="K685" i="16" s="1"/>
  <c r="K686" i="16" s="1"/>
  <c r="K687" i="16" s="1"/>
  <c r="K688" i="16" s="1"/>
  <c r="K689" i="16" s="1"/>
  <c r="K690" i="16" s="1"/>
  <c r="K691" i="16" s="1"/>
  <c r="K692" i="16" s="1"/>
  <c r="K693" i="16" s="1"/>
  <c r="K694" i="16" s="1"/>
  <c r="K695" i="16" s="1"/>
  <c r="K696" i="16" s="1"/>
  <c r="K697" i="16" s="1"/>
  <c r="K698" i="16" s="1"/>
  <c r="K699" i="16" s="1"/>
  <c r="K700" i="16" s="1"/>
  <c r="K701" i="16" s="1"/>
  <c r="K702" i="16" s="1"/>
  <c r="K703" i="16" s="1"/>
  <c r="K704" i="16" s="1"/>
  <c r="K705" i="16" s="1"/>
  <c r="K706" i="16" s="1"/>
  <c r="K707" i="16" s="1"/>
  <c r="K708" i="16" s="1"/>
  <c r="K709" i="16" s="1"/>
  <c r="K710" i="16" s="1"/>
  <c r="K711" i="16" s="1"/>
  <c r="K712" i="16" s="1"/>
  <c r="K713" i="16" s="1"/>
  <c r="K714" i="16" s="1"/>
  <c r="K715" i="16" s="1"/>
  <c r="K716" i="16" s="1"/>
  <c r="K717" i="16" s="1"/>
  <c r="K718" i="16" s="1"/>
  <c r="K719" i="16" s="1"/>
  <c r="K720" i="16" s="1"/>
  <c r="K721" i="16" s="1"/>
  <c r="J590" i="16"/>
  <c r="J591" i="16" s="1"/>
  <c r="J592" i="16" s="1"/>
  <c r="J593" i="16" s="1"/>
  <c r="J594" i="16" s="1"/>
  <c r="J595" i="16" s="1"/>
  <c r="J596" i="16" s="1"/>
  <c r="J597" i="16" s="1"/>
  <c r="J598" i="16" s="1"/>
  <c r="J599" i="16" s="1"/>
  <c r="J600" i="16" s="1"/>
  <c r="J601" i="16" s="1"/>
  <c r="J602" i="16" s="1"/>
  <c r="J603" i="16" s="1"/>
  <c r="J604" i="16" s="1"/>
  <c r="J605" i="16" s="1"/>
  <c r="J606" i="16" s="1"/>
  <c r="J607" i="16" s="1"/>
  <c r="J608" i="16" s="1"/>
  <c r="J609" i="16" s="1"/>
  <c r="J610" i="16" s="1"/>
  <c r="J611" i="16" s="1"/>
  <c r="J612" i="16" s="1"/>
  <c r="J613" i="16" s="1"/>
  <c r="J614" i="16" s="1"/>
  <c r="J615" i="16" s="1"/>
  <c r="J616" i="16" s="1"/>
  <c r="J617" i="16" s="1"/>
  <c r="J618" i="16" s="1"/>
  <c r="J619" i="16" s="1"/>
  <c r="J620" i="16" s="1"/>
  <c r="J621" i="16" s="1"/>
  <c r="J622" i="16" s="1"/>
  <c r="J623" i="16" s="1"/>
  <c r="J624" i="16" s="1"/>
  <c r="J625" i="16" s="1"/>
  <c r="J626" i="16" s="1"/>
  <c r="J627" i="16" s="1"/>
  <c r="J628" i="16" s="1"/>
  <c r="J629" i="16" s="1"/>
  <c r="J630" i="16" s="1"/>
  <c r="J631" i="16" s="1"/>
  <c r="J632" i="16" s="1"/>
  <c r="J633" i="16" s="1"/>
  <c r="J634" i="16" s="1"/>
  <c r="J635" i="16" s="1"/>
  <c r="J636" i="16" s="1"/>
  <c r="J637" i="16" s="1"/>
  <c r="J638" i="16" s="1"/>
  <c r="J639" i="16" s="1"/>
  <c r="J640" i="16" s="1"/>
  <c r="J641" i="16" s="1"/>
  <c r="J642" i="16" s="1"/>
  <c r="J643" i="16" s="1"/>
  <c r="J644" i="16" s="1"/>
  <c r="J645" i="16" s="1"/>
  <c r="J646" i="16" s="1"/>
  <c r="J647" i="16" s="1"/>
  <c r="J648" i="16" s="1"/>
  <c r="J649" i="16" s="1"/>
  <c r="J650" i="16" s="1"/>
  <c r="J651" i="16" s="1"/>
  <c r="J652" i="16" s="1"/>
  <c r="J653" i="16" s="1"/>
  <c r="J654" i="16" s="1"/>
  <c r="J655" i="16" s="1"/>
  <c r="J656" i="16" s="1"/>
  <c r="J657" i="16" s="1"/>
  <c r="J658" i="16" s="1"/>
  <c r="J659" i="16" s="1"/>
  <c r="J660" i="16" s="1"/>
  <c r="J661" i="16" s="1"/>
  <c r="J662" i="16" s="1"/>
  <c r="J663" i="16" s="1"/>
  <c r="J664" i="16" s="1"/>
  <c r="J665" i="16" s="1"/>
  <c r="J666" i="16" s="1"/>
  <c r="J667" i="16" s="1"/>
  <c r="J668" i="16" s="1"/>
  <c r="J669" i="16" s="1"/>
  <c r="J670" i="16" s="1"/>
  <c r="J671" i="16" s="1"/>
  <c r="J672" i="16" s="1"/>
  <c r="J673" i="16" s="1"/>
  <c r="J674" i="16" s="1"/>
  <c r="J675" i="16" s="1"/>
  <c r="J676" i="16" s="1"/>
  <c r="J677" i="16" s="1"/>
  <c r="J678" i="16" s="1"/>
  <c r="J679" i="16" s="1"/>
  <c r="J680" i="16" s="1"/>
  <c r="J681" i="16" s="1"/>
  <c r="J682" i="16" s="1"/>
  <c r="J683" i="16" s="1"/>
  <c r="J684" i="16" s="1"/>
  <c r="J685" i="16" s="1"/>
  <c r="J686" i="16" s="1"/>
  <c r="J687" i="16" s="1"/>
  <c r="J688" i="16" s="1"/>
  <c r="J689" i="16" s="1"/>
  <c r="J690" i="16" s="1"/>
  <c r="J691" i="16" s="1"/>
  <c r="J692" i="16" s="1"/>
  <c r="J693" i="16" s="1"/>
  <c r="J694" i="16" s="1"/>
  <c r="J695" i="16" s="1"/>
  <c r="J696" i="16" s="1"/>
  <c r="J697" i="16" s="1"/>
  <c r="J698" i="16" s="1"/>
  <c r="J699" i="16" s="1"/>
  <c r="J700" i="16" s="1"/>
  <c r="J701" i="16" s="1"/>
  <c r="J702" i="16" s="1"/>
  <c r="J703" i="16" s="1"/>
  <c r="J704" i="16" s="1"/>
  <c r="J705" i="16" s="1"/>
  <c r="J706" i="16" s="1"/>
  <c r="J707" i="16" s="1"/>
  <c r="J708" i="16" s="1"/>
  <c r="J709" i="16" s="1"/>
  <c r="J710" i="16" s="1"/>
  <c r="J711" i="16" s="1"/>
  <c r="J712" i="16" s="1"/>
  <c r="J713" i="16" s="1"/>
  <c r="J714" i="16" s="1"/>
  <c r="J715" i="16" s="1"/>
  <c r="J716" i="16" s="1"/>
  <c r="J717" i="16" s="1"/>
  <c r="J718" i="16" s="1"/>
  <c r="J719" i="16" s="1"/>
  <c r="J720" i="16" s="1"/>
  <c r="J721" i="16" s="1"/>
  <c r="I590" i="16"/>
  <c r="I591" i="16" s="1"/>
  <c r="I592" i="16" s="1"/>
  <c r="I593" i="16" s="1"/>
  <c r="I594" i="16" s="1"/>
  <c r="I595" i="16" s="1"/>
  <c r="I596" i="16" s="1"/>
  <c r="I597" i="16" s="1"/>
  <c r="I598" i="16" s="1"/>
  <c r="I599" i="16" s="1"/>
  <c r="I600" i="16" s="1"/>
  <c r="I601" i="16" s="1"/>
  <c r="I602" i="16" s="1"/>
  <c r="I603" i="16" s="1"/>
  <c r="I604" i="16" s="1"/>
  <c r="I605" i="16" s="1"/>
  <c r="I606" i="16" s="1"/>
  <c r="I607" i="16" s="1"/>
  <c r="I608" i="16" s="1"/>
  <c r="I609" i="16" s="1"/>
  <c r="I610" i="16" s="1"/>
  <c r="I611" i="16" s="1"/>
  <c r="I612" i="16" s="1"/>
  <c r="I613" i="16" s="1"/>
  <c r="I614" i="16" s="1"/>
  <c r="I615" i="16" s="1"/>
  <c r="I616" i="16" s="1"/>
  <c r="I617" i="16" s="1"/>
  <c r="I618" i="16" s="1"/>
  <c r="I619" i="16" s="1"/>
  <c r="I620" i="16" s="1"/>
  <c r="I621" i="16" s="1"/>
  <c r="I622" i="16" s="1"/>
  <c r="I623" i="16" s="1"/>
  <c r="I624" i="16" s="1"/>
  <c r="I625" i="16" s="1"/>
  <c r="I626" i="16" s="1"/>
  <c r="I627" i="16" s="1"/>
  <c r="I628" i="16" s="1"/>
  <c r="I629" i="16" s="1"/>
  <c r="I630" i="16" s="1"/>
  <c r="I631" i="16" s="1"/>
  <c r="I632" i="16" s="1"/>
  <c r="I633" i="16" s="1"/>
  <c r="I634" i="16" s="1"/>
  <c r="I635" i="16" s="1"/>
  <c r="I636" i="16" s="1"/>
  <c r="I637" i="16" s="1"/>
  <c r="I638" i="16" s="1"/>
  <c r="I639" i="16" s="1"/>
  <c r="I640" i="16" s="1"/>
  <c r="I641" i="16" s="1"/>
  <c r="I642" i="16" s="1"/>
  <c r="I643" i="16" s="1"/>
  <c r="I644" i="16" s="1"/>
  <c r="I645" i="16" s="1"/>
  <c r="I646" i="16" s="1"/>
  <c r="I647" i="16" s="1"/>
  <c r="I648" i="16" s="1"/>
  <c r="I649" i="16" s="1"/>
  <c r="I650" i="16" s="1"/>
  <c r="I651" i="16" s="1"/>
  <c r="I652" i="16" s="1"/>
  <c r="I653" i="16" s="1"/>
  <c r="I654" i="16" s="1"/>
  <c r="I655" i="16" s="1"/>
  <c r="I656" i="16" s="1"/>
  <c r="I657" i="16" s="1"/>
  <c r="I658" i="16" s="1"/>
  <c r="I659" i="16" s="1"/>
  <c r="I660" i="16" s="1"/>
  <c r="I661" i="16" s="1"/>
  <c r="I662" i="16" s="1"/>
  <c r="I663" i="16" s="1"/>
  <c r="I664" i="16" s="1"/>
  <c r="I665" i="16" s="1"/>
  <c r="I666" i="16" s="1"/>
  <c r="I667" i="16" s="1"/>
  <c r="I668" i="16" s="1"/>
  <c r="I669" i="16" s="1"/>
  <c r="I670" i="16" s="1"/>
  <c r="I671" i="16" s="1"/>
  <c r="I672" i="16" s="1"/>
  <c r="I673" i="16" s="1"/>
  <c r="I674" i="16" s="1"/>
  <c r="I675" i="16" s="1"/>
  <c r="I676" i="16" s="1"/>
  <c r="I677" i="16" s="1"/>
  <c r="I678" i="16" s="1"/>
  <c r="I679" i="16" s="1"/>
  <c r="I680" i="16" s="1"/>
  <c r="I681" i="16" s="1"/>
  <c r="I682" i="16" s="1"/>
  <c r="I683" i="16" s="1"/>
  <c r="I684" i="16" s="1"/>
  <c r="I685" i="16" s="1"/>
  <c r="I686" i="16" s="1"/>
  <c r="I687" i="16" s="1"/>
  <c r="I688" i="16" s="1"/>
  <c r="I689" i="16" s="1"/>
  <c r="I690" i="16" s="1"/>
  <c r="I691" i="16" s="1"/>
  <c r="I692" i="16" s="1"/>
  <c r="I693" i="16" s="1"/>
  <c r="I694" i="16" s="1"/>
  <c r="I695" i="16" s="1"/>
  <c r="I696" i="16" s="1"/>
  <c r="I697" i="16" s="1"/>
  <c r="I698" i="16" s="1"/>
  <c r="I699" i="16" s="1"/>
  <c r="I700" i="16" s="1"/>
  <c r="I701" i="16" s="1"/>
  <c r="I702" i="16" s="1"/>
  <c r="I703" i="16" s="1"/>
  <c r="I704" i="16" s="1"/>
  <c r="I705" i="16" s="1"/>
  <c r="I706" i="16" s="1"/>
  <c r="I707" i="16" s="1"/>
  <c r="I708" i="16" s="1"/>
  <c r="I709" i="16" s="1"/>
  <c r="I710" i="16" s="1"/>
  <c r="I711" i="16" s="1"/>
  <c r="I712" i="16" s="1"/>
  <c r="I713" i="16" s="1"/>
  <c r="I714" i="16" s="1"/>
  <c r="I715" i="16" s="1"/>
  <c r="I716" i="16" s="1"/>
  <c r="I717" i="16" s="1"/>
  <c r="I718" i="16" s="1"/>
  <c r="I719" i="16" s="1"/>
  <c r="I720" i="16" s="1"/>
  <c r="I721" i="16" s="1"/>
  <c r="F590" i="16"/>
  <c r="F591" i="16" s="1"/>
  <c r="F592" i="16" s="1"/>
  <c r="F593" i="16" s="1"/>
  <c r="F594" i="16" s="1"/>
  <c r="F595" i="16" s="1"/>
  <c r="F596" i="16" s="1"/>
  <c r="F597" i="16" s="1"/>
  <c r="F598" i="16" s="1"/>
  <c r="F599" i="16" s="1"/>
  <c r="F600" i="16" s="1"/>
  <c r="F601" i="16" s="1"/>
  <c r="F602" i="16" s="1"/>
  <c r="F603" i="16" s="1"/>
  <c r="F604" i="16" s="1"/>
  <c r="F605" i="16" s="1"/>
  <c r="F606" i="16" s="1"/>
  <c r="F607" i="16" s="1"/>
  <c r="F608" i="16" s="1"/>
  <c r="F609" i="16" s="1"/>
  <c r="F610" i="16" s="1"/>
  <c r="F611" i="16" s="1"/>
  <c r="F612" i="16" s="1"/>
  <c r="F613" i="16" s="1"/>
  <c r="F614" i="16" s="1"/>
  <c r="F615" i="16" s="1"/>
  <c r="F616" i="16" s="1"/>
  <c r="F617" i="16" s="1"/>
  <c r="F618" i="16" s="1"/>
  <c r="F619" i="16" s="1"/>
  <c r="F620" i="16" s="1"/>
  <c r="F621" i="16" s="1"/>
  <c r="F622" i="16" s="1"/>
  <c r="F623" i="16" s="1"/>
  <c r="F624" i="16" s="1"/>
  <c r="F625" i="16" s="1"/>
  <c r="F626" i="16" s="1"/>
  <c r="F627" i="16" s="1"/>
  <c r="F628" i="16" s="1"/>
  <c r="F629" i="16" s="1"/>
  <c r="F630" i="16" s="1"/>
  <c r="F631" i="16" s="1"/>
  <c r="F632" i="16" s="1"/>
  <c r="F633" i="16" s="1"/>
  <c r="F634" i="16" s="1"/>
  <c r="F635" i="16" s="1"/>
  <c r="F636" i="16" s="1"/>
  <c r="F637" i="16" s="1"/>
  <c r="F638" i="16" s="1"/>
  <c r="F639" i="16" s="1"/>
  <c r="F640" i="16" s="1"/>
  <c r="F641" i="16" s="1"/>
  <c r="F642" i="16" s="1"/>
  <c r="F643" i="16" s="1"/>
  <c r="F644" i="16" s="1"/>
  <c r="F645" i="16" s="1"/>
  <c r="F646" i="16" s="1"/>
  <c r="F647" i="16" s="1"/>
  <c r="F648" i="16" s="1"/>
  <c r="F649" i="16" s="1"/>
  <c r="F650" i="16" s="1"/>
  <c r="F651" i="16" s="1"/>
  <c r="F652" i="16" s="1"/>
  <c r="F653" i="16" s="1"/>
  <c r="F654" i="16" s="1"/>
  <c r="F655" i="16" s="1"/>
  <c r="F656" i="16" s="1"/>
  <c r="F657" i="16" s="1"/>
  <c r="F658" i="16" s="1"/>
  <c r="F659" i="16" s="1"/>
  <c r="F660" i="16" s="1"/>
  <c r="F661" i="16" s="1"/>
  <c r="F662" i="16" s="1"/>
  <c r="F663" i="16" s="1"/>
  <c r="F664" i="16" s="1"/>
  <c r="F665" i="16" s="1"/>
  <c r="F666" i="16" s="1"/>
  <c r="F667" i="16" s="1"/>
  <c r="F668" i="16" s="1"/>
  <c r="F669" i="16" s="1"/>
  <c r="F670" i="16" s="1"/>
  <c r="F671" i="16" s="1"/>
  <c r="F672" i="16" s="1"/>
  <c r="F673" i="16" s="1"/>
  <c r="F674" i="16" s="1"/>
  <c r="F675" i="16" s="1"/>
  <c r="F676" i="16" s="1"/>
  <c r="F677" i="16" s="1"/>
  <c r="F678" i="16" s="1"/>
  <c r="F679" i="16" s="1"/>
  <c r="F680" i="16" s="1"/>
  <c r="F681" i="16" s="1"/>
  <c r="F682" i="16" s="1"/>
  <c r="F683" i="16" s="1"/>
  <c r="F684" i="16" s="1"/>
  <c r="F685" i="16" s="1"/>
  <c r="F686" i="16" s="1"/>
  <c r="F687" i="16" s="1"/>
  <c r="F688" i="16" s="1"/>
  <c r="F689" i="16" s="1"/>
  <c r="F690" i="16" s="1"/>
  <c r="F691" i="16" s="1"/>
  <c r="F692" i="16" s="1"/>
  <c r="F693" i="16" s="1"/>
  <c r="F694" i="16" s="1"/>
  <c r="F695" i="16" s="1"/>
  <c r="F696" i="16" s="1"/>
  <c r="F697" i="16" s="1"/>
  <c r="F698" i="16" s="1"/>
  <c r="F699" i="16" s="1"/>
  <c r="F700" i="16" s="1"/>
  <c r="F701" i="16" s="1"/>
  <c r="F702" i="16" s="1"/>
  <c r="F703" i="16" s="1"/>
  <c r="F704" i="16" s="1"/>
  <c r="F705" i="16" s="1"/>
  <c r="F706" i="16" s="1"/>
  <c r="F707" i="16" s="1"/>
  <c r="F708" i="16" s="1"/>
  <c r="F709" i="16" s="1"/>
  <c r="F710" i="16" s="1"/>
  <c r="F711" i="16" s="1"/>
  <c r="F712" i="16" s="1"/>
  <c r="F713" i="16" s="1"/>
  <c r="F714" i="16" s="1"/>
  <c r="F715" i="16" s="1"/>
  <c r="F716" i="16" s="1"/>
  <c r="F717" i="16" s="1"/>
  <c r="F718" i="16" s="1"/>
  <c r="F719" i="16" s="1"/>
  <c r="F720" i="16" s="1"/>
  <c r="F721" i="16" s="1"/>
  <c r="C3" i="16"/>
  <c r="C4" i="16" s="1"/>
  <c r="C5" i="16" s="1"/>
  <c r="C6" i="16" s="1"/>
  <c r="C7" i="16" s="1"/>
  <c r="L69" i="17"/>
  <c r="L70" i="17"/>
  <c r="L76" i="17"/>
  <c r="L28" i="17"/>
  <c r="L30" i="17"/>
  <c r="L31" i="17"/>
  <c r="L36" i="17"/>
  <c r="L38" i="17"/>
  <c r="L39" i="17"/>
  <c r="L40" i="17"/>
  <c r="L42" i="17"/>
  <c r="L43" i="17"/>
  <c r="L44" i="17"/>
  <c r="L46" i="17"/>
  <c r="L47" i="17"/>
  <c r="L55" i="17"/>
  <c r="L56" i="17"/>
  <c r="L58" i="17"/>
  <c r="L59" i="17"/>
  <c r="L60" i="17"/>
  <c r="L62" i="17"/>
  <c r="L63" i="17"/>
  <c r="L21" i="17"/>
  <c r="L23" i="17"/>
  <c r="L24" i="17"/>
  <c r="L25" i="17"/>
  <c r="L26" i="17"/>
  <c r="L27" i="17"/>
  <c r="L8" i="17"/>
  <c r="L10" i="17"/>
  <c r="L15" i="17"/>
  <c r="M2" i="17"/>
  <c r="Q37" i="17"/>
  <c r="Q36" i="17"/>
  <c r="Q35" i="17"/>
  <c r="Q34" i="17"/>
  <c r="Q33" i="17"/>
  <c r="Q32" i="17"/>
  <c r="Q31" i="17"/>
  <c r="Q30" i="17"/>
  <c r="Q29" i="17"/>
  <c r="Q28" i="17"/>
  <c r="Q27" i="17"/>
  <c r="Q26" i="17"/>
  <c r="Q25" i="17"/>
  <c r="Q24" i="17"/>
  <c r="Q23" i="17"/>
  <c r="Q22" i="17"/>
  <c r="Q22" i="15" s="1"/>
  <c r="Q21" i="17"/>
  <c r="Q20" i="17"/>
  <c r="Q19" i="17"/>
  <c r="Q18" i="17"/>
  <c r="Q17" i="17"/>
  <c r="Q16" i="17"/>
  <c r="Q15" i="17"/>
  <c r="Q14" i="17"/>
  <c r="Q13" i="17"/>
  <c r="Q12" i="17"/>
  <c r="Q11" i="17"/>
  <c r="Q10" i="17"/>
  <c r="Q9" i="17"/>
  <c r="Q8" i="17"/>
  <c r="Q7" i="17"/>
  <c r="Q6" i="17"/>
  <c r="Q5" i="17"/>
  <c r="Q4" i="17"/>
  <c r="Q3" i="17"/>
  <c r="Q2" i="17"/>
  <c r="L2" i="17"/>
  <c r="L3" i="17"/>
  <c r="L4" i="17"/>
  <c r="L5" i="17"/>
  <c r="L6" i="17"/>
  <c r="L7" i="17"/>
  <c r="L9" i="17"/>
  <c r="L11" i="17"/>
  <c r="L12" i="17"/>
  <c r="L13" i="17"/>
  <c r="L14" i="17"/>
  <c r="L16" i="17"/>
  <c r="L17" i="17"/>
  <c r="L18" i="17"/>
  <c r="L19" i="17"/>
  <c r="L20" i="17"/>
  <c r="L22" i="17"/>
  <c r="L29" i="17"/>
  <c r="L32" i="17"/>
  <c r="L33" i="17"/>
  <c r="L34" i="17"/>
  <c r="L35" i="17"/>
  <c r="L37" i="17"/>
  <c r="L41" i="17"/>
  <c r="L45" i="17"/>
  <c r="L48" i="17"/>
  <c r="L49" i="17"/>
  <c r="L50" i="17"/>
  <c r="L51" i="17"/>
  <c r="L52" i="17"/>
  <c r="L53" i="17"/>
  <c r="L54" i="17"/>
  <c r="L57" i="17"/>
  <c r="L61" i="17"/>
  <c r="L64" i="17"/>
  <c r="L65" i="17"/>
  <c r="L66" i="17"/>
  <c r="L67" i="17"/>
  <c r="L68" i="17"/>
  <c r="L71" i="17"/>
  <c r="L72" i="17"/>
  <c r="L73" i="17"/>
  <c r="L74" i="17"/>
  <c r="L75"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194" i="17"/>
  <c r="L195" i="17"/>
  <c r="L196" i="17"/>
  <c r="L197" i="17"/>
  <c r="L198" i="17"/>
  <c r="L199" i="17"/>
  <c r="L200" i="17"/>
  <c r="L201" i="17"/>
  <c r="L202" i="17"/>
  <c r="L203" i="17"/>
  <c r="L204" i="17"/>
  <c r="L205" i="17"/>
  <c r="L206" i="17"/>
  <c r="L207" i="17"/>
  <c r="L208" i="17"/>
  <c r="L209" i="17"/>
  <c r="L210" i="17"/>
  <c r="L211" i="17"/>
  <c r="L212" i="17"/>
  <c r="L213" i="17"/>
  <c r="L214" i="17"/>
  <c r="L215" i="17"/>
  <c r="L216" i="17"/>
  <c r="L217" i="17"/>
  <c r="L218" i="17"/>
  <c r="L219" i="17"/>
  <c r="L220" i="17"/>
  <c r="L221" i="17"/>
  <c r="L222" i="17"/>
  <c r="L223" i="17"/>
  <c r="L224" i="17"/>
  <c r="L225" i="17"/>
  <c r="L226" i="17"/>
  <c r="L227" i="17"/>
  <c r="L228" i="17"/>
  <c r="L229" i="17"/>
  <c r="L230" i="17"/>
  <c r="L231" i="17"/>
  <c r="L232" i="17"/>
  <c r="L233" i="17"/>
  <c r="L234" i="17"/>
  <c r="L235" i="17"/>
  <c r="L236" i="17"/>
  <c r="L237" i="17"/>
  <c r="L238" i="17"/>
  <c r="L239" i="17"/>
  <c r="L240" i="17"/>
  <c r="L241" i="17"/>
  <c r="L242" i="17"/>
  <c r="L243" i="17"/>
  <c r="L244" i="17"/>
  <c r="L245" i="17"/>
  <c r="L246" i="17"/>
  <c r="L247" i="17"/>
  <c r="L248" i="17"/>
  <c r="L249" i="17"/>
  <c r="L250" i="17"/>
  <c r="L251" i="17"/>
  <c r="L252" i="17"/>
  <c r="L253" i="17"/>
  <c r="L254" i="17"/>
  <c r="L255" i="17"/>
  <c r="L256" i="17"/>
  <c r="L257" i="17"/>
  <c r="L258" i="17"/>
  <c r="L259" i="17"/>
  <c r="L260" i="17"/>
  <c r="L261" i="17"/>
  <c r="L262" i="17"/>
  <c r="L263" i="17"/>
  <c r="L264" i="17"/>
  <c r="L265" i="17"/>
  <c r="L266" i="17"/>
  <c r="L267" i="17"/>
  <c r="L268" i="17"/>
  <c r="L269" i="17"/>
  <c r="L270" i="17"/>
  <c r="L271" i="17"/>
  <c r="L272" i="17"/>
  <c r="L273" i="17"/>
  <c r="L274" i="17"/>
  <c r="L275" i="17"/>
  <c r="L276" i="17"/>
  <c r="L277" i="17"/>
  <c r="L278" i="17"/>
  <c r="L279" i="17"/>
  <c r="L280" i="17"/>
  <c r="L281" i="17"/>
  <c r="L282" i="17"/>
  <c r="L283" i="17"/>
  <c r="L284" i="17"/>
  <c r="L285" i="17"/>
  <c r="L286" i="17"/>
  <c r="L287" i="17"/>
  <c r="L288" i="17"/>
  <c r="L289" i="17"/>
  <c r="L290" i="17"/>
  <c r="L291" i="17"/>
  <c r="L292" i="17"/>
  <c r="L293" i="17"/>
  <c r="L294" i="17"/>
  <c r="L295" i="17"/>
  <c r="L296" i="17"/>
  <c r="L297" i="17"/>
  <c r="L298" i="17"/>
  <c r="L299" i="17"/>
  <c r="L300" i="17"/>
  <c r="L301" i="17"/>
  <c r="L302" i="17"/>
  <c r="L303" i="17"/>
  <c r="L304" i="17"/>
  <c r="L305" i="17"/>
  <c r="L306" i="17"/>
  <c r="L307" i="17"/>
  <c r="L308" i="17"/>
  <c r="L309" i="17"/>
  <c r="L310" i="17"/>
  <c r="L311" i="17"/>
  <c r="L312" i="17"/>
  <c r="L313" i="17"/>
  <c r="L314" i="17"/>
  <c r="L315" i="17"/>
  <c r="L316" i="17"/>
  <c r="L317" i="17"/>
  <c r="L318" i="17"/>
  <c r="L319" i="17"/>
  <c r="L320" i="17"/>
  <c r="L321" i="17"/>
  <c r="L322" i="17"/>
  <c r="L323" i="17"/>
  <c r="L324" i="17"/>
  <c r="L325" i="17"/>
  <c r="L326" i="17"/>
  <c r="L327" i="17"/>
  <c r="L328" i="17"/>
  <c r="L329" i="17"/>
  <c r="L330" i="17"/>
  <c r="L331" i="17"/>
  <c r="L332" i="17"/>
  <c r="L333" i="17"/>
  <c r="L334" i="17"/>
  <c r="L335" i="17"/>
  <c r="L336" i="17"/>
  <c r="L337" i="17"/>
  <c r="L338" i="17"/>
  <c r="L339" i="17"/>
  <c r="L340" i="17"/>
  <c r="L341" i="17"/>
  <c r="L342" i="17"/>
  <c r="L343" i="17"/>
  <c r="L344" i="17"/>
  <c r="L345" i="17"/>
  <c r="L346" i="17"/>
  <c r="L347" i="17"/>
  <c r="L348" i="17"/>
  <c r="L349" i="17"/>
  <c r="L350" i="17"/>
  <c r="L351" i="17"/>
  <c r="L352" i="17"/>
  <c r="L353" i="17"/>
  <c r="L354" i="17"/>
  <c r="L355" i="17"/>
  <c r="L356" i="17"/>
  <c r="L357" i="17"/>
  <c r="L358" i="17"/>
  <c r="L359" i="17"/>
  <c r="L360" i="17"/>
  <c r="L361" i="17"/>
  <c r="L362" i="17"/>
  <c r="L363" i="17"/>
  <c r="L364" i="17"/>
  <c r="L365" i="17"/>
  <c r="L366" i="17"/>
  <c r="L367" i="17"/>
  <c r="L368" i="17"/>
  <c r="L369" i="17"/>
  <c r="L370" i="17"/>
  <c r="L371" i="17"/>
  <c r="L372" i="17"/>
  <c r="L373" i="17"/>
  <c r="L374" i="17"/>
  <c r="L375" i="17"/>
  <c r="L376" i="17"/>
  <c r="L377" i="17"/>
  <c r="L378" i="17"/>
  <c r="L379" i="17"/>
  <c r="L380" i="17"/>
  <c r="L381" i="17"/>
  <c r="L382" i="17"/>
  <c r="L383" i="17"/>
  <c r="L384" i="17"/>
  <c r="L385" i="17"/>
  <c r="L386" i="17"/>
  <c r="L387" i="17"/>
  <c r="L388" i="17"/>
  <c r="L389" i="17"/>
  <c r="L390" i="17"/>
  <c r="L391" i="17"/>
  <c r="L392" i="17"/>
  <c r="L393" i="17"/>
  <c r="L394" i="17"/>
  <c r="L395" i="17"/>
  <c r="L396" i="17"/>
  <c r="L397" i="17"/>
  <c r="L398" i="17"/>
  <c r="L399" i="17"/>
  <c r="L400" i="17"/>
  <c r="L401" i="17"/>
  <c r="L402" i="17"/>
  <c r="L403" i="17"/>
  <c r="L404" i="17"/>
  <c r="L405" i="17"/>
  <c r="L406" i="17"/>
  <c r="L407" i="17"/>
  <c r="L408" i="17"/>
  <c r="L409" i="17"/>
  <c r="L410" i="17"/>
  <c r="L411" i="17"/>
  <c r="L412" i="17"/>
  <c r="L413" i="17"/>
  <c r="L414" i="17"/>
  <c r="L415" i="17"/>
  <c r="L416" i="17"/>
  <c r="L417" i="17"/>
  <c r="L418" i="17"/>
  <c r="L419" i="17"/>
  <c r="L420" i="17"/>
  <c r="L421" i="17"/>
  <c r="L422" i="17"/>
  <c r="L423" i="17"/>
  <c r="L424" i="17"/>
  <c r="L425" i="17"/>
  <c r="L426" i="17"/>
  <c r="L427" i="17"/>
  <c r="L428" i="17"/>
  <c r="L429" i="17"/>
  <c r="L430" i="17"/>
  <c r="L431" i="17"/>
  <c r="L432" i="17"/>
  <c r="L433" i="17"/>
  <c r="L434" i="17"/>
  <c r="L435" i="17"/>
  <c r="L436" i="17"/>
  <c r="L437" i="17"/>
  <c r="L438" i="17"/>
  <c r="L439" i="17"/>
  <c r="L440" i="17"/>
  <c r="L441" i="17"/>
  <c r="L442" i="17"/>
  <c r="L443" i="17"/>
  <c r="L444" i="17"/>
  <c r="L445" i="17"/>
  <c r="L446" i="17"/>
  <c r="L447" i="17"/>
  <c r="L448" i="17"/>
  <c r="L449" i="17"/>
  <c r="L450" i="17"/>
  <c r="L451" i="17"/>
  <c r="L452" i="17"/>
  <c r="L453" i="17"/>
  <c r="L454" i="17"/>
  <c r="L455" i="17"/>
  <c r="L456" i="17"/>
  <c r="L457" i="17"/>
  <c r="L458" i="17"/>
  <c r="L459" i="17"/>
  <c r="L460" i="17"/>
  <c r="L461" i="17"/>
  <c r="L462" i="17"/>
  <c r="L463" i="17"/>
  <c r="L464" i="17"/>
  <c r="L465" i="17"/>
  <c r="L466" i="17"/>
  <c r="L467" i="17"/>
  <c r="L468" i="17"/>
  <c r="L469" i="17"/>
  <c r="L470" i="17"/>
  <c r="L471" i="17"/>
  <c r="L472" i="17"/>
  <c r="L473" i="17"/>
  <c r="L474" i="17"/>
  <c r="L475" i="17"/>
  <c r="L476" i="17"/>
  <c r="L477" i="17"/>
  <c r="L478" i="17"/>
  <c r="L479" i="17"/>
  <c r="L480" i="17"/>
  <c r="L481" i="17"/>
  <c r="L482" i="17"/>
  <c r="L483" i="17"/>
  <c r="L484" i="17"/>
  <c r="L485" i="17"/>
  <c r="L486" i="17"/>
  <c r="L487" i="17"/>
  <c r="L488" i="17"/>
  <c r="L489" i="17"/>
  <c r="L490" i="17"/>
  <c r="L491" i="17"/>
  <c r="L492" i="17"/>
  <c r="L493" i="17"/>
  <c r="L494" i="17"/>
  <c r="L495" i="17"/>
  <c r="L496" i="17"/>
  <c r="L497" i="17"/>
  <c r="L498" i="17"/>
  <c r="L499" i="17"/>
  <c r="L500" i="17"/>
  <c r="L501" i="17"/>
  <c r="L502" i="17"/>
  <c r="L503" i="17"/>
  <c r="L504" i="17"/>
  <c r="L505" i="17"/>
  <c r="L506" i="17"/>
  <c r="L507" i="17"/>
  <c r="L508" i="17"/>
  <c r="L509" i="17"/>
  <c r="L510" i="17"/>
  <c r="L511" i="17"/>
  <c r="L512" i="17"/>
  <c r="L513" i="17"/>
  <c r="L514" i="17"/>
  <c r="L515" i="17"/>
  <c r="L516" i="17"/>
  <c r="L517" i="17"/>
  <c r="L518" i="17"/>
  <c r="L519" i="17"/>
  <c r="L520" i="17"/>
  <c r="L521" i="17"/>
  <c r="L522" i="17"/>
  <c r="L523" i="17"/>
  <c r="L524" i="17"/>
  <c r="L525" i="17"/>
  <c r="L526" i="17"/>
  <c r="L527" i="17"/>
  <c r="L528" i="17"/>
  <c r="L529" i="17"/>
  <c r="L530" i="17"/>
  <c r="L531" i="17"/>
  <c r="L532" i="17"/>
  <c r="L533" i="17"/>
  <c r="L534" i="17"/>
  <c r="L535" i="17"/>
  <c r="L536" i="17"/>
  <c r="L537" i="17"/>
  <c r="L538" i="17"/>
  <c r="L539" i="17"/>
  <c r="L540" i="17"/>
  <c r="L541" i="17"/>
  <c r="L542" i="17"/>
  <c r="L543" i="17"/>
  <c r="L544" i="17"/>
  <c r="L545" i="17"/>
  <c r="L546" i="17"/>
  <c r="L547" i="17"/>
  <c r="L548" i="17"/>
  <c r="L549" i="17"/>
  <c r="L550" i="17"/>
  <c r="L551" i="17"/>
  <c r="L552" i="17"/>
  <c r="L553" i="17"/>
  <c r="L554" i="17"/>
  <c r="L555" i="17"/>
  <c r="L556" i="17"/>
  <c r="L557" i="17"/>
  <c r="L558" i="17"/>
  <c r="L559" i="17"/>
  <c r="L560" i="17"/>
  <c r="L561" i="17"/>
  <c r="L562" i="17"/>
  <c r="L563" i="17"/>
  <c r="L564" i="17"/>
  <c r="L565" i="17"/>
  <c r="L566" i="17"/>
  <c r="L567" i="17"/>
  <c r="L568" i="17"/>
  <c r="L569" i="17"/>
  <c r="L570" i="17"/>
  <c r="L571" i="17"/>
  <c r="L572" i="17"/>
  <c r="L573" i="17"/>
  <c r="L574" i="17"/>
  <c r="L575" i="17"/>
  <c r="L576" i="17"/>
  <c r="L577" i="17"/>
  <c r="L578" i="17"/>
  <c r="L579" i="17"/>
  <c r="L580" i="17"/>
  <c r="L581" i="17"/>
  <c r="L582" i="17"/>
  <c r="L583" i="17"/>
  <c r="L584" i="17"/>
  <c r="L585" i="17"/>
  <c r="L586" i="17"/>
  <c r="L587" i="17"/>
  <c r="L588" i="17"/>
  <c r="L589" i="17"/>
  <c r="L590" i="17"/>
  <c r="L591" i="17"/>
  <c r="L592" i="17"/>
  <c r="L593" i="17"/>
  <c r="L594" i="17"/>
  <c r="L595" i="17"/>
  <c r="L596" i="17"/>
  <c r="L597" i="17"/>
  <c r="L598" i="17"/>
  <c r="L599" i="17"/>
  <c r="L600" i="17"/>
  <c r="L601" i="17"/>
  <c r="Q6" i="15"/>
  <c r="K590" i="17"/>
  <c r="K591" i="17" s="1"/>
  <c r="K592" i="17" s="1"/>
  <c r="K593" i="17" s="1"/>
  <c r="K594" i="17" s="1"/>
  <c r="K595" i="17" s="1"/>
  <c r="K596" i="17" s="1"/>
  <c r="K597" i="17" s="1"/>
  <c r="K598" i="17" s="1"/>
  <c r="K599" i="17" s="1"/>
  <c r="K600" i="17" s="1"/>
  <c r="K601" i="17" s="1"/>
  <c r="K602" i="17" s="1"/>
  <c r="K603" i="17" s="1"/>
  <c r="K604" i="17" s="1"/>
  <c r="K605" i="17" s="1"/>
  <c r="K606" i="17" s="1"/>
  <c r="K607" i="17" s="1"/>
  <c r="K608" i="17" s="1"/>
  <c r="K609" i="17" s="1"/>
  <c r="K610" i="17" s="1"/>
  <c r="K611" i="17" s="1"/>
  <c r="K612" i="17" s="1"/>
  <c r="K613" i="17" s="1"/>
  <c r="K614" i="17" s="1"/>
  <c r="K615" i="17" s="1"/>
  <c r="K616" i="17" s="1"/>
  <c r="K617" i="17" s="1"/>
  <c r="K618" i="17" s="1"/>
  <c r="K619" i="17" s="1"/>
  <c r="K620" i="17" s="1"/>
  <c r="K621" i="17" s="1"/>
  <c r="K622" i="17" s="1"/>
  <c r="K623" i="17" s="1"/>
  <c r="K624" i="17" s="1"/>
  <c r="K625" i="17" s="1"/>
  <c r="K626" i="17" s="1"/>
  <c r="K627" i="17" s="1"/>
  <c r="K628" i="17" s="1"/>
  <c r="K629" i="17" s="1"/>
  <c r="K630" i="17" s="1"/>
  <c r="K631" i="17" s="1"/>
  <c r="K632" i="17" s="1"/>
  <c r="K633" i="17" s="1"/>
  <c r="K634" i="17" s="1"/>
  <c r="K635" i="17" s="1"/>
  <c r="K636" i="17" s="1"/>
  <c r="K637" i="17" s="1"/>
  <c r="K638" i="17" s="1"/>
  <c r="K639" i="17" s="1"/>
  <c r="K640" i="17" s="1"/>
  <c r="K641" i="17" s="1"/>
  <c r="K642" i="17" s="1"/>
  <c r="K643" i="17" s="1"/>
  <c r="K644" i="17" s="1"/>
  <c r="K645" i="17" s="1"/>
  <c r="K646" i="17" s="1"/>
  <c r="K647" i="17" s="1"/>
  <c r="K648" i="17" s="1"/>
  <c r="K649" i="17" s="1"/>
  <c r="K650" i="17" s="1"/>
  <c r="K651" i="17" s="1"/>
  <c r="K652" i="17" s="1"/>
  <c r="K653" i="17" s="1"/>
  <c r="K654" i="17" s="1"/>
  <c r="K655" i="17" s="1"/>
  <c r="K656" i="17" s="1"/>
  <c r="K657" i="17" s="1"/>
  <c r="K658" i="17" s="1"/>
  <c r="K659" i="17" s="1"/>
  <c r="K660" i="17" s="1"/>
  <c r="K661" i="17" s="1"/>
  <c r="K662" i="17" s="1"/>
  <c r="K663" i="17" s="1"/>
  <c r="K664" i="17" s="1"/>
  <c r="K665" i="17" s="1"/>
  <c r="K666" i="17" s="1"/>
  <c r="K667" i="17" s="1"/>
  <c r="K668" i="17" s="1"/>
  <c r="K669" i="17" s="1"/>
  <c r="K670" i="17" s="1"/>
  <c r="K671" i="17" s="1"/>
  <c r="K672" i="17" s="1"/>
  <c r="K673" i="17" s="1"/>
  <c r="K674" i="17" s="1"/>
  <c r="K675" i="17" s="1"/>
  <c r="K676" i="17" s="1"/>
  <c r="K677" i="17" s="1"/>
  <c r="K678" i="17" s="1"/>
  <c r="K679" i="17" s="1"/>
  <c r="K680" i="17" s="1"/>
  <c r="K681" i="17" s="1"/>
  <c r="K682" i="17" s="1"/>
  <c r="K683" i="17" s="1"/>
  <c r="K684" i="17" s="1"/>
  <c r="K685" i="17" s="1"/>
  <c r="K686" i="17" s="1"/>
  <c r="K687" i="17" s="1"/>
  <c r="K688" i="17" s="1"/>
  <c r="K689" i="17" s="1"/>
  <c r="K690" i="17" s="1"/>
  <c r="K691" i="17" s="1"/>
  <c r="K692" i="17" s="1"/>
  <c r="K693" i="17" s="1"/>
  <c r="K694" i="17" s="1"/>
  <c r="K695" i="17" s="1"/>
  <c r="K696" i="17" s="1"/>
  <c r="K697" i="17" s="1"/>
  <c r="K698" i="17" s="1"/>
  <c r="K699" i="17" s="1"/>
  <c r="K700" i="17" s="1"/>
  <c r="K701" i="17" s="1"/>
  <c r="K702" i="17" s="1"/>
  <c r="K703" i="17" s="1"/>
  <c r="K704" i="17" s="1"/>
  <c r="K705" i="17" s="1"/>
  <c r="K706" i="17" s="1"/>
  <c r="K707" i="17" s="1"/>
  <c r="K708" i="17" s="1"/>
  <c r="K709" i="17" s="1"/>
  <c r="K710" i="17" s="1"/>
  <c r="K711" i="17" s="1"/>
  <c r="K712" i="17" s="1"/>
  <c r="K713" i="17" s="1"/>
  <c r="K714" i="17" s="1"/>
  <c r="K715" i="17" s="1"/>
  <c r="K716" i="17" s="1"/>
  <c r="K717" i="17" s="1"/>
  <c r="K718" i="17" s="1"/>
  <c r="K719" i="17" s="1"/>
  <c r="K720" i="17" s="1"/>
  <c r="K721" i="17" s="1"/>
  <c r="J590" i="17"/>
  <c r="J591" i="17" s="1"/>
  <c r="J592" i="17" s="1"/>
  <c r="J593" i="17" s="1"/>
  <c r="J594" i="17" s="1"/>
  <c r="J595" i="17" s="1"/>
  <c r="J596" i="17" s="1"/>
  <c r="J597" i="17" s="1"/>
  <c r="J598" i="17" s="1"/>
  <c r="J599" i="17" s="1"/>
  <c r="J600" i="17" s="1"/>
  <c r="J601" i="17" s="1"/>
  <c r="J602" i="17" s="1"/>
  <c r="J603" i="17" s="1"/>
  <c r="J604" i="17" s="1"/>
  <c r="J605" i="17" s="1"/>
  <c r="J606" i="17" s="1"/>
  <c r="J607" i="17" s="1"/>
  <c r="J608" i="17" s="1"/>
  <c r="J609" i="17" s="1"/>
  <c r="J610" i="17" s="1"/>
  <c r="J611" i="17" s="1"/>
  <c r="J612" i="17" s="1"/>
  <c r="J613" i="17" s="1"/>
  <c r="J614" i="17" s="1"/>
  <c r="J615" i="17" s="1"/>
  <c r="J616" i="17" s="1"/>
  <c r="J617" i="17" s="1"/>
  <c r="J618" i="17" s="1"/>
  <c r="J619" i="17" s="1"/>
  <c r="J620" i="17" s="1"/>
  <c r="J621" i="17" s="1"/>
  <c r="J622" i="17" s="1"/>
  <c r="J623" i="17" s="1"/>
  <c r="J624" i="17" s="1"/>
  <c r="J625" i="17" s="1"/>
  <c r="J626" i="17" s="1"/>
  <c r="J627" i="17" s="1"/>
  <c r="J628" i="17" s="1"/>
  <c r="J629" i="17" s="1"/>
  <c r="J630" i="17" s="1"/>
  <c r="J631" i="17" s="1"/>
  <c r="J632" i="17" s="1"/>
  <c r="J633" i="17" s="1"/>
  <c r="J634" i="17" s="1"/>
  <c r="J635" i="17" s="1"/>
  <c r="J636" i="17" s="1"/>
  <c r="J637" i="17" s="1"/>
  <c r="J638" i="17" s="1"/>
  <c r="J639" i="17" s="1"/>
  <c r="J640" i="17" s="1"/>
  <c r="J641" i="17" s="1"/>
  <c r="J642" i="17" s="1"/>
  <c r="J643" i="17" s="1"/>
  <c r="J644" i="17" s="1"/>
  <c r="J645" i="17" s="1"/>
  <c r="J646" i="17" s="1"/>
  <c r="J647" i="17" s="1"/>
  <c r="J648" i="17" s="1"/>
  <c r="J649" i="17" s="1"/>
  <c r="J650" i="17" s="1"/>
  <c r="J651" i="17" s="1"/>
  <c r="J652" i="17" s="1"/>
  <c r="J653" i="17" s="1"/>
  <c r="J654" i="17" s="1"/>
  <c r="J655" i="17" s="1"/>
  <c r="J656" i="17" s="1"/>
  <c r="J657" i="17" s="1"/>
  <c r="J658" i="17" s="1"/>
  <c r="J659" i="17" s="1"/>
  <c r="J660" i="17" s="1"/>
  <c r="J661" i="17" s="1"/>
  <c r="J662" i="17" s="1"/>
  <c r="J663" i="17" s="1"/>
  <c r="J664" i="17" s="1"/>
  <c r="J665" i="17" s="1"/>
  <c r="J666" i="17" s="1"/>
  <c r="J667" i="17" s="1"/>
  <c r="J668" i="17" s="1"/>
  <c r="J669" i="17" s="1"/>
  <c r="J670" i="17" s="1"/>
  <c r="J671" i="17" s="1"/>
  <c r="J672" i="17" s="1"/>
  <c r="J673" i="17" s="1"/>
  <c r="J674" i="17" s="1"/>
  <c r="J675" i="17" s="1"/>
  <c r="J676" i="17" s="1"/>
  <c r="J677" i="17" s="1"/>
  <c r="J678" i="17" s="1"/>
  <c r="J679" i="17" s="1"/>
  <c r="J680" i="17" s="1"/>
  <c r="J681" i="17" s="1"/>
  <c r="J682" i="17" s="1"/>
  <c r="J683" i="17" s="1"/>
  <c r="J684" i="17" s="1"/>
  <c r="J685" i="17" s="1"/>
  <c r="J686" i="17" s="1"/>
  <c r="J687" i="17" s="1"/>
  <c r="J688" i="17" s="1"/>
  <c r="J689" i="17" s="1"/>
  <c r="J690" i="17" s="1"/>
  <c r="J691" i="17" s="1"/>
  <c r="J692" i="17" s="1"/>
  <c r="J693" i="17" s="1"/>
  <c r="J694" i="17" s="1"/>
  <c r="J695" i="17" s="1"/>
  <c r="J696" i="17" s="1"/>
  <c r="J697" i="17" s="1"/>
  <c r="J698" i="17" s="1"/>
  <c r="J699" i="17" s="1"/>
  <c r="J700" i="17" s="1"/>
  <c r="J701" i="17" s="1"/>
  <c r="J702" i="17" s="1"/>
  <c r="J703" i="17" s="1"/>
  <c r="J704" i="17" s="1"/>
  <c r="J705" i="17" s="1"/>
  <c r="J706" i="17" s="1"/>
  <c r="J707" i="17" s="1"/>
  <c r="J708" i="17" s="1"/>
  <c r="J709" i="17" s="1"/>
  <c r="J710" i="17" s="1"/>
  <c r="J711" i="17" s="1"/>
  <c r="J712" i="17" s="1"/>
  <c r="J713" i="17" s="1"/>
  <c r="J714" i="17" s="1"/>
  <c r="J715" i="17" s="1"/>
  <c r="J716" i="17" s="1"/>
  <c r="J717" i="17" s="1"/>
  <c r="J718" i="17" s="1"/>
  <c r="J719" i="17" s="1"/>
  <c r="J720" i="17" s="1"/>
  <c r="J721" i="17" s="1"/>
  <c r="I590" i="17"/>
  <c r="I591" i="17" s="1"/>
  <c r="I592" i="17" s="1"/>
  <c r="I593" i="17" s="1"/>
  <c r="I594" i="17" s="1"/>
  <c r="I595" i="17" s="1"/>
  <c r="I596" i="17" s="1"/>
  <c r="I597" i="17" s="1"/>
  <c r="I598" i="17" s="1"/>
  <c r="I599" i="17" s="1"/>
  <c r="I600" i="17" s="1"/>
  <c r="I601" i="17" s="1"/>
  <c r="I602" i="17" s="1"/>
  <c r="I603" i="17" s="1"/>
  <c r="I604" i="17" s="1"/>
  <c r="I605" i="17" s="1"/>
  <c r="I606" i="17" s="1"/>
  <c r="I607" i="17" s="1"/>
  <c r="I608" i="17" s="1"/>
  <c r="I609" i="17" s="1"/>
  <c r="I610" i="17" s="1"/>
  <c r="I611" i="17" s="1"/>
  <c r="I612" i="17" s="1"/>
  <c r="I613" i="17" s="1"/>
  <c r="I614" i="17" s="1"/>
  <c r="I615" i="17" s="1"/>
  <c r="I616" i="17" s="1"/>
  <c r="I617" i="17" s="1"/>
  <c r="I618" i="17" s="1"/>
  <c r="I619" i="17" s="1"/>
  <c r="I620" i="17" s="1"/>
  <c r="I621" i="17" s="1"/>
  <c r="I622" i="17" s="1"/>
  <c r="I623" i="17" s="1"/>
  <c r="I624" i="17" s="1"/>
  <c r="I625" i="17" s="1"/>
  <c r="I626" i="17" s="1"/>
  <c r="I627" i="17" s="1"/>
  <c r="I628" i="17" s="1"/>
  <c r="I629" i="17" s="1"/>
  <c r="I630" i="17" s="1"/>
  <c r="I631" i="17" s="1"/>
  <c r="I632" i="17" s="1"/>
  <c r="I633" i="17" s="1"/>
  <c r="I634" i="17" s="1"/>
  <c r="I635" i="17" s="1"/>
  <c r="I636" i="17" s="1"/>
  <c r="I637" i="17" s="1"/>
  <c r="I638" i="17" s="1"/>
  <c r="I639" i="17" s="1"/>
  <c r="I640" i="17" s="1"/>
  <c r="I641" i="17" s="1"/>
  <c r="I642" i="17" s="1"/>
  <c r="I643" i="17" s="1"/>
  <c r="I644" i="17" s="1"/>
  <c r="I645" i="17" s="1"/>
  <c r="I646" i="17" s="1"/>
  <c r="I647" i="17" s="1"/>
  <c r="I648" i="17" s="1"/>
  <c r="I649" i="17" s="1"/>
  <c r="I650" i="17" s="1"/>
  <c r="I651" i="17" s="1"/>
  <c r="I652" i="17" s="1"/>
  <c r="I653" i="17" s="1"/>
  <c r="I654" i="17" s="1"/>
  <c r="I655" i="17" s="1"/>
  <c r="I656" i="17" s="1"/>
  <c r="I657" i="17" s="1"/>
  <c r="I658" i="17" s="1"/>
  <c r="I659" i="17" s="1"/>
  <c r="I660" i="17" s="1"/>
  <c r="I661" i="17" s="1"/>
  <c r="I662" i="17" s="1"/>
  <c r="I663" i="17" s="1"/>
  <c r="I664" i="17" s="1"/>
  <c r="I665" i="17" s="1"/>
  <c r="I666" i="17" s="1"/>
  <c r="I667" i="17" s="1"/>
  <c r="I668" i="17" s="1"/>
  <c r="I669" i="17" s="1"/>
  <c r="I670" i="17" s="1"/>
  <c r="I671" i="17" s="1"/>
  <c r="I672" i="17" s="1"/>
  <c r="I673" i="17" s="1"/>
  <c r="I674" i="17" s="1"/>
  <c r="I675" i="17" s="1"/>
  <c r="I676" i="17" s="1"/>
  <c r="I677" i="17" s="1"/>
  <c r="I678" i="17" s="1"/>
  <c r="I679" i="17" s="1"/>
  <c r="I680" i="17" s="1"/>
  <c r="I681" i="17" s="1"/>
  <c r="I682" i="17" s="1"/>
  <c r="I683" i="17" s="1"/>
  <c r="I684" i="17" s="1"/>
  <c r="I685" i="17" s="1"/>
  <c r="I686" i="17" s="1"/>
  <c r="I687" i="17" s="1"/>
  <c r="I688" i="17" s="1"/>
  <c r="I689" i="17" s="1"/>
  <c r="I690" i="17" s="1"/>
  <c r="I691" i="17" s="1"/>
  <c r="I692" i="17" s="1"/>
  <c r="I693" i="17" s="1"/>
  <c r="I694" i="17" s="1"/>
  <c r="I695" i="17" s="1"/>
  <c r="I696" i="17" s="1"/>
  <c r="I697" i="17" s="1"/>
  <c r="I698" i="17" s="1"/>
  <c r="I699" i="17" s="1"/>
  <c r="I700" i="17" s="1"/>
  <c r="I701" i="17" s="1"/>
  <c r="I702" i="17" s="1"/>
  <c r="I703" i="17" s="1"/>
  <c r="I704" i="17" s="1"/>
  <c r="I705" i="17" s="1"/>
  <c r="I706" i="17" s="1"/>
  <c r="I707" i="17" s="1"/>
  <c r="I708" i="17" s="1"/>
  <c r="I709" i="17" s="1"/>
  <c r="I710" i="17" s="1"/>
  <c r="I711" i="17" s="1"/>
  <c r="I712" i="17" s="1"/>
  <c r="I713" i="17" s="1"/>
  <c r="I714" i="17" s="1"/>
  <c r="I715" i="17" s="1"/>
  <c r="I716" i="17" s="1"/>
  <c r="I717" i="17" s="1"/>
  <c r="I718" i="17" s="1"/>
  <c r="I719" i="17" s="1"/>
  <c r="I720" i="17" s="1"/>
  <c r="I721" i="17" s="1"/>
  <c r="H590" i="17"/>
  <c r="H591" i="17" s="1"/>
  <c r="H592" i="17" s="1"/>
  <c r="H593" i="17" s="1"/>
  <c r="H594" i="17" s="1"/>
  <c r="H595" i="17" s="1"/>
  <c r="H596" i="17" s="1"/>
  <c r="H597" i="17" s="1"/>
  <c r="H598" i="17" s="1"/>
  <c r="H599" i="17" s="1"/>
  <c r="H600" i="17" s="1"/>
  <c r="H601" i="17" s="1"/>
  <c r="H602" i="17" s="1"/>
  <c r="H603" i="17" s="1"/>
  <c r="H604" i="17" s="1"/>
  <c r="H605" i="17" s="1"/>
  <c r="H606" i="17" s="1"/>
  <c r="H607" i="17" s="1"/>
  <c r="H608" i="17" s="1"/>
  <c r="H609" i="17" s="1"/>
  <c r="H610" i="17" s="1"/>
  <c r="H611" i="17" s="1"/>
  <c r="H612" i="17" s="1"/>
  <c r="H613" i="17" s="1"/>
  <c r="H614" i="17" s="1"/>
  <c r="H615" i="17" s="1"/>
  <c r="H616" i="17" s="1"/>
  <c r="H617" i="17" s="1"/>
  <c r="H618" i="17" s="1"/>
  <c r="H619" i="17" s="1"/>
  <c r="H620" i="17" s="1"/>
  <c r="H621" i="17" s="1"/>
  <c r="H622" i="17" s="1"/>
  <c r="H623" i="17" s="1"/>
  <c r="H624" i="17" s="1"/>
  <c r="H625" i="17" s="1"/>
  <c r="H626" i="17" s="1"/>
  <c r="H627" i="17" s="1"/>
  <c r="H628" i="17" s="1"/>
  <c r="H629" i="17" s="1"/>
  <c r="H630" i="17" s="1"/>
  <c r="H631" i="17" s="1"/>
  <c r="H632" i="17" s="1"/>
  <c r="H633" i="17" s="1"/>
  <c r="H634" i="17" s="1"/>
  <c r="H635" i="17" s="1"/>
  <c r="H636" i="17" s="1"/>
  <c r="H637" i="17" s="1"/>
  <c r="H638" i="17" s="1"/>
  <c r="H639" i="17" s="1"/>
  <c r="H640" i="17" s="1"/>
  <c r="H641" i="17" s="1"/>
  <c r="H642" i="17" s="1"/>
  <c r="H643" i="17" s="1"/>
  <c r="H644" i="17" s="1"/>
  <c r="H645" i="17" s="1"/>
  <c r="H646" i="17" s="1"/>
  <c r="H647" i="17" s="1"/>
  <c r="H648" i="17" s="1"/>
  <c r="H649" i="17" s="1"/>
  <c r="H650" i="17" s="1"/>
  <c r="H651" i="17" s="1"/>
  <c r="H652" i="17" s="1"/>
  <c r="H653" i="17" s="1"/>
  <c r="H654" i="17" s="1"/>
  <c r="H655" i="17" s="1"/>
  <c r="H656" i="17" s="1"/>
  <c r="H657" i="17" s="1"/>
  <c r="H658" i="17" s="1"/>
  <c r="H659" i="17" s="1"/>
  <c r="H660" i="17" s="1"/>
  <c r="H661" i="17" s="1"/>
  <c r="H662" i="17" s="1"/>
  <c r="H663" i="17" s="1"/>
  <c r="H664" i="17" s="1"/>
  <c r="H665" i="17" s="1"/>
  <c r="H666" i="17" s="1"/>
  <c r="H667" i="17" s="1"/>
  <c r="H668" i="17" s="1"/>
  <c r="H669" i="17" s="1"/>
  <c r="H670" i="17" s="1"/>
  <c r="H671" i="17" s="1"/>
  <c r="H672" i="17" s="1"/>
  <c r="H673" i="17" s="1"/>
  <c r="H674" i="17" s="1"/>
  <c r="H675" i="17" s="1"/>
  <c r="H676" i="17" s="1"/>
  <c r="H677" i="17" s="1"/>
  <c r="H678" i="17" s="1"/>
  <c r="H679" i="17" s="1"/>
  <c r="H680" i="17" s="1"/>
  <c r="H681" i="17" s="1"/>
  <c r="H682" i="17" s="1"/>
  <c r="H683" i="17" s="1"/>
  <c r="H684" i="17" s="1"/>
  <c r="H685" i="17" s="1"/>
  <c r="H686" i="17" s="1"/>
  <c r="H687" i="17" s="1"/>
  <c r="H688" i="17" s="1"/>
  <c r="H689" i="17" s="1"/>
  <c r="H690" i="17" s="1"/>
  <c r="H691" i="17" s="1"/>
  <c r="H692" i="17" s="1"/>
  <c r="H693" i="17" s="1"/>
  <c r="H694" i="17" s="1"/>
  <c r="H695" i="17" s="1"/>
  <c r="H696" i="17" s="1"/>
  <c r="H697" i="17" s="1"/>
  <c r="H698" i="17" s="1"/>
  <c r="H699" i="17" s="1"/>
  <c r="H700" i="17" s="1"/>
  <c r="H701" i="17" s="1"/>
  <c r="H702" i="17" s="1"/>
  <c r="H703" i="17" s="1"/>
  <c r="H704" i="17" s="1"/>
  <c r="H705" i="17" s="1"/>
  <c r="H706" i="17" s="1"/>
  <c r="H707" i="17" s="1"/>
  <c r="H708" i="17" s="1"/>
  <c r="H709" i="17" s="1"/>
  <c r="H710" i="17" s="1"/>
  <c r="H711" i="17" s="1"/>
  <c r="H712" i="17" s="1"/>
  <c r="H713" i="17" s="1"/>
  <c r="H714" i="17" s="1"/>
  <c r="H715" i="17" s="1"/>
  <c r="H716" i="17" s="1"/>
  <c r="H717" i="17" s="1"/>
  <c r="H718" i="17" s="1"/>
  <c r="H719" i="17" s="1"/>
  <c r="H720" i="17" s="1"/>
  <c r="H721" i="17" s="1"/>
  <c r="G590" i="17"/>
  <c r="G591" i="17" s="1"/>
  <c r="G592" i="17" s="1"/>
  <c r="G593" i="17" s="1"/>
  <c r="G594" i="17" s="1"/>
  <c r="G595" i="17" s="1"/>
  <c r="G596" i="17" s="1"/>
  <c r="G597" i="17" s="1"/>
  <c r="G598" i="17" s="1"/>
  <c r="G599" i="17" s="1"/>
  <c r="G600" i="17" s="1"/>
  <c r="G601" i="17" s="1"/>
  <c r="G602" i="17" s="1"/>
  <c r="G603" i="17" s="1"/>
  <c r="G604" i="17" s="1"/>
  <c r="G605" i="17" s="1"/>
  <c r="G606" i="17" s="1"/>
  <c r="G607" i="17" s="1"/>
  <c r="G608" i="17" s="1"/>
  <c r="G609" i="17" s="1"/>
  <c r="G610" i="17" s="1"/>
  <c r="G611" i="17" s="1"/>
  <c r="G612" i="17" s="1"/>
  <c r="G613" i="17" s="1"/>
  <c r="G614" i="17" s="1"/>
  <c r="G615" i="17" s="1"/>
  <c r="G616" i="17" s="1"/>
  <c r="G617" i="17" s="1"/>
  <c r="G618" i="17" s="1"/>
  <c r="G619" i="17" s="1"/>
  <c r="G620" i="17" s="1"/>
  <c r="G621" i="17" s="1"/>
  <c r="G622" i="17" s="1"/>
  <c r="G623" i="17" s="1"/>
  <c r="G624" i="17" s="1"/>
  <c r="G625" i="17" s="1"/>
  <c r="G626" i="17" s="1"/>
  <c r="G627" i="17" s="1"/>
  <c r="G628" i="17" s="1"/>
  <c r="G629" i="17" s="1"/>
  <c r="G630" i="17" s="1"/>
  <c r="G631" i="17" s="1"/>
  <c r="G632" i="17" s="1"/>
  <c r="G633" i="17" s="1"/>
  <c r="G634" i="17" s="1"/>
  <c r="G635" i="17" s="1"/>
  <c r="G636" i="17" s="1"/>
  <c r="G637" i="17" s="1"/>
  <c r="G638" i="17" s="1"/>
  <c r="G639" i="17" s="1"/>
  <c r="G640" i="17" s="1"/>
  <c r="G641" i="17" s="1"/>
  <c r="G642" i="17" s="1"/>
  <c r="G643" i="17" s="1"/>
  <c r="G644" i="17" s="1"/>
  <c r="G645" i="17" s="1"/>
  <c r="G646" i="17" s="1"/>
  <c r="G647" i="17" s="1"/>
  <c r="G648" i="17" s="1"/>
  <c r="G649" i="17" s="1"/>
  <c r="G650" i="17" s="1"/>
  <c r="G651" i="17" s="1"/>
  <c r="G652" i="17" s="1"/>
  <c r="G653" i="17" s="1"/>
  <c r="G654" i="17" s="1"/>
  <c r="G655" i="17" s="1"/>
  <c r="G656" i="17" s="1"/>
  <c r="G657" i="17" s="1"/>
  <c r="G658" i="17" s="1"/>
  <c r="G659" i="17" s="1"/>
  <c r="G660" i="17" s="1"/>
  <c r="G661" i="17" s="1"/>
  <c r="G662" i="17" s="1"/>
  <c r="G663" i="17" s="1"/>
  <c r="G664" i="17" s="1"/>
  <c r="G665" i="17" s="1"/>
  <c r="G666" i="17" s="1"/>
  <c r="G667" i="17" s="1"/>
  <c r="G668" i="17" s="1"/>
  <c r="G669" i="17" s="1"/>
  <c r="G670" i="17" s="1"/>
  <c r="G671" i="17" s="1"/>
  <c r="G672" i="17" s="1"/>
  <c r="G673" i="17" s="1"/>
  <c r="G674" i="17" s="1"/>
  <c r="G675" i="17" s="1"/>
  <c r="G676" i="17" s="1"/>
  <c r="G677" i="17" s="1"/>
  <c r="G678" i="17" s="1"/>
  <c r="G679" i="17" s="1"/>
  <c r="G680" i="17" s="1"/>
  <c r="G681" i="17" s="1"/>
  <c r="G682" i="17" s="1"/>
  <c r="G683" i="17" s="1"/>
  <c r="G684" i="17" s="1"/>
  <c r="G685" i="17" s="1"/>
  <c r="G686" i="17" s="1"/>
  <c r="G687" i="17" s="1"/>
  <c r="G688" i="17" s="1"/>
  <c r="G689" i="17" s="1"/>
  <c r="G690" i="17" s="1"/>
  <c r="G691" i="17" s="1"/>
  <c r="G692" i="17" s="1"/>
  <c r="G693" i="17" s="1"/>
  <c r="G694" i="17" s="1"/>
  <c r="G695" i="17" s="1"/>
  <c r="G696" i="17" s="1"/>
  <c r="G697" i="17" s="1"/>
  <c r="G698" i="17" s="1"/>
  <c r="G699" i="17" s="1"/>
  <c r="G700" i="17" s="1"/>
  <c r="G701" i="17" s="1"/>
  <c r="G702" i="17" s="1"/>
  <c r="G703" i="17" s="1"/>
  <c r="G704" i="17" s="1"/>
  <c r="G705" i="17" s="1"/>
  <c r="G706" i="17" s="1"/>
  <c r="G707" i="17" s="1"/>
  <c r="G708" i="17" s="1"/>
  <c r="G709" i="17" s="1"/>
  <c r="G710" i="17" s="1"/>
  <c r="G711" i="17" s="1"/>
  <c r="G712" i="17" s="1"/>
  <c r="G713" i="17" s="1"/>
  <c r="G714" i="17" s="1"/>
  <c r="G715" i="17" s="1"/>
  <c r="G716" i="17" s="1"/>
  <c r="G717" i="17" s="1"/>
  <c r="G718" i="17" s="1"/>
  <c r="G719" i="17" s="1"/>
  <c r="G720" i="17" s="1"/>
  <c r="G721" i="17" s="1"/>
  <c r="F590" i="17"/>
  <c r="F591" i="17" s="1"/>
  <c r="F592" i="17" s="1"/>
  <c r="F593" i="17" s="1"/>
  <c r="F594" i="17" s="1"/>
  <c r="F595" i="17" s="1"/>
  <c r="F596" i="17" s="1"/>
  <c r="F597" i="17" s="1"/>
  <c r="F598" i="17" s="1"/>
  <c r="F599" i="17" s="1"/>
  <c r="F600" i="17" s="1"/>
  <c r="F601" i="17" s="1"/>
  <c r="F602" i="17" s="1"/>
  <c r="F603" i="17" s="1"/>
  <c r="F604" i="17" s="1"/>
  <c r="F605" i="17" s="1"/>
  <c r="F606" i="17" s="1"/>
  <c r="F607" i="17" s="1"/>
  <c r="F608" i="17" s="1"/>
  <c r="F609" i="17" s="1"/>
  <c r="F610" i="17" s="1"/>
  <c r="F611" i="17" s="1"/>
  <c r="F612" i="17" s="1"/>
  <c r="F613" i="17" s="1"/>
  <c r="F614" i="17" s="1"/>
  <c r="F615" i="17" s="1"/>
  <c r="F616" i="17" s="1"/>
  <c r="F617" i="17" s="1"/>
  <c r="F618" i="17" s="1"/>
  <c r="F619" i="17" s="1"/>
  <c r="F620" i="17" s="1"/>
  <c r="F621" i="17" s="1"/>
  <c r="F622" i="17" s="1"/>
  <c r="F623" i="17" s="1"/>
  <c r="F624" i="17" s="1"/>
  <c r="F625" i="17" s="1"/>
  <c r="F626" i="17" s="1"/>
  <c r="F627" i="17" s="1"/>
  <c r="F628" i="17" s="1"/>
  <c r="F629" i="17" s="1"/>
  <c r="F630" i="17" s="1"/>
  <c r="F631" i="17" s="1"/>
  <c r="F632" i="17" s="1"/>
  <c r="F633" i="17" s="1"/>
  <c r="F634" i="17" s="1"/>
  <c r="F635" i="17" s="1"/>
  <c r="F636" i="17" s="1"/>
  <c r="F637" i="17" s="1"/>
  <c r="F638" i="17" s="1"/>
  <c r="F639" i="17" s="1"/>
  <c r="F640" i="17" s="1"/>
  <c r="F641" i="17" s="1"/>
  <c r="F642" i="17" s="1"/>
  <c r="F643" i="17" s="1"/>
  <c r="F644" i="17" s="1"/>
  <c r="F645" i="17" s="1"/>
  <c r="F646" i="17" s="1"/>
  <c r="F647" i="17" s="1"/>
  <c r="F648" i="17" s="1"/>
  <c r="F649" i="17" s="1"/>
  <c r="F650" i="17" s="1"/>
  <c r="F651" i="17" s="1"/>
  <c r="F652" i="17" s="1"/>
  <c r="F653" i="17" s="1"/>
  <c r="F654" i="17" s="1"/>
  <c r="F655" i="17" s="1"/>
  <c r="F656" i="17" s="1"/>
  <c r="F657" i="17" s="1"/>
  <c r="F658" i="17" s="1"/>
  <c r="F659" i="17" s="1"/>
  <c r="F660" i="17" s="1"/>
  <c r="F661" i="17" s="1"/>
  <c r="F662" i="17" s="1"/>
  <c r="F663" i="17" s="1"/>
  <c r="F664" i="17" s="1"/>
  <c r="F665" i="17" s="1"/>
  <c r="F666" i="17" s="1"/>
  <c r="F667" i="17" s="1"/>
  <c r="F668" i="17" s="1"/>
  <c r="F669" i="17" s="1"/>
  <c r="F670" i="17" s="1"/>
  <c r="F671" i="17" s="1"/>
  <c r="F672" i="17" s="1"/>
  <c r="F673" i="17" s="1"/>
  <c r="F674" i="17" s="1"/>
  <c r="F675" i="17" s="1"/>
  <c r="F676" i="17" s="1"/>
  <c r="F677" i="17" s="1"/>
  <c r="F678" i="17" s="1"/>
  <c r="F679" i="17" s="1"/>
  <c r="F680" i="17" s="1"/>
  <c r="F681" i="17" s="1"/>
  <c r="F682" i="17" s="1"/>
  <c r="F683" i="17" s="1"/>
  <c r="F684" i="17" s="1"/>
  <c r="F685" i="17" s="1"/>
  <c r="F686" i="17" s="1"/>
  <c r="F687" i="17" s="1"/>
  <c r="F688" i="17" s="1"/>
  <c r="F689" i="17" s="1"/>
  <c r="F690" i="17" s="1"/>
  <c r="F691" i="17" s="1"/>
  <c r="F692" i="17" s="1"/>
  <c r="F693" i="17" s="1"/>
  <c r="F694" i="17" s="1"/>
  <c r="F695" i="17" s="1"/>
  <c r="F696" i="17" s="1"/>
  <c r="F697" i="17" s="1"/>
  <c r="F698" i="17" s="1"/>
  <c r="F699" i="17" s="1"/>
  <c r="F700" i="17" s="1"/>
  <c r="F701" i="17" s="1"/>
  <c r="F702" i="17" s="1"/>
  <c r="F703" i="17" s="1"/>
  <c r="F704" i="17" s="1"/>
  <c r="F705" i="17" s="1"/>
  <c r="F706" i="17" s="1"/>
  <c r="F707" i="17" s="1"/>
  <c r="F708" i="17" s="1"/>
  <c r="F709" i="17" s="1"/>
  <c r="F710" i="17" s="1"/>
  <c r="F711" i="17" s="1"/>
  <c r="F712" i="17" s="1"/>
  <c r="F713" i="17" s="1"/>
  <c r="F714" i="17" s="1"/>
  <c r="F715" i="17" s="1"/>
  <c r="F716" i="17" s="1"/>
  <c r="F717" i="17" s="1"/>
  <c r="F718" i="17" s="1"/>
  <c r="F719" i="17" s="1"/>
  <c r="F720" i="17" s="1"/>
  <c r="F721" i="17" s="1"/>
  <c r="E590" i="17"/>
  <c r="E591" i="17" s="1"/>
  <c r="E592" i="17" s="1"/>
  <c r="E593" i="17" s="1"/>
  <c r="E594" i="17" s="1"/>
  <c r="E595" i="17" s="1"/>
  <c r="E596" i="17" s="1"/>
  <c r="E597" i="17" s="1"/>
  <c r="E598" i="17" s="1"/>
  <c r="E599" i="17" s="1"/>
  <c r="E600" i="17" s="1"/>
  <c r="E601" i="17" s="1"/>
  <c r="E602" i="17" s="1"/>
  <c r="E603" i="17" s="1"/>
  <c r="E604" i="17" s="1"/>
  <c r="E605" i="17" s="1"/>
  <c r="E606" i="17" s="1"/>
  <c r="E607" i="17" s="1"/>
  <c r="E608" i="17" s="1"/>
  <c r="E609" i="17" s="1"/>
  <c r="E610" i="17" s="1"/>
  <c r="E611" i="17" s="1"/>
  <c r="E612" i="17" s="1"/>
  <c r="E613" i="17" s="1"/>
  <c r="E614" i="17" s="1"/>
  <c r="E615" i="17" s="1"/>
  <c r="E616" i="17" s="1"/>
  <c r="E617" i="17" s="1"/>
  <c r="E618" i="17" s="1"/>
  <c r="E619" i="17" s="1"/>
  <c r="E620" i="17" s="1"/>
  <c r="E621" i="17" s="1"/>
  <c r="E622" i="17" s="1"/>
  <c r="E623" i="17" s="1"/>
  <c r="E624" i="17" s="1"/>
  <c r="E625" i="17" s="1"/>
  <c r="E626" i="17" s="1"/>
  <c r="E627" i="17" s="1"/>
  <c r="E628" i="17" s="1"/>
  <c r="E629" i="17" s="1"/>
  <c r="E630" i="17" s="1"/>
  <c r="E631" i="17" s="1"/>
  <c r="E632" i="17" s="1"/>
  <c r="E633" i="17" s="1"/>
  <c r="E634" i="17" s="1"/>
  <c r="E635" i="17" s="1"/>
  <c r="E636" i="17" s="1"/>
  <c r="E637" i="17" s="1"/>
  <c r="E638" i="17" s="1"/>
  <c r="E639" i="17" s="1"/>
  <c r="E640" i="17" s="1"/>
  <c r="E641" i="17" s="1"/>
  <c r="E642" i="17" s="1"/>
  <c r="E643" i="17" s="1"/>
  <c r="E644" i="17" s="1"/>
  <c r="E645" i="17" s="1"/>
  <c r="E646" i="17" s="1"/>
  <c r="E647" i="17" s="1"/>
  <c r="E648" i="17" s="1"/>
  <c r="E649" i="17" s="1"/>
  <c r="E650" i="17" s="1"/>
  <c r="E651" i="17" s="1"/>
  <c r="E652" i="17" s="1"/>
  <c r="E653" i="17" s="1"/>
  <c r="E654" i="17" s="1"/>
  <c r="E655" i="17" s="1"/>
  <c r="E656" i="17" s="1"/>
  <c r="E657" i="17" s="1"/>
  <c r="E658" i="17" s="1"/>
  <c r="E659" i="17" s="1"/>
  <c r="E660" i="17" s="1"/>
  <c r="E661" i="17" s="1"/>
  <c r="E662" i="17" s="1"/>
  <c r="E663" i="17" s="1"/>
  <c r="E664" i="17" s="1"/>
  <c r="E665" i="17" s="1"/>
  <c r="E666" i="17" s="1"/>
  <c r="E667" i="17" s="1"/>
  <c r="E668" i="17" s="1"/>
  <c r="E669" i="17" s="1"/>
  <c r="E670" i="17" s="1"/>
  <c r="E671" i="17" s="1"/>
  <c r="E672" i="17" s="1"/>
  <c r="E673" i="17" s="1"/>
  <c r="E674" i="17" s="1"/>
  <c r="E675" i="17" s="1"/>
  <c r="E676" i="17" s="1"/>
  <c r="E677" i="17" s="1"/>
  <c r="E678" i="17" s="1"/>
  <c r="E679" i="17" s="1"/>
  <c r="E680" i="17" s="1"/>
  <c r="E681" i="17" s="1"/>
  <c r="E682" i="17" s="1"/>
  <c r="E683" i="17" s="1"/>
  <c r="E684" i="17" s="1"/>
  <c r="E685" i="17" s="1"/>
  <c r="E686" i="17" s="1"/>
  <c r="E687" i="17" s="1"/>
  <c r="E688" i="17" s="1"/>
  <c r="E689" i="17" s="1"/>
  <c r="E690" i="17" s="1"/>
  <c r="E691" i="17" s="1"/>
  <c r="E692" i="17" s="1"/>
  <c r="E693" i="17" s="1"/>
  <c r="E694" i="17" s="1"/>
  <c r="E695" i="17" s="1"/>
  <c r="E696" i="17" s="1"/>
  <c r="E697" i="17" s="1"/>
  <c r="E698" i="17" s="1"/>
  <c r="E699" i="17" s="1"/>
  <c r="E700" i="17" s="1"/>
  <c r="E701" i="17" s="1"/>
  <c r="E702" i="17" s="1"/>
  <c r="E703" i="17" s="1"/>
  <c r="E704" i="17" s="1"/>
  <c r="E705" i="17" s="1"/>
  <c r="E706" i="17" s="1"/>
  <c r="E707" i="17" s="1"/>
  <c r="E708" i="17" s="1"/>
  <c r="E709" i="17" s="1"/>
  <c r="E710" i="17" s="1"/>
  <c r="E711" i="17" s="1"/>
  <c r="E712" i="17" s="1"/>
  <c r="E713" i="17" s="1"/>
  <c r="E714" i="17" s="1"/>
  <c r="E715" i="17" s="1"/>
  <c r="E716" i="17" s="1"/>
  <c r="E717" i="17" s="1"/>
  <c r="E718" i="17" s="1"/>
  <c r="E719" i="17" s="1"/>
  <c r="E720" i="17" s="1"/>
  <c r="E721" i="17" s="1"/>
  <c r="D590" i="17"/>
  <c r="D591" i="17" s="1"/>
  <c r="D592" i="17" s="1"/>
  <c r="D593" i="17" s="1"/>
  <c r="D594" i="17" s="1"/>
  <c r="D595" i="17" s="1"/>
  <c r="D596" i="17" s="1"/>
  <c r="D597" i="17" s="1"/>
  <c r="D598" i="17" s="1"/>
  <c r="D599" i="17" s="1"/>
  <c r="D600" i="17" s="1"/>
  <c r="D601" i="17" s="1"/>
  <c r="D602" i="17" s="1"/>
  <c r="D603" i="17" s="1"/>
  <c r="D604" i="17" s="1"/>
  <c r="D605" i="17" s="1"/>
  <c r="D606" i="17" s="1"/>
  <c r="D607" i="17" s="1"/>
  <c r="D608" i="17" s="1"/>
  <c r="D609" i="17" s="1"/>
  <c r="D610" i="17" s="1"/>
  <c r="D611" i="17" s="1"/>
  <c r="D612" i="17" s="1"/>
  <c r="D613" i="17" s="1"/>
  <c r="D614" i="17" s="1"/>
  <c r="D615" i="17" s="1"/>
  <c r="D616" i="17" s="1"/>
  <c r="D617" i="17" s="1"/>
  <c r="D618" i="17" s="1"/>
  <c r="D619" i="17" s="1"/>
  <c r="D620" i="17" s="1"/>
  <c r="D621" i="17" s="1"/>
  <c r="D622" i="17" s="1"/>
  <c r="D623" i="17" s="1"/>
  <c r="D624" i="17" s="1"/>
  <c r="D625" i="17" s="1"/>
  <c r="D626" i="17" s="1"/>
  <c r="D627" i="17" s="1"/>
  <c r="D628" i="17" s="1"/>
  <c r="D629" i="17" s="1"/>
  <c r="D630" i="17" s="1"/>
  <c r="D631" i="17" s="1"/>
  <c r="D632" i="17" s="1"/>
  <c r="D633" i="17" s="1"/>
  <c r="D634" i="17" s="1"/>
  <c r="D635" i="17" s="1"/>
  <c r="D636" i="17" s="1"/>
  <c r="D637" i="17" s="1"/>
  <c r="D638" i="17" s="1"/>
  <c r="D639" i="17" s="1"/>
  <c r="D640" i="17" s="1"/>
  <c r="D641" i="17" s="1"/>
  <c r="D642" i="17" s="1"/>
  <c r="D643" i="17" s="1"/>
  <c r="D644" i="17" s="1"/>
  <c r="D645" i="17" s="1"/>
  <c r="D646" i="17" s="1"/>
  <c r="D647" i="17" s="1"/>
  <c r="D648" i="17" s="1"/>
  <c r="D649" i="17" s="1"/>
  <c r="D650" i="17" s="1"/>
  <c r="D651" i="17" s="1"/>
  <c r="D652" i="17" s="1"/>
  <c r="D653" i="17" s="1"/>
  <c r="D654" i="17" s="1"/>
  <c r="D655" i="17" s="1"/>
  <c r="D656" i="17" s="1"/>
  <c r="D657" i="17" s="1"/>
  <c r="D658" i="17" s="1"/>
  <c r="D659" i="17" s="1"/>
  <c r="D660" i="17" s="1"/>
  <c r="D661" i="17" s="1"/>
  <c r="D662" i="17" s="1"/>
  <c r="D663" i="17" s="1"/>
  <c r="D664" i="17" s="1"/>
  <c r="D665" i="17" s="1"/>
  <c r="D666" i="17" s="1"/>
  <c r="D667" i="17" s="1"/>
  <c r="D668" i="17" s="1"/>
  <c r="D669" i="17" s="1"/>
  <c r="D670" i="17" s="1"/>
  <c r="D671" i="17" s="1"/>
  <c r="D672" i="17" s="1"/>
  <c r="D673" i="17" s="1"/>
  <c r="D674" i="17" s="1"/>
  <c r="D675" i="17" s="1"/>
  <c r="D676" i="17" s="1"/>
  <c r="D677" i="17" s="1"/>
  <c r="D678" i="17" s="1"/>
  <c r="D679" i="17" s="1"/>
  <c r="D680" i="17" s="1"/>
  <c r="D681" i="17" s="1"/>
  <c r="D682" i="17" s="1"/>
  <c r="D683" i="17" s="1"/>
  <c r="D684" i="17" s="1"/>
  <c r="D685" i="17" s="1"/>
  <c r="D686" i="17" s="1"/>
  <c r="D687" i="17" s="1"/>
  <c r="D688" i="17" s="1"/>
  <c r="D689" i="17" s="1"/>
  <c r="D690" i="17" s="1"/>
  <c r="D691" i="17" s="1"/>
  <c r="D692" i="17" s="1"/>
  <c r="D693" i="17" s="1"/>
  <c r="D694" i="17" s="1"/>
  <c r="D695" i="17" s="1"/>
  <c r="D696" i="17" s="1"/>
  <c r="D697" i="17" s="1"/>
  <c r="D698" i="17" s="1"/>
  <c r="D699" i="17" s="1"/>
  <c r="D700" i="17" s="1"/>
  <c r="D701" i="17" s="1"/>
  <c r="D702" i="17" s="1"/>
  <c r="D703" i="17" s="1"/>
  <c r="D704" i="17" s="1"/>
  <c r="D705" i="17" s="1"/>
  <c r="D706" i="17" s="1"/>
  <c r="D707" i="17" s="1"/>
  <c r="D708" i="17" s="1"/>
  <c r="D709" i="17" s="1"/>
  <c r="D710" i="17" s="1"/>
  <c r="D711" i="17" s="1"/>
  <c r="D712" i="17" s="1"/>
  <c r="D713" i="17" s="1"/>
  <c r="D714" i="17" s="1"/>
  <c r="D715" i="17" s="1"/>
  <c r="D716" i="17" s="1"/>
  <c r="D717" i="17" s="1"/>
  <c r="D718" i="17" s="1"/>
  <c r="D719" i="17" s="1"/>
  <c r="D720" i="17" s="1"/>
  <c r="D721" i="17" s="1"/>
  <c r="C2" i="22"/>
  <c r="B2" i="22"/>
  <c r="R11" i="23"/>
  <c r="S11" i="23"/>
  <c r="F9" i="23"/>
  <c r="G9" i="23"/>
  <c r="H9" i="23"/>
  <c r="J9" i="23"/>
  <c r="L9" i="23"/>
  <c r="M9" i="23"/>
  <c r="N9" i="23"/>
  <c r="O9" i="23"/>
  <c r="P9" i="23"/>
  <c r="S9" i="23"/>
  <c r="R2" i="23"/>
  <c r="N5" i="23"/>
  <c r="O5" i="23"/>
  <c r="P5" i="23"/>
  <c r="K7" i="23"/>
  <c r="K6" i="23"/>
  <c r="K5" i="23" s="1"/>
  <c r="I7" i="23"/>
  <c r="I6" i="23"/>
  <c r="I5" i="23" s="1"/>
  <c r="M5" i="23"/>
  <c r="L5" i="23"/>
  <c r="J5" i="23"/>
  <c r="H5" i="23"/>
  <c r="G5" i="23"/>
  <c r="F5" i="23"/>
  <c r="F2" i="23"/>
  <c r="G2" i="23"/>
  <c r="H2" i="23"/>
  <c r="J2" i="23"/>
  <c r="L2" i="23"/>
  <c r="M2" i="23"/>
  <c r="N2" i="23"/>
  <c r="I11" i="23"/>
  <c r="I9" i="23" s="1"/>
  <c r="S10" i="23"/>
  <c r="R10" i="23"/>
  <c r="R9" i="23" s="1"/>
  <c r="Q10" i="23"/>
  <c r="K10" i="23"/>
  <c r="I10" i="23"/>
  <c r="O2" i="23"/>
  <c r="S7" i="23"/>
  <c r="R7" i="23"/>
  <c r="R4" i="23"/>
  <c r="S4" i="23"/>
  <c r="S6" i="23"/>
  <c r="S5" i="23" s="1"/>
  <c r="R6" i="23"/>
  <c r="R5" i="23" s="1"/>
  <c r="R3" i="23"/>
  <c r="S3" i="23"/>
  <c r="S2" i="23" s="1"/>
  <c r="K3" i="23"/>
  <c r="I3" i="23"/>
  <c r="I2" i="23" s="1"/>
  <c r="I4" i="23"/>
  <c r="Q3" i="23"/>
  <c r="Q7" i="23"/>
  <c r="Q6" i="23"/>
  <c r="Q5" i="23" s="1"/>
  <c r="A3" i="23"/>
  <c r="A4" i="23" s="1"/>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E122" i="25"/>
  <c r="D122" i="25"/>
  <c r="X96" i="25"/>
  <c r="X95" i="25"/>
  <c r="Z94" i="25"/>
  <c r="X94" i="25"/>
  <c r="Z93" i="25"/>
  <c r="X93" i="25"/>
  <c r="Z92" i="25"/>
  <c r="X92" i="25"/>
  <c r="Z91" i="25"/>
  <c r="X91" i="25"/>
  <c r="Z90" i="25"/>
  <c r="X90" i="25"/>
  <c r="Z89" i="25"/>
  <c r="X89" i="25"/>
  <c r="Z88" i="25"/>
  <c r="X88" i="25"/>
  <c r="Z87" i="25"/>
  <c r="X87" i="25"/>
  <c r="Z86" i="25"/>
  <c r="Y86" i="25"/>
  <c r="X86" i="25"/>
  <c r="W86" i="25"/>
  <c r="Z85" i="25"/>
  <c r="Y85" i="25"/>
  <c r="X85" i="25"/>
  <c r="W85" i="25"/>
  <c r="Z84" i="25"/>
  <c r="Y84" i="25"/>
  <c r="X84" i="25"/>
  <c r="W84" i="25"/>
  <c r="Z83" i="25"/>
  <c r="Y83" i="25"/>
  <c r="X83" i="25"/>
  <c r="W83" i="25"/>
  <c r="Z82" i="25"/>
  <c r="Y82" i="25"/>
  <c r="X82" i="25"/>
  <c r="W82" i="25"/>
  <c r="Z81" i="25"/>
  <c r="Y81" i="25"/>
  <c r="X81" i="25"/>
  <c r="W81" i="25"/>
  <c r="Z80" i="25"/>
  <c r="Y80" i="25"/>
  <c r="X80" i="25"/>
  <c r="W80" i="25"/>
  <c r="Z79" i="25"/>
  <c r="Y79" i="25"/>
  <c r="X79" i="25"/>
  <c r="W79" i="25"/>
  <c r="Z78" i="25"/>
  <c r="Y78" i="25"/>
  <c r="X78" i="25"/>
  <c r="W78" i="25"/>
  <c r="Z77" i="25"/>
  <c r="Y77" i="25"/>
  <c r="X77" i="25"/>
  <c r="W77" i="25"/>
  <c r="Z76" i="25"/>
  <c r="Y76" i="25"/>
  <c r="X76" i="25"/>
  <c r="W76" i="25"/>
  <c r="Z75" i="25"/>
  <c r="Y75" i="25"/>
  <c r="X75" i="25"/>
  <c r="W75" i="25"/>
  <c r="Z74" i="25"/>
  <c r="Y74" i="25"/>
  <c r="X74" i="25"/>
  <c r="W74" i="25"/>
  <c r="Z73" i="25"/>
  <c r="Y73" i="25"/>
  <c r="X73" i="25"/>
  <c r="W73" i="25"/>
  <c r="Z72" i="25"/>
  <c r="Y72" i="25"/>
  <c r="X72" i="25"/>
  <c r="W72" i="25"/>
  <c r="Z71" i="25"/>
  <c r="Y71" i="25"/>
  <c r="X71" i="25"/>
  <c r="W71" i="25"/>
  <c r="Z70" i="25"/>
  <c r="Y70" i="25"/>
  <c r="X70" i="25"/>
  <c r="W70" i="25"/>
  <c r="Z69" i="25"/>
  <c r="Y69" i="25"/>
  <c r="X69" i="25"/>
  <c r="W69" i="25"/>
  <c r="Z68" i="25"/>
  <c r="Y68" i="25"/>
  <c r="X68" i="25"/>
  <c r="W68" i="25"/>
  <c r="Z67" i="25"/>
  <c r="Y67" i="25"/>
  <c r="X67" i="25"/>
  <c r="W67" i="25"/>
  <c r="Z66" i="25"/>
  <c r="Y66" i="25"/>
  <c r="X66" i="25"/>
  <c r="W66" i="25"/>
  <c r="Z65" i="25"/>
  <c r="Y65" i="25"/>
  <c r="X65" i="25"/>
  <c r="W65" i="25"/>
  <c r="Z64" i="25"/>
  <c r="Y64" i="25"/>
  <c r="X64" i="25"/>
  <c r="W64" i="25"/>
  <c r="Z63" i="25"/>
  <c r="Y63" i="25"/>
  <c r="X63" i="25"/>
  <c r="W63" i="25"/>
  <c r="Z62" i="25"/>
  <c r="Y62" i="25"/>
  <c r="X62" i="25"/>
  <c r="W62" i="25"/>
  <c r="Z61" i="25"/>
  <c r="Y61" i="25"/>
  <c r="X61" i="25"/>
  <c r="W61" i="25"/>
  <c r="Z60" i="25"/>
  <c r="Y60" i="25"/>
  <c r="X60" i="25"/>
  <c r="W60" i="25"/>
  <c r="Z59" i="25"/>
  <c r="Y59" i="25"/>
  <c r="X59" i="25"/>
  <c r="W59" i="25"/>
  <c r="Z58" i="25"/>
  <c r="Y58" i="25"/>
  <c r="X58" i="25"/>
  <c r="W58" i="25"/>
  <c r="Z57" i="25"/>
  <c r="Y57" i="25"/>
  <c r="X57" i="25"/>
  <c r="W57" i="25"/>
  <c r="Z56" i="25"/>
  <c r="Y56" i="25"/>
  <c r="X56" i="25"/>
  <c r="W56" i="25"/>
  <c r="Z55" i="25"/>
  <c r="Y55" i="25"/>
  <c r="X55" i="25"/>
  <c r="W55" i="25"/>
  <c r="Z54" i="25"/>
  <c r="Y54" i="25"/>
  <c r="X54" i="25"/>
  <c r="W54" i="25"/>
  <c r="Z53" i="25"/>
  <c r="Y53" i="25"/>
  <c r="X53" i="25"/>
  <c r="W53" i="25"/>
  <c r="Z52" i="25"/>
  <c r="Y52" i="25"/>
  <c r="X52" i="25"/>
  <c r="W52" i="25"/>
  <c r="Z51" i="25"/>
  <c r="Y51" i="25"/>
  <c r="X51" i="25"/>
  <c r="W51" i="25"/>
  <c r="Z50" i="25"/>
  <c r="Y50" i="25"/>
  <c r="X50" i="25"/>
  <c r="W50" i="25"/>
  <c r="Z49" i="25"/>
  <c r="Y49" i="25"/>
  <c r="X49" i="25"/>
  <c r="W49" i="25"/>
  <c r="Z48" i="25"/>
  <c r="Y48" i="25"/>
  <c r="X48" i="25"/>
  <c r="W48" i="25"/>
  <c r="Z47" i="25"/>
  <c r="Y47" i="25"/>
  <c r="X47" i="25"/>
  <c r="W47" i="25"/>
  <c r="Z46" i="25"/>
  <c r="Y46" i="25"/>
  <c r="X46" i="25"/>
  <c r="W46" i="25"/>
  <c r="Z45" i="25"/>
  <c r="Y45" i="25"/>
  <c r="X45" i="25"/>
  <c r="W45" i="25"/>
  <c r="Z44" i="25"/>
  <c r="Y44" i="25"/>
  <c r="X44" i="25"/>
  <c r="W44" i="25"/>
  <c r="Z43" i="25"/>
  <c r="Y43" i="25"/>
  <c r="X43" i="25"/>
  <c r="W43" i="25"/>
  <c r="Z42" i="25"/>
  <c r="Y42" i="25"/>
  <c r="X42" i="25"/>
  <c r="W42" i="25"/>
  <c r="Z41" i="25"/>
  <c r="Y41" i="25"/>
  <c r="X41" i="25"/>
  <c r="W41" i="25"/>
  <c r="Z40" i="25"/>
  <c r="Y40" i="25"/>
  <c r="X40" i="25"/>
  <c r="W40" i="25"/>
  <c r="Z39" i="25"/>
  <c r="Y39" i="25"/>
  <c r="X39" i="25"/>
  <c r="W39" i="25"/>
  <c r="Z38" i="25"/>
  <c r="Y38" i="25"/>
  <c r="X38" i="25"/>
  <c r="W38" i="25"/>
  <c r="Z37" i="25"/>
  <c r="Y37" i="25"/>
  <c r="X37" i="25"/>
  <c r="W37" i="25"/>
  <c r="Z36" i="25"/>
  <c r="Y36" i="25"/>
  <c r="X36" i="25"/>
  <c r="W36" i="25"/>
  <c r="Z35" i="25"/>
  <c r="Y35" i="25"/>
  <c r="X35" i="25"/>
  <c r="W35" i="25"/>
  <c r="Z34" i="25"/>
  <c r="Y34" i="25"/>
  <c r="X34" i="25"/>
  <c r="W34" i="25"/>
  <c r="Z33" i="25"/>
  <c r="Y33" i="25"/>
  <c r="X33" i="25"/>
  <c r="W33" i="25"/>
  <c r="Z32" i="25"/>
  <c r="Y32" i="25"/>
  <c r="X32" i="25"/>
  <c r="W32" i="25"/>
  <c r="Z31" i="25"/>
  <c r="Y31" i="25"/>
  <c r="X31" i="25"/>
  <c r="W31" i="25"/>
  <c r="Z30" i="25"/>
  <c r="Y30" i="25"/>
  <c r="X30" i="25"/>
  <c r="W30" i="25"/>
  <c r="Z29" i="25"/>
  <c r="Y29" i="25"/>
  <c r="X29" i="25"/>
  <c r="W29" i="25"/>
  <c r="Z28" i="25"/>
  <c r="Y28" i="25"/>
  <c r="X28" i="25"/>
  <c r="W28" i="25"/>
  <c r="Z27" i="25"/>
  <c r="Y27" i="25"/>
  <c r="X27" i="25"/>
  <c r="W27" i="25"/>
  <c r="Z26" i="25"/>
  <c r="Y26" i="25"/>
  <c r="X26" i="25"/>
  <c r="W26" i="25"/>
  <c r="Z25" i="25"/>
  <c r="Y25" i="25"/>
  <c r="X25" i="25"/>
  <c r="W25" i="25"/>
  <c r="Z24" i="25"/>
  <c r="Y24" i="25"/>
  <c r="X24" i="25"/>
  <c r="W24" i="25"/>
  <c r="Z23" i="25"/>
  <c r="Y23" i="25"/>
  <c r="X23" i="25"/>
  <c r="W23" i="25"/>
  <c r="Z22" i="25"/>
  <c r="Y22" i="25"/>
  <c r="X22" i="25"/>
  <c r="W22" i="25"/>
  <c r="Z21" i="25"/>
  <c r="Y21" i="25"/>
  <c r="X21" i="25"/>
  <c r="W21" i="25"/>
  <c r="Z20" i="25"/>
  <c r="Y20" i="25"/>
  <c r="X20" i="25"/>
  <c r="W20" i="25"/>
  <c r="Z19" i="25"/>
  <c r="Y19" i="25"/>
  <c r="X19" i="25"/>
  <c r="W19" i="25"/>
  <c r="Z18" i="25"/>
  <c r="Y18" i="25"/>
  <c r="X18" i="25"/>
  <c r="W18" i="25"/>
  <c r="Z17" i="25"/>
  <c r="Y17" i="25"/>
  <c r="X17" i="25"/>
  <c r="W17" i="25"/>
  <c r="Z16" i="25"/>
  <c r="Y16" i="25"/>
  <c r="X16" i="25"/>
  <c r="W16" i="25"/>
  <c r="Z15" i="25"/>
  <c r="Y15" i="25"/>
  <c r="X15" i="25"/>
  <c r="W15" i="25"/>
  <c r="Z14" i="25"/>
  <c r="Y14" i="25"/>
  <c r="X14" i="25"/>
  <c r="W14" i="25"/>
  <c r="Z13" i="25"/>
  <c r="Y13" i="25"/>
  <c r="X13" i="25"/>
  <c r="W13" i="25"/>
  <c r="Z12" i="25"/>
  <c r="Y12" i="25"/>
  <c r="X12" i="25"/>
  <c r="W12" i="25"/>
  <c r="Z11" i="25"/>
  <c r="Y11" i="25"/>
  <c r="X11" i="25"/>
  <c r="W11" i="25"/>
  <c r="Z10" i="25"/>
  <c r="Y10" i="25"/>
  <c r="X10" i="25"/>
  <c r="W10" i="25"/>
  <c r="Z9" i="25"/>
  <c r="Y9" i="25"/>
  <c r="X9" i="25"/>
  <c r="W9" i="25"/>
  <c r="Z8" i="25"/>
  <c r="Y8" i="25"/>
  <c r="X8" i="25"/>
  <c r="W8" i="25"/>
  <c r="Z7" i="25"/>
  <c r="Y7" i="25"/>
  <c r="X7" i="25"/>
  <c r="W7" i="25"/>
  <c r="Z6" i="25"/>
  <c r="Y6" i="25"/>
  <c r="X6" i="25"/>
  <c r="W6" i="25"/>
  <c r="Z5" i="25"/>
  <c r="Y5" i="25"/>
  <c r="X5" i="25"/>
  <c r="W5" i="25"/>
  <c r="Z4" i="25"/>
  <c r="Y4" i="25"/>
  <c r="X4" i="25"/>
  <c r="W4" i="25"/>
  <c r="Z3" i="25"/>
  <c r="Y3" i="25"/>
  <c r="X3" i="25"/>
  <c r="W3" i="25"/>
  <c r="Z2" i="25"/>
  <c r="Y2" i="25"/>
  <c r="X2" i="25"/>
  <c r="W2" i="25"/>
  <c r="K67" i="26"/>
  <c r="J67" i="26"/>
  <c r="I67" i="26"/>
  <c r="G67" i="26"/>
  <c r="C67" i="26"/>
  <c r="I47" i="26"/>
  <c r="H43" i="26"/>
  <c r="G43" i="26"/>
  <c r="B43" i="26"/>
  <c r="G42" i="26"/>
  <c r="G41" i="26"/>
  <c r="G40" i="26"/>
  <c r="G39" i="26"/>
  <c r="B39" i="26"/>
  <c r="K37" i="26"/>
  <c r="J37" i="26"/>
  <c r="I37" i="26"/>
  <c r="H37" i="26"/>
  <c r="G37" i="26"/>
  <c r="F37" i="26"/>
  <c r="E37" i="26"/>
  <c r="C37" i="26"/>
  <c r="B37" i="26"/>
  <c r="K32" i="26"/>
  <c r="J32" i="26"/>
  <c r="H32" i="26"/>
  <c r="G32" i="26"/>
  <c r="F32" i="26"/>
  <c r="E32" i="26"/>
  <c r="B32" i="26"/>
  <c r="K31" i="26"/>
  <c r="J31" i="26"/>
  <c r="H31" i="26"/>
  <c r="G31" i="26"/>
  <c r="F31" i="26"/>
  <c r="E31" i="26"/>
  <c r="B31" i="26"/>
  <c r="K30" i="26"/>
  <c r="J30" i="26"/>
  <c r="H30" i="26"/>
  <c r="G30" i="26"/>
  <c r="F30" i="26"/>
  <c r="E30" i="26"/>
  <c r="B30" i="26"/>
  <c r="K29" i="26"/>
  <c r="J29" i="26"/>
  <c r="H29" i="26"/>
  <c r="G29" i="26"/>
  <c r="F29" i="26"/>
  <c r="E29" i="26"/>
  <c r="B29" i="26"/>
  <c r="K28" i="26"/>
  <c r="J28" i="26"/>
  <c r="H28" i="26"/>
  <c r="G28" i="26"/>
  <c r="F28" i="26"/>
  <c r="E28" i="26"/>
  <c r="B28" i="26"/>
  <c r="B17" i="26" s="1"/>
  <c r="I22" i="26"/>
  <c r="C22" i="26"/>
  <c r="I21" i="26"/>
  <c r="C21" i="26"/>
  <c r="I20" i="26"/>
  <c r="C20" i="26"/>
  <c r="I19" i="26"/>
  <c r="C19" i="26"/>
  <c r="I18" i="26"/>
  <c r="C18" i="26"/>
  <c r="I17" i="26"/>
  <c r="B12" i="26"/>
  <c r="K11" i="26"/>
  <c r="B2" i="26"/>
  <c r="E121" i="25"/>
  <c r="D121" i="25"/>
  <c r="E120" i="25"/>
  <c r="D120" i="25"/>
  <c r="E119" i="25"/>
  <c r="D119" i="25"/>
  <c r="Q5" i="4"/>
  <c r="Q4" i="4"/>
  <c r="Q3" i="4"/>
  <c r="B2" i="4"/>
  <c r="B2" i="5"/>
  <c r="B34" i="6"/>
  <c r="B33" i="6"/>
  <c r="B32" i="6"/>
  <c r="B31" i="6"/>
  <c r="B30" i="6"/>
  <c r="B29" i="6"/>
  <c r="B28" i="6"/>
  <c r="B27" i="6"/>
  <c r="B26" i="6"/>
  <c r="B25" i="6"/>
  <c r="B24" i="6"/>
  <c r="B23" i="6"/>
  <c r="B22" i="6"/>
  <c r="B21" i="6"/>
  <c r="B20" i="6"/>
  <c r="B19" i="6"/>
  <c r="B18" i="6"/>
  <c r="B17" i="6"/>
  <c r="B16" i="6"/>
  <c r="B15" i="6"/>
  <c r="B14" i="6"/>
  <c r="Q13" i="6"/>
  <c r="O13" i="6"/>
  <c r="B13" i="6"/>
  <c r="Q12" i="6"/>
  <c r="O12" i="6"/>
  <c r="B12" i="6"/>
  <c r="Q11" i="6"/>
  <c r="O11" i="6"/>
  <c r="B11" i="6"/>
  <c r="Q10" i="6"/>
  <c r="O10" i="6"/>
  <c r="B10" i="6"/>
  <c r="Q9" i="6"/>
  <c r="O9" i="6"/>
  <c r="B9" i="6"/>
  <c r="Q8" i="6"/>
  <c r="O8" i="6"/>
  <c r="B8" i="6"/>
  <c r="Q7" i="6"/>
  <c r="O7" i="6"/>
  <c r="B7" i="6"/>
  <c r="Q6" i="6"/>
  <c r="O6" i="6"/>
  <c r="B6" i="6"/>
  <c r="Q5" i="6"/>
  <c r="O5" i="6"/>
  <c r="B5" i="6"/>
  <c r="Q4" i="6"/>
  <c r="O4" i="6"/>
  <c r="O4" i="4" s="1"/>
  <c r="B4" i="6"/>
  <c r="Q3" i="6"/>
  <c r="O3" i="6"/>
  <c r="O3" i="4" s="1"/>
  <c r="B3" i="6"/>
  <c r="Q2" i="6"/>
  <c r="Q2" i="4" s="1"/>
  <c r="O2" i="6"/>
  <c r="O2" i="4" s="1"/>
  <c r="B2" i="6"/>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3" i="7"/>
  <c r="B2" i="7"/>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B2" i="9"/>
  <c r="F721" i="10"/>
  <c r="E721" i="10"/>
  <c r="D721" i="10"/>
  <c r="B721" i="10"/>
  <c r="F720" i="10"/>
  <c r="E720" i="10"/>
  <c r="D720" i="10"/>
  <c r="G720" i="10" s="1"/>
  <c r="B720" i="10"/>
  <c r="F719" i="10"/>
  <c r="E719" i="10"/>
  <c r="D719" i="10"/>
  <c r="G719" i="10" s="1"/>
  <c r="B719" i="10"/>
  <c r="F718" i="10"/>
  <c r="E718" i="10"/>
  <c r="D718" i="10"/>
  <c r="B718" i="10"/>
  <c r="F717" i="10"/>
  <c r="E717" i="10"/>
  <c r="D717" i="10"/>
  <c r="G717" i="10" s="1"/>
  <c r="B717" i="10"/>
  <c r="F716" i="10"/>
  <c r="E716" i="10"/>
  <c r="D716" i="10"/>
  <c r="G716" i="10" s="1"/>
  <c r="B716" i="10"/>
  <c r="F715" i="10"/>
  <c r="E715" i="10"/>
  <c r="D715" i="10"/>
  <c r="G715" i="10" s="1"/>
  <c r="B715" i="10"/>
  <c r="F714" i="10"/>
  <c r="E714" i="10"/>
  <c r="D714" i="10"/>
  <c r="B714" i="10"/>
  <c r="F713" i="10"/>
  <c r="E713" i="10"/>
  <c r="D713" i="10"/>
  <c r="B713" i="10"/>
  <c r="F712" i="10"/>
  <c r="E712" i="10"/>
  <c r="D712" i="10"/>
  <c r="G712" i="10" s="1"/>
  <c r="B712" i="10"/>
  <c r="F711" i="10"/>
  <c r="E711" i="10"/>
  <c r="D711" i="10"/>
  <c r="G711" i="10" s="1"/>
  <c r="B711" i="10"/>
  <c r="F710" i="10"/>
  <c r="E710" i="10"/>
  <c r="D710" i="10"/>
  <c r="B710" i="10"/>
  <c r="F709" i="10"/>
  <c r="E709" i="10"/>
  <c r="D709" i="10"/>
  <c r="G709" i="10" s="1"/>
  <c r="B709" i="10"/>
  <c r="F708" i="10"/>
  <c r="E708" i="10"/>
  <c r="D708" i="10"/>
  <c r="B708" i="10"/>
  <c r="F707" i="10"/>
  <c r="E707" i="10"/>
  <c r="D707" i="10"/>
  <c r="G707" i="10" s="1"/>
  <c r="B707" i="10"/>
  <c r="F706" i="10"/>
  <c r="E706" i="10"/>
  <c r="D706" i="10"/>
  <c r="B706" i="10"/>
  <c r="F705" i="10"/>
  <c r="E705" i="10"/>
  <c r="D705" i="10"/>
  <c r="B705" i="10"/>
  <c r="F704" i="10"/>
  <c r="E704" i="10"/>
  <c r="D704" i="10"/>
  <c r="G704" i="10" s="1"/>
  <c r="B704" i="10"/>
  <c r="F703" i="10"/>
  <c r="E703" i="10"/>
  <c r="D703" i="10"/>
  <c r="G703" i="10" s="1"/>
  <c r="B703" i="10"/>
  <c r="F702" i="10"/>
  <c r="E702" i="10"/>
  <c r="D702" i="10"/>
  <c r="B702" i="10"/>
  <c r="F701" i="10"/>
  <c r="E701" i="10"/>
  <c r="D701" i="10"/>
  <c r="G701" i="10" s="1"/>
  <c r="B701" i="10"/>
  <c r="F700" i="10"/>
  <c r="E700" i="10"/>
  <c r="D700" i="10"/>
  <c r="B700" i="10"/>
  <c r="F699" i="10"/>
  <c r="E699" i="10"/>
  <c r="D699" i="10"/>
  <c r="G699" i="10" s="1"/>
  <c r="B699" i="10"/>
  <c r="F698" i="10"/>
  <c r="E698" i="10"/>
  <c r="D698" i="10"/>
  <c r="B698" i="10"/>
  <c r="F697" i="10"/>
  <c r="E697" i="10"/>
  <c r="D697" i="10"/>
  <c r="B697" i="10"/>
  <c r="F696" i="10"/>
  <c r="E696" i="10"/>
  <c r="D696" i="10"/>
  <c r="G696" i="10" s="1"/>
  <c r="B696" i="10"/>
  <c r="F695" i="10"/>
  <c r="E695" i="10"/>
  <c r="D695" i="10"/>
  <c r="G695" i="10" s="1"/>
  <c r="B695" i="10"/>
  <c r="F694" i="10"/>
  <c r="E694" i="10"/>
  <c r="D694" i="10"/>
  <c r="B694" i="10"/>
  <c r="F693" i="10"/>
  <c r="E693" i="10"/>
  <c r="D693" i="10"/>
  <c r="G693" i="10" s="1"/>
  <c r="B693" i="10"/>
  <c r="F692" i="10"/>
  <c r="E692" i="10"/>
  <c r="D692" i="10"/>
  <c r="G692" i="10" s="1"/>
  <c r="B692" i="10"/>
  <c r="F691" i="10"/>
  <c r="E691" i="10"/>
  <c r="D691" i="10"/>
  <c r="G691" i="10" s="1"/>
  <c r="B691" i="10"/>
  <c r="F690" i="10"/>
  <c r="E690" i="10"/>
  <c r="D690" i="10"/>
  <c r="B690" i="10"/>
  <c r="F689" i="10"/>
  <c r="E689" i="10"/>
  <c r="D689" i="10"/>
  <c r="B689" i="10"/>
  <c r="F688" i="10"/>
  <c r="E688" i="10"/>
  <c r="D688" i="10"/>
  <c r="G688" i="10" s="1"/>
  <c r="B688" i="10"/>
  <c r="F687" i="10"/>
  <c r="E687" i="10"/>
  <c r="D687" i="10"/>
  <c r="G687" i="10" s="1"/>
  <c r="B687" i="10"/>
  <c r="F686" i="10"/>
  <c r="E686" i="10"/>
  <c r="D686" i="10"/>
  <c r="B686" i="10"/>
  <c r="F685" i="10"/>
  <c r="E685" i="10"/>
  <c r="D685" i="10"/>
  <c r="G685" i="10" s="1"/>
  <c r="B685" i="10"/>
  <c r="F684" i="10"/>
  <c r="E684" i="10"/>
  <c r="D684" i="10"/>
  <c r="B684" i="10"/>
  <c r="F683" i="10"/>
  <c r="E683" i="10"/>
  <c r="D683" i="10"/>
  <c r="G683" i="10" s="1"/>
  <c r="B683" i="10"/>
  <c r="F682" i="10"/>
  <c r="E682" i="10"/>
  <c r="D682" i="10"/>
  <c r="B682" i="10"/>
  <c r="F681" i="10"/>
  <c r="E681" i="10"/>
  <c r="D681" i="10"/>
  <c r="B681" i="10"/>
  <c r="F680" i="10"/>
  <c r="E680" i="10"/>
  <c r="D680" i="10"/>
  <c r="G680" i="10" s="1"/>
  <c r="B680" i="10"/>
  <c r="F679" i="10"/>
  <c r="E679" i="10"/>
  <c r="D679" i="10"/>
  <c r="G679" i="10" s="1"/>
  <c r="B679" i="10"/>
  <c r="F678" i="10"/>
  <c r="E678" i="10"/>
  <c r="D678" i="10"/>
  <c r="B678" i="10"/>
  <c r="F677" i="10"/>
  <c r="E677" i="10"/>
  <c r="D677" i="10"/>
  <c r="G677" i="10" s="1"/>
  <c r="B677" i="10"/>
  <c r="F676" i="10"/>
  <c r="E676" i="10"/>
  <c r="D676" i="10"/>
  <c r="B676" i="10"/>
  <c r="F675" i="10"/>
  <c r="E675" i="10"/>
  <c r="D675" i="10"/>
  <c r="G675" i="10" s="1"/>
  <c r="B675" i="10"/>
  <c r="F674" i="10"/>
  <c r="E674" i="10"/>
  <c r="D674" i="10"/>
  <c r="B674" i="10"/>
  <c r="F673" i="10"/>
  <c r="E673" i="10"/>
  <c r="D673" i="10"/>
  <c r="B673" i="10"/>
  <c r="F672" i="10"/>
  <c r="E672" i="10"/>
  <c r="D672" i="10"/>
  <c r="G672" i="10" s="1"/>
  <c r="B672" i="10"/>
  <c r="F671" i="10"/>
  <c r="E671" i="10"/>
  <c r="D671" i="10"/>
  <c r="G671" i="10" s="1"/>
  <c r="B671" i="10"/>
  <c r="F670" i="10"/>
  <c r="E670" i="10"/>
  <c r="D670" i="10"/>
  <c r="B670" i="10"/>
  <c r="F669" i="10"/>
  <c r="E669" i="10"/>
  <c r="D669" i="10"/>
  <c r="G669" i="10" s="1"/>
  <c r="B669" i="10"/>
  <c r="F668" i="10"/>
  <c r="E668" i="10"/>
  <c r="D668" i="10"/>
  <c r="G668" i="10" s="1"/>
  <c r="B668" i="10"/>
  <c r="F667" i="10"/>
  <c r="E667" i="10"/>
  <c r="D667" i="10"/>
  <c r="G667" i="10" s="1"/>
  <c r="B667" i="10"/>
  <c r="F666" i="10"/>
  <c r="E666" i="10"/>
  <c r="D666" i="10"/>
  <c r="B666" i="10"/>
  <c r="F665" i="10"/>
  <c r="E665" i="10"/>
  <c r="D665" i="10"/>
  <c r="B665" i="10"/>
  <c r="F664" i="10"/>
  <c r="E664" i="10"/>
  <c r="D664" i="10"/>
  <c r="G664" i="10" s="1"/>
  <c r="B664" i="10"/>
  <c r="F663" i="10"/>
  <c r="E663" i="10"/>
  <c r="D663" i="10"/>
  <c r="G663" i="10" s="1"/>
  <c r="B663" i="10"/>
  <c r="F662" i="10"/>
  <c r="E662" i="10"/>
  <c r="D662" i="10"/>
  <c r="B662" i="10"/>
  <c r="F661" i="10"/>
  <c r="E661" i="10"/>
  <c r="D661" i="10"/>
  <c r="G661" i="10" s="1"/>
  <c r="B661" i="10"/>
  <c r="F660" i="10"/>
  <c r="E660" i="10"/>
  <c r="D660" i="10"/>
  <c r="G660" i="10" s="1"/>
  <c r="B660" i="10"/>
  <c r="F659" i="10"/>
  <c r="E659" i="10"/>
  <c r="D659" i="10"/>
  <c r="G659" i="10" s="1"/>
  <c r="B659" i="10"/>
  <c r="F658" i="10"/>
  <c r="E658" i="10"/>
  <c r="D658" i="10"/>
  <c r="B658" i="10"/>
  <c r="F657" i="10"/>
  <c r="E657" i="10"/>
  <c r="D657" i="10"/>
  <c r="B657" i="10"/>
  <c r="F656" i="10"/>
  <c r="E656" i="10"/>
  <c r="D656" i="10"/>
  <c r="G656" i="10" s="1"/>
  <c r="B656" i="10"/>
  <c r="F655" i="10"/>
  <c r="E655" i="10"/>
  <c r="D655" i="10"/>
  <c r="G655" i="10" s="1"/>
  <c r="B655" i="10"/>
  <c r="F654" i="10"/>
  <c r="E654" i="10"/>
  <c r="D654" i="10"/>
  <c r="B654" i="10"/>
  <c r="F653" i="10"/>
  <c r="E653" i="10"/>
  <c r="D653" i="10"/>
  <c r="G653" i="10" s="1"/>
  <c r="B653" i="10"/>
  <c r="F652" i="10"/>
  <c r="E652" i="10"/>
  <c r="D652" i="10"/>
  <c r="G652" i="10" s="1"/>
  <c r="B652" i="10"/>
  <c r="F651" i="10"/>
  <c r="E651" i="10"/>
  <c r="D651" i="10"/>
  <c r="G651" i="10" s="1"/>
  <c r="B651" i="10"/>
  <c r="F650" i="10"/>
  <c r="E650" i="10"/>
  <c r="D650" i="10"/>
  <c r="B650" i="10"/>
  <c r="F649" i="10"/>
  <c r="E649" i="10"/>
  <c r="D649" i="10"/>
  <c r="B649" i="10"/>
  <c r="F648" i="10"/>
  <c r="E648" i="10"/>
  <c r="D648" i="10"/>
  <c r="G648" i="10" s="1"/>
  <c r="B648" i="10"/>
  <c r="F647" i="10"/>
  <c r="E647" i="10"/>
  <c r="D647" i="10"/>
  <c r="G647" i="10" s="1"/>
  <c r="B647" i="10"/>
  <c r="F646" i="10"/>
  <c r="E646" i="10"/>
  <c r="D646" i="10"/>
  <c r="B646" i="10"/>
  <c r="F645" i="10"/>
  <c r="E645" i="10"/>
  <c r="D645" i="10"/>
  <c r="G645" i="10" s="1"/>
  <c r="B645" i="10"/>
  <c r="F644" i="10"/>
  <c r="E644" i="10"/>
  <c r="D644" i="10"/>
  <c r="G644" i="10" s="1"/>
  <c r="B644" i="10"/>
  <c r="F643" i="10"/>
  <c r="E643" i="10"/>
  <c r="D643" i="10"/>
  <c r="G643" i="10" s="1"/>
  <c r="B643" i="10"/>
  <c r="F642" i="10"/>
  <c r="E642" i="10"/>
  <c r="D642" i="10"/>
  <c r="B642" i="10"/>
  <c r="F641" i="10"/>
  <c r="E641" i="10"/>
  <c r="D641" i="10"/>
  <c r="B641" i="10"/>
  <c r="F640" i="10"/>
  <c r="E640" i="10"/>
  <c r="D640" i="10"/>
  <c r="B640" i="10"/>
  <c r="F639" i="10"/>
  <c r="E639" i="10"/>
  <c r="D639" i="10"/>
  <c r="G639" i="10" s="1"/>
  <c r="B639" i="10"/>
  <c r="F638" i="10"/>
  <c r="E638" i="10"/>
  <c r="D638" i="10"/>
  <c r="B638" i="10"/>
  <c r="F637" i="10"/>
  <c r="E637" i="10"/>
  <c r="D637" i="10"/>
  <c r="G637" i="10" s="1"/>
  <c r="B637" i="10"/>
  <c r="F636" i="10"/>
  <c r="E636" i="10"/>
  <c r="D636" i="10"/>
  <c r="G636" i="10" s="1"/>
  <c r="B636" i="10"/>
  <c r="F635" i="10"/>
  <c r="E635" i="10"/>
  <c r="D635" i="10"/>
  <c r="G635" i="10" s="1"/>
  <c r="B635" i="10"/>
  <c r="F634" i="10"/>
  <c r="E634" i="10"/>
  <c r="D634" i="10"/>
  <c r="B634" i="10"/>
  <c r="F633" i="10"/>
  <c r="E633" i="10"/>
  <c r="D633" i="10"/>
  <c r="B633" i="10"/>
  <c r="F632" i="10"/>
  <c r="E632" i="10"/>
  <c r="D632" i="10"/>
  <c r="B632" i="10"/>
  <c r="F631" i="10"/>
  <c r="E631" i="10"/>
  <c r="D631" i="10"/>
  <c r="G631" i="10" s="1"/>
  <c r="B631" i="10"/>
  <c r="F630" i="10"/>
  <c r="E630" i="10"/>
  <c r="D630" i="10"/>
  <c r="B630" i="10"/>
  <c r="F629" i="10"/>
  <c r="E629" i="10"/>
  <c r="D629" i="10"/>
  <c r="G629" i="10" s="1"/>
  <c r="B629" i="10"/>
  <c r="F628" i="10"/>
  <c r="E628" i="10"/>
  <c r="D628" i="10"/>
  <c r="G628" i="10" s="1"/>
  <c r="B628" i="10"/>
  <c r="F627" i="10"/>
  <c r="E627" i="10"/>
  <c r="D627" i="10"/>
  <c r="G627" i="10" s="1"/>
  <c r="B627" i="10"/>
  <c r="F626" i="10"/>
  <c r="E626" i="10"/>
  <c r="D626" i="10"/>
  <c r="B626" i="10"/>
  <c r="F625" i="10"/>
  <c r="E625" i="10"/>
  <c r="D625" i="10"/>
  <c r="B625" i="10"/>
  <c r="F624" i="10"/>
  <c r="E624" i="10"/>
  <c r="D624" i="10"/>
  <c r="G624" i="10" s="1"/>
  <c r="B624" i="10"/>
  <c r="F623" i="10"/>
  <c r="E623" i="10"/>
  <c r="D623" i="10"/>
  <c r="G623" i="10" s="1"/>
  <c r="B623" i="10"/>
  <c r="F622" i="10"/>
  <c r="E622" i="10"/>
  <c r="D622" i="10"/>
  <c r="B622" i="10"/>
  <c r="F621" i="10"/>
  <c r="E621" i="10"/>
  <c r="D621" i="10"/>
  <c r="G621" i="10" s="1"/>
  <c r="B621" i="10"/>
  <c r="F620" i="10"/>
  <c r="E620" i="10"/>
  <c r="D620" i="10"/>
  <c r="G620" i="10" s="1"/>
  <c r="B620" i="10"/>
  <c r="F619" i="10"/>
  <c r="E619" i="10"/>
  <c r="D619" i="10"/>
  <c r="G619" i="10" s="1"/>
  <c r="B619" i="10"/>
  <c r="F618" i="10"/>
  <c r="E618" i="10"/>
  <c r="D618" i="10"/>
  <c r="B618" i="10"/>
  <c r="F617" i="10"/>
  <c r="E617" i="10"/>
  <c r="D617" i="10"/>
  <c r="B617" i="10"/>
  <c r="F616" i="10"/>
  <c r="E616" i="10"/>
  <c r="D616" i="10"/>
  <c r="B616" i="10"/>
  <c r="F615" i="10"/>
  <c r="E615" i="10"/>
  <c r="D615" i="10"/>
  <c r="G615" i="10" s="1"/>
  <c r="B615" i="10"/>
  <c r="F614" i="10"/>
  <c r="E614" i="10"/>
  <c r="D614" i="10"/>
  <c r="B614" i="10"/>
  <c r="F613" i="10"/>
  <c r="E613" i="10"/>
  <c r="D613" i="10"/>
  <c r="G613" i="10" s="1"/>
  <c r="B613" i="10"/>
  <c r="F612" i="10"/>
  <c r="E612" i="10"/>
  <c r="D612" i="10"/>
  <c r="G612" i="10" s="1"/>
  <c r="B612" i="10"/>
  <c r="F611" i="10"/>
  <c r="E611" i="10"/>
  <c r="D611" i="10"/>
  <c r="G611" i="10" s="1"/>
  <c r="B611" i="10"/>
  <c r="F610" i="10"/>
  <c r="E610" i="10"/>
  <c r="D610" i="10"/>
  <c r="B610" i="10"/>
  <c r="F609" i="10"/>
  <c r="E609" i="10"/>
  <c r="D609" i="10"/>
  <c r="B609" i="10"/>
  <c r="F608" i="10"/>
  <c r="E608" i="10"/>
  <c r="D608" i="10"/>
  <c r="B608" i="10"/>
  <c r="F607" i="10"/>
  <c r="E607" i="10"/>
  <c r="D607" i="10"/>
  <c r="G607" i="10" s="1"/>
  <c r="B607" i="10"/>
  <c r="F606" i="10"/>
  <c r="E606" i="10"/>
  <c r="D606" i="10"/>
  <c r="B606" i="10"/>
  <c r="F605" i="10"/>
  <c r="E605" i="10"/>
  <c r="D605" i="10"/>
  <c r="G605" i="10" s="1"/>
  <c r="B605" i="10"/>
  <c r="F604" i="10"/>
  <c r="E604" i="10"/>
  <c r="D604" i="10"/>
  <c r="G604" i="10" s="1"/>
  <c r="B604" i="10"/>
  <c r="F603" i="10"/>
  <c r="E603" i="10"/>
  <c r="D603" i="10"/>
  <c r="G603" i="10" s="1"/>
  <c r="B603" i="10"/>
  <c r="F602" i="10"/>
  <c r="E602" i="10"/>
  <c r="D602" i="10"/>
  <c r="B602" i="10"/>
  <c r="F601" i="10"/>
  <c r="E601" i="10"/>
  <c r="D601" i="10"/>
  <c r="B601" i="10"/>
  <c r="F600" i="10"/>
  <c r="E600" i="10"/>
  <c r="D600" i="10"/>
  <c r="G600" i="10" s="1"/>
  <c r="B600" i="10"/>
  <c r="F599" i="10"/>
  <c r="E599" i="10"/>
  <c r="D599" i="10"/>
  <c r="G599" i="10" s="1"/>
  <c r="B599" i="10"/>
  <c r="F598" i="10"/>
  <c r="E598" i="10"/>
  <c r="D598" i="10"/>
  <c r="B598" i="10"/>
  <c r="F597" i="10"/>
  <c r="E597" i="10"/>
  <c r="D597" i="10"/>
  <c r="G597" i="10" s="1"/>
  <c r="B597" i="10"/>
  <c r="F596" i="10"/>
  <c r="E596" i="10"/>
  <c r="D596" i="10"/>
  <c r="G596" i="10" s="1"/>
  <c r="B596" i="10"/>
  <c r="F595" i="10"/>
  <c r="E595" i="10"/>
  <c r="D595" i="10"/>
  <c r="G595" i="10" s="1"/>
  <c r="B595" i="10"/>
  <c r="F594" i="10"/>
  <c r="E594" i="10"/>
  <c r="D594" i="10"/>
  <c r="B594" i="10"/>
  <c r="F593" i="10"/>
  <c r="E593" i="10"/>
  <c r="D593" i="10"/>
  <c r="B593" i="10"/>
  <c r="F592" i="10"/>
  <c r="E592" i="10"/>
  <c r="D592" i="10"/>
  <c r="G592" i="10" s="1"/>
  <c r="B592" i="10"/>
  <c r="F591" i="10"/>
  <c r="E591" i="10"/>
  <c r="D591" i="10"/>
  <c r="G591" i="10" s="1"/>
  <c r="B591" i="10"/>
  <c r="F590" i="10"/>
  <c r="E590" i="10"/>
  <c r="D590" i="10"/>
  <c r="B590" i="10"/>
  <c r="F589" i="10"/>
  <c r="E589" i="10"/>
  <c r="D589" i="10"/>
  <c r="G589" i="10" s="1"/>
  <c r="B589" i="10"/>
  <c r="F588" i="10"/>
  <c r="E588" i="10"/>
  <c r="D588" i="10"/>
  <c r="G588" i="10" s="1"/>
  <c r="B588" i="10"/>
  <c r="F587" i="10"/>
  <c r="E587" i="10"/>
  <c r="D587" i="10"/>
  <c r="G587" i="10" s="1"/>
  <c r="B587" i="10"/>
  <c r="F586" i="10"/>
  <c r="E586" i="10"/>
  <c r="D586" i="10"/>
  <c r="B586" i="10"/>
  <c r="F585" i="10"/>
  <c r="E585" i="10"/>
  <c r="D585" i="10"/>
  <c r="B585" i="10"/>
  <c r="F584" i="10"/>
  <c r="E584" i="10"/>
  <c r="D584" i="10"/>
  <c r="G584" i="10" s="1"/>
  <c r="B584" i="10"/>
  <c r="F583" i="10"/>
  <c r="E583" i="10"/>
  <c r="D583" i="10"/>
  <c r="G583" i="10" s="1"/>
  <c r="B583" i="10"/>
  <c r="F582" i="10"/>
  <c r="E582" i="10"/>
  <c r="D582" i="10"/>
  <c r="B582" i="10"/>
  <c r="F581" i="10"/>
  <c r="E581" i="10"/>
  <c r="D581" i="10"/>
  <c r="G581" i="10" s="1"/>
  <c r="B581" i="10"/>
  <c r="F580" i="10"/>
  <c r="E580" i="10"/>
  <c r="D580" i="10"/>
  <c r="B580" i="10"/>
  <c r="F579" i="10"/>
  <c r="E579" i="10"/>
  <c r="D579" i="10"/>
  <c r="G579" i="10" s="1"/>
  <c r="B579" i="10"/>
  <c r="F578" i="10"/>
  <c r="E578" i="10"/>
  <c r="D578" i="10"/>
  <c r="B578" i="10"/>
  <c r="F577" i="10"/>
  <c r="E577" i="10"/>
  <c r="D577" i="10"/>
  <c r="B577" i="10"/>
  <c r="F576" i="10"/>
  <c r="E576" i="10"/>
  <c r="D576" i="10"/>
  <c r="G576" i="10" s="1"/>
  <c r="B576" i="10"/>
  <c r="F575" i="10"/>
  <c r="E575" i="10"/>
  <c r="D575" i="10"/>
  <c r="G575" i="10" s="1"/>
  <c r="B575" i="10"/>
  <c r="F574" i="10"/>
  <c r="E574" i="10"/>
  <c r="D574" i="10"/>
  <c r="B574" i="10"/>
  <c r="F573" i="10"/>
  <c r="E573" i="10"/>
  <c r="D573" i="10"/>
  <c r="G573" i="10" s="1"/>
  <c r="B573" i="10"/>
  <c r="F572" i="10"/>
  <c r="E572" i="10"/>
  <c r="D572" i="10"/>
  <c r="B572" i="10"/>
  <c r="F571" i="10"/>
  <c r="E571" i="10"/>
  <c r="D571" i="10"/>
  <c r="G571" i="10" s="1"/>
  <c r="B571" i="10"/>
  <c r="F570" i="10"/>
  <c r="E570" i="10"/>
  <c r="D570" i="10"/>
  <c r="B570" i="10"/>
  <c r="F569" i="10"/>
  <c r="E569" i="10"/>
  <c r="D569" i="10"/>
  <c r="B569" i="10"/>
  <c r="F568" i="10"/>
  <c r="E568" i="10"/>
  <c r="D568" i="10"/>
  <c r="G568" i="10" s="1"/>
  <c r="B568" i="10"/>
  <c r="F567" i="10"/>
  <c r="E567" i="10"/>
  <c r="D567" i="10"/>
  <c r="G567" i="10" s="1"/>
  <c r="B567" i="10"/>
  <c r="F566" i="10"/>
  <c r="E566" i="10"/>
  <c r="D566" i="10"/>
  <c r="B566" i="10"/>
  <c r="F565" i="10"/>
  <c r="E565" i="10"/>
  <c r="D565" i="10"/>
  <c r="G565" i="10" s="1"/>
  <c r="B565" i="10"/>
  <c r="F564" i="10"/>
  <c r="E564" i="10"/>
  <c r="D564" i="10"/>
  <c r="G564" i="10" s="1"/>
  <c r="B564" i="10"/>
  <c r="F563" i="10"/>
  <c r="E563" i="10"/>
  <c r="D563" i="10"/>
  <c r="G563" i="10" s="1"/>
  <c r="B563" i="10"/>
  <c r="F562" i="10"/>
  <c r="E562" i="10"/>
  <c r="D562" i="10"/>
  <c r="B562" i="10"/>
  <c r="F561" i="10"/>
  <c r="E561" i="10"/>
  <c r="D561" i="10"/>
  <c r="B561" i="10"/>
  <c r="F560" i="10"/>
  <c r="E560" i="10"/>
  <c r="D560" i="10"/>
  <c r="G560" i="10" s="1"/>
  <c r="B560" i="10"/>
  <c r="F559" i="10"/>
  <c r="E559" i="10"/>
  <c r="D559" i="10"/>
  <c r="G559" i="10" s="1"/>
  <c r="B559" i="10"/>
  <c r="F558" i="10"/>
  <c r="E558" i="10"/>
  <c r="D558" i="10"/>
  <c r="B558" i="10"/>
  <c r="F557" i="10"/>
  <c r="E557" i="10"/>
  <c r="D557" i="10"/>
  <c r="G557" i="10" s="1"/>
  <c r="B557" i="10"/>
  <c r="F556" i="10"/>
  <c r="E556" i="10"/>
  <c r="D556" i="10"/>
  <c r="B556" i="10"/>
  <c r="F555" i="10"/>
  <c r="E555" i="10"/>
  <c r="D555" i="10"/>
  <c r="G555" i="10" s="1"/>
  <c r="B555" i="10"/>
  <c r="F554" i="10"/>
  <c r="E554" i="10"/>
  <c r="D554" i="10"/>
  <c r="B554" i="10"/>
  <c r="F553" i="10"/>
  <c r="E553" i="10"/>
  <c r="D553" i="10"/>
  <c r="B553" i="10"/>
  <c r="F552" i="10"/>
  <c r="E552" i="10"/>
  <c r="D552" i="10"/>
  <c r="G552" i="10" s="1"/>
  <c r="B552" i="10"/>
  <c r="F551" i="10"/>
  <c r="E551" i="10"/>
  <c r="D551" i="10"/>
  <c r="G551" i="10" s="1"/>
  <c r="B551" i="10"/>
  <c r="F550" i="10"/>
  <c r="E550" i="10"/>
  <c r="D550" i="10"/>
  <c r="B550" i="10"/>
  <c r="F549" i="10"/>
  <c r="E549" i="10"/>
  <c r="D549" i="10"/>
  <c r="G549" i="10" s="1"/>
  <c r="B549" i="10"/>
  <c r="F548" i="10"/>
  <c r="E548" i="10"/>
  <c r="D548" i="10"/>
  <c r="B548" i="10"/>
  <c r="F547" i="10"/>
  <c r="E547" i="10"/>
  <c r="D547" i="10"/>
  <c r="G547" i="10" s="1"/>
  <c r="B547" i="10"/>
  <c r="F546" i="10"/>
  <c r="E546" i="10"/>
  <c r="D546" i="10"/>
  <c r="B546" i="10"/>
  <c r="F545" i="10"/>
  <c r="E545" i="10"/>
  <c r="D545" i="10"/>
  <c r="B545" i="10"/>
  <c r="F544" i="10"/>
  <c r="E544" i="10"/>
  <c r="D544" i="10"/>
  <c r="G544" i="10" s="1"/>
  <c r="B544" i="10"/>
  <c r="F543" i="10"/>
  <c r="E543" i="10"/>
  <c r="D543" i="10"/>
  <c r="G543" i="10" s="1"/>
  <c r="B543" i="10"/>
  <c r="F542" i="10"/>
  <c r="E542" i="10"/>
  <c r="D542" i="10"/>
  <c r="B542" i="10"/>
  <c r="F541" i="10"/>
  <c r="E541" i="10"/>
  <c r="D541" i="10"/>
  <c r="G541" i="10" s="1"/>
  <c r="B541" i="10"/>
  <c r="F540" i="10"/>
  <c r="E540" i="10"/>
  <c r="D540" i="10"/>
  <c r="G540" i="10" s="1"/>
  <c r="B540" i="10"/>
  <c r="F539" i="10"/>
  <c r="E539" i="10"/>
  <c r="D539" i="10"/>
  <c r="G539" i="10" s="1"/>
  <c r="B539" i="10"/>
  <c r="F538" i="10"/>
  <c r="E538" i="10"/>
  <c r="D538" i="10"/>
  <c r="B538" i="10"/>
  <c r="F537" i="10"/>
  <c r="E537" i="10"/>
  <c r="D537" i="10"/>
  <c r="B537" i="10"/>
  <c r="F536" i="10"/>
  <c r="E536" i="10"/>
  <c r="D536" i="10"/>
  <c r="G536" i="10" s="1"/>
  <c r="B536" i="10"/>
  <c r="F535" i="10"/>
  <c r="E535" i="10"/>
  <c r="D535" i="10"/>
  <c r="G535" i="10" s="1"/>
  <c r="B535" i="10"/>
  <c r="F534" i="10"/>
  <c r="E534" i="10"/>
  <c r="D534" i="10"/>
  <c r="B534" i="10"/>
  <c r="F533" i="10"/>
  <c r="E533" i="10"/>
  <c r="D533" i="10"/>
  <c r="G533" i="10" s="1"/>
  <c r="B533" i="10"/>
  <c r="F532" i="10"/>
  <c r="E532" i="10"/>
  <c r="D532" i="10"/>
  <c r="G532" i="10" s="1"/>
  <c r="B532" i="10"/>
  <c r="F531" i="10"/>
  <c r="E531" i="10"/>
  <c r="D531" i="10"/>
  <c r="G531" i="10" s="1"/>
  <c r="B531" i="10"/>
  <c r="F530" i="10"/>
  <c r="E530" i="10"/>
  <c r="D530" i="10"/>
  <c r="B530" i="10"/>
  <c r="F529" i="10"/>
  <c r="E529" i="10"/>
  <c r="D529" i="10"/>
  <c r="B529" i="10"/>
  <c r="F528" i="10"/>
  <c r="E528" i="10"/>
  <c r="D528" i="10"/>
  <c r="G528" i="10" s="1"/>
  <c r="B528" i="10"/>
  <c r="F527" i="10"/>
  <c r="E527" i="10"/>
  <c r="D527" i="10"/>
  <c r="G527" i="10" s="1"/>
  <c r="B527" i="10"/>
  <c r="F526" i="10"/>
  <c r="E526" i="10"/>
  <c r="D526" i="10"/>
  <c r="B526" i="10"/>
  <c r="F525" i="10"/>
  <c r="E525" i="10"/>
  <c r="D525" i="10"/>
  <c r="G525" i="10" s="1"/>
  <c r="B525" i="10"/>
  <c r="F524" i="10"/>
  <c r="E524" i="10"/>
  <c r="D524" i="10"/>
  <c r="G524" i="10" s="1"/>
  <c r="B524" i="10"/>
  <c r="F523" i="10"/>
  <c r="E523" i="10"/>
  <c r="D523" i="10"/>
  <c r="G523" i="10" s="1"/>
  <c r="B523" i="10"/>
  <c r="F522" i="10"/>
  <c r="E522" i="10"/>
  <c r="D522" i="10"/>
  <c r="B522" i="10"/>
  <c r="F521" i="10"/>
  <c r="E521" i="10"/>
  <c r="D521" i="10"/>
  <c r="B521" i="10"/>
  <c r="F520" i="10"/>
  <c r="E520" i="10"/>
  <c r="D520" i="10"/>
  <c r="G520" i="10" s="1"/>
  <c r="B520" i="10"/>
  <c r="F519" i="10"/>
  <c r="E519" i="10"/>
  <c r="D519" i="10"/>
  <c r="G519" i="10" s="1"/>
  <c r="B519" i="10"/>
  <c r="F518" i="10"/>
  <c r="E518" i="10"/>
  <c r="D518" i="10"/>
  <c r="B518" i="10"/>
  <c r="F517" i="10"/>
  <c r="E517" i="10"/>
  <c r="D517" i="10"/>
  <c r="G517" i="10" s="1"/>
  <c r="B517" i="10"/>
  <c r="F516" i="10"/>
  <c r="E516" i="10"/>
  <c r="D516" i="10"/>
  <c r="G516" i="10" s="1"/>
  <c r="B516" i="10"/>
  <c r="F515" i="10"/>
  <c r="E515" i="10"/>
  <c r="D515" i="10"/>
  <c r="G515" i="10" s="1"/>
  <c r="B515" i="10"/>
  <c r="F514" i="10"/>
  <c r="E514" i="10"/>
  <c r="D514" i="10"/>
  <c r="B514" i="10"/>
  <c r="F513" i="10"/>
  <c r="E513" i="10"/>
  <c r="D513" i="10"/>
  <c r="B513" i="10"/>
  <c r="F512" i="10"/>
  <c r="E512" i="10"/>
  <c r="D512" i="10"/>
  <c r="B512" i="10"/>
  <c r="F511" i="10"/>
  <c r="E511" i="10"/>
  <c r="D511" i="10"/>
  <c r="G511" i="10" s="1"/>
  <c r="B511" i="10"/>
  <c r="F510" i="10"/>
  <c r="E510" i="10"/>
  <c r="D510" i="10"/>
  <c r="B510" i="10"/>
  <c r="F509" i="10"/>
  <c r="E509" i="10"/>
  <c r="D509" i="10"/>
  <c r="G509" i="10" s="1"/>
  <c r="B509" i="10"/>
  <c r="F508" i="10"/>
  <c r="E508" i="10"/>
  <c r="D508" i="10"/>
  <c r="G508" i="10" s="1"/>
  <c r="B508" i="10"/>
  <c r="F507" i="10"/>
  <c r="E507" i="10"/>
  <c r="D507" i="10"/>
  <c r="G507" i="10" s="1"/>
  <c r="B507" i="10"/>
  <c r="F506" i="10"/>
  <c r="E506" i="10"/>
  <c r="D506" i="10"/>
  <c r="B506" i="10"/>
  <c r="F505" i="10"/>
  <c r="E505" i="10"/>
  <c r="D505" i="10"/>
  <c r="B505" i="10"/>
  <c r="F504" i="10"/>
  <c r="E504" i="10"/>
  <c r="D504" i="10"/>
  <c r="B504" i="10"/>
  <c r="F503" i="10"/>
  <c r="E503" i="10"/>
  <c r="D503" i="10"/>
  <c r="G503" i="10" s="1"/>
  <c r="B503" i="10"/>
  <c r="F502" i="10"/>
  <c r="E502" i="10"/>
  <c r="D502" i="10"/>
  <c r="B502" i="10"/>
  <c r="F501" i="10"/>
  <c r="E501" i="10"/>
  <c r="D501" i="10"/>
  <c r="G501" i="10" s="1"/>
  <c r="B501" i="10"/>
  <c r="F500" i="10"/>
  <c r="E500" i="10"/>
  <c r="D500" i="10"/>
  <c r="G500" i="10" s="1"/>
  <c r="B500" i="10"/>
  <c r="F499" i="10"/>
  <c r="E499" i="10"/>
  <c r="D499" i="10"/>
  <c r="G499" i="10" s="1"/>
  <c r="B499" i="10"/>
  <c r="F498" i="10"/>
  <c r="E498" i="10"/>
  <c r="D498" i="10"/>
  <c r="B498" i="10"/>
  <c r="F497" i="10"/>
  <c r="E497" i="10"/>
  <c r="D497" i="10"/>
  <c r="B497" i="10"/>
  <c r="F496" i="10"/>
  <c r="E496" i="10"/>
  <c r="D496" i="10"/>
  <c r="G496" i="10" s="1"/>
  <c r="B496" i="10"/>
  <c r="F495" i="10"/>
  <c r="E495" i="10"/>
  <c r="D495" i="10"/>
  <c r="G495" i="10" s="1"/>
  <c r="B495" i="10"/>
  <c r="F494" i="10"/>
  <c r="E494" i="10"/>
  <c r="D494" i="10"/>
  <c r="B494" i="10"/>
  <c r="F493" i="10"/>
  <c r="E493" i="10"/>
  <c r="D493" i="10"/>
  <c r="G493" i="10" s="1"/>
  <c r="B493" i="10"/>
  <c r="F492" i="10"/>
  <c r="E492" i="10"/>
  <c r="D492" i="10"/>
  <c r="G492" i="10" s="1"/>
  <c r="B492" i="10"/>
  <c r="F491" i="10"/>
  <c r="E491" i="10"/>
  <c r="D491" i="10"/>
  <c r="G491" i="10" s="1"/>
  <c r="B491" i="10"/>
  <c r="F490" i="10"/>
  <c r="E490" i="10"/>
  <c r="D490" i="10"/>
  <c r="B490" i="10"/>
  <c r="F489" i="10"/>
  <c r="E489" i="10"/>
  <c r="D489" i="10"/>
  <c r="B489" i="10"/>
  <c r="F488" i="10"/>
  <c r="E488" i="10"/>
  <c r="D488" i="10"/>
  <c r="B488" i="10"/>
  <c r="F487" i="10"/>
  <c r="E487" i="10"/>
  <c r="D487" i="10"/>
  <c r="G487" i="10" s="1"/>
  <c r="B487" i="10"/>
  <c r="F486" i="10"/>
  <c r="E486" i="10"/>
  <c r="D486" i="10"/>
  <c r="B486" i="10"/>
  <c r="F485" i="10"/>
  <c r="E485" i="10"/>
  <c r="D485" i="10"/>
  <c r="G485" i="10" s="1"/>
  <c r="B485" i="10"/>
  <c r="F484" i="10"/>
  <c r="E484" i="10"/>
  <c r="D484" i="10"/>
  <c r="G484" i="10" s="1"/>
  <c r="B484" i="10"/>
  <c r="F483" i="10"/>
  <c r="E483" i="10"/>
  <c r="D483" i="10"/>
  <c r="G483" i="10" s="1"/>
  <c r="B483" i="10"/>
  <c r="F482" i="10"/>
  <c r="E482" i="10"/>
  <c r="D482" i="10"/>
  <c r="B482" i="10"/>
  <c r="F481" i="10"/>
  <c r="E481" i="10"/>
  <c r="D481" i="10"/>
  <c r="B481" i="10"/>
  <c r="F480" i="10"/>
  <c r="E480" i="10"/>
  <c r="D480" i="10"/>
  <c r="B480" i="10"/>
  <c r="F479" i="10"/>
  <c r="E479" i="10"/>
  <c r="D479" i="10"/>
  <c r="G479" i="10" s="1"/>
  <c r="B479" i="10"/>
  <c r="F478" i="10"/>
  <c r="E478" i="10"/>
  <c r="D478" i="10"/>
  <c r="B478" i="10"/>
  <c r="F477" i="10"/>
  <c r="E477" i="10"/>
  <c r="D477" i="10"/>
  <c r="G477" i="10" s="1"/>
  <c r="B477" i="10"/>
  <c r="F476" i="10"/>
  <c r="E476" i="10"/>
  <c r="D476" i="10"/>
  <c r="G476" i="10" s="1"/>
  <c r="B476" i="10"/>
  <c r="F475" i="10"/>
  <c r="E475" i="10"/>
  <c r="D475" i="10"/>
  <c r="G475" i="10" s="1"/>
  <c r="B475" i="10"/>
  <c r="F474" i="10"/>
  <c r="E474" i="10"/>
  <c r="D474" i="10"/>
  <c r="B474" i="10"/>
  <c r="F473" i="10"/>
  <c r="E473" i="10"/>
  <c r="D473" i="10"/>
  <c r="B473" i="10"/>
  <c r="F472" i="10"/>
  <c r="E472" i="10"/>
  <c r="D472" i="10"/>
  <c r="G472" i="10" s="1"/>
  <c r="B472" i="10"/>
  <c r="F471" i="10"/>
  <c r="E471" i="10"/>
  <c r="D471" i="10"/>
  <c r="G471" i="10" s="1"/>
  <c r="B471" i="10"/>
  <c r="F470" i="10"/>
  <c r="E470" i="10"/>
  <c r="D470" i="10"/>
  <c r="B470" i="10"/>
  <c r="F469" i="10"/>
  <c r="E469" i="10"/>
  <c r="D469" i="10"/>
  <c r="G469" i="10" s="1"/>
  <c r="B469" i="10"/>
  <c r="F468" i="10"/>
  <c r="E468" i="10"/>
  <c r="D468" i="10"/>
  <c r="G468" i="10" s="1"/>
  <c r="B468" i="10"/>
  <c r="F467" i="10"/>
  <c r="E467" i="10"/>
  <c r="D467" i="10"/>
  <c r="G467" i="10" s="1"/>
  <c r="B467" i="10"/>
  <c r="F466" i="10"/>
  <c r="E466" i="10"/>
  <c r="D466" i="10"/>
  <c r="B466" i="10"/>
  <c r="F465" i="10"/>
  <c r="E465" i="10"/>
  <c r="D465" i="10"/>
  <c r="B465" i="10"/>
  <c r="F464" i="10"/>
  <c r="E464" i="10"/>
  <c r="D464" i="10"/>
  <c r="G464" i="10" s="1"/>
  <c r="B464" i="10"/>
  <c r="F463" i="10"/>
  <c r="E463" i="10"/>
  <c r="D463" i="10"/>
  <c r="G463" i="10" s="1"/>
  <c r="B463" i="10"/>
  <c r="F462" i="10"/>
  <c r="E462" i="10"/>
  <c r="D462"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B3" i="10"/>
  <c r="B2" i="10"/>
  <c r="B721" i="11"/>
  <c r="B720" i="11"/>
  <c r="B719" i="11"/>
  <c r="B718"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B686" i="11"/>
  <c r="B685" i="11"/>
  <c r="B684" i="11"/>
  <c r="B683" i="11"/>
  <c r="B682" i="11"/>
  <c r="B681" i="11"/>
  <c r="B680" i="11"/>
  <c r="B679" i="11"/>
  <c r="B678" i="11"/>
  <c r="B677" i="11"/>
  <c r="B676" i="11"/>
  <c r="B675" i="11"/>
  <c r="B674" i="11"/>
  <c r="B673" i="11"/>
  <c r="B672" i="11"/>
  <c r="B671" i="11"/>
  <c r="B670" i="11"/>
  <c r="B669" i="11"/>
  <c r="B668" i="11"/>
  <c r="B667" i="11"/>
  <c r="B666" i="11"/>
  <c r="B665" i="11"/>
  <c r="B664" i="11"/>
  <c r="B663" i="11"/>
  <c r="B662" i="11"/>
  <c r="B661" i="11"/>
  <c r="B660" i="11"/>
  <c r="B659" i="11"/>
  <c r="B658" i="11"/>
  <c r="B657" i="11"/>
  <c r="B656" i="11"/>
  <c r="B655" i="11"/>
  <c r="B654" i="11"/>
  <c r="B653" i="11"/>
  <c r="B652" i="11"/>
  <c r="B651" i="11"/>
  <c r="B650" i="11"/>
  <c r="B649" i="11"/>
  <c r="B648" i="11"/>
  <c r="B647" i="11"/>
  <c r="B646" i="11"/>
  <c r="B645" i="11"/>
  <c r="B644" i="11"/>
  <c r="B643" i="11"/>
  <c r="B642" i="11"/>
  <c r="B641" i="11"/>
  <c r="B640" i="11"/>
  <c r="B639" i="11"/>
  <c r="B638" i="11"/>
  <c r="B637" i="11"/>
  <c r="B636" i="11"/>
  <c r="B635" i="11"/>
  <c r="B634" i="11"/>
  <c r="B633" i="11"/>
  <c r="B632" i="11"/>
  <c r="B631" i="1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9" i="11"/>
  <c r="B598" i="11"/>
  <c r="B597" i="11"/>
  <c r="B596" i="11"/>
  <c r="B595" i="11"/>
  <c r="B594" i="11"/>
  <c r="B593" i="11"/>
  <c r="B592" i="11"/>
  <c r="B591" i="11"/>
  <c r="B590" i="11"/>
  <c r="B589" i="11"/>
  <c r="B588" i="11"/>
  <c r="B587" i="11"/>
  <c r="B586" i="11"/>
  <c r="B585" i="11"/>
  <c r="B584" i="11"/>
  <c r="B583" i="11"/>
  <c r="B582" i="11"/>
  <c r="B581" i="11"/>
  <c r="B580" i="11"/>
  <c r="B579" i="11"/>
  <c r="B578" i="11"/>
  <c r="B577" i="11"/>
  <c r="B576" i="11"/>
  <c r="B575" i="11"/>
  <c r="B574" i="11"/>
  <c r="B573" i="11"/>
  <c r="B572" i="11"/>
  <c r="B571" i="11"/>
  <c r="B570" i="11"/>
  <c r="B569" i="11"/>
  <c r="B568" i="11"/>
  <c r="B567" i="11"/>
  <c r="B566" i="11"/>
  <c r="B565" i="11"/>
  <c r="B564" i="11"/>
  <c r="B563" i="11"/>
  <c r="B562" i="11"/>
  <c r="B561" i="11"/>
  <c r="B560" i="11"/>
  <c r="B559" i="11"/>
  <c r="B558" i="11"/>
  <c r="B557" i="11"/>
  <c r="B556" i="11"/>
  <c r="B555" i="11"/>
  <c r="B554" i="11"/>
  <c r="B553" i="11"/>
  <c r="B552" i="11"/>
  <c r="B551" i="11"/>
  <c r="B550" i="11"/>
  <c r="B549" i="11"/>
  <c r="B548" i="11"/>
  <c r="B547" i="11"/>
  <c r="B546" i="11"/>
  <c r="B545" i="11"/>
  <c r="B544" i="11"/>
  <c r="B543" i="11"/>
  <c r="B542" i="11"/>
  <c r="B541" i="11"/>
  <c r="B540" i="11"/>
  <c r="B539" i="11"/>
  <c r="B538" i="11"/>
  <c r="B537" i="11"/>
  <c r="B536" i="11"/>
  <c r="B535" i="11"/>
  <c r="B534" i="11"/>
  <c r="B533" i="11"/>
  <c r="B532" i="11"/>
  <c r="B531" i="11"/>
  <c r="B530" i="11"/>
  <c r="B529" i="11"/>
  <c r="B528" i="11"/>
  <c r="B527" i="11"/>
  <c r="B526" i="11"/>
  <c r="B525" i="11"/>
  <c r="B524" i="11"/>
  <c r="B523" i="11"/>
  <c r="B522" i="11"/>
  <c r="B521" i="11"/>
  <c r="B520" i="11"/>
  <c r="B519" i="11"/>
  <c r="B518" i="11"/>
  <c r="B517" i="11"/>
  <c r="B516" i="11"/>
  <c r="B515" i="11"/>
  <c r="B514" i="11"/>
  <c r="B513" i="11"/>
  <c r="B512" i="11"/>
  <c r="B511" i="11"/>
  <c r="B510" i="11"/>
  <c r="B509" i="11"/>
  <c r="B508" i="11"/>
  <c r="B507" i="11"/>
  <c r="B506" i="11"/>
  <c r="B505" i="11"/>
  <c r="B504" i="11"/>
  <c r="B503" i="11"/>
  <c r="B502" i="11"/>
  <c r="B501" i="11"/>
  <c r="B500" i="11"/>
  <c r="B499" i="11"/>
  <c r="B498" i="11"/>
  <c r="B497" i="11"/>
  <c r="B496" i="11"/>
  <c r="B495" i="11"/>
  <c r="B494" i="11"/>
  <c r="B493" i="11"/>
  <c r="B492" i="11"/>
  <c r="B491" i="11"/>
  <c r="B490" i="11"/>
  <c r="B489" i="11"/>
  <c r="B488" i="11"/>
  <c r="B487" i="11"/>
  <c r="B486" i="11"/>
  <c r="B485" i="11"/>
  <c r="B484" i="11"/>
  <c r="B483" i="11"/>
  <c r="B482" i="11"/>
  <c r="B481" i="11"/>
  <c r="B480" i="11"/>
  <c r="B479" i="11"/>
  <c r="B478" i="11"/>
  <c r="B477" i="11"/>
  <c r="B476" i="11"/>
  <c r="B475" i="11"/>
  <c r="B474" i="11"/>
  <c r="B473" i="11"/>
  <c r="B472" i="11"/>
  <c r="B471" i="11"/>
  <c r="B470" i="11"/>
  <c r="B469" i="11"/>
  <c r="B468" i="11"/>
  <c r="B467" i="11"/>
  <c r="B466" i="11"/>
  <c r="B465" i="11"/>
  <c r="B464" i="11"/>
  <c r="B463" i="11"/>
  <c r="B462" i="11"/>
  <c r="B461" i="11"/>
  <c r="B460" i="11"/>
  <c r="B459" i="11"/>
  <c r="B458" i="11"/>
  <c r="B457" i="11"/>
  <c r="B456" i="11"/>
  <c r="B455" i="11"/>
  <c r="B454" i="11"/>
  <c r="B453" i="11"/>
  <c r="B452" i="11"/>
  <c r="B451" i="11"/>
  <c r="B450" i="11"/>
  <c r="B449" i="11"/>
  <c r="B448" i="11"/>
  <c r="B447" i="11"/>
  <c r="B446" i="11"/>
  <c r="B445" i="11"/>
  <c r="B444" i="11"/>
  <c r="B443" i="11"/>
  <c r="B442" i="11"/>
  <c r="B441" i="11"/>
  <c r="B440" i="11"/>
  <c r="B439" i="11"/>
  <c r="B438" i="11"/>
  <c r="B437" i="11"/>
  <c r="B436" i="11"/>
  <c r="B435" i="11"/>
  <c r="B434" i="11"/>
  <c r="B433" i="11"/>
  <c r="B432" i="11"/>
  <c r="B431" i="11"/>
  <c r="B430" i="11"/>
  <c r="B429" i="11"/>
  <c r="B428" i="11"/>
  <c r="B427" i="11"/>
  <c r="B426" i="11"/>
  <c r="B425" i="11"/>
  <c r="B424" i="11"/>
  <c r="B423" i="11"/>
  <c r="B422" i="11"/>
  <c r="B421" i="11"/>
  <c r="B420" i="11"/>
  <c r="B419" i="11"/>
  <c r="B418" i="11"/>
  <c r="B417" i="11"/>
  <c r="B416" i="11"/>
  <c r="B415" i="11"/>
  <c r="B414" i="11"/>
  <c r="B413" i="11"/>
  <c r="B412" i="11"/>
  <c r="B411" i="11"/>
  <c r="B410" i="11"/>
  <c r="B409" i="11"/>
  <c r="B408" i="11"/>
  <c r="B407" i="11"/>
  <c r="B406" i="11"/>
  <c r="B405" i="11"/>
  <c r="B404" i="11"/>
  <c r="B403" i="11"/>
  <c r="B402" i="11"/>
  <c r="B401" i="11"/>
  <c r="B400" i="11"/>
  <c r="B399" i="11"/>
  <c r="B398" i="11"/>
  <c r="B397" i="11"/>
  <c r="B396" i="11"/>
  <c r="B395" i="11"/>
  <c r="B394" i="11"/>
  <c r="B393" i="11"/>
  <c r="B392" i="11"/>
  <c r="B391" i="11"/>
  <c r="B390" i="11"/>
  <c r="B389" i="11"/>
  <c r="B388" i="11"/>
  <c r="B387" i="11"/>
  <c r="B386" i="11"/>
  <c r="B385" i="11"/>
  <c r="B384" i="11"/>
  <c r="B383" i="11"/>
  <c r="B382" i="11"/>
  <c r="B381" i="11"/>
  <c r="B380" i="11"/>
  <c r="B379" i="11"/>
  <c r="B378" i="11"/>
  <c r="B377" i="11"/>
  <c r="B376" i="11"/>
  <c r="B375" i="11"/>
  <c r="B374" i="11"/>
  <c r="B373" i="11"/>
  <c r="B372" i="11"/>
  <c r="B371" i="11"/>
  <c r="B370" i="11"/>
  <c r="B369" i="11"/>
  <c r="B368" i="11"/>
  <c r="B367" i="11"/>
  <c r="B366" i="11"/>
  <c r="B365" i="11"/>
  <c r="B364" i="11"/>
  <c r="B363" i="11"/>
  <c r="B362" i="11"/>
  <c r="B361" i="11"/>
  <c r="B360" i="11"/>
  <c r="B359" i="11"/>
  <c r="B358" i="11"/>
  <c r="B357" i="11"/>
  <c r="B356" i="11"/>
  <c r="B355" i="11"/>
  <c r="B354" i="11"/>
  <c r="B353" i="11"/>
  <c r="B352" i="11"/>
  <c r="B351" i="11"/>
  <c r="B350" i="11"/>
  <c r="B349" i="11"/>
  <c r="B348" i="11"/>
  <c r="B347" i="11"/>
  <c r="B346" i="11"/>
  <c r="B345" i="11"/>
  <c r="B344" i="11"/>
  <c r="B343" i="11"/>
  <c r="B342" i="11"/>
  <c r="B341" i="11"/>
  <c r="B340" i="11"/>
  <c r="B339" i="11"/>
  <c r="B338" i="11"/>
  <c r="B337" i="11"/>
  <c r="B336" i="11"/>
  <c r="B335" i="11"/>
  <c r="B334" i="11"/>
  <c r="B333" i="11"/>
  <c r="B332" i="11"/>
  <c r="B331" i="11"/>
  <c r="B330" i="11"/>
  <c r="B329" i="11"/>
  <c r="B328" i="11"/>
  <c r="B327" i="11"/>
  <c r="B326" i="11"/>
  <c r="B325" i="11"/>
  <c r="B324" i="11"/>
  <c r="B323" i="11"/>
  <c r="B322" i="11"/>
  <c r="B321" i="11"/>
  <c r="B320" i="11"/>
  <c r="B319" i="11"/>
  <c r="B318" i="11"/>
  <c r="B317" i="11"/>
  <c r="B316" i="11"/>
  <c r="B315" i="11"/>
  <c r="B314" i="11"/>
  <c r="B313" i="11"/>
  <c r="B312" i="11"/>
  <c r="B311" i="11"/>
  <c r="B310" i="11"/>
  <c r="B309" i="11"/>
  <c r="B308" i="11"/>
  <c r="B307" i="11"/>
  <c r="B306" i="11"/>
  <c r="B305" i="11"/>
  <c r="B304" i="11"/>
  <c r="B303" i="11"/>
  <c r="B302" i="11"/>
  <c r="B301" i="11"/>
  <c r="B300" i="11"/>
  <c r="B299" i="11"/>
  <c r="B298" i="11"/>
  <c r="B297" i="11"/>
  <c r="B296" i="11"/>
  <c r="B295" i="11"/>
  <c r="B294" i="11"/>
  <c r="B293" i="11"/>
  <c r="B292" i="11"/>
  <c r="B291" i="11"/>
  <c r="B290" i="11"/>
  <c r="B289" i="11"/>
  <c r="B288" i="11"/>
  <c r="B287" i="11"/>
  <c r="B286" i="11"/>
  <c r="B285" i="11"/>
  <c r="B284" i="11"/>
  <c r="B283" i="11"/>
  <c r="B282" i="11"/>
  <c r="B281" i="11"/>
  <c r="B280" i="11"/>
  <c r="B279" i="11"/>
  <c r="B278" i="11"/>
  <c r="B277" i="11"/>
  <c r="B276" i="11"/>
  <c r="B275" i="11"/>
  <c r="B274" i="11"/>
  <c r="B273" i="11"/>
  <c r="B272" i="11"/>
  <c r="B271" i="11"/>
  <c r="B270" i="11"/>
  <c r="B269" i="11"/>
  <c r="B268" i="11"/>
  <c r="B267" i="11"/>
  <c r="B266" i="11"/>
  <c r="B265" i="11"/>
  <c r="B264" i="11"/>
  <c r="B263" i="11"/>
  <c r="B262" i="11"/>
  <c r="B261" i="11"/>
  <c r="B260" i="11"/>
  <c r="B259" i="11"/>
  <c r="B258" i="1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B721" i="12"/>
  <c r="B720" i="12"/>
  <c r="B719" i="12"/>
  <c r="B718" i="12"/>
  <c r="B717" i="12"/>
  <c r="B716" i="12"/>
  <c r="B715" i="12"/>
  <c r="B714" i="12"/>
  <c r="B713" i="12"/>
  <c r="B712" i="12"/>
  <c r="B711" i="12"/>
  <c r="B710" i="12"/>
  <c r="B709" i="12"/>
  <c r="B708" i="12"/>
  <c r="B707" i="12"/>
  <c r="B706" i="12"/>
  <c r="B705" i="12"/>
  <c r="B704" i="12"/>
  <c r="B703" i="12"/>
  <c r="B702" i="12"/>
  <c r="B701" i="12"/>
  <c r="B700" i="12"/>
  <c r="B699" i="12"/>
  <c r="B698" i="12"/>
  <c r="B697" i="12"/>
  <c r="B696" i="12"/>
  <c r="B695" i="12"/>
  <c r="B694" i="12"/>
  <c r="B693" i="12"/>
  <c r="B692" i="12"/>
  <c r="B691" i="12"/>
  <c r="B690" i="12"/>
  <c r="B689" i="12"/>
  <c r="B688" i="12"/>
  <c r="B687" i="12"/>
  <c r="B686" i="12"/>
  <c r="B685" i="12"/>
  <c r="B684" i="12"/>
  <c r="B683" i="12"/>
  <c r="B682" i="12"/>
  <c r="B681" i="12"/>
  <c r="B680" i="12"/>
  <c r="B679" i="12"/>
  <c r="B678" i="12"/>
  <c r="B677" i="12"/>
  <c r="B676" i="12"/>
  <c r="B675" i="12"/>
  <c r="B674" i="12"/>
  <c r="B673" i="12"/>
  <c r="B672" i="12"/>
  <c r="B671" i="12"/>
  <c r="B670" i="12"/>
  <c r="B669" i="12"/>
  <c r="B668" i="12"/>
  <c r="B667" i="12"/>
  <c r="B666" i="12"/>
  <c r="B665" i="12"/>
  <c r="B664" i="12"/>
  <c r="B663" i="12"/>
  <c r="B662" i="12"/>
  <c r="B661" i="12"/>
  <c r="B660" i="12"/>
  <c r="B659" i="12"/>
  <c r="B658" i="12"/>
  <c r="B657" i="12"/>
  <c r="B656" i="12"/>
  <c r="B655" i="12"/>
  <c r="B654" i="12"/>
  <c r="B653" i="12"/>
  <c r="B652" i="12"/>
  <c r="B651" i="12"/>
  <c r="B650" i="12"/>
  <c r="B649" i="12"/>
  <c r="B648" i="12"/>
  <c r="B647" i="12"/>
  <c r="B646" i="12"/>
  <c r="B645" i="12"/>
  <c r="B644" i="12"/>
  <c r="B643" i="12"/>
  <c r="B642" i="12"/>
  <c r="B641" i="12"/>
  <c r="B640" i="12"/>
  <c r="B639" i="12"/>
  <c r="B638" i="12"/>
  <c r="B637" i="12"/>
  <c r="B636" i="12"/>
  <c r="B635" i="12"/>
  <c r="B634" i="12"/>
  <c r="B633" i="12"/>
  <c r="B632" i="12"/>
  <c r="B631" i="12"/>
  <c r="B630" i="12"/>
  <c r="B629" i="12"/>
  <c r="B628" i="12"/>
  <c r="B627" i="12"/>
  <c r="B626" i="12"/>
  <c r="B625" i="12"/>
  <c r="B624" i="12"/>
  <c r="B623" i="12"/>
  <c r="B622" i="12"/>
  <c r="B621" i="12"/>
  <c r="B620" i="12"/>
  <c r="B619" i="12"/>
  <c r="B618" i="12"/>
  <c r="B617" i="12"/>
  <c r="B616" i="12"/>
  <c r="B615" i="12"/>
  <c r="B614" i="12"/>
  <c r="B613" i="12"/>
  <c r="B612" i="12"/>
  <c r="B611" i="12"/>
  <c r="B610" i="12"/>
  <c r="B609" i="12"/>
  <c r="B608" i="12"/>
  <c r="B607" i="12"/>
  <c r="B606" i="12"/>
  <c r="B605" i="12"/>
  <c r="B604" i="12"/>
  <c r="B603" i="12"/>
  <c r="B602" i="12"/>
  <c r="B601" i="12"/>
  <c r="B600" i="12"/>
  <c r="B599" i="12"/>
  <c r="B598" i="12"/>
  <c r="B597" i="12"/>
  <c r="B596" i="12"/>
  <c r="B595" i="12"/>
  <c r="B594" i="12"/>
  <c r="B593" i="12"/>
  <c r="B592" i="12"/>
  <c r="B591" i="12"/>
  <c r="B590" i="12"/>
  <c r="B589" i="12"/>
  <c r="B588" i="12"/>
  <c r="B587" i="12"/>
  <c r="B586" i="12"/>
  <c r="B585" i="12"/>
  <c r="B584" i="12"/>
  <c r="B583" i="12"/>
  <c r="B582" i="12"/>
  <c r="B581" i="12"/>
  <c r="B580" i="12"/>
  <c r="B579" i="12"/>
  <c r="B578" i="12"/>
  <c r="B577" i="12"/>
  <c r="B576" i="12"/>
  <c r="B575" i="12"/>
  <c r="B574" i="12"/>
  <c r="B573" i="12"/>
  <c r="B572" i="12"/>
  <c r="B571" i="12"/>
  <c r="B570" i="12"/>
  <c r="B569" i="12"/>
  <c r="B568" i="12"/>
  <c r="B567" i="12"/>
  <c r="B566" i="12"/>
  <c r="B565" i="12"/>
  <c r="B564" i="12"/>
  <c r="B563" i="12"/>
  <c r="B562" i="12"/>
  <c r="B561" i="12"/>
  <c r="B560" i="12"/>
  <c r="B559" i="12"/>
  <c r="B558" i="12"/>
  <c r="B557" i="12"/>
  <c r="B556" i="12"/>
  <c r="B555" i="12"/>
  <c r="B554" i="12"/>
  <c r="B553" i="12"/>
  <c r="B552" i="12"/>
  <c r="B551" i="12"/>
  <c r="B550" i="12"/>
  <c r="B549" i="12"/>
  <c r="B548" i="12"/>
  <c r="B547" i="12"/>
  <c r="B546" i="12"/>
  <c r="B545" i="12"/>
  <c r="B544" i="12"/>
  <c r="B543" i="12"/>
  <c r="B542" i="12"/>
  <c r="B541" i="12"/>
  <c r="B540" i="12"/>
  <c r="B539" i="12"/>
  <c r="B538" i="12"/>
  <c r="B537" i="12"/>
  <c r="B536" i="12"/>
  <c r="B535" i="12"/>
  <c r="B534" i="12"/>
  <c r="B533" i="12"/>
  <c r="B532" i="12"/>
  <c r="B531" i="12"/>
  <c r="B530" i="12"/>
  <c r="B529" i="12"/>
  <c r="B528" i="12"/>
  <c r="B527" i="12"/>
  <c r="B526" i="12"/>
  <c r="B525" i="12"/>
  <c r="B524" i="12"/>
  <c r="B523" i="12"/>
  <c r="B522" i="12"/>
  <c r="B521" i="12"/>
  <c r="B520" i="12"/>
  <c r="B519" i="12"/>
  <c r="B518" i="12"/>
  <c r="B517" i="12"/>
  <c r="B516" i="12"/>
  <c r="B515" i="12"/>
  <c r="B514" i="12"/>
  <c r="B513" i="12"/>
  <c r="B512" i="12"/>
  <c r="B511" i="12"/>
  <c r="B510" i="12"/>
  <c r="B509" i="12"/>
  <c r="B508" i="12"/>
  <c r="B507" i="12"/>
  <c r="B506" i="12"/>
  <c r="B505" i="12"/>
  <c r="B504" i="12"/>
  <c r="B503" i="12"/>
  <c r="B502" i="12"/>
  <c r="B501" i="12"/>
  <c r="B500" i="12"/>
  <c r="B499" i="12"/>
  <c r="B498" i="12"/>
  <c r="B497" i="12"/>
  <c r="B496" i="12"/>
  <c r="B495" i="12"/>
  <c r="B494" i="12"/>
  <c r="B493" i="12"/>
  <c r="B492" i="12"/>
  <c r="B491" i="12"/>
  <c r="B490" i="12"/>
  <c r="B489" i="12"/>
  <c r="B488" i="12"/>
  <c r="B487" i="12"/>
  <c r="B486" i="12"/>
  <c r="B485" i="12"/>
  <c r="B484" i="12"/>
  <c r="B483" i="12"/>
  <c r="B482" i="12"/>
  <c r="B481" i="12"/>
  <c r="B480" i="12"/>
  <c r="B479" i="12"/>
  <c r="B478" i="12"/>
  <c r="B477" i="12"/>
  <c r="B476" i="12"/>
  <c r="B475" i="12"/>
  <c r="B474" i="12"/>
  <c r="B473" i="12"/>
  <c r="B472" i="12"/>
  <c r="B471" i="12"/>
  <c r="B470" i="12"/>
  <c r="B469" i="12"/>
  <c r="B468" i="12"/>
  <c r="B467" i="12"/>
  <c r="B466" i="12"/>
  <c r="B465" i="12"/>
  <c r="B464" i="12"/>
  <c r="B463" i="12"/>
  <c r="B462" i="12"/>
  <c r="B461" i="12"/>
  <c r="B460" i="12"/>
  <c r="B459" i="12"/>
  <c r="B458" i="12"/>
  <c r="B457" i="12"/>
  <c r="B456" i="12"/>
  <c r="B455" i="12"/>
  <c r="B454" i="12"/>
  <c r="B453" i="12"/>
  <c r="B452" i="12"/>
  <c r="B451" i="12"/>
  <c r="B450" i="12"/>
  <c r="B449" i="12"/>
  <c r="B448" i="12"/>
  <c r="B447" i="12"/>
  <c r="B446" i="12"/>
  <c r="B445" i="12"/>
  <c r="B444" i="12"/>
  <c r="B443" i="12"/>
  <c r="B442" i="12"/>
  <c r="B441" i="12"/>
  <c r="B440" i="12"/>
  <c r="B439" i="12"/>
  <c r="B438" i="12"/>
  <c r="B437" i="12"/>
  <c r="B436" i="12"/>
  <c r="B435" i="12"/>
  <c r="B434" i="12"/>
  <c r="B433" i="12"/>
  <c r="B432" i="12"/>
  <c r="B431" i="12"/>
  <c r="B430" i="12"/>
  <c r="B429" i="12"/>
  <c r="B428" i="12"/>
  <c r="B427" i="12"/>
  <c r="B426" i="12"/>
  <c r="B425" i="12"/>
  <c r="B424" i="12"/>
  <c r="B423" i="12"/>
  <c r="B422" i="12"/>
  <c r="B421" i="12"/>
  <c r="B420" i="12"/>
  <c r="B419" i="12"/>
  <c r="B418" i="12"/>
  <c r="B417" i="12"/>
  <c r="B416" i="12"/>
  <c r="B415" i="12"/>
  <c r="B414" i="12"/>
  <c r="B413" i="12"/>
  <c r="B412" i="12"/>
  <c r="B411" i="12"/>
  <c r="B410" i="12"/>
  <c r="B409" i="12"/>
  <c r="B408" i="12"/>
  <c r="B407" i="12"/>
  <c r="B406" i="12"/>
  <c r="B405" i="12"/>
  <c r="B404" i="12"/>
  <c r="B403" i="12"/>
  <c r="B402" i="12"/>
  <c r="B401" i="12"/>
  <c r="B400" i="12"/>
  <c r="B399" i="12"/>
  <c r="B398" i="12"/>
  <c r="B397" i="12"/>
  <c r="B396" i="12"/>
  <c r="B395" i="12"/>
  <c r="B394" i="12"/>
  <c r="B393" i="12"/>
  <c r="B392" i="12"/>
  <c r="B391" i="12"/>
  <c r="B390" i="12"/>
  <c r="B389" i="12"/>
  <c r="B388" i="12"/>
  <c r="B387" i="12"/>
  <c r="B386" i="12"/>
  <c r="B385" i="12"/>
  <c r="B384" i="12"/>
  <c r="B383" i="12"/>
  <c r="B382" i="12"/>
  <c r="B381" i="12"/>
  <c r="B380" i="12"/>
  <c r="B379" i="12"/>
  <c r="B378" i="12"/>
  <c r="B377" i="12"/>
  <c r="B376" i="12"/>
  <c r="B375" i="12"/>
  <c r="B374" i="12"/>
  <c r="B373" i="12"/>
  <c r="B372" i="12"/>
  <c r="B371" i="12"/>
  <c r="B370" i="12"/>
  <c r="B369" i="12"/>
  <c r="B368" i="12"/>
  <c r="B367" i="12"/>
  <c r="B366" i="12"/>
  <c r="B365" i="12"/>
  <c r="B364" i="12"/>
  <c r="B363" i="12"/>
  <c r="B362" i="12"/>
  <c r="B361" i="12"/>
  <c r="B360" i="12"/>
  <c r="B359" i="12"/>
  <c r="B358" i="12"/>
  <c r="B357" i="12"/>
  <c r="B356" i="12"/>
  <c r="B355" i="12"/>
  <c r="B354" i="12"/>
  <c r="B353" i="12"/>
  <c r="B352" i="12"/>
  <c r="B351" i="12"/>
  <c r="B350" i="12"/>
  <c r="B349" i="12"/>
  <c r="B348" i="12"/>
  <c r="B347" i="12"/>
  <c r="B346" i="12"/>
  <c r="B345" i="12"/>
  <c r="B344" i="12"/>
  <c r="B343" i="12"/>
  <c r="B342" i="12"/>
  <c r="B341" i="12"/>
  <c r="B340" i="12"/>
  <c r="B339" i="12"/>
  <c r="B338" i="12"/>
  <c r="B337" i="12"/>
  <c r="B336" i="12"/>
  <c r="B335" i="12"/>
  <c r="B334" i="12"/>
  <c r="B333" i="12"/>
  <c r="B332" i="12"/>
  <c r="B331" i="12"/>
  <c r="B330" i="12"/>
  <c r="B329" i="12"/>
  <c r="B328" i="12"/>
  <c r="B327" i="12"/>
  <c r="B326" i="12"/>
  <c r="B325" i="12"/>
  <c r="B324" i="12"/>
  <c r="B323" i="12"/>
  <c r="B322" i="12"/>
  <c r="B321" i="12"/>
  <c r="B320" i="12"/>
  <c r="B319" i="12"/>
  <c r="B318" i="12"/>
  <c r="B317" i="12"/>
  <c r="B316" i="12"/>
  <c r="B315" i="12"/>
  <c r="B314" i="12"/>
  <c r="B313" i="12"/>
  <c r="B312" i="12"/>
  <c r="B311" i="12"/>
  <c r="B310" i="12"/>
  <c r="B309" i="12"/>
  <c r="B308" i="12"/>
  <c r="B307" i="12"/>
  <c r="B306" i="12"/>
  <c r="B305" i="12"/>
  <c r="B304" i="12"/>
  <c r="B303" i="12"/>
  <c r="B302" i="12"/>
  <c r="B301" i="12"/>
  <c r="B300" i="12"/>
  <c r="B299" i="12"/>
  <c r="B298" i="12"/>
  <c r="B297" i="12"/>
  <c r="B296" i="12"/>
  <c r="B295" i="12"/>
  <c r="B294" i="12"/>
  <c r="B293" i="12"/>
  <c r="B292" i="12"/>
  <c r="B291" i="12"/>
  <c r="B290" i="12"/>
  <c r="B289" i="12"/>
  <c r="B288" i="12"/>
  <c r="B287" i="12"/>
  <c r="B286" i="12"/>
  <c r="B285" i="12"/>
  <c r="B284" i="12"/>
  <c r="B283" i="12"/>
  <c r="B282" i="12"/>
  <c r="B281" i="12"/>
  <c r="B280" i="12"/>
  <c r="B279" i="12"/>
  <c r="B278" i="12"/>
  <c r="B277" i="12"/>
  <c r="B276" i="12"/>
  <c r="B275" i="12"/>
  <c r="B274" i="12"/>
  <c r="B273" i="12"/>
  <c r="B272" i="12"/>
  <c r="B271" i="12"/>
  <c r="B270" i="12"/>
  <c r="B269" i="12"/>
  <c r="B268" i="12"/>
  <c r="B267" i="12"/>
  <c r="B266" i="12"/>
  <c r="B265" i="12"/>
  <c r="B264" i="12"/>
  <c r="B263" i="12"/>
  <c r="B262" i="12"/>
  <c r="B261" i="12"/>
  <c r="B260" i="12"/>
  <c r="B259" i="12"/>
  <c r="B258" i="12"/>
  <c r="B257" i="12"/>
  <c r="B256" i="12"/>
  <c r="B255" i="12"/>
  <c r="B254" i="12"/>
  <c r="B253" i="12"/>
  <c r="B252" i="12"/>
  <c r="B251" i="12"/>
  <c r="B250" i="12"/>
  <c r="B249" i="12"/>
  <c r="B248" i="12"/>
  <c r="B247"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B196" i="12"/>
  <c r="B195" i="12"/>
  <c r="B194" i="12"/>
  <c r="B193" i="12"/>
  <c r="B192" i="12"/>
  <c r="B191" i="12"/>
  <c r="B190" i="12"/>
  <c r="B189" i="12"/>
  <c r="B188" i="12"/>
  <c r="B187" i="12"/>
  <c r="B186" i="12"/>
  <c r="B185" i="12"/>
  <c r="B184" i="12"/>
  <c r="B183" i="12"/>
  <c r="B182" i="12"/>
  <c r="B181" i="12"/>
  <c r="B180" i="12"/>
  <c r="B179" i="12"/>
  <c r="B178" i="12"/>
  <c r="B177" i="12"/>
  <c r="B176" i="12"/>
  <c r="B175" i="12"/>
  <c r="B174" i="12"/>
  <c r="B173" i="12"/>
  <c r="B172" i="12"/>
  <c r="B171" i="12"/>
  <c r="B170" i="12"/>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B144" i="12"/>
  <c r="B143" i="12"/>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B2" i="14"/>
  <c r="B3" i="14" s="1"/>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B43" i="14" s="1"/>
  <c r="B44" i="14" s="1"/>
  <c r="B45" i="14" s="1"/>
  <c r="B46" i="14" s="1"/>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92" i="14" s="1"/>
  <c r="B93" i="14" s="1"/>
  <c r="B94" i="14" s="1"/>
  <c r="B95" i="14" s="1"/>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3" i="14" s="1"/>
  <c r="B144" i="14" s="1"/>
  <c r="B145" i="14" s="1"/>
  <c r="B146" i="14" s="1"/>
  <c r="B147" i="14" s="1"/>
  <c r="B148" i="14" s="1"/>
  <c r="B149" i="14" s="1"/>
  <c r="B150" i="14" s="1"/>
  <c r="B151" i="14" s="1"/>
  <c r="B152" i="14" s="1"/>
  <c r="B153" i="14" s="1"/>
  <c r="B154" i="14" s="1"/>
  <c r="B155" i="14" s="1"/>
  <c r="B156" i="14" s="1"/>
  <c r="B157" i="14" s="1"/>
  <c r="B158" i="14" s="1"/>
  <c r="B159" i="14" s="1"/>
  <c r="B160" i="14" s="1"/>
  <c r="B161" i="14" s="1"/>
  <c r="B162" i="14" s="1"/>
  <c r="B163" i="14" s="1"/>
  <c r="B164" i="14" s="1"/>
  <c r="B165" i="14" s="1"/>
  <c r="B166" i="14" s="1"/>
  <c r="B167" i="14" s="1"/>
  <c r="B168" i="14" s="1"/>
  <c r="B169" i="14" s="1"/>
  <c r="B170" i="14" s="1"/>
  <c r="B171" i="14" s="1"/>
  <c r="B172" i="14" s="1"/>
  <c r="B173" i="14" s="1"/>
  <c r="B174" i="14" s="1"/>
  <c r="B175" i="14" s="1"/>
  <c r="B176" i="14" s="1"/>
  <c r="B177" i="14" s="1"/>
  <c r="B178" i="14" s="1"/>
  <c r="B179" i="14" s="1"/>
  <c r="B180" i="14" s="1"/>
  <c r="B181" i="14" s="1"/>
  <c r="B182" i="14" s="1"/>
  <c r="B183" i="14" s="1"/>
  <c r="B184" i="14" s="1"/>
  <c r="B185" i="14" s="1"/>
  <c r="B186" i="14" s="1"/>
  <c r="B187" i="14" s="1"/>
  <c r="B188" i="14" s="1"/>
  <c r="B189" i="14" s="1"/>
  <c r="B190" i="14" s="1"/>
  <c r="B191" i="14" s="1"/>
  <c r="B192" i="14" s="1"/>
  <c r="B193" i="14" s="1"/>
  <c r="B194" i="14" s="1"/>
  <c r="B195" i="14" s="1"/>
  <c r="B196" i="14" s="1"/>
  <c r="B197" i="14" s="1"/>
  <c r="B198" i="14" s="1"/>
  <c r="B199" i="14" s="1"/>
  <c r="B200" i="14" s="1"/>
  <c r="B201" i="14" s="1"/>
  <c r="B202" i="14" s="1"/>
  <c r="B203" i="14" s="1"/>
  <c r="B204" i="14" s="1"/>
  <c r="B205" i="14" s="1"/>
  <c r="B206" i="14" s="1"/>
  <c r="B207" i="14" s="1"/>
  <c r="B208" i="14" s="1"/>
  <c r="B209" i="14" s="1"/>
  <c r="B210" i="14" s="1"/>
  <c r="B211" i="14" s="1"/>
  <c r="B212" i="14" s="1"/>
  <c r="B213" i="14" s="1"/>
  <c r="B214" i="14" s="1"/>
  <c r="B215" i="14" s="1"/>
  <c r="B216" i="14" s="1"/>
  <c r="B217" i="14" s="1"/>
  <c r="B218" i="14" s="1"/>
  <c r="B219" i="14" s="1"/>
  <c r="B220" i="14" s="1"/>
  <c r="B221" i="14" s="1"/>
  <c r="B222" i="14" s="1"/>
  <c r="B223" i="14" s="1"/>
  <c r="B224" i="14" s="1"/>
  <c r="B225" i="14" s="1"/>
  <c r="B226" i="14" s="1"/>
  <c r="B227" i="14" s="1"/>
  <c r="B228" i="14" s="1"/>
  <c r="B229" i="14" s="1"/>
  <c r="B230" i="14" s="1"/>
  <c r="B231" i="14" s="1"/>
  <c r="B232" i="14" s="1"/>
  <c r="B233" i="14" s="1"/>
  <c r="B234" i="14" s="1"/>
  <c r="B235" i="14" s="1"/>
  <c r="B236" i="14" s="1"/>
  <c r="B237" i="14" s="1"/>
  <c r="B238" i="14" s="1"/>
  <c r="B239" i="14" s="1"/>
  <c r="B240" i="14" s="1"/>
  <c r="B241" i="14" s="1"/>
  <c r="B242" i="14" s="1"/>
  <c r="B243" i="14" s="1"/>
  <c r="B244" i="14" s="1"/>
  <c r="B245" i="14" s="1"/>
  <c r="B246" i="14" s="1"/>
  <c r="B247" i="14" s="1"/>
  <c r="B248" i="14" s="1"/>
  <c r="B249" i="14" s="1"/>
  <c r="B250" i="14" s="1"/>
  <c r="B251" i="14" s="1"/>
  <c r="B252" i="14" s="1"/>
  <c r="B253" i="14" s="1"/>
  <c r="B254" i="14" s="1"/>
  <c r="B255" i="14" s="1"/>
  <c r="B256" i="14" s="1"/>
  <c r="B257" i="14" s="1"/>
  <c r="B258" i="14" s="1"/>
  <c r="B259" i="14" s="1"/>
  <c r="B260" i="14" s="1"/>
  <c r="B261" i="14" s="1"/>
  <c r="B262" i="14" s="1"/>
  <c r="B263" i="14" s="1"/>
  <c r="B264" i="14" s="1"/>
  <c r="B265" i="14" s="1"/>
  <c r="B266" i="14" s="1"/>
  <c r="B267" i="14" s="1"/>
  <c r="B268" i="14" s="1"/>
  <c r="B269" i="14" s="1"/>
  <c r="B270" i="14" s="1"/>
  <c r="B271" i="14" s="1"/>
  <c r="B272" i="14" s="1"/>
  <c r="B273" i="14" s="1"/>
  <c r="B274" i="14" s="1"/>
  <c r="B275" i="14" s="1"/>
  <c r="B276" i="14" s="1"/>
  <c r="B277" i="14" s="1"/>
  <c r="B278" i="14" s="1"/>
  <c r="B279" i="14" s="1"/>
  <c r="B280" i="14" s="1"/>
  <c r="B281" i="14" s="1"/>
  <c r="B282" i="14" s="1"/>
  <c r="B283" i="14" s="1"/>
  <c r="B284" i="14" s="1"/>
  <c r="B285" i="14" s="1"/>
  <c r="B286" i="14" s="1"/>
  <c r="B287" i="14" s="1"/>
  <c r="B288" i="14" s="1"/>
  <c r="B289" i="14" s="1"/>
  <c r="B290" i="14" s="1"/>
  <c r="B291" i="14" s="1"/>
  <c r="B292" i="14" s="1"/>
  <c r="B293" i="14" s="1"/>
  <c r="B294" i="14" s="1"/>
  <c r="B295" i="14" s="1"/>
  <c r="B296" i="14" s="1"/>
  <c r="B297" i="14" s="1"/>
  <c r="B298" i="14" s="1"/>
  <c r="B299" i="14" s="1"/>
  <c r="B300" i="14" s="1"/>
  <c r="B301" i="14" s="1"/>
  <c r="B302" i="14" s="1"/>
  <c r="B303" i="14" s="1"/>
  <c r="B304" i="14" s="1"/>
  <c r="B305" i="14" s="1"/>
  <c r="B306" i="14" s="1"/>
  <c r="B307" i="14" s="1"/>
  <c r="B308" i="14" s="1"/>
  <c r="B309" i="14" s="1"/>
  <c r="B310" i="14" s="1"/>
  <c r="B311" i="14" s="1"/>
  <c r="B312" i="14" s="1"/>
  <c r="B313" i="14" s="1"/>
  <c r="B314" i="14" s="1"/>
  <c r="B315" i="14" s="1"/>
  <c r="B316" i="14" s="1"/>
  <c r="B317" i="14" s="1"/>
  <c r="B318" i="14" s="1"/>
  <c r="B319" i="14" s="1"/>
  <c r="B320" i="14" s="1"/>
  <c r="B321" i="14" s="1"/>
  <c r="B322" i="14" s="1"/>
  <c r="B323" i="14" s="1"/>
  <c r="B324" i="14" s="1"/>
  <c r="B325" i="14" s="1"/>
  <c r="B326" i="14" s="1"/>
  <c r="B327" i="14" s="1"/>
  <c r="B328" i="14" s="1"/>
  <c r="B329" i="14" s="1"/>
  <c r="B330" i="14" s="1"/>
  <c r="B331" i="14" s="1"/>
  <c r="B332" i="14" s="1"/>
  <c r="B333" i="14" s="1"/>
  <c r="B334" i="14" s="1"/>
  <c r="B335" i="14" s="1"/>
  <c r="B336" i="14" s="1"/>
  <c r="B337" i="14" s="1"/>
  <c r="B338" i="14" s="1"/>
  <c r="B339" i="14" s="1"/>
  <c r="B340" i="14" s="1"/>
  <c r="B341" i="14" s="1"/>
  <c r="B342" i="14" s="1"/>
  <c r="B343" i="14" s="1"/>
  <c r="B344" i="14" s="1"/>
  <c r="B345" i="14" s="1"/>
  <c r="B346" i="14" s="1"/>
  <c r="B347" i="14" s="1"/>
  <c r="B348" i="14" s="1"/>
  <c r="B349" i="14" s="1"/>
  <c r="B350" i="14" s="1"/>
  <c r="B351" i="14" s="1"/>
  <c r="B352" i="14" s="1"/>
  <c r="B353" i="14" s="1"/>
  <c r="B354" i="14" s="1"/>
  <c r="B355" i="14" s="1"/>
  <c r="B356" i="14" s="1"/>
  <c r="B357" i="14" s="1"/>
  <c r="B358" i="14" s="1"/>
  <c r="B359" i="14" s="1"/>
  <c r="B360" i="14" s="1"/>
  <c r="B361" i="14" s="1"/>
  <c r="B362" i="14" s="1"/>
  <c r="B363" i="14" s="1"/>
  <c r="B364" i="14" s="1"/>
  <c r="B365" i="14" s="1"/>
  <c r="B366" i="14" s="1"/>
  <c r="B367" i="14" s="1"/>
  <c r="B368" i="14" s="1"/>
  <c r="B369" i="14" s="1"/>
  <c r="B370" i="14" s="1"/>
  <c r="B371" i="14" s="1"/>
  <c r="B372" i="14" s="1"/>
  <c r="B373" i="14" s="1"/>
  <c r="B374" i="14" s="1"/>
  <c r="B375" i="14" s="1"/>
  <c r="B376" i="14" s="1"/>
  <c r="B377" i="14" s="1"/>
  <c r="B378" i="14" s="1"/>
  <c r="B379" i="14" s="1"/>
  <c r="B380" i="14" s="1"/>
  <c r="B381" i="14" s="1"/>
  <c r="B382" i="14" s="1"/>
  <c r="B383" i="14" s="1"/>
  <c r="B384" i="14" s="1"/>
  <c r="B385" i="14" s="1"/>
  <c r="B386" i="14" s="1"/>
  <c r="B387" i="14" s="1"/>
  <c r="B388" i="14" s="1"/>
  <c r="B389" i="14" s="1"/>
  <c r="B390" i="14" s="1"/>
  <c r="B391" i="14" s="1"/>
  <c r="B392" i="14" s="1"/>
  <c r="B393" i="14" s="1"/>
  <c r="B394" i="14" s="1"/>
  <c r="B395" i="14" s="1"/>
  <c r="B396" i="14" s="1"/>
  <c r="B397" i="14" s="1"/>
  <c r="B398" i="14" s="1"/>
  <c r="B399" i="14" s="1"/>
  <c r="B400" i="14" s="1"/>
  <c r="B401" i="14" s="1"/>
  <c r="B402" i="14" s="1"/>
  <c r="B403" i="14" s="1"/>
  <c r="B404" i="14" s="1"/>
  <c r="B405" i="14" s="1"/>
  <c r="B406" i="14" s="1"/>
  <c r="B407" i="14" s="1"/>
  <c r="B408" i="14" s="1"/>
  <c r="B409" i="14" s="1"/>
  <c r="B410" i="14" s="1"/>
  <c r="B411" i="14" s="1"/>
  <c r="B412" i="14" s="1"/>
  <c r="B413" i="14" s="1"/>
  <c r="B414" i="14" s="1"/>
  <c r="B415" i="14" s="1"/>
  <c r="B416" i="14" s="1"/>
  <c r="B417" i="14" s="1"/>
  <c r="B418" i="14" s="1"/>
  <c r="B419" i="14" s="1"/>
  <c r="B420" i="14" s="1"/>
  <c r="B421" i="14" s="1"/>
  <c r="B422" i="14" s="1"/>
  <c r="B423" i="14" s="1"/>
  <c r="B424" i="14" s="1"/>
  <c r="B425" i="14" s="1"/>
  <c r="B426" i="14" s="1"/>
  <c r="B427" i="14" s="1"/>
  <c r="B428" i="14" s="1"/>
  <c r="B429" i="14" s="1"/>
  <c r="B430" i="14" s="1"/>
  <c r="B431" i="14" s="1"/>
  <c r="B432" i="14" s="1"/>
  <c r="B433" i="14" s="1"/>
  <c r="B434" i="14" s="1"/>
  <c r="B435" i="14" s="1"/>
  <c r="B436" i="14" s="1"/>
  <c r="B437" i="14" s="1"/>
  <c r="B438" i="14" s="1"/>
  <c r="B439" i="14" s="1"/>
  <c r="B440" i="14" s="1"/>
  <c r="B441" i="14" s="1"/>
  <c r="B442" i="14" s="1"/>
  <c r="B443" i="14" s="1"/>
  <c r="B444" i="14" s="1"/>
  <c r="B445" i="14" s="1"/>
  <c r="B446" i="14" s="1"/>
  <c r="B447" i="14" s="1"/>
  <c r="B448" i="14" s="1"/>
  <c r="B449" i="14" s="1"/>
  <c r="B450" i="14" s="1"/>
  <c r="B451" i="14" s="1"/>
  <c r="B452" i="14" s="1"/>
  <c r="B453" i="14" s="1"/>
  <c r="B454" i="14" s="1"/>
  <c r="B455" i="14" s="1"/>
  <c r="B456" i="14" s="1"/>
  <c r="B457" i="14" s="1"/>
  <c r="B458" i="14" s="1"/>
  <c r="B459" i="14" s="1"/>
  <c r="B460" i="14" s="1"/>
  <c r="B461" i="14" s="1"/>
  <c r="B462" i="14" s="1"/>
  <c r="B463" i="14" s="1"/>
  <c r="B464" i="14" s="1"/>
  <c r="B465" i="14" s="1"/>
  <c r="B466" i="14" s="1"/>
  <c r="B467" i="14" s="1"/>
  <c r="B468" i="14" s="1"/>
  <c r="B469" i="14" s="1"/>
  <c r="B470" i="14" s="1"/>
  <c r="B471" i="14" s="1"/>
  <c r="B472" i="14" s="1"/>
  <c r="B473" i="14" s="1"/>
  <c r="B474" i="14" s="1"/>
  <c r="B475" i="14" s="1"/>
  <c r="B476" i="14" s="1"/>
  <c r="B477" i="14" s="1"/>
  <c r="B478" i="14" s="1"/>
  <c r="B479" i="14" s="1"/>
  <c r="B480" i="14" s="1"/>
  <c r="B481" i="14" s="1"/>
  <c r="B482" i="14" s="1"/>
  <c r="B483" i="14" s="1"/>
  <c r="B484" i="14" s="1"/>
  <c r="B485" i="14" s="1"/>
  <c r="B486" i="14" s="1"/>
  <c r="B487" i="14" s="1"/>
  <c r="B488" i="14" s="1"/>
  <c r="B489" i="14" s="1"/>
  <c r="B490" i="14" s="1"/>
  <c r="B491" i="14" s="1"/>
  <c r="B492" i="14" s="1"/>
  <c r="B493" i="14" s="1"/>
  <c r="B494" i="14" s="1"/>
  <c r="B495" i="14" s="1"/>
  <c r="B496" i="14" s="1"/>
  <c r="B497" i="14" s="1"/>
  <c r="B498" i="14" s="1"/>
  <c r="B499" i="14" s="1"/>
  <c r="B500" i="14" s="1"/>
  <c r="B501" i="14" s="1"/>
  <c r="B502" i="14" s="1"/>
  <c r="B503" i="14" s="1"/>
  <c r="B504" i="14" s="1"/>
  <c r="B505" i="14" s="1"/>
  <c r="B506" i="14" s="1"/>
  <c r="B507" i="14" s="1"/>
  <c r="B508" i="14" s="1"/>
  <c r="B509" i="14" s="1"/>
  <c r="B510" i="14" s="1"/>
  <c r="B511" i="14" s="1"/>
  <c r="B512" i="14" s="1"/>
  <c r="B513" i="14" s="1"/>
  <c r="B514" i="14" s="1"/>
  <c r="B515" i="14" s="1"/>
  <c r="B516" i="14" s="1"/>
  <c r="B517" i="14" s="1"/>
  <c r="B518" i="14" s="1"/>
  <c r="B519" i="14" s="1"/>
  <c r="B520" i="14" s="1"/>
  <c r="B521" i="14" s="1"/>
  <c r="B522" i="14" s="1"/>
  <c r="B523" i="14" s="1"/>
  <c r="B524" i="14" s="1"/>
  <c r="B525" i="14" s="1"/>
  <c r="B526" i="14" s="1"/>
  <c r="B527" i="14" s="1"/>
  <c r="B528" i="14" s="1"/>
  <c r="B529" i="14" s="1"/>
  <c r="B530" i="14" s="1"/>
  <c r="B531" i="14" s="1"/>
  <c r="B532" i="14" s="1"/>
  <c r="B533" i="14" s="1"/>
  <c r="B534" i="14" s="1"/>
  <c r="B535" i="14" s="1"/>
  <c r="B536" i="14" s="1"/>
  <c r="B537" i="14" s="1"/>
  <c r="B538" i="14" s="1"/>
  <c r="B539" i="14" s="1"/>
  <c r="B540" i="14" s="1"/>
  <c r="B541" i="14" s="1"/>
  <c r="B542" i="14" s="1"/>
  <c r="B543" i="14" s="1"/>
  <c r="B544" i="14" s="1"/>
  <c r="B545" i="14" s="1"/>
  <c r="B546" i="14" s="1"/>
  <c r="B547" i="14" s="1"/>
  <c r="B548" i="14" s="1"/>
  <c r="B549" i="14" s="1"/>
  <c r="B550" i="14" s="1"/>
  <c r="B551" i="14" s="1"/>
  <c r="B552" i="14" s="1"/>
  <c r="B553" i="14" s="1"/>
  <c r="B554" i="14" s="1"/>
  <c r="B555" i="14" s="1"/>
  <c r="B556" i="14" s="1"/>
  <c r="B557" i="14" s="1"/>
  <c r="B558" i="14" s="1"/>
  <c r="B559" i="14" s="1"/>
  <c r="B560" i="14" s="1"/>
  <c r="B561" i="14" s="1"/>
  <c r="B562" i="14" s="1"/>
  <c r="B563" i="14" s="1"/>
  <c r="B564" i="14" s="1"/>
  <c r="B565" i="14" s="1"/>
  <c r="B566" i="14" s="1"/>
  <c r="B567" i="14" s="1"/>
  <c r="B568" i="14" s="1"/>
  <c r="B569" i="14" s="1"/>
  <c r="B570" i="14" s="1"/>
  <c r="B571" i="14" s="1"/>
  <c r="B572" i="14" s="1"/>
  <c r="B573" i="14" s="1"/>
  <c r="B574" i="14" s="1"/>
  <c r="B575" i="14" s="1"/>
  <c r="B576" i="14" s="1"/>
  <c r="B577" i="14" s="1"/>
  <c r="B578" i="14" s="1"/>
  <c r="B579" i="14" s="1"/>
  <c r="B580" i="14" s="1"/>
  <c r="B581" i="14" s="1"/>
  <c r="B582" i="14" s="1"/>
  <c r="B583" i="14" s="1"/>
  <c r="B584" i="14" s="1"/>
  <c r="B585" i="14" s="1"/>
  <c r="B586" i="14" s="1"/>
  <c r="B587" i="14" s="1"/>
  <c r="B588" i="14" s="1"/>
  <c r="B589" i="14" s="1"/>
  <c r="B590" i="14" s="1"/>
  <c r="B591" i="14" s="1"/>
  <c r="B592" i="14" s="1"/>
  <c r="B593" i="14" s="1"/>
  <c r="B594" i="14" s="1"/>
  <c r="B595" i="14" s="1"/>
  <c r="B596" i="14" s="1"/>
  <c r="B597" i="14" s="1"/>
  <c r="B598" i="14" s="1"/>
  <c r="B599" i="14" s="1"/>
  <c r="B600" i="14" s="1"/>
  <c r="B601" i="14" s="1"/>
  <c r="B602" i="14" s="1"/>
  <c r="B603" i="14" s="1"/>
  <c r="B604" i="14" s="1"/>
  <c r="B605" i="14" s="1"/>
  <c r="B606" i="14" s="1"/>
  <c r="B607" i="14" s="1"/>
  <c r="B608" i="14" s="1"/>
  <c r="B609" i="14" s="1"/>
  <c r="B610" i="14" s="1"/>
  <c r="B611" i="14" s="1"/>
  <c r="B612" i="14" s="1"/>
  <c r="B613" i="14" s="1"/>
  <c r="B614" i="14" s="1"/>
  <c r="B615" i="14" s="1"/>
  <c r="B616" i="14" s="1"/>
  <c r="B617" i="14" s="1"/>
  <c r="B618" i="14" s="1"/>
  <c r="B619" i="14" s="1"/>
  <c r="B620" i="14" s="1"/>
  <c r="B621" i="14" s="1"/>
  <c r="B622" i="14" s="1"/>
  <c r="B623" i="14" s="1"/>
  <c r="B624" i="14" s="1"/>
  <c r="B625" i="14" s="1"/>
  <c r="B626" i="14" s="1"/>
  <c r="B627" i="14" s="1"/>
  <c r="B628" i="14" s="1"/>
  <c r="B629" i="14" s="1"/>
  <c r="B630" i="14" s="1"/>
  <c r="B631" i="14" s="1"/>
  <c r="B632" i="14" s="1"/>
  <c r="B633" i="14" s="1"/>
  <c r="B634" i="14" s="1"/>
  <c r="B635" i="14" s="1"/>
  <c r="B636" i="14" s="1"/>
  <c r="B637" i="14" s="1"/>
  <c r="B638" i="14" s="1"/>
  <c r="B639" i="14" s="1"/>
  <c r="B640" i="14" s="1"/>
  <c r="B641" i="14" s="1"/>
  <c r="B642" i="14" s="1"/>
  <c r="B643" i="14" s="1"/>
  <c r="B644" i="14" s="1"/>
  <c r="B645" i="14" s="1"/>
  <c r="B646" i="14" s="1"/>
  <c r="B647" i="14" s="1"/>
  <c r="B648" i="14" s="1"/>
  <c r="B649" i="14" s="1"/>
  <c r="B650" i="14" s="1"/>
  <c r="B651" i="14" s="1"/>
  <c r="B652" i="14" s="1"/>
  <c r="B653" i="14" s="1"/>
  <c r="B654" i="14" s="1"/>
  <c r="B655" i="14" s="1"/>
  <c r="B656" i="14" s="1"/>
  <c r="B657" i="14" s="1"/>
  <c r="B658" i="14" s="1"/>
  <c r="B659" i="14" s="1"/>
  <c r="B660" i="14" s="1"/>
  <c r="B661" i="14" s="1"/>
  <c r="B662" i="14" s="1"/>
  <c r="B663" i="14" s="1"/>
  <c r="B664" i="14" s="1"/>
  <c r="B665" i="14" s="1"/>
  <c r="B666" i="14" s="1"/>
  <c r="B667" i="14" s="1"/>
  <c r="B668" i="14" s="1"/>
  <c r="B669" i="14" s="1"/>
  <c r="B670" i="14" s="1"/>
  <c r="B671" i="14" s="1"/>
  <c r="B672" i="14" s="1"/>
  <c r="B673" i="14" s="1"/>
  <c r="B674" i="14" s="1"/>
  <c r="B675" i="14" s="1"/>
  <c r="B676" i="14" s="1"/>
  <c r="B677" i="14" s="1"/>
  <c r="B678" i="14" s="1"/>
  <c r="B679" i="14" s="1"/>
  <c r="B680" i="14" s="1"/>
  <c r="B681" i="14" s="1"/>
  <c r="B682" i="14" s="1"/>
  <c r="B683" i="14" s="1"/>
  <c r="B684" i="14" s="1"/>
  <c r="B685" i="14" s="1"/>
  <c r="B686" i="14" s="1"/>
  <c r="B687" i="14" s="1"/>
  <c r="B688" i="14" s="1"/>
  <c r="B689" i="14" s="1"/>
  <c r="B690" i="14" s="1"/>
  <c r="B691" i="14" s="1"/>
  <c r="B692" i="14" s="1"/>
  <c r="B693" i="14" s="1"/>
  <c r="B694" i="14" s="1"/>
  <c r="B695" i="14" s="1"/>
  <c r="B696" i="14" s="1"/>
  <c r="B697" i="14" s="1"/>
  <c r="B698" i="14" s="1"/>
  <c r="B699" i="14" s="1"/>
  <c r="B700" i="14" s="1"/>
  <c r="B701" i="14" s="1"/>
  <c r="B702" i="14" s="1"/>
  <c r="B703" i="14" s="1"/>
  <c r="B704" i="14" s="1"/>
  <c r="B705" i="14" s="1"/>
  <c r="B706" i="14" s="1"/>
  <c r="B707" i="14" s="1"/>
  <c r="B708" i="14" s="1"/>
  <c r="B709" i="14" s="1"/>
  <c r="B710" i="14" s="1"/>
  <c r="B711" i="14" s="1"/>
  <c r="B712" i="14" s="1"/>
  <c r="B713" i="14" s="1"/>
  <c r="B714" i="14" s="1"/>
  <c r="B715" i="14" s="1"/>
  <c r="B716" i="14" s="1"/>
  <c r="B717" i="14" s="1"/>
  <c r="B718" i="14" s="1"/>
  <c r="B719" i="14" s="1"/>
  <c r="B720" i="14" s="1"/>
  <c r="B721" i="14" s="1"/>
  <c r="Q721" i="15"/>
  <c r="Q720" i="15"/>
  <c r="Q719" i="15"/>
  <c r="Q718" i="15"/>
  <c r="Q717" i="15"/>
  <c r="Q716" i="15"/>
  <c r="Q715" i="15"/>
  <c r="Q714" i="15"/>
  <c r="Q713" i="15"/>
  <c r="Q712" i="15"/>
  <c r="Q711" i="15"/>
  <c r="Q710" i="15"/>
  <c r="Q709" i="15"/>
  <c r="Q708" i="15"/>
  <c r="Q707" i="15"/>
  <c r="Q706" i="15"/>
  <c r="Q705" i="15"/>
  <c r="Q704" i="15"/>
  <c r="Q703" i="15"/>
  <c r="Q702" i="15"/>
  <c r="Q701" i="15"/>
  <c r="Q700" i="15"/>
  <c r="Q699" i="15"/>
  <c r="Q698" i="15"/>
  <c r="Q697" i="15"/>
  <c r="Q696" i="15"/>
  <c r="Q695" i="15"/>
  <c r="Q694" i="15"/>
  <c r="Q693" i="15"/>
  <c r="Q692" i="15"/>
  <c r="Q691" i="15"/>
  <c r="Q690" i="15"/>
  <c r="Q689" i="15"/>
  <c r="Q688" i="15"/>
  <c r="Q687" i="15"/>
  <c r="Q686" i="15"/>
  <c r="Q685" i="15"/>
  <c r="Q684" i="15"/>
  <c r="Q683" i="15"/>
  <c r="Q682" i="15"/>
  <c r="Q681" i="15"/>
  <c r="Q680" i="15"/>
  <c r="Q679" i="15"/>
  <c r="Q678" i="15"/>
  <c r="Q677" i="15"/>
  <c r="Q676" i="15"/>
  <c r="Q675" i="15"/>
  <c r="Q674" i="15"/>
  <c r="Q673" i="15"/>
  <c r="Q672" i="15"/>
  <c r="Q671" i="15"/>
  <c r="Q670" i="15"/>
  <c r="Q669" i="15"/>
  <c r="Q668" i="15"/>
  <c r="Q667" i="15"/>
  <c r="Q666" i="15"/>
  <c r="Q665" i="15"/>
  <c r="Q664" i="15"/>
  <c r="Q663" i="15"/>
  <c r="Q662" i="15"/>
  <c r="Q661" i="15"/>
  <c r="Q660" i="15"/>
  <c r="Q659" i="15"/>
  <c r="Q658" i="15"/>
  <c r="Q657" i="15"/>
  <c r="Q656" i="15"/>
  <c r="Q655" i="15"/>
  <c r="Q654" i="15"/>
  <c r="Q653" i="15"/>
  <c r="Q652" i="15"/>
  <c r="Q651" i="15"/>
  <c r="Q650" i="15"/>
  <c r="Q649" i="15"/>
  <c r="Q648" i="15"/>
  <c r="Q647" i="15"/>
  <c r="Q646" i="15"/>
  <c r="Q645" i="15"/>
  <c r="Q644" i="15"/>
  <c r="Q643" i="15"/>
  <c r="Q642" i="15"/>
  <c r="Q641" i="15"/>
  <c r="Q640" i="15"/>
  <c r="Q639" i="15"/>
  <c r="Q638" i="15"/>
  <c r="Q637" i="15"/>
  <c r="Q636" i="15"/>
  <c r="Q635" i="15"/>
  <c r="Q634" i="15"/>
  <c r="Q633" i="15"/>
  <c r="Q632" i="15"/>
  <c r="Q631" i="15"/>
  <c r="Q630" i="15"/>
  <c r="Q629" i="15"/>
  <c r="Q628" i="15"/>
  <c r="Q627" i="15"/>
  <c r="Q626" i="15"/>
  <c r="Q625" i="15"/>
  <c r="Q624" i="15"/>
  <c r="Q623" i="15"/>
  <c r="Q622" i="15"/>
  <c r="Q621" i="15"/>
  <c r="Q620" i="15"/>
  <c r="Q619" i="15"/>
  <c r="Q618" i="15"/>
  <c r="Q617" i="15"/>
  <c r="Q616" i="15"/>
  <c r="Q615" i="15"/>
  <c r="Q614" i="15"/>
  <c r="Q613" i="15"/>
  <c r="Q612" i="15"/>
  <c r="Q611" i="15"/>
  <c r="Q610" i="15"/>
  <c r="Q609" i="15"/>
  <c r="Q608" i="15"/>
  <c r="Q607" i="15"/>
  <c r="Q606" i="15"/>
  <c r="Q605" i="15"/>
  <c r="Q604" i="15"/>
  <c r="Q603" i="15"/>
  <c r="Q602" i="15"/>
  <c r="Q601" i="15"/>
  <c r="Q600" i="15"/>
  <c r="Q599" i="15"/>
  <c r="Q598" i="15"/>
  <c r="Q597" i="15"/>
  <c r="Q596" i="15"/>
  <c r="Q595" i="15"/>
  <c r="Q594" i="15"/>
  <c r="Q593" i="15"/>
  <c r="Q592" i="15"/>
  <c r="Q591" i="15"/>
  <c r="Q590" i="15"/>
  <c r="Q589" i="15"/>
  <c r="Q588" i="15"/>
  <c r="Q587" i="15"/>
  <c r="Q586" i="15"/>
  <c r="Q585" i="15"/>
  <c r="Q584" i="15"/>
  <c r="Q583" i="15"/>
  <c r="Q582" i="15"/>
  <c r="Q581" i="15"/>
  <c r="Q580" i="15"/>
  <c r="Q579" i="15"/>
  <c r="Q578" i="15"/>
  <c r="Q577" i="15"/>
  <c r="Q576" i="15"/>
  <c r="Q575" i="15"/>
  <c r="Q574" i="15"/>
  <c r="Q573" i="15"/>
  <c r="Q572" i="15"/>
  <c r="Q571" i="15"/>
  <c r="Q570" i="15"/>
  <c r="Q569" i="15"/>
  <c r="Q568" i="15"/>
  <c r="Q567" i="15"/>
  <c r="Q566" i="15"/>
  <c r="Q565" i="15"/>
  <c r="Q564" i="15"/>
  <c r="Q563" i="15"/>
  <c r="Q562" i="15"/>
  <c r="Q561" i="15"/>
  <c r="Q560" i="15"/>
  <c r="Q559" i="15"/>
  <c r="Q558" i="15"/>
  <c r="Q557" i="15"/>
  <c r="Q556" i="15"/>
  <c r="Q555" i="15"/>
  <c r="Q554" i="15"/>
  <c r="Q553" i="15"/>
  <c r="Q552" i="15"/>
  <c r="Q551" i="15"/>
  <c r="Q550" i="15"/>
  <c r="Q549" i="15"/>
  <c r="Q548" i="15"/>
  <c r="Q547" i="15"/>
  <c r="Q546" i="15"/>
  <c r="Q545" i="15"/>
  <c r="Q544" i="15"/>
  <c r="Q543" i="15"/>
  <c r="Q542" i="15"/>
  <c r="Q541" i="15"/>
  <c r="Q540" i="15"/>
  <c r="Q539" i="15"/>
  <c r="Q538" i="15"/>
  <c r="Q537" i="15"/>
  <c r="Q536" i="15"/>
  <c r="Q535" i="15"/>
  <c r="Q534" i="15"/>
  <c r="Q533" i="15"/>
  <c r="Q532" i="15"/>
  <c r="Q531" i="15"/>
  <c r="Q530" i="15"/>
  <c r="Q529" i="15"/>
  <c r="Q528" i="15"/>
  <c r="Q527" i="15"/>
  <c r="Q526" i="15"/>
  <c r="Q525" i="15"/>
  <c r="Q524" i="15"/>
  <c r="Q523" i="15"/>
  <c r="Q522" i="15"/>
  <c r="Q521" i="15"/>
  <c r="Q520" i="15"/>
  <c r="Q519" i="15"/>
  <c r="Q518" i="15"/>
  <c r="Q517" i="15"/>
  <c r="Q516" i="15"/>
  <c r="Q515" i="15"/>
  <c r="Q514" i="15"/>
  <c r="Q513" i="15"/>
  <c r="Q512" i="15"/>
  <c r="Q511" i="15"/>
  <c r="Q510" i="15"/>
  <c r="Q509" i="15"/>
  <c r="Q508" i="15"/>
  <c r="Q507" i="15"/>
  <c r="Q506" i="15"/>
  <c r="Q505" i="15"/>
  <c r="Q504" i="15"/>
  <c r="Q503" i="15"/>
  <c r="Q502" i="15"/>
  <c r="Q501" i="15"/>
  <c r="Q500" i="15"/>
  <c r="Q499" i="15"/>
  <c r="Q498" i="15"/>
  <c r="Q497" i="15"/>
  <c r="Q496" i="15"/>
  <c r="Q495" i="15"/>
  <c r="Q494" i="15"/>
  <c r="Q493" i="15"/>
  <c r="Q492" i="15"/>
  <c r="Q491" i="15"/>
  <c r="Q490" i="15"/>
  <c r="Q489" i="15"/>
  <c r="Q488" i="15"/>
  <c r="Q487" i="15"/>
  <c r="Q486" i="15"/>
  <c r="Q485" i="15"/>
  <c r="Q484" i="15"/>
  <c r="Q483" i="15"/>
  <c r="Q482" i="15"/>
  <c r="Q481" i="15"/>
  <c r="Q480" i="15"/>
  <c r="Q479" i="15"/>
  <c r="Q478" i="15"/>
  <c r="Q477" i="15"/>
  <c r="Q476" i="15"/>
  <c r="Q475" i="15"/>
  <c r="Q474" i="15"/>
  <c r="Q473" i="15"/>
  <c r="Q472" i="15"/>
  <c r="Q471" i="15"/>
  <c r="Q470" i="15"/>
  <c r="Q469" i="15"/>
  <c r="Q468" i="15"/>
  <c r="Q467" i="15"/>
  <c r="Q466" i="15"/>
  <c r="Q465" i="15"/>
  <c r="Q464" i="15"/>
  <c r="Q463" i="15"/>
  <c r="Q462" i="15"/>
  <c r="Q461" i="15"/>
  <c r="Q460" i="15"/>
  <c r="Q459" i="15"/>
  <c r="Q458" i="15"/>
  <c r="Q457" i="15"/>
  <c r="Q456" i="15"/>
  <c r="Q455" i="15"/>
  <c r="Q454" i="15"/>
  <c r="Q453" i="15"/>
  <c r="Q452" i="15"/>
  <c r="Q451" i="15"/>
  <c r="Q450" i="15"/>
  <c r="Q449" i="15"/>
  <c r="Q448" i="15"/>
  <c r="Q447" i="15"/>
  <c r="Q446" i="15"/>
  <c r="Q445" i="15"/>
  <c r="Q444" i="15"/>
  <c r="Q443" i="15"/>
  <c r="Q442" i="15"/>
  <c r="Q441" i="15"/>
  <c r="Q440" i="15"/>
  <c r="Q439" i="15"/>
  <c r="Q438" i="15"/>
  <c r="Q437" i="15"/>
  <c r="Q436" i="15"/>
  <c r="Q435" i="15"/>
  <c r="Q434" i="15"/>
  <c r="Q433" i="15"/>
  <c r="Q432" i="15"/>
  <c r="Q431" i="15"/>
  <c r="Q430" i="15"/>
  <c r="Q429" i="15"/>
  <c r="Q428" i="15"/>
  <c r="Q427" i="15"/>
  <c r="Q426" i="15"/>
  <c r="Q425" i="15"/>
  <c r="Q424" i="15"/>
  <c r="Q423" i="15"/>
  <c r="Q422" i="15"/>
  <c r="Q421" i="15"/>
  <c r="Q420" i="15"/>
  <c r="Q419" i="15"/>
  <c r="Q418" i="15"/>
  <c r="Q417" i="15"/>
  <c r="Q416" i="15"/>
  <c r="Q415" i="15"/>
  <c r="Q414" i="15"/>
  <c r="Q413" i="15"/>
  <c r="Q412" i="15"/>
  <c r="Q411" i="15"/>
  <c r="Q410" i="15"/>
  <c r="Q409" i="15"/>
  <c r="Q408" i="15"/>
  <c r="Q407" i="15"/>
  <c r="Q406" i="15"/>
  <c r="Q405" i="15"/>
  <c r="Q404" i="15"/>
  <c r="Q403" i="15"/>
  <c r="Q402" i="15"/>
  <c r="Q401" i="15"/>
  <c r="Q400" i="15"/>
  <c r="Q399" i="15"/>
  <c r="Q398" i="15"/>
  <c r="Q397" i="15"/>
  <c r="Q396" i="15"/>
  <c r="Q395" i="15"/>
  <c r="Q394" i="15"/>
  <c r="Q393" i="15"/>
  <c r="Q392" i="15"/>
  <c r="Q391" i="15"/>
  <c r="Q390" i="15"/>
  <c r="Q389" i="15"/>
  <c r="Q388" i="15"/>
  <c r="Q387" i="15"/>
  <c r="Q386" i="15"/>
  <c r="Q385" i="15"/>
  <c r="Q384" i="15"/>
  <c r="Q383" i="15"/>
  <c r="Q382" i="15"/>
  <c r="Q381" i="15"/>
  <c r="Q380" i="15"/>
  <c r="Q379" i="15"/>
  <c r="Q378" i="15"/>
  <c r="Q377" i="15"/>
  <c r="Q376" i="15"/>
  <c r="Q375" i="15"/>
  <c r="Q374" i="15"/>
  <c r="Q373" i="15"/>
  <c r="Q372" i="15"/>
  <c r="Q371" i="15"/>
  <c r="Q370" i="15"/>
  <c r="Q369" i="15"/>
  <c r="Q368" i="15"/>
  <c r="Q367" i="15"/>
  <c r="Q366" i="15"/>
  <c r="Q365" i="15"/>
  <c r="Q364" i="15"/>
  <c r="Q363" i="15"/>
  <c r="Q362" i="15"/>
  <c r="Q361" i="15"/>
  <c r="Q360" i="15"/>
  <c r="Q359" i="15"/>
  <c r="Q358" i="15"/>
  <c r="Q357" i="15"/>
  <c r="Q356" i="15"/>
  <c r="Q355" i="15"/>
  <c r="Q354" i="15"/>
  <c r="Q353" i="15"/>
  <c r="Q352" i="15"/>
  <c r="Q351" i="15"/>
  <c r="Q350" i="15"/>
  <c r="Q349" i="15"/>
  <c r="Q348" i="15"/>
  <c r="Q347" i="15"/>
  <c r="Q346" i="15"/>
  <c r="Q345" i="15"/>
  <c r="Q344" i="15"/>
  <c r="Q343" i="15"/>
  <c r="Q342" i="15"/>
  <c r="Q341" i="15"/>
  <c r="Q340" i="15"/>
  <c r="Q339" i="15"/>
  <c r="Q338" i="15"/>
  <c r="Q337" i="15"/>
  <c r="Q336" i="15"/>
  <c r="Q335" i="15"/>
  <c r="Q334" i="15"/>
  <c r="Q333" i="15"/>
  <c r="Q332" i="15"/>
  <c r="Q331" i="15"/>
  <c r="Q330" i="15"/>
  <c r="Q329" i="15"/>
  <c r="Q328" i="15"/>
  <c r="Q327" i="15"/>
  <c r="Q326" i="15"/>
  <c r="Q325" i="15"/>
  <c r="Q324" i="15"/>
  <c r="Q323" i="15"/>
  <c r="Q322" i="15"/>
  <c r="Q321" i="15"/>
  <c r="Q320" i="15"/>
  <c r="Q319" i="15"/>
  <c r="Q318" i="15"/>
  <c r="Q317" i="15"/>
  <c r="Q316" i="15"/>
  <c r="Q315" i="15"/>
  <c r="Q314" i="15"/>
  <c r="Q313" i="15"/>
  <c r="Q312" i="15"/>
  <c r="Q311" i="15"/>
  <c r="Q310" i="15"/>
  <c r="Q309" i="15"/>
  <c r="Q308" i="15"/>
  <c r="Q307" i="15"/>
  <c r="Q306" i="15"/>
  <c r="Q305" i="15"/>
  <c r="Q304" i="15"/>
  <c r="Q303" i="15"/>
  <c r="Q302" i="15"/>
  <c r="Q301" i="15"/>
  <c r="Q300" i="15"/>
  <c r="Q299" i="15"/>
  <c r="Q298" i="15"/>
  <c r="Q297" i="15"/>
  <c r="Q296" i="15"/>
  <c r="Q295" i="15"/>
  <c r="Q294" i="15"/>
  <c r="Q293" i="15"/>
  <c r="Q292" i="15"/>
  <c r="Q291" i="15"/>
  <c r="Q290" i="15"/>
  <c r="Q289" i="15"/>
  <c r="Q288" i="15"/>
  <c r="Q287" i="15"/>
  <c r="Q286" i="15"/>
  <c r="Q285" i="15"/>
  <c r="Q284" i="15"/>
  <c r="Q283" i="15"/>
  <c r="Q282" i="15"/>
  <c r="Q281" i="15"/>
  <c r="Q280" i="15"/>
  <c r="Q279" i="15"/>
  <c r="Q278" i="15"/>
  <c r="Q277" i="15"/>
  <c r="Q276" i="15"/>
  <c r="Q275" i="15"/>
  <c r="Q274" i="15"/>
  <c r="Q273" i="15"/>
  <c r="Q272" i="15"/>
  <c r="Q271" i="15"/>
  <c r="Q270" i="15"/>
  <c r="Q269" i="15"/>
  <c r="Q268" i="15"/>
  <c r="Q267" i="15"/>
  <c r="Q266" i="15"/>
  <c r="Q265" i="15"/>
  <c r="Q264" i="15"/>
  <c r="Q263" i="15"/>
  <c r="Q262" i="15"/>
  <c r="Q261" i="15"/>
  <c r="Q260" i="15"/>
  <c r="Q259" i="15"/>
  <c r="Q258" i="15"/>
  <c r="Q257" i="15"/>
  <c r="Q256" i="15"/>
  <c r="Q255" i="15"/>
  <c r="Q254" i="15"/>
  <c r="Q253" i="15"/>
  <c r="Q252" i="15"/>
  <c r="Q251" i="15"/>
  <c r="Q250" i="15"/>
  <c r="Q249" i="15"/>
  <c r="Q248" i="15"/>
  <c r="Q247" i="15"/>
  <c r="Q246" i="15"/>
  <c r="Q245" i="15"/>
  <c r="Q244" i="15"/>
  <c r="Q243" i="15"/>
  <c r="Q242" i="15"/>
  <c r="Q241" i="15"/>
  <c r="Q240" i="15"/>
  <c r="Q239" i="15"/>
  <c r="Q238" i="15"/>
  <c r="Q237" i="15"/>
  <c r="Q236" i="15"/>
  <c r="Q235" i="15"/>
  <c r="Q234" i="15"/>
  <c r="Q233" i="15"/>
  <c r="Q232" i="15"/>
  <c r="Q231" i="15"/>
  <c r="Q230" i="15"/>
  <c r="Q229" i="15"/>
  <c r="Q228" i="15"/>
  <c r="Q227" i="15"/>
  <c r="Q226" i="15"/>
  <c r="Q225" i="15"/>
  <c r="Q224" i="15"/>
  <c r="Q223" i="15"/>
  <c r="Q222" i="15"/>
  <c r="Q221" i="15"/>
  <c r="Q220" i="15"/>
  <c r="Q219" i="15"/>
  <c r="Q218" i="15"/>
  <c r="Q217" i="15"/>
  <c r="Q216" i="15"/>
  <c r="Q215" i="15"/>
  <c r="Q214" i="15"/>
  <c r="Q213" i="15"/>
  <c r="Q212" i="15"/>
  <c r="Q211" i="15"/>
  <c r="Q210" i="15"/>
  <c r="Q209" i="15"/>
  <c r="Q208" i="15"/>
  <c r="Q207" i="15"/>
  <c r="Q206" i="15"/>
  <c r="Q205" i="15"/>
  <c r="Q204" i="15"/>
  <c r="Q203" i="15"/>
  <c r="Q202" i="15"/>
  <c r="Q201" i="15"/>
  <c r="Q200" i="15"/>
  <c r="Q199" i="15"/>
  <c r="Q198" i="15"/>
  <c r="Q197" i="15"/>
  <c r="Q196" i="15"/>
  <c r="Q195" i="15"/>
  <c r="Q194" i="15"/>
  <c r="Q193" i="15"/>
  <c r="Q192" i="15"/>
  <c r="Q191" i="15"/>
  <c r="Q190" i="15"/>
  <c r="Q189" i="15"/>
  <c r="Q188" i="15"/>
  <c r="Q187" i="15"/>
  <c r="Q186" i="15"/>
  <c r="Q185" i="15"/>
  <c r="Q184" i="15"/>
  <c r="Q183" i="15"/>
  <c r="Q182" i="15"/>
  <c r="Q181" i="15"/>
  <c r="Q180" i="15"/>
  <c r="Q179" i="15"/>
  <c r="Q178" i="15"/>
  <c r="Q177" i="15"/>
  <c r="Q176" i="15"/>
  <c r="Q175" i="15"/>
  <c r="Q174" i="15"/>
  <c r="Q173" i="15"/>
  <c r="Q172" i="15"/>
  <c r="Q171" i="15"/>
  <c r="Q170" i="15"/>
  <c r="Q169" i="15"/>
  <c r="Q168" i="15"/>
  <c r="Q167" i="15"/>
  <c r="Q166" i="15"/>
  <c r="Q165" i="15"/>
  <c r="Q164" i="15"/>
  <c r="Q163" i="15"/>
  <c r="Q162" i="15"/>
  <c r="Q161" i="15"/>
  <c r="Q160" i="15"/>
  <c r="Q159" i="15"/>
  <c r="Q158" i="15"/>
  <c r="Q157" i="15"/>
  <c r="Q156" i="15"/>
  <c r="Q155" i="15"/>
  <c r="Q154" i="15"/>
  <c r="Q153" i="15"/>
  <c r="Q152" i="15"/>
  <c r="Q151" i="15"/>
  <c r="Q150" i="15"/>
  <c r="Q149" i="15"/>
  <c r="Q148" i="15"/>
  <c r="Q147" i="15"/>
  <c r="Q146" i="15"/>
  <c r="Q145" i="15"/>
  <c r="Q144" i="15"/>
  <c r="Q143" i="15"/>
  <c r="Q142" i="15"/>
  <c r="Q141" i="15"/>
  <c r="Q140" i="15"/>
  <c r="Q139" i="15"/>
  <c r="Q138" i="15"/>
  <c r="Q137" i="15"/>
  <c r="Q136" i="15"/>
  <c r="Q135" i="15"/>
  <c r="Q134" i="15"/>
  <c r="Q133" i="15"/>
  <c r="Q132" i="15"/>
  <c r="Q131" i="15"/>
  <c r="Q130" i="15"/>
  <c r="Q129" i="15"/>
  <c r="Q128" i="15"/>
  <c r="Q127" i="15"/>
  <c r="Q126" i="15"/>
  <c r="Q125" i="15"/>
  <c r="Q124" i="15"/>
  <c r="Q123" i="15"/>
  <c r="Q122" i="15"/>
  <c r="Q121" i="15"/>
  <c r="Q120" i="15"/>
  <c r="Q119" i="15"/>
  <c r="Q118" i="15"/>
  <c r="Q117" i="15"/>
  <c r="Q116" i="15"/>
  <c r="Q115" i="15"/>
  <c r="Q114" i="15"/>
  <c r="Q113" i="15"/>
  <c r="Q112" i="15"/>
  <c r="Q111" i="15"/>
  <c r="Q110" i="15"/>
  <c r="Q109" i="15"/>
  <c r="Q108" i="15"/>
  <c r="Q107" i="15"/>
  <c r="Q106" i="15"/>
  <c r="Q105" i="15"/>
  <c r="Q104" i="15"/>
  <c r="Q103" i="15"/>
  <c r="Q102" i="15"/>
  <c r="Q101" i="15"/>
  <c r="Q100" i="15"/>
  <c r="Q99" i="15"/>
  <c r="Q98" i="15"/>
  <c r="Q97" i="15"/>
  <c r="Q96" i="15"/>
  <c r="Q95" i="15"/>
  <c r="Q94" i="15"/>
  <c r="Q93" i="15"/>
  <c r="Q92" i="15"/>
  <c r="Q91" i="15"/>
  <c r="Q90" i="15"/>
  <c r="Q89" i="15"/>
  <c r="Q88" i="15"/>
  <c r="Q87" i="15"/>
  <c r="Q86" i="15"/>
  <c r="Q85" i="15"/>
  <c r="Q84" i="15"/>
  <c r="Q83" i="15"/>
  <c r="Q82" i="15"/>
  <c r="Q81" i="15"/>
  <c r="Q80" i="15"/>
  <c r="Q79" i="15"/>
  <c r="Q78" i="15"/>
  <c r="Q77" i="15"/>
  <c r="Q76" i="15"/>
  <c r="Q75" i="15"/>
  <c r="Q74" i="15"/>
  <c r="Q73" i="15"/>
  <c r="Q72" i="15"/>
  <c r="Q71" i="15"/>
  <c r="Q70" i="15"/>
  <c r="Q69" i="15"/>
  <c r="Q68" i="15"/>
  <c r="Q67" i="15"/>
  <c r="Q66" i="15"/>
  <c r="Q65" i="15"/>
  <c r="Q64" i="15"/>
  <c r="Q63" i="15"/>
  <c r="Q62" i="15"/>
  <c r="Q61" i="15"/>
  <c r="Q60" i="15"/>
  <c r="Q59" i="15"/>
  <c r="Q58" i="15"/>
  <c r="Q57" i="15"/>
  <c r="Q56" i="15"/>
  <c r="Q55" i="15"/>
  <c r="Q54" i="15"/>
  <c r="Q53" i="15"/>
  <c r="Q52" i="15"/>
  <c r="Q51" i="15"/>
  <c r="Q50" i="15"/>
  <c r="Q49" i="15"/>
  <c r="Q48" i="15"/>
  <c r="Q47" i="15"/>
  <c r="Q46" i="15"/>
  <c r="Q45" i="15"/>
  <c r="Q44" i="15"/>
  <c r="Q43" i="15"/>
  <c r="Q42" i="15"/>
  <c r="Q41" i="15"/>
  <c r="Q40" i="15"/>
  <c r="Q39" i="15"/>
  <c r="Q38" i="15"/>
  <c r="Q37" i="15"/>
  <c r="Q36" i="15"/>
  <c r="Q35" i="15"/>
  <c r="Q34" i="15"/>
  <c r="Q33" i="15"/>
  <c r="Q32" i="15"/>
  <c r="Q31" i="15"/>
  <c r="Q30" i="15"/>
  <c r="Q29" i="15"/>
  <c r="Q28" i="15"/>
  <c r="Q27" i="15"/>
  <c r="Q26" i="15"/>
  <c r="Q25" i="15"/>
  <c r="Q24" i="15"/>
  <c r="Q23" i="15"/>
  <c r="Q21" i="15"/>
  <c r="Q20" i="15"/>
  <c r="Q19" i="15"/>
  <c r="Q18" i="15"/>
  <c r="Q17" i="15"/>
  <c r="Q16" i="15"/>
  <c r="Q15" i="15"/>
  <c r="Q14" i="15"/>
  <c r="Q13" i="15"/>
  <c r="Q12" i="15"/>
  <c r="Q11" i="15"/>
  <c r="Q10" i="15"/>
  <c r="Q9" i="15"/>
  <c r="Q8" i="15"/>
  <c r="Q7" i="15"/>
  <c r="Q5" i="15"/>
  <c r="Q4" i="15"/>
  <c r="Q3" i="15"/>
  <c r="Q2" i="15"/>
  <c r="B2" i="15"/>
  <c r="B2" i="16"/>
  <c r="B3" i="16" s="1"/>
  <c r="B4" i="16" s="1"/>
  <c r="B5" i="16" s="1"/>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B49" i="16" s="1"/>
  <c r="B50" i="16" s="1"/>
  <c r="B51" i="16" s="1"/>
  <c r="B52" i="16" s="1"/>
  <c r="B53" i="16" s="1"/>
  <c r="B54" i="16" s="1"/>
  <c r="B55" i="16" s="1"/>
  <c r="B56" i="16" s="1"/>
  <c r="B57" i="16" s="1"/>
  <c r="B58" i="16" s="1"/>
  <c r="B59" i="16" s="1"/>
  <c r="B60" i="16" s="1"/>
  <c r="B61" i="16" s="1"/>
  <c r="B62" i="16" s="1"/>
  <c r="B63" i="16" s="1"/>
  <c r="B64" i="16" s="1"/>
  <c r="B65" i="16" s="1"/>
  <c r="B66" i="16" s="1"/>
  <c r="B67" i="16" s="1"/>
  <c r="B68" i="16" s="1"/>
  <c r="B69" i="16" s="1"/>
  <c r="B70" i="16" s="1"/>
  <c r="B71" i="16" s="1"/>
  <c r="B72" i="16" s="1"/>
  <c r="B73" i="16" s="1"/>
  <c r="B74" i="16" s="1"/>
  <c r="B75" i="16" s="1"/>
  <c r="B76" i="16" s="1"/>
  <c r="B77" i="16" s="1"/>
  <c r="B78" i="16" s="1"/>
  <c r="B79" i="16" s="1"/>
  <c r="B80" i="16" s="1"/>
  <c r="B81" i="16" s="1"/>
  <c r="B82" i="16" s="1"/>
  <c r="B83" i="16" s="1"/>
  <c r="B84" i="16" s="1"/>
  <c r="B85" i="16" s="1"/>
  <c r="B86" i="16" s="1"/>
  <c r="B87" i="16" s="1"/>
  <c r="B88" i="16" s="1"/>
  <c r="B89" i="16" s="1"/>
  <c r="B90" i="16" s="1"/>
  <c r="B91" i="16" s="1"/>
  <c r="B92" i="16" s="1"/>
  <c r="B93" i="16" s="1"/>
  <c r="B94" i="16" s="1"/>
  <c r="B95" i="16" s="1"/>
  <c r="B96" i="16" s="1"/>
  <c r="B97" i="16" s="1"/>
  <c r="B98" i="16" s="1"/>
  <c r="B99" i="16" s="1"/>
  <c r="B100" i="16" s="1"/>
  <c r="B101" i="16" s="1"/>
  <c r="B102" i="16" s="1"/>
  <c r="B103" i="16" s="1"/>
  <c r="B104" i="16" s="1"/>
  <c r="B105" i="16" s="1"/>
  <c r="B106" i="16" s="1"/>
  <c r="B107" i="16" s="1"/>
  <c r="B108" i="16" s="1"/>
  <c r="B109" i="16" s="1"/>
  <c r="B110" i="16" s="1"/>
  <c r="B111" i="16" s="1"/>
  <c r="B112" i="16" s="1"/>
  <c r="B113" i="16" s="1"/>
  <c r="B114" i="16" s="1"/>
  <c r="B115" i="16" s="1"/>
  <c r="B116" i="16" s="1"/>
  <c r="B117" i="16" s="1"/>
  <c r="B118" i="16" s="1"/>
  <c r="B119" i="16" s="1"/>
  <c r="B120" i="16" s="1"/>
  <c r="B121" i="16" s="1"/>
  <c r="B122" i="16" s="1"/>
  <c r="B123" i="16" s="1"/>
  <c r="B124" i="16" s="1"/>
  <c r="B125" i="16" s="1"/>
  <c r="B126" i="16" s="1"/>
  <c r="B127" i="16" s="1"/>
  <c r="B128" i="16" s="1"/>
  <c r="B129" i="16" s="1"/>
  <c r="B130" i="16" s="1"/>
  <c r="B131" i="16" s="1"/>
  <c r="B132" i="16" s="1"/>
  <c r="B133" i="16" s="1"/>
  <c r="B134" i="16" s="1"/>
  <c r="B135" i="16" s="1"/>
  <c r="B136" i="16" s="1"/>
  <c r="B137" i="16" s="1"/>
  <c r="B138" i="16" s="1"/>
  <c r="B139" i="16" s="1"/>
  <c r="B140" i="16" s="1"/>
  <c r="B141" i="16" s="1"/>
  <c r="B142" i="16" s="1"/>
  <c r="B143" i="16" s="1"/>
  <c r="B144" i="16" s="1"/>
  <c r="B145" i="16" s="1"/>
  <c r="B146" i="16" s="1"/>
  <c r="B147" i="16" s="1"/>
  <c r="B148" i="16" s="1"/>
  <c r="B149" i="16" s="1"/>
  <c r="B150" i="16" s="1"/>
  <c r="B151" i="16" s="1"/>
  <c r="B152" i="16" s="1"/>
  <c r="B153" i="16" s="1"/>
  <c r="B154" i="16" s="1"/>
  <c r="B155" i="16" s="1"/>
  <c r="B156" i="16" s="1"/>
  <c r="B157" i="16" s="1"/>
  <c r="B158" i="16" s="1"/>
  <c r="B159" i="16" s="1"/>
  <c r="B160" i="16" s="1"/>
  <c r="B161" i="16" s="1"/>
  <c r="B162" i="16" s="1"/>
  <c r="B163" i="16" s="1"/>
  <c r="B164" i="16" s="1"/>
  <c r="B165" i="16" s="1"/>
  <c r="B166" i="16" s="1"/>
  <c r="B167" i="16" s="1"/>
  <c r="B168" i="16" s="1"/>
  <c r="B169" i="16" s="1"/>
  <c r="B170" i="16" s="1"/>
  <c r="B171" i="16" s="1"/>
  <c r="B172" i="16" s="1"/>
  <c r="B173" i="16" s="1"/>
  <c r="B174" i="16" s="1"/>
  <c r="B175" i="16" s="1"/>
  <c r="B176" i="16" s="1"/>
  <c r="B177" i="16" s="1"/>
  <c r="B178" i="16" s="1"/>
  <c r="B179" i="16" s="1"/>
  <c r="B180" i="16" s="1"/>
  <c r="B181" i="16" s="1"/>
  <c r="B182" i="16" s="1"/>
  <c r="B183" i="16" s="1"/>
  <c r="B184" i="16" s="1"/>
  <c r="B185" i="16" s="1"/>
  <c r="B186" i="16" s="1"/>
  <c r="B187" i="16" s="1"/>
  <c r="B188" i="16" s="1"/>
  <c r="B189" i="16" s="1"/>
  <c r="B190" i="16" s="1"/>
  <c r="B191" i="16" s="1"/>
  <c r="B192" i="16" s="1"/>
  <c r="B193" i="16" s="1"/>
  <c r="B194" i="16" s="1"/>
  <c r="B195" i="16" s="1"/>
  <c r="B196" i="16" s="1"/>
  <c r="B197" i="16" s="1"/>
  <c r="B198" i="16" s="1"/>
  <c r="B199" i="16" s="1"/>
  <c r="B200" i="16" s="1"/>
  <c r="B201" i="16" s="1"/>
  <c r="B202" i="16" s="1"/>
  <c r="B203" i="16" s="1"/>
  <c r="B204" i="16" s="1"/>
  <c r="B205" i="16" s="1"/>
  <c r="B206" i="16" s="1"/>
  <c r="B207" i="16" s="1"/>
  <c r="B208" i="16" s="1"/>
  <c r="B209" i="16" s="1"/>
  <c r="B210" i="16" s="1"/>
  <c r="B211" i="16" s="1"/>
  <c r="B212" i="16" s="1"/>
  <c r="B213" i="16" s="1"/>
  <c r="B214" i="16" s="1"/>
  <c r="B215" i="16" s="1"/>
  <c r="B216" i="16" s="1"/>
  <c r="B217" i="16" s="1"/>
  <c r="B218" i="16" s="1"/>
  <c r="B219" i="16" s="1"/>
  <c r="B220" i="16" s="1"/>
  <c r="B221" i="16" s="1"/>
  <c r="B222" i="16" s="1"/>
  <c r="B223" i="16" s="1"/>
  <c r="B224" i="16" s="1"/>
  <c r="B225" i="16" s="1"/>
  <c r="B226" i="16" s="1"/>
  <c r="B227" i="16" s="1"/>
  <c r="B228" i="16" s="1"/>
  <c r="B229" i="16" s="1"/>
  <c r="B230" i="16" s="1"/>
  <c r="B231" i="16" s="1"/>
  <c r="B232" i="16" s="1"/>
  <c r="B233" i="16" s="1"/>
  <c r="B234" i="16" s="1"/>
  <c r="B235" i="16" s="1"/>
  <c r="B236" i="16" s="1"/>
  <c r="B237" i="16" s="1"/>
  <c r="B238" i="16" s="1"/>
  <c r="B239" i="16" s="1"/>
  <c r="B240" i="16" s="1"/>
  <c r="B241" i="16" s="1"/>
  <c r="B242" i="16" s="1"/>
  <c r="B243" i="16" s="1"/>
  <c r="B244" i="16" s="1"/>
  <c r="B245" i="16" s="1"/>
  <c r="B246" i="16" s="1"/>
  <c r="B247" i="16" s="1"/>
  <c r="B248" i="16" s="1"/>
  <c r="B249" i="16" s="1"/>
  <c r="B250" i="16" s="1"/>
  <c r="B251" i="16" s="1"/>
  <c r="B252" i="16" s="1"/>
  <c r="B253" i="16" s="1"/>
  <c r="B254" i="16" s="1"/>
  <c r="B255" i="16" s="1"/>
  <c r="B256" i="16" s="1"/>
  <c r="B257" i="16" s="1"/>
  <c r="B258" i="16" s="1"/>
  <c r="B259" i="16" s="1"/>
  <c r="B260" i="16" s="1"/>
  <c r="B261" i="16" s="1"/>
  <c r="B262" i="16" s="1"/>
  <c r="B263" i="16" s="1"/>
  <c r="B264" i="16" s="1"/>
  <c r="B265" i="16" s="1"/>
  <c r="B266" i="16" s="1"/>
  <c r="B267" i="16" s="1"/>
  <c r="B268" i="16" s="1"/>
  <c r="B269" i="16" s="1"/>
  <c r="B270" i="16" s="1"/>
  <c r="B271" i="16" s="1"/>
  <c r="B272" i="16" s="1"/>
  <c r="B273" i="16" s="1"/>
  <c r="B274" i="16" s="1"/>
  <c r="B275" i="16" s="1"/>
  <c r="B276" i="16" s="1"/>
  <c r="B277" i="16" s="1"/>
  <c r="B278" i="16" s="1"/>
  <c r="B279" i="16" s="1"/>
  <c r="B280" i="16" s="1"/>
  <c r="B281" i="16" s="1"/>
  <c r="B282" i="16" s="1"/>
  <c r="B283" i="16" s="1"/>
  <c r="B284" i="16" s="1"/>
  <c r="B285" i="16" s="1"/>
  <c r="B286" i="16" s="1"/>
  <c r="B287" i="16" s="1"/>
  <c r="B288" i="16" s="1"/>
  <c r="B289" i="16" s="1"/>
  <c r="B290" i="16" s="1"/>
  <c r="B291" i="16" s="1"/>
  <c r="B292" i="16" s="1"/>
  <c r="B293" i="16" s="1"/>
  <c r="B294" i="16" s="1"/>
  <c r="B295" i="16" s="1"/>
  <c r="B296" i="16" s="1"/>
  <c r="B297" i="16" s="1"/>
  <c r="B298" i="16" s="1"/>
  <c r="B299" i="16" s="1"/>
  <c r="B300" i="16" s="1"/>
  <c r="B301" i="16" s="1"/>
  <c r="B302" i="16" s="1"/>
  <c r="B303" i="16" s="1"/>
  <c r="B304" i="16" s="1"/>
  <c r="B305" i="16" s="1"/>
  <c r="B306" i="16" s="1"/>
  <c r="B307" i="16" s="1"/>
  <c r="B308" i="16" s="1"/>
  <c r="B309" i="16" s="1"/>
  <c r="B310" i="16" s="1"/>
  <c r="B311" i="16" s="1"/>
  <c r="B312" i="16" s="1"/>
  <c r="B313" i="16" s="1"/>
  <c r="B314" i="16" s="1"/>
  <c r="B315" i="16" s="1"/>
  <c r="B316" i="16" s="1"/>
  <c r="B317" i="16" s="1"/>
  <c r="B318" i="16" s="1"/>
  <c r="B319" i="16" s="1"/>
  <c r="B320" i="16" s="1"/>
  <c r="B321" i="16" s="1"/>
  <c r="B322" i="16" s="1"/>
  <c r="B323" i="16" s="1"/>
  <c r="B324" i="16" s="1"/>
  <c r="B325" i="16" s="1"/>
  <c r="B326" i="16" s="1"/>
  <c r="B327" i="16" s="1"/>
  <c r="B328" i="16" s="1"/>
  <c r="B329" i="16" s="1"/>
  <c r="B330" i="16" s="1"/>
  <c r="B331" i="16" s="1"/>
  <c r="B332" i="16" s="1"/>
  <c r="B333" i="16" s="1"/>
  <c r="B334" i="16" s="1"/>
  <c r="B335" i="16" s="1"/>
  <c r="B336" i="16" s="1"/>
  <c r="B337" i="16" s="1"/>
  <c r="B338" i="16" s="1"/>
  <c r="B339" i="16" s="1"/>
  <c r="B340" i="16" s="1"/>
  <c r="B341" i="16" s="1"/>
  <c r="B342" i="16" s="1"/>
  <c r="B343" i="16" s="1"/>
  <c r="B344" i="16" s="1"/>
  <c r="B345" i="16" s="1"/>
  <c r="B346" i="16" s="1"/>
  <c r="B347" i="16" s="1"/>
  <c r="B348" i="16" s="1"/>
  <c r="B349" i="16" s="1"/>
  <c r="B350" i="16" s="1"/>
  <c r="B351" i="16" s="1"/>
  <c r="B352" i="16" s="1"/>
  <c r="B353" i="16" s="1"/>
  <c r="B354" i="16" s="1"/>
  <c r="B355" i="16" s="1"/>
  <c r="B356" i="16" s="1"/>
  <c r="B357" i="16" s="1"/>
  <c r="B358" i="16" s="1"/>
  <c r="B359" i="16" s="1"/>
  <c r="B360" i="16" s="1"/>
  <c r="B361" i="16" s="1"/>
  <c r="B362" i="16" s="1"/>
  <c r="B363" i="16" s="1"/>
  <c r="B364" i="16" s="1"/>
  <c r="B365" i="16" s="1"/>
  <c r="B366" i="16" s="1"/>
  <c r="B367" i="16" s="1"/>
  <c r="B368" i="16" s="1"/>
  <c r="B369" i="16" s="1"/>
  <c r="B370" i="16" s="1"/>
  <c r="B371" i="16" s="1"/>
  <c r="B372" i="16" s="1"/>
  <c r="B373" i="16" s="1"/>
  <c r="B374" i="16" s="1"/>
  <c r="B375" i="16" s="1"/>
  <c r="B376" i="16" s="1"/>
  <c r="B377" i="16" s="1"/>
  <c r="B378" i="16" s="1"/>
  <c r="B379" i="16" s="1"/>
  <c r="B380" i="16" s="1"/>
  <c r="B381" i="16" s="1"/>
  <c r="B382" i="16" s="1"/>
  <c r="B383" i="16" s="1"/>
  <c r="B384" i="16" s="1"/>
  <c r="B385" i="16" s="1"/>
  <c r="B386" i="16" s="1"/>
  <c r="B387" i="16" s="1"/>
  <c r="B388" i="16" s="1"/>
  <c r="B389" i="16" s="1"/>
  <c r="B390" i="16" s="1"/>
  <c r="B391" i="16" s="1"/>
  <c r="B392" i="16" s="1"/>
  <c r="B393" i="16" s="1"/>
  <c r="B394" i="16" s="1"/>
  <c r="B395" i="16" s="1"/>
  <c r="B396" i="16" s="1"/>
  <c r="B397" i="16" s="1"/>
  <c r="B398" i="16" s="1"/>
  <c r="B399" i="16" s="1"/>
  <c r="B400" i="16" s="1"/>
  <c r="B401" i="16" s="1"/>
  <c r="B402" i="16" s="1"/>
  <c r="B403" i="16" s="1"/>
  <c r="B404" i="16" s="1"/>
  <c r="B405" i="16" s="1"/>
  <c r="B406" i="16" s="1"/>
  <c r="B407" i="16" s="1"/>
  <c r="B408" i="16" s="1"/>
  <c r="B409" i="16" s="1"/>
  <c r="B410" i="16" s="1"/>
  <c r="B411" i="16" s="1"/>
  <c r="B412" i="16" s="1"/>
  <c r="B413" i="16" s="1"/>
  <c r="B414" i="16" s="1"/>
  <c r="B415" i="16" s="1"/>
  <c r="B416" i="16" s="1"/>
  <c r="B417" i="16" s="1"/>
  <c r="B418" i="16" s="1"/>
  <c r="B419" i="16" s="1"/>
  <c r="B420" i="16" s="1"/>
  <c r="B421" i="16" s="1"/>
  <c r="B422" i="16" s="1"/>
  <c r="B423" i="16" s="1"/>
  <c r="B424" i="16" s="1"/>
  <c r="B425" i="16" s="1"/>
  <c r="B426" i="16" s="1"/>
  <c r="B427" i="16" s="1"/>
  <c r="B428" i="16" s="1"/>
  <c r="B429" i="16" s="1"/>
  <c r="B430" i="16" s="1"/>
  <c r="B431" i="16" s="1"/>
  <c r="B432" i="16" s="1"/>
  <c r="B433" i="16" s="1"/>
  <c r="B434" i="16" s="1"/>
  <c r="B435" i="16" s="1"/>
  <c r="B436" i="16" s="1"/>
  <c r="B437" i="16" s="1"/>
  <c r="B438" i="16" s="1"/>
  <c r="B439" i="16" s="1"/>
  <c r="B440" i="16" s="1"/>
  <c r="B441" i="16" s="1"/>
  <c r="B442" i="16" s="1"/>
  <c r="B443" i="16" s="1"/>
  <c r="B444" i="16" s="1"/>
  <c r="B445" i="16" s="1"/>
  <c r="B446" i="16" s="1"/>
  <c r="B447" i="16" s="1"/>
  <c r="B448" i="16" s="1"/>
  <c r="B449" i="16" s="1"/>
  <c r="B450" i="16" s="1"/>
  <c r="B451" i="16" s="1"/>
  <c r="B452" i="16" s="1"/>
  <c r="B453" i="16" s="1"/>
  <c r="B454" i="16" s="1"/>
  <c r="B455" i="16" s="1"/>
  <c r="B456" i="16" s="1"/>
  <c r="B457" i="16" s="1"/>
  <c r="B458" i="16" s="1"/>
  <c r="B459" i="16" s="1"/>
  <c r="B460" i="16" s="1"/>
  <c r="B461" i="16" s="1"/>
  <c r="B462" i="16" s="1"/>
  <c r="B463" i="16" s="1"/>
  <c r="B464" i="16" s="1"/>
  <c r="B465" i="16" s="1"/>
  <c r="B466" i="16" s="1"/>
  <c r="B467" i="16" s="1"/>
  <c r="B468" i="16" s="1"/>
  <c r="B469" i="16" s="1"/>
  <c r="B470" i="16" s="1"/>
  <c r="B471" i="16" s="1"/>
  <c r="B472" i="16" s="1"/>
  <c r="B473" i="16" s="1"/>
  <c r="B474" i="16" s="1"/>
  <c r="B475" i="16" s="1"/>
  <c r="B476" i="16" s="1"/>
  <c r="B477" i="16" s="1"/>
  <c r="B478" i="16" s="1"/>
  <c r="B479" i="16" s="1"/>
  <c r="B480" i="16" s="1"/>
  <c r="B481" i="16" s="1"/>
  <c r="B482" i="16" s="1"/>
  <c r="B483" i="16" s="1"/>
  <c r="B484" i="16" s="1"/>
  <c r="B485" i="16" s="1"/>
  <c r="B486" i="16" s="1"/>
  <c r="B487" i="16" s="1"/>
  <c r="B488" i="16" s="1"/>
  <c r="B489" i="16" s="1"/>
  <c r="B490" i="16" s="1"/>
  <c r="B491" i="16" s="1"/>
  <c r="B492" i="16" s="1"/>
  <c r="B493" i="16" s="1"/>
  <c r="B494" i="16" s="1"/>
  <c r="B495" i="16" s="1"/>
  <c r="B496" i="16" s="1"/>
  <c r="B497" i="16" s="1"/>
  <c r="B498" i="16" s="1"/>
  <c r="B499" i="16" s="1"/>
  <c r="B500" i="16" s="1"/>
  <c r="B501" i="16" s="1"/>
  <c r="B502" i="16" s="1"/>
  <c r="B503" i="16" s="1"/>
  <c r="B504" i="16" s="1"/>
  <c r="B505" i="16" s="1"/>
  <c r="B506" i="16" s="1"/>
  <c r="B507" i="16" s="1"/>
  <c r="B508" i="16" s="1"/>
  <c r="B509" i="16" s="1"/>
  <c r="B510" i="16" s="1"/>
  <c r="B511" i="16" s="1"/>
  <c r="B512" i="16" s="1"/>
  <c r="B513" i="16" s="1"/>
  <c r="B514" i="16" s="1"/>
  <c r="B515" i="16" s="1"/>
  <c r="B516" i="16" s="1"/>
  <c r="B517" i="16" s="1"/>
  <c r="B518" i="16" s="1"/>
  <c r="B519" i="16" s="1"/>
  <c r="B520" i="16" s="1"/>
  <c r="B521" i="16" s="1"/>
  <c r="B522" i="16" s="1"/>
  <c r="B523" i="16" s="1"/>
  <c r="B524" i="16" s="1"/>
  <c r="B525" i="16" s="1"/>
  <c r="B526" i="16" s="1"/>
  <c r="B527" i="16" s="1"/>
  <c r="B528" i="16" s="1"/>
  <c r="B529" i="16" s="1"/>
  <c r="B530" i="16" s="1"/>
  <c r="B531" i="16" s="1"/>
  <c r="B532" i="16" s="1"/>
  <c r="B533" i="16" s="1"/>
  <c r="B534" i="16" s="1"/>
  <c r="B535" i="16" s="1"/>
  <c r="B536" i="16" s="1"/>
  <c r="B537" i="16" s="1"/>
  <c r="B538" i="16" s="1"/>
  <c r="B539" i="16" s="1"/>
  <c r="B540" i="16" s="1"/>
  <c r="B541" i="16" s="1"/>
  <c r="B542" i="16" s="1"/>
  <c r="B543" i="16" s="1"/>
  <c r="B544" i="16" s="1"/>
  <c r="B545" i="16" s="1"/>
  <c r="B546" i="16" s="1"/>
  <c r="B547" i="16" s="1"/>
  <c r="B548" i="16" s="1"/>
  <c r="B549" i="16" s="1"/>
  <c r="B550" i="16" s="1"/>
  <c r="B551" i="16" s="1"/>
  <c r="B552" i="16" s="1"/>
  <c r="B553" i="16" s="1"/>
  <c r="B554" i="16" s="1"/>
  <c r="B555" i="16" s="1"/>
  <c r="B556" i="16" s="1"/>
  <c r="B557" i="16" s="1"/>
  <c r="B558" i="16" s="1"/>
  <c r="B559" i="16" s="1"/>
  <c r="B560" i="16" s="1"/>
  <c r="B561" i="16" s="1"/>
  <c r="B562" i="16" s="1"/>
  <c r="B563" i="16" s="1"/>
  <c r="B564" i="16" s="1"/>
  <c r="B565" i="16" s="1"/>
  <c r="B566" i="16" s="1"/>
  <c r="B567" i="16" s="1"/>
  <c r="B568" i="16" s="1"/>
  <c r="B569" i="16" s="1"/>
  <c r="B570" i="16" s="1"/>
  <c r="B571" i="16" s="1"/>
  <c r="B572" i="16" s="1"/>
  <c r="B573" i="16" s="1"/>
  <c r="B574" i="16" s="1"/>
  <c r="B575" i="16" s="1"/>
  <c r="B576" i="16" s="1"/>
  <c r="B577" i="16" s="1"/>
  <c r="B578" i="16" s="1"/>
  <c r="B579" i="16" s="1"/>
  <c r="B580" i="16" s="1"/>
  <c r="B581" i="16" s="1"/>
  <c r="B582" i="16" s="1"/>
  <c r="B583" i="16" s="1"/>
  <c r="B584" i="16" s="1"/>
  <c r="B585" i="16" s="1"/>
  <c r="B586" i="16" s="1"/>
  <c r="B587" i="16" s="1"/>
  <c r="B588" i="16" s="1"/>
  <c r="B589" i="16" s="1"/>
  <c r="B590" i="16" s="1"/>
  <c r="B591" i="16" s="1"/>
  <c r="B592" i="16" s="1"/>
  <c r="B593" i="16" s="1"/>
  <c r="B594" i="16" s="1"/>
  <c r="B595" i="16" s="1"/>
  <c r="B596" i="16" s="1"/>
  <c r="B597" i="16" s="1"/>
  <c r="B598" i="16" s="1"/>
  <c r="B599" i="16" s="1"/>
  <c r="B600" i="16" s="1"/>
  <c r="B601" i="16" s="1"/>
  <c r="B602" i="16" s="1"/>
  <c r="B603" i="16" s="1"/>
  <c r="B604" i="16" s="1"/>
  <c r="B605" i="16" s="1"/>
  <c r="B606" i="16" s="1"/>
  <c r="B607" i="16" s="1"/>
  <c r="B608" i="16" s="1"/>
  <c r="B609" i="16" s="1"/>
  <c r="B610" i="16" s="1"/>
  <c r="B611" i="16" s="1"/>
  <c r="B612" i="16" s="1"/>
  <c r="B613" i="16" s="1"/>
  <c r="B614" i="16" s="1"/>
  <c r="B615" i="16" s="1"/>
  <c r="B616" i="16" s="1"/>
  <c r="B617" i="16" s="1"/>
  <c r="B618" i="16" s="1"/>
  <c r="B619" i="16" s="1"/>
  <c r="B620" i="16" s="1"/>
  <c r="B621" i="16" s="1"/>
  <c r="B622" i="16" s="1"/>
  <c r="B623" i="16" s="1"/>
  <c r="B624" i="16" s="1"/>
  <c r="B625" i="16" s="1"/>
  <c r="B626" i="16" s="1"/>
  <c r="B627" i="16" s="1"/>
  <c r="B628" i="16" s="1"/>
  <c r="B629" i="16" s="1"/>
  <c r="B630" i="16" s="1"/>
  <c r="B631" i="16" s="1"/>
  <c r="B632" i="16" s="1"/>
  <c r="B633" i="16" s="1"/>
  <c r="B634" i="16" s="1"/>
  <c r="B635" i="16" s="1"/>
  <c r="B636" i="16" s="1"/>
  <c r="B637" i="16" s="1"/>
  <c r="B638" i="16" s="1"/>
  <c r="B639" i="16" s="1"/>
  <c r="B640" i="16" s="1"/>
  <c r="B641" i="16" s="1"/>
  <c r="B642" i="16" s="1"/>
  <c r="B643" i="16" s="1"/>
  <c r="B644" i="16" s="1"/>
  <c r="B645" i="16" s="1"/>
  <c r="B646" i="16" s="1"/>
  <c r="B647" i="16" s="1"/>
  <c r="B648" i="16" s="1"/>
  <c r="B649" i="16" s="1"/>
  <c r="B650" i="16" s="1"/>
  <c r="B651" i="16" s="1"/>
  <c r="B652" i="16" s="1"/>
  <c r="B653" i="16" s="1"/>
  <c r="B654" i="16" s="1"/>
  <c r="B655" i="16" s="1"/>
  <c r="B656" i="16" s="1"/>
  <c r="B657" i="16" s="1"/>
  <c r="B658" i="16" s="1"/>
  <c r="B659" i="16" s="1"/>
  <c r="B660" i="16" s="1"/>
  <c r="B661" i="16" s="1"/>
  <c r="B662" i="16" s="1"/>
  <c r="B663" i="16" s="1"/>
  <c r="B664" i="16" s="1"/>
  <c r="B665" i="16" s="1"/>
  <c r="B666" i="16" s="1"/>
  <c r="B667" i="16" s="1"/>
  <c r="B668" i="16" s="1"/>
  <c r="B669" i="16" s="1"/>
  <c r="B670" i="16" s="1"/>
  <c r="B671" i="16" s="1"/>
  <c r="B672" i="16" s="1"/>
  <c r="B673" i="16" s="1"/>
  <c r="B674" i="16" s="1"/>
  <c r="B675" i="16" s="1"/>
  <c r="B676" i="16" s="1"/>
  <c r="B677" i="16" s="1"/>
  <c r="B678" i="16" s="1"/>
  <c r="B679" i="16" s="1"/>
  <c r="B680" i="16" s="1"/>
  <c r="B681" i="16" s="1"/>
  <c r="B682" i="16" s="1"/>
  <c r="B683" i="16" s="1"/>
  <c r="B684" i="16" s="1"/>
  <c r="B685" i="16" s="1"/>
  <c r="B686" i="16" s="1"/>
  <c r="B687" i="16" s="1"/>
  <c r="B688" i="16" s="1"/>
  <c r="B689" i="16" s="1"/>
  <c r="B690" i="16" s="1"/>
  <c r="B691" i="16" s="1"/>
  <c r="B692" i="16" s="1"/>
  <c r="B693" i="16" s="1"/>
  <c r="B694" i="16" s="1"/>
  <c r="B695" i="16" s="1"/>
  <c r="B696" i="16" s="1"/>
  <c r="B697" i="16" s="1"/>
  <c r="B698" i="16" s="1"/>
  <c r="B699" i="16" s="1"/>
  <c r="B700" i="16" s="1"/>
  <c r="B701" i="16" s="1"/>
  <c r="B702" i="16" s="1"/>
  <c r="B703" i="16" s="1"/>
  <c r="B704" i="16" s="1"/>
  <c r="B705" i="16" s="1"/>
  <c r="B706" i="16" s="1"/>
  <c r="B707" i="16" s="1"/>
  <c r="B708" i="16" s="1"/>
  <c r="B709" i="16" s="1"/>
  <c r="B710" i="16" s="1"/>
  <c r="B711" i="16" s="1"/>
  <c r="B712" i="16" s="1"/>
  <c r="B713" i="16" s="1"/>
  <c r="B714" i="16" s="1"/>
  <c r="B715" i="16" s="1"/>
  <c r="B716" i="16" s="1"/>
  <c r="B717" i="16" s="1"/>
  <c r="B718" i="16" s="1"/>
  <c r="B719" i="16" s="1"/>
  <c r="B720" i="16" s="1"/>
  <c r="B721" i="16" s="1"/>
  <c r="B721" i="17"/>
  <c r="B720" i="17"/>
  <c r="B719" i="17"/>
  <c r="B718" i="17"/>
  <c r="B717" i="17"/>
  <c r="B716" i="17"/>
  <c r="B715" i="17"/>
  <c r="B714" i="17"/>
  <c r="B713" i="17"/>
  <c r="B712" i="17"/>
  <c r="B711" i="17"/>
  <c r="B710" i="17"/>
  <c r="B709" i="17"/>
  <c r="B708" i="17"/>
  <c r="B707" i="17"/>
  <c r="B706" i="17"/>
  <c r="B705" i="17"/>
  <c r="B704" i="17"/>
  <c r="B703" i="17"/>
  <c r="B702" i="17"/>
  <c r="B701" i="17"/>
  <c r="B700" i="17"/>
  <c r="B699" i="17"/>
  <c r="B698" i="17"/>
  <c r="B697" i="17"/>
  <c r="B696" i="17"/>
  <c r="B695" i="17"/>
  <c r="B694" i="17"/>
  <c r="B693" i="17"/>
  <c r="B692" i="17"/>
  <c r="B691" i="17"/>
  <c r="B690" i="17"/>
  <c r="B689" i="17"/>
  <c r="B688" i="17"/>
  <c r="B687" i="17"/>
  <c r="B686" i="17"/>
  <c r="B685" i="17"/>
  <c r="B684" i="17"/>
  <c r="B683" i="17"/>
  <c r="B682" i="17"/>
  <c r="B681" i="17"/>
  <c r="B680" i="17"/>
  <c r="B679" i="17"/>
  <c r="B678" i="17"/>
  <c r="B677" i="17"/>
  <c r="B676" i="17"/>
  <c r="B675" i="17"/>
  <c r="B674" i="17"/>
  <c r="B673" i="17"/>
  <c r="B672" i="17"/>
  <c r="B671" i="17"/>
  <c r="B670" i="17"/>
  <c r="B669" i="17"/>
  <c r="B668" i="17"/>
  <c r="B667" i="17"/>
  <c r="B666" i="17"/>
  <c r="B665" i="17"/>
  <c r="B664" i="17"/>
  <c r="B663" i="17"/>
  <c r="B662" i="17"/>
  <c r="B661" i="17"/>
  <c r="B660" i="17"/>
  <c r="B659" i="17"/>
  <c r="B658" i="17"/>
  <c r="B657" i="17"/>
  <c r="B656" i="17"/>
  <c r="B655" i="17"/>
  <c r="B654" i="17"/>
  <c r="B653" i="17"/>
  <c r="B652" i="17"/>
  <c r="B651" i="17"/>
  <c r="B650" i="17"/>
  <c r="B649" i="17"/>
  <c r="B648" i="17"/>
  <c r="B647" i="17"/>
  <c r="B646" i="17"/>
  <c r="B645" i="17"/>
  <c r="B644" i="17"/>
  <c r="B643" i="17"/>
  <c r="B642" i="17"/>
  <c r="B641" i="17"/>
  <c r="B640" i="17"/>
  <c r="B639" i="17"/>
  <c r="B638" i="17"/>
  <c r="B637" i="17"/>
  <c r="B636" i="17"/>
  <c r="B635" i="17"/>
  <c r="B634" i="17"/>
  <c r="B633" i="17"/>
  <c r="B632" i="17"/>
  <c r="B631" i="17"/>
  <c r="B630" i="17"/>
  <c r="B629" i="17"/>
  <c r="B628" i="17"/>
  <c r="B627" i="17"/>
  <c r="B626" i="17"/>
  <c r="B625" i="17"/>
  <c r="B624" i="17"/>
  <c r="B623" i="17"/>
  <c r="B622" i="17"/>
  <c r="B621" i="17"/>
  <c r="B620" i="17"/>
  <c r="B619" i="17"/>
  <c r="B618" i="17"/>
  <c r="B617" i="17"/>
  <c r="B616" i="17"/>
  <c r="B615" i="17"/>
  <c r="B614" i="17"/>
  <c r="B613" i="17"/>
  <c r="B612" i="17"/>
  <c r="B611" i="17"/>
  <c r="B610" i="17"/>
  <c r="B609" i="17"/>
  <c r="B608" i="17"/>
  <c r="B607" i="17"/>
  <c r="B606" i="17"/>
  <c r="B605" i="17"/>
  <c r="B604" i="17"/>
  <c r="B603" i="17"/>
  <c r="B602" i="17"/>
  <c r="B601" i="17"/>
  <c r="B600" i="17"/>
  <c r="B599" i="17"/>
  <c r="B598" i="17"/>
  <c r="B597" i="17"/>
  <c r="B596" i="17"/>
  <c r="B595" i="17"/>
  <c r="B594" i="17"/>
  <c r="B593" i="17"/>
  <c r="B592" i="17"/>
  <c r="B591" i="17"/>
  <c r="B590" i="17"/>
  <c r="B589" i="17"/>
  <c r="B588" i="17"/>
  <c r="B587" i="17"/>
  <c r="B586" i="17"/>
  <c r="B585" i="17"/>
  <c r="B584" i="17"/>
  <c r="B583" i="17"/>
  <c r="B582" i="17"/>
  <c r="B581" i="17"/>
  <c r="B580" i="17"/>
  <c r="B579" i="17"/>
  <c r="B578" i="17"/>
  <c r="B577" i="17"/>
  <c r="B576" i="17"/>
  <c r="B575" i="17"/>
  <c r="B574" i="17"/>
  <c r="B573" i="17"/>
  <c r="B572" i="17"/>
  <c r="B571" i="17"/>
  <c r="B570" i="17"/>
  <c r="B569" i="17"/>
  <c r="B568" i="17"/>
  <c r="B567" i="17"/>
  <c r="B566" i="17"/>
  <c r="B565" i="17"/>
  <c r="B564" i="17"/>
  <c r="B563" i="17"/>
  <c r="B562" i="17"/>
  <c r="B561" i="17"/>
  <c r="B560" i="17"/>
  <c r="B559" i="17"/>
  <c r="B558" i="17"/>
  <c r="B557" i="17"/>
  <c r="B556" i="17"/>
  <c r="B555" i="17"/>
  <c r="B554" i="17"/>
  <c r="B553" i="17"/>
  <c r="B552" i="17"/>
  <c r="B551" i="17"/>
  <c r="B550" i="17"/>
  <c r="B549" i="17"/>
  <c r="B548" i="17"/>
  <c r="B547" i="17"/>
  <c r="B546" i="17"/>
  <c r="B545" i="17"/>
  <c r="B544" i="17"/>
  <c r="B543" i="17"/>
  <c r="B542" i="17"/>
  <c r="B541" i="17"/>
  <c r="B540" i="17"/>
  <c r="B539" i="17"/>
  <c r="B538" i="17"/>
  <c r="B537" i="17"/>
  <c r="B536" i="17"/>
  <c r="B535" i="17"/>
  <c r="B534" i="17"/>
  <c r="B533" i="17"/>
  <c r="B532" i="17"/>
  <c r="B531" i="17"/>
  <c r="B530" i="17"/>
  <c r="B529" i="17"/>
  <c r="B528" i="17"/>
  <c r="B527" i="17"/>
  <c r="B526" i="17"/>
  <c r="B525" i="17"/>
  <c r="B524" i="17"/>
  <c r="B523" i="17"/>
  <c r="B522" i="17"/>
  <c r="B521" i="17"/>
  <c r="B520" i="17"/>
  <c r="B519" i="17"/>
  <c r="B518" i="17"/>
  <c r="B517" i="17"/>
  <c r="B516" i="17"/>
  <c r="B515" i="17"/>
  <c r="B514" i="17"/>
  <c r="B513" i="17"/>
  <c r="B512" i="17"/>
  <c r="B511" i="17"/>
  <c r="B510" i="17"/>
  <c r="B509" i="17"/>
  <c r="B508" i="17"/>
  <c r="B507" i="17"/>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A2" i="19"/>
  <c r="A2" i="20"/>
  <c r="A3" i="20" s="1"/>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A228" i="20" s="1"/>
  <c r="A229" i="20" s="1"/>
  <c r="A230" i="20" s="1"/>
  <c r="A231" i="20" s="1"/>
  <c r="A232" i="20" s="1"/>
  <c r="A233" i="20" s="1"/>
  <c r="A234" i="20" s="1"/>
  <c r="A235" i="20" s="1"/>
  <c r="A236" i="20" s="1"/>
  <c r="A237" i="20" s="1"/>
  <c r="A238" i="20" s="1"/>
  <c r="A239" i="20" s="1"/>
  <c r="A240" i="20" s="1"/>
  <c r="A241" i="20" s="1"/>
  <c r="A242" i="20" s="1"/>
  <c r="A243" i="20" s="1"/>
  <c r="A244" i="20" s="1"/>
  <c r="A245" i="20" s="1"/>
  <c r="A246" i="20" s="1"/>
  <c r="A247" i="20" s="1"/>
  <c r="A248" i="20" s="1"/>
  <c r="A249" i="20" s="1"/>
  <c r="A250" i="20" s="1"/>
  <c r="A251" i="20" s="1"/>
  <c r="A252" i="20" s="1"/>
  <c r="A253" i="20" s="1"/>
  <c r="A254" i="20" s="1"/>
  <c r="A255" i="20" s="1"/>
  <c r="A256" i="20" s="1"/>
  <c r="A257" i="20" s="1"/>
  <c r="A258" i="20" s="1"/>
  <c r="A259" i="20" s="1"/>
  <c r="A260" i="20" s="1"/>
  <c r="A261" i="20" s="1"/>
  <c r="A262" i="20" s="1"/>
  <c r="A263" i="20" s="1"/>
  <c r="A264" i="20" s="1"/>
  <c r="A265" i="20" s="1"/>
  <c r="A266" i="20" s="1"/>
  <c r="A267" i="20" s="1"/>
  <c r="A268" i="20" s="1"/>
  <c r="A269" i="20" s="1"/>
  <c r="A270" i="20" s="1"/>
  <c r="A271" i="20" s="1"/>
  <c r="A272" i="20" s="1"/>
  <c r="A273" i="20" s="1"/>
  <c r="A274" i="20" s="1"/>
  <c r="A275" i="20" s="1"/>
  <c r="A276" i="20" s="1"/>
  <c r="A277" i="20" s="1"/>
  <c r="A278" i="20" s="1"/>
  <c r="A279" i="20" s="1"/>
  <c r="A280" i="20" s="1"/>
  <c r="A281" i="20" s="1"/>
  <c r="A282" i="20" s="1"/>
  <c r="A283" i="20" s="1"/>
  <c r="A284" i="20" s="1"/>
  <c r="A285" i="20" s="1"/>
  <c r="A286" i="20" s="1"/>
  <c r="A287" i="20" s="1"/>
  <c r="A288" i="20" s="1"/>
  <c r="A289" i="20" s="1"/>
  <c r="A290" i="20" s="1"/>
  <c r="A291" i="20" s="1"/>
  <c r="A292" i="20" s="1"/>
  <c r="A293" i="20" s="1"/>
  <c r="A294" i="20" s="1"/>
  <c r="A295" i="20" s="1"/>
  <c r="A296" i="20" s="1"/>
  <c r="A297" i="20" s="1"/>
  <c r="A298" i="20" s="1"/>
  <c r="A299" i="20" s="1"/>
  <c r="A300" i="20" s="1"/>
  <c r="A301" i="20" s="1"/>
  <c r="A302" i="20" s="1"/>
  <c r="A303" i="20" s="1"/>
  <c r="A304" i="20" s="1"/>
  <c r="A305" i="20" s="1"/>
  <c r="A306" i="20" s="1"/>
  <c r="A307" i="20" s="1"/>
  <c r="A308" i="20" s="1"/>
  <c r="A309" i="20" s="1"/>
  <c r="A310" i="20" s="1"/>
  <c r="A311" i="20" s="1"/>
  <c r="A312" i="20" s="1"/>
  <c r="A313" i="20" s="1"/>
  <c r="A314" i="20" s="1"/>
  <c r="A315" i="20" s="1"/>
  <c r="A316" i="20" s="1"/>
  <c r="A317" i="20" s="1"/>
  <c r="A318" i="20" s="1"/>
  <c r="A319" i="20" s="1"/>
  <c r="A320" i="20" s="1"/>
  <c r="A321" i="20" s="1"/>
  <c r="A322" i="20" s="1"/>
  <c r="A323" i="20" s="1"/>
  <c r="A324" i="20" s="1"/>
  <c r="A325" i="20" s="1"/>
  <c r="A326" i="20" s="1"/>
  <c r="A327" i="20" s="1"/>
  <c r="A328" i="20" s="1"/>
  <c r="A329" i="20" s="1"/>
  <c r="A330" i="20" s="1"/>
  <c r="A331" i="20" s="1"/>
  <c r="A332" i="20" s="1"/>
  <c r="A333" i="20" s="1"/>
  <c r="A334" i="20" s="1"/>
  <c r="A335" i="20" s="1"/>
  <c r="A336" i="20" s="1"/>
  <c r="A337" i="20" s="1"/>
  <c r="A338" i="20" s="1"/>
  <c r="A339" i="20" s="1"/>
  <c r="A340" i="20" s="1"/>
  <c r="A341" i="20" s="1"/>
  <c r="A342" i="20" s="1"/>
  <c r="A343" i="20" s="1"/>
  <c r="A344" i="20" s="1"/>
  <c r="A345" i="20" s="1"/>
  <c r="A346" i="20" s="1"/>
  <c r="A347" i="20" s="1"/>
  <c r="A348" i="20" s="1"/>
  <c r="A349" i="20" s="1"/>
  <c r="A350" i="20" s="1"/>
  <c r="A351" i="20" s="1"/>
  <c r="A352" i="20" s="1"/>
  <c r="A353" i="20" s="1"/>
  <c r="A354" i="20" s="1"/>
  <c r="A355" i="20" s="1"/>
  <c r="A356" i="20" s="1"/>
  <c r="A357" i="20" s="1"/>
  <c r="A358" i="20" s="1"/>
  <c r="A359" i="20" s="1"/>
  <c r="A360" i="20" s="1"/>
  <c r="A361" i="20" s="1"/>
  <c r="A362" i="20" s="1"/>
  <c r="A363" i="20" s="1"/>
  <c r="A364" i="20" s="1"/>
  <c r="A365" i="20" s="1"/>
  <c r="A366" i="20" s="1"/>
  <c r="A367" i="20" s="1"/>
  <c r="A368" i="20" s="1"/>
  <c r="A369" i="20" s="1"/>
  <c r="A370" i="20" s="1"/>
  <c r="A371" i="20" s="1"/>
  <c r="A372" i="20" s="1"/>
  <c r="A373" i="20" s="1"/>
  <c r="A374" i="20" s="1"/>
  <c r="A375" i="20" s="1"/>
  <c r="A376" i="20" s="1"/>
  <c r="A377" i="20" s="1"/>
  <c r="A378" i="20" s="1"/>
  <c r="A379" i="20" s="1"/>
  <c r="A380" i="20" s="1"/>
  <c r="A381" i="20" s="1"/>
  <c r="A382" i="20" s="1"/>
  <c r="A383" i="20" s="1"/>
  <c r="A384" i="20" s="1"/>
  <c r="A385" i="20" s="1"/>
  <c r="A386" i="20" s="1"/>
  <c r="A387" i="20" s="1"/>
  <c r="A388" i="20" s="1"/>
  <c r="A389" i="20" s="1"/>
  <c r="A390" i="20" s="1"/>
  <c r="A391" i="20" s="1"/>
  <c r="A392" i="20" s="1"/>
  <c r="A393" i="20" s="1"/>
  <c r="A394" i="20" s="1"/>
  <c r="A395" i="20" s="1"/>
  <c r="A396" i="20" s="1"/>
  <c r="A397" i="20" s="1"/>
  <c r="A398" i="20" s="1"/>
  <c r="A399" i="20" s="1"/>
  <c r="A400" i="20" s="1"/>
  <c r="A401" i="20" s="1"/>
  <c r="A402" i="20" s="1"/>
  <c r="A403" i="20" s="1"/>
  <c r="A404" i="20" s="1"/>
  <c r="A405" i="20" s="1"/>
  <c r="A406" i="20" s="1"/>
  <c r="A407" i="20" s="1"/>
  <c r="A408" i="20" s="1"/>
  <c r="A409" i="20" s="1"/>
  <c r="A410" i="20" s="1"/>
  <c r="A411" i="20" s="1"/>
  <c r="A412" i="20" s="1"/>
  <c r="A413" i="20" s="1"/>
  <c r="A414" i="20" s="1"/>
  <c r="A415" i="20" s="1"/>
  <c r="A416" i="20" s="1"/>
  <c r="A417" i="20" s="1"/>
  <c r="A418" i="20" s="1"/>
  <c r="A419" i="20" s="1"/>
  <c r="A420" i="20" s="1"/>
  <c r="A421" i="20" s="1"/>
  <c r="A422" i="20" s="1"/>
  <c r="A423" i="20" s="1"/>
  <c r="A424" i="20" s="1"/>
  <c r="A425" i="20" s="1"/>
  <c r="A426" i="20" s="1"/>
  <c r="A427" i="20" s="1"/>
  <c r="A428" i="20" s="1"/>
  <c r="A429" i="20" s="1"/>
  <c r="A430" i="20" s="1"/>
  <c r="A431" i="20" s="1"/>
  <c r="A432" i="20" s="1"/>
  <c r="A433" i="20" s="1"/>
  <c r="A434" i="20" s="1"/>
  <c r="A435" i="20" s="1"/>
  <c r="A436" i="20" s="1"/>
  <c r="A437" i="20" s="1"/>
  <c r="A438" i="20" s="1"/>
  <c r="A439" i="20" s="1"/>
  <c r="A440" i="20" s="1"/>
  <c r="A441" i="20" s="1"/>
  <c r="A442" i="20" s="1"/>
  <c r="A443" i="20" s="1"/>
  <c r="A444" i="20" s="1"/>
  <c r="A445" i="20" s="1"/>
  <c r="A446" i="20" s="1"/>
  <c r="A447" i="20" s="1"/>
  <c r="A448" i="20" s="1"/>
  <c r="A449" i="20" s="1"/>
  <c r="A450" i="20" s="1"/>
  <c r="A451" i="20" s="1"/>
  <c r="A452" i="20" s="1"/>
  <c r="A453" i="20" s="1"/>
  <c r="A454" i="20" s="1"/>
  <c r="A455" i="20" s="1"/>
  <c r="A456" i="20" s="1"/>
  <c r="A457" i="20" s="1"/>
  <c r="A458" i="20" s="1"/>
  <c r="A459" i="20" s="1"/>
  <c r="A460" i="20" s="1"/>
  <c r="A461" i="20" s="1"/>
  <c r="A462" i="20" s="1"/>
  <c r="A463" i="20" s="1"/>
  <c r="A464" i="20" s="1"/>
  <c r="A465" i="20" s="1"/>
  <c r="A466" i="20" s="1"/>
  <c r="A467" i="20" s="1"/>
  <c r="A468" i="20" s="1"/>
  <c r="A469" i="20" s="1"/>
  <c r="A470" i="20" s="1"/>
  <c r="A471" i="20" s="1"/>
  <c r="A472" i="20" s="1"/>
  <c r="A473" i="20" s="1"/>
  <c r="A474" i="20" s="1"/>
  <c r="A475" i="20" s="1"/>
  <c r="A476" i="20" s="1"/>
  <c r="A477" i="20" s="1"/>
  <c r="A478" i="20" s="1"/>
  <c r="A479" i="20" s="1"/>
  <c r="A480" i="20" s="1"/>
  <c r="A481" i="20" s="1"/>
  <c r="A482" i="20" s="1"/>
  <c r="A483" i="20" s="1"/>
  <c r="A484" i="20" s="1"/>
  <c r="A485" i="20" s="1"/>
  <c r="A486" i="20" s="1"/>
  <c r="A487" i="20" s="1"/>
  <c r="A488" i="20" s="1"/>
  <c r="A489" i="20" s="1"/>
  <c r="A490" i="20" s="1"/>
  <c r="A491" i="20" s="1"/>
  <c r="A492" i="20" s="1"/>
  <c r="A493" i="20" s="1"/>
  <c r="A494" i="20" s="1"/>
  <c r="A495" i="20" s="1"/>
  <c r="A496" i="20" s="1"/>
  <c r="A497" i="20" s="1"/>
  <c r="A498" i="20" s="1"/>
  <c r="A499" i="20" s="1"/>
  <c r="A500" i="20" s="1"/>
  <c r="A501" i="20" s="1"/>
  <c r="A502" i="20" s="1"/>
  <c r="A503" i="20" s="1"/>
  <c r="A504" i="20" s="1"/>
  <c r="A505" i="20" s="1"/>
  <c r="A506" i="20" s="1"/>
  <c r="A507" i="20" s="1"/>
  <c r="A508" i="20" s="1"/>
  <c r="A509" i="20" s="1"/>
  <c r="A510" i="20" s="1"/>
  <c r="A511" i="20" s="1"/>
  <c r="A512" i="20" s="1"/>
  <c r="A513" i="20" s="1"/>
  <c r="A514" i="20" s="1"/>
  <c r="A515" i="20" s="1"/>
  <c r="A516" i="20" s="1"/>
  <c r="A517" i="20" s="1"/>
  <c r="A518" i="20" s="1"/>
  <c r="A519" i="20" s="1"/>
  <c r="A520" i="20" s="1"/>
  <c r="A521" i="20" s="1"/>
  <c r="A522" i="20" s="1"/>
  <c r="A523" i="20" s="1"/>
  <c r="A524" i="20" s="1"/>
  <c r="A525" i="20" s="1"/>
  <c r="A526" i="20" s="1"/>
  <c r="A527" i="20" s="1"/>
  <c r="A528" i="20" s="1"/>
  <c r="A529" i="20" s="1"/>
  <c r="A530" i="20" s="1"/>
  <c r="A531" i="20" s="1"/>
  <c r="A532" i="20" s="1"/>
  <c r="A533" i="20" s="1"/>
  <c r="A534" i="20" s="1"/>
  <c r="A535" i="20" s="1"/>
  <c r="A536" i="20" s="1"/>
  <c r="A537" i="20" s="1"/>
  <c r="A538" i="20" s="1"/>
  <c r="A539" i="20" s="1"/>
  <c r="A540" i="20" s="1"/>
  <c r="A541" i="20" s="1"/>
  <c r="A542" i="20" s="1"/>
  <c r="A543" i="20" s="1"/>
  <c r="A544" i="20" s="1"/>
  <c r="A545" i="20" s="1"/>
  <c r="A546" i="20" s="1"/>
  <c r="A547" i="20" s="1"/>
  <c r="A548" i="20" s="1"/>
  <c r="A549" i="20" s="1"/>
  <c r="A550" i="20" s="1"/>
  <c r="A551" i="20" s="1"/>
  <c r="A552" i="20" s="1"/>
  <c r="A553" i="20" s="1"/>
  <c r="A554" i="20" s="1"/>
  <c r="A555" i="20" s="1"/>
  <c r="A556" i="20" s="1"/>
  <c r="A557" i="20" s="1"/>
  <c r="A558" i="20" s="1"/>
  <c r="A559" i="20" s="1"/>
  <c r="A560" i="20" s="1"/>
  <c r="A561" i="20" s="1"/>
  <c r="A562" i="20" s="1"/>
  <c r="A563" i="20" s="1"/>
  <c r="A564" i="20" s="1"/>
  <c r="A565" i="20" s="1"/>
  <c r="A566" i="20" s="1"/>
  <c r="A567" i="20" s="1"/>
  <c r="A568" i="20" s="1"/>
  <c r="A569" i="20" s="1"/>
  <c r="A570" i="20" s="1"/>
  <c r="A571" i="20" s="1"/>
  <c r="A572" i="20" s="1"/>
  <c r="A573" i="20" s="1"/>
  <c r="A574" i="20" s="1"/>
  <c r="A575" i="20" s="1"/>
  <c r="A576" i="20" s="1"/>
  <c r="A577" i="20" s="1"/>
  <c r="A578" i="20" s="1"/>
  <c r="A579" i="20" s="1"/>
  <c r="A580" i="20" s="1"/>
  <c r="A581" i="20" s="1"/>
  <c r="A582" i="20" s="1"/>
  <c r="A583" i="20" s="1"/>
  <c r="A584" i="20" s="1"/>
  <c r="A585" i="20" s="1"/>
  <c r="A586" i="20" s="1"/>
  <c r="A587" i="20" s="1"/>
  <c r="A588" i="20" s="1"/>
  <c r="A589" i="20" s="1"/>
  <c r="A590" i="20" s="1"/>
  <c r="A591" i="20" s="1"/>
  <c r="A592" i="20" s="1"/>
  <c r="A593" i="20" s="1"/>
  <c r="A594" i="20" s="1"/>
  <c r="A595" i="20" s="1"/>
  <c r="A596" i="20" s="1"/>
  <c r="A597" i="20" s="1"/>
  <c r="A598" i="20" s="1"/>
  <c r="A599" i="20" s="1"/>
  <c r="A600" i="20" s="1"/>
  <c r="A601" i="20" s="1"/>
  <c r="A602" i="20" s="1"/>
  <c r="A603" i="20" s="1"/>
  <c r="A604" i="20" s="1"/>
  <c r="A605" i="20" s="1"/>
  <c r="A606" i="20" s="1"/>
  <c r="A607" i="20" s="1"/>
  <c r="A608" i="20" s="1"/>
  <c r="A609" i="20" s="1"/>
  <c r="A610" i="20" s="1"/>
  <c r="A611" i="20" s="1"/>
  <c r="A612" i="20" s="1"/>
  <c r="A613" i="20" s="1"/>
  <c r="A614" i="20" s="1"/>
  <c r="A615" i="20" s="1"/>
  <c r="A616" i="20" s="1"/>
  <c r="A617" i="20" s="1"/>
  <c r="A618" i="20" s="1"/>
  <c r="A619" i="20" s="1"/>
  <c r="A620" i="20" s="1"/>
  <c r="A621" i="20" s="1"/>
  <c r="A622" i="20" s="1"/>
  <c r="A623" i="20" s="1"/>
  <c r="A624" i="20" s="1"/>
  <c r="A625" i="20" s="1"/>
  <c r="A626" i="20" s="1"/>
  <c r="A627" i="20" s="1"/>
  <c r="A628" i="20" s="1"/>
  <c r="A629" i="20" s="1"/>
  <c r="A630" i="20" s="1"/>
  <c r="A631" i="20" s="1"/>
  <c r="A632" i="20" s="1"/>
  <c r="A633" i="20" s="1"/>
  <c r="A634" i="20" s="1"/>
  <c r="A635" i="20" s="1"/>
  <c r="A636" i="20" s="1"/>
  <c r="A637" i="20" s="1"/>
  <c r="A638" i="20" s="1"/>
  <c r="A639" i="20" s="1"/>
  <c r="A640" i="20" s="1"/>
  <c r="A641" i="20" s="1"/>
  <c r="A642" i="20" s="1"/>
  <c r="A643" i="20" s="1"/>
  <c r="A644" i="20" s="1"/>
  <c r="A645" i="20" s="1"/>
  <c r="A646" i="20" s="1"/>
  <c r="A647" i="20" s="1"/>
  <c r="A648" i="20" s="1"/>
  <c r="A649" i="20" s="1"/>
  <c r="A650" i="20" s="1"/>
  <c r="A651" i="20" s="1"/>
  <c r="A652" i="20" s="1"/>
  <c r="A653" i="20" s="1"/>
  <c r="A654" i="20" s="1"/>
  <c r="A655" i="20" s="1"/>
  <c r="A656" i="20" s="1"/>
  <c r="A657" i="20" s="1"/>
  <c r="A658" i="20" s="1"/>
  <c r="A659" i="20" s="1"/>
  <c r="A660" i="20" s="1"/>
  <c r="A661" i="20" s="1"/>
  <c r="A662" i="20" s="1"/>
  <c r="A663" i="20" s="1"/>
  <c r="A664" i="20" s="1"/>
  <c r="A665" i="20" s="1"/>
  <c r="A666" i="20" s="1"/>
  <c r="A667" i="20" s="1"/>
  <c r="A668" i="20" s="1"/>
  <c r="A669" i="20" s="1"/>
  <c r="A670" i="20" s="1"/>
  <c r="A671" i="20" s="1"/>
  <c r="A672" i="20" s="1"/>
  <c r="A673" i="20" s="1"/>
  <c r="A674" i="20" s="1"/>
  <c r="A675" i="20" s="1"/>
  <c r="A676" i="20" s="1"/>
  <c r="A677" i="20" s="1"/>
  <c r="A678" i="20" s="1"/>
  <c r="A679" i="20" s="1"/>
  <c r="A680" i="20" s="1"/>
  <c r="A681" i="20" s="1"/>
  <c r="A682" i="20" s="1"/>
  <c r="A683" i="20" s="1"/>
  <c r="A684" i="20" s="1"/>
  <c r="A685" i="20" s="1"/>
  <c r="A686" i="20" s="1"/>
  <c r="A687" i="20" s="1"/>
  <c r="A688" i="20" s="1"/>
  <c r="A689" i="20" s="1"/>
  <c r="A690" i="20" s="1"/>
  <c r="A691" i="20" s="1"/>
  <c r="A692" i="20" s="1"/>
  <c r="A693" i="20" s="1"/>
  <c r="A694" i="20" s="1"/>
  <c r="A695" i="20" s="1"/>
  <c r="A696" i="20" s="1"/>
  <c r="A697" i="20" s="1"/>
  <c r="A698" i="20" s="1"/>
  <c r="A699" i="20" s="1"/>
  <c r="A700" i="20" s="1"/>
  <c r="A701" i="20" s="1"/>
  <c r="A702" i="20" s="1"/>
  <c r="A703" i="20" s="1"/>
  <c r="A704" i="20" s="1"/>
  <c r="A705" i="20" s="1"/>
  <c r="A706" i="20" s="1"/>
  <c r="A707" i="20" s="1"/>
  <c r="A708" i="20" s="1"/>
  <c r="A709" i="20" s="1"/>
  <c r="A710" i="20" s="1"/>
  <c r="A711" i="20" s="1"/>
  <c r="A712" i="20" s="1"/>
  <c r="A713" i="20" s="1"/>
  <c r="A714" i="20" s="1"/>
  <c r="A715" i="20" s="1"/>
  <c r="A716" i="20" s="1"/>
  <c r="A717" i="20" s="1"/>
  <c r="A718" i="20" s="1"/>
  <c r="A719" i="20" s="1"/>
  <c r="A720" i="20" s="1"/>
  <c r="A721" i="20" s="1"/>
  <c r="C29" i="23"/>
  <c r="C28" i="23"/>
  <c r="C27" i="23"/>
  <c r="C26" i="23"/>
  <c r="C25" i="23"/>
  <c r="C24" i="23"/>
  <c r="C23" i="23"/>
  <c r="D118" i="25"/>
  <c r="D117" i="25"/>
  <c r="D116" i="25"/>
  <c r="D115" i="25"/>
  <c r="D114" i="25"/>
  <c r="D113" i="25"/>
  <c r="D112" i="25"/>
  <c r="D111" i="25"/>
  <c r="D110" i="25"/>
  <c r="D109" i="25"/>
  <c r="G109" i="37" s="1"/>
  <c r="D108" i="25"/>
  <c r="G108" i="37" s="1"/>
  <c r="D107" i="25"/>
  <c r="D106" i="25"/>
  <c r="D105" i="25"/>
  <c r="G105" i="37" s="1"/>
  <c r="D104" i="25"/>
  <c r="D103" i="25"/>
  <c r="D102" i="25"/>
  <c r="D101" i="25"/>
  <c r="E118" i="25"/>
  <c r="E117" i="25"/>
  <c r="E116" i="25"/>
  <c r="E115" i="25"/>
  <c r="E114" i="25"/>
  <c r="E113" i="25"/>
  <c r="E112" i="25"/>
  <c r="E111" i="25"/>
  <c r="E110" i="25"/>
  <c r="A110" i="25"/>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E81" i="25"/>
  <c r="E80" i="25"/>
  <c r="E79" i="25"/>
  <c r="E78" i="25"/>
  <c r="E77" i="25"/>
  <c r="E76" i="25"/>
  <c r="E75" i="25"/>
  <c r="E74" i="25"/>
  <c r="E73" i="25"/>
  <c r="E72"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E36" i="25"/>
  <c r="E35" i="25"/>
  <c r="E34" i="25"/>
  <c r="E33" i="25"/>
  <c r="E32" i="25"/>
  <c r="E31" i="25"/>
  <c r="E30" i="25"/>
  <c r="E29" i="25"/>
  <c r="E28" i="25"/>
  <c r="E27" i="25"/>
  <c r="E26" i="25"/>
  <c r="E25" i="25"/>
  <c r="E24" i="25"/>
  <c r="E23" i="25"/>
  <c r="E22" i="25"/>
  <c r="E21" i="25"/>
  <c r="E20" i="25"/>
  <c r="E19" i="25"/>
  <c r="E18" i="25"/>
  <c r="E17" i="25"/>
  <c r="E16" i="25"/>
  <c r="E15" i="25"/>
  <c r="E14" i="25"/>
  <c r="E13" i="25"/>
  <c r="E12" i="25"/>
  <c r="E11" i="25"/>
  <c r="E10" i="25"/>
  <c r="E9" i="25"/>
  <c r="E8" i="25"/>
  <c r="E7" i="25"/>
  <c r="E6" i="25"/>
  <c r="E5" i="25"/>
  <c r="E4" i="25"/>
  <c r="E3" i="25"/>
  <c r="E2" i="25"/>
  <c r="S41" i="23"/>
  <c r="P41" i="23"/>
  <c r="O41" i="23"/>
  <c r="S40" i="23"/>
  <c r="R40" i="23"/>
  <c r="P40" i="23"/>
  <c r="O40" i="23"/>
  <c r="S39" i="23"/>
  <c r="R39" i="23"/>
  <c r="P39" i="23"/>
  <c r="O39" i="23"/>
  <c r="S38" i="23"/>
  <c r="R38" i="23"/>
  <c r="P38" i="23"/>
  <c r="O38" i="23"/>
  <c r="S37" i="23"/>
  <c r="R37" i="23"/>
  <c r="P37" i="23"/>
  <c r="O37" i="23"/>
  <c r="S36" i="23"/>
  <c r="R36" i="23"/>
  <c r="P36" i="23"/>
  <c r="O36" i="23"/>
  <c r="S35" i="23"/>
  <c r="R35" i="23"/>
  <c r="P35" i="23"/>
  <c r="O35" i="23"/>
  <c r="S34" i="23"/>
  <c r="R34" i="23"/>
  <c r="P34" i="23"/>
  <c r="O34" i="23"/>
  <c r="S33" i="23"/>
  <c r="R33" i="23"/>
  <c r="P33" i="23"/>
  <c r="O33" i="23"/>
  <c r="S32" i="23"/>
  <c r="P32" i="23"/>
  <c r="O32" i="23"/>
  <c r="S31" i="23"/>
  <c r="P31" i="23"/>
  <c r="O31" i="23"/>
  <c r="S30" i="23"/>
  <c r="P30" i="23"/>
  <c r="O30" i="23"/>
  <c r="S29" i="23"/>
  <c r="R29" i="23"/>
  <c r="P29" i="23"/>
  <c r="O29" i="23"/>
  <c r="S28" i="23"/>
  <c r="R28" i="23"/>
  <c r="P28" i="23"/>
  <c r="O28" i="23"/>
  <c r="S27" i="23"/>
  <c r="R27" i="23"/>
  <c r="P27" i="23"/>
  <c r="O27" i="23"/>
  <c r="S26" i="23"/>
  <c r="R26" i="23"/>
  <c r="P26" i="23"/>
  <c r="O26" i="23"/>
  <c r="S25" i="23"/>
  <c r="R25" i="23"/>
  <c r="P25" i="23"/>
  <c r="O25" i="23"/>
  <c r="S24" i="23"/>
  <c r="R24" i="23"/>
  <c r="P24" i="23"/>
  <c r="O24" i="23"/>
  <c r="S23" i="23"/>
  <c r="R23" i="23"/>
  <c r="P23" i="23"/>
  <c r="O23" i="23"/>
  <c r="S22" i="23"/>
  <c r="R22" i="23"/>
  <c r="P22" i="23"/>
  <c r="Q22" i="23" s="1"/>
  <c r="O22" i="23"/>
  <c r="S21" i="23"/>
  <c r="R21" i="23"/>
  <c r="P21" i="23"/>
  <c r="O21" i="23"/>
  <c r="S20" i="23"/>
  <c r="R20" i="23"/>
  <c r="P20" i="23"/>
  <c r="O20" i="23"/>
  <c r="P19" i="23"/>
  <c r="O19" i="23"/>
  <c r="P18" i="23"/>
  <c r="O18" i="23"/>
  <c r="P17" i="23"/>
  <c r="O17" i="23"/>
  <c r="P16" i="23"/>
  <c r="O16" i="23"/>
  <c r="P15" i="23"/>
  <c r="O15" i="23"/>
  <c r="P14" i="23"/>
  <c r="O14" i="23"/>
  <c r="Q14" i="23" s="1"/>
  <c r="Q12" i="23"/>
  <c r="D38" i="22"/>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D74" i="22" s="1"/>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D125" i="22" s="1"/>
  <c r="D126" i="22" s="1"/>
  <c r="D127" i="22" s="1"/>
  <c r="D128" i="22" s="1"/>
  <c r="D129" i="22" s="1"/>
  <c r="D130" i="22" s="1"/>
  <c r="D131" i="22" s="1"/>
  <c r="D132" i="22" s="1"/>
  <c r="D133" i="22" s="1"/>
  <c r="D134" i="22" s="1"/>
  <c r="D135" i="22" s="1"/>
  <c r="D136" i="22" s="1"/>
  <c r="D137" i="22" s="1"/>
  <c r="D138" i="22" s="1"/>
  <c r="D139" i="22" s="1"/>
  <c r="D140" i="22" s="1"/>
  <c r="D141" i="22" s="1"/>
  <c r="D142" i="22" s="1"/>
  <c r="D143" i="22" s="1"/>
  <c r="D144" i="22" s="1"/>
  <c r="D145" i="22" s="1"/>
  <c r="D146" i="22" s="1"/>
  <c r="D147" i="22" s="1"/>
  <c r="D148" i="22" s="1"/>
  <c r="D149" i="22" s="1"/>
  <c r="D150" i="22" s="1"/>
  <c r="D151" i="22" s="1"/>
  <c r="D152" i="22" s="1"/>
  <c r="D153" i="22" s="1"/>
  <c r="D154" i="22" s="1"/>
  <c r="D155" i="22" s="1"/>
  <c r="D156" i="22" s="1"/>
  <c r="D157" i="22" s="1"/>
  <c r="D158" i="22" s="1"/>
  <c r="D159" i="22" s="1"/>
  <c r="D160" i="22" s="1"/>
  <c r="D161" i="22" s="1"/>
  <c r="D162" i="22" s="1"/>
  <c r="D163" i="22" s="1"/>
  <c r="D164" i="22" s="1"/>
  <c r="D165" i="22" s="1"/>
  <c r="D166" i="22" s="1"/>
  <c r="D167" i="22" s="1"/>
  <c r="D168" i="22" s="1"/>
  <c r="D169" i="22" s="1"/>
  <c r="D170" i="22" s="1"/>
  <c r="D171" i="22" s="1"/>
  <c r="D172" i="22" s="1"/>
  <c r="D173" i="22" s="1"/>
  <c r="D174" i="22" s="1"/>
  <c r="D175" i="22" s="1"/>
  <c r="D176" i="22" s="1"/>
  <c r="D177" i="22" s="1"/>
  <c r="D178" i="22" s="1"/>
  <c r="D179" i="22" s="1"/>
  <c r="D180" i="22" s="1"/>
  <c r="D181" i="22" s="1"/>
  <c r="D182" i="22" s="1"/>
  <c r="D183" i="22" s="1"/>
  <c r="D184" i="22" s="1"/>
  <c r="D185" i="22" s="1"/>
  <c r="D186" i="22" s="1"/>
  <c r="D187" i="22" s="1"/>
  <c r="D188" i="22" s="1"/>
  <c r="D189" i="22" s="1"/>
  <c r="D190" i="22" s="1"/>
  <c r="D191" i="22" s="1"/>
  <c r="D192" i="22" s="1"/>
  <c r="D193" i="22" s="1"/>
  <c r="D194" i="22" s="1"/>
  <c r="D195" i="22" s="1"/>
  <c r="D196" i="22" s="1"/>
  <c r="D197" i="22" s="1"/>
  <c r="D198" i="22" s="1"/>
  <c r="D199" i="22" s="1"/>
  <c r="D200" i="22" s="1"/>
  <c r="D201" i="22" s="1"/>
  <c r="D202" i="22" s="1"/>
  <c r="D203" i="22" s="1"/>
  <c r="D204" i="22" s="1"/>
  <c r="D205" i="22" s="1"/>
  <c r="D206" i="22" s="1"/>
  <c r="D207" i="22" s="1"/>
  <c r="D208" i="22" s="1"/>
  <c r="D209" i="22" s="1"/>
  <c r="D210" i="22" s="1"/>
  <c r="D211" i="22" s="1"/>
  <c r="D212" i="22" s="1"/>
  <c r="D213" i="22" s="1"/>
  <c r="D214" i="22" s="1"/>
  <c r="D215" i="22" s="1"/>
  <c r="D216" i="22" s="1"/>
  <c r="D217" i="22" s="1"/>
  <c r="D218" i="22" s="1"/>
  <c r="D219" i="22" s="1"/>
  <c r="D220" i="22" s="1"/>
  <c r="D221" i="22" s="1"/>
  <c r="D222" i="22" s="1"/>
  <c r="D223" i="22" s="1"/>
  <c r="D224" i="22" s="1"/>
  <c r="D225" i="22" s="1"/>
  <c r="D226" i="22" s="1"/>
  <c r="D227" i="22" s="1"/>
  <c r="D228" i="22" s="1"/>
  <c r="D229" i="22" s="1"/>
  <c r="D230" i="22" s="1"/>
  <c r="D231" i="22" s="1"/>
  <c r="D232" i="22" s="1"/>
  <c r="D233" i="22" s="1"/>
  <c r="D234" i="22" s="1"/>
  <c r="D235" i="22" s="1"/>
  <c r="D236" i="22" s="1"/>
  <c r="D237" i="22" s="1"/>
  <c r="D238" i="22" s="1"/>
  <c r="D239" i="22" s="1"/>
  <c r="D240" i="22" s="1"/>
  <c r="D241" i="22" s="1"/>
  <c r="D242" i="22" s="1"/>
  <c r="D243" i="22" s="1"/>
  <c r="D244" i="22" s="1"/>
  <c r="D245" i="22" s="1"/>
  <c r="D246" i="22" s="1"/>
  <c r="D247" i="22" s="1"/>
  <c r="D248" i="22" s="1"/>
  <c r="D249" i="22" s="1"/>
  <c r="D250" i="22" s="1"/>
  <c r="D251" i="22" s="1"/>
  <c r="D252" i="22" s="1"/>
  <c r="D253" i="22" s="1"/>
  <c r="D254" i="22" s="1"/>
  <c r="D255" i="22" s="1"/>
  <c r="D256" i="22" s="1"/>
  <c r="D257" i="22" s="1"/>
  <c r="D258" i="22" s="1"/>
  <c r="D259" i="22" s="1"/>
  <c r="D260" i="22" s="1"/>
  <c r="D261" i="22" s="1"/>
  <c r="D262" i="22" s="1"/>
  <c r="D263" i="22" s="1"/>
  <c r="D264" i="22" s="1"/>
  <c r="D265" i="22" s="1"/>
  <c r="D266" i="22" s="1"/>
  <c r="D267" i="22" s="1"/>
  <c r="D268" i="22" s="1"/>
  <c r="D269" i="22" s="1"/>
  <c r="D270" i="22" s="1"/>
  <c r="D271" i="22" s="1"/>
  <c r="D272" i="22" s="1"/>
  <c r="D273" i="22" s="1"/>
  <c r="D274" i="22" s="1"/>
  <c r="D275" i="22" s="1"/>
  <c r="D276" i="22" s="1"/>
  <c r="D277" i="22" s="1"/>
  <c r="D278" i="22" s="1"/>
  <c r="D279" i="22" s="1"/>
  <c r="D280" i="22" s="1"/>
  <c r="D281" i="22" s="1"/>
  <c r="D282" i="22" s="1"/>
  <c r="D283" i="22" s="1"/>
  <c r="D284" i="22" s="1"/>
  <c r="D285" i="22" s="1"/>
  <c r="D286" i="22" s="1"/>
  <c r="D287" i="22" s="1"/>
  <c r="D288" i="22" s="1"/>
  <c r="D289" i="22" s="1"/>
  <c r="D290" i="22" s="1"/>
  <c r="D291" i="22" s="1"/>
  <c r="D292" i="22" s="1"/>
  <c r="D293" i="22" s="1"/>
  <c r="D294" i="22" s="1"/>
  <c r="D295" i="22" s="1"/>
  <c r="D296" i="22" s="1"/>
  <c r="D297" i="22" s="1"/>
  <c r="D298" i="22" s="1"/>
  <c r="D299" i="22" s="1"/>
  <c r="D300" i="22" s="1"/>
  <c r="D301" i="22" s="1"/>
  <c r="D302" i="22" s="1"/>
  <c r="D303" i="22" s="1"/>
  <c r="D304" i="22" s="1"/>
  <c r="D305" i="22" s="1"/>
  <c r="D306" i="22" s="1"/>
  <c r="D307" i="22" s="1"/>
  <c r="D308" i="22" s="1"/>
  <c r="D309" i="22" s="1"/>
  <c r="D310" i="22" s="1"/>
  <c r="D311" i="22" s="1"/>
  <c r="D312" i="22" s="1"/>
  <c r="D313" i="22" s="1"/>
  <c r="D314" i="22" s="1"/>
  <c r="D315" i="22" s="1"/>
  <c r="D316" i="22" s="1"/>
  <c r="D317" i="22" s="1"/>
  <c r="D318" i="22" s="1"/>
  <c r="D319" i="22" s="1"/>
  <c r="D320" i="22" s="1"/>
  <c r="D321" i="22" s="1"/>
  <c r="D322" i="22" s="1"/>
  <c r="D323" i="22" s="1"/>
  <c r="D324" i="22" s="1"/>
  <c r="D325" i="22" s="1"/>
  <c r="D326" i="22" s="1"/>
  <c r="D327" i="22" s="1"/>
  <c r="D328" i="22" s="1"/>
  <c r="D329" i="22" s="1"/>
  <c r="D330" i="22" s="1"/>
  <c r="D331" i="22" s="1"/>
  <c r="D332" i="22" s="1"/>
  <c r="D333" i="22" s="1"/>
  <c r="D334" i="22" s="1"/>
  <c r="D335" i="22" s="1"/>
  <c r="D336" i="22" s="1"/>
  <c r="D337" i="22" s="1"/>
  <c r="D338" i="22" s="1"/>
  <c r="D339" i="22" s="1"/>
  <c r="D340" i="22" s="1"/>
  <c r="D341" i="22" s="1"/>
  <c r="D342" i="22" s="1"/>
  <c r="D343" i="22" s="1"/>
  <c r="D344" i="22" s="1"/>
  <c r="D345" i="22" s="1"/>
  <c r="D346" i="22" s="1"/>
  <c r="D347" i="22" s="1"/>
  <c r="D348" i="22" s="1"/>
  <c r="D349" i="22" s="1"/>
  <c r="D350" i="22" s="1"/>
  <c r="D351" i="22" s="1"/>
  <c r="D352" i="22" s="1"/>
  <c r="D353" i="22" s="1"/>
  <c r="D354" i="22" s="1"/>
  <c r="D355" i="22" s="1"/>
  <c r="D356" i="22" s="1"/>
  <c r="D357" i="22" s="1"/>
  <c r="D358" i="22" s="1"/>
  <c r="D359" i="22" s="1"/>
  <c r="D360" i="22" s="1"/>
  <c r="D361" i="22" s="1"/>
  <c r="D362" i="22" s="1"/>
  <c r="D363" i="22" s="1"/>
  <c r="D364" i="22" s="1"/>
  <c r="D365" i="22" s="1"/>
  <c r="D366" i="22" s="1"/>
  <c r="D367" i="22" s="1"/>
  <c r="D368" i="22" s="1"/>
  <c r="D369" i="22" s="1"/>
  <c r="D370" i="22" s="1"/>
  <c r="D371" i="22" s="1"/>
  <c r="D372" i="22" s="1"/>
  <c r="D373" i="22" s="1"/>
  <c r="D374" i="22" s="1"/>
  <c r="D375" i="22" s="1"/>
  <c r="D376" i="22" s="1"/>
  <c r="D377" i="22" s="1"/>
  <c r="D378" i="22" s="1"/>
  <c r="D379" i="22" s="1"/>
  <c r="D380" i="22" s="1"/>
  <c r="D381" i="22" s="1"/>
  <c r="D382" i="22" s="1"/>
  <c r="D383" i="22" s="1"/>
  <c r="D384" i="22" s="1"/>
  <c r="D385" i="22" s="1"/>
  <c r="D386" i="22" s="1"/>
  <c r="D387" i="22" s="1"/>
  <c r="D388" i="22" s="1"/>
  <c r="D389" i="22" s="1"/>
  <c r="D390" i="22" s="1"/>
  <c r="D391" i="22" s="1"/>
  <c r="D392" i="22" s="1"/>
  <c r="D393" i="22" s="1"/>
  <c r="D394" i="22" s="1"/>
  <c r="D395" i="22" s="1"/>
  <c r="D396" i="22" s="1"/>
  <c r="D397" i="22" s="1"/>
  <c r="D398" i="22" s="1"/>
  <c r="D399" i="22" s="1"/>
  <c r="D400" i="22" s="1"/>
  <c r="D401" i="22" s="1"/>
  <c r="D402" i="22" s="1"/>
  <c r="D403" i="22" s="1"/>
  <c r="D404" i="22" s="1"/>
  <c r="D405" i="22" s="1"/>
  <c r="D406" i="22" s="1"/>
  <c r="D407" i="22" s="1"/>
  <c r="D408" i="22" s="1"/>
  <c r="D409" i="22" s="1"/>
  <c r="D410" i="22" s="1"/>
  <c r="D411" i="22" s="1"/>
  <c r="D412" i="22" s="1"/>
  <c r="D413" i="22" s="1"/>
  <c r="D414" i="22" s="1"/>
  <c r="D415" i="22" s="1"/>
  <c r="D416" i="22" s="1"/>
  <c r="D417" i="22" s="1"/>
  <c r="D418" i="22" s="1"/>
  <c r="D419" i="22" s="1"/>
  <c r="D420" i="22" s="1"/>
  <c r="D421" i="22" s="1"/>
  <c r="D422" i="22" s="1"/>
  <c r="D423" i="22" s="1"/>
  <c r="D424" i="22" s="1"/>
  <c r="D425" i="22" s="1"/>
  <c r="D426" i="22" s="1"/>
  <c r="D427" i="22" s="1"/>
  <c r="D428" i="22" s="1"/>
  <c r="D429" i="22" s="1"/>
  <c r="D430" i="22" s="1"/>
  <c r="D431" i="22" s="1"/>
  <c r="D432" i="22" s="1"/>
  <c r="D433" i="22" s="1"/>
  <c r="D434" i="22" s="1"/>
  <c r="D435" i="22" s="1"/>
  <c r="D436" i="22" s="1"/>
  <c r="D437" i="22" s="1"/>
  <c r="D438" i="22" s="1"/>
  <c r="D439" i="22" s="1"/>
  <c r="D440" i="22" s="1"/>
  <c r="D441" i="22" s="1"/>
  <c r="D442" i="22" s="1"/>
  <c r="D443" i="22" s="1"/>
  <c r="D444" i="22" s="1"/>
  <c r="D445" i="22" s="1"/>
  <c r="D446" i="22" s="1"/>
  <c r="D447" i="22" s="1"/>
  <c r="D448" i="22" s="1"/>
  <c r="D449" i="22" s="1"/>
  <c r="D450" i="22" s="1"/>
  <c r="D451" i="22" s="1"/>
  <c r="D452" i="22" s="1"/>
  <c r="D453" i="22" s="1"/>
  <c r="D454" i="22" s="1"/>
  <c r="D455" i="22" s="1"/>
  <c r="D456" i="22" s="1"/>
  <c r="D457" i="22" s="1"/>
  <c r="D458" i="22" s="1"/>
  <c r="D459" i="22" s="1"/>
  <c r="D460" i="22" s="1"/>
  <c r="D461" i="22" s="1"/>
  <c r="D462" i="22" s="1"/>
  <c r="D463" i="22" s="1"/>
  <c r="D464" i="22" s="1"/>
  <c r="D465" i="22" s="1"/>
  <c r="D466" i="22" s="1"/>
  <c r="D467" i="22" s="1"/>
  <c r="D468" i="22" s="1"/>
  <c r="D469" i="22" s="1"/>
  <c r="D470" i="22" s="1"/>
  <c r="D471" i="22" s="1"/>
  <c r="D472" i="22" s="1"/>
  <c r="D473" i="22" s="1"/>
  <c r="D474" i="22" s="1"/>
  <c r="D475" i="22" s="1"/>
  <c r="D476" i="22" s="1"/>
  <c r="D477" i="22" s="1"/>
  <c r="D478" i="22" s="1"/>
  <c r="D479" i="22" s="1"/>
  <c r="D480" i="22" s="1"/>
  <c r="D481" i="22" s="1"/>
  <c r="D482" i="22" s="1"/>
  <c r="D483" i="22" s="1"/>
  <c r="D484" i="22" s="1"/>
  <c r="D485" i="22" s="1"/>
  <c r="D486" i="22" s="1"/>
  <c r="D487" i="22" s="1"/>
  <c r="D488" i="22" s="1"/>
  <c r="D489" i="22" s="1"/>
  <c r="D490" i="22" s="1"/>
  <c r="D491" i="22" s="1"/>
  <c r="D492" i="22" s="1"/>
  <c r="D493" i="22" s="1"/>
  <c r="D494" i="22" s="1"/>
  <c r="D495" i="22" s="1"/>
  <c r="D496" i="22" s="1"/>
  <c r="D497" i="22" s="1"/>
  <c r="D498" i="22" s="1"/>
  <c r="D499" i="22" s="1"/>
  <c r="D500" i="22" s="1"/>
  <c r="D501" i="22" s="1"/>
  <c r="D502" i="22" s="1"/>
  <c r="D503" i="22" s="1"/>
  <c r="D504" i="22" s="1"/>
  <c r="D505" i="22" s="1"/>
  <c r="D506" i="22" s="1"/>
  <c r="D507" i="22" s="1"/>
  <c r="D508" i="22" s="1"/>
  <c r="D509" i="22" s="1"/>
  <c r="D510" i="22" s="1"/>
  <c r="D511" i="22" s="1"/>
  <c r="D512" i="22" s="1"/>
  <c r="D513" i="22" s="1"/>
  <c r="D514" i="22" s="1"/>
  <c r="D515" i="22" s="1"/>
  <c r="D516" i="22" s="1"/>
  <c r="D517" i="22" s="1"/>
  <c r="D518" i="22" s="1"/>
  <c r="D519" i="22" s="1"/>
  <c r="D520" i="22" s="1"/>
  <c r="D521" i="22" s="1"/>
  <c r="D522" i="22" s="1"/>
  <c r="D523" i="22" s="1"/>
  <c r="D524" i="22" s="1"/>
  <c r="D525" i="22" s="1"/>
  <c r="D526" i="22" s="1"/>
  <c r="D527" i="22" s="1"/>
  <c r="D528" i="22" s="1"/>
  <c r="D529" i="22" s="1"/>
  <c r="D530" i="22" s="1"/>
  <c r="D531" i="22" s="1"/>
  <c r="D532" i="22" s="1"/>
  <c r="D533" i="22" s="1"/>
  <c r="D534" i="22" s="1"/>
  <c r="D535" i="22" s="1"/>
  <c r="D536" i="22" s="1"/>
  <c r="D537" i="22" s="1"/>
  <c r="D538" i="22" s="1"/>
  <c r="D539" i="22" s="1"/>
  <c r="D540" i="22" s="1"/>
  <c r="D541" i="22" s="1"/>
  <c r="D542" i="22" s="1"/>
  <c r="D543" i="22" s="1"/>
  <c r="D544" i="22" s="1"/>
  <c r="D545" i="22" s="1"/>
  <c r="D546" i="22" s="1"/>
  <c r="D547" i="22" s="1"/>
  <c r="D548" i="22" s="1"/>
  <c r="D549" i="22" s="1"/>
  <c r="D550" i="22" s="1"/>
  <c r="D551" i="22" s="1"/>
  <c r="D552" i="22" s="1"/>
  <c r="D553" i="22" s="1"/>
  <c r="D554" i="22" s="1"/>
  <c r="D555" i="22" s="1"/>
  <c r="D556" i="22" s="1"/>
  <c r="D557" i="22" s="1"/>
  <c r="D558" i="22" s="1"/>
  <c r="D559" i="22" s="1"/>
  <c r="D560" i="22" s="1"/>
  <c r="D561" i="22" s="1"/>
  <c r="D562" i="22" s="1"/>
  <c r="D563" i="22" s="1"/>
  <c r="D564" i="22" s="1"/>
  <c r="D565" i="22" s="1"/>
  <c r="D566" i="22" s="1"/>
  <c r="D567" i="22" s="1"/>
  <c r="D568" i="22" s="1"/>
  <c r="D569" i="22" s="1"/>
  <c r="D570" i="22" s="1"/>
  <c r="D571" i="22" s="1"/>
  <c r="D572" i="22" s="1"/>
  <c r="D573" i="22" s="1"/>
  <c r="D574" i="22" s="1"/>
  <c r="D575" i="22" s="1"/>
  <c r="D576" i="22" s="1"/>
  <c r="D577" i="22" s="1"/>
  <c r="D578" i="22" s="1"/>
  <c r="D579" i="22" s="1"/>
  <c r="D580" i="22" s="1"/>
  <c r="D581" i="22" s="1"/>
  <c r="D582" i="22" s="1"/>
  <c r="D583" i="22" s="1"/>
  <c r="D584" i="22" s="1"/>
  <c r="D585" i="22" s="1"/>
  <c r="D586" i="22" s="1"/>
  <c r="D587" i="22" s="1"/>
  <c r="D588" i="22" s="1"/>
  <c r="D589" i="22" s="1"/>
  <c r="D590" i="22" s="1"/>
  <c r="D591" i="22" s="1"/>
  <c r="D592" i="22" s="1"/>
  <c r="D593" i="22" s="1"/>
  <c r="D594" i="22" s="1"/>
  <c r="D595" i="22" s="1"/>
  <c r="D596" i="22" s="1"/>
  <c r="D597" i="22" s="1"/>
  <c r="D598" i="22" s="1"/>
  <c r="D599" i="22" s="1"/>
  <c r="D600" i="22" s="1"/>
  <c r="D601" i="22" s="1"/>
  <c r="D602" i="22" s="1"/>
  <c r="D603" i="22" s="1"/>
  <c r="D604" i="22" s="1"/>
  <c r="D605" i="22" s="1"/>
  <c r="D606" i="22" s="1"/>
  <c r="D607" i="22" s="1"/>
  <c r="D608" i="22" s="1"/>
  <c r="D609" i="22" s="1"/>
  <c r="D610" i="22" s="1"/>
  <c r="D611" i="22" s="1"/>
  <c r="D612" i="22" s="1"/>
  <c r="D613" i="22" s="1"/>
  <c r="D614" i="22" s="1"/>
  <c r="D615" i="22" s="1"/>
  <c r="D616" i="22" s="1"/>
  <c r="D617" i="22" s="1"/>
  <c r="D618" i="22" s="1"/>
  <c r="D619" i="22" s="1"/>
  <c r="D620" i="22" s="1"/>
  <c r="D621" i="22" s="1"/>
  <c r="D622" i="22" s="1"/>
  <c r="D623" i="22" s="1"/>
  <c r="D624" i="22" s="1"/>
  <c r="D625" i="22" s="1"/>
  <c r="D626" i="22" s="1"/>
  <c r="D627" i="22" s="1"/>
  <c r="D628" i="22" s="1"/>
  <c r="D629" i="22" s="1"/>
  <c r="D630" i="22" s="1"/>
  <c r="D631" i="22" s="1"/>
  <c r="D632" i="22" s="1"/>
  <c r="D633" i="22" s="1"/>
  <c r="D634" i="22" s="1"/>
  <c r="D635" i="22" s="1"/>
  <c r="D636" i="22" s="1"/>
  <c r="D637" i="22" s="1"/>
  <c r="D638" i="22" s="1"/>
  <c r="D639" i="22" s="1"/>
  <c r="D640" i="22" s="1"/>
  <c r="D641" i="22" s="1"/>
  <c r="D642" i="22" s="1"/>
  <c r="D643" i="22" s="1"/>
  <c r="D644" i="22" s="1"/>
  <c r="D645" i="22" s="1"/>
  <c r="D646" i="22" s="1"/>
  <c r="D647" i="22" s="1"/>
  <c r="D648" i="22" s="1"/>
  <c r="D649" i="22" s="1"/>
  <c r="D650" i="22" s="1"/>
  <c r="D651" i="22" s="1"/>
  <c r="D652" i="22" s="1"/>
  <c r="D653" i="22" s="1"/>
  <c r="D654" i="22" s="1"/>
  <c r="D655" i="22" s="1"/>
  <c r="D656" i="22" s="1"/>
  <c r="D657" i="22" s="1"/>
  <c r="D658" i="22" s="1"/>
  <c r="D659" i="22" s="1"/>
  <c r="D660" i="22" s="1"/>
  <c r="D661" i="22" s="1"/>
  <c r="D662" i="22" s="1"/>
  <c r="D663" i="22" s="1"/>
  <c r="D664" i="22" s="1"/>
  <c r="D665" i="22" s="1"/>
  <c r="D666" i="22" s="1"/>
  <c r="D667" i="22" s="1"/>
  <c r="D668" i="22" s="1"/>
  <c r="D669" i="22" s="1"/>
  <c r="D670" i="22" s="1"/>
  <c r="D671" i="22" s="1"/>
  <c r="D672" i="22" s="1"/>
  <c r="D673" i="22" s="1"/>
  <c r="D674" i="22" s="1"/>
  <c r="D675" i="22" s="1"/>
  <c r="D676" i="22" s="1"/>
  <c r="D677" i="22" s="1"/>
  <c r="D678" i="22" s="1"/>
  <c r="D679" i="22" s="1"/>
  <c r="D680" i="22" s="1"/>
  <c r="D681" i="22" s="1"/>
  <c r="D682" i="22" s="1"/>
  <c r="D683" i="22" s="1"/>
  <c r="D684" i="22" s="1"/>
  <c r="D685" i="22" s="1"/>
  <c r="D686" i="22" s="1"/>
  <c r="D687" i="22" s="1"/>
  <c r="D688" i="22" s="1"/>
  <c r="D689" i="22" s="1"/>
  <c r="D690" i="22" s="1"/>
  <c r="D691" i="22" s="1"/>
  <c r="D692" i="22" s="1"/>
  <c r="D693" i="22" s="1"/>
  <c r="D694" i="22" s="1"/>
  <c r="D695" i="22" s="1"/>
  <c r="D696" i="22" s="1"/>
  <c r="D697" i="22" s="1"/>
  <c r="D698" i="22" s="1"/>
  <c r="D699" i="22" s="1"/>
  <c r="D700" i="22" s="1"/>
  <c r="D701" i="22" s="1"/>
  <c r="D702" i="22" s="1"/>
  <c r="D703" i="22" s="1"/>
  <c r="D704" i="22" s="1"/>
  <c r="D705" i="22" s="1"/>
  <c r="D706" i="22" s="1"/>
  <c r="D707" i="22" s="1"/>
  <c r="D708" i="22" s="1"/>
  <c r="D709" i="22" s="1"/>
  <c r="D710" i="22" s="1"/>
  <c r="D711" i="22" s="1"/>
  <c r="D712" i="22" s="1"/>
  <c r="D713" i="22" s="1"/>
  <c r="D714" i="22" s="1"/>
  <c r="D715" i="22" s="1"/>
  <c r="D716" i="22" s="1"/>
  <c r="D717" i="22" s="1"/>
  <c r="D718" i="22" s="1"/>
  <c r="D719" i="22" s="1"/>
  <c r="D720" i="22" s="1"/>
  <c r="D721" i="22" s="1"/>
  <c r="A28" i="22"/>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D16" i="22"/>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A15" i="22"/>
  <c r="A16" i="22" s="1"/>
  <c r="A17" i="22" s="1"/>
  <c r="A18" i="22" s="1"/>
  <c r="A19" i="22" s="1"/>
  <c r="A20" i="22" s="1"/>
  <c r="A21" i="22" s="1"/>
  <c r="A22" i="22" s="1"/>
  <c r="A23" i="22" s="1"/>
  <c r="A24" i="22" s="1"/>
  <c r="A25" i="22" s="1"/>
  <c r="A26" i="22" s="1"/>
  <c r="A27" i="22" s="1"/>
  <c r="D6" i="22"/>
  <c r="D7" i="22" s="1"/>
  <c r="D8" i="22" s="1"/>
  <c r="D9" i="22" s="1"/>
  <c r="D10" i="22" s="1"/>
  <c r="D11" i="22" s="1"/>
  <c r="D12" i="22" s="1"/>
  <c r="D13" i="22" s="1"/>
  <c r="D14" i="22" s="1"/>
  <c r="D15" i="22" s="1"/>
  <c r="E3" i="22"/>
  <c r="E4" i="22" s="1"/>
  <c r="E5" i="22" s="1"/>
  <c r="E6" i="22" s="1"/>
  <c r="E7" i="22" s="1"/>
  <c r="E8" i="22" s="1"/>
  <c r="E9" i="22" s="1"/>
  <c r="E10" i="22" s="1"/>
  <c r="E11" i="22" s="1"/>
  <c r="E12" i="22" s="1"/>
  <c r="E13" i="22" s="1"/>
  <c r="E14" i="22" s="1"/>
  <c r="E15" i="22" s="1"/>
  <c r="E16" i="22" s="1"/>
  <c r="E17" i="22" s="1"/>
  <c r="E18" i="22" s="1"/>
  <c r="E19" i="22" s="1"/>
  <c r="E20" i="22" s="1"/>
  <c r="E21" i="22" s="1"/>
  <c r="E22" i="22" s="1"/>
  <c r="E23" i="22" s="1"/>
  <c r="E24" i="22" s="1"/>
  <c r="E25" i="22" s="1"/>
  <c r="E26" i="22" s="1"/>
  <c r="E27" i="22" s="1"/>
  <c r="E28" i="22" s="1"/>
  <c r="E29" i="22" s="1"/>
  <c r="E30" i="22" s="1"/>
  <c r="E31" i="22" s="1"/>
  <c r="E32" i="22" s="1"/>
  <c r="E33" i="22" s="1"/>
  <c r="E34" i="22" s="1"/>
  <c r="E35" i="22" s="1"/>
  <c r="E36" i="22" s="1"/>
  <c r="E37" i="22" s="1"/>
  <c r="E38" i="22" s="1"/>
  <c r="E39" i="22" s="1"/>
  <c r="E40" i="22" s="1"/>
  <c r="E41" i="22" s="1"/>
  <c r="E42" i="22" s="1"/>
  <c r="E43" i="22" s="1"/>
  <c r="E44" i="22" s="1"/>
  <c r="E45" i="22" s="1"/>
  <c r="E46" i="22" s="1"/>
  <c r="E47" i="22" s="1"/>
  <c r="E48" i="22" s="1"/>
  <c r="E49" i="22" s="1"/>
  <c r="E50" i="22" s="1"/>
  <c r="E51" i="22" s="1"/>
  <c r="E52" i="22" s="1"/>
  <c r="E53" i="22" s="1"/>
  <c r="E54" i="22" s="1"/>
  <c r="E55" i="22" s="1"/>
  <c r="E56" i="22" s="1"/>
  <c r="E57" i="22" s="1"/>
  <c r="E58" i="22" s="1"/>
  <c r="E59" i="22" s="1"/>
  <c r="E60" i="22" s="1"/>
  <c r="E61" i="22" s="1"/>
  <c r="E62" i="22" s="1"/>
  <c r="E63" i="22" s="1"/>
  <c r="E64" i="22" s="1"/>
  <c r="E65" i="22" s="1"/>
  <c r="E66" i="22" s="1"/>
  <c r="E67" i="22" s="1"/>
  <c r="E68" i="22" s="1"/>
  <c r="E69" i="22" s="1"/>
  <c r="E70" i="22" s="1"/>
  <c r="E71" i="22" s="1"/>
  <c r="E72" i="22" s="1"/>
  <c r="E73" i="22" s="1"/>
  <c r="E74" i="22" s="1"/>
  <c r="E75" i="22" s="1"/>
  <c r="E76" i="22" s="1"/>
  <c r="E77" i="22" s="1"/>
  <c r="E78" i="22" s="1"/>
  <c r="E79" i="22" s="1"/>
  <c r="E80" i="22" s="1"/>
  <c r="E81" i="22" s="1"/>
  <c r="E82" i="22" s="1"/>
  <c r="E83" i="22" s="1"/>
  <c r="E84" i="22" s="1"/>
  <c r="E85" i="22" s="1"/>
  <c r="E86" i="22" s="1"/>
  <c r="E87" i="22" s="1"/>
  <c r="E88" i="22" s="1"/>
  <c r="E89" i="22" s="1"/>
  <c r="E90" i="22" s="1"/>
  <c r="E91" i="22" s="1"/>
  <c r="E92" i="22" s="1"/>
  <c r="E93" i="22" s="1"/>
  <c r="E94" i="22" s="1"/>
  <c r="E95" i="22" s="1"/>
  <c r="E96" i="22" s="1"/>
  <c r="E97" i="22" s="1"/>
  <c r="E98" i="22" s="1"/>
  <c r="E99" i="22" s="1"/>
  <c r="E100" i="22" s="1"/>
  <c r="E101" i="22" s="1"/>
  <c r="E102" i="22" s="1"/>
  <c r="E103" i="22" s="1"/>
  <c r="E104" i="22" s="1"/>
  <c r="E105" i="22" s="1"/>
  <c r="E106" i="22" s="1"/>
  <c r="E107" i="22" s="1"/>
  <c r="E108" i="22" s="1"/>
  <c r="E109" i="22" s="1"/>
  <c r="E110" i="22" s="1"/>
  <c r="E111" i="22" s="1"/>
  <c r="E112" i="22" s="1"/>
  <c r="E113" i="22" s="1"/>
  <c r="E114" i="22" s="1"/>
  <c r="E115" i="22" s="1"/>
  <c r="E116" i="22" s="1"/>
  <c r="E117" i="22" s="1"/>
  <c r="E118" i="22" s="1"/>
  <c r="E119" i="22" s="1"/>
  <c r="E120" i="22" s="1"/>
  <c r="E121" i="22" s="1"/>
  <c r="E122" i="22" s="1"/>
  <c r="E123" i="22" s="1"/>
  <c r="E124" i="22" s="1"/>
  <c r="E125" i="22" s="1"/>
  <c r="E126" i="22" s="1"/>
  <c r="E127" i="22" s="1"/>
  <c r="E128" i="22" s="1"/>
  <c r="E129" i="22" s="1"/>
  <c r="E130" i="22" s="1"/>
  <c r="E131" i="22" s="1"/>
  <c r="E132" i="22" s="1"/>
  <c r="E133" i="22" s="1"/>
  <c r="E134" i="22" s="1"/>
  <c r="E135" i="22" s="1"/>
  <c r="E136" i="22" s="1"/>
  <c r="E137" i="22" s="1"/>
  <c r="E138" i="22" s="1"/>
  <c r="E139" i="22" s="1"/>
  <c r="E140" i="22" s="1"/>
  <c r="E141" i="22" s="1"/>
  <c r="E142" i="22" s="1"/>
  <c r="E143" i="22" s="1"/>
  <c r="E144" i="22" s="1"/>
  <c r="E145" i="22" s="1"/>
  <c r="E146" i="22" s="1"/>
  <c r="E147" i="22" s="1"/>
  <c r="E148" i="22" s="1"/>
  <c r="E149" i="22" s="1"/>
  <c r="E150" i="22" s="1"/>
  <c r="E151" i="22" s="1"/>
  <c r="E152" i="22" s="1"/>
  <c r="E153" i="22" s="1"/>
  <c r="E154" i="22" s="1"/>
  <c r="E155" i="22" s="1"/>
  <c r="E156" i="22" s="1"/>
  <c r="E157" i="22" s="1"/>
  <c r="E158" i="22" s="1"/>
  <c r="E159" i="22" s="1"/>
  <c r="E160" i="22" s="1"/>
  <c r="E161" i="22" s="1"/>
  <c r="E162" i="22" s="1"/>
  <c r="E163" i="22" s="1"/>
  <c r="E164" i="22" s="1"/>
  <c r="E165" i="22" s="1"/>
  <c r="E166" i="22" s="1"/>
  <c r="E167" i="22" s="1"/>
  <c r="E168" i="22" s="1"/>
  <c r="E169" i="22" s="1"/>
  <c r="E170" i="22" s="1"/>
  <c r="E171" i="22" s="1"/>
  <c r="E172" i="22" s="1"/>
  <c r="E173" i="22" s="1"/>
  <c r="E174" i="22" s="1"/>
  <c r="E175" i="22" s="1"/>
  <c r="E176" i="22" s="1"/>
  <c r="E177" i="22" s="1"/>
  <c r="E178" i="22" s="1"/>
  <c r="E179" i="22" s="1"/>
  <c r="E180" i="22" s="1"/>
  <c r="E181" i="22" s="1"/>
  <c r="E182" i="22" s="1"/>
  <c r="E183" i="22" s="1"/>
  <c r="E184" i="22" s="1"/>
  <c r="E185" i="22" s="1"/>
  <c r="E186" i="22" s="1"/>
  <c r="E187" i="22" s="1"/>
  <c r="E188" i="22" s="1"/>
  <c r="E189" i="22" s="1"/>
  <c r="E190" i="22" s="1"/>
  <c r="E191" i="22" s="1"/>
  <c r="E192" i="22" s="1"/>
  <c r="E193" i="22" s="1"/>
  <c r="E194" i="22" s="1"/>
  <c r="E195" i="22" s="1"/>
  <c r="E196" i="22" s="1"/>
  <c r="E197" i="22" s="1"/>
  <c r="E198" i="22" s="1"/>
  <c r="E199" i="22" s="1"/>
  <c r="E200" i="22" s="1"/>
  <c r="E201" i="22" s="1"/>
  <c r="E202" i="22" s="1"/>
  <c r="E203" i="22" s="1"/>
  <c r="E204" i="22" s="1"/>
  <c r="E205" i="22" s="1"/>
  <c r="E206" i="22" s="1"/>
  <c r="E207" i="22" s="1"/>
  <c r="E208" i="22" s="1"/>
  <c r="E209" i="22" s="1"/>
  <c r="E210" i="22" s="1"/>
  <c r="E211" i="22" s="1"/>
  <c r="E212" i="22" s="1"/>
  <c r="E213" i="22" s="1"/>
  <c r="E214" i="22" s="1"/>
  <c r="E215" i="22" s="1"/>
  <c r="E216" i="22" s="1"/>
  <c r="E217" i="22" s="1"/>
  <c r="E218" i="22" s="1"/>
  <c r="E219" i="22" s="1"/>
  <c r="E220" i="22" s="1"/>
  <c r="E221" i="22" s="1"/>
  <c r="E222" i="22" s="1"/>
  <c r="E223" i="22" s="1"/>
  <c r="E224" i="22" s="1"/>
  <c r="E225" i="22" s="1"/>
  <c r="E226" i="22" s="1"/>
  <c r="E227" i="22" s="1"/>
  <c r="E228" i="22" s="1"/>
  <c r="E229" i="22" s="1"/>
  <c r="E230" i="22" s="1"/>
  <c r="E231" i="22" s="1"/>
  <c r="E232" i="22" s="1"/>
  <c r="E233" i="22" s="1"/>
  <c r="E234" i="22" s="1"/>
  <c r="E235" i="22" s="1"/>
  <c r="E236" i="22" s="1"/>
  <c r="E237" i="22" s="1"/>
  <c r="E238" i="22" s="1"/>
  <c r="E239" i="22" s="1"/>
  <c r="E240" i="22" s="1"/>
  <c r="E241" i="22" s="1"/>
  <c r="E242" i="22" s="1"/>
  <c r="E243" i="22" s="1"/>
  <c r="E244" i="22" s="1"/>
  <c r="E245" i="22" s="1"/>
  <c r="E246" i="22" s="1"/>
  <c r="E247" i="22" s="1"/>
  <c r="E248" i="22" s="1"/>
  <c r="E249" i="22" s="1"/>
  <c r="E250" i="22" s="1"/>
  <c r="E251" i="22" s="1"/>
  <c r="E252" i="22" s="1"/>
  <c r="E253" i="22" s="1"/>
  <c r="E254" i="22" s="1"/>
  <c r="E255" i="22" s="1"/>
  <c r="E256" i="22" s="1"/>
  <c r="E257" i="22" s="1"/>
  <c r="E258" i="22" s="1"/>
  <c r="E259" i="22" s="1"/>
  <c r="E260" i="22" s="1"/>
  <c r="E261" i="22" s="1"/>
  <c r="E262" i="22" s="1"/>
  <c r="E263" i="22" s="1"/>
  <c r="E264" i="22" s="1"/>
  <c r="E265" i="22" s="1"/>
  <c r="E266" i="22" s="1"/>
  <c r="E267" i="22" s="1"/>
  <c r="E268" i="22" s="1"/>
  <c r="E269" i="22" s="1"/>
  <c r="E270" i="22" s="1"/>
  <c r="E271" i="22" s="1"/>
  <c r="E272" i="22" s="1"/>
  <c r="E273" i="22" s="1"/>
  <c r="E274" i="22" s="1"/>
  <c r="E275" i="22" s="1"/>
  <c r="E276" i="22" s="1"/>
  <c r="E277" i="22" s="1"/>
  <c r="E278" i="22" s="1"/>
  <c r="E279" i="22" s="1"/>
  <c r="E280" i="22" s="1"/>
  <c r="E281" i="22" s="1"/>
  <c r="E282" i="22" s="1"/>
  <c r="E283" i="22" s="1"/>
  <c r="E284" i="22" s="1"/>
  <c r="E285" i="22" s="1"/>
  <c r="E286" i="22" s="1"/>
  <c r="E287" i="22" s="1"/>
  <c r="E288" i="22" s="1"/>
  <c r="E289" i="22" s="1"/>
  <c r="E290" i="22" s="1"/>
  <c r="E291" i="22" s="1"/>
  <c r="E292" i="22" s="1"/>
  <c r="E293" i="22" s="1"/>
  <c r="E294" i="22" s="1"/>
  <c r="E295" i="22" s="1"/>
  <c r="E296" i="22" s="1"/>
  <c r="E297" i="22" s="1"/>
  <c r="E298" i="22" s="1"/>
  <c r="E299" i="22" s="1"/>
  <c r="E300" i="22" s="1"/>
  <c r="E301" i="22" s="1"/>
  <c r="E302" i="22" s="1"/>
  <c r="E303" i="22" s="1"/>
  <c r="E304" i="22" s="1"/>
  <c r="E305" i="22" s="1"/>
  <c r="E306" i="22" s="1"/>
  <c r="E307" i="22" s="1"/>
  <c r="E308" i="22" s="1"/>
  <c r="E309" i="22" s="1"/>
  <c r="E310" i="22" s="1"/>
  <c r="E311" i="22" s="1"/>
  <c r="E312" i="22" s="1"/>
  <c r="E313" i="22" s="1"/>
  <c r="E314" i="22" s="1"/>
  <c r="E315" i="22" s="1"/>
  <c r="E316" i="22" s="1"/>
  <c r="E317" i="22" s="1"/>
  <c r="E318" i="22" s="1"/>
  <c r="E319" i="22" s="1"/>
  <c r="E320" i="22" s="1"/>
  <c r="E321" i="22" s="1"/>
  <c r="E322" i="22" s="1"/>
  <c r="E323" i="22" s="1"/>
  <c r="E324" i="22" s="1"/>
  <c r="E325" i="22" s="1"/>
  <c r="E326" i="22" s="1"/>
  <c r="E327" i="22" s="1"/>
  <c r="E328" i="22" s="1"/>
  <c r="E329" i="22" s="1"/>
  <c r="E330" i="22" s="1"/>
  <c r="E331" i="22" s="1"/>
  <c r="E332" i="22" s="1"/>
  <c r="E333" i="22" s="1"/>
  <c r="E334" i="22" s="1"/>
  <c r="E335" i="22" s="1"/>
  <c r="E336" i="22" s="1"/>
  <c r="E337" i="22" s="1"/>
  <c r="E338" i="22" s="1"/>
  <c r="E339" i="22" s="1"/>
  <c r="E340" i="22" s="1"/>
  <c r="E341" i="22" s="1"/>
  <c r="E342" i="22" s="1"/>
  <c r="E343" i="22" s="1"/>
  <c r="E344" i="22" s="1"/>
  <c r="E345" i="22" s="1"/>
  <c r="E346" i="22" s="1"/>
  <c r="E347" i="22" s="1"/>
  <c r="E348" i="22" s="1"/>
  <c r="E349" i="22" s="1"/>
  <c r="E350" i="22" s="1"/>
  <c r="E351" i="22" s="1"/>
  <c r="E352" i="22" s="1"/>
  <c r="E353" i="22" s="1"/>
  <c r="E354" i="22" s="1"/>
  <c r="E355" i="22" s="1"/>
  <c r="E356" i="22" s="1"/>
  <c r="E357" i="22" s="1"/>
  <c r="E358" i="22" s="1"/>
  <c r="E359" i="22" s="1"/>
  <c r="E360" i="22" s="1"/>
  <c r="E361" i="22" s="1"/>
  <c r="E362" i="22" s="1"/>
  <c r="E363" i="22" s="1"/>
  <c r="E364" i="22" s="1"/>
  <c r="E365" i="22" s="1"/>
  <c r="E366" i="22" s="1"/>
  <c r="E367" i="22" s="1"/>
  <c r="E368" i="22" s="1"/>
  <c r="E369" i="22" s="1"/>
  <c r="E370" i="22" s="1"/>
  <c r="E371" i="22" s="1"/>
  <c r="E372" i="22" s="1"/>
  <c r="E373" i="22" s="1"/>
  <c r="E374" i="22" s="1"/>
  <c r="E375" i="22" s="1"/>
  <c r="E376" i="22" s="1"/>
  <c r="E377" i="22" s="1"/>
  <c r="E378" i="22" s="1"/>
  <c r="E379" i="22" s="1"/>
  <c r="E380" i="22" s="1"/>
  <c r="E381" i="22" s="1"/>
  <c r="E382" i="22" s="1"/>
  <c r="E383" i="22" s="1"/>
  <c r="E384" i="22" s="1"/>
  <c r="E385" i="22" s="1"/>
  <c r="E386" i="22" s="1"/>
  <c r="E387" i="22" s="1"/>
  <c r="E388" i="22" s="1"/>
  <c r="E389" i="22" s="1"/>
  <c r="E390" i="22" s="1"/>
  <c r="E391" i="22" s="1"/>
  <c r="E392" i="22" s="1"/>
  <c r="E393" i="22" s="1"/>
  <c r="E394" i="22" s="1"/>
  <c r="E395" i="22" s="1"/>
  <c r="E396" i="22" s="1"/>
  <c r="E397" i="22" s="1"/>
  <c r="E398" i="22" s="1"/>
  <c r="E399" i="22" s="1"/>
  <c r="E400" i="22" s="1"/>
  <c r="E401" i="22" s="1"/>
  <c r="E402" i="22" s="1"/>
  <c r="E403" i="22" s="1"/>
  <c r="E404" i="22" s="1"/>
  <c r="E405" i="22" s="1"/>
  <c r="E406" i="22" s="1"/>
  <c r="E407" i="22" s="1"/>
  <c r="E408" i="22" s="1"/>
  <c r="E409" i="22" s="1"/>
  <c r="E410" i="22" s="1"/>
  <c r="E411" i="22" s="1"/>
  <c r="E412" i="22" s="1"/>
  <c r="E413" i="22" s="1"/>
  <c r="E414" i="22" s="1"/>
  <c r="E415" i="22" s="1"/>
  <c r="E416" i="22" s="1"/>
  <c r="E417" i="22" s="1"/>
  <c r="E418" i="22" s="1"/>
  <c r="E419" i="22" s="1"/>
  <c r="E420" i="22" s="1"/>
  <c r="E421" i="22" s="1"/>
  <c r="E422" i="22" s="1"/>
  <c r="E423" i="22" s="1"/>
  <c r="E424" i="22" s="1"/>
  <c r="E425" i="22" s="1"/>
  <c r="E426" i="22" s="1"/>
  <c r="E427" i="22" s="1"/>
  <c r="E428" i="22" s="1"/>
  <c r="E429" i="22" s="1"/>
  <c r="E430" i="22" s="1"/>
  <c r="E431" i="22" s="1"/>
  <c r="E432" i="22" s="1"/>
  <c r="E433" i="22" s="1"/>
  <c r="E434" i="22" s="1"/>
  <c r="E435" i="22" s="1"/>
  <c r="E436" i="22" s="1"/>
  <c r="E437" i="22" s="1"/>
  <c r="E438" i="22" s="1"/>
  <c r="E439" i="22" s="1"/>
  <c r="E440" i="22" s="1"/>
  <c r="E441" i="22" s="1"/>
  <c r="E442" i="22" s="1"/>
  <c r="E443" i="22" s="1"/>
  <c r="E444" i="22" s="1"/>
  <c r="E445" i="22" s="1"/>
  <c r="E446" i="22" s="1"/>
  <c r="E447" i="22" s="1"/>
  <c r="E448" i="22" s="1"/>
  <c r="E449" i="22" s="1"/>
  <c r="E450" i="22" s="1"/>
  <c r="E451" i="22" s="1"/>
  <c r="E452" i="22" s="1"/>
  <c r="E453" i="22" s="1"/>
  <c r="E454" i="22" s="1"/>
  <c r="E455" i="22" s="1"/>
  <c r="E456" i="22" s="1"/>
  <c r="E457" i="22" s="1"/>
  <c r="E458" i="22" s="1"/>
  <c r="E459" i="22" s="1"/>
  <c r="E460" i="22" s="1"/>
  <c r="E461" i="22" s="1"/>
  <c r="E462" i="22" s="1"/>
  <c r="E463" i="22" s="1"/>
  <c r="E464" i="22" s="1"/>
  <c r="E465" i="22" s="1"/>
  <c r="E466" i="22" s="1"/>
  <c r="E467" i="22" s="1"/>
  <c r="E468" i="22" s="1"/>
  <c r="E469" i="22" s="1"/>
  <c r="E470" i="22" s="1"/>
  <c r="E471" i="22" s="1"/>
  <c r="E472" i="22" s="1"/>
  <c r="E473" i="22" s="1"/>
  <c r="E474" i="22" s="1"/>
  <c r="E475" i="22" s="1"/>
  <c r="E476" i="22" s="1"/>
  <c r="E477" i="22" s="1"/>
  <c r="E478" i="22" s="1"/>
  <c r="E479" i="22" s="1"/>
  <c r="E480" i="22" s="1"/>
  <c r="E481" i="22" s="1"/>
  <c r="E482" i="22" s="1"/>
  <c r="E483" i="22" s="1"/>
  <c r="E484" i="22" s="1"/>
  <c r="E485" i="22" s="1"/>
  <c r="E486" i="22" s="1"/>
  <c r="E487" i="22" s="1"/>
  <c r="E488" i="22" s="1"/>
  <c r="E489" i="22" s="1"/>
  <c r="E490" i="22" s="1"/>
  <c r="E491" i="22" s="1"/>
  <c r="E492" i="22" s="1"/>
  <c r="E493" i="22" s="1"/>
  <c r="E494" i="22" s="1"/>
  <c r="E495" i="22" s="1"/>
  <c r="E496" i="22" s="1"/>
  <c r="E497" i="22" s="1"/>
  <c r="E498" i="22" s="1"/>
  <c r="E499" i="22" s="1"/>
  <c r="E500" i="22" s="1"/>
  <c r="E501" i="22" s="1"/>
  <c r="E502" i="22" s="1"/>
  <c r="E503" i="22" s="1"/>
  <c r="E504" i="22" s="1"/>
  <c r="E505" i="22" s="1"/>
  <c r="E506" i="22" s="1"/>
  <c r="E507" i="22" s="1"/>
  <c r="E508" i="22" s="1"/>
  <c r="E509" i="22" s="1"/>
  <c r="E510" i="22" s="1"/>
  <c r="E511" i="22" s="1"/>
  <c r="E512" i="22" s="1"/>
  <c r="E513" i="22" s="1"/>
  <c r="E514" i="22" s="1"/>
  <c r="E515" i="22" s="1"/>
  <c r="E516" i="22" s="1"/>
  <c r="E517" i="22" s="1"/>
  <c r="E518" i="22" s="1"/>
  <c r="E519" i="22" s="1"/>
  <c r="E520" i="22" s="1"/>
  <c r="E521" i="22" s="1"/>
  <c r="E522" i="22" s="1"/>
  <c r="E523" i="22" s="1"/>
  <c r="E524" i="22" s="1"/>
  <c r="E525" i="22" s="1"/>
  <c r="E526" i="22" s="1"/>
  <c r="E527" i="22" s="1"/>
  <c r="E528" i="22" s="1"/>
  <c r="E529" i="22" s="1"/>
  <c r="E530" i="22" s="1"/>
  <c r="E531" i="22" s="1"/>
  <c r="E532" i="22" s="1"/>
  <c r="E533" i="22" s="1"/>
  <c r="E534" i="22" s="1"/>
  <c r="E535" i="22" s="1"/>
  <c r="E536" i="22" s="1"/>
  <c r="E537" i="22" s="1"/>
  <c r="E538" i="22" s="1"/>
  <c r="E539" i="22" s="1"/>
  <c r="E540" i="22" s="1"/>
  <c r="E541" i="22" s="1"/>
  <c r="E542" i="22" s="1"/>
  <c r="E543" i="22" s="1"/>
  <c r="E544" i="22" s="1"/>
  <c r="E545" i="22" s="1"/>
  <c r="E546" i="22" s="1"/>
  <c r="E547" i="22" s="1"/>
  <c r="E548" i="22" s="1"/>
  <c r="E549" i="22" s="1"/>
  <c r="E550" i="22" s="1"/>
  <c r="E551" i="22" s="1"/>
  <c r="E552" i="22" s="1"/>
  <c r="E553" i="22" s="1"/>
  <c r="E554" i="22" s="1"/>
  <c r="E555" i="22" s="1"/>
  <c r="E556" i="22" s="1"/>
  <c r="E557" i="22" s="1"/>
  <c r="E558" i="22" s="1"/>
  <c r="E559" i="22" s="1"/>
  <c r="E560" i="22" s="1"/>
  <c r="E561" i="22" s="1"/>
  <c r="E562" i="22" s="1"/>
  <c r="E563" i="22" s="1"/>
  <c r="E564" i="22" s="1"/>
  <c r="E565" i="22" s="1"/>
  <c r="E566" i="22" s="1"/>
  <c r="E567" i="22" s="1"/>
  <c r="E568" i="22" s="1"/>
  <c r="E569" i="22" s="1"/>
  <c r="E570" i="22" s="1"/>
  <c r="E571" i="22" s="1"/>
  <c r="E572" i="22" s="1"/>
  <c r="E573" i="22" s="1"/>
  <c r="E574" i="22" s="1"/>
  <c r="E575" i="22" s="1"/>
  <c r="E576" i="22" s="1"/>
  <c r="E577" i="22" s="1"/>
  <c r="E578" i="22" s="1"/>
  <c r="E579" i="22" s="1"/>
  <c r="E580" i="22" s="1"/>
  <c r="E581" i="22" s="1"/>
  <c r="E582" i="22" s="1"/>
  <c r="E583" i="22" s="1"/>
  <c r="E584" i="22" s="1"/>
  <c r="E585" i="22" s="1"/>
  <c r="E586" i="22" s="1"/>
  <c r="E587" i="22" s="1"/>
  <c r="E588" i="22" s="1"/>
  <c r="E589" i="22" s="1"/>
  <c r="E590" i="22" s="1"/>
  <c r="E591" i="22" s="1"/>
  <c r="E592" i="22" s="1"/>
  <c r="E593" i="22" s="1"/>
  <c r="E594" i="22" s="1"/>
  <c r="E595" i="22" s="1"/>
  <c r="E596" i="22" s="1"/>
  <c r="E597" i="22" s="1"/>
  <c r="E598" i="22" s="1"/>
  <c r="E599" i="22" s="1"/>
  <c r="E600" i="22" s="1"/>
  <c r="E601" i="22" s="1"/>
  <c r="E602" i="22" s="1"/>
  <c r="E603" i="22" s="1"/>
  <c r="E604" i="22" s="1"/>
  <c r="E605" i="22" s="1"/>
  <c r="E606" i="22" s="1"/>
  <c r="E607" i="22" s="1"/>
  <c r="E608" i="22" s="1"/>
  <c r="E609" i="22" s="1"/>
  <c r="E610" i="22" s="1"/>
  <c r="E611" i="22" s="1"/>
  <c r="E612" i="22" s="1"/>
  <c r="E613" i="22" s="1"/>
  <c r="E614" i="22" s="1"/>
  <c r="E615" i="22" s="1"/>
  <c r="E616" i="22" s="1"/>
  <c r="E617" i="22" s="1"/>
  <c r="E618" i="22" s="1"/>
  <c r="E619" i="22" s="1"/>
  <c r="E620" i="22" s="1"/>
  <c r="E621" i="22" s="1"/>
  <c r="E622" i="22" s="1"/>
  <c r="E623" i="22" s="1"/>
  <c r="E624" i="22" s="1"/>
  <c r="E625" i="22" s="1"/>
  <c r="E626" i="22" s="1"/>
  <c r="E627" i="22" s="1"/>
  <c r="E628" i="22" s="1"/>
  <c r="E629" i="22" s="1"/>
  <c r="E630" i="22" s="1"/>
  <c r="E631" i="22" s="1"/>
  <c r="E632" i="22" s="1"/>
  <c r="E633" i="22" s="1"/>
  <c r="E634" i="22" s="1"/>
  <c r="E635" i="22" s="1"/>
  <c r="E636" i="22" s="1"/>
  <c r="E637" i="22" s="1"/>
  <c r="E638" i="22" s="1"/>
  <c r="E639" i="22" s="1"/>
  <c r="E640" i="22" s="1"/>
  <c r="E641" i="22" s="1"/>
  <c r="E642" i="22" s="1"/>
  <c r="E643" i="22" s="1"/>
  <c r="E644" i="22" s="1"/>
  <c r="E645" i="22" s="1"/>
  <c r="E646" i="22" s="1"/>
  <c r="E647" i="22" s="1"/>
  <c r="E648" i="22" s="1"/>
  <c r="E649" i="22" s="1"/>
  <c r="E650" i="22" s="1"/>
  <c r="E651" i="22" s="1"/>
  <c r="E652" i="22" s="1"/>
  <c r="E653" i="22" s="1"/>
  <c r="E654" i="22" s="1"/>
  <c r="E655" i="22" s="1"/>
  <c r="E656" i="22" s="1"/>
  <c r="E657" i="22" s="1"/>
  <c r="E658" i="22" s="1"/>
  <c r="E659" i="22" s="1"/>
  <c r="E660" i="22" s="1"/>
  <c r="E661" i="22" s="1"/>
  <c r="E662" i="22" s="1"/>
  <c r="E663" i="22" s="1"/>
  <c r="E664" i="22" s="1"/>
  <c r="E665" i="22" s="1"/>
  <c r="E666" i="22" s="1"/>
  <c r="E667" i="22" s="1"/>
  <c r="E668" i="22" s="1"/>
  <c r="E669" i="22" s="1"/>
  <c r="E670" i="22" s="1"/>
  <c r="E671" i="22" s="1"/>
  <c r="E672" i="22" s="1"/>
  <c r="E673" i="22" s="1"/>
  <c r="E674" i="22" s="1"/>
  <c r="E675" i="22" s="1"/>
  <c r="E676" i="22" s="1"/>
  <c r="E677" i="22" s="1"/>
  <c r="E678" i="22" s="1"/>
  <c r="E679" i="22" s="1"/>
  <c r="E680" i="22" s="1"/>
  <c r="E681" i="22" s="1"/>
  <c r="E682" i="22" s="1"/>
  <c r="E683" i="22" s="1"/>
  <c r="E684" i="22" s="1"/>
  <c r="E685" i="22" s="1"/>
  <c r="E686" i="22" s="1"/>
  <c r="E687" i="22" s="1"/>
  <c r="E688" i="22" s="1"/>
  <c r="E689" i="22" s="1"/>
  <c r="E690" i="22" s="1"/>
  <c r="E691" i="22" s="1"/>
  <c r="E692" i="22" s="1"/>
  <c r="E693" i="22" s="1"/>
  <c r="E694" i="22" s="1"/>
  <c r="E695" i="22" s="1"/>
  <c r="E696" i="22" s="1"/>
  <c r="E697" i="22" s="1"/>
  <c r="E698" i="22" s="1"/>
  <c r="E699" i="22" s="1"/>
  <c r="E700" i="22" s="1"/>
  <c r="E701" i="22" s="1"/>
  <c r="E702" i="22" s="1"/>
  <c r="E703" i="22" s="1"/>
  <c r="E704" i="22" s="1"/>
  <c r="E705" i="22" s="1"/>
  <c r="E706" i="22" s="1"/>
  <c r="E707" i="22" s="1"/>
  <c r="E708" i="22" s="1"/>
  <c r="E709" i="22" s="1"/>
  <c r="E710" i="22" s="1"/>
  <c r="E711" i="22" s="1"/>
  <c r="E712" i="22" s="1"/>
  <c r="E713" i="22" s="1"/>
  <c r="E714" i="22" s="1"/>
  <c r="E715" i="22" s="1"/>
  <c r="E716" i="22" s="1"/>
  <c r="E717" i="22" s="1"/>
  <c r="E718" i="22" s="1"/>
  <c r="E719" i="22" s="1"/>
  <c r="E720" i="22" s="1"/>
  <c r="E721" i="22" s="1"/>
  <c r="D3" i="22"/>
  <c r="D4" i="22" s="1"/>
  <c r="D5" i="22" s="1"/>
  <c r="C3" i="22"/>
  <c r="C4" i="22" s="1"/>
  <c r="C5" i="22" s="1"/>
  <c r="C6" i="22" s="1"/>
  <c r="C7" i="22" s="1"/>
  <c r="C8" i="22" s="1"/>
  <c r="C9" i="22" s="1"/>
  <c r="C10" i="22" s="1"/>
  <c r="C11" i="22" s="1"/>
  <c r="C12" i="22" s="1"/>
  <c r="C13" i="22" s="1"/>
  <c r="C14" i="22" s="1"/>
  <c r="C15" i="22" s="1"/>
  <c r="C16" i="22" s="1"/>
  <c r="C17" i="22" s="1"/>
  <c r="C18" i="22" s="1"/>
  <c r="C19" i="22" s="1"/>
  <c r="C20" i="22" s="1"/>
  <c r="C21" i="22" s="1"/>
  <c r="C22" i="22" s="1"/>
  <c r="C23" i="22" s="1"/>
  <c r="C24" i="22" s="1"/>
  <c r="C25" i="22" s="1"/>
  <c r="C26" i="22" s="1"/>
  <c r="C27" i="22" s="1"/>
  <c r="C28" i="22" s="1"/>
  <c r="C29" i="22" s="1"/>
  <c r="C30" i="22" s="1"/>
  <c r="C31" i="22" s="1"/>
  <c r="C32" i="22" s="1"/>
  <c r="C33" i="22" s="1"/>
  <c r="C34" i="22" s="1"/>
  <c r="C35" i="22" s="1"/>
  <c r="C36" i="22" s="1"/>
  <c r="C37" i="22" s="1"/>
  <c r="C38" i="22" s="1"/>
  <c r="C39" i="22" s="1"/>
  <c r="C40" i="22" s="1"/>
  <c r="C41" i="22" s="1"/>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76" i="22" s="1"/>
  <c r="C77" i="22" s="1"/>
  <c r="C78" i="22" s="1"/>
  <c r="C79" i="22" s="1"/>
  <c r="C80" i="22" s="1"/>
  <c r="C81" i="22" s="1"/>
  <c r="C82" i="22" s="1"/>
  <c r="C83" i="22" s="1"/>
  <c r="C84" i="22" s="1"/>
  <c r="C85" i="22" s="1"/>
  <c r="C86" i="22" s="1"/>
  <c r="C87" i="22" s="1"/>
  <c r="C88" i="22" s="1"/>
  <c r="C89" i="22" s="1"/>
  <c r="C90" i="22" s="1"/>
  <c r="C91" i="22" s="1"/>
  <c r="C92" i="22" s="1"/>
  <c r="C93" i="22" s="1"/>
  <c r="C94" i="22" s="1"/>
  <c r="C95" i="22" s="1"/>
  <c r="C96" i="22" s="1"/>
  <c r="C97" i="22" s="1"/>
  <c r="C98" i="22" s="1"/>
  <c r="C99" i="22" s="1"/>
  <c r="C100" i="22" s="1"/>
  <c r="C101" i="22" s="1"/>
  <c r="C102" i="22" s="1"/>
  <c r="C103" i="22" s="1"/>
  <c r="C104" i="22" s="1"/>
  <c r="C105" i="22" s="1"/>
  <c r="C106" i="22" s="1"/>
  <c r="C107" i="22" s="1"/>
  <c r="C108" i="22" s="1"/>
  <c r="C109" i="22" s="1"/>
  <c r="C110" i="22" s="1"/>
  <c r="C111" i="22" s="1"/>
  <c r="C112" i="22" s="1"/>
  <c r="C113" i="22" s="1"/>
  <c r="C114" i="22" s="1"/>
  <c r="C115" i="22" s="1"/>
  <c r="C116" i="22" s="1"/>
  <c r="C117" i="22" s="1"/>
  <c r="C118" i="22" s="1"/>
  <c r="C119" i="22" s="1"/>
  <c r="C120" i="22" s="1"/>
  <c r="C121" i="22" s="1"/>
  <c r="C122" i="22" s="1"/>
  <c r="C123" i="22" s="1"/>
  <c r="C124" i="22" s="1"/>
  <c r="C125" i="22" s="1"/>
  <c r="C126" i="22" s="1"/>
  <c r="C127" i="22" s="1"/>
  <c r="C128" i="22" s="1"/>
  <c r="C129" i="22" s="1"/>
  <c r="C130" i="22" s="1"/>
  <c r="C131" i="22" s="1"/>
  <c r="C132" i="22" s="1"/>
  <c r="C133" i="22" s="1"/>
  <c r="C134" i="22" s="1"/>
  <c r="C135" i="22" s="1"/>
  <c r="C136" i="22" s="1"/>
  <c r="C137" i="22" s="1"/>
  <c r="C138" i="22" s="1"/>
  <c r="C139" i="22" s="1"/>
  <c r="C140" i="22" s="1"/>
  <c r="C141" i="22" s="1"/>
  <c r="C142" i="22" s="1"/>
  <c r="C143" i="22" s="1"/>
  <c r="C144" i="22" s="1"/>
  <c r="C145" i="22" s="1"/>
  <c r="C146" i="22" s="1"/>
  <c r="C147" i="22" s="1"/>
  <c r="C148" i="22" s="1"/>
  <c r="C149" i="22" s="1"/>
  <c r="C150" i="22" s="1"/>
  <c r="C151" i="22" s="1"/>
  <c r="C152" i="22" s="1"/>
  <c r="C153" i="22" s="1"/>
  <c r="C154" i="22" s="1"/>
  <c r="C155" i="22" s="1"/>
  <c r="C156" i="22" s="1"/>
  <c r="C157" i="22" s="1"/>
  <c r="C158" i="22" s="1"/>
  <c r="C159" i="22" s="1"/>
  <c r="C160" i="22" s="1"/>
  <c r="C161" i="22" s="1"/>
  <c r="C162" i="22" s="1"/>
  <c r="C163" i="22" s="1"/>
  <c r="C164" i="22" s="1"/>
  <c r="C165" i="22" s="1"/>
  <c r="C166" i="22" s="1"/>
  <c r="C167" i="22" s="1"/>
  <c r="C168" i="22" s="1"/>
  <c r="C169" i="22" s="1"/>
  <c r="C170" i="22" s="1"/>
  <c r="C171" i="22" s="1"/>
  <c r="C172" i="22" s="1"/>
  <c r="C173" i="22" s="1"/>
  <c r="C174" i="22" s="1"/>
  <c r="C175" i="22" s="1"/>
  <c r="C176" i="22" s="1"/>
  <c r="C177" i="22" s="1"/>
  <c r="C178" i="22" s="1"/>
  <c r="C179" i="22" s="1"/>
  <c r="C180" i="22" s="1"/>
  <c r="C181" i="22" s="1"/>
  <c r="C182" i="22" s="1"/>
  <c r="C183" i="22" s="1"/>
  <c r="C184" i="22" s="1"/>
  <c r="C185" i="22" s="1"/>
  <c r="C186" i="22" s="1"/>
  <c r="C187" i="22" s="1"/>
  <c r="C188" i="22" s="1"/>
  <c r="C189" i="22" s="1"/>
  <c r="C190" i="22" s="1"/>
  <c r="C191" i="22" s="1"/>
  <c r="C192" i="22" s="1"/>
  <c r="C193" i="22" s="1"/>
  <c r="C194" i="22" s="1"/>
  <c r="C195" i="22" s="1"/>
  <c r="C196" i="22" s="1"/>
  <c r="C197" i="22" s="1"/>
  <c r="C198" i="22" s="1"/>
  <c r="C199" i="22" s="1"/>
  <c r="C200" i="22" s="1"/>
  <c r="C201" i="22" s="1"/>
  <c r="C202" i="22" s="1"/>
  <c r="C203" i="22" s="1"/>
  <c r="C204" i="22" s="1"/>
  <c r="C205" i="22" s="1"/>
  <c r="C206" i="22" s="1"/>
  <c r="C207" i="22" s="1"/>
  <c r="C208" i="22" s="1"/>
  <c r="C209" i="22" s="1"/>
  <c r="C210" i="22" s="1"/>
  <c r="C211" i="22" s="1"/>
  <c r="C212" i="22" s="1"/>
  <c r="C213" i="22" s="1"/>
  <c r="C214" i="22" s="1"/>
  <c r="C215" i="22" s="1"/>
  <c r="C216" i="22" s="1"/>
  <c r="C217" i="22" s="1"/>
  <c r="C218" i="22" s="1"/>
  <c r="C219" i="22" s="1"/>
  <c r="C220" i="22" s="1"/>
  <c r="C221" i="22" s="1"/>
  <c r="C222" i="22" s="1"/>
  <c r="C223" i="22" s="1"/>
  <c r="C224" i="22" s="1"/>
  <c r="C225" i="22" s="1"/>
  <c r="C226" i="22" s="1"/>
  <c r="C227" i="22" s="1"/>
  <c r="C228" i="22" s="1"/>
  <c r="C229" i="22" s="1"/>
  <c r="C230" i="22" s="1"/>
  <c r="C231" i="22" s="1"/>
  <c r="C232" i="22" s="1"/>
  <c r="C233" i="22" s="1"/>
  <c r="C234" i="22" s="1"/>
  <c r="C235" i="22" s="1"/>
  <c r="C236" i="22" s="1"/>
  <c r="C237" i="22" s="1"/>
  <c r="C238" i="22" s="1"/>
  <c r="C239" i="22" s="1"/>
  <c r="C240" i="22" s="1"/>
  <c r="C241" i="22" s="1"/>
  <c r="C242" i="22" s="1"/>
  <c r="C243" i="22" s="1"/>
  <c r="C244" i="22" s="1"/>
  <c r="C245" i="22" s="1"/>
  <c r="C246" i="22" s="1"/>
  <c r="C247" i="22" s="1"/>
  <c r="C248" i="22" s="1"/>
  <c r="C249" i="22" s="1"/>
  <c r="C250" i="22" s="1"/>
  <c r="C251" i="22" s="1"/>
  <c r="C252" i="22" s="1"/>
  <c r="C253" i="22" s="1"/>
  <c r="C254" i="22" s="1"/>
  <c r="C255" i="22" s="1"/>
  <c r="C256" i="22" s="1"/>
  <c r="C257" i="22" s="1"/>
  <c r="C258" i="22" s="1"/>
  <c r="C259" i="22" s="1"/>
  <c r="C260" i="22" s="1"/>
  <c r="C261" i="22" s="1"/>
  <c r="C262" i="22" s="1"/>
  <c r="C263" i="22" s="1"/>
  <c r="C264" i="22" s="1"/>
  <c r="C265" i="22" s="1"/>
  <c r="C266" i="22" s="1"/>
  <c r="C267" i="22" s="1"/>
  <c r="C268" i="22" s="1"/>
  <c r="C269" i="22" s="1"/>
  <c r="C270" i="22" s="1"/>
  <c r="C271" i="22" s="1"/>
  <c r="C272" i="22" s="1"/>
  <c r="C273" i="22" s="1"/>
  <c r="C274" i="22" s="1"/>
  <c r="C275" i="22" s="1"/>
  <c r="C276" i="22" s="1"/>
  <c r="C277" i="22" s="1"/>
  <c r="C278" i="22" s="1"/>
  <c r="C279" i="22" s="1"/>
  <c r="C280" i="22" s="1"/>
  <c r="C281" i="22" s="1"/>
  <c r="C282" i="22" s="1"/>
  <c r="C283" i="22" s="1"/>
  <c r="C284" i="22" s="1"/>
  <c r="C285" i="22" s="1"/>
  <c r="C286" i="22" s="1"/>
  <c r="C287" i="22" s="1"/>
  <c r="C288" i="22" s="1"/>
  <c r="C289" i="22" s="1"/>
  <c r="C290" i="22" s="1"/>
  <c r="C291" i="22" s="1"/>
  <c r="C292" i="22" s="1"/>
  <c r="C293" i="22" s="1"/>
  <c r="C294" i="22" s="1"/>
  <c r="C295" i="22" s="1"/>
  <c r="C296" i="22" s="1"/>
  <c r="C297" i="22" s="1"/>
  <c r="C298" i="22" s="1"/>
  <c r="C299" i="22" s="1"/>
  <c r="C300" i="22" s="1"/>
  <c r="C301" i="22" s="1"/>
  <c r="C302" i="22" s="1"/>
  <c r="C303" i="22" s="1"/>
  <c r="C304" i="22" s="1"/>
  <c r="C305" i="22" s="1"/>
  <c r="C306" i="22" s="1"/>
  <c r="C307" i="22" s="1"/>
  <c r="C308" i="22" s="1"/>
  <c r="C309" i="22" s="1"/>
  <c r="C310" i="22" s="1"/>
  <c r="C311" i="22" s="1"/>
  <c r="C312" i="22" s="1"/>
  <c r="C313" i="22" s="1"/>
  <c r="C314" i="22" s="1"/>
  <c r="C315" i="22" s="1"/>
  <c r="C316" i="22" s="1"/>
  <c r="C317" i="22" s="1"/>
  <c r="C318" i="22" s="1"/>
  <c r="C319" i="22" s="1"/>
  <c r="C320" i="22" s="1"/>
  <c r="C321" i="22" s="1"/>
  <c r="C322" i="22" s="1"/>
  <c r="C323" i="22" s="1"/>
  <c r="C324" i="22" s="1"/>
  <c r="C325" i="22" s="1"/>
  <c r="C326" i="22" s="1"/>
  <c r="C327" i="22" s="1"/>
  <c r="C328" i="22" s="1"/>
  <c r="C329" i="22" s="1"/>
  <c r="C330" i="22" s="1"/>
  <c r="C331" i="22" s="1"/>
  <c r="C332" i="22" s="1"/>
  <c r="C333" i="22" s="1"/>
  <c r="C334" i="22" s="1"/>
  <c r="C335" i="22" s="1"/>
  <c r="C336" i="22" s="1"/>
  <c r="C337" i="22" s="1"/>
  <c r="C338" i="22" s="1"/>
  <c r="C339" i="22" s="1"/>
  <c r="C340" i="22" s="1"/>
  <c r="C341" i="22" s="1"/>
  <c r="C342" i="22" s="1"/>
  <c r="C343" i="22" s="1"/>
  <c r="C344" i="22" s="1"/>
  <c r="C345" i="22" s="1"/>
  <c r="C346" i="22" s="1"/>
  <c r="C347" i="22" s="1"/>
  <c r="C348" i="22" s="1"/>
  <c r="C349" i="22" s="1"/>
  <c r="C350" i="22" s="1"/>
  <c r="C351" i="22" s="1"/>
  <c r="C352" i="22" s="1"/>
  <c r="C353" i="22" s="1"/>
  <c r="C354" i="22" s="1"/>
  <c r="C355" i="22" s="1"/>
  <c r="C356" i="22" s="1"/>
  <c r="C357" i="22" s="1"/>
  <c r="C358" i="22" s="1"/>
  <c r="C359" i="22" s="1"/>
  <c r="C360" i="22" s="1"/>
  <c r="C361" i="22" s="1"/>
  <c r="C362" i="22" s="1"/>
  <c r="C363" i="22" s="1"/>
  <c r="C364" i="22" s="1"/>
  <c r="C365" i="22" s="1"/>
  <c r="C366" i="22" s="1"/>
  <c r="C367" i="22" s="1"/>
  <c r="C368" i="22" s="1"/>
  <c r="C369" i="22" s="1"/>
  <c r="C370" i="22" s="1"/>
  <c r="C371" i="22" s="1"/>
  <c r="C372" i="22" s="1"/>
  <c r="C373" i="22" s="1"/>
  <c r="C374" i="22" s="1"/>
  <c r="C375" i="22" s="1"/>
  <c r="C376" i="22" s="1"/>
  <c r="C377" i="22" s="1"/>
  <c r="C378" i="22" s="1"/>
  <c r="C379" i="22" s="1"/>
  <c r="C380" i="22" s="1"/>
  <c r="C381" i="22" s="1"/>
  <c r="C382" i="22" s="1"/>
  <c r="C383" i="22" s="1"/>
  <c r="C384" i="22" s="1"/>
  <c r="C385" i="22" s="1"/>
  <c r="C386" i="22" s="1"/>
  <c r="C387" i="22" s="1"/>
  <c r="C388" i="22" s="1"/>
  <c r="C389" i="22" s="1"/>
  <c r="C390" i="22" s="1"/>
  <c r="C391" i="22" s="1"/>
  <c r="C392" i="22" s="1"/>
  <c r="C393" i="22" s="1"/>
  <c r="C394" i="22" s="1"/>
  <c r="C395" i="22" s="1"/>
  <c r="C396" i="22" s="1"/>
  <c r="C397" i="22" s="1"/>
  <c r="C398" i="22" s="1"/>
  <c r="C399" i="22" s="1"/>
  <c r="C400" i="22" s="1"/>
  <c r="C401" i="22" s="1"/>
  <c r="C402" i="22" s="1"/>
  <c r="C403" i="22" s="1"/>
  <c r="C404" i="22" s="1"/>
  <c r="C405" i="22" s="1"/>
  <c r="C406" i="22" s="1"/>
  <c r="C407" i="22" s="1"/>
  <c r="C408" i="22" s="1"/>
  <c r="C409" i="22" s="1"/>
  <c r="C410" i="22" s="1"/>
  <c r="C411" i="22" s="1"/>
  <c r="C412" i="22" s="1"/>
  <c r="C413" i="22" s="1"/>
  <c r="C414" i="22" s="1"/>
  <c r="C415" i="22" s="1"/>
  <c r="C416" i="22" s="1"/>
  <c r="C417" i="22" s="1"/>
  <c r="C418" i="22" s="1"/>
  <c r="C419" i="22" s="1"/>
  <c r="C420" i="22" s="1"/>
  <c r="C421" i="22" s="1"/>
  <c r="C422" i="22" s="1"/>
  <c r="C423" i="22" s="1"/>
  <c r="C424" i="22" s="1"/>
  <c r="C425" i="22" s="1"/>
  <c r="C426" i="22" s="1"/>
  <c r="C427" i="22" s="1"/>
  <c r="C428" i="22" s="1"/>
  <c r="C429" i="22" s="1"/>
  <c r="C430" i="22" s="1"/>
  <c r="C431" i="22" s="1"/>
  <c r="C432" i="22" s="1"/>
  <c r="C433" i="22" s="1"/>
  <c r="C434" i="22" s="1"/>
  <c r="C435" i="22" s="1"/>
  <c r="C436" i="22" s="1"/>
  <c r="C437" i="22" s="1"/>
  <c r="C438" i="22" s="1"/>
  <c r="C439" i="22" s="1"/>
  <c r="C440" i="22" s="1"/>
  <c r="C441" i="22" s="1"/>
  <c r="C442" i="22" s="1"/>
  <c r="C443" i="22" s="1"/>
  <c r="C444" i="22" s="1"/>
  <c r="C445" i="22" s="1"/>
  <c r="C446" i="22" s="1"/>
  <c r="C447" i="22" s="1"/>
  <c r="C448" i="22" s="1"/>
  <c r="C449" i="22" s="1"/>
  <c r="C450" i="22" s="1"/>
  <c r="C451" i="22" s="1"/>
  <c r="C452" i="22" s="1"/>
  <c r="C453" i="22" s="1"/>
  <c r="C454" i="22" s="1"/>
  <c r="C455" i="22" s="1"/>
  <c r="C456" i="22" s="1"/>
  <c r="C457" i="22" s="1"/>
  <c r="C458" i="22" s="1"/>
  <c r="C459" i="22" s="1"/>
  <c r="C460" i="22" s="1"/>
  <c r="C461" i="22" s="1"/>
  <c r="C462" i="22" s="1"/>
  <c r="C463" i="22" s="1"/>
  <c r="C464" i="22" s="1"/>
  <c r="C465" i="22" s="1"/>
  <c r="C466" i="22" s="1"/>
  <c r="C467" i="22" s="1"/>
  <c r="C468" i="22" s="1"/>
  <c r="C469" i="22" s="1"/>
  <c r="C470" i="22" s="1"/>
  <c r="C471" i="22" s="1"/>
  <c r="C472" i="22" s="1"/>
  <c r="C473" i="22" s="1"/>
  <c r="C474" i="22" s="1"/>
  <c r="C475" i="22" s="1"/>
  <c r="C476" i="22" s="1"/>
  <c r="C477" i="22" s="1"/>
  <c r="C478" i="22" s="1"/>
  <c r="C479" i="22" s="1"/>
  <c r="C480" i="22" s="1"/>
  <c r="C481" i="22" s="1"/>
  <c r="C482" i="22" s="1"/>
  <c r="C483" i="22" s="1"/>
  <c r="C484" i="22" s="1"/>
  <c r="C485" i="22" s="1"/>
  <c r="C486" i="22" s="1"/>
  <c r="C487" i="22" s="1"/>
  <c r="C488" i="22" s="1"/>
  <c r="C489" i="22" s="1"/>
  <c r="C490" i="22" s="1"/>
  <c r="C491" i="22" s="1"/>
  <c r="C492" i="22" s="1"/>
  <c r="C493" i="22" s="1"/>
  <c r="C494" i="22" s="1"/>
  <c r="C495" i="22" s="1"/>
  <c r="C496" i="22" s="1"/>
  <c r="C497" i="22" s="1"/>
  <c r="C498" i="22" s="1"/>
  <c r="C499" i="22" s="1"/>
  <c r="C500" i="22" s="1"/>
  <c r="C501" i="22" s="1"/>
  <c r="C502" i="22" s="1"/>
  <c r="C503" i="22" s="1"/>
  <c r="C504" i="22" s="1"/>
  <c r="C505" i="22" s="1"/>
  <c r="C506" i="22" s="1"/>
  <c r="C507" i="22" s="1"/>
  <c r="C508" i="22" s="1"/>
  <c r="C509" i="22" s="1"/>
  <c r="C510" i="22" s="1"/>
  <c r="C511" i="22" s="1"/>
  <c r="C512" i="22" s="1"/>
  <c r="C513" i="22" s="1"/>
  <c r="C514" i="22" s="1"/>
  <c r="C515" i="22" s="1"/>
  <c r="C516" i="22" s="1"/>
  <c r="C517" i="22" s="1"/>
  <c r="C518" i="22" s="1"/>
  <c r="C519" i="22" s="1"/>
  <c r="C520" i="22" s="1"/>
  <c r="C521" i="22" s="1"/>
  <c r="C522" i="22" s="1"/>
  <c r="C523" i="22" s="1"/>
  <c r="C524" i="22" s="1"/>
  <c r="C525" i="22" s="1"/>
  <c r="C526" i="22" s="1"/>
  <c r="C527" i="22" s="1"/>
  <c r="C528" i="22" s="1"/>
  <c r="C529" i="22" s="1"/>
  <c r="C530" i="22" s="1"/>
  <c r="C531" i="22" s="1"/>
  <c r="C532" i="22" s="1"/>
  <c r="C533" i="22" s="1"/>
  <c r="C534" i="22" s="1"/>
  <c r="C535" i="22" s="1"/>
  <c r="C536" i="22" s="1"/>
  <c r="C537" i="22" s="1"/>
  <c r="C538" i="22" s="1"/>
  <c r="C539" i="22" s="1"/>
  <c r="C540" i="22" s="1"/>
  <c r="C541" i="22" s="1"/>
  <c r="C542" i="22" s="1"/>
  <c r="C543" i="22" s="1"/>
  <c r="C544" i="22" s="1"/>
  <c r="C545" i="22" s="1"/>
  <c r="C546" i="22" s="1"/>
  <c r="C547" i="22" s="1"/>
  <c r="C548" i="22" s="1"/>
  <c r="C549" i="22" s="1"/>
  <c r="C550" i="22" s="1"/>
  <c r="C551" i="22" s="1"/>
  <c r="C552" i="22" s="1"/>
  <c r="C553" i="22" s="1"/>
  <c r="C554" i="22" s="1"/>
  <c r="C555" i="22" s="1"/>
  <c r="C556" i="22" s="1"/>
  <c r="C557" i="22" s="1"/>
  <c r="C558" i="22" s="1"/>
  <c r="C559" i="22" s="1"/>
  <c r="C560" i="22" s="1"/>
  <c r="C561" i="22" s="1"/>
  <c r="C562" i="22" s="1"/>
  <c r="C563" i="22" s="1"/>
  <c r="C564" i="22" s="1"/>
  <c r="C565" i="22" s="1"/>
  <c r="C566" i="22" s="1"/>
  <c r="C567" i="22" s="1"/>
  <c r="C568" i="22" s="1"/>
  <c r="C569" i="22" s="1"/>
  <c r="C570" i="22" s="1"/>
  <c r="C571" i="22" s="1"/>
  <c r="C572" i="22" s="1"/>
  <c r="C573" i="22" s="1"/>
  <c r="C574" i="22" s="1"/>
  <c r="C575" i="22" s="1"/>
  <c r="C576" i="22" s="1"/>
  <c r="C577" i="22" s="1"/>
  <c r="C578" i="22" s="1"/>
  <c r="C579" i="22" s="1"/>
  <c r="C580" i="22" s="1"/>
  <c r="C581" i="22" s="1"/>
  <c r="C582" i="22" s="1"/>
  <c r="C583" i="22" s="1"/>
  <c r="C584" i="22" s="1"/>
  <c r="C585" i="22" s="1"/>
  <c r="C586" i="22" s="1"/>
  <c r="C587" i="22" s="1"/>
  <c r="C588" i="22" s="1"/>
  <c r="C589" i="22" s="1"/>
  <c r="C590" i="22" s="1"/>
  <c r="C591" i="22" s="1"/>
  <c r="C592" i="22" s="1"/>
  <c r="C593" i="22" s="1"/>
  <c r="C594" i="22" s="1"/>
  <c r="C595" i="22" s="1"/>
  <c r="C596" i="22" s="1"/>
  <c r="C597" i="22" s="1"/>
  <c r="C598" i="22" s="1"/>
  <c r="C599" i="22" s="1"/>
  <c r="C600" i="22" s="1"/>
  <c r="C601" i="22" s="1"/>
  <c r="C602" i="22" s="1"/>
  <c r="C603" i="22" s="1"/>
  <c r="C604" i="22" s="1"/>
  <c r="C605" i="22" s="1"/>
  <c r="C606" i="22" s="1"/>
  <c r="C607" i="22" s="1"/>
  <c r="C608" i="22" s="1"/>
  <c r="C609" i="22" s="1"/>
  <c r="C610" i="22" s="1"/>
  <c r="C611" i="22" s="1"/>
  <c r="C612" i="22" s="1"/>
  <c r="C613" i="22" s="1"/>
  <c r="C614" i="22" s="1"/>
  <c r="C615" i="22" s="1"/>
  <c r="C616" i="22" s="1"/>
  <c r="C617" i="22" s="1"/>
  <c r="C618" i="22" s="1"/>
  <c r="C619" i="22" s="1"/>
  <c r="C620" i="22" s="1"/>
  <c r="C621" i="22" s="1"/>
  <c r="C622" i="22" s="1"/>
  <c r="C623" i="22" s="1"/>
  <c r="C624" i="22" s="1"/>
  <c r="C625" i="22" s="1"/>
  <c r="C626" i="22" s="1"/>
  <c r="C627" i="22" s="1"/>
  <c r="C628" i="22" s="1"/>
  <c r="C629" i="22" s="1"/>
  <c r="C630" i="22" s="1"/>
  <c r="C631" i="22" s="1"/>
  <c r="C632" i="22" s="1"/>
  <c r="C633" i="22" s="1"/>
  <c r="C634" i="22" s="1"/>
  <c r="C635" i="22" s="1"/>
  <c r="C636" i="22" s="1"/>
  <c r="C637" i="22" s="1"/>
  <c r="C638" i="22" s="1"/>
  <c r="C639" i="22" s="1"/>
  <c r="C640" i="22" s="1"/>
  <c r="C641" i="22" s="1"/>
  <c r="C642" i="22" s="1"/>
  <c r="C643" i="22" s="1"/>
  <c r="C644" i="22" s="1"/>
  <c r="C645" i="22" s="1"/>
  <c r="C646" i="22" s="1"/>
  <c r="C647" i="22" s="1"/>
  <c r="C648" i="22" s="1"/>
  <c r="C649" i="22" s="1"/>
  <c r="C650" i="22" s="1"/>
  <c r="C651" i="22" s="1"/>
  <c r="C652" i="22" s="1"/>
  <c r="C653" i="22" s="1"/>
  <c r="C654" i="22" s="1"/>
  <c r="C655" i="22" s="1"/>
  <c r="C656" i="22" s="1"/>
  <c r="C657" i="22" s="1"/>
  <c r="C658" i="22" s="1"/>
  <c r="C659" i="22" s="1"/>
  <c r="C660" i="22" s="1"/>
  <c r="C661" i="22" s="1"/>
  <c r="C662" i="22" s="1"/>
  <c r="C663" i="22" s="1"/>
  <c r="C664" i="22" s="1"/>
  <c r="C665" i="22" s="1"/>
  <c r="C666" i="22" s="1"/>
  <c r="C667" i="22" s="1"/>
  <c r="C668" i="22" s="1"/>
  <c r="C669" i="22" s="1"/>
  <c r="C670" i="22" s="1"/>
  <c r="C671" i="22" s="1"/>
  <c r="C672" i="22" s="1"/>
  <c r="C673" i="22" s="1"/>
  <c r="C674" i="22" s="1"/>
  <c r="C675" i="22" s="1"/>
  <c r="C676" i="22" s="1"/>
  <c r="C677" i="22" s="1"/>
  <c r="C678" i="22" s="1"/>
  <c r="C679" i="22" s="1"/>
  <c r="C680" i="22" s="1"/>
  <c r="C681" i="22" s="1"/>
  <c r="C682" i="22" s="1"/>
  <c r="C683" i="22" s="1"/>
  <c r="C684" i="22" s="1"/>
  <c r="C685" i="22" s="1"/>
  <c r="C686" i="22" s="1"/>
  <c r="C687" i="22" s="1"/>
  <c r="C688" i="22" s="1"/>
  <c r="C689" i="22" s="1"/>
  <c r="C690" i="22" s="1"/>
  <c r="C691" i="22" s="1"/>
  <c r="C692" i="22" s="1"/>
  <c r="C693" i="22" s="1"/>
  <c r="C694" i="22" s="1"/>
  <c r="C695" i="22" s="1"/>
  <c r="C696" i="22" s="1"/>
  <c r="C697" i="22" s="1"/>
  <c r="C698" i="22" s="1"/>
  <c r="C699" i="22" s="1"/>
  <c r="C700" i="22" s="1"/>
  <c r="C701" i="22" s="1"/>
  <c r="C702" i="22" s="1"/>
  <c r="C703" i="22" s="1"/>
  <c r="C704" i="22" s="1"/>
  <c r="C705" i="22" s="1"/>
  <c r="C706" i="22" s="1"/>
  <c r="C707" i="22" s="1"/>
  <c r="C708" i="22" s="1"/>
  <c r="C709" i="22" s="1"/>
  <c r="C710" i="22" s="1"/>
  <c r="C711" i="22" s="1"/>
  <c r="C712" i="22" s="1"/>
  <c r="C713" i="22" s="1"/>
  <c r="C714" i="22" s="1"/>
  <c r="C715" i="22" s="1"/>
  <c r="C716" i="22" s="1"/>
  <c r="C717" i="22" s="1"/>
  <c r="C718" i="22" s="1"/>
  <c r="C719" i="22" s="1"/>
  <c r="C720" i="22" s="1"/>
  <c r="C721" i="22" s="1"/>
  <c r="A3" i="22"/>
  <c r="A4" i="22" s="1"/>
  <c r="A5" i="22" s="1"/>
  <c r="A6" i="22" s="1"/>
  <c r="A7" i="22" s="1"/>
  <c r="A8" i="22" s="1"/>
  <c r="A9" i="22" s="1"/>
  <c r="A10" i="22" s="1"/>
  <c r="A11" i="22" s="1"/>
  <c r="A12" i="22" s="1"/>
  <c r="A13" i="22" s="1"/>
  <c r="A14" i="22" s="1"/>
  <c r="B3" i="22"/>
  <c r="B4" i="22" s="1"/>
  <c r="B5" i="22" s="1"/>
  <c r="B6" i="22" s="1"/>
  <c r="B7" i="22" s="1"/>
  <c r="B8" i="22" s="1"/>
  <c r="B9" i="22" s="1"/>
  <c r="B10" i="22" s="1"/>
  <c r="B11" i="22" s="1"/>
  <c r="B12" i="22" s="1"/>
  <c r="B13" i="22" s="1"/>
  <c r="B14" i="22" s="1"/>
  <c r="B15" i="22" s="1"/>
  <c r="B16" i="22" s="1"/>
  <c r="B17" i="22" s="1"/>
  <c r="B18" i="22" s="1"/>
  <c r="B19" i="22" s="1"/>
  <c r="B20" i="22" s="1"/>
  <c r="B21" i="22" s="1"/>
  <c r="B22" i="22" s="1"/>
  <c r="B23" i="22" s="1"/>
  <c r="B24" i="22" s="1"/>
  <c r="B25" i="22" s="1"/>
  <c r="B26" i="22" s="1"/>
  <c r="B27" i="22" s="1"/>
  <c r="B28" i="22" s="1"/>
  <c r="B29" i="22" s="1"/>
  <c r="B30" i="22" s="1"/>
  <c r="B31" i="22" s="1"/>
  <c r="B32" i="22" s="1"/>
  <c r="B33" i="22" s="1"/>
  <c r="B34" i="22" s="1"/>
  <c r="B35" i="22" s="1"/>
  <c r="B36" i="22" s="1"/>
  <c r="B37" i="22" s="1"/>
  <c r="B38" i="22" s="1"/>
  <c r="B39" i="22" s="1"/>
  <c r="B40" i="22" s="1"/>
  <c r="B41" i="22" s="1"/>
  <c r="B42" i="22" s="1"/>
  <c r="B43" i="22" s="1"/>
  <c r="B44" i="22" s="1"/>
  <c r="B45" i="22" s="1"/>
  <c r="B46" i="22" s="1"/>
  <c r="B47" i="22" s="1"/>
  <c r="B48" i="22" s="1"/>
  <c r="B49" i="22" s="1"/>
  <c r="B50" i="22" s="1"/>
  <c r="B51" i="22" s="1"/>
  <c r="B52" i="22" s="1"/>
  <c r="B53" i="22" s="1"/>
  <c r="B54" i="22" s="1"/>
  <c r="B55" i="22" s="1"/>
  <c r="B56" i="22" s="1"/>
  <c r="B57" i="22" s="1"/>
  <c r="B58" i="22" s="1"/>
  <c r="B59" i="22" s="1"/>
  <c r="B60" i="22" s="1"/>
  <c r="B61" i="22" s="1"/>
  <c r="B62" i="22" s="1"/>
  <c r="B63" i="22" s="1"/>
  <c r="B64" i="22" s="1"/>
  <c r="B65" i="22" s="1"/>
  <c r="B66" i="22" s="1"/>
  <c r="B67" i="22" s="1"/>
  <c r="B68" i="22" s="1"/>
  <c r="B69" i="22" s="1"/>
  <c r="B70" i="22" s="1"/>
  <c r="B71" i="22" s="1"/>
  <c r="B72" i="22" s="1"/>
  <c r="B73" i="22" s="1"/>
  <c r="B74" i="22" s="1"/>
  <c r="B75" i="22" s="1"/>
  <c r="B76" i="22" s="1"/>
  <c r="B77" i="22" s="1"/>
  <c r="B78" i="22" s="1"/>
  <c r="B79" i="22" s="1"/>
  <c r="B80" i="22" s="1"/>
  <c r="B81" i="22" s="1"/>
  <c r="B82" i="22" s="1"/>
  <c r="B83" i="22" s="1"/>
  <c r="B84" i="22" s="1"/>
  <c r="B85" i="22" s="1"/>
  <c r="B86" i="22" s="1"/>
  <c r="B87" i="22" s="1"/>
  <c r="B88" i="22" s="1"/>
  <c r="B89" i="22" s="1"/>
  <c r="B90" i="22" s="1"/>
  <c r="B91" i="22" s="1"/>
  <c r="B92" i="22" s="1"/>
  <c r="B93" i="22" s="1"/>
  <c r="B94" i="22" s="1"/>
  <c r="B95" i="22" s="1"/>
  <c r="B96" i="22" s="1"/>
  <c r="B97" i="22" s="1"/>
  <c r="B98" i="22" s="1"/>
  <c r="B99" i="22" s="1"/>
  <c r="B100" i="22" s="1"/>
  <c r="B101" i="22" s="1"/>
  <c r="B102" i="22" s="1"/>
  <c r="B103" i="22" s="1"/>
  <c r="B104" i="22" s="1"/>
  <c r="B105" i="22" s="1"/>
  <c r="B106" i="22" s="1"/>
  <c r="B107" i="22" s="1"/>
  <c r="B108" i="22" s="1"/>
  <c r="B109" i="22" s="1"/>
  <c r="B110" i="22" s="1"/>
  <c r="B111" i="22" s="1"/>
  <c r="B112" i="22" s="1"/>
  <c r="B113" i="22" s="1"/>
  <c r="B114" i="22" s="1"/>
  <c r="B115" i="22" s="1"/>
  <c r="B116" i="22" s="1"/>
  <c r="B117" i="22" s="1"/>
  <c r="B118" i="22" s="1"/>
  <c r="B119" i="22" s="1"/>
  <c r="B120" i="22" s="1"/>
  <c r="B121" i="22" s="1"/>
  <c r="B122" i="22" s="1"/>
  <c r="B123" i="22" s="1"/>
  <c r="B124" i="22" s="1"/>
  <c r="B125" i="22" s="1"/>
  <c r="B126" i="22" s="1"/>
  <c r="B127" i="22" s="1"/>
  <c r="B128" i="22" s="1"/>
  <c r="B129" i="22" s="1"/>
  <c r="B130" i="22" s="1"/>
  <c r="B131" i="22" s="1"/>
  <c r="B132" i="22" s="1"/>
  <c r="B133" i="22" s="1"/>
  <c r="B134" i="22" s="1"/>
  <c r="B135" i="22" s="1"/>
  <c r="B136" i="22" s="1"/>
  <c r="B137" i="22" s="1"/>
  <c r="B138" i="22" s="1"/>
  <c r="B139" i="22" s="1"/>
  <c r="B140" i="22" s="1"/>
  <c r="B141" i="22" s="1"/>
  <c r="B142" i="22" s="1"/>
  <c r="B143" i="22" s="1"/>
  <c r="B144" i="22" s="1"/>
  <c r="B145" i="22" s="1"/>
  <c r="B146" i="22" s="1"/>
  <c r="B147" i="22" s="1"/>
  <c r="B148" i="22" s="1"/>
  <c r="B149" i="22" s="1"/>
  <c r="B150" i="22" s="1"/>
  <c r="B151" i="22" s="1"/>
  <c r="B152" i="22" s="1"/>
  <c r="B153" i="22" s="1"/>
  <c r="B154" i="22" s="1"/>
  <c r="B155" i="22" s="1"/>
  <c r="B156" i="22" s="1"/>
  <c r="B157" i="22" s="1"/>
  <c r="B158" i="22" s="1"/>
  <c r="B159" i="22" s="1"/>
  <c r="B160" i="22" s="1"/>
  <c r="B161" i="22" s="1"/>
  <c r="B162" i="22" s="1"/>
  <c r="B163" i="22" s="1"/>
  <c r="B164" i="22" s="1"/>
  <c r="B165" i="22" s="1"/>
  <c r="B166" i="22" s="1"/>
  <c r="B167" i="22" s="1"/>
  <c r="B168" i="22" s="1"/>
  <c r="B169" i="22" s="1"/>
  <c r="B170" i="22" s="1"/>
  <c r="B171" i="22" s="1"/>
  <c r="B172" i="22" s="1"/>
  <c r="B173" i="22" s="1"/>
  <c r="B174" i="22" s="1"/>
  <c r="B175" i="22" s="1"/>
  <c r="B176" i="22" s="1"/>
  <c r="B177" i="22" s="1"/>
  <c r="B178" i="22" s="1"/>
  <c r="B179" i="22" s="1"/>
  <c r="B180" i="22" s="1"/>
  <c r="B181" i="22" s="1"/>
  <c r="B182" i="22" s="1"/>
  <c r="B183" i="22" s="1"/>
  <c r="B184" i="22" s="1"/>
  <c r="B185" i="22" s="1"/>
  <c r="B186" i="22" s="1"/>
  <c r="B187" i="22" s="1"/>
  <c r="B188" i="22" s="1"/>
  <c r="B189" i="22" s="1"/>
  <c r="B190" i="22" s="1"/>
  <c r="B191" i="22" s="1"/>
  <c r="B192" i="22" s="1"/>
  <c r="B193" i="22" s="1"/>
  <c r="B194" i="22" s="1"/>
  <c r="B195" i="22" s="1"/>
  <c r="B196" i="22" s="1"/>
  <c r="B197" i="22" s="1"/>
  <c r="B198" i="22" s="1"/>
  <c r="B199" i="22" s="1"/>
  <c r="B200" i="22" s="1"/>
  <c r="B201" i="22" s="1"/>
  <c r="B202" i="22" s="1"/>
  <c r="B203" i="22" s="1"/>
  <c r="B204" i="22" s="1"/>
  <c r="B205" i="22" s="1"/>
  <c r="B206" i="22" s="1"/>
  <c r="B207" i="22" s="1"/>
  <c r="B208" i="22" s="1"/>
  <c r="B209" i="22" s="1"/>
  <c r="B210" i="22" s="1"/>
  <c r="B211" i="22" s="1"/>
  <c r="B212" i="22" s="1"/>
  <c r="B213" i="22" s="1"/>
  <c r="B214" i="22" s="1"/>
  <c r="B215" i="22" s="1"/>
  <c r="B216" i="22" s="1"/>
  <c r="B217" i="22" s="1"/>
  <c r="B218" i="22" s="1"/>
  <c r="B219" i="22" s="1"/>
  <c r="B220" i="22" s="1"/>
  <c r="B221" i="22" s="1"/>
  <c r="B222" i="22" s="1"/>
  <c r="B223" i="22" s="1"/>
  <c r="B224" i="22" s="1"/>
  <c r="B225" i="22" s="1"/>
  <c r="B226" i="22" s="1"/>
  <c r="B227" i="22" s="1"/>
  <c r="B228" i="22" s="1"/>
  <c r="B229" i="22" s="1"/>
  <c r="B230" i="22" s="1"/>
  <c r="B231" i="22" s="1"/>
  <c r="B232" i="22" s="1"/>
  <c r="B233" i="22" s="1"/>
  <c r="B234" i="22" s="1"/>
  <c r="B235" i="22" s="1"/>
  <c r="B236" i="22" s="1"/>
  <c r="B237" i="22" s="1"/>
  <c r="B238" i="22" s="1"/>
  <c r="B239" i="22" s="1"/>
  <c r="B240" i="22" s="1"/>
  <c r="B241" i="22" s="1"/>
  <c r="B242" i="22" s="1"/>
  <c r="B243" i="22" s="1"/>
  <c r="B244" i="22" s="1"/>
  <c r="B245" i="22" s="1"/>
  <c r="B246" i="22" s="1"/>
  <c r="B247" i="22" s="1"/>
  <c r="B248" i="22" s="1"/>
  <c r="B249" i="22" s="1"/>
  <c r="B250" i="22" s="1"/>
  <c r="B251" i="22" s="1"/>
  <c r="B252" i="22" s="1"/>
  <c r="B253" i="22" s="1"/>
  <c r="B254" i="22" s="1"/>
  <c r="B255" i="22" s="1"/>
  <c r="B256" i="22" s="1"/>
  <c r="B257" i="22" s="1"/>
  <c r="B258" i="22" s="1"/>
  <c r="B259" i="22" s="1"/>
  <c r="B260" i="22" s="1"/>
  <c r="B261" i="22" s="1"/>
  <c r="B262" i="22" s="1"/>
  <c r="B263" i="22" s="1"/>
  <c r="B264" i="22" s="1"/>
  <c r="B265" i="22" s="1"/>
  <c r="B266" i="22" s="1"/>
  <c r="B267" i="22" s="1"/>
  <c r="B268" i="22" s="1"/>
  <c r="B269" i="22" s="1"/>
  <c r="B270" i="22" s="1"/>
  <c r="B271" i="22" s="1"/>
  <c r="B272" i="22" s="1"/>
  <c r="B273" i="22" s="1"/>
  <c r="B274" i="22" s="1"/>
  <c r="B275" i="22" s="1"/>
  <c r="B276" i="22" s="1"/>
  <c r="B277" i="22" s="1"/>
  <c r="B278" i="22" s="1"/>
  <c r="B279" i="22" s="1"/>
  <c r="B280" i="22" s="1"/>
  <c r="B281" i="22" s="1"/>
  <c r="B282" i="22" s="1"/>
  <c r="B283" i="22" s="1"/>
  <c r="B284" i="22" s="1"/>
  <c r="B285" i="22" s="1"/>
  <c r="B286" i="22" s="1"/>
  <c r="B287" i="22" s="1"/>
  <c r="B288" i="22" s="1"/>
  <c r="B289" i="22" s="1"/>
  <c r="B290" i="22" s="1"/>
  <c r="B291" i="22" s="1"/>
  <c r="B292" i="22" s="1"/>
  <c r="B293" i="22" s="1"/>
  <c r="B294" i="22" s="1"/>
  <c r="B295" i="22" s="1"/>
  <c r="B296" i="22" s="1"/>
  <c r="B297" i="22" s="1"/>
  <c r="B298" i="22" s="1"/>
  <c r="B299" i="22" s="1"/>
  <c r="B300" i="22" s="1"/>
  <c r="B301" i="22" s="1"/>
  <c r="B302" i="22" s="1"/>
  <c r="B303" i="22" s="1"/>
  <c r="B304" i="22" s="1"/>
  <c r="B305" i="22" s="1"/>
  <c r="B306" i="22" s="1"/>
  <c r="B307" i="22" s="1"/>
  <c r="B308" i="22" s="1"/>
  <c r="B309" i="22" s="1"/>
  <c r="B310" i="22" s="1"/>
  <c r="B311" i="22" s="1"/>
  <c r="B312" i="22" s="1"/>
  <c r="B313" i="22" s="1"/>
  <c r="B314" i="22" s="1"/>
  <c r="B315" i="22" s="1"/>
  <c r="B316" i="22" s="1"/>
  <c r="B317" i="22" s="1"/>
  <c r="B318" i="22" s="1"/>
  <c r="B319" i="22" s="1"/>
  <c r="B320" i="22" s="1"/>
  <c r="B321" i="22" s="1"/>
  <c r="B322" i="22" s="1"/>
  <c r="B323" i="22" s="1"/>
  <c r="B324" i="22" s="1"/>
  <c r="B325" i="22" s="1"/>
  <c r="B326" i="22" s="1"/>
  <c r="B327" i="22" s="1"/>
  <c r="B328" i="22" s="1"/>
  <c r="B329" i="22" s="1"/>
  <c r="B330" i="22" s="1"/>
  <c r="B331" i="22" s="1"/>
  <c r="B332" i="22" s="1"/>
  <c r="B333" i="22" s="1"/>
  <c r="B334" i="22" s="1"/>
  <c r="B335" i="22" s="1"/>
  <c r="B336" i="22" s="1"/>
  <c r="B337" i="22" s="1"/>
  <c r="B338" i="22" s="1"/>
  <c r="B339" i="22" s="1"/>
  <c r="B340" i="22" s="1"/>
  <c r="B341" i="22" s="1"/>
  <c r="B342" i="22" s="1"/>
  <c r="B343" i="22" s="1"/>
  <c r="B344" i="22" s="1"/>
  <c r="B345" i="22" s="1"/>
  <c r="B346" i="22" s="1"/>
  <c r="B347" i="22" s="1"/>
  <c r="B348" i="22" s="1"/>
  <c r="B349" i="22" s="1"/>
  <c r="B350" i="22" s="1"/>
  <c r="B351" i="22" s="1"/>
  <c r="B352" i="22" s="1"/>
  <c r="B353" i="22" s="1"/>
  <c r="B354" i="22" s="1"/>
  <c r="B355" i="22" s="1"/>
  <c r="B356" i="22" s="1"/>
  <c r="B357" i="22" s="1"/>
  <c r="B358" i="22" s="1"/>
  <c r="B359" i="22" s="1"/>
  <c r="B360" i="22" s="1"/>
  <c r="B361" i="22" s="1"/>
  <c r="B362" i="22" s="1"/>
  <c r="B363" i="22" s="1"/>
  <c r="B364" i="22" s="1"/>
  <c r="B365" i="22" s="1"/>
  <c r="B366" i="22" s="1"/>
  <c r="B367" i="22" s="1"/>
  <c r="B368" i="22" s="1"/>
  <c r="B369" i="22" s="1"/>
  <c r="B370" i="22" s="1"/>
  <c r="B371" i="22" s="1"/>
  <c r="B372" i="22" s="1"/>
  <c r="B373" i="22" s="1"/>
  <c r="B374" i="22" s="1"/>
  <c r="B375" i="22" s="1"/>
  <c r="B376" i="22" s="1"/>
  <c r="B377" i="22" s="1"/>
  <c r="B378" i="22" s="1"/>
  <c r="B379" i="22" s="1"/>
  <c r="B380" i="22" s="1"/>
  <c r="B381" i="22" s="1"/>
  <c r="B382" i="22" s="1"/>
  <c r="B383" i="22" s="1"/>
  <c r="B384" i="22" s="1"/>
  <c r="B385" i="22" s="1"/>
  <c r="B386" i="22" s="1"/>
  <c r="B387" i="22" s="1"/>
  <c r="B388" i="22" s="1"/>
  <c r="B389" i="22" s="1"/>
  <c r="B390" i="22" s="1"/>
  <c r="B391" i="22" s="1"/>
  <c r="B392" i="22" s="1"/>
  <c r="B393" i="22" s="1"/>
  <c r="B394" i="22" s="1"/>
  <c r="B395" i="22" s="1"/>
  <c r="B396" i="22" s="1"/>
  <c r="B397" i="22" s="1"/>
  <c r="B398" i="22" s="1"/>
  <c r="B399" i="22" s="1"/>
  <c r="B400" i="22" s="1"/>
  <c r="B401" i="22" s="1"/>
  <c r="B402" i="22" s="1"/>
  <c r="B403" i="22" s="1"/>
  <c r="B404" i="22" s="1"/>
  <c r="B405" i="22" s="1"/>
  <c r="B406" i="22" s="1"/>
  <c r="B407" i="22" s="1"/>
  <c r="B408" i="22" s="1"/>
  <c r="B409" i="22" s="1"/>
  <c r="B410" i="22" s="1"/>
  <c r="B411" i="22" s="1"/>
  <c r="B412" i="22" s="1"/>
  <c r="B413" i="22" s="1"/>
  <c r="B414" i="22" s="1"/>
  <c r="B415" i="22" s="1"/>
  <c r="B416" i="22" s="1"/>
  <c r="B417" i="22" s="1"/>
  <c r="B418" i="22" s="1"/>
  <c r="B419" i="22" s="1"/>
  <c r="B420" i="22" s="1"/>
  <c r="B421" i="22" s="1"/>
  <c r="B422" i="22" s="1"/>
  <c r="B423" i="22" s="1"/>
  <c r="B424" i="22" s="1"/>
  <c r="B425" i="22" s="1"/>
  <c r="B426" i="22" s="1"/>
  <c r="B427" i="22" s="1"/>
  <c r="B428" i="22" s="1"/>
  <c r="B429" i="22" s="1"/>
  <c r="B430" i="22" s="1"/>
  <c r="B431" i="22" s="1"/>
  <c r="B432" i="22" s="1"/>
  <c r="B433" i="22" s="1"/>
  <c r="B434" i="22" s="1"/>
  <c r="B435" i="22" s="1"/>
  <c r="B436" i="22" s="1"/>
  <c r="B437" i="22" s="1"/>
  <c r="B438" i="22" s="1"/>
  <c r="B439" i="22" s="1"/>
  <c r="B440" i="22" s="1"/>
  <c r="B441" i="22" s="1"/>
  <c r="B442" i="22" s="1"/>
  <c r="B443" i="22" s="1"/>
  <c r="B444" i="22" s="1"/>
  <c r="B445" i="22" s="1"/>
  <c r="B446" i="22" s="1"/>
  <c r="B447" i="22" s="1"/>
  <c r="B448" i="22" s="1"/>
  <c r="B449" i="22" s="1"/>
  <c r="B450" i="22" s="1"/>
  <c r="B451" i="22" s="1"/>
  <c r="B452" i="22" s="1"/>
  <c r="B453" i="22" s="1"/>
  <c r="B454" i="22" s="1"/>
  <c r="B455" i="22" s="1"/>
  <c r="B456" i="22" s="1"/>
  <c r="B457" i="22" s="1"/>
  <c r="B458" i="22" s="1"/>
  <c r="B459" i="22" s="1"/>
  <c r="B460" i="22" s="1"/>
  <c r="B461" i="22" s="1"/>
  <c r="B462" i="22" s="1"/>
  <c r="B463" i="22" s="1"/>
  <c r="B464" i="22" s="1"/>
  <c r="B465" i="22" s="1"/>
  <c r="B466" i="22" s="1"/>
  <c r="B467" i="22" s="1"/>
  <c r="B468" i="22" s="1"/>
  <c r="B469" i="22" s="1"/>
  <c r="B470" i="22" s="1"/>
  <c r="B471" i="22" s="1"/>
  <c r="B472" i="22" s="1"/>
  <c r="B473" i="22" s="1"/>
  <c r="B474" i="22" s="1"/>
  <c r="B475" i="22" s="1"/>
  <c r="B476" i="22" s="1"/>
  <c r="B477" i="22" s="1"/>
  <c r="B478" i="22" s="1"/>
  <c r="B479" i="22" s="1"/>
  <c r="B480" i="22" s="1"/>
  <c r="B481" i="22" s="1"/>
  <c r="B482" i="22" s="1"/>
  <c r="B483" i="22" s="1"/>
  <c r="B484" i="22" s="1"/>
  <c r="B485" i="22" s="1"/>
  <c r="B486" i="22" s="1"/>
  <c r="B487" i="22" s="1"/>
  <c r="B488" i="22" s="1"/>
  <c r="B489" i="22" s="1"/>
  <c r="B490" i="22" s="1"/>
  <c r="B491" i="22" s="1"/>
  <c r="B492" i="22" s="1"/>
  <c r="B493" i="22" s="1"/>
  <c r="B494" i="22" s="1"/>
  <c r="B495" i="22" s="1"/>
  <c r="B496" i="22" s="1"/>
  <c r="B497" i="22" s="1"/>
  <c r="B498" i="22" s="1"/>
  <c r="B499" i="22" s="1"/>
  <c r="B500" i="22" s="1"/>
  <c r="B501" i="22" s="1"/>
  <c r="B502" i="22" s="1"/>
  <c r="B503" i="22" s="1"/>
  <c r="B504" i="22" s="1"/>
  <c r="B505" i="22" s="1"/>
  <c r="B506" i="22" s="1"/>
  <c r="B507" i="22" s="1"/>
  <c r="B508" i="22" s="1"/>
  <c r="B509" i="22" s="1"/>
  <c r="B510" i="22" s="1"/>
  <c r="B511" i="22" s="1"/>
  <c r="B512" i="22" s="1"/>
  <c r="B513" i="22" s="1"/>
  <c r="B514" i="22" s="1"/>
  <c r="B515" i="22" s="1"/>
  <c r="B516" i="22" s="1"/>
  <c r="B517" i="22" s="1"/>
  <c r="B518" i="22" s="1"/>
  <c r="B519" i="22" s="1"/>
  <c r="B520" i="22" s="1"/>
  <c r="B521" i="22" s="1"/>
  <c r="B522" i="22" s="1"/>
  <c r="B523" i="22" s="1"/>
  <c r="B524" i="22" s="1"/>
  <c r="B525" i="22" s="1"/>
  <c r="B526" i="22" s="1"/>
  <c r="B527" i="22" s="1"/>
  <c r="B528" i="22" s="1"/>
  <c r="B529" i="22" s="1"/>
  <c r="B530" i="22" s="1"/>
  <c r="B531" i="22" s="1"/>
  <c r="B532" i="22" s="1"/>
  <c r="B533" i="22" s="1"/>
  <c r="B534" i="22" s="1"/>
  <c r="B535" i="22" s="1"/>
  <c r="B536" i="22" s="1"/>
  <c r="B537" i="22" s="1"/>
  <c r="B538" i="22" s="1"/>
  <c r="B539" i="22" s="1"/>
  <c r="B540" i="22" s="1"/>
  <c r="B541" i="22" s="1"/>
  <c r="B542" i="22" s="1"/>
  <c r="B543" i="22" s="1"/>
  <c r="B544" i="22" s="1"/>
  <c r="B545" i="22" s="1"/>
  <c r="B546" i="22" s="1"/>
  <c r="B547" i="22" s="1"/>
  <c r="B548" i="22" s="1"/>
  <c r="B549" i="22" s="1"/>
  <c r="B550" i="22" s="1"/>
  <c r="B551" i="22" s="1"/>
  <c r="B552" i="22" s="1"/>
  <c r="B553" i="22" s="1"/>
  <c r="B554" i="22" s="1"/>
  <c r="B555" i="22" s="1"/>
  <c r="B556" i="22" s="1"/>
  <c r="B557" i="22" s="1"/>
  <c r="B558" i="22" s="1"/>
  <c r="B559" i="22" s="1"/>
  <c r="B560" i="22" s="1"/>
  <c r="B561" i="22" s="1"/>
  <c r="B562" i="22" s="1"/>
  <c r="B563" i="22" s="1"/>
  <c r="B564" i="22" s="1"/>
  <c r="B565" i="22" s="1"/>
  <c r="B566" i="22" s="1"/>
  <c r="B567" i="22" s="1"/>
  <c r="B568" i="22" s="1"/>
  <c r="B569" i="22" s="1"/>
  <c r="B570" i="22" s="1"/>
  <c r="B571" i="22" s="1"/>
  <c r="B572" i="22" s="1"/>
  <c r="B573" i="22" s="1"/>
  <c r="B574" i="22" s="1"/>
  <c r="B575" i="22" s="1"/>
  <c r="B576" i="22" s="1"/>
  <c r="B577" i="22" s="1"/>
  <c r="B578" i="22" s="1"/>
  <c r="B579" i="22" s="1"/>
  <c r="B580" i="22" s="1"/>
  <c r="B581" i="22" s="1"/>
  <c r="B582" i="22" s="1"/>
  <c r="B583" i="22" s="1"/>
  <c r="B584" i="22" s="1"/>
  <c r="B585" i="22" s="1"/>
  <c r="B586" i="22" s="1"/>
  <c r="B587" i="22" s="1"/>
  <c r="B588" i="22" s="1"/>
  <c r="B589" i="22" s="1"/>
  <c r="B590" i="22" s="1"/>
  <c r="B591" i="22" s="1"/>
  <c r="B592" i="22" s="1"/>
  <c r="B593" i="22" s="1"/>
  <c r="B594" i="22" s="1"/>
  <c r="B595" i="22" s="1"/>
  <c r="B596" i="22" s="1"/>
  <c r="B597" i="22" s="1"/>
  <c r="B598" i="22" s="1"/>
  <c r="B599" i="22" s="1"/>
  <c r="B600" i="22" s="1"/>
  <c r="B601" i="22" s="1"/>
  <c r="B602" i="22" s="1"/>
  <c r="B603" i="22" s="1"/>
  <c r="B604" i="22" s="1"/>
  <c r="B605" i="22" s="1"/>
  <c r="B606" i="22" s="1"/>
  <c r="B607" i="22" s="1"/>
  <c r="B608" i="22" s="1"/>
  <c r="B609" i="22" s="1"/>
  <c r="B610" i="22" s="1"/>
  <c r="B611" i="22" s="1"/>
  <c r="B612" i="22" s="1"/>
  <c r="B613" i="22" s="1"/>
  <c r="B614" i="22" s="1"/>
  <c r="B615" i="22" s="1"/>
  <c r="B616" i="22" s="1"/>
  <c r="B617" i="22" s="1"/>
  <c r="B618" i="22" s="1"/>
  <c r="B619" i="22" s="1"/>
  <c r="B620" i="22" s="1"/>
  <c r="B621" i="22" s="1"/>
  <c r="B622" i="22" s="1"/>
  <c r="B623" i="22" s="1"/>
  <c r="B624" i="22" s="1"/>
  <c r="B625" i="22" s="1"/>
  <c r="B626" i="22" s="1"/>
  <c r="B627" i="22" s="1"/>
  <c r="B628" i="22" s="1"/>
  <c r="B629" i="22" s="1"/>
  <c r="B630" i="22" s="1"/>
  <c r="B631" i="22" s="1"/>
  <c r="B632" i="22" s="1"/>
  <c r="B633" i="22" s="1"/>
  <c r="B634" i="22" s="1"/>
  <c r="B635" i="22" s="1"/>
  <c r="B636" i="22" s="1"/>
  <c r="B637" i="22" s="1"/>
  <c r="B638" i="22" s="1"/>
  <c r="B639" i="22" s="1"/>
  <c r="B640" i="22" s="1"/>
  <c r="B641" i="22" s="1"/>
  <c r="B642" i="22" s="1"/>
  <c r="B643" i="22" s="1"/>
  <c r="B644" i="22" s="1"/>
  <c r="B645" i="22" s="1"/>
  <c r="B646" i="22" s="1"/>
  <c r="B647" i="22" s="1"/>
  <c r="B648" i="22" s="1"/>
  <c r="B649" i="22" s="1"/>
  <c r="B650" i="22" s="1"/>
  <c r="B651" i="22" s="1"/>
  <c r="B652" i="22" s="1"/>
  <c r="B653" i="22" s="1"/>
  <c r="B654" i="22" s="1"/>
  <c r="B655" i="22" s="1"/>
  <c r="B656" i="22" s="1"/>
  <c r="B657" i="22" s="1"/>
  <c r="B658" i="22" s="1"/>
  <c r="B659" i="22" s="1"/>
  <c r="B660" i="22" s="1"/>
  <c r="B661" i="22" s="1"/>
  <c r="B662" i="22" s="1"/>
  <c r="B663" i="22" s="1"/>
  <c r="B664" i="22" s="1"/>
  <c r="B665" i="22" s="1"/>
  <c r="B666" i="22" s="1"/>
  <c r="B667" i="22" s="1"/>
  <c r="B668" i="22" s="1"/>
  <c r="B669" i="22" s="1"/>
  <c r="B670" i="22" s="1"/>
  <c r="B671" i="22" s="1"/>
  <c r="B672" i="22" s="1"/>
  <c r="B673" i="22" s="1"/>
  <c r="B674" i="22" s="1"/>
  <c r="B675" i="22" s="1"/>
  <c r="B676" i="22" s="1"/>
  <c r="B677" i="22" s="1"/>
  <c r="B678" i="22" s="1"/>
  <c r="B679" i="22" s="1"/>
  <c r="B680" i="22" s="1"/>
  <c r="B681" i="22" s="1"/>
  <c r="B682" i="22" s="1"/>
  <c r="B683" i="22" s="1"/>
  <c r="B684" i="22" s="1"/>
  <c r="B685" i="22" s="1"/>
  <c r="B686" i="22" s="1"/>
  <c r="B687" i="22" s="1"/>
  <c r="B688" i="22" s="1"/>
  <c r="B689" i="22" s="1"/>
  <c r="B690" i="22" s="1"/>
  <c r="B691" i="22" s="1"/>
  <c r="B692" i="22" s="1"/>
  <c r="B693" i="22" s="1"/>
  <c r="B694" i="22" s="1"/>
  <c r="B695" i="22" s="1"/>
  <c r="B696" i="22" s="1"/>
  <c r="B697" i="22" s="1"/>
  <c r="B698" i="22" s="1"/>
  <c r="B699" i="22" s="1"/>
  <c r="B700" i="22" s="1"/>
  <c r="B701" i="22" s="1"/>
  <c r="B702" i="22" s="1"/>
  <c r="B703" i="22" s="1"/>
  <c r="B704" i="22" s="1"/>
  <c r="B705" i="22" s="1"/>
  <c r="B706" i="22" s="1"/>
  <c r="B707" i="22" s="1"/>
  <c r="B708" i="22" s="1"/>
  <c r="B709" i="22" s="1"/>
  <c r="B710" i="22" s="1"/>
  <c r="B711" i="22" s="1"/>
  <c r="B712" i="22" s="1"/>
  <c r="B713" i="22" s="1"/>
  <c r="B714" i="22" s="1"/>
  <c r="B715" i="22" s="1"/>
  <c r="B716" i="22" s="1"/>
  <c r="B717" i="22" s="1"/>
  <c r="B718" i="22" s="1"/>
  <c r="B719" i="22" s="1"/>
  <c r="B720" i="22" s="1"/>
  <c r="B721" i="22" s="1"/>
  <c r="D721" i="19"/>
  <c r="D720" i="19"/>
  <c r="D719" i="19"/>
  <c r="D718" i="19"/>
  <c r="D717" i="19"/>
  <c r="D716" i="19"/>
  <c r="D715" i="19"/>
  <c r="D714" i="19"/>
  <c r="D713" i="19"/>
  <c r="D712" i="19"/>
  <c r="D711" i="19"/>
  <c r="D710" i="19"/>
  <c r="D709" i="19"/>
  <c r="D708" i="19"/>
  <c r="D707" i="19"/>
  <c r="D706" i="19"/>
  <c r="D705" i="19"/>
  <c r="D704" i="19"/>
  <c r="D703" i="19"/>
  <c r="D702" i="19"/>
  <c r="D701" i="19"/>
  <c r="D700" i="19"/>
  <c r="D699" i="19"/>
  <c r="D698" i="19"/>
  <c r="D697" i="19"/>
  <c r="D696" i="19"/>
  <c r="D695" i="19"/>
  <c r="D694" i="19"/>
  <c r="D693" i="19"/>
  <c r="D692" i="19"/>
  <c r="D691" i="19"/>
  <c r="D690" i="19"/>
  <c r="D689" i="19"/>
  <c r="D688" i="19"/>
  <c r="D687" i="19"/>
  <c r="D686" i="19"/>
  <c r="D685" i="19"/>
  <c r="D684" i="19"/>
  <c r="D683" i="19"/>
  <c r="D682" i="19"/>
  <c r="D681" i="19"/>
  <c r="D680" i="19"/>
  <c r="D679" i="19"/>
  <c r="D678" i="19"/>
  <c r="D677" i="19"/>
  <c r="D676" i="19"/>
  <c r="D675" i="19"/>
  <c r="D674" i="19"/>
  <c r="D673" i="19"/>
  <c r="D672" i="19"/>
  <c r="D671" i="19"/>
  <c r="D670" i="19"/>
  <c r="D669" i="19"/>
  <c r="D668" i="19"/>
  <c r="D667" i="19"/>
  <c r="D666" i="19"/>
  <c r="D665" i="19"/>
  <c r="D664" i="19"/>
  <c r="D663" i="19"/>
  <c r="D662" i="19"/>
  <c r="D661" i="19"/>
  <c r="D660" i="19"/>
  <c r="D659" i="19"/>
  <c r="D658" i="19"/>
  <c r="D657" i="19"/>
  <c r="D656" i="19"/>
  <c r="D655" i="19"/>
  <c r="D654" i="19"/>
  <c r="D653" i="19"/>
  <c r="D652" i="19"/>
  <c r="D651" i="19"/>
  <c r="D650" i="19"/>
  <c r="D649" i="19"/>
  <c r="D648" i="19"/>
  <c r="D647" i="19"/>
  <c r="D646" i="19"/>
  <c r="D645" i="19"/>
  <c r="D644" i="19"/>
  <c r="D643" i="19"/>
  <c r="D642" i="19"/>
  <c r="D641" i="19"/>
  <c r="D640" i="19"/>
  <c r="D639" i="19"/>
  <c r="D638" i="19"/>
  <c r="D637" i="19"/>
  <c r="D636" i="19"/>
  <c r="D635" i="19"/>
  <c r="D634" i="19"/>
  <c r="D633" i="19"/>
  <c r="D632" i="19"/>
  <c r="D631" i="19"/>
  <c r="D630" i="19"/>
  <c r="D629" i="19"/>
  <c r="D628" i="19"/>
  <c r="D627" i="19"/>
  <c r="D626" i="19"/>
  <c r="D625" i="19"/>
  <c r="D624" i="19"/>
  <c r="D623" i="19"/>
  <c r="D622" i="19"/>
  <c r="D621" i="19"/>
  <c r="D620" i="19"/>
  <c r="D619" i="19"/>
  <c r="D618" i="19"/>
  <c r="D617" i="19"/>
  <c r="D616" i="19"/>
  <c r="D615" i="19"/>
  <c r="D614" i="19"/>
  <c r="D613" i="19"/>
  <c r="D612" i="19"/>
  <c r="D611" i="19"/>
  <c r="D610" i="19"/>
  <c r="D609" i="19"/>
  <c r="D608" i="19"/>
  <c r="D607" i="19"/>
  <c r="D606" i="19"/>
  <c r="D605" i="19"/>
  <c r="D604" i="19"/>
  <c r="D603" i="19"/>
  <c r="D602" i="19"/>
  <c r="D601" i="19"/>
  <c r="D600" i="19"/>
  <c r="D599" i="19"/>
  <c r="D598" i="19"/>
  <c r="D597" i="19"/>
  <c r="D596" i="19"/>
  <c r="D595" i="19"/>
  <c r="D594" i="19"/>
  <c r="D593" i="19"/>
  <c r="D592" i="19"/>
  <c r="D591" i="19"/>
  <c r="D590" i="19"/>
  <c r="D589" i="19"/>
  <c r="D588" i="19"/>
  <c r="D587" i="19"/>
  <c r="D586" i="19"/>
  <c r="D585" i="19"/>
  <c r="D584" i="19"/>
  <c r="D583" i="19"/>
  <c r="D582" i="19"/>
  <c r="D581" i="19"/>
  <c r="D580" i="19"/>
  <c r="D579" i="19"/>
  <c r="D578" i="19"/>
  <c r="D577" i="19"/>
  <c r="D576" i="19"/>
  <c r="D575" i="19"/>
  <c r="D574" i="19"/>
  <c r="D573" i="19"/>
  <c r="D572" i="19"/>
  <c r="D571" i="19"/>
  <c r="D570" i="19"/>
  <c r="D569" i="19"/>
  <c r="D568" i="19"/>
  <c r="D567" i="19"/>
  <c r="D566" i="19"/>
  <c r="D565" i="19"/>
  <c r="D564" i="19"/>
  <c r="D563" i="19"/>
  <c r="D562" i="19"/>
  <c r="D561" i="19"/>
  <c r="D560" i="19"/>
  <c r="D559" i="19"/>
  <c r="D558" i="19"/>
  <c r="D557" i="19"/>
  <c r="D556" i="19"/>
  <c r="D555" i="19"/>
  <c r="D554" i="19"/>
  <c r="D553" i="19"/>
  <c r="D552" i="19"/>
  <c r="D551" i="19"/>
  <c r="D550" i="19"/>
  <c r="D549" i="19"/>
  <c r="D548" i="19"/>
  <c r="D547" i="19"/>
  <c r="D546" i="19"/>
  <c r="D545" i="19"/>
  <c r="D544" i="19"/>
  <c r="D543" i="19"/>
  <c r="D542" i="19"/>
  <c r="D541" i="19"/>
  <c r="D540" i="19"/>
  <c r="D539" i="19"/>
  <c r="D538" i="19"/>
  <c r="D537" i="19"/>
  <c r="D536" i="19"/>
  <c r="D535" i="19"/>
  <c r="D534" i="19"/>
  <c r="D533" i="19"/>
  <c r="D532" i="19"/>
  <c r="D531" i="19"/>
  <c r="D530" i="19"/>
  <c r="D529" i="19"/>
  <c r="D528" i="19"/>
  <c r="D527" i="19"/>
  <c r="D526" i="19"/>
  <c r="D525" i="19"/>
  <c r="D524" i="19"/>
  <c r="D523" i="19"/>
  <c r="D522" i="19"/>
  <c r="D521" i="19"/>
  <c r="D520" i="19"/>
  <c r="D519" i="19"/>
  <c r="D518" i="19"/>
  <c r="D517" i="19"/>
  <c r="D516" i="19"/>
  <c r="D515" i="19"/>
  <c r="D514" i="19"/>
  <c r="D513" i="19"/>
  <c r="D512" i="19"/>
  <c r="D511" i="19"/>
  <c r="D510" i="19"/>
  <c r="D509" i="19"/>
  <c r="D508" i="19"/>
  <c r="D507" i="19"/>
  <c r="D506" i="19"/>
  <c r="D505" i="19"/>
  <c r="D504" i="19"/>
  <c r="D503" i="19"/>
  <c r="D502" i="19"/>
  <c r="D501" i="19"/>
  <c r="D500" i="19"/>
  <c r="D499" i="19"/>
  <c r="D498" i="19"/>
  <c r="D497" i="19"/>
  <c r="D496" i="19"/>
  <c r="D495" i="19"/>
  <c r="D494" i="19"/>
  <c r="D493" i="19"/>
  <c r="D492" i="19"/>
  <c r="D491" i="19"/>
  <c r="D490" i="19"/>
  <c r="D489" i="19"/>
  <c r="D488" i="19"/>
  <c r="D487" i="19"/>
  <c r="D486" i="19"/>
  <c r="D485" i="19"/>
  <c r="D484" i="19"/>
  <c r="D483" i="19"/>
  <c r="D482" i="19"/>
  <c r="D481" i="19"/>
  <c r="D480" i="19"/>
  <c r="D479" i="19"/>
  <c r="D478" i="19"/>
  <c r="D477" i="19"/>
  <c r="D476" i="19"/>
  <c r="D475" i="19"/>
  <c r="D474" i="19"/>
  <c r="D473" i="19"/>
  <c r="D472" i="19"/>
  <c r="D471" i="19"/>
  <c r="D470" i="19"/>
  <c r="D469" i="19"/>
  <c r="D468" i="19"/>
  <c r="D467" i="19"/>
  <c r="D466" i="19"/>
  <c r="D465" i="19"/>
  <c r="D464" i="19"/>
  <c r="D463" i="19"/>
  <c r="D462" i="19"/>
  <c r="D461" i="19"/>
  <c r="D460" i="19"/>
  <c r="D459" i="19"/>
  <c r="D458" i="19"/>
  <c r="D457" i="19"/>
  <c r="D456" i="19"/>
  <c r="D455" i="19"/>
  <c r="D454" i="19"/>
  <c r="D453" i="19"/>
  <c r="D452" i="19"/>
  <c r="D451" i="19"/>
  <c r="D450" i="19"/>
  <c r="D449" i="19"/>
  <c r="D448" i="19"/>
  <c r="D447" i="19"/>
  <c r="D446" i="19"/>
  <c r="D445" i="19"/>
  <c r="D444" i="19"/>
  <c r="D443" i="19"/>
  <c r="D442" i="19"/>
  <c r="D441" i="19"/>
  <c r="D440" i="19"/>
  <c r="D439" i="19"/>
  <c r="D438" i="19"/>
  <c r="D437" i="19"/>
  <c r="D436" i="19"/>
  <c r="D435" i="19"/>
  <c r="D434" i="19"/>
  <c r="D433" i="19"/>
  <c r="D432" i="19"/>
  <c r="D431" i="19"/>
  <c r="D430" i="19"/>
  <c r="D429" i="19"/>
  <c r="D428" i="19"/>
  <c r="D427" i="19"/>
  <c r="D426" i="19"/>
  <c r="D425" i="19"/>
  <c r="D424" i="19"/>
  <c r="D423" i="19"/>
  <c r="D422" i="19"/>
  <c r="D421" i="19"/>
  <c r="D420" i="19"/>
  <c r="D419" i="19"/>
  <c r="D418" i="19"/>
  <c r="D417" i="19"/>
  <c r="D416" i="19"/>
  <c r="D415" i="19"/>
  <c r="D414" i="19"/>
  <c r="D413" i="19"/>
  <c r="D412" i="19"/>
  <c r="D411" i="19"/>
  <c r="D410" i="19"/>
  <c r="D409" i="19"/>
  <c r="D408" i="19"/>
  <c r="D407" i="19"/>
  <c r="D406" i="19"/>
  <c r="D405" i="19"/>
  <c r="D404" i="19"/>
  <c r="D403" i="19"/>
  <c r="D402" i="19"/>
  <c r="D401" i="19"/>
  <c r="D400" i="19"/>
  <c r="D399" i="19"/>
  <c r="D398" i="19"/>
  <c r="D397" i="19"/>
  <c r="D396" i="19"/>
  <c r="D395" i="19"/>
  <c r="D394" i="19"/>
  <c r="D393" i="19"/>
  <c r="D392" i="19"/>
  <c r="D391" i="19"/>
  <c r="D390" i="19"/>
  <c r="D389" i="19"/>
  <c r="D388" i="19"/>
  <c r="D387" i="19"/>
  <c r="D386" i="19"/>
  <c r="D385" i="19"/>
  <c r="D384" i="19"/>
  <c r="D383" i="19"/>
  <c r="D382" i="19"/>
  <c r="D381" i="19"/>
  <c r="D380" i="19"/>
  <c r="D379" i="19"/>
  <c r="D378" i="19"/>
  <c r="D377" i="19"/>
  <c r="D376" i="19"/>
  <c r="D375" i="19"/>
  <c r="D374" i="19"/>
  <c r="D373" i="19"/>
  <c r="D372" i="19"/>
  <c r="D371" i="19"/>
  <c r="D370" i="19"/>
  <c r="D369" i="19"/>
  <c r="D368" i="19"/>
  <c r="D367" i="19"/>
  <c r="D366" i="19"/>
  <c r="D365" i="19"/>
  <c r="D364" i="19"/>
  <c r="D363" i="19"/>
  <c r="D362" i="19"/>
  <c r="D361" i="19"/>
  <c r="D360" i="19"/>
  <c r="D359" i="19"/>
  <c r="D358" i="19"/>
  <c r="D357" i="19"/>
  <c r="D356" i="19"/>
  <c r="D355" i="19"/>
  <c r="D354" i="19"/>
  <c r="D353" i="19"/>
  <c r="D352" i="19"/>
  <c r="D351" i="19"/>
  <c r="D350" i="19"/>
  <c r="D349" i="19"/>
  <c r="D348" i="19"/>
  <c r="D347" i="19"/>
  <c r="D346" i="19"/>
  <c r="D345" i="19"/>
  <c r="D344" i="19"/>
  <c r="D343" i="19"/>
  <c r="D342" i="19"/>
  <c r="D341" i="19"/>
  <c r="D340" i="19"/>
  <c r="D339" i="19"/>
  <c r="D338" i="19"/>
  <c r="D337" i="19"/>
  <c r="D336" i="19"/>
  <c r="D335" i="19"/>
  <c r="D334" i="19"/>
  <c r="D333" i="19"/>
  <c r="D332" i="19"/>
  <c r="D331" i="19"/>
  <c r="D330" i="19"/>
  <c r="D329" i="19"/>
  <c r="D328" i="19"/>
  <c r="D327" i="19"/>
  <c r="D326" i="19"/>
  <c r="D325" i="19"/>
  <c r="D324" i="19"/>
  <c r="D323" i="19"/>
  <c r="D322" i="19"/>
  <c r="D321" i="19"/>
  <c r="D320" i="19"/>
  <c r="D319" i="19"/>
  <c r="D318" i="19"/>
  <c r="D317" i="19"/>
  <c r="D316" i="19"/>
  <c r="D315" i="19"/>
  <c r="D314" i="19"/>
  <c r="D313" i="19"/>
  <c r="D312" i="19"/>
  <c r="D311" i="19"/>
  <c r="D310" i="19"/>
  <c r="D309" i="19"/>
  <c r="D308" i="19"/>
  <c r="D307" i="19"/>
  <c r="D306" i="19"/>
  <c r="D305" i="19"/>
  <c r="D304" i="19"/>
  <c r="D303" i="19"/>
  <c r="D302" i="19"/>
  <c r="D301" i="19"/>
  <c r="D300" i="19"/>
  <c r="D299" i="19"/>
  <c r="D298" i="19"/>
  <c r="D297" i="19"/>
  <c r="D296" i="19"/>
  <c r="D295" i="19"/>
  <c r="D294" i="19"/>
  <c r="D293" i="19"/>
  <c r="D292" i="19"/>
  <c r="D291" i="19"/>
  <c r="D290" i="19"/>
  <c r="D289" i="19"/>
  <c r="D288" i="19"/>
  <c r="D287" i="19"/>
  <c r="D286" i="19"/>
  <c r="D285" i="19"/>
  <c r="D284" i="19"/>
  <c r="D283" i="19"/>
  <c r="D282" i="19"/>
  <c r="D281" i="19"/>
  <c r="D280" i="19"/>
  <c r="D279" i="19"/>
  <c r="D278" i="19"/>
  <c r="D277" i="19"/>
  <c r="D276" i="19"/>
  <c r="D275" i="19"/>
  <c r="D274" i="19"/>
  <c r="D273" i="19"/>
  <c r="D272" i="19"/>
  <c r="D271" i="19"/>
  <c r="D270" i="19"/>
  <c r="D269" i="19"/>
  <c r="D268" i="19"/>
  <c r="D267" i="19"/>
  <c r="D266" i="19"/>
  <c r="D265" i="19"/>
  <c r="D264" i="19"/>
  <c r="D263" i="19"/>
  <c r="D262" i="19"/>
  <c r="D261" i="19"/>
  <c r="D260" i="19"/>
  <c r="D259" i="19"/>
  <c r="D258" i="19"/>
  <c r="D257" i="19"/>
  <c r="D256" i="19"/>
  <c r="D255" i="19"/>
  <c r="D254" i="19"/>
  <c r="D253" i="19"/>
  <c r="D252" i="19"/>
  <c r="D251" i="19"/>
  <c r="D250" i="19"/>
  <c r="D249" i="19"/>
  <c r="D248" i="19"/>
  <c r="D247" i="19"/>
  <c r="D246" i="19"/>
  <c r="D245" i="19"/>
  <c r="D244" i="19"/>
  <c r="D243" i="19"/>
  <c r="D242" i="19"/>
  <c r="D241" i="19"/>
  <c r="D240" i="19"/>
  <c r="D239" i="19"/>
  <c r="D238" i="19"/>
  <c r="D237" i="19"/>
  <c r="D236" i="19"/>
  <c r="D235" i="19"/>
  <c r="D234" i="19"/>
  <c r="D233" i="19"/>
  <c r="D232" i="19"/>
  <c r="D231" i="19"/>
  <c r="D230" i="19"/>
  <c r="D229" i="19"/>
  <c r="D228" i="19"/>
  <c r="D227" i="19"/>
  <c r="D226" i="19"/>
  <c r="D225" i="19"/>
  <c r="D224"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E31" i="19"/>
  <c r="E32" i="19" s="1"/>
  <c r="E33" i="19" s="1"/>
  <c r="E34" i="19" s="1"/>
  <c r="E35" i="19" s="1"/>
  <c r="E36" i="19" s="1"/>
  <c r="E37" i="19" s="1"/>
  <c r="E38" i="19" s="1"/>
  <c r="E39" i="19" s="1"/>
  <c r="E40" i="19" s="1"/>
  <c r="E41" i="19" s="1"/>
  <c r="E42" i="19" s="1"/>
  <c r="E43" i="19" s="1"/>
  <c r="E44" i="19" s="1"/>
  <c r="E45" i="19" s="1"/>
  <c r="E46" i="19" s="1"/>
  <c r="E47" i="19" s="1"/>
  <c r="E48" i="19" s="1"/>
  <c r="E49" i="19" s="1"/>
  <c r="E50" i="19" s="1"/>
  <c r="E51" i="19" s="1"/>
  <c r="E52" i="19" s="1"/>
  <c r="E53" i="19" s="1"/>
  <c r="E54" i="19" s="1"/>
  <c r="E55" i="19" s="1"/>
  <c r="E56" i="19" s="1"/>
  <c r="E57" i="19" s="1"/>
  <c r="E58" i="19" s="1"/>
  <c r="E59" i="19" s="1"/>
  <c r="E60" i="19" s="1"/>
  <c r="E61" i="19" s="1"/>
  <c r="E62" i="19" s="1"/>
  <c r="E63" i="19" s="1"/>
  <c r="E64" i="19" s="1"/>
  <c r="E65" i="19" s="1"/>
  <c r="E66" i="19" s="1"/>
  <c r="E67" i="19" s="1"/>
  <c r="E68" i="19" s="1"/>
  <c r="E69" i="19" s="1"/>
  <c r="E70" i="19" s="1"/>
  <c r="E71" i="19" s="1"/>
  <c r="E72" i="19" s="1"/>
  <c r="E73" i="19" s="1"/>
  <c r="E74" i="19" s="1"/>
  <c r="E75" i="19" s="1"/>
  <c r="E76" i="19" s="1"/>
  <c r="E77" i="19" s="1"/>
  <c r="E78" i="19" s="1"/>
  <c r="E79" i="19" s="1"/>
  <c r="E80" i="19" s="1"/>
  <c r="E81" i="19" s="1"/>
  <c r="E82" i="19" s="1"/>
  <c r="E83" i="19" s="1"/>
  <c r="E84" i="19" s="1"/>
  <c r="E85" i="19" s="1"/>
  <c r="E86" i="19" s="1"/>
  <c r="E87" i="19" s="1"/>
  <c r="E88" i="19" s="1"/>
  <c r="E89" i="19" s="1"/>
  <c r="E90" i="19" s="1"/>
  <c r="E91" i="19" s="1"/>
  <c r="E92" i="19" s="1"/>
  <c r="E93" i="19" s="1"/>
  <c r="E94" i="19" s="1"/>
  <c r="E95" i="19" s="1"/>
  <c r="E96" i="19" s="1"/>
  <c r="E97" i="19" s="1"/>
  <c r="E98" i="19" s="1"/>
  <c r="E99" i="19" s="1"/>
  <c r="E100" i="19" s="1"/>
  <c r="E101" i="19" s="1"/>
  <c r="E102" i="19" s="1"/>
  <c r="E103" i="19" s="1"/>
  <c r="E104" i="19" s="1"/>
  <c r="E105" i="19" s="1"/>
  <c r="E106" i="19" s="1"/>
  <c r="E107" i="19" s="1"/>
  <c r="E108" i="19" s="1"/>
  <c r="E109" i="19" s="1"/>
  <c r="E110" i="19" s="1"/>
  <c r="E111" i="19" s="1"/>
  <c r="E112" i="19" s="1"/>
  <c r="E113" i="19" s="1"/>
  <c r="E114" i="19" s="1"/>
  <c r="E115" i="19" s="1"/>
  <c r="E116" i="19" s="1"/>
  <c r="E117" i="19" s="1"/>
  <c r="E118" i="19" s="1"/>
  <c r="E119" i="19" s="1"/>
  <c r="E120" i="19" s="1"/>
  <c r="E121" i="19" s="1"/>
  <c r="E122" i="19" s="1"/>
  <c r="E123" i="19" s="1"/>
  <c r="E124" i="19" s="1"/>
  <c r="E125" i="19" s="1"/>
  <c r="E126" i="19" s="1"/>
  <c r="E127" i="19" s="1"/>
  <c r="E128" i="19" s="1"/>
  <c r="E129" i="19" s="1"/>
  <c r="E130" i="19" s="1"/>
  <c r="E131" i="19" s="1"/>
  <c r="E132" i="19" s="1"/>
  <c r="E133" i="19" s="1"/>
  <c r="E134" i="19" s="1"/>
  <c r="E135" i="19" s="1"/>
  <c r="E136" i="19" s="1"/>
  <c r="E137" i="19" s="1"/>
  <c r="E138" i="19" s="1"/>
  <c r="E139" i="19" s="1"/>
  <c r="E140" i="19" s="1"/>
  <c r="E141" i="19" s="1"/>
  <c r="E142" i="19" s="1"/>
  <c r="E143" i="19" s="1"/>
  <c r="E144" i="19" s="1"/>
  <c r="E145" i="19" s="1"/>
  <c r="E146" i="19" s="1"/>
  <c r="E147" i="19" s="1"/>
  <c r="E148" i="19" s="1"/>
  <c r="E149" i="19" s="1"/>
  <c r="E150" i="19" s="1"/>
  <c r="E151" i="19" s="1"/>
  <c r="E152" i="19" s="1"/>
  <c r="E153" i="19" s="1"/>
  <c r="E154" i="19" s="1"/>
  <c r="E155" i="19" s="1"/>
  <c r="E156" i="19" s="1"/>
  <c r="E157" i="19" s="1"/>
  <c r="E158" i="19" s="1"/>
  <c r="E159" i="19" s="1"/>
  <c r="E160" i="19" s="1"/>
  <c r="E161" i="19" s="1"/>
  <c r="E162" i="19" s="1"/>
  <c r="E163" i="19" s="1"/>
  <c r="E164" i="19" s="1"/>
  <c r="E165" i="19" s="1"/>
  <c r="E166" i="19" s="1"/>
  <c r="E167" i="19" s="1"/>
  <c r="E168" i="19" s="1"/>
  <c r="E169" i="19" s="1"/>
  <c r="E170" i="19" s="1"/>
  <c r="E171" i="19" s="1"/>
  <c r="E172" i="19" s="1"/>
  <c r="E173" i="19" s="1"/>
  <c r="E174" i="19" s="1"/>
  <c r="E175" i="19" s="1"/>
  <c r="E176" i="19" s="1"/>
  <c r="E177" i="19" s="1"/>
  <c r="E178" i="19" s="1"/>
  <c r="E179" i="19" s="1"/>
  <c r="E180" i="19" s="1"/>
  <c r="E181" i="19" s="1"/>
  <c r="E182" i="19" s="1"/>
  <c r="E183" i="19" s="1"/>
  <c r="E184" i="19" s="1"/>
  <c r="E185" i="19" s="1"/>
  <c r="E186" i="19" s="1"/>
  <c r="E187" i="19" s="1"/>
  <c r="E188" i="19" s="1"/>
  <c r="E189" i="19" s="1"/>
  <c r="E190" i="19" s="1"/>
  <c r="E191" i="19" s="1"/>
  <c r="E192" i="19" s="1"/>
  <c r="E193" i="19" s="1"/>
  <c r="E194" i="19" s="1"/>
  <c r="E195" i="19" s="1"/>
  <c r="E196" i="19" s="1"/>
  <c r="E197" i="19" s="1"/>
  <c r="E198" i="19" s="1"/>
  <c r="E199" i="19" s="1"/>
  <c r="E200" i="19" s="1"/>
  <c r="E201" i="19" s="1"/>
  <c r="E202" i="19" s="1"/>
  <c r="E203" i="19" s="1"/>
  <c r="E204" i="19" s="1"/>
  <c r="E205" i="19" s="1"/>
  <c r="E206" i="19" s="1"/>
  <c r="E207" i="19" s="1"/>
  <c r="E208" i="19" s="1"/>
  <c r="E209" i="19" s="1"/>
  <c r="E210" i="19" s="1"/>
  <c r="E211" i="19" s="1"/>
  <c r="E212" i="19" s="1"/>
  <c r="E213" i="19" s="1"/>
  <c r="E214" i="19" s="1"/>
  <c r="E215" i="19" s="1"/>
  <c r="E216" i="19" s="1"/>
  <c r="E217" i="19" s="1"/>
  <c r="E218" i="19" s="1"/>
  <c r="E219" i="19" s="1"/>
  <c r="E220" i="19" s="1"/>
  <c r="E221" i="19" s="1"/>
  <c r="E222" i="19" s="1"/>
  <c r="E223" i="19" s="1"/>
  <c r="E224" i="19" s="1"/>
  <c r="E225" i="19" s="1"/>
  <c r="E226" i="19" s="1"/>
  <c r="E227" i="19" s="1"/>
  <c r="E228" i="19" s="1"/>
  <c r="E229" i="19" s="1"/>
  <c r="E230" i="19" s="1"/>
  <c r="E231" i="19" s="1"/>
  <c r="E232" i="19" s="1"/>
  <c r="E233" i="19" s="1"/>
  <c r="E234" i="19" s="1"/>
  <c r="E235" i="19" s="1"/>
  <c r="E236" i="19" s="1"/>
  <c r="E237" i="19" s="1"/>
  <c r="E238" i="19" s="1"/>
  <c r="E239" i="19" s="1"/>
  <c r="E240" i="19" s="1"/>
  <c r="E241" i="19" s="1"/>
  <c r="E242" i="19" s="1"/>
  <c r="E243" i="19" s="1"/>
  <c r="E244" i="19" s="1"/>
  <c r="E245" i="19" s="1"/>
  <c r="E246" i="19" s="1"/>
  <c r="E247" i="19" s="1"/>
  <c r="E248" i="19" s="1"/>
  <c r="E249" i="19" s="1"/>
  <c r="E250" i="19" s="1"/>
  <c r="E251" i="19" s="1"/>
  <c r="E252" i="19" s="1"/>
  <c r="E253" i="19" s="1"/>
  <c r="E254" i="19" s="1"/>
  <c r="E255" i="19" s="1"/>
  <c r="E256" i="19" s="1"/>
  <c r="E257" i="19" s="1"/>
  <c r="E258" i="19" s="1"/>
  <c r="E259" i="19" s="1"/>
  <c r="E260" i="19" s="1"/>
  <c r="E261" i="19" s="1"/>
  <c r="E262" i="19" s="1"/>
  <c r="E263" i="19" s="1"/>
  <c r="E264" i="19" s="1"/>
  <c r="E265" i="19" s="1"/>
  <c r="E266" i="19" s="1"/>
  <c r="E267" i="19" s="1"/>
  <c r="E268" i="19" s="1"/>
  <c r="E269" i="19" s="1"/>
  <c r="E270" i="19" s="1"/>
  <c r="E271" i="19" s="1"/>
  <c r="E272" i="19" s="1"/>
  <c r="E273" i="19" s="1"/>
  <c r="E274" i="19" s="1"/>
  <c r="E275" i="19" s="1"/>
  <c r="E276" i="19" s="1"/>
  <c r="E277" i="19" s="1"/>
  <c r="E278" i="19" s="1"/>
  <c r="E279" i="19" s="1"/>
  <c r="E280" i="19" s="1"/>
  <c r="E281" i="19" s="1"/>
  <c r="E282" i="19" s="1"/>
  <c r="E283" i="19" s="1"/>
  <c r="E284" i="19" s="1"/>
  <c r="E285" i="19" s="1"/>
  <c r="E286" i="19" s="1"/>
  <c r="E287" i="19" s="1"/>
  <c r="E288" i="19" s="1"/>
  <c r="E289" i="19" s="1"/>
  <c r="E290" i="19" s="1"/>
  <c r="E291" i="19" s="1"/>
  <c r="E292" i="19" s="1"/>
  <c r="E293" i="19" s="1"/>
  <c r="E294" i="19" s="1"/>
  <c r="E295" i="19" s="1"/>
  <c r="E296" i="19" s="1"/>
  <c r="E297" i="19" s="1"/>
  <c r="E298" i="19" s="1"/>
  <c r="E299" i="19" s="1"/>
  <c r="E300" i="19" s="1"/>
  <c r="E301" i="19" s="1"/>
  <c r="E302" i="19" s="1"/>
  <c r="E303" i="19" s="1"/>
  <c r="E304" i="19" s="1"/>
  <c r="E305" i="19" s="1"/>
  <c r="E306" i="19" s="1"/>
  <c r="E307" i="19" s="1"/>
  <c r="E308" i="19" s="1"/>
  <c r="E309" i="19" s="1"/>
  <c r="E310" i="19" s="1"/>
  <c r="E311" i="19" s="1"/>
  <c r="E312" i="19" s="1"/>
  <c r="E313" i="19" s="1"/>
  <c r="E314" i="19" s="1"/>
  <c r="E315" i="19" s="1"/>
  <c r="E316" i="19" s="1"/>
  <c r="E317" i="19" s="1"/>
  <c r="E318" i="19" s="1"/>
  <c r="E319" i="19" s="1"/>
  <c r="E320" i="19" s="1"/>
  <c r="E321" i="19" s="1"/>
  <c r="E322" i="19" s="1"/>
  <c r="E323" i="19" s="1"/>
  <c r="E324" i="19" s="1"/>
  <c r="E325" i="19" s="1"/>
  <c r="E326" i="19" s="1"/>
  <c r="E327" i="19" s="1"/>
  <c r="E328" i="19" s="1"/>
  <c r="E329" i="19" s="1"/>
  <c r="E330" i="19" s="1"/>
  <c r="E331" i="19" s="1"/>
  <c r="E332" i="19" s="1"/>
  <c r="E333" i="19" s="1"/>
  <c r="E334" i="19" s="1"/>
  <c r="E335" i="19" s="1"/>
  <c r="E336" i="19" s="1"/>
  <c r="E337" i="19" s="1"/>
  <c r="E338" i="19" s="1"/>
  <c r="E339" i="19" s="1"/>
  <c r="E340" i="19" s="1"/>
  <c r="E341" i="19" s="1"/>
  <c r="E342" i="19" s="1"/>
  <c r="E343" i="19" s="1"/>
  <c r="E344" i="19" s="1"/>
  <c r="E345" i="19" s="1"/>
  <c r="E346" i="19" s="1"/>
  <c r="E347" i="19" s="1"/>
  <c r="E348" i="19" s="1"/>
  <c r="E349" i="19" s="1"/>
  <c r="E350" i="19" s="1"/>
  <c r="E351" i="19" s="1"/>
  <c r="E352" i="19" s="1"/>
  <c r="E353" i="19" s="1"/>
  <c r="E354" i="19" s="1"/>
  <c r="E355" i="19" s="1"/>
  <c r="E356" i="19" s="1"/>
  <c r="E357" i="19" s="1"/>
  <c r="E358" i="19" s="1"/>
  <c r="E359" i="19" s="1"/>
  <c r="E360" i="19" s="1"/>
  <c r="E361" i="19" s="1"/>
  <c r="E362" i="19" s="1"/>
  <c r="E363" i="19" s="1"/>
  <c r="E364" i="19" s="1"/>
  <c r="E365" i="19" s="1"/>
  <c r="E366" i="19" s="1"/>
  <c r="E367" i="19" s="1"/>
  <c r="E368" i="19" s="1"/>
  <c r="E369" i="19" s="1"/>
  <c r="E370" i="19" s="1"/>
  <c r="E371" i="19" s="1"/>
  <c r="E372" i="19" s="1"/>
  <c r="E373" i="19" s="1"/>
  <c r="E374" i="19" s="1"/>
  <c r="E375" i="19" s="1"/>
  <c r="E376" i="19" s="1"/>
  <c r="E377" i="19" s="1"/>
  <c r="E378" i="19" s="1"/>
  <c r="E379" i="19" s="1"/>
  <c r="E380" i="19" s="1"/>
  <c r="E381" i="19" s="1"/>
  <c r="E382" i="19" s="1"/>
  <c r="E383" i="19" s="1"/>
  <c r="E384" i="19" s="1"/>
  <c r="E385" i="19" s="1"/>
  <c r="E386" i="19" s="1"/>
  <c r="E387" i="19" s="1"/>
  <c r="E388" i="19" s="1"/>
  <c r="E389" i="19" s="1"/>
  <c r="E390" i="19" s="1"/>
  <c r="E391" i="19" s="1"/>
  <c r="E392" i="19" s="1"/>
  <c r="E393" i="19" s="1"/>
  <c r="E394" i="19" s="1"/>
  <c r="E395" i="19" s="1"/>
  <c r="E396" i="19" s="1"/>
  <c r="E397" i="19" s="1"/>
  <c r="E398" i="19" s="1"/>
  <c r="E399" i="19" s="1"/>
  <c r="E400" i="19" s="1"/>
  <c r="E401" i="19" s="1"/>
  <c r="E402" i="19" s="1"/>
  <c r="E403" i="19" s="1"/>
  <c r="E404" i="19" s="1"/>
  <c r="E405" i="19" s="1"/>
  <c r="E406" i="19" s="1"/>
  <c r="E407" i="19" s="1"/>
  <c r="E408" i="19" s="1"/>
  <c r="E409" i="19" s="1"/>
  <c r="E410" i="19" s="1"/>
  <c r="E411" i="19" s="1"/>
  <c r="E412" i="19" s="1"/>
  <c r="E413" i="19" s="1"/>
  <c r="E414" i="19" s="1"/>
  <c r="E415" i="19" s="1"/>
  <c r="E416" i="19" s="1"/>
  <c r="E417" i="19" s="1"/>
  <c r="E418" i="19" s="1"/>
  <c r="E419" i="19" s="1"/>
  <c r="E420" i="19" s="1"/>
  <c r="E421" i="19" s="1"/>
  <c r="E422" i="19" s="1"/>
  <c r="E423" i="19" s="1"/>
  <c r="E424" i="19" s="1"/>
  <c r="E425" i="19" s="1"/>
  <c r="E426" i="19" s="1"/>
  <c r="E427" i="19" s="1"/>
  <c r="E428" i="19" s="1"/>
  <c r="E429" i="19" s="1"/>
  <c r="E430" i="19" s="1"/>
  <c r="E431" i="19" s="1"/>
  <c r="E432" i="19" s="1"/>
  <c r="E433" i="19" s="1"/>
  <c r="E434" i="19" s="1"/>
  <c r="E435" i="19" s="1"/>
  <c r="E436" i="19" s="1"/>
  <c r="E437" i="19" s="1"/>
  <c r="E438" i="19" s="1"/>
  <c r="E439" i="19" s="1"/>
  <c r="E440" i="19" s="1"/>
  <c r="E441" i="19" s="1"/>
  <c r="E442" i="19" s="1"/>
  <c r="E443" i="19" s="1"/>
  <c r="E444" i="19" s="1"/>
  <c r="E445" i="19" s="1"/>
  <c r="E446" i="19" s="1"/>
  <c r="E447" i="19" s="1"/>
  <c r="E448" i="19" s="1"/>
  <c r="E449" i="19" s="1"/>
  <c r="E450" i="19" s="1"/>
  <c r="E451" i="19" s="1"/>
  <c r="E452" i="19" s="1"/>
  <c r="E453" i="19" s="1"/>
  <c r="E454" i="19" s="1"/>
  <c r="E455" i="19" s="1"/>
  <c r="E456" i="19" s="1"/>
  <c r="E457" i="19" s="1"/>
  <c r="E458" i="19" s="1"/>
  <c r="E459" i="19" s="1"/>
  <c r="E460" i="19" s="1"/>
  <c r="E461" i="19" s="1"/>
  <c r="E462" i="19" s="1"/>
  <c r="E463" i="19" s="1"/>
  <c r="E464" i="19" s="1"/>
  <c r="E465" i="19" s="1"/>
  <c r="E466" i="19" s="1"/>
  <c r="E467" i="19" s="1"/>
  <c r="E468" i="19" s="1"/>
  <c r="E469" i="19" s="1"/>
  <c r="E470" i="19" s="1"/>
  <c r="E471" i="19" s="1"/>
  <c r="E472" i="19" s="1"/>
  <c r="E473" i="19" s="1"/>
  <c r="E474" i="19" s="1"/>
  <c r="E475" i="19" s="1"/>
  <c r="E476" i="19" s="1"/>
  <c r="E477" i="19" s="1"/>
  <c r="E478" i="19" s="1"/>
  <c r="E479" i="19" s="1"/>
  <c r="E480" i="19" s="1"/>
  <c r="E481" i="19" s="1"/>
  <c r="E482" i="19" s="1"/>
  <c r="E483" i="19" s="1"/>
  <c r="E484" i="19" s="1"/>
  <c r="E485" i="19" s="1"/>
  <c r="E486" i="19" s="1"/>
  <c r="E487" i="19" s="1"/>
  <c r="E488" i="19" s="1"/>
  <c r="E489" i="19" s="1"/>
  <c r="E490" i="19" s="1"/>
  <c r="E491" i="19" s="1"/>
  <c r="E492" i="19" s="1"/>
  <c r="E493" i="19" s="1"/>
  <c r="E494" i="19" s="1"/>
  <c r="E495" i="19" s="1"/>
  <c r="E496" i="19" s="1"/>
  <c r="E497" i="19" s="1"/>
  <c r="E498" i="19" s="1"/>
  <c r="E499" i="19" s="1"/>
  <c r="E500" i="19" s="1"/>
  <c r="E501" i="19" s="1"/>
  <c r="E502" i="19" s="1"/>
  <c r="E503" i="19" s="1"/>
  <c r="E504" i="19" s="1"/>
  <c r="E505" i="19" s="1"/>
  <c r="E506" i="19" s="1"/>
  <c r="E507" i="19" s="1"/>
  <c r="E508" i="19" s="1"/>
  <c r="E509" i="19" s="1"/>
  <c r="E510" i="19" s="1"/>
  <c r="E511" i="19" s="1"/>
  <c r="E512" i="19" s="1"/>
  <c r="E513" i="19" s="1"/>
  <c r="E514" i="19" s="1"/>
  <c r="E515" i="19" s="1"/>
  <c r="E516" i="19" s="1"/>
  <c r="E517" i="19" s="1"/>
  <c r="E518" i="19" s="1"/>
  <c r="E519" i="19" s="1"/>
  <c r="E520" i="19" s="1"/>
  <c r="E521" i="19" s="1"/>
  <c r="E522" i="19" s="1"/>
  <c r="E523" i="19" s="1"/>
  <c r="E524" i="19" s="1"/>
  <c r="E525" i="19" s="1"/>
  <c r="E526" i="19" s="1"/>
  <c r="E527" i="19" s="1"/>
  <c r="E528" i="19" s="1"/>
  <c r="E529" i="19" s="1"/>
  <c r="E530" i="19" s="1"/>
  <c r="E531" i="19" s="1"/>
  <c r="E532" i="19" s="1"/>
  <c r="E533" i="19" s="1"/>
  <c r="E534" i="19" s="1"/>
  <c r="E535" i="19" s="1"/>
  <c r="E536" i="19" s="1"/>
  <c r="E537" i="19" s="1"/>
  <c r="E538" i="19" s="1"/>
  <c r="E539" i="19" s="1"/>
  <c r="E540" i="19" s="1"/>
  <c r="E541" i="19" s="1"/>
  <c r="E542" i="19" s="1"/>
  <c r="E543" i="19" s="1"/>
  <c r="E544" i="19" s="1"/>
  <c r="E545" i="19" s="1"/>
  <c r="E546" i="19" s="1"/>
  <c r="E547" i="19" s="1"/>
  <c r="E548" i="19" s="1"/>
  <c r="E549" i="19" s="1"/>
  <c r="E550" i="19" s="1"/>
  <c r="E551" i="19" s="1"/>
  <c r="E552" i="19" s="1"/>
  <c r="E553" i="19" s="1"/>
  <c r="E554" i="19" s="1"/>
  <c r="E555" i="19" s="1"/>
  <c r="E556" i="19" s="1"/>
  <c r="E557" i="19" s="1"/>
  <c r="E558" i="19" s="1"/>
  <c r="E559" i="19" s="1"/>
  <c r="E560" i="19" s="1"/>
  <c r="E561" i="19" s="1"/>
  <c r="E562" i="19" s="1"/>
  <c r="E563" i="19" s="1"/>
  <c r="E564" i="19" s="1"/>
  <c r="E565" i="19" s="1"/>
  <c r="E566" i="19" s="1"/>
  <c r="E567" i="19" s="1"/>
  <c r="E568" i="19" s="1"/>
  <c r="E569" i="19" s="1"/>
  <c r="E570" i="19" s="1"/>
  <c r="E571" i="19" s="1"/>
  <c r="E572" i="19" s="1"/>
  <c r="E573" i="19" s="1"/>
  <c r="E574" i="19" s="1"/>
  <c r="E575" i="19" s="1"/>
  <c r="E576" i="19" s="1"/>
  <c r="E577" i="19" s="1"/>
  <c r="E578" i="19" s="1"/>
  <c r="E579" i="19" s="1"/>
  <c r="E580" i="19" s="1"/>
  <c r="E581" i="19" s="1"/>
  <c r="E582" i="19" s="1"/>
  <c r="E583" i="19" s="1"/>
  <c r="E584" i="19" s="1"/>
  <c r="E585" i="19" s="1"/>
  <c r="E586" i="19" s="1"/>
  <c r="E587" i="19" s="1"/>
  <c r="E588" i="19" s="1"/>
  <c r="E589" i="19" s="1"/>
  <c r="E590" i="19" s="1"/>
  <c r="E591" i="19" s="1"/>
  <c r="E592" i="19" s="1"/>
  <c r="E593" i="19" s="1"/>
  <c r="E594" i="19" s="1"/>
  <c r="E595" i="19" s="1"/>
  <c r="E596" i="19" s="1"/>
  <c r="E597" i="19" s="1"/>
  <c r="E598" i="19" s="1"/>
  <c r="E599" i="19" s="1"/>
  <c r="E600" i="19" s="1"/>
  <c r="E601" i="19" s="1"/>
  <c r="E602" i="19" s="1"/>
  <c r="E603" i="19" s="1"/>
  <c r="E604" i="19" s="1"/>
  <c r="E605" i="19" s="1"/>
  <c r="E606" i="19" s="1"/>
  <c r="E607" i="19" s="1"/>
  <c r="E608" i="19" s="1"/>
  <c r="E609" i="19" s="1"/>
  <c r="E610" i="19" s="1"/>
  <c r="E611" i="19" s="1"/>
  <c r="E612" i="19" s="1"/>
  <c r="E613" i="19" s="1"/>
  <c r="E614" i="19" s="1"/>
  <c r="E615" i="19" s="1"/>
  <c r="E616" i="19" s="1"/>
  <c r="E617" i="19" s="1"/>
  <c r="E618" i="19" s="1"/>
  <c r="E619" i="19" s="1"/>
  <c r="E620" i="19" s="1"/>
  <c r="E621" i="19" s="1"/>
  <c r="E622" i="19" s="1"/>
  <c r="E623" i="19" s="1"/>
  <c r="E624" i="19" s="1"/>
  <c r="E625" i="19" s="1"/>
  <c r="E626" i="19" s="1"/>
  <c r="E627" i="19" s="1"/>
  <c r="E628" i="19" s="1"/>
  <c r="E629" i="19" s="1"/>
  <c r="E630" i="19" s="1"/>
  <c r="E631" i="19" s="1"/>
  <c r="E632" i="19" s="1"/>
  <c r="E633" i="19" s="1"/>
  <c r="E634" i="19" s="1"/>
  <c r="E635" i="19" s="1"/>
  <c r="E636" i="19" s="1"/>
  <c r="E637" i="19" s="1"/>
  <c r="E638" i="19" s="1"/>
  <c r="E639" i="19" s="1"/>
  <c r="E640" i="19" s="1"/>
  <c r="E641" i="19" s="1"/>
  <c r="E642" i="19" s="1"/>
  <c r="E643" i="19" s="1"/>
  <c r="E644" i="19" s="1"/>
  <c r="E645" i="19" s="1"/>
  <c r="E646" i="19" s="1"/>
  <c r="E647" i="19" s="1"/>
  <c r="E648" i="19" s="1"/>
  <c r="E649" i="19" s="1"/>
  <c r="E650" i="19" s="1"/>
  <c r="E651" i="19" s="1"/>
  <c r="E652" i="19" s="1"/>
  <c r="E653" i="19" s="1"/>
  <c r="E654" i="19" s="1"/>
  <c r="E655" i="19" s="1"/>
  <c r="E656" i="19" s="1"/>
  <c r="E657" i="19" s="1"/>
  <c r="E658" i="19" s="1"/>
  <c r="E659" i="19" s="1"/>
  <c r="E660" i="19" s="1"/>
  <c r="E661" i="19" s="1"/>
  <c r="E662" i="19" s="1"/>
  <c r="E663" i="19" s="1"/>
  <c r="E664" i="19" s="1"/>
  <c r="E665" i="19" s="1"/>
  <c r="E666" i="19" s="1"/>
  <c r="E667" i="19" s="1"/>
  <c r="E668" i="19" s="1"/>
  <c r="E669" i="19" s="1"/>
  <c r="E670" i="19" s="1"/>
  <c r="E671" i="19" s="1"/>
  <c r="E672" i="19" s="1"/>
  <c r="E673" i="19" s="1"/>
  <c r="E674" i="19" s="1"/>
  <c r="E675" i="19" s="1"/>
  <c r="E676" i="19" s="1"/>
  <c r="E677" i="19" s="1"/>
  <c r="E678" i="19" s="1"/>
  <c r="E679" i="19" s="1"/>
  <c r="E680" i="19" s="1"/>
  <c r="E681" i="19" s="1"/>
  <c r="E682" i="19" s="1"/>
  <c r="E683" i="19" s="1"/>
  <c r="E684" i="19" s="1"/>
  <c r="E685" i="19" s="1"/>
  <c r="E686" i="19" s="1"/>
  <c r="E687" i="19" s="1"/>
  <c r="E688" i="19" s="1"/>
  <c r="E689" i="19" s="1"/>
  <c r="E690" i="19" s="1"/>
  <c r="E691" i="19" s="1"/>
  <c r="E692" i="19" s="1"/>
  <c r="E693" i="19" s="1"/>
  <c r="E694" i="19" s="1"/>
  <c r="E695" i="19" s="1"/>
  <c r="E696" i="19" s="1"/>
  <c r="E697" i="19" s="1"/>
  <c r="E698" i="19" s="1"/>
  <c r="E699" i="19" s="1"/>
  <c r="E700" i="19" s="1"/>
  <c r="E701" i="19" s="1"/>
  <c r="E702" i="19" s="1"/>
  <c r="E703" i="19" s="1"/>
  <c r="E704" i="19" s="1"/>
  <c r="E705" i="19" s="1"/>
  <c r="E706" i="19" s="1"/>
  <c r="E707" i="19" s="1"/>
  <c r="E708" i="19" s="1"/>
  <c r="E709" i="19" s="1"/>
  <c r="E710" i="19" s="1"/>
  <c r="E711" i="19" s="1"/>
  <c r="E712" i="19" s="1"/>
  <c r="E713" i="19" s="1"/>
  <c r="E714" i="19" s="1"/>
  <c r="E715" i="19" s="1"/>
  <c r="E716" i="19" s="1"/>
  <c r="E717" i="19" s="1"/>
  <c r="E718" i="19" s="1"/>
  <c r="E719" i="19" s="1"/>
  <c r="E720" i="19" s="1"/>
  <c r="E721" i="19" s="1"/>
  <c r="D31" i="19"/>
  <c r="D30" i="19"/>
  <c r="D29" i="19"/>
  <c r="D28" i="19"/>
  <c r="D27" i="19"/>
  <c r="D26" i="19"/>
  <c r="D25" i="19"/>
  <c r="D24" i="19"/>
  <c r="I23" i="19"/>
  <c r="I24" i="19" s="1"/>
  <c r="I25" i="19" s="1"/>
  <c r="I26" i="19" s="1"/>
  <c r="I27" i="19" s="1"/>
  <c r="I28" i="19" s="1"/>
  <c r="I29" i="19" s="1"/>
  <c r="I30" i="19" s="1"/>
  <c r="I31" i="19" s="1"/>
  <c r="I32" i="19" s="1"/>
  <c r="I33" i="19" s="1"/>
  <c r="I34" i="19" s="1"/>
  <c r="I35" i="19" s="1"/>
  <c r="I36" i="19" s="1"/>
  <c r="I37" i="19" s="1"/>
  <c r="I38" i="19" s="1"/>
  <c r="I39" i="19" s="1"/>
  <c r="I40" i="19" s="1"/>
  <c r="I41" i="19" s="1"/>
  <c r="I42" i="19" s="1"/>
  <c r="I43" i="19" s="1"/>
  <c r="I44" i="19" s="1"/>
  <c r="I45" i="19" s="1"/>
  <c r="I46" i="19" s="1"/>
  <c r="I47" i="19" s="1"/>
  <c r="I48" i="19" s="1"/>
  <c r="I49" i="19" s="1"/>
  <c r="I50" i="19" s="1"/>
  <c r="I51" i="19" s="1"/>
  <c r="I52" i="19" s="1"/>
  <c r="I53" i="19" s="1"/>
  <c r="I54" i="19" s="1"/>
  <c r="I55" i="19" s="1"/>
  <c r="I56" i="19" s="1"/>
  <c r="I57" i="19" s="1"/>
  <c r="I58" i="19" s="1"/>
  <c r="I59" i="19" s="1"/>
  <c r="I60" i="19" s="1"/>
  <c r="I61" i="19" s="1"/>
  <c r="I62" i="19" s="1"/>
  <c r="I63" i="19" s="1"/>
  <c r="I64" i="19" s="1"/>
  <c r="I65" i="19" s="1"/>
  <c r="I66" i="19" s="1"/>
  <c r="I67" i="19" s="1"/>
  <c r="I68" i="19" s="1"/>
  <c r="I69" i="19" s="1"/>
  <c r="I70" i="19" s="1"/>
  <c r="I71" i="19" s="1"/>
  <c r="I72" i="19" s="1"/>
  <c r="I73" i="19" s="1"/>
  <c r="I74" i="19" s="1"/>
  <c r="I75" i="19" s="1"/>
  <c r="I76" i="19" s="1"/>
  <c r="I77" i="19" s="1"/>
  <c r="I78" i="19" s="1"/>
  <c r="I79" i="19" s="1"/>
  <c r="I80" i="19" s="1"/>
  <c r="I81" i="19" s="1"/>
  <c r="I82" i="19" s="1"/>
  <c r="I83" i="19" s="1"/>
  <c r="I84" i="19" s="1"/>
  <c r="I85" i="19" s="1"/>
  <c r="I86" i="19" s="1"/>
  <c r="I87" i="19" s="1"/>
  <c r="I88" i="19" s="1"/>
  <c r="I89" i="19" s="1"/>
  <c r="I90" i="19" s="1"/>
  <c r="I91" i="19" s="1"/>
  <c r="I92" i="19" s="1"/>
  <c r="I93" i="19" s="1"/>
  <c r="I94" i="19" s="1"/>
  <c r="I95" i="19" s="1"/>
  <c r="I96" i="19" s="1"/>
  <c r="I97" i="19" s="1"/>
  <c r="I98" i="19" s="1"/>
  <c r="I99" i="19" s="1"/>
  <c r="I100" i="19" s="1"/>
  <c r="I101" i="19" s="1"/>
  <c r="I102" i="19" s="1"/>
  <c r="I103" i="19" s="1"/>
  <c r="I104" i="19" s="1"/>
  <c r="I105" i="19" s="1"/>
  <c r="I106" i="19" s="1"/>
  <c r="I107" i="19" s="1"/>
  <c r="I108" i="19" s="1"/>
  <c r="I109" i="19" s="1"/>
  <c r="I110" i="19" s="1"/>
  <c r="I111" i="19" s="1"/>
  <c r="I112" i="19" s="1"/>
  <c r="I113" i="19" s="1"/>
  <c r="I114" i="19" s="1"/>
  <c r="I115" i="19" s="1"/>
  <c r="I116" i="19" s="1"/>
  <c r="I117" i="19" s="1"/>
  <c r="I118" i="19" s="1"/>
  <c r="I119" i="19" s="1"/>
  <c r="I120" i="19" s="1"/>
  <c r="I121" i="19" s="1"/>
  <c r="I122" i="19" s="1"/>
  <c r="I123" i="19" s="1"/>
  <c r="I124" i="19" s="1"/>
  <c r="I125" i="19" s="1"/>
  <c r="I126" i="19" s="1"/>
  <c r="I127" i="19" s="1"/>
  <c r="I128" i="19" s="1"/>
  <c r="I129" i="19" s="1"/>
  <c r="I130" i="19" s="1"/>
  <c r="I131" i="19" s="1"/>
  <c r="I132" i="19" s="1"/>
  <c r="I133" i="19" s="1"/>
  <c r="I134" i="19" s="1"/>
  <c r="I135" i="19" s="1"/>
  <c r="I136" i="19" s="1"/>
  <c r="I137" i="19" s="1"/>
  <c r="I138" i="19" s="1"/>
  <c r="I139" i="19" s="1"/>
  <c r="I140" i="19" s="1"/>
  <c r="I141" i="19" s="1"/>
  <c r="I142" i="19" s="1"/>
  <c r="I143" i="19" s="1"/>
  <c r="I144" i="19" s="1"/>
  <c r="I145" i="19" s="1"/>
  <c r="I146" i="19" s="1"/>
  <c r="I147" i="19" s="1"/>
  <c r="I148" i="19" s="1"/>
  <c r="I149" i="19" s="1"/>
  <c r="I150" i="19" s="1"/>
  <c r="I151" i="19" s="1"/>
  <c r="I152" i="19" s="1"/>
  <c r="I153" i="19" s="1"/>
  <c r="I154" i="19" s="1"/>
  <c r="I155" i="19" s="1"/>
  <c r="I156" i="19" s="1"/>
  <c r="I157" i="19" s="1"/>
  <c r="I158" i="19" s="1"/>
  <c r="I159" i="19" s="1"/>
  <c r="I160" i="19" s="1"/>
  <c r="I161" i="19" s="1"/>
  <c r="I162" i="19" s="1"/>
  <c r="I163" i="19" s="1"/>
  <c r="I164" i="19" s="1"/>
  <c r="I165" i="19" s="1"/>
  <c r="I166" i="19" s="1"/>
  <c r="I167" i="19" s="1"/>
  <c r="I168" i="19" s="1"/>
  <c r="I169" i="19" s="1"/>
  <c r="I170" i="19" s="1"/>
  <c r="I171" i="19" s="1"/>
  <c r="I172" i="19" s="1"/>
  <c r="I173" i="19" s="1"/>
  <c r="I174" i="19" s="1"/>
  <c r="I175" i="19" s="1"/>
  <c r="I176" i="19" s="1"/>
  <c r="I177" i="19" s="1"/>
  <c r="I178" i="19" s="1"/>
  <c r="I179" i="19" s="1"/>
  <c r="I180" i="19" s="1"/>
  <c r="I181" i="19" s="1"/>
  <c r="I182" i="19" s="1"/>
  <c r="I183" i="19" s="1"/>
  <c r="I184" i="19" s="1"/>
  <c r="I185" i="19" s="1"/>
  <c r="I186" i="19" s="1"/>
  <c r="I187" i="19" s="1"/>
  <c r="I188" i="19" s="1"/>
  <c r="I189" i="19" s="1"/>
  <c r="I190" i="19" s="1"/>
  <c r="I191" i="19" s="1"/>
  <c r="I192" i="19" s="1"/>
  <c r="I193" i="19" s="1"/>
  <c r="I194" i="19" s="1"/>
  <c r="I195" i="19" s="1"/>
  <c r="I196" i="19" s="1"/>
  <c r="I197" i="19" s="1"/>
  <c r="I198" i="19" s="1"/>
  <c r="I199" i="19" s="1"/>
  <c r="I200" i="19" s="1"/>
  <c r="I201" i="19" s="1"/>
  <c r="I202" i="19" s="1"/>
  <c r="I203" i="19" s="1"/>
  <c r="I204" i="19" s="1"/>
  <c r="I205" i="19" s="1"/>
  <c r="I206" i="19" s="1"/>
  <c r="I207" i="19" s="1"/>
  <c r="I208" i="19" s="1"/>
  <c r="I209" i="19" s="1"/>
  <c r="I210" i="19" s="1"/>
  <c r="I211" i="19" s="1"/>
  <c r="I212" i="19" s="1"/>
  <c r="I213" i="19" s="1"/>
  <c r="I214" i="19" s="1"/>
  <c r="I215" i="19" s="1"/>
  <c r="I216" i="19" s="1"/>
  <c r="I217" i="19" s="1"/>
  <c r="I218" i="19" s="1"/>
  <c r="I219" i="19" s="1"/>
  <c r="I220" i="19" s="1"/>
  <c r="I221" i="19" s="1"/>
  <c r="I222" i="19" s="1"/>
  <c r="I223" i="19" s="1"/>
  <c r="I224" i="19" s="1"/>
  <c r="I225" i="19" s="1"/>
  <c r="I226" i="19" s="1"/>
  <c r="I227" i="19" s="1"/>
  <c r="I228" i="19" s="1"/>
  <c r="I229" i="19" s="1"/>
  <c r="I230" i="19" s="1"/>
  <c r="I231" i="19" s="1"/>
  <c r="I232" i="19" s="1"/>
  <c r="I233" i="19" s="1"/>
  <c r="I234" i="19" s="1"/>
  <c r="I235" i="19" s="1"/>
  <c r="I236" i="19" s="1"/>
  <c r="I237" i="19" s="1"/>
  <c r="I238" i="19" s="1"/>
  <c r="I239" i="19" s="1"/>
  <c r="I240" i="19" s="1"/>
  <c r="I241" i="19" s="1"/>
  <c r="I242" i="19" s="1"/>
  <c r="I243" i="19" s="1"/>
  <c r="I244" i="19" s="1"/>
  <c r="I245" i="19" s="1"/>
  <c r="I246" i="19" s="1"/>
  <c r="I247" i="19" s="1"/>
  <c r="I248" i="19" s="1"/>
  <c r="I249" i="19" s="1"/>
  <c r="I250" i="19" s="1"/>
  <c r="I251" i="19" s="1"/>
  <c r="I252" i="19" s="1"/>
  <c r="I253" i="19" s="1"/>
  <c r="I254" i="19" s="1"/>
  <c r="I255" i="19" s="1"/>
  <c r="I256" i="19" s="1"/>
  <c r="I257" i="19" s="1"/>
  <c r="I258" i="19" s="1"/>
  <c r="I259" i="19" s="1"/>
  <c r="I260" i="19" s="1"/>
  <c r="I261" i="19" s="1"/>
  <c r="I262" i="19" s="1"/>
  <c r="I263" i="19" s="1"/>
  <c r="I264" i="19" s="1"/>
  <c r="I265" i="19" s="1"/>
  <c r="I266" i="19" s="1"/>
  <c r="I267" i="19" s="1"/>
  <c r="I268" i="19" s="1"/>
  <c r="I269" i="19" s="1"/>
  <c r="I270" i="19" s="1"/>
  <c r="I271" i="19" s="1"/>
  <c r="I272" i="19" s="1"/>
  <c r="I273" i="19" s="1"/>
  <c r="I274" i="19" s="1"/>
  <c r="I275" i="19" s="1"/>
  <c r="I276" i="19" s="1"/>
  <c r="I277" i="19" s="1"/>
  <c r="I278" i="19" s="1"/>
  <c r="I279" i="19" s="1"/>
  <c r="I280" i="19" s="1"/>
  <c r="I281" i="19" s="1"/>
  <c r="I282" i="19" s="1"/>
  <c r="I283" i="19" s="1"/>
  <c r="I284" i="19" s="1"/>
  <c r="I285" i="19" s="1"/>
  <c r="I286" i="19" s="1"/>
  <c r="I287" i="19" s="1"/>
  <c r="I288" i="19" s="1"/>
  <c r="I289" i="19" s="1"/>
  <c r="I290" i="19" s="1"/>
  <c r="I291" i="19" s="1"/>
  <c r="I292" i="19" s="1"/>
  <c r="I293" i="19" s="1"/>
  <c r="I294" i="19" s="1"/>
  <c r="I295" i="19" s="1"/>
  <c r="I296" i="19" s="1"/>
  <c r="I297" i="19" s="1"/>
  <c r="I298" i="19" s="1"/>
  <c r="I299" i="19" s="1"/>
  <c r="I300" i="19" s="1"/>
  <c r="I301" i="19" s="1"/>
  <c r="I302" i="19" s="1"/>
  <c r="I303" i="19" s="1"/>
  <c r="I304" i="19" s="1"/>
  <c r="I305" i="19" s="1"/>
  <c r="I306" i="19" s="1"/>
  <c r="I307" i="19" s="1"/>
  <c r="I308" i="19" s="1"/>
  <c r="I309" i="19" s="1"/>
  <c r="I310" i="19" s="1"/>
  <c r="I311" i="19" s="1"/>
  <c r="I312" i="19" s="1"/>
  <c r="I313" i="19" s="1"/>
  <c r="I314" i="19" s="1"/>
  <c r="I315" i="19" s="1"/>
  <c r="I316" i="19" s="1"/>
  <c r="I317" i="19" s="1"/>
  <c r="I318" i="19" s="1"/>
  <c r="I319" i="19" s="1"/>
  <c r="I320" i="19" s="1"/>
  <c r="I321" i="19" s="1"/>
  <c r="I322" i="19" s="1"/>
  <c r="I323" i="19" s="1"/>
  <c r="I324" i="19" s="1"/>
  <c r="I325" i="19" s="1"/>
  <c r="I326" i="19" s="1"/>
  <c r="I327" i="19" s="1"/>
  <c r="I328" i="19" s="1"/>
  <c r="I329" i="19" s="1"/>
  <c r="I330" i="19" s="1"/>
  <c r="I331" i="19" s="1"/>
  <c r="I332" i="19" s="1"/>
  <c r="I333" i="19" s="1"/>
  <c r="I334" i="19" s="1"/>
  <c r="I335" i="19" s="1"/>
  <c r="I336" i="19" s="1"/>
  <c r="I337" i="19" s="1"/>
  <c r="I338" i="19" s="1"/>
  <c r="I339" i="19" s="1"/>
  <c r="I340" i="19" s="1"/>
  <c r="I341" i="19" s="1"/>
  <c r="I342" i="19" s="1"/>
  <c r="I343" i="19" s="1"/>
  <c r="I344" i="19" s="1"/>
  <c r="I345" i="19" s="1"/>
  <c r="I346" i="19" s="1"/>
  <c r="I347" i="19" s="1"/>
  <c r="I348" i="19" s="1"/>
  <c r="I349" i="19" s="1"/>
  <c r="I350" i="19" s="1"/>
  <c r="I351" i="19" s="1"/>
  <c r="I352" i="19" s="1"/>
  <c r="I353" i="19" s="1"/>
  <c r="I354" i="19" s="1"/>
  <c r="I355" i="19" s="1"/>
  <c r="I356" i="19" s="1"/>
  <c r="I357" i="19" s="1"/>
  <c r="I358" i="19" s="1"/>
  <c r="I359" i="19" s="1"/>
  <c r="I360" i="19" s="1"/>
  <c r="I361" i="19" s="1"/>
  <c r="I362" i="19" s="1"/>
  <c r="I363" i="19" s="1"/>
  <c r="I364" i="19" s="1"/>
  <c r="I365" i="19" s="1"/>
  <c r="I366" i="19" s="1"/>
  <c r="I367" i="19" s="1"/>
  <c r="I368" i="19" s="1"/>
  <c r="I369" i="19" s="1"/>
  <c r="I370" i="19" s="1"/>
  <c r="I371" i="19" s="1"/>
  <c r="I372" i="19" s="1"/>
  <c r="I373" i="19" s="1"/>
  <c r="I374" i="19" s="1"/>
  <c r="I375" i="19" s="1"/>
  <c r="I376" i="19" s="1"/>
  <c r="I377" i="19" s="1"/>
  <c r="I378" i="19" s="1"/>
  <c r="I379" i="19" s="1"/>
  <c r="I380" i="19" s="1"/>
  <c r="I381" i="19" s="1"/>
  <c r="I382" i="19" s="1"/>
  <c r="I383" i="19" s="1"/>
  <c r="I384" i="19" s="1"/>
  <c r="I385" i="19" s="1"/>
  <c r="I386" i="19" s="1"/>
  <c r="I387" i="19" s="1"/>
  <c r="I388" i="19" s="1"/>
  <c r="I389" i="19" s="1"/>
  <c r="I390" i="19" s="1"/>
  <c r="I391" i="19" s="1"/>
  <c r="I392" i="19" s="1"/>
  <c r="I393" i="19" s="1"/>
  <c r="I394" i="19" s="1"/>
  <c r="I395" i="19" s="1"/>
  <c r="I396" i="19" s="1"/>
  <c r="I397" i="19" s="1"/>
  <c r="I398" i="19" s="1"/>
  <c r="I399" i="19" s="1"/>
  <c r="I400" i="19" s="1"/>
  <c r="I401" i="19" s="1"/>
  <c r="I402" i="19" s="1"/>
  <c r="I403" i="19" s="1"/>
  <c r="I404" i="19" s="1"/>
  <c r="I405" i="19" s="1"/>
  <c r="I406" i="19" s="1"/>
  <c r="I407" i="19" s="1"/>
  <c r="I408" i="19" s="1"/>
  <c r="I409" i="19" s="1"/>
  <c r="I410" i="19" s="1"/>
  <c r="I411" i="19" s="1"/>
  <c r="I412" i="19" s="1"/>
  <c r="I413" i="19" s="1"/>
  <c r="I414" i="19" s="1"/>
  <c r="I415" i="19" s="1"/>
  <c r="I416" i="19" s="1"/>
  <c r="I417" i="19" s="1"/>
  <c r="I418" i="19" s="1"/>
  <c r="I419" i="19" s="1"/>
  <c r="I420" i="19" s="1"/>
  <c r="I421" i="19" s="1"/>
  <c r="I422" i="19" s="1"/>
  <c r="I423" i="19" s="1"/>
  <c r="I424" i="19" s="1"/>
  <c r="I425" i="19" s="1"/>
  <c r="I426" i="19" s="1"/>
  <c r="I427" i="19" s="1"/>
  <c r="I428" i="19" s="1"/>
  <c r="I429" i="19" s="1"/>
  <c r="I430" i="19" s="1"/>
  <c r="I431" i="19" s="1"/>
  <c r="I432" i="19" s="1"/>
  <c r="I433" i="19" s="1"/>
  <c r="I434" i="19" s="1"/>
  <c r="I435" i="19" s="1"/>
  <c r="I436" i="19" s="1"/>
  <c r="I437" i="19" s="1"/>
  <c r="I438" i="19" s="1"/>
  <c r="I439" i="19" s="1"/>
  <c r="I440" i="19" s="1"/>
  <c r="I441" i="19" s="1"/>
  <c r="I442" i="19" s="1"/>
  <c r="I443" i="19" s="1"/>
  <c r="I444" i="19" s="1"/>
  <c r="I445" i="19" s="1"/>
  <c r="I446" i="19" s="1"/>
  <c r="I447" i="19" s="1"/>
  <c r="I448" i="19" s="1"/>
  <c r="I449" i="19" s="1"/>
  <c r="I450" i="19" s="1"/>
  <c r="I451" i="19" s="1"/>
  <c r="I452" i="19" s="1"/>
  <c r="I453" i="19" s="1"/>
  <c r="I454" i="19" s="1"/>
  <c r="I455" i="19" s="1"/>
  <c r="I456" i="19" s="1"/>
  <c r="I457" i="19" s="1"/>
  <c r="I458" i="19" s="1"/>
  <c r="I459" i="19" s="1"/>
  <c r="I460" i="19" s="1"/>
  <c r="I461" i="19" s="1"/>
  <c r="I462" i="19" s="1"/>
  <c r="I463" i="19" s="1"/>
  <c r="I464" i="19" s="1"/>
  <c r="I465" i="19" s="1"/>
  <c r="I466" i="19" s="1"/>
  <c r="I467" i="19" s="1"/>
  <c r="I468" i="19" s="1"/>
  <c r="I469" i="19" s="1"/>
  <c r="I470" i="19" s="1"/>
  <c r="I471" i="19" s="1"/>
  <c r="I472" i="19" s="1"/>
  <c r="I473" i="19" s="1"/>
  <c r="I474" i="19" s="1"/>
  <c r="I475" i="19" s="1"/>
  <c r="I476" i="19" s="1"/>
  <c r="I477" i="19" s="1"/>
  <c r="I478" i="19" s="1"/>
  <c r="I479" i="19" s="1"/>
  <c r="I480" i="19" s="1"/>
  <c r="I481" i="19" s="1"/>
  <c r="I482" i="19" s="1"/>
  <c r="I483" i="19" s="1"/>
  <c r="I484" i="19" s="1"/>
  <c r="I485" i="19" s="1"/>
  <c r="I486" i="19" s="1"/>
  <c r="I487" i="19" s="1"/>
  <c r="I488" i="19" s="1"/>
  <c r="I489" i="19" s="1"/>
  <c r="I490" i="19" s="1"/>
  <c r="I491" i="19" s="1"/>
  <c r="I492" i="19" s="1"/>
  <c r="I493" i="19" s="1"/>
  <c r="I494" i="19" s="1"/>
  <c r="I495" i="19" s="1"/>
  <c r="I496" i="19" s="1"/>
  <c r="I497" i="19" s="1"/>
  <c r="I498" i="19" s="1"/>
  <c r="I499" i="19" s="1"/>
  <c r="I500" i="19" s="1"/>
  <c r="I501" i="19" s="1"/>
  <c r="I502" i="19" s="1"/>
  <c r="I503" i="19" s="1"/>
  <c r="I504" i="19" s="1"/>
  <c r="I505" i="19" s="1"/>
  <c r="I506" i="19" s="1"/>
  <c r="I507" i="19" s="1"/>
  <c r="I508" i="19" s="1"/>
  <c r="I509" i="19" s="1"/>
  <c r="I510" i="19" s="1"/>
  <c r="I511" i="19" s="1"/>
  <c r="I512" i="19" s="1"/>
  <c r="I513" i="19" s="1"/>
  <c r="I514" i="19" s="1"/>
  <c r="I515" i="19" s="1"/>
  <c r="I516" i="19" s="1"/>
  <c r="I517" i="19" s="1"/>
  <c r="I518" i="19" s="1"/>
  <c r="I519" i="19" s="1"/>
  <c r="I520" i="19" s="1"/>
  <c r="I521" i="19" s="1"/>
  <c r="I522" i="19" s="1"/>
  <c r="I523" i="19" s="1"/>
  <c r="I524" i="19" s="1"/>
  <c r="I525" i="19" s="1"/>
  <c r="I526" i="19" s="1"/>
  <c r="I527" i="19" s="1"/>
  <c r="I528" i="19" s="1"/>
  <c r="I529" i="19" s="1"/>
  <c r="I530" i="19" s="1"/>
  <c r="I531" i="19" s="1"/>
  <c r="I532" i="19" s="1"/>
  <c r="I533" i="19" s="1"/>
  <c r="I534" i="19" s="1"/>
  <c r="I535" i="19" s="1"/>
  <c r="I536" i="19" s="1"/>
  <c r="I537" i="19" s="1"/>
  <c r="I538" i="19" s="1"/>
  <c r="I539" i="19" s="1"/>
  <c r="I540" i="19" s="1"/>
  <c r="I541" i="19" s="1"/>
  <c r="I542" i="19" s="1"/>
  <c r="I543" i="19" s="1"/>
  <c r="I544" i="19" s="1"/>
  <c r="I545" i="19" s="1"/>
  <c r="I546" i="19" s="1"/>
  <c r="I547" i="19" s="1"/>
  <c r="I548" i="19" s="1"/>
  <c r="I549" i="19" s="1"/>
  <c r="I550" i="19" s="1"/>
  <c r="I551" i="19" s="1"/>
  <c r="I552" i="19" s="1"/>
  <c r="I553" i="19" s="1"/>
  <c r="I554" i="19" s="1"/>
  <c r="I555" i="19" s="1"/>
  <c r="I556" i="19" s="1"/>
  <c r="I557" i="19" s="1"/>
  <c r="I558" i="19" s="1"/>
  <c r="I559" i="19" s="1"/>
  <c r="I560" i="19" s="1"/>
  <c r="I561" i="19" s="1"/>
  <c r="I562" i="19" s="1"/>
  <c r="I563" i="19" s="1"/>
  <c r="I564" i="19" s="1"/>
  <c r="I565" i="19" s="1"/>
  <c r="I566" i="19" s="1"/>
  <c r="I567" i="19" s="1"/>
  <c r="I568" i="19" s="1"/>
  <c r="I569" i="19" s="1"/>
  <c r="I570" i="19" s="1"/>
  <c r="I571" i="19" s="1"/>
  <c r="I572" i="19" s="1"/>
  <c r="I573" i="19" s="1"/>
  <c r="I574" i="19" s="1"/>
  <c r="I575" i="19" s="1"/>
  <c r="I576" i="19" s="1"/>
  <c r="I577" i="19" s="1"/>
  <c r="I578" i="19" s="1"/>
  <c r="I579" i="19" s="1"/>
  <c r="I580" i="19" s="1"/>
  <c r="I581" i="19" s="1"/>
  <c r="I582" i="19" s="1"/>
  <c r="I583" i="19" s="1"/>
  <c r="I584" i="19" s="1"/>
  <c r="I585" i="19" s="1"/>
  <c r="I586" i="19" s="1"/>
  <c r="I587" i="19" s="1"/>
  <c r="I588" i="19" s="1"/>
  <c r="I589" i="19" s="1"/>
  <c r="I590" i="19" s="1"/>
  <c r="I591" i="19" s="1"/>
  <c r="I592" i="19" s="1"/>
  <c r="I593" i="19" s="1"/>
  <c r="I594" i="19" s="1"/>
  <c r="I595" i="19" s="1"/>
  <c r="I596" i="19" s="1"/>
  <c r="I597" i="19" s="1"/>
  <c r="I598" i="19" s="1"/>
  <c r="I599" i="19" s="1"/>
  <c r="I600" i="19" s="1"/>
  <c r="I601" i="19" s="1"/>
  <c r="I602" i="19" s="1"/>
  <c r="I603" i="19" s="1"/>
  <c r="I604" i="19" s="1"/>
  <c r="I605" i="19" s="1"/>
  <c r="I606" i="19" s="1"/>
  <c r="I607" i="19" s="1"/>
  <c r="I608" i="19" s="1"/>
  <c r="I609" i="19" s="1"/>
  <c r="I610" i="19" s="1"/>
  <c r="I611" i="19" s="1"/>
  <c r="I612" i="19" s="1"/>
  <c r="I613" i="19" s="1"/>
  <c r="I614" i="19" s="1"/>
  <c r="I615" i="19" s="1"/>
  <c r="I616" i="19" s="1"/>
  <c r="I617" i="19" s="1"/>
  <c r="I618" i="19" s="1"/>
  <c r="I619" i="19" s="1"/>
  <c r="I620" i="19" s="1"/>
  <c r="I621" i="19" s="1"/>
  <c r="I622" i="19" s="1"/>
  <c r="I623" i="19" s="1"/>
  <c r="I624" i="19" s="1"/>
  <c r="I625" i="19" s="1"/>
  <c r="I626" i="19" s="1"/>
  <c r="I627" i="19" s="1"/>
  <c r="I628" i="19" s="1"/>
  <c r="I629" i="19" s="1"/>
  <c r="I630" i="19" s="1"/>
  <c r="I631" i="19" s="1"/>
  <c r="I632" i="19" s="1"/>
  <c r="I633" i="19" s="1"/>
  <c r="I634" i="19" s="1"/>
  <c r="I635" i="19" s="1"/>
  <c r="I636" i="19" s="1"/>
  <c r="I637" i="19" s="1"/>
  <c r="I638" i="19" s="1"/>
  <c r="I639" i="19" s="1"/>
  <c r="I640" i="19" s="1"/>
  <c r="I641" i="19" s="1"/>
  <c r="I642" i="19" s="1"/>
  <c r="I643" i="19" s="1"/>
  <c r="I644" i="19" s="1"/>
  <c r="I645" i="19" s="1"/>
  <c r="I646" i="19" s="1"/>
  <c r="I647" i="19" s="1"/>
  <c r="I648" i="19" s="1"/>
  <c r="I649" i="19" s="1"/>
  <c r="I650" i="19" s="1"/>
  <c r="I651" i="19" s="1"/>
  <c r="I652" i="19" s="1"/>
  <c r="I653" i="19" s="1"/>
  <c r="I654" i="19" s="1"/>
  <c r="I655" i="19" s="1"/>
  <c r="I656" i="19" s="1"/>
  <c r="I657" i="19" s="1"/>
  <c r="I658" i="19" s="1"/>
  <c r="I659" i="19" s="1"/>
  <c r="I660" i="19" s="1"/>
  <c r="I661" i="19" s="1"/>
  <c r="I662" i="19" s="1"/>
  <c r="I663" i="19" s="1"/>
  <c r="I664" i="19" s="1"/>
  <c r="I665" i="19" s="1"/>
  <c r="I666" i="19" s="1"/>
  <c r="I667" i="19" s="1"/>
  <c r="I668" i="19" s="1"/>
  <c r="I669" i="19" s="1"/>
  <c r="I670" i="19" s="1"/>
  <c r="I671" i="19" s="1"/>
  <c r="I672" i="19" s="1"/>
  <c r="I673" i="19" s="1"/>
  <c r="I674" i="19" s="1"/>
  <c r="I675" i="19" s="1"/>
  <c r="I676" i="19" s="1"/>
  <c r="I677" i="19" s="1"/>
  <c r="I678" i="19" s="1"/>
  <c r="I679" i="19" s="1"/>
  <c r="I680" i="19" s="1"/>
  <c r="I681" i="19" s="1"/>
  <c r="I682" i="19" s="1"/>
  <c r="I683" i="19" s="1"/>
  <c r="I684" i="19" s="1"/>
  <c r="I685" i="19" s="1"/>
  <c r="I686" i="19" s="1"/>
  <c r="I687" i="19" s="1"/>
  <c r="I688" i="19" s="1"/>
  <c r="I689" i="19" s="1"/>
  <c r="I690" i="19" s="1"/>
  <c r="I691" i="19" s="1"/>
  <c r="I692" i="19" s="1"/>
  <c r="I693" i="19" s="1"/>
  <c r="I694" i="19" s="1"/>
  <c r="I695" i="19" s="1"/>
  <c r="I696" i="19" s="1"/>
  <c r="I697" i="19" s="1"/>
  <c r="I698" i="19" s="1"/>
  <c r="I699" i="19" s="1"/>
  <c r="I700" i="19" s="1"/>
  <c r="I701" i="19" s="1"/>
  <c r="I702" i="19" s="1"/>
  <c r="I703" i="19" s="1"/>
  <c r="I704" i="19" s="1"/>
  <c r="I705" i="19" s="1"/>
  <c r="I706" i="19" s="1"/>
  <c r="I707" i="19" s="1"/>
  <c r="I708" i="19" s="1"/>
  <c r="I709" i="19" s="1"/>
  <c r="I710" i="19" s="1"/>
  <c r="I711" i="19" s="1"/>
  <c r="I712" i="19" s="1"/>
  <c r="I713" i="19" s="1"/>
  <c r="I714" i="19" s="1"/>
  <c r="I715" i="19" s="1"/>
  <c r="I716" i="19" s="1"/>
  <c r="I717" i="19" s="1"/>
  <c r="I718" i="19" s="1"/>
  <c r="I719" i="19" s="1"/>
  <c r="I720" i="19" s="1"/>
  <c r="I721" i="19" s="1"/>
  <c r="D23" i="19"/>
  <c r="D22" i="19"/>
  <c r="D21" i="19"/>
  <c r="D20" i="19"/>
  <c r="D19" i="19"/>
  <c r="D18" i="19"/>
  <c r="D17" i="19"/>
  <c r="D16" i="19"/>
  <c r="D15" i="19"/>
  <c r="E14" i="19"/>
  <c r="E15" i="19" s="1"/>
  <c r="E16" i="19" s="1"/>
  <c r="E17" i="19" s="1"/>
  <c r="E18" i="19" s="1"/>
  <c r="E19" i="19" s="1"/>
  <c r="E20" i="19" s="1"/>
  <c r="E21" i="19" s="1"/>
  <c r="E22" i="19" s="1"/>
  <c r="E23" i="19" s="1"/>
  <c r="E24" i="19" s="1"/>
  <c r="E25" i="19" s="1"/>
  <c r="E26" i="19" s="1"/>
  <c r="E27" i="19" s="1"/>
  <c r="E28" i="19" s="1"/>
  <c r="E29" i="19" s="1"/>
  <c r="E30" i="19" s="1"/>
  <c r="D14" i="19"/>
  <c r="E13" i="19"/>
  <c r="D13" i="19"/>
  <c r="D12" i="19"/>
  <c r="F11" i="19"/>
  <c r="F12" i="19" s="1"/>
  <c r="F13" i="19" s="1"/>
  <c r="F14" i="19" s="1"/>
  <c r="F15" i="19" s="1"/>
  <c r="F16" i="19" s="1"/>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F386" i="19" s="1"/>
  <c r="F387" i="19" s="1"/>
  <c r="F388" i="19" s="1"/>
  <c r="F389" i="19" s="1"/>
  <c r="F390" i="19" s="1"/>
  <c r="F391" i="19" s="1"/>
  <c r="F392" i="19" s="1"/>
  <c r="F393" i="19" s="1"/>
  <c r="F394" i="19" s="1"/>
  <c r="F395" i="19" s="1"/>
  <c r="F396" i="19" s="1"/>
  <c r="F397" i="19" s="1"/>
  <c r="F398" i="19" s="1"/>
  <c r="F399" i="19" s="1"/>
  <c r="F400" i="19" s="1"/>
  <c r="F401" i="19" s="1"/>
  <c r="F402" i="19" s="1"/>
  <c r="F403" i="19" s="1"/>
  <c r="F404" i="19" s="1"/>
  <c r="F405" i="19" s="1"/>
  <c r="F406" i="19" s="1"/>
  <c r="F407" i="19" s="1"/>
  <c r="F408" i="19" s="1"/>
  <c r="F409" i="19" s="1"/>
  <c r="F410" i="19" s="1"/>
  <c r="F411" i="19" s="1"/>
  <c r="F412" i="19" s="1"/>
  <c r="F413" i="19" s="1"/>
  <c r="F414" i="19" s="1"/>
  <c r="F415" i="19" s="1"/>
  <c r="F416" i="19" s="1"/>
  <c r="F417" i="19" s="1"/>
  <c r="F418" i="19" s="1"/>
  <c r="F419" i="19" s="1"/>
  <c r="F420" i="19" s="1"/>
  <c r="F421" i="19" s="1"/>
  <c r="F422" i="19" s="1"/>
  <c r="F423" i="19" s="1"/>
  <c r="F424" i="19" s="1"/>
  <c r="F425" i="19" s="1"/>
  <c r="F426" i="19" s="1"/>
  <c r="F427" i="19" s="1"/>
  <c r="F428" i="19" s="1"/>
  <c r="F429" i="19" s="1"/>
  <c r="F430" i="19" s="1"/>
  <c r="F431" i="19" s="1"/>
  <c r="F432" i="19" s="1"/>
  <c r="F433" i="19" s="1"/>
  <c r="F434" i="19" s="1"/>
  <c r="F435" i="19" s="1"/>
  <c r="F436" i="19" s="1"/>
  <c r="F437" i="19" s="1"/>
  <c r="F438" i="19" s="1"/>
  <c r="F439" i="19" s="1"/>
  <c r="F440" i="19" s="1"/>
  <c r="F441" i="19" s="1"/>
  <c r="F442" i="19" s="1"/>
  <c r="F443" i="19" s="1"/>
  <c r="F444" i="19" s="1"/>
  <c r="F445" i="19" s="1"/>
  <c r="F446" i="19" s="1"/>
  <c r="F447" i="19" s="1"/>
  <c r="F448" i="19" s="1"/>
  <c r="F449" i="19" s="1"/>
  <c r="F450" i="19" s="1"/>
  <c r="F451" i="19" s="1"/>
  <c r="F452" i="19" s="1"/>
  <c r="F453" i="19" s="1"/>
  <c r="F454" i="19" s="1"/>
  <c r="F455" i="19" s="1"/>
  <c r="F456" i="19" s="1"/>
  <c r="F457" i="19" s="1"/>
  <c r="F458" i="19" s="1"/>
  <c r="F459" i="19" s="1"/>
  <c r="F460" i="19" s="1"/>
  <c r="F461" i="19" s="1"/>
  <c r="F462" i="19" s="1"/>
  <c r="F463" i="19" s="1"/>
  <c r="F464" i="19" s="1"/>
  <c r="F465" i="19" s="1"/>
  <c r="F466" i="19" s="1"/>
  <c r="F467" i="19" s="1"/>
  <c r="F468" i="19" s="1"/>
  <c r="F469" i="19" s="1"/>
  <c r="F470" i="19" s="1"/>
  <c r="F471" i="19" s="1"/>
  <c r="F472" i="19" s="1"/>
  <c r="F473" i="19" s="1"/>
  <c r="F474" i="19" s="1"/>
  <c r="F475" i="19" s="1"/>
  <c r="F476" i="19" s="1"/>
  <c r="F477" i="19" s="1"/>
  <c r="F478" i="19" s="1"/>
  <c r="F479" i="19" s="1"/>
  <c r="F480" i="19" s="1"/>
  <c r="F481" i="19" s="1"/>
  <c r="F482" i="19" s="1"/>
  <c r="F483" i="19" s="1"/>
  <c r="F484" i="19" s="1"/>
  <c r="F485" i="19" s="1"/>
  <c r="F486" i="19" s="1"/>
  <c r="F487" i="19" s="1"/>
  <c r="F488" i="19" s="1"/>
  <c r="F489" i="19" s="1"/>
  <c r="F490" i="19" s="1"/>
  <c r="F491" i="19" s="1"/>
  <c r="F492" i="19" s="1"/>
  <c r="F493" i="19" s="1"/>
  <c r="F494" i="19" s="1"/>
  <c r="F495" i="19" s="1"/>
  <c r="F496" i="19" s="1"/>
  <c r="F497" i="19" s="1"/>
  <c r="F498" i="19" s="1"/>
  <c r="F499" i="19" s="1"/>
  <c r="F500" i="19" s="1"/>
  <c r="F501" i="19" s="1"/>
  <c r="F502" i="19" s="1"/>
  <c r="F503" i="19" s="1"/>
  <c r="F504" i="19" s="1"/>
  <c r="F505" i="19" s="1"/>
  <c r="F506" i="19" s="1"/>
  <c r="F507" i="19" s="1"/>
  <c r="F508" i="19" s="1"/>
  <c r="F509" i="19" s="1"/>
  <c r="F510" i="19" s="1"/>
  <c r="F511" i="19" s="1"/>
  <c r="F512" i="19" s="1"/>
  <c r="F513" i="19" s="1"/>
  <c r="F514" i="19" s="1"/>
  <c r="F515" i="19" s="1"/>
  <c r="F516" i="19" s="1"/>
  <c r="F517" i="19" s="1"/>
  <c r="F518" i="19" s="1"/>
  <c r="F519" i="19" s="1"/>
  <c r="F520" i="19" s="1"/>
  <c r="F521" i="19" s="1"/>
  <c r="F522" i="19" s="1"/>
  <c r="F523" i="19" s="1"/>
  <c r="F524" i="19" s="1"/>
  <c r="F525" i="19" s="1"/>
  <c r="F526" i="19" s="1"/>
  <c r="F527" i="19" s="1"/>
  <c r="F528" i="19" s="1"/>
  <c r="F529" i="19" s="1"/>
  <c r="F530" i="19" s="1"/>
  <c r="F531" i="19" s="1"/>
  <c r="F532" i="19" s="1"/>
  <c r="F533" i="19" s="1"/>
  <c r="F534" i="19" s="1"/>
  <c r="F535" i="19" s="1"/>
  <c r="F536" i="19" s="1"/>
  <c r="F537" i="19" s="1"/>
  <c r="F538" i="19" s="1"/>
  <c r="F539" i="19" s="1"/>
  <c r="F540" i="19" s="1"/>
  <c r="F541" i="19" s="1"/>
  <c r="F542" i="19" s="1"/>
  <c r="F543" i="19" s="1"/>
  <c r="F544" i="19" s="1"/>
  <c r="F545" i="19" s="1"/>
  <c r="F546" i="19" s="1"/>
  <c r="F547" i="19" s="1"/>
  <c r="F548" i="19" s="1"/>
  <c r="F549" i="19" s="1"/>
  <c r="F550" i="19" s="1"/>
  <c r="F551" i="19" s="1"/>
  <c r="F552" i="19" s="1"/>
  <c r="F553" i="19" s="1"/>
  <c r="F554" i="19" s="1"/>
  <c r="F555" i="19" s="1"/>
  <c r="F556" i="19" s="1"/>
  <c r="F557" i="19" s="1"/>
  <c r="F558" i="19" s="1"/>
  <c r="F559" i="19" s="1"/>
  <c r="F560" i="19" s="1"/>
  <c r="F561" i="19" s="1"/>
  <c r="F562" i="19" s="1"/>
  <c r="F563" i="19" s="1"/>
  <c r="F564" i="19" s="1"/>
  <c r="F565" i="19" s="1"/>
  <c r="F566" i="19" s="1"/>
  <c r="F567" i="19" s="1"/>
  <c r="F568" i="19" s="1"/>
  <c r="F569" i="19" s="1"/>
  <c r="F570" i="19" s="1"/>
  <c r="F571" i="19" s="1"/>
  <c r="F572" i="19" s="1"/>
  <c r="F573" i="19" s="1"/>
  <c r="F574" i="19" s="1"/>
  <c r="F575" i="19" s="1"/>
  <c r="F576" i="19" s="1"/>
  <c r="F577" i="19" s="1"/>
  <c r="F578" i="19" s="1"/>
  <c r="F579" i="19" s="1"/>
  <c r="F580" i="19" s="1"/>
  <c r="F581" i="19" s="1"/>
  <c r="F582" i="19" s="1"/>
  <c r="F583" i="19" s="1"/>
  <c r="F584" i="19" s="1"/>
  <c r="F585" i="19" s="1"/>
  <c r="F586" i="19" s="1"/>
  <c r="F587" i="19" s="1"/>
  <c r="F588" i="19" s="1"/>
  <c r="F589" i="19" s="1"/>
  <c r="F590" i="19" s="1"/>
  <c r="F591" i="19" s="1"/>
  <c r="F592" i="19" s="1"/>
  <c r="F593" i="19" s="1"/>
  <c r="F594" i="19" s="1"/>
  <c r="F595" i="19" s="1"/>
  <c r="F596" i="19" s="1"/>
  <c r="F597" i="19" s="1"/>
  <c r="F598" i="19" s="1"/>
  <c r="F599" i="19" s="1"/>
  <c r="F600" i="19" s="1"/>
  <c r="F601" i="19" s="1"/>
  <c r="F602" i="19" s="1"/>
  <c r="F603" i="19" s="1"/>
  <c r="F604" i="19" s="1"/>
  <c r="F605" i="19" s="1"/>
  <c r="F606" i="19" s="1"/>
  <c r="F607" i="19" s="1"/>
  <c r="F608" i="19" s="1"/>
  <c r="F609" i="19" s="1"/>
  <c r="F610" i="19" s="1"/>
  <c r="F611" i="19" s="1"/>
  <c r="F612" i="19" s="1"/>
  <c r="F613" i="19" s="1"/>
  <c r="F614" i="19" s="1"/>
  <c r="F615" i="19" s="1"/>
  <c r="F616" i="19" s="1"/>
  <c r="F617" i="19" s="1"/>
  <c r="F618" i="19" s="1"/>
  <c r="F619" i="19" s="1"/>
  <c r="F620" i="19" s="1"/>
  <c r="F621" i="19" s="1"/>
  <c r="F622" i="19" s="1"/>
  <c r="F623" i="19" s="1"/>
  <c r="F624" i="19" s="1"/>
  <c r="F625" i="19" s="1"/>
  <c r="F626" i="19" s="1"/>
  <c r="F627" i="19" s="1"/>
  <c r="F628" i="19" s="1"/>
  <c r="F629" i="19" s="1"/>
  <c r="F630" i="19" s="1"/>
  <c r="F631" i="19" s="1"/>
  <c r="F632" i="19" s="1"/>
  <c r="F633" i="19" s="1"/>
  <c r="F634" i="19" s="1"/>
  <c r="F635" i="19" s="1"/>
  <c r="F636" i="19" s="1"/>
  <c r="F637" i="19" s="1"/>
  <c r="F638" i="19" s="1"/>
  <c r="F639" i="19" s="1"/>
  <c r="F640" i="19" s="1"/>
  <c r="F641" i="19" s="1"/>
  <c r="F642" i="19" s="1"/>
  <c r="F643" i="19" s="1"/>
  <c r="F644" i="19" s="1"/>
  <c r="F645" i="19" s="1"/>
  <c r="F646" i="19" s="1"/>
  <c r="F647" i="19" s="1"/>
  <c r="F648" i="19" s="1"/>
  <c r="F649" i="19" s="1"/>
  <c r="F650" i="19" s="1"/>
  <c r="F651" i="19" s="1"/>
  <c r="F652" i="19" s="1"/>
  <c r="F653" i="19" s="1"/>
  <c r="F654" i="19" s="1"/>
  <c r="F655" i="19" s="1"/>
  <c r="F656" i="19" s="1"/>
  <c r="F657" i="19" s="1"/>
  <c r="F658" i="19" s="1"/>
  <c r="F659" i="19" s="1"/>
  <c r="F660" i="19" s="1"/>
  <c r="F661" i="19" s="1"/>
  <c r="F662" i="19" s="1"/>
  <c r="F663" i="19" s="1"/>
  <c r="F664" i="19" s="1"/>
  <c r="F665" i="19" s="1"/>
  <c r="F666" i="19" s="1"/>
  <c r="F667" i="19" s="1"/>
  <c r="F668" i="19" s="1"/>
  <c r="F669" i="19" s="1"/>
  <c r="F670" i="19" s="1"/>
  <c r="F671" i="19" s="1"/>
  <c r="F672" i="19" s="1"/>
  <c r="F673" i="19" s="1"/>
  <c r="F674" i="19" s="1"/>
  <c r="F675" i="19" s="1"/>
  <c r="F676" i="19" s="1"/>
  <c r="F677" i="19" s="1"/>
  <c r="F678" i="19" s="1"/>
  <c r="F679" i="19" s="1"/>
  <c r="F680" i="19" s="1"/>
  <c r="F681" i="19" s="1"/>
  <c r="F682" i="19" s="1"/>
  <c r="F683" i="19" s="1"/>
  <c r="F684" i="19" s="1"/>
  <c r="F685" i="19" s="1"/>
  <c r="F686" i="19" s="1"/>
  <c r="F687" i="19" s="1"/>
  <c r="F688" i="19" s="1"/>
  <c r="F689" i="19" s="1"/>
  <c r="F690" i="19" s="1"/>
  <c r="F691" i="19" s="1"/>
  <c r="F692" i="19" s="1"/>
  <c r="F693" i="19" s="1"/>
  <c r="F694" i="19" s="1"/>
  <c r="F695" i="19" s="1"/>
  <c r="F696" i="19" s="1"/>
  <c r="F697" i="19" s="1"/>
  <c r="F698" i="19" s="1"/>
  <c r="F699" i="19" s="1"/>
  <c r="F700" i="19" s="1"/>
  <c r="F701" i="19" s="1"/>
  <c r="F702" i="19" s="1"/>
  <c r="F703" i="19" s="1"/>
  <c r="F704" i="19" s="1"/>
  <c r="F705" i="19" s="1"/>
  <c r="F706" i="19" s="1"/>
  <c r="F707" i="19" s="1"/>
  <c r="F708" i="19" s="1"/>
  <c r="F709" i="19" s="1"/>
  <c r="F710" i="19" s="1"/>
  <c r="F711" i="19" s="1"/>
  <c r="F712" i="19" s="1"/>
  <c r="F713" i="19" s="1"/>
  <c r="F714" i="19" s="1"/>
  <c r="F715" i="19" s="1"/>
  <c r="F716" i="19" s="1"/>
  <c r="F717" i="19" s="1"/>
  <c r="F718" i="19" s="1"/>
  <c r="F719" i="19" s="1"/>
  <c r="F720" i="19" s="1"/>
  <c r="F721" i="19" s="1"/>
  <c r="D11" i="19"/>
  <c r="D10" i="19"/>
  <c r="D9" i="19"/>
  <c r="J8" i="19"/>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J38" i="19" s="1"/>
  <c r="J39" i="19" s="1"/>
  <c r="J40" i="19" s="1"/>
  <c r="J41" i="19" s="1"/>
  <c r="J42" i="19" s="1"/>
  <c r="J43" i="19" s="1"/>
  <c r="J44" i="19" s="1"/>
  <c r="J45" i="19" s="1"/>
  <c r="J46" i="19" s="1"/>
  <c r="J47" i="19" s="1"/>
  <c r="J48" i="19" s="1"/>
  <c r="J49" i="19" s="1"/>
  <c r="J50" i="19" s="1"/>
  <c r="J51" i="19" s="1"/>
  <c r="J52" i="19" s="1"/>
  <c r="J53" i="19" s="1"/>
  <c r="J54" i="19" s="1"/>
  <c r="J55" i="19" s="1"/>
  <c r="J56" i="19" s="1"/>
  <c r="J57" i="19" s="1"/>
  <c r="J58" i="19" s="1"/>
  <c r="J59" i="19" s="1"/>
  <c r="J60" i="19" s="1"/>
  <c r="J61" i="19" s="1"/>
  <c r="J62" i="19" s="1"/>
  <c r="J63" i="19" s="1"/>
  <c r="J64" i="19" s="1"/>
  <c r="J65" i="19" s="1"/>
  <c r="J66" i="19" s="1"/>
  <c r="J67" i="19" s="1"/>
  <c r="J68" i="19" s="1"/>
  <c r="J69" i="19" s="1"/>
  <c r="J70" i="19" s="1"/>
  <c r="J71" i="19" s="1"/>
  <c r="J72" i="19" s="1"/>
  <c r="J73" i="19" s="1"/>
  <c r="J74" i="19" s="1"/>
  <c r="J75" i="19" s="1"/>
  <c r="J76" i="19" s="1"/>
  <c r="J77" i="19" s="1"/>
  <c r="J78" i="19" s="1"/>
  <c r="J79" i="19" s="1"/>
  <c r="J80" i="19" s="1"/>
  <c r="J81" i="19" s="1"/>
  <c r="J82" i="19" s="1"/>
  <c r="J83" i="19" s="1"/>
  <c r="J84" i="19" s="1"/>
  <c r="J85" i="19" s="1"/>
  <c r="J86" i="19" s="1"/>
  <c r="J87" i="19" s="1"/>
  <c r="J88" i="19" s="1"/>
  <c r="J89" i="19" s="1"/>
  <c r="J90" i="19" s="1"/>
  <c r="J91" i="19" s="1"/>
  <c r="J92" i="19" s="1"/>
  <c r="J93" i="19" s="1"/>
  <c r="J94" i="19" s="1"/>
  <c r="J95" i="19" s="1"/>
  <c r="J96" i="19" s="1"/>
  <c r="J97" i="19" s="1"/>
  <c r="J98" i="19" s="1"/>
  <c r="J99" i="19" s="1"/>
  <c r="J100" i="19" s="1"/>
  <c r="J101" i="19" s="1"/>
  <c r="J102" i="19" s="1"/>
  <c r="J103" i="19" s="1"/>
  <c r="J104" i="19" s="1"/>
  <c r="J105" i="19" s="1"/>
  <c r="J106" i="19" s="1"/>
  <c r="J107" i="19" s="1"/>
  <c r="J108" i="19" s="1"/>
  <c r="J109" i="19" s="1"/>
  <c r="J110" i="19" s="1"/>
  <c r="J111" i="19" s="1"/>
  <c r="J112" i="19" s="1"/>
  <c r="J113" i="19" s="1"/>
  <c r="J114" i="19" s="1"/>
  <c r="J115" i="19" s="1"/>
  <c r="J116" i="19" s="1"/>
  <c r="J117" i="19" s="1"/>
  <c r="J118" i="19" s="1"/>
  <c r="J119" i="19" s="1"/>
  <c r="J120" i="19" s="1"/>
  <c r="J121" i="19" s="1"/>
  <c r="J122" i="19" s="1"/>
  <c r="J123" i="19" s="1"/>
  <c r="J124" i="19" s="1"/>
  <c r="J125" i="19" s="1"/>
  <c r="J126" i="19" s="1"/>
  <c r="J127" i="19" s="1"/>
  <c r="J128" i="19" s="1"/>
  <c r="J129" i="19" s="1"/>
  <c r="J130" i="19" s="1"/>
  <c r="J131" i="19" s="1"/>
  <c r="J132" i="19" s="1"/>
  <c r="J133" i="19" s="1"/>
  <c r="J134" i="19" s="1"/>
  <c r="J135" i="19" s="1"/>
  <c r="J136" i="19" s="1"/>
  <c r="J137" i="19" s="1"/>
  <c r="J138" i="19" s="1"/>
  <c r="J139" i="19" s="1"/>
  <c r="J140" i="19" s="1"/>
  <c r="J141" i="19" s="1"/>
  <c r="J142" i="19" s="1"/>
  <c r="J143" i="19" s="1"/>
  <c r="J144" i="19" s="1"/>
  <c r="J145" i="19" s="1"/>
  <c r="J146" i="19" s="1"/>
  <c r="J147" i="19" s="1"/>
  <c r="J148" i="19" s="1"/>
  <c r="J149" i="19" s="1"/>
  <c r="J150" i="19" s="1"/>
  <c r="J151" i="19" s="1"/>
  <c r="J152" i="19" s="1"/>
  <c r="J153" i="19" s="1"/>
  <c r="J154" i="19" s="1"/>
  <c r="J155" i="19" s="1"/>
  <c r="J156" i="19" s="1"/>
  <c r="J157" i="19" s="1"/>
  <c r="J158" i="19" s="1"/>
  <c r="J159" i="19" s="1"/>
  <c r="J160" i="19" s="1"/>
  <c r="J161" i="19" s="1"/>
  <c r="J162" i="19" s="1"/>
  <c r="J163" i="19" s="1"/>
  <c r="J164" i="19" s="1"/>
  <c r="J165" i="19" s="1"/>
  <c r="J166" i="19" s="1"/>
  <c r="J167" i="19" s="1"/>
  <c r="J168" i="19" s="1"/>
  <c r="J169" i="19" s="1"/>
  <c r="J170" i="19" s="1"/>
  <c r="J171" i="19" s="1"/>
  <c r="J172" i="19" s="1"/>
  <c r="J173" i="19" s="1"/>
  <c r="J174" i="19" s="1"/>
  <c r="J175" i="19" s="1"/>
  <c r="J176" i="19" s="1"/>
  <c r="J177" i="19" s="1"/>
  <c r="J178" i="19" s="1"/>
  <c r="J179" i="19" s="1"/>
  <c r="J180" i="19" s="1"/>
  <c r="J181" i="19" s="1"/>
  <c r="J182" i="19" s="1"/>
  <c r="J183" i="19" s="1"/>
  <c r="J184" i="19" s="1"/>
  <c r="J185" i="19" s="1"/>
  <c r="J186" i="19" s="1"/>
  <c r="J187" i="19" s="1"/>
  <c r="J188" i="19" s="1"/>
  <c r="J189" i="19" s="1"/>
  <c r="J190" i="19" s="1"/>
  <c r="J191" i="19" s="1"/>
  <c r="J192" i="19" s="1"/>
  <c r="J193" i="19" s="1"/>
  <c r="J194" i="19" s="1"/>
  <c r="J195" i="19" s="1"/>
  <c r="J196" i="19" s="1"/>
  <c r="J197" i="19" s="1"/>
  <c r="J198" i="19" s="1"/>
  <c r="J199" i="19" s="1"/>
  <c r="J200" i="19" s="1"/>
  <c r="J201" i="19" s="1"/>
  <c r="J202" i="19" s="1"/>
  <c r="J203" i="19" s="1"/>
  <c r="J204" i="19" s="1"/>
  <c r="J205" i="19" s="1"/>
  <c r="J206" i="19" s="1"/>
  <c r="J207" i="19" s="1"/>
  <c r="J208" i="19" s="1"/>
  <c r="J209" i="19" s="1"/>
  <c r="J210" i="19" s="1"/>
  <c r="J211" i="19" s="1"/>
  <c r="J212" i="19" s="1"/>
  <c r="J213" i="19" s="1"/>
  <c r="J214" i="19" s="1"/>
  <c r="J215" i="19" s="1"/>
  <c r="J216" i="19" s="1"/>
  <c r="J217" i="19" s="1"/>
  <c r="J218" i="19" s="1"/>
  <c r="J219" i="19" s="1"/>
  <c r="J220" i="19" s="1"/>
  <c r="J221" i="19" s="1"/>
  <c r="J222" i="19" s="1"/>
  <c r="J223" i="19" s="1"/>
  <c r="J224" i="19" s="1"/>
  <c r="J225" i="19" s="1"/>
  <c r="J226" i="19" s="1"/>
  <c r="J227" i="19" s="1"/>
  <c r="J228" i="19" s="1"/>
  <c r="J229" i="19" s="1"/>
  <c r="J230" i="19" s="1"/>
  <c r="J231" i="19" s="1"/>
  <c r="J232" i="19" s="1"/>
  <c r="J233" i="19" s="1"/>
  <c r="J234" i="19" s="1"/>
  <c r="J235" i="19" s="1"/>
  <c r="J236" i="19" s="1"/>
  <c r="J237" i="19" s="1"/>
  <c r="J238" i="19" s="1"/>
  <c r="J239" i="19" s="1"/>
  <c r="J240" i="19" s="1"/>
  <c r="J241" i="19" s="1"/>
  <c r="J242" i="19" s="1"/>
  <c r="J243" i="19" s="1"/>
  <c r="J244" i="19" s="1"/>
  <c r="J245" i="19" s="1"/>
  <c r="J246" i="19" s="1"/>
  <c r="J247" i="19" s="1"/>
  <c r="J248" i="19" s="1"/>
  <c r="J249" i="19" s="1"/>
  <c r="J250" i="19" s="1"/>
  <c r="J251" i="19" s="1"/>
  <c r="J252" i="19" s="1"/>
  <c r="J253" i="19" s="1"/>
  <c r="J254" i="19" s="1"/>
  <c r="J255" i="19" s="1"/>
  <c r="J256" i="19" s="1"/>
  <c r="J257" i="19" s="1"/>
  <c r="J258" i="19" s="1"/>
  <c r="J259" i="19" s="1"/>
  <c r="J260" i="19" s="1"/>
  <c r="J261" i="19" s="1"/>
  <c r="J262" i="19" s="1"/>
  <c r="J263" i="19" s="1"/>
  <c r="J264" i="19" s="1"/>
  <c r="J265" i="19" s="1"/>
  <c r="J266" i="19" s="1"/>
  <c r="J267" i="19" s="1"/>
  <c r="J268" i="19" s="1"/>
  <c r="J269" i="19" s="1"/>
  <c r="J270" i="19" s="1"/>
  <c r="J271" i="19" s="1"/>
  <c r="J272" i="19" s="1"/>
  <c r="J273" i="19" s="1"/>
  <c r="J274" i="19" s="1"/>
  <c r="J275" i="19" s="1"/>
  <c r="J276" i="19" s="1"/>
  <c r="J277" i="19" s="1"/>
  <c r="J278" i="19" s="1"/>
  <c r="J279" i="19" s="1"/>
  <c r="J280" i="19" s="1"/>
  <c r="J281" i="19" s="1"/>
  <c r="J282" i="19" s="1"/>
  <c r="J283" i="19" s="1"/>
  <c r="J284" i="19" s="1"/>
  <c r="J285" i="19" s="1"/>
  <c r="J286" i="19" s="1"/>
  <c r="J287" i="19" s="1"/>
  <c r="J288" i="19" s="1"/>
  <c r="J289" i="19" s="1"/>
  <c r="J290" i="19" s="1"/>
  <c r="J291" i="19" s="1"/>
  <c r="J292" i="19" s="1"/>
  <c r="J293" i="19" s="1"/>
  <c r="J294" i="19" s="1"/>
  <c r="J295" i="19" s="1"/>
  <c r="J296" i="19" s="1"/>
  <c r="J297" i="19" s="1"/>
  <c r="J298" i="19" s="1"/>
  <c r="J299" i="19" s="1"/>
  <c r="J300" i="19" s="1"/>
  <c r="J301" i="19" s="1"/>
  <c r="J302" i="19" s="1"/>
  <c r="J303" i="19" s="1"/>
  <c r="J304" i="19" s="1"/>
  <c r="J305" i="19" s="1"/>
  <c r="J306" i="19" s="1"/>
  <c r="J307" i="19" s="1"/>
  <c r="J308" i="19" s="1"/>
  <c r="J309" i="19" s="1"/>
  <c r="J310" i="19" s="1"/>
  <c r="J311" i="19" s="1"/>
  <c r="J312" i="19" s="1"/>
  <c r="J313" i="19" s="1"/>
  <c r="J314" i="19" s="1"/>
  <c r="J315" i="19" s="1"/>
  <c r="J316" i="19" s="1"/>
  <c r="J317" i="19" s="1"/>
  <c r="J318" i="19" s="1"/>
  <c r="J319" i="19" s="1"/>
  <c r="J320" i="19" s="1"/>
  <c r="J321" i="19" s="1"/>
  <c r="J322" i="19" s="1"/>
  <c r="J323" i="19" s="1"/>
  <c r="J324" i="19" s="1"/>
  <c r="J325" i="19" s="1"/>
  <c r="J326" i="19" s="1"/>
  <c r="J327" i="19" s="1"/>
  <c r="J328" i="19" s="1"/>
  <c r="J329" i="19" s="1"/>
  <c r="J330" i="19" s="1"/>
  <c r="J331" i="19" s="1"/>
  <c r="J332" i="19" s="1"/>
  <c r="J333" i="19" s="1"/>
  <c r="J334" i="19" s="1"/>
  <c r="J335" i="19" s="1"/>
  <c r="J336" i="19" s="1"/>
  <c r="J337" i="19" s="1"/>
  <c r="J338" i="19" s="1"/>
  <c r="J339" i="19" s="1"/>
  <c r="J340" i="19" s="1"/>
  <c r="J341" i="19" s="1"/>
  <c r="J342" i="19" s="1"/>
  <c r="J343" i="19" s="1"/>
  <c r="J344" i="19" s="1"/>
  <c r="J345" i="19" s="1"/>
  <c r="J346" i="19" s="1"/>
  <c r="J347" i="19" s="1"/>
  <c r="J348" i="19" s="1"/>
  <c r="J349" i="19" s="1"/>
  <c r="J350" i="19" s="1"/>
  <c r="J351" i="19" s="1"/>
  <c r="J352" i="19" s="1"/>
  <c r="J353" i="19" s="1"/>
  <c r="J354" i="19" s="1"/>
  <c r="J355" i="19" s="1"/>
  <c r="J356" i="19" s="1"/>
  <c r="J357" i="19" s="1"/>
  <c r="J358" i="19" s="1"/>
  <c r="J359" i="19" s="1"/>
  <c r="J360" i="19" s="1"/>
  <c r="J361" i="19" s="1"/>
  <c r="J362" i="19" s="1"/>
  <c r="J363" i="19" s="1"/>
  <c r="J364" i="19" s="1"/>
  <c r="J365" i="19" s="1"/>
  <c r="J366" i="19" s="1"/>
  <c r="J367" i="19" s="1"/>
  <c r="J368" i="19" s="1"/>
  <c r="J369" i="19" s="1"/>
  <c r="J370" i="19" s="1"/>
  <c r="J371" i="19" s="1"/>
  <c r="J372" i="19" s="1"/>
  <c r="J373" i="19" s="1"/>
  <c r="J374" i="19" s="1"/>
  <c r="J375" i="19" s="1"/>
  <c r="J376" i="19" s="1"/>
  <c r="J377" i="19" s="1"/>
  <c r="J378" i="19" s="1"/>
  <c r="J379" i="19" s="1"/>
  <c r="J380" i="19" s="1"/>
  <c r="J381" i="19" s="1"/>
  <c r="J382" i="19" s="1"/>
  <c r="J383" i="19" s="1"/>
  <c r="J384" i="19" s="1"/>
  <c r="J385" i="19" s="1"/>
  <c r="J386" i="19" s="1"/>
  <c r="J387" i="19" s="1"/>
  <c r="J388" i="19" s="1"/>
  <c r="J389" i="19" s="1"/>
  <c r="J390" i="19" s="1"/>
  <c r="J391" i="19" s="1"/>
  <c r="J392" i="19" s="1"/>
  <c r="J393" i="19" s="1"/>
  <c r="J394" i="19" s="1"/>
  <c r="J395" i="19" s="1"/>
  <c r="J396" i="19" s="1"/>
  <c r="J397" i="19" s="1"/>
  <c r="J398" i="19" s="1"/>
  <c r="J399" i="19" s="1"/>
  <c r="J400" i="19" s="1"/>
  <c r="J401" i="19" s="1"/>
  <c r="J402" i="19" s="1"/>
  <c r="J403" i="19" s="1"/>
  <c r="J404" i="19" s="1"/>
  <c r="J405" i="19" s="1"/>
  <c r="J406" i="19" s="1"/>
  <c r="J407" i="19" s="1"/>
  <c r="J408" i="19" s="1"/>
  <c r="J409" i="19" s="1"/>
  <c r="J410" i="19" s="1"/>
  <c r="J411" i="19" s="1"/>
  <c r="J412" i="19" s="1"/>
  <c r="J413" i="19" s="1"/>
  <c r="J414" i="19" s="1"/>
  <c r="J415" i="19" s="1"/>
  <c r="J416" i="19" s="1"/>
  <c r="J417" i="19" s="1"/>
  <c r="J418" i="19" s="1"/>
  <c r="J419" i="19" s="1"/>
  <c r="J420" i="19" s="1"/>
  <c r="J421" i="19" s="1"/>
  <c r="J422" i="19" s="1"/>
  <c r="J423" i="19" s="1"/>
  <c r="J424" i="19" s="1"/>
  <c r="J425" i="19" s="1"/>
  <c r="J426" i="19" s="1"/>
  <c r="J427" i="19" s="1"/>
  <c r="J428" i="19" s="1"/>
  <c r="J429" i="19" s="1"/>
  <c r="J430" i="19" s="1"/>
  <c r="J431" i="19" s="1"/>
  <c r="J432" i="19" s="1"/>
  <c r="J433" i="19" s="1"/>
  <c r="J434" i="19" s="1"/>
  <c r="J435" i="19" s="1"/>
  <c r="J436" i="19" s="1"/>
  <c r="J437" i="19" s="1"/>
  <c r="J438" i="19" s="1"/>
  <c r="J439" i="19" s="1"/>
  <c r="J440" i="19" s="1"/>
  <c r="J441" i="19" s="1"/>
  <c r="J442" i="19" s="1"/>
  <c r="J443" i="19" s="1"/>
  <c r="J444" i="19" s="1"/>
  <c r="J445" i="19" s="1"/>
  <c r="J446" i="19" s="1"/>
  <c r="J447" i="19" s="1"/>
  <c r="J448" i="19" s="1"/>
  <c r="J449" i="19" s="1"/>
  <c r="J450" i="19" s="1"/>
  <c r="J451" i="19" s="1"/>
  <c r="J452" i="19" s="1"/>
  <c r="J453" i="19" s="1"/>
  <c r="J454" i="19" s="1"/>
  <c r="J455" i="19" s="1"/>
  <c r="J456" i="19" s="1"/>
  <c r="J457" i="19" s="1"/>
  <c r="J458" i="19" s="1"/>
  <c r="J459" i="19" s="1"/>
  <c r="J460" i="19" s="1"/>
  <c r="J461" i="19" s="1"/>
  <c r="J462" i="19" s="1"/>
  <c r="J463" i="19" s="1"/>
  <c r="J464" i="19" s="1"/>
  <c r="J465" i="19" s="1"/>
  <c r="J466" i="19" s="1"/>
  <c r="J467" i="19" s="1"/>
  <c r="J468" i="19" s="1"/>
  <c r="J469" i="19" s="1"/>
  <c r="J470" i="19" s="1"/>
  <c r="J471" i="19" s="1"/>
  <c r="J472" i="19" s="1"/>
  <c r="J473" i="19" s="1"/>
  <c r="J474" i="19" s="1"/>
  <c r="J475" i="19" s="1"/>
  <c r="J476" i="19" s="1"/>
  <c r="J477" i="19" s="1"/>
  <c r="J478" i="19" s="1"/>
  <c r="J479" i="19" s="1"/>
  <c r="J480" i="19" s="1"/>
  <c r="J481" i="19" s="1"/>
  <c r="J482" i="19" s="1"/>
  <c r="J483" i="19" s="1"/>
  <c r="J484" i="19" s="1"/>
  <c r="J485" i="19" s="1"/>
  <c r="J486" i="19" s="1"/>
  <c r="J487" i="19" s="1"/>
  <c r="J488" i="19" s="1"/>
  <c r="J489" i="19" s="1"/>
  <c r="J490" i="19" s="1"/>
  <c r="J491" i="19" s="1"/>
  <c r="J492" i="19" s="1"/>
  <c r="J493" i="19" s="1"/>
  <c r="J494" i="19" s="1"/>
  <c r="J495" i="19" s="1"/>
  <c r="J496" i="19" s="1"/>
  <c r="J497" i="19" s="1"/>
  <c r="J498" i="19" s="1"/>
  <c r="J499" i="19" s="1"/>
  <c r="J500" i="19" s="1"/>
  <c r="J501" i="19" s="1"/>
  <c r="J502" i="19" s="1"/>
  <c r="J503" i="19" s="1"/>
  <c r="J504" i="19" s="1"/>
  <c r="J505" i="19" s="1"/>
  <c r="J506" i="19" s="1"/>
  <c r="J507" i="19" s="1"/>
  <c r="J508" i="19" s="1"/>
  <c r="J509" i="19" s="1"/>
  <c r="J510" i="19" s="1"/>
  <c r="J511" i="19" s="1"/>
  <c r="J512" i="19" s="1"/>
  <c r="J513" i="19" s="1"/>
  <c r="J514" i="19" s="1"/>
  <c r="J515" i="19" s="1"/>
  <c r="J516" i="19" s="1"/>
  <c r="J517" i="19" s="1"/>
  <c r="J518" i="19" s="1"/>
  <c r="J519" i="19" s="1"/>
  <c r="J520" i="19" s="1"/>
  <c r="J521" i="19" s="1"/>
  <c r="J522" i="19" s="1"/>
  <c r="J523" i="19" s="1"/>
  <c r="J524" i="19" s="1"/>
  <c r="J525" i="19" s="1"/>
  <c r="J526" i="19" s="1"/>
  <c r="J527" i="19" s="1"/>
  <c r="J528" i="19" s="1"/>
  <c r="J529" i="19" s="1"/>
  <c r="J530" i="19" s="1"/>
  <c r="J531" i="19" s="1"/>
  <c r="J532" i="19" s="1"/>
  <c r="J533" i="19" s="1"/>
  <c r="J534" i="19" s="1"/>
  <c r="J535" i="19" s="1"/>
  <c r="J536" i="19" s="1"/>
  <c r="J537" i="19" s="1"/>
  <c r="J538" i="19" s="1"/>
  <c r="J539" i="19" s="1"/>
  <c r="J540" i="19" s="1"/>
  <c r="J541" i="19" s="1"/>
  <c r="J542" i="19" s="1"/>
  <c r="J543" i="19" s="1"/>
  <c r="J544" i="19" s="1"/>
  <c r="J545" i="19" s="1"/>
  <c r="J546" i="19" s="1"/>
  <c r="J547" i="19" s="1"/>
  <c r="J548" i="19" s="1"/>
  <c r="J549" i="19" s="1"/>
  <c r="J550" i="19" s="1"/>
  <c r="J551" i="19" s="1"/>
  <c r="J552" i="19" s="1"/>
  <c r="J553" i="19" s="1"/>
  <c r="J554" i="19" s="1"/>
  <c r="J555" i="19" s="1"/>
  <c r="J556" i="19" s="1"/>
  <c r="J557" i="19" s="1"/>
  <c r="J558" i="19" s="1"/>
  <c r="J559" i="19" s="1"/>
  <c r="J560" i="19" s="1"/>
  <c r="J561" i="19" s="1"/>
  <c r="J562" i="19" s="1"/>
  <c r="J563" i="19" s="1"/>
  <c r="J564" i="19" s="1"/>
  <c r="J565" i="19" s="1"/>
  <c r="J566" i="19" s="1"/>
  <c r="J567" i="19" s="1"/>
  <c r="J568" i="19" s="1"/>
  <c r="J569" i="19" s="1"/>
  <c r="J570" i="19" s="1"/>
  <c r="J571" i="19" s="1"/>
  <c r="J572" i="19" s="1"/>
  <c r="J573" i="19" s="1"/>
  <c r="J574" i="19" s="1"/>
  <c r="J575" i="19" s="1"/>
  <c r="J576" i="19" s="1"/>
  <c r="J577" i="19" s="1"/>
  <c r="J578" i="19" s="1"/>
  <c r="J579" i="19" s="1"/>
  <c r="J580" i="19" s="1"/>
  <c r="J581" i="19" s="1"/>
  <c r="J582" i="19" s="1"/>
  <c r="J583" i="19" s="1"/>
  <c r="J584" i="19" s="1"/>
  <c r="J585" i="19" s="1"/>
  <c r="J586" i="19" s="1"/>
  <c r="J587" i="19" s="1"/>
  <c r="J588" i="19" s="1"/>
  <c r="J589" i="19" s="1"/>
  <c r="J590" i="19" s="1"/>
  <c r="J591" i="19" s="1"/>
  <c r="J592" i="19" s="1"/>
  <c r="J593" i="19" s="1"/>
  <c r="J594" i="19" s="1"/>
  <c r="J595" i="19" s="1"/>
  <c r="J596" i="19" s="1"/>
  <c r="J597" i="19" s="1"/>
  <c r="J598" i="19" s="1"/>
  <c r="J599" i="19" s="1"/>
  <c r="J600" i="19" s="1"/>
  <c r="J601" i="19" s="1"/>
  <c r="J602" i="19" s="1"/>
  <c r="J603" i="19" s="1"/>
  <c r="J604" i="19" s="1"/>
  <c r="J605" i="19" s="1"/>
  <c r="J606" i="19" s="1"/>
  <c r="J607" i="19" s="1"/>
  <c r="J608" i="19" s="1"/>
  <c r="J609" i="19" s="1"/>
  <c r="J610" i="19" s="1"/>
  <c r="J611" i="19" s="1"/>
  <c r="J612" i="19" s="1"/>
  <c r="J613" i="19" s="1"/>
  <c r="J614" i="19" s="1"/>
  <c r="J615" i="19" s="1"/>
  <c r="J616" i="19" s="1"/>
  <c r="J617" i="19" s="1"/>
  <c r="J618" i="19" s="1"/>
  <c r="J619" i="19" s="1"/>
  <c r="J620" i="19" s="1"/>
  <c r="J621" i="19" s="1"/>
  <c r="J622" i="19" s="1"/>
  <c r="J623" i="19" s="1"/>
  <c r="J624" i="19" s="1"/>
  <c r="J625" i="19" s="1"/>
  <c r="J626" i="19" s="1"/>
  <c r="J627" i="19" s="1"/>
  <c r="J628" i="19" s="1"/>
  <c r="J629" i="19" s="1"/>
  <c r="J630" i="19" s="1"/>
  <c r="J631" i="19" s="1"/>
  <c r="J632" i="19" s="1"/>
  <c r="J633" i="19" s="1"/>
  <c r="J634" i="19" s="1"/>
  <c r="J635" i="19" s="1"/>
  <c r="J636" i="19" s="1"/>
  <c r="J637" i="19" s="1"/>
  <c r="J638" i="19" s="1"/>
  <c r="J639" i="19" s="1"/>
  <c r="J640" i="19" s="1"/>
  <c r="J641" i="19" s="1"/>
  <c r="J642" i="19" s="1"/>
  <c r="J643" i="19" s="1"/>
  <c r="J644" i="19" s="1"/>
  <c r="J645" i="19" s="1"/>
  <c r="J646" i="19" s="1"/>
  <c r="J647" i="19" s="1"/>
  <c r="J648" i="19" s="1"/>
  <c r="J649" i="19" s="1"/>
  <c r="J650" i="19" s="1"/>
  <c r="J651" i="19" s="1"/>
  <c r="J652" i="19" s="1"/>
  <c r="J653" i="19" s="1"/>
  <c r="J654" i="19" s="1"/>
  <c r="J655" i="19" s="1"/>
  <c r="J656" i="19" s="1"/>
  <c r="J657" i="19" s="1"/>
  <c r="J658" i="19" s="1"/>
  <c r="J659" i="19" s="1"/>
  <c r="J660" i="19" s="1"/>
  <c r="J661" i="19" s="1"/>
  <c r="J662" i="19" s="1"/>
  <c r="J663" i="19" s="1"/>
  <c r="J664" i="19" s="1"/>
  <c r="J665" i="19" s="1"/>
  <c r="J666" i="19" s="1"/>
  <c r="J667" i="19" s="1"/>
  <c r="J668" i="19" s="1"/>
  <c r="J669" i="19" s="1"/>
  <c r="J670" i="19" s="1"/>
  <c r="J671" i="19" s="1"/>
  <c r="J672" i="19" s="1"/>
  <c r="J673" i="19" s="1"/>
  <c r="J674" i="19" s="1"/>
  <c r="J675" i="19" s="1"/>
  <c r="J676" i="19" s="1"/>
  <c r="J677" i="19" s="1"/>
  <c r="J678" i="19" s="1"/>
  <c r="J679" i="19" s="1"/>
  <c r="J680" i="19" s="1"/>
  <c r="J681" i="19" s="1"/>
  <c r="J682" i="19" s="1"/>
  <c r="J683" i="19" s="1"/>
  <c r="J684" i="19" s="1"/>
  <c r="J685" i="19" s="1"/>
  <c r="J686" i="19" s="1"/>
  <c r="J687" i="19" s="1"/>
  <c r="J688" i="19" s="1"/>
  <c r="J689" i="19" s="1"/>
  <c r="J690" i="19" s="1"/>
  <c r="J691" i="19" s="1"/>
  <c r="J692" i="19" s="1"/>
  <c r="J693" i="19" s="1"/>
  <c r="J694" i="19" s="1"/>
  <c r="J695" i="19" s="1"/>
  <c r="J696" i="19" s="1"/>
  <c r="J697" i="19" s="1"/>
  <c r="J698" i="19" s="1"/>
  <c r="J699" i="19" s="1"/>
  <c r="J700" i="19" s="1"/>
  <c r="J701" i="19" s="1"/>
  <c r="J702" i="19" s="1"/>
  <c r="J703" i="19" s="1"/>
  <c r="J704" i="19" s="1"/>
  <c r="J705" i="19" s="1"/>
  <c r="J706" i="19" s="1"/>
  <c r="J707" i="19" s="1"/>
  <c r="J708" i="19" s="1"/>
  <c r="J709" i="19" s="1"/>
  <c r="J710" i="19" s="1"/>
  <c r="J711" i="19" s="1"/>
  <c r="J712" i="19" s="1"/>
  <c r="J713" i="19" s="1"/>
  <c r="J714" i="19" s="1"/>
  <c r="J715" i="19" s="1"/>
  <c r="J716" i="19" s="1"/>
  <c r="J717" i="19" s="1"/>
  <c r="J718" i="19" s="1"/>
  <c r="J719" i="19" s="1"/>
  <c r="J720" i="19" s="1"/>
  <c r="J721" i="19" s="1"/>
  <c r="G8" i="19"/>
  <c r="G9" i="19" s="1"/>
  <c r="G10" i="19" s="1"/>
  <c r="G11" i="19" s="1"/>
  <c r="G12" i="19" s="1"/>
  <c r="G13" i="19" s="1"/>
  <c r="G14" i="19" s="1"/>
  <c r="G15" i="19" s="1"/>
  <c r="G16" i="19" s="1"/>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G38" i="19" s="1"/>
  <c r="G39" i="19" s="1"/>
  <c r="G40" i="19" s="1"/>
  <c r="G41" i="19" s="1"/>
  <c r="G42" i="19" s="1"/>
  <c r="G43" i="19" s="1"/>
  <c r="G44" i="19" s="1"/>
  <c r="G45" i="19" s="1"/>
  <c r="G46" i="19" s="1"/>
  <c r="G47" i="19" s="1"/>
  <c r="G48" i="19" s="1"/>
  <c r="G49" i="19" s="1"/>
  <c r="G50" i="19" s="1"/>
  <c r="G51" i="19" s="1"/>
  <c r="G52" i="19" s="1"/>
  <c r="G53" i="19" s="1"/>
  <c r="G54" i="19" s="1"/>
  <c r="G55" i="19" s="1"/>
  <c r="G56" i="19" s="1"/>
  <c r="G57" i="19" s="1"/>
  <c r="G58" i="19" s="1"/>
  <c r="G59" i="19" s="1"/>
  <c r="G60" i="19" s="1"/>
  <c r="G61" i="19" s="1"/>
  <c r="G62" i="19" s="1"/>
  <c r="G63" i="19" s="1"/>
  <c r="G64" i="19" s="1"/>
  <c r="G65" i="19" s="1"/>
  <c r="G66" i="19" s="1"/>
  <c r="G67" i="19" s="1"/>
  <c r="G68" i="19" s="1"/>
  <c r="G69" i="19" s="1"/>
  <c r="G70" i="19" s="1"/>
  <c r="G71" i="19" s="1"/>
  <c r="G72" i="19" s="1"/>
  <c r="G73" i="19" s="1"/>
  <c r="G74" i="19" s="1"/>
  <c r="G75" i="19" s="1"/>
  <c r="G76" i="19" s="1"/>
  <c r="G77" i="19" s="1"/>
  <c r="G78" i="19" s="1"/>
  <c r="G79" i="19" s="1"/>
  <c r="G80" i="19" s="1"/>
  <c r="G81" i="19" s="1"/>
  <c r="G82" i="19" s="1"/>
  <c r="G83" i="19" s="1"/>
  <c r="G84" i="19" s="1"/>
  <c r="G85" i="19" s="1"/>
  <c r="G86" i="19" s="1"/>
  <c r="G87" i="19" s="1"/>
  <c r="G88" i="19" s="1"/>
  <c r="G89" i="19" s="1"/>
  <c r="G90" i="19" s="1"/>
  <c r="G91" i="19" s="1"/>
  <c r="G92" i="19" s="1"/>
  <c r="G93" i="19" s="1"/>
  <c r="G94" i="19" s="1"/>
  <c r="G95" i="19" s="1"/>
  <c r="G96" i="19" s="1"/>
  <c r="G97" i="19" s="1"/>
  <c r="G98" i="19" s="1"/>
  <c r="G99" i="19" s="1"/>
  <c r="G100" i="19" s="1"/>
  <c r="G101" i="19" s="1"/>
  <c r="G102" i="19" s="1"/>
  <c r="G103" i="19" s="1"/>
  <c r="G104" i="19" s="1"/>
  <c r="G105" i="19" s="1"/>
  <c r="G106" i="19" s="1"/>
  <c r="G107" i="19" s="1"/>
  <c r="G108" i="19" s="1"/>
  <c r="G109" i="19" s="1"/>
  <c r="G110" i="19" s="1"/>
  <c r="G111" i="19" s="1"/>
  <c r="G112" i="19" s="1"/>
  <c r="G113" i="19" s="1"/>
  <c r="G114" i="19" s="1"/>
  <c r="G115" i="19" s="1"/>
  <c r="G116" i="19" s="1"/>
  <c r="G117" i="19" s="1"/>
  <c r="G118" i="19" s="1"/>
  <c r="G119" i="19" s="1"/>
  <c r="G120" i="19" s="1"/>
  <c r="G121" i="19" s="1"/>
  <c r="G122" i="19" s="1"/>
  <c r="G123" i="19" s="1"/>
  <c r="G124" i="19" s="1"/>
  <c r="G125" i="19" s="1"/>
  <c r="G126" i="19" s="1"/>
  <c r="G127" i="19" s="1"/>
  <c r="G128" i="19" s="1"/>
  <c r="G129" i="19" s="1"/>
  <c r="G130" i="19" s="1"/>
  <c r="G131" i="19" s="1"/>
  <c r="G132" i="19" s="1"/>
  <c r="G133" i="19" s="1"/>
  <c r="G134" i="19" s="1"/>
  <c r="G135" i="19" s="1"/>
  <c r="G136" i="19" s="1"/>
  <c r="G137" i="19" s="1"/>
  <c r="G138" i="19" s="1"/>
  <c r="G139" i="19" s="1"/>
  <c r="G140" i="19" s="1"/>
  <c r="G141" i="19" s="1"/>
  <c r="G142" i="19" s="1"/>
  <c r="G143" i="19" s="1"/>
  <c r="G144" i="19" s="1"/>
  <c r="G145" i="19" s="1"/>
  <c r="G146" i="19" s="1"/>
  <c r="G147" i="19" s="1"/>
  <c r="G148" i="19" s="1"/>
  <c r="G149" i="19" s="1"/>
  <c r="G150" i="19" s="1"/>
  <c r="G151" i="19" s="1"/>
  <c r="G152" i="19" s="1"/>
  <c r="G153" i="19" s="1"/>
  <c r="G154" i="19" s="1"/>
  <c r="G155" i="19" s="1"/>
  <c r="G156" i="19" s="1"/>
  <c r="G157" i="19" s="1"/>
  <c r="G158" i="19" s="1"/>
  <c r="G159" i="19" s="1"/>
  <c r="G160" i="19" s="1"/>
  <c r="G161" i="19" s="1"/>
  <c r="G162" i="19" s="1"/>
  <c r="G163" i="19" s="1"/>
  <c r="G164" i="19" s="1"/>
  <c r="G165" i="19" s="1"/>
  <c r="G166" i="19" s="1"/>
  <c r="G167" i="19" s="1"/>
  <c r="G168" i="19" s="1"/>
  <c r="G169" i="19" s="1"/>
  <c r="G170" i="19" s="1"/>
  <c r="G171" i="19" s="1"/>
  <c r="G172" i="19" s="1"/>
  <c r="G173" i="19" s="1"/>
  <c r="G174" i="19" s="1"/>
  <c r="G175" i="19" s="1"/>
  <c r="G176" i="19" s="1"/>
  <c r="G177" i="19" s="1"/>
  <c r="G178" i="19" s="1"/>
  <c r="G179" i="19" s="1"/>
  <c r="G180" i="19" s="1"/>
  <c r="G181" i="19" s="1"/>
  <c r="G182" i="19" s="1"/>
  <c r="G183" i="19" s="1"/>
  <c r="G184" i="19" s="1"/>
  <c r="G185" i="19" s="1"/>
  <c r="G186" i="19" s="1"/>
  <c r="G187" i="19" s="1"/>
  <c r="G188" i="19" s="1"/>
  <c r="G189" i="19" s="1"/>
  <c r="G190" i="19" s="1"/>
  <c r="G191" i="19" s="1"/>
  <c r="G192" i="19" s="1"/>
  <c r="G193" i="19" s="1"/>
  <c r="G194" i="19" s="1"/>
  <c r="G195" i="19" s="1"/>
  <c r="G196" i="19" s="1"/>
  <c r="G197" i="19" s="1"/>
  <c r="G198" i="19" s="1"/>
  <c r="G199" i="19" s="1"/>
  <c r="G200" i="19" s="1"/>
  <c r="G201" i="19" s="1"/>
  <c r="G202" i="19" s="1"/>
  <c r="G203" i="19" s="1"/>
  <c r="G204" i="19" s="1"/>
  <c r="G205" i="19" s="1"/>
  <c r="G206" i="19" s="1"/>
  <c r="G207" i="19" s="1"/>
  <c r="G208" i="19" s="1"/>
  <c r="G209" i="19" s="1"/>
  <c r="G210" i="19" s="1"/>
  <c r="G211" i="19" s="1"/>
  <c r="G212" i="19" s="1"/>
  <c r="G213" i="19" s="1"/>
  <c r="G214" i="19" s="1"/>
  <c r="G215" i="19" s="1"/>
  <c r="G216" i="19" s="1"/>
  <c r="G217" i="19" s="1"/>
  <c r="G218" i="19" s="1"/>
  <c r="G219" i="19" s="1"/>
  <c r="G220" i="19" s="1"/>
  <c r="G221" i="19" s="1"/>
  <c r="G222" i="19" s="1"/>
  <c r="G223" i="19" s="1"/>
  <c r="G224" i="19" s="1"/>
  <c r="G225" i="19" s="1"/>
  <c r="G226" i="19" s="1"/>
  <c r="G227" i="19" s="1"/>
  <c r="G228" i="19" s="1"/>
  <c r="G229" i="19" s="1"/>
  <c r="G230" i="19" s="1"/>
  <c r="G231" i="19" s="1"/>
  <c r="G232" i="19" s="1"/>
  <c r="G233" i="19" s="1"/>
  <c r="G234" i="19" s="1"/>
  <c r="G235" i="19" s="1"/>
  <c r="G236" i="19" s="1"/>
  <c r="G237" i="19" s="1"/>
  <c r="G238" i="19" s="1"/>
  <c r="G239" i="19" s="1"/>
  <c r="G240" i="19" s="1"/>
  <c r="G241" i="19" s="1"/>
  <c r="G242" i="19" s="1"/>
  <c r="G243" i="19" s="1"/>
  <c r="G244" i="19" s="1"/>
  <c r="G245" i="19" s="1"/>
  <c r="G246" i="19" s="1"/>
  <c r="G247" i="19" s="1"/>
  <c r="G248" i="19" s="1"/>
  <c r="G249" i="19" s="1"/>
  <c r="G250" i="19" s="1"/>
  <c r="G251" i="19" s="1"/>
  <c r="G252" i="19" s="1"/>
  <c r="G253" i="19" s="1"/>
  <c r="G254" i="19" s="1"/>
  <c r="G255" i="19" s="1"/>
  <c r="G256" i="19" s="1"/>
  <c r="G257" i="19" s="1"/>
  <c r="G258" i="19" s="1"/>
  <c r="G259" i="19" s="1"/>
  <c r="G260" i="19" s="1"/>
  <c r="G261" i="19" s="1"/>
  <c r="G262" i="19" s="1"/>
  <c r="G263" i="19" s="1"/>
  <c r="G264" i="19" s="1"/>
  <c r="G265" i="19" s="1"/>
  <c r="G266" i="19" s="1"/>
  <c r="G267" i="19" s="1"/>
  <c r="G268" i="19" s="1"/>
  <c r="G269" i="19" s="1"/>
  <c r="G270" i="19" s="1"/>
  <c r="G271" i="19" s="1"/>
  <c r="G272" i="19" s="1"/>
  <c r="G273" i="19" s="1"/>
  <c r="G274" i="19" s="1"/>
  <c r="G275" i="19" s="1"/>
  <c r="G276" i="19" s="1"/>
  <c r="G277" i="19" s="1"/>
  <c r="G278" i="19" s="1"/>
  <c r="G279" i="19" s="1"/>
  <c r="G280" i="19" s="1"/>
  <c r="G281" i="19" s="1"/>
  <c r="G282" i="19" s="1"/>
  <c r="G283" i="19" s="1"/>
  <c r="G284" i="19" s="1"/>
  <c r="G285" i="19" s="1"/>
  <c r="G286" i="19" s="1"/>
  <c r="G287" i="19" s="1"/>
  <c r="G288" i="19" s="1"/>
  <c r="G289" i="19" s="1"/>
  <c r="G290" i="19" s="1"/>
  <c r="G291" i="19" s="1"/>
  <c r="G292" i="19" s="1"/>
  <c r="G293" i="19" s="1"/>
  <c r="G294" i="19" s="1"/>
  <c r="G295" i="19" s="1"/>
  <c r="G296" i="19" s="1"/>
  <c r="G297" i="19" s="1"/>
  <c r="G298" i="19" s="1"/>
  <c r="G299" i="19" s="1"/>
  <c r="G300" i="19" s="1"/>
  <c r="G301" i="19" s="1"/>
  <c r="G302" i="19" s="1"/>
  <c r="G303" i="19" s="1"/>
  <c r="G304" i="19" s="1"/>
  <c r="G305" i="19" s="1"/>
  <c r="G306" i="19" s="1"/>
  <c r="G307" i="19" s="1"/>
  <c r="G308" i="19" s="1"/>
  <c r="G309" i="19" s="1"/>
  <c r="G310" i="19" s="1"/>
  <c r="G311" i="19" s="1"/>
  <c r="G312" i="19" s="1"/>
  <c r="G313" i="19" s="1"/>
  <c r="G314" i="19" s="1"/>
  <c r="G315" i="19" s="1"/>
  <c r="G316" i="19" s="1"/>
  <c r="G317" i="19" s="1"/>
  <c r="G318" i="19" s="1"/>
  <c r="G319" i="19" s="1"/>
  <c r="G320" i="19" s="1"/>
  <c r="G321" i="19" s="1"/>
  <c r="G322" i="19" s="1"/>
  <c r="G323" i="19" s="1"/>
  <c r="G324" i="19" s="1"/>
  <c r="G325" i="19" s="1"/>
  <c r="G326" i="19" s="1"/>
  <c r="G327" i="19" s="1"/>
  <c r="G328" i="19" s="1"/>
  <c r="G329" i="19" s="1"/>
  <c r="G330" i="19" s="1"/>
  <c r="G331" i="19" s="1"/>
  <c r="G332" i="19" s="1"/>
  <c r="G333" i="19" s="1"/>
  <c r="G334" i="19" s="1"/>
  <c r="G335" i="19" s="1"/>
  <c r="G336" i="19" s="1"/>
  <c r="G337" i="19" s="1"/>
  <c r="G338" i="19" s="1"/>
  <c r="G339" i="19" s="1"/>
  <c r="G340" i="19" s="1"/>
  <c r="G341" i="19" s="1"/>
  <c r="G342" i="19" s="1"/>
  <c r="G343" i="19" s="1"/>
  <c r="G344" i="19" s="1"/>
  <c r="G345" i="19" s="1"/>
  <c r="G346" i="19" s="1"/>
  <c r="G347" i="19" s="1"/>
  <c r="G348" i="19" s="1"/>
  <c r="G349" i="19" s="1"/>
  <c r="G350" i="19" s="1"/>
  <c r="G351" i="19" s="1"/>
  <c r="G352" i="19" s="1"/>
  <c r="G353" i="19" s="1"/>
  <c r="G354" i="19" s="1"/>
  <c r="G355" i="19" s="1"/>
  <c r="G356" i="19" s="1"/>
  <c r="G357" i="19" s="1"/>
  <c r="G358" i="19" s="1"/>
  <c r="G359" i="19" s="1"/>
  <c r="G360" i="19" s="1"/>
  <c r="G361" i="19" s="1"/>
  <c r="G362" i="19" s="1"/>
  <c r="G363" i="19" s="1"/>
  <c r="G364" i="19" s="1"/>
  <c r="G365" i="19" s="1"/>
  <c r="G366" i="19" s="1"/>
  <c r="G367" i="19" s="1"/>
  <c r="G368" i="19" s="1"/>
  <c r="G369" i="19" s="1"/>
  <c r="G370" i="19" s="1"/>
  <c r="G371" i="19" s="1"/>
  <c r="G372" i="19" s="1"/>
  <c r="G373" i="19" s="1"/>
  <c r="G374" i="19" s="1"/>
  <c r="G375" i="19" s="1"/>
  <c r="G376" i="19" s="1"/>
  <c r="G377" i="19" s="1"/>
  <c r="G378" i="19" s="1"/>
  <c r="G379" i="19" s="1"/>
  <c r="G380" i="19" s="1"/>
  <c r="G381" i="19" s="1"/>
  <c r="G382" i="19" s="1"/>
  <c r="G383" i="19" s="1"/>
  <c r="G384" i="19" s="1"/>
  <c r="G385" i="19" s="1"/>
  <c r="G386" i="19" s="1"/>
  <c r="G387" i="19" s="1"/>
  <c r="G388" i="19" s="1"/>
  <c r="G389" i="19" s="1"/>
  <c r="G390" i="19" s="1"/>
  <c r="G391" i="19" s="1"/>
  <c r="G392" i="19" s="1"/>
  <c r="G393" i="19" s="1"/>
  <c r="G394" i="19" s="1"/>
  <c r="G395" i="19" s="1"/>
  <c r="G396" i="19" s="1"/>
  <c r="G397" i="19" s="1"/>
  <c r="G398" i="19" s="1"/>
  <c r="G399" i="19" s="1"/>
  <c r="G400" i="19" s="1"/>
  <c r="G401" i="19" s="1"/>
  <c r="G402" i="19" s="1"/>
  <c r="G403" i="19" s="1"/>
  <c r="G404" i="19" s="1"/>
  <c r="G405" i="19" s="1"/>
  <c r="G406" i="19" s="1"/>
  <c r="G407" i="19" s="1"/>
  <c r="G408" i="19" s="1"/>
  <c r="G409" i="19" s="1"/>
  <c r="G410" i="19" s="1"/>
  <c r="G411" i="19" s="1"/>
  <c r="G412" i="19" s="1"/>
  <c r="G413" i="19" s="1"/>
  <c r="G414" i="19" s="1"/>
  <c r="G415" i="19" s="1"/>
  <c r="G416" i="19" s="1"/>
  <c r="G417" i="19" s="1"/>
  <c r="G418" i="19" s="1"/>
  <c r="G419" i="19" s="1"/>
  <c r="G420" i="19" s="1"/>
  <c r="G421" i="19" s="1"/>
  <c r="G422" i="19" s="1"/>
  <c r="G423" i="19" s="1"/>
  <c r="G424" i="19" s="1"/>
  <c r="G425" i="19" s="1"/>
  <c r="G426" i="19" s="1"/>
  <c r="G427" i="19" s="1"/>
  <c r="G428" i="19" s="1"/>
  <c r="G429" i="19" s="1"/>
  <c r="G430" i="19" s="1"/>
  <c r="G431" i="19" s="1"/>
  <c r="G432" i="19" s="1"/>
  <c r="G433" i="19" s="1"/>
  <c r="G434" i="19" s="1"/>
  <c r="G435" i="19" s="1"/>
  <c r="G436" i="19" s="1"/>
  <c r="G437" i="19" s="1"/>
  <c r="G438" i="19" s="1"/>
  <c r="G439" i="19" s="1"/>
  <c r="G440" i="19" s="1"/>
  <c r="G441" i="19" s="1"/>
  <c r="G442" i="19" s="1"/>
  <c r="G443" i="19" s="1"/>
  <c r="G444" i="19" s="1"/>
  <c r="G445" i="19" s="1"/>
  <c r="G446" i="19" s="1"/>
  <c r="G447" i="19" s="1"/>
  <c r="G448" i="19" s="1"/>
  <c r="G449" i="19" s="1"/>
  <c r="G450" i="19" s="1"/>
  <c r="G451" i="19" s="1"/>
  <c r="G452" i="19" s="1"/>
  <c r="G453" i="19" s="1"/>
  <c r="G454" i="19" s="1"/>
  <c r="G455" i="19" s="1"/>
  <c r="G456" i="19" s="1"/>
  <c r="G457" i="19" s="1"/>
  <c r="G458" i="19" s="1"/>
  <c r="G459" i="19" s="1"/>
  <c r="G460" i="19" s="1"/>
  <c r="G461" i="19" s="1"/>
  <c r="G462" i="19" s="1"/>
  <c r="G463" i="19" s="1"/>
  <c r="G464" i="19" s="1"/>
  <c r="G465" i="19" s="1"/>
  <c r="G466" i="19" s="1"/>
  <c r="G467" i="19" s="1"/>
  <c r="G468" i="19" s="1"/>
  <c r="G469" i="19" s="1"/>
  <c r="G470" i="19" s="1"/>
  <c r="G471" i="19" s="1"/>
  <c r="G472" i="19" s="1"/>
  <c r="G473" i="19" s="1"/>
  <c r="G474" i="19" s="1"/>
  <c r="G475" i="19" s="1"/>
  <c r="G476" i="19" s="1"/>
  <c r="G477" i="19" s="1"/>
  <c r="G478" i="19" s="1"/>
  <c r="G479" i="19" s="1"/>
  <c r="G480" i="19" s="1"/>
  <c r="G481" i="19" s="1"/>
  <c r="G482" i="19" s="1"/>
  <c r="G483" i="19" s="1"/>
  <c r="G484" i="19" s="1"/>
  <c r="G485" i="19" s="1"/>
  <c r="G486" i="19" s="1"/>
  <c r="G487" i="19" s="1"/>
  <c r="G488" i="19" s="1"/>
  <c r="G489" i="19" s="1"/>
  <c r="G490" i="19" s="1"/>
  <c r="G491" i="19" s="1"/>
  <c r="G492" i="19" s="1"/>
  <c r="G493" i="19" s="1"/>
  <c r="G494" i="19" s="1"/>
  <c r="G495" i="19" s="1"/>
  <c r="G496" i="19" s="1"/>
  <c r="G497" i="19" s="1"/>
  <c r="G498" i="19" s="1"/>
  <c r="G499" i="19" s="1"/>
  <c r="G500" i="19" s="1"/>
  <c r="G501" i="19" s="1"/>
  <c r="G502" i="19" s="1"/>
  <c r="G503" i="19" s="1"/>
  <c r="G504" i="19" s="1"/>
  <c r="G505" i="19" s="1"/>
  <c r="G506" i="19" s="1"/>
  <c r="G507" i="19" s="1"/>
  <c r="G508" i="19" s="1"/>
  <c r="G509" i="19" s="1"/>
  <c r="G510" i="19" s="1"/>
  <c r="G511" i="19" s="1"/>
  <c r="G512" i="19" s="1"/>
  <c r="G513" i="19" s="1"/>
  <c r="G514" i="19" s="1"/>
  <c r="G515" i="19" s="1"/>
  <c r="G516" i="19" s="1"/>
  <c r="G517" i="19" s="1"/>
  <c r="G518" i="19" s="1"/>
  <c r="G519" i="19" s="1"/>
  <c r="G520" i="19" s="1"/>
  <c r="G521" i="19" s="1"/>
  <c r="G522" i="19" s="1"/>
  <c r="G523" i="19" s="1"/>
  <c r="G524" i="19" s="1"/>
  <c r="G525" i="19" s="1"/>
  <c r="G526" i="19" s="1"/>
  <c r="G527" i="19" s="1"/>
  <c r="G528" i="19" s="1"/>
  <c r="G529" i="19" s="1"/>
  <c r="G530" i="19" s="1"/>
  <c r="G531" i="19" s="1"/>
  <c r="G532" i="19" s="1"/>
  <c r="G533" i="19" s="1"/>
  <c r="G534" i="19" s="1"/>
  <c r="G535" i="19" s="1"/>
  <c r="G536" i="19" s="1"/>
  <c r="G537" i="19" s="1"/>
  <c r="G538" i="19" s="1"/>
  <c r="G539" i="19" s="1"/>
  <c r="G540" i="19" s="1"/>
  <c r="G541" i="19" s="1"/>
  <c r="G542" i="19" s="1"/>
  <c r="G543" i="19" s="1"/>
  <c r="G544" i="19" s="1"/>
  <c r="G545" i="19" s="1"/>
  <c r="G546" i="19" s="1"/>
  <c r="G547" i="19" s="1"/>
  <c r="G548" i="19" s="1"/>
  <c r="G549" i="19" s="1"/>
  <c r="G550" i="19" s="1"/>
  <c r="G551" i="19" s="1"/>
  <c r="G552" i="19" s="1"/>
  <c r="G553" i="19" s="1"/>
  <c r="G554" i="19" s="1"/>
  <c r="G555" i="19" s="1"/>
  <c r="G556" i="19" s="1"/>
  <c r="G557" i="19" s="1"/>
  <c r="G558" i="19" s="1"/>
  <c r="G559" i="19" s="1"/>
  <c r="G560" i="19" s="1"/>
  <c r="G561" i="19" s="1"/>
  <c r="G562" i="19" s="1"/>
  <c r="G563" i="19" s="1"/>
  <c r="G564" i="19" s="1"/>
  <c r="G565" i="19" s="1"/>
  <c r="G566" i="19" s="1"/>
  <c r="G567" i="19" s="1"/>
  <c r="G568" i="19" s="1"/>
  <c r="G569" i="19" s="1"/>
  <c r="G570" i="19" s="1"/>
  <c r="G571" i="19" s="1"/>
  <c r="G572" i="19" s="1"/>
  <c r="G573" i="19" s="1"/>
  <c r="G574" i="19" s="1"/>
  <c r="G575" i="19" s="1"/>
  <c r="G576" i="19" s="1"/>
  <c r="G577" i="19" s="1"/>
  <c r="G578" i="19" s="1"/>
  <c r="G579" i="19" s="1"/>
  <c r="G580" i="19" s="1"/>
  <c r="G581" i="19" s="1"/>
  <c r="G582" i="19" s="1"/>
  <c r="G583" i="19" s="1"/>
  <c r="G584" i="19" s="1"/>
  <c r="G585" i="19" s="1"/>
  <c r="G586" i="19" s="1"/>
  <c r="G587" i="19" s="1"/>
  <c r="G588" i="19" s="1"/>
  <c r="G589" i="19" s="1"/>
  <c r="G590" i="19" s="1"/>
  <c r="G591" i="19" s="1"/>
  <c r="G592" i="19" s="1"/>
  <c r="G593" i="19" s="1"/>
  <c r="G594" i="19" s="1"/>
  <c r="G595" i="19" s="1"/>
  <c r="G596" i="19" s="1"/>
  <c r="G597" i="19" s="1"/>
  <c r="G598" i="19" s="1"/>
  <c r="G599" i="19" s="1"/>
  <c r="G600" i="19" s="1"/>
  <c r="G601" i="19" s="1"/>
  <c r="G602" i="19" s="1"/>
  <c r="G603" i="19" s="1"/>
  <c r="G604" i="19" s="1"/>
  <c r="G605" i="19" s="1"/>
  <c r="G606" i="19" s="1"/>
  <c r="G607" i="19" s="1"/>
  <c r="G608" i="19" s="1"/>
  <c r="G609" i="19" s="1"/>
  <c r="G610" i="19" s="1"/>
  <c r="G611" i="19" s="1"/>
  <c r="G612" i="19" s="1"/>
  <c r="G613" i="19" s="1"/>
  <c r="G614" i="19" s="1"/>
  <c r="G615" i="19" s="1"/>
  <c r="G616" i="19" s="1"/>
  <c r="G617" i="19" s="1"/>
  <c r="G618" i="19" s="1"/>
  <c r="G619" i="19" s="1"/>
  <c r="G620" i="19" s="1"/>
  <c r="G621" i="19" s="1"/>
  <c r="G622" i="19" s="1"/>
  <c r="G623" i="19" s="1"/>
  <c r="G624" i="19" s="1"/>
  <c r="G625" i="19" s="1"/>
  <c r="G626" i="19" s="1"/>
  <c r="G627" i="19" s="1"/>
  <c r="G628" i="19" s="1"/>
  <c r="G629" i="19" s="1"/>
  <c r="G630" i="19" s="1"/>
  <c r="G631" i="19" s="1"/>
  <c r="G632" i="19" s="1"/>
  <c r="G633" i="19" s="1"/>
  <c r="G634" i="19" s="1"/>
  <c r="G635" i="19" s="1"/>
  <c r="G636" i="19" s="1"/>
  <c r="G637" i="19" s="1"/>
  <c r="G638" i="19" s="1"/>
  <c r="G639" i="19" s="1"/>
  <c r="G640" i="19" s="1"/>
  <c r="G641" i="19" s="1"/>
  <c r="G642" i="19" s="1"/>
  <c r="G643" i="19" s="1"/>
  <c r="G644" i="19" s="1"/>
  <c r="G645" i="19" s="1"/>
  <c r="G646" i="19" s="1"/>
  <c r="G647" i="19" s="1"/>
  <c r="G648" i="19" s="1"/>
  <c r="G649" i="19" s="1"/>
  <c r="G650" i="19" s="1"/>
  <c r="G651" i="19" s="1"/>
  <c r="G652" i="19" s="1"/>
  <c r="G653" i="19" s="1"/>
  <c r="G654" i="19" s="1"/>
  <c r="G655" i="19" s="1"/>
  <c r="G656" i="19" s="1"/>
  <c r="G657" i="19" s="1"/>
  <c r="G658" i="19" s="1"/>
  <c r="G659" i="19" s="1"/>
  <c r="G660" i="19" s="1"/>
  <c r="G661" i="19" s="1"/>
  <c r="G662" i="19" s="1"/>
  <c r="G663" i="19" s="1"/>
  <c r="G664" i="19" s="1"/>
  <c r="G665" i="19" s="1"/>
  <c r="G666" i="19" s="1"/>
  <c r="G667" i="19" s="1"/>
  <c r="G668" i="19" s="1"/>
  <c r="G669" i="19" s="1"/>
  <c r="G670" i="19" s="1"/>
  <c r="G671" i="19" s="1"/>
  <c r="G672" i="19" s="1"/>
  <c r="G673" i="19" s="1"/>
  <c r="G674" i="19" s="1"/>
  <c r="G675" i="19" s="1"/>
  <c r="G676" i="19" s="1"/>
  <c r="G677" i="19" s="1"/>
  <c r="G678" i="19" s="1"/>
  <c r="G679" i="19" s="1"/>
  <c r="G680" i="19" s="1"/>
  <c r="G681" i="19" s="1"/>
  <c r="G682" i="19" s="1"/>
  <c r="G683" i="19" s="1"/>
  <c r="G684" i="19" s="1"/>
  <c r="G685" i="19" s="1"/>
  <c r="G686" i="19" s="1"/>
  <c r="G687" i="19" s="1"/>
  <c r="G688" i="19" s="1"/>
  <c r="G689" i="19" s="1"/>
  <c r="G690" i="19" s="1"/>
  <c r="G691" i="19" s="1"/>
  <c r="G692" i="19" s="1"/>
  <c r="G693" i="19" s="1"/>
  <c r="G694" i="19" s="1"/>
  <c r="G695" i="19" s="1"/>
  <c r="G696" i="19" s="1"/>
  <c r="G697" i="19" s="1"/>
  <c r="G698" i="19" s="1"/>
  <c r="G699" i="19" s="1"/>
  <c r="G700" i="19" s="1"/>
  <c r="G701" i="19" s="1"/>
  <c r="G702" i="19" s="1"/>
  <c r="G703" i="19" s="1"/>
  <c r="G704" i="19" s="1"/>
  <c r="G705" i="19" s="1"/>
  <c r="G706" i="19" s="1"/>
  <c r="G707" i="19" s="1"/>
  <c r="G708" i="19" s="1"/>
  <c r="G709" i="19" s="1"/>
  <c r="G710" i="19" s="1"/>
  <c r="G711" i="19" s="1"/>
  <c r="G712" i="19" s="1"/>
  <c r="G713" i="19" s="1"/>
  <c r="G714" i="19" s="1"/>
  <c r="G715" i="19" s="1"/>
  <c r="G716" i="19" s="1"/>
  <c r="G717" i="19" s="1"/>
  <c r="G718" i="19" s="1"/>
  <c r="G719" i="19" s="1"/>
  <c r="G720" i="19" s="1"/>
  <c r="G721" i="19" s="1"/>
  <c r="D8" i="19"/>
  <c r="D7" i="19"/>
  <c r="L6" i="19"/>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L38" i="19" s="1"/>
  <c r="L39" i="19" s="1"/>
  <c r="L40" i="19" s="1"/>
  <c r="L41" i="19" s="1"/>
  <c r="L42" i="19" s="1"/>
  <c r="L43" i="19" s="1"/>
  <c r="L44" i="19" s="1"/>
  <c r="L45" i="19" s="1"/>
  <c r="L46" i="19" s="1"/>
  <c r="L47" i="19" s="1"/>
  <c r="L48" i="19" s="1"/>
  <c r="L49" i="19" s="1"/>
  <c r="L50" i="19" s="1"/>
  <c r="L51" i="19" s="1"/>
  <c r="L52" i="19" s="1"/>
  <c r="L53" i="19" s="1"/>
  <c r="L54" i="19" s="1"/>
  <c r="L55" i="19" s="1"/>
  <c r="L56" i="19" s="1"/>
  <c r="L57" i="19" s="1"/>
  <c r="L58" i="19" s="1"/>
  <c r="L59" i="19" s="1"/>
  <c r="L60" i="19" s="1"/>
  <c r="L61" i="19" s="1"/>
  <c r="L62" i="19" s="1"/>
  <c r="L63" i="19" s="1"/>
  <c r="L64" i="19" s="1"/>
  <c r="L65" i="19" s="1"/>
  <c r="L66" i="19" s="1"/>
  <c r="L67" i="19" s="1"/>
  <c r="L68" i="19" s="1"/>
  <c r="L69" i="19" s="1"/>
  <c r="L70" i="19" s="1"/>
  <c r="L71" i="19" s="1"/>
  <c r="L72" i="19" s="1"/>
  <c r="L73" i="19" s="1"/>
  <c r="L74" i="19" s="1"/>
  <c r="L75" i="19" s="1"/>
  <c r="L76" i="19" s="1"/>
  <c r="L77" i="19" s="1"/>
  <c r="L78" i="19" s="1"/>
  <c r="L79" i="19" s="1"/>
  <c r="L80" i="19" s="1"/>
  <c r="L81" i="19" s="1"/>
  <c r="L82" i="19" s="1"/>
  <c r="L83" i="19" s="1"/>
  <c r="L84" i="19" s="1"/>
  <c r="L85" i="19" s="1"/>
  <c r="L86" i="19" s="1"/>
  <c r="L87" i="19" s="1"/>
  <c r="L88" i="19" s="1"/>
  <c r="L89" i="19" s="1"/>
  <c r="L90" i="19" s="1"/>
  <c r="L91" i="19" s="1"/>
  <c r="L92" i="19" s="1"/>
  <c r="L93" i="19" s="1"/>
  <c r="L94" i="19" s="1"/>
  <c r="L95" i="19" s="1"/>
  <c r="L96" i="19" s="1"/>
  <c r="L97" i="19" s="1"/>
  <c r="L98" i="19" s="1"/>
  <c r="L99" i="19" s="1"/>
  <c r="L100" i="19" s="1"/>
  <c r="L101" i="19" s="1"/>
  <c r="L102" i="19" s="1"/>
  <c r="L103" i="19" s="1"/>
  <c r="L104" i="19" s="1"/>
  <c r="L105" i="19" s="1"/>
  <c r="L106" i="19" s="1"/>
  <c r="L107" i="19" s="1"/>
  <c r="L108" i="19" s="1"/>
  <c r="L109" i="19" s="1"/>
  <c r="L110" i="19" s="1"/>
  <c r="L111" i="19" s="1"/>
  <c r="L112" i="19" s="1"/>
  <c r="L113" i="19" s="1"/>
  <c r="L114" i="19" s="1"/>
  <c r="L115" i="19" s="1"/>
  <c r="L116" i="19" s="1"/>
  <c r="L117" i="19" s="1"/>
  <c r="L118" i="19" s="1"/>
  <c r="L119" i="19" s="1"/>
  <c r="L120" i="19" s="1"/>
  <c r="L121" i="19" s="1"/>
  <c r="L122" i="19" s="1"/>
  <c r="L123" i="19" s="1"/>
  <c r="L124" i="19" s="1"/>
  <c r="L125" i="19" s="1"/>
  <c r="L126" i="19" s="1"/>
  <c r="L127" i="19" s="1"/>
  <c r="L128" i="19" s="1"/>
  <c r="L129" i="19" s="1"/>
  <c r="L130" i="19" s="1"/>
  <c r="L131" i="19" s="1"/>
  <c r="L132" i="19" s="1"/>
  <c r="L133" i="19" s="1"/>
  <c r="L134" i="19" s="1"/>
  <c r="L135" i="19" s="1"/>
  <c r="L136" i="19" s="1"/>
  <c r="L137" i="19" s="1"/>
  <c r="L138" i="19" s="1"/>
  <c r="L139" i="19" s="1"/>
  <c r="L140" i="19" s="1"/>
  <c r="L141" i="19" s="1"/>
  <c r="L142" i="19" s="1"/>
  <c r="L143" i="19" s="1"/>
  <c r="L144" i="19" s="1"/>
  <c r="L145" i="19" s="1"/>
  <c r="L146" i="19" s="1"/>
  <c r="L147" i="19" s="1"/>
  <c r="L148" i="19" s="1"/>
  <c r="L149" i="19" s="1"/>
  <c r="L150" i="19" s="1"/>
  <c r="L151" i="19" s="1"/>
  <c r="L152" i="19" s="1"/>
  <c r="L153" i="19" s="1"/>
  <c r="L154" i="19" s="1"/>
  <c r="L155" i="19" s="1"/>
  <c r="L156" i="19" s="1"/>
  <c r="L157" i="19" s="1"/>
  <c r="L158" i="19" s="1"/>
  <c r="L159" i="19" s="1"/>
  <c r="L160" i="19" s="1"/>
  <c r="L161" i="19" s="1"/>
  <c r="L162" i="19" s="1"/>
  <c r="L163" i="19" s="1"/>
  <c r="L164" i="19" s="1"/>
  <c r="L165" i="19" s="1"/>
  <c r="L166" i="19" s="1"/>
  <c r="L167" i="19" s="1"/>
  <c r="L168" i="19" s="1"/>
  <c r="L169" i="19" s="1"/>
  <c r="L170" i="19" s="1"/>
  <c r="L171" i="19" s="1"/>
  <c r="L172" i="19" s="1"/>
  <c r="L173" i="19" s="1"/>
  <c r="L174" i="19" s="1"/>
  <c r="L175" i="19" s="1"/>
  <c r="L176" i="19" s="1"/>
  <c r="L177" i="19" s="1"/>
  <c r="L178" i="19" s="1"/>
  <c r="L179" i="19" s="1"/>
  <c r="L180" i="19" s="1"/>
  <c r="L181" i="19" s="1"/>
  <c r="L182" i="19" s="1"/>
  <c r="L183" i="19" s="1"/>
  <c r="L184" i="19" s="1"/>
  <c r="L185" i="19" s="1"/>
  <c r="L186" i="19" s="1"/>
  <c r="L187" i="19" s="1"/>
  <c r="L188" i="19" s="1"/>
  <c r="L189" i="19" s="1"/>
  <c r="L190" i="19" s="1"/>
  <c r="L191" i="19" s="1"/>
  <c r="L192" i="19" s="1"/>
  <c r="L193" i="19" s="1"/>
  <c r="L194" i="19" s="1"/>
  <c r="L195" i="19" s="1"/>
  <c r="L196" i="19" s="1"/>
  <c r="L197" i="19" s="1"/>
  <c r="L198" i="19" s="1"/>
  <c r="L199" i="19" s="1"/>
  <c r="L200" i="19" s="1"/>
  <c r="L201" i="19" s="1"/>
  <c r="L202" i="19" s="1"/>
  <c r="L203" i="19" s="1"/>
  <c r="L204" i="19" s="1"/>
  <c r="L205" i="19" s="1"/>
  <c r="L206" i="19" s="1"/>
  <c r="L207" i="19" s="1"/>
  <c r="L208" i="19" s="1"/>
  <c r="L209" i="19" s="1"/>
  <c r="L210" i="19" s="1"/>
  <c r="L211" i="19" s="1"/>
  <c r="L212" i="19" s="1"/>
  <c r="L213" i="19" s="1"/>
  <c r="L214" i="19" s="1"/>
  <c r="L215" i="19" s="1"/>
  <c r="L216" i="19" s="1"/>
  <c r="L217" i="19" s="1"/>
  <c r="L218" i="19" s="1"/>
  <c r="L219" i="19" s="1"/>
  <c r="L220" i="19" s="1"/>
  <c r="L221" i="19" s="1"/>
  <c r="L222" i="19" s="1"/>
  <c r="L223" i="19" s="1"/>
  <c r="L224" i="19" s="1"/>
  <c r="L225" i="19" s="1"/>
  <c r="L226" i="19" s="1"/>
  <c r="L227" i="19" s="1"/>
  <c r="L228" i="19" s="1"/>
  <c r="L229" i="19" s="1"/>
  <c r="L230" i="19" s="1"/>
  <c r="L231" i="19" s="1"/>
  <c r="L232" i="19" s="1"/>
  <c r="L233" i="19" s="1"/>
  <c r="L234" i="19" s="1"/>
  <c r="L235" i="19" s="1"/>
  <c r="L236" i="19" s="1"/>
  <c r="L237" i="19" s="1"/>
  <c r="L238" i="19" s="1"/>
  <c r="L239" i="19" s="1"/>
  <c r="L240" i="19" s="1"/>
  <c r="L241" i="19" s="1"/>
  <c r="L242" i="19" s="1"/>
  <c r="L243" i="19" s="1"/>
  <c r="L244" i="19" s="1"/>
  <c r="L245" i="19" s="1"/>
  <c r="L246" i="19" s="1"/>
  <c r="L247" i="19" s="1"/>
  <c r="L248" i="19" s="1"/>
  <c r="L249" i="19" s="1"/>
  <c r="L250" i="19" s="1"/>
  <c r="L251" i="19" s="1"/>
  <c r="L252" i="19" s="1"/>
  <c r="L253" i="19" s="1"/>
  <c r="L254" i="19" s="1"/>
  <c r="L255" i="19" s="1"/>
  <c r="L256" i="19" s="1"/>
  <c r="L257" i="19" s="1"/>
  <c r="L258" i="19" s="1"/>
  <c r="L259" i="19" s="1"/>
  <c r="L260" i="19" s="1"/>
  <c r="L261" i="19" s="1"/>
  <c r="L262" i="19" s="1"/>
  <c r="L263" i="19" s="1"/>
  <c r="L264" i="19" s="1"/>
  <c r="L265" i="19" s="1"/>
  <c r="L266" i="19" s="1"/>
  <c r="L267" i="19" s="1"/>
  <c r="L268" i="19" s="1"/>
  <c r="L269" i="19" s="1"/>
  <c r="L270" i="19" s="1"/>
  <c r="L271" i="19" s="1"/>
  <c r="L272" i="19" s="1"/>
  <c r="L273" i="19" s="1"/>
  <c r="L274" i="19" s="1"/>
  <c r="L275" i="19" s="1"/>
  <c r="L276" i="19" s="1"/>
  <c r="L277" i="19" s="1"/>
  <c r="L278" i="19" s="1"/>
  <c r="L279" i="19" s="1"/>
  <c r="L280" i="19" s="1"/>
  <c r="L281" i="19" s="1"/>
  <c r="L282" i="19" s="1"/>
  <c r="L283" i="19" s="1"/>
  <c r="L284" i="19" s="1"/>
  <c r="L285" i="19" s="1"/>
  <c r="L286" i="19" s="1"/>
  <c r="L287" i="19" s="1"/>
  <c r="L288" i="19" s="1"/>
  <c r="L289" i="19" s="1"/>
  <c r="L290" i="19" s="1"/>
  <c r="L291" i="19" s="1"/>
  <c r="L292" i="19" s="1"/>
  <c r="L293" i="19" s="1"/>
  <c r="L294" i="19" s="1"/>
  <c r="L295" i="19" s="1"/>
  <c r="L296" i="19" s="1"/>
  <c r="L297" i="19" s="1"/>
  <c r="L298" i="19" s="1"/>
  <c r="L299" i="19" s="1"/>
  <c r="L300" i="19" s="1"/>
  <c r="L301" i="19" s="1"/>
  <c r="L302" i="19" s="1"/>
  <c r="L303" i="19" s="1"/>
  <c r="L304" i="19" s="1"/>
  <c r="L305" i="19" s="1"/>
  <c r="L306" i="19" s="1"/>
  <c r="L307" i="19" s="1"/>
  <c r="L308" i="19" s="1"/>
  <c r="L309" i="19" s="1"/>
  <c r="L310" i="19" s="1"/>
  <c r="L311" i="19" s="1"/>
  <c r="L312" i="19" s="1"/>
  <c r="L313" i="19" s="1"/>
  <c r="L314" i="19" s="1"/>
  <c r="L315" i="19" s="1"/>
  <c r="L316" i="19" s="1"/>
  <c r="L317" i="19" s="1"/>
  <c r="L318" i="19" s="1"/>
  <c r="L319" i="19" s="1"/>
  <c r="L320" i="19" s="1"/>
  <c r="L321" i="19" s="1"/>
  <c r="L322" i="19" s="1"/>
  <c r="L323" i="19" s="1"/>
  <c r="L324" i="19" s="1"/>
  <c r="L325" i="19" s="1"/>
  <c r="L326" i="19" s="1"/>
  <c r="L327" i="19" s="1"/>
  <c r="L328" i="19" s="1"/>
  <c r="L329" i="19" s="1"/>
  <c r="L330" i="19" s="1"/>
  <c r="L331" i="19" s="1"/>
  <c r="L332" i="19" s="1"/>
  <c r="L333" i="19" s="1"/>
  <c r="L334" i="19" s="1"/>
  <c r="L335" i="19" s="1"/>
  <c r="L336" i="19" s="1"/>
  <c r="L337" i="19" s="1"/>
  <c r="L338" i="19" s="1"/>
  <c r="L339" i="19" s="1"/>
  <c r="L340" i="19" s="1"/>
  <c r="L341" i="19" s="1"/>
  <c r="L342" i="19" s="1"/>
  <c r="L343" i="19" s="1"/>
  <c r="L344" i="19" s="1"/>
  <c r="L345" i="19" s="1"/>
  <c r="L346" i="19" s="1"/>
  <c r="L347" i="19" s="1"/>
  <c r="L348" i="19" s="1"/>
  <c r="L349" i="19" s="1"/>
  <c r="L350" i="19" s="1"/>
  <c r="L351" i="19" s="1"/>
  <c r="L352" i="19" s="1"/>
  <c r="L353" i="19" s="1"/>
  <c r="L354" i="19" s="1"/>
  <c r="L355" i="19" s="1"/>
  <c r="L356" i="19" s="1"/>
  <c r="L357" i="19" s="1"/>
  <c r="L358" i="19" s="1"/>
  <c r="L359" i="19" s="1"/>
  <c r="L360" i="19" s="1"/>
  <c r="L361" i="19" s="1"/>
  <c r="L362" i="19" s="1"/>
  <c r="L363" i="19" s="1"/>
  <c r="L364" i="19" s="1"/>
  <c r="L365" i="19" s="1"/>
  <c r="L366" i="19" s="1"/>
  <c r="L367" i="19" s="1"/>
  <c r="L368" i="19" s="1"/>
  <c r="L369" i="19" s="1"/>
  <c r="L370" i="19" s="1"/>
  <c r="L371" i="19" s="1"/>
  <c r="L372" i="19" s="1"/>
  <c r="L373" i="19" s="1"/>
  <c r="L374" i="19" s="1"/>
  <c r="L375" i="19" s="1"/>
  <c r="L376" i="19" s="1"/>
  <c r="L377" i="19" s="1"/>
  <c r="L378" i="19" s="1"/>
  <c r="L379" i="19" s="1"/>
  <c r="L380" i="19" s="1"/>
  <c r="L381" i="19" s="1"/>
  <c r="L382" i="19" s="1"/>
  <c r="L383" i="19" s="1"/>
  <c r="L384" i="19" s="1"/>
  <c r="L385" i="19" s="1"/>
  <c r="L386" i="19" s="1"/>
  <c r="L387" i="19" s="1"/>
  <c r="L388" i="19" s="1"/>
  <c r="L389" i="19" s="1"/>
  <c r="L390" i="19" s="1"/>
  <c r="L391" i="19" s="1"/>
  <c r="L392" i="19" s="1"/>
  <c r="L393" i="19" s="1"/>
  <c r="L394" i="19" s="1"/>
  <c r="L395" i="19" s="1"/>
  <c r="L396" i="19" s="1"/>
  <c r="L397" i="19" s="1"/>
  <c r="L398" i="19" s="1"/>
  <c r="L399" i="19" s="1"/>
  <c r="L400" i="19" s="1"/>
  <c r="L401" i="19" s="1"/>
  <c r="L402" i="19" s="1"/>
  <c r="L403" i="19" s="1"/>
  <c r="L404" i="19" s="1"/>
  <c r="L405" i="19" s="1"/>
  <c r="L406" i="19" s="1"/>
  <c r="L407" i="19" s="1"/>
  <c r="L408" i="19" s="1"/>
  <c r="L409" i="19" s="1"/>
  <c r="L410" i="19" s="1"/>
  <c r="L411" i="19" s="1"/>
  <c r="L412" i="19" s="1"/>
  <c r="L413" i="19" s="1"/>
  <c r="L414" i="19" s="1"/>
  <c r="L415" i="19" s="1"/>
  <c r="L416" i="19" s="1"/>
  <c r="L417" i="19" s="1"/>
  <c r="L418" i="19" s="1"/>
  <c r="L419" i="19" s="1"/>
  <c r="L420" i="19" s="1"/>
  <c r="L421" i="19" s="1"/>
  <c r="L422" i="19" s="1"/>
  <c r="L423" i="19" s="1"/>
  <c r="L424" i="19" s="1"/>
  <c r="L425" i="19" s="1"/>
  <c r="L426" i="19" s="1"/>
  <c r="L427" i="19" s="1"/>
  <c r="L428" i="19" s="1"/>
  <c r="L429" i="19" s="1"/>
  <c r="L430" i="19" s="1"/>
  <c r="L431" i="19" s="1"/>
  <c r="L432" i="19" s="1"/>
  <c r="L433" i="19" s="1"/>
  <c r="L434" i="19" s="1"/>
  <c r="L435" i="19" s="1"/>
  <c r="L436" i="19" s="1"/>
  <c r="L437" i="19" s="1"/>
  <c r="L438" i="19" s="1"/>
  <c r="L439" i="19" s="1"/>
  <c r="L440" i="19" s="1"/>
  <c r="L441" i="19" s="1"/>
  <c r="L442" i="19" s="1"/>
  <c r="L443" i="19" s="1"/>
  <c r="L444" i="19" s="1"/>
  <c r="L445" i="19" s="1"/>
  <c r="L446" i="19" s="1"/>
  <c r="L447" i="19" s="1"/>
  <c r="L448" i="19" s="1"/>
  <c r="L449" i="19" s="1"/>
  <c r="L450" i="19" s="1"/>
  <c r="L451" i="19" s="1"/>
  <c r="L452" i="19" s="1"/>
  <c r="L453" i="19" s="1"/>
  <c r="L454" i="19" s="1"/>
  <c r="L455" i="19" s="1"/>
  <c r="L456" i="19" s="1"/>
  <c r="L457" i="19" s="1"/>
  <c r="L458" i="19" s="1"/>
  <c r="L459" i="19" s="1"/>
  <c r="L460" i="19" s="1"/>
  <c r="L461" i="19" s="1"/>
  <c r="L462" i="19" s="1"/>
  <c r="L463" i="19" s="1"/>
  <c r="L464" i="19" s="1"/>
  <c r="L465" i="19" s="1"/>
  <c r="L466" i="19" s="1"/>
  <c r="L467" i="19" s="1"/>
  <c r="L468" i="19" s="1"/>
  <c r="L469" i="19" s="1"/>
  <c r="L470" i="19" s="1"/>
  <c r="L471" i="19" s="1"/>
  <c r="L472" i="19" s="1"/>
  <c r="L473" i="19" s="1"/>
  <c r="L474" i="19" s="1"/>
  <c r="L475" i="19" s="1"/>
  <c r="L476" i="19" s="1"/>
  <c r="L477" i="19" s="1"/>
  <c r="L478" i="19" s="1"/>
  <c r="L479" i="19" s="1"/>
  <c r="L480" i="19" s="1"/>
  <c r="L481" i="19" s="1"/>
  <c r="L482" i="19" s="1"/>
  <c r="L483" i="19" s="1"/>
  <c r="L484" i="19" s="1"/>
  <c r="L485" i="19" s="1"/>
  <c r="L486" i="19" s="1"/>
  <c r="L487" i="19" s="1"/>
  <c r="L488" i="19" s="1"/>
  <c r="L489" i="19" s="1"/>
  <c r="L490" i="19" s="1"/>
  <c r="L491" i="19" s="1"/>
  <c r="L492" i="19" s="1"/>
  <c r="L493" i="19" s="1"/>
  <c r="L494" i="19" s="1"/>
  <c r="L495" i="19" s="1"/>
  <c r="L496" i="19" s="1"/>
  <c r="L497" i="19" s="1"/>
  <c r="L498" i="19" s="1"/>
  <c r="L499" i="19" s="1"/>
  <c r="L500" i="19" s="1"/>
  <c r="L501" i="19" s="1"/>
  <c r="L502" i="19" s="1"/>
  <c r="L503" i="19" s="1"/>
  <c r="L504" i="19" s="1"/>
  <c r="L505" i="19" s="1"/>
  <c r="L506" i="19" s="1"/>
  <c r="L507" i="19" s="1"/>
  <c r="L508" i="19" s="1"/>
  <c r="L509" i="19" s="1"/>
  <c r="L510" i="19" s="1"/>
  <c r="L511" i="19" s="1"/>
  <c r="L512" i="19" s="1"/>
  <c r="L513" i="19" s="1"/>
  <c r="L514" i="19" s="1"/>
  <c r="L515" i="19" s="1"/>
  <c r="L516" i="19" s="1"/>
  <c r="L517" i="19" s="1"/>
  <c r="L518" i="19" s="1"/>
  <c r="L519" i="19" s="1"/>
  <c r="L520" i="19" s="1"/>
  <c r="L521" i="19" s="1"/>
  <c r="L522" i="19" s="1"/>
  <c r="L523" i="19" s="1"/>
  <c r="L524" i="19" s="1"/>
  <c r="L525" i="19" s="1"/>
  <c r="L526" i="19" s="1"/>
  <c r="L527" i="19" s="1"/>
  <c r="L528" i="19" s="1"/>
  <c r="L529" i="19" s="1"/>
  <c r="L530" i="19" s="1"/>
  <c r="L531" i="19" s="1"/>
  <c r="L532" i="19" s="1"/>
  <c r="L533" i="19" s="1"/>
  <c r="L534" i="19" s="1"/>
  <c r="L535" i="19" s="1"/>
  <c r="L536" i="19" s="1"/>
  <c r="L537" i="19" s="1"/>
  <c r="L538" i="19" s="1"/>
  <c r="L539" i="19" s="1"/>
  <c r="L540" i="19" s="1"/>
  <c r="L541" i="19" s="1"/>
  <c r="L542" i="19" s="1"/>
  <c r="L543" i="19" s="1"/>
  <c r="L544" i="19" s="1"/>
  <c r="L545" i="19" s="1"/>
  <c r="L546" i="19" s="1"/>
  <c r="L547" i="19" s="1"/>
  <c r="L548" i="19" s="1"/>
  <c r="L549" i="19" s="1"/>
  <c r="L550" i="19" s="1"/>
  <c r="L551" i="19" s="1"/>
  <c r="L552" i="19" s="1"/>
  <c r="L553" i="19" s="1"/>
  <c r="L554" i="19" s="1"/>
  <c r="L555" i="19" s="1"/>
  <c r="L556" i="19" s="1"/>
  <c r="L557" i="19" s="1"/>
  <c r="L558" i="19" s="1"/>
  <c r="L559" i="19" s="1"/>
  <c r="L560" i="19" s="1"/>
  <c r="L561" i="19" s="1"/>
  <c r="L562" i="19" s="1"/>
  <c r="L563" i="19" s="1"/>
  <c r="L564" i="19" s="1"/>
  <c r="L565" i="19" s="1"/>
  <c r="L566" i="19" s="1"/>
  <c r="L567" i="19" s="1"/>
  <c r="L568" i="19" s="1"/>
  <c r="L569" i="19" s="1"/>
  <c r="L570" i="19" s="1"/>
  <c r="L571" i="19" s="1"/>
  <c r="L572" i="19" s="1"/>
  <c r="L573" i="19" s="1"/>
  <c r="L574" i="19" s="1"/>
  <c r="L575" i="19" s="1"/>
  <c r="L576" i="19" s="1"/>
  <c r="L577" i="19" s="1"/>
  <c r="L578" i="19" s="1"/>
  <c r="L579" i="19" s="1"/>
  <c r="L580" i="19" s="1"/>
  <c r="L581" i="19" s="1"/>
  <c r="L582" i="19" s="1"/>
  <c r="L583" i="19" s="1"/>
  <c r="L584" i="19" s="1"/>
  <c r="L585" i="19" s="1"/>
  <c r="L586" i="19" s="1"/>
  <c r="L587" i="19" s="1"/>
  <c r="L588" i="19" s="1"/>
  <c r="L589" i="19" s="1"/>
  <c r="L590" i="19" s="1"/>
  <c r="L591" i="19" s="1"/>
  <c r="L592" i="19" s="1"/>
  <c r="L593" i="19" s="1"/>
  <c r="L594" i="19" s="1"/>
  <c r="L595" i="19" s="1"/>
  <c r="L596" i="19" s="1"/>
  <c r="L597" i="19" s="1"/>
  <c r="L598" i="19" s="1"/>
  <c r="L599" i="19" s="1"/>
  <c r="L600" i="19" s="1"/>
  <c r="L601" i="19" s="1"/>
  <c r="L602" i="19" s="1"/>
  <c r="L603" i="19" s="1"/>
  <c r="L604" i="19" s="1"/>
  <c r="L605" i="19" s="1"/>
  <c r="L606" i="19" s="1"/>
  <c r="L607" i="19" s="1"/>
  <c r="L608" i="19" s="1"/>
  <c r="L609" i="19" s="1"/>
  <c r="L610" i="19" s="1"/>
  <c r="L611" i="19" s="1"/>
  <c r="L612" i="19" s="1"/>
  <c r="L613" i="19" s="1"/>
  <c r="L614" i="19" s="1"/>
  <c r="L615" i="19" s="1"/>
  <c r="L616" i="19" s="1"/>
  <c r="L617" i="19" s="1"/>
  <c r="L618" i="19" s="1"/>
  <c r="L619" i="19" s="1"/>
  <c r="L620" i="19" s="1"/>
  <c r="L621" i="19" s="1"/>
  <c r="L622" i="19" s="1"/>
  <c r="L623" i="19" s="1"/>
  <c r="L624" i="19" s="1"/>
  <c r="L625" i="19" s="1"/>
  <c r="L626" i="19" s="1"/>
  <c r="L627" i="19" s="1"/>
  <c r="L628" i="19" s="1"/>
  <c r="L629" i="19" s="1"/>
  <c r="L630" i="19" s="1"/>
  <c r="L631" i="19" s="1"/>
  <c r="L632" i="19" s="1"/>
  <c r="L633" i="19" s="1"/>
  <c r="L634" i="19" s="1"/>
  <c r="L635" i="19" s="1"/>
  <c r="L636" i="19" s="1"/>
  <c r="L637" i="19" s="1"/>
  <c r="L638" i="19" s="1"/>
  <c r="L639" i="19" s="1"/>
  <c r="L640" i="19" s="1"/>
  <c r="L641" i="19" s="1"/>
  <c r="L642" i="19" s="1"/>
  <c r="L643" i="19" s="1"/>
  <c r="L644" i="19" s="1"/>
  <c r="L645" i="19" s="1"/>
  <c r="L646" i="19" s="1"/>
  <c r="L647" i="19" s="1"/>
  <c r="L648" i="19" s="1"/>
  <c r="L649" i="19" s="1"/>
  <c r="L650" i="19" s="1"/>
  <c r="L651" i="19" s="1"/>
  <c r="L652" i="19" s="1"/>
  <c r="L653" i="19" s="1"/>
  <c r="L654" i="19" s="1"/>
  <c r="L655" i="19" s="1"/>
  <c r="L656" i="19" s="1"/>
  <c r="L657" i="19" s="1"/>
  <c r="L658" i="19" s="1"/>
  <c r="L659" i="19" s="1"/>
  <c r="L660" i="19" s="1"/>
  <c r="L661" i="19" s="1"/>
  <c r="L662" i="19" s="1"/>
  <c r="L663" i="19" s="1"/>
  <c r="L664" i="19" s="1"/>
  <c r="L665" i="19" s="1"/>
  <c r="L666" i="19" s="1"/>
  <c r="L667" i="19" s="1"/>
  <c r="L668" i="19" s="1"/>
  <c r="L669" i="19" s="1"/>
  <c r="L670" i="19" s="1"/>
  <c r="L671" i="19" s="1"/>
  <c r="L672" i="19" s="1"/>
  <c r="L673" i="19" s="1"/>
  <c r="L674" i="19" s="1"/>
  <c r="L675" i="19" s="1"/>
  <c r="L676" i="19" s="1"/>
  <c r="L677" i="19" s="1"/>
  <c r="L678" i="19" s="1"/>
  <c r="L679" i="19" s="1"/>
  <c r="L680" i="19" s="1"/>
  <c r="L681" i="19" s="1"/>
  <c r="L682" i="19" s="1"/>
  <c r="L683" i="19" s="1"/>
  <c r="L684" i="19" s="1"/>
  <c r="L685" i="19" s="1"/>
  <c r="L686" i="19" s="1"/>
  <c r="L687" i="19" s="1"/>
  <c r="L688" i="19" s="1"/>
  <c r="L689" i="19" s="1"/>
  <c r="L690" i="19" s="1"/>
  <c r="L691" i="19" s="1"/>
  <c r="L692" i="19" s="1"/>
  <c r="L693" i="19" s="1"/>
  <c r="L694" i="19" s="1"/>
  <c r="L695" i="19" s="1"/>
  <c r="L696" i="19" s="1"/>
  <c r="L697" i="19" s="1"/>
  <c r="L698" i="19" s="1"/>
  <c r="L699" i="19" s="1"/>
  <c r="L700" i="19" s="1"/>
  <c r="L701" i="19" s="1"/>
  <c r="L702" i="19" s="1"/>
  <c r="L703" i="19" s="1"/>
  <c r="L704" i="19" s="1"/>
  <c r="L705" i="19" s="1"/>
  <c r="L706" i="19" s="1"/>
  <c r="L707" i="19" s="1"/>
  <c r="L708" i="19" s="1"/>
  <c r="L709" i="19" s="1"/>
  <c r="L710" i="19" s="1"/>
  <c r="L711" i="19" s="1"/>
  <c r="L712" i="19" s="1"/>
  <c r="L713" i="19" s="1"/>
  <c r="L714" i="19" s="1"/>
  <c r="L715" i="19" s="1"/>
  <c r="L716" i="19" s="1"/>
  <c r="L717" i="19" s="1"/>
  <c r="L718" i="19" s="1"/>
  <c r="L719" i="19" s="1"/>
  <c r="L720" i="19" s="1"/>
  <c r="L721" i="19" s="1"/>
  <c r="J6" i="19"/>
  <c r="J7" i="19" s="1"/>
  <c r="D6" i="19"/>
  <c r="I5" i="19"/>
  <c r="I6" i="19" s="1"/>
  <c r="I7" i="19" s="1"/>
  <c r="I8" i="19" s="1"/>
  <c r="I9" i="19" s="1"/>
  <c r="I10" i="19" s="1"/>
  <c r="I11" i="19" s="1"/>
  <c r="I12" i="19" s="1"/>
  <c r="I13" i="19" s="1"/>
  <c r="I14" i="19" s="1"/>
  <c r="I15" i="19" s="1"/>
  <c r="I16" i="19" s="1"/>
  <c r="I17" i="19" s="1"/>
  <c r="I18" i="19" s="1"/>
  <c r="I19" i="19" s="1"/>
  <c r="I20" i="19" s="1"/>
  <c r="I21" i="19" s="1"/>
  <c r="I22" i="19" s="1"/>
  <c r="E5" i="19"/>
  <c r="E6" i="19" s="1"/>
  <c r="E7" i="19" s="1"/>
  <c r="E8" i="19" s="1"/>
  <c r="E9" i="19" s="1"/>
  <c r="E10" i="19" s="1"/>
  <c r="E11" i="19" s="1"/>
  <c r="E12" i="19" s="1"/>
  <c r="D5" i="19"/>
  <c r="J4" i="19"/>
  <c r="J5" i="19" s="1"/>
  <c r="H4" i="19"/>
  <c r="H5" i="19" s="1"/>
  <c r="H6"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H37" i="19" s="1"/>
  <c r="H38" i="19" s="1"/>
  <c r="H39" i="19" s="1"/>
  <c r="H40" i="19" s="1"/>
  <c r="H41" i="19" s="1"/>
  <c r="H42" i="19" s="1"/>
  <c r="H43" i="19" s="1"/>
  <c r="H44" i="19" s="1"/>
  <c r="H45" i="19" s="1"/>
  <c r="H46" i="19" s="1"/>
  <c r="H47" i="19" s="1"/>
  <c r="H48" i="19" s="1"/>
  <c r="H49" i="19" s="1"/>
  <c r="H50" i="19" s="1"/>
  <c r="H51" i="19" s="1"/>
  <c r="H52" i="19" s="1"/>
  <c r="H53" i="19" s="1"/>
  <c r="H54" i="19" s="1"/>
  <c r="H55" i="19" s="1"/>
  <c r="H56" i="19" s="1"/>
  <c r="H57" i="19" s="1"/>
  <c r="H58" i="19" s="1"/>
  <c r="H59" i="19" s="1"/>
  <c r="H60" i="19" s="1"/>
  <c r="H61" i="19" s="1"/>
  <c r="H62" i="19" s="1"/>
  <c r="H63" i="19" s="1"/>
  <c r="H64" i="19" s="1"/>
  <c r="H65" i="19" s="1"/>
  <c r="H66" i="19" s="1"/>
  <c r="H67" i="19" s="1"/>
  <c r="H68" i="19" s="1"/>
  <c r="H69" i="19" s="1"/>
  <c r="H70" i="19" s="1"/>
  <c r="H71" i="19" s="1"/>
  <c r="H72" i="19" s="1"/>
  <c r="H73" i="19" s="1"/>
  <c r="H74" i="19" s="1"/>
  <c r="H75" i="19" s="1"/>
  <c r="H76" i="19" s="1"/>
  <c r="H77" i="19" s="1"/>
  <c r="H78" i="19" s="1"/>
  <c r="H79" i="19" s="1"/>
  <c r="H80" i="19" s="1"/>
  <c r="H81" i="19" s="1"/>
  <c r="H82" i="19" s="1"/>
  <c r="H83" i="19" s="1"/>
  <c r="H84" i="19" s="1"/>
  <c r="H85" i="19" s="1"/>
  <c r="H86" i="19" s="1"/>
  <c r="H87" i="19" s="1"/>
  <c r="H88" i="19" s="1"/>
  <c r="H89" i="19" s="1"/>
  <c r="H90" i="19" s="1"/>
  <c r="H91" i="19" s="1"/>
  <c r="H92" i="19" s="1"/>
  <c r="H93" i="19" s="1"/>
  <c r="H94" i="19" s="1"/>
  <c r="H95" i="19" s="1"/>
  <c r="H96" i="19" s="1"/>
  <c r="H97" i="19" s="1"/>
  <c r="H98" i="19" s="1"/>
  <c r="H99" i="19" s="1"/>
  <c r="H100" i="19" s="1"/>
  <c r="H101" i="19" s="1"/>
  <c r="H102" i="19" s="1"/>
  <c r="H103" i="19" s="1"/>
  <c r="H104" i="19" s="1"/>
  <c r="H105" i="19" s="1"/>
  <c r="H106" i="19" s="1"/>
  <c r="H107" i="19" s="1"/>
  <c r="H108" i="19" s="1"/>
  <c r="H109" i="19" s="1"/>
  <c r="H110" i="19" s="1"/>
  <c r="H111" i="19" s="1"/>
  <c r="H112" i="19" s="1"/>
  <c r="H113" i="19" s="1"/>
  <c r="H114" i="19" s="1"/>
  <c r="H115" i="19" s="1"/>
  <c r="H116" i="19" s="1"/>
  <c r="H117" i="19" s="1"/>
  <c r="H118" i="19" s="1"/>
  <c r="H119" i="19" s="1"/>
  <c r="H120" i="19" s="1"/>
  <c r="H121" i="19" s="1"/>
  <c r="H122" i="19" s="1"/>
  <c r="H123" i="19" s="1"/>
  <c r="H124" i="19" s="1"/>
  <c r="H125" i="19" s="1"/>
  <c r="H126" i="19" s="1"/>
  <c r="H127" i="19" s="1"/>
  <c r="H128" i="19" s="1"/>
  <c r="H129" i="19" s="1"/>
  <c r="H130" i="19" s="1"/>
  <c r="H131" i="19" s="1"/>
  <c r="H132" i="19" s="1"/>
  <c r="H133" i="19" s="1"/>
  <c r="H134" i="19" s="1"/>
  <c r="H135" i="19" s="1"/>
  <c r="H136" i="19" s="1"/>
  <c r="H137" i="19" s="1"/>
  <c r="H138" i="19" s="1"/>
  <c r="H139" i="19" s="1"/>
  <c r="H140" i="19" s="1"/>
  <c r="H141" i="19" s="1"/>
  <c r="H142" i="19" s="1"/>
  <c r="H143" i="19" s="1"/>
  <c r="H144" i="19" s="1"/>
  <c r="H145" i="19" s="1"/>
  <c r="H146" i="19" s="1"/>
  <c r="H147" i="19" s="1"/>
  <c r="H148" i="19" s="1"/>
  <c r="H149" i="19" s="1"/>
  <c r="H150" i="19" s="1"/>
  <c r="H151" i="19" s="1"/>
  <c r="H152" i="19" s="1"/>
  <c r="H153" i="19" s="1"/>
  <c r="H154" i="19" s="1"/>
  <c r="H155" i="19" s="1"/>
  <c r="H156" i="19" s="1"/>
  <c r="H157" i="19" s="1"/>
  <c r="H158" i="19" s="1"/>
  <c r="H159" i="19" s="1"/>
  <c r="H160" i="19" s="1"/>
  <c r="H161" i="19" s="1"/>
  <c r="H162" i="19" s="1"/>
  <c r="H163" i="19" s="1"/>
  <c r="H164" i="19" s="1"/>
  <c r="H165" i="19" s="1"/>
  <c r="H166" i="19" s="1"/>
  <c r="H167" i="19" s="1"/>
  <c r="H168" i="19" s="1"/>
  <c r="H169" i="19" s="1"/>
  <c r="H170" i="19" s="1"/>
  <c r="H171" i="19" s="1"/>
  <c r="H172" i="19" s="1"/>
  <c r="H173" i="19" s="1"/>
  <c r="H174" i="19" s="1"/>
  <c r="H175" i="19" s="1"/>
  <c r="H176" i="19" s="1"/>
  <c r="H177" i="19" s="1"/>
  <c r="H178" i="19" s="1"/>
  <c r="H179" i="19" s="1"/>
  <c r="H180" i="19" s="1"/>
  <c r="H181" i="19" s="1"/>
  <c r="H182" i="19" s="1"/>
  <c r="H183" i="19" s="1"/>
  <c r="H184" i="19" s="1"/>
  <c r="H185" i="19" s="1"/>
  <c r="H186" i="19" s="1"/>
  <c r="H187" i="19" s="1"/>
  <c r="H188" i="19" s="1"/>
  <c r="H189" i="19" s="1"/>
  <c r="H190" i="19" s="1"/>
  <c r="H191" i="19" s="1"/>
  <c r="H192" i="19" s="1"/>
  <c r="H193" i="19" s="1"/>
  <c r="H194" i="19" s="1"/>
  <c r="H195" i="19" s="1"/>
  <c r="H196" i="19" s="1"/>
  <c r="H197" i="19" s="1"/>
  <c r="H198" i="19" s="1"/>
  <c r="H199" i="19" s="1"/>
  <c r="H200" i="19" s="1"/>
  <c r="H201" i="19" s="1"/>
  <c r="H202" i="19" s="1"/>
  <c r="H203" i="19" s="1"/>
  <c r="H204" i="19" s="1"/>
  <c r="H205" i="19" s="1"/>
  <c r="H206" i="19" s="1"/>
  <c r="H207" i="19" s="1"/>
  <c r="H208" i="19" s="1"/>
  <c r="H209" i="19" s="1"/>
  <c r="H210" i="19" s="1"/>
  <c r="H211" i="19" s="1"/>
  <c r="H212" i="19" s="1"/>
  <c r="H213" i="19" s="1"/>
  <c r="H214" i="19" s="1"/>
  <c r="H215" i="19" s="1"/>
  <c r="H216" i="19" s="1"/>
  <c r="H217" i="19" s="1"/>
  <c r="H218" i="19" s="1"/>
  <c r="H219" i="19" s="1"/>
  <c r="H220" i="19" s="1"/>
  <c r="H221" i="19" s="1"/>
  <c r="H222" i="19" s="1"/>
  <c r="H223" i="19" s="1"/>
  <c r="H224" i="19" s="1"/>
  <c r="H225" i="19" s="1"/>
  <c r="H226" i="19" s="1"/>
  <c r="H227" i="19" s="1"/>
  <c r="H228" i="19" s="1"/>
  <c r="H229" i="19" s="1"/>
  <c r="H230" i="19" s="1"/>
  <c r="H231" i="19" s="1"/>
  <c r="H232" i="19" s="1"/>
  <c r="H233" i="19" s="1"/>
  <c r="H234" i="19" s="1"/>
  <c r="H235" i="19" s="1"/>
  <c r="H236" i="19" s="1"/>
  <c r="H237" i="19" s="1"/>
  <c r="H238" i="19" s="1"/>
  <c r="H239" i="19" s="1"/>
  <c r="H240" i="19" s="1"/>
  <c r="H241" i="19" s="1"/>
  <c r="H242" i="19" s="1"/>
  <c r="H243" i="19" s="1"/>
  <c r="H244" i="19" s="1"/>
  <c r="H245" i="19" s="1"/>
  <c r="H246" i="19" s="1"/>
  <c r="H247" i="19" s="1"/>
  <c r="H248" i="19" s="1"/>
  <c r="H249" i="19" s="1"/>
  <c r="H250" i="19" s="1"/>
  <c r="H251" i="19" s="1"/>
  <c r="H252" i="19" s="1"/>
  <c r="H253" i="19" s="1"/>
  <c r="H254" i="19" s="1"/>
  <c r="H255" i="19" s="1"/>
  <c r="H256" i="19" s="1"/>
  <c r="H257" i="19" s="1"/>
  <c r="H258" i="19" s="1"/>
  <c r="H259" i="19" s="1"/>
  <c r="H260" i="19" s="1"/>
  <c r="H261" i="19" s="1"/>
  <c r="H262" i="19" s="1"/>
  <c r="H263" i="19" s="1"/>
  <c r="H264" i="19" s="1"/>
  <c r="H265" i="19" s="1"/>
  <c r="H266" i="19" s="1"/>
  <c r="H267" i="19" s="1"/>
  <c r="H268" i="19" s="1"/>
  <c r="H269" i="19" s="1"/>
  <c r="H270" i="19" s="1"/>
  <c r="H271" i="19" s="1"/>
  <c r="H272" i="19" s="1"/>
  <c r="H273" i="19" s="1"/>
  <c r="H274" i="19" s="1"/>
  <c r="H275" i="19" s="1"/>
  <c r="H276" i="19" s="1"/>
  <c r="H277" i="19" s="1"/>
  <c r="H278" i="19" s="1"/>
  <c r="H279" i="19" s="1"/>
  <c r="H280" i="19" s="1"/>
  <c r="H281" i="19" s="1"/>
  <c r="H282" i="19" s="1"/>
  <c r="H283" i="19" s="1"/>
  <c r="H284" i="19" s="1"/>
  <c r="H285" i="19" s="1"/>
  <c r="H286" i="19" s="1"/>
  <c r="H287" i="19" s="1"/>
  <c r="H288" i="19" s="1"/>
  <c r="H289" i="19" s="1"/>
  <c r="H290" i="19" s="1"/>
  <c r="H291" i="19" s="1"/>
  <c r="H292" i="19" s="1"/>
  <c r="H293" i="19" s="1"/>
  <c r="H294" i="19" s="1"/>
  <c r="H295" i="19" s="1"/>
  <c r="H296" i="19" s="1"/>
  <c r="H297" i="19" s="1"/>
  <c r="H298" i="19" s="1"/>
  <c r="H299" i="19" s="1"/>
  <c r="H300" i="19" s="1"/>
  <c r="H301" i="19" s="1"/>
  <c r="H302" i="19" s="1"/>
  <c r="H303" i="19" s="1"/>
  <c r="H304" i="19" s="1"/>
  <c r="H305" i="19" s="1"/>
  <c r="H306" i="19" s="1"/>
  <c r="H307" i="19" s="1"/>
  <c r="H308" i="19" s="1"/>
  <c r="H309" i="19" s="1"/>
  <c r="H310" i="19" s="1"/>
  <c r="H311" i="19" s="1"/>
  <c r="H312" i="19" s="1"/>
  <c r="H313" i="19" s="1"/>
  <c r="H314" i="19" s="1"/>
  <c r="H315" i="19" s="1"/>
  <c r="H316" i="19" s="1"/>
  <c r="H317" i="19" s="1"/>
  <c r="H318" i="19" s="1"/>
  <c r="H319" i="19" s="1"/>
  <c r="H320" i="19" s="1"/>
  <c r="H321" i="19" s="1"/>
  <c r="H322" i="19" s="1"/>
  <c r="H323" i="19" s="1"/>
  <c r="H324" i="19" s="1"/>
  <c r="H325" i="19" s="1"/>
  <c r="H326" i="19" s="1"/>
  <c r="H327" i="19" s="1"/>
  <c r="H328" i="19" s="1"/>
  <c r="H329" i="19" s="1"/>
  <c r="H330" i="19" s="1"/>
  <c r="H331" i="19" s="1"/>
  <c r="H332" i="19" s="1"/>
  <c r="H333" i="19" s="1"/>
  <c r="H334" i="19" s="1"/>
  <c r="H335" i="19" s="1"/>
  <c r="H336" i="19" s="1"/>
  <c r="H337" i="19" s="1"/>
  <c r="H338" i="19" s="1"/>
  <c r="H339" i="19" s="1"/>
  <c r="H340" i="19" s="1"/>
  <c r="H341" i="19" s="1"/>
  <c r="H342" i="19" s="1"/>
  <c r="H343" i="19" s="1"/>
  <c r="H344" i="19" s="1"/>
  <c r="H345" i="19" s="1"/>
  <c r="H346" i="19" s="1"/>
  <c r="H347" i="19" s="1"/>
  <c r="H348" i="19" s="1"/>
  <c r="H349" i="19" s="1"/>
  <c r="H350" i="19" s="1"/>
  <c r="H351" i="19" s="1"/>
  <c r="H352" i="19" s="1"/>
  <c r="H353" i="19" s="1"/>
  <c r="H354" i="19" s="1"/>
  <c r="H355" i="19" s="1"/>
  <c r="H356" i="19" s="1"/>
  <c r="H357" i="19" s="1"/>
  <c r="H358" i="19" s="1"/>
  <c r="H359" i="19" s="1"/>
  <c r="H360" i="19" s="1"/>
  <c r="H361" i="19" s="1"/>
  <c r="H362" i="19" s="1"/>
  <c r="H363" i="19" s="1"/>
  <c r="H364" i="19" s="1"/>
  <c r="H365" i="19" s="1"/>
  <c r="H366" i="19" s="1"/>
  <c r="H367" i="19" s="1"/>
  <c r="H368" i="19" s="1"/>
  <c r="H369" i="19" s="1"/>
  <c r="H370" i="19" s="1"/>
  <c r="H371" i="19" s="1"/>
  <c r="H372" i="19" s="1"/>
  <c r="H373" i="19" s="1"/>
  <c r="H374" i="19" s="1"/>
  <c r="H375" i="19" s="1"/>
  <c r="H376" i="19" s="1"/>
  <c r="H377" i="19" s="1"/>
  <c r="H378" i="19" s="1"/>
  <c r="H379" i="19" s="1"/>
  <c r="H380" i="19" s="1"/>
  <c r="H381" i="19" s="1"/>
  <c r="H382" i="19" s="1"/>
  <c r="H383" i="19" s="1"/>
  <c r="H384" i="19" s="1"/>
  <c r="H385" i="19" s="1"/>
  <c r="H386" i="19" s="1"/>
  <c r="H387" i="19" s="1"/>
  <c r="H388" i="19" s="1"/>
  <c r="H389" i="19" s="1"/>
  <c r="H390" i="19" s="1"/>
  <c r="H391" i="19" s="1"/>
  <c r="H392" i="19" s="1"/>
  <c r="H393" i="19" s="1"/>
  <c r="H394" i="19" s="1"/>
  <c r="H395" i="19" s="1"/>
  <c r="H396" i="19" s="1"/>
  <c r="H397" i="19" s="1"/>
  <c r="H398" i="19" s="1"/>
  <c r="H399" i="19" s="1"/>
  <c r="H400" i="19" s="1"/>
  <c r="H401" i="19" s="1"/>
  <c r="H402" i="19" s="1"/>
  <c r="H403" i="19" s="1"/>
  <c r="H404" i="19" s="1"/>
  <c r="H405" i="19" s="1"/>
  <c r="H406" i="19" s="1"/>
  <c r="H407" i="19" s="1"/>
  <c r="H408" i="19" s="1"/>
  <c r="H409" i="19" s="1"/>
  <c r="H410" i="19" s="1"/>
  <c r="H411" i="19" s="1"/>
  <c r="H412" i="19" s="1"/>
  <c r="H413" i="19" s="1"/>
  <c r="H414" i="19" s="1"/>
  <c r="H415" i="19" s="1"/>
  <c r="H416" i="19" s="1"/>
  <c r="H417" i="19" s="1"/>
  <c r="H418" i="19" s="1"/>
  <c r="H419" i="19" s="1"/>
  <c r="H420" i="19" s="1"/>
  <c r="H421" i="19" s="1"/>
  <c r="H422" i="19" s="1"/>
  <c r="H423" i="19" s="1"/>
  <c r="H424" i="19" s="1"/>
  <c r="H425" i="19" s="1"/>
  <c r="H426" i="19" s="1"/>
  <c r="H427" i="19" s="1"/>
  <c r="H428" i="19" s="1"/>
  <c r="H429" i="19" s="1"/>
  <c r="H430" i="19" s="1"/>
  <c r="H431" i="19" s="1"/>
  <c r="H432" i="19" s="1"/>
  <c r="H433" i="19" s="1"/>
  <c r="H434" i="19" s="1"/>
  <c r="H435" i="19" s="1"/>
  <c r="H436" i="19" s="1"/>
  <c r="H437" i="19" s="1"/>
  <c r="H438" i="19" s="1"/>
  <c r="H439" i="19" s="1"/>
  <c r="H440" i="19" s="1"/>
  <c r="H441" i="19" s="1"/>
  <c r="H442" i="19" s="1"/>
  <c r="H443" i="19" s="1"/>
  <c r="H444" i="19" s="1"/>
  <c r="H445" i="19" s="1"/>
  <c r="H446" i="19" s="1"/>
  <c r="H447" i="19" s="1"/>
  <c r="H448" i="19" s="1"/>
  <c r="H449" i="19" s="1"/>
  <c r="H450" i="19" s="1"/>
  <c r="H451" i="19" s="1"/>
  <c r="H452" i="19" s="1"/>
  <c r="H453" i="19" s="1"/>
  <c r="H454" i="19" s="1"/>
  <c r="H455" i="19" s="1"/>
  <c r="H456" i="19" s="1"/>
  <c r="H457" i="19" s="1"/>
  <c r="H458" i="19" s="1"/>
  <c r="H459" i="19" s="1"/>
  <c r="H460" i="19" s="1"/>
  <c r="H461" i="19" s="1"/>
  <c r="H462" i="19" s="1"/>
  <c r="H463" i="19" s="1"/>
  <c r="H464" i="19" s="1"/>
  <c r="H465" i="19" s="1"/>
  <c r="H466" i="19" s="1"/>
  <c r="H467" i="19" s="1"/>
  <c r="H468" i="19" s="1"/>
  <c r="H469" i="19" s="1"/>
  <c r="H470" i="19" s="1"/>
  <c r="H471" i="19" s="1"/>
  <c r="H472" i="19" s="1"/>
  <c r="H473" i="19" s="1"/>
  <c r="H474" i="19" s="1"/>
  <c r="H475" i="19" s="1"/>
  <c r="H476" i="19" s="1"/>
  <c r="H477" i="19" s="1"/>
  <c r="H478" i="19" s="1"/>
  <c r="H479" i="19" s="1"/>
  <c r="H480" i="19" s="1"/>
  <c r="H481" i="19" s="1"/>
  <c r="H482" i="19" s="1"/>
  <c r="H483" i="19" s="1"/>
  <c r="H484" i="19" s="1"/>
  <c r="H485" i="19" s="1"/>
  <c r="H486" i="19" s="1"/>
  <c r="H487" i="19" s="1"/>
  <c r="H488" i="19" s="1"/>
  <c r="H489" i="19" s="1"/>
  <c r="H490" i="19" s="1"/>
  <c r="H491" i="19" s="1"/>
  <c r="H492" i="19" s="1"/>
  <c r="H493" i="19" s="1"/>
  <c r="H494" i="19" s="1"/>
  <c r="H495" i="19" s="1"/>
  <c r="H496" i="19" s="1"/>
  <c r="H497" i="19" s="1"/>
  <c r="H498" i="19" s="1"/>
  <c r="H499" i="19" s="1"/>
  <c r="H500" i="19" s="1"/>
  <c r="H501" i="19" s="1"/>
  <c r="H502" i="19" s="1"/>
  <c r="H503" i="19" s="1"/>
  <c r="H504" i="19" s="1"/>
  <c r="H505" i="19" s="1"/>
  <c r="H506" i="19" s="1"/>
  <c r="H507" i="19" s="1"/>
  <c r="H508" i="19" s="1"/>
  <c r="H509" i="19" s="1"/>
  <c r="H510" i="19" s="1"/>
  <c r="H511" i="19" s="1"/>
  <c r="H512" i="19" s="1"/>
  <c r="H513" i="19" s="1"/>
  <c r="H514" i="19" s="1"/>
  <c r="H515" i="19" s="1"/>
  <c r="H516" i="19" s="1"/>
  <c r="H517" i="19" s="1"/>
  <c r="H518" i="19" s="1"/>
  <c r="H519" i="19" s="1"/>
  <c r="H520" i="19" s="1"/>
  <c r="H521" i="19" s="1"/>
  <c r="H522" i="19" s="1"/>
  <c r="H523" i="19" s="1"/>
  <c r="H524" i="19" s="1"/>
  <c r="H525" i="19" s="1"/>
  <c r="H526" i="19" s="1"/>
  <c r="H527" i="19" s="1"/>
  <c r="H528" i="19" s="1"/>
  <c r="H529" i="19" s="1"/>
  <c r="H530" i="19" s="1"/>
  <c r="H531" i="19" s="1"/>
  <c r="H532" i="19" s="1"/>
  <c r="H533" i="19" s="1"/>
  <c r="H534" i="19" s="1"/>
  <c r="H535" i="19" s="1"/>
  <c r="H536" i="19" s="1"/>
  <c r="H537" i="19" s="1"/>
  <c r="H538" i="19" s="1"/>
  <c r="H539" i="19" s="1"/>
  <c r="H540" i="19" s="1"/>
  <c r="H541" i="19" s="1"/>
  <c r="H542" i="19" s="1"/>
  <c r="H543" i="19" s="1"/>
  <c r="H544" i="19" s="1"/>
  <c r="H545" i="19" s="1"/>
  <c r="H546" i="19" s="1"/>
  <c r="H547" i="19" s="1"/>
  <c r="H548" i="19" s="1"/>
  <c r="H549" i="19" s="1"/>
  <c r="H550" i="19" s="1"/>
  <c r="H551" i="19" s="1"/>
  <c r="H552" i="19" s="1"/>
  <c r="H553" i="19" s="1"/>
  <c r="H554" i="19" s="1"/>
  <c r="H555" i="19" s="1"/>
  <c r="H556" i="19" s="1"/>
  <c r="H557" i="19" s="1"/>
  <c r="H558" i="19" s="1"/>
  <c r="H559" i="19" s="1"/>
  <c r="H560" i="19" s="1"/>
  <c r="H561" i="19" s="1"/>
  <c r="H562" i="19" s="1"/>
  <c r="H563" i="19" s="1"/>
  <c r="H564" i="19" s="1"/>
  <c r="H565" i="19" s="1"/>
  <c r="H566" i="19" s="1"/>
  <c r="H567" i="19" s="1"/>
  <c r="H568" i="19" s="1"/>
  <c r="H569" i="19" s="1"/>
  <c r="H570" i="19" s="1"/>
  <c r="H571" i="19" s="1"/>
  <c r="H572" i="19" s="1"/>
  <c r="H573" i="19" s="1"/>
  <c r="H574" i="19" s="1"/>
  <c r="H575" i="19" s="1"/>
  <c r="H576" i="19" s="1"/>
  <c r="H577" i="19" s="1"/>
  <c r="H578" i="19" s="1"/>
  <c r="H579" i="19" s="1"/>
  <c r="H580" i="19" s="1"/>
  <c r="H581" i="19" s="1"/>
  <c r="H582" i="19" s="1"/>
  <c r="H583" i="19" s="1"/>
  <c r="H584" i="19" s="1"/>
  <c r="H585" i="19" s="1"/>
  <c r="H586" i="19" s="1"/>
  <c r="H587" i="19" s="1"/>
  <c r="H588" i="19" s="1"/>
  <c r="H589" i="19" s="1"/>
  <c r="H590" i="19" s="1"/>
  <c r="H591" i="19" s="1"/>
  <c r="H592" i="19" s="1"/>
  <c r="H593" i="19" s="1"/>
  <c r="H594" i="19" s="1"/>
  <c r="H595" i="19" s="1"/>
  <c r="H596" i="19" s="1"/>
  <c r="H597" i="19" s="1"/>
  <c r="H598" i="19" s="1"/>
  <c r="H599" i="19" s="1"/>
  <c r="H600" i="19" s="1"/>
  <c r="H601" i="19" s="1"/>
  <c r="H602" i="19" s="1"/>
  <c r="H603" i="19" s="1"/>
  <c r="H604" i="19" s="1"/>
  <c r="H605" i="19" s="1"/>
  <c r="H606" i="19" s="1"/>
  <c r="H607" i="19" s="1"/>
  <c r="H608" i="19" s="1"/>
  <c r="H609" i="19" s="1"/>
  <c r="H610" i="19" s="1"/>
  <c r="H611" i="19" s="1"/>
  <c r="H612" i="19" s="1"/>
  <c r="H613" i="19" s="1"/>
  <c r="H614" i="19" s="1"/>
  <c r="H615" i="19" s="1"/>
  <c r="H616" i="19" s="1"/>
  <c r="H617" i="19" s="1"/>
  <c r="H618" i="19" s="1"/>
  <c r="H619" i="19" s="1"/>
  <c r="H620" i="19" s="1"/>
  <c r="H621" i="19" s="1"/>
  <c r="H622" i="19" s="1"/>
  <c r="H623" i="19" s="1"/>
  <c r="H624" i="19" s="1"/>
  <c r="H625" i="19" s="1"/>
  <c r="H626" i="19" s="1"/>
  <c r="H627" i="19" s="1"/>
  <c r="H628" i="19" s="1"/>
  <c r="H629" i="19" s="1"/>
  <c r="H630" i="19" s="1"/>
  <c r="H631" i="19" s="1"/>
  <c r="H632" i="19" s="1"/>
  <c r="H633" i="19" s="1"/>
  <c r="H634" i="19" s="1"/>
  <c r="H635" i="19" s="1"/>
  <c r="H636" i="19" s="1"/>
  <c r="H637" i="19" s="1"/>
  <c r="H638" i="19" s="1"/>
  <c r="H639" i="19" s="1"/>
  <c r="H640" i="19" s="1"/>
  <c r="H641" i="19" s="1"/>
  <c r="H642" i="19" s="1"/>
  <c r="H643" i="19" s="1"/>
  <c r="H644" i="19" s="1"/>
  <c r="H645" i="19" s="1"/>
  <c r="H646" i="19" s="1"/>
  <c r="H647" i="19" s="1"/>
  <c r="H648" i="19" s="1"/>
  <c r="H649" i="19" s="1"/>
  <c r="H650" i="19" s="1"/>
  <c r="H651" i="19" s="1"/>
  <c r="H652" i="19" s="1"/>
  <c r="H653" i="19" s="1"/>
  <c r="H654" i="19" s="1"/>
  <c r="H655" i="19" s="1"/>
  <c r="H656" i="19" s="1"/>
  <c r="H657" i="19" s="1"/>
  <c r="H658" i="19" s="1"/>
  <c r="H659" i="19" s="1"/>
  <c r="H660" i="19" s="1"/>
  <c r="H661" i="19" s="1"/>
  <c r="H662" i="19" s="1"/>
  <c r="H663" i="19" s="1"/>
  <c r="H664" i="19" s="1"/>
  <c r="H665" i="19" s="1"/>
  <c r="H666" i="19" s="1"/>
  <c r="H667" i="19" s="1"/>
  <c r="H668" i="19" s="1"/>
  <c r="H669" i="19" s="1"/>
  <c r="H670" i="19" s="1"/>
  <c r="H671" i="19" s="1"/>
  <c r="H672" i="19" s="1"/>
  <c r="H673" i="19" s="1"/>
  <c r="H674" i="19" s="1"/>
  <c r="H675" i="19" s="1"/>
  <c r="H676" i="19" s="1"/>
  <c r="H677" i="19" s="1"/>
  <c r="H678" i="19" s="1"/>
  <c r="H679" i="19" s="1"/>
  <c r="H680" i="19" s="1"/>
  <c r="H681" i="19" s="1"/>
  <c r="H682" i="19" s="1"/>
  <c r="H683" i="19" s="1"/>
  <c r="H684" i="19" s="1"/>
  <c r="H685" i="19" s="1"/>
  <c r="H686" i="19" s="1"/>
  <c r="H687" i="19" s="1"/>
  <c r="H688" i="19" s="1"/>
  <c r="H689" i="19" s="1"/>
  <c r="H690" i="19" s="1"/>
  <c r="H691" i="19" s="1"/>
  <c r="H692" i="19" s="1"/>
  <c r="H693" i="19" s="1"/>
  <c r="H694" i="19" s="1"/>
  <c r="H695" i="19" s="1"/>
  <c r="H696" i="19" s="1"/>
  <c r="H697" i="19" s="1"/>
  <c r="H698" i="19" s="1"/>
  <c r="H699" i="19" s="1"/>
  <c r="H700" i="19" s="1"/>
  <c r="H701" i="19" s="1"/>
  <c r="H702" i="19" s="1"/>
  <c r="H703" i="19" s="1"/>
  <c r="H704" i="19" s="1"/>
  <c r="H705" i="19" s="1"/>
  <c r="H706" i="19" s="1"/>
  <c r="H707" i="19" s="1"/>
  <c r="H708" i="19" s="1"/>
  <c r="H709" i="19" s="1"/>
  <c r="H710" i="19" s="1"/>
  <c r="H711" i="19" s="1"/>
  <c r="H712" i="19" s="1"/>
  <c r="H713" i="19" s="1"/>
  <c r="H714" i="19" s="1"/>
  <c r="H715" i="19" s="1"/>
  <c r="H716" i="19" s="1"/>
  <c r="H717" i="19" s="1"/>
  <c r="H718" i="19" s="1"/>
  <c r="H719" i="19" s="1"/>
  <c r="H720" i="19" s="1"/>
  <c r="H721" i="19" s="1"/>
  <c r="D4" i="19"/>
  <c r="M3" i="19"/>
  <c r="M4" i="19" s="1"/>
  <c r="M5" i="19" s="1"/>
  <c r="M6"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M45" i="19" s="1"/>
  <c r="M46" i="19" s="1"/>
  <c r="M47" i="19" s="1"/>
  <c r="M48" i="19" s="1"/>
  <c r="M49" i="19" s="1"/>
  <c r="M50" i="19" s="1"/>
  <c r="M51" i="19" s="1"/>
  <c r="M52" i="19" s="1"/>
  <c r="M53" i="19" s="1"/>
  <c r="M54" i="19" s="1"/>
  <c r="M55" i="19" s="1"/>
  <c r="M56" i="19" s="1"/>
  <c r="M57" i="19" s="1"/>
  <c r="M58" i="19" s="1"/>
  <c r="M59" i="19" s="1"/>
  <c r="M60" i="19" s="1"/>
  <c r="M61" i="19" s="1"/>
  <c r="M62" i="19" s="1"/>
  <c r="M63" i="19" s="1"/>
  <c r="M64" i="19" s="1"/>
  <c r="M65" i="19" s="1"/>
  <c r="M66" i="19" s="1"/>
  <c r="M67" i="19" s="1"/>
  <c r="M68" i="19" s="1"/>
  <c r="M69" i="19" s="1"/>
  <c r="M70" i="19" s="1"/>
  <c r="M71" i="19" s="1"/>
  <c r="M72" i="19" s="1"/>
  <c r="M73" i="19" s="1"/>
  <c r="M74" i="19" s="1"/>
  <c r="M75" i="19" s="1"/>
  <c r="M76" i="19" s="1"/>
  <c r="M77" i="19" s="1"/>
  <c r="M78" i="19" s="1"/>
  <c r="M79" i="19" s="1"/>
  <c r="M80" i="19" s="1"/>
  <c r="M81" i="19" s="1"/>
  <c r="M82" i="19" s="1"/>
  <c r="M83" i="19" s="1"/>
  <c r="M84" i="19" s="1"/>
  <c r="M85" i="19" s="1"/>
  <c r="M86" i="19" s="1"/>
  <c r="M87" i="19" s="1"/>
  <c r="M88" i="19" s="1"/>
  <c r="M89" i="19" s="1"/>
  <c r="M90" i="19" s="1"/>
  <c r="M91" i="19" s="1"/>
  <c r="M92" i="19" s="1"/>
  <c r="M93" i="19" s="1"/>
  <c r="M94" i="19" s="1"/>
  <c r="M95" i="19" s="1"/>
  <c r="M96" i="19" s="1"/>
  <c r="M97" i="19" s="1"/>
  <c r="M98" i="19" s="1"/>
  <c r="M99" i="19" s="1"/>
  <c r="M100" i="19" s="1"/>
  <c r="M101" i="19" s="1"/>
  <c r="M102" i="19" s="1"/>
  <c r="M103" i="19" s="1"/>
  <c r="M104" i="19" s="1"/>
  <c r="M105" i="19" s="1"/>
  <c r="M106" i="19" s="1"/>
  <c r="M107" i="19" s="1"/>
  <c r="M108" i="19" s="1"/>
  <c r="M109" i="19" s="1"/>
  <c r="M110" i="19" s="1"/>
  <c r="M111" i="19" s="1"/>
  <c r="M112" i="19" s="1"/>
  <c r="M113" i="19" s="1"/>
  <c r="M114" i="19" s="1"/>
  <c r="M115" i="19" s="1"/>
  <c r="M116" i="19" s="1"/>
  <c r="M117" i="19" s="1"/>
  <c r="M118" i="19" s="1"/>
  <c r="M119" i="19" s="1"/>
  <c r="M120" i="19" s="1"/>
  <c r="M121" i="19" s="1"/>
  <c r="M122" i="19" s="1"/>
  <c r="M123" i="19" s="1"/>
  <c r="M124" i="19" s="1"/>
  <c r="M125" i="19" s="1"/>
  <c r="M126" i="19" s="1"/>
  <c r="M127" i="19" s="1"/>
  <c r="M128" i="19" s="1"/>
  <c r="M129" i="19" s="1"/>
  <c r="M130" i="19" s="1"/>
  <c r="M131" i="19" s="1"/>
  <c r="M132" i="19" s="1"/>
  <c r="M133" i="19" s="1"/>
  <c r="M134" i="19" s="1"/>
  <c r="M135" i="19" s="1"/>
  <c r="M136" i="19" s="1"/>
  <c r="M137" i="19" s="1"/>
  <c r="M138" i="19" s="1"/>
  <c r="M139" i="19" s="1"/>
  <c r="M140" i="19" s="1"/>
  <c r="M141" i="19" s="1"/>
  <c r="M142" i="19" s="1"/>
  <c r="M143" i="19" s="1"/>
  <c r="M144" i="19" s="1"/>
  <c r="M145" i="19" s="1"/>
  <c r="M146" i="19" s="1"/>
  <c r="M147" i="19" s="1"/>
  <c r="M148" i="19" s="1"/>
  <c r="M149" i="19" s="1"/>
  <c r="M150" i="19" s="1"/>
  <c r="M151" i="19" s="1"/>
  <c r="M152" i="19" s="1"/>
  <c r="M153" i="19" s="1"/>
  <c r="M154" i="19" s="1"/>
  <c r="M155" i="19" s="1"/>
  <c r="M156" i="19" s="1"/>
  <c r="M157" i="19" s="1"/>
  <c r="M158" i="19" s="1"/>
  <c r="M159" i="19" s="1"/>
  <c r="M160" i="19" s="1"/>
  <c r="M161" i="19" s="1"/>
  <c r="M162" i="19" s="1"/>
  <c r="M163" i="19" s="1"/>
  <c r="M164" i="19" s="1"/>
  <c r="M165" i="19" s="1"/>
  <c r="M166" i="19" s="1"/>
  <c r="M167" i="19" s="1"/>
  <c r="M168" i="19" s="1"/>
  <c r="M169" i="19" s="1"/>
  <c r="M170" i="19" s="1"/>
  <c r="M171" i="19" s="1"/>
  <c r="M172" i="19" s="1"/>
  <c r="M173" i="19" s="1"/>
  <c r="M174" i="19" s="1"/>
  <c r="M175" i="19" s="1"/>
  <c r="M176" i="19" s="1"/>
  <c r="M177" i="19" s="1"/>
  <c r="M178" i="19" s="1"/>
  <c r="M179" i="19" s="1"/>
  <c r="M180" i="19" s="1"/>
  <c r="M181" i="19" s="1"/>
  <c r="M182" i="19" s="1"/>
  <c r="M183" i="19" s="1"/>
  <c r="M184" i="19" s="1"/>
  <c r="M185" i="19" s="1"/>
  <c r="M186" i="19" s="1"/>
  <c r="M187" i="19" s="1"/>
  <c r="M188" i="19" s="1"/>
  <c r="M189" i="19" s="1"/>
  <c r="M190" i="19" s="1"/>
  <c r="M191" i="19" s="1"/>
  <c r="M192" i="19" s="1"/>
  <c r="M193" i="19" s="1"/>
  <c r="M194" i="19" s="1"/>
  <c r="M195" i="19" s="1"/>
  <c r="M196" i="19" s="1"/>
  <c r="M197" i="19" s="1"/>
  <c r="M198" i="19" s="1"/>
  <c r="M199" i="19" s="1"/>
  <c r="M200" i="19" s="1"/>
  <c r="M201" i="19" s="1"/>
  <c r="M202" i="19" s="1"/>
  <c r="M203" i="19" s="1"/>
  <c r="M204" i="19" s="1"/>
  <c r="M205" i="19" s="1"/>
  <c r="M206" i="19" s="1"/>
  <c r="M207" i="19" s="1"/>
  <c r="M208" i="19" s="1"/>
  <c r="M209" i="19" s="1"/>
  <c r="M210" i="19" s="1"/>
  <c r="M211" i="19" s="1"/>
  <c r="M212" i="19" s="1"/>
  <c r="M213" i="19" s="1"/>
  <c r="M214" i="19" s="1"/>
  <c r="M215" i="19" s="1"/>
  <c r="M216" i="19" s="1"/>
  <c r="M217" i="19" s="1"/>
  <c r="M218" i="19" s="1"/>
  <c r="M219" i="19" s="1"/>
  <c r="M220" i="19" s="1"/>
  <c r="M221" i="19" s="1"/>
  <c r="M222" i="19" s="1"/>
  <c r="M223" i="19" s="1"/>
  <c r="M224" i="19" s="1"/>
  <c r="M225" i="19" s="1"/>
  <c r="M226" i="19" s="1"/>
  <c r="M227" i="19" s="1"/>
  <c r="M228" i="19" s="1"/>
  <c r="M229" i="19" s="1"/>
  <c r="M230" i="19" s="1"/>
  <c r="M231" i="19" s="1"/>
  <c r="M232" i="19" s="1"/>
  <c r="M233" i="19" s="1"/>
  <c r="M234" i="19" s="1"/>
  <c r="M235" i="19" s="1"/>
  <c r="M236" i="19" s="1"/>
  <c r="M237" i="19" s="1"/>
  <c r="M238" i="19" s="1"/>
  <c r="M239" i="19" s="1"/>
  <c r="M240" i="19" s="1"/>
  <c r="M241" i="19" s="1"/>
  <c r="M242" i="19" s="1"/>
  <c r="M243" i="19" s="1"/>
  <c r="M244" i="19" s="1"/>
  <c r="M245" i="19" s="1"/>
  <c r="M246" i="19" s="1"/>
  <c r="M247" i="19" s="1"/>
  <c r="M248" i="19" s="1"/>
  <c r="M249" i="19" s="1"/>
  <c r="M250" i="19" s="1"/>
  <c r="M251" i="19" s="1"/>
  <c r="M252" i="19" s="1"/>
  <c r="M253" i="19" s="1"/>
  <c r="M254" i="19" s="1"/>
  <c r="M255" i="19" s="1"/>
  <c r="M256" i="19" s="1"/>
  <c r="M257" i="19" s="1"/>
  <c r="M258" i="19" s="1"/>
  <c r="M259" i="19" s="1"/>
  <c r="M260" i="19" s="1"/>
  <c r="M261" i="19" s="1"/>
  <c r="M262" i="19" s="1"/>
  <c r="M263" i="19" s="1"/>
  <c r="M264" i="19" s="1"/>
  <c r="M265" i="19" s="1"/>
  <c r="M266" i="19" s="1"/>
  <c r="M267" i="19" s="1"/>
  <c r="M268" i="19" s="1"/>
  <c r="M269" i="19" s="1"/>
  <c r="M270" i="19" s="1"/>
  <c r="M271" i="19" s="1"/>
  <c r="M272" i="19" s="1"/>
  <c r="M273" i="19" s="1"/>
  <c r="M274" i="19" s="1"/>
  <c r="M275" i="19" s="1"/>
  <c r="M276" i="19" s="1"/>
  <c r="M277" i="19" s="1"/>
  <c r="M278" i="19" s="1"/>
  <c r="M279" i="19" s="1"/>
  <c r="M280" i="19" s="1"/>
  <c r="M281" i="19" s="1"/>
  <c r="M282" i="19" s="1"/>
  <c r="M283" i="19" s="1"/>
  <c r="M284" i="19" s="1"/>
  <c r="M285" i="19" s="1"/>
  <c r="M286" i="19" s="1"/>
  <c r="M287" i="19" s="1"/>
  <c r="M288" i="19" s="1"/>
  <c r="M289" i="19" s="1"/>
  <c r="M290" i="19" s="1"/>
  <c r="M291" i="19" s="1"/>
  <c r="M292" i="19" s="1"/>
  <c r="M293" i="19" s="1"/>
  <c r="M294" i="19" s="1"/>
  <c r="M295" i="19" s="1"/>
  <c r="M296" i="19" s="1"/>
  <c r="M297" i="19" s="1"/>
  <c r="M298" i="19" s="1"/>
  <c r="M299" i="19" s="1"/>
  <c r="M300" i="19" s="1"/>
  <c r="M301" i="19" s="1"/>
  <c r="M302" i="19" s="1"/>
  <c r="M303" i="19" s="1"/>
  <c r="M304" i="19" s="1"/>
  <c r="M305" i="19" s="1"/>
  <c r="M306" i="19" s="1"/>
  <c r="M307" i="19" s="1"/>
  <c r="M308" i="19" s="1"/>
  <c r="M309" i="19" s="1"/>
  <c r="M310" i="19" s="1"/>
  <c r="M311" i="19" s="1"/>
  <c r="M312" i="19" s="1"/>
  <c r="M313" i="19" s="1"/>
  <c r="M314" i="19" s="1"/>
  <c r="M315" i="19" s="1"/>
  <c r="M316" i="19" s="1"/>
  <c r="M317" i="19" s="1"/>
  <c r="M318" i="19" s="1"/>
  <c r="M319" i="19" s="1"/>
  <c r="M320" i="19" s="1"/>
  <c r="M321" i="19" s="1"/>
  <c r="M322" i="19" s="1"/>
  <c r="M323" i="19" s="1"/>
  <c r="M324" i="19" s="1"/>
  <c r="M325" i="19" s="1"/>
  <c r="M326" i="19" s="1"/>
  <c r="M327" i="19" s="1"/>
  <c r="M328" i="19" s="1"/>
  <c r="M329" i="19" s="1"/>
  <c r="M330" i="19" s="1"/>
  <c r="M331" i="19" s="1"/>
  <c r="M332" i="19" s="1"/>
  <c r="M333" i="19" s="1"/>
  <c r="M334" i="19" s="1"/>
  <c r="M335" i="19" s="1"/>
  <c r="M336" i="19" s="1"/>
  <c r="M337" i="19" s="1"/>
  <c r="M338" i="19" s="1"/>
  <c r="M339" i="19" s="1"/>
  <c r="M340" i="19" s="1"/>
  <c r="M341" i="19" s="1"/>
  <c r="M342" i="19" s="1"/>
  <c r="M343" i="19" s="1"/>
  <c r="M344" i="19" s="1"/>
  <c r="M345" i="19" s="1"/>
  <c r="M346" i="19" s="1"/>
  <c r="M347" i="19" s="1"/>
  <c r="M348" i="19" s="1"/>
  <c r="M349" i="19" s="1"/>
  <c r="M350" i="19" s="1"/>
  <c r="M351" i="19" s="1"/>
  <c r="M352" i="19" s="1"/>
  <c r="M353" i="19" s="1"/>
  <c r="M354" i="19" s="1"/>
  <c r="M355" i="19" s="1"/>
  <c r="M356" i="19" s="1"/>
  <c r="M357" i="19" s="1"/>
  <c r="M358" i="19" s="1"/>
  <c r="M359" i="19" s="1"/>
  <c r="M360" i="19" s="1"/>
  <c r="M361" i="19" s="1"/>
  <c r="M362" i="19" s="1"/>
  <c r="M363" i="19" s="1"/>
  <c r="M364" i="19" s="1"/>
  <c r="M365" i="19" s="1"/>
  <c r="M366" i="19" s="1"/>
  <c r="M367" i="19" s="1"/>
  <c r="M368" i="19" s="1"/>
  <c r="M369" i="19" s="1"/>
  <c r="M370" i="19" s="1"/>
  <c r="M371" i="19" s="1"/>
  <c r="M372" i="19" s="1"/>
  <c r="M373" i="19" s="1"/>
  <c r="M374" i="19" s="1"/>
  <c r="M375" i="19" s="1"/>
  <c r="M376" i="19" s="1"/>
  <c r="M377" i="19" s="1"/>
  <c r="M378" i="19" s="1"/>
  <c r="M379" i="19" s="1"/>
  <c r="M380" i="19" s="1"/>
  <c r="M381" i="19" s="1"/>
  <c r="M382" i="19" s="1"/>
  <c r="M383" i="19" s="1"/>
  <c r="M384" i="19" s="1"/>
  <c r="M385" i="19" s="1"/>
  <c r="M386" i="19" s="1"/>
  <c r="M387" i="19" s="1"/>
  <c r="M388" i="19" s="1"/>
  <c r="M389" i="19" s="1"/>
  <c r="M390" i="19" s="1"/>
  <c r="M391" i="19" s="1"/>
  <c r="M392" i="19" s="1"/>
  <c r="M393" i="19" s="1"/>
  <c r="M394" i="19" s="1"/>
  <c r="M395" i="19" s="1"/>
  <c r="M396" i="19" s="1"/>
  <c r="M397" i="19" s="1"/>
  <c r="M398" i="19" s="1"/>
  <c r="M399" i="19" s="1"/>
  <c r="M400" i="19" s="1"/>
  <c r="M401" i="19" s="1"/>
  <c r="M402" i="19" s="1"/>
  <c r="M403" i="19" s="1"/>
  <c r="M404" i="19" s="1"/>
  <c r="M405" i="19" s="1"/>
  <c r="M406" i="19" s="1"/>
  <c r="M407" i="19" s="1"/>
  <c r="M408" i="19" s="1"/>
  <c r="M409" i="19" s="1"/>
  <c r="M410" i="19" s="1"/>
  <c r="M411" i="19" s="1"/>
  <c r="M412" i="19" s="1"/>
  <c r="M413" i="19" s="1"/>
  <c r="M414" i="19" s="1"/>
  <c r="M415" i="19" s="1"/>
  <c r="M416" i="19" s="1"/>
  <c r="M417" i="19" s="1"/>
  <c r="M418" i="19" s="1"/>
  <c r="M419" i="19" s="1"/>
  <c r="M420" i="19" s="1"/>
  <c r="M421" i="19" s="1"/>
  <c r="M422" i="19" s="1"/>
  <c r="M423" i="19" s="1"/>
  <c r="M424" i="19" s="1"/>
  <c r="M425" i="19" s="1"/>
  <c r="M426" i="19" s="1"/>
  <c r="M427" i="19" s="1"/>
  <c r="M428" i="19" s="1"/>
  <c r="M429" i="19" s="1"/>
  <c r="M430" i="19" s="1"/>
  <c r="M431" i="19" s="1"/>
  <c r="M432" i="19" s="1"/>
  <c r="M433" i="19" s="1"/>
  <c r="M434" i="19" s="1"/>
  <c r="M435" i="19" s="1"/>
  <c r="M436" i="19" s="1"/>
  <c r="M437" i="19" s="1"/>
  <c r="M438" i="19" s="1"/>
  <c r="M439" i="19" s="1"/>
  <c r="M440" i="19" s="1"/>
  <c r="M441" i="19" s="1"/>
  <c r="M442" i="19" s="1"/>
  <c r="M443" i="19" s="1"/>
  <c r="M444" i="19" s="1"/>
  <c r="M445" i="19" s="1"/>
  <c r="M446" i="19" s="1"/>
  <c r="M447" i="19" s="1"/>
  <c r="M448" i="19" s="1"/>
  <c r="M449" i="19" s="1"/>
  <c r="M450" i="19" s="1"/>
  <c r="M451" i="19" s="1"/>
  <c r="M452" i="19" s="1"/>
  <c r="M453" i="19" s="1"/>
  <c r="M454" i="19" s="1"/>
  <c r="M455" i="19" s="1"/>
  <c r="M456" i="19" s="1"/>
  <c r="M457" i="19" s="1"/>
  <c r="M458" i="19" s="1"/>
  <c r="M459" i="19" s="1"/>
  <c r="M460" i="19" s="1"/>
  <c r="M461" i="19" s="1"/>
  <c r="M462" i="19" s="1"/>
  <c r="M463" i="19" s="1"/>
  <c r="M464" i="19" s="1"/>
  <c r="M465" i="19" s="1"/>
  <c r="M466" i="19" s="1"/>
  <c r="M467" i="19" s="1"/>
  <c r="M468" i="19" s="1"/>
  <c r="M469" i="19" s="1"/>
  <c r="M470" i="19" s="1"/>
  <c r="M471" i="19" s="1"/>
  <c r="M472" i="19" s="1"/>
  <c r="M473" i="19" s="1"/>
  <c r="M474" i="19" s="1"/>
  <c r="M475" i="19" s="1"/>
  <c r="M476" i="19" s="1"/>
  <c r="M477" i="19" s="1"/>
  <c r="M478" i="19" s="1"/>
  <c r="M479" i="19" s="1"/>
  <c r="M480" i="19" s="1"/>
  <c r="M481" i="19" s="1"/>
  <c r="M482" i="19" s="1"/>
  <c r="M483" i="19" s="1"/>
  <c r="M484" i="19" s="1"/>
  <c r="M485" i="19" s="1"/>
  <c r="M486" i="19" s="1"/>
  <c r="M487" i="19" s="1"/>
  <c r="M488" i="19" s="1"/>
  <c r="M489" i="19" s="1"/>
  <c r="M490" i="19" s="1"/>
  <c r="M491" i="19" s="1"/>
  <c r="M492" i="19" s="1"/>
  <c r="M493" i="19" s="1"/>
  <c r="M494" i="19" s="1"/>
  <c r="M495" i="19" s="1"/>
  <c r="M496" i="19" s="1"/>
  <c r="M497" i="19" s="1"/>
  <c r="M498" i="19" s="1"/>
  <c r="M499" i="19" s="1"/>
  <c r="M500" i="19" s="1"/>
  <c r="M501" i="19" s="1"/>
  <c r="M502" i="19" s="1"/>
  <c r="M503" i="19" s="1"/>
  <c r="M504" i="19" s="1"/>
  <c r="M505" i="19" s="1"/>
  <c r="M506" i="19" s="1"/>
  <c r="M507" i="19" s="1"/>
  <c r="M508" i="19" s="1"/>
  <c r="M509" i="19" s="1"/>
  <c r="M510" i="19" s="1"/>
  <c r="M511" i="19" s="1"/>
  <c r="M512" i="19" s="1"/>
  <c r="M513" i="19" s="1"/>
  <c r="M514" i="19" s="1"/>
  <c r="M515" i="19" s="1"/>
  <c r="M516" i="19" s="1"/>
  <c r="M517" i="19" s="1"/>
  <c r="M518" i="19" s="1"/>
  <c r="M519" i="19" s="1"/>
  <c r="M520" i="19" s="1"/>
  <c r="M521" i="19" s="1"/>
  <c r="M522" i="19" s="1"/>
  <c r="M523" i="19" s="1"/>
  <c r="M524" i="19" s="1"/>
  <c r="M525" i="19" s="1"/>
  <c r="M526" i="19" s="1"/>
  <c r="M527" i="19" s="1"/>
  <c r="M528" i="19" s="1"/>
  <c r="M529" i="19" s="1"/>
  <c r="M530" i="19" s="1"/>
  <c r="M531" i="19" s="1"/>
  <c r="M532" i="19" s="1"/>
  <c r="M533" i="19" s="1"/>
  <c r="M534" i="19" s="1"/>
  <c r="M535" i="19" s="1"/>
  <c r="M536" i="19" s="1"/>
  <c r="M537" i="19" s="1"/>
  <c r="M538" i="19" s="1"/>
  <c r="M539" i="19" s="1"/>
  <c r="M540" i="19" s="1"/>
  <c r="M541" i="19" s="1"/>
  <c r="M542" i="19" s="1"/>
  <c r="M543" i="19" s="1"/>
  <c r="M544" i="19" s="1"/>
  <c r="M545" i="19" s="1"/>
  <c r="M546" i="19" s="1"/>
  <c r="M547" i="19" s="1"/>
  <c r="M548" i="19" s="1"/>
  <c r="M549" i="19" s="1"/>
  <c r="M550" i="19" s="1"/>
  <c r="M551" i="19" s="1"/>
  <c r="M552" i="19" s="1"/>
  <c r="M553" i="19" s="1"/>
  <c r="M554" i="19" s="1"/>
  <c r="M555" i="19" s="1"/>
  <c r="M556" i="19" s="1"/>
  <c r="M557" i="19" s="1"/>
  <c r="M558" i="19" s="1"/>
  <c r="M559" i="19" s="1"/>
  <c r="M560" i="19" s="1"/>
  <c r="M561" i="19" s="1"/>
  <c r="M562" i="19" s="1"/>
  <c r="M563" i="19" s="1"/>
  <c r="M564" i="19" s="1"/>
  <c r="M565" i="19" s="1"/>
  <c r="M566" i="19" s="1"/>
  <c r="M567" i="19" s="1"/>
  <c r="M568" i="19" s="1"/>
  <c r="M569" i="19" s="1"/>
  <c r="M570" i="19" s="1"/>
  <c r="M571" i="19" s="1"/>
  <c r="M572" i="19" s="1"/>
  <c r="M573" i="19" s="1"/>
  <c r="M574" i="19" s="1"/>
  <c r="M575" i="19" s="1"/>
  <c r="M576" i="19" s="1"/>
  <c r="M577" i="19" s="1"/>
  <c r="M578" i="19" s="1"/>
  <c r="M579" i="19" s="1"/>
  <c r="M580" i="19" s="1"/>
  <c r="M581" i="19" s="1"/>
  <c r="M582" i="19" s="1"/>
  <c r="M583" i="19" s="1"/>
  <c r="M584" i="19" s="1"/>
  <c r="M585" i="19" s="1"/>
  <c r="M586" i="19" s="1"/>
  <c r="M587" i="19" s="1"/>
  <c r="M588" i="19" s="1"/>
  <c r="M589" i="19" s="1"/>
  <c r="M590" i="19" s="1"/>
  <c r="M591" i="19" s="1"/>
  <c r="M592" i="19" s="1"/>
  <c r="M593" i="19" s="1"/>
  <c r="M594" i="19" s="1"/>
  <c r="M595" i="19" s="1"/>
  <c r="M596" i="19" s="1"/>
  <c r="M597" i="19" s="1"/>
  <c r="M598" i="19" s="1"/>
  <c r="M599" i="19" s="1"/>
  <c r="M600" i="19" s="1"/>
  <c r="M601" i="19" s="1"/>
  <c r="M602" i="19" s="1"/>
  <c r="M603" i="19" s="1"/>
  <c r="M604" i="19" s="1"/>
  <c r="M605" i="19" s="1"/>
  <c r="M606" i="19" s="1"/>
  <c r="M607" i="19" s="1"/>
  <c r="M608" i="19" s="1"/>
  <c r="M609" i="19" s="1"/>
  <c r="M610" i="19" s="1"/>
  <c r="M611" i="19" s="1"/>
  <c r="M612" i="19" s="1"/>
  <c r="M613" i="19" s="1"/>
  <c r="M614" i="19" s="1"/>
  <c r="M615" i="19" s="1"/>
  <c r="M616" i="19" s="1"/>
  <c r="M617" i="19" s="1"/>
  <c r="M618" i="19" s="1"/>
  <c r="M619" i="19" s="1"/>
  <c r="M620" i="19" s="1"/>
  <c r="M621" i="19" s="1"/>
  <c r="M622" i="19" s="1"/>
  <c r="M623" i="19" s="1"/>
  <c r="M624" i="19" s="1"/>
  <c r="M625" i="19" s="1"/>
  <c r="M626" i="19" s="1"/>
  <c r="M627" i="19" s="1"/>
  <c r="M628" i="19" s="1"/>
  <c r="M629" i="19" s="1"/>
  <c r="M630" i="19" s="1"/>
  <c r="M631" i="19" s="1"/>
  <c r="M632" i="19" s="1"/>
  <c r="M633" i="19" s="1"/>
  <c r="M634" i="19" s="1"/>
  <c r="M635" i="19" s="1"/>
  <c r="M636" i="19" s="1"/>
  <c r="M637" i="19" s="1"/>
  <c r="M638" i="19" s="1"/>
  <c r="M639" i="19" s="1"/>
  <c r="M640" i="19" s="1"/>
  <c r="M641" i="19" s="1"/>
  <c r="M642" i="19" s="1"/>
  <c r="M643" i="19" s="1"/>
  <c r="M644" i="19" s="1"/>
  <c r="M645" i="19" s="1"/>
  <c r="M646" i="19" s="1"/>
  <c r="M647" i="19" s="1"/>
  <c r="M648" i="19" s="1"/>
  <c r="M649" i="19" s="1"/>
  <c r="M650" i="19" s="1"/>
  <c r="M651" i="19" s="1"/>
  <c r="M652" i="19" s="1"/>
  <c r="M653" i="19" s="1"/>
  <c r="M654" i="19" s="1"/>
  <c r="M655" i="19" s="1"/>
  <c r="M656" i="19" s="1"/>
  <c r="M657" i="19" s="1"/>
  <c r="M658" i="19" s="1"/>
  <c r="M659" i="19" s="1"/>
  <c r="M660" i="19" s="1"/>
  <c r="M661" i="19" s="1"/>
  <c r="M662" i="19" s="1"/>
  <c r="M663" i="19" s="1"/>
  <c r="M664" i="19" s="1"/>
  <c r="M665" i="19" s="1"/>
  <c r="M666" i="19" s="1"/>
  <c r="M667" i="19" s="1"/>
  <c r="M668" i="19" s="1"/>
  <c r="M669" i="19" s="1"/>
  <c r="M670" i="19" s="1"/>
  <c r="M671" i="19" s="1"/>
  <c r="M672" i="19" s="1"/>
  <c r="M673" i="19" s="1"/>
  <c r="M674" i="19" s="1"/>
  <c r="M675" i="19" s="1"/>
  <c r="M676" i="19" s="1"/>
  <c r="M677" i="19" s="1"/>
  <c r="M678" i="19" s="1"/>
  <c r="M679" i="19" s="1"/>
  <c r="M680" i="19" s="1"/>
  <c r="M681" i="19" s="1"/>
  <c r="M682" i="19" s="1"/>
  <c r="M683" i="19" s="1"/>
  <c r="M684" i="19" s="1"/>
  <c r="M685" i="19" s="1"/>
  <c r="M686" i="19" s="1"/>
  <c r="M687" i="19" s="1"/>
  <c r="M688" i="19" s="1"/>
  <c r="M689" i="19" s="1"/>
  <c r="M690" i="19" s="1"/>
  <c r="M691" i="19" s="1"/>
  <c r="M692" i="19" s="1"/>
  <c r="M693" i="19" s="1"/>
  <c r="M694" i="19" s="1"/>
  <c r="M695" i="19" s="1"/>
  <c r="M696" i="19" s="1"/>
  <c r="M697" i="19" s="1"/>
  <c r="M698" i="19" s="1"/>
  <c r="M699" i="19" s="1"/>
  <c r="M700" i="19" s="1"/>
  <c r="M701" i="19" s="1"/>
  <c r="M702" i="19" s="1"/>
  <c r="M703" i="19" s="1"/>
  <c r="M704" i="19" s="1"/>
  <c r="M705" i="19" s="1"/>
  <c r="M706" i="19" s="1"/>
  <c r="M707" i="19" s="1"/>
  <c r="M708" i="19" s="1"/>
  <c r="M709" i="19" s="1"/>
  <c r="M710" i="19" s="1"/>
  <c r="M711" i="19" s="1"/>
  <c r="M712" i="19" s="1"/>
  <c r="M713" i="19" s="1"/>
  <c r="M714" i="19" s="1"/>
  <c r="M715" i="19" s="1"/>
  <c r="M716" i="19" s="1"/>
  <c r="M717" i="19" s="1"/>
  <c r="M718" i="19" s="1"/>
  <c r="M719" i="19" s="1"/>
  <c r="M720" i="19" s="1"/>
  <c r="M721" i="19" s="1"/>
  <c r="L3" i="19"/>
  <c r="L4" i="19" s="1"/>
  <c r="L5" i="19" s="1"/>
  <c r="K3" i="19"/>
  <c r="K4" i="19" s="1"/>
  <c r="K5" i="19" s="1"/>
  <c r="K6"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K61" i="19" s="1"/>
  <c r="K62" i="19" s="1"/>
  <c r="K63" i="19" s="1"/>
  <c r="K64" i="19" s="1"/>
  <c r="K65" i="19" s="1"/>
  <c r="K66" i="19" s="1"/>
  <c r="K67" i="19" s="1"/>
  <c r="K68" i="19" s="1"/>
  <c r="K69" i="19" s="1"/>
  <c r="K70" i="19" s="1"/>
  <c r="K71" i="19" s="1"/>
  <c r="K72" i="19" s="1"/>
  <c r="K73" i="19" s="1"/>
  <c r="K74" i="19" s="1"/>
  <c r="K75" i="19" s="1"/>
  <c r="K76" i="19" s="1"/>
  <c r="K77" i="19" s="1"/>
  <c r="K78" i="19" s="1"/>
  <c r="K79" i="19" s="1"/>
  <c r="K80" i="19" s="1"/>
  <c r="K81" i="19" s="1"/>
  <c r="K82" i="19" s="1"/>
  <c r="K83" i="19" s="1"/>
  <c r="K84" i="19" s="1"/>
  <c r="K85" i="19" s="1"/>
  <c r="K86" i="19" s="1"/>
  <c r="K87" i="19" s="1"/>
  <c r="K88" i="19" s="1"/>
  <c r="K89" i="19" s="1"/>
  <c r="K90" i="19" s="1"/>
  <c r="K91" i="19" s="1"/>
  <c r="K92" i="19" s="1"/>
  <c r="K93" i="19" s="1"/>
  <c r="K94" i="19" s="1"/>
  <c r="K95" i="19" s="1"/>
  <c r="K96" i="19" s="1"/>
  <c r="K97" i="19" s="1"/>
  <c r="K98" i="19" s="1"/>
  <c r="K99" i="19" s="1"/>
  <c r="K100" i="19" s="1"/>
  <c r="K101" i="19" s="1"/>
  <c r="K102" i="19" s="1"/>
  <c r="K103" i="19" s="1"/>
  <c r="K104" i="19" s="1"/>
  <c r="K105" i="19" s="1"/>
  <c r="K106" i="19" s="1"/>
  <c r="K107" i="19" s="1"/>
  <c r="K108" i="19" s="1"/>
  <c r="K109" i="19" s="1"/>
  <c r="K110" i="19" s="1"/>
  <c r="K111" i="19" s="1"/>
  <c r="K112" i="19" s="1"/>
  <c r="K113" i="19" s="1"/>
  <c r="K114" i="19" s="1"/>
  <c r="K115" i="19" s="1"/>
  <c r="K116" i="19" s="1"/>
  <c r="K117" i="19" s="1"/>
  <c r="K118" i="19" s="1"/>
  <c r="K119" i="19" s="1"/>
  <c r="K120" i="19" s="1"/>
  <c r="K121" i="19" s="1"/>
  <c r="K122" i="19" s="1"/>
  <c r="K123" i="19" s="1"/>
  <c r="K124" i="19" s="1"/>
  <c r="K125" i="19" s="1"/>
  <c r="K126" i="19" s="1"/>
  <c r="K127" i="19" s="1"/>
  <c r="K128" i="19" s="1"/>
  <c r="K129" i="19" s="1"/>
  <c r="K130" i="19" s="1"/>
  <c r="K131" i="19" s="1"/>
  <c r="K132" i="19" s="1"/>
  <c r="K133" i="19" s="1"/>
  <c r="K134" i="19" s="1"/>
  <c r="K135" i="19" s="1"/>
  <c r="K136" i="19" s="1"/>
  <c r="K137" i="19" s="1"/>
  <c r="K138" i="19" s="1"/>
  <c r="K139" i="19" s="1"/>
  <c r="K140" i="19" s="1"/>
  <c r="K141" i="19" s="1"/>
  <c r="K142" i="19" s="1"/>
  <c r="K143" i="19" s="1"/>
  <c r="K144" i="19" s="1"/>
  <c r="K145" i="19" s="1"/>
  <c r="K146" i="19" s="1"/>
  <c r="K147" i="19" s="1"/>
  <c r="K148" i="19" s="1"/>
  <c r="K149" i="19" s="1"/>
  <c r="K150" i="19" s="1"/>
  <c r="K151" i="19" s="1"/>
  <c r="K152" i="19" s="1"/>
  <c r="K153" i="19" s="1"/>
  <c r="K154" i="19" s="1"/>
  <c r="K155" i="19" s="1"/>
  <c r="K156" i="19" s="1"/>
  <c r="K157" i="19" s="1"/>
  <c r="K158" i="19" s="1"/>
  <c r="K159" i="19" s="1"/>
  <c r="K160" i="19" s="1"/>
  <c r="K161" i="19" s="1"/>
  <c r="K162" i="19" s="1"/>
  <c r="K163" i="19" s="1"/>
  <c r="K164" i="19" s="1"/>
  <c r="K165" i="19" s="1"/>
  <c r="K166" i="19" s="1"/>
  <c r="K167" i="19" s="1"/>
  <c r="K168" i="19" s="1"/>
  <c r="K169" i="19" s="1"/>
  <c r="K170" i="19" s="1"/>
  <c r="K171" i="19" s="1"/>
  <c r="K172" i="19" s="1"/>
  <c r="K173" i="19" s="1"/>
  <c r="K174" i="19" s="1"/>
  <c r="K175" i="19" s="1"/>
  <c r="K176" i="19" s="1"/>
  <c r="K177" i="19" s="1"/>
  <c r="K178" i="19" s="1"/>
  <c r="K179" i="19" s="1"/>
  <c r="K180" i="19" s="1"/>
  <c r="K181" i="19" s="1"/>
  <c r="K182" i="19" s="1"/>
  <c r="K183" i="19" s="1"/>
  <c r="K184" i="19" s="1"/>
  <c r="K185" i="19" s="1"/>
  <c r="K186" i="19" s="1"/>
  <c r="K187" i="19" s="1"/>
  <c r="K188" i="19" s="1"/>
  <c r="K189" i="19" s="1"/>
  <c r="K190" i="19" s="1"/>
  <c r="K191" i="19" s="1"/>
  <c r="K192" i="19" s="1"/>
  <c r="K193" i="19" s="1"/>
  <c r="K194" i="19" s="1"/>
  <c r="K195" i="19" s="1"/>
  <c r="K196" i="19" s="1"/>
  <c r="K197" i="19" s="1"/>
  <c r="K198" i="19" s="1"/>
  <c r="K199" i="19" s="1"/>
  <c r="K200" i="19" s="1"/>
  <c r="K201" i="19" s="1"/>
  <c r="K202" i="19" s="1"/>
  <c r="K203" i="19" s="1"/>
  <c r="K204" i="19" s="1"/>
  <c r="K205" i="19" s="1"/>
  <c r="K206" i="19" s="1"/>
  <c r="K207" i="19" s="1"/>
  <c r="K208" i="19" s="1"/>
  <c r="K209" i="19" s="1"/>
  <c r="K210" i="19" s="1"/>
  <c r="K211" i="19" s="1"/>
  <c r="K212" i="19" s="1"/>
  <c r="K213" i="19" s="1"/>
  <c r="K214" i="19" s="1"/>
  <c r="K215" i="19" s="1"/>
  <c r="K216" i="19" s="1"/>
  <c r="K217" i="19" s="1"/>
  <c r="K218" i="19" s="1"/>
  <c r="K219" i="19" s="1"/>
  <c r="K220" i="19" s="1"/>
  <c r="K221" i="19" s="1"/>
  <c r="K222" i="19" s="1"/>
  <c r="K223" i="19" s="1"/>
  <c r="K224" i="19" s="1"/>
  <c r="K225" i="19" s="1"/>
  <c r="K226" i="19" s="1"/>
  <c r="K227" i="19" s="1"/>
  <c r="K228" i="19" s="1"/>
  <c r="K229" i="19" s="1"/>
  <c r="K230" i="19" s="1"/>
  <c r="K231" i="19" s="1"/>
  <c r="K232" i="19" s="1"/>
  <c r="K233" i="19" s="1"/>
  <c r="K234" i="19" s="1"/>
  <c r="K235" i="19" s="1"/>
  <c r="K236" i="19" s="1"/>
  <c r="K237" i="19" s="1"/>
  <c r="K238" i="19" s="1"/>
  <c r="K239" i="19" s="1"/>
  <c r="K240" i="19" s="1"/>
  <c r="K241" i="19" s="1"/>
  <c r="K242" i="19" s="1"/>
  <c r="K243" i="19" s="1"/>
  <c r="K244" i="19" s="1"/>
  <c r="K245" i="19" s="1"/>
  <c r="K246" i="19" s="1"/>
  <c r="K247" i="19" s="1"/>
  <c r="K248" i="19" s="1"/>
  <c r="K249" i="19" s="1"/>
  <c r="K250" i="19" s="1"/>
  <c r="K251" i="19" s="1"/>
  <c r="K252" i="19" s="1"/>
  <c r="K253" i="19" s="1"/>
  <c r="K254" i="19" s="1"/>
  <c r="K255" i="19" s="1"/>
  <c r="K256" i="19" s="1"/>
  <c r="K257" i="19" s="1"/>
  <c r="K258" i="19" s="1"/>
  <c r="K259" i="19" s="1"/>
  <c r="K260" i="19" s="1"/>
  <c r="K261" i="19" s="1"/>
  <c r="K262" i="19" s="1"/>
  <c r="K263" i="19" s="1"/>
  <c r="K264" i="19" s="1"/>
  <c r="K265" i="19" s="1"/>
  <c r="K266" i="19" s="1"/>
  <c r="K267" i="19" s="1"/>
  <c r="K268" i="19" s="1"/>
  <c r="K269" i="19" s="1"/>
  <c r="K270" i="19" s="1"/>
  <c r="K271" i="19" s="1"/>
  <c r="K272" i="19" s="1"/>
  <c r="K273" i="19" s="1"/>
  <c r="K274" i="19" s="1"/>
  <c r="K275" i="19" s="1"/>
  <c r="K276" i="19" s="1"/>
  <c r="K277" i="19" s="1"/>
  <c r="K278" i="19" s="1"/>
  <c r="K279" i="19" s="1"/>
  <c r="K280" i="19" s="1"/>
  <c r="K281" i="19" s="1"/>
  <c r="K282" i="19" s="1"/>
  <c r="K283" i="19" s="1"/>
  <c r="K284" i="19" s="1"/>
  <c r="K285" i="19" s="1"/>
  <c r="K286" i="19" s="1"/>
  <c r="K287" i="19" s="1"/>
  <c r="K288" i="19" s="1"/>
  <c r="K289" i="19" s="1"/>
  <c r="K290" i="19" s="1"/>
  <c r="K291" i="19" s="1"/>
  <c r="K292" i="19" s="1"/>
  <c r="K293" i="19" s="1"/>
  <c r="K294" i="19" s="1"/>
  <c r="K295" i="19" s="1"/>
  <c r="K296" i="19" s="1"/>
  <c r="K297" i="19" s="1"/>
  <c r="K298" i="19" s="1"/>
  <c r="K299" i="19" s="1"/>
  <c r="K300" i="19" s="1"/>
  <c r="K301" i="19" s="1"/>
  <c r="K302" i="19" s="1"/>
  <c r="K303" i="19" s="1"/>
  <c r="K304" i="19" s="1"/>
  <c r="K305" i="19" s="1"/>
  <c r="K306" i="19" s="1"/>
  <c r="K307" i="19" s="1"/>
  <c r="K308" i="19" s="1"/>
  <c r="K309" i="19" s="1"/>
  <c r="K310" i="19" s="1"/>
  <c r="K311" i="19" s="1"/>
  <c r="K312" i="19" s="1"/>
  <c r="K313" i="19" s="1"/>
  <c r="K314" i="19" s="1"/>
  <c r="K315" i="19" s="1"/>
  <c r="K316" i="19" s="1"/>
  <c r="K317" i="19" s="1"/>
  <c r="K318" i="19" s="1"/>
  <c r="K319" i="19" s="1"/>
  <c r="K320" i="19" s="1"/>
  <c r="K321" i="19" s="1"/>
  <c r="K322" i="19" s="1"/>
  <c r="K323" i="19" s="1"/>
  <c r="K324" i="19" s="1"/>
  <c r="K325" i="19" s="1"/>
  <c r="K326" i="19" s="1"/>
  <c r="K327" i="19" s="1"/>
  <c r="K328" i="19" s="1"/>
  <c r="K329" i="19" s="1"/>
  <c r="K330" i="19" s="1"/>
  <c r="K331" i="19" s="1"/>
  <c r="K332" i="19" s="1"/>
  <c r="K333" i="19" s="1"/>
  <c r="K334" i="19" s="1"/>
  <c r="K335" i="19" s="1"/>
  <c r="K336" i="19" s="1"/>
  <c r="K337" i="19" s="1"/>
  <c r="K338" i="19" s="1"/>
  <c r="K339" i="19" s="1"/>
  <c r="K340" i="19" s="1"/>
  <c r="K341" i="19" s="1"/>
  <c r="K342" i="19" s="1"/>
  <c r="K343" i="19" s="1"/>
  <c r="K344" i="19" s="1"/>
  <c r="K345" i="19" s="1"/>
  <c r="K346" i="19" s="1"/>
  <c r="K347" i="19" s="1"/>
  <c r="K348" i="19" s="1"/>
  <c r="K349" i="19" s="1"/>
  <c r="K350" i="19" s="1"/>
  <c r="K351" i="19" s="1"/>
  <c r="K352" i="19" s="1"/>
  <c r="K353" i="19" s="1"/>
  <c r="K354" i="19" s="1"/>
  <c r="K355" i="19" s="1"/>
  <c r="K356" i="19" s="1"/>
  <c r="K357" i="19" s="1"/>
  <c r="K358" i="19" s="1"/>
  <c r="K359" i="19" s="1"/>
  <c r="K360" i="19" s="1"/>
  <c r="K361" i="19" s="1"/>
  <c r="K362" i="19" s="1"/>
  <c r="K363" i="19" s="1"/>
  <c r="K364" i="19" s="1"/>
  <c r="K365" i="19" s="1"/>
  <c r="K366" i="19" s="1"/>
  <c r="K367" i="19" s="1"/>
  <c r="K368" i="19" s="1"/>
  <c r="K369" i="19" s="1"/>
  <c r="K370" i="19" s="1"/>
  <c r="K371" i="19" s="1"/>
  <c r="K372" i="19" s="1"/>
  <c r="K373" i="19" s="1"/>
  <c r="K374" i="19" s="1"/>
  <c r="K375" i="19" s="1"/>
  <c r="K376" i="19" s="1"/>
  <c r="K377" i="19" s="1"/>
  <c r="K378" i="19" s="1"/>
  <c r="K379" i="19" s="1"/>
  <c r="K380" i="19" s="1"/>
  <c r="K381" i="19" s="1"/>
  <c r="K382" i="19" s="1"/>
  <c r="K383" i="19" s="1"/>
  <c r="K384" i="19" s="1"/>
  <c r="K385" i="19" s="1"/>
  <c r="K386" i="19" s="1"/>
  <c r="K387" i="19" s="1"/>
  <c r="K388" i="19" s="1"/>
  <c r="K389" i="19" s="1"/>
  <c r="K390" i="19" s="1"/>
  <c r="K391" i="19" s="1"/>
  <c r="K392" i="19" s="1"/>
  <c r="K393" i="19" s="1"/>
  <c r="K394" i="19" s="1"/>
  <c r="K395" i="19" s="1"/>
  <c r="K396" i="19" s="1"/>
  <c r="K397" i="19" s="1"/>
  <c r="K398" i="19" s="1"/>
  <c r="K399" i="19" s="1"/>
  <c r="K400" i="19" s="1"/>
  <c r="K401" i="19" s="1"/>
  <c r="K402" i="19" s="1"/>
  <c r="K403" i="19" s="1"/>
  <c r="K404" i="19" s="1"/>
  <c r="K405" i="19" s="1"/>
  <c r="K406" i="19" s="1"/>
  <c r="K407" i="19" s="1"/>
  <c r="K408" i="19" s="1"/>
  <c r="K409" i="19" s="1"/>
  <c r="K410" i="19" s="1"/>
  <c r="K411" i="19" s="1"/>
  <c r="K412" i="19" s="1"/>
  <c r="K413" i="19" s="1"/>
  <c r="K414" i="19" s="1"/>
  <c r="K415" i="19" s="1"/>
  <c r="K416" i="19" s="1"/>
  <c r="K417" i="19" s="1"/>
  <c r="K418" i="19" s="1"/>
  <c r="K419" i="19" s="1"/>
  <c r="K420" i="19" s="1"/>
  <c r="K421" i="19" s="1"/>
  <c r="K422" i="19" s="1"/>
  <c r="K423" i="19" s="1"/>
  <c r="K424" i="19" s="1"/>
  <c r="K425" i="19" s="1"/>
  <c r="K426" i="19" s="1"/>
  <c r="K427" i="19" s="1"/>
  <c r="K428" i="19" s="1"/>
  <c r="K429" i="19" s="1"/>
  <c r="K430" i="19" s="1"/>
  <c r="K431" i="19" s="1"/>
  <c r="K432" i="19" s="1"/>
  <c r="K433" i="19" s="1"/>
  <c r="K434" i="19" s="1"/>
  <c r="K435" i="19" s="1"/>
  <c r="K436" i="19" s="1"/>
  <c r="K437" i="19" s="1"/>
  <c r="K438" i="19" s="1"/>
  <c r="K439" i="19" s="1"/>
  <c r="K440" i="19" s="1"/>
  <c r="K441" i="19" s="1"/>
  <c r="K442" i="19" s="1"/>
  <c r="K443" i="19" s="1"/>
  <c r="K444" i="19" s="1"/>
  <c r="K445" i="19" s="1"/>
  <c r="K446" i="19" s="1"/>
  <c r="K447" i="19" s="1"/>
  <c r="K448" i="19" s="1"/>
  <c r="K449" i="19" s="1"/>
  <c r="K450" i="19" s="1"/>
  <c r="K451" i="19" s="1"/>
  <c r="K452" i="19" s="1"/>
  <c r="K453" i="19" s="1"/>
  <c r="K454" i="19" s="1"/>
  <c r="K455" i="19" s="1"/>
  <c r="K456" i="19" s="1"/>
  <c r="K457" i="19" s="1"/>
  <c r="K458" i="19" s="1"/>
  <c r="K459" i="19" s="1"/>
  <c r="K460" i="19" s="1"/>
  <c r="K461" i="19" s="1"/>
  <c r="K462" i="19" s="1"/>
  <c r="K463" i="19" s="1"/>
  <c r="K464" i="19" s="1"/>
  <c r="K465" i="19" s="1"/>
  <c r="K466" i="19" s="1"/>
  <c r="K467" i="19" s="1"/>
  <c r="K468" i="19" s="1"/>
  <c r="K469" i="19" s="1"/>
  <c r="K470" i="19" s="1"/>
  <c r="K471" i="19" s="1"/>
  <c r="K472" i="19" s="1"/>
  <c r="K473" i="19" s="1"/>
  <c r="K474" i="19" s="1"/>
  <c r="K475" i="19" s="1"/>
  <c r="K476" i="19" s="1"/>
  <c r="K477" i="19" s="1"/>
  <c r="K478" i="19" s="1"/>
  <c r="K479" i="19" s="1"/>
  <c r="K480" i="19" s="1"/>
  <c r="K481" i="19" s="1"/>
  <c r="K482" i="19" s="1"/>
  <c r="K483" i="19" s="1"/>
  <c r="K484" i="19" s="1"/>
  <c r="K485" i="19" s="1"/>
  <c r="K486" i="19" s="1"/>
  <c r="K487" i="19" s="1"/>
  <c r="K488" i="19" s="1"/>
  <c r="K489" i="19" s="1"/>
  <c r="K490" i="19" s="1"/>
  <c r="K491" i="19" s="1"/>
  <c r="K492" i="19" s="1"/>
  <c r="K493" i="19" s="1"/>
  <c r="K494" i="19" s="1"/>
  <c r="K495" i="19" s="1"/>
  <c r="K496" i="19" s="1"/>
  <c r="K497" i="19" s="1"/>
  <c r="K498" i="19" s="1"/>
  <c r="K499" i="19" s="1"/>
  <c r="K500" i="19" s="1"/>
  <c r="K501" i="19" s="1"/>
  <c r="K502" i="19" s="1"/>
  <c r="K503" i="19" s="1"/>
  <c r="K504" i="19" s="1"/>
  <c r="K505" i="19" s="1"/>
  <c r="K506" i="19" s="1"/>
  <c r="K507" i="19" s="1"/>
  <c r="K508" i="19" s="1"/>
  <c r="K509" i="19" s="1"/>
  <c r="K510" i="19" s="1"/>
  <c r="K511" i="19" s="1"/>
  <c r="K512" i="19" s="1"/>
  <c r="K513" i="19" s="1"/>
  <c r="K514" i="19" s="1"/>
  <c r="K515" i="19" s="1"/>
  <c r="K516" i="19" s="1"/>
  <c r="K517" i="19" s="1"/>
  <c r="K518" i="19" s="1"/>
  <c r="K519" i="19" s="1"/>
  <c r="K520" i="19" s="1"/>
  <c r="K521" i="19" s="1"/>
  <c r="K522" i="19" s="1"/>
  <c r="K523" i="19" s="1"/>
  <c r="K524" i="19" s="1"/>
  <c r="K525" i="19" s="1"/>
  <c r="K526" i="19" s="1"/>
  <c r="K527" i="19" s="1"/>
  <c r="K528" i="19" s="1"/>
  <c r="K529" i="19" s="1"/>
  <c r="K530" i="19" s="1"/>
  <c r="K531" i="19" s="1"/>
  <c r="K532" i="19" s="1"/>
  <c r="K533" i="19" s="1"/>
  <c r="K534" i="19" s="1"/>
  <c r="K535" i="19" s="1"/>
  <c r="K536" i="19" s="1"/>
  <c r="K537" i="19" s="1"/>
  <c r="K538" i="19" s="1"/>
  <c r="K539" i="19" s="1"/>
  <c r="K540" i="19" s="1"/>
  <c r="K541" i="19" s="1"/>
  <c r="K542" i="19" s="1"/>
  <c r="K543" i="19" s="1"/>
  <c r="K544" i="19" s="1"/>
  <c r="K545" i="19" s="1"/>
  <c r="K546" i="19" s="1"/>
  <c r="K547" i="19" s="1"/>
  <c r="K548" i="19" s="1"/>
  <c r="K549" i="19" s="1"/>
  <c r="K550" i="19" s="1"/>
  <c r="K551" i="19" s="1"/>
  <c r="K552" i="19" s="1"/>
  <c r="K553" i="19" s="1"/>
  <c r="K554" i="19" s="1"/>
  <c r="K555" i="19" s="1"/>
  <c r="K556" i="19" s="1"/>
  <c r="K557" i="19" s="1"/>
  <c r="K558" i="19" s="1"/>
  <c r="K559" i="19" s="1"/>
  <c r="K560" i="19" s="1"/>
  <c r="K561" i="19" s="1"/>
  <c r="K562" i="19" s="1"/>
  <c r="K563" i="19" s="1"/>
  <c r="K564" i="19" s="1"/>
  <c r="K565" i="19" s="1"/>
  <c r="K566" i="19" s="1"/>
  <c r="K567" i="19" s="1"/>
  <c r="K568" i="19" s="1"/>
  <c r="K569" i="19" s="1"/>
  <c r="K570" i="19" s="1"/>
  <c r="K571" i="19" s="1"/>
  <c r="K572" i="19" s="1"/>
  <c r="K573" i="19" s="1"/>
  <c r="K574" i="19" s="1"/>
  <c r="K575" i="19" s="1"/>
  <c r="K576" i="19" s="1"/>
  <c r="K577" i="19" s="1"/>
  <c r="K578" i="19" s="1"/>
  <c r="K579" i="19" s="1"/>
  <c r="K580" i="19" s="1"/>
  <c r="K581" i="19" s="1"/>
  <c r="K582" i="19" s="1"/>
  <c r="K583" i="19" s="1"/>
  <c r="K584" i="19" s="1"/>
  <c r="K585" i="19" s="1"/>
  <c r="K586" i="19" s="1"/>
  <c r="K587" i="19" s="1"/>
  <c r="K588" i="19" s="1"/>
  <c r="K589" i="19" s="1"/>
  <c r="K590" i="19" s="1"/>
  <c r="K591" i="19" s="1"/>
  <c r="K592" i="19" s="1"/>
  <c r="K593" i="19" s="1"/>
  <c r="K594" i="19" s="1"/>
  <c r="K595" i="19" s="1"/>
  <c r="K596" i="19" s="1"/>
  <c r="K597" i="19" s="1"/>
  <c r="K598" i="19" s="1"/>
  <c r="K599" i="19" s="1"/>
  <c r="K600" i="19" s="1"/>
  <c r="K601" i="19" s="1"/>
  <c r="K602" i="19" s="1"/>
  <c r="K603" i="19" s="1"/>
  <c r="K604" i="19" s="1"/>
  <c r="K605" i="19" s="1"/>
  <c r="K606" i="19" s="1"/>
  <c r="K607" i="19" s="1"/>
  <c r="K608" i="19" s="1"/>
  <c r="K609" i="19" s="1"/>
  <c r="K610" i="19" s="1"/>
  <c r="K611" i="19" s="1"/>
  <c r="K612" i="19" s="1"/>
  <c r="K613" i="19" s="1"/>
  <c r="K614" i="19" s="1"/>
  <c r="K615" i="19" s="1"/>
  <c r="K616" i="19" s="1"/>
  <c r="K617" i="19" s="1"/>
  <c r="K618" i="19" s="1"/>
  <c r="K619" i="19" s="1"/>
  <c r="K620" i="19" s="1"/>
  <c r="K621" i="19" s="1"/>
  <c r="K622" i="19" s="1"/>
  <c r="K623" i="19" s="1"/>
  <c r="K624" i="19" s="1"/>
  <c r="K625" i="19" s="1"/>
  <c r="K626" i="19" s="1"/>
  <c r="K627" i="19" s="1"/>
  <c r="K628" i="19" s="1"/>
  <c r="K629" i="19" s="1"/>
  <c r="K630" i="19" s="1"/>
  <c r="K631" i="19" s="1"/>
  <c r="K632" i="19" s="1"/>
  <c r="K633" i="19" s="1"/>
  <c r="K634" i="19" s="1"/>
  <c r="K635" i="19" s="1"/>
  <c r="K636" i="19" s="1"/>
  <c r="K637" i="19" s="1"/>
  <c r="K638" i="19" s="1"/>
  <c r="K639" i="19" s="1"/>
  <c r="K640" i="19" s="1"/>
  <c r="K641" i="19" s="1"/>
  <c r="K642" i="19" s="1"/>
  <c r="K643" i="19" s="1"/>
  <c r="K644" i="19" s="1"/>
  <c r="K645" i="19" s="1"/>
  <c r="K646" i="19" s="1"/>
  <c r="K647" i="19" s="1"/>
  <c r="K648" i="19" s="1"/>
  <c r="K649" i="19" s="1"/>
  <c r="K650" i="19" s="1"/>
  <c r="K651" i="19" s="1"/>
  <c r="K652" i="19" s="1"/>
  <c r="K653" i="19" s="1"/>
  <c r="K654" i="19" s="1"/>
  <c r="K655" i="19" s="1"/>
  <c r="K656" i="19" s="1"/>
  <c r="K657" i="19" s="1"/>
  <c r="K658" i="19" s="1"/>
  <c r="K659" i="19" s="1"/>
  <c r="K660" i="19" s="1"/>
  <c r="K661" i="19" s="1"/>
  <c r="K662" i="19" s="1"/>
  <c r="K663" i="19" s="1"/>
  <c r="K664" i="19" s="1"/>
  <c r="K665" i="19" s="1"/>
  <c r="K666" i="19" s="1"/>
  <c r="K667" i="19" s="1"/>
  <c r="K668" i="19" s="1"/>
  <c r="K669" i="19" s="1"/>
  <c r="K670" i="19" s="1"/>
  <c r="K671" i="19" s="1"/>
  <c r="K672" i="19" s="1"/>
  <c r="K673" i="19" s="1"/>
  <c r="K674" i="19" s="1"/>
  <c r="K675" i="19" s="1"/>
  <c r="K676" i="19" s="1"/>
  <c r="K677" i="19" s="1"/>
  <c r="K678" i="19" s="1"/>
  <c r="K679" i="19" s="1"/>
  <c r="K680" i="19" s="1"/>
  <c r="K681" i="19" s="1"/>
  <c r="K682" i="19" s="1"/>
  <c r="K683" i="19" s="1"/>
  <c r="K684" i="19" s="1"/>
  <c r="K685" i="19" s="1"/>
  <c r="K686" i="19" s="1"/>
  <c r="K687" i="19" s="1"/>
  <c r="K688" i="19" s="1"/>
  <c r="K689" i="19" s="1"/>
  <c r="K690" i="19" s="1"/>
  <c r="K691" i="19" s="1"/>
  <c r="K692" i="19" s="1"/>
  <c r="K693" i="19" s="1"/>
  <c r="K694" i="19" s="1"/>
  <c r="K695" i="19" s="1"/>
  <c r="K696" i="19" s="1"/>
  <c r="K697" i="19" s="1"/>
  <c r="K698" i="19" s="1"/>
  <c r="K699" i="19" s="1"/>
  <c r="K700" i="19" s="1"/>
  <c r="K701" i="19" s="1"/>
  <c r="K702" i="19" s="1"/>
  <c r="K703" i="19" s="1"/>
  <c r="K704" i="19" s="1"/>
  <c r="K705" i="19" s="1"/>
  <c r="K706" i="19" s="1"/>
  <c r="K707" i="19" s="1"/>
  <c r="K708" i="19" s="1"/>
  <c r="K709" i="19" s="1"/>
  <c r="K710" i="19" s="1"/>
  <c r="K711" i="19" s="1"/>
  <c r="K712" i="19" s="1"/>
  <c r="K713" i="19" s="1"/>
  <c r="K714" i="19" s="1"/>
  <c r="K715" i="19" s="1"/>
  <c r="K716" i="19" s="1"/>
  <c r="K717" i="19" s="1"/>
  <c r="K718" i="19" s="1"/>
  <c r="K719" i="19" s="1"/>
  <c r="K720" i="19" s="1"/>
  <c r="K721" i="19" s="1"/>
  <c r="J3" i="19"/>
  <c r="I3" i="19"/>
  <c r="I4" i="19" s="1"/>
  <c r="H3" i="19"/>
  <c r="F3" i="19"/>
  <c r="F4" i="19" s="1"/>
  <c r="F5" i="19" s="1"/>
  <c r="F6" i="19" s="1"/>
  <c r="F7" i="19" s="1"/>
  <c r="F8" i="19" s="1"/>
  <c r="F9" i="19" s="1"/>
  <c r="F10" i="19" s="1"/>
  <c r="E3" i="19"/>
  <c r="E4" i="19" s="1"/>
  <c r="D3" i="19"/>
  <c r="A3" i="19"/>
  <c r="A4" i="19" s="1"/>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21" i="19" s="1"/>
  <c r="A122" i="19" s="1"/>
  <c r="A123" i="19" s="1"/>
  <c r="A124" i="19" s="1"/>
  <c r="A125" i="19" s="1"/>
  <c r="A126" i="19" s="1"/>
  <c r="A127" i="19" s="1"/>
  <c r="A128" i="19" s="1"/>
  <c r="A129" i="19" s="1"/>
  <c r="A130" i="19" s="1"/>
  <c r="A131" i="19" s="1"/>
  <c r="A132" i="19" s="1"/>
  <c r="A133" i="19" s="1"/>
  <c r="A134" i="19" s="1"/>
  <c r="A135" i="19" s="1"/>
  <c r="A136" i="19" s="1"/>
  <c r="A137" i="19" s="1"/>
  <c r="A138" i="19" s="1"/>
  <c r="A139" i="19" s="1"/>
  <c r="A140" i="19" s="1"/>
  <c r="A141" i="19" s="1"/>
  <c r="A142" i="19" s="1"/>
  <c r="A143" i="19" s="1"/>
  <c r="A144" i="19" s="1"/>
  <c r="A145" i="19" s="1"/>
  <c r="A146" i="19" s="1"/>
  <c r="A147" i="19" s="1"/>
  <c r="A148" i="19" s="1"/>
  <c r="A149" i="19" s="1"/>
  <c r="A150" i="19" s="1"/>
  <c r="A151" i="19" s="1"/>
  <c r="A152" i="19" s="1"/>
  <c r="A153" i="19" s="1"/>
  <c r="A154" i="19" s="1"/>
  <c r="A155" i="19" s="1"/>
  <c r="A156" i="19" s="1"/>
  <c r="A157" i="19" s="1"/>
  <c r="A158" i="19" s="1"/>
  <c r="A159" i="19" s="1"/>
  <c r="A160" i="19" s="1"/>
  <c r="A161" i="19" s="1"/>
  <c r="A162" i="19" s="1"/>
  <c r="A163" i="19" s="1"/>
  <c r="A164" i="19" s="1"/>
  <c r="A165" i="19" s="1"/>
  <c r="A166" i="19" s="1"/>
  <c r="A167" i="19" s="1"/>
  <c r="A168" i="19" s="1"/>
  <c r="A169" i="19" s="1"/>
  <c r="A170" i="19" s="1"/>
  <c r="A171" i="19" s="1"/>
  <c r="A172" i="19" s="1"/>
  <c r="A173" i="19" s="1"/>
  <c r="A174" i="19" s="1"/>
  <c r="A175" i="19" s="1"/>
  <c r="A176" i="19" s="1"/>
  <c r="A177" i="19" s="1"/>
  <c r="A178" i="19" s="1"/>
  <c r="A179" i="19" s="1"/>
  <c r="A180" i="19" s="1"/>
  <c r="A181" i="19" s="1"/>
  <c r="A182" i="19" s="1"/>
  <c r="A183" i="19" s="1"/>
  <c r="A184" i="19" s="1"/>
  <c r="A185" i="19" s="1"/>
  <c r="A186" i="19" s="1"/>
  <c r="A187" i="19" s="1"/>
  <c r="A188" i="19" s="1"/>
  <c r="A189" i="19" s="1"/>
  <c r="A190" i="19" s="1"/>
  <c r="A191" i="19" s="1"/>
  <c r="A192" i="19" s="1"/>
  <c r="A193" i="19" s="1"/>
  <c r="A194" i="19" s="1"/>
  <c r="A195" i="19" s="1"/>
  <c r="A196" i="19" s="1"/>
  <c r="A197" i="19" s="1"/>
  <c r="A198" i="19" s="1"/>
  <c r="A199" i="19" s="1"/>
  <c r="A200" i="19" s="1"/>
  <c r="A201" i="19" s="1"/>
  <c r="A202" i="19" s="1"/>
  <c r="A203" i="19" s="1"/>
  <c r="A204" i="19" s="1"/>
  <c r="A205" i="19" s="1"/>
  <c r="A206" i="19" s="1"/>
  <c r="A207" i="19" s="1"/>
  <c r="A208" i="19" s="1"/>
  <c r="A209" i="19" s="1"/>
  <c r="A210" i="19" s="1"/>
  <c r="A211" i="19" s="1"/>
  <c r="A212" i="19" s="1"/>
  <c r="A213" i="19" s="1"/>
  <c r="A214" i="19" s="1"/>
  <c r="A215" i="19" s="1"/>
  <c r="A216" i="19" s="1"/>
  <c r="A217" i="19" s="1"/>
  <c r="A218" i="19" s="1"/>
  <c r="A219" i="19" s="1"/>
  <c r="A220" i="19" s="1"/>
  <c r="A221" i="19" s="1"/>
  <c r="A222" i="19" s="1"/>
  <c r="A223" i="19" s="1"/>
  <c r="A224" i="19" s="1"/>
  <c r="A225" i="19" s="1"/>
  <c r="A226" i="19" s="1"/>
  <c r="A227" i="19" s="1"/>
  <c r="A228" i="19" s="1"/>
  <c r="A229" i="19" s="1"/>
  <c r="A230" i="19" s="1"/>
  <c r="A231" i="19" s="1"/>
  <c r="A232" i="19" s="1"/>
  <c r="A233" i="19" s="1"/>
  <c r="A234" i="19" s="1"/>
  <c r="A235" i="19" s="1"/>
  <c r="A236" i="19" s="1"/>
  <c r="A237" i="19" s="1"/>
  <c r="A238" i="19" s="1"/>
  <c r="A239" i="19" s="1"/>
  <c r="A240" i="19" s="1"/>
  <c r="A241" i="19" s="1"/>
  <c r="A242" i="19" s="1"/>
  <c r="A243" i="19" s="1"/>
  <c r="A244" i="19" s="1"/>
  <c r="A245" i="19" s="1"/>
  <c r="A246" i="19" s="1"/>
  <c r="A247" i="19" s="1"/>
  <c r="A248" i="19" s="1"/>
  <c r="A249" i="19" s="1"/>
  <c r="A250" i="19" s="1"/>
  <c r="A251" i="19" s="1"/>
  <c r="A252" i="19" s="1"/>
  <c r="A253" i="19" s="1"/>
  <c r="A254" i="19" s="1"/>
  <c r="A255" i="19" s="1"/>
  <c r="A256" i="19" s="1"/>
  <c r="A257" i="19" s="1"/>
  <c r="A258" i="19" s="1"/>
  <c r="A259" i="19" s="1"/>
  <c r="A260" i="19" s="1"/>
  <c r="A261" i="19" s="1"/>
  <c r="A262" i="19" s="1"/>
  <c r="A263" i="19" s="1"/>
  <c r="A264" i="19" s="1"/>
  <c r="A265" i="19" s="1"/>
  <c r="A266" i="19" s="1"/>
  <c r="A267" i="19" s="1"/>
  <c r="A268" i="19" s="1"/>
  <c r="A269" i="19" s="1"/>
  <c r="A270" i="19" s="1"/>
  <c r="A271" i="19" s="1"/>
  <c r="A272" i="19" s="1"/>
  <c r="A273" i="19" s="1"/>
  <c r="A274" i="19" s="1"/>
  <c r="A275" i="19" s="1"/>
  <c r="A276" i="19" s="1"/>
  <c r="A277" i="19" s="1"/>
  <c r="A278" i="19" s="1"/>
  <c r="A279" i="19" s="1"/>
  <c r="A280" i="19" s="1"/>
  <c r="A281" i="19" s="1"/>
  <c r="A282" i="19" s="1"/>
  <c r="A283" i="19" s="1"/>
  <c r="A284" i="19" s="1"/>
  <c r="A285" i="19" s="1"/>
  <c r="A286" i="19" s="1"/>
  <c r="A287" i="19" s="1"/>
  <c r="A288" i="19" s="1"/>
  <c r="A289" i="19" s="1"/>
  <c r="A290" i="19" s="1"/>
  <c r="A291" i="19" s="1"/>
  <c r="A292" i="19" s="1"/>
  <c r="A293" i="19" s="1"/>
  <c r="A294" i="19" s="1"/>
  <c r="A295" i="19" s="1"/>
  <c r="A296" i="19" s="1"/>
  <c r="A297" i="19" s="1"/>
  <c r="A298" i="19" s="1"/>
  <c r="A299" i="19" s="1"/>
  <c r="A300" i="19" s="1"/>
  <c r="A301" i="19" s="1"/>
  <c r="A302" i="19" s="1"/>
  <c r="A303" i="19" s="1"/>
  <c r="A304" i="19" s="1"/>
  <c r="A305" i="19" s="1"/>
  <c r="A306" i="19" s="1"/>
  <c r="A307" i="19" s="1"/>
  <c r="A308" i="19" s="1"/>
  <c r="A309" i="19" s="1"/>
  <c r="A310" i="19" s="1"/>
  <c r="A311" i="19" s="1"/>
  <c r="A312" i="19" s="1"/>
  <c r="A313" i="19" s="1"/>
  <c r="A314" i="19" s="1"/>
  <c r="A315" i="19" s="1"/>
  <c r="A316" i="19" s="1"/>
  <c r="A317" i="19" s="1"/>
  <c r="A318" i="19" s="1"/>
  <c r="A319" i="19" s="1"/>
  <c r="A320" i="19" s="1"/>
  <c r="A321" i="19" s="1"/>
  <c r="A322" i="19" s="1"/>
  <c r="A323" i="19" s="1"/>
  <c r="A324" i="19" s="1"/>
  <c r="A325" i="19" s="1"/>
  <c r="A326" i="19" s="1"/>
  <c r="A327" i="19" s="1"/>
  <c r="A328" i="19" s="1"/>
  <c r="A329" i="19" s="1"/>
  <c r="A330" i="19" s="1"/>
  <c r="A331" i="19" s="1"/>
  <c r="A332" i="19" s="1"/>
  <c r="A333" i="19" s="1"/>
  <c r="A334" i="19" s="1"/>
  <c r="A335" i="19" s="1"/>
  <c r="A336" i="19" s="1"/>
  <c r="A337" i="19" s="1"/>
  <c r="A338" i="19" s="1"/>
  <c r="A339" i="19" s="1"/>
  <c r="A340" i="19" s="1"/>
  <c r="A341" i="19" s="1"/>
  <c r="A342" i="19" s="1"/>
  <c r="A343" i="19" s="1"/>
  <c r="A344" i="19" s="1"/>
  <c r="A345" i="19" s="1"/>
  <c r="A346" i="19" s="1"/>
  <c r="A347" i="19" s="1"/>
  <c r="A348" i="19" s="1"/>
  <c r="A349" i="19" s="1"/>
  <c r="A350" i="19" s="1"/>
  <c r="A351" i="19" s="1"/>
  <c r="A352" i="19" s="1"/>
  <c r="A353" i="19" s="1"/>
  <c r="A354" i="19" s="1"/>
  <c r="A355" i="19" s="1"/>
  <c r="A356" i="19" s="1"/>
  <c r="A357" i="19" s="1"/>
  <c r="A358" i="19" s="1"/>
  <c r="A359" i="19" s="1"/>
  <c r="A360" i="19" s="1"/>
  <c r="A361" i="19" s="1"/>
  <c r="A362" i="19" s="1"/>
  <c r="A363" i="19" s="1"/>
  <c r="A364" i="19" s="1"/>
  <c r="A365" i="19" s="1"/>
  <c r="A366" i="19" s="1"/>
  <c r="A367" i="19" s="1"/>
  <c r="A368" i="19" s="1"/>
  <c r="A369" i="19" s="1"/>
  <c r="A370" i="19" s="1"/>
  <c r="A371" i="19" s="1"/>
  <c r="A372" i="19" s="1"/>
  <c r="A373" i="19" s="1"/>
  <c r="A374" i="19" s="1"/>
  <c r="A375" i="19" s="1"/>
  <c r="A376" i="19" s="1"/>
  <c r="A377" i="19" s="1"/>
  <c r="A378" i="19" s="1"/>
  <c r="A379" i="19" s="1"/>
  <c r="A380" i="19" s="1"/>
  <c r="A381" i="19" s="1"/>
  <c r="A382" i="19" s="1"/>
  <c r="A383" i="19" s="1"/>
  <c r="A384" i="19" s="1"/>
  <c r="A385" i="19" s="1"/>
  <c r="A386" i="19" s="1"/>
  <c r="A387" i="19" s="1"/>
  <c r="A388" i="19" s="1"/>
  <c r="A389" i="19" s="1"/>
  <c r="A390" i="19" s="1"/>
  <c r="A391" i="19" s="1"/>
  <c r="A392" i="19" s="1"/>
  <c r="A393" i="19" s="1"/>
  <c r="A394" i="19" s="1"/>
  <c r="A395" i="19" s="1"/>
  <c r="A396" i="19" s="1"/>
  <c r="A397" i="19" s="1"/>
  <c r="A398" i="19" s="1"/>
  <c r="A399" i="19" s="1"/>
  <c r="A400" i="19" s="1"/>
  <c r="A401" i="19" s="1"/>
  <c r="A402" i="19" s="1"/>
  <c r="A403" i="19" s="1"/>
  <c r="A404" i="19" s="1"/>
  <c r="A405" i="19" s="1"/>
  <c r="A406" i="19" s="1"/>
  <c r="A407" i="19" s="1"/>
  <c r="A408" i="19" s="1"/>
  <c r="A409" i="19" s="1"/>
  <c r="A410" i="19" s="1"/>
  <c r="A411" i="19" s="1"/>
  <c r="A412" i="19" s="1"/>
  <c r="A413" i="19" s="1"/>
  <c r="A414" i="19" s="1"/>
  <c r="A415" i="19" s="1"/>
  <c r="A416" i="19" s="1"/>
  <c r="A417" i="19" s="1"/>
  <c r="A418" i="19" s="1"/>
  <c r="A419" i="19" s="1"/>
  <c r="A420" i="19" s="1"/>
  <c r="A421" i="19" s="1"/>
  <c r="A422" i="19" s="1"/>
  <c r="A423" i="19" s="1"/>
  <c r="A424" i="19" s="1"/>
  <c r="A425" i="19" s="1"/>
  <c r="A426" i="19" s="1"/>
  <c r="A427" i="19" s="1"/>
  <c r="A428" i="19" s="1"/>
  <c r="A429" i="19" s="1"/>
  <c r="A430" i="19" s="1"/>
  <c r="A431" i="19" s="1"/>
  <c r="A432" i="19" s="1"/>
  <c r="A433" i="19" s="1"/>
  <c r="A434" i="19" s="1"/>
  <c r="A435" i="19" s="1"/>
  <c r="A436" i="19" s="1"/>
  <c r="A437" i="19" s="1"/>
  <c r="A438" i="19" s="1"/>
  <c r="A439" i="19" s="1"/>
  <c r="A440" i="19" s="1"/>
  <c r="A441" i="19" s="1"/>
  <c r="A442" i="19" s="1"/>
  <c r="A443" i="19" s="1"/>
  <c r="A444" i="19" s="1"/>
  <c r="A445" i="19" s="1"/>
  <c r="A446" i="19" s="1"/>
  <c r="A447" i="19" s="1"/>
  <c r="A448" i="19" s="1"/>
  <c r="A449" i="19" s="1"/>
  <c r="A450" i="19" s="1"/>
  <c r="A451" i="19" s="1"/>
  <c r="A452" i="19" s="1"/>
  <c r="A453" i="19" s="1"/>
  <c r="A454" i="19" s="1"/>
  <c r="A455" i="19" s="1"/>
  <c r="A456" i="19" s="1"/>
  <c r="A457" i="19" s="1"/>
  <c r="A458" i="19" s="1"/>
  <c r="A459" i="19" s="1"/>
  <c r="A460" i="19" s="1"/>
  <c r="A461" i="19" s="1"/>
  <c r="A462" i="19" s="1"/>
  <c r="A463" i="19" s="1"/>
  <c r="A464" i="19" s="1"/>
  <c r="A465" i="19" s="1"/>
  <c r="A466" i="19" s="1"/>
  <c r="A467" i="19" s="1"/>
  <c r="A468" i="19" s="1"/>
  <c r="A469" i="19" s="1"/>
  <c r="A470" i="19" s="1"/>
  <c r="A471" i="19" s="1"/>
  <c r="A472" i="19" s="1"/>
  <c r="A473" i="19" s="1"/>
  <c r="A474" i="19" s="1"/>
  <c r="A475" i="19" s="1"/>
  <c r="A476" i="19" s="1"/>
  <c r="A477" i="19" s="1"/>
  <c r="A478" i="19" s="1"/>
  <c r="A479" i="19" s="1"/>
  <c r="A480" i="19" s="1"/>
  <c r="A481" i="19" s="1"/>
  <c r="A482" i="19" s="1"/>
  <c r="A483" i="19" s="1"/>
  <c r="A484" i="19" s="1"/>
  <c r="A485" i="19" s="1"/>
  <c r="A486" i="19" s="1"/>
  <c r="A487" i="19" s="1"/>
  <c r="A488" i="19" s="1"/>
  <c r="A489" i="19" s="1"/>
  <c r="A490" i="19" s="1"/>
  <c r="A491" i="19" s="1"/>
  <c r="A492" i="19" s="1"/>
  <c r="A493" i="19" s="1"/>
  <c r="A494" i="19" s="1"/>
  <c r="A495" i="19" s="1"/>
  <c r="A496" i="19" s="1"/>
  <c r="A497" i="19" s="1"/>
  <c r="A498" i="19" s="1"/>
  <c r="A499" i="19" s="1"/>
  <c r="A500" i="19" s="1"/>
  <c r="A501" i="19" s="1"/>
  <c r="A502" i="19" s="1"/>
  <c r="A503" i="19" s="1"/>
  <c r="A504" i="19" s="1"/>
  <c r="A505" i="19" s="1"/>
  <c r="A506" i="19" s="1"/>
  <c r="A507" i="19" s="1"/>
  <c r="A508" i="19" s="1"/>
  <c r="A509" i="19" s="1"/>
  <c r="A510" i="19" s="1"/>
  <c r="A511" i="19" s="1"/>
  <c r="A512" i="19" s="1"/>
  <c r="A513" i="19" s="1"/>
  <c r="A514" i="19" s="1"/>
  <c r="A515" i="19" s="1"/>
  <c r="A516" i="19" s="1"/>
  <c r="A517" i="19" s="1"/>
  <c r="A518" i="19" s="1"/>
  <c r="A519" i="19" s="1"/>
  <c r="A520" i="19" s="1"/>
  <c r="A521" i="19" s="1"/>
  <c r="A522" i="19" s="1"/>
  <c r="A523" i="19" s="1"/>
  <c r="A524" i="19" s="1"/>
  <c r="A525" i="19" s="1"/>
  <c r="A526" i="19" s="1"/>
  <c r="A527" i="19" s="1"/>
  <c r="A528" i="19" s="1"/>
  <c r="A529" i="19" s="1"/>
  <c r="A530" i="19" s="1"/>
  <c r="A531" i="19" s="1"/>
  <c r="A532" i="19" s="1"/>
  <c r="A533" i="19" s="1"/>
  <c r="A534" i="19" s="1"/>
  <c r="A535" i="19" s="1"/>
  <c r="A536" i="19" s="1"/>
  <c r="A537" i="19" s="1"/>
  <c r="A538" i="19" s="1"/>
  <c r="A539" i="19" s="1"/>
  <c r="A540" i="19" s="1"/>
  <c r="A541" i="19" s="1"/>
  <c r="A542" i="19" s="1"/>
  <c r="A543" i="19" s="1"/>
  <c r="A544" i="19" s="1"/>
  <c r="A545" i="19" s="1"/>
  <c r="A546" i="19" s="1"/>
  <c r="A547" i="19" s="1"/>
  <c r="A548" i="19" s="1"/>
  <c r="A549" i="19" s="1"/>
  <c r="A550" i="19" s="1"/>
  <c r="A551" i="19" s="1"/>
  <c r="A552" i="19" s="1"/>
  <c r="A553" i="19" s="1"/>
  <c r="A554" i="19" s="1"/>
  <c r="A555" i="19" s="1"/>
  <c r="A556" i="19" s="1"/>
  <c r="A557" i="19" s="1"/>
  <c r="A558" i="19" s="1"/>
  <c r="A559" i="19" s="1"/>
  <c r="A560" i="19" s="1"/>
  <c r="A561" i="19" s="1"/>
  <c r="A562" i="19" s="1"/>
  <c r="A563" i="19" s="1"/>
  <c r="A564" i="19" s="1"/>
  <c r="A565" i="19" s="1"/>
  <c r="A566" i="19" s="1"/>
  <c r="A567" i="19" s="1"/>
  <c r="A568" i="19" s="1"/>
  <c r="A569" i="19" s="1"/>
  <c r="A570" i="19" s="1"/>
  <c r="A571" i="19" s="1"/>
  <c r="A572" i="19" s="1"/>
  <c r="A573" i="19" s="1"/>
  <c r="A574" i="19" s="1"/>
  <c r="A575" i="19" s="1"/>
  <c r="A576" i="19" s="1"/>
  <c r="A577" i="19" s="1"/>
  <c r="A578" i="19" s="1"/>
  <c r="A579" i="19" s="1"/>
  <c r="A580" i="19" s="1"/>
  <c r="A581" i="19" s="1"/>
  <c r="A582" i="19" s="1"/>
  <c r="A583" i="19" s="1"/>
  <c r="A584" i="19" s="1"/>
  <c r="A585" i="19" s="1"/>
  <c r="A586" i="19" s="1"/>
  <c r="A587" i="19" s="1"/>
  <c r="A588" i="19" s="1"/>
  <c r="A589" i="19" s="1"/>
  <c r="A590" i="19" s="1"/>
  <c r="A591" i="19" s="1"/>
  <c r="A592" i="19" s="1"/>
  <c r="A593" i="19" s="1"/>
  <c r="A594" i="19" s="1"/>
  <c r="A595" i="19" s="1"/>
  <c r="A596" i="19" s="1"/>
  <c r="A597" i="19" s="1"/>
  <c r="A598" i="19" s="1"/>
  <c r="A599" i="19" s="1"/>
  <c r="A600" i="19" s="1"/>
  <c r="A601" i="19" s="1"/>
  <c r="A602" i="19" s="1"/>
  <c r="A603" i="19" s="1"/>
  <c r="A604" i="19" s="1"/>
  <c r="A605" i="19" s="1"/>
  <c r="A606" i="19" s="1"/>
  <c r="A607" i="19" s="1"/>
  <c r="A608" i="19" s="1"/>
  <c r="A609" i="19" s="1"/>
  <c r="A610" i="19" s="1"/>
  <c r="A611" i="19" s="1"/>
  <c r="A612" i="19" s="1"/>
  <c r="A613" i="19" s="1"/>
  <c r="A614" i="19" s="1"/>
  <c r="A615" i="19" s="1"/>
  <c r="A616" i="19" s="1"/>
  <c r="A617" i="19" s="1"/>
  <c r="A618" i="19" s="1"/>
  <c r="A619" i="19" s="1"/>
  <c r="A620" i="19" s="1"/>
  <c r="A621" i="19" s="1"/>
  <c r="A622" i="19" s="1"/>
  <c r="A623" i="19" s="1"/>
  <c r="A624" i="19" s="1"/>
  <c r="A625" i="19" s="1"/>
  <c r="A626" i="19" s="1"/>
  <c r="A627" i="19" s="1"/>
  <c r="A628" i="19" s="1"/>
  <c r="A629" i="19" s="1"/>
  <c r="A630" i="19" s="1"/>
  <c r="A631" i="19" s="1"/>
  <c r="A632" i="19" s="1"/>
  <c r="A633" i="19" s="1"/>
  <c r="A634" i="19" s="1"/>
  <c r="A635" i="19" s="1"/>
  <c r="A636" i="19" s="1"/>
  <c r="A637" i="19" s="1"/>
  <c r="A638" i="19" s="1"/>
  <c r="A639" i="19" s="1"/>
  <c r="A640" i="19" s="1"/>
  <c r="A641" i="19" s="1"/>
  <c r="A642" i="19" s="1"/>
  <c r="A643" i="19" s="1"/>
  <c r="A644" i="19" s="1"/>
  <c r="A645" i="19" s="1"/>
  <c r="A646" i="19" s="1"/>
  <c r="A647" i="19" s="1"/>
  <c r="A648" i="19" s="1"/>
  <c r="A649" i="19" s="1"/>
  <c r="A650" i="19" s="1"/>
  <c r="A651" i="19" s="1"/>
  <c r="A652" i="19" s="1"/>
  <c r="A653" i="19" s="1"/>
  <c r="A654" i="19" s="1"/>
  <c r="A655" i="19" s="1"/>
  <c r="A656" i="19" s="1"/>
  <c r="A657" i="19" s="1"/>
  <c r="A658" i="19" s="1"/>
  <c r="A659" i="19" s="1"/>
  <c r="A660" i="19" s="1"/>
  <c r="A661" i="19" s="1"/>
  <c r="A662" i="19" s="1"/>
  <c r="A663" i="19" s="1"/>
  <c r="A664" i="19" s="1"/>
  <c r="A665" i="19" s="1"/>
  <c r="A666" i="19" s="1"/>
  <c r="A667" i="19" s="1"/>
  <c r="A668" i="19" s="1"/>
  <c r="A669" i="19" s="1"/>
  <c r="A670" i="19" s="1"/>
  <c r="A671" i="19" s="1"/>
  <c r="A672" i="19" s="1"/>
  <c r="A673" i="19" s="1"/>
  <c r="A674" i="19" s="1"/>
  <c r="A675" i="19" s="1"/>
  <c r="A676" i="19" s="1"/>
  <c r="A677" i="19" s="1"/>
  <c r="A678" i="19" s="1"/>
  <c r="A679" i="19" s="1"/>
  <c r="A680" i="19" s="1"/>
  <c r="A681" i="19" s="1"/>
  <c r="A682" i="19" s="1"/>
  <c r="A683" i="19" s="1"/>
  <c r="A684" i="19" s="1"/>
  <c r="A685" i="19" s="1"/>
  <c r="A686" i="19" s="1"/>
  <c r="A687" i="19" s="1"/>
  <c r="A688" i="19" s="1"/>
  <c r="A689" i="19" s="1"/>
  <c r="A690" i="19" s="1"/>
  <c r="A691" i="19" s="1"/>
  <c r="A692" i="19" s="1"/>
  <c r="A693" i="19" s="1"/>
  <c r="A694" i="19" s="1"/>
  <c r="A695" i="19" s="1"/>
  <c r="A696" i="19" s="1"/>
  <c r="A697" i="19" s="1"/>
  <c r="A698" i="19" s="1"/>
  <c r="A699" i="19" s="1"/>
  <c r="A700" i="19" s="1"/>
  <c r="A701" i="19" s="1"/>
  <c r="A702" i="19" s="1"/>
  <c r="A703" i="19" s="1"/>
  <c r="A704" i="19" s="1"/>
  <c r="A705" i="19" s="1"/>
  <c r="A706" i="19" s="1"/>
  <c r="A707" i="19" s="1"/>
  <c r="A708" i="19" s="1"/>
  <c r="A709" i="19" s="1"/>
  <c r="A710" i="19" s="1"/>
  <c r="A711" i="19" s="1"/>
  <c r="A712" i="19" s="1"/>
  <c r="A713" i="19" s="1"/>
  <c r="A714" i="19" s="1"/>
  <c r="A715" i="19" s="1"/>
  <c r="A716" i="19" s="1"/>
  <c r="A717" i="19" s="1"/>
  <c r="A718" i="19" s="1"/>
  <c r="A719" i="19" s="1"/>
  <c r="A720" i="19" s="1"/>
  <c r="A721" i="19" s="1"/>
  <c r="G2" i="19"/>
  <c r="G3" i="19" s="1"/>
  <c r="G4" i="19" s="1"/>
  <c r="G5" i="19" s="1"/>
  <c r="G6" i="19" s="1"/>
  <c r="G7" i="19" s="1"/>
  <c r="D2" i="19"/>
  <c r="L721" i="17"/>
  <c r="L720" i="17"/>
  <c r="L719" i="17"/>
  <c r="L718" i="17"/>
  <c r="L717" i="17"/>
  <c r="L716" i="17"/>
  <c r="L715" i="17"/>
  <c r="L714" i="17"/>
  <c r="L713" i="17"/>
  <c r="L712" i="17"/>
  <c r="L711" i="17"/>
  <c r="L710" i="17"/>
  <c r="L709" i="17"/>
  <c r="L708" i="17"/>
  <c r="L707" i="17"/>
  <c r="L706" i="17"/>
  <c r="L705" i="17"/>
  <c r="L704" i="17"/>
  <c r="L703" i="17"/>
  <c r="L702" i="17"/>
  <c r="L701" i="17"/>
  <c r="L700" i="17"/>
  <c r="L699" i="17"/>
  <c r="L698" i="17"/>
  <c r="L697" i="17"/>
  <c r="L696" i="17"/>
  <c r="L695" i="17"/>
  <c r="L694" i="17"/>
  <c r="L693" i="17"/>
  <c r="L692" i="17"/>
  <c r="L691" i="17"/>
  <c r="L690" i="17"/>
  <c r="L689" i="17"/>
  <c r="L688" i="17"/>
  <c r="L687" i="17"/>
  <c r="L686" i="17"/>
  <c r="L685" i="17"/>
  <c r="L684" i="17"/>
  <c r="L683" i="17"/>
  <c r="L682" i="17"/>
  <c r="L681" i="17"/>
  <c r="L680" i="17"/>
  <c r="L679" i="17"/>
  <c r="L678" i="17"/>
  <c r="L677" i="17"/>
  <c r="L676" i="17"/>
  <c r="L675" i="17"/>
  <c r="L674" i="17"/>
  <c r="L673" i="17"/>
  <c r="L672" i="17"/>
  <c r="L671" i="17"/>
  <c r="L670" i="17"/>
  <c r="L669" i="17"/>
  <c r="L668" i="17"/>
  <c r="L667" i="17"/>
  <c r="L666" i="17"/>
  <c r="L665" i="17"/>
  <c r="L664" i="17"/>
  <c r="L663" i="17"/>
  <c r="L662" i="17"/>
  <c r="L661" i="17"/>
  <c r="L660" i="17"/>
  <c r="L659" i="17"/>
  <c r="L658" i="17"/>
  <c r="L657" i="17"/>
  <c r="L656" i="17"/>
  <c r="L655" i="17"/>
  <c r="L654" i="17"/>
  <c r="L653" i="17"/>
  <c r="L652" i="17"/>
  <c r="L651" i="17"/>
  <c r="L650" i="17"/>
  <c r="L649" i="17"/>
  <c r="L648" i="17"/>
  <c r="L647" i="17"/>
  <c r="L646" i="17"/>
  <c r="L645" i="17"/>
  <c r="L644" i="17"/>
  <c r="L643" i="17"/>
  <c r="L642" i="17"/>
  <c r="L641" i="17"/>
  <c r="L640" i="17"/>
  <c r="L639" i="17"/>
  <c r="L638" i="17"/>
  <c r="L637" i="17"/>
  <c r="L636" i="17"/>
  <c r="L635" i="17"/>
  <c r="L634" i="17"/>
  <c r="L633" i="17"/>
  <c r="L632" i="17"/>
  <c r="L631" i="17"/>
  <c r="L630" i="17"/>
  <c r="L629" i="17"/>
  <c r="L628" i="17"/>
  <c r="L627" i="17"/>
  <c r="L626" i="17"/>
  <c r="L625" i="17"/>
  <c r="L624" i="17"/>
  <c r="L623" i="17"/>
  <c r="L622" i="17"/>
  <c r="L621" i="17"/>
  <c r="L620" i="17"/>
  <c r="L619" i="17"/>
  <c r="L618" i="17"/>
  <c r="L617" i="17"/>
  <c r="L616" i="17"/>
  <c r="L615" i="17"/>
  <c r="L614" i="17"/>
  <c r="L613" i="17"/>
  <c r="L612" i="17"/>
  <c r="L611" i="17"/>
  <c r="L610" i="17"/>
  <c r="L609" i="17"/>
  <c r="L608" i="17"/>
  <c r="L607" i="17"/>
  <c r="L606" i="17"/>
  <c r="L605" i="17"/>
  <c r="L604" i="17"/>
  <c r="L603" i="17"/>
  <c r="L602" i="17"/>
  <c r="A4" i="17"/>
  <c r="A5" i="17" s="1"/>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A206" i="17" s="1"/>
  <c r="A207" i="17" s="1"/>
  <c r="A208" i="17" s="1"/>
  <c r="A209" i="17" s="1"/>
  <c r="A210" i="17" s="1"/>
  <c r="A211" i="17" s="1"/>
  <c r="A212" i="17" s="1"/>
  <c r="A213" i="17" s="1"/>
  <c r="A214" i="17" s="1"/>
  <c r="A215" i="17" s="1"/>
  <c r="A216" i="17" s="1"/>
  <c r="A217" i="17" s="1"/>
  <c r="A218" i="17" s="1"/>
  <c r="A219" i="17" s="1"/>
  <c r="A220" i="17" s="1"/>
  <c r="A221" i="17" s="1"/>
  <c r="A222" i="17" s="1"/>
  <c r="A223" i="17" s="1"/>
  <c r="A224" i="17" s="1"/>
  <c r="A225" i="17" s="1"/>
  <c r="A226" i="17" s="1"/>
  <c r="A227" i="17" s="1"/>
  <c r="A228" i="17" s="1"/>
  <c r="A229" i="17" s="1"/>
  <c r="A230" i="17" s="1"/>
  <c r="A231" i="17" s="1"/>
  <c r="A232" i="17" s="1"/>
  <c r="A233" i="17" s="1"/>
  <c r="A234" i="17" s="1"/>
  <c r="A235" i="17" s="1"/>
  <c r="A236" i="17" s="1"/>
  <c r="A237" i="17" s="1"/>
  <c r="A238" i="17" s="1"/>
  <c r="A239" i="17" s="1"/>
  <c r="A240" i="17" s="1"/>
  <c r="A241" i="17" s="1"/>
  <c r="A242" i="17" s="1"/>
  <c r="A243" i="17" s="1"/>
  <c r="A244" i="17" s="1"/>
  <c r="A245" i="17" s="1"/>
  <c r="A246" i="17" s="1"/>
  <c r="A247" i="17" s="1"/>
  <c r="A248" i="17" s="1"/>
  <c r="A249" i="17" s="1"/>
  <c r="A250" i="17" s="1"/>
  <c r="A251" i="17" s="1"/>
  <c r="A252" i="17" s="1"/>
  <c r="A253" i="17" s="1"/>
  <c r="A254" i="17" s="1"/>
  <c r="A255" i="17" s="1"/>
  <c r="A256" i="17" s="1"/>
  <c r="A257" i="17" s="1"/>
  <c r="A258" i="17" s="1"/>
  <c r="A259" i="17" s="1"/>
  <c r="A260" i="17" s="1"/>
  <c r="A261" i="17" s="1"/>
  <c r="A262" i="17" s="1"/>
  <c r="A263" i="17" s="1"/>
  <c r="A264" i="17" s="1"/>
  <c r="A265" i="17" s="1"/>
  <c r="A266" i="17" s="1"/>
  <c r="A267" i="17" s="1"/>
  <c r="A268" i="17" s="1"/>
  <c r="A269" i="17" s="1"/>
  <c r="A270" i="17" s="1"/>
  <c r="A271" i="17" s="1"/>
  <c r="A272" i="17" s="1"/>
  <c r="A273" i="17" s="1"/>
  <c r="A274" i="17" s="1"/>
  <c r="A275" i="17" s="1"/>
  <c r="A276" i="17" s="1"/>
  <c r="A277" i="17" s="1"/>
  <c r="A278" i="17" s="1"/>
  <c r="A279" i="17" s="1"/>
  <c r="A280" i="17" s="1"/>
  <c r="A281" i="17" s="1"/>
  <c r="A282" i="17" s="1"/>
  <c r="A283" i="17" s="1"/>
  <c r="A284" i="17" s="1"/>
  <c r="A285" i="17" s="1"/>
  <c r="A286" i="17" s="1"/>
  <c r="A287" i="17" s="1"/>
  <c r="A288" i="17" s="1"/>
  <c r="A289" i="17" s="1"/>
  <c r="A290" i="17" s="1"/>
  <c r="A291" i="17" s="1"/>
  <c r="A292" i="17" s="1"/>
  <c r="A293" i="17" s="1"/>
  <c r="A294" i="17" s="1"/>
  <c r="A295" i="17" s="1"/>
  <c r="A296" i="17" s="1"/>
  <c r="A297" i="17" s="1"/>
  <c r="A298" i="17" s="1"/>
  <c r="A299" i="17" s="1"/>
  <c r="A300" i="17" s="1"/>
  <c r="A301" i="17" s="1"/>
  <c r="A302" i="17" s="1"/>
  <c r="A303" i="17" s="1"/>
  <c r="A304" i="17" s="1"/>
  <c r="A305" i="17" s="1"/>
  <c r="A306" i="17" s="1"/>
  <c r="A307" i="17" s="1"/>
  <c r="A308" i="17" s="1"/>
  <c r="A309" i="17" s="1"/>
  <c r="A310" i="17" s="1"/>
  <c r="A311" i="17" s="1"/>
  <c r="A312" i="17" s="1"/>
  <c r="A313" i="17" s="1"/>
  <c r="A314" i="17" s="1"/>
  <c r="A315" i="17" s="1"/>
  <c r="A316" i="17" s="1"/>
  <c r="A317" i="17" s="1"/>
  <c r="A318" i="17" s="1"/>
  <c r="A319" i="17" s="1"/>
  <c r="A320" i="17" s="1"/>
  <c r="A321" i="17" s="1"/>
  <c r="A322" i="17" s="1"/>
  <c r="A323" i="17" s="1"/>
  <c r="A324" i="17" s="1"/>
  <c r="A325" i="17" s="1"/>
  <c r="A326" i="17" s="1"/>
  <c r="A327" i="17" s="1"/>
  <c r="A328" i="17" s="1"/>
  <c r="A329" i="17" s="1"/>
  <c r="A330" i="17" s="1"/>
  <c r="A331" i="17" s="1"/>
  <c r="A332" i="17" s="1"/>
  <c r="A333" i="17" s="1"/>
  <c r="A334" i="17" s="1"/>
  <c r="A335" i="17" s="1"/>
  <c r="A336" i="17" s="1"/>
  <c r="A337" i="17" s="1"/>
  <c r="A338" i="17" s="1"/>
  <c r="A339" i="17" s="1"/>
  <c r="A340" i="17" s="1"/>
  <c r="A341" i="17" s="1"/>
  <c r="A342" i="17" s="1"/>
  <c r="A343" i="17" s="1"/>
  <c r="A344" i="17" s="1"/>
  <c r="A345" i="17" s="1"/>
  <c r="A346" i="17" s="1"/>
  <c r="A347" i="17" s="1"/>
  <c r="A348" i="17" s="1"/>
  <c r="A349" i="17" s="1"/>
  <c r="A350" i="17" s="1"/>
  <c r="A351" i="17" s="1"/>
  <c r="A352" i="17" s="1"/>
  <c r="A353" i="17" s="1"/>
  <c r="A354" i="17" s="1"/>
  <c r="A355" i="17" s="1"/>
  <c r="A356" i="17" s="1"/>
  <c r="A357" i="17" s="1"/>
  <c r="A358" i="17" s="1"/>
  <c r="A359" i="17" s="1"/>
  <c r="A360" i="17" s="1"/>
  <c r="A361" i="17" s="1"/>
  <c r="A362" i="17" s="1"/>
  <c r="A363" i="17" s="1"/>
  <c r="A364" i="17" s="1"/>
  <c r="A365" i="17" s="1"/>
  <c r="A366" i="17" s="1"/>
  <c r="A367" i="17" s="1"/>
  <c r="A368" i="17" s="1"/>
  <c r="A369" i="17" s="1"/>
  <c r="A370" i="17" s="1"/>
  <c r="A371" i="17" s="1"/>
  <c r="A372" i="17" s="1"/>
  <c r="A373" i="17" s="1"/>
  <c r="A374" i="17" s="1"/>
  <c r="A375" i="17" s="1"/>
  <c r="A376" i="17" s="1"/>
  <c r="A377" i="17" s="1"/>
  <c r="A378" i="17" s="1"/>
  <c r="A379" i="17" s="1"/>
  <c r="A380" i="17" s="1"/>
  <c r="A381" i="17" s="1"/>
  <c r="A382" i="17" s="1"/>
  <c r="A383" i="17" s="1"/>
  <c r="A384" i="17" s="1"/>
  <c r="A385" i="17" s="1"/>
  <c r="A386" i="17" s="1"/>
  <c r="A387" i="17" s="1"/>
  <c r="A388" i="17" s="1"/>
  <c r="A389" i="17" s="1"/>
  <c r="A390" i="17" s="1"/>
  <c r="A391" i="17" s="1"/>
  <c r="A392" i="17" s="1"/>
  <c r="A393" i="17" s="1"/>
  <c r="A394" i="17" s="1"/>
  <c r="A395" i="17" s="1"/>
  <c r="A396" i="17" s="1"/>
  <c r="A397" i="17" s="1"/>
  <c r="A398" i="17" s="1"/>
  <c r="A399" i="17" s="1"/>
  <c r="A400" i="17" s="1"/>
  <c r="A401" i="17" s="1"/>
  <c r="A402" i="17" s="1"/>
  <c r="A403" i="17" s="1"/>
  <c r="A404" i="17" s="1"/>
  <c r="A405" i="17" s="1"/>
  <c r="A406" i="17" s="1"/>
  <c r="A407" i="17" s="1"/>
  <c r="A408" i="17" s="1"/>
  <c r="A409" i="17" s="1"/>
  <c r="A410" i="17" s="1"/>
  <c r="A411" i="17" s="1"/>
  <c r="A412" i="17" s="1"/>
  <c r="A413" i="17" s="1"/>
  <c r="A414" i="17" s="1"/>
  <c r="A415" i="17" s="1"/>
  <c r="A416" i="17" s="1"/>
  <c r="A417" i="17" s="1"/>
  <c r="A418" i="17" s="1"/>
  <c r="A419" i="17" s="1"/>
  <c r="A420" i="17" s="1"/>
  <c r="A421" i="17" s="1"/>
  <c r="A422" i="17" s="1"/>
  <c r="A423" i="17" s="1"/>
  <c r="A424" i="17" s="1"/>
  <c r="A425" i="17" s="1"/>
  <c r="A426" i="17" s="1"/>
  <c r="A427" i="17" s="1"/>
  <c r="A428" i="17" s="1"/>
  <c r="A429" i="17" s="1"/>
  <c r="A430" i="17" s="1"/>
  <c r="A431" i="17" s="1"/>
  <c r="A432" i="17" s="1"/>
  <c r="A433" i="17" s="1"/>
  <c r="A434" i="17" s="1"/>
  <c r="A435" i="17" s="1"/>
  <c r="A436" i="17" s="1"/>
  <c r="A437" i="17" s="1"/>
  <c r="A438" i="17" s="1"/>
  <c r="A439" i="17" s="1"/>
  <c r="A440" i="17" s="1"/>
  <c r="A441" i="17" s="1"/>
  <c r="A442" i="17" s="1"/>
  <c r="A443" i="17" s="1"/>
  <c r="A444" i="17" s="1"/>
  <c r="A445" i="17" s="1"/>
  <c r="A446" i="17" s="1"/>
  <c r="A447" i="17" s="1"/>
  <c r="A448" i="17" s="1"/>
  <c r="A449" i="17" s="1"/>
  <c r="A450" i="17" s="1"/>
  <c r="A451" i="17" s="1"/>
  <c r="A452" i="17" s="1"/>
  <c r="A453" i="17" s="1"/>
  <c r="A454" i="17" s="1"/>
  <c r="A455" i="17" s="1"/>
  <c r="A456" i="17" s="1"/>
  <c r="A457" i="17" s="1"/>
  <c r="A458" i="17" s="1"/>
  <c r="A459" i="17" s="1"/>
  <c r="A460" i="17" s="1"/>
  <c r="A461" i="17" s="1"/>
  <c r="A462" i="17" s="1"/>
  <c r="A463" i="17" s="1"/>
  <c r="A464" i="17" s="1"/>
  <c r="A465" i="17" s="1"/>
  <c r="A466" i="17" s="1"/>
  <c r="A467" i="17" s="1"/>
  <c r="A468" i="17" s="1"/>
  <c r="A469" i="17" s="1"/>
  <c r="A470" i="17" s="1"/>
  <c r="A471" i="17" s="1"/>
  <c r="A472" i="17" s="1"/>
  <c r="A473" i="17" s="1"/>
  <c r="A474" i="17" s="1"/>
  <c r="A475" i="17" s="1"/>
  <c r="A476" i="17" s="1"/>
  <c r="A477" i="17" s="1"/>
  <c r="A478" i="17" s="1"/>
  <c r="A479" i="17" s="1"/>
  <c r="A480" i="17" s="1"/>
  <c r="A481" i="17" s="1"/>
  <c r="A482" i="17" s="1"/>
  <c r="A483" i="17" s="1"/>
  <c r="A484" i="17" s="1"/>
  <c r="A485" i="17" s="1"/>
  <c r="A486" i="17" s="1"/>
  <c r="A487" i="17" s="1"/>
  <c r="A488" i="17" s="1"/>
  <c r="A489" i="17" s="1"/>
  <c r="A490" i="17" s="1"/>
  <c r="A491" i="17" s="1"/>
  <c r="A492" i="17" s="1"/>
  <c r="A493" i="17" s="1"/>
  <c r="A494" i="17" s="1"/>
  <c r="A495" i="17" s="1"/>
  <c r="A496" i="17" s="1"/>
  <c r="A497" i="17" s="1"/>
  <c r="A498" i="17" s="1"/>
  <c r="A499" i="17" s="1"/>
  <c r="A500" i="17" s="1"/>
  <c r="A501" i="17" s="1"/>
  <c r="A502" i="17" s="1"/>
  <c r="A503" i="17" s="1"/>
  <c r="A504" i="17" s="1"/>
  <c r="A505" i="17" s="1"/>
  <c r="A506" i="17" s="1"/>
  <c r="A507" i="17" s="1"/>
  <c r="A508" i="17" s="1"/>
  <c r="A509" i="17" s="1"/>
  <c r="A510" i="17" s="1"/>
  <c r="A511" i="17" s="1"/>
  <c r="A512" i="17" s="1"/>
  <c r="A513" i="17" s="1"/>
  <c r="A514" i="17" s="1"/>
  <c r="A515" i="17" s="1"/>
  <c r="A516" i="17" s="1"/>
  <c r="A517" i="17" s="1"/>
  <c r="A518" i="17" s="1"/>
  <c r="A519" i="17" s="1"/>
  <c r="A520" i="17" s="1"/>
  <c r="A521" i="17" s="1"/>
  <c r="A522" i="17" s="1"/>
  <c r="A523" i="17" s="1"/>
  <c r="A524" i="17" s="1"/>
  <c r="A525" i="17" s="1"/>
  <c r="A526" i="17" s="1"/>
  <c r="A527" i="17" s="1"/>
  <c r="A528" i="17" s="1"/>
  <c r="A529" i="17" s="1"/>
  <c r="A530" i="17" s="1"/>
  <c r="A531" i="17" s="1"/>
  <c r="A532" i="17" s="1"/>
  <c r="A533" i="17" s="1"/>
  <c r="A534" i="17" s="1"/>
  <c r="A535" i="17" s="1"/>
  <c r="A536" i="17" s="1"/>
  <c r="A537" i="17" s="1"/>
  <c r="A538" i="17" s="1"/>
  <c r="A539" i="17" s="1"/>
  <c r="A540" i="17" s="1"/>
  <c r="A541" i="17" s="1"/>
  <c r="A542" i="17" s="1"/>
  <c r="A543" i="17" s="1"/>
  <c r="A544" i="17" s="1"/>
  <c r="A545" i="17" s="1"/>
  <c r="A546" i="17" s="1"/>
  <c r="A547" i="17" s="1"/>
  <c r="A548" i="17" s="1"/>
  <c r="A549" i="17" s="1"/>
  <c r="A550" i="17" s="1"/>
  <c r="A551" i="17" s="1"/>
  <c r="A552" i="17" s="1"/>
  <c r="A553" i="17" s="1"/>
  <c r="A554" i="17" s="1"/>
  <c r="A555" i="17" s="1"/>
  <c r="A556" i="17" s="1"/>
  <c r="A557" i="17" s="1"/>
  <c r="A558" i="17" s="1"/>
  <c r="A559" i="17" s="1"/>
  <c r="A560" i="17" s="1"/>
  <c r="A561" i="17" s="1"/>
  <c r="A562" i="17" s="1"/>
  <c r="A563" i="17" s="1"/>
  <c r="A564" i="17" s="1"/>
  <c r="A565" i="17" s="1"/>
  <c r="A566" i="17" s="1"/>
  <c r="A567" i="17" s="1"/>
  <c r="A568" i="17" s="1"/>
  <c r="A569" i="17" s="1"/>
  <c r="A570" i="17" s="1"/>
  <c r="A571" i="17" s="1"/>
  <c r="A572" i="17" s="1"/>
  <c r="A573" i="17" s="1"/>
  <c r="A574" i="17" s="1"/>
  <c r="A575" i="17" s="1"/>
  <c r="A576" i="17" s="1"/>
  <c r="A577" i="17" s="1"/>
  <c r="A578" i="17" s="1"/>
  <c r="A579" i="17" s="1"/>
  <c r="A580" i="17" s="1"/>
  <c r="A581" i="17" s="1"/>
  <c r="A582" i="17" s="1"/>
  <c r="A583" i="17" s="1"/>
  <c r="A584" i="17" s="1"/>
  <c r="A585" i="17" s="1"/>
  <c r="A586" i="17" s="1"/>
  <c r="A587" i="17" s="1"/>
  <c r="A588" i="17" s="1"/>
  <c r="A589" i="17" s="1"/>
  <c r="A590" i="17" s="1"/>
  <c r="A591" i="17" s="1"/>
  <c r="A592" i="17" s="1"/>
  <c r="A593" i="17" s="1"/>
  <c r="A594" i="17" s="1"/>
  <c r="A595" i="17" s="1"/>
  <c r="A596" i="17" s="1"/>
  <c r="A597" i="17" s="1"/>
  <c r="A598" i="17" s="1"/>
  <c r="A599" i="17" s="1"/>
  <c r="A600" i="17" s="1"/>
  <c r="A601" i="17" s="1"/>
  <c r="A602" i="17" s="1"/>
  <c r="A603" i="17" s="1"/>
  <c r="A604" i="17" s="1"/>
  <c r="A605" i="17" s="1"/>
  <c r="A606" i="17" s="1"/>
  <c r="A607" i="17" s="1"/>
  <c r="A608" i="17" s="1"/>
  <c r="A609" i="17" s="1"/>
  <c r="A610" i="17" s="1"/>
  <c r="A611" i="17" s="1"/>
  <c r="A612" i="17" s="1"/>
  <c r="A613" i="17" s="1"/>
  <c r="A614" i="17" s="1"/>
  <c r="A615" i="17" s="1"/>
  <c r="A616" i="17" s="1"/>
  <c r="A617" i="17" s="1"/>
  <c r="A618" i="17" s="1"/>
  <c r="A619" i="17" s="1"/>
  <c r="A620" i="17" s="1"/>
  <c r="A621" i="17" s="1"/>
  <c r="A622" i="17" s="1"/>
  <c r="A623" i="17" s="1"/>
  <c r="A624" i="17" s="1"/>
  <c r="A625" i="17" s="1"/>
  <c r="A626" i="17" s="1"/>
  <c r="A627" i="17" s="1"/>
  <c r="A628" i="17" s="1"/>
  <c r="A629" i="17" s="1"/>
  <c r="A630" i="17" s="1"/>
  <c r="A631" i="17" s="1"/>
  <c r="A632" i="17" s="1"/>
  <c r="A633" i="17" s="1"/>
  <c r="A634" i="17" s="1"/>
  <c r="A635" i="17" s="1"/>
  <c r="A636" i="17" s="1"/>
  <c r="A637" i="17" s="1"/>
  <c r="A638" i="17" s="1"/>
  <c r="A639" i="17" s="1"/>
  <c r="A640" i="17" s="1"/>
  <c r="A641" i="17" s="1"/>
  <c r="A642" i="17" s="1"/>
  <c r="A643" i="17" s="1"/>
  <c r="A644" i="17" s="1"/>
  <c r="A645" i="17" s="1"/>
  <c r="A646" i="17" s="1"/>
  <c r="A647" i="17" s="1"/>
  <c r="A648" i="17" s="1"/>
  <c r="A649" i="17" s="1"/>
  <c r="A650" i="17" s="1"/>
  <c r="A651" i="17" s="1"/>
  <c r="A652" i="17" s="1"/>
  <c r="A653" i="17" s="1"/>
  <c r="A654" i="17" s="1"/>
  <c r="A655" i="17" s="1"/>
  <c r="A656" i="17" s="1"/>
  <c r="A657" i="17" s="1"/>
  <c r="A658" i="17" s="1"/>
  <c r="A659" i="17" s="1"/>
  <c r="A660" i="17" s="1"/>
  <c r="A661" i="17" s="1"/>
  <c r="A662" i="17" s="1"/>
  <c r="A663" i="17" s="1"/>
  <c r="A664" i="17" s="1"/>
  <c r="A665" i="17" s="1"/>
  <c r="A666" i="17" s="1"/>
  <c r="A667" i="17" s="1"/>
  <c r="A668" i="17" s="1"/>
  <c r="A669" i="17" s="1"/>
  <c r="A670" i="17" s="1"/>
  <c r="A671" i="17" s="1"/>
  <c r="A672" i="17" s="1"/>
  <c r="A673" i="17" s="1"/>
  <c r="A674" i="17" s="1"/>
  <c r="A675" i="17" s="1"/>
  <c r="A676" i="17" s="1"/>
  <c r="A677" i="17" s="1"/>
  <c r="A678" i="17" s="1"/>
  <c r="A679" i="17" s="1"/>
  <c r="A680" i="17" s="1"/>
  <c r="A681" i="17" s="1"/>
  <c r="A682" i="17" s="1"/>
  <c r="A683" i="17" s="1"/>
  <c r="A684" i="17" s="1"/>
  <c r="A685" i="17" s="1"/>
  <c r="A686" i="17" s="1"/>
  <c r="A687" i="17" s="1"/>
  <c r="A688" i="17" s="1"/>
  <c r="A689" i="17" s="1"/>
  <c r="A690" i="17" s="1"/>
  <c r="A691" i="17" s="1"/>
  <c r="A692" i="17" s="1"/>
  <c r="A693" i="17" s="1"/>
  <c r="A694" i="17" s="1"/>
  <c r="A695" i="17" s="1"/>
  <c r="A696" i="17" s="1"/>
  <c r="A697" i="17" s="1"/>
  <c r="A698" i="17" s="1"/>
  <c r="A699" i="17" s="1"/>
  <c r="A700" i="17" s="1"/>
  <c r="A701" i="17" s="1"/>
  <c r="A702" i="17" s="1"/>
  <c r="A703" i="17" s="1"/>
  <c r="A704" i="17" s="1"/>
  <c r="A705" i="17" s="1"/>
  <c r="A706" i="17" s="1"/>
  <c r="A707" i="17" s="1"/>
  <c r="A708" i="17" s="1"/>
  <c r="A709" i="17" s="1"/>
  <c r="A710" i="17" s="1"/>
  <c r="A711" i="17" s="1"/>
  <c r="A712" i="17" s="1"/>
  <c r="A713" i="17" s="1"/>
  <c r="A714" i="17" s="1"/>
  <c r="A715" i="17" s="1"/>
  <c r="A716" i="17" s="1"/>
  <c r="A717" i="17" s="1"/>
  <c r="A718" i="17" s="1"/>
  <c r="A719" i="17" s="1"/>
  <c r="A720" i="17" s="1"/>
  <c r="A721" i="17" s="1"/>
  <c r="A3" i="17"/>
  <c r="L721" i="16"/>
  <c r="L720" i="16"/>
  <c r="L719" i="16"/>
  <c r="L718" i="16"/>
  <c r="L717" i="16"/>
  <c r="L716" i="16"/>
  <c r="L715" i="16"/>
  <c r="L714" i="16"/>
  <c r="L713" i="16"/>
  <c r="L712" i="16"/>
  <c r="L711" i="16"/>
  <c r="L710" i="16"/>
  <c r="L709" i="16"/>
  <c r="L708" i="16"/>
  <c r="L707" i="16"/>
  <c r="L706" i="16"/>
  <c r="L705" i="16"/>
  <c r="L704" i="16"/>
  <c r="L703" i="16"/>
  <c r="L702" i="16"/>
  <c r="L701" i="16"/>
  <c r="L700" i="16"/>
  <c r="L699" i="16"/>
  <c r="L698" i="16"/>
  <c r="L697" i="16"/>
  <c r="L696" i="16"/>
  <c r="L695" i="16"/>
  <c r="L694" i="16"/>
  <c r="L693" i="16"/>
  <c r="L692" i="16"/>
  <c r="L691" i="16"/>
  <c r="L690" i="16"/>
  <c r="L689" i="16"/>
  <c r="L688" i="16"/>
  <c r="L687" i="16"/>
  <c r="L686" i="16"/>
  <c r="L685" i="16"/>
  <c r="L684" i="16"/>
  <c r="L683" i="16"/>
  <c r="L682" i="16"/>
  <c r="L681" i="16"/>
  <c r="L680" i="16"/>
  <c r="L679" i="16"/>
  <c r="L678" i="16"/>
  <c r="L677" i="16"/>
  <c r="L676" i="16"/>
  <c r="L675" i="16"/>
  <c r="L674" i="16"/>
  <c r="L673" i="16"/>
  <c r="L672" i="16"/>
  <c r="L671" i="16"/>
  <c r="L670" i="16"/>
  <c r="L669" i="16"/>
  <c r="L668" i="16"/>
  <c r="L667" i="16"/>
  <c r="L666" i="16"/>
  <c r="L665" i="16"/>
  <c r="L664" i="16"/>
  <c r="L663" i="16"/>
  <c r="L662" i="16"/>
  <c r="L661" i="16"/>
  <c r="L660" i="16"/>
  <c r="L659" i="16"/>
  <c r="L658" i="16"/>
  <c r="L657" i="16"/>
  <c r="L656" i="16"/>
  <c r="L655" i="16"/>
  <c r="L654" i="16"/>
  <c r="L653" i="16"/>
  <c r="L652" i="16"/>
  <c r="L651" i="16"/>
  <c r="L650" i="16"/>
  <c r="L649" i="16"/>
  <c r="L648" i="16"/>
  <c r="L647" i="16"/>
  <c r="L646" i="16"/>
  <c r="L645" i="16"/>
  <c r="L644" i="16"/>
  <c r="L643" i="16"/>
  <c r="L642" i="16"/>
  <c r="L641" i="16"/>
  <c r="L640" i="16"/>
  <c r="L639" i="16"/>
  <c r="L638" i="16"/>
  <c r="L637" i="16"/>
  <c r="L636" i="16"/>
  <c r="L635" i="16"/>
  <c r="L634" i="16"/>
  <c r="L633" i="16"/>
  <c r="L632" i="16"/>
  <c r="L631" i="16"/>
  <c r="L630" i="16"/>
  <c r="L629" i="16"/>
  <c r="L628" i="16"/>
  <c r="L627" i="16"/>
  <c r="L626" i="16"/>
  <c r="L625" i="16"/>
  <c r="L624" i="16"/>
  <c r="L623" i="16"/>
  <c r="L622" i="16"/>
  <c r="L621" i="16"/>
  <c r="L620" i="16"/>
  <c r="L619" i="16"/>
  <c r="L618" i="16"/>
  <c r="L617" i="16"/>
  <c r="L616" i="16"/>
  <c r="L615" i="16"/>
  <c r="L614" i="16"/>
  <c r="L613" i="16"/>
  <c r="L612" i="16"/>
  <c r="L611" i="16"/>
  <c r="L610" i="16"/>
  <c r="L609" i="16"/>
  <c r="L608" i="16"/>
  <c r="L607" i="16"/>
  <c r="L606" i="16"/>
  <c r="L605" i="16"/>
  <c r="L604" i="16"/>
  <c r="L603" i="16"/>
  <c r="L602" i="16"/>
  <c r="L601" i="16"/>
  <c r="L600" i="16"/>
  <c r="L599" i="16"/>
  <c r="L598" i="16"/>
  <c r="L597" i="16"/>
  <c r="L596" i="16"/>
  <c r="L595" i="16"/>
  <c r="L594" i="16"/>
  <c r="L593" i="16"/>
  <c r="L592" i="16"/>
  <c r="L591" i="16"/>
  <c r="L590" i="16"/>
  <c r="L589" i="16"/>
  <c r="L588" i="16"/>
  <c r="L587" i="16"/>
  <c r="L586" i="16"/>
  <c r="L585" i="16"/>
  <c r="L584" i="16"/>
  <c r="L583" i="16"/>
  <c r="L582" i="16"/>
  <c r="L581" i="16"/>
  <c r="L580" i="16"/>
  <c r="L579" i="16"/>
  <c r="L578" i="16"/>
  <c r="L577" i="16"/>
  <c r="L576" i="16"/>
  <c r="L575" i="16"/>
  <c r="L574" i="16"/>
  <c r="L573" i="16"/>
  <c r="L572" i="16"/>
  <c r="L571" i="16"/>
  <c r="L570" i="16"/>
  <c r="L569" i="16"/>
  <c r="L568" i="16"/>
  <c r="L567" i="16"/>
  <c r="L566" i="16"/>
  <c r="L565" i="16"/>
  <c r="L564" i="16"/>
  <c r="L563" i="16"/>
  <c r="L562" i="16"/>
  <c r="L561" i="16"/>
  <c r="L560" i="16"/>
  <c r="L559" i="16"/>
  <c r="L558" i="16"/>
  <c r="L557" i="16"/>
  <c r="L556" i="16"/>
  <c r="L555" i="16"/>
  <c r="L554" i="16"/>
  <c r="L553" i="16"/>
  <c r="L552" i="16"/>
  <c r="L551" i="16"/>
  <c r="L550" i="16"/>
  <c r="L549" i="16"/>
  <c r="L548" i="16"/>
  <c r="L547" i="16"/>
  <c r="L546" i="16"/>
  <c r="L545" i="16"/>
  <c r="L544" i="16"/>
  <c r="L543" i="16"/>
  <c r="L542" i="16"/>
  <c r="L541" i="16"/>
  <c r="L540" i="16"/>
  <c r="L539" i="16"/>
  <c r="L538" i="16"/>
  <c r="L537" i="16"/>
  <c r="L536" i="16"/>
  <c r="L535" i="16"/>
  <c r="L534" i="16"/>
  <c r="L533" i="16"/>
  <c r="L532" i="16"/>
  <c r="L531" i="16"/>
  <c r="L530" i="16"/>
  <c r="L529" i="16"/>
  <c r="L528" i="16"/>
  <c r="L527" i="16"/>
  <c r="L526" i="16"/>
  <c r="L525" i="16"/>
  <c r="L524" i="16"/>
  <c r="L523" i="16"/>
  <c r="L522" i="16"/>
  <c r="L521" i="16"/>
  <c r="L520" i="16"/>
  <c r="L519" i="16"/>
  <c r="L518" i="16"/>
  <c r="L517" i="16"/>
  <c r="L516" i="16"/>
  <c r="L515" i="16"/>
  <c r="L514" i="16"/>
  <c r="L513" i="16"/>
  <c r="L512" i="16"/>
  <c r="L511" i="16"/>
  <c r="L510" i="16"/>
  <c r="L509" i="16"/>
  <c r="L508" i="16"/>
  <c r="L507" i="16"/>
  <c r="L506" i="16"/>
  <c r="L505" i="16"/>
  <c r="L504" i="16"/>
  <c r="L503" i="16"/>
  <c r="L502" i="16"/>
  <c r="L501" i="16"/>
  <c r="L500" i="16"/>
  <c r="L499" i="16"/>
  <c r="L498" i="16"/>
  <c r="L497" i="16"/>
  <c r="L496" i="16"/>
  <c r="L495" i="16"/>
  <c r="L494" i="16"/>
  <c r="L493" i="16"/>
  <c r="L492" i="16"/>
  <c r="L491" i="16"/>
  <c r="L490" i="16"/>
  <c r="L489" i="16"/>
  <c r="L488" i="16"/>
  <c r="L487" i="16"/>
  <c r="L486" i="16"/>
  <c r="L485" i="16"/>
  <c r="L484" i="16"/>
  <c r="L483" i="16"/>
  <c r="L482" i="16"/>
  <c r="L481" i="16"/>
  <c r="L480" i="16"/>
  <c r="L479" i="16"/>
  <c r="L478" i="16"/>
  <c r="L477" i="16"/>
  <c r="L476" i="16"/>
  <c r="L475" i="16"/>
  <c r="L474" i="16"/>
  <c r="L473" i="16"/>
  <c r="L472" i="16"/>
  <c r="L471" i="16"/>
  <c r="L470" i="16"/>
  <c r="L469" i="16"/>
  <c r="L468" i="16"/>
  <c r="L467" i="16"/>
  <c r="L466" i="16"/>
  <c r="L465" i="16"/>
  <c r="L464" i="16"/>
  <c r="L463" i="16"/>
  <c r="L462" i="16"/>
  <c r="L461" i="16"/>
  <c r="L460" i="16"/>
  <c r="L459" i="16"/>
  <c r="L458" i="16"/>
  <c r="L457" i="16"/>
  <c r="L456" i="16"/>
  <c r="L455" i="16"/>
  <c r="L454" i="16"/>
  <c r="L453" i="16"/>
  <c r="L452" i="16"/>
  <c r="L451" i="16"/>
  <c r="L450" i="16"/>
  <c r="L449" i="16"/>
  <c r="L448" i="16"/>
  <c r="L447" i="16"/>
  <c r="L446" i="16"/>
  <c r="L445" i="16"/>
  <c r="L444" i="16"/>
  <c r="L443" i="16"/>
  <c r="L442" i="16"/>
  <c r="L441" i="16"/>
  <c r="L440" i="16"/>
  <c r="L439" i="16"/>
  <c r="L438" i="16"/>
  <c r="L437" i="16"/>
  <c r="L436" i="16"/>
  <c r="L435" i="16"/>
  <c r="L434" i="16"/>
  <c r="L433" i="16"/>
  <c r="L432" i="16"/>
  <c r="L431" i="16"/>
  <c r="L430" i="16"/>
  <c r="L429" i="16"/>
  <c r="L428" i="16"/>
  <c r="L427" i="16"/>
  <c r="L426" i="16"/>
  <c r="L425" i="16"/>
  <c r="L424" i="16"/>
  <c r="L423" i="16"/>
  <c r="L422" i="16"/>
  <c r="L421" i="16"/>
  <c r="L420" i="16"/>
  <c r="L419" i="16"/>
  <c r="L418" i="16"/>
  <c r="L417" i="16"/>
  <c r="L416" i="16"/>
  <c r="L415" i="16"/>
  <c r="L414" i="16"/>
  <c r="L413" i="16"/>
  <c r="L412" i="16"/>
  <c r="L411" i="16"/>
  <c r="L410" i="16"/>
  <c r="L409" i="16"/>
  <c r="L408" i="16"/>
  <c r="L407" i="16"/>
  <c r="L406" i="16"/>
  <c r="L405" i="16"/>
  <c r="L404" i="16"/>
  <c r="L403" i="16"/>
  <c r="L402" i="16"/>
  <c r="L401" i="16"/>
  <c r="L400" i="16"/>
  <c r="L399" i="16"/>
  <c r="L398" i="16"/>
  <c r="L397" i="16"/>
  <c r="L396" i="16"/>
  <c r="L395" i="16"/>
  <c r="L394" i="16"/>
  <c r="L393" i="16"/>
  <c r="L392" i="16"/>
  <c r="L391" i="16"/>
  <c r="L390" i="16"/>
  <c r="L389" i="16"/>
  <c r="L388" i="16"/>
  <c r="L387" i="16"/>
  <c r="L386" i="16"/>
  <c r="L385" i="16"/>
  <c r="L384" i="16"/>
  <c r="L383" i="16"/>
  <c r="L382" i="16"/>
  <c r="L381" i="16"/>
  <c r="L380" i="16"/>
  <c r="L379" i="16"/>
  <c r="L378" i="16"/>
  <c r="L377" i="16"/>
  <c r="L376" i="16"/>
  <c r="L375" i="16"/>
  <c r="L374" i="16"/>
  <c r="L373" i="16"/>
  <c r="L372" i="16"/>
  <c r="L371" i="16"/>
  <c r="L370" i="16"/>
  <c r="L369" i="16"/>
  <c r="L368" i="16"/>
  <c r="L367" i="16"/>
  <c r="L366" i="16"/>
  <c r="L365" i="16"/>
  <c r="L364" i="16"/>
  <c r="L363" i="16"/>
  <c r="L362" i="16"/>
  <c r="L361" i="16"/>
  <c r="L360" i="16"/>
  <c r="L359" i="16"/>
  <c r="L358" i="16"/>
  <c r="L357" i="16"/>
  <c r="L356" i="16"/>
  <c r="L355" i="16"/>
  <c r="L354" i="16"/>
  <c r="L353" i="16"/>
  <c r="L352" i="16"/>
  <c r="L351" i="16"/>
  <c r="L350" i="16"/>
  <c r="L349" i="16"/>
  <c r="L348" i="16"/>
  <c r="L347" i="16"/>
  <c r="L346" i="16"/>
  <c r="L345" i="16"/>
  <c r="L344" i="16"/>
  <c r="L343" i="16"/>
  <c r="L342" i="16"/>
  <c r="L341" i="16"/>
  <c r="L340" i="16"/>
  <c r="L339" i="16"/>
  <c r="L338" i="16"/>
  <c r="L337" i="16"/>
  <c r="L336" i="16"/>
  <c r="L335" i="16"/>
  <c r="L334" i="16"/>
  <c r="L333" i="16"/>
  <c r="L332" i="16"/>
  <c r="L331" i="16"/>
  <c r="L330" i="16"/>
  <c r="L329" i="16"/>
  <c r="L328" i="16"/>
  <c r="L327" i="16"/>
  <c r="L326" i="16"/>
  <c r="L325" i="16"/>
  <c r="L324" i="16"/>
  <c r="L323" i="16"/>
  <c r="L322" i="16"/>
  <c r="L321" i="16"/>
  <c r="L320" i="16"/>
  <c r="L319" i="16"/>
  <c r="L318" i="16"/>
  <c r="L317" i="16"/>
  <c r="L316" i="16"/>
  <c r="L315" i="16"/>
  <c r="L314" i="16"/>
  <c r="L313" i="16"/>
  <c r="L312" i="16"/>
  <c r="L311" i="16"/>
  <c r="L310" i="16"/>
  <c r="L309" i="16"/>
  <c r="L308" i="16"/>
  <c r="L307" i="16"/>
  <c r="L306" i="16"/>
  <c r="L305" i="16"/>
  <c r="L304" i="16"/>
  <c r="L303" i="16"/>
  <c r="L302" i="16"/>
  <c r="L301" i="16"/>
  <c r="L300" i="16"/>
  <c r="L299" i="16"/>
  <c r="L298" i="16"/>
  <c r="L297" i="16"/>
  <c r="L296" i="16"/>
  <c r="L295" i="16"/>
  <c r="L294" i="16"/>
  <c r="L293" i="16"/>
  <c r="L292" i="16"/>
  <c r="L291" i="16"/>
  <c r="L290" i="16"/>
  <c r="L289" i="16"/>
  <c r="L288" i="16"/>
  <c r="L287" i="16"/>
  <c r="L286" i="16"/>
  <c r="L285" i="16"/>
  <c r="L284" i="16"/>
  <c r="L283" i="16"/>
  <c r="L282" i="16"/>
  <c r="L281" i="16"/>
  <c r="L280" i="16"/>
  <c r="L279" i="16"/>
  <c r="L278" i="16"/>
  <c r="L277" i="16"/>
  <c r="L276" i="16"/>
  <c r="L275" i="16"/>
  <c r="L274" i="16"/>
  <c r="L273" i="16"/>
  <c r="L272" i="16"/>
  <c r="L271" i="16"/>
  <c r="L270" i="16"/>
  <c r="L269" i="16"/>
  <c r="L268" i="16"/>
  <c r="L267" i="16"/>
  <c r="L266" i="16"/>
  <c r="L265" i="16"/>
  <c r="L264" i="16"/>
  <c r="L263" i="16"/>
  <c r="L262" i="16"/>
  <c r="L261" i="16"/>
  <c r="L260" i="16"/>
  <c r="L259" i="16"/>
  <c r="L258" i="16"/>
  <c r="L257" i="16"/>
  <c r="L256" i="16"/>
  <c r="L255" i="16"/>
  <c r="L254" i="16"/>
  <c r="L253" i="16"/>
  <c r="L252" i="16"/>
  <c r="L251" i="16"/>
  <c r="L250" i="16"/>
  <c r="L249" i="16"/>
  <c r="L248" i="16"/>
  <c r="L247" i="16"/>
  <c r="L246" i="16"/>
  <c r="L245" i="16"/>
  <c r="L244" i="16"/>
  <c r="L243" i="16"/>
  <c r="L242" i="16"/>
  <c r="L241" i="16"/>
  <c r="L240" i="16"/>
  <c r="L239" i="16"/>
  <c r="L238" i="16"/>
  <c r="L237" i="16"/>
  <c r="L236" i="16"/>
  <c r="L235" i="16"/>
  <c r="L234" i="16"/>
  <c r="L233" i="16"/>
  <c r="L232" i="16"/>
  <c r="L231" i="16"/>
  <c r="L230" i="16"/>
  <c r="L229" i="16"/>
  <c r="L228" i="16"/>
  <c r="L227" i="16"/>
  <c r="L226" i="16"/>
  <c r="L225" i="16"/>
  <c r="L224" i="16"/>
  <c r="L223" i="16"/>
  <c r="L222" i="16"/>
  <c r="L221" i="16"/>
  <c r="L220" i="16"/>
  <c r="L219" i="16"/>
  <c r="L218" i="16"/>
  <c r="L217" i="16"/>
  <c r="L216" i="16"/>
  <c r="L215" i="16"/>
  <c r="L214" i="16"/>
  <c r="L213" i="16"/>
  <c r="L212" i="16"/>
  <c r="L211" i="16"/>
  <c r="L210" i="16"/>
  <c r="L209" i="16"/>
  <c r="L208" i="16"/>
  <c r="L207" i="16"/>
  <c r="L206" i="16"/>
  <c r="L205" i="16"/>
  <c r="L204" i="16"/>
  <c r="L203" i="16"/>
  <c r="L202" i="16"/>
  <c r="L201" i="16"/>
  <c r="L200" i="16"/>
  <c r="L199" i="16"/>
  <c r="L198" i="16"/>
  <c r="L197" i="16"/>
  <c r="L196" i="16"/>
  <c r="L195" i="16"/>
  <c r="L194" i="16"/>
  <c r="L193" i="16"/>
  <c r="L192" i="16"/>
  <c r="L191" i="16"/>
  <c r="L190" i="16"/>
  <c r="L189" i="16"/>
  <c r="L188" i="16"/>
  <c r="L187" i="16"/>
  <c r="L186" i="16"/>
  <c r="L185" i="16"/>
  <c r="L184" i="16"/>
  <c r="L183" i="16"/>
  <c r="L182" i="16"/>
  <c r="L181" i="16"/>
  <c r="L180" i="16"/>
  <c r="L179" i="16"/>
  <c r="L178" i="16"/>
  <c r="L177" i="16"/>
  <c r="L176" i="16"/>
  <c r="L175" i="16"/>
  <c r="L174" i="16"/>
  <c r="L173" i="16"/>
  <c r="L172" i="16"/>
  <c r="L171" i="16"/>
  <c r="L170" i="16"/>
  <c r="L169" i="16"/>
  <c r="L168" i="16"/>
  <c r="L167" i="16"/>
  <c r="L166" i="16"/>
  <c r="L165" i="16"/>
  <c r="L164" i="16"/>
  <c r="L163" i="16"/>
  <c r="L162" i="16"/>
  <c r="L161" i="16"/>
  <c r="L160" i="16"/>
  <c r="L159" i="16"/>
  <c r="L158" i="16"/>
  <c r="L157" i="16"/>
  <c r="L156" i="16"/>
  <c r="L155" i="16"/>
  <c r="L154" i="16"/>
  <c r="L153" i="16"/>
  <c r="L152" i="16"/>
  <c r="L151" i="16"/>
  <c r="L150" i="16"/>
  <c r="L149" i="16"/>
  <c r="L148" i="16"/>
  <c r="L147" i="16"/>
  <c r="L146" i="16"/>
  <c r="L145" i="16"/>
  <c r="L144" i="16"/>
  <c r="L143" i="16"/>
  <c r="L142" i="16"/>
  <c r="L141" i="16"/>
  <c r="L140" i="16"/>
  <c r="L139" i="16"/>
  <c r="L138" i="16"/>
  <c r="L137" i="16"/>
  <c r="L136" i="16"/>
  <c r="L135" i="16"/>
  <c r="L134" i="16"/>
  <c r="L133" i="16"/>
  <c r="L132" i="16"/>
  <c r="L131" i="16"/>
  <c r="L130" i="16"/>
  <c r="L129" i="16"/>
  <c r="L128" i="16"/>
  <c r="L127" i="16"/>
  <c r="L126" i="16"/>
  <c r="L125" i="16"/>
  <c r="L124" i="16"/>
  <c r="L123" i="16"/>
  <c r="L122" i="16"/>
  <c r="L121" i="16"/>
  <c r="L120" i="16"/>
  <c r="L119" i="16"/>
  <c r="L118" i="16"/>
  <c r="L117" i="16"/>
  <c r="L116" i="16"/>
  <c r="L115" i="16"/>
  <c r="L114" i="16"/>
  <c r="L113" i="16"/>
  <c r="L112" i="16"/>
  <c r="L111" i="16"/>
  <c r="L110" i="16"/>
  <c r="L109" i="16"/>
  <c r="L108" i="16"/>
  <c r="L107" i="16"/>
  <c r="L106" i="16"/>
  <c r="L105" i="16"/>
  <c r="L104" i="16"/>
  <c r="L103" i="16"/>
  <c r="L102" i="16"/>
  <c r="L101" i="16"/>
  <c r="L100" i="16"/>
  <c r="L99" i="16"/>
  <c r="L98" i="16"/>
  <c r="L97" i="16"/>
  <c r="L96" i="16"/>
  <c r="L95" i="16"/>
  <c r="L94" i="16"/>
  <c r="L93" i="16"/>
  <c r="L92" i="16"/>
  <c r="L91" i="16"/>
  <c r="L90" i="16"/>
  <c r="L89" i="16"/>
  <c r="L88" i="16"/>
  <c r="L87" i="16"/>
  <c r="L86" i="16"/>
  <c r="L85" i="16"/>
  <c r="L84" i="16"/>
  <c r="L83" i="16"/>
  <c r="L82" i="16"/>
  <c r="L81" i="16"/>
  <c r="L80" i="16"/>
  <c r="L79" i="16"/>
  <c r="L78" i="16"/>
  <c r="L77"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0" i="16"/>
  <c r="L9" i="16"/>
  <c r="L8" i="16"/>
  <c r="L7" i="16"/>
  <c r="L6" i="16"/>
  <c r="L5" i="16"/>
  <c r="L4" i="16"/>
  <c r="L3" i="16"/>
  <c r="A3" i="16"/>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L2" i="16"/>
  <c r="L721" i="15"/>
  <c r="L720" i="15"/>
  <c r="L719" i="15"/>
  <c r="L718" i="15"/>
  <c r="L717" i="15"/>
  <c r="L716" i="15"/>
  <c r="L715" i="15"/>
  <c r="L714" i="15"/>
  <c r="L713" i="15"/>
  <c r="L712" i="15"/>
  <c r="L711" i="15"/>
  <c r="L710" i="15"/>
  <c r="L709" i="15"/>
  <c r="L708" i="15"/>
  <c r="L707" i="15"/>
  <c r="L706" i="15"/>
  <c r="L705" i="15"/>
  <c r="L704" i="15"/>
  <c r="L703" i="15"/>
  <c r="L702" i="15"/>
  <c r="L701" i="15"/>
  <c r="L700" i="15"/>
  <c r="L699" i="15"/>
  <c r="L698" i="15"/>
  <c r="L697" i="15"/>
  <c r="L696" i="15"/>
  <c r="L695" i="15"/>
  <c r="L694" i="15"/>
  <c r="L693" i="15"/>
  <c r="L692" i="15"/>
  <c r="J692" i="15"/>
  <c r="J693" i="15" s="1"/>
  <c r="J694" i="15" s="1"/>
  <c r="J695" i="15" s="1"/>
  <c r="J696" i="15" s="1"/>
  <c r="J697" i="15" s="1"/>
  <c r="J698" i="15" s="1"/>
  <c r="J699" i="15" s="1"/>
  <c r="J700" i="15" s="1"/>
  <c r="J701" i="15" s="1"/>
  <c r="J702" i="15" s="1"/>
  <c r="J703" i="15" s="1"/>
  <c r="J704" i="15" s="1"/>
  <c r="J705" i="15" s="1"/>
  <c r="J706" i="15" s="1"/>
  <c r="J707" i="15" s="1"/>
  <c r="J708" i="15" s="1"/>
  <c r="J709" i="15" s="1"/>
  <c r="J710" i="15" s="1"/>
  <c r="J711" i="15" s="1"/>
  <c r="J712" i="15" s="1"/>
  <c r="J713" i="15" s="1"/>
  <c r="J714" i="15" s="1"/>
  <c r="J715" i="15" s="1"/>
  <c r="J716" i="15" s="1"/>
  <c r="J717" i="15" s="1"/>
  <c r="J718" i="15" s="1"/>
  <c r="J719" i="15" s="1"/>
  <c r="J720" i="15" s="1"/>
  <c r="J721" i="15" s="1"/>
  <c r="L691" i="15"/>
  <c r="L690" i="15"/>
  <c r="L689" i="15"/>
  <c r="L688" i="15"/>
  <c r="L687" i="15"/>
  <c r="L686" i="15"/>
  <c r="L685" i="15"/>
  <c r="L684" i="15"/>
  <c r="L683" i="15"/>
  <c r="L682" i="15"/>
  <c r="L681" i="15"/>
  <c r="L680" i="15"/>
  <c r="L679" i="15"/>
  <c r="L678" i="15"/>
  <c r="L677" i="15"/>
  <c r="L676" i="15"/>
  <c r="L675" i="15"/>
  <c r="L674" i="15"/>
  <c r="L673" i="15"/>
  <c r="L672" i="15"/>
  <c r="L671" i="15"/>
  <c r="L670" i="15"/>
  <c r="L669" i="15"/>
  <c r="L668" i="15"/>
  <c r="L667" i="15"/>
  <c r="L666" i="15"/>
  <c r="L665" i="15"/>
  <c r="L664" i="15"/>
  <c r="L663" i="15"/>
  <c r="L662" i="15"/>
  <c r="L661" i="15"/>
  <c r="L660" i="15"/>
  <c r="L659" i="15"/>
  <c r="L658" i="15"/>
  <c r="L657" i="15"/>
  <c r="L656" i="15"/>
  <c r="L655" i="15"/>
  <c r="I655" i="15"/>
  <c r="I656" i="15" s="1"/>
  <c r="I657" i="15" s="1"/>
  <c r="I658" i="15" s="1"/>
  <c r="I659" i="15" s="1"/>
  <c r="I660" i="15" s="1"/>
  <c r="I661" i="15" s="1"/>
  <c r="I662" i="15" s="1"/>
  <c r="I663" i="15" s="1"/>
  <c r="I664" i="15" s="1"/>
  <c r="I665" i="15" s="1"/>
  <c r="I666" i="15" s="1"/>
  <c r="I667" i="15" s="1"/>
  <c r="I668" i="15" s="1"/>
  <c r="I669" i="15" s="1"/>
  <c r="I670" i="15" s="1"/>
  <c r="I671" i="15" s="1"/>
  <c r="I672" i="15" s="1"/>
  <c r="I673" i="15" s="1"/>
  <c r="I674" i="15" s="1"/>
  <c r="I675" i="15" s="1"/>
  <c r="I676" i="15" s="1"/>
  <c r="I677" i="15" s="1"/>
  <c r="I678" i="15" s="1"/>
  <c r="I679" i="15" s="1"/>
  <c r="I680" i="15" s="1"/>
  <c r="I681" i="15" s="1"/>
  <c r="I682" i="15" s="1"/>
  <c r="I683" i="15" s="1"/>
  <c r="I684" i="15" s="1"/>
  <c r="I685" i="15" s="1"/>
  <c r="I686" i="15" s="1"/>
  <c r="I687" i="15" s="1"/>
  <c r="I688" i="15" s="1"/>
  <c r="I689" i="15" s="1"/>
  <c r="I690" i="15" s="1"/>
  <c r="I691" i="15" s="1"/>
  <c r="I692" i="15" s="1"/>
  <c r="I693" i="15" s="1"/>
  <c r="I694" i="15" s="1"/>
  <c r="I695" i="15" s="1"/>
  <c r="I696" i="15" s="1"/>
  <c r="I697" i="15" s="1"/>
  <c r="I698" i="15" s="1"/>
  <c r="I699" i="15" s="1"/>
  <c r="I700" i="15" s="1"/>
  <c r="I701" i="15" s="1"/>
  <c r="I702" i="15" s="1"/>
  <c r="I703" i="15" s="1"/>
  <c r="I704" i="15" s="1"/>
  <c r="I705" i="15" s="1"/>
  <c r="I706" i="15" s="1"/>
  <c r="I707" i="15" s="1"/>
  <c r="I708" i="15" s="1"/>
  <c r="I709" i="15" s="1"/>
  <c r="I710" i="15" s="1"/>
  <c r="I711" i="15" s="1"/>
  <c r="I712" i="15" s="1"/>
  <c r="I713" i="15" s="1"/>
  <c r="I714" i="15" s="1"/>
  <c r="I715" i="15" s="1"/>
  <c r="I716" i="15" s="1"/>
  <c r="I717" i="15" s="1"/>
  <c r="I718" i="15" s="1"/>
  <c r="I719" i="15" s="1"/>
  <c r="I720" i="15" s="1"/>
  <c r="I721" i="15" s="1"/>
  <c r="L654" i="15"/>
  <c r="L653" i="15"/>
  <c r="L652" i="15"/>
  <c r="L651" i="15"/>
  <c r="L650" i="15"/>
  <c r="L649" i="15"/>
  <c r="L648" i="15"/>
  <c r="L647" i="15"/>
  <c r="L646" i="15"/>
  <c r="L645" i="15"/>
  <c r="L644" i="15"/>
  <c r="L643" i="15"/>
  <c r="L642" i="15"/>
  <c r="L641" i="15"/>
  <c r="L640" i="15"/>
  <c r="L639" i="15"/>
  <c r="L638" i="15"/>
  <c r="L637" i="15"/>
  <c r="L636" i="15"/>
  <c r="L635" i="15"/>
  <c r="L634" i="15"/>
  <c r="L633" i="15"/>
  <c r="L632" i="15"/>
  <c r="L631" i="15"/>
  <c r="L630" i="15"/>
  <c r="L629" i="15"/>
  <c r="L628" i="15"/>
  <c r="L627" i="15"/>
  <c r="L626" i="15"/>
  <c r="L625" i="15"/>
  <c r="L624" i="15"/>
  <c r="L623" i="15"/>
  <c r="G623" i="15"/>
  <c r="G624" i="15" s="1"/>
  <c r="G625" i="15" s="1"/>
  <c r="G626" i="15" s="1"/>
  <c r="G627" i="15" s="1"/>
  <c r="G628" i="15" s="1"/>
  <c r="G629" i="15" s="1"/>
  <c r="G630" i="15" s="1"/>
  <c r="G631" i="15" s="1"/>
  <c r="G632" i="15" s="1"/>
  <c r="G633" i="15" s="1"/>
  <c r="G634" i="15" s="1"/>
  <c r="G635" i="15" s="1"/>
  <c r="G636" i="15" s="1"/>
  <c r="G637" i="15" s="1"/>
  <c r="G638" i="15" s="1"/>
  <c r="G639" i="15" s="1"/>
  <c r="G640" i="15" s="1"/>
  <c r="G641" i="15" s="1"/>
  <c r="G642" i="15" s="1"/>
  <c r="G643" i="15" s="1"/>
  <c r="G644" i="15" s="1"/>
  <c r="G645" i="15" s="1"/>
  <c r="G646" i="15" s="1"/>
  <c r="G647" i="15" s="1"/>
  <c r="G648" i="15" s="1"/>
  <c r="G649" i="15" s="1"/>
  <c r="G650" i="15" s="1"/>
  <c r="G651" i="15" s="1"/>
  <c r="G652" i="15" s="1"/>
  <c r="G653" i="15" s="1"/>
  <c r="G654" i="15" s="1"/>
  <c r="G655" i="15" s="1"/>
  <c r="G656" i="15" s="1"/>
  <c r="G657" i="15" s="1"/>
  <c r="G658" i="15" s="1"/>
  <c r="G659" i="15" s="1"/>
  <c r="G660" i="15" s="1"/>
  <c r="G661" i="15" s="1"/>
  <c r="G662" i="15" s="1"/>
  <c r="G663" i="15" s="1"/>
  <c r="G664" i="15" s="1"/>
  <c r="G665" i="15" s="1"/>
  <c r="G666" i="15" s="1"/>
  <c r="G667" i="15" s="1"/>
  <c r="G668" i="15" s="1"/>
  <c r="G669" i="15" s="1"/>
  <c r="G670" i="15" s="1"/>
  <c r="G671" i="15" s="1"/>
  <c r="G672" i="15" s="1"/>
  <c r="G673" i="15" s="1"/>
  <c r="G674" i="15" s="1"/>
  <c r="G675" i="15" s="1"/>
  <c r="G676" i="15" s="1"/>
  <c r="G677" i="15" s="1"/>
  <c r="G678" i="15" s="1"/>
  <c r="G679" i="15" s="1"/>
  <c r="G680" i="15" s="1"/>
  <c r="G681" i="15" s="1"/>
  <c r="G682" i="15" s="1"/>
  <c r="G683" i="15" s="1"/>
  <c r="G684" i="15" s="1"/>
  <c r="G685" i="15" s="1"/>
  <c r="G686" i="15" s="1"/>
  <c r="G687" i="15" s="1"/>
  <c r="G688" i="15" s="1"/>
  <c r="G689" i="15" s="1"/>
  <c r="G690" i="15" s="1"/>
  <c r="G691" i="15" s="1"/>
  <c r="G692" i="15" s="1"/>
  <c r="G693" i="15" s="1"/>
  <c r="G694" i="15" s="1"/>
  <c r="G695" i="15" s="1"/>
  <c r="G696" i="15" s="1"/>
  <c r="G697" i="15" s="1"/>
  <c r="G698" i="15" s="1"/>
  <c r="G699" i="15" s="1"/>
  <c r="G700" i="15" s="1"/>
  <c r="G701" i="15" s="1"/>
  <c r="G702" i="15" s="1"/>
  <c r="G703" i="15" s="1"/>
  <c r="G704" i="15" s="1"/>
  <c r="G705" i="15" s="1"/>
  <c r="G706" i="15" s="1"/>
  <c r="G707" i="15" s="1"/>
  <c r="G708" i="15" s="1"/>
  <c r="G709" i="15" s="1"/>
  <c r="G710" i="15" s="1"/>
  <c r="G711" i="15" s="1"/>
  <c r="G712" i="15" s="1"/>
  <c r="G713" i="15" s="1"/>
  <c r="G714" i="15" s="1"/>
  <c r="G715" i="15" s="1"/>
  <c r="G716" i="15" s="1"/>
  <c r="G717" i="15" s="1"/>
  <c r="G718" i="15" s="1"/>
  <c r="G719" i="15" s="1"/>
  <c r="G720" i="15" s="1"/>
  <c r="G721" i="15" s="1"/>
  <c r="L622" i="15"/>
  <c r="L621" i="15"/>
  <c r="L620" i="15"/>
  <c r="L619" i="15"/>
  <c r="L618" i="15"/>
  <c r="L617" i="15"/>
  <c r="L616" i="15"/>
  <c r="L615" i="15"/>
  <c r="L614" i="15"/>
  <c r="L613" i="15"/>
  <c r="K613" i="15"/>
  <c r="K614" i="15" s="1"/>
  <c r="K615" i="15" s="1"/>
  <c r="K616" i="15" s="1"/>
  <c r="K617" i="15" s="1"/>
  <c r="K618" i="15" s="1"/>
  <c r="K619" i="15" s="1"/>
  <c r="K620" i="15" s="1"/>
  <c r="K621" i="15" s="1"/>
  <c r="K622" i="15" s="1"/>
  <c r="K623" i="15" s="1"/>
  <c r="K624" i="15" s="1"/>
  <c r="K625" i="15" s="1"/>
  <c r="K626" i="15" s="1"/>
  <c r="K627" i="15" s="1"/>
  <c r="K628" i="15" s="1"/>
  <c r="K629" i="15" s="1"/>
  <c r="K630" i="15" s="1"/>
  <c r="K631" i="15" s="1"/>
  <c r="K632" i="15" s="1"/>
  <c r="K633" i="15" s="1"/>
  <c r="K634" i="15" s="1"/>
  <c r="K635" i="15" s="1"/>
  <c r="K636" i="15" s="1"/>
  <c r="K637" i="15" s="1"/>
  <c r="K638" i="15" s="1"/>
  <c r="K639" i="15" s="1"/>
  <c r="K640" i="15" s="1"/>
  <c r="K641" i="15" s="1"/>
  <c r="K642" i="15" s="1"/>
  <c r="K643" i="15" s="1"/>
  <c r="K644" i="15" s="1"/>
  <c r="K645" i="15" s="1"/>
  <c r="K646" i="15" s="1"/>
  <c r="K647" i="15" s="1"/>
  <c r="K648" i="15" s="1"/>
  <c r="K649" i="15" s="1"/>
  <c r="K650" i="15" s="1"/>
  <c r="K651" i="15" s="1"/>
  <c r="K652" i="15" s="1"/>
  <c r="K653" i="15" s="1"/>
  <c r="K654" i="15" s="1"/>
  <c r="K655" i="15" s="1"/>
  <c r="K656" i="15" s="1"/>
  <c r="K657" i="15" s="1"/>
  <c r="K658" i="15" s="1"/>
  <c r="K659" i="15" s="1"/>
  <c r="K660" i="15" s="1"/>
  <c r="K661" i="15" s="1"/>
  <c r="K662" i="15" s="1"/>
  <c r="K663" i="15" s="1"/>
  <c r="K664" i="15" s="1"/>
  <c r="K665" i="15" s="1"/>
  <c r="K666" i="15" s="1"/>
  <c r="K667" i="15" s="1"/>
  <c r="K668" i="15" s="1"/>
  <c r="K669" i="15" s="1"/>
  <c r="K670" i="15" s="1"/>
  <c r="K671" i="15" s="1"/>
  <c r="K672" i="15" s="1"/>
  <c r="K673" i="15" s="1"/>
  <c r="K674" i="15" s="1"/>
  <c r="K675" i="15" s="1"/>
  <c r="K676" i="15" s="1"/>
  <c r="K677" i="15" s="1"/>
  <c r="K678" i="15" s="1"/>
  <c r="K679" i="15" s="1"/>
  <c r="K680" i="15" s="1"/>
  <c r="K681" i="15" s="1"/>
  <c r="K682" i="15" s="1"/>
  <c r="K683" i="15" s="1"/>
  <c r="K684" i="15" s="1"/>
  <c r="K685" i="15" s="1"/>
  <c r="K686" i="15" s="1"/>
  <c r="K687" i="15" s="1"/>
  <c r="K688" i="15" s="1"/>
  <c r="K689" i="15" s="1"/>
  <c r="K690" i="15" s="1"/>
  <c r="K691" i="15" s="1"/>
  <c r="K692" i="15" s="1"/>
  <c r="K693" i="15" s="1"/>
  <c r="K694" i="15" s="1"/>
  <c r="K695" i="15" s="1"/>
  <c r="K696" i="15" s="1"/>
  <c r="K697" i="15" s="1"/>
  <c r="K698" i="15" s="1"/>
  <c r="K699" i="15" s="1"/>
  <c r="K700" i="15" s="1"/>
  <c r="K701" i="15" s="1"/>
  <c r="K702" i="15" s="1"/>
  <c r="K703" i="15" s="1"/>
  <c r="K704" i="15" s="1"/>
  <c r="K705" i="15" s="1"/>
  <c r="K706" i="15" s="1"/>
  <c r="K707" i="15" s="1"/>
  <c r="K708" i="15" s="1"/>
  <c r="K709" i="15" s="1"/>
  <c r="K710" i="15" s="1"/>
  <c r="K711" i="15" s="1"/>
  <c r="K712" i="15" s="1"/>
  <c r="K713" i="15" s="1"/>
  <c r="K714" i="15" s="1"/>
  <c r="K715" i="15" s="1"/>
  <c r="K716" i="15" s="1"/>
  <c r="K717" i="15" s="1"/>
  <c r="K718" i="15" s="1"/>
  <c r="K719" i="15" s="1"/>
  <c r="K720" i="15" s="1"/>
  <c r="K721" i="15" s="1"/>
  <c r="L612" i="15"/>
  <c r="L611" i="15"/>
  <c r="L610" i="15"/>
  <c r="L609" i="15"/>
  <c r="I609" i="15"/>
  <c r="I610" i="15" s="1"/>
  <c r="I611" i="15" s="1"/>
  <c r="I612" i="15" s="1"/>
  <c r="I613" i="15" s="1"/>
  <c r="I614" i="15" s="1"/>
  <c r="I615" i="15" s="1"/>
  <c r="I616" i="15" s="1"/>
  <c r="I617" i="15" s="1"/>
  <c r="I618" i="15" s="1"/>
  <c r="I619" i="15" s="1"/>
  <c r="I620" i="15" s="1"/>
  <c r="I621" i="15" s="1"/>
  <c r="I622" i="15" s="1"/>
  <c r="I623" i="15" s="1"/>
  <c r="I624" i="15" s="1"/>
  <c r="I625" i="15" s="1"/>
  <c r="I626" i="15" s="1"/>
  <c r="I627" i="15" s="1"/>
  <c r="I628" i="15" s="1"/>
  <c r="I629" i="15" s="1"/>
  <c r="I630" i="15" s="1"/>
  <c r="I631" i="15" s="1"/>
  <c r="I632" i="15" s="1"/>
  <c r="I633" i="15" s="1"/>
  <c r="I634" i="15" s="1"/>
  <c r="I635" i="15" s="1"/>
  <c r="I636" i="15" s="1"/>
  <c r="I637" i="15" s="1"/>
  <c r="I638" i="15" s="1"/>
  <c r="I639" i="15" s="1"/>
  <c r="I640" i="15" s="1"/>
  <c r="I641" i="15" s="1"/>
  <c r="I642" i="15" s="1"/>
  <c r="I643" i="15" s="1"/>
  <c r="I644" i="15" s="1"/>
  <c r="I645" i="15" s="1"/>
  <c r="I646" i="15" s="1"/>
  <c r="I647" i="15" s="1"/>
  <c r="I648" i="15" s="1"/>
  <c r="I649" i="15" s="1"/>
  <c r="I650" i="15" s="1"/>
  <c r="I651" i="15" s="1"/>
  <c r="I652" i="15" s="1"/>
  <c r="I653" i="15" s="1"/>
  <c r="I654" i="15" s="1"/>
  <c r="L608" i="15"/>
  <c r="L607" i="15"/>
  <c r="K607" i="15"/>
  <c r="K608" i="15" s="1"/>
  <c r="K609" i="15" s="1"/>
  <c r="K610" i="15" s="1"/>
  <c r="K611" i="15" s="1"/>
  <c r="K612" i="15" s="1"/>
  <c r="L606" i="15"/>
  <c r="I606" i="15"/>
  <c r="I607" i="15" s="1"/>
  <c r="I608" i="15" s="1"/>
  <c r="L605" i="15"/>
  <c r="J605" i="15"/>
  <c r="J606" i="15" s="1"/>
  <c r="J607" i="15" s="1"/>
  <c r="J608" i="15" s="1"/>
  <c r="J609" i="15" s="1"/>
  <c r="J610" i="15" s="1"/>
  <c r="J611" i="15" s="1"/>
  <c r="J612" i="15" s="1"/>
  <c r="J613" i="15" s="1"/>
  <c r="J614" i="15" s="1"/>
  <c r="J615" i="15" s="1"/>
  <c r="J616" i="15" s="1"/>
  <c r="J617" i="15" s="1"/>
  <c r="J618" i="15" s="1"/>
  <c r="J619" i="15" s="1"/>
  <c r="J620" i="15" s="1"/>
  <c r="J621" i="15" s="1"/>
  <c r="J622" i="15" s="1"/>
  <c r="J623" i="15" s="1"/>
  <c r="J624" i="15" s="1"/>
  <c r="J625" i="15" s="1"/>
  <c r="J626" i="15" s="1"/>
  <c r="J627" i="15" s="1"/>
  <c r="J628" i="15" s="1"/>
  <c r="J629" i="15" s="1"/>
  <c r="J630" i="15" s="1"/>
  <c r="J631" i="15" s="1"/>
  <c r="J632" i="15" s="1"/>
  <c r="J633" i="15" s="1"/>
  <c r="J634" i="15" s="1"/>
  <c r="J635" i="15" s="1"/>
  <c r="J636" i="15" s="1"/>
  <c r="J637" i="15" s="1"/>
  <c r="J638" i="15" s="1"/>
  <c r="J639" i="15" s="1"/>
  <c r="J640" i="15" s="1"/>
  <c r="J641" i="15" s="1"/>
  <c r="J642" i="15" s="1"/>
  <c r="J643" i="15" s="1"/>
  <c r="J644" i="15" s="1"/>
  <c r="J645" i="15" s="1"/>
  <c r="J646" i="15" s="1"/>
  <c r="J647" i="15" s="1"/>
  <c r="J648" i="15" s="1"/>
  <c r="J649" i="15" s="1"/>
  <c r="J650" i="15" s="1"/>
  <c r="J651" i="15" s="1"/>
  <c r="J652" i="15" s="1"/>
  <c r="J653" i="15" s="1"/>
  <c r="J654" i="15" s="1"/>
  <c r="J655" i="15" s="1"/>
  <c r="J656" i="15" s="1"/>
  <c r="J657" i="15" s="1"/>
  <c r="J658" i="15" s="1"/>
  <c r="J659" i="15" s="1"/>
  <c r="J660" i="15" s="1"/>
  <c r="J661" i="15" s="1"/>
  <c r="J662" i="15" s="1"/>
  <c r="J663" i="15" s="1"/>
  <c r="J664" i="15" s="1"/>
  <c r="J665" i="15" s="1"/>
  <c r="J666" i="15" s="1"/>
  <c r="J667" i="15" s="1"/>
  <c r="J668" i="15" s="1"/>
  <c r="J669" i="15" s="1"/>
  <c r="J670" i="15" s="1"/>
  <c r="J671" i="15" s="1"/>
  <c r="J672" i="15" s="1"/>
  <c r="J673" i="15" s="1"/>
  <c r="J674" i="15" s="1"/>
  <c r="J675" i="15" s="1"/>
  <c r="J676" i="15" s="1"/>
  <c r="J677" i="15" s="1"/>
  <c r="J678" i="15" s="1"/>
  <c r="J679" i="15" s="1"/>
  <c r="J680" i="15" s="1"/>
  <c r="J681" i="15" s="1"/>
  <c r="J682" i="15" s="1"/>
  <c r="J683" i="15" s="1"/>
  <c r="J684" i="15" s="1"/>
  <c r="J685" i="15" s="1"/>
  <c r="J686" i="15" s="1"/>
  <c r="J687" i="15" s="1"/>
  <c r="J688" i="15" s="1"/>
  <c r="J689" i="15" s="1"/>
  <c r="J690" i="15" s="1"/>
  <c r="J691" i="15" s="1"/>
  <c r="L604" i="15"/>
  <c r="J604" i="15"/>
  <c r="L603" i="15"/>
  <c r="K603" i="15"/>
  <c r="K604" i="15" s="1"/>
  <c r="K605" i="15" s="1"/>
  <c r="K606" i="15" s="1"/>
  <c r="J603" i="15"/>
  <c r="I603" i="15"/>
  <c r="I604" i="15" s="1"/>
  <c r="I605" i="15" s="1"/>
  <c r="H603" i="15"/>
  <c r="H604" i="15" s="1"/>
  <c r="H605" i="15" s="1"/>
  <c r="H606" i="15" s="1"/>
  <c r="H607" i="15" s="1"/>
  <c r="H608" i="15" s="1"/>
  <c r="H609" i="15" s="1"/>
  <c r="H610" i="15" s="1"/>
  <c r="H611" i="15" s="1"/>
  <c r="H612" i="15" s="1"/>
  <c r="H613" i="15" s="1"/>
  <c r="H614" i="15" s="1"/>
  <c r="H615" i="15" s="1"/>
  <c r="H616" i="15" s="1"/>
  <c r="H617" i="15" s="1"/>
  <c r="H618" i="15" s="1"/>
  <c r="H619" i="15" s="1"/>
  <c r="H620" i="15" s="1"/>
  <c r="H621" i="15" s="1"/>
  <c r="H622" i="15" s="1"/>
  <c r="H623" i="15" s="1"/>
  <c r="H624" i="15" s="1"/>
  <c r="H625" i="15" s="1"/>
  <c r="H626" i="15" s="1"/>
  <c r="H627" i="15" s="1"/>
  <c r="H628" i="15" s="1"/>
  <c r="H629" i="15" s="1"/>
  <c r="H630" i="15" s="1"/>
  <c r="H631" i="15" s="1"/>
  <c r="H632" i="15" s="1"/>
  <c r="H633" i="15" s="1"/>
  <c r="H634" i="15" s="1"/>
  <c r="H635" i="15" s="1"/>
  <c r="H636" i="15" s="1"/>
  <c r="H637" i="15" s="1"/>
  <c r="H638" i="15" s="1"/>
  <c r="H639" i="15" s="1"/>
  <c r="H640" i="15" s="1"/>
  <c r="H641" i="15" s="1"/>
  <c r="H642" i="15" s="1"/>
  <c r="H643" i="15" s="1"/>
  <c r="H644" i="15" s="1"/>
  <c r="H645" i="15" s="1"/>
  <c r="H646" i="15" s="1"/>
  <c r="H647" i="15" s="1"/>
  <c r="H648" i="15" s="1"/>
  <c r="H649" i="15" s="1"/>
  <c r="H650" i="15" s="1"/>
  <c r="H651" i="15" s="1"/>
  <c r="H652" i="15" s="1"/>
  <c r="H653" i="15" s="1"/>
  <c r="H654" i="15" s="1"/>
  <c r="H655" i="15" s="1"/>
  <c r="H656" i="15" s="1"/>
  <c r="H657" i="15" s="1"/>
  <c r="H658" i="15" s="1"/>
  <c r="H659" i="15" s="1"/>
  <c r="H660" i="15" s="1"/>
  <c r="H661" i="15" s="1"/>
  <c r="H662" i="15" s="1"/>
  <c r="H663" i="15" s="1"/>
  <c r="H664" i="15" s="1"/>
  <c r="H665" i="15" s="1"/>
  <c r="H666" i="15" s="1"/>
  <c r="H667" i="15" s="1"/>
  <c r="H668" i="15" s="1"/>
  <c r="H669" i="15" s="1"/>
  <c r="H670" i="15" s="1"/>
  <c r="H671" i="15" s="1"/>
  <c r="H672" i="15" s="1"/>
  <c r="H673" i="15" s="1"/>
  <c r="H674" i="15" s="1"/>
  <c r="H675" i="15" s="1"/>
  <c r="H676" i="15" s="1"/>
  <c r="H677" i="15" s="1"/>
  <c r="H678" i="15" s="1"/>
  <c r="H679" i="15" s="1"/>
  <c r="H680" i="15" s="1"/>
  <c r="H681" i="15" s="1"/>
  <c r="H682" i="15" s="1"/>
  <c r="H683" i="15" s="1"/>
  <c r="H684" i="15" s="1"/>
  <c r="H685" i="15" s="1"/>
  <c r="H686" i="15" s="1"/>
  <c r="H687" i="15" s="1"/>
  <c r="H688" i="15" s="1"/>
  <c r="H689" i="15" s="1"/>
  <c r="H690" i="15" s="1"/>
  <c r="H691" i="15" s="1"/>
  <c r="H692" i="15" s="1"/>
  <c r="H693" i="15" s="1"/>
  <c r="H694" i="15" s="1"/>
  <c r="H695" i="15" s="1"/>
  <c r="H696" i="15" s="1"/>
  <c r="H697" i="15" s="1"/>
  <c r="H698" i="15" s="1"/>
  <c r="H699" i="15" s="1"/>
  <c r="H700" i="15" s="1"/>
  <c r="H701" i="15" s="1"/>
  <c r="H702" i="15" s="1"/>
  <c r="H703" i="15" s="1"/>
  <c r="H704" i="15" s="1"/>
  <c r="H705" i="15" s="1"/>
  <c r="H706" i="15" s="1"/>
  <c r="H707" i="15" s="1"/>
  <c r="H708" i="15" s="1"/>
  <c r="H709" i="15" s="1"/>
  <c r="H710" i="15" s="1"/>
  <c r="H711" i="15" s="1"/>
  <c r="H712" i="15" s="1"/>
  <c r="H713" i="15" s="1"/>
  <c r="H714" i="15" s="1"/>
  <c r="H715" i="15" s="1"/>
  <c r="H716" i="15" s="1"/>
  <c r="H717" i="15" s="1"/>
  <c r="H718" i="15" s="1"/>
  <c r="H719" i="15" s="1"/>
  <c r="H720" i="15" s="1"/>
  <c r="H721" i="15" s="1"/>
  <c r="G603" i="15"/>
  <c r="G604" i="15" s="1"/>
  <c r="G605" i="15" s="1"/>
  <c r="G606" i="15" s="1"/>
  <c r="G607" i="15" s="1"/>
  <c r="G608" i="15" s="1"/>
  <c r="G609" i="15" s="1"/>
  <c r="G610" i="15" s="1"/>
  <c r="G611" i="15" s="1"/>
  <c r="G612" i="15" s="1"/>
  <c r="G613" i="15" s="1"/>
  <c r="G614" i="15" s="1"/>
  <c r="G615" i="15" s="1"/>
  <c r="G616" i="15" s="1"/>
  <c r="G617" i="15" s="1"/>
  <c r="G618" i="15" s="1"/>
  <c r="G619" i="15" s="1"/>
  <c r="G620" i="15" s="1"/>
  <c r="G621" i="15" s="1"/>
  <c r="G622" i="15" s="1"/>
  <c r="D603" i="15"/>
  <c r="D604" i="15" s="1"/>
  <c r="D605" i="15" s="1"/>
  <c r="D606" i="15" s="1"/>
  <c r="D607" i="15" s="1"/>
  <c r="D608" i="15" s="1"/>
  <c r="D609" i="15" s="1"/>
  <c r="D610" i="15" s="1"/>
  <c r="D611" i="15" s="1"/>
  <c r="D612" i="15" s="1"/>
  <c r="D613" i="15" s="1"/>
  <c r="D614" i="15" s="1"/>
  <c r="D615" i="15" s="1"/>
  <c r="D616" i="15" s="1"/>
  <c r="D617" i="15" s="1"/>
  <c r="D618" i="15" s="1"/>
  <c r="D619" i="15" s="1"/>
  <c r="D620" i="15" s="1"/>
  <c r="D621" i="15" s="1"/>
  <c r="D622" i="15" s="1"/>
  <c r="D623" i="15" s="1"/>
  <c r="D624" i="15" s="1"/>
  <c r="D625" i="15" s="1"/>
  <c r="D626" i="15" s="1"/>
  <c r="D627" i="15" s="1"/>
  <c r="D628" i="15" s="1"/>
  <c r="D629" i="15" s="1"/>
  <c r="D630" i="15" s="1"/>
  <c r="D631" i="15" s="1"/>
  <c r="D632" i="15" s="1"/>
  <c r="D633" i="15" s="1"/>
  <c r="D634" i="15" s="1"/>
  <c r="D635" i="15" s="1"/>
  <c r="D636" i="15" s="1"/>
  <c r="D637" i="15" s="1"/>
  <c r="D638" i="15" s="1"/>
  <c r="D639" i="15" s="1"/>
  <c r="D640" i="15" s="1"/>
  <c r="D641" i="15" s="1"/>
  <c r="D642" i="15" s="1"/>
  <c r="D643" i="15" s="1"/>
  <c r="D644" i="15" s="1"/>
  <c r="D645" i="15" s="1"/>
  <c r="D646" i="15" s="1"/>
  <c r="D647" i="15" s="1"/>
  <c r="D648" i="15" s="1"/>
  <c r="D649" i="15" s="1"/>
  <c r="D650" i="15" s="1"/>
  <c r="D651" i="15" s="1"/>
  <c r="D652" i="15" s="1"/>
  <c r="D653" i="15" s="1"/>
  <c r="D654" i="15" s="1"/>
  <c r="D655" i="15" s="1"/>
  <c r="D656" i="15" s="1"/>
  <c r="D657" i="15" s="1"/>
  <c r="D658" i="15" s="1"/>
  <c r="D659" i="15" s="1"/>
  <c r="D660" i="15" s="1"/>
  <c r="D661" i="15" s="1"/>
  <c r="D662" i="15" s="1"/>
  <c r="D663" i="15" s="1"/>
  <c r="D664" i="15" s="1"/>
  <c r="D665" i="15" s="1"/>
  <c r="D666" i="15" s="1"/>
  <c r="D667" i="15" s="1"/>
  <c r="D668" i="15" s="1"/>
  <c r="D669" i="15" s="1"/>
  <c r="D670" i="15" s="1"/>
  <c r="D671" i="15" s="1"/>
  <c r="D672" i="15" s="1"/>
  <c r="D673" i="15" s="1"/>
  <c r="D674" i="15" s="1"/>
  <c r="D675" i="15" s="1"/>
  <c r="D676" i="15" s="1"/>
  <c r="D677" i="15" s="1"/>
  <c r="D678" i="15" s="1"/>
  <c r="D679" i="15" s="1"/>
  <c r="D680" i="15" s="1"/>
  <c r="D681" i="15" s="1"/>
  <c r="D682" i="15" s="1"/>
  <c r="D683" i="15" s="1"/>
  <c r="D684" i="15" s="1"/>
  <c r="D685" i="15" s="1"/>
  <c r="D686" i="15" s="1"/>
  <c r="D687" i="15" s="1"/>
  <c r="D688" i="15" s="1"/>
  <c r="D689" i="15" s="1"/>
  <c r="D690" i="15" s="1"/>
  <c r="D691" i="15" s="1"/>
  <c r="D692" i="15" s="1"/>
  <c r="D693" i="15" s="1"/>
  <c r="D694" i="15" s="1"/>
  <c r="D695" i="15" s="1"/>
  <c r="D696" i="15" s="1"/>
  <c r="D697" i="15" s="1"/>
  <c r="D698" i="15" s="1"/>
  <c r="D699" i="15" s="1"/>
  <c r="D700" i="15" s="1"/>
  <c r="D701" i="15" s="1"/>
  <c r="D702" i="15" s="1"/>
  <c r="D703" i="15" s="1"/>
  <c r="D704" i="15" s="1"/>
  <c r="D705" i="15" s="1"/>
  <c r="D706" i="15" s="1"/>
  <c r="D707" i="15" s="1"/>
  <c r="D708" i="15" s="1"/>
  <c r="D709" i="15" s="1"/>
  <c r="D710" i="15" s="1"/>
  <c r="D711" i="15" s="1"/>
  <c r="D712" i="15" s="1"/>
  <c r="D713" i="15" s="1"/>
  <c r="D714" i="15" s="1"/>
  <c r="D715" i="15" s="1"/>
  <c r="D716" i="15" s="1"/>
  <c r="D717" i="15" s="1"/>
  <c r="D718" i="15" s="1"/>
  <c r="D719" i="15" s="1"/>
  <c r="D720" i="15" s="1"/>
  <c r="D721" i="15" s="1"/>
  <c r="L602" i="15"/>
  <c r="K602" i="15"/>
  <c r="J602" i="15"/>
  <c r="I602" i="15"/>
  <c r="H602" i="15"/>
  <c r="G602" i="15"/>
  <c r="F602" i="15"/>
  <c r="F603" i="15" s="1"/>
  <c r="F604" i="15" s="1"/>
  <c r="F605" i="15" s="1"/>
  <c r="F606" i="15" s="1"/>
  <c r="F607" i="15" s="1"/>
  <c r="F608" i="15" s="1"/>
  <c r="F609" i="15" s="1"/>
  <c r="F610" i="15" s="1"/>
  <c r="F611" i="15" s="1"/>
  <c r="F612" i="15" s="1"/>
  <c r="F613" i="15" s="1"/>
  <c r="F614" i="15" s="1"/>
  <c r="F615" i="15" s="1"/>
  <c r="F616" i="15" s="1"/>
  <c r="F617" i="15" s="1"/>
  <c r="F618" i="15" s="1"/>
  <c r="F619" i="15" s="1"/>
  <c r="F620" i="15" s="1"/>
  <c r="F621" i="15" s="1"/>
  <c r="F622" i="15" s="1"/>
  <c r="F623" i="15" s="1"/>
  <c r="F624" i="15" s="1"/>
  <c r="F625" i="15" s="1"/>
  <c r="F626" i="15" s="1"/>
  <c r="F627" i="15" s="1"/>
  <c r="F628" i="15" s="1"/>
  <c r="F629" i="15" s="1"/>
  <c r="F630" i="15" s="1"/>
  <c r="F631" i="15" s="1"/>
  <c r="F632" i="15" s="1"/>
  <c r="F633" i="15" s="1"/>
  <c r="F634" i="15" s="1"/>
  <c r="F635" i="15" s="1"/>
  <c r="F636" i="15" s="1"/>
  <c r="F637" i="15" s="1"/>
  <c r="F638" i="15" s="1"/>
  <c r="F639" i="15" s="1"/>
  <c r="F640" i="15" s="1"/>
  <c r="F641" i="15" s="1"/>
  <c r="F642" i="15" s="1"/>
  <c r="F643" i="15" s="1"/>
  <c r="F644" i="15" s="1"/>
  <c r="F645" i="15" s="1"/>
  <c r="F646" i="15" s="1"/>
  <c r="F647" i="15" s="1"/>
  <c r="F648" i="15" s="1"/>
  <c r="F649" i="15" s="1"/>
  <c r="F650" i="15" s="1"/>
  <c r="F651" i="15" s="1"/>
  <c r="F652" i="15" s="1"/>
  <c r="F653" i="15" s="1"/>
  <c r="F654" i="15" s="1"/>
  <c r="F655" i="15" s="1"/>
  <c r="F656" i="15" s="1"/>
  <c r="F657" i="15" s="1"/>
  <c r="F658" i="15" s="1"/>
  <c r="F659" i="15" s="1"/>
  <c r="F660" i="15" s="1"/>
  <c r="F661" i="15" s="1"/>
  <c r="F662" i="15" s="1"/>
  <c r="F663" i="15" s="1"/>
  <c r="F664" i="15" s="1"/>
  <c r="F665" i="15" s="1"/>
  <c r="F666" i="15" s="1"/>
  <c r="F667" i="15" s="1"/>
  <c r="F668" i="15" s="1"/>
  <c r="F669" i="15" s="1"/>
  <c r="F670" i="15" s="1"/>
  <c r="F671" i="15" s="1"/>
  <c r="F672" i="15" s="1"/>
  <c r="F673" i="15" s="1"/>
  <c r="F674" i="15" s="1"/>
  <c r="F675" i="15" s="1"/>
  <c r="F676" i="15" s="1"/>
  <c r="F677" i="15" s="1"/>
  <c r="F678" i="15" s="1"/>
  <c r="F679" i="15" s="1"/>
  <c r="F680" i="15" s="1"/>
  <c r="F681" i="15" s="1"/>
  <c r="F682" i="15" s="1"/>
  <c r="F683" i="15" s="1"/>
  <c r="F684" i="15" s="1"/>
  <c r="F685" i="15" s="1"/>
  <c r="F686" i="15" s="1"/>
  <c r="F687" i="15" s="1"/>
  <c r="F688" i="15" s="1"/>
  <c r="F689" i="15" s="1"/>
  <c r="F690" i="15" s="1"/>
  <c r="F691" i="15" s="1"/>
  <c r="F692" i="15" s="1"/>
  <c r="F693" i="15" s="1"/>
  <c r="F694" i="15" s="1"/>
  <c r="F695" i="15" s="1"/>
  <c r="F696" i="15" s="1"/>
  <c r="F697" i="15" s="1"/>
  <c r="F698" i="15" s="1"/>
  <c r="F699" i="15" s="1"/>
  <c r="F700" i="15" s="1"/>
  <c r="F701" i="15" s="1"/>
  <c r="F702" i="15" s="1"/>
  <c r="F703" i="15" s="1"/>
  <c r="F704" i="15" s="1"/>
  <c r="F705" i="15" s="1"/>
  <c r="F706" i="15" s="1"/>
  <c r="F707" i="15" s="1"/>
  <c r="F708" i="15" s="1"/>
  <c r="F709" i="15" s="1"/>
  <c r="F710" i="15" s="1"/>
  <c r="F711" i="15" s="1"/>
  <c r="F712" i="15" s="1"/>
  <c r="F713" i="15" s="1"/>
  <c r="F714" i="15" s="1"/>
  <c r="F715" i="15" s="1"/>
  <c r="F716" i="15" s="1"/>
  <c r="F717" i="15" s="1"/>
  <c r="F718" i="15" s="1"/>
  <c r="F719" i="15" s="1"/>
  <c r="F720" i="15" s="1"/>
  <c r="F721" i="15" s="1"/>
  <c r="E602" i="15"/>
  <c r="E603" i="15" s="1"/>
  <c r="E604" i="15" s="1"/>
  <c r="E605" i="15" s="1"/>
  <c r="E606" i="15" s="1"/>
  <c r="E607" i="15" s="1"/>
  <c r="E608" i="15" s="1"/>
  <c r="E609" i="15" s="1"/>
  <c r="E610" i="15" s="1"/>
  <c r="E611" i="15" s="1"/>
  <c r="E612" i="15" s="1"/>
  <c r="E613" i="15" s="1"/>
  <c r="E614" i="15" s="1"/>
  <c r="E615" i="15" s="1"/>
  <c r="E616" i="15" s="1"/>
  <c r="E617" i="15" s="1"/>
  <c r="E618" i="15" s="1"/>
  <c r="E619" i="15" s="1"/>
  <c r="E620" i="15" s="1"/>
  <c r="E621" i="15" s="1"/>
  <c r="E622" i="15" s="1"/>
  <c r="E623" i="15" s="1"/>
  <c r="E624" i="15" s="1"/>
  <c r="E625" i="15" s="1"/>
  <c r="E626" i="15" s="1"/>
  <c r="E627" i="15" s="1"/>
  <c r="E628" i="15" s="1"/>
  <c r="E629" i="15" s="1"/>
  <c r="E630" i="15" s="1"/>
  <c r="E631" i="15" s="1"/>
  <c r="E632" i="15" s="1"/>
  <c r="E633" i="15" s="1"/>
  <c r="E634" i="15" s="1"/>
  <c r="E635" i="15" s="1"/>
  <c r="E636" i="15" s="1"/>
  <c r="E637" i="15" s="1"/>
  <c r="E638" i="15" s="1"/>
  <c r="E639" i="15" s="1"/>
  <c r="E640" i="15" s="1"/>
  <c r="E641" i="15" s="1"/>
  <c r="E642" i="15" s="1"/>
  <c r="E643" i="15" s="1"/>
  <c r="E644" i="15" s="1"/>
  <c r="E645" i="15" s="1"/>
  <c r="E646" i="15" s="1"/>
  <c r="E647" i="15" s="1"/>
  <c r="E648" i="15" s="1"/>
  <c r="E649" i="15" s="1"/>
  <c r="E650" i="15" s="1"/>
  <c r="E651" i="15" s="1"/>
  <c r="E652" i="15" s="1"/>
  <c r="E653" i="15" s="1"/>
  <c r="E654" i="15" s="1"/>
  <c r="E655" i="15" s="1"/>
  <c r="E656" i="15" s="1"/>
  <c r="E657" i="15" s="1"/>
  <c r="E658" i="15" s="1"/>
  <c r="E659" i="15" s="1"/>
  <c r="E660" i="15" s="1"/>
  <c r="E661" i="15" s="1"/>
  <c r="E662" i="15" s="1"/>
  <c r="E663" i="15" s="1"/>
  <c r="E664" i="15" s="1"/>
  <c r="E665" i="15" s="1"/>
  <c r="E666" i="15" s="1"/>
  <c r="E667" i="15" s="1"/>
  <c r="E668" i="15" s="1"/>
  <c r="E669" i="15" s="1"/>
  <c r="E670" i="15" s="1"/>
  <c r="E671" i="15" s="1"/>
  <c r="E672" i="15" s="1"/>
  <c r="E673" i="15" s="1"/>
  <c r="E674" i="15" s="1"/>
  <c r="E675" i="15" s="1"/>
  <c r="E676" i="15" s="1"/>
  <c r="E677" i="15" s="1"/>
  <c r="E678" i="15" s="1"/>
  <c r="E679" i="15" s="1"/>
  <c r="E680" i="15" s="1"/>
  <c r="E681" i="15" s="1"/>
  <c r="E682" i="15" s="1"/>
  <c r="E683" i="15" s="1"/>
  <c r="E684" i="15" s="1"/>
  <c r="E685" i="15" s="1"/>
  <c r="E686" i="15" s="1"/>
  <c r="E687" i="15" s="1"/>
  <c r="E688" i="15" s="1"/>
  <c r="E689" i="15" s="1"/>
  <c r="E690" i="15" s="1"/>
  <c r="E691" i="15" s="1"/>
  <c r="E692" i="15" s="1"/>
  <c r="E693" i="15" s="1"/>
  <c r="E694" i="15" s="1"/>
  <c r="E695" i="15" s="1"/>
  <c r="E696" i="15" s="1"/>
  <c r="E697" i="15" s="1"/>
  <c r="E698" i="15" s="1"/>
  <c r="E699" i="15" s="1"/>
  <c r="E700" i="15" s="1"/>
  <c r="E701" i="15" s="1"/>
  <c r="E702" i="15" s="1"/>
  <c r="E703" i="15" s="1"/>
  <c r="E704" i="15" s="1"/>
  <c r="E705" i="15" s="1"/>
  <c r="E706" i="15" s="1"/>
  <c r="E707" i="15" s="1"/>
  <c r="E708" i="15" s="1"/>
  <c r="E709" i="15" s="1"/>
  <c r="E710" i="15" s="1"/>
  <c r="E711" i="15" s="1"/>
  <c r="E712" i="15" s="1"/>
  <c r="E713" i="15" s="1"/>
  <c r="E714" i="15" s="1"/>
  <c r="E715" i="15" s="1"/>
  <c r="E716" i="15" s="1"/>
  <c r="E717" i="15" s="1"/>
  <c r="E718" i="15" s="1"/>
  <c r="E719" i="15" s="1"/>
  <c r="E720" i="15" s="1"/>
  <c r="E721" i="15" s="1"/>
  <c r="D602" i="15"/>
  <c r="L601" i="15"/>
  <c r="L600" i="15"/>
  <c r="L599" i="15"/>
  <c r="L598" i="15"/>
  <c r="L597" i="15"/>
  <c r="L596" i="15"/>
  <c r="L595" i="15"/>
  <c r="L594" i="15"/>
  <c r="L593" i="15"/>
  <c r="L592" i="15"/>
  <c r="L591" i="15"/>
  <c r="L590" i="15"/>
  <c r="L589" i="15"/>
  <c r="L588" i="15"/>
  <c r="L587" i="15"/>
  <c r="L586" i="15"/>
  <c r="L585" i="15"/>
  <c r="L584" i="15"/>
  <c r="L583" i="15"/>
  <c r="L582" i="15"/>
  <c r="L581" i="15"/>
  <c r="L580" i="15"/>
  <c r="L579" i="15"/>
  <c r="L578" i="15"/>
  <c r="L577" i="15"/>
  <c r="L576" i="15"/>
  <c r="L575" i="15"/>
  <c r="L574" i="15"/>
  <c r="L573" i="15"/>
  <c r="L572" i="15"/>
  <c r="L571" i="15"/>
  <c r="L570" i="15"/>
  <c r="L569" i="15"/>
  <c r="L568" i="15"/>
  <c r="L567" i="15"/>
  <c r="L566" i="15"/>
  <c r="L565" i="15"/>
  <c r="L564" i="15"/>
  <c r="L563" i="15"/>
  <c r="L562" i="15"/>
  <c r="L561" i="15"/>
  <c r="L560" i="15"/>
  <c r="L559" i="15"/>
  <c r="L558" i="15"/>
  <c r="L557" i="15"/>
  <c r="L556" i="15"/>
  <c r="L555" i="15"/>
  <c r="L554" i="15"/>
  <c r="L553" i="15"/>
  <c r="L552" i="15"/>
  <c r="L551" i="15"/>
  <c r="L550" i="15"/>
  <c r="L549" i="15"/>
  <c r="L548" i="15"/>
  <c r="L547" i="15"/>
  <c r="L546" i="15"/>
  <c r="L545" i="15"/>
  <c r="L544" i="15"/>
  <c r="L543" i="15"/>
  <c r="L542" i="15"/>
  <c r="L541" i="15"/>
  <c r="L540" i="15"/>
  <c r="L539" i="15"/>
  <c r="L538" i="15"/>
  <c r="L537" i="15"/>
  <c r="L536" i="15"/>
  <c r="L535" i="15"/>
  <c r="L534" i="15"/>
  <c r="L533" i="15"/>
  <c r="L532" i="15"/>
  <c r="L531" i="15"/>
  <c r="L530" i="15"/>
  <c r="L529" i="15"/>
  <c r="L528" i="15"/>
  <c r="L527" i="15"/>
  <c r="L526" i="15"/>
  <c r="L525" i="15"/>
  <c r="L524" i="15"/>
  <c r="L523" i="15"/>
  <c r="L522" i="15"/>
  <c r="L521" i="15"/>
  <c r="L520" i="15"/>
  <c r="L519" i="15"/>
  <c r="L518" i="15"/>
  <c r="L517" i="15"/>
  <c r="L516" i="15"/>
  <c r="L515" i="15"/>
  <c r="L514" i="15"/>
  <c r="L513" i="15"/>
  <c r="L512" i="15"/>
  <c r="L511" i="15"/>
  <c r="L510" i="15"/>
  <c r="L509" i="15"/>
  <c r="L508" i="15"/>
  <c r="L507" i="15"/>
  <c r="L506" i="15"/>
  <c r="L505" i="15"/>
  <c r="L504" i="15"/>
  <c r="L503" i="15"/>
  <c r="L502" i="15"/>
  <c r="L501" i="15"/>
  <c r="L500" i="15"/>
  <c r="L499" i="15"/>
  <c r="L498" i="15"/>
  <c r="L497" i="15"/>
  <c r="L496" i="15"/>
  <c r="L495" i="15"/>
  <c r="L494" i="15"/>
  <c r="L493" i="15"/>
  <c r="L492" i="15"/>
  <c r="L491" i="15"/>
  <c r="L490" i="15"/>
  <c r="L489" i="15"/>
  <c r="L488" i="15"/>
  <c r="L487" i="15"/>
  <c r="L486" i="15"/>
  <c r="L485" i="15"/>
  <c r="L484" i="15"/>
  <c r="L483" i="15"/>
  <c r="L482" i="15"/>
  <c r="L481" i="15"/>
  <c r="L480" i="15"/>
  <c r="L479" i="15"/>
  <c r="L478" i="15"/>
  <c r="L477" i="15"/>
  <c r="L476" i="15"/>
  <c r="L475" i="15"/>
  <c r="L474" i="15"/>
  <c r="L473" i="15"/>
  <c r="L472" i="15"/>
  <c r="L471" i="15"/>
  <c r="L470" i="15"/>
  <c r="L469" i="15"/>
  <c r="L468" i="15"/>
  <c r="L467" i="15"/>
  <c r="L466" i="15"/>
  <c r="L465" i="15"/>
  <c r="L464" i="15"/>
  <c r="L463" i="15"/>
  <c r="L462" i="15"/>
  <c r="L461" i="15"/>
  <c r="L460" i="15"/>
  <c r="L459" i="15"/>
  <c r="L458" i="15"/>
  <c r="L457" i="15"/>
  <c r="L456" i="15"/>
  <c r="L455" i="15"/>
  <c r="L454" i="15"/>
  <c r="L453" i="15"/>
  <c r="L452" i="15"/>
  <c r="L451" i="15"/>
  <c r="L450" i="15"/>
  <c r="L449" i="15"/>
  <c r="L448" i="15"/>
  <c r="L447" i="15"/>
  <c r="L446" i="15"/>
  <c r="L445" i="15"/>
  <c r="L444" i="15"/>
  <c r="L443" i="15"/>
  <c r="L442" i="15"/>
  <c r="L441" i="15"/>
  <c r="L440" i="15"/>
  <c r="L439" i="15"/>
  <c r="L438" i="15"/>
  <c r="L437" i="15"/>
  <c r="L436" i="15"/>
  <c r="L435" i="15"/>
  <c r="L434" i="15"/>
  <c r="L433" i="15"/>
  <c r="L432" i="15"/>
  <c r="L431" i="15"/>
  <c r="L430" i="15"/>
  <c r="L429" i="15"/>
  <c r="L428" i="15"/>
  <c r="L427" i="15"/>
  <c r="L426" i="15"/>
  <c r="L425" i="15"/>
  <c r="L424" i="15"/>
  <c r="L423" i="15"/>
  <c r="L422" i="15"/>
  <c r="L421" i="15"/>
  <c r="L420" i="15"/>
  <c r="L419" i="15"/>
  <c r="L418" i="15"/>
  <c r="L417" i="15"/>
  <c r="L416" i="15"/>
  <c r="L415" i="15"/>
  <c r="L414" i="15"/>
  <c r="L413" i="15"/>
  <c r="L412" i="15"/>
  <c r="L411" i="15"/>
  <c r="L410" i="15"/>
  <c r="L409" i="15"/>
  <c r="L408" i="15"/>
  <c r="L407" i="15"/>
  <c r="L406" i="15"/>
  <c r="L405" i="15"/>
  <c r="L404" i="15"/>
  <c r="L403" i="15"/>
  <c r="L402" i="15"/>
  <c r="L401" i="15"/>
  <c r="L400" i="15"/>
  <c r="L399" i="15"/>
  <c r="L398" i="15"/>
  <c r="L397" i="15"/>
  <c r="L396" i="15"/>
  <c r="L395" i="15"/>
  <c r="L394" i="15"/>
  <c r="L393" i="15"/>
  <c r="L392" i="15"/>
  <c r="L391" i="15"/>
  <c r="L390" i="15"/>
  <c r="L389" i="15"/>
  <c r="L388" i="15"/>
  <c r="L387" i="15"/>
  <c r="L386" i="15"/>
  <c r="L385" i="15"/>
  <c r="L384" i="15"/>
  <c r="L383" i="15"/>
  <c r="L382" i="15"/>
  <c r="L381" i="15"/>
  <c r="L380" i="15"/>
  <c r="L379" i="15"/>
  <c r="L378" i="15"/>
  <c r="L377" i="15"/>
  <c r="L376" i="15"/>
  <c r="L375" i="15"/>
  <c r="L374" i="15"/>
  <c r="L373" i="15"/>
  <c r="L372" i="15"/>
  <c r="L371" i="15"/>
  <c r="L370" i="15"/>
  <c r="L369" i="15"/>
  <c r="L368" i="15"/>
  <c r="L367" i="15"/>
  <c r="L366" i="15"/>
  <c r="L365" i="15"/>
  <c r="L364" i="15"/>
  <c r="L363" i="15"/>
  <c r="L362" i="15"/>
  <c r="L361" i="15"/>
  <c r="L360" i="15"/>
  <c r="L359" i="15"/>
  <c r="L358" i="15"/>
  <c r="L357" i="15"/>
  <c r="L356" i="15"/>
  <c r="L355" i="15"/>
  <c r="L354" i="15"/>
  <c r="L353" i="15"/>
  <c r="L352" i="15"/>
  <c r="L351" i="15"/>
  <c r="L350" i="15"/>
  <c r="L349" i="15"/>
  <c r="L348" i="15"/>
  <c r="L347" i="15"/>
  <c r="L346" i="15"/>
  <c r="L345" i="15"/>
  <c r="L344" i="15"/>
  <c r="L343" i="15"/>
  <c r="L342" i="15"/>
  <c r="L341" i="15"/>
  <c r="L340" i="15"/>
  <c r="L339" i="15"/>
  <c r="L338" i="15"/>
  <c r="L337" i="15"/>
  <c r="L336" i="15"/>
  <c r="L335" i="15"/>
  <c r="L334" i="15"/>
  <c r="L333" i="15"/>
  <c r="L332" i="15"/>
  <c r="L331" i="15"/>
  <c r="L330" i="15"/>
  <c r="L329" i="15"/>
  <c r="L328" i="15"/>
  <c r="L327" i="15"/>
  <c r="L326" i="15"/>
  <c r="L325" i="15"/>
  <c r="L324" i="15"/>
  <c r="L323" i="15"/>
  <c r="L322" i="15"/>
  <c r="L321" i="15"/>
  <c r="L320" i="15"/>
  <c r="L319" i="15"/>
  <c r="L318" i="15"/>
  <c r="L317" i="15"/>
  <c r="L316" i="15"/>
  <c r="L315" i="15"/>
  <c r="L314" i="15"/>
  <c r="L313" i="15"/>
  <c r="L312" i="15"/>
  <c r="L311" i="15"/>
  <c r="L310" i="15"/>
  <c r="L309" i="15"/>
  <c r="L308" i="15"/>
  <c r="L307" i="15"/>
  <c r="L306" i="15"/>
  <c r="L305" i="15"/>
  <c r="L304" i="15"/>
  <c r="L303" i="15"/>
  <c r="L302" i="15"/>
  <c r="L301" i="15"/>
  <c r="L300" i="15"/>
  <c r="L299" i="15"/>
  <c r="L298" i="15"/>
  <c r="L297" i="15"/>
  <c r="L296" i="15"/>
  <c r="L295" i="15"/>
  <c r="L294" i="15"/>
  <c r="L293" i="15"/>
  <c r="L292" i="15"/>
  <c r="L291" i="15"/>
  <c r="L290" i="15"/>
  <c r="L289" i="15"/>
  <c r="L288" i="15"/>
  <c r="L287" i="15"/>
  <c r="L286" i="15"/>
  <c r="L285" i="15"/>
  <c r="L284" i="15"/>
  <c r="L283" i="15"/>
  <c r="L282" i="15"/>
  <c r="L281" i="15"/>
  <c r="L280" i="15"/>
  <c r="L279" i="15"/>
  <c r="L278" i="15"/>
  <c r="L277" i="15"/>
  <c r="L276" i="15"/>
  <c r="L275" i="15"/>
  <c r="L274" i="15"/>
  <c r="L273" i="15"/>
  <c r="L272" i="15"/>
  <c r="L271" i="15"/>
  <c r="L270" i="15"/>
  <c r="L269" i="15"/>
  <c r="L268" i="15"/>
  <c r="L267" i="15"/>
  <c r="L266" i="15"/>
  <c r="L265" i="15"/>
  <c r="L264" i="15"/>
  <c r="L263" i="15"/>
  <c r="L262" i="15"/>
  <c r="L261" i="15"/>
  <c r="L260" i="15"/>
  <c r="L259" i="15"/>
  <c r="L258" i="15"/>
  <c r="L257" i="15"/>
  <c r="L256" i="15"/>
  <c r="L255" i="15"/>
  <c r="L254" i="15"/>
  <c r="L253" i="15"/>
  <c r="L252" i="15"/>
  <c r="L251" i="15"/>
  <c r="L250" i="15"/>
  <c r="L249" i="15"/>
  <c r="L248" i="15"/>
  <c r="L247" i="15"/>
  <c r="L246" i="15"/>
  <c r="L245" i="15"/>
  <c r="L244" i="15"/>
  <c r="L243" i="15"/>
  <c r="L242" i="15"/>
  <c r="L241" i="15"/>
  <c r="L240" i="15"/>
  <c r="L239" i="15"/>
  <c r="L238" i="15"/>
  <c r="L237" i="15"/>
  <c r="L236" i="15"/>
  <c r="L235" i="15"/>
  <c r="L234" i="15"/>
  <c r="L233" i="15"/>
  <c r="L232" i="15"/>
  <c r="L231" i="15"/>
  <c r="L230" i="15"/>
  <c r="L229" i="15"/>
  <c r="L228" i="15"/>
  <c r="L227" i="15"/>
  <c r="L226" i="15"/>
  <c r="L225" i="15"/>
  <c r="L224" i="15"/>
  <c r="L223" i="15"/>
  <c r="L222" i="15"/>
  <c r="L221" i="15"/>
  <c r="L220" i="15"/>
  <c r="L219" i="15"/>
  <c r="L218" i="15"/>
  <c r="L217" i="15"/>
  <c r="L216" i="15"/>
  <c r="L215" i="15"/>
  <c r="L214" i="15"/>
  <c r="L213" i="15"/>
  <c r="L212" i="15"/>
  <c r="L211" i="15"/>
  <c r="L210" i="15"/>
  <c r="L209" i="15"/>
  <c r="L208" i="15"/>
  <c r="L207" i="15"/>
  <c r="L206" i="15"/>
  <c r="L205" i="15"/>
  <c r="L204" i="15"/>
  <c r="L203" i="15"/>
  <c r="L202" i="15"/>
  <c r="L201" i="15"/>
  <c r="L200" i="15"/>
  <c r="L199" i="15"/>
  <c r="L198" i="15"/>
  <c r="L197" i="15"/>
  <c r="L196" i="15"/>
  <c r="L195" i="15"/>
  <c r="L194" i="15"/>
  <c r="L193" i="15"/>
  <c r="L192" i="15"/>
  <c r="L191" i="15"/>
  <c r="L190" i="15"/>
  <c r="L189" i="15"/>
  <c r="L188" i="15"/>
  <c r="L187" i="15"/>
  <c r="L186" i="15"/>
  <c r="L185" i="15"/>
  <c r="L184" i="15"/>
  <c r="L183" i="15"/>
  <c r="L182" i="15"/>
  <c r="L181" i="15"/>
  <c r="L180" i="15"/>
  <c r="L179" i="15"/>
  <c r="L178" i="15"/>
  <c r="L177" i="15"/>
  <c r="L176" i="15"/>
  <c r="L175" i="15"/>
  <c r="L174" i="15"/>
  <c r="L173" i="15"/>
  <c r="L172" i="15"/>
  <c r="L171" i="15"/>
  <c r="L170" i="15"/>
  <c r="L169" i="15"/>
  <c r="L168" i="15"/>
  <c r="L167" i="15"/>
  <c r="L166" i="15"/>
  <c r="L165" i="15"/>
  <c r="L164" i="15"/>
  <c r="L163" i="15"/>
  <c r="L162" i="15"/>
  <c r="L161" i="15"/>
  <c r="L160" i="15"/>
  <c r="L159" i="15"/>
  <c r="L158" i="15"/>
  <c r="L157" i="15"/>
  <c r="L156" i="15"/>
  <c r="L155" i="15"/>
  <c r="L154" i="15"/>
  <c r="L153" i="15"/>
  <c r="L152" i="15"/>
  <c r="L151" i="15"/>
  <c r="L150" i="15"/>
  <c r="L149" i="15"/>
  <c r="L148" i="15"/>
  <c r="L147" i="15"/>
  <c r="L146" i="15"/>
  <c r="L145" i="15"/>
  <c r="L144" i="15"/>
  <c r="L143" i="15"/>
  <c r="L142" i="15"/>
  <c r="L141" i="15"/>
  <c r="L140" i="15"/>
  <c r="L139" i="15"/>
  <c r="L138" i="15"/>
  <c r="L137" i="15"/>
  <c r="L136" i="15"/>
  <c r="L135" i="15"/>
  <c r="L134" i="15"/>
  <c r="L133" i="15"/>
  <c r="L132" i="15"/>
  <c r="L131" i="15"/>
  <c r="L130" i="15"/>
  <c r="L129" i="15"/>
  <c r="L128" i="15"/>
  <c r="L127" i="15"/>
  <c r="L126" i="15"/>
  <c r="L125" i="15"/>
  <c r="L124" i="15"/>
  <c r="L123" i="15"/>
  <c r="L122" i="15"/>
  <c r="L121" i="15"/>
  <c r="L120" i="15"/>
  <c r="L119" i="15"/>
  <c r="L118" i="15"/>
  <c r="L117" i="15"/>
  <c r="L116" i="15"/>
  <c r="L115" i="15"/>
  <c r="L114" i="15"/>
  <c r="L113" i="15"/>
  <c r="L112" i="15"/>
  <c r="L111" i="15"/>
  <c r="L110" i="15"/>
  <c r="L109" i="15"/>
  <c r="L108" i="15"/>
  <c r="L107" i="15"/>
  <c r="L106" i="15"/>
  <c r="L105" i="15"/>
  <c r="L104" i="15"/>
  <c r="L103" i="15"/>
  <c r="L102" i="15"/>
  <c r="L101" i="15"/>
  <c r="L100" i="15"/>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L37" i="15"/>
  <c r="L36" i="15"/>
  <c r="L35" i="15"/>
  <c r="L34" i="15"/>
  <c r="L33" i="15"/>
  <c r="L32" i="15"/>
  <c r="L31" i="15"/>
  <c r="L30" i="15"/>
  <c r="L29" i="15"/>
  <c r="L28" i="15"/>
  <c r="P27" i="15"/>
  <c r="L27" i="15"/>
  <c r="L26" i="15"/>
  <c r="L25" i="15"/>
  <c r="P24" i="15"/>
  <c r="L24" i="15" s="1"/>
  <c r="L23" i="15"/>
  <c r="L22" i="15"/>
  <c r="P21" i="15"/>
  <c r="L21" i="15" s="1"/>
  <c r="L20" i="15"/>
  <c r="L19" i="15"/>
  <c r="P18" i="15"/>
  <c r="L18" i="15"/>
  <c r="L17" i="15"/>
  <c r="L16" i="15"/>
  <c r="P15" i="15"/>
  <c r="L15" i="15"/>
  <c r="L14" i="15"/>
  <c r="L13" i="15"/>
  <c r="P12" i="15"/>
  <c r="L12" i="15" s="1"/>
  <c r="L11" i="15"/>
  <c r="L10" i="15"/>
  <c r="P9" i="15"/>
  <c r="L9" i="15" s="1"/>
  <c r="L8" i="15"/>
  <c r="L7" i="15"/>
  <c r="P6" i="15"/>
  <c r="L6" i="15" s="1"/>
  <c r="L5" i="15"/>
  <c r="L4" i="15"/>
  <c r="L3" i="15"/>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B44" i="15" s="1"/>
  <c r="B45" i="15" s="1"/>
  <c r="B46" i="15" s="1"/>
  <c r="B47" i="15" s="1"/>
  <c r="B48" i="15" s="1"/>
  <c r="B49" i="15" s="1"/>
  <c r="B50" i="15" s="1"/>
  <c r="B51" i="15" s="1"/>
  <c r="B52" i="15" s="1"/>
  <c r="B53" i="15" s="1"/>
  <c r="B54" i="15" s="1"/>
  <c r="B55" i="15" s="1"/>
  <c r="B56" i="15" s="1"/>
  <c r="B57" i="15" s="1"/>
  <c r="B58" i="15" s="1"/>
  <c r="B59" i="15" s="1"/>
  <c r="B60" i="15" s="1"/>
  <c r="B61" i="15" s="1"/>
  <c r="B62" i="15" s="1"/>
  <c r="B63" i="15" s="1"/>
  <c r="B64" i="15" s="1"/>
  <c r="B65" i="15" s="1"/>
  <c r="B66" i="15" s="1"/>
  <c r="B67" i="15" s="1"/>
  <c r="B68" i="15" s="1"/>
  <c r="B69" i="15" s="1"/>
  <c r="B70" i="15" s="1"/>
  <c r="B71" i="15" s="1"/>
  <c r="B72" i="15" s="1"/>
  <c r="B73" i="15" s="1"/>
  <c r="B74" i="15" s="1"/>
  <c r="B75" i="15" s="1"/>
  <c r="B76" i="15" s="1"/>
  <c r="B77" i="15" s="1"/>
  <c r="B78" i="15" s="1"/>
  <c r="B79" i="15" s="1"/>
  <c r="B80" i="15" s="1"/>
  <c r="B81" i="15" s="1"/>
  <c r="B82" i="15" s="1"/>
  <c r="B83" i="15" s="1"/>
  <c r="B84" i="15" s="1"/>
  <c r="B85" i="15" s="1"/>
  <c r="B86" i="15" s="1"/>
  <c r="B87" i="15" s="1"/>
  <c r="B88" i="15" s="1"/>
  <c r="B89" i="15" s="1"/>
  <c r="B90" i="15" s="1"/>
  <c r="B91" i="15" s="1"/>
  <c r="B92" i="15" s="1"/>
  <c r="B93" i="15" s="1"/>
  <c r="B94" i="15" s="1"/>
  <c r="B95" i="15" s="1"/>
  <c r="B96" i="15" s="1"/>
  <c r="B97" i="15" s="1"/>
  <c r="B98" i="15" s="1"/>
  <c r="B99" i="15" s="1"/>
  <c r="B100" i="15" s="1"/>
  <c r="B101" i="15" s="1"/>
  <c r="B102" i="15" s="1"/>
  <c r="B103" i="15" s="1"/>
  <c r="B104" i="15" s="1"/>
  <c r="B105" i="15" s="1"/>
  <c r="B106" i="15" s="1"/>
  <c r="B107" i="15" s="1"/>
  <c r="B108" i="15" s="1"/>
  <c r="B109" i="15" s="1"/>
  <c r="B110" i="15" s="1"/>
  <c r="B111" i="15" s="1"/>
  <c r="B112" i="15" s="1"/>
  <c r="B113" i="15" s="1"/>
  <c r="B114" i="15" s="1"/>
  <c r="B115" i="15" s="1"/>
  <c r="B116" i="15" s="1"/>
  <c r="B117" i="15" s="1"/>
  <c r="B118" i="15" s="1"/>
  <c r="B119" i="15" s="1"/>
  <c r="B120" i="15" s="1"/>
  <c r="B121" i="15" s="1"/>
  <c r="B122" i="15" s="1"/>
  <c r="B123" i="15" s="1"/>
  <c r="B124" i="15" s="1"/>
  <c r="B125" i="15" s="1"/>
  <c r="B126" i="15" s="1"/>
  <c r="B127" i="15" s="1"/>
  <c r="B128" i="15" s="1"/>
  <c r="B129" i="15" s="1"/>
  <c r="B130" i="15" s="1"/>
  <c r="B131" i="15" s="1"/>
  <c r="B132" i="15" s="1"/>
  <c r="B133" i="15" s="1"/>
  <c r="B134" i="15" s="1"/>
  <c r="B135" i="15" s="1"/>
  <c r="B136" i="15" s="1"/>
  <c r="B137" i="15" s="1"/>
  <c r="B138" i="15" s="1"/>
  <c r="B139" i="15" s="1"/>
  <c r="B140" i="15" s="1"/>
  <c r="B141" i="15" s="1"/>
  <c r="B142" i="15" s="1"/>
  <c r="B143" i="15" s="1"/>
  <c r="B144" i="15" s="1"/>
  <c r="B145" i="15" s="1"/>
  <c r="B146" i="15" s="1"/>
  <c r="B147" i="15" s="1"/>
  <c r="B148" i="15" s="1"/>
  <c r="B149" i="15" s="1"/>
  <c r="B150" i="15" s="1"/>
  <c r="B151" i="15" s="1"/>
  <c r="B152" i="15" s="1"/>
  <c r="B153" i="15" s="1"/>
  <c r="B154" i="15" s="1"/>
  <c r="B155" i="15" s="1"/>
  <c r="B156" i="15" s="1"/>
  <c r="B157" i="15" s="1"/>
  <c r="B158" i="15" s="1"/>
  <c r="B159" i="15" s="1"/>
  <c r="B160" i="15" s="1"/>
  <c r="B161" i="15" s="1"/>
  <c r="B162" i="15" s="1"/>
  <c r="B163" i="15" s="1"/>
  <c r="B164" i="15" s="1"/>
  <c r="B165" i="15" s="1"/>
  <c r="B166" i="15" s="1"/>
  <c r="B167" i="15" s="1"/>
  <c r="B168" i="15" s="1"/>
  <c r="B169" i="15" s="1"/>
  <c r="B170" i="15" s="1"/>
  <c r="B171" i="15" s="1"/>
  <c r="B172" i="15" s="1"/>
  <c r="B173" i="15" s="1"/>
  <c r="B174" i="15" s="1"/>
  <c r="B175" i="15" s="1"/>
  <c r="B176" i="15" s="1"/>
  <c r="B177" i="15" s="1"/>
  <c r="B178" i="15" s="1"/>
  <c r="B179" i="15" s="1"/>
  <c r="B180" i="15" s="1"/>
  <c r="B181" i="15" s="1"/>
  <c r="B182" i="15" s="1"/>
  <c r="B183" i="15" s="1"/>
  <c r="B184" i="15" s="1"/>
  <c r="B185" i="15" s="1"/>
  <c r="B186" i="15" s="1"/>
  <c r="B187" i="15" s="1"/>
  <c r="B188" i="15" s="1"/>
  <c r="B189" i="15" s="1"/>
  <c r="B190" i="15" s="1"/>
  <c r="B191" i="15" s="1"/>
  <c r="B192" i="15" s="1"/>
  <c r="B193" i="15" s="1"/>
  <c r="B194" i="15" s="1"/>
  <c r="B195" i="15" s="1"/>
  <c r="B196" i="15" s="1"/>
  <c r="B197" i="15" s="1"/>
  <c r="B198" i="15" s="1"/>
  <c r="B199" i="15" s="1"/>
  <c r="B200" i="15" s="1"/>
  <c r="B201" i="15" s="1"/>
  <c r="B202" i="15" s="1"/>
  <c r="B203" i="15" s="1"/>
  <c r="B204" i="15" s="1"/>
  <c r="B205" i="15" s="1"/>
  <c r="B206" i="15" s="1"/>
  <c r="B207" i="15" s="1"/>
  <c r="B208" i="15" s="1"/>
  <c r="B209" i="15" s="1"/>
  <c r="B210" i="15" s="1"/>
  <c r="B211" i="15" s="1"/>
  <c r="B212" i="15" s="1"/>
  <c r="B213" i="15" s="1"/>
  <c r="B214" i="15" s="1"/>
  <c r="B215" i="15" s="1"/>
  <c r="B216" i="15" s="1"/>
  <c r="B217" i="15" s="1"/>
  <c r="B218" i="15" s="1"/>
  <c r="B219" i="15" s="1"/>
  <c r="B220" i="15" s="1"/>
  <c r="B221" i="15" s="1"/>
  <c r="B222" i="15" s="1"/>
  <c r="B223" i="15" s="1"/>
  <c r="B224" i="15" s="1"/>
  <c r="B225" i="15" s="1"/>
  <c r="B226" i="15" s="1"/>
  <c r="B227" i="15" s="1"/>
  <c r="B228" i="15" s="1"/>
  <c r="B229" i="15" s="1"/>
  <c r="B230" i="15" s="1"/>
  <c r="B231" i="15" s="1"/>
  <c r="B232" i="15" s="1"/>
  <c r="B233" i="15" s="1"/>
  <c r="B234" i="15" s="1"/>
  <c r="B235" i="15" s="1"/>
  <c r="B236" i="15" s="1"/>
  <c r="B237" i="15" s="1"/>
  <c r="B238" i="15" s="1"/>
  <c r="B239" i="15" s="1"/>
  <c r="B240" i="15" s="1"/>
  <c r="B241" i="15" s="1"/>
  <c r="B242" i="15" s="1"/>
  <c r="B243" i="15" s="1"/>
  <c r="B244" i="15" s="1"/>
  <c r="B245" i="15" s="1"/>
  <c r="B246" i="15" s="1"/>
  <c r="B247" i="15" s="1"/>
  <c r="B248" i="15" s="1"/>
  <c r="B249" i="15" s="1"/>
  <c r="B250" i="15" s="1"/>
  <c r="B251" i="15" s="1"/>
  <c r="B252" i="15" s="1"/>
  <c r="B253" i="15" s="1"/>
  <c r="B254" i="15" s="1"/>
  <c r="B255" i="15" s="1"/>
  <c r="B256" i="15" s="1"/>
  <c r="B257" i="15" s="1"/>
  <c r="B258" i="15" s="1"/>
  <c r="B259" i="15" s="1"/>
  <c r="B260" i="15" s="1"/>
  <c r="B261" i="15" s="1"/>
  <c r="B262" i="15" s="1"/>
  <c r="B263" i="15" s="1"/>
  <c r="B264" i="15" s="1"/>
  <c r="B265" i="15" s="1"/>
  <c r="B266" i="15" s="1"/>
  <c r="B267" i="15" s="1"/>
  <c r="B268" i="15" s="1"/>
  <c r="B269" i="15" s="1"/>
  <c r="B270" i="15" s="1"/>
  <c r="B271" i="15" s="1"/>
  <c r="B272" i="15" s="1"/>
  <c r="B273" i="15" s="1"/>
  <c r="B274" i="15" s="1"/>
  <c r="B275" i="15" s="1"/>
  <c r="B276" i="15" s="1"/>
  <c r="B277" i="15" s="1"/>
  <c r="B278" i="15" s="1"/>
  <c r="B279" i="15" s="1"/>
  <c r="B280" i="15" s="1"/>
  <c r="B281" i="15" s="1"/>
  <c r="B282" i="15" s="1"/>
  <c r="B283" i="15" s="1"/>
  <c r="B284" i="15" s="1"/>
  <c r="B285" i="15" s="1"/>
  <c r="B286" i="15" s="1"/>
  <c r="B287" i="15" s="1"/>
  <c r="B288" i="15" s="1"/>
  <c r="B289" i="15" s="1"/>
  <c r="B290" i="15" s="1"/>
  <c r="B291" i="15" s="1"/>
  <c r="B292" i="15" s="1"/>
  <c r="B293" i="15" s="1"/>
  <c r="B294" i="15" s="1"/>
  <c r="B295" i="15" s="1"/>
  <c r="B296" i="15" s="1"/>
  <c r="B297" i="15" s="1"/>
  <c r="B298" i="15" s="1"/>
  <c r="B299" i="15" s="1"/>
  <c r="B300" i="15" s="1"/>
  <c r="B301" i="15" s="1"/>
  <c r="B302" i="15" s="1"/>
  <c r="B303" i="15" s="1"/>
  <c r="B304" i="15" s="1"/>
  <c r="B305" i="15" s="1"/>
  <c r="B306" i="15" s="1"/>
  <c r="B307" i="15" s="1"/>
  <c r="B308" i="15" s="1"/>
  <c r="B309" i="15" s="1"/>
  <c r="B310" i="15" s="1"/>
  <c r="B311" i="15" s="1"/>
  <c r="B312" i="15" s="1"/>
  <c r="B313" i="15" s="1"/>
  <c r="B314" i="15" s="1"/>
  <c r="B315" i="15" s="1"/>
  <c r="B316" i="15" s="1"/>
  <c r="B317" i="15" s="1"/>
  <c r="B318" i="15" s="1"/>
  <c r="B319" i="15" s="1"/>
  <c r="B320" i="15" s="1"/>
  <c r="B321" i="15" s="1"/>
  <c r="B322" i="15" s="1"/>
  <c r="B323" i="15" s="1"/>
  <c r="B324" i="15" s="1"/>
  <c r="B325" i="15" s="1"/>
  <c r="B326" i="15" s="1"/>
  <c r="B327" i="15" s="1"/>
  <c r="B328" i="15" s="1"/>
  <c r="B329" i="15" s="1"/>
  <c r="B330" i="15" s="1"/>
  <c r="B331" i="15" s="1"/>
  <c r="B332" i="15" s="1"/>
  <c r="B333" i="15" s="1"/>
  <c r="B334" i="15" s="1"/>
  <c r="B335" i="15" s="1"/>
  <c r="B336" i="15" s="1"/>
  <c r="B337" i="15" s="1"/>
  <c r="B338" i="15" s="1"/>
  <c r="B339" i="15" s="1"/>
  <c r="B340" i="15" s="1"/>
  <c r="B341" i="15" s="1"/>
  <c r="B342" i="15" s="1"/>
  <c r="B343" i="15" s="1"/>
  <c r="B344" i="15" s="1"/>
  <c r="B345" i="15" s="1"/>
  <c r="B346" i="15" s="1"/>
  <c r="B347" i="15" s="1"/>
  <c r="B348" i="15" s="1"/>
  <c r="B349" i="15" s="1"/>
  <c r="B350" i="15" s="1"/>
  <c r="B351" i="15" s="1"/>
  <c r="B352" i="15" s="1"/>
  <c r="B353" i="15" s="1"/>
  <c r="B354" i="15" s="1"/>
  <c r="B355" i="15" s="1"/>
  <c r="B356" i="15" s="1"/>
  <c r="B357" i="15" s="1"/>
  <c r="B358" i="15" s="1"/>
  <c r="B359" i="15" s="1"/>
  <c r="B360" i="15" s="1"/>
  <c r="B361" i="15" s="1"/>
  <c r="B362" i="15" s="1"/>
  <c r="B363" i="15" s="1"/>
  <c r="B364" i="15" s="1"/>
  <c r="B365" i="15" s="1"/>
  <c r="B366" i="15" s="1"/>
  <c r="B367" i="15" s="1"/>
  <c r="B368" i="15" s="1"/>
  <c r="B369" i="15" s="1"/>
  <c r="B370" i="15" s="1"/>
  <c r="B371" i="15" s="1"/>
  <c r="B372" i="15" s="1"/>
  <c r="B373" i="15" s="1"/>
  <c r="B374" i="15" s="1"/>
  <c r="B375" i="15" s="1"/>
  <c r="B376" i="15" s="1"/>
  <c r="B377" i="15" s="1"/>
  <c r="B378" i="15" s="1"/>
  <c r="B379" i="15" s="1"/>
  <c r="B380" i="15" s="1"/>
  <c r="B381" i="15" s="1"/>
  <c r="B382" i="15" s="1"/>
  <c r="B383" i="15" s="1"/>
  <c r="B384" i="15" s="1"/>
  <c r="B385" i="15" s="1"/>
  <c r="B386" i="15" s="1"/>
  <c r="B387" i="15" s="1"/>
  <c r="B388" i="15" s="1"/>
  <c r="B389" i="15" s="1"/>
  <c r="B390" i="15" s="1"/>
  <c r="B391" i="15" s="1"/>
  <c r="B392" i="15" s="1"/>
  <c r="B393" i="15" s="1"/>
  <c r="B394" i="15" s="1"/>
  <c r="B395" i="15" s="1"/>
  <c r="B396" i="15" s="1"/>
  <c r="B397" i="15" s="1"/>
  <c r="B398" i="15" s="1"/>
  <c r="B399" i="15" s="1"/>
  <c r="B400" i="15" s="1"/>
  <c r="B401" i="15" s="1"/>
  <c r="B402" i="15" s="1"/>
  <c r="B403" i="15" s="1"/>
  <c r="B404" i="15" s="1"/>
  <c r="B405" i="15" s="1"/>
  <c r="B406" i="15" s="1"/>
  <c r="B407" i="15" s="1"/>
  <c r="B408" i="15" s="1"/>
  <c r="B409" i="15" s="1"/>
  <c r="B410" i="15" s="1"/>
  <c r="B411" i="15" s="1"/>
  <c r="B412" i="15" s="1"/>
  <c r="B413" i="15" s="1"/>
  <c r="B414" i="15" s="1"/>
  <c r="B415" i="15" s="1"/>
  <c r="B416" i="15" s="1"/>
  <c r="B417" i="15" s="1"/>
  <c r="B418" i="15" s="1"/>
  <c r="B419" i="15" s="1"/>
  <c r="B420" i="15" s="1"/>
  <c r="B421" i="15" s="1"/>
  <c r="B422" i="15" s="1"/>
  <c r="B423" i="15" s="1"/>
  <c r="B424" i="15" s="1"/>
  <c r="B425" i="15" s="1"/>
  <c r="B426" i="15" s="1"/>
  <c r="B427" i="15" s="1"/>
  <c r="B428" i="15" s="1"/>
  <c r="B429" i="15" s="1"/>
  <c r="B430" i="15" s="1"/>
  <c r="B431" i="15" s="1"/>
  <c r="B432" i="15" s="1"/>
  <c r="B433" i="15" s="1"/>
  <c r="B434" i="15" s="1"/>
  <c r="B435" i="15" s="1"/>
  <c r="B436" i="15" s="1"/>
  <c r="B437" i="15" s="1"/>
  <c r="B438" i="15" s="1"/>
  <c r="B439" i="15" s="1"/>
  <c r="B440" i="15" s="1"/>
  <c r="B441" i="15" s="1"/>
  <c r="B442" i="15" s="1"/>
  <c r="B443" i="15" s="1"/>
  <c r="B444" i="15" s="1"/>
  <c r="B445" i="15" s="1"/>
  <c r="B446" i="15" s="1"/>
  <c r="B447" i="15" s="1"/>
  <c r="B448" i="15" s="1"/>
  <c r="B449" i="15" s="1"/>
  <c r="B450" i="15" s="1"/>
  <c r="B451" i="15" s="1"/>
  <c r="B452" i="15" s="1"/>
  <c r="B453" i="15" s="1"/>
  <c r="B454" i="15" s="1"/>
  <c r="B455" i="15" s="1"/>
  <c r="B456" i="15" s="1"/>
  <c r="B457" i="15" s="1"/>
  <c r="B458" i="15" s="1"/>
  <c r="B459" i="15" s="1"/>
  <c r="B460" i="15" s="1"/>
  <c r="B461" i="15" s="1"/>
  <c r="B462" i="15" s="1"/>
  <c r="B463" i="15" s="1"/>
  <c r="B464" i="15" s="1"/>
  <c r="B465" i="15" s="1"/>
  <c r="B466" i="15" s="1"/>
  <c r="B467" i="15" s="1"/>
  <c r="B468" i="15" s="1"/>
  <c r="B469" i="15" s="1"/>
  <c r="B470" i="15" s="1"/>
  <c r="B471" i="15" s="1"/>
  <c r="B472" i="15" s="1"/>
  <c r="B473" i="15" s="1"/>
  <c r="B474" i="15" s="1"/>
  <c r="B475" i="15" s="1"/>
  <c r="B476" i="15" s="1"/>
  <c r="B477" i="15" s="1"/>
  <c r="B478" i="15" s="1"/>
  <c r="B479" i="15" s="1"/>
  <c r="B480" i="15" s="1"/>
  <c r="B481" i="15" s="1"/>
  <c r="B482" i="15" s="1"/>
  <c r="B483" i="15" s="1"/>
  <c r="B484" i="15" s="1"/>
  <c r="B485" i="15" s="1"/>
  <c r="B486" i="15" s="1"/>
  <c r="B487" i="15" s="1"/>
  <c r="B488" i="15" s="1"/>
  <c r="B489" i="15" s="1"/>
  <c r="B490" i="15" s="1"/>
  <c r="B491" i="15" s="1"/>
  <c r="B492" i="15" s="1"/>
  <c r="B493" i="15" s="1"/>
  <c r="B494" i="15" s="1"/>
  <c r="B495" i="15" s="1"/>
  <c r="B496" i="15" s="1"/>
  <c r="B497" i="15" s="1"/>
  <c r="B498" i="15" s="1"/>
  <c r="B499" i="15" s="1"/>
  <c r="B500" i="15" s="1"/>
  <c r="B501" i="15" s="1"/>
  <c r="B502" i="15" s="1"/>
  <c r="B503" i="15" s="1"/>
  <c r="B504" i="15" s="1"/>
  <c r="B505" i="15" s="1"/>
  <c r="B506" i="15" s="1"/>
  <c r="B507" i="15" s="1"/>
  <c r="B508" i="15" s="1"/>
  <c r="B509" i="15" s="1"/>
  <c r="B510" i="15" s="1"/>
  <c r="B511" i="15" s="1"/>
  <c r="B512" i="15" s="1"/>
  <c r="B513" i="15" s="1"/>
  <c r="B514" i="15" s="1"/>
  <c r="B515" i="15" s="1"/>
  <c r="B516" i="15" s="1"/>
  <c r="B517" i="15" s="1"/>
  <c r="B518" i="15" s="1"/>
  <c r="B519" i="15" s="1"/>
  <c r="B520" i="15" s="1"/>
  <c r="B521" i="15" s="1"/>
  <c r="B522" i="15" s="1"/>
  <c r="B523" i="15" s="1"/>
  <c r="B524" i="15" s="1"/>
  <c r="B525" i="15" s="1"/>
  <c r="B526" i="15" s="1"/>
  <c r="B527" i="15" s="1"/>
  <c r="B528" i="15" s="1"/>
  <c r="B529" i="15" s="1"/>
  <c r="B530" i="15" s="1"/>
  <c r="B531" i="15" s="1"/>
  <c r="B532" i="15" s="1"/>
  <c r="B533" i="15" s="1"/>
  <c r="B534" i="15" s="1"/>
  <c r="B535" i="15" s="1"/>
  <c r="B536" i="15" s="1"/>
  <c r="B537" i="15" s="1"/>
  <c r="B538" i="15" s="1"/>
  <c r="B539" i="15" s="1"/>
  <c r="B540" i="15" s="1"/>
  <c r="B541" i="15" s="1"/>
  <c r="B542" i="15" s="1"/>
  <c r="B543" i="15" s="1"/>
  <c r="B544" i="15" s="1"/>
  <c r="B545" i="15" s="1"/>
  <c r="B546" i="15" s="1"/>
  <c r="B547" i="15" s="1"/>
  <c r="B548" i="15" s="1"/>
  <c r="B549" i="15" s="1"/>
  <c r="B550" i="15" s="1"/>
  <c r="B551" i="15" s="1"/>
  <c r="B552" i="15" s="1"/>
  <c r="B553" i="15" s="1"/>
  <c r="B554" i="15" s="1"/>
  <c r="B555" i="15" s="1"/>
  <c r="B556" i="15" s="1"/>
  <c r="B557" i="15" s="1"/>
  <c r="B558" i="15" s="1"/>
  <c r="B559" i="15" s="1"/>
  <c r="B560" i="15" s="1"/>
  <c r="B561" i="15" s="1"/>
  <c r="B562" i="15" s="1"/>
  <c r="B563" i="15" s="1"/>
  <c r="B564" i="15" s="1"/>
  <c r="B565" i="15" s="1"/>
  <c r="B566" i="15" s="1"/>
  <c r="B567" i="15" s="1"/>
  <c r="B568" i="15" s="1"/>
  <c r="B569" i="15" s="1"/>
  <c r="B570" i="15" s="1"/>
  <c r="B571" i="15" s="1"/>
  <c r="B572" i="15" s="1"/>
  <c r="B573" i="15" s="1"/>
  <c r="B574" i="15" s="1"/>
  <c r="B575" i="15" s="1"/>
  <c r="B576" i="15" s="1"/>
  <c r="B577" i="15" s="1"/>
  <c r="B578" i="15" s="1"/>
  <c r="B579" i="15" s="1"/>
  <c r="B580" i="15" s="1"/>
  <c r="B581" i="15" s="1"/>
  <c r="B582" i="15" s="1"/>
  <c r="B583" i="15" s="1"/>
  <c r="B584" i="15" s="1"/>
  <c r="B585" i="15" s="1"/>
  <c r="B586" i="15" s="1"/>
  <c r="B587" i="15" s="1"/>
  <c r="B588" i="15" s="1"/>
  <c r="B589" i="15" s="1"/>
  <c r="B590" i="15" s="1"/>
  <c r="B591" i="15" s="1"/>
  <c r="B592" i="15" s="1"/>
  <c r="B593" i="15" s="1"/>
  <c r="B594" i="15" s="1"/>
  <c r="B595" i="15" s="1"/>
  <c r="B596" i="15" s="1"/>
  <c r="B597" i="15" s="1"/>
  <c r="B598" i="15" s="1"/>
  <c r="B599" i="15" s="1"/>
  <c r="B600" i="15" s="1"/>
  <c r="B601" i="15" s="1"/>
  <c r="B602" i="15" s="1"/>
  <c r="B603" i="15" s="1"/>
  <c r="B604" i="15" s="1"/>
  <c r="B605" i="15" s="1"/>
  <c r="B606" i="15" s="1"/>
  <c r="B607" i="15" s="1"/>
  <c r="B608" i="15" s="1"/>
  <c r="B609" i="15" s="1"/>
  <c r="B610" i="15" s="1"/>
  <c r="B611" i="15" s="1"/>
  <c r="B612" i="15" s="1"/>
  <c r="B613" i="15" s="1"/>
  <c r="B614" i="15" s="1"/>
  <c r="B615" i="15" s="1"/>
  <c r="B616" i="15" s="1"/>
  <c r="B617" i="15" s="1"/>
  <c r="B618" i="15" s="1"/>
  <c r="B619" i="15" s="1"/>
  <c r="B620" i="15" s="1"/>
  <c r="B621" i="15" s="1"/>
  <c r="B622" i="15" s="1"/>
  <c r="B623" i="15" s="1"/>
  <c r="B624" i="15" s="1"/>
  <c r="B625" i="15" s="1"/>
  <c r="B626" i="15" s="1"/>
  <c r="B627" i="15" s="1"/>
  <c r="B628" i="15" s="1"/>
  <c r="B629" i="15" s="1"/>
  <c r="B630" i="15" s="1"/>
  <c r="B631" i="15" s="1"/>
  <c r="B632" i="15" s="1"/>
  <c r="B633" i="15" s="1"/>
  <c r="B634" i="15" s="1"/>
  <c r="B635" i="15" s="1"/>
  <c r="B636" i="15" s="1"/>
  <c r="B637" i="15" s="1"/>
  <c r="B638" i="15" s="1"/>
  <c r="B639" i="15" s="1"/>
  <c r="B640" i="15" s="1"/>
  <c r="B641" i="15" s="1"/>
  <c r="B642" i="15" s="1"/>
  <c r="B643" i="15" s="1"/>
  <c r="B644" i="15" s="1"/>
  <c r="B645" i="15" s="1"/>
  <c r="B646" i="15" s="1"/>
  <c r="B647" i="15" s="1"/>
  <c r="B648" i="15" s="1"/>
  <c r="B649" i="15" s="1"/>
  <c r="B650" i="15" s="1"/>
  <c r="B651" i="15" s="1"/>
  <c r="B652" i="15" s="1"/>
  <c r="B653" i="15" s="1"/>
  <c r="B654" i="15" s="1"/>
  <c r="B655" i="15" s="1"/>
  <c r="B656" i="15" s="1"/>
  <c r="B657" i="15" s="1"/>
  <c r="B658" i="15" s="1"/>
  <c r="B659" i="15" s="1"/>
  <c r="B660" i="15" s="1"/>
  <c r="B661" i="15" s="1"/>
  <c r="B662" i="15" s="1"/>
  <c r="B663" i="15" s="1"/>
  <c r="B664" i="15" s="1"/>
  <c r="B665" i="15" s="1"/>
  <c r="B666" i="15" s="1"/>
  <c r="B667" i="15" s="1"/>
  <c r="B668" i="15" s="1"/>
  <c r="B669" i="15" s="1"/>
  <c r="B670" i="15" s="1"/>
  <c r="B671" i="15" s="1"/>
  <c r="B672" i="15" s="1"/>
  <c r="B673" i="15" s="1"/>
  <c r="B674" i="15" s="1"/>
  <c r="B675" i="15" s="1"/>
  <c r="B676" i="15" s="1"/>
  <c r="B677" i="15" s="1"/>
  <c r="B678" i="15" s="1"/>
  <c r="B679" i="15" s="1"/>
  <c r="B680" i="15" s="1"/>
  <c r="B681" i="15" s="1"/>
  <c r="B682" i="15" s="1"/>
  <c r="B683" i="15" s="1"/>
  <c r="B684" i="15" s="1"/>
  <c r="B685" i="15" s="1"/>
  <c r="B686" i="15" s="1"/>
  <c r="B687" i="15" s="1"/>
  <c r="B688" i="15" s="1"/>
  <c r="B689" i="15" s="1"/>
  <c r="B690" i="15" s="1"/>
  <c r="B691" i="15" s="1"/>
  <c r="B692" i="15" s="1"/>
  <c r="B693" i="15" s="1"/>
  <c r="B694" i="15" s="1"/>
  <c r="B695" i="15" s="1"/>
  <c r="B696" i="15" s="1"/>
  <c r="B697" i="15" s="1"/>
  <c r="B698" i="15" s="1"/>
  <c r="B699" i="15" s="1"/>
  <c r="B700" i="15" s="1"/>
  <c r="B701" i="15" s="1"/>
  <c r="B702" i="15" s="1"/>
  <c r="B703" i="15" s="1"/>
  <c r="B704" i="15" s="1"/>
  <c r="B705" i="15" s="1"/>
  <c r="B706" i="15" s="1"/>
  <c r="B707" i="15" s="1"/>
  <c r="B708" i="15" s="1"/>
  <c r="B709" i="15" s="1"/>
  <c r="B710" i="15" s="1"/>
  <c r="B711" i="15" s="1"/>
  <c r="B712" i="15" s="1"/>
  <c r="B713" i="15" s="1"/>
  <c r="B714" i="15" s="1"/>
  <c r="B715" i="15" s="1"/>
  <c r="B716" i="15" s="1"/>
  <c r="B717" i="15" s="1"/>
  <c r="B718" i="15" s="1"/>
  <c r="B719" i="15" s="1"/>
  <c r="B720" i="15" s="1"/>
  <c r="B721" i="15" s="1"/>
  <c r="A3" i="15"/>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L2" i="15"/>
  <c r="L721" i="14"/>
  <c r="L720" i="14"/>
  <c r="L719" i="14"/>
  <c r="L718" i="14"/>
  <c r="L717" i="14"/>
  <c r="L716" i="14"/>
  <c r="L715" i="14"/>
  <c r="L714" i="14"/>
  <c r="L713" i="14"/>
  <c r="L712" i="14"/>
  <c r="L711" i="14"/>
  <c r="L710" i="14"/>
  <c r="L709" i="14"/>
  <c r="L708" i="14"/>
  <c r="L707" i="14"/>
  <c r="L706" i="14"/>
  <c r="L705" i="14"/>
  <c r="L704" i="14"/>
  <c r="L703" i="14"/>
  <c r="L702" i="14"/>
  <c r="L701" i="14"/>
  <c r="L700" i="14"/>
  <c r="L699" i="14"/>
  <c r="L698" i="14"/>
  <c r="L697" i="14"/>
  <c r="L696" i="14"/>
  <c r="L695" i="14"/>
  <c r="L694" i="14"/>
  <c r="L693" i="14"/>
  <c r="L692" i="14"/>
  <c r="L691" i="14"/>
  <c r="L690" i="14"/>
  <c r="L689" i="14"/>
  <c r="L688" i="14"/>
  <c r="L687" i="14"/>
  <c r="L686" i="14"/>
  <c r="L685" i="14"/>
  <c r="L684" i="14"/>
  <c r="L683" i="14"/>
  <c r="L682" i="14"/>
  <c r="L681" i="14"/>
  <c r="L680" i="14"/>
  <c r="L679" i="14"/>
  <c r="L678" i="14"/>
  <c r="L677" i="14"/>
  <c r="L676" i="14"/>
  <c r="L675" i="14"/>
  <c r="L674" i="14"/>
  <c r="L673" i="14"/>
  <c r="L672" i="14"/>
  <c r="L671" i="14"/>
  <c r="L670" i="14"/>
  <c r="L669" i="14"/>
  <c r="L668" i="14"/>
  <c r="L667" i="14"/>
  <c r="L666" i="14"/>
  <c r="L665" i="14"/>
  <c r="L664" i="14"/>
  <c r="L663" i="14"/>
  <c r="L662" i="14"/>
  <c r="L661" i="14"/>
  <c r="L660" i="14"/>
  <c r="L659" i="14"/>
  <c r="L658" i="14"/>
  <c r="L657" i="14"/>
  <c r="L656" i="14"/>
  <c r="L655" i="14"/>
  <c r="L654" i="14"/>
  <c r="L653" i="14"/>
  <c r="L652" i="14"/>
  <c r="L651" i="14"/>
  <c r="L650" i="14"/>
  <c r="L649" i="14"/>
  <c r="L648" i="14"/>
  <c r="L647" i="14"/>
  <c r="L646" i="14"/>
  <c r="L645" i="14"/>
  <c r="L644" i="14"/>
  <c r="L643" i="14"/>
  <c r="L642" i="14"/>
  <c r="L641" i="14"/>
  <c r="L640" i="14"/>
  <c r="L639" i="14"/>
  <c r="L638" i="14"/>
  <c r="L637" i="14"/>
  <c r="L636" i="14"/>
  <c r="L635" i="14"/>
  <c r="L634" i="14"/>
  <c r="L633" i="14"/>
  <c r="L632" i="14"/>
  <c r="L631" i="14"/>
  <c r="L630" i="14"/>
  <c r="L629" i="14"/>
  <c r="L628" i="14"/>
  <c r="L627" i="14"/>
  <c r="L626" i="14"/>
  <c r="L625" i="14"/>
  <c r="L624" i="14"/>
  <c r="L623" i="14"/>
  <c r="L622" i="14"/>
  <c r="L621" i="14"/>
  <c r="L620" i="14"/>
  <c r="L619" i="14"/>
  <c r="L618" i="14"/>
  <c r="L617" i="14"/>
  <c r="L616" i="14"/>
  <c r="L615" i="14"/>
  <c r="L614" i="14"/>
  <c r="L613" i="14"/>
  <c r="L612" i="14"/>
  <c r="L611" i="14"/>
  <c r="L610" i="14"/>
  <c r="L609" i="14"/>
  <c r="L608" i="14"/>
  <c r="L607" i="14"/>
  <c r="L606" i="14"/>
  <c r="L605" i="14"/>
  <c r="L604" i="14"/>
  <c r="L603" i="14"/>
  <c r="L602" i="14"/>
  <c r="L601" i="14"/>
  <c r="L600" i="14"/>
  <c r="L599" i="14"/>
  <c r="L598" i="14"/>
  <c r="L597" i="14"/>
  <c r="L596" i="14"/>
  <c r="L595" i="14"/>
  <c r="L594" i="14"/>
  <c r="L593" i="14"/>
  <c r="L592" i="14"/>
  <c r="L591" i="14"/>
  <c r="L590" i="14"/>
  <c r="L589" i="14"/>
  <c r="L588" i="14"/>
  <c r="L587" i="14"/>
  <c r="L586" i="14"/>
  <c r="L585" i="14"/>
  <c r="L584" i="14"/>
  <c r="L583" i="14"/>
  <c r="L582" i="14"/>
  <c r="L581" i="14"/>
  <c r="L580" i="14"/>
  <c r="L579" i="14"/>
  <c r="L578" i="14"/>
  <c r="L577" i="14"/>
  <c r="L576" i="14"/>
  <c r="L575" i="14"/>
  <c r="L574" i="14"/>
  <c r="L573" i="14"/>
  <c r="L572" i="14"/>
  <c r="L571" i="14"/>
  <c r="L570" i="14"/>
  <c r="L569" i="14"/>
  <c r="L568" i="14"/>
  <c r="L567" i="14"/>
  <c r="L566" i="14"/>
  <c r="L565" i="14"/>
  <c r="L564" i="14"/>
  <c r="L563" i="14"/>
  <c r="L562" i="14"/>
  <c r="L561" i="14"/>
  <c r="L560" i="14"/>
  <c r="L559" i="14"/>
  <c r="L558" i="14"/>
  <c r="L557" i="14"/>
  <c r="L556" i="14"/>
  <c r="L555" i="14"/>
  <c r="L554" i="14"/>
  <c r="L553" i="14"/>
  <c r="L552" i="14"/>
  <c r="L551" i="14"/>
  <c r="L550" i="14"/>
  <c r="L549" i="14"/>
  <c r="L548" i="14"/>
  <c r="L547" i="14"/>
  <c r="L546" i="14"/>
  <c r="L545" i="14"/>
  <c r="L544" i="14"/>
  <c r="L543" i="14"/>
  <c r="L542" i="14"/>
  <c r="L541" i="14"/>
  <c r="L540" i="14"/>
  <c r="L539" i="14"/>
  <c r="L538" i="14"/>
  <c r="L537" i="14"/>
  <c r="L536" i="14"/>
  <c r="L535" i="14"/>
  <c r="L534" i="14"/>
  <c r="L533" i="14"/>
  <c r="L532" i="14"/>
  <c r="L531" i="14"/>
  <c r="L530" i="14"/>
  <c r="L529" i="14"/>
  <c r="L528" i="14"/>
  <c r="L527" i="14"/>
  <c r="L526" i="14"/>
  <c r="L525" i="14"/>
  <c r="L524" i="14"/>
  <c r="L523" i="14"/>
  <c r="L522" i="14"/>
  <c r="L521" i="14"/>
  <c r="L520" i="14"/>
  <c r="L519" i="14"/>
  <c r="L518" i="14"/>
  <c r="L517" i="14"/>
  <c r="L516" i="14"/>
  <c r="L515" i="14"/>
  <c r="L514" i="14"/>
  <c r="L513" i="14"/>
  <c r="L512" i="14"/>
  <c r="L511" i="14"/>
  <c r="L510" i="14"/>
  <c r="L509" i="14"/>
  <c r="L508" i="14"/>
  <c r="L507" i="14"/>
  <c r="L506" i="14"/>
  <c r="L505" i="14"/>
  <c r="L504" i="14"/>
  <c r="L503" i="14"/>
  <c r="L502" i="14"/>
  <c r="L501" i="14"/>
  <c r="L500" i="14"/>
  <c r="L499" i="14"/>
  <c r="L498" i="14"/>
  <c r="L497" i="14"/>
  <c r="L496" i="14"/>
  <c r="L495" i="14"/>
  <c r="L494" i="14"/>
  <c r="L493" i="14"/>
  <c r="L492" i="14"/>
  <c r="L491" i="14"/>
  <c r="L490" i="14"/>
  <c r="L489" i="14"/>
  <c r="L488" i="14"/>
  <c r="L487" i="14"/>
  <c r="L486" i="14"/>
  <c r="L485" i="14"/>
  <c r="L484" i="14"/>
  <c r="L483" i="14"/>
  <c r="L482" i="14"/>
  <c r="L481" i="14"/>
  <c r="L480" i="14"/>
  <c r="L479" i="14"/>
  <c r="L478" i="14"/>
  <c r="L477" i="14"/>
  <c r="L476" i="14"/>
  <c r="L475" i="14"/>
  <c r="L474" i="14"/>
  <c r="L473" i="14"/>
  <c r="L472" i="14"/>
  <c r="L471" i="14"/>
  <c r="L470" i="14"/>
  <c r="L469" i="14"/>
  <c r="L468" i="14"/>
  <c r="L467" i="14"/>
  <c r="L466" i="14"/>
  <c r="L465" i="14"/>
  <c r="L464" i="14"/>
  <c r="L463" i="14"/>
  <c r="L462" i="14"/>
  <c r="L461" i="14"/>
  <c r="L460" i="14"/>
  <c r="L459" i="14"/>
  <c r="L458" i="14"/>
  <c r="L457" i="14"/>
  <c r="L456" i="14"/>
  <c r="L455" i="14"/>
  <c r="L454" i="14"/>
  <c r="L453" i="14"/>
  <c r="L452" i="14"/>
  <c r="L451" i="14"/>
  <c r="L450" i="14"/>
  <c r="L449" i="14"/>
  <c r="L448" i="14"/>
  <c r="L447" i="14"/>
  <c r="L446" i="14"/>
  <c r="L445" i="14"/>
  <c r="L444" i="14"/>
  <c r="L443" i="14"/>
  <c r="L442" i="14"/>
  <c r="L441" i="14"/>
  <c r="L440" i="14"/>
  <c r="L439" i="14"/>
  <c r="L438" i="14"/>
  <c r="L437" i="14"/>
  <c r="L436" i="14"/>
  <c r="L435" i="14"/>
  <c r="L434" i="14"/>
  <c r="L433" i="14"/>
  <c r="L432" i="14"/>
  <c r="L431" i="14"/>
  <c r="L430" i="14"/>
  <c r="L429" i="14"/>
  <c r="L428" i="14"/>
  <c r="L427" i="14"/>
  <c r="L426" i="14"/>
  <c r="L425" i="14"/>
  <c r="L424" i="14"/>
  <c r="L423" i="14"/>
  <c r="L422" i="14"/>
  <c r="L421" i="14"/>
  <c r="L420" i="14"/>
  <c r="L419" i="14"/>
  <c r="L418" i="14"/>
  <c r="L417" i="14"/>
  <c r="L416" i="14"/>
  <c r="L415" i="14"/>
  <c r="L414" i="14"/>
  <c r="L413" i="14"/>
  <c r="L412" i="14"/>
  <c r="L411" i="14"/>
  <c r="L410" i="14"/>
  <c r="L409" i="14"/>
  <c r="L408" i="14"/>
  <c r="L407" i="14"/>
  <c r="L406" i="14"/>
  <c r="L405" i="14"/>
  <c r="L404" i="14"/>
  <c r="L403" i="14"/>
  <c r="L402" i="14"/>
  <c r="L401" i="14"/>
  <c r="L400" i="14"/>
  <c r="L399" i="14"/>
  <c r="L398" i="14"/>
  <c r="L397" i="14"/>
  <c r="L396" i="14"/>
  <c r="L395" i="14"/>
  <c r="L394" i="14"/>
  <c r="L393" i="14"/>
  <c r="L392" i="14"/>
  <c r="L391" i="14"/>
  <c r="L390" i="14"/>
  <c r="L389" i="14"/>
  <c r="L388" i="14"/>
  <c r="L387" i="14"/>
  <c r="L386" i="14"/>
  <c r="L385" i="14"/>
  <c r="L384" i="14"/>
  <c r="L383" i="14"/>
  <c r="L382" i="14"/>
  <c r="L381" i="14"/>
  <c r="L380" i="14"/>
  <c r="L379" i="14"/>
  <c r="L378" i="14"/>
  <c r="L377" i="14"/>
  <c r="L376" i="14"/>
  <c r="L375" i="14"/>
  <c r="L374" i="14"/>
  <c r="L373" i="14"/>
  <c r="L372" i="14"/>
  <c r="L371" i="14"/>
  <c r="L370" i="14"/>
  <c r="L369" i="14"/>
  <c r="L368" i="14"/>
  <c r="L367" i="14"/>
  <c r="L366" i="14"/>
  <c r="L365" i="14"/>
  <c r="L364" i="14"/>
  <c r="L363" i="14"/>
  <c r="L362" i="14"/>
  <c r="L361" i="14"/>
  <c r="L360" i="14"/>
  <c r="L359" i="14"/>
  <c r="L358" i="14"/>
  <c r="L357" i="14"/>
  <c r="L356" i="14"/>
  <c r="L355" i="14"/>
  <c r="L354" i="14"/>
  <c r="L353" i="14"/>
  <c r="L352" i="14"/>
  <c r="L351" i="14"/>
  <c r="L350" i="14"/>
  <c r="L349" i="14"/>
  <c r="L348" i="14"/>
  <c r="L347" i="14"/>
  <c r="L346" i="14"/>
  <c r="L345" i="14"/>
  <c r="L344" i="14"/>
  <c r="L343" i="14"/>
  <c r="L342" i="14"/>
  <c r="L341" i="14"/>
  <c r="L340" i="14"/>
  <c r="L339" i="14"/>
  <c r="L338" i="14"/>
  <c r="L337" i="14"/>
  <c r="L336" i="14"/>
  <c r="L335" i="14"/>
  <c r="L334" i="14"/>
  <c r="L333" i="14"/>
  <c r="L332" i="14"/>
  <c r="L331" i="14"/>
  <c r="L330" i="14"/>
  <c r="L329" i="14"/>
  <c r="L328" i="14"/>
  <c r="L327" i="14"/>
  <c r="L326" i="14"/>
  <c r="L325" i="14"/>
  <c r="L324" i="14"/>
  <c r="L323" i="14"/>
  <c r="L322" i="14"/>
  <c r="L321" i="14"/>
  <c r="L320" i="14"/>
  <c r="L319" i="14"/>
  <c r="L318" i="14"/>
  <c r="L317" i="14"/>
  <c r="L316" i="14"/>
  <c r="L315" i="14"/>
  <c r="L314" i="14"/>
  <c r="L313" i="14"/>
  <c r="L312" i="14"/>
  <c r="L311" i="14"/>
  <c r="L310" i="14"/>
  <c r="L309" i="14"/>
  <c r="L308" i="14"/>
  <c r="L307" i="14"/>
  <c r="L306" i="14"/>
  <c r="L305" i="14"/>
  <c r="L304" i="14"/>
  <c r="L303" i="14"/>
  <c r="L302" i="14"/>
  <c r="L301" i="14"/>
  <c r="L300" i="14"/>
  <c r="L299" i="14"/>
  <c r="L298" i="14"/>
  <c r="L297" i="14"/>
  <c r="L296" i="14"/>
  <c r="L295" i="14"/>
  <c r="L294" i="14"/>
  <c r="L293" i="14"/>
  <c r="L292" i="14"/>
  <c r="L291" i="14"/>
  <c r="L290" i="14"/>
  <c r="L289" i="14"/>
  <c r="L288" i="14"/>
  <c r="L287" i="14"/>
  <c r="L286" i="14"/>
  <c r="L285" i="14"/>
  <c r="L284" i="14"/>
  <c r="L283" i="14"/>
  <c r="L282" i="14"/>
  <c r="L281" i="14"/>
  <c r="L280" i="14"/>
  <c r="L279" i="14"/>
  <c r="L278" i="14"/>
  <c r="L277" i="14"/>
  <c r="L276" i="14"/>
  <c r="L275" i="14"/>
  <c r="L274" i="14"/>
  <c r="L273" i="14"/>
  <c r="L272" i="14"/>
  <c r="L271" i="14"/>
  <c r="L270" i="14"/>
  <c r="L269" i="14"/>
  <c r="L268" i="14"/>
  <c r="L267" i="14"/>
  <c r="L266" i="14"/>
  <c r="L265" i="14"/>
  <c r="L264" i="14"/>
  <c r="L263" i="14"/>
  <c r="L262" i="14"/>
  <c r="L261" i="14"/>
  <c r="L260" i="14"/>
  <c r="L259" i="14"/>
  <c r="L258" i="14"/>
  <c r="L257" i="14"/>
  <c r="L256" i="14"/>
  <c r="L255" i="14"/>
  <c r="L254" i="14"/>
  <c r="L253" i="14"/>
  <c r="L252" i="14"/>
  <c r="L251" i="14"/>
  <c r="L250" i="14"/>
  <c r="L249" i="14"/>
  <c r="L248" i="14"/>
  <c r="L247" i="14"/>
  <c r="L246" i="14"/>
  <c r="L245" i="14"/>
  <c r="L244" i="14"/>
  <c r="L243" i="14"/>
  <c r="L242" i="14"/>
  <c r="L241" i="14"/>
  <c r="L240" i="14"/>
  <c r="L239" i="14"/>
  <c r="L238" i="14"/>
  <c r="L237" i="14"/>
  <c r="L236" i="14"/>
  <c r="L235" i="14"/>
  <c r="L234" i="14"/>
  <c r="L233" i="14"/>
  <c r="L232" i="14"/>
  <c r="L231" i="14"/>
  <c r="L230" i="14"/>
  <c r="L229" i="14"/>
  <c r="L228" i="14"/>
  <c r="L227" i="14"/>
  <c r="L226" i="14"/>
  <c r="L225" i="14"/>
  <c r="L224" i="14"/>
  <c r="L223" i="14"/>
  <c r="L222" i="14"/>
  <c r="L221" i="14"/>
  <c r="L220" i="14"/>
  <c r="L219" i="14"/>
  <c r="L218" i="14"/>
  <c r="L217" i="14"/>
  <c r="L216" i="14"/>
  <c r="L215" i="14"/>
  <c r="L214" i="14"/>
  <c r="L213" i="14"/>
  <c r="L212" i="14"/>
  <c r="L211" i="14"/>
  <c r="L210" i="14"/>
  <c r="L209" i="14"/>
  <c r="L208" i="14"/>
  <c r="L207" i="14"/>
  <c r="L206" i="14"/>
  <c r="L205" i="14"/>
  <c r="L204" i="14"/>
  <c r="L203" i="14"/>
  <c r="L202" i="14"/>
  <c r="L201" i="14"/>
  <c r="L200" i="14"/>
  <c r="L199" i="14"/>
  <c r="L198" i="14"/>
  <c r="L197" i="14"/>
  <c r="L196" i="14"/>
  <c r="L195" i="14"/>
  <c r="L194" i="14"/>
  <c r="L193" i="14"/>
  <c r="L192" i="14"/>
  <c r="L191" i="14"/>
  <c r="L190" i="14"/>
  <c r="L189" i="14"/>
  <c r="L188" i="14"/>
  <c r="L187" i="14"/>
  <c r="L186" i="14"/>
  <c r="L185" i="14"/>
  <c r="L184" i="14"/>
  <c r="L183" i="14"/>
  <c r="L182" i="14"/>
  <c r="L181" i="14"/>
  <c r="L180" i="14"/>
  <c r="L179" i="14"/>
  <c r="L178" i="14"/>
  <c r="L177" i="14"/>
  <c r="L176" i="14"/>
  <c r="L175" i="14"/>
  <c r="L174" i="14"/>
  <c r="L173" i="14"/>
  <c r="L172" i="14"/>
  <c r="L171" i="14"/>
  <c r="L170" i="14"/>
  <c r="L169" i="14"/>
  <c r="L168" i="14"/>
  <c r="L167" i="14"/>
  <c r="L166" i="14"/>
  <c r="L165" i="14"/>
  <c r="L164" i="14"/>
  <c r="L163" i="14"/>
  <c r="L162" i="14"/>
  <c r="L161" i="14"/>
  <c r="L160" i="14"/>
  <c r="L159" i="14"/>
  <c r="L158" i="14"/>
  <c r="L157" i="14"/>
  <c r="L156" i="14"/>
  <c r="L155" i="14"/>
  <c r="L154" i="14"/>
  <c r="L153" i="14"/>
  <c r="L152" i="14"/>
  <c r="L151" i="14"/>
  <c r="L150" i="14"/>
  <c r="L149" i="14"/>
  <c r="L148" i="14"/>
  <c r="L147" i="14"/>
  <c r="L146" i="14"/>
  <c r="L145" i="14"/>
  <c r="L144" i="14"/>
  <c r="L143" i="14"/>
  <c r="L142" i="14"/>
  <c r="L141" i="14"/>
  <c r="L140" i="14"/>
  <c r="L139" i="14"/>
  <c r="L138" i="14"/>
  <c r="L137" i="14"/>
  <c r="L136" i="14"/>
  <c r="L135" i="14"/>
  <c r="L134" i="14"/>
  <c r="L133" i="14"/>
  <c r="L132" i="14"/>
  <c r="L131" i="14"/>
  <c r="L130" i="14"/>
  <c r="L129" i="14"/>
  <c r="L128" i="14"/>
  <c r="L127" i="14"/>
  <c r="L126" i="14"/>
  <c r="L125" i="14"/>
  <c r="L124" i="14"/>
  <c r="L123" i="14"/>
  <c r="L122" i="14"/>
  <c r="L121" i="14"/>
  <c r="L120" i="14"/>
  <c r="L119" i="14"/>
  <c r="L118" i="14"/>
  <c r="L117" i="14"/>
  <c r="L116" i="14"/>
  <c r="L115" i="14"/>
  <c r="L114" i="14"/>
  <c r="L113" i="14"/>
  <c r="L112" i="14"/>
  <c r="L111" i="14"/>
  <c r="L110" i="14"/>
  <c r="L109" i="14"/>
  <c r="L108" i="14"/>
  <c r="L107" i="14"/>
  <c r="L106" i="14"/>
  <c r="L105" i="14"/>
  <c r="L104" i="14"/>
  <c r="L103" i="14"/>
  <c r="L102" i="14"/>
  <c r="L101" i="14"/>
  <c r="L100" i="14"/>
  <c r="L99" i="14"/>
  <c r="L98" i="14"/>
  <c r="L97" i="14"/>
  <c r="L96" i="14"/>
  <c r="L95" i="14"/>
  <c r="L94" i="14"/>
  <c r="L93" i="14"/>
  <c r="L92" i="14"/>
  <c r="L91" i="14"/>
  <c r="L90" i="14"/>
  <c r="L89" i="14"/>
  <c r="L88" i="14"/>
  <c r="L87" i="14"/>
  <c r="L86" i="14"/>
  <c r="L85" i="14"/>
  <c r="L84" i="14"/>
  <c r="L83" i="14"/>
  <c r="L82" i="14"/>
  <c r="L81" i="14"/>
  <c r="L80" i="14"/>
  <c r="L79" i="14"/>
  <c r="L78" i="14"/>
  <c r="L77" i="14"/>
  <c r="L76" i="14"/>
  <c r="L75" i="14"/>
  <c r="L74" i="14"/>
  <c r="L73" i="14"/>
  <c r="L72" i="14"/>
  <c r="L71" i="14"/>
  <c r="L70" i="14"/>
  <c r="L69" i="14"/>
  <c r="L68" i="14"/>
  <c r="L67" i="14"/>
  <c r="L66" i="14"/>
  <c r="L65" i="14"/>
  <c r="L64" i="14"/>
  <c r="L63" i="14"/>
  <c r="L62" i="14"/>
  <c r="L61" i="14"/>
  <c r="L60" i="14"/>
  <c r="L59" i="14"/>
  <c r="L58" i="14"/>
  <c r="L57" i="14"/>
  <c r="L56" i="14"/>
  <c r="L55" i="14"/>
  <c r="L54" i="14"/>
  <c r="L53" i="14"/>
  <c r="L52" i="14"/>
  <c r="L51" i="14"/>
  <c r="L50" i="14"/>
  <c r="L49" i="14"/>
  <c r="L48" i="14"/>
  <c r="L47" i="14"/>
  <c r="L46" i="14"/>
  <c r="L45" i="14"/>
  <c r="L44" i="14"/>
  <c r="L43" i="14"/>
  <c r="L42" i="14"/>
  <c r="L41" i="14"/>
  <c r="L40" i="14"/>
  <c r="L39" i="14"/>
  <c r="L38" i="14"/>
  <c r="L37" i="14"/>
  <c r="L36" i="14"/>
  <c r="L35" i="14"/>
  <c r="L34" i="14"/>
  <c r="L33" i="14"/>
  <c r="L32" i="14"/>
  <c r="L31" i="14"/>
  <c r="L30" i="14"/>
  <c r="L29" i="14"/>
  <c r="L28" i="14"/>
  <c r="L27" i="14"/>
  <c r="L26" i="14"/>
  <c r="L25" i="14"/>
  <c r="L24" i="14"/>
  <c r="L23" i="14"/>
  <c r="L22" i="14"/>
  <c r="L21" i="14"/>
  <c r="L20" i="14"/>
  <c r="L19" i="14"/>
  <c r="L18" i="14"/>
  <c r="L17" i="14"/>
  <c r="L16" i="14"/>
  <c r="L15" i="14"/>
  <c r="L14" i="14"/>
  <c r="L13" i="14"/>
  <c r="L12" i="14"/>
  <c r="L11" i="14"/>
  <c r="L10" i="14"/>
  <c r="L9" i="14"/>
  <c r="L8" i="14"/>
  <c r="L7" i="14"/>
  <c r="L6" i="14"/>
  <c r="L5" i="14"/>
  <c r="L4" i="14"/>
  <c r="L3" i="14"/>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649" i="14" s="1"/>
  <c r="A650" i="14" s="1"/>
  <c r="A651" i="14" s="1"/>
  <c r="A652" i="14" s="1"/>
  <c r="A653" i="14" s="1"/>
  <c r="A654" i="14" s="1"/>
  <c r="A655" i="14" s="1"/>
  <c r="A656" i="14" s="1"/>
  <c r="A657" i="14" s="1"/>
  <c r="A658" i="14" s="1"/>
  <c r="A659" i="14" s="1"/>
  <c r="A660" i="14" s="1"/>
  <c r="A661" i="14" s="1"/>
  <c r="A662" i="14" s="1"/>
  <c r="A663" i="14" s="1"/>
  <c r="A664" i="14" s="1"/>
  <c r="A665" i="14" s="1"/>
  <c r="A666" i="14" s="1"/>
  <c r="A667" i="14" s="1"/>
  <c r="A668" i="14" s="1"/>
  <c r="A669" i="14" s="1"/>
  <c r="A670" i="14" s="1"/>
  <c r="A671" i="14" s="1"/>
  <c r="A672" i="14" s="1"/>
  <c r="A673" i="14" s="1"/>
  <c r="A674" i="14" s="1"/>
  <c r="A675" i="14" s="1"/>
  <c r="A676" i="14" s="1"/>
  <c r="A677" i="14" s="1"/>
  <c r="A678" i="14" s="1"/>
  <c r="A679" i="14" s="1"/>
  <c r="A680" i="14" s="1"/>
  <c r="A681" i="14" s="1"/>
  <c r="A682" i="14" s="1"/>
  <c r="A683" i="14" s="1"/>
  <c r="A684" i="14" s="1"/>
  <c r="A685" i="14" s="1"/>
  <c r="A686" i="14" s="1"/>
  <c r="A687" i="14" s="1"/>
  <c r="A688" i="14" s="1"/>
  <c r="A689" i="14" s="1"/>
  <c r="A690" i="14" s="1"/>
  <c r="A691" i="14" s="1"/>
  <c r="A692" i="14" s="1"/>
  <c r="A693" i="14" s="1"/>
  <c r="A694" i="14" s="1"/>
  <c r="A695" i="14" s="1"/>
  <c r="A696" i="14" s="1"/>
  <c r="A697" i="14" s="1"/>
  <c r="A698" i="14" s="1"/>
  <c r="A699" i="14" s="1"/>
  <c r="A700" i="14" s="1"/>
  <c r="A701" i="14" s="1"/>
  <c r="A702" i="14" s="1"/>
  <c r="A703" i="14" s="1"/>
  <c r="A704" i="14" s="1"/>
  <c r="A705" i="14" s="1"/>
  <c r="A706" i="14" s="1"/>
  <c r="A707" i="14" s="1"/>
  <c r="A708" i="14" s="1"/>
  <c r="A709" i="14" s="1"/>
  <c r="A710" i="14" s="1"/>
  <c r="A711" i="14" s="1"/>
  <c r="A712" i="14" s="1"/>
  <c r="A713" i="14" s="1"/>
  <c r="A714" i="14" s="1"/>
  <c r="A715" i="14" s="1"/>
  <c r="A716" i="14" s="1"/>
  <c r="A717" i="14" s="1"/>
  <c r="A718" i="14" s="1"/>
  <c r="A719" i="14" s="1"/>
  <c r="A720" i="14" s="1"/>
  <c r="A721" i="14" s="1"/>
  <c r="L2" i="14"/>
  <c r="L721" i="13"/>
  <c r="L720" i="13"/>
  <c r="L719" i="13"/>
  <c r="L718" i="13"/>
  <c r="L717" i="13"/>
  <c r="L716" i="13"/>
  <c r="L715" i="13"/>
  <c r="L714" i="13"/>
  <c r="L713" i="13"/>
  <c r="L712" i="13"/>
  <c r="L711" i="13"/>
  <c r="L710" i="13"/>
  <c r="L709" i="13"/>
  <c r="L708" i="13"/>
  <c r="L707" i="13"/>
  <c r="L706" i="13"/>
  <c r="L705" i="13"/>
  <c r="L704" i="13"/>
  <c r="L703" i="13"/>
  <c r="L702" i="13"/>
  <c r="L701" i="13"/>
  <c r="L700" i="13"/>
  <c r="L699" i="13"/>
  <c r="L698" i="13"/>
  <c r="L697" i="13"/>
  <c r="L696" i="13"/>
  <c r="L695" i="13"/>
  <c r="L694" i="13"/>
  <c r="L693" i="13"/>
  <c r="L692" i="13"/>
  <c r="L691" i="13"/>
  <c r="L690" i="13"/>
  <c r="L689" i="13"/>
  <c r="L688" i="13"/>
  <c r="L687" i="13"/>
  <c r="L686" i="13"/>
  <c r="L685" i="13"/>
  <c r="L684" i="13"/>
  <c r="L683" i="13"/>
  <c r="L682" i="13"/>
  <c r="L681" i="13"/>
  <c r="L680" i="13"/>
  <c r="L679" i="13"/>
  <c r="L678" i="13"/>
  <c r="L677" i="13"/>
  <c r="L676" i="13"/>
  <c r="L675" i="13"/>
  <c r="L674" i="13"/>
  <c r="L673" i="13"/>
  <c r="L672" i="13"/>
  <c r="L671" i="13"/>
  <c r="L670" i="13"/>
  <c r="L669" i="13"/>
  <c r="L668" i="13"/>
  <c r="L667" i="13"/>
  <c r="L666" i="13"/>
  <c r="L665" i="13"/>
  <c r="L664" i="13"/>
  <c r="L663" i="13"/>
  <c r="L662" i="13"/>
  <c r="L661" i="13"/>
  <c r="L660" i="13"/>
  <c r="L659" i="13"/>
  <c r="L658" i="13"/>
  <c r="L657" i="13"/>
  <c r="L656" i="13"/>
  <c r="L655" i="13"/>
  <c r="L654" i="13"/>
  <c r="L653" i="13"/>
  <c r="L652" i="13"/>
  <c r="L651" i="13"/>
  <c r="L650" i="13"/>
  <c r="L649" i="13"/>
  <c r="L648" i="13"/>
  <c r="L647" i="13"/>
  <c r="L646" i="13"/>
  <c r="L645" i="13"/>
  <c r="L644" i="13"/>
  <c r="L643" i="13"/>
  <c r="L642" i="13"/>
  <c r="L641" i="13"/>
  <c r="L640" i="13"/>
  <c r="L639" i="13"/>
  <c r="L638" i="13"/>
  <c r="L637" i="13"/>
  <c r="L636" i="13"/>
  <c r="L635" i="13"/>
  <c r="L634" i="13"/>
  <c r="L633" i="13"/>
  <c r="L632" i="13"/>
  <c r="L631" i="13"/>
  <c r="L630" i="13"/>
  <c r="L629" i="13"/>
  <c r="L628" i="13"/>
  <c r="L627" i="13"/>
  <c r="L626" i="13"/>
  <c r="L625" i="13"/>
  <c r="L624" i="13"/>
  <c r="L623" i="13"/>
  <c r="L622" i="13"/>
  <c r="L621" i="13"/>
  <c r="L620" i="13"/>
  <c r="L619" i="13"/>
  <c r="L618" i="13"/>
  <c r="L617" i="13"/>
  <c r="L616" i="13"/>
  <c r="L615" i="13"/>
  <c r="L614" i="13"/>
  <c r="L613" i="13"/>
  <c r="L612" i="13"/>
  <c r="L611" i="13"/>
  <c r="L610" i="13"/>
  <c r="L609" i="13"/>
  <c r="L608" i="13"/>
  <c r="L607" i="13"/>
  <c r="L606" i="13"/>
  <c r="L605" i="13"/>
  <c r="L604" i="13"/>
  <c r="L603" i="13"/>
  <c r="L602" i="13"/>
  <c r="L601" i="13"/>
  <c r="L600" i="13"/>
  <c r="L599" i="13"/>
  <c r="L598" i="13"/>
  <c r="L597" i="13"/>
  <c r="L596" i="13"/>
  <c r="L595" i="13"/>
  <c r="L594" i="13"/>
  <c r="L593" i="13"/>
  <c r="L592" i="13"/>
  <c r="L591" i="13"/>
  <c r="L590" i="13"/>
  <c r="L589" i="13"/>
  <c r="L588" i="13"/>
  <c r="L587" i="13"/>
  <c r="L586" i="13"/>
  <c r="L585" i="13"/>
  <c r="L584" i="13"/>
  <c r="L583" i="13"/>
  <c r="L582" i="13"/>
  <c r="L581" i="13"/>
  <c r="L580" i="13"/>
  <c r="L579" i="13"/>
  <c r="L578" i="13"/>
  <c r="L577" i="13"/>
  <c r="L576" i="13"/>
  <c r="L575" i="13"/>
  <c r="L574" i="13"/>
  <c r="L573" i="13"/>
  <c r="L572" i="13"/>
  <c r="L571" i="13"/>
  <c r="L570" i="13"/>
  <c r="L569" i="13"/>
  <c r="L568" i="13"/>
  <c r="L567" i="13"/>
  <c r="L566" i="13"/>
  <c r="L565" i="13"/>
  <c r="L564" i="13"/>
  <c r="L563" i="13"/>
  <c r="L562" i="13"/>
  <c r="L561" i="13"/>
  <c r="L560" i="13"/>
  <c r="L559" i="13"/>
  <c r="L558" i="13"/>
  <c r="L557" i="13"/>
  <c r="L556" i="13"/>
  <c r="L555" i="13"/>
  <c r="L554" i="13"/>
  <c r="L553" i="13"/>
  <c r="L552" i="13"/>
  <c r="L551" i="13"/>
  <c r="L550" i="13"/>
  <c r="L549" i="13"/>
  <c r="L548" i="13"/>
  <c r="L547" i="13"/>
  <c r="L546" i="13"/>
  <c r="L545" i="13"/>
  <c r="L544" i="13"/>
  <c r="L543" i="13"/>
  <c r="L542" i="13"/>
  <c r="L541" i="13"/>
  <c r="L540" i="13"/>
  <c r="L539" i="13"/>
  <c r="L538" i="13"/>
  <c r="L537" i="13"/>
  <c r="L536" i="13"/>
  <c r="L535" i="13"/>
  <c r="L534" i="13"/>
  <c r="L533" i="13"/>
  <c r="L532" i="13"/>
  <c r="L531" i="13"/>
  <c r="L530" i="13"/>
  <c r="L529" i="13"/>
  <c r="L528" i="13"/>
  <c r="L527" i="13"/>
  <c r="L526" i="13"/>
  <c r="L525" i="13"/>
  <c r="L524" i="13"/>
  <c r="L523" i="13"/>
  <c r="L522" i="13"/>
  <c r="L521" i="13"/>
  <c r="L520" i="13"/>
  <c r="L519" i="13"/>
  <c r="L518" i="13"/>
  <c r="L517" i="13"/>
  <c r="L516" i="13"/>
  <c r="L515" i="13"/>
  <c r="L514" i="13"/>
  <c r="L513" i="13"/>
  <c r="L512" i="13"/>
  <c r="L511" i="13"/>
  <c r="L510" i="13"/>
  <c r="L509" i="13"/>
  <c r="L508" i="13"/>
  <c r="L507" i="13"/>
  <c r="L506" i="13"/>
  <c r="L505" i="13"/>
  <c r="L504" i="13"/>
  <c r="L503" i="13"/>
  <c r="L502" i="13"/>
  <c r="L501" i="13"/>
  <c r="L500" i="13"/>
  <c r="L499" i="13"/>
  <c r="L498" i="13"/>
  <c r="L497" i="13"/>
  <c r="L496" i="13"/>
  <c r="L495" i="13"/>
  <c r="L494" i="13"/>
  <c r="L493" i="13"/>
  <c r="L492" i="13"/>
  <c r="L491" i="13"/>
  <c r="L490" i="13"/>
  <c r="L489" i="13"/>
  <c r="L488" i="13"/>
  <c r="L487" i="13"/>
  <c r="L486" i="13"/>
  <c r="L485" i="13"/>
  <c r="L484" i="13"/>
  <c r="L483" i="13"/>
  <c r="L482" i="13"/>
  <c r="L481" i="13"/>
  <c r="L480" i="13"/>
  <c r="L479" i="13"/>
  <c r="L478" i="13"/>
  <c r="L477" i="13"/>
  <c r="L476" i="13"/>
  <c r="L475" i="13"/>
  <c r="L474" i="13"/>
  <c r="L473" i="13"/>
  <c r="L472" i="13"/>
  <c r="L471" i="13"/>
  <c r="L470" i="13"/>
  <c r="L469" i="13"/>
  <c r="L468" i="13"/>
  <c r="L467" i="13"/>
  <c r="L466" i="13"/>
  <c r="L465" i="13"/>
  <c r="L464" i="13"/>
  <c r="L463" i="13"/>
  <c r="L462" i="13"/>
  <c r="L461" i="13"/>
  <c r="L460" i="13"/>
  <c r="L459" i="13"/>
  <c r="L458" i="13"/>
  <c r="L457" i="13"/>
  <c r="L456" i="13"/>
  <c r="L455" i="13"/>
  <c r="L454" i="13"/>
  <c r="L453" i="13"/>
  <c r="L452" i="13"/>
  <c r="L451" i="13"/>
  <c r="L450" i="13"/>
  <c r="L449" i="13"/>
  <c r="L448" i="13"/>
  <c r="L447" i="13"/>
  <c r="L446" i="13"/>
  <c r="L445" i="13"/>
  <c r="L444" i="13"/>
  <c r="L443" i="13"/>
  <c r="L442" i="13"/>
  <c r="L441" i="13"/>
  <c r="L440" i="13"/>
  <c r="L439" i="13"/>
  <c r="L438" i="13"/>
  <c r="L437" i="13"/>
  <c r="L436" i="13"/>
  <c r="L435" i="13"/>
  <c r="L434" i="13"/>
  <c r="L433" i="13"/>
  <c r="L432" i="13"/>
  <c r="L431" i="13"/>
  <c r="L430" i="13"/>
  <c r="L429" i="13"/>
  <c r="L428" i="13"/>
  <c r="L427" i="13"/>
  <c r="L426" i="13"/>
  <c r="L425" i="13"/>
  <c r="L424" i="13"/>
  <c r="L423" i="13"/>
  <c r="L422" i="13"/>
  <c r="L421" i="13"/>
  <c r="L420" i="13"/>
  <c r="L419" i="13"/>
  <c r="L418" i="13"/>
  <c r="L417" i="13"/>
  <c r="L416" i="13"/>
  <c r="L415" i="13"/>
  <c r="L414" i="13"/>
  <c r="L413" i="13"/>
  <c r="L412" i="13"/>
  <c r="L411" i="13"/>
  <c r="L410" i="13"/>
  <c r="L409" i="13"/>
  <c r="L408" i="13"/>
  <c r="L407" i="13"/>
  <c r="L406" i="13"/>
  <c r="L405" i="13"/>
  <c r="L404" i="13"/>
  <c r="L403" i="13"/>
  <c r="L402" i="13"/>
  <c r="L401" i="13"/>
  <c r="L400" i="13"/>
  <c r="L399" i="13"/>
  <c r="L398" i="13"/>
  <c r="L397" i="13"/>
  <c r="L396" i="13"/>
  <c r="L395" i="13"/>
  <c r="L394" i="13"/>
  <c r="L393" i="13"/>
  <c r="L392" i="13"/>
  <c r="L391" i="13"/>
  <c r="L390" i="13"/>
  <c r="L389" i="13"/>
  <c r="L388" i="13"/>
  <c r="L387" i="13"/>
  <c r="L386" i="13"/>
  <c r="L385" i="13"/>
  <c r="L384" i="13"/>
  <c r="L383" i="13"/>
  <c r="L382" i="13"/>
  <c r="L381" i="13"/>
  <c r="L380" i="13"/>
  <c r="L379" i="13"/>
  <c r="L378" i="13"/>
  <c r="L377" i="13"/>
  <c r="L376" i="13"/>
  <c r="L375" i="13"/>
  <c r="L374" i="13"/>
  <c r="L373" i="13"/>
  <c r="L372" i="13"/>
  <c r="L371" i="13"/>
  <c r="L370" i="13"/>
  <c r="L369" i="13"/>
  <c r="L368" i="13"/>
  <c r="L367" i="13"/>
  <c r="L366" i="13"/>
  <c r="L365" i="13"/>
  <c r="L364" i="13"/>
  <c r="L363" i="13"/>
  <c r="L362" i="13"/>
  <c r="L361" i="13"/>
  <c r="L360" i="13"/>
  <c r="L359" i="13"/>
  <c r="L358" i="13"/>
  <c r="L357" i="13"/>
  <c r="L356" i="13"/>
  <c r="L355" i="13"/>
  <c r="L354" i="13"/>
  <c r="L353" i="13"/>
  <c r="L352" i="13"/>
  <c r="L351" i="13"/>
  <c r="L350" i="13"/>
  <c r="L349" i="13"/>
  <c r="L348" i="13"/>
  <c r="L347" i="13"/>
  <c r="L346" i="13"/>
  <c r="L345" i="13"/>
  <c r="L344" i="13"/>
  <c r="L343" i="13"/>
  <c r="L342" i="13"/>
  <c r="L341" i="13"/>
  <c r="L340" i="13"/>
  <c r="L339" i="13"/>
  <c r="L338" i="13"/>
  <c r="L337" i="13"/>
  <c r="L336" i="13"/>
  <c r="L335" i="13"/>
  <c r="L334" i="13"/>
  <c r="L333" i="13"/>
  <c r="L332" i="13"/>
  <c r="L331" i="13"/>
  <c r="L330" i="13"/>
  <c r="L329" i="13"/>
  <c r="L328" i="13"/>
  <c r="L327" i="13"/>
  <c r="L326" i="13"/>
  <c r="L325" i="13"/>
  <c r="L324" i="13"/>
  <c r="L323" i="13"/>
  <c r="L322" i="13"/>
  <c r="L321" i="13"/>
  <c r="L320" i="13"/>
  <c r="L319" i="13"/>
  <c r="L318" i="13"/>
  <c r="L317" i="13"/>
  <c r="L316" i="13"/>
  <c r="L315" i="13"/>
  <c r="L314" i="13"/>
  <c r="L313" i="13"/>
  <c r="L312" i="13"/>
  <c r="L311" i="13"/>
  <c r="L310" i="13"/>
  <c r="L309" i="13"/>
  <c r="L308" i="13"/>
  <c r="L307" i="13"/>
  <c r="L306" i="13"/>
  <c r="L305" i="13"/>
  <c r="L304" i="13"/>
  <c r="L303" i="13"/>
  <c r="L302" i="13"/>
  <c r="L301" i="13"/>
  <c r="L300" i="13"/>
  <c r="L299" i="13"/>
  <c r="L298" i="13"/>
  <c r="L297" i="13"/>
  <c r="L296" i="13"/>
  <c r="L295" i="13"/>
  <c r="L294" i="13"/>
  <c r="L293" i="13"/>
  <c r="L292" i="13"/>
  <c r="L291" i="13"/>
  <c r="L290" i="13"/>
  <c r="L289" i="13"/>
  <c r="L288" i="13"/>
  <c r="L287" i="13"/>
  <c r="L286" i="13"/>
  <c r="L285" i="13"/>
  <c r="L284" i="13"/>
  <c r="L283" i="13"/>
  <c r="L282" i="13"/>
  <c r="L281" i="13"/>
  <c r="L280" i="13"/>
  <c r="L279" i="13"/>
  <c r="L278" i="13"/>
  <c r="L277" i="13"/>
  <c r="L276" i="13"/>
  <c r="L275" i="13"/>
  <c r="L274" i="13"/>
  <c r="L273" i="13"/>
  <c r="L272" i="13"/>
  <c r="L271" i="13"/>
  <c r="L270" i="13"/>
  <c r="L269" i="13"/>
  <c r="L268" i="13"/>
  <c r="L267" i="13"/>
  <c r="L266" i="13"/>
  <c r="L265" i="13"/>
  <c r="L264" i="13"/>
  <c r="L263" i="13"/>
  <c r="L262" i="13"/>
  <c r="L261" i="13"/>
  <c r="L260" i="13"/>
  <c r="L259" i="13"/>
  <c r="L258" i="13"/>
  <c r="L257" i="13"/>
  <c r="L256" i="13"/>
  <c r="L255" i="13"/>
  <c r="L254" i="13"/>
  <c r="L253" i="13"/>
  <c r="L252" i="13"/>
  <c r="L251" i="13"/>
  <c r="L250" i="13"/>
  <c r="L249" i="13"/>
  <c r="L248" i="13"/>
  <c r="L247" i="13"/>
  <c r="L246" i="13"/>
  <c r="L245" i="13"/>
  <c r="L244" i="13"/>
  <c r="L243" i="13"/>
  <c r="L242" i="13"/>
  <c r="L241" i="13"/>
  <c r="L240" i="13"/>
  <c r="L239" i="13"/>
  <c r="L238" i="13"/>
  <c r="L237" i="13"/>
  <c r="L236" i="13"/>
  <c r="L235" i="13"/>
  <c r="L234" i="13"/>
  <c r="L233" i="13"/>
  <c r="L232" i="13"/>
  <c r="L231" i="13"/>
  <c r="L230" i="13"/>
  <c r="L229" i="13"/>
  <c r="L228" i="13"/>
  <c r="L227" i="13"/>
  <c r="L226" i="13"/>
  <c r="L225" i="13"/>
  <c r="L224" i="13"/>
  <c r="L223" i="13"/>
  <c r="L222" i="13"/>
  <c r="L221" i="13"/>
  <c r="L220" i="13"/>
  <c r="L219" i="13"/>
  <c r="L218" i="13"/>
  <c r="L217" i="13"/>
  <c r="L216" i="13"/>
  <c r="L215" i="13"/>
  <c r="L214" i="13"/>
  <c r="L213" i="13"/>
  <c r="L212" i="13"/>
  <c r="L211" i="13"/>
  <c r="L210" i="13"/>
  <c r="L209" i="13"/>
  <c r="L208" i="13"/>
  <c r="L207" i="13"/>
  <c r="L206" i="13"/>
  <c r="L205" i="13"/>
  <c r="L204" i="13"/>
  <c r="L203" i="13"/>
  <c r="L202" i="13"/>
  <c r="L201" i="13"/>
  <c r="L200" i="13"/>
  <c r="L199" i="13"/>
  <c r="L198" i="13"/>
  <c r="L197" i="13"/>
  <c r="L196" i="13"/>
  <c r="L195" i="13"/>
  <c r="L194" i="13"/>
  <c r="L193" i="13"/>
  <c r="L192" i="13"/>
  <c r="L191" i="13"/>
  <c r="L190" i="13"/>
  <c r="L189" i="13"/>
  <c r="L188" i="13"/>
  <c r="L187" i="13"/>
  <c r="L186" i="13"/>
  <c r="L185" i="13"/>
  <c r="L184" i="13"/>
  <c r="L183" i="13"/>
  <c r="L182" i="13"/>
  <c r="L181" i="13"/>
  <c r="L180" i="13"/>
  <c r="L179" i="13"/>
  <c r="L178" i="13"/>
  <c r="L177" i="13"/>
  <c r="L176" i="13"/>
  <c r="L175" i="13"/>
  <c r="L174" i="13"/>
  <c r="L173" i="13"/>
  <c r="L172" i="13"/>
  <c r="L171" i="13"/>
  <c r="L170" i="13"/>
  <c r="L169" i="13"/>
  <c r="L168" i="13"/>
  <c r="L167" i="13"/>
  <c r="L166" i="13"/>
  <c r="L165" i="13"/>
  <c r="L164" i="13"/>
  <c r="L163" i="13"/>
  <c r="L162" i="13"/>
  <c r="L161" i="13"/>
  <c r="L160" i="13"/>
  <c r="L159" i="13"/>
  <c r="L158" i="13"/>
  <c r="L157" i="13"/>
  <c r="L156" i="13"/>
  <c r="L155" i="13"/>
  <c r="L154" i="13"/>
  <c r="L153" i="13"/>
  <c r="L152" i="13"/>
  <c r="L151" i="13"/>
  <c r="L150" i="13"/>
  <c r="L149" i="13"/>
  <c r="L148" i="13"/>
  <c r="L147" i="13"/>
  <c r="L146" i="13"/>
  <c r="L145" i="13"/>
  <c r="L144" i="13"/>
  <c r="L143" i="13"/>
  <c r="L142" i="13"/>
  <c r="L141" i="13"/>
  <c r="L140" i="13"/>
  <c r="L139" i="13"/>
  <c r="L138" i="13"/>
  <c r="L137" i="13"/>
  <c r="L136" i="13"/>
  <c r="L135" i="13"/>
  <c r="L134" i="13"/>
  <c r="P133" i="13"/>
  <c r="L133" i="13"/>
  <c r="P132" i="13"/>
  <c r="L132" i="13" s="1"/>
  <c r="P131" i="13"/>
  <c r="L131" i="13"/>
  <c r="P130" i="13"/>
  <c r="L130" i="13"/>
  <c r="P129" i="13"/>
  <c r="L129" i="13" s="1"/>
  <c r="P128" i="13"/>
  <c r="L128" i="13"/>
  <c r="P127" i="13"/>
  <c r="L127" i="13" s="1"/>
  <c r="P126" i="13"/>
  <c r="L126" i="13" s="1"/>
  <c r="P125" i="13"/>
  <c r="L125" i="13" s="1"/>
  <c r="P124" i="13"/>
  <c r="L124" i="13"/>
  <c r="P123" i="13"/>
  <c r="L123" i="13"/>
  <c r="P122" i="13"/>
  <c r="L122" i="13"/>
  <c r="P121" i="13"/>
  <c r="L121" i="13"/>
  <c r="P120" i="13"/>
  <c r="L120" i="13" s="1"/>
  <c r="P119" i="13"/>
  <c r="L119" i="13"/>
  <c r="P118" i="13"/>
  <c r="L118" i="13" s="1"/>
  <c r="P117" i="13"/>
  <c r="L117" i="13"/>
  <c r="P116" i="13"/>
  <c r="L116" i="13" s="1"/>
  <c r="P115" i="13"/>
  <c r="L115" i="13"/>
  <c r="P114" i="13"/>
  <c r="L114" i="13"/>
  <c r="P113" i="13"/>
  <c r="L113" i="13" s="1"/>
  <c r="P112" i="13"/>
  <c r="L112" i="13"/>
  <c r="P111" i="13"/>
  <c r="L111" i="13" s="1"/>
  <c r="P110" i="13"/>
  <c r="L110" i="13" s="1"/>
  <c r="P109" i="13"/>
  <c r="L109" i="13" s="1"/>
  <c r="P108" i="13"/>
  <c r="L108" i="13"/>
  <c r="P107" i="13"/>
  <c r="L107" i="13"/>
  <c r="P106" i="13"/>
  <c r="L106" i="13"/>
  <c r="P105" i="13"/>
  <c r="L105" i="13"/>
  <c r="P104" i="13"/>
  <c r="L104" i="13" s="1"/>
  <c r="P103" i="13"/>
  <c r="L103" i="13"/>
  <c r="P102" i="13"/>
  <c r="L102" i="13" s="1"/>
  <c r="P101" i="13"/>
  <c r="L101" i="13"/>
  <c r="P100" i="13"/>
  <c r="L100" i="13" s="1"/>
  <c r="P99" i="13"/>
  <c r="L99" i="13"/>
  <c r="P98" i="13"/>
  <c r="L98" i="13"/>
  <c r="P97" i="13"/>
  <c r="L97" i="13" s="1"/>
  <c r="P96" i="13"/>
  <c r="L96" i="13"/>
  <c r="P95" i="13"/>
  <c r="L95" i="13" s="1"/>
  <c r="P94" i="13"/>
  <c r="L94" i="13" s="1"/>
  <c r="P93" i="13"/>
  <c r="L93" i="13" s="1"/>
  <c r="P92" i="13"/>
  <c r="L92" i="13"/>
  <c r="P91" i="13"/>
  <c r="L91" i="13"/>
  <c r="P90" i="13"/>
  <c r="L90" i="13"/>
  <c r="P89" i="13"/>
  <c r="L89" i="13"/>
  <c r="P88" i="13"/>
  <c r="L88" i="13" s="1"/>
  <c r="P87" i="13"/>
  <c r="L87" i="13"/>
  <c r="P86" i="13"/>
  <c r="L86" i="13" s="1"/>
  <c r="P85" i="13"/>
  <c r="L85" i="13"/>
  <c r="P84" i="13"/>
  <c r="L84" i="13" s="1"/>
  <c r="P83" i="13"/>
  <c r="L83" i="13"/>
  <c r="P82" i="13"/>
  <c r="L82" i="13"/>
  <c r="P81" i="13"/>
  <c r="L81" i="13" s="1"/>
  <c r="P80" i="13"/>
  <c r="L80" i="13"/>
  <c r="P79" i="13"/>
  <c r="L79" i="13" s="1"/>
  <c r="P78" i="13"/>
  <c r="L78" i="13" s="1"/>
  <c r="P77" i="13"/>
  <c r="L77" i="13" s="1"/>
  <c r="P76" i="13"/>
  <c r="L76" i="13"/>
  <c r="P75" i="13"/>
  <c r="L75" i="13"/>
  <c r="P74" i="13"/>
  <c r="L74" i="13"/>
  <c r="P73" i="13"/>
  <c r="L73" i="13"/>
  <c r="P72" i="13"/>
  <c r="L72" i="13" s="1"/>
  <c r="P71" i="13"/>
  <c r="L71" i="13"/>
  <c r="P70" i="13"/>
  <c r="L70" i="13" s="1"/>
  <c r="P69" i="13"/>
  <c r="L69" i="13"/>
  <c r="P68" i="13"/>
  <c r="L68" i="13" s="1"/>
  <c r="P67" i="13"/>
  <c r="L67" i="13"/>
  <c r="P66" i="13"/>
  <c r="L66" i="13"/>
  <c r="P65" i="13"/>
  <c r="L65" i="13" s="1"/>
  <c r="P64" i="13"/>
  <c r="L64" i="13"/>
  <c r="P63" i="13"/>
  <c r="L63" i="13" s="1"/>
  <c r="P62" i="13"/>
  <c r="L62" i="13" s="1"/>
  <c r="P61" i="13"/>
  <c r="L61" i="13" s="1"/>
  <c r="P60" i="13"/>
  <c r="L60" i="13"/>
  <c r="P59" i="13"/>
  <c r="L59" i="13"/>
  <c r="P58" i="13"/>
  <c r="L58" i="13"/>
  <c r="P57" i="13"/>
  <c r="L57" i="13"/>
  <c r="P56" i="13"/>
  <c r="L56" i="13" s="1"/>
  <c r="P55" i="13"/>
  <c r="L55" i="13"/>
  <c r="P54" i="13"/>
  <c r="L54" i="13" s="1"/>
  <c r="P53" i="13"/>
  <c r="L53" i="13"/>
  <c r="P52" i="13"/>
  <c r="L52" i="13"/>
  <c r="P51" i="13"/>
  <c r="L51" i="13"/>
  <c r="P50" i="13"/>
  <c r="L50" i="13"/>
  <c r="P49" i="13"/>
  <c r="L49" i="13" s="1"/>
  <c r="P48" i="13"/>
  <c r="L48" i="13"/>
  <c r="P47" i="13"/>
  <c r="L47" i="13"/>
  <c r="P46" i="13"/>
  <c r="L46" i="13" s="1"/>
  <c r="P45" i="13"/>
  <c r="L45" i="13" s="1"/>
  <c r="P44" i="13"/>
  <c r="L44" i="13"/>
  <c r="P43" i="13"/>
  <c r="L43" i="13"/>
  <c r="P42" i="13"/>
  <c r="L42" i="13"/>
  <c r="P41" i="13"/>
  <c r="L41" i="13" s="1"/>
  <c r="P40" i="13"/>
  <c r="L40" i="13" s="1"/>
  <c r="P39" i="13"/>
  <c r="L39" i="13"/>
  <c r="P38" i="13"/>
  <c r="L38" i="13" s="1"/>
  <c r="P37" i="13"/>
  <c r="L37" i="13" s="1"/>
  <c r="P36" i="13"/>
  <c r="L36" i="13"/>
  <c r="P35" i="13"/>
  <c r="L35" i="13"/>
  <c r="P34" i="13"/>
  <c r="L34" i="13"/>
  <c r="P33" i="13"/>
  <c r="L33" i="13" s="1"/>
  <c r="P32" i="13"/>
  <c r="L32" i="13"/>
  <c r="P31" i="13"/>
  <c r="L31" i="13"/>
  <c r="P30" i="13"/>
  <c r="L30" i="13" s="1"/>
  <c r="P29" i="13"/>
  <c r="L29" i="13" s="1"/>
  <c r="P28" i="13"/>
  <c r="L28" i="13" s="1"/>
  <c r="P27" i="13"/>
  <c r="L27" i="13"/>
  <c r="P26" i="13"/>
  <c r="L26" i="13"/>
  <c r="P25" i="13"/>
  <c r="L25" i="13"/>
  <c r="P24" i="13"/>
  <c r="L24" i="13" s="1"/>
  <c r="P23" i="13"/>
  <c r="L23" i="13"/>
  <c r="P22" i="13"/>
  <c r="L22" i="13" s="1"/>
  <c r="P21" i="13"/>
  <c r="L21" i="13" s="1"/>
  <c r="P20" i="13"/>
  <c r="L20" i="13"/>
  <c r="P19" i="13"/>
  <c r="L19" i="13"/>
  <c r="P18" i="13"/>
  <c r="L18" i="13"/>
  <c r="P17" i="13"/>
  <c r="L17" i="13" s="1"/>
  <c r="P16" i="13"/>
  <c r="L16" i="13"/>
  <c r="P15" i="13"/>
  <c r="L15" i="13" s="1"/>
  <c r="P14" i="13"/>
  <c r="L14" i="13" s="1"/>
  <c r="P13" i="13"/>
  <c r="L13" i="13" s="1"/>
  <c r="P12" i="13"/>
  <c r="L12" i="13" s="1"/>
  <c r="P11" i="13"/>
  <c r="L11" i="13"/>
  <c r="P10" i="13"/>
  <c r="L10" i="13"/>
  <c r="P9" i="13"/>
  <c r="L9" i="13"/>
  <c r="P8" i="13"/>
  <c r="L8" i="13" s="1"/>
  <c r="P7" i="13"/>
  <c r="L7" i="13" s="1"/>
  <c r="P6" i="13"/>
  <c r="L6" i="13" s="1"/>
  <c r="P5" i="13"/>
  <c r="L5" i="13" s="1"/>
  <c r="P4" i="13"/>
  <c r="L4" i="13" s="1"/>
  <c r="P3" i="13"/>
  <c r="L3" i="13"/>
  <c r="A3" i="13"/>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125" i="13" s="1"/>
  <c r="A126" i="13" s="1"/>
  <c r="A127" i="13" s="1"/>
  <c r="A128" i="13" s="1"/>
  <c r="A129" i="13" s="1"/>
  <c r="A130" i="13" s="1"/>
  <c r="A131" i="13" s="1"/>
  <c r="A132" i="13" s="1"/>
  <c r="A133" i="13" s="1"/>
  <c r="A134" i="13" s="1"/>
  <c r="A135" i="13" s="1"/>
  <c r="A136" i="13" s="1"/>
  <c r="A137" i="13" s="1"/>
  <c r="A138" i="13" s="1"/>
  <c r="A139" i="13" s="1"/>
  <c r="A140" i="13" s="1"/>
  <c r="A141" i="13" s="1"/>
  <c r="A142" i="13" s="1"/>
  <c r="A143" i="13" s="1"/>
  <c r="A144" i="13" s="1"/>
  <c r="A145" i="13" s="1"/>
  <c r="A146" i="13" s="1"/>
  <c r="A147" i="13" s="1"/>
  <c r="A148" i="13" s="1"/>
  <c r="A149" i="13" s="1"/>
  <c r="A150" i="13" s="1"/>
  <c r="A151" i="13" s="1"/>
  <c r="A152" i="13" s="1"/>
  <c r="A153" i="13" s="1"/>
  <c r="A154" i="13" s="1"/>
  <c r="A155" i="13" s="1"/>
  <c r="A156" i="13" s="1"/>
  <c r="A157" i="13" s="1"/>
  <c r="A158" i="13" s="1"/>
  <c r="A159" i="13" s="1"/>
  <c r="A160" i="13" s="1"/>
  <c r="A161" i="13" s="1"/>
  <c r="A162" i="13" s="1"/>
  <c r="A163" i="13" s="1"/>
  <c r="A164" i="13" s="1"/>
  <c r="A165" i="13" s="1"/>
  <c r="A166" i="13" s="1"/>
  <c r="A167" i="13" s="1"/>
  <c r="A168" i="13" s="1"/>
  <c r="A169" i="13" s="1"/>
  <c r="A170" i="13" s="1"/>
  <c r="A171" i="13" s="1"/>
  <c r="A172" i="13" s="1"/>
  <c r="A173" i="13" s="1"/>
  <c r="A174" i="13" s="1"/>
  <c r="A175" i="13" s="1"/>
  <c r="A176" i="13" s="1"/>
  <c r="A177" i="13" s="1"/>
  <c r="A178" i="13" s="1"/>
  <c r="A179" i="13" s="1"/>
  <c r="A180" i="13" s="1"/>
  <c r="A181" i="13" s="1"/>
  <c r="A182" i="13" s="1"/>
  <c r="A183" i="13" s="1"/>
  <c r="A184" i="13" s="1"/>
  <c r="A185" i="13" s="1"/>
  <c r="A186" i="13" s="1"/>
  <c r="A187" i="13" s="1"/>
  <c r="A188" i="13" s="1"/>
  <c r="A189" i="13" s="1"/>
  <c r="A190" i="13" s="1"/>
  <c r="A191" i="13" s="1"/>
  <c r="A192" i="13" s="1"/>
  <c r="A193" i="13" s="1"/>
  <c r="A194" i="13" s="1"/>
  <c r="A195" i="13" s="1"/>
  <c r="A196" i="13" s="1"/>
  <c r="A197" i="13" s="1"/>
  <c r="A198" i="13" s="1"/>
  <c r="A199" i="13" s="1"/>
  <c r="A200" i="13" s="1"/>
  <c r="A201" i="13" s="1"/>
  <c r="A202" i="13" s="1"/>
  <c r="A203" i="13" s="1"/>
  <c r="A204" i="13" s="1"/>
  <c r="A205" i="13" s="1"/>
  <c r="A206" i="13" s="1"/>
  <c r="A207" i="13" s="1"/>
  <c r="A208" i="13" s="1"/>
  <c r="A209" i="13" s="1"/>
  <c r="A210" i="13" s="1"/>
  <c r="A211" i="13" s="1"/>
  <c r="A212" i="13" s="1"/>
  <c r="A213" i="13" s="1"/>
  <c r="A214" i="13" s="1"/>
  <c r="A215" i="13" s="1"/>
  <c r="A216" i="13" s="1"/>
  <c r="A217" i="13" s="1"/>
  <c r="A218" i="13" s="1"/>
  <c r="A219" i="13" s="1"/>
  <c r="A220" i="13" s="1"/>
  <c r="A221" i="13" s="1"/>
  <c r="A222" i="13" s="1"/>
  <c r="A223" i="13" s="1"/>
  <c r="A224" i="13" s="1"/>
  <c r="A225" i="13" s="1"/>
  <c r="A226" i="13" s="1"/>
  <c r="A227" i="13" s="1"/>
  <c r="A228" i="13" s="1"/>
  <c r="A229" i="13" s="1"/>
  <c r="A230" i="13" s="1"/>
  <c r="A231" i="13" s="1"/>
  <c r="A232" i="13" s="1"/>
  <c r="A233" i="13" s="1"/>
  <c r="A234" i="13" s="1"/>
  <c r="A235" i="13" s="1"/>
  <c r="A236" i="13" s="1"/>
  <c r="A237" i="13" s="1"/>
  <c r="A238" i="13" s="1"/>
  <c r="A239" i="13" s="1"/>
  <c r="A240" i="13" s="1"/>
  <c r="A241" i="13" s="1"/>
  <c r="A242" i="13" s="1"/>
  <c r="A243" i="13" s="1"/>
  <c r="A244" i="13" s="1"/>
  <c r="A245" i="13" s="1"/>
  <c r="A246" i="13" s="1"/>
  <c r="A247" i="13" s="1"/>
  <c r="A248" i="13" s="1"/>
  <c r="A249" i="13" s="1"/>
  <c r="A250" i="13" s="1"/>
  <c r="A251" i="13" s="1"/>
  <c r="A252" i="13" s="1"/>
  <c r="A253" i="13" s="1"/>
  <c r="A254" i="13" s="1"/>
  <c r="A255" i="13" s="1"/>
  <c r="A256" i="13" s="1"/>
  <c r="A257" i="13" s="1"/>
  <c r="A258" i="13" s="1"/>
  <c r="A259" i="13" s="1"/>
  <c r="A260" i="13" s="1"/>
  <c r="A261" i="13" s="1"/>
  <c r="A262" i="13" s="1"/>
  <c r="A263" i="13" s="1"/>
  <c r="A264" i="13" s="1"/>
  <c r="A265" i="13" s="1"/>
  <c r="A266" i="13" s="1"/>
  <c r="A267" i="13" s="1"/>
  <c r="A268" i="13" s="1"/>
  <c r="A269" i="13" s="1"/>
  <c r="A270" i="13" s="1"/>
  <c r="A271" i="13" s="1"/>
  <c r="A272" i="13" s="1"/>
  <c r="A273" i="13" s="1"/>
  <c r="A274" i="13" s="1"/>
  <c r="A275" i="13" s="1"/>
  <c r="A276" i="13" s="1"/>
  <c r="A277" i="13" s="1"/>
  <c r="A278" i="13" s="1"/>
  <c r="A279" i="13" s="1"/>
  <c r="A280" i="13" s="1"/>
  <c r="A281" i="13" s="1"/>
  <c r="A282" i="13" s="1"/>
  <c r="A283" i="13" s="1"/>
  <c r="A284" i="13" s="1"/>
  <c r="A285" i="13" s="1"/>
  <c r="A286" i="13" s="1"/>
  <c r="A287" i="13" s="1"/>
  <c r="A288" i="13" s="1"/>
  <c r="A289" i="13" s="1"/>
  <c r="A290" i="13" s="1"/>
  <c r="A291" i="13" s="1"/>
  <c r="A292" i="13" s="1"/>
  <c r="A293" i="13" s="1"/>
  <c r="A294" i="13" s="1"/>
  <c r="A295" i="13" s="1"/>
  <c r="A296" i="13" s="1"/>
  <c r="A297" i="13" s="1"/>
  <c r="A298" i="13" s="1"/>
  <c r="A299" i="13" s="1"/>
  <c r="A300" i="13" s="1"/>
  <c r="A301" i="13" s="1"/>
  <c r="A302" i="13" s="1"/>
  <c r="A303" i="13" s="1"/>
  <c r="A304" i="13" s="1"/>
  <c r="A305" i="13" s="1"/>
  <c r="A306" i="13" s="1"/>
  <c r="A307" i="13" s="1"/>
  <c r="A308" i="13" s="1"/>
  <c r="A309" i="13" s="1"/>
  <c r="A310" i="13" s="1"/>
  <c r="A311" i="13" s="1"/>
  <c r="A312" i="13" s="1"/>
  <c r="A313" i="13" s="1"/>
  <c r="A314" i="13" s="1"/>
  <c r="A315" i="13" s="1"/>
  <c r="A316" i="13" s="1"/>
  <c r="A317" i="13" s="1"/>
  <c r="A318" i="13" s="1"/>
  <c r="A319" i="13" s="1"/>
  <c r="A320" i="13" s="1"/>
  <c r="A321" i="13" s="1"/>
  <c r="A322" i="13" s="1"/>
  <c r="A323" i="13" s="1"/>
  <c r="A324" i="13" s="1"/>
  <c r="A325" i="13" s="1"/>
  <c r="A326" i="13" s="1"/>
  <c r="A327" i="13" s="1"/>
  <c r="A328" i="13" s="1"/>
  <c r="A329" i="13" s="1"/>
  <c r="A330" i="13" s="1"/>
  <c r="A331" i="13" s="1"/>
  <c r="A332" i="13" s="1"/>
  <c r="A333" i="13" s="1"/>
  <c r="A334" i="13" s="1"/>
  <c r="A335" i="13" s="1"/>
  <c r="A336" i="13" s="1"/>
  <c r="A337" i="13" s="1"/>
  <c r="A338" i="13" s="1"/>
  <c r="A339" i="13" s="1"/>
  <c r="A340" i="13" s="1"/>
  <c r="A341" i="13" s="1"/>
  <c r="A342" i="13" s="1"/>
  <c r="A343" i="13" s="1"/>
  <c r="A344" i="13" s="1"/>
  <c r="A345" i="13" s="1"/>
  <c r="A346" i="13" s="1"/>
  <c r="A347" i="13" s="1"/>
  <c r="A348" i="13" s="1"/>
  <c r="A349" i="13" s="1"/>
  <c r="A350" i="13" s="1"/>
  <c r="A351" i="13" s="1"/>
  <c r="A352" i="13" s="1"/>
  <c r="A353" i="13" s="1"/>
  <c r="A354" i="13" s="1"/>
  <c r="A355" i="13" s="1"/>
  <c r="A356" i="13" s="1"/>
  <c r="A357" i="13" s="1"/>
  <c r="A358" i="13" s="1"/>
  <c r="A359" i="13" s="1"/>
  <c r="A360" i="13" s="1"/>
  <c r="A361" i="13" s="1"/>
  <c r="A362" i="13" s="1"/>
  <c r="A363" i="13" s="1"/>
  <c r="A364" i="13" s="1"/>
  <c r="A365" i="13" s="1"/>
  <c r="A366" i="13" s="1"/>
  <c r="A367" i="13" s="1"/>
  <c r="A368" i="13" s="1"/>
  <c r="A369" i="13" s="1"/>
  <c r="A370" i="13" s="1"/>
  <c r="A371" i="13" s="1"/>
  <c r="A372" i="13" s="1"/>
  <c r="A373" i="13" s="1"/>
  <c r="A374" i="13" s="1"/>
  <c r="A375" i="13" s="1"/>
  <c r="A376" i="13" s="1"/>
  <c r="A377" i="13" s="1"/>
  <c r="A378" i="13" s="1"/>
  <c r="A379" i="13" s="1"/>
  <c r="A380" i="13" s="1"/>
  <c r="A381" i="13" s="1"/>
  <c r="A382" i="13" s="1"/>
  <c r="A383" i="13" s="1"/>
  <c r="A384" i="13" s="1"/>
  <c r="A385" i="13" s="1"/>
  <c r="A386" i="13" s="1"/>
  <c r="A387" i="13" s="1"/>
  <c r="A388" i="13" s="1"/>
  <c r="A389" i="13" s="1"/>
  <c r="A390" i="13" s="1"/>
  <c r="A391" i="13" s="1"/>
  <c r="A392" i="13" s="1"/>
  <c r="A393" i="13" s="1"/>
  <c r="A394" i="13" s="1"/>
  <c r="A395" i="13" s="1"/>
  <c r="A396" i="13" s="1"/>
  <c r="A397" i="13" s="1"/>
  <c r="A398" i="13" s="1"/>
  <c r="A399" i="13" s="1"/>
  <c r="A400" i="13" s="1"/>
  <c r="A401" i="13" s="1"/>
  <c r="A402" i="13" s="1"/>
  <c r="A403" i="13" s="1"/>
  <c r="A404" i="13" s="1"/>
  <c r="A405" i="13" s="1"/>
  <c r="A406" i="13" s="1"/>
  <c r="A407" i="13" s="1"/>
  <c r="A408" i="13" s="1"/>
  <c r="A409" i="13" s="1"/>
  <c r="A410" i="13" s="1"/>
  <c r="A411" i="13" s="1"/>
  <c r="A412" i="13" s="1"/>
  <c r="A413" i="13" s="1"/>
  <c r="A414" i="13" s="1"/>
  <c r="A415" i="13" s="1"/>
  <c r="A416" i="13" s="1"/>
  <c r="A417" i="13" s="1"/>
  <c r="A418" i="13" s="1"/>
  <c r="A419" i="13" s="1"/>
  <c r="A420" i="13" s="1"/>
  <c r="A421" i="13" s="1"/>
  <c r="A422" i="13" s="1"/>
  <c r="A423" i="13" s="1"/>
  <c r="A424" i="13" s="1"/>
  <c r="A425" i="13" s="1"/>
  <c r="A426" i="13" s="1"/>
  <c r="A427" i="13" s="1"/>
  <c r="A428" i="13" s="1"/>
  <c r="A429" i="13" s="1"/>
  <c r="A430" i="13" s="1"/>
  <c r="A431" i="13" s="1"/>
  <c r="A432" i="13" s="1"/>
  <c r="A433" i="13" s="1"/>
  <c r="A434" i="13" s="1"/>
  <c r="A435" i="13" s="1"/>
  <c r="A436" i="13" s="1"/>
  <c r="A437" i="13" s="1"/>
  <c r="A438" i="13" s="1"/>
  <c r="A439" i="13" s="1"/>
  <c r="A440" i="13" s="1"/>
  <c r="A441" i="13" s="1"/>
  <c r="A442" i="13" s="1"/>
  <c r="A443" i="13" s="1"/>
  <c r="A444" i="13" s="1"/>
  <c r="A445" i="13" s="1"/>
  <c r="A446" i="13" s="1"/>
  <c r="A447" i="13" s="1"/>
  <c r="A448" i="13" s="1"/>
  <c r="A449" i="13" s="1"/>
  <c r="A450" i="13" s="1"/>
  <c r="A451" i="13" s="1"/>
  <c r="A452" i="13" s="1"/>
  <c r="A453" i="13" s="1"/>
  <c r="A454" i="13" s="1"/>
  <c r="A455" i="13" s="1"/>
  <c r="A456" i="13" s="1"/>
  <c r="A457" i="13" s="1"/>
  <c r="A458" i="13" s="1"/>
  <c r="A459" i="13" s="1"/>
  <c r="A460" i="13" s="1"/>
  <c r="A461" i="13" s="1"/>
  <c r="A462" i="13" s="1"/>
  <c r="A463" i="13" s="1"/>
  <c r="A464" i="13" s="1"/>
  <c r="A465" i="13" s="1"/>
  <c r="A466" i="13" s="1"/>
  <c r="A467" i="13" s="1"/>
  <c r="A468" i="13" s="1"/>
  <c r="A469" i="13" s="1"/>
  <c r="A470" i="13" s="1"/>
  <c r="A471" i="13" s="1"/>
  <c r="A472" i="13" s="1"/>
  <c r="A473" i="13" s="1"/>
  <c r="A474" i="13" s="1"/>
  <c r="A475" i="13" s="1"/>
  <c r="A476" i="13" s="1"/>
  <c r="A477" i="13" s="1"/>
  <c r="A478" i="13" s="1"/>
  <c r="A479" i="13" s="1"/>
  <c r="A480" i="13" s="1"/>
  <c r="A481" i="13" s="1"/>
  <c r="A482" i="13" s="1"/>
  <c r="A483" i="13" s="1"/>
  <c r="A484" i="13" s="1"/>
  <c r="A485" i="13" s="1"/>
  <c r="A486" i="13" s="1"/>
  <c r="A487" i="13" s="1"/>
  <c r="A488" i="13" s="1"/>
  <c r="A489" i="13" s="1"/>
  <c r="A490" i="13" s="1"/>
  <c r="A491" i="13" s="1"/>
  <c r="A492" i="13" s="1"/>
  <c r="A493" i="13" s="1"/>
  <c r="A494" i="13" s="1"/>
  <c r="A495" i="13" s="1"/>
  <c r="A496" i="13" s="1"/>
  <c r="A497" i="13" s="1"/>
  <c r="A498" i="13" s="1"/>
  <c r="A499" i="13" s="1"/>
  <c r="A500" i="13" s="1"/>
  <c r="A501" i="13" s="1"/>
  <c r="A502" i="13" s="1"/>
  <c r="A503" i="13" s="1"/>
  <c r="A504" i="13" s="1"/>
  <c r="A505" i="13" s="1"/>
  <c r="A506" i="13" s="1"/>
  <c r="A507" i="13" s="1"/>
  <c r="A508" i="13" s="1"/>
  <c r="A509" i="13" s="1"/>
  <c r="A510" i="13" s="1"/>
  <c r="A511" i="13" s="1"/>
  <c r="A512" i="13" s="1"/>
  <c r="A513" i="13" s="1"/>
  <c r="A514" i="13" s="1"/>
  <c r="A515" i="13" s="1"/>
  <c r="A516" i="13" s="1"/>
  <c r="A517" i="13" s="1"/>
  <c r="A518" i="13" s="1"/>
  <c r="A519" i="13" s="1"/>
  <c r="A520" i="13" s="1"/>
  <c r="A521" i="13" s="1"/>
  <c r="A522" i="13" s="1"/>
  <c r="A523" i="13" s="1"/>
  <c r="A524" i="13" s="1"/>
  <c r="A525" i="13" s="1"/>
  <c r="A526" i="13" s="1"/>
  <c r="A527" i="13" s="1"/>
  <c r="A528" i="13" s="1"/>
  <c r="A529" i="13" s="1"/>
  <c r="A530" i="13" s="1"/>
  <c r="A531" i="13" s="1"/>
  <c r="A532" i="13" s="1"/>
  <c r="A533" i="13" s="1"/>
  <c r="A534" i="13" s="1"/>
  <c r="A535" i="13" s="1"/>
  <c r="A536" i="13" s="1"/>
  <c r="A537" i="13" s="1"/>
  <c r="A538" i="13" s="1"/>
  <c r="A539" i="13" s="1"/>
  <c r="A540" i="13" s="1"/>
  <c r="A541" i="13" s="1"/>
  <c r="A542" i="13" s="1"/>
  <c r="A543" i="13" s="1"/>
  <c r="A544" i="13" s="1"/>
  <c r="A545" i="13" s="1"/>
  <c r="A546" i="13" s="1"/>
  <c r="A547" i="13" s="1"/>
  <c r="A548" i="13" s="1"/>
  <c r="A549" i="13" s="1"/>
  <c r="A550" i="13" s="1"/>
  <c r="A551" i="13" s="1"/>
  <c r="A552" i="13" s="1"/>
  <c r="A553" i="13" s="1"/>
  <c r="A554" i="13" s="1"/>
  <c r="A555" i="13" s="1"/>
  <c r="A556" i="13" s="1"/>
  <c r="A557" i="13" s="1"/>
  <c r="A558" i="13" s="1"/>
  <c r="A559" i="13" s="1"/>
  <c r="A560" i="13" s="1"/>
  <c r="A561" i="13" s="1"/>
  <c r="A562" i="13" s="1"/>
  <c r="A563" i="13" s="1"/>
  <c r="A564" i="13" s="1"/>
  <c r="A565" i="13" s="1"/>
  <c r="A566" i="13" s="1"/>
  <c r="A567" i="13" s="1"/>
  <c r="A568" i="13" s="1"/>
  <c r="A569" i="13" s="1"/>
  <c r="A570" i="13" s="1"/>
  <c r="A571" i="13" s="1"/>
  <c r="A572" i="13" s="1"/>
  <c r="A573" i="13" s="1"/>
  <c r="A574" i="13" s="1"/>
  <c r="A575" i="13" s="1"/>
  <c r="A576" i="13" s="1"/>
  <c r="A577" i="13" s="1"/>
  <c r="A578" i="13" s="1"/>
  <c r="A579" i="13" s="1"/>
  <c r="A580" i="13" s="1"/>
  <c r="A581" i="13" s="1"/>
  <c r="A582" i="13" s="1"/>
  <c r="A583" i="13" s="1"/>
  <c r="A584" i="13" s="1"/>
  <c r="A585" i="13" s="1"/>
  <c r="A586" i="13" s="1"/>
  <c r="A587" i="13" s="1"/>
  <c r="A588" i="13" s="1"/>
  <c r="A589" i="13" s="1"/>
  <c r="A590" i="13" s="1"/>
  <c r="A591" i="13" s="1"/>
  <c r="A592" i="13" s="1"/>
  <c r="A593" i="13" s="1"/>
  <c r="A594" i="13" s="1"/>
  <c r="A595" i="13" s="1"/>
  <c r="A596" i="13" s="1"/>
  <c r="A597" i="13" s="1"/>
  <c r="A598" i="13" s="1"/>
  <c r="A599" i="13" s="1"/>
  <c r="A600" i="13" s="1"/>
  <c r="A601" i="13" s="1"/>
  <c r="A602" i="13" s="1"/>
  <c r="A603" i="13" s="1"/>
  <c r="A604" i="13" s="1"/>
  <c r="A605" i="13" s="1"/>
  <c r="A606" i="13" s="1"/>
  <c r="A607" i="13" s="1"/>
  <c r="A608" i="13" s="1"/>
  <c r="A609" i="13" s="1"/>
  <c r="A610" i="13" s="1"/>
  <c r="A611" i="13" s="1"/>
  <c r="A612" i="13" s="1"/>
  <c r="A613" i="13" s="1"/>
  <c r="A614" i="13" s="1"/>
  <c r="A615" i="13" s="1"/>
  <c r="A616" i="13" s="1"/>
  <c r="A617" i="13" s="1"/>
  <c r="A618" i="13" s="1"/>
  <c r="A619" i="13" s="1"/>
  <c r="A620" i="13" s="1"/>
  <c r="A621" i="13" s="1"/>
  <c r="A622" i="13" s="1"/>
  <c r="A623" i="13" s="1"/>
  <c r="A624" i="13" s="1"/>
  <c r="A625" i="13" s="1"/>
  <c r="A626" i="13" s="1"/>
  <c r="A627" i="13" s="1"/>
  <c r="A628" i="13" s="1"/>
  <c r="A629" i="13" s="1"/>
  <c r="A630" i="13" s="1"/>
  <c r="A631" i="13" s="1"/>
  <c r="A632" i="13" s="1"/>
  <c r="A633" i="13" s="1"/>
  <c r="A634" i="13" s="1"/>
  <c r="A635" i="13" s="1"/>
  <c r="A636" i="13" s="1"/>
  <c r="A637" i="13" s="1"/>
  <c r="A638" i="13" s="1"/>
  <c r="A639" i="13" s="1"/>
  <c r="A640" i="13" s="1"/>
  <c r="A641" i="13" s="1"/>
  <c r="A642" i="13" s="1"/>
  <c r="A643" i="13" s="1"/>
  <c r="A644" i="13" s="1"/>
  <c r="A645" i="13" s="1"/>
  <c r="A646" i="13" s="1"/>
  <c r="A647" i="13" s="1"/>
  <c r="A648" i="13" s="1"/>
  <c r="A649" i="13" s="1"/>
  <c r="A650" i="13" s="1"/>
  <c r="A651" i="13" s="1"/>
  <c r="A652" i="13" s="1"/>
  <c r="A653" i="13" s="1"/>
  <c r="A654" i="13" s="1"/>
  <c r="A655" i="13" s="1"/>
  <c r="A656" i="13" s="1"/>
  <c r="A657" i="13" s="1"/>
  <c r="A658" i="13" s="1"/>
  <c r="A659" i="13" s="1"/>
  <c r="A660" i="13" s="1"/>
  <c r="A661" i="13" s="1"/>
  <c r="A662" i="13" s="1"/>
  <c r="A663" i="13" s="1"/>
  <c r="A664" i="13" s="1"/>
  <c r="A665" i="13" s="1"/>
  <c r="A666" i="13" s="1"/>
  <c r="A667" i="13" s="1"/>
  <c r="A668" i="13" s="1"/>
  <c r="A669" i="13" s="1"/>
  <c r="A670" i="13" s="1"/>
  <c r="A671" i="13" s="1"/>
  <c r="A672" i="13" s="1"/>
  <c r="A673" i="13" s="1"/>
  <c r="A674" i="13" s="1"/>
  <c r="A675" i="13" s="1"/>
  <c r="A676" i="13" s="1"/>
  <c r="A677" i="13" s="1"/>
  <c r="A678" i="13" s="1"/>
  <c r="A679" i="13" s="1"/>
  <c r="A680" i="13" s="1"/>
  <c r="A681" i="13" s="1"/>
  <c r="A682" i="13" s="1"/>
  <c r="A683" i="13" s="1"/>
  <c r="A684" i="13" s="1"/>
  <c r="A685" i="13" s="1"/>
  <c r="A686" i="13" s="1"/>
  <c r="A687" i="13" s="1"/>
  <c r="A688" i="13" s="1"/>
  <c r="A689" i="13" s="1"/>
  <c r="A690" i="13" s="1"/>
  <c r="A691" i="13" s="1"/>
  <c r="A692" i="13" s="1"/>
  <c r="A693" i="13" s="1"/>
  <c r="A694" i="13" s="1"/>
  <c r="A695" i="13" s="1"/>
  <c r="A696" i="13" s="1"/>
  <c r="A697" i="13" s="1"/>
  <c r="A698" i="13" s="1"/>
  <c r="A699" i="13" s="1"/>
  <c r="A700" i="13" s="1"/>
  <c r="A701" i="13" s="1"/>
  <c r="A702" i="13" s="1"/>
  <c r="A703" i="13" s="1"/>
  <c r="A704" i="13" s="1"/>
  <c r="A705" i="13" s="1"/>
  <c r="A706" i="13" s="1"/>
  <c r="A707" i="13" s="1"/>
  <c r="A708" i="13" s="1"/>
  <c r="A709" i="13" s="1"/>
  <c r="A710" i="13" s="1"/>
  <c r="A711" i="13" s="1"/>
  <c r="A712" i="13" s="1"/>
  <c r="A713" i="13" s="1"/>
  <c r="A714" i="13" s="1"/>
  <c r="A715" i="13" s="1"/>
  <c r="A716" i="13" s="1"/>
  <c r="A717" i="13" s="1"/>
  <c r="A718" i="13" s="1"/>
  <c r="A719" i="13" s="1"/>
  <c r="A720" i="13" s="1"/>
  <c r="A721" i="13" s="1"/>
  <c r="P2" i="13"/>
  <c r="L2" i="13"/>
  <c r="L721" i="12"/>
  <c r="L720" i="12"/>
  <c r="L719" i="12"/>
  <c r="L718" i="12"/>
  <c r="L717" i="12"/>
  <c r="L716" i="12"/>
  <c r="L715" i="12"/>
  <c r="L714" i="12"/>
  <c r="L713" i="12"/>
  <c r="L712" i="12"/>
  <c r="L711" i="12"/>
  <c r="L710" i="12"/>
  <c r="L709" i="12"/>
  <c r="L708" i="12"/>
  <c r="L707" i="12"/>
  <c r="L706" i="12"/>
  <c r="L705" i="12"/>
  <c r="L704" i="12"/>
  <c r="L703" i="12"/>
  <c r="L702" i="12"/>
  <c r="L701" i="12"/>
  <c r="L700" i="12"/>
  <c r="L699" i="12"/>
  <c r="L698" i="12"/>
  <c r="L697" i="12"/>
  <c r="L696" i="12"/>
  <c r="L695" i="12"/>
  <c r="L694" i="12"/>
  <c r="L693" i="12"/>
  <c r="L692" i="12"/>
  <c r="L691" i="12"/>
  <c r="L690" i="12"/>
  <c r="L689" i="12"/>
  <c r="L688" i="12"/>
  <c r="L687" i="12"/>
  <c r="L686" i="12"/>
  <c r="L685" i="12"/>
  <c r="L684" i="12"/>
  <c r="L683" i="12"/>
  <c r="L682" i="12"/>
  <c r="L681" i="12"/>
  <c r="L680" i="12"/>
  <c r="L679" i="12"/>
  <c r="L678" i="12"/>
  <c r="L677" i="12"/>
  <c r="L676" i="12"/>
  <c r="L675" i="12"/>
  <c r="L674" i="12"/>
  <c r="L673" i="12"/>
  <c r="L672" i="12"/>
  <c r="L671" i="12"/>
  <c r="L670" i="12"/>
  <c r="L669" i="12"/>
  <c r="L668" i="12"/>
  <c r="L667" i="12"/>
  <c r="L666" i="12"/>
  <c r="L665" i="12"/>
  <c r="L664" i="12"/>
  <c r="L663" i="12"/>
  <c r="L662" i="12"/>
  <c r="L661" i="12"/>
  <c r="L660" i="12"/>
  <c r="L659" i="12"/>
  <c r="L658" i="12"/>
  <c r="L657" i="12"/>
  <c r="L656" i="12"/>
  <c r="L655" i="12"/>
  <c r="L654" i="12"/>
  <c r="L653" i="12"/>
  <c r="L652" i="12"/>
  <c r="L651" i="12"/>
  <c r="L650" i="12"/>
  <c r="L649" i="12"/>
  <c r="L648" i="12"/>
  <c r="L647" i="12"/>
  <c r="L646" i="12"/>
  <c r="L645" i="12"/>
  <c r="L644" i="12"/>
  <c r="L643" i="12"/>
  <c r="L642" i="12"/>
  <c r="L641" i="12"/>
  <c r="L640" i="12"/>
  <c r="L639" i="12"/>
  <c r="L638" i="12"/>
  <c r="L637" i="12"/>
  <c r="L636" i="12"/>
  <c r="L635" i="12"/>
  <c r="L634" i="12"/>
  <c r="L633" i="12"/>
  <c r="L632" i="12"/>
  <c r="L631" i="12"/>
  <c r="L630" i="12"/>
  <c r="L629" i="12"/>
  <c r="L628" i="12"/>
  <c r="L627" i="12"/>
  <c r="L626" i="12"/>
  <c r="L625" i="12"/>
  <c r="L624" i="12"/>
  <c r="L623" i="12"/>
  <c r="L622" i="12"/>
  <c r="L621" i="12"/>
  <c r="L620" i="12"/>
  <c r="L619" i="12"/>
  <c r="L618" i="12"/>
  <c r="L617" i="12"/>
  <c r="L616" i="12"/>
  <c r="L615" i="12"/>
  <c r="L614" i="12"/>
  <c r="L613" i="12"/>
  <c r="L612" i="12"/>
  <c r="L611" i="12"/>
  <c r="L610" i="12"/>
  <c r="L609" i="12"/>
  <c r="L608" i="12"/>
  <c r="L607" i="12"/>
  <c r="L606" i="12"/>
  <c r="L605" i="12"/>
  <c r="L604" i="12"/>
  <c r="L603" i="12"/>
  <c r="L602" i="12"/>
  <c r="L601" i="12"/>
  <c r="L600" i="12"/>
  <c r="L599" i="12"/>
  <c r="L598" i="12"/>
  <c r="L597" i="12"/>
  <c r="L596" i="12"/>
  <c r="L595" i="12"/>
  <c r="L594" i="12"/>
  <c r="L593" i="12"/>
  <c r="L592" i="12"/>
  <c r="L591" i="12"/>
  <c r="L590" i="12"/>
  <c r="L589" i="12"/>
  <c r="L588" i="12"/>
  <c r="L587" i="12"/>
  <c r="L586" i="12"/>
  <c r="L585" i="12"/>
  <c r="L584" i="12"/>
  <c r="L583" i="12"/>
  <c r="L582" i="12"/>
  <c r="L581" i="12"/>
  <c r="L580" i="12"/>
  <c r="L579" i="12"/>
  <c r="L578" i="12"/>
  <c r="L577" i="12"/>
  <c r="L576" i="12"/>
  <c r="L575" i="12"/>
  <c r="L574" i="12"/>
  <c r="L573" i="12"/>
  <c r="L572" i="12"/>
  <c r="L571" i="12"/>
  <c r="L570" i="12"/>
  <c r="L569" i="12"/>
  <c r="L568" i="12"/>
  <c r="L567" i="12"/>
  <c r="L566" i="12"/>
  <c r="L565" i="12"/>
  <c r="L564" i="12"/>
  <c r="L563" i="12"/>
  <c r="L562" i="12"/>
  <c r="L561" i="12"/>
  <c r="L560" i="12"/>
  <c r="L559" i="12"/>
  <c r="L558" i="12"/>
  <c r="L557" i="12"/>
  <c r="L556" i="12"/>
  <c r="L555" i="12"/>
  <c r="L554" i="12"/>
  <c r="L553" i="12"/>
  <c r="L552" i="12"/>
  <c r="L551" i="12"/>
  <c r="L550" i="12"/>
  <c r="L549" i="12"/>
  <c r="L548" i="12"/>
  <c r="L547" i="12"/>
  <c r="L546" i="12"/>
  <c r="L545" i="12"/>
  <c r="L544" i="12"/>
  <c r="L543" i="12"/>
  <c r="L542" i="12"/>
  <c r="L541" i="12"/>
  <c r="L540" i="12"/>
  <c r="L539" i="12"/>
  <c r="L538" i="12"/>
  <c r="L537" i="12"/>
  <c r="L536" i="12"/>
  <c r="L535" i="12"/>
  <c r="L534" i="12"/>
  <c r="L533" i="12"/>
  <c r="L532" i="12"/>
  <c r="L531" i="12"/>
  <c r="L530" i="12"/>
  <c r="L529" i="12"/>
  <c r="L528" i="12"/>
  <c r="L527" i="12"/>
  <c r="L526" i="12"/>
  <c r="L525" i="12"/>
  <c r="L524" i="12"/>
  <c r="L523" i="12"/>
  <c r="L522" i="12"/>
  <c r="L521" i="12"/>
  <c r="L520" i="12"/>
  <c r="L519" i="12"/>
  <c r="L518" i="12"/>
  <c r="L517" i="12"/>
  <c r="L516" i="12"/>
  <c r="L515" i="12"/>
  <c r="L514" i="12"/>
  <c r="L513" i="12"/>
  <c r="L512" i="12"/>
  <c r="L511" i="12"/>
  <c r="L510" i="12"/>
  <c r="L509" i="12"/>
  <c r="L508" i="12"/>
  <c r="L507" i="12"/>
  <c r="L506" i="12"/>
  <c r="L505" i="12"/>
  <c r="L504" i="12"/>
  <c r="L503" i="12"/>
  <c r="L502" i="12"/>
  <c r="L501" i="12"/>
  <c r="L500" i="12"/>
  <c r="L499" i="12"/>
  <c r="L498" i="12"/>
  <c r="L497" i="12"/>
  <c r="L496" i="12"/>
  <c r="L495" i="12"/>
  <c r="L494" i="12"/>
  <c r="L493" i="12"/>
  <c r="L492" i="12"/>
  <c r="L491" i="12"/>
  <c r="L490" i="12"/>
  <c r="L489" i="12"/>
  <c r="L488" i="12"/>
  <c r="L487" i="12"/>
  <c r="L486" i="12"/>
  <c r="L485" i="12"/>
  <c r="L484" i="12"/>
  <c r="L483" i="12"/>
  <c r="L482" i="12"/>
  <c r="L481" i="12"/>
  <c r="L480" i="12"/>
  <c r="L479" i="12"/>
  <c r="L478" i="12"/>
  <c r="L477" i="12"/>
  <c r="L476" i="12"/>
  <c r="L475" i="12"/>
  <c r="L474" i="12"/>
  <c r="L473" i="12"/>
  <c r="L472" i="12"/>
  <c r="L471" i="12"/>
  <c r="L470" i="12"/>
  <c r="L469" i="12"/>
  <c r="L468" i="12"/>
  <c r="L467" i="12"/>
  <c r="L466" i="12"/>
  <c r="L465" i="12"/>
  <c r="L464" i="12"/>
  <c r="L463" i="12"/>
  <c r="L462" i="12"/>
  <c r="L461" i="12"/>
  <c r="L460" i="12"/>
  <c r="L459" i="12"/>
  <c r="L458" i="12"/>
  <c r="L457" i="12"/>
  <c r="L456" i="12"/>
  <c r="L455" i="12"/>
  <c r="L454" i="12"/>
  <c r="L453" i="12"/>
  <c r="L452" i="12"/>
  <c r="L451" i="12"/>
  <c r="L450" i="12"/>
  <c r="L449" i="12"/>
  <c r="L448" i="12"/>
  <c r="L447" i="12"/>
  <c r="L446" i="12"/>
  <c r="L445" i="12"/>
  <c r="L444" i="12"/>
  <c r="L443" i="12"/>
  <c r="L442" i="12"/>
  <c r="L441" i="12"/>
  <c r="L440" i="12"/>
  <c r="L439" i="12"/>
  <c r="L438" i="12"/>
  <c r="L437" i="12"/>
  <c r="L436" i="12"/>
  <c r="L435" i="12"/>
  <c r="L434" i="12"/>
  <c r="L433" i="12"/>
  <c r="L432" i="12"/>
  <c r="L431" i="12"/>
  <c r="L430" i="12"/>
  <c r="L429" i="12"/>
  <c r="L428" i="12"/>
  <c r="L427" i="12"/>
  <c r="L426" i="12"/>
  <c r="L425" i="12"/>
  <c r="L424" i="12"/>
  <c r="L423" i="12"/>
  <c r="L422" i="12"/>
  <c r="L421" i="12"/>
  <c r="L420" i="12"/>
  <c r="L419" i="12"/>
  <c r="L418" i="12"/>
  <c r="L417" i="12"/>
  <c r="L416" i="12"/>
  <c r="L415" i="12"/>
  <c r="L414" i="12"/>
  <c r="L413" i="12"/>
  <c r="L412" i="12"/>
  <c r="L411" i="12"/>
  <c r="L410" i="12"/>
  <c r="L409" i="12"/>
  <c r="L408" i="12"/>
  <c r="L407" i="12"/>
  <c r="L406" i="12"/>
  <c r="L405" i="12"/>
  <c r="L404" i="12"/>
  <c r="L403" i="12"/>
  <c r="L402" i="12"/>
  <c r="L401" i="12"/>
  <c r="L400" i="12"/>
  <c r="L399" i="12"/>
  <c r="L398" i="12"/>
  <c r="L397" i="12"/>
  <c r="L396" i="12"/>
  <c r="L395" i="12"/>
  <c r="L394" i="12"/>
  <c r="L393" i="12"/>
  <c r="L392" i="12"/>
  <c r="L391" i="12"/>
  <c r="L390" i="12"/>
  <c r="L389" i="12"/>
  <c r="L388" i="12"/>
  <c r="L387" i="12"/>
  <c r="L386" i="12"/>
  <c r="L385" i="12"/>
  <c r="L384" i="12"/>
  <c r="L383" i="12"/>
  <c r="L382" i="12"/>
  <c r="L381" i="12"/>
  <c r="L380" i="12"/>
  <c r="L379" i="12"/>
  <c r="L378" i="12"/>
  <c r="L377" i="12"/>
  <c r="L376" i="12"/>
  <c r="L375" i="12"/>
  <c r="L374" i="12"/>
  <c r="L373" i="12"/>
  <c r="L372" i="12"/>
  <c r="L371" i="12"/>
  <c r="L370" i="12"/>
  <c r="L369" i="12"/>
  <c r="L368" i="12"/>
  <c r="L367" i="12"/>
  <c r="L366" i="12"/>
  <c r="L365" i="12"/>
  <c r="L364" i="12"/>
  <c r="L363" i="12"/>
  <c r="L362" i="12"/>
  <c r="L361" i="12"/>
  <c r="L360" i="12"/>
  <c r="L359" i="12"/>
  <c r="L358" i="12"/>
  <c r="L357" i="12"/>
  <c r="L356" i="12"/>
  <c r="L355" i="12"/>
  <c r="L354" i="12"/>
  <c r="L353" i="12"/>
  <c r="L352" i="12"/>
  <c r="L351" i="12"/>
  <c r="L350" i="12"/>
  <c r="L349" i="12"/>
  <c r="L348" i="12"/>
  <c r="L347" i="12"/>
  <c r="L346" i="12"/>
  <c r="L345" i="12"/>
  <c r="L344" i="12"/>
  <c r="L343" i="12"/>
  <c r="L342" i="12"/>
  <c r="L341" i="12"/>
  <c r="L340" i="12"/>
  <c r="L339" i="12"/>
  <c r="L338" i="12"/>
  <c r="L337" i="12"/>
  <c r="L336" i="12"/>
  <c r="L335" i="12"/>
  <c r="L334" i="12"/>
  <c r="L333" i="12"/>
  <c r="L332" i="12"/>
  <c r="L331" i="12"/>
  <c r="L330" i="12"/>
  <c r="L329" i="12"/>
  <c r="L328" i="12"/>
  <c r="L327" i="12"/>
  <c r="L326" i="12"/>
  <c r="L325" i="12"/>
  <c r="L324" i="12"/>
  <c r="L323" i="12"/>
  <c r="L322" i="12"/>
  <c r="L321" i="12"/>
  <c r="L320" i="12"/>
  <c r="L319" i="12"/>
  <c r="L318" i="12"/>
  <c r="L317" i="12"/>
  <c r="L316" i="12"/>
  <c r="L315" i="12"/>
  <c r="L314" i="12"/>
  <c r="L313" i="12"/>
  <c r="L312" i="12"/>
  <c r="L311" i="12"/>
  <c r="L310" i="12"/>
  <c r="L309" i="12"/>
  <c r="L308" i="12"/>
  <c r="L307" i="12"/>
  <c r="L306" i="12"/>
  <c r="L305" i="12"/>
  <c r="L304" i="12"/>
  <c r="L303" i="12"/>
  <c r="L302" i="12"/>
  <c r="L301" i="12"/>
  <c r="L300" i="12"/>
  <c r="L299" i="12"/>
  <c r="L298" i="12"/>
  <c r="L297" i="12"/>
  <c r="L296" i="12"/>
  <c r="L295" i="12"/>
  <c r="L294" i="12"/>
  <c r="L293" i="12"/>
  <c r="L292" i="12"/>
  <c r="L291" i="12"/>
  <c r="L290" i="12"/>
  <c r="L289" i="12"/>
  <c r="L288" i="12"/>
  <c r="L287" i="12"/>
  <c r="L286" i="12"/>
  <c r="L285" i="12"/>
  <c r="L284" i="12"/>
  <c r="L283" i="12"/>
  <c r="L282" i="12"/>
  <c r="L281" i="12"/>
  <c r="L280" i="12"/>
  <c r="L279" i="12"/>
  <c r="L278" i="12"/>
  <c r="L277" i="12"/>
  <c r="L276" i="12"/>
  <c r="L275" i="12"/>
  <c r="L274" i="12"/>
  <c r="L273" i="12"/>
  <c r="L272" i="12"/>
  <c r="L271" i="12"/>
  <c r="L270" i="12"/>
  <c r="L269" i="12"/>
  <c r="L268" i="12"/>
  <c r="L267" i="12"/>
  <c r="L266" i="12"/>
  <c r="L265" i="12"/>
  <c r="L264" i="12"/>
  <c r="L263" i="12"/>
  <c r="L262" i="12"/>
  <c r="L261" i="12"/>
  <c r="L260" i="12"/>
  <c r="L259" i="12"/>
  <c r="L258" i="12"/>
  <c r="L257" i="12"/>
  <c r="L256" i="12"/>
  <c r="L255" i="12"/>
  <c r="L254" i="12"/>
  <c r="L253" i="12"/>
  <c r="L252" i="12"/>
  <c r="L251" i="12"/>
  <c r="L250" i="12"/>
  <c r="L249" i="12"/>
  <c r="L248" i="12"/>
  <c r="L247" i="12"/>
  <c r="L246" i="12"/>
  <c r="L245" i="12"/>
  <c r="L244" i="12"/>
  <c r="L243" i="12"/>
  <c r="L242" i="12"/>
  <c r="L241" i="12"/>
  <c r="L240" i="12"/>
  <c r="L239" i="12"/>
  <c r="L238" i="12"/>
  <c r="L237" i="12"/>
  <c r="L236" i="12"/>
  <c r="L235" i="12"/>
  <c r="L234" i="12"/>
  <c r="L233" i="12"/>
  <c r="L232" i="12"/>
  <c r="L231" i="12"/>
  <c r="L230" i="12"/>
  <c r="L229" i="12"/>
  <c r="L228" i="12"/>
  <c r="L227" i="12"/>
  <c r="L226" i="12"/>
  <c r="L225" i="12"/>
  <c r="L224" i="12"/>
  <c r="L223" i="12"/>
  <c r="L222" i="12"/>
  <c r="L221" i="12"/>
  <c r="L220" i="12"/>
  <c r="L219" i="12"/>
  <c r="L218" i="12"/>
  <c r="L217" i="12"/>
  <c r="L216" i="12"/>
  <c r="L215" i="12"/>
  <c r="L214" i="12"/>
  <c r="L213" i="12"/>
  <c r="L212" i="12"/>
  <c r="L211" i="12"/>
  <c r="L210" i="12"/>
  <c r="L209" i="12"/>
  <c r="L208" i="12"/>
  <c r="L207" i="12"/>
  <c r="L206" i="12"/>
  <c r="L205" i="12"/>
  <c r="L204" i="12"/>
  <c r="L203" i="12"/>
  <c r="L202" i="12"/>
  <c r="L201" i="12"/>
  <c r="L200" i="12"/>
  <c r="L199" i="12"/>
  <c r="L198" i="12"/>
  <c r="L197" i="12"/>
  <c r="L196" i="12"/>
  <c r="L195" i="12"/>
  <c r="L194" i="12"/>
  <c r="L193" i="12"/>
  <c r="L192" i="12"/>
  <c r="L191" i="12"/>
  <c r="L190" i="12"/>
  <c r="L189" i="12"/>
  <c r="L188" i="12"/>
  <c r="L187" i="12"/>
  <c r="L186" i="12"/>
  <c r="L185" i="12"/>
  <c r="L184" i="12"/>
  <c r="L183" i="12"/>
  <c r="L182" i="12"/>
  <c r="L181" i="12"/>
  <c r="L180" i="12"/>
  <c r="L179" i="12"/>
  <c r="L178" i="12"/>
  <c r="L177" i="12"/>
  <c r="L176" i="12"/>
  <c r="L175" i="12"/>
  <c r="L174" i="12"/>
  <c r="L173" i="12"/>
  <c r="L172" i="12"/>
  <c r="L171" i="12"/>
  <c r="L170" i="12"/>
  <c r="L169" i="12"/>
  <c r="L168" i="12"/>
  <c r="L167" i="12"/>
  <c r="L166" i="12"/>
  <c r="L165" i="12"/>
  <c r="L164" i="12"/>
  <c r="L163" i="12"/>
  <c r="L162" i="12"/>
  <c r="L161" i="12"/>
  <c r="L160" i="12"/>
  <c r="L159" i="12"/>
  <c r="L158" i="12"/>
  <c r="L157" i="12"/>
  <c r="L156" i="12"/>
  <c r="L155" i="12"/>
  <c r="L154" i="12"/>
  <c r="L153" i="12"/>
  <c r="L152" i="12"/>
  <c r="L151" i="12"/>
  <c r="L150" i="12"/>
  <c r="L149" i="12"/>
  <c r="L148" i="12"/>
  <c r="L147" i="12"/>
  <c r="L146" i="12"/>
  <c r="L145" i="12"/>
  <c r="L144" i="12"/>
  <c r="L143" i="12"/>
  <c r="L142" i="12"/>
  <c r="L141" i="12"/>
  <c r="L140" i="12"/>
  <c r="L139" i="12"/>
  <c r="L138" i="12"/>
  <c r="L137" i="12"/>
  <c r="L136" i="12"/>
  <c r="L135" i="12"/>
  <c r="L134" i="12"/>
  <c r="P133" i="12"/>
  <c r="L133" i="12"/>
  <c r="P132" i="12"/>
  <c r="L132" i="12" s="1"/>
  <c r="P131" i="12"/>
  <c r="L131" i="12"/>
  <c r="P130" i="12"/>
  <c r="L130" i="12"/>
  <c r="P129" i="12"/>
  <c r="L129" i="12"/>
  <c r="P128" i="12"/>
  <c r="L128" i="12" s="1"/>
  <c r="P127" i="12"/>
  <c r="L127" i="12" s="1"/>
  <c r="P126" i="12"/>
  <c r="L126" i="12" s="1"/>
  <c r="P125" i="12"/>
  <c r="L125" i="12"/>
  <c r="P124" i="12"/>
  <c r="L124" i="12"/>
  <c r="P123" i="12"/>
  <c r="L123" i="12" s="1"/>
  <c r="P122" i="12"/>
  <c r="L122" i="12" s="1"/>
  <c r="P121" i="12"/>
  <c r="L121" i="12"/>
  <c r="P120" i="12"/>
  <c r="L120" i="12" s="1"/>
  <c r="P119" i="12"/>
  <c r="L119" i="12" s="1"/>
  <c r="P118" i="12"/>
  <c r="L118" i="12" s="1"/>
  <c r="P117" i="12"/>
  <c r="L117" i="12"/>
  <c r="P116" i="12"/>
  <c r="L116" i="12" s="1"/>
  <c r="P115" i="12"/>
  <c r="L115" i="12"/>
  <c r="P114" i="12"/>
  <c r="L114" i="12"/>
  <c r="P113" i="12"/>
  <c r="L113" i="12"/>
  <c r="P112" i="12"/>
  <c r="L112" i="12"/>
  <c r="P111" i="12"/>
  <c r="L111" i="12" s="1"/>
  <c r="P110" i="12"/>
  <c r="L110" i="12" s="1"/>
  <c r="P109" i="12"/>
  <c r="L109" i="12"/>
  <c r="P108" i="12"/>
  <c r="L108" i="12"/>
  <c r="P107" i="12"/>
  <c r="L107" i="12" s="1"/>
  <c r="P106" i="12"/>
  <c r="L106" i="12" s="1"/>
  <c r="P105" i="12"/>
  <c r="L105" i="12"/>
  <c r="P104" i="12"/>
  <c r="L104" i="12" s="1"/>
  <c r="P103" i="12"/>
  <c r="L103" i="12" s="1"/>
  <c r="P102" i="12"/>
  <c r="L102" i="12" s="1"/>
  <c r="P101" i="12"/>
  <c r="L101" i="12"/>
  <c r="P100" i="12"/>
  <c r="L100" i="12" s="1"/>
  <c r="P99" i="12"/>
  <c r="L99" i="12"/>
  <c r="P98" i="12"/>
  <c r="L98" i="12"/>
  <c r="P97" i="12"/>
  <c r="L97" i="12"/>
  <c r="P96" i="12"/>
  <c r="L96" i="12"/>
  <c r="P95" i="12"/>
  <c r="L95" i="12" s="1"/>
  <c r="P94" i="12"/>
  <c r="L94" i="12" s="1"/>
  <c r="P93" i="12"/>
  <c r="L93" i="12"/>
  <c r="P92" i="12"/>
  <c r="L92" i="12"/>
  <c r="P91" i="12"/>
  <c r="L91" i="12" s="1"/>
  <c r="P90" i="12"/>
  <c r="L90" i="12" s="1"/>
  <c r="P89" i="12"/>
  <c r="L89" i="12"/>
  <c r="P88" i="12"/>
  <c r="L88" i="12" s="1"/>
  <c r="P87" i="12"/>
  <c r="L87" i="12" s="1"/>
  <c r="P86" i="12"/>
  <c r="L86" i="12" s="1"/>
  <c r="P85" i="12"/>
  <c r="L85" i="12"/>
  <c r="P84" i="12"/>
  <c r="L84" i="12" s="1"/>
  <c r="P83" i="12"/>
  <c r="L83" i="12"/>
  <c r="P82" i="12"/>
  <c r="L82" i="12"/>
  <c r="P81" i="12"/>
  <c r="L81" i="12"/>
  <c r="P80" i="12"/>
  <c r="L80" i="12" s="1"/>
  <c r="P79" i="12"/>
  <c r="L79" i="12" s="1"/>
  <c r="P78" i="12"/>
  <c r="L78" i="12" s="1"/>
  <c r="P77" i="12"/>
  <c r="L77" i="12"/>
  <c r="P76" i="12"/>
  <c r="L76" i="12"/>
  <c r="P75" i="12"/>
  <c r="L75" i="12" s="1"/>
  <c r="P74" i="12"/>
  <c r="L74" i="12"/>
  <c r="P73" i="12"/>
  <c r="L73" i="12"/>
  <c r="P72" i="12"/>
  <c r="L72" i="12" s="1"/>
  <c r="P71" i="12"/>
  <c r="L71" i="12" s="1"/>
  <c r="P70" i="12"/>
  <c r="L70" i="12" s="1"/>
  <c r="P69" i="12"/>
  <c r="L69" i="12"/>
  <c r="P68" i="12"/>
  <c r="L68" i="12" s="1"/>
  <c r="P67" i="12"/>
  <c r="L67" i="12"/>
  <c r="P66" i="12"/>
  <c r="L66" i="12"/>
  <c r="P65" i="12"/>
  <c r="L65" i="12"/>
  <c r="P64" i="12"/>
  <c r="L64" i="12"/>
  <c r="P63" i="12"/>
  <c r="L63" i="12" s="1"/>
  <c r="P62" i="12"/>
  <c r="L62" i="12" s="1"/>
  <c r="P61" i="12"/>
  <c r="L61" i="12"/>
  <c r="P60" i="12"/>
  <c r="L60" i="12"/>
  <c r="P59" i="12"/>
  <c r="L59" i="12" s="1"/>
  <c r="P58" i="12"/>
  <c r="L58" i="12"/>
  <c r="P57" i="12"/>
  <c r="L57" i="12"/>
  <c r="P56" i="12"/>
  <c r="L56" i="12" s="1"/>
  <c r="P55" i="12"/>
  <c r="L55" i="12" s="1"/>
  <c r="P54" i="12"/>
  <c r="L54" i="12" s="1"/>
  <c r="P53" i="12"/>
  <c r="L53" i="12"/>
  <c r="P52" i="12"/>
  <c r="L52" i="12" s="1"/>
  <c r="P51" i="12"/>
  <c r="L51" i="12"/>
  <c r="P50" i="12"/>
  <c r="L50" i="12"/>
  <c r="P49" i="12"/>
  <c r="L49" i="12"/>
  <c r="P48" i="12"/>
  <c r="L48" i="12"/>
  <c r="P47" i="12"/>
  <c r="L47" i="12" s="1"/>
  <c r="P46" i="12"/>
  <c r="L46" i="12" s="1"/>
  <c r="P45" i="12"/>
  <c r="L45" i="12"/>
  <c r="P44" i="12"/>
  <c r="L44" i="12"/>
  <c r="P43" i="12"/>
  <c r="L43" i="12" s="1"/>
  <c r="P42" i="12"/>
  <c r="L42" i="12"/>
  <c r="P41" i="12"/>
  <c r="L41" i="12"/>
  <c r="P40" i="12"/>
  <c r="L40" i="12" s="1"/>
  <c r="P39" i="12"/>
  <c r="L39" i="12" s="1"/>
  <c r="P38" i="12"/>
  <c r="L38" i="12" s="1"/>
  <c r="P37" i="12"/>
  <c r="L37" i="12"/>
  <c r="P36" i="12"/>
  <c r="L36" i="12" s="1"/>
  <c r="P35" i="12"/>
  <c r="L35" i="12"/>
  <c r="P34" i="12"/>
  <c r="L34" i="12"/>
  <c r="P33" i="12"/>
  <c r="L33" i="12"/>
  <c r="P32" i="12"/>
  <c r="L32" i="12" s="1"/>
  <c r="P31" i="12"/>
  <c r="L31" i="12"/>
  <c r="P30" i="12"/>
  <c r="L30" i="12" s="1"/>
  <c r="P29" i="12"/>
  <c r="L29" i="12"/>
  <c r="P28" i="12"/>
  <c r="L28" i="12"/>
  <c r="P27" i="12"/>
  <c r="L27" i="12"/>
  <c r="P26" i="12"/>
  <c r="L26" i="12"/>
  <c r="P25" i="12"/>
  <c r="L25" i="12"/>
  <c r="P24" i="12"/>
  <c r="L24" i="12" s="1"/>
  <c r="P23" i="12"/>
  <c r="L23" i="12" s="1"/>
  <c r="P22" i="12"/>
  <c r="L22" i="12" s="1"/>
  <c r="P21" i="12"/>
  <c r="L21" i="12"/>
  <c r="P20" i="12"/>
  <c r="L20" i="12" s="1"/>
  <c r="P19" i="12"/>
  <c r="L19" i="12"/>
  <c r="P18" i="12"/>
  <c r="L18" i="12"/>
  <c r="P17" i="12"/>
  <c r="L17" i="12"/>
  <c r="P16" i="12"/>
  <c r="L16" i="12" s="1"/>
  <c r="P15" i="12"/>
  <c r="L15" i="12"/>
  <c r="P14" i="12"/>
  <c r="L14" i="12" s="1"/>
  <c r="P13" i="12"/>
  <c r="L13" i="12"/>
  <c r="P12" i="12"/>
  <c r="L12" i="12"/>
  <c r="P11" i="12"/>
  <c r="L11" i="12"/>
  <c r="P10" i="12"/>
  <c r="L10" i="12"/>
  <c r="P9" i="12"/>
  <c r="L9" i="12"/>
  <c r="P8" i="12"/>
  <c r="L8" i="12" s="1"/>
  <c r="P7" i="12"/>
  <c r="L7" i="12" s="1"/>
  <c r="P6" i="12"/>
  <c r="L6" i="12" s="1"/>
  <c r="P5" i="12"/>
  <c r="L5" i="12"/>
  <c r="A5" i="12"/>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P4" i="12"/>
  <c r="L4" i="12" s="1"/>
  <c r="A4" i="12"/>
  <c r="P3" i="12"/>
  <c r="L3" i="12"/>
  <c r="A3" i="12"/>
  <c r="P2" i="12"/>
  <c r="L2" i="12"/>
  <c r="L721" i="11"/>
  <c r="L720" i="11"/>
  <c r="L719" i="11"/>
  <c r="L718" i="11"/>
  <c r="L717" i="11"/>
  <c r="L716" i="11"/>
  <c r="L715" i="11"/>
  <c r="L714" i="11"/>
  <c r="L713" i="11"/>
  <c r="L712" i="11"/>
  <c r="L711" i="11"/>
  <c r="L710" i="11"/>
  <c r="L709" i="11"/>
  <c r="L708" i="11"/>
  <c r="L707" i="11"/>
  <c r="L706" i="11"/>
  <c r="L705" i="11"/>
  <c r="L704" i="11"/>
  <c r="L703" i="11"/>
  <c r="L702" i="11"/>
  <c r="L701" i="11"/>
  <c r="L700" i="11"/>
  <c r="L699" i="11"/>
  <c r="L698" i="11"/>
  <c r="L697" i="11"/>
  <c r="L696" i="11"/>
  <c r="L695" i="11"/>
  <c r="L694" i="11"/>
  <c r="L693" i="11"/>
  <c r="L692" i="11"/>
  <c r="L691" i="11"/>
  <c r="L690" i="11"/>
  <c r="L689" i="11"/>
  <c r="L688" i="11"/>
  <c r="L687" i="11"/>
  <c r="L686" i="11"/>
  <c r="L685" i="11"/>
  <c r="L684" i="11"/>
  <c r="L683" i="11"/>
  <c r="L682" i="11"/>
  <c r="L681" i="11"/>
  <c r="L680" i="11"/>
  <c r="L679" i="11"/>
  <c r="L678" i="11"/>
  <c r="L677" i="11"/>
  <c r="L676" i="11"/>
  <c r="L675" i="11"/>
  <c r="L674" i="11"/>
  <c r="L673" i="11"/>
  <c r="L672" i="11"/>
  <c r="L671" i="11"/>
  <c r="L670" i="11"/>
  <c r="L669" i="11"/>
  <c r="L668" i="11"/>
  <c r="L667" i="11"/>
  <c r="L666" i="11"/>
  <c r="L665" i="11"/>
  <c r="L664" i="11"/>
  <c r="L663" i="11"/>
  <c r="L662" i="11"/>
  <c r="L661" i="11"/>
  <c r="L660" i="11"/>
  <c r="L659" i="11"/>
  <c r="L658" i="11"/>
  <c r="L657" i="11"/>
  <c r="L656" i="11"/>
  <c r="L655" i="11"/>
  <c r="L654" i="11"/>
  <c r="L653" i="11"/>
  <c r="L652" i="11"/>
  <c r="L651" i="11"/>
  <c r="L650" i="11"/>
  <c r="L649" i="11"/>
  <c r="L648" i="11"/>
  <c r="L647" i="11"/>
  <c r="L646" i="11"/>
  <c r="L645" i="11"/>
  <c r="L644" i="11"/>
  <c r="L643" i="11"/>
  <c r="L642" i="11"/>
  <c r="L641" i="11"/>
  <c r="L640" i="11"/>
  <c r="L639" i="11"/>
  <c r="L638" i="11"/>
  <c r="L637" i="11"/>
  <c r="L636" i="11"/>
  <c r="L635" i="11"/>
  <c r="L634" i="11"/>
  <c r="L633" i="11"/>
  <c r="L632" i="11"/>
  <c r="L631" i="11"/>
  <c r="L630" i="11"/>
  <c r="L629" i="11"/>
  <c r="L628" i="11"/>
  <c r="L627" i="11"/>
  <c r="L626" i="11"/>
  <c r="L625" i="11"/>
  <c r="L624" i="11"/>
  <c r="L623" i="11"/>
  <c r="L622" i="11"/>
  <c r="L621" i="11"/>
  <c r="L620" i="11"/>
  <c r="L619" i="11"/>
  <c r="L618" i="11"/>
  <c r="L617" i="11"/>
  <c r="L616" i="11"/>
  <c r="L615" i="11"/>
  <c r="L614" i="11"/>
  <c r="L613" i="11"/>
  <c r="L612" i="11"/>
  <c r="L611" i="11"/>
  <c r="L610" i="11"/>
  <c r="L609" i="11"/>
  <c r="L608" i="11"/>
  <c r="L607" i="11"/>
  <c r="L606" i="11"/>
  <c r="L605" i="11"/>
  <c r="L604" i="11"/>
  <c r="L603" i="11"/>
  <c r="L602" i="11"/>
  <c r="L601" i="11"/>
  <c r="L600" i="11"/>
  <c r="L599" i="11"/>
  <c r="L598" i="11"/>
  <c r="L597" i="11"/>
  <c r="L596" i="11"/>
  <c r="L595" i="11"/>
  <c r="L594" i="11"/>
  <c r="L593" i="11"/>
  <c r="L592" i="11"/>
  <c r="L591" i="11"/>
  <c r="L590" i="11"/>
  <c r="L589" i="11"/>
  <c r="L588" i="11"/>
  <c r="L587" i="11"/>
  <c r="L586" i="11"/>
  <c r="L585" i="11"/>
  <c r="L584" i="11"/>
  <c r="L583" i="11"/>
  <c r="L582" i="11"/>
  <c r="L581" i="11"/>
  <c r="L580" i="11"/>
  <c r="L579" i="11"/>
  <c r="L578" i="11"/>
  <c r="L577" i="11"/>
  <c r="L576" i="11"/>
  <c r="L575" i="11"/>
  <c r="L574" i="11"/>
  <c r="L573" i="11"/>
  <c r="L572" i="11"/>
  <c r="L571" i="11"/>
  <c r="L570" i="11"/>
  <c r="L569" i="11"/>
  <c r="L568" i="11"/>
  <c r="L567" i="11"/>
  <c r="L566" i="11"/>
  <c r="L565" i="11"/>
  <c r="L564" i="11"/>
  <c r="L563" i="11"/>
  <c r="L562" i="11"/>
  <c r="L561" i="11"/>
  <c r="L560"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L532" i="11"/>
  <c r="L531" i="11"/>
  <c r="L530" i="11"/>
  <c r="L529" i="11"/>
  <c r="L528" i="11"/>
  <c r="L527" i="11"/>
  <c r="L526" i="11"/>
  <c r="L525" i="11"/>
  <c r="L524" i="11"/>
  <c r="L523" i="11"/>
  <c r="L522" i="11"/>
  <c r="L521" i="11"/>
  <c r="L520" i="11"/>
  <c r="L519" i="11"/>
  <c r="L518" i="11"/>
  <c r="L517" i="11"/>
  <c r="L516" i="11"/>
  <c r="L515" i="11"/>
  <c r="L514" i="11"/>
  <c r="L513" i="11"/>
  <c r="L512" i="11"/>
  <c r="L511" i="11"/>
  <c r="L510" i="11"/>
  <c r="L509" i="11"/>
  <c r="L508" i="11"/>
  <c r="L507" i="11"/>
  <c r="L506" i="11"/>
  <c r="L505" i="11"/>
  <c r="L504" i="11"/>
  <c r="L503" i="11"/>
  <c r="L502" i="11"/>
  <c r="L501" i="11"/>
  <c r="L500" i="11"/>
  <c r="L499" i="11"/>
  <c r="L498" i="11"/>
  <c r="L497" i="11"/>
  <c r="L496" i="11"/>
  <c r="L495" i="11"/>
  <c r="L494" i="11"/>
  <c r="L493" i="11"/>
  <c r="L492" i="11"/>
  <c r="L491" i="11"/>
  <c r="L490" i="11"/>
  <c r="L489" i="11"/>
  <c r="L488" i="11"/>
  <c r="L487" i="11"/>
  <c r="L486" i="11"/>
  <c r="L485" i="11"/>
  <c r="L484" i="11"/>
  <c r="L483" i="11"/>
  <c r="L482" i="11"/>
  <c r="L481" i="11"/>
  <c r="L480" i="11"/>
  <c r="L479" i="11"/>
  <c r="L478" i="11"/>
  <c r="L477" i="11"/>
  <c r="L476" i="11"/>
  <c r="L475" i="11"/>
  <c r="L474" i="11"/>
  <c r="L473" i="11"/>
  <c r="L472" i="11"/>
  <c r="L471" i="11"/>
  <c r="L470" i="11"/>
  <c r="L469" i="11"/>
  <c r="L468" i="11"/>
  <c r="L467" i="11"/>
  <c r="L466" i="11"/>
  <c r="L465" i="11"/>
  <c r="L464" i="11"/>
  <c r="L463" i="11"/>
  <c r="L462" i="11"/>
  <c r="L461" i="11"/>
  <c r="L460" i="11"/>
  <c r="L459" i="11"/>
  <c r="L458" i="11"/>
  <c r="L457" i="11"/>
  <c r="L456" i="11"/>
  <c r="L455" i="11"/>
  <c r="L454" i="11"/>
  <c r="L453" i="11"/>
  <c r="L452" i="11"/>
  <c r="L451" i="11"/>
  <c r="L450" i="11"/>
  <c r="L449" i="11"/>
  <c r="L448" i="11"/>
  <c r="L447" i="11"/>
  <c r="L446" i="11"/>
  <c r="L445" i="11"/>
  <c r="L444" i="11"/>
  <c r="L443" i="11"/>
  <c r="L442" i="11"/>
  <c r="L441" i="11"/>
  <c r="L440" i="11"/>
  <c r="L439" i="11"/>
  <c r="L438" i="11"/>
  <c r="L437" i="11"/>
  <c r="L436" i="11"/>
  <c r="L435" i="11"/>
  <c r="L434" i="11"/>
  <c r="L433" i="11"/>
  <c r="L432" i="11"/>
  <c r="L431" i="11"/>
  <c r="L430" i="11"/>
  <c r="L429" i="11"/>
  <c r="L428" i="11"/>
  <c r="L427" i="11"/>
  <c r="L426" i="11"/>
  <c r="L425" i="11"/>
  <c r="L424" i="11"/>
  <c r="L423" i="11"/>
  <c r="L422" i="11"/>
  <c r="L421" i="11"/>
  <c r="L420" i="11"/>
  <c r="L419" i="11"/>
  <c r="L418" i="11"/>
  <c r="L417" i="11"/>
  <c r="L416" i="11"/>
  <c r="L415" i="11"/>
  <c r="L414" i="11"/>
  <c r="L413" i="11"/>
  <c r="L412" i="11"/>
  <c r="L411" i="11"/>
  <c r="L410" i="11"/>
  <c r="L409" i="11"/>
  <c r="L408" i="11"/>
  <c r="L407" i="11"/>
  <c r="L406" i="11"/>
  <c r="L405" i="11"/>
  <c r="L404" i="11"/>
  <c r="L403" i="11"/>
  <c r="L402" i="11"/>
  <c r="L401" i="11"/>
  <c r="L400" i="11"/>
  <c r="L399" i="11"/>
  <c r="L398" i="11"/>
  <c r="L397" i="11"/>
  <c r="L396" i="11"/>
  <c r="L395" i="11"/>
  <c r="L394" i="11"/>
  <c r="L393" i="11"/>
  <c r="L392" i="11"/>
  <c r="L391" i="11"/>
  <c r="L390" i="11"/>
  <c r="L389" i="11"/>
  <c r="L388" i="11"/>
  <c r="L387" i="11"/>
  <c r="L386" i="11"/>
  <c r="L385" i="11"/>
  <c r="L384" i="11"/>
  <c r="L383" i="11"/>
  <c r="L382" i="11"/>
  <c r="L381" i="11"/>
  <c r="L380" i="11"/>
  <c r="L379" i="11"/>
  <c r="L378" i="11"/>
  <c r="L377" i="11"/>
  <c r="L376" i="11"/>
  <c r="L375" i="11"/>
  <c r="L374" i="11"/>
  <c r="L373" i="11"/>
  <c r="L372" i="11"/>
  <c r="L371" i="11"/>
  <c r="L370" i="11"/>
  <c r="L369" i="11"/>
  <c r="L368" i="11"/>
  <c r="L367" i="11"/>
  <c r="L366" i="11"/>
  <c r="L365" i="11"/>
  <c r="L364" i="11"/>
  <c r="L363" i="11"/>
  <c r="L362" i="11"/>
  <c r="L361" i="11"/>
  <c r="L360" i="11"/>
  <c r="L359" i="11"/>
  <c r="L358" i="11"/>
  <c r="L357" i="11"/>
  <c r="L356" i="11"/>
  <c r="L355" i="11"/>
  <c r="L354" i="11"/>
  <c r="L353" i="11"/>
  <c r="L352" i="11"/>
  <c r="L351" i="11"/>
  <c r="L350" i="11"/>
  <c r="L349" i="11"/>
  <c r="L348" i="11"/>
  <c r="L347" i="11"/>
  <c r="L346" i="11"/>
  <c r="L345" i="11"/>
  <c r="L344" i="11"/>
  <c r="L343" i="11"/>
  <c r="L342" i="11"/>
  <c r="L341" i="11"/>
  <c r="L340" i="11"/>
  <c r="L339" i="11"/>
  <c r="L338" i="11"/>
  <c r="L337" i="11"/>
  <c r="L336" i="11"/>
  <c r="L335" i="11"/>
  <c r="L334" i="11"/>
  <c r="L333" i="11"/>
  <c r="L332" i="11"/>
  <c r="L331" i="11"/>
  <c r="L330" i="11"/>
  <c r="L329" i="11"/>
  <c r="L328" i="11"/>
  <c r="L327" i="11"/>
  <c r="L326" i="11"/>
  <c r="L325" i="11"/>
  <c r="L324" i="11"/>
  <c r="L323" i="11"/>
  <c r="L322" i="11"/>
  <c r="L321" i="11"/>
  <c r="L320" i="11"/>
  <c r="L319" i="11"/>
  <c r="L318" i="11"/>
  <c r="L317" i="11"/>
  <c r="L316" i="11"/>
  <c r="L315" i="11"/>
  <c r="L314" i="11"/>
  <c r="L313" i="11"/>
  <c r="L312" i="11"/>
  <c r="L311" i="11"/>
  <c r="L310" i="11"/>
  <c r="L309" i="11"/>
  <c r="L308" i="11"/>
  <c r="L307" i="11"/>
  <c r="L306" i="11"/>
  <c r="L305" i="11"/>
  <c r="L304" i="11"/>
  <c r="L303" i="11"/>
  <c r="L302" i="11"/>
  <c r="L301" i="11"/>
  <c r="L300" i="11"/>
  <c r="L299" i="11"/>
  <c r="L298" i="11"/>
  <c r="L297" i="11"/>
  <c r="L296" i="11"/>
  <c r="L295" i="11"/>
  <c r="L294" i="11"/>
  <c r="L293" i="11"/>
  <c r="L292" i="11"/>
  <c r="L291" i="11"/>
  <c r="L290" i="11"/>
  <c r="L289" i="11"/>
  <c r="L288" i="11"/>
  <c r="L287" i="11"/>
  <c r="L286" i="11"/>
  <c r="L285" i="11"/>
  <c r="L284" i="11"/>
  <c r="L283" i="11"/>
  <c r="L282" i="11"/>
  <c r="L281" i="11"/>
  <c r="L280" i="11"/>
  <c r="L279" i="11"/>
  <c r="L278" i="11"/>
  <c r="L277" i="11"/>
  <c r="L276" i="11"/>
  <c r="L275" i="11"/>
  <c r="L274" i="11"/>
  <c r="L273" i="11"/>
  <c r="L272" i="11"/>
  <c r="L271" i="11"/>
  <c r="L270" i="11"/>
  <c r="L269" i="11"/>
  <c r="L268" i="11"/>
  <c r="L267" i="11"/>
  <c r="L266" i="11"/>
  <c r="L265" i="11"/>
  <c r="L264" i="11"/>
  <c r="L263" i="11"/>
  <c r="L262" i="11"/>
  <c r="L261" i="11"/>
  <c r="L260" i="11"/>
  <c r="L259" i="11"/>
  <c r="L258" i="11"/>
  <c r="L257" i="11"/>
  <c r="L256" i="11"/>
  <c r="L255" i="11"/>
  <c r="L254" i="11"/>
  <c r="L253" i="11"/>
  <c r="L252" i="11"/>
  <c r="L251" i="11"/>
  <c r="L250" i="11"/>
  <c r="L249" i="11"/>
  <c r="L248" i="11"/>
  <c r="L247" i="11"/>
  <c r="L246" i="11"/>
  <c r="L245" i="11"/>
  <c r="L244" i="11"/>
  <c r="L243" i="11"/>
  <c r="L242" i="11"/>
  <c r="L241" i="11"/>
  <c r="L240" i="11"/>
  <c r="L239" i="11"/>
  <c r="L238" i="11"/>
  <c r="L237" i="11"/>
  <c r="L236" i="11"/>
  <c r="L235" i="11"/>
  <c r="L234" i="11"/>
  <c r="L233" i="11"/>
  <c r="L232" i="11"/>
  <c r="L231" i="11"/>
  <c r="L230" i="11"/>
  <c r="L229" i="11"/>
  <c r="L228" i="11"/>
  <c r="L227" i="11"/>
  <c r="L226" i="11"/>
  <c r="L225" i="11"/>
  <c r="L224" i="11"/>
  <c r="L223" i="11"/>
  <c r="L222" i="11"/>
  <c r="L221" i="11"/>
  <c r="L220" i="11"/>
  <c r="L219" i="11"/>
  <c r="L218" i="11"/>
  <c r="L217" i="11"/>
  <c r="L216" i="11"/>
  <c r="L215" i="11"/>
  <c r="L214" i="11"/>
  <c r="L213" i="11"/>
  <c r="L212" i="11"/>
  <c r="L211" i="11"/>
  <c r="L210" i="11"/>
  <c r="L209" i="11"/>
  <c r="L208" i="11"/>
  <c r="L207" i="11"/>
  <c r="L206" i="11"/>
  <c r="L205" i="11"/>
  <c r="L204" i="11"/>
  <c r="L203" i="11"/>
  <c r="L202" i="11"/>
  <c r="L201" i="11"/>
  <c r="L200" i="11"/>
  <c r="L199" i="11"/>
  <c r="L198" i="11"/>
  <c r="L197" i="11"/>
  <c r="L196" i="11"/>
  <c r="L195" i="11"/>
  <c r="L194" i="11"/>
  <c r="L193" i="11"/>
  <c r="L192" i="11"/>
  <c r="L191" i="11"/>
  <c r="L190" i="11"/>
  <c r="L189" i="11"/>
  <c r="L188" i="11"/>
  <c r="L187" i="11"/>
  <c r="L186" i="11"/>
  <c r="L185" i="11"/>
  <c r="L184" i="11"/>
  <c r="L183" i="11"/>
  <c r="L182" i="11"/>
  <c r="L181" i="11"/>
  <c r="L180" i="11"/>
  <c r="L179" i="11"/>
  <c r="L178" i="11"/>
  <c r="L177" i="11"/>
  <c r="L176" i="11"/>
  <c r="L175" i="11"/>
  <c r="L174" i="11"/>
  <c r="L173" i="11"/>
  <c r="L172" i="11"/>
  <c r="L171" i="11"/>
  <c r="L170" i="11"/>
  <c r="L169" i="11"/>
  <c r="L168" i="11"/>
  <c r="L167" i="11"/>
  <c r="L166" i="11"/>
  <c r="L165" i="11"/>
  <c r="L164" i="11"/>
  <c r="L163" i="11"/>
  <c r="L162" i="11"/>
  <c r="L161" i="11"/>
  <c r="L160" i="11"/>
  <c r="L159" i="11"/>
  <c r="L158" i="11"/>
  <c r="L157" i="11"/>
  <c r="L156" i="11"/>
  <c r="L155" i="11"/>
  <c r="L154" i="11"/>
  <c r="L153" i="11"/>
  <c r="L152" i="11"/>
  <c r="L151" i="11"/>
  <c r="L150" i="11"/>
  <c r="L149" i="11"/>
  <c r="L148" i="11"/>
  <c r="L147" i="11"/>
  <c r="L146" i="11"/>
  <c r="L145" i="11"/>
  <c r="L144" i="11"/>
  <c r="L143" i="11"/>
  <c r="L142" i="11"/>
  <c r="L141" i="11"/>
  <c r="L140" i="11"/>
  <c r="L139" i="11"/>
  <c r="L138" i="11"/>
  <c r="L137" i="11"/>
  <c r="L136" i="11"/>
  <c r="L135" i="11"/>
  <c r="L134" i="11"/>
  <c r="L133" i="11"/>
  <c r="L132" i="11"/>
  <c r="L131" i="11"/>
  <c r="L130" i="11"/>
  <c r="L129" i="11"/>
  <c r="L128" i="11"/>
  <c r="L127" i="11"/>
  <c r="L126" i="11"/>
  <c r="L125" i="11"/>
  <c r="L124" i="11"/>
  <c r="L123" i="11"/>
  <c r="L122" i="11"/>
  <c r="L121" i="11"/>
  <c r="L120" i="11"/>
  <c r="L119" i="11"/>
  <c r="L118" i="11"/>
  <c r="L117" i="11"/>
  <c r="L116" i="11"/>
  <c r="L115" i="11"/>
  <c r="L114" i="11"/>
  <c r="L113" i="11"/>
  <c r="L112" i="11"/>
  <c r="L111" i="11"/>
  <c r="L110" i="11"/>
  <c r="L109" i="11"/>
  <c r="L108" i="11"/>
  <c r="L107" i="11"/>
  <c r="L106" i="11"/>
  <c r="L105" i="11"/>
  <c r="L104" i="11"/>
  <c r="L103" i="11"/>
  <c r="L102" i="11"/>
  <c r="L101" i="11"/>
  <c r="L100" i="11"/>
  <c r="L99" i="11"/>
  <c r="L98" i="11"/>
  <c r="L97" i="11"/>
  <c r="L96" i="11"/>
  <c r="L95" i="11"/>
  <c r="L94" i="11"/>
  <c r="L93" i="11"/>
  <c r="L92" i="11"/>
  <c r="L91" i="11"/>
  <c r="L90" i="11"/>
  <c r="L89" i="11"/>
  <c r="L88" i="11"/>
  <c r="L87" i="11"/>
  <c r="L86" i="11"/>
  <c r="L85" i="11"/>
  <c r="L84" i="11"/>
  <c r="L83" i="11"/>
  <c r="L82" i="11"/>
  <c r="L81" i="11"/>
  <c r="L80" i="11"/>
  <c r="L79" i="11"/>
  <c r="L78" i="11"/>
  <c r="L77" i="11"/>
  <c r="L76" i="11"/>
  <c r="L75" i="11"/>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A550" i="11" s="1"/>
  <c r="A551" i="11" s="1"/>
  <c r="A552" i="11" s="1"/>
  <c r="A553" i="11" s="1"/>
  <c r="A554" i="11" s="1"/>
  <c r="A555" i="11" s="1"/>
  <c r="A556" i="11" s="1"/>
  <c r="A557" i="11" s="1"/>
  <c r="A558" i="11" s="1"/>
  <c r="A559" i="11" s="1"/>
  <c r="A560" i="11" s="1"/>
  <c r="A561" i="11" s="1"/>
  <c r="A562" i="11" s="1"/>
  <c r="A563" i="11" s="1"/>
  <c r="A564" i="11" s="1"/>
  <c r="A565" i="11" s="1"/>
  <c r="A566" i="11" s="1"/>
  <c r="A567" i="11" s="1"/>
  <c r="A568" i="11" s="1"/>
  <c r="A569" i="11" s="1"/>
  <c r="A570" i="11" s="1"/>
  <c r="A571" i="11" s="1"/>
  <c r="A572" i="11" s="1"/>
  <c r="A573" i="11" s="1"/>
  <c r="A574" i="11" s="1"/>
  <c r="A575" i="11" s="1"/>
  <c r="A576" i="11" s="1"/>
  <c r="A577" i="11" s="1"/>
  <c r="A578" i="11" s="1"/>
  <c r="A579" i="11" s="1"/>
  <c r="A580" i="11" s="1"/>
  <c r="A581" i="11" s="1"/>
  <c r="A582" i="11" s="1"/>
  <c r="A583" i="11" s="1"/>
  <c r="A584" i="11" s="1"/>
  <c r="A585" i="11" s="1"/>
  <c r="A586" i="11" s="1"/>
  <c r="A587" i="11" s="1"/>
  <c r="A588" i="11" s="1"/>
  <c r="A589" i="11" s="1"/>
  <c r="A590" i="11" s="1"/>
  <c r="A591" i="11" s="1"/>
  <c r="A592" i="11" s="1"/>
  <c r="A593" i="11" s="1"/>
  <c r="A594" i="11" s="1"/>
  <c r="A595" i="11" s="1"/>
  <c r="A596" i="11" s="1"/>
  <c r="A597" i="11" s="1"/>
  <c r="A598" i="11" s="1"/>
  <c r="A599" i="11" s="1"/>
  <c r="A600" i="11" s="1"/>
  <c r="A601" i="11" s="1"/>
  <c r="A602" i="11" s="1"/>
  <c r="A603" i="11" s="1"/>
  <c r="A604" i="11" s="1"/>
  <c r="A605" i="11" s="1"/>
  <c r="A606" i="11" s="1"/>
  <c r="A607" i="11" s="1"/>
  <c r="A608" i="11" s="1"/>
  <c r="A609" i="11" s="1"/>
  <c r="A610" i="11" s="1"/>
  <c r="A611" i="11" s="1"/>
  <c r="A612" i="11" s="1"/>
  <c r="A613" i="11" s="1"/>
  <c r="A614" i="11" s="1"/>
  <c r="A615" i="11" s="1"/>
  <c r="A616" i="11" s="1"/>
  <c r="A617" i="11" s="1"/>
  <c r="A618" i="11" s="1"/>
  <c r="A619" i="11" s="1"/>
  <c r="A620" i="11" s="1"/>
  <c r="A621" i="11" s="1"/>
  <c r="A622" i="11" s="1"/>
  <c r="A623" i="11" s="1"/>
  <c r="A624" i="11" s="1"/>
  <c r="A625" i="11" s="1"/>
  <c r="A626" i="11" s="1"/>
  <c r="A627" i="11" s="1"/>
  <c r="A628" i="11" s="1"/>
  <c r="A629" i="11" s="1"/>
  <c r="A630" i="11" s="1"/>
  <c r="A631" i="11" s="1"/>
  <c r="A632" i="11" s="1"/>
  <c r="A633" i="11" s="1"/>
  <c r="A634" i="11" s="1"/>
  <c r="A635" i="11" s="1"/>
  <c r="A636" i="11" s="1"/>
  <c r="A637" i="11" s="1"/>
  <c r="A638" i="11" s="1"/>
  <c r="A639" i="11" s="1"/>
  <c r="A640" i="11" s="1"/>
  <c r="A641" i="11" s="1"/>
  <c r="A642" i="11" s="1"/>
  <c r="A643" i="11" s="1"/>
  <c r="A644" i="11" s="1"/>
  <c r="A645" i="11" s="1"/>
  <c r="A646" i="11" s="1"/>
  <c r="A647" i="11" s="1"/>
  <c r="A648" i="11" s="1"/>
  <c r="A649" i="11" s="1"/>
  <c r="A650" i="11" s="1"/>
  <c r="A651" i="11" s="1"/>
  <c r="A652" i="11" s="1"/>
  <c r="A653" i="11" s="1"/>
  <c r="A654" i="11" s="1"/>
  <c r="A655" i="11" s="1"/>
  <c r="A656" i="11" s="1"/>
  <c r="A657" i="11" s="1"/>
  <c r="A658" i="11" s="1"/>
  <c r="A659" i="11" s="1"/>
  <c r="A660" i="11" s="1"/>
  <c r="A661" i="11" s="1"/>
  <c r="A662" i="11" s="1"/>
  <c r="A663" i="11" s="1"/>
  <c r="A664" i="11" s="1"/>
  <c r="A665" i="11" s="1"/>
  <c r="A666" i="11" s="1"/>
  <c r="A667" i="11" s="1"/>
  <c r="A668" i="11" s="1"/>
  <c r="A669" i="11" s="1"/>
  <c r="A670" i="11" s="1"/>
  <c r="A671" i="11" s="1"/>
  <c r="A672" i="11" s="1"/>
  <c r="A673" i="11" s="1"/>
  <c r="A674" i="11" s="1"/>
  <c r="A675" i="11" s="1"/>
  <c r="A676" i="11" s="1"/>
  <c r="A677" i="11" s="1"/>
  <c r="A678" i="11" s="1"/>
  <c r="A679" i="11" s="1"/>
  <c r="A680" i="11" s="1"/>
  <c r="A681" i="11" s="1"/>
  <c r="A682" i="11" s="1"/>
  <c r="A683" i="11" s="1"/>
  <c r="A684" i="11" s="1"/>
  <c r="A685" i="11" s="1"/>
  <c r="A686" i="11" s="1"/>
  <c r="A687" i="11" s="1"/>
  <c r="A688" i="11" s="1"/>
  <c r="A689" i="11" s="1"/>
  <c r="A690" i="11" s="1"/>
  <c r="A691" i="11" s="1"/>
  <c r="A692" i="11" s="1"/>
  <c r="A693" i="11" s="1"/>
  <c r="A694" i="11" s="1"/>
  <c r="A695" i="11" s="1"/>
  <c r="A696" i="11" s="1"/>
  <c r="A697" i="11" s="1"/>
  <c r="A698" i="11" s="1"/>
  <c r="A699" i="11" s="1"/>
  <c r="A700" i="11" s="1"/>
  <c r="A701" i="11" s="1"/>
  <c r="A702" i="11" s="1"/>
  <c r="A703" i="11" s="1"/>
  <c r="A704" i="11" s="1"/>
  <c r="A705" i="11" s="1"/>
  <c r="A706" i="11" s="1"/>
  <c r="A707" i="11" s="1"/>
  <c r="A708" i="11" s="1"/>
  <c r="A709" i="11" s="1"/>
  <c r="A710" i="11" s="1"/>
  <c r="A711" i="11" s="1"/>
  <c r="A712" i="11" s="1"/>
  <c r="A713" i="11" s="1"/>
  <c r="A714" i="11" s="1"/>
  <c r="A715" i="11" s="1"/>
  <c r="A716" i="11" s="1"/>
  <c r="A717" i="11" s="1"/>
  <c r="A718" i="11" s="1"/>
  <c r="A719" i="11" s="1"/>
  <c r="A720" i="11" s="1"/>
  <c r="A721" i="11" s="1"/>
  <c r="L2" i="11"/>
  <c r="L721" i="10"/>
  <c r="G721" i="10"/>
  <c r="L720" i="10"/>
  <c r="L719" i="10"/>
  <c r="L718" i="10"/>
  <c r="G718" i="10"/>
  <c r="L717" i="10"/>
  <c r="L716" i="10"/>
  <c r="L715" i="10"/>
  <c r="L714" i="10"/>
  <c r="G714" i="10"/>
  <c r="L713" i="10"/>
  <c r="G713" i="10"/>
  <c r="L712" i="10"/>
  <c r="L711" i="10"/>
  <c r="L710" i="10"/>
  <c r="G710" i="10"/>
  <c r="L709" i="10"/>
  <c r="L708" i="10"/>
  <c r="G708" i="10"/>
  <c r="L707" i="10"/>
  <c r="L706" i="10"/>
  <c r="G706" i="10"/>
  <c r="L705" i="10"/>
  <c r="G705" i="10"/>
  <c r="L704" i="10"/>
  <c r="L703" i="10"/>
  <c r="L702" i="10"/>
  <c r="G702" i="10"/>
  <c r="L701" i="10"/>
  <c r="L700" i="10"/>
  <c r="G700" i="10"/>
  <c r="L699" i="10"/>
  <c r="L698" i="10"/>
  <c r="G698" i="10"/>
  <c r="L697" i="10"/>
  <c r="G697" i="10"/>
  <c r="L696" i="10"/>
  <c r="L695" i="10"/>
  <c r="L694" i="10"/>
  <c r="G694" i="10"/>
  <c r="L693" i="10"/>
  <c r="L692" i="10"/>
  <c r="L691" i="10"/>
  <c r="L690" i="10"/>
  <c r="G690" i="10"/>
  <c r="L689" i="10"/>
  <c r="G689" i="10"/>
  <c r="L688" i="10"/>
  <c r="L687" i="10"/>
  <c r="L686" i="10"/>
  <c r="G686" i="10"/>
  <c r="L685" i="10"/>
  <c r="L684" i="10"/>
  <c r="G684" i="10"/>
  <c r="L683" i="10"/>
  <c r="L682" i="10"/>
  <c r="G682" i="10"/>
  <c r="L681" i="10"/>
  <c r="G681" i="10"/>
  <c r="L680" i="10"/>
  <c r="L679" i="10"/>
  <c r="L678" i="10"/>
  <c r="G678" i="10"/>
  <c r="L677" i="10"/>
  <c r="L676" i="10"/>
  <c r="G676" i="10"/>
  <c r="L675" i="10"/>
  <c r="L674" i="10"/>
  <c r="G674" i="10"/>
  <c r="L673" i="10"/>
  <c r="G673" i="10"/>
  <c r="L672" i="10"/>
  <c r="L671" i="10"/>
  <c r="L670" i="10"/>
  <c r="G670" i="10"/>
  <c r="L669" i="10"/>
  <c r="L668" i="10"/>
  <c r="L667" i="10"/>
  <c r="L666" i="10"/>
  <c r="G666" i="10"/>
  <c r="L665" i="10"/>
  <c r="G665" i="10"/>
  <c r="L664" i="10"/>
  <c r="L663" i="10"/>
  <c r="L662" i="10"/>
  <c r="G662" i="10"/>
  <c r="L661" i="10"/>
  <c r="L660" i="10"/>
  <c r="L659" i="10"/>
  <c r="L658" i="10"/>
  <c r="G658" i="10"/>
  <c r="L657" i="10"/>
  <c r="G657" i="10"/>
  <c r="L656" i="10"/>
  <c r="L655" i="10"/>
  <c r="L654" i="10"/>
  <c r="G654" i="10"/>
  <c r="L653" i="10"/>
  <c r="L652" i="10"/>
  <c r="L651" i="10"/>
  <c r="L650" i="10"/>
  <c r="G650" i="10"/>
  <c r="L649" i="10"/>
  <c r="G649" i="10"/>
  <c r="L648" i="10"/>
  <c r="L647" i="10"/>
  <c r="L646" i="10"/>
  <c r="G646" i="10"/>
  <c r="L645" i="10"/>
  <c r="L644" i="10"/>
  <c r="L643" i="10"/>
  <c r="L642" i="10"/>
  <c r="G642" i="10"/>
  <c r="L641" i="10"/>
  <c r="G641" i="10"/>
  <c r="L640" i="10"/>
  <c r="G640" i="10"/>
  <c r="L639" i="10"/>
  <c r="L638" i="10"/>
  <c r="G638" i="10"/>
  <c r="L637" i="10"/>
  <c r="L636" i="10"/>
  <c r="L635" i="10"/>
  <c r="L634" i="10"/>
  <c r="G634" i="10"/>
  <c r="L633" i="10"/>
  <c r="G633" i="10"/>
  <c r="L632" i="10"/>
  <c r="G632" i="10"/>
  <c r="L631" i="10"/>
  <c r="L630" i="10"/>
  <c r="G630" i="10"/>
  <c r="L629" i="10"/>
  <c r="L628" i="10"/>
  <c r="L627" i="10"/>
  <c r="L626" i="10"/>
  <c r="G626" i="10"/>
  <c r="L625" i="10"/>
  <c r="G625" i="10"/>
  <c r="L624" i="10"/>
  <c r="L623" i="10"/>
  <c r="L622" i="10"/>
  <c r="G622" i="10"/>
  <c r="L621" i="10"/>
  <c r="L620" i="10"/>
  <c r="L619" i="10"/>
  <c r="L618" i="10"/>
  <c r="G618" i="10"/>
  <c r="L617" i="10"/>
  <c r="G617" i="10"/>
  <c r="L616" i="10"/>
  <c r="G616" i="10"/>
  <c r="L615" i="10"/>
  <c r="L614" i="10"/>
  <c r="G614" i="10"/>
  <c r="L613" i="10"/>
  <c r="L612" i="10"/>
  <c r="L611" i="10"/>
  <c r="L610" i="10"/>
  <c r="G610" i="10"/>
  <c r="L609" i="10"/>
  <c r="G609" i="10"/>
  <c r="L608" i="10"/>
  <c r="G608" i="10"/>
  <c r="L607" i="10"/>
  <c r="L606" i="10"/>
  <c r="G606" i="10"/>
  <c r="L605" i="10"/>
  <c r="L604" i="10"/>
  <c r="L603" i="10"/>
  <c r="L602" i="10"/>
  <c r="G602" i="10"/>
  <c r="L601" i="10"/>
  <c r="G601" i="10"/>
  <c r="L600" i="10"/>
  <c r="L599" i="10"/>
  <c r="L598" i="10"/>
  <c r="G598" i="10"/>
  <c r="L597" i="10"/>
  <c r="L596" i="10"/>
  <c r="L595" i="10"/>
  <c r="L594" i="10"/>
  <c r="G594" i="10"/>
  <c r="L593" i="10"/>
  <c r="G593" i="10"/>
  <c r="L592" i="10"/>
  <c r="L591" i="10"/>
  <c r="L590" i="10"/>
  <c r="G590" i="10"/>
  <c r="L589" i="10"/>
  <c r="L588" i="10"/>
  <c r="L587" i="10"/>
  <c r="L586" i="10"/>
  <c r="G586" i="10"/>
  <c r="L585" i="10"/>
  <c r="G585" i="10"/>
  <c r="L584" i="10"/>
  <c r="L583" i="10"/>
  <c r="L582" i="10"/>
  <c r="G582" i="10"/>
  <c r="L581" i="10"/>
  <c r="L580" i="10"/>
  <c r="G580" i="10"/>
  <c r="L579" i="10"/>
  <c r="L578" i="10"/>
  <c r="G578" i="10"/>
  <c r="L577" i="10"/>
  <c r="G577" i="10"/>
  <c r="L576" i="10"/>
  <c r="L575" i="10"/>
  <c r="L574" i="10"/>
  <c r="G574" i="10"/>
  <c r="L573" i="10"/>
  <c r="L572" i="10"/>
  <c r="G572" i="10"/>
  <c r="L571" i="10"/>
  <c r="L570" i="10"/>
  <c r="G570" i="10"/>
  <c r="L569" i="10"/>
  <c r="G569" i="10"/>
  <c r="L568" i="10"/>
  <c r="L567" i="10"/>
  <c r="L566" i="10"/>
  <c r="G566" i="10"/>
  <c r="L565" i="10"/>
  <c r="L564" i="10"/>
  <c r="L563" i="10"/>
  <c r="L562" i="10"/>
  <c r="G562" i="10"/>
  <c r="L561" i="10"/>
  <c r="G561" i="10"/>
  <c r="L560" i="10"/>
  <c r="L559" i="10"/>
  <c r="L558" i="10"/>
  <c r="G558" i="10"/>
  <c r="L557" i="10"/>
  <c r="L556" i="10"/>
  <c r="G556" i="10"/>
  <c r="L555" i="10"/>
  <c r="L554" i="10"/>
  <c r="G554" i="10"/>
  <c r="L553" i="10"/>
  <c r="G553" i="10"/>
  <c r="L552" i="10"/>
  <c r="L551" i="10"/>
  <c r="L550" i="10"/>
  <c r="G550" i="10"/>
  <c r="L549" i="10"/>
  <c r="L548" i="10"/>
  <c r="G548" i="10"/>
  <c r="L547" i="10"/>
  <c r="L546" i="10"/>
  <c r="G546" i="10"/>
  <c r="L545" i="10"/>
  <c r="G545" i="10"/>
  <c r="L544" i="10"/>
  <c r="L543" i="10"/>
  <c r="L542" i="10"/>
  <c r="G542" i="10"/>
  <c r="L541" i="10"/>
  <c r="L540" i="10"/>
  <c r="L539" i="10"/>
  <c r="L538" i="10"/>
  <c r="G538" i="10"/>
  <c r="L537" i="10"/>
  <c r="G537" i="10"/>
  <c r="L536" i="10"/>
  <c r="L535" i="10"/>
  <c r="L534" i="10"/>
  <c r="G534" i="10"/>
  <c r="L533" i="10"/>
  <c r="L532" i="10"/>
  <c r="L531" i="10"/>
  <c r="L530" i="10"/>
  <c r="G530" i="10"/>
  <c r="L529" i="10"/>
  <c r="G529" i="10"/>
  <c r="L528" i="10"/>
  <c r="L527" i="10"/>
  <c r="L526" i="10"/>
  <c r="G526" i="10"/>
  <c r="L525" i="10"/>
  <c r="L524" i="10"/>
  <c r="L523" i="10"/>
  <c r="L522" i="10"/>
  <c r="G522" i="10"/>
  <c r="L521" i="10"/>
  <c r="G521" i="10"/>
  <c r="L520" i="10"/>
  <c r="L519" i="10"/>
  <c r="L518" i="10"/>
  <c r="G518" i="10"/>
  <c r="L517" i="10"/>
  <c r="L516" i="10"/>
  <c r="L515" i="10"/>
  <c r="L514" i="10"/>
  <c r="G514" i="10"/>
  <c r="L513" i="10"/>
  <c r="G513" i="10"/>
  <c r="L512" i="10"/>
  <c r="G512" i="10"/>
  <c r="L511" i="10"/>
  <c r="L510" i="10"/>
  <c r="G510" i="10"/>
  <c r="L509" i="10"/>
  <c r="L508" i="10"/>
  <c r="L507" i="10"/>
  <c r="L506" i="10"/>
  <c r="G506" i="10"/>
  <c r="L505" i="10"/>
  <c r="G505" i="10"/>
  <c r="L504" i="10"/>
  <c r="G504" i="10"/>
  <c r="L503" i="10"/>
  <c r="L502" i="10"/>
  <c r="G502" i="10"/>
  <c r="L501" i="10"/>
  <c r="L500" i="10"/>
  <c r="L499" i="10"/>
  <c r="L498" i="10"/>
  <c r="G498" i="10"/>
  <c r="L497" i="10"/>
  <c r="G497" i="10"/>
  <c r="L496" i="10"/>
  <c r="L495" i="10"/>
  <c r="L494" i="10"/>
  <c r="G494" i="10"/>
  <c r="L493" i="10"/>
  <c r="L492" i="10"/>
  <c r="L491" i="10"/>
  <c r="L490" i="10"/>
  <c r="G490" i="10"/>
  <c r="L489" i="10"/>
  <c r="G489" i="10"/>
  <c r="L488" i="10"/>
  <c r="G488" i="10"/>
  <c r="L487" i="10"/>
  <c r="L486" i="10"/>
  <c r="G486" i="10"/>
  <c r="L485" i="10"/>
  <c r="L484" i="10"/>
  <c r="L483" i="10"/>
  <c r="L482" i="10"/>
  <c r="G482" i="10"/>
  <c r="L481" i="10"/>
  <c r="G481" i="10"/>
  <c r="L480" i="10"/>
  <c r="G480" i="10"/>
  <c r="L479" i="10"/>
  <c r="L478" i="10"/>
  <c r="G478" i="10"/>
  <c r="L477" i="10"/>
  <c r="L476" i="10"/>
  <c r="L475" i="10"/>
  <c r="L474" i="10"/>
  <c r="G474" i="10"/>
  <c r="L473" i="10"/>
  <c r="G473" i="10"/>
  <c r="L472" i="10"/>
  <c r="L471" i="10"/>
  <c r="L470" i="10"/>
  <c r="G470" i="10"/>
  <c r="L469" i="10"/>
  <c r="L468" i="10"/>
  <c r="L467" i="10"/>
  <c r="L466" i="10"/>
  <c r="G466" i="10"/>
  <c r="L465" i="10"/>
  <c r="G465" i="10"/>
  <c r="L464" i="10"/>
  <c r="L463" i="10"/>
  <c r="L462" i="10"/>
  <c r="G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349" i="10"/>
  <c r="L348" i="10"/>
  <c r="L347" i="10"/>
  <c r="L346"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20" i="10"/>
  <c r="L19" i="10"/>
  <c r="L18" i="10"/>
  <c r="L17" i="10"/>
  <c r="L16" i="10"/>
  <c r="L15" i="10"/>
  <c r="L14" i="10"/>
  <c r="L13" i="10"/>
  <c r="L12" i="10"/>
  <c r="L11" i="10"/>
  <c r="L10" i="10"/>
  <c r="L9" i="10"/>
  <c r="L8" i="10"/>
  <c r="L7" i="10"/>
  <c r="L6" i="10"/>
  <c r="L5" i="10"/>
  <c r="L4" i="10"/>
  <c r="L3" i="10"/>
  <c r="A3" i="10"/>
  <c r="A4" i="10" s="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A503" i="10" s="1"/>
  <c r="A504" i="10" s="1"/>
  <c r="A505" i="10" s="1"/>
  <c r="A506" i="10" s="1"/>
  <c r="A507" i="10" s="1"/>
  <c r="A508" i="10" s="1"/>
  <c r="A509" i="10" s="1"/>
  <c r="A510" i="10" s="1"/>
  <c r="A511" i="10" s="1"/>
  <c r="A512" i="10" s="1"/>
  <c r="A513" i="10" s="1"/>
  <c r="A514" i="10" s="1"/>
  <c r="A515" i="10" s="1"/>
  <c r="A516" i="10" s="1"/>
  <c r="A517" i="10" s="1"/>
  <c r="A518" i="10" s="1"/>
  <c r="A519" i="10" s="1"/>
  <c r="A520" i="10" s="1"/>
  <c r="A521" i="10" s="1"/>
  <c r="A522" i="10" s="1"/>
  <c r="A523" i="10" s="1"/>
  <c r="A524" i="10" s="1"/>
  <c r="A525" i="10" s="1"/>
  <c r="A526" i="10" s="1"/>
  <c r="A527" i="10" s="1"/>
  <c r="A528" i="10" s="1"/>
  <c r="A529" i="10" s="1"/>
  <c r="A530" i="10" s="1"/>
  <c r="A531" i="10" s="1"/>
  <c r="A532" i="10" s="1"/>
  <c r="A533" i="10" s="1"/>
  <c r="A534" i="10" s="1"/>
  <c r="A535" i="10" s="1"/>
  <c r="A536" i="10" s="1"/>
  <c r="A537" i="10" s="1"/>
  <c r="A538" i="10" s="1"/>
  <c r="A539" i="10" s="1"/>
  <c r="A540" i="10" s="1"/>
  <c r="A541" i="10" s="1"/>
  <c r="A542" i="10" s="1"/>
  <c r="A543" i="10" s="1"/>
  <c r="A544" i="10" s="1"/>
  <c r="A545" i="10" s="1"/>
  <c r="A546" i="10" s="1"/>
  <c r="A547" i="10" s="1"/>
  <c r="A548" i="10" s="1"/>
  <c r="A549" i="10" s="1"/>
  <c r="A550" i="10" s="1"/>
  <c r="A551" i="10" s="1"/>
  <c r="A552" i="10" s="1"/>
  <c r="A553" i="10" s="1"/>
  <c r="A554" i="10" s="1"/>
  <c r="A555" i="10" s="1"/>
  <c r="A556" i="10" s="1"/>
  <c r="A557" i="10" s="1"/>
  <c r="A558" i="10" s="1"/>
  <c r="A559" i="10" s="1"/>
  <c r="A560" i="10" s="1"/>
  <c r="A561" i="10" s="1"/>
  <c r="A562" i="10" s="1"/>
  <c r="A563" i="10" s="1"/>
  <c r="A564" i="10" s="1"/>
  <c r="A565" i="10" s="1"/>
  <c r="A566" i="10" s="1"/>
  <c r="A567" i="10" s="1"/>
  <c r="A568" i="10" s="1"/>
  <c r="A569" i="10" s="1"/>
  <c r="A570" i="10" s="1"/>
  <c r="A571" i="10" s="1"/>
  <c r="A572" i="10" s="1"/>
  <c r="A573" i="10" s="1"/>
  <c r="A574" i="10" s="1"/>
  <c r="A575" i="10" s="1"/>
  <c r="A576" i="10" s="1"/>
  <c r="A577" i="10" s="1"/>
  <c r="A578" i="10" s="1"/>
  <c r="A579" i="10" s="1"/>
  <c r="A580" i="10" s="1"/>
  <c r="A581" i="10" s="1"/>
  <c r="A582" i="10" s="1"/>
  <c r="A583" i="10" s="1"/>
  <c r="A584" i="10" s="1"/>
  <c r="A585" i="10" s="1"/>
  <c r="A586" i="10" s="1"/>
  <c r="A587" i="10" s="1"/>
  <c r="A588" i="10" s="1"/>
  <c r="A589" i="10" s="1"/>
  <c r="A590" i="10" s="1"/>
  <c r="A591" i="10" s="1"/>
  <c r="A592" i="10" s="1"/>
  <c r="A593" i="10" s="1"/>
  <c r="A594" i="10" s="1"/>
  <c r="A595" i="10" s="1"/>
  <c r="A596" i="10" s="1"/>
  <c r="A597" i="10" s="1"/>
  <c r="A598" i="10" s="1"/>
  <c r="A599" i="10" s="1"/>
  <c r="A600" i="10" s="1"/>
  <c r="A601" i="10" s="1"/>
  <c r="A602" i="10" s="1"/>
  <c r="A603" i="10" s="1"/>
  <c r="A604" i="10" s="1"/>
  <c r="A605" i="10" s="1"/>
  <c r="A606" i="10" s="1"/>
  <c r="A607" i="10" s="1"/>
  <c r="A608" i="10" s="1"/>
  <c r="A609" i="10" s="1"/>
  <c r="A610" i="10" s="1"/>
  <c r="A611" i="10" s="1"/>
  <c r="A612" i="10" s="1"/>
  <c r="A613" i="10" s="1"/>
  <c r="A614" i="10" s="1"/>
  <c r="A615" i="10" s="1"/>
  <c r="A616" i="10" s="1"/>
  <c r="A617" i="10" s="1"/>
  <c r="A618" i="10" s="1"/>
  <c r="A619" i="10" s="1"/>
  <c r="A620" i="10" s="1"/>
  <c r="A621" i="10" s="1"/>
  <c r="A622" i="10" s="1"/>
  <c r="A623" i="10" s="1"/>
  <c r="A624" i="10" s="1"/>
  <c r="A625" i="10" s="1"/>
  <c r="A626" i="10" s="1"/>
  <c r="A627" i="10" s="1"/>
  <c r="A628" i="10" s="1"/>
  <c r="A629" i="10" s="1"/>
  <c r="A630" i="10" s="1"/>
  <c r="A631" i="10" s="1"/>
  <c r="A632" i="10" s="1"/>
  <c r="A633" i="10" s="1"/>
  <c r="A634" i="10" s="1"/>
  <c r="A635" i="10" s="1"/>
  <c r="A636" i="10" s="1"/>
  <c r="A637" i="10" s="1"/>
  <c r="A638" i="10" s="1"/>
  <c r="A639" i="10" s="1"/>
  <c r="A640" i="10" s="1"/>
  <c r="A641" i="10" s="1"/>
  <c r="A642" i="10" s="1"/>
  <c r="A643" i="10" s="1"/>
  <c r="A644" i="10" s="1"/>
  <c r="A645" i="10" s="1"/>
  <c r="A646" i="10" s="1"/>
  <c r="A647" i="10" s="1"/>
  <c r="A648" i="10" s="1"/>
  <c r="A649" i="10" s="1"/>
  <c r="A650" i="10" s="1"/>
  <c r="A651" i="10" s="1"/>
  <c r="A652" i="10" s="1"/>
  <c r="A653" i="10" s="1"/>
  <c r="A654" i="10" s="1"/>
  <c r="A655" i="10" s="1"/>
  <c r="A656" i="10" s="1"/>
  <c r="A657" i="10" s="1"/>
  <c r="A658" i="10" s="1"/>
  <c r="A659" i="10" s="1"/>
  <c r="A660" i="10" s="1"/>
  <c r="A661" i="10" s="1"/>
  <c r="A662" i="10" s="1"/>
  <c r="A663" i="10" s="1"/>
  <c r="A664" i="10" s="1"/>
  <c r="A665" i="10" s="1"/>
  <c r="A666" i="10" s="1"/>
  <c r="A667" i="10" s="1"/>
  <c r="A668" i="10" s="1"/>
  <c r="A669" i="10" s="1"/>
  <c r="A670" i="10" s="1"/>
  <c r="A671" i="10" s="1"/>
  <c r="A672" i="10" s="1"/>
  <c r="A673" i="10" s="1"/>
  <c r="A674" i="10" s="1"/>
  <c r="A675" i="10" s="1"/>
  <c r="A676" i="10" s="1"/>
  <c r="A677" i="10" s="1"/>
  <c r="A678" i="10" s="1"/>
  <c r="A679" i="10" s="1"/>
  <c r="A680" i="10" s="1"/>
  <c r="A681" i="10" s="1"/>
  <c r="A682" i="10" s="1"/>
  <c r="A683" i="10" s="1"/>
  <c r="A684" i="10" s="1"/>
  <c r="A685" i="10" s="1"/>
  <c r="A686" i="10" s="1"/>
  <c r="A687" i="10" s="1"/>
  <c r="A688" i="10" s="1"/>
  <c r="A689" i="10" s="1"/>
  <c r="A690" i="10" s="1"/>
  <c r="A691" i="10" s="1"/>
  <c r="A692" i="10" s="1"/>
  <c r="A693" i="10" s="1"/>
  <c r="A694" i="10" s="1"/>
  <c r="A695" i="10" s="1"/>
  <c r="A696" i="10" s="1"/>
  <c r="A697" i="10" s="1"/>
  <c r="A698" i="10" s="1"/>
  <c r="A699" i="10" s="1"/>
  <c r="A700" i="10" s="1"/>
  <c r="A701" i="10" s="1"/>
  <c r="A702" i="10" s="1"/>
  <c r="A703" i="10" s="1"/>
  <c r="A704" i="10" s="1"/>
  <c r="A705" i="10" s="1"/>
  <c r="A706" i="10" s="1"/>
  <c r="A707" i="10" s="1"/>
  <c r="A708" i="10" s="1"/>
  <c r="A709" i="10" s="1"/>
  <c r="A710" i="10" s="1"/>
  <c r="A711" i="10" s="1"/>
  <c r="A712" i="10" s="1"/>
  <c r="A713" i="10" s="1"/>
  <c r="A714" i="10" s="1"/>
  <c r="A715" i="10" s="1"/>
  <c r="A716" i="10" s="1"/>
  <c r="A717" i="10" s="1"/>
  <c r="A718" i="10" s="1"/>
  <c r="A719" i="10" s="1"/>
  <c r="A720" i="10" s="1"/>
  <c r="A721" i="10" s="1"/>
  <c r="L2" i="10"/>
  <c r="X34" i="9"/>
  <c r="U34" i="9"/>
  <c r="V34" i="9" s="1"/>
  <c r="N34" i="9"/>
  <c r="K34" i="9"/>
  <c r="F34" i="9"/>
  <c r="H34" i="9" s="1"/>
  <c r="X33" i="9"/>
  <c r="U33" i="9"/>
  <c r="Q33" i="9"/>
  <c r="K33" i="9"/>
  <c r="F33" i="9"/>
  <c r="H33" i="9" s="1"/>
  <c r="X32" i="9"/>
  <c r="U32" i="9"/>
  <c r="Q32" i="9"/>
  <c r="K32" i="9"/>
  <c r="F32" i="9"/>
  <c r="H32" i="9" s="1"/>
  <c r="X31" i="9"/>
  <c r="U31" i="9"/>
  <c r="Q31" i="9"/>
  <c r="K31" i="9"/>
  <c r="F31" i="9"/>
  <c r="H31" i="9" s="1"/>
  <c r="X30" i="9"/>
  <c r="U30" i="9"/>
  <c r="V30" i="9" s="1"/>
  <c r="K30" i="9"/>
  <c r="F30" i="9"/>
  <c r="H30" i="9" s="1"/>
  <c r="X29" i="9"/>
  <c r="U29" i="9"/>
  <c r="V29" i="9" s="1"/>
  <c r="K29" i="9"/>
  <c r="X28" i="9"/>
  <c r="U28" i="9"/>
  <c r="V28" i="9" s="1"/>
  <c r="K28" i="9"/>
  <c r="F28" i="9"/>
  <c r="H28" i="9" s="1"/>
  <c r="X27" i="9"/>
  <c r="U27" i="9"/>
  <c r="V27" i="9" s="1"/>
  <c r="K27" i="9"/>
  <c r="X26" i="9"/>
  <c r="U26" i="9"/>
  <c r="V26" i="9" s="1"/>
  <c r="K26" i="9"/>
  <c r="X25" i="9"/>
  <c r="H25" i="9"/>
  <c r="X24" i="9"/>
  <c r="H24" i="9"/>
  <c r="X23" i="9"/>
  <c r="H23" i="9"/>
  <c r="X22" i="9"/>
  <c r="H22" i="9"/>
  <c r="X21" i="9"/>
  <c r="H21" i="9"/>
  <c r="X20" i="9"/>
  <c r="H20" i="9"/>
  <c r="A20" i="9"/>
  <c r="A21" i="9" s="1"/>
  <c r="A22" i="9" s="1"/>
  <c r="A23" i="9" s="1"/>
  <c r="A24" i="9" s="1"/>
  <c r="A25" i="9" s="1"/>
  <c r="A26" i="9" s="1"/>
  <c r="A27" i="9" s="1"/>
  <c r="A28" i="9" s="1"/>
  <c r="A29" i="9" s="1"/>
  <c r="A30" i="9" s="1"/>
  <c r="A31" i="9" s="1"/>
  <c r="A32" i="9" s="1"/>
  <c r="A33" i="9" s="1"/>
  <c r="A34" i="9" s="1"/>
  <c r="A35" i="9" s="1"/>
  <c r="A36" i="9" s="1"/>
  <c r="A37" i="9" s="1"/>
  <c r="A38" i="9" s="1"/>
  <c r="A39" i="9" s="1"/>
  <c r="A40" i="9" s="1"/>
  <c r="X19" i="9"/>
  <c r="H19" i="9"/>
  <c r="X18" i="9"/>
  <c r="H18" i="9"/>
  <c r="X17" i="9"/>
  <c r="H17" i="9"/>
  <c r="X16" i="9"/>
  <c r="H16" i="9"/>
  <c r="X15" i="9"/>
  <c r="H15" i="9"/>
  <c r="X14" i="9"/>
  <c r="H14" i="9"/>
  <c r="X13" i="9"/>
  <c r="H13" i="9"/>
  <c r="X12" i="9"/>
  <c r="H12" i="9"/>
  <c r="X11" i="9"/>
  <c r="H11" i="9"/>
  <c r="X10" i="9"/>
  <c r="H10" i="9"/>
  <c r="X9" i="9"/>
  <c r="H9" i="9"/>
  <c r="X8" i="9"/>
  <c r="H8" i="9"/>
  <c r="X7" i="9"/>
  <c r="H7" i="9"/>
  <c r="X6" i="9"/>
  <c r="H6" i="9"/>
  <c r="X5" i="9"/>
  <c r="H5" i="9"/>
  <c r="X4" i="9"/>
  <c r="H30" i="8"/>
  <c r="H29" i="8"/>
  <c r="H28" i="8"/>
  <c r="H27" i="8"/>
  <c r="H26" i="8"/>
  <c r="H25" i="8"/>
  <c r="H24" i="8"/>
  <c r="H23" i="8"/>
  <c r="H22" i="8"/>
  <c r="H21" i="8"/>
  <c r="H20" i="8"/>
  <c r="H19" i="8"/>
  <c r="H18" i="8"/>
  <c r="H17" i="8"/>
  <c r="H16" i="8"/>
  <c r="H15" i="8"/>
  <c r="H14" i="8"/>
  <c r="H13" i="8"/>
  <c r="H12" i="8"/>
  <c r="H11" i="8"/>
  <c r="H10" i="8"/>
  <c r="H9" i="8"/>
  <c r="H8" i="8"/>
  <c r="H7" i="8"/>
  <c r="H6" i="8"/>
  <c r="H5" i="8"/>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Q34" i="7"/>
  <c r="H34" i="7"/>
  <c r="Q33" i="7"/>
  <c r="H33" i="7"/>
  <c r="Q32" i="7"/>
  <c r="H32" i="7"/>
  <c r="Q31" i="7"/>
  <c r="H31" i="7"/>
  <c r="Q30" i="7"/>
  <c r="H30" i="7"/>
  <c r="Q29" i="7"/>
  <c r="H29" i="7"/>
  <c r="Q28" i="7"/>
  <c r="H28" i="7"/>
  <c r="Q27" i="7"/>
  <c r="H27" i="7"/>
  <c r="Q26" i="7"/>
  <c r="H26" i="7"/>
  <c r="Q25" i="7"/>
  <c r="H25" i="7"/>
  <c r="Q24" i="7"/>
  <c r="H24" i="7"/>
  <c r="Q23" i="7"/>
  <c r="H23" i="7"/>
  <c r="Q22" i="7"/>
  <c r="Q22" i="6" s="1"/>
  <c r="H22" i="7"/>
  <c r="Q21" i="7"/>
  <c r="Q21" i="6" s="1"/>
  <c r="H21" i="7"/>
  <c r="Q20" i="7"/>
  <c r="Q20" i="6" s="1"/>
  <c r="H20" i="7"/>
  <c r="Q19" i="7"/>
  <c r="Q19" i="6" s="1"/>
  <c r="H19" i="7"/>
  <c r="Q18" i="7"/>
  <c r="Q18" i="6" s="1"/>
  <c r="H18" i="7"/>
  <c r="Q17" i="7"/>
  <c r="Q17" i="6" s="1"/>
  <c r="H17" i="7"/>
  <c r="Q16" i="7"/>
  <c r="Q16" i="6" s="1"/>
  <c r="H16" i="7"/>
  <c r="Q15" i="7"/>
  <c r="Q15" i="6" s="1"/>
  <c r="H15" i="7"/>
  <c r="Q14" i="7"/>
  <c r="Q14" i="6" s="1"/>
  <c r="H14" i="7"/>
  <c r="H13" i="7"/>
  <c r="H12" i="7"/>
  <c r="H11" i="7"/>
  <c r="H10" i="7"/>
  <c r="H9" i="7"/>
  <c r="H8" i="7"/>
  <c r="H7" i="7"/>
  <c r="H6" i="7"/>
  <c r="H5" i="7"/>
  <c r="A5" i="7"/>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 i="7"/>
  <c r="A3" i="7"/>
  <c r="Q34" i="6"/>
  <c r="H34" i="6"/>
  <c r="Q33" i="6"/>
  <c r="H33" i="6"/>
  <c r="Q32" i="6"/>
  <c r="H32" i="6"/>
  <c r="Q31" i="6"/>
  <c r="H31" i="6"/>
  <c r="Q30" i="6"/>
  <c r="H30" i="6"/>
  <c r="Q29" i="6"/>
  <c r="H29" i="6"/>
  <c r="Q28" i="6"/>
  <c r="H28" i="6"/>
  <c r="Q27" i="6"/>
  <c r="H27" i="6"/>
  <c r="Q26" i="6"/>
  <c r="H26" i="6"/>
  <c r="Q25" i="6"/>
  <c r="H25" i="6"/>
  <c r="Q24" i="6"/>
  <c r="H24" i="6"/>
  <c r="Q23" i="6"/>
  <c r="H23" i="6"/>
  <c r="H22" i="6"/>
  <c r="H21" i="6"/>
  <c r="H20" i="6"/>
  <c r="H19" i="6"/>
  <c r="H18" i="6"/>
  <c r="H17" i="6"/>
  <c r="H16" i="6"/>
  <c r="H15" i="6"/>
  <c r="H14" i="6"/>
  <c r="H13" i="6"/>
  <c r="H12" i="6"/>
  <c r="H11" i="6"/>
  <c r="H10" i="6"/>
  <c r="H9" i="6"/>
  <c r="H8" i="6"/>
  <c r="H7" i="6"/>
  <c r="H6" i="6"/>
  <c r="H5"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V33" i="9" l="1"/>
  <c r="V31" i="9"/>
  <c r="C612" i="17"/>
  <c r="C613" i="17"/>
  <c r="V32" i="9"/>
  <c r="C2" i="20"/>
  <c r="C7" i="20"/>
  <c r="C23" i="20"/>
  <c r="C39" i="20"/>
  <c r="C55" i="20"/>
  <c r="C71" i="20"/>
  <c r="C87" i="20"/>
  <c r="C103" i="20"/>
  <c r="C119" i="20"/>
  <c r="C135" i="20"/>
  <c r="C151" i="20"/>
  <c r="C167" i="20"/>
  <c r="C183" i="20"/>
  <c r="C199" i="20"/>
  <c r="C215" i="20"/>
  <c r="C231" i="20"/>
  <c r="C247" i="20"/>
  <c r="C263" i="20"/>
  <c r="C279" i="20"/>
  <c r="C295" i="20"/>
  <c r="C311" i="20"/>
  <c r="C327" i="20"/>
  <c r="C343" i="20"/>
  <c r="C359" i="20"/>
  <c r="C375" i="20"/>
  <c r="C391" i="20"/>
  <c r="C407" i="20"/>
  <c r="C423" i="20"/>
  <c r="C439" i="20"/>
  <c r="C455" i="20"/>
  <c r="C471" i="20"/>
  <c r="C487" i="20"/>
  <c r="C503" i="20"/>
  <c r="C519" i="20"/>
  <c r="C535" i="20"/>
  <c r="C551" i="20"/>
  <c r="C567" i="20"/>
  <c r="C583" i="20"/>
  <c r="C599" i="20"/>
  <c r="C615" i="20"/>
  <c r="C631" i="20"/>
  <c r="C647" i="20"/>
  <c r="C663" i="20"/>
  <c r="C679" i="20"/>
  <c r="C697" i="20"/>
  <c r="C8" i="20"/>
  <c r="C24" i="20"/>
  <c r="C40" i="20"/>
  <c r="C56" i="20"/>
  <c r="C72" i="20"/>
  <c r="C88" i="20"/>
  <c r="C104" i="20"/>
  <c r="C120" i="20"/>
  <c r="C136" i="20"/>
  <c r="C152" i="20"/>
  <c r="C168" i="20"/>
  <c r="C184" i="20"/>
  <c r="C200" i="20"/>
  <c r="C216" i="20"/>
  <c r="C232" i="20"/>
  <c r="C248" i="20"/>
  <c r="C264" i="20"/>
  <c r="C280" i="20"/>
  <c r="C296" i="20"/>
  <c r="C312" i="20"/>
  <c r="C328" i="20"/>
  <c r="C344" i="20"/>
  <c r="C360" i="20"/>
  <c r="C376" i="20"/>
  <c r="C392" i="20"/>
  <c r="C408" i="20"/>
  <c r="C424" i="20"/>
  <c r="C440" i="20"/>
  <c r="C456" i="20"/>
  <c r="C472" i="20"/>
  <c r="C488" i="20"/>
  <c r="C504" i="20"/>
  <c r="C520" i="20"/>
  <c r="C536" i="20"/>
  <c r="C552" i="20"/>
  <c r="C568" i="20"/>
  <c r="C584" i="20"/>
  <c r="C600" i="20"/>
  <c r="C616" i="20"/>
  <c r="C632" i="20"/>
  <c r="C648" i="20"/>
  <c r="C664" i="20"/>
  <c r="C680" i="20"/>
  <c r="C9" i="20"/>
  <c r="C25" i="20"/>
  <c r="C41" i="20"/>
  <c r="C57" i="20"/>
  <c r="C73" i="20"/>
  <c r="C89" i="20"/>
  <c r="C105" i="20"/>
  <c r="C121" i="20"/>
  <c r="C137" i="20"/>
  <c r="C153" i="20"/>
  <c r="C169" i="20"/>
  <c r="C185" i="20"/>
  <c r="C201" i="20"/>
  <c r="C217" i="20"/>
  <c r="C233" i="20"/>
  <c r="C249" i="20"/>
  <c r="C265" i="20"/>
  <c r="C281" i="20"/>
  <c r="C297" i="20"/>
  <c r="C313" i="20"/>
  <c r="C329" i="20"/>
  <c r="C345" i="20"/>
  <c r="C361" i="20"/>
  <c r="C377" i="20"/>
  <c r="C393" i="20"/>
  <c r="C409" i="20"/>
  <c r="C425" i="20"/>
  <c r="C441" i="20"/>
  <c r="C457" i="20"/>
  <c r="C473" i="20"/>
  <c r="C489" i="20"/>
  <c r="C505" i="20"/>
  <c r="C521" i="20"/>
  <c r="C537" i="20"/>
  <c r="C553" i="20"/>
  <c r="C569" i="20"/>
  <c r="C585" i="20"/>
  <c r="C601" i="20"/>
  <c r="C617" i="20"/>
  <c r="C633" i="20"/>
  <c r="C649" i="20"/>
  <c r="C665" i="20"/>
  <c r="C681" i="20"/>
  <c r="C713" i="20"/>
  <c r="C10" i="20"/>
  <c r="C26" i="20"/>
  <c r="C42" i="20"/>
  <c r="C58" i="20"/>
  <c r="C74" i="20"/>
  <c r="C90" i="20"/>
  <c r="C106" i="20"/>
  <c r="C122" i="20"/>
  <c r="C138" i="20"/>
  <c r="C154" i="20"/>
  <c r="C170" i="20"/>
  <c r="C186" i="20"/>
  <c r="C202" i="20"/>
  <c r="C218" i="20"/>
  <c r="C234" i="20"/>
  <c r="C250" i="20"/>
  <c r="C266" i="20"/>
  <c r="C282" i="20"/>
  <c r="C298" i="20"/>
  <c r="C314" i="20"/>
  <c r="C330" i="20"/>
  <c r="C346" i="20"/>
  <c r="C362" i="20"/>
  <c r="C378" i="20"/>
  <c r="C394" i="20"/>
  <c r="C410" i="20"/>
  <c r="C426" i="20"/>
  <c r="C442" i="20"/>
  <c r="C458" i="20"/>
  <c r="C474" i="20"/>
  <c r="C490" i="20"/>
  <c r="C506" i="20"/>
  <c r="C522" i="20"/>
  <c r="C538" i="20"/>
  <c r="C554" i="20"/>
  <c r="C570" i="20"/>
  <c r="C586" i="20"/>
  <c r="C602" i="20"/>
  <c r="C618" i="20"/>
  <c r="C634" i="20"/>
  <c r="C650" i="20"/>
  <c r="C666" i="20"/>
  <c r="C682" i="20"/>
  <c r="C698" i="20"/>
  <c r="C714" i="20"/>
  <c r="C11" i="20"/>
  <c r="C27" i="20"/>
  <c r="C43" i="20"/>
  <c r="C59" i="20"/>
  <c r="C75" i="20"/>
  <c r="C91" i="20"/>
  <c r="C107" i="20"/>
  <c r="C123" i="20"/>
  <c r="C139" i="20"/>
  <c r="C155" i="20"/>
  <c r="C171" i="20"/>
  <c r="C187" i="20"/>
  <c r="C203" i="20"/>
  <c r="C219" i="20"/>
  <c r="C235" i="20"/>
  <c r="C251" i="20"/>
  <c r="C267" i="20"/>
  <c r="C283" i="20"/>
  <c r="C299" i="20"/>
  <c r="C315" i="20"/>
  <c r="C331" i="20"/>
  <c r="C347" i="20"/>
  <c r="C363" i="20"/>
  <c r="C379" i="20"/>
  <c r="C395" i="20"/>
  <c r="C411" i="20"/>
  <c r="C427" i="20"/>
  <c r="C443" i="20"/>
  <c r="C459" i="20"/>
  <c r="C475" i="20"/>
  <c r="C491" i="20"/>
  <c r="C507" i="20"/>
  <c r="C523" i="20"/>
  <c r="C539" i="20"/>
  <c r="C555" i="20"/>
  <c r="C571" i="20"/>
  <c r="C587" i="20"/>
  <c r="C603" i="20"/>
  <c r="C619" i="20"/>
  <c r="C635" i="20"/>
  <c r="C651" i="20"/>
  <c r="C667" i="20"/>
  <c r="C683" i="20"/>
  <c r="C699" i="20"/>
  <c r="C715" i="20"/>
  <c r="C700" i="20"/>
  <c r="C701" i="20"/>
  <c r="C12" i="20"/>
  <c r="C28" i="20"/>
  <c r="C44" i="20"/>
  <c r="C60" i="20"/>
  <c r="C76" i="20"/>
  <c r="C92" i="20"/>
  <c r="C108" i="20"/>
  <c r="C124" i="20"/>
  <c r="C140" i="20"/>
  <c r="C156" i="20"/>
  <c r="C172" i="20"/>
  <c r="C188" i="20"/>
  <c r="C204" i="20"/>
  <c r="C220" i="20"/>
  <c r="C236" i="20"/>
  <c r="C252" i="20"/>
  <c r="C268" i="20"/>
  <c r="C284" i="20"/>
  <c r="C300" i="20"/>
  <c r="C316" i="20"/>
  <c r="C332" i="20"/>
  <c r="C348" i="20"/>
  <c r="C364" i="20"/>
  <c r="C380" i="20"/>
  <c r="C396" i="20"/>
  <c r="C412" i="20"/>
  <c r="C428" i="20"/>
  <c r="C444" i="20"/>
  <c r="C460" i="20"/>
  <c r="C476" i="20"/>
  <c r="C492" i="20"/>
  <c r="C508" i="20"/>
  <c r="C524" i="20"/>
  <c r="C540" i="20"/>
  <c r="C556" i="20"/>
  <c r="C572" i="20"/>
  <c r="C588" i="20"/>
  <c r="C604" i="20"/>
  <c r="C620" i="20"/>
  <c r="C636" i="20"/>
  <c r="C652" i="20"/>
  <c r="C668" i="20"/>
  <c r="C684" i="20"/>
  <c r="C716" i="20"/>
  <c r="C717" i="20"/>
  <c r="C13" i="20"/>
  <c r="C29" i="20"/>
  <c r="C45" i="20"/>
  <c r="C61" i="20"/>
  <c r="C77" i="20"/>
  <c r="C93" i="20"/>
  <c r="C109" i="20"/>
  <c r="C125" i="20"/>
  <c r="C141" i="20"/>
  <c r="C157" i="20"/>
  <c r="C173" i="20"/>
  <c r="C189" i="20"/>
  <c r="C205" i="20"/>
  <c r="C221" i="20"/>
  <c r="C237" i="20"/>
  <c r="C253" i="20"/>
  <c r="C269" i="20"/>
  <c r="C285" i="20"/>
  <c r="C301" i="20"/>
  <c r="C317" i="20"/>
  <c r="C333" i="20"/>
  <c r="C349" i="20"/>
  <c r="C365" i="20"/>
  <c r="C381" i="20"/>
  <c r="C397" i="20"/>
  <c r="C413" i="20"/>
  <c r="C429" i="20"/>
  <c r="C445" i="20"/>
  <c r="C461" i="20"/>
  <c r="C477" i="20"/>
  <c r="C493" i="20"/>
  <c r="C509" i="20"/>
  <c r="C525" i="20"/>
  <c r="C541" i="20"/>
  <c r="C557" i="20"/>
  <c r="C573" i="20"/>
  <c r="C589" i="20"/>
  <c r="C605" i="20"/>
  <c r="C621" i="20"/>
  <c r="C637" i="20"/>
  <c r="C653" i="20"/>
  <c r="C669" i="20"/>
  <c r="C685" i="20"/>
  <c r="C14" i="20"/>
  <c r="C30" i="20"/>
  <c r="C46" i="20"/>
  <c r="C62" i="20"/>
  <c r="C78" i="20"/>
  <c r="C94" i="20"/>
  <c r="C110" i="20"/>
  <c r="C126" i="20"/>
  <c r="C142" i="20"/>
  <c r="C158" i="20"/>
  <c r="C174" i="20"/>
  <c r="C190" i="20"/>
  <c r="C206" i="20"/>
  <c r="C222" i="20"/>
  <c r="C238" i="20"/>
  <c r="C254" i="20"/>
  <c r="C270" i="20"/>
  <c r="C286" i="20"/>
  <c r="C302" i="20"/>
  <c r="C318" i="20"/>
  <c r="C334" i="20"/>
  <c r="C350" i="20"/>
  <c r="C366" i="20"/>
  <c r="C382" i="20"/>
  <c r="C398" i="20"/>
  <c r="C414" i="20"/>
  <c r="C430" i="20"/>
  <c r="C446" i="20"/>
  <c r="C462" i="20"/>
  <c r="C478" i="20"/>
  <c r="C494" i="20"/>
  <c r="C510" i="20"/>
  <c r="C526" i="20"/>
  <c r="C542" i="20"/>
  <c r="C558" i="20"/>
  <c r="C574" i="20"/>
  <c r="C590" i="20"/>
  <c r="C606" i="20"/>
  <c r="C622" i="20"/>
  <c r="C638" i="20"/>
  <c r="C654" i="20"/>
  <c r="C670" i="20"/>
  <c r="C686" i="20"/>
  <c r="C702" i="20"/>
  <c r="C15" i="20"/>
  <c r="C31" i="20"/>
  <c r="C47" i="20"/>
  <c r="C63" i="20"/>
  <c r="C79" i="20"/>
  <c r="C95" i="20"/>
  <c r="C111" i="20"/>
  <c r="C127" i="20"/>
  <c r="C143" i="20"/>
  <c r="C159" i="20"/>
  <c r="C175" i="20"/>
  <c r="C191" i="20"/>
  <c r="C207" i="20"/>
  <c r="C223" i="20"/>
  <c r="C239" i="20"/>
  <c r="C255" i="20"/>
  <c r="C271" i="20"/>
  <c r="C287" i="20"/>
  <c r="C303" i="20"/>
  <c r="C319" i="20"/>
  <c r="C335" i="20"/>
  <c r="C351" i="20"/>
  <c r="C367" i="20"/>
  <c r="C383" i="20"/>
  <c r="C399" i="20"/>
  <c r="C415" i="20"/>
  <c r="C431" i="20"/>
  <c r="C447" i="20"/>
  <c r="C463" i="20"/>
  <c r="C479" i="20"/>
  <c r="C495" i="20"/>
  <c r="C511" i="20"/>
  <c r="C527" i="20"/>
  <c r="C543" i="20"/>
  <c r="C559" i="20"/>
  <c r="C575" i="20"/>
  <c r="C591" i="20"/>
  <c r="C607" i="20"/>
  <c r="C623" i="20"/>
  <c r="C639" i="20"/>
  <c r="C655" i="20"/>
  <c r="C671" i="20"/>
  <c r="C687" i="20"/>
  <c r="C703" i="20"/>
  <c r="C719" i="20"/>
  <c r="C16" i="20"/>
  <c r="C32" i="20"/>
  <c r="C48" i="20"/>
  <c r="C64" i="20"/>
  <c r="C80" i="20"/>
  <c r="C96" i="20"/>
  <c r="C112" i="20"/>
  <c r="C128" i="20"/>
  <c r="C144" i="20"/>
  <c r="C160" i="20"/>
  <c r="C176" i="20"/>
  <c r="C192" i="20"/>
  <c r="C208" i="20"/>
  <c r="C224" i="20"/>
  <c r="C240" i="20"/>
  <c r="C256" i="20"/>
  <c r="C272" i="20"/>
  <c r="C288" i="20"/>
  <c r="C304" i="20"/>
  <c r="C320" i="20"/>
  <c r="C336" i="20"/>
  <c r="C352" i="20"/>
  <c r="C368" i="20"/>
  <c r="C384" i="20"/>
  <c r="C400" i="20"/>
  <c r="C416" i="20"/>
  <c r="C432" i="20"/>
  <c r="C448" i="20"/>
  <c r="C464" i="20"/>
  <c r="C480" i="20"/>
  <c r="C496" i="20"/>
  <c r="C512" i="20"/>
  <c r="C528" i="20"/>
  <c r="C544" i="20"/>
  <c r="C560" i="20"/>
  <c r="C576" i="20"/>
  <c r="C592" i="20"/>
  <c r="C608" i="20"/>
  <c r="C624" i="20"/>
  <c r="C640" i="20"/>
  <c r="C656" i="20"/>
  <c r="C672" i="20"/>
  <c r="C688" i="20"/>
  <c r="C704" i="20"/>
  <c r="C17" i="20"/>
  <c r="C33" i="20"/>
  <c r="C49" i="20"/>
  <c r="C65" i="20"/>
  <c r="C81" i="20"/>
  <c r="C97" i="20"/>
  <c r="C113" i="20"/>
  <c r="C129" i="20"/>
  <c r="C145" i="20"/>
  <c r="C161" i="20"/>
  <c r="C177" i="20"/>
  <c r="C193" i="20"/>
  <c r="C209" i="20"/>
  <c r="C225" i="20"/>
  <c r="C241" i="20"/>
  <c r="C257" i="20"/>
  <c r="C273" i="20"/>
  <c r="C289" i="20"/>
  <c r="C305" i="20"/>
  <c r="C321" i="20"/>
  <c r="C337" i="20"/>
  <c r="C353" i="20"/>
  <c r="C369" i="20"/>
  <c r="C385" i="20"/>
  <c r="C401" i="20"/>
  <c r="C417" i="20"/>
  <c r="C433" i="20"/>
  <c r="C449" i="20"/>
  <c r="C465" i="20"/>
  <c r="C481" i="20"/>
  <c r="C497" i="20"/>
  <c r="C513" i="20"/>
  <c r="C529" i="20"/>
  <c r="C545" i="20"/>
  <c r="C561" i="20"/>
  <c r="C577" i="20"/>
  <c r="C593" i="20"/>
  <c r="C609" i="20"/>
  <c r="C625" i="20"/>
  <c r="C641" i="20"/>
  <c r="C657" i="20"/>
  <c r="C673" i="20"/>
  <c r="C689" i="20"/>
  <c r="C705" i="20"/>
  <c r="C721" i="20"/>
  <c r="C18" i="20"/>
  <c r="C34" i="20"/>
  <c r="C50" i="20"/>
  <c r="C66" i="20"/>
  <c r="C82" i="20"/>
  <c r="C98" i="20"/>
  <c r="C114" i="20"/>
  <c r="C130" i="20"/>
  <c r="C146" i="20"/>
  <c r="C162" i="20"/>
  <c r="C178" i="20"/>
  <c r="C194" i="20"/>
  <c r="C210" i="20"/>
  <c r="C226" i="20"/>
  <c r="C242" i="20"/>
  <c r="C258" i="20"/>
  <c r="C274" i="20"/>
  <c r="C290" i="20"/>
  <c r="C306" i="20"/>
  <c r="C322" i="20"/>
  <c r="C338" i="20"/>
  <c r="C354" i="20"/>
  <c r="C370" i="20"/>
  <c r="C386" i="20"/>
  <c r="C402" i="20"/>
  <c r="C418" i="20"/>
  <c r="C434" i="20"/>
  <c r="C450" i="20"/>
  <c r="C466" i="20"/>
  <c r="C482" i="20"/>
  <c r="C498" i="20"/>
  <c r="C514" i="20"/>
  <c r="C530" i="20"/>
  <c r="C546" i="20"/>
  <c r="C562" i="20"/>
  <c r="C578" i="20"/>
  <c r="C594" i="20"/>
  <c r="C610" i="20"/>
  <c r="C626" i="20"/>
  <c r="C642" i="20"/>
  <c r="C658" i="20"/>
  <c r="C674" i="20"/>
  <c r="C690" i="20"/>
  <c r="C706" i="20"/>
  <c r="C707" i="20"/>
  <c r="C3" i="20"/>
  <c r="C19" i="20"/>
  <c r="C35" i="20"/>
  <c r="C51" i="20"/>
  <c r="C67" i="20"/>
  <c r="C83" i="20"/>
  <c r="C99" i="20"/>
  <c r="C115" i="20"/>
  <c r="C131" i="20"/>
  <c r="C147" i="20"/>
  <c r="C163" i="20"/>
  <c r="C179" i="20"/>
  <c r="C195" i="20"/>
  <c r="C211" i="20"/>
  <c r="C227" i="20"/>
  <c r="C243" i="20"/>
  <c r="C259" i="20"/>
  <c r="C275" i="20"/>
  <c r="C291" i="20"/>
  <c r="C307" i="20"/>
  <c r="C323" i="20"/>
  <c r="C339" i="20"/>
  <c r="C355" i="20"/>
  <c r="C371" i="20"/>
  <c r="C387" i="20"/>
  <c r="C403" i="20"/>
  <c r="C419" i="20"/>
  <c r="C435" i="20"/>
  <c r="C451" i="20"/>
  <c r="C467" i="20"/>
  <c r="C483" i="20"/>
  <c r="C499" i="20"/>
  <c r="C515" i="20"/>
  <c r="C531" i="20"/>
  <c r="C547" i="20"/>
  <c r="C563" i="20"/>
  <c r="C579" i="20"/>
  <c r="C595" i="20"/>
  <c r="C611" i="20"/>
  <c r="C627" i="20"/>
  <c r="C643" i="20"/>
  <c r="C659" i="20"/>
  <c r="C675" i="20"/>
  <c r="C691" i="20"/>
  <c r="C4" i="20"/>
  <c r="C20" i="20"/>
  <c r="C36" i="20"/>
  <c r="C52" i="20"/>
  <c r="C68" i="20"/>
  <c r="C84" i="20"/>
  <c r="C100" i="20"/>
  <c r="C116" i="20"/>
  <c r="C132" i="20"/>
  <c r="C148" i="20"/>
  <c r="C164" i="20"/>
  <c r="C180" i="20"/>
  <c r="C196" i="20"/>
  <c r="C212" i="20"/>
  <c r="C228" i="20"/>
  <c r="C244" i="20"/>
  <c r="C260" i="20"/>
  <c r="C276" i="20"/>
  <c r="C292" i="20"/>
  <c r="C308" i="20"/>
  <c r="C324" i="20"/>
  <c r="C340" i="20"/>
  <c r="C356" i="20"/>
  <c r="C372" i="20"/>
  <c r="C388" i="20"/>
  <c r="C404" i="20"/>
  <c r="C420" i="20"/>
  <c r="C436" i="20"/>
  <c r="C452" i="20"/>
  <c r="C468" i="20"/>
  <c r="C484" i="20"/>
  <c r="C500" i="20"/>
  <c r="C516" i="20"/>
  <c r="C532" i="20"/>
  <c r="C548" i="20"/>
  <c r="C564" i="20"/>
  <c r="C580" i="20"/>
  <c r="C596" i="20"/>
  <c r="C612" i="20"/>
  <c r="C628" i="20"/>
  <c r="C644" i="20"/>
  <c r="C660" i="20"/>
  <c r="C676" i="20"/>
  <c r="C692" i="20"/>
  <c r="C708" i="20"/>
  <c r="C5" i="20"/>
  <c r="C21" i="20"/>
  <c r="C37" i="20"/>
  <c r="C53" i="20"/>
  <c r="C69" i="20"/>
  <c r="C85" i="20"/>
  <c r="C101" i="20"/>
  <c r="C117" i="20"/>
  <c r="C133" i="20"/>
  <c r="C149" i="20"/>
  <c r="C165" i="20"/>
  <c r="C181" i="20"/>
  <c r="C197" i="20"/>
  <c r="C213" i="20"/>
  <c r="C229" i="20"/>
  <c r="C245" i="20"/>
  <c r="C261" i="20"/>
  <c r="C277" i="20"/>
  <c r="C293" i="20"/>
  <c r="C309" i="20"/>
  <c r="C325" i="20"/>
  <c r="C341" i="20"/>
  <c r="C357" i="20"/>
  <c r="C373" i="20"/>
  <c r="C389" i="20"/>
  <c r="C405" i="20"/>
  <c r="C421" i="20"/>
  <c r="C437" i="20"/>
  <c r="C453" i="20"/>
  <c r="C469" i="20"/>
  <c r="C485" i="20"/>
  <c r="C501" i="20"/>
  <c r="C517" i="20"/>
  <c r="C533" i="20"/>
  <c r="C549" i="20"/>
  <c r="C565" i="20"/>
  <c r="C581" i="20"/>
  <c r="C597" i="20"/>
  <c r="C613" i="20"/>
  <c r="C629" i="20"/>
  <c r="C645" i="20"/>
  <c r="C661" i="20"/>
  <c r="C677" i="20"/>
  <c r="C693" i="20"/>
  <c r="C709" i="20"/>
  <c r="C695" i="20"/>
  <c r="C712" i="20"/>
  <c r="C718" i="20"/>
  <c r="C6" i="20"/>
  <c r="C22" i="20"/>
  <c r="C38" i="20"/>
  <c r="C54" i="20"/>
  <c r="C70" i="20"/>
  <c r="C86" i="20"/>
  <c r="C102" i="20"/>
  <c r="C118" i="20"/>
  <c r="C134" i="20"/>
  <c r="C150" i="20"/>
  <c r="C166" i="20"/>
  <c r="C182" i="20"/>
  <c r="C198" i="20"/>
  <c r="C214" i="20"/>
  <c r="C230" i="20"/>
  <c r="C246" i="20"/>
  <c r="C262" i="20"/>
  <c r="C278" i="20"/>
  <c r="C294" i="20"/>
  <c r="C310" i="20"/>
  <c r="C326" i="20"/>
  <c r="C342" i="20"/>
  <c r="C358" i="20"/>
  <c r="C374" i="20"/>
  <c r="C390" i="20"/>
  <c r="C406" i="20"/>
  <c r="C422" i="20"/>
  <c r="C438" i="20"/>
  <c r="C454" i="20"/>
  <c r="C470" i="20"/>
  <c r="C486" i="20"/>
  <c r="C502" i="20"/>
  <c r="C518" i="20"/>
  <c r="C534" i="20"/>
  <c r="C550" i="20"/>
  <c r="C566" i="20"/>
  <c r="C582" i="20"/>
  <c r="C598" i="20"/>
  <c r="C614" i="20"/>
  <c r="C630" i="20"/>
  <c r="C646" i="20"/>
  <c r="C662" i="20"/>
  <c r="C678" i="20"/>
  <c r="C694" i="20"/>
  <c r="C710" i="20"/>
  <c r="C711" i="20"/>
  <c r="C696" i="20"/>
  <c r="C720" i="20"/>
  <c r="G106" i="37"/>
  <c r="G107" i="37"/>
  <c r="G119" i="25"/>
  <c r="G119" i="37"/>
  <c r="G110" i="25"/>
  <c r="G110" i="37"/>
  <c r="G111" i="25"/>
  <c r="G111" i="37"/>
  <c r="G120" i="25"/>
  <c r="G120" i="37"/>
  <c r="G112" i="25"/>
  <c r="G112" i="37"/>
  <c r="G113" i="25"/>
  <c r="G113" i="37"/>
  <c r="G121" i="25"/>
  <c r="G121" i="37"/>
  <c r="G122" i="25"/>
  <c r="G122" i="37"/>
  <c r="G114" i="25"/>
  <c r="G114" i="37"/>
  <c r="G115" i="25"/>
  <c r="G115" i="37"/>
  <c r="G116" i="25"/>
  <c r="G116" i="37"/>
  <c r="G101" i="25"/>
  <c r="G101" i="37"/>
  <c r="G117" i="25"/>
  <c r="G117" i="37"/>
  <c r="G102" i="25"/>
  <c r="G102" i="37"/>
  <c r="G118" i="25"/>
  <c r="G118" i="37"/>
  <c r="G103" i="25"/>
  <c r="G103" i="37"/>
  <c r="G104" i="25"/>
  <c r="G104" i="37"/>
  <c r="E39" i="26"/>
  <c r="M39" i="26"/>
  <c r="L39" i="26"/>
  <c r="K17" i="26"/>
  <c r="E43" i="26"/>
  <c r="M43" i="26"/>
  <c r="L43" i="26"/>
  <c r="G107" i="25"/>
  <c r="G108" i="25"/>
  <c r="AF128" i="25"/>
  <c r="AG128" i="25" s="1"/>
  <c r="AH128" i="25" s="1"/>
  <c r="AI128" i="25" s="1"/>
  <c r="AJ128" i="25" s="1"/>
  <c r="AF129" i="25"/>
  <c r="AG129" i="25" s="1"/>
  <c r="AH129" i="25" s="1"/>
  <c r="AI129" i="25" s="1"/>
  <c r="AJ129" i="25" s="1"/>
  <c r="AF127" i="25"/>
  <c r="AG127" i="25" s="1"/>
  <c r="AH127" i="25" s="1"/>
  <c r="AI127" i="25" s="1"/>
  <c r="AJ127" i="25" s="1"/>
  <c r="Q13" i="23"/>
  <c r="R41" i="23"/>
  <c r="R32" i="23"/>
  <c r="R31" i="23"/>
  <c r="R30" i="23"/>
  <c r="Q18" i="23"/>
  <c r="Q23" i="23"/>
  <c r="Q35" i="23"/>
  <c r="Q19" i="23"/>
  <c r="Q28" i="23"/>
  <c r="Q32" i="23"/>
  <c r="Q40" i="23"/>
  <c r="Q29" i="23"/>
  <c r="Q15" i="23"/>
  <c r="Q30" i="23"/>
  <c r="Q34" i="23"/>
  <c r="Q25" i="23"/>
  <c r="Q37" i="23"/>
  <c r="G106" i="25"/>
  <c r="Q41" i="23"/>
  <c r="Q26" i="23"/>
  <c r="Q27" i="23"/>
  <c r="Q24" i="23"/>
  <c r="Q39" i="23"/>
  <c r="Q21" i="23"/>
  <c r="Q36" i="23"/>
  <c r="Q16" i="23"/>
  <c r="G105" i="25"/>
  <c r="G109" i="25"/>
  <c r="J17" i="26"/>
  <c r="F26" i="9"/>
  <c r="H26" i="9" s="1"/>
  <c r="F29" i="9"/>
  <c r="H29" i="9" s="1"/>
  <c r="F27" i="9"/>
  <c r="H27" i="9" s="1"/>
  <c r="Q14" i="8"/>
  <c r="Q20" i="23"/>
  <c r="Q17" i="23"/>
  <c r="Q33" i="23"/>
  <c r="Q31" i="23"/>
  <c r="Q38" i="23"/>
  <c r="C614" i="17" l="1"/>
  <c r="H39" i="5"/>
  <c r="Q38" i="5"/>
  <c r="H38" i="5"/>
  <c r="Q37" i="5"/>
  <c r="H37" i="5"/>
  <c r="H36" i="5"/>
  <c r="Q35" i="5"/>
  <c r="O35" i="5"/>
  <c r="Q39" i="5" s="1"/>
  <c r="J35" i="5"/>
  <c r="I35" i="5"/>
  <c r="F35" i="5"/>
  <c r="H35" i="5" s="1"/>
  <c r="E35" i="5"/>
  <c r="D35" i="5"/>
  <c r="O34" i="5"/>
  <c r="Q36" i="5" s="1"/>
  <c r="L34" i="5"/>
  <c r="L35" i="5" s="1"/>
  <c r="J34" i="5"/>
  <c r="I34" i="5"/>
  <c r="H34" i="5"/>
  <c r="F34" i="5"/>
  <c r="E34" i="5"/>
  <c r="D34" i="5"/>
  <c r="C34" i="5"/>
  <c r="C35" i="5" s="1"/>
  <c r="Q33" i="5"/>
  <c r="K33" i="5"/>
  <c r="K34" i="5" s="1"/>
  <c r="K35" i="5" s="1"/>
  <c r="H33" i="5"/>
  <c r="Q32" i="5"/>
  <c r="K32" i="5"/>
  <c r="H32" i="5"/>
  <c r="Q31" i="5"/>
  <c r="K31" i="5"/>
  <c r="H31" i="5"/>
  <c r="Q30" i="5"/>
  <c r="K30" i="5"/>
  <c r="H30" i="5"/>
  <c r="Q29" i="5"/>
  <c r="K29" i="5"/>
  <c r="H29" i="5"/>
  <c r="Q28" i="5"/>
  <c r="K28" i="5"/>
  <c r="H28" i="5"/>
  <c r="Q27" i="5"/>
  <c r="K27" i="5"/>
  <c r="H27" i="5"/>
  <c r="Q26" i="5"/>
  <c r="K26" i="5"/>
  <c r="H26" i="5"/>
  <c r="Q25" i="5"/>
  <c r="K25" i="5"/>
  <c r="H25" i="5"/>
  <c r="Q24" i="5"/>
  <c r="K24" i="5"/>
  <c r="H24" i="5"/>
  <c r="Q23" i="5"/>
  <c r="K23" i="5"/>
  <c r="H23" i="5"/>
  <c r="Q22" i="5"/>
  <c r="K22" i="5"/>
  <c r="H22" i="5"/>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B3" i="5"/>
  <c r="B4" i="5" s="1"/>
  <c r="B5" i="5" s="1"/>
  <c r="B6" i="5" s="1"/>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H36" i="4"/>
  <c r="H35" i="4"/>
  <c r="H34" i="4"/>
  <c r="K33" i="4"/>
  <c r="K34" i="4" s="1"/>
  <c r="K35" i="4" s="1"/>
  <c r="H33" i="4"/>
  <c r="K32" i="4"/>
  <c r="H32" i="4"/>
  <c r="K31" i="4"/>
  <c r="H31" i="4"/>
  <c r="K30" i="4"/>
  <c r="H30" i="4"/>
  <c r="K29" i="4"/>
  <c r="H29" i="4"/>
  <c r="K28" i="4"/>
  <c r="H28" i="4"/>
  <c r="K27" i="4"/>
  <c r="H27" i="4"/>
  <c r="K26" i="4"/>
  <c r="H26" i="4"/>
  <c r="K25" i="4"/>
  <c r="H25" i="4"/>
  <c r="K24" i="4"/>
  <c r="H24" i="4"/>
  <c r="K23" i="4"/>
  <c r="H23" i="4"/>
  <c r="K22" i="4"/>
  <c r="H22" i="4"/>
  <c r="H21" i="4"/>
  <c r="H20" i="4"/>
  <c r="H19" i="4"/>
  <c r="H18" i="4"/>
  <c r="H17" i="4"/>
  <c r="H16" i="4"/>
  <c r="H15" i="4"/>
  <c r="H14" i="4"/>
  <c r="H13" i="4"/>
  <c r="H12" i="4"/>
  <c r="H11" i="4"/>
  <c r="H10" i="4"/>
  <c r="H9" i="4"/>
  <c r="H8" i="4"/>
  <c r="H7" i="4"/>
  <c r="H6" i="4"/>
  <c r="H5" i="4"/>
  <c r="A3" i="4"/>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B3" i="4"/>
  <c r="B4" i="4" s="1"/>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Z601" i="3"/>
  <c r="Y601" i="3"/>
  <c r="X601" i="3"/>
  <c r="W601" i="3"/>
  <c r="V601" i="3"/>
  <c r="Q601" i="3"/>
  <c r="N601" i="3"/>
  <c r="M601" i="3"/>
  <c r="B601" i="3"/>
  <c r="Z600" i="3"/>
  <c r="Y600" i="3"/>
  <c r="X600" i="3"/>
  <c r="W600" i="3"/>
  <c r="V600" i="3"/>
  <c r="Q600" i="3"/>
  <c r="N600" i="3"/>
  <c r="M600" i="3"/>
  <c r="B600" i="3"/>
  <c r="Z599" i="3"/>
  <c r="Y599" i="3"/>
  <c r="X599" i="3"/>
  <c r="W599" i="3"/>
  <c r="V599" i="3"/>
  <c r="Q599" i="3"/>
  <c r="N599" i="3"/>
  <c r="M599" i="3"/>
  <c r="B599" i="3"/>
  <c r="Z598" i="3"/>
  <c r="Y598" i="3"/>
  <c r="X598" i="3"/>
  <c r="W598" i="3"/>
  <c r="V598" i="3"/>
  <c r="Q598" i="3"/>
  <c r="N598" i="3"/>
  <c r="M598" i="3"/>
  <c r="B598" i="3"/>
  <c r="Z597" i="3"/>
  <c r="Y597" i="3"/>
  <c r="X597" i="3"/>
  <c r="W597" i="3"/>
  <c r="V597" i="3"/>
  <c r="Q597" i="3"/>
  <c r="N597" i="3"/>
  <c r="M597" i="3"/>
  <c r="B597" i="3"/>
  <c r="Z596" i="3"/>
  <c r="Y596" i="3"/>
  <c r="X596" i="3"/>
  <c r="W596" i="3"/>
  <c r="V596" i="3"/>
  <c r="Q596" i="3"/>
  <c r="N596" i="3"/>
  <c r="M596" i="3"/>
  <c r="B596" i="3"/>
  <c r="Z595" i="3"/>
  <c r="Y595" i="3"/>
  <c r="X595" i="3"/>
  <c r="W595" i="3"/>
  <c r="V595" i="3"/>
  <c r="Q595" i="3"/>
  <c r="N595" i="3"/>
  <c r="M595" i="3"/>
  <c r="B595" i="3"/>
  <c r="Z594" i="3"/>
  <c r="Y594" i="3"/>
  <c r="X594" i="3"/>
  <c r="W594" i="3"/>
  <c r="V594" i="3"/>
  <c r="Q594" i="3"/>
  <c r="N594" i="3"/>
  <c r="M594" i="3"/>
  <c r="B594" i="3"/>
  <c r="Z593" i="3"/>
  <c r="Y593" i="3"/>
  <c r="X593" i="3"/>
  <c r="W593" i="3"/>
  <c r="V593" i="3"/>
  <c r="Q593" i="3"/>
  <c r="N593" i="3"/>
  <c r="M593" i="3"/>
  <c r="B593" i="3"/>
  <c r="Z592" i="3"/>
  <c r="Y592" i="3"/>
  <c r="X592" i="3"/>
  <c r="W592" i="3"/>
  <c r="V592" i="3"/>
  <c r="Q592" i="3"/>
  <c r="N592" i="3"/>
  <c r="M592" i="3"/>
  <c r="B592" i="3"/>
  <c r="Z591" i="3"/>
  <c r="Y591" i="3"/>
  <c r="X591" i="3"/>
  <c r="W591" i="3"/>
  <c r="V591" i="3"/>
  <c r="Q591" i="3"/>
  <c r="N591" i="3"/>
  <c r="M591" i="3"/>
  <c r="B591" i="3"/>
  <c r="Z590" i="3"/>
  <c r="Y590" i="3"/>
  <c r="X590" i="3"/>
  <c r="W590" i="3"/>
  <c r="V590" i="3"/>
  <c r="Q590" i="3"/>
  <c r="N590" i="3"/>
  <c r="M590" i="3"/>
  <c r="B590" i="3"/>
  <c r="Z589" i="3"/>
  <c r="Y589" i="3"/>
  <c r="X589" i="3"/>
  <c r="W589" i="3"/>
  <c r="V589" i="3"/>
  <c r="Q589" i="3"/>
  <c r="N589" i="3"/>
  <c r="M589" i="3"/>
  <c r="B589" i="3"/>
  <c r="Z588" i="3"/>
  <c r="Y588" i="3"/>
  <c r="X588" i="3"/>
  <c r="W588" i="3"/>
  <c r="V588" i="3"/>
  <c r="Q588" i="3"/>
  <c r="N588" i="3"/>
  <c r="M588" i="3"/>
  <c r="B588" i="3"/>
  <c r="Z587" i="3"/>
  <c r="Y587" i="3"/>
  <c r="X587" i="3"/>
  <c r="W587" i="3"/>
  <c r="V587" i="3"/>
  <c r="Q587" i="3"/>
  <c r="N587" i="3"/>
  <c r="M587" i="3"/>
  <c r="B587" i="3"/>
  <c r="Z586" i="3"/>
  <c r="Y586" i="3"/>
  <c r="X586" i="3"/>
  <c r="W586" i="3"/>
  <c r="V586" i="3"/>
  <c r="Q586" i="3"/>
  <c r="N586" i="3"/>
  <c r="M586" i="3"/>
  <c r="B586" i="3"/>
  <c r="Z585" i="3"/>
  <c r="Y585" i="3"/>
  <c r="X585" i="3"/>
  <c r="W585" i="3"/>
  <c r="V585" i="3"/>
  <c r="Q585" i="3"/>
  <c r="N585" i="3"/>
  <c r="M585" i="3"/>
  <c r="B585" i="3"/>
  <c r="Z584" i="3"/>
  <c r="Y584" i="3"/>
  <c r="X584" i="3"/>
  <c r="W584" i="3"/>
  <c r="V584" i="3"/>
  <c r="Q584" i="3"/>
  <c r="N584" i="3"/>
  <c r="M584" i="3"/>
  <c r="B584" i="3"/>
  <c r="Z583" i="3"/>
  <c r="Y583" i="3"/>
  <c r="X583" i="3"/>
  <c r="W583" i="3"/>
  <c r="V583" i="3"/>
  <c r="Q583" i="3"/>
  <c r="N583" i="3"/>
  <c r="M583" i="3"/>
  <c r="B583" i="3"/>
  <c r="Z582" i="3"/>
  <c r="Y582" i="3"/>
  <c r="X582" i="3"/>
  <c r="W582" i="3"/>
  <c r="V582" i="3"/>
  <c r="Q582" i="3"/>
  <c r="N582" i="3"/>
  <c r="M582" i="3"/>
  <c r="B582" i="3"/>
  <c r="Z581" i="3"/>
  <c r="Y581" i="3"/>
  <c r="X581" i="3"/>
  <c r="W581" i="3"/>
  <c r="V581" i="3"/>
  <c r="Q581" i="3"/>
  <c r="N581" i="3"/>
  <c r="M581" i="3"/>
  <c r="B581" i="3"/>
  <c r="Z580" i="3"/>
  <c r="Y580" i="3"/>
  <c r="X580" i="3"/>
  <c r="W580" i="3"/>
  <c r="V580" i="3"/>
  <c r="Q580" i="3"/>
  <c r="N580" i="3"/>
  <c r="M580" i="3"/>
  <c r="B580" i="3"/>
  <c r="Z579" i="3"/>
  <c r="Y579" i="3"/>
  <c r="X579" i="3"/>
  <c r="W579" i="3"/>
  <c r="V579" i="3"/>
  <c r="Q579" i="3"/>
  <c r="N579" i="3"/>
  <c r="M579" i="3"/>
  <c r="B579" i="3"/>
  <c r="Z578" i="3"/>
  <c r="Y578" i="3"/>
  <c r="X578" i="3"/>
  <c r="W578" i="3"/>
  <c r="V578" i="3"/>
  <c r="Q578" i="3"/>
  <c r="N578" i="3"/>
  <c r="M578" i="3"/>
  <c r="B578" i="3"/>
  <c r="Z577" i="3"/>
  <c r="Y577" i="3"/>
  <c r="X577" i="3"/>
  <c r="W577" i="3"/>
  <c r="V577" i="3"/>
  <c r="Q577" i="3"/>
  <c r="N577" i="3"/>
  <c r="M577" i="3"/>
  <c r="B577" i="3"/>
  <c r="Z576" i="3"/>
  <c r="Y576" i="3"/>
  <c r="X576" i="3"/>
  <c r="W576" i="3"/>
  <c r="V576" i="3"/>
  <c r="Q576" i="3"/>
  <c r="N576" i="3"/>
  <c r="M576" i="3"/>
  <c r="B576" i="3"/>
  <c r="Z575" i="3"/>
  <c r="Y575" i="3"/>
  <c r="X575" i="3"/>
  <c r="W575" i="3"/>
  <c r="V575" i="3"/>
  <c r="Q575" i="3"/>
  <c r="N575" i="3"/>
  <c r="M575" i="3"/>
  <c r="B575" i="3"/>
  <c r="Z574" i="3"/>
  <c r="Y574" i="3"/>
  <c r="X574" i="3"/>
  <c r="W574" i="3"/>
  <c r="V574" i="3"/>
  <c r="Q574" i="3"/>
  <c r="N574" i="3"/>
  <c r="M574" i="3"/>
  <c r="B574" i="3"/>
  <c r="Z573" i="3"/>
  <c r="Y573" i="3"/>
  <c r="X573" i="3"/>
  <c r="W573" i="3"/>
  <c r="V573" i="3"/>
  <c r="Q573" i="3"/>
  <c r="N573" i="3"/>
  <c r="M573" i="3"/>
  <c r="B573" i="3"/>
  <c r="Z572" i="3"/>
  <c r="Y572" i="3"/>
  <c r="X572" i="3"/>
  <c r="W572" i="3"/>
  <c r="V572" i="3"/>
  <c r="Q572" i="3"/>
  <c r="N572" i="3"/>
  <c r="M572" i="3"/>
  <c r="B572" i="3"/>
  <c r="Z571" i="3"/>
  <c r="Y571" i="3"/>
  <c r="X571" i="3"/>
  <c r="W571" i="3"/>
  <c r="V571" i="3"/>
  <c r="Q571" i="3"/>
  <c r="N571" i="3"/>
  <c r="M571" i="3"/>
  <c r="B571" i="3"/>
  <c r="Z570" i="3"/>
  <c r="Y570" i="3"/>
  <c r="X570" i="3"/>
  <c r="W570" i="3"/>
  <c r="V570" i="3"/>
  <c r="Q570" i="3"/>
  <c r="N570" i="3"/>
  <c r="M570" i="3"/>
  <c r="B570" i="3"/>
  <c r="Z569" i="3"/>
  <c r="Y569" i="3"/>
  <c r="X569" i="3"/>
  <c r="W569" i="3"/>
  <c r="V569" i="3"/>
  <c r="Q569" i="3"/>
  <c r="N569" i="3"/>
  <c r="M569" i="3"/>
  <c r="B569" i="3"/>
  <c r="Z568" i="3"/>
  <c r="Y568" i="3"/>
  <c r="X568" i="3"/>
  <c r="W568" i="3"/>
  <c r="V568" i="3"/>
  <c r="Q568" i="3"/>
  <c r="N568" i="3"/>
  <c r="M568" i="3"/>
  <c r="B568" i="3"/>
  <c r="Z567" i="3"/>
  <c r="Y567" i="3"/>
  <c r="X567" i="3"/>
  <c r="W567" i="3"/>
  <c r="V567" i="3"/>
  <c r="Q567" i="3"/>
  <c r="N567" i="3"/>
  <c r="M567" i="3"/>
  <c r="B567" i="3"/>
  <c r="Z566" i="3"/>
  <c r="Y566" i="3"/>
  <c r="X566" i="3"/>
  <c r="W566" i="3"/>
  <c r="V566" i="3"/>
  <c r="Q566" i="3"/>
  <c r="N566" i="3"/>
  <c r="M566" i="3"/>
  <c r="B566" i="3"/>
  <c r="Z565" i="3"/>
  <c r="Y565" i="3"/>
  <c r="X565" i="3"/>
  <c r="W565" i="3"/>
  <c r="V565" i="3"/>
  <c r="Q565" i="3"/>
  <c r="N565" i="3"/>
  <c r="M565" i="3"/>
  <c r="B565" i="3"/>
  <c r="Z564" i="3"/>
  <c r="Y564" i="3"/>
  <c r="X564" i="3"/>
  <c r="W564" i="3"/>
  <c r="V564" i="3"/>
  <c r="Q564" i="3"/>
  <c r="N564" i="3"/>
  <c r="M564" i="3"/>
  <c r="B564" i="3"/>
  <c r="Z563" i="3"/>
  <c r="Y563" i="3"/>
  <c r="X563" i="3"/>
  <c r="W563" i="3"/>
  <c r="V563" i="3"/>
  <c r="Q563" i="3"/>
  <c r="N563" i="3"/>
  <c r="M563" i="3"/>
  <c r="B563" i="3"/>
  <c r="Z562" i="3"/>
  <c r="Y562" i="3"/>
  <c r="X562" i="3"/>
  <c r="W562" i="3"/>
  <c r="V562" i="3"/>
  <c r="Q562" i="3"/>
  <c r="N562" i="3"/>
  <c r="M562" i="3"/>
  <c r="B562" i="3"/>
  <c r="Z561" i="3"/>
  <c r="Y561" i="3"/>
  <c r="X561" i="3"/>
  <c r="W561" i="3"/>
  <c r="V561" i="3"/>
  <c r="Q561" i="3"/>
  <c r="N561" i="3"/>
  <c r="M561" i="3"/>
  <c r="B561" i="3"/>
  <c r="Z560" i="3"/>
  <c r="Y560" i="3"/>
  <c r="X560" i="3"/>
  <c r="W560" i="3"/>
  <c r="V560" i="3"/>
  <c r="Q560" i="3"/>
  <c r="N560" i="3"/>
  <c r="M560" i="3"/>
  <c r="B560" i="3"/>
  <c r="Z559" i="3"/>
  <c r="Y559" i="3"/>
  <c r="X559" i="3"/>
  <c r="W559" i="3"/>
  <c r="V559" i="3"/>
  <c r="Q559" i="3"/>
  <c r="N559" i="3"/>
  <c r="M559" i="3"/>
  <c r="B559" i="3"/>
  <c r="Z558" i="3"/>
  <c r="Y558" i="3"/>
  <c r="X558" i="3"/>
  <c r="W558" i="3"/>
  <c r="V558" i="3"/>
  <c r="Q558" i="3"/>
  <c r="N558" i="3"/>
  <c r="M558" i="3"/>
  <c r="B558" i="3"/>
  <c r="Z557" i="3"/>
  <c r="Y557" i="3"/>
  <c r="X557" i="3"/>
  <c r="W557" i="3"/>
  <c r="V557" i="3"/>
  <c r="Q557" i="3"/>
  <c r="N557" i="3"/>
  <c r="M557" i="3"/>
  <c r="B557" i="3"/>
  <c r="Z556" i="3"/>
  <c r="Y556" i="3"/>
  <c r="X556" i="3"/>
  <c r="W556" i="3"/>
  <c r="V556" i="3"/>
  <c r="Q556" i="3"/>
  <c r="N556" i="3"/>
  <c r="M556" i="3"/>
  <c r="B556" i="3"/>
  <c r="Z555" i="3"/>
  <c r="Y555" i="3"/>
  <c r="X555" i="3"/>
  <c r="W555" i="3"/>
  <c r="V555" i="3"/>
  <c r="Q555" i="3"/>
  <c r="N555" i="3"/>
  <c r="M555" i="3"/>
  <c r="B555" i="3"/>
  <c r="Z554" i="3"/>
  <c r="Y554" i="3"/>
  <c r="X554" i="3"/>
  <c r="W554" i="3"/>
  <c r="V554" i="3"/>
  <c r="Q554" i="3"/>
  <c r="N554" i="3"/>
  <c r="M554" i="3"/>
  <c r="B554" i="3"/>
  <c r="Z553" i="3"/>
  <c r="Y553" i="3"/>
  <c r="X553" i="3"/>
  <c r="W553" i="3"/>
  <c r="V553" i="3"/>
  <c r="Q553" i="3"/>
  <c r="N553" i="3"/>
  <c r="M553" i="3"/>
  <c r="B553" i="3"/>
  <c r="Z552" i="3"/>
  <c r="Y552" i="3"/>
  <c r="X552" i="3"/>
  <c r="W552" i="3"/>
  <c r="V552" i="3"/>
  <c r="Q552" i="3"/>
  <c r="N552" i="3"/>
  <c r="M552" i="3"/>
  <c r="B552" i="3"/>
  <c r="Z551" i="3"/>
  <c r="Y551" i="3"/>
  <c r="X551" i="3"/>
  <c r="W551" i="3"/>
  <c r="V551" i="3"/>
  <c r="Q551" i="3"/>
  <c r="N551" i="3"/>
  <c r="M551" i="3"/>
  <c r="B551" i="3"/>
  <c r="Z550" i="3"/>
  <c r="Y550" i="3"/>
  <c r="X550" i="3"/>
  <c r="W550" i="3"/>
  <c r="V550" i="3"/>
  <c r="Q550" i="3"/>
  <c r="N550" i="3"/>
  <c r="M550" i="3"/>
  <c r="B550" i="3"/>
  <c r="Z549" i="3"/>
  <c r="Y549" i="3"/>
  <c r="X549" i="3"/>
  <c r="W549" i="3"/>
  <c r="V549" i="3"/>
  <c r="Q549" i="3"/>
  <c r="N549" i="3"/>
  <c r="M549" i="3"/>
  <c r="B549" i="3"/>
  <c r="Z548" i="3"/>
  <c r="Y548" i="3"/>
  <c r="X548" i="3"/>
  <c r="W548" i="3"/>
  <c r="V548" i="3"/>
  <c r="Q548" i="3"/>
  <c r="N548" i="3"/>
  <c r="M548" i="3"/>
  <c r="B548" i="3"/>
  <c r="Z547" i="3"/>
  <c r="Y547" i="3"/>
  <c r="X547" i="3"/>
  <c r="W547" i="3"/>
  <c r="V547" i="3"/>
  <c r="Q547" i="3"/>
  <c r="N547" i="3"/>
  <c r="M547" i="3"/>
  <c r="B547" i="3"/>
  <c r="Z546" i="3"/>
  <c r="Y546" i="3"/>
  <c r="X546" i="3"/>
  <c r="W546" i="3"/>
  <c r="V546" i="3"/>
  <c r="Q546" i="3"/>
  <c r="N546" i="3"/>
  <c r="M546" i="3"/>
  <c r="B546" i="3"/>
  <c r="Z545" i="3"/>
  <c r="Y545" i="3"/>
  <c r="X545" i="3"/>
  <c r="W545" i="3"/>
  <c r="V545" i="3"/>
  <c r="Q545" i="3"/>
  <c r="N545" i="3"/>
  <c r="M545" i="3"/>
  <c r="B545" i="3"/>
  <c r="Z544" i="3"/>
  <c r="Y544" i="3"/>
  <c r="X544" i="3"/>
  <c r="W544" i="3"/>
  <c r="V544" i="3"/>
  <c r="Q544" i="3"/>
  <c r="N544" i="3"/>
  <c r="M544" i="3"/>
  <c r="B544" i="3"/>
  <c r="Z543" i="3"/>
  <c r="Y543" i="3"/>
  <c r="X543" i="3"/>
  <c r="W543" i="3"/>
  <c r="V543" i="3"/>
  <c r="Q543" i="3"/>
  <c r="N543" i="3"/>
  <c r="M543" i="3"/>
  <c r="B543" i="3"/>
  <c r="Z542" i="3"/>
  <c r="Y542" i="3"/>
  <c r="X542" i="3"/>
  <c r="W542" i="3"/>
  <c r="V542" i="3"/>
  <c r="Q542" i="3"/>
  <c r="N542" i="3"/>
  <c r="M542" i="3"/>
  <c r="B542" i="3"/>
  <c r="Z541" i="3"/>
  <c r="Y541" i="3"/>
  <c r="X541" i="3"/>
  <c r="W541" i="3"/>
  <c r="V541" i="3"/>
  <c r="Q541" i="3"/>
  <c r="N541" i="3"/>
  <c r="M541" i="3"/>
  <c r="B541" i="3"/>
  <c r="Z540" i="3"/>
  <c r="Y540" i="3"/>
  <c r="X540" i="3"/>
  <c r="W540" i="3"/>
  <c r="V540" i="3"/>
  <c r="Q540" i="3"/>
  <c r="N540" i="3"/>
  <c r="M540" i="3"/>
  <c r="B540" i="3"/>
  <c r="Z539" i="3"/>
  <c r="Y539" i="3"/>
  <c r="X539" i="3"/>
  <c r="W539" i="3"/>
  <c r="V539" i="3"/>
  <c r="Q539" i="3"/>
  <c r="N539" i="3"/>
  <c r="M539" i="3"/>
  <c r="B539" i="3"/>
  <c r="Z538" i="3"/>
  <c r="Y538" i="3"/>
  <c r="X538" i="3"/>
  <c r="W538" i="3"/>
  <c r="V538" i="3"/>
  <c r="Q538" i="3"/>
  <c r="N538" i="3"/>
  <c r="M538" i="3"/>
  <c r="B538" i="3"/>
  <c r="Z537" i="3"/>
  <c r="Y537" i="3"/>
  <c r="X537" i="3"/>
  <c r="W537" i="3"/>
  <c r="V537" i="3"/>
  <c r="Q537" i="3"/>
  <c r="N537" i="3"/>
  <c r="M537" i="3"/>
  <c r="B537" i="3"/>
  <c r="Z536" i="3"/>
  <c r="Y536" i="3"/>
  <c r="X536" i="3"/>
  <c r="W536" i="3"/>
  <c r="V536" i="3"/>
  <c r="Q536" i="3"/>
  <c r="N536" i="3"/>
  <c r="M536" i="3"/>
  <c r="B536" i="3"/>
  <c r="Z535" i="3"/>
  <c r="Y535" i="3"/>
  <c r="X535" i="3"/>
  <c r="W535" i="3"/>
  <c r="V535" i="3"/>
  <c r="Q535" i="3"/>
  <c r="N535" i="3"/>
  <c r="M535" i="3"/>
  <c r="B535" i="3"/>
  <c r="Z534" i="3"/>
  <c r="Y534" i="3"/>
  <c r="X534" i="3"/>
  <c r="W534" i="3"/>
  <c r="V534" i="3"/>
  <c r="Q534" i="3"/>
  <c r="N534" i="3"/>
  <c r="M534" i="3"/>
  <c r="B534" i="3"/>
  <c r="Z533" i="3"/>
  <c r="Y533" i="3"/>
  <c r="X533" i="3"/>
  <c r="W533" i="3"/>
  <c r="V533" i="3"/>
  <c r="Q533" i="3"/>
  <c r="N533" i="3"/>
  <c r="M533" i="3"/>
  <c r="B533" i="3"/>
  <c r="Z532" i="3"/>
  <c r="Y532" i="3"/>
  <c r="X532" i="3"/>
  <c r="W532" i="3"/>
  <c r="V532" i="3"/>
  <c r="Q532" i="3"/>
  <c r="N532" i="3"/>
  <c r="M532" i="3"/>
  <c r="B532" i="3"/>
  <c r="Z531" i="3"/>
  <c r="Y531" i="3"/>
  <c r="X531" i="3"/>
  <c r="W531" i="3"/>
  <c r="V531" i="3"/>
  <c r="Q531" i="3"/>
  <c r="N531" i="3"/>
  <c r="M531" i="3"/>
  <c r="B531" i="3"/>
  <c r="Z530" i="3"/>
  <c r="Y530" i="3"/>
  <c r="X530" i="3"/>
  <c r="W530" i="3"/>
  <c r="V530" i="3"/>
  <c r="Q530" i="3"/>
  <c r="N530" i="3"/>
  <c r="M530" i="3"/>
  <c r="B530" i="3"/>
  <c r="Z529" i="3"/>
  <c r="Y529" i="3"/>
  <c r="X529" i="3"/>
  <c r="W529" i="3"/>
  <c r="V529" i="3"/>
  <c r="Q529" i="3"/>
  <c r="N529" i="3"/>
  <c r="M529" i="3"/>
  <c r="B529" i="3"/>
  <c r="Z528" i="3"/>
  <c r="Y528" i="3"/>
  <c r="X528" i="3"/>
  <c r="W528" i="3"/>
  <c r="V528" i="3"/>
  <c r="Q528" i="3"/>
  <c r="N528" i="3"/>
  <c r="M528" i="3"/>
  <c r="B528" i="3"/>
  <c r="Z527" i="3"/>
  <c r="Y527" i="3"/>
  <c r="X527" i="3"/>
  <c r="W527" i="3"/>
  <c r="V527" i="3"/>
  <c r="Q527" i="3"/>
  <c r="N527" i="3"/>
  <c r="M527" i="3"/>
  <c r="B527" i="3"/>
  <c r="Z526" i="3"/>
  <c r="Y526" i="3"/>
  <c r="X526" i="3"/>
  <c r="W526" i="3"/>
  <c r="V526" i="3"/>
  <c r="Q526" i="3"/>
  <c r="N526" i="3"/>
  <c r="M526" i="3"/>
  <c r="B526" i="3"/>
  <c r="Z525" i="3"/>
  <c r="Y525" i="3"/>
  <c r="X525" i="3"/>
  <c r="W525" i="3"/>
  <c r="V525" i="3"/>
  <c r="Q525" i="3"/>
  <c r="N525" i="3"/>
  <c r="M525" i="3"/>
  <c r="B525" i="3"/>
  <c r="Z524" i="3"/>
  <c r="Y524" i="3"/>
  <c r="X524" i="3"/>
  <c r="W524" i="3"/>
  <c r="V524" i="3"/>
  <c r="Q524" i="3"/>
  <c r="N524" i="3"/>
  <c r="M524" i="3"/>
  <c r="B524" i="3"/>
  <c r="Z523" i="3"/>
  <c r="Y523" i="3"/>
  <c r="X523" i="3"/>
  <c r="W523" i="3"/>
  <c r="V523" i="3"/>
  <c r="Q523" i="3"/>
  <c r="N523" i="3"/>
  <c r="M523" i="3"/>
  <c r="B523" i="3"/>
  <c r="Z522" i="3"/>
  <c r="Y522" i="3"/>
  <c r="X522" i="3"/>
  <c r="W522" i="3"/>
  <c r="V522" i="3"/>
  <c r="Q522" i="3"/>
  <c r="N522" i="3"/>
  <c r="M522" i="3"/>
  <c r="B522" i="3"/>
  <c r="Z521" i="3"/>
  <c r="Y521" i="3"/>
  <c r="X521" i="3"/>
  <c r="W521" i="3"/>
  <c r="V521" i="3"/>
  <c r="Q521" i="3"/>
  <c r="N521" i="3"/>
  <c r="M521" i="3"/>
  <c r="B521" i="3"/>
  <c r="Z520" i="3"/>
  <c r="Y520" i="3"/>
  <c r="X520" i="3"/>
  <c r="W520" i="3"/>
  <c r="V520" i="3"/>
  <c r="Q520" i="3"/>
  <c r="N520" i="3"/>
  <c r="M520" i="3"/>
  <c r="B520" i="3"/>
  <c r="Z519" i="3"/>
  <c r="Y519" i="3"/>
  <c r="X519" i="3"/>
  <c r="W519" i="3"/>
  <c r="V519" i="3"/>
  <c r="Q519" i="3"/>
  <c r="N519" i="3"/>
  <c r="M519" i="3"/>
  <c r="B519" i="3"/>
  <c r="Z518" i="3"/>
  <c r="Y518" i="3"/>
  <c r="X518" i="3"/>
  <c r="W518" i="3"/>
  <c r="V518" i="3"/>
  <c r="Q518" i="3"/>
  <c r="N518" i="3"/>
  <c r="M518" i="3"/>
  <c r="B518" i="3"/>
  <c r="Z517" i="3"/>
  <c r="Y517" i="3"/>
  <c r="X517" i="3"/>
  <c r="W517" i="3"/>
  <c r="V517" i="3"/>
  <c r="Q517" i="3"/>
  <c r="N517" i="3"/>
  <c r="M517" i="3"/>
  <c r="B517" i="3"/>
  <c r="Z516" i="3"/>
  <c r="Y516" i="3"/>
  <c r="X516" i="3"/>
  <c r="W516" i="3"/>
  <c r="V516" i="3"/>
  <c r="Q516" i="3"/>
  <c r="N516" i="3"/>
  <c r="M516" i="3"/>
  <c r="B516" i="3"/>
  <c r="Z515" i="3"/>
  <c r="Y515" i="3"/>
  <c r="X515" i="3"/>
  <c r="W515" i="3"/>
  <c r="V515" i="3"/>
  <c r="Q515" i="3"/>
  <c r="N515" i="3"/>
  <c r="M515" i="3"/>
  <c r="B515" i="3"/>
  <c r="Z514" i="3"/>
  <c r="Y514" i="3"/>
  <c r="X514" i="3"/>
  <c r="W514" i="3"/>
  <c r="V514" i="3"/>
  <c r="Q514" i="3"/>
  <c r="N514" i="3"/>
  <c r="M514" i="3"/>
  <c r="B514" i="3"/>
  <c r="Z513" i="3"/>
  <c r="Y513" i="3"/>
  <c r="X513" i="3"/>
  <c r="W513" i="3"/>
  <c r="V513" i="3"/>
  <c r="Q513" i="3"/>
  <c r="N513" i="3"/>
  <c r="M513" i="3"/>
  <c r="B513" i="3"/>
  <c r="Z512" i="3"/>
  <c r="Y512" i="3"/>
  <c r="X512" i="3"/>
  <c r="W512" i="3"/>
  <c r="V512" i="3"/>
  <c r="Q512" i="3"/>
  <c r="N512" i="3"/>
  <c r="M512" i="3"/>
  <c r="B512" i="3"/>
  <c r="Z511" i="3"/>
  <c r="Y511" i="3"/>
  <c r="X511" i="3"/>
  <c r="W511" i="3"/>
  <c r="V511" i="3"/>
  <c r="Q511" i="3"/>
  <c r="N511" i="3"/>
  <c r="M511" i="3"/>
  <c r="B511" i="3"/>
  <c r="Z510" i="3"/>
  <c r="Y510" i="3"/>
  <c r="X510" i="3"/>
  <c r="W510" i="3"/>
  <c r="V510" i="3"/>
  <c r="Q510" i="3"/>
  <c r="N510" i="3"/>
  <c r="M510" i="3"/>
  <c r="B510" i="3"/>
  <c r="Z509" i="3"/>
  <c r="Y509" i="3"/>
  <c r="X509" i="3"/>
  <c r="W509" i="3"/>
  <c r="V509" i="3"/>
  <c r="Q509" i="3"/>
  <c r="N509" i="3"/>
  <c r="M509" i="3"/>
  <c r="B509" i="3"/>
  <c r="Z508" i="3"/>
  <c r="Y508" i="3"/>
  <c r="X508" i="3"/>
  <c r="W508" i="3"/>
  <c r="V508" i="3"/>
  <c r="Q508" i="3"/>
  <c r="N508" i="3"/>
  <c r="M508" i="3"/>
  <c r="B508" i="3"/>
  <c r="Z507" i="3"/>
  <c r="Y507" i="3"/>
  <c r="X507" i="3"/>
  <c r="W507" i="3"/>
  <c r="V507" i="3"/>
  <c r="Q507" i="3"/>
  <c r="N507" i="3"/>
  <c r="M507" i="3"/>
  <c r="B507" i="3"/>
  <c r="Z506" i="3"/>
  <c r="Y506" i="3"/>
  <c r="X506" i="3"/>
  <c r="W506" i="3"/>
  <c r="V506" i="3"/>
  <c r="Q506" i="3"/>
  <c r="N506" i="3"/>
  <c r="M506" i="3"/>
  <c r="B506" i="3"/>
  <c r="Z505" i="3"/>
  <c r="Y505" i="3"/>
  <c r="X505" i="3"/>
  <c r="W505" i="3"/>
  <c r="V505" i="3"/>
  <c r="Q505" i="3"/>
  <c r="N505" i="3"/>
  <c r="M505" i="3"/>
  <c r="B505" i="3"/>
  <c r="Z504" i="3"/>
  <c r="Y504" i="3"/>
  <c r="X504" i="3"/>
  <c r="W504" i="3"/>
  <c r="V504" i="3"/>
  <c r="Q504" i="3"/>
  <c r="N504" i="3"/>
  <c r="M504" i="3"/>
  <c r="B504" i="3"/>
  <c r="Z503" i="3"/>
  <c r="Y503" i="3"/>
  <c r="X503" i="3"/>
  <c r="W503" i="3"/>
  <c r="V503" i="3"/>
  <c r="Q503" i="3"/>
  <c r="N503" i="3"/>
  <c r="M503" i="3"/>
  <c r="B503" i="3"/>
  <c r="Z502" i="3"/>
  <c r="Y502" i="3"/>
  <c r="X502" i="3"/>
  <c r="W502" i="3"/>
  <c r="V502" i="3"/>
  <c r="Q502" i="3"/>
  <c r="N502" i="3"/>
  <c r="M502" i="3"/>
  <c r="B502" i="3"/>
  <c r="Z501" i="3"/>
  <c r="Y501" i="3"/>
  <c r="X501" i="3"/>
  <c r="W501" i="3"/>
  <c r="V501" i="3"/>
  <c r="Q501" i="3"/>
  <c r="N501" i="3"/>
  <c r="M501" i="3"/>
  <c r="B501" i="3"/>
  <c r="Z500" i="3"/>
  <c r="Y500" i="3"/>
  <c r="X500" i="3"/>
  <c r="W500" i="3"/>
  <c r="V500" i="3"/>
  <c r="Q500" i="3"/>
  <c r="N500" i="3"/>
  <c r="M500" i="3"/>
  <c r="B500" i="3"/>
  <c r="Z499" i="3"/>
  <c r="Y499" i="3"/>
  <c r="X499" i="3"/>
  <c r="W499" i="3"/>
  <c r="V499" i="3"/>
  <c r="Q499" i="3"/>
  <c r="N499" i="3"/>
  <c r="M499" i="3"/>
  <c r="B499" i="3"/>
  <c r="Z498" i="3"/>
  <c r="Y498" i="3"/>
  <c r="X498" i="3"/>
  <c r="W498" i="3"/>
  <c r="V498" i="3"/>
  <c r="Q498" i="3"/>
  <c r="N498" i="3"/>
  <c r="M498" i="3"/>
  <c r="B498" i="3"/>
  <c r="Z497" i="3"/>
  <c r="Y497" i="3"/>
  <c r="X497" i="3"/>
  <c r="W497" i="3"/>
  <c r="V497" i="3"/>
  <c r="Q497" i="3"/>
  <c r="N497" i="3"/>
  <c r="M497" i="3"/>
  <c r="B497" i="3"/>
  <c r="Z496" i="3"/>
  <c r="Y496" i="3"/>
  <c r="X496" i="3"/>
  <c r="W496" i="3"/>
  <c r="V496" i="3"/>
  <c r="Q496" i="3"/>
  <c r="N496" i="3"/>
  <c r="M496" i="3"/>
  <c r="B496" i="3"/>
  <c r="Z495" i="3"/>
  <c r="Y495" i="3"/>
  <c r="X495" i="3"/>
  <c r="W495" i="3"/>
  <c r="V495" i="3"/>
  <c r="Q495" i="3"/>
  <c r="N495" i="3"/>
  <c r="M495" i="3"/>
  <c r="B495" i="3"/>
  <c r="Z494" i="3"/>
  <c r="Y494" i="3"/>
  <c r="X494" i="3"/>
  <c r="W494" i="3"/>
  <c r="V494" i="3"/>
  <c r="Q494" i="3"/>
  <c r="N494" i="3"/>
  <c r="M494" i="3"/>
  <c r="B494" i="3"/>
  <c r="Z493" i="3"/>
  <c r="Y493" i="3"/>
  <c r="X493" i="3"/>
  <c r="W493" i="3"/>
  <c r="V493" i="3"/>
  <c r="Q493" i="3"/>
  <c r="N493" i="3"/>
  <c r="M493" i="3"/>
  <c r="B493" i="3"/>
  <c r="Z492" i="3"/>
  <c r="Y492" i="3"/>
  <c r="X492" i="3"/>
  <c r="W492" i="3"/>
  <c r="V492" i="3"/>
  <c r="Q492" i="3"/>
  <c r="N492" i="3"/>
  <c r="M492" i="3"/>
  <c r="B492" i="3"/>
  <c r="Z491" i="3"/>
  <c r="Y491" i="3"/>
  <c r="X491" i="3"/>
  <c r="W491" i="3"/>
  <c r="V491" i="3"/>
  <c r="Q491" i="3"/>
  <c r="N491" i="3"/>
  <c r="M491" i="3"/>
  <c r="B491" i="3"/>
  <c r="Z490" i="3"/>
  <c r="Y490" i="3"/>
  <c r="X490" i="3"/>
  <c r="W490" i="3"/>
  <c r="V490" i="3"/>
  <c r="Q490" i="3"/>
  <c r="N490" i="3"/>
  <c r="M490" i="3"/>
  <c r="B490" i="3"/>
  <c r="Z489" i="3"/>
  <c r="Y489" i="3"/>
  <c r="X489" i="3"/>
  <c r="W489" i="3"/>
  <c r="V489" i="3"/>
  <c r="Q489" i="3"/>
  <c r="N489" i="3"/>
  <c r="M489" i="3"/>
  <c r="B489" i="3"/>
  <c r="Z488" i="3"/>
  <c r="Y488" i="3"/>
  <c r="X488" i="3"/>
  <c r="W488" i="3"/>
  <c r="V488" i="3"/>
  <c r="Q488" i="3"/>
  <c r="N488" i="3"/>
  <c r="M488" i="3"/>
  <c r="B488" i="3"/>
  <c r="Z487" i="3"/>
  <c r="Y487" i="3"/>
  <c r="X487" i="3"/>
  <c r="W487" i="3"/>
  <c r="V487" i="3"/>
  <c r="Q487" i="3"/>
  <c r="N487" i="3"/>
  <c r="M487" i="3"/>
  <c r="B487" i="3"/>
  <c r="Z486" i="3"/>
  <c r="Y486" i="3"/>
  <c r="X486" i="3"/>
  <c r="W486" i="3"/>
  <c r="V486" i="3"/>
  <c r="Q486" i="3"/>
  <c r="N486" i="3"/>
  <c r="M486" i="3"/>
  <c r="B486" i="3"/>
  <c r="Z485" i="3"/>
  <c r="Y485" i="3"/>
  <c r="X485" i="3"/>
  <c r="W485" i="3"/>
  <c r="V485" i="3"/>
  <c r="Q485" i="3"/>
  <c r="N485" i="3"/>
  <c r="M485" i="3"/>
  <c r="B485" i="3"/>
  <c r="Z484" i="3"/>
  <c r="Y484" i="3"/>
  <c r="X484" i="3"/>
  <c r="W484" i="3"/>
  <c r="V484" i="3"/>
  <c r="Q484" i="3"/>
  <c r="N484" i="3"/>
  <c r="M484" i="3"/>
  <c r="B484" i="3"/>
  <c r="Z483" i="3"/>
  <c r="Y483" i="3"/>
  <c r="X483" i="3"/>
  <c r="W483" i="3"/>
  <c r="V483" i="3"/>
  <c r="Q483" i="3"/>
  <c r="N483" i="3"/>
  <c r="M483" i="3"/>
  <c r="B483" i="3"/>
  <c r="Z482" i="3"/>
  <c r="Y482" i="3"/>
  <c r="X482" i="3"/>
  <c r="W482" i="3"/>
  <c r="V482" i="3"/>
  <c r="Q482" i="3"/>
  <c r="N482" i="3"/>
  <c r="M482" i="3"/>
  <c r="B482" i="3"/>
  <c r="Z481" i="3"/>
  <c r="Y481" i="3"/>
  <c r="X481" i="3"/>
  <c r="W481" i="3"/>
  <c r="V481" i="3"/>
  <c r="Q481" i="3"/>
  <c r="N481" i="3"/>
  <c r="M481" i="3"/>
  <c r="B481" i="3"/>
  <c r="Z480" i="3"/>
  <c r="Y480" i="3"/>
  <c r="X480" i="3"/>
  <c r="W480" i="3"/>
  <c r="V480" i="3"/>
  <c r="Q480" i="3"/>
  <c r="N480" i="3"/>
  <c r="M480" i="3"/>
  <c r="B480" i="3"/>
  <c r="Z479" i="3"/>
  <c r="Y479" i="3"/>
  <c r="X479" i="3"/>
  <c r="W479" i="3"/>
  <c r="V479" i="3"/>
  <c r="Q479" i="3"/>
  <c r="N479" i="3"/>
  <c r="M479" i="3"/>
  <c r="B479" i="3"/>
  <c r="Z478" i="3"/>
  <c r="Y478" i="3"/>
  <c r="X478" i="3"/>
  <c r="W478" i="3"/>
  <c r="V478" i="3"/>
  <c r="Q478" i="3"/>
  <c r="N478" i="3"/>
  <c r="M478" i="3"/>
  <c r="B478" i="3"/>
  <c r="Z477" i="3"/>
  <c r="Y477" i="3"/>
  <c r="X477" i="3"/>
  <c r="W477" i="3"/>
  <c r="V477" i="3"/>
  <c r="Q477" i="3"/>
  <c r="N477" i="3"/>
  <c r="M477" i="3"/>
  <c r="B477" i="3"/>
  <c r="Z476" i="3"/>
  <c r="Y476" i="3"/>
  <c r="X476" i="3"/>
  <c r="W476" i="3"/>
  <c r="V476" i="3"/>
  <c r="Q476" i="3"/>
  <c r="N476" i="3"/>
  <c r="M476" i="3"/>
  <c r="B476" i="3"/>
  <c r="Z475" i="3"/>
  <c r="Y475" i="3"/>
  <c r="X475" i="3"/>
  <c r="W475" i="3"/>
  <c r="V475" i="3"/>
  <c r="Q475" i="3"/>
  <c r="N475" i="3"/>
  <c r="M475" i="3"/>
  <c r="B475" i="3"/>
  <c r="Z474" i="3"/>
  <c r="Y474" i="3"/>
  <c r="X474" i="3"/>
  <c r="W474" i="3"/>
  <c r="V474" i="3"/>
  <c r="Q474" i="3"/>
  <c r="N474" i="3"/>
  <c r="M474" i="3"/>
  <c r="B474" i="3"/>
  <c r="Z473" i="3"/>
  <c r="Y473" i="3"/>
  <c r="X473" i="3"/>
  <c r="W473" i="3"/>
  <c r="V473" i="3"/>
  <c r="Q473" i="3"/>
  <c r="N473" i="3"/>
  <c r="M473" i="3"/>
  <c r="B473" i="3"/>
  <c r="Z472" i="3"/>
  <c r="Y472" i="3"/>
  <c r="X472" i="3"/>
  <c r="W472" i="3"/>
  <c r="V472" i="3"/>
  <c r="Q472" i="3"/>
  <c r="N472" i="3"/>
  <c r="M472" i="3"/>
  <c r="B472" i="3"/>
  <c r="Z471" i="3"/>
  <c r="Y471" i="3"/>
  <c r="X471" i="3"/>
  <c r="W471" i="3"/>
  <c r="V471" i="3"/>
  <c r="Q471" i="3"/>
  <c r="N471" i="3"/>
  <c r="M471" i="3"/>
  <c r="B471" i="3"/>
  <c r="Z470" i="3"/>
  <c r="Y470" i="3"/>
  <c r="X470" i="3"/>
  <c r="W470" i="3"/>
  <c r="V470" i="3"/>
  <c r="Q470" i="3"/>
  <c r="N470" i="3"/>
  <c r="M470" i="3"/>
  <c r="B470" i="3"/>
  <c r="Z469" i="3"/>
  <c r="Y469" i="3"/>
  <c r="X469" i="3"/>
  <c r="W469" i="3"/>
  <c r="V469" i="3"/>
  <c r="Q469" i="3"/>
  <c r="N469" i="3"/>
  <c r="M469" i="3"/>
  <c r="B469" i="3"/>
  <c r="Z468" i="3"/>
  <c r="Y468" i="3"/>
  <c r="X468" i="3"/>
  <c r="W468" i="3"/>
  <c r="V468" i="3"/>
  <c r="Q468" i="3"/>
  <c r="N468" i="3"/>
  <c r="M468" i="3"/>
  <c r="B468" i="3"/>
  <c r="Z467" i="3"/>
  <c r="Y467" i="3"/>
  <c r="X467" i="3"/>
  <c r="W467" i="3"/>
  <c r="V467" i="3"/>
  <c r="Q467" i="3"/>
  <c r="N467" i="3"/>
  <c r="M467" i="3"/>
  <c r="B467" i="3"/>
  <c r="Z466" i="3"/>
  <c r="Y466" i="3"/>
  <c r="X466" i="3"/>
  <c r="W466" i="3"/>
  <c r="V466" i="3"/>
  <c r="Q466" i="3"/>
  <c r="N466" i="3"/>
  <c r="M466" i="3"/>
  <c r="B466" i="3"/>
  <c r="Z465" i="3"/>
  <c r="Y465" i="3"/>
  <c r="X465" i="3"/>
  <c r="W465" i="3"/>
  <c r="V465" i="3"/>
  <c r="Q465" i="3"/>
  <c r="N465" i="3"/>
  <c r="M465" i="3"/>
  <c r="B465" i="3"/>
  <c r="Z464" i="3"/>
  <c r="Y464" i="3"/>
  <c r="X464" i="3"/>
  <c r="W464" i="3"/>
  <c r="V464" i="3"/>
  <c r="Q464" i="3"/>
  <c r="N464" i="3"/>
  <c r="M464" i="3"/>
  <c r="B464" i="3"/>
  <c r="Z463" i="3"/>
  <c r="Y463" i="3"/>
  <c r="X463" i="3"/>
  <c r="W463" i="3"/>
  <c r="V463" i="3"/>
  <c r="Q463" i="3"/>
  <c r="N463" i="3"/>
  <c r="M463" i="3"/>
  <c r="B463" i="3"/>
  <c r="Z462" i="3"/>
  <c r="Y462" i="3"/>
  <c r="X462" i="3"/>
  <c r="W462" i="3"/>
  <c r="V462" i="3"/>
  <c r="Q462" i="3"/>
  <c r="N462" i="3"/>
  <c r="M462" i="3"/>
  <c r="B462" i="3"/>
  <c r="Z461" i="3"/>
  <c r="Y461" i="3"/>
  <c r="X461" i="3"/>
  <c r="W461" i="3"/>
  <c r="V461" i="3"/>
  <c r="Q461" i="3"/>
  <c r="N461" i="3"/>
  <c r="M461" i="3"/>
  <c r="B461" i="3"/>
  <c r="Z460" i="3"/>
  <c r="Y460" i="3"/>
  <c r="X460" i="3"/>
  <c r="W460" i="3"/>
  <c r="V460" i="3"/>
  <c r="Q460" i="3"/>
  <c r="N460" i="3"/>
  <c r="M460" i="3"/>
  <c r="B460" i="3"/>
  <c r="Z459" i="3"/>
  <c r="Y459" i="3"/>
  <c r="X459" i="3"/>
  <c r="W459" i="3"/>
  <c r="V459" i="3"/>
  <c r="Q459" i="3"/>
  <c r="N459" i="3"/>
  <c r="M459" i="3"/>
  <c r="B459" i="3"/>
  <c r="Z458" i="3"/>
  <c r="Y458" i="3"/>
  <c r="X458" i="3"/>
  <c r="W458" i="3"/>
  <c r="V458" i="3"/>
  <c r="Q458" i="3"/>
  <c r="N458" i="3"/>
  <c r="M458" i="3"/>
  <c r="B458" i="3"/>
  <c r="Z457" i="3"/>
  <c r="Y457" i="3"/>
  <c r="X457" i="3"/>
  <c r="W457" i="3"/>
  <c r="V457" i="3"/>
  <c r="Q457" i="3"/>
  <c r="N457" i="3"/>
  <c r="M457" i="3"/>
  <c r="B457" i="3"/>
  <c r="Z456" i="3"/>
  <c r="Y456" i="3"/>
  <c r="X456" i="3"/>
  <c r="W456" i="3"/>
  <c r="V456" i="3"/>
  <c r="Q456" i="3"/>
  <c r="N456" i="3"/>
  <c r="M456" i="3"/>
  <c r="B456" i="3"/>
  <c r="Z455" i="3"/>
  <c r="Y455" i="3"/>
  <c r="X455" i="3"/>
  <c r="W455" i="3"/>
  <c r="V455" i="3"/>
  <c r="Q455" i="3"/>
  <c r="N455" i="3"/>
  <c r="M455" i="3"/>
  <c r="B455" i="3"/>
  <c r="Z454" i="3"/>
  <c r="Y454" i="3"/>
  <c r="X454" i="3"/>
  <c r="W454" i="3"/>
  <c r="V454" i="3"/>
  <c r="Q454" i="3"/>
  <c r="N454" i="3"/>
  <c r="M454" i="3"/>
  <c r="B454" i="3"/>
  <c r="Z453" i="3"/>
  <c r="Y453" i="3"/>
  <c r="X453" i="3"/>
  <c r="W453" i="3"/>
  <c r="V453" i="3"/>
  <c r="Q453" i="3"/>
  <c r="N453" i="3"/>
  <c r="M453" i="3"/>
  <c r="B453" i="3"/>
  <c r="Z452" i="3"/>
  <c r="Y452" i="3"/>
  <c r="X452" i="3"/>
  <c r="W452" i="3"/>
  <c r="V452" i="3"/>
  <c r="Q452" i="3"/>
  <c r="N452" i="3"/>
  <c r="M452" i="3"/>
  <c r="B452" i="3"/>
  <c r="Z451" i="3"/>
  <c r="Y451" i="3"/>
  <c r="X451" i="3"/>
  <c r="W451" i="3"/>
  <c r="V451" i="3"/>
  <c r="Q451" i="3"/>
  <c r="N451" i="3"/>
  <c r="M451" i="3"/>
  <c r="B451" i="3"/>
  <c r="Z450" i="3"/>
  <c r="Y450" i="3"/>
  <c r="X450" i="3"/>
  <c r="W450" i="3"/>
  <c r="V450" i="3"/>
  <c r="Q450" i="3"/>
  <c r="N450" i="3"/>
  <c r="M450" i="3"/>
  <c r="B450" i="3"/>
  <c r="Z449" i="3"/>
  <c r="Y449" i="3"/>
  <c r="X449" i="3"/>
  <c r="W449" i="3"/>
  <c r="V449" i="3"/>
  <c r="Q449" i="3"/>
  <c r="N449" i="3"/>
  <c r="M449" i="3"/>
  <c r="B449" i="3"/>
  <c r="Z448" i="3"/>
  <c r="Y448" i="3"/>
  <c r="X448" i="3"/>
  <c r="W448" i="3"/>
  <c r="V448" i="3"/>
  <c r="Q448" i="3"/>
  <c r="N448" i="3"/>
  <c r="M448" i="3"/>
  <c r="B448" i="3"/>
  <c r="Z447" i="3"/>
  <c r="Y447" i="3"/>
  <c r="X447" i="3"/>
  <c r="W447" i="3"/>
  <c r="V447" i="3"/>
  <c r="Q447" i="3"/>
  <c r="N447" i="3"/>
  <c r="M447" i="3"/>
  <c r="B447" i="3"/>
  <c r="Z446" i="3"/>
  <c r="Y446" i="3"/>
  <c r="X446" i="3"/>
  <c r="W446" i="3"/>
  <c r="V446" i="3"/>
  <c r="Q446" i="3"/>
  <c r="N446" i="3"/>
  <c r="M446" i="3"/>
  <c r="B446" i="3"/>
  <c r="Z445" i="3"/>
  <c r="Y445" i="3"/>
  <c r="X445" i="3"/>
  <c r="W445" i="3"/>
  <c r="V445" i="3"/>
  <c r="Q445" i="3"/>
  <c r="N445" i="3"/>
  <c r="M445" i="3"/>
  <c r="B445" i="3"/>
  <c r="Z444" i="3"/>
  <c r="Y444" i="3"/>
  <c r="X444" i="3"/>
  <c r="W444" i="3"/>
  <c r="V444" i="3"/>
  <c r="Q444" i="3"/>
  <c r="N444" i="3"/>
  <c r="M444" i="3"/>
  <c r="B444" i="3"/>
  <c r="Z443" i="3"/>
  <c r="Y443" i="3"/>
  <c r="X443" i="3"/>
  <c r="W443" i="3"/>
  <c r="V443" i="3"/>
  <c r="Q443" i="3"/>
  <c r="N443" i="3"/>
  <c r="M443" i="3"/>
  <c r="B443" i="3"/>
  <c r="Z442" i="3"/>
  <c r="Y442" i="3"/>
  <c r="X442" i="3"/>
  <c r="W442" i="3"/>
  <c r="V442" i="3"/>
  <c r="Q442" i="3"/>
  <c r="N442" i="3"/>
  <c r="M442" i="3"/>
  <c r="B442" i="3"/>
  <c r="Z441" i="3"/>
  <c r="Y441" i="3"/>
  <c r="X441" i="3"/>
  <c r="W441" i="3"/>
  <c r="V441" i="3"/>
  <c r="Q441" i="3"/>
  <c r="N441" i="3"/>
  <c r="M441" i="3"/>
  <c r="B441" i="3"/>
  <c r="Z440" i="3"/>
  <c r="Y440" i="3"/>
  <c r="X440" i="3"/>
  <c r="W440" i="3"/>
  <c r="V440" i="3"/>
  <c r="Q440" i="3"/>
  <c r="N440" i="3"/>
  <c r="M440" i="3"/>
  <c r="B440" i="3"/>
  <c r="Z439" i="3"/>
  <c r="Y439" i="3"/>
  <c r="X439" i="3"/>
  <c r="W439" i="3"/>
  <c r="V439" i="3"/>
  <c r="Q439" i="3"/>
  <c r="N439" i="3"/>
  <c r="M439" i="3"/>
  <c r="B439" i="3"/>
  <c r="Z438" i="3"/>
  <c r="Y438" i="3"/>
  <c r="X438" i="3"/>
  <c r="W438" i="3"/>
  <c r="V438" i="3"/>
  <c r="Q438" i="3"/>
  <c r="N438" i="3"/>
  <c r="M438" i="3"/>
  <c r="B438" i="3"/>
  <c r="Z437" i="3"/>
  <c r="Y437" i="3"/>
  <c r="X437" i="3"/>
  <c r="W437" i="3"/>
  <c r="V437" i="3"/>
  <c r="Q437" i="3"/>
  <c r="N437" i="3"/>
  <c r="M437" i="3"/>
  <c r="B437" i="3"/>
  <c r="Z436" i="3"/>
  <c r="Y436" i="3"/>
  <c r="X436" i="3"/>
  <c r="W436" i="3"/>
  <c r="V436" i="3"/>
  <c r="Q436" i="3"/>
  <c r="N436" i="3"/>
  <c r="M436" i="3"/>
  <c r="B436" i="3"/>
  <c r="Z435" i="3"/>
  <c r="Y435" i="3"/>
  <c r="X435" i="3"/>
  <c r="W435" i="3"/>
  <c r="V435" i="3"/>
  <c r="Q435" i="3"/>
  <c r="N435" i="3"/>
  <c r="M435" i="3"/>
  <c r="B435" i="3"/>
  <c r="Z434" i="3"/>
  <c r="Y434" i="3"/>
  <c r="X434" i="3"/>
  <c r="W434" i="3"/>
  <c r="V434" i="3"/>
  <c r="Q434" i="3"/>
  <c r="N434" i="3"/>
  <c r="M434" i="3"/>
  <c r="B434" i="3"/>
  <c r="Z433" i="3"/>
  <c r="Y433" i="3"/>
  <c r="X433" i="3"/>
  <c r="W433" i="3"/>
  <c r="V433" i="3"/>
  <c r="Q433" i="3"/>
  <c r="N433" i="3"/>
  <c r="M433" i="3"/>
  <c r="B433" i="3"/>
  <c r="Z432" i="3"/>
  <c r="Y432" i="3"/>
  <c r="X432" i="3"/>
  <c r="W432" i="3"/>
  <c r="V432" i="3"/>
  <c r="Q432" i="3"/>
  <c r="N432" i="3"/>
  <c r="M432" i="3"/>
  <c r="B432" i="3"/>
  <c r="Z431" i="3"/>
  <c r="Y431" i="3"/>
  <c r="X431" i="3"/>
  <c r="W431" i="3"/>
  <c r="V431" i="3"/>
  <c r="Q431" i="3"/>
  <c r="N431" i="3"/>
  <c r="M431" i="3"/>
  <c r="B431" i="3"/>
  <c r="Z430" i="3"/>
  <c r="Y430" i="3"/>
  <c r="X430" i="3"/>
  <c r="W430" i="3"/>
  <c r="V430" i="3"/>
  <c r="Q430" i="3"/>
  <c r="N430" i="3"/>
  <c r="M430" i="3"/>
  <c r="B430" i="3"/>
  <c r="Z429" i="3"/>
  <c r="Y429" i="3"/>
  <c r="X429" i="3"/>
  <c r="W429" i="3"/>
  <c r="V429" i="3"/>
  <c r="Q429" i="3"/>
  <c r="N429" i="3"/>
  <c r="M429" i="3"/>
  <c r="B429" i="3"/>
  <c r="Z428" i="3"/>
  <c r="Y428" i="3"/>
  <c r="X428" i="3"/>
  <c r="W428" i="3"/>
  <c r="V428" i="3"/>
  <c r="Q428" i="3"/>
  <c r="N428" i="3"/>
  <c r="M428" i="3"/>
  <c r="B428" i="3"/>
  <c r="Z427" i="3"/>
  <c r="Y427" i="3"/>
  <c r="X427" i="3"/>
  <c r="W427" i="3"/>
  <c r="V427" i="3"/>
  <c r="Q427" i="3"/>
  <c r="N427" i="3"/>
  <c r="M427" i="3"/>
  <c r="B427" i="3"/>
  <c r="Z426" i="3"/>
  <c r="Y426" i="3"/>
  <c r="X426" i="3"/>
  <c r="W426" i="3"/>
  <c r="V426" i="3"/>
  <c r="Q426" i="3"/>
  <c r="N426" i="3"/>
  <c r="M426" i="3"/>
  <c r="B426" i="3"/>
  <c r="Z425" i="3"/>
  <c r="Y425" i="3"/>
  <c r="X425" i="3"/>
  <c r="W425" i="3"/>
  <c r="V425" i="3"/>
  <c r="Q425" i="3"/>
  <c r="N425" i="3"/>
  <c r="M425" i="3"/>
  <c r="B425" i="3"/>
  <c r="Z424" i="3"/>
  <c r="Y424" i="3"/>
  <c r="X424" i="3"/>
  <c r="W424" i="3"/>
  <c r="V424" i="3"/>
  <c r="Q424" i="3"/>
  <c r="N424" i="3"/>
  <c r="M424" i="3"/>
  <c r="B424" i="3"/>
  <c r="Z423" i="3"/>
  <c r="Y423" i="3"/>
  <c r="X423" i="3"/>
  <c r="W423" i="3"/>
  <c r="V423" i="3"/>
  <c r="Q423" i="3"/>
  <c r="N423" i="3"/>
  <c r="M423" i="3"/>
  <c r="B423" i="3"/>
  <c r="Z422" i="3"/>
  <c r="Y422" i="3"/>
  <c r="X422" i="3"/>
  <c r="W422" i="3"/>
  <c r="V422" i="3"/>
  <c r="Q422" i="3"/>
  <c r="N422" i="3"/>
  <c r="M422" i="3"/>
  <c r="B422" i="3"/>
  <c r="Z421" i="3"/>
  <c r="Y421" i="3"/>
  <c r="X421" i="3"/>
  <c r="W421" i="3"/>
  <c r="V421" i="3"/>
  <c r="Q421" i="3"/>
  <c r="N421" i="3"/>
  <c r="M421" i="3"/>
  <c r="B421" i="3"/>
  <c r="Z420" i="3"/>
  <c r="Y420" i="3"/>
  <c r="X420" i="3"/>
  <c r="W420" i="3"/>
  <c r="V420" i="3"/>
  <c r="Q420" i="3"/>
  <c r="N420" i="3"/>
  <c r="M420" i="3"/>
  <c r="B420" i="3"/>
  <c r="Z419" i="3"/>
  <c r="Y419" i="3"/>
  <c r="X419" i="3"/>
  <c r="W419" i="3"/>
  <c r="V419" i="3"/>
  <c r="Q419" i="3"/>
  <c r="N419" i="3"/>
  <c r="M419" i="3"/>
  <c r="B419" i="3"/>
  <c r="Z418" i="3"/>
  <c r="Y418" i="3"/>
  <c r="X418" i="3"/>
  <c r="W418" i="3"/>
  <c r="V418" i="3"/>
  <c r="Q418" i="3"/>
  <c r="N418" i="3"/>
  <c r="M418" i="3"/>
  <c r="B418" i="3"/>
  <c r="Z417" i="3"/>
  <c r="Y417" i="3"/>
  <c r="X417" i="3"/>
  <c r="W417" i="3"/>
  <c r="V417" i="3"/>
  <c r="Q417" i="3"/>
  <c r="N417" i="3"/>
  <c r="M417" i="3"/>
  <c r="B417" i="3"/>
  <c r="Z416" i="3"/>
  <c r="Y416" i="3"/>
  <c r="X416" i="3"/>
  <c r="W416" i="3"/>
  <c r="V416" i="3"/>
  <c r="Q416" i="3"/>
  <c r="N416" i="3"/>
  <c r="M416" i="3"/>
  <c r="B416" i="3"/>
  <c r="Z415" i="3"/>
  <c r="Y415" i="3"/>
  <c r="X415" i="3"/>
  <c r="W415" i="3"/>
  <c r="V415" i="3"/>
  <c r="Q415" i="3"/>
  <c r="N415" i="3"/>
  <c r="M415" i="3"/>
  <c r="B415" i="3"/>
  <c r="Z414" i="3"/>
  <c r="Y414" i="3"/>
  <c r="X414" i="3"/>
  <c r="W414" i="3"/>
  <c r="V414" i="3"/>
  <c r="Q414" i="3"/>
  <c r="N414" i="3"/>
  <c r="M414" i="3"/>
  <c r="B414" i="3"/>
  <c r="Z413" i="3"/>
  <c r="Y413" i="3"/>
  <c r="X413" i="3"/>
  <c r="W413" i="3"/>
  <c r="V413" i="3"/>
  <c r="Q413" i="3"/>
  <c r="N413" i="3"/>
  <c r="M413" i="3"/>
  <c r="B413" i="3"/>
  <c r="Z412" i="3"/>
  <c r="Y412" i="3"/>
  <c r="X412" i="3"/>
  <c r="W412" i="3"/>
  <c r="V412" i="3"/>
  <c r="Q412" i="3"/>
  <c r="N412" i="3"/>
  <c r="M412" i="3"/>
  <c r="B412" i="3"/>
  <c r="Z411" i="3"/>
  <c r="Y411" i="3"/>
  <c r="X411" i="3"/>
  <c r="W411" i="3"/>
  <c r="V411" i="3"/>
  <c r="Q411" i="3"/>
  <c r="N411" i="3"/>
  <c r="M411" i="3"/>
  <c r="B411" i="3"/>
  <c r="Z410" i="3"/>
  <c r="Y410" i="3"/>
  <c r="X410" i="3"/>
  <c r="W410" i="3"/>
  <c r="V410" i="3"/>
  <c r="Q410" i="3"/>
  <c r="N410" i="3"/>
  <c r="M410" i="3"/>
  <c r="B410" i="3"/>
  <c r="Z409" i="3"/>
  <c r="Y409" i="3"/>
  <c r="X409" i="3"/>
  <c r="W409" i="3"/>
  <c r="V409" i="3"/>
  <c r="Q409" i="3"/>
  <c r="N409" i="3"/>
  <c r="M409" i="3"/>
  <c r="B409" i="3"/>
  <c r="Z408" i="3"/>
  <c r="Y408" i="3"/>
  <c r="X408" i="3"/>
  <c r="W408" i="3"/>
  <c r="V408" i="3"/>
  <c r="Q408" i="3"/>
  <c r="N408" i="3"/>
  <c r="M408" i="3"/>
  <c r="B408" i="3"/>
  <c r="Z407" i="3"/>
  <c r="Y407" i="3"/>
  <c r="X407" i="3"/>
  <c r="W407" i="3"/>
  <c r="V407" i="3"/>
  <c r="Q407" i="3"/>
  <c r="N407" i="3"/>
  <c r="M407" i="3"/>
  <c r="B407" i="3"/>
  <c r="Z406" i="3"/>
  <c r="Y406" i="3"/>
  <c r="X406" i="3"/>
  <c r="W406" i="3"/>
  <c r="V406" i="3"/>
  <c r="Q406" i="3"/>
  <c r="N406" i="3"/>
  <c r="M406" i="3"/>
  <c r="B406" i="3"/>
  <c r="Z405" i="3"/>
  <c r="Y405" i="3"/>
  <c r="X405" i="3"/>
  <c r="W405" i="3"/>
  <c r="V405" i="3"/>
  <c r="Q405" i="3"/>
  <c r="N405" i="3"/>
  <c r="M405" i="3"/>
  <c r="B405" i="3"/>
  <c r="Z404" i="3"/>
  <c r="Y404" i="3"/>
  <c r="X404" i="3"/>
  <c r="W404" i="3"/>
  <c r="V404" i="3"/>
  <c r="Q404" i="3"/>
  <c r="N404" i="3"/>
  <c r="M404" i="3"/>
  <c r="B404" i="3"/>
  <c r="Z403" i="3"/>
  <c r="Y403" i="3"/>
  <c r="X403" i="3"/>
  <c r="W403" i="3"/>
  <c r="V403" i="3"/>
  <c r="Q403" i="3"/>
  <c r="N403" i="3"/>
  <c r="M403" i="3"/>
  <c r="B403" i="3"/>
  <c r="Z402" i="3"/>
  <c r="Y402" i="3"/>
  <c r="X402" i="3"/>
  <c r="W402" i="3"/>
  <c r="V402" i="3"/>
  <c r="Q402" i="3"/>
  <c r="N402" i="3"/>
  <c r="M402" i="3"/>
  <c r="B402" i="3"/>
  <c r="Z401" i="3"/>
  <c r="Y401" i="3"/>
  <c r="X401" i="3"/>
  <c r="W401" i="3"/>
  <c r="V401" i="3"/>
  <c r="Q401" i="3"/>
  <c r="N401" i="3"/>
  <c r="M401" i="3"/>
  <c r="B401" i="3"/>
  <c r="Z400" i="3"/>
  <c r="Y400" i="3"/>
  <c r="X400" i="3"/>
  <c r="W400" i="3"/>
  <c r="V400" i="3"/>
  <c r="Q400" i="3"/>
  <c r="N400" i="3"/>
  <c r="M400" i="3"/>
  <c r="B400" i="3"/>
  <c r="Z399" i="3"/>
  <c r="Y399" i="3"/>
  <c r="X399" i="3"/>
  <c r="W399" i="3"/>
  <c r="V399" i="3"/>
  <c r="Q399" i="3"/>
  <c r="N399" i="3"/>
  <c r="M399" i="3"/>
  <c r="B399" i="3"/>
  <c r="Z398" i="3"/>
  <c r="Y398" i="3"/>
  <c r="X398" i="3"/>
  <c r="W398" i="3"/>
  <c r="V398" i="3"/>
  <c r="Q398" i="3"/>
  <c r="N398" i="3"/>
  <c r="M398" i="3"/>
  <c r="B398" i="3"/>
  <c r="Z397" i="3"/>
  <c r="Y397" i="3"/>
  <c r="X397" i="3"/>
  <c r="W397" i="3"/>
  <c r="V397" i="3"/>
  <c r="Q397" i="3"/>
  <c r="N397" i="3"/>
  <c r="M397" i="3"/>
  <c r="B397" i="3"/>
  <c r="Z396" i="3"/>
  <c r="Y396" i="3"/>
  <c r="X396" i="3"/>
  <c r="W396" i="3"/>
  <c r="V396" i="3"/>
  <c r="Q396" i="3"/>
  <c r="N396" i="3"/>
  <c r="M396" i="3"/>
  <c r="B396" i="3"/>
  <c r="Z395" i="3"/>
  <c r="Y395" i="3"/>
  <c r="X395" i="3"/>
  <c r="W395" i="3"/>
  <c r="V395" i="3"/>
  <c r="Q395" i="3"/>
  <c r="N395" i="3"/>
  <c r="M395" i="3"/>
  <c r="B395" i="3"/>
  <c r="Z394" i="3"/>
  <c r="Y394" i="3"/>
  <c r="X394" i="3"/>
  <c r="W394" i="3"/>
  <c r="V394" i="3"/>
  <c r="Q394" i="3"/>
  <c r="N394" i="3"/>
  <c r="M394" i="3"/>
  <c r="B394" i="3"/>
  <c r="Z393" i="3"/>
  <c r="Y393" i="3"/>
  <c r="X393" i="3"/>
  <c r="W393" i="3"/>
  <c r="V393" i="3"/>
  <c r="Q393" i="3"/>
  <c r="N393" i="3"/>
  <c r="M393" i="3"/>
  <c r="B393" i="3"/>
  <c r="Z392" i="3"/>
  <c r="Y392" i="3"/>
  <c r="X392" i="3"/>
  <c r="W392" i="3"/>
  <c r="V392" i="3"/>
  <c r="Q392" i="3"/>
  <c r="N392" i="3"/>
  <c r="M392" i="3"/>
  <c r="B392" i="3"/>
  <c r="Z391" i="3"/>
  <c r="Y391" i="3"/>
  <c r="X391" i="3"/>
  <c r="W391" i="3"/>
  <c r="V391" i="3"/>
  <c r="Q391" i="3"/>
  <c r="N391" i="3"/>
  <c r="M391" i="3"/>
  <c r="B391" i="3"/>
  <c r="Z390" i="3"/>
  <c r="Y390" i="3"/>
  <c r="X390" i="3"/>
  <c r="W390" i="3"/>
  <c r="V390" i="3"/>
  <c r="Q390" i="3"/>
  <c r="N390" i="3"/>
  <c r="M390" i="3"/>
  <c r="B390" i="3"/>
  <c r="Z389" i="3"/>
  <c r="Y389" i="3"/>
  <c r="X389" i="3"/>
  <c r="W389" i="3"/>
  <c r="V389" i="3"/>
  <c r="Q389" i="3"/>
  <c r="N389" i="3"/>
  <c r="M389" i="3"/>
  <c r="B389" i="3"/>
  <c r="Z388" i="3"/>
  <c r="Y388" i="3"/>
  <c r="X388" i="3"/>
  <c r="W388" i="3"/>
  <c r="V388" i="3"/>
  <c r="Q388" i="3"/>
  <c r="N388" i="3"/>
  <c r="M388" i="3"/>
  <c r="B388" i="3"/>
  <c r="Z387" i="3"/>
  <c r="Y387" i="3"/>
  <c r="X387" i="3"/>
  <c r="W387" i="3"/>
  <c r="V387" i="3"/>
  <c r="Q387" i="3"/>
  <c r="N387" i="3"/>
  <c r="M387" i="3"/>
  <c r="B387" i="3"/>
  <c r="Z386" i="3"/>
  <c r="Y386" i="3"/>
  <c r="X386" i="3"/>
  <c r="W386" i="3"/>
  <c r="V386" i="3"/>
  <c r="Q386" i="3"/>
  <c r="N386" i="3"/>
  <c r="M386" i="3"/>
  <c r="B386" i="3"/>
  <c r="Z385" i="3"/>
  <c r="Y385" i="3"/>
  <c r="X385" i="3"/>
  <c r="W385" i="3"/>
  <c r="V385" i="3"/>
  <c r="Q385" i="3"/>
  <c r="N385" i="3"/>
  <c r="M385" i="3"/>
  <c r="B385" i="3"/>
  <c r="Z384" i="3"/>
  <c r="Y384" i="3"/>
  <c r="X384" i="3"/>
  <c r="W384" i="3"/>
  <c r="V384" i="3"/>
  <c r="Q384" i="3"/>
  <c r="N384" i="3"/>
  <c r="M384" i="3"/>
  <c r="B384" i="3"/>
  <c r="Z383" i="3"/>
  <c r="Y383" i="3"/>
  <c r="X383" i="3"/>
  <c r="W383" i="3"/>
  <c r="V383" i="3"/>
  <c r="Q383" i="3"/>
  <c r="N383" i="3"/>
  <c r="M383" i="3"/>
  <c r="B383" i="3"/>
  <c r="Z382" i="3"/>
  <c r="Y382" i="3"/>
  <c r="X382" i="3"/>
  <c r="W382" i="3"/>
  <c r="V382" i="3"/>
  <c r="Q382" i="3"/>
  <c r="N382" i="3"/>
  <c r="M382" i="3"/>
  <c r="B382" i="3"/>
  <c r="Z381" i="3"/>
  <c r="Y381" i="3"/>
  <c r="X381" i="3"/>
  <c r="W381" i="3"/>
  <c r="V381" i="3"/>
  <c r="Q381" i="3"/>
  <c r="N381" i="3"/>
  <c r="M381" i="3"/>
  <c r="B381" i="3"/>
  <c r="Z380" i="3"/>
  <c r="Y380" i="3"/>
  <c r="X380" i="3"/>
  <c r="W380" i="3"/>
  <c r="V380" i="3"/>
  <c r="Q380" i="3"/>
  <c r="N380" i="3"/>
  <c r="M380" i="3"/>
  <c r="B380" i="3"/>
  <c r="Z379" i="3"/>
  <c r="Y379" i="3"/>
  <c r="X379" i="3"/>
  <c r="W379" i="3"/>
  <c r="V379" i="3"/>
  <c r="Q379" i="3"/>
  <c r="N379" i="3"/>
  <c r="M379" i="3"/>
  <c r="B379" i="3"/>
  <c r="Z378" i="3"/>
  <c r="Y378" i="3"/>
  <c r="X378" i="3"/>
  <c r="W378" i="3"/>
  <c r="V378" i="3"/>
  <c r="Q378" i="3"/>
  <c r="N378" i="3"/>
  <c r="M378" i="3"/>
  <c r="B378" i="3"/>
  <c r="Z377" i="3"/>
  <c r="Y377" i="3"/>
  <c r="X377" i="3"/>
  <c r="W377" i="3"/>
  <c r="V377" i="3"/>
  <c r="Q377" i="3"/>
  <c r="N377" i="3"/>
  <c r="M377" i="3"/>
  <c r="B377" i="3"/>
  <c r="Z376" i="3"/>
  <c r="Y376" i="3"/>
  <c r="X376" i="3"/>
  <c r="W376" i="3"/>
  <c r="V376" i="3"/>
  <c r="Q376" i="3"/>
  <c r="N376" i="3"/>
  <c r="M376" i="3"/>
  <c r="B376" i="3"/>
  <c r="Z375" i="3"/>
  <c r="Y375" i="3"/>
  <c r="X375" i="3"/>
  <c r="W375" i="3"/>
  <c r="V375" i="3"/>
  <c r="Q375" i="3"/>
  <c r="N375" i="3"/>
  <c r="M375" i="3"/>
  <c r="B375" i="3"/>
  <c r="Z374" i="3"/>
  <c r="Y374" i="3"/>
  <c r="X374" i="3"/>
  <c r="W374" i="3"/>
  <c r="V374" i="3"/>
  <c r="Q374" i="3"/>
  <c r="N374" i="3"/>
  <c r="M374" i="3"/>
  <c r="B374" i="3"/>
  <c r="Z373" i="3"/>
  <c r="Y373" i="3"/>
  <c r="X373" i="3"/>
  <c r="W373" i="3"/>
  <c r="V373" i="3"/>
  <c r="Q373" i="3"/>
  <c r="N373" i="3"/>
  <c r="M373" i="3"/>
  <c r="B373" i="3"/>
  <c r="Z372" i="3"/>
  <c r="Y372" i="3"/>
  <c r="X372" i="3"/>
  <c r="W372" i="3"/>
  <c r="V372" i="3"/>
  <c r="Q372" i="3"/>
  <c r="N372" i="3"/>
  <c r="M372" i="3"/>
  <c r="B372" i="3"/>
  <c r="Z371" i="3"/>
  <c r="Y371" i="3"/>
  <c r="X371" i="3"/>
  <c r="W371" i="3"/>
  <c r="V371" i="3"/>
  <c r="Q371" i="3"/>
  <c r="N371" i="3"/>
  <c r="M371" i="3"/>
  <c r="B371" i="3"/>
  <c r="Z370" i="3"/>
  <c r="Y370" i="3"/>
  <c r="X370" i="3"/>
  <c r="W370" i="3"/>
  <c r="V370" i="3"/>
  <c r="Q370" i="3"/>
  <c r="N370" i="3"/>
  <c r="M370" i="3"/>
  <c r="B370" i="3"/>
  <c r="Z369" i="3"/>
  <c r="Y369" i="3"/>
  <c r="X369" i="3"/>
  <c r="W369" i="3"/>
  <c r="V369" i="3"/>
  <c r="Q369" i="3"/>
  <c r="N369" i="3"/>
  <c r="M369" i="3"/>
  <c r="B369" i="3"/>
  <c r="Z368" i="3"/>
  <c r="Y368" i="3"/>
  <c r="X368" i="3"/>
  <c r="W368" i="3"/>
  <c r="V368" i="3"/>
  <c r="Q368" i="3"/>
  <c r="N368" i="3"/>
  <c r="M368" i="3"/>
  <c r="B368" i="3"/>
  <c r="Z367" i="3"/>
  <c r="Y367" i="3"/>
  <c r="X367" i="3"/>
  <c r="W367" i="3"/>
  <c r="V367" i="3"/>
  <c r="Q367" i="3"/>
  <c r="N367" i="3"/>
  <c r="M367" i="3"/>
  <c r="B367" i="3"/>
  <c r="Z366" i="3"/>
  <c r="Y366" i="3"/>
  <c r="X366" i="3"/>
  <c r="W366" i="3"/>
  <c r="V366" i="3"/>
  <c r="Q366" i="3"/>
  <c r="N366" i="3"/>
  <c r="M366" i="3"/>
  <c r="B366" i="3"/>
  <c r="Z365" i="3"/>
  <c r="Y365" i="3"/>
  <c r="X365" i="3"/>
  <c r="W365" i="3"/>
  <c r="V365" i="3"/>
  <c r="Q365" i="3"/>
  <c r="N365" i="3"/>
  <c r="M365" i="3"/>
  <c r="B365" i="3"/>
  <c r="Z364" i="3"/>
  <c r="Y364" i="3"/>
  <c r="X364" i="3"/>
  <c r="W364" i="3"/>
  <c r="V364" i="3"/>
  <c r="Q364" i="3"/>
  <c r="N364" i="3"/>
  <c r="M364" i="3"/>
  <c r="B364" i="3"/>
  <c r="Z363" i="3"/>
  <c r="Y363" i="3"/>
  <c r="X363" i="3"/>
  <c r="W363" i="3"/>
  <c r="V363" i="3"/>
  <c r="Q363" i="3"/>
  <c r="N363" i="3"/>
  <c r="M363" i="3"/>
  <c r="B363" i="3"/>
  <c r="Z362" i="3"/>
  <c r="Y362" i="3"/>
  <c r="X362" i="3"/>
  <c r="W362" i="3"/>
  <c r="V362" i="3"/>
  <c r="Q362" i="3"/>
  <c r="N362" i="3"/>
  <c r="M362" i="3"/>
  <c r="B362" i="3"/>
  <c r="Z361" i="3"/>
  <c r="Y361" i="3"/>
  <c r="X361" i="3"/>
  <c r="W361" i="3"/>
  <c r="V361" i="3"/>
  <c r="Q361" i="3"/>
  <c r="N361" i="3"/>
  <c r="M361" i="3"/>
  <c r="B361" i="3"/>
  <c r="Z360" i="3"/>
  <c r="Y360" i="3"/>
  <c r="X360" i="3"/>
  <c r="W360" i="3"/>
  <c r="V360" i="3"/>
  <c r="Q360" i="3"/>
  <c r="N360" i="3"/>
  <c r="M360" i="3"/>
  <c r="B360" i="3"/>
  <c r="Z359" i="3"/>
  <c r="Y359" i="3"/>
  <c r="X359" i="3"/>
  <c r="W359" i="3"/>
  <c r="V359" i="3"/>
  <c r="Q359" i="3"/>
  <c r="N359" i="3"/>
  <c r="M359" i="3"/>
  <c r="B359" i="3"/>
  <c r="Z358" i="3"/>
  <c r="Y358" i="3"/>
  <c r="X358" i="3"/>
  <c r="W358" i="3"/>
  <c r="V358" i="3"/>
  <c r="Q358" i="3"/>
  <c r="N358" i="3"/>
  <c r="M358" i="3"/>
  <c r="B358" i="3"/>
  <c r="Z357" i="3"/>
  <c r="Y357" i="3"/>
  <c r="X357" i="3"/>
  <c r="W357" i="3"/>
  <c r="V357" i="3"/>
  <c r="Q357" i="3"/>
  <c r="N357" i="3"/>
  <c r="M357" i="3"/>
  <c r="B357" i="3"/>
  <c r="Z356" i="3"/>
  <c r="Y356" i="3"/>
  <c r="X356" i="3"/>
  <c r="W356" i="3"/>
  <c r="V356" i="3"/>
  <c r="Q356" i="3"/>
  <c r="N356" i="3"/>
  <c r="M356" i="3"/>
  <c r="B356" i="3"/>
  <c r="Z355" i="3"/>
  <c r="Y355" i="3"/>
  <c r="X355" i="3"/>
  <c r="W355" i="3"/>
  <c r="V355" i="3"/>
  <c r="Q355" i="3"/>
  <c r="N355" i="3"/>
  <c r="M355" i="3"/>
  <c r="B355" i="3"/>
  <c r="Z354" i="3"/>
  <c r="Y354" i="3"/>
  <c r="X354" i="3"/>
  <c r="W354" i="3"/>
  <c r="V354" i="3"/>
  <c r="Q354" i="3"/>
  <c r="N354" i="3"/>
  <c r="M354" i="3"/>
  <c r="B354" i="3"/>
  <c r="Z353" i="3"/>
  <c r="Y353" i="3"/>
  <c r="X353" i="3"/>
  <c r="W353" i="3"/>
  <c r="V353" i="3"/>
  <c r="Q353" i="3"/>
  <c r="N353" i="3"/>
  <c r="M353" i="3"/>
  <c r="B353" i="3"/>
  <c r="Z352" i="3"/>
  <c r="Y352" i="3"/>
  <c r="X352" i="3"/>
  <c r="W352" i="3"/>
  <c r="V352" i="3"/>
  <c r="Q352" i="3"/>
  <c r="N352" i="3"/>
  <c r="M352" i="3"/>
  <c r="B352" i="3"/>
  <c r="Z351" i="3"/>
  <c r="Y351" i="3"/>
  <c r="X351" i="3"/>
  <c r="W351" i="3"/>
  <c r="V351" i="3"/>
  <c r="Q351" i="3"/>
  <c r="N351" i="3"/>
  <c r="M351" i="3"/>
  <c r="B351" i="3"/>
  <c r="Z350" i="3"/>
  <c r="Y350" i="3"/>
  <c r="X350" i="3"/>
  <c r="W350" i="3"/>
  <c r="V350" i="3"/>
  <c r="Q350" i="3"/>
  <c r="N350" i="3"/>
  <c r="M350" i="3"/>
  <c r="B350" i="3"/>
  <c r="Z349" i="3"/>
  <c r="Y349" i="3"/>
  <c r="X349" i="3"/>
  <c r="W349" i="3"/>
  <c r="V349" i="3"/>
  <c r="Q349" i="3"/>
  <c r="N349" i="3"/>
  <c r="M349" i="3"/>
  <c r="B349" i="3"/>
  <c r="Z348" i="3"/>
  <c r="Y348" i="3"/>
  <c r="X348" i="3"/>
  <c r="W348" i="3"/>
  <c r="V348" i="3"/>
  <c r="Q348" i="3"/>
  <c r="N348" i="3"/>
  <c r="M348" i="3"/>
  <c r="B348" i="3"/>
  <c r="Z347" i="3"/>
  <c r="Y347" i="3"/>
  <c r="X347" i="3"/>
  <c r="W347" i="3"/>
  <c r="V347" i="3"/>
  <c r="Q347" i="3"/>
  <c r="N347" i="3"/>
  <c r="M347" i="3"/>
  <c r="B347" i="3"/>
  <c r="Z346" i="3"/>
  <c r="Y346" i="3"/>
  <c r="X346" i="3"/>
  <c r="W346" i="3"/>
  <c r="V346" i="3"/>
  <c r="Q346" i="3"/>
  <c r="N346" i="3"/>
  <c r="M346" i="3"/>
  <c r="B346" i="3"/>
  <c r="Z345" i="3"/>
  <c r="Y345" i="3"/>
  <c r="X345" i="3"/>
  <c r="W345" i="3"/>
  <c r="V345" i="3"/>
  <c r="Q345" i="3"/>
  <c r="N345" i="3"/>
  <c r="M345" i="3"/>
  <c r="B345" i="3"/>
  <c r="Z344" i="3"/>
  <c r="Y344" i="3"/>
  <c r="X344" i="3"/>
  <c r="W344" i="3"/>
  <c r="V344" i="3"/>
  <c r="Q344" i="3"/>
  <c r="N344" i="3"/>
  <c r="M344" i="3"/>
  <c r="B344" i="3"/>
  <c r="Z343" i="3"/>
  <c r="Y343" i="3"/>
  <c r="X343" i="3"/>
  <c r="W343" i="3"/>
  <c r="V343" i="3"/>
  <c r="Q343" i="3"/>
  <c r="N343" i="3"/>
  <c r="M343" i="3"/>
  <c r="B343" i="3"/>
  <c r="Z342" i="3"/>
  <c r="Y342" i="3"/>
  <c r="X342" i="3"/>
  <c r="W342" i="3"/>
  <c r="V342" i="3"/>
  <c r="Q342" i="3"/>
  <c r="N342" i="3"/>
  <c r="M342" i="3"/>
  <c r="B342" i="3"/>
  <c r="Z341" i="3"/>
  <c r="Y341" i="3"/>
  <c r="X341" i="3"/>
  <c r="W341" i="3"/>
  <c r="V341" i="3"/>
  <c r="Q341" i="3"/>
  <c r="N341" i="3"/>
  <c r="M341" i="3"/>
  <c r="B341" i="3"/>
  <c r="Z340" i="3"/>
  <c r="Y340" i="3"/>
  <c r="X340" i="3"/>
  <c r="W340" i="3"/>
  <c r="V340" i="3"/>
  <c r="Q340" i="3"/>
  <c r="N340" i="3"/>
  <c r="M340" i="3"/>
  <c r="B340" i="3"/>
  <c r="Z339" i="3"/>
  <c r="Y339" i="3"/>
  <c r="X339" i="3"/>
  <c r="W339" i="3"/>
  <c r="V339" i="3"/>
  <c r="Q339" i="3"/>
  <c r="N339" i="3"/>
  <c r="M339" i="3"/>
  <c r="B339" i="3"/>
  <c r="Z338" i="3"/>
  <c r="Y338" i="3"/>
  <c r="X338" i="3"/>
  <c r="W338" i="3"/>
  <c r="V338" i="3"/>
  <c r="Q338" i="3"/>
  <c r="N338" i="3"/>
  <c r="M338" i="3"/>
  <c r="B338" i="3"/>
  <c r="Z337" i="3"/>
  <c r="Y337" i="3"/>
  <c r="X337" i="3"/>
  <c r="W337" i="3"/>
  <c r="V337" i="3"/>
  <c r="Q337" i="3"/>
  <c r="N337" i="3"/>
  <c r="M337" i="3"/>
  <c r="B337" i="3"/>
  <c r="Z336" i="3"/>
  <c r="Y336" i="3"/>
  <c r="X336" i="3"/>
  <c r="W336" i="3"/>
  <c r="V336" i="3"/>
  <c r="Q336" i="3"/>
  <c r="N336" i="3"/>
  <c r="M336" i="3"/>
  <c r="B336" i="3"/>
  <c r="Z335" i="3"/>
  <c r="Y335" i="3"/>
  <c r="X335" i="3"/>
  <c r="W335" i="3"/>
  <c r="V335" i="3"/>
  <c r="Q335" i="3"/>
  <c r="N335" i="3"/>
  <c r="M335" i="3"/>
  <c r="B335" i="3"/>
  <c r="Z334" i="3"/>
  <c r="Y334" i="3"/>
  <c r="X334" i="3"/>
  <c r="W334" i="3"/>
  <c r="V334" i="3"/>
  <c r="Q334" i="3"/>
  <c r="N334" i="3"/>
  <c r="M334" i="3"/>
  <c r="B334" i="3"/>
  <c r="Z333" i="3"/>
  <c r="Y333" i="3"/>
  <c r="X333" i="3"/>
  <c r="W333" i="3"/>
  <c r="V333" i="3"/>
  <c r="Q333" i="3"/>
  <c r="N333" i="3"/>
  <c r="M333" i="3"/>
  <c r="B333" i="3"/>
  <c r="Z332" i="3"/>
  <c r="Y332" i="3"/>
  <c r="X332" i="3"/>
  <c r="W332" i="3"/>
  <c r="V332" i="3"/>
  <c r="Q332" i="3"/>
  <c r="N332" i="3"/>
  <c r="M332" i="3"/>
  <c r="B332" i="3"/>
  <c r="Z331" i="3"/>
  <c r="Y331" i="3"/>
  <c r="X331" i="3"/>
  <c r="W331" i="3"/>
  <c r="V331" i="3"/>
  <c r="Q331" i="3"/>
  <c r="N331" i="3"/>
  <c r="M331" i="3"/>
  <c r="B331" i="3"/>
  <c r="Z330" i="3"/>
  <c r="Y330" i="3"/>
  <c r="X330" i="3"/>
  <c r="W330" i="3"/>
  <c r="V330" i="3"/>
  <c r="Q330" i="3"/>
  <c r="N330" i="3"/>
  <c r="M330" i="3"/>
  <c r="B330" i="3"/>
  <c r="Z329" i="3"/>
  <c r="Y329" i="3"/>
  <c r="X329" i="3"/>
  <c r="W329" i="3"/>
  <c r="V329" i="3"/>
  <c r="Q329" i="3"/>
  <c r="N329" i="3"/>
  <c r="M329" i="3"/>
  <c r="B329" i="3"/>
  <c r="Z328" i="3"/>
  <c r="Y328" i="3"/>
  <c r="X328" i="3"/>
  <c r="W328" i="3"/>
  <c r="V328" i="3"/>
  <c r="Q328" i="3"/>
  <c r="N328" i="3"/>
  <c r="M328" i="3"/>
  <c r="B328" i="3"/>
  <c r="Z327" i="3"/>
  <c r="Y327" i="3"/>
  <c r="X327" i="3"/>
  <c r="W327" i="3"/>
  <c r="V327" i="3"/>
  <c r="Q327" i="3"/>
  <c r="N327" i="3"/>
  <c r="M327" i="3"/>
  <c r="B327" i="3"/>
  <c r="Z326" i="3"/>
  <c r="Y326" i="3"/>
  <c r="X326" i="3"/>
  <c r="W326" i="3"/>
  <c r="V326" i="3"/>
  <c r="Q326" i="3"/>
  <c r="N326" i="3"/>
  <c r="M326" i="3"/>
  <c r="B326" i="3"/>
  <c r="Z325" i="3"/>
  <c r="Y325" i="3"/>
  <c r="X325" i="3"/>
  <c r="W325" i="3"/>
  <c r="V325" i="3"/>
  <c r="Q325" i="3"/>
  <c r="N325" i="3"/>
  <c r="M325" i="3"/>
  <c r="B325" i="3"/>
  <c r="Z324" i="3"/>
  <c r="Y324" i="3"/>
  <c r="X324" i="3"/>
  <c r="W324" i="3"/>
  <c r="V324" i="3"/>
  <c r="Q324" i="3"/>
  <c r="N324" i="3"/>
  <c r="M324" i="3"/>
  <c r="B324" i="3"/>
  <c r="Z323" i="3"/>
  <c r="Y323" i="3"/>
  <c r="X323" i="3"/>
  <c r="W323" i="3"/>
  <c r="V323" i="3"/>
  <c r="Q323" i="3"/>
  <c r="N323" i="3"/>
  <c r="M323" i="3"/>
  <c r="B323" i="3"/>
  <c r="Z322" i="3"/>
  <c r="Y322" i="3"/>
  <c r="X322" i="3"/>
  <c r="W322" i="3"/>
  <c r="V322" i="3"/>
  <c r="Q322" i="3"/>
  <c r="N322" i="3"/>
  <c r="M322" i="3"/>
  <c r="B322" i="3"/>
  <c r="Z321" i="3"/>
  <c r="Y321" i="3"/>
  <c r="X321" i="3"/>
  <c r="W321" i="3"/>
  <c r="V321" i="3"/>
  <c r="Q321" i="3"/>
  <c r="N321" i="3"/>
  <c r="M321" i="3"/>
  <c r="B321" i="3"/>
  <c r="Z320" i="3"/>
  <c r="Y320" i="3"/>
  <c r="X320" i="3"/>
  <c r="W320" i="3"/>
  <c r="V320" i="3"/>
  <c r="Q320" i="3"/>
  <c r="N320" i="3"/>
  <c r="M320" i="3"/>
  <c r="B320" i="3"/>
  <c r="Z319" i="3"/>
  <c r="Y319" i="3"/>
  <c r="X319" i="3"/>
  <c r="W319" i="3"/>
  <c r="V319" i="3"/>
  <c r="Q319" i="3"/>
  <c r="N319" i="3"/>
  <c r="M319" i="3"/>
  <c r="B319" i="3"/>
  <c r="Z318" i="3"/>
  <c r="Y318" i="3"/>
  <c r="X318" i="3"/>
  <c r="W318" i="3"/>
  <c r="V318" i="3"/>
  <c r="Q318" i="3"/>
  <c r="N318" i="3"/>
  <c r="M318" i="3"/>
  <c r="B318" i="3"/>
  <c r="Z317" i="3"/>
  <c r="Y317" i="3"/>
  <c r="X317" i="3"/>
  <c r="W317" i="3"/>
  <c r="V317" i="3"/>
  <c r="Q317" i="3"/>
  <c r="N317" i="3"/>
  <c r="M317" i="3"/>
  <c r="B317" i="3"/>
  <c r="Z316" i="3"/>
  <c r="Y316" i="3"/>
  <c r="X316" i="3"/>
  <c r="W316" i="3"/>
  <c r="V316" i="3"/>
  <c r="Q316" i="3"/>
  <c r="N316" i="3"/>
  <c r="M316" i="3"/>
  <c r="B316" i="3"/>
  <c r="Z315" i="3"/>
  <c r="Y315" i="3"/>
  <c r="X315" i="3"/>
  <c r="W315" i="3"/>
  <c r="V315" i="3"/>
  <c r="Q315" i="3"/>
  <c r="N315" i="3"/>
  <c r="M315" i="3"/>
  <c r="B315" i="3"/>
  <c r="Z314" i="3"/>
  <c r="Y314" i="3"/>
  <c r="X314" i="3"/>
  <c r="W314" i="3"/>
  <c r="V314" i="3"/>
  <c r="Q314" i="3"/>
  <c r="N314" i="3"/>
  <c r="M314" i="3"/>
  <c r="B314" i="3"/>
  <c r="Z313" i="3"/>
  <c r="Y313" i="3"/>
  <c r="X313" i="3"/>
  <c r="W313" i="3"/>
  <c r="V313" i="3"/>
  <c r="Q313" i="3"/>
  <c r="N313" i="3"/>
  <c r="M313" i="3"/>
  <c r="B313" i="3"/>
  <c r="Z312" i="3"/>
  <c r="Y312" i="3"/>
  <c r="X312" i="3"/>
  <c r="W312" i="3"/>
  <c r="V312" i="3"/>
  <c r="Q312" i="3"/>
  <c r="N312" i="3"/>
  <c r="M312" i="3"/>
  <c r="B312" i="3"/>
  <c r="Z311" i="3"/>
  <c r="Y311" i="3"/>
  <c r="X311" i="3"/>
  <c r="W311" i="3"/>
  <c r="V311" i="3"/>
  <c r="Q311" i="3"/>
  <c r="N311" i="3"/>
  <c r="M311" i="3"/>
  <c r="B311" i="3"/>
  <c r="Z310" i="3"/>
  <c r="Y310" i="3"/>
  <c r="X310" i="3"/>
  <c r="W310" i="3"/>
  <c r="V310" i="3"/>
  <c r="Q310" i="3"/>
  <c r="N310" i="3"/>
  <c r="M310" i="3"/>
  <c r="B310" i="3"/>
  <c r="Z309" i="3"/>
  <c r="Y309" i="3"/>
  <c r="X309" i="3"/>
  <c r="W309" i="3"/>
  <c r="V309" i="3"/>
  <c r="Q309" i="3"/>
  <c r="N309" i="3"/>
  <c r="M309" i="3"/>
  <c r="B309" i="3"/>
  <c r="Z308" i="3"/>
  <c r="Y308" i="3"/>
  <c r="X308" i="3"/>
  <c r="W308" i="3"/>
  <c r="V308" i="3"/>
  <c r="Q308" i="3"/>
  <c r="N308" i="3"/>
  <c r="M308" i="3"/>
  <c r="B308" i="3"/>
  <c r="Z307" i="3"/>
  <c r="Y307" i="3"/>
  <c r="X307" i="3"/>
  <c r="W307" i="3"/>
  <c r="V307" i="3"/>
  <c r="Q307" i="3"/>
  <c r="N307" i="3"/>
  <c r="M307" i="3"/>
  <c r="B307" i="3"/>
  <c r="Z306" i="3"/>
  <c r="Y306" i="3"/>
  <c r="X306" i="3"/>
  <c r="W306" i="3"/>
  <c r="V306" i="3"/>
  <c r="Q306" i="3"/>
  <c r="N306" i="3"/>
  <c r="M306" i="3"/>
  <c r="B306" i="3"/>
  <c r="Z305" i="3"/>
  <c r="Y305" i="3"/>
  <c r="X305" i="3"/>
  <c r="W305" i="3"/>
  <c r="V305" i="3"/>
  <c r="Q305" i="3"/>
  <c r="N305" i="3"/>
  <c r="M305" i="3"/>
  <c r="B305" i="3"/>
  <c r="Z304" i="3"/>
  <c r="Y304" i="3"/>
  <c r="X304" i="3"/>
  <c r="W304" i="3"/>
  <c r="V304" i="3"/>
  <c r="Q304" i="3"/>
  <c r="N304" i="3"/>
  <c r="M304" i="3"/>
  <c r="B304" i="3"/>
  <c r="Z303" i="3"/>
  <c r="Y303" i="3"/>
  <c r="X303" i="3"/>
  <c r="W303" i="3"/>
  <c r="V303" i="3"/>
  <c r="Q303" i="3"/>
  <c r="N303" i="3"/>
  <c r="M303" i="3"/>
  <c r="B303" i="3"/>
  <c r="Z302" i="3"/>
  <c r="Y302" i="3"/>
  <c r="X302" i="3"/>
  <c r="W302" i="3"/>
  <c r="V302" i="3"/>
  <c r="Q302" i="3"/>
  <c r="N302" i="3"/>
  <c r="M302" i="3"/>
  <c r="B302" i="3"/>
  <c r="Z301" i="3"/>
  <c r="Y301" i="3"/>
  <c r="X301" i="3"/>
  <c r="W301" i="3"/>
  <c r="V301" i="3"/>
  <c r="Q301" i="3"/>
  <c r="N301" i="3"/>
  <c r="M301" i="3"/>
  <c r="B301" i="3"/>
  <c r="Z300" i="3"/>
  <c r="Y300" i="3"/>
  <c r="X300" i="3"/>
  <c r="W300" i="3"/>
  <c r="V300" i="3"/>
  <c r="Q300" i="3"/>
  <c r="N300" i="3"/>
  <c r="M300" i="3"/>
  <c r="B300" i="3"/>
  <c r="Z299" i="3"/>
  <c r="Y299" i="3"/>
  <c r="X299" i="3"/>
  <c r="W299" i="3"/>
  <c r="V299" i="3"/>
  <c r="Q299" i="3"/>
  <c r="N299" i="3"/>
  <c r="M299" i="3"/>
  <c r="B299" i="3"/>
  <c r="Z298" i="3"/>
  <c r="Y298" i="3"/>
  <c r="X298" i="3"/>
  <c r="W298" i="3"/>
  <c r="V298" i="3"/>
  <c r="Q298" i="3"/>
  <c r="N298" i="3"/>
  <c r="M298" i="3"/>
  <c r="B298" i="3"/>
  <c r="Z297" i="3"/>
  <c r="Y297" i="3"/>
  <c r="X297" i="3"/>
  <c r="W297" i="3"/>
  <c r="V297" i="3"/>
  <c r="Q297" i="3"/>
  <c r="N297" i="3"/>
  <c r="M297" i="3"/>
  <c r="B297" i="3"/>
  <c r="Z296" i="3"/>
  <c r="Y296" i="3"/>
  <c r="X296" i="3"/>
  <c r="W296" i="3"/>
  <c r="V296" i="3"/>
  <c r="Q296" i="3"/>
  <c r="N296" i="3"/>
  <c r="M296" i="3"/>
  <c r="B296" i="3"/>
  <c r="Z295" i="3"/>
  <c r="Y295" i="3"/>
  <c r="X295" i="3"/>
  <c r="W295" i="3"/>
  <c r="V295" i="3"/>
  <c r="Q295" i="3"/>
  <c r="N295" i="3"/>
  <c r="M295" i="3"/>
  <c r="B295" i="3"/>
  <c r="Z294" i="3"/>
  <c r="Y294" i="3"/>
  <c r="X294" i="3"/>
  <c r="W294" i="3"/>
  <c r="V294" i="3"/>
  <c r="Q294" i="3"/>
  <c r="N294" i="3"/>
  <c r="M294" i="3"/>
  <c r="B294" i="3"/>
  <c r="Z293" i="3"/>
  <c r="Y293" i="3"/>
  <c r="X293" i="3"/>
  <c r="W293" i="3"/>
  <c r="V293" i="3"/>
  <c r="Q293" i="3"/>
  <c r="N293" i="3"/>
  <c r="M293" i="3"/>
  <c r="B293" i="3"/>
  <c r="Z292" i="3"/>
  <c r="Y292" i="3"/>
  <c r="X292" i="3"/>
  <c r="W292" i="3"/>
  <c r="V292" i="3"/>
  <c r="Q292" i="3"/>
  <c r="N292" i="3"/>
  <c r="M292" i="3"/>
  <c r="B292" i="3"/>
  <c r="Z291" i="3"/>
  <c r="Y291" i="3"/>
  <c r="X291" i="3"/>
  <c r="W291" i="3"/>
  <c r="V291" i="3"/>
  <c r="Q291" i="3"/>
  <c r="N291" i="3"/>
  <c r="M291" i="3"/>
  <c r="B291" i="3"/>
  <c r="Z290" i="3"/>
  <c r="Y290" i="3"/>
  <c r="X290" i="3"/>
  <c r="W290" i="3"/>
  <c r="V290" i="3"/>
  <c r="Q290" i="3"/>
  <c r="N290" i="3"/>
  <c r="M290" i="3"/>
  <c r="B290" i="3"/>
  <c r="Z289" i="3"/>
  <c r="Y289" i="3"/>
  <c r="X289" i="3"/>
  <c r="W289" i="3"/>
  <c r="V289" i="3"/>
  <c r="Q289" i="3"/>
  <c r="N289" i="3"/>
  <c r="M289" i="3"/>
  <c r="B289" i="3"/>
  <c r="Z288" i="3"/>
  <c r="Y288" i="3"/>
  <c r="X288" i="3"/>
  <c r="W288" i="3"/>
  <c r="V288" i="3"/>
  <c r="Q288" i="3"/>
  <c r="N288" i="3"/>
  <c r="M288" i="3"/>
  <c r="B288" i="3"/>
  <c r="Z287" i="3"/>
  <c r="Y287" i="3"/>
  <c r="X287" i="3"/>
  <c r="W287" i="3"/>
  <c r="V287" i="3"/>
  <c r="Q287" i="3"/>
  <c r="N287" i="3"/>
  <c r="M287" i="3"/>
  <c r="B287" i="3"/>
  <c r="Z286" i="3"/>
  <c r="Y286" i="3"/>
  <c r="X286" i="3"/>
  <c r="W286" i="3"/>
  <c r="V286" i="3"/>
  <c r="Q286" i="3"/>
  <c r="N286" i="3"/>
  <c r="M286" i="3"/>
  <c r="B286" i="3"/>
  <c r="Z285" i="3"/>
  <c r="Y285" i="3"/>
  <c r="X285" i="3"/>
  <c r="W285" i="3"/>
  <c r="V285" i="3"/>
  <c r="Q285" i="3"/>
  <c r="N285" i="3"/>
  <c r="M285" i="3"/>
  <c r="B285" i="3"/>
  <c r="Z284" i="3"/>
  <c r="Y284" i="3"/>
  <c r="X284" i="3"/>
  <c r="W284" i="3"/>
  <c r="V284" i="3"/>
  <c r="Q284" i="3"/>
  <c r="N284" i="3"/>
  <c r="M284" i="3"/>
  <c r="B284" i="3"/>
  <c r="Z283" i="3"/>
  <c r="Y283" i="3"/>
  <c r="X283" i="3"/>
  <c r="W283" i="3"/>
  <c r="V283" i="3"/>
  <c r="Q283" i="3"/>
  <c r="N283" i="3"/>
  <c r="M283" i="3"/>
  <c r="B283" i="3"/>
  <c r="Z282" i="3"/>
  <c r="Y282" i="3"/>
  <c r="X282" i="3"/>
  <c r="W282" i="3"/>
  <c r="V282" i="3"/>
  <c r="Q282" i="3"/>
  <c r="N282" i="3"/>
  <c r="M282" i="3"/>
  <c r="B282" i="3"/>
  <c r="Z281" i="3"/>
  <c r="Y281" i="3"/>
  <c r="X281" i="3"/>
  <c r="W281" i="3"/>
  <c r="V281" i="3"/>
  <c r="Q281" i="3"/>
  <c r="N281" i="3"/>
  <c r="M281" i="3"/>
  <c r="B281" i="3"/>
  <c r="Z280" i="3"/>
  <c r="Y280" i="3"/>
  <c r="X280" i="3"/>
  <c r="W280" i="3"/>
  <c r="V280" i="3"/>
  <c r="Q280" i="3"/>
  <c r="N280" i="3"/>
  <c r="M280" i="3"/>
  <c r="B280" i="3"/>
  <c r="Z279" i="3"/>
  <c r="Y279" i="3"/>
  <c r="X279" i="3"/>
  <c r="W279" i="3"/>
  <c r="V279" i="3"/>
  <c r="Q279" i="3"/>
  <c r="N279" i="3"/>
  <c r="M279" i="3"/>
  <c r="B279" i="3"/>
  <c r="Z278" i="3"/>
  <c r="Y278" i="3"/>
  <c r="X278" i="3"/>
  <c r="W278" i="3"/>
  <c r="V278" i="3"/>
  <c r="Q278" i="3"/>
  <c r="N278" i="3"/>
  <c r="M278" i="3"/>
  <c r="B278" i="3"/>
  <c r="Z277" i="3"/>
  <c r="Y277" i="3"/>
  <c r="X277" i="3"/>
  <c r="W277" i="3"/>
  <c r="V277" i="3"/>
  <c r="Q277" i="3"/>
  <c r="N277" i="3"/>
  <c r="M277" i="3"/>
  <c r="B277" i="3"/>
  <c r="Z276" i="3"/>
  <c r="Y276" i="3"/>
  <c r="X276" i="3"/>
  <c r="W276" i="3"/>
  <c r="V276" i="3"/>
  <c r="Q276" i="3"/>
  <c r="N276" i="3"/>
  <c r="M276" i="3"/>
  <c r="B276" i="3"/>
  <c r="Z275" i="3"/>
  <c r="Y275" i="3"/>
  <c r="X275" i="3"/>
  <c r="W275" i="3"/>
  <c r="V275" i="3"/>
  <c r="Q275" i="3"/>
  <c r="N275" i="3"/>
  <c r="M275" i="3"/>
  <c r="B275" i="3"/>
  <c r="Z274" i="3"/>
  <c r="Y274" i="3"/>
  <c r="X274" i="3"/>
  <c r="W274" i="3"/>
  <c r="V274" i="3"/>
  <c r="Q274" i="3"/>
  <c r="N274" i="3"/>
  <c r="M274" i="3"/>
  <c r="B274" i="3"/>
  <c r="Z273" i="3"/>
  <c r="Y273" i="3"/>
  <c r="X273" i="3"/>
  <c r="W273" i="3"/>
  <c r="V273" i="3"/>
  <c r="Q273" i="3"/>
  <c r="N273" i="3"/>
  <c r="M273" i="3"/>
  <c r="B273" i="3"/>
  <c r="Z272" i="3"/>
  <c r="Y272" i="3"/>
  <c r="X272" i="3"/>
  <c r="W272" i="3"/>
  <c r="V272" i="3"/>
  <c r="Q272" i="3"/>
  <c r="N272" i="3"/>
  <c r="M272" i="3"/>
  <c r="B272" i="3"/>
  <c r="Z271" i="3"/>
  <c r="Y271" i="3"/>
  <c r="X271" i="3"/>
  <c r="W271" i="3"/>
  <c r="V271" i="3"/>
  <c r="Q271" i="3"/>
  <c r="N271" i="3"/>
  <c r="M271" i="3"/>
  <c r="B271" i="3"/>
  <c r="Z270" i="3"/>
  <c r="Y270" i="3"/>
  <c r="X270" i="3"/>
  <c r="W270" i="3"/>
  <c r="V270" i="3"/>
  <c r="Q270" i="3"/>
  <c r="N270" i="3"/>
  <c r="M270" i="3"/>
  <c r="B270" i="3"/>
  <c r="Z269" i="3"/>
  <c r="Y269" i="3"/>
  <c r="X269" i="3"/>
  <c r="W269" i="3"/>
  <c r="V269" i="3"/>
  <c r="Q269" i="3"/>
  <c r="N269" i="3"/>
  <c r="M269" i="3"/>
  <c r="B269" i="3"/>
  <c r="Z268" i="3"/>
  <c r="Y268" i="3"/>
  <c r="X268" i="3"/>
  <c r="W268" i="3"/>
  <c r="V268" i="3"/>
  <c r="Q268" i="3"/>
  <c r="N268" i="3"/>
  <c r="M268" i="3"/>
  <c r="B268" i="3"/>
  <c r="Z267" i="3"/>
  <c r="Y267" i="3"/>
  <c r="X267" i="3"/>
  <c r="W267" i="3"/>
  <c r="V267" i="3"/>
  <c r="Q267" i="3"/>
  <c r="N267" i="3"/>
  <c r="M267" i="3"/>
  <c r="B267" i="3"/>
  <c r="Z266" i="3"/>
  <c r="Y266" i="3"/>
  <c r="X266" i="3"/>
  <c r="W266" i="3"/>
  <c r="V266" i="3"/>
  <c r="Q266" i="3"/>
  <c r="N266" i="3"/>
  <c r="M266" i="3"/>
  <c r="B266" i="3"/>
  <c r="Z265" i="3"/>
  <c r="Y265" i="3"/>
  <c r="X265" i="3"/>
  <c r="W265" i="3"/>
  <c r="V265" i="3"/>
  <c r="Q265" i="3"/>
  <c r="N265" i="3"/>
  <c r="M265" i="3"/>
  <c r="B265" i="3"/>
  <c r="Z264" i="3"/>
  <c r="Y264" i="3"/>
  <c r="X264" i="3"/>
  <c r="W264" i="3"/>
  <c r="V264" i="3"/>
  <c r="Q264" i="3"/>
  <c r="N264" i="3"/>
  <c r="M264" i="3"/>
  <c r="B264" i="3"/>
  <c r="Z263" i="3"/>
  <c r="Y263" i="3"/>
  <c r="X263" i="3"/>
  <c r="W263" i="3"/>
  <c r="V263" i="3"/>
  <c r="Q263" i="3"/>
  <c r="N263" i="3"/>
  <c r="M263" i="3"/>
  <c r="B263" i="3"/>
  <c r="Z262" i="3"/>
  <c r="Y262" i="3"/>
  <c r="X262" i="3"/>
  <c r="W262" i="3"/>
  <c r="V262" i="3"/>
  <c r="Q262" i="3"/>
  <c r="N262" i="3"/>
  <c r="M262" i="3"/>
  <c r="B262" i="3"/>
  <c r="Z261" i="3"/>
  <c r="Y261" i="3"/>
  <c r="X261" i="3"/>
  <c r="W261" i="3"/>
  <c r="V261" i="3"/>
  <c r="Q261" i="3"/>
  <c r="N261" i="3"/>
  <c r="M261" i="3"/>
  <c r="B261" i="3"/>
  <c r="Z260" i="3"/>
  <c r="Y260" i="3"/>
  <c r="X260" i="3"/>
  <c r="W260" i="3"/>
  <c r="V260" i="3"/>
  <c r="Q260" i="3"/>
  <c r="N260" i="3"/>
  <c r="M260" i="3"/>
  <c r="B260" i="3"/>
  <c r="Z259" i="3"/>
  <c r="Y259" i="3"/>
  <c r="X259" i="3"/>
  <c r="W259" i="3"/>
  <c r="V259" i="3"/>
  <c r="Q259" i="3"/>
  <c r="N259" i="3"/>
  <c r="M259" i="3"/>
  <c r="B259" i="3"/>
  <c r="Z258" i="3"/>
  <c r="Y258" i="3"/>
  <c r="X258" i="3"/>
  <c r="W258" i="3"/>
  <c r="V258" i="3"/>
  <c r="Q258" i="3"/>
  <c r="N258" i="3"/>
  <c r="M258" i="3"/>
  <c r="B258" i="3"/>
  <c r="Z257" i="3"/>
  <c r="Y257" i="3"/>
  <c r="X257" i="3"/>
  <c r="W257" i="3"/>
  <c r="V257" i="3"/>
  <c r="Q257" i="3"/>
  <c r="N257" i="3"/>
  <c r="M257" i="3"/>
  <c r="B257" i="3"/>
  <c r="Z256" i="3"/>
  <c r="Y256" i="3"/>
  <c r="X256" i="3"/>
  <c r="W256" i="3"/>
  <c r="V256" i="3"/>
  <c r="Q256" i="3"/>
  <c r="N256" i="3"/>
  <c r="M256" i="3"/>
  <c r="B256" i="3"/>
  <c r="Z255" i="3"/>
  <c r="Y255" i="3"/>
  <c r="X255" i="3"/>
  <c r="W255" i="3"/>
  <c r="V255" i="3"/>
  <c r="Q255" i="3"/>
  <c r="N255" i="3"/>
  <c r="M255" i="3"/>
  <c r="B255" i="3"/>
  <c r="Z254" i="3"/>
  <c r="Y254" i="3"/>
  <c r="X254" i="3"/>
  <c r="W254" i="3"/>
  <c r="V254" i="3"/>
  <c r="Q254" i="3"/>
  <c r="N254" i="3"/>
  <c r="M254" i="3"/>
  <c r="B254" i="3"/>
  <c r="Z253" i="3"/>
  <c r="Y253" i="3"/>
  <c r="X253" i="3"/>
  <c r="W253" i="3"/>
  <c r="V253" i="3"/>
  <c r="Q253" i="3"/>
  <c r="N253" i="3"/>
  <c r="M253" i="3"/>
  <c r="B253" i="3"/>
  <c r="Z252" i="3"/>
  <c r="Y252" i="3"/>
  <c r="X252" i="3"/>
  <c r="W252" i="3"/>
  <c r="V252" i="3"/>
  <c r="Q252" i="3"/>
  <c r="N252" i="3"/>
  <c r="M252" i="3"/>
  <c r="B252" i="3"/>
  <c r="Z251" i="3"/>
  <c r="Y251" i="3"/>
  <c r="X251" i="3"/>
  <c r="W251" i="3"/>
  <c r="V251" i="3"/>
  <c r="Q251" i="3"/>
  <c r="N251" i="3"/>
  <c r="M251" i="3"/>
  <c r="B251" i="3"/>
  <c r="Z250" i="3"/>
  <c r="Y250" i="3"/>
  <c r="X250" i="3"/>
  <c r="W250" i="3"/>
  <c r="V250" i="3"/>
  <c r="Q250" i="3"/>
  <c r="N250" i="3"/>
  <c r="M250" i="3"/>
  <c r="B250" i="3"/>
  <c r="Z249" i="3"/>
  <c r="Y249" i="3"/>
  <c r="X249" i="3"/>
  <c r="W249" i="3"/>
  <c r="V249" i="3"/>
  <c r="Q249" i="3"/>
  <c r="N249" i="3"/>
  <c r="M249" i="3"/>
  <c r="B249" i="3"/>
  <c r="Z248" i="3"/>
  <c r="Y248" i="3"/>
  <c r="X248" i="3"/>
  <c r="W248" i="3"/>
  <c r="V248" i="3"/>
  <c r="Q248" i="3"/>
  <c r="N248" i="3"/>
  <c r="M248" i="3"/>
  <c r="B248" i="3"/>
  <c r="Z247" i="3"/>
  <c r="Y247" i="3"/>
  <c r="X247" i="3"/>
  <c r="W247" i="3"/>
  <c r="V247" i="3"/>
  <c r="Q247" i="3"/>
  <c r="N247" i="3"/>
  <c r="M247" i="3"/>
  <c r="B247" i="3"/>
  <c r="Z246" i="3"/>
  <c r="Y246" i="3"/>
  <c r="X246" i="3"/>
  <c r="W246" i="3"/>
  <c r="V246" i="3"/>
  <c r="Q246" i="3"/>
  <c r="N246" i="3"/>
  <c r="M246" i="3"/>
  <c r="B246" i="3"/>
  <c r="Z245" i="3"/>
  <c r="Y245" i="3"/>
  <c r="X245" i="3"/>
  <c r="W245" i="3"/>
  <c r="V245" i="3"/>
  <c r="Q245" i="3"/>
  <c r="N245" i="3"/>
  <c r="M245" i="3"/>
  <c r="B245" i="3"/>
  <c r="Z244" i="3"/>
  <c r="Y244" i="3"/>
  <c r="X244" i="3"/>
  <c r="W244" i="3"/>
  <c r="V244" i="3"/>
  <c r="Q244" i="3"/>
  <c r="N244" i="3"/>
  <c r="M244" i="3"/>
  <c r="B244" i="3"/>
  <c r="Z243" i="3"/>
  <c r="Y243" i="3"/>
  <c r="X243" i="3"/>
  <c r="W243" i="3"/>
  <c r="V243" i="3"/>
  <c r="Q243" i="3"/>
  <c r="N243" i="3"/>
  <c r="M243" i="3"/>
  <c r="B243" i="3"/>
  <c r="Z242" i="3"/>
  <c r="Y242" i="3"/>
  <c r="X242" i="3"/>
  <c r="W242" i="3"/>
  <c r="V242" i="3"/>
  <c r="Q242" i="3"/>
  <c r="N242" i="3"/>
  <c r="M242" i="3"/>
  <c r="B242" i="3"/>
  <c r="Z241" i="3"/>
  <c r="Y241" i="3"/>
  <c r="X241" i="3"/>
  <c r="W241" i="3"/>
  <c r="V241" i="3"/>
  <c r="Q241" i="3"/>
  <c r="N241" i="3"/>
  <c r="M241" i="3"/>
  <c r="B241" i="3"/>
  <c r="Z240" i="3"/>
  <c r="Y240" i="3"/>
  <c r="X240" i="3"/>
  <c r="W240" i="3"/>
  <c r="V240" i="3"/>
  <c r="Q240" i="3"/>
  <c r="N240" i="3"/>
  <c r="M240" i="3"/>
  <c r="B240" i="3"/>
  <c r="Z239" i="3"/>
  <c r="Y239" i="3"/>
  <c r="X239" i="3"/>
  <c r="W239" i="3"/>
  <c r="V239" i="3"/>
  <c r="Q239" i="3"/>
  <c r="N239" i="3"/>
  <c r="M239" i="3"/>
  <c r="B239" i="3"/>
  <c r="Z238" i="3"/>
  <c r="Y238" i="3"/>
  <c r="X238" i="3"/>
  <c r="W238" i="3"/>
  <c r="V238" i="3"/>
  <c r="Q238" i="3"/>
  <c r="N238" i="3"/>
  <c r="M238" i="3"/>
  <c r="B238" i="3"/>
  <c r="Z237" i="3"/>
  <c r="Y237" i="3"/>
  <c r="X237" i="3"/>
  <c r="W237" i="3"/>
  <c r="V237" i="3"/>
  <c r="Q237" i="3"/>
  <c r="N237" i="3"/>
  <c r="M237" i="3"/>
  <c r="B237" i="3"/>
  <c r="Z236" i="3"/>
  <c r="Y236" i="3"/>
  <c r="X236" i="3"/>
  <c r="W236" i="3"/>
  <c r="V236" i="3"/>
  <c r="Q236" i="3"/>
  <c r="N236" i="3"/>
  <c r="M236" i="3"/>
  <c r="B236" i="3"/>
  <c r="Z235" i="3"/>
  <c r="Y235" i="3"/>
  <c r="X235" i="3"/>
  <c r="W235" i="3"/>
  <c r="V235" i="3"/>
  <c r="Q235" i="3"/>
  <c r="N235" i="3"/>
  <c r="M235" i="3"/>
  <c r="B235" i="3"/>
  <c r="Z234" i="3"/>
  <c r="Y234" i="3"/>
  <c r="X234" i="3"/>
  <c r="W234" i="3"/>
  <c r="V234" i="3"/>
  <c r="Q234" i="3"/>
  <c r="N234" i="3"/>
  <c r="M234" i="3"/>
  <c r="B234" i="3"/>
  <c r="Z233" i="3"/>
  <c r="Y233" i="3"/>
  <c r="X233" i="3"/>
  <c r="W233" i="3"/>
  <c r="V233" i="3"/>
  <c r="Q233" i="3"/>
  <c r="N233" i="3"/>
  <c r="M233" i="3"/>
  <c r="B233" i="3"/>
  <c r="Z232" i="3"/>
  <c r="Y232" i="3"/>
  <c r="X232" i="3"/>
  <c r="W232" i="3"/>
  <c r="V232" i="3"/>
  <c r="Q232" i="3"/>
  <c r="N232" i="3"/>
  <c r="M232" i="3"/>
  <c r="B232" i="3"/>
  <c r="Z231" i="3"/>
  <c r="Y231" i="3"/>
  <c r="X231" i="3"/>
  <c r="W231" i="3"/>
  <c r="V231" i="3"/>
  <c r="Q231" i="3"/>
  <c r="N231" i="3"/>
  <c r="M231" i="3"/>
  <c r="B231" i="3"/>
  <c r="Z230" i="3"/>
  <c r="Y230" i="3"/>
  <c r="X230" i="3"/>
  <c r="W230" i="3"/>
  <c r="V230" i="3"/>
  <c r="Q230" i="3"/>
  <c r="N230" i="3"/>
  <c r="M230" i="3"/>
  <c r="B230" i="3"/>
  <c r="Z229" i="3"/>
  <c r="Y229" i="3"/>
  <c r="X229" i="3"/>
  <c r="W229" i="3"/>
  <c r="V229" i="3"/>
  <c r="Q229" i="3"/>
  <c r="N229" i="3"/>
  <c r="M229" i="3"/>
  <c r="B229" i="3"/>
  <c r="Z228" i="3"/>
  <c r="Y228" i="3"/>
  <c r="X228" i="3"/>
  <c r="W228" i="3"/>
  <c r="V228" i="3"/>
  <c r="Q228" i="3"/>
  <c r="N228" i="3"/>
  <c r="M228" i="3"/>
  <c r="B228" i="3"/>
  <c r="Z227" i="3"/>
  <c r="Y227" i="3"/>
  <c r="X227" i="3"/>
  <c r="W227" i="3"/>
  <c r="V227" i="3"/>
  <c r="Q227" i="3"/>
  <c r="N227" i="3"/>
  <c r="M227" i="3"/>
  <c r="B227" i="3"/>
  <c r="Z226" i="3"/>
  <c r="Y226" i="3"/>
  <c r="X226" i="3"/>
  <c r="W226" i="3"/>
  <c r="V226" i="3"/>
  <c r="Q226" i="3"/>
  <c r="N226" i="3"/>
  <c r="M226" i="3"/>
  <c r="B226" i="3"/>
  <c r="Z225" i="3"/>
  <c r="Y225" i="3"/>
  <c r="X225" i="3"/>
  <c r="W225" i="3"/>
  <c r="V225" i="3"/>
  <c r="Q225" i="3"/>
  <c r="N225" i="3"/>
  <c r="M225" i="3"/>
  <c r="B225" i="3"/>
  <c r="Z224" i="3"/>
  <c r="Y224" i="3"/>
  <c r="X224" i="3"/>
  <c r="W224" i="3"/>
  <c r="V224" i="3"/>
  <c r="Q224" i="3"/>
  <c r="N224" i="3"/>
  <c r="M224" i="3"/>
  <c r="B224" i="3"/>
  <c r="Z223" i="3"/>
  <c r="Y223" i="3"/>
  <c r="X223" i="3"/>
  <c r="W223" i="3"/>
  <c r="V223" i="3"/>
  <c r="Q223" i="3"/>
  <c r="N223" i="3"/>
  <c r="M223" i="3"/>
  <c r="B223" i="3"/>
  <c r="Z222" i="3"/>
  <c r="Y222" i="3"/>
  <c r="X222" i="3"/>
  <c r="W222" i="3"/>
  <c r="V222" i="3"/>
  <c r="Q222" i="3"/>
  <c r="N222" i="3"/>
  <c r="M222" i="3"/>
  <c r="B222" i="3"/>
  <c r="Z221" i="3"/>
  <c r="Y221" i="3"/>
  <c r="X221" i="3"/>
  <c r="W221" i="3"/>
  <c r="V221" i="3"/>
  <c r="Q221" i="3"/>
  <c r="N221" i="3"/>
  <c r="M221" i="3"/>
  <c r="B221" i="3"/>
  <c r="Z220" i="3"/>
  <c r="Y220" i="3"/>
  <c r="X220" i="3"/>
  <c r="W220" i="3"/>
  <c r="V220" i="3"/>
  <c r="Q220" i="3"/>
  <c r="N220" i="3"/>
  <c r="M220" i="3"/>
  <c r="B220" i="3"/>
  <c r="Z219" i="3"/>
  <c r="Y219" i="3"/>
  <c r="X219" i="3"/>
  <c r="W219" i="3"/>
  <c r="V219" i="3"/>
  <c r="Q219" i="3"/>
  <c r="N219" i="3"/>
  <c r="M219" i="3"/>
  <c r="B219" i="3"/>
  <c r="Z218" i="3"/>
  <c r="Y218" i="3"/>
  <c r="X218" i="3"/>
  <c r="W218" i="3"/>
  <c r="V218" i="3"/>
  <c r="Q218" i="3"/>
  <c r="N218" i="3"/>
  <c r="M218" i="3"/>
  <c r="B218" i="3"/>
  <c r="Z217" i="3"/>
  <c r="Y217" i="3"/>
  <c r="X217" i="3"/>
  <c r="W217" i="3"/>
  <c r="V217" i="3"/>
  <c r="Q217" i="3"/>
  <c r="N217" i="3"/>
  <c r="M217" i="3"/>
  <c r="B217" i="3"/>
  <c r="Z216" i="3"/>
  <c r="Y216" i="3"/>
  <c r="X216" i="3"/>
  <c r="W216" i="3"/>
  <c r="V216" i="3"/>
  <c r="Q216" i="3"/>
  <c r="N216" i="3"/>
  <c r="M216" i="3"/>
  <c r="B216" i="3"/>
  <c r="Z215" i="3"/>
  <c r="Y215" i="3"/>
  <c r="X215" i="3"/>
  <c r="W215" i="3"/>
  <c r="V215" i="3"/>
  <c r="Q215" i="3"/>
  <c r="N215" i="3"/>
  <c r="M215" i="3"/>
  <c r="B215" i="3"/>
  <c r="Z214" i="3"/>
  <c r="Y214" i="3"/>
  <c r="X214" i="3"/>
  <c r="W214" i="3"/>
  <c r="V214" i="3"/>
  <c r="Q214" i="3"/>
  <c r="N214" i="3"/>
  <c r="M214" i="3"/>
  <c r="B214" i="3"/>
  <c r="Z213" i="3"/>
  <c r="Y213" i="3"/>
  <c r="X213" i="3"/>
  <c r="W213" i="3"/>
  <c r="V213" i="3"/>
  <c r="Q213" i="3"/>
  <c r="N213" i="3"/>
  <c r="M213" i="3"/>
  <c r="B213" i="3"/>
  <c r="Z212" i="3"/>
  <c r="Y212" i="3"/>
  <c r="X212" i="3"/>
  <c r="W212" i="3"/>
  <c r="V212" i="3"/>
  <c r="Q212" i="3"/>
  <c r="N212" i="3"/>
  <c r="M212" i="3"/>
  <c r="B212" i="3"/>
  <c r="Z211" i="3"/>
  <c r="Y211" i="3"/>
  <c r="X211" i="3"/>
  <c r="W211" i="3"/>
  <c r="V211" i="3"/>
  <c r="Q211" i="3"/>
  <c r="N211" i="3"/>
  <c r="M211" i="3"/>
  <c r="B211" i="3"/>
  <c r="Z210" i="3"/>
  <c r="Y210" i="3"/>
  <c r="X210" i="3"/>
  <c r="W210" i="3"/>
  <c r="V210" i="3"/>
  <c r="Q210" i="3"/>
  <c r="N210" i="3"/>
  <c r="M210" i="3"/>
  <c r="B210" i="3"/>
  <c r="Z209" i="3"/>
  <c r="Y209" i="3"/>
  <c r="X209" i="3"/>
  <c r="W209" i="3"/>
  <c r="V209" i="3"/>
  <c r="Q209" i="3"/>
  <c r="N209" i="3"/>
  <c r="M209" i="3"/>
  <c r="B209" i="3"/>
  <c r="Z208" i="3"/>
  <c r="Y208" i="3"/>
  <c r="X208" i="3"/>
  <c r="W208" i="3"/>
  <c r="V208" i="3"/>
  <c r="Q208" i="3"/>
  <c r="N208" i="3"/>
  <c r="M208" i="3"/>
  <c r="B208" i="3"/>
  <c r="Z207" i="3"/>
  <c r="Y207" i="3"/>
  <c r="X207" i="3"/>
  <c r="W207" i="3"/>
  <c r="V207" i="3"/>
  <c r="Q207" i="3"/>
  <c r="N207" i="3"/>
  <c r="M207" i="3"/>
  <c r="B207" i="3"/>
  <c r="Z206" i="3"/>
  <c r="Y206" i="3"/>
  <c r="X206" i="3"/>
  <c r="W206" i="3"/>
  <c r="V206" i="3"/>
  <c r="Q206" i="3"/>
  <c r="N206" i="3"/>
  <c r="M206" i="3"/>
  <c r="B206" i="3"/>
  <c r="Z205" i="3"/>
  <c r="Y205" i="3"/>
  <c r="X205" i="3"/>
  <c r="W205" i="3"/>
  <c r="V205" i="3"/>
  <c r="Q205" i="3"/>
  <c r="N205" i="3"/>
  <c r="M205" i="3"/>
  <c r="B205" i="3"/>
  <c r="Z204" i="3"/>
  <c r="Y204" i="3"/>
  <c r="X204" i="3"/>
  <c r="W204" i="3"/>
  <c r="V204" i="3"/>
  <c r="Q204" i="3"/>
  <c r="N204" i="3"/>
  <c r="M204" i="3"/>
  <c r="B204" i="3"/>
  <c r="Z203" i="3"/>
  <c r="Y203" i="3"/>
  <c r="X203" i="3"/>
  <c r="W203" i="3"/>
  <c r="V203" i="3"/>
  <c r="Q203" i="3"/>
  <c r="N203" i="3"/>
  <c r="M203" i="3"/>
  <c r="B203" i="3"/>
  <c r="Z202" i="3"/>
  <c r="Y202" i="3"/>
  <c r="X202" i="3"/>
  <c r="W202" i="3"/>
  <c r="V202" i="3"/>
  <c r="Q202" i="3"/>
  <c r="N202" i="3"/>
  <c r="M202" i="3"/>
  <c r="B202" i="3"/>
  <c r="Z201" i="3"/>
  <c r="Y201" i="3"/>
  <c r="X201" i="3"/>
  <c r="W201" i="3"/>
  <c r="V201" i="3"/>
  <c r="Q201" i="3"/>
  <c r="N201" i="3"/>
  <c r="M201" i="3"/>
  <c r="B201" i="3"/>
  <c r="Z200" i="3"/>
  <c r="Y200" i="3"/>
  <c r="X200" i="3"/>
  <c r="W200" i="3"/>
  <c r="V200" i="3"/>
  <c r="Q200" i="3"/>
  <c r="N200" i="3"/>
  <c r="M200" i="3"/>
  <c r="B200" i="3"/>
  <c r="Z199" i="3"/>
  <c r="Y199" i="3"/>
  <c r="X199" i="3"/>
  <c r="W199" i="3"/>
  <c r="V199" i="3"/>
  <c r="Q199" i="3"/>
  <c r="N199" i="3"/>
  <c r="M199" i="3"/>
  <c r="B199" i="3"/>
  <c r="Z198" i="3"/>
  <c r="Y198" i="3"/>
  <c r="X198" i="3"/>
  <c r="W198" i="3"/>
  <c r="V198" i="3"/>
  <c r="Q198" i="3"/>
  <c r="N198" i="3"/>
  <c r="M198" i="3"/>
  <c r="B198" i="3"/>
  <c r="Z197" i="3"/>
  <c r="Y197" i="3"/>
  <c r="X197" i="3"/>
  <c r="W197" i="3"/>
  <c r="V197" i="3"/>
  <c r="Q197" i="3"/>
  <c r="N197" i="3"/>
  <c r="M197" i="3"/>
  <c r="B197" i="3"/>
  <c r="Z196" i="3"/>
  <c r="Y196" i="3"/>
  <c r="X196" i="3"/>
  <c r="W196" i="3"/>
  <c r="V196" i="3"/>
  <c r="Q196" i="3"/>
  <c r="N196" i="3"/>
  <c r="M196" i="3"/>
  <c r="B196" i="3"/>
  <c r="Z195" i="3"/>
  <c r="Y195" i="3"/>
  <c r="X195" i="3"/>
  <c r="W195" i="3"/>
  <c r="V195" i="3"/>
  <c r="Q195" i="3"/>
  <c r="N195" i="3"/>
  <c r="M195" i="3"/>
  <c r="B195" i="3"/>
  <c r="Z194" i="3"/>
  <c r="Y194" i="3"/>
  <c r="X194" i="3"/>
  <c r="W194" i="3"/>
  <c r="V194" i="3"/>
  <c r="Q194" i="3"/>
  <c r="N194" i="3"/>
  <c r="M194" i="3"/>
  <c r="B194" i="3"/>
  <c r="Z193" i="3"/>
  <c r="Y193" i="3"/>
  <c r="X193" i="3"/>
  <c r="W193" i="3"/>
  <c r="V193" i="3"/>
  <c r="Q193" i="3"/>
  <c r="N193" i="3"/>
  <c r="M193" i="3"/>
  <c r="B193" i="3"/>
  <c r="Z192" i="3"/>
  <c r="Y192" i="3"/>
  <c r="X192" i="3"/>
  <c r="W192" i="3"/>
  <c r="V192" i="3"/>
  <c r="Q192" i="3"/>
  <c r="N192" i="3"/>
  <c r="M192" i="3"/>
  <c r="B192" i="3"/>
  <c r="Z191" i="3"/>
  <c r="Y191" i="3"/>
  <c r="X191" i="3"/>
  <c r="W191" i="3"/>
  <c r="V191" i="3"/>
  <c r="Q191" i="3"/>
  <c r="N191" i="3"/>
  <c r="M191" i="3"/>
  <c r="B191" i="3"/>
  <c r="Z190" i="3"/>
  <c r="Y190" i="3"/>
  <c r="X190" i="3"/>
  <c r="W190" i="3"/>
  <c r="V190" i="3"/>
  <c r="Q190" i="3"/>
  <c r="N190" i="3"/>
  <c r="M190" i="3"/>
  <c r="B190" i="3"/>
  <c r="Z189" i="3"/>
  <c r="Y189" i="3"/>
  <c r="X189" i="3"/>
  <c r="W189" i="3"/>
  <c r="V189" i="3"/>
  <c r="Q189" i="3"/>
  <c r="N189" i="3"/>
  <c r="M189" i="3"/>
  <c r="B189" i="3"/>
  <c r="Z188" i="3"/>
  <c r="Y188" i="3"/>
  <c r="X188" i="3"/>
  <c r="W188" i="3"/>
  <c r="V188" i="3"/>
  <c r="Q188" i="3"/>
  <c r="N188" i="3"/>
  <c r="M188" i="3"/>
  <c r="B188" i="3"/>
  <c r="Z187" i="3"/>
  <c r="Y187" i="3"/>
  <c r="X187" i="3"/>
  <c r="W187" i="3"/>
  <c r="V187" i="3"/>
  <c r="Q187" i="3"/>
  <c r="N187" i="3"/>
  <c r="M187" i="3"/>
  <c r="B187" i="3"/>
  <c r="Z186" i="3"/>
  <c r="Y186" i="3"/>
  <c r="X186" i="3"/>
  <c r="W186" i="3"/>
  <c r="V186" i="3"/>
  <c r="Q186" i="3"/>
  <c r="N186" i="3"/>
  <c r="M186" i="3"/>
  <c r="B186" i="3"/>
  <c r="Z185" i="3"/>
  <c r="Y185" i="3"/>
  <c r="X185" i="3"/>
  <c r="W185" i="3"/>
  <c r="V185" i="3"/>
  <c r="Q185" i="3"/>
  <c r="N185" i="3"/>
  <c r="M185" i="3"/>
  <c r="B185" i="3"/>
  <c r="Z184" i="3"/>
  <c r="Y184" i="3"/>
  <c r="X184" i="3"/>
  <c r="W184" i="3"/>
  <c r="V184" i="3"/>
  <c r="Q184" i="3"/>
  <c r="N184" i="3"/>
  <c r="M184" i="3"/>
  <c r="B184" i="3"/>
  <c r="Z183" i="3"/>
  <c r="Y183" i="3"/>
  <c r="X183" i="3"/>
  <c r="W183" i="3"/>
  <c r="V183" i="3"/>
  <c r="Q183" i="3"/>
  <c r="N183" i="3"/>
  <c r="M183" i="3"/>
  <c r="B183" i="3"/>
  <c r="Z182" i="3"/>
  <c r="Y182" i="3"/>
  <c r="X182" i="3"/>
  <c r="W182" i="3"/>
  <c r="V182" i="3"/>
  <c r="Q182" i="3"/>
  <c r="N182" i="3"/>
  <c r="M182" i="3"/>
  <c r="B182" i="3"/>
  <c r="Z181" i="3"/>
  <c r="Y181" i="3"/>
  <c r="X181" i="3"/>
  <c r="W181" i="3"/>
  <c r="V181" i="3"/>
  <c r="Q181" i="3"/>
  <c r="N181" i="3"/>
  <c r="M181" i="3"/>
  <c r="B181" i="3"/>
  <c r="Z180" i="3"/>
  <c r="Y180" i="3"/>
  <c r="X180" i="3"/>
  <c r="W180" i="3"/>
  <c r="V180" i="3"/>
  <c r="Q180" i="3"/>
  <c r="N180" i="3"/>
  <c r="M180" i="3"/>
  <c r="B180" i="3"/>
  <c r="Z179" i="3"/>
  <c r="Y179" i="3"/>
  <c r="X179" i="3"/>
  <c r="W179" i="3"/>
  <c r="V179" i="3"/>
  <c r="Q179" i="3"/>
  <c r="N179" i="3"/>
  <c r="M179" i="3"/>
  <c r="B179" i="3"/>
  <c r="Z178" i="3"/>
  <c r="Y178" i="3"/>
  <c r="X178" i="3"/>
  <c r="W178" i="3"/>
  <c r="V178" i="3"/>
  <c r="Q178" i="3"/>
  <c r="N178" i="3"/>
  <c r="M178" i="3"/>
  <c r="B178" i="3"/>
  <c r="Z177" i="3"/>
  <c r="Y177" i="3"/>
  <c r="X177" i="3"/>
  <c r="W177" i="3"/>
  <c r="V177" i="3"/>
  <c r="Q177" i="3"/>
  <c r="N177" i="3"/>
  <c r="M177" i="3"/>
  <c r="B177" i="3"/>
  <c r="Z176" i="3"/>
  <c r="Y176" i="3"/>
  <c r="X176" i="3"/>
  <c r="W176" i="3"/>
  <c r="V176" i="3"/>
  <c r="Q176" i="3"/>
  <c r="N176" i="3"/>
  <c r="M176" i="3"/>
  <c r="B176" i="3"/>
  <c r="Z175" i="3"/>
  <c r="Y175" i="3"/>
  <c r="X175" i="3"/>
  <c r="W175" i="3"/>
  <c r="V175" i="3"/>
  <c r="Q175" i="3"/>
  <c r="N175" i="3"/>
  <c r="M175" i="3"/>
  <c r="B175" i="3"/>
  <c r="Z174" i="3"/>
  <c r="Y174" i="3"/>
  <c r="X174" i="3"/>
  <c r="W174" i="3"/>
  <c r="V174" i="3"/>
  <c r="Q174" i="3"/>
  <c r="N174" i="3"/>
  <c r="M174" i="3"/>
  <c r="B174" i="3"/>
  <c r="Z173" i="3"/>
  <c r="Y173" i="3"/>
  <c r="X173" i="3"/>
  <c r="W173" i="3"/>
  <c r="V173" i="3"/>
  <c r="Q173" i="3"/>
  <c r="N173" i="3"/>
  <c r="M173" i="3"/>
  <c r="B173" i="3"/>
  <c r="Z172" i="3"/>
  <c r="Y172" i="3"/>
  <c r="X172" i="3"/>
  <c r="W172" i="3"/>
  <c r="V172" i="3"/>
  <c r="Q172" i="3"/>
  <c r="N172" i="3"/>
  <c r="M172" i="3"/>
  <c r="B172" i="3"/>
  <c r="Z171" i="3"/>
  <c r="Y171" i="3"/>
  <c r="X171" i="3"/>
  <c r="W171" i="3"/>
  <c r="V171" i="3"/>
  <c r="Q171" i="3"/>
  <c r="N171" i="3"/>
  <c r="M171" i="3"/>
  <c r="B171" i="3"/>
  <c r="Z170" i="3"/>
  <c r="Y170" i="3"/>
  <c r="X170" i="3"/>
  <c r="W170" i="3"/>
  <c r="V170" i="3"/>
  <c r="Q170" i="3"/>
  <c r="N170" i="3"/>
  <c r="M170" i="3"/>
  <c r="B170" i="3"/>
  <c r="Z169" i="3"/>
  <c r="Y169" i="3"/>
  <c r="X169" i="3"/>
  <c r="W169" i="3"/>
  <c r="V169" i="3"/>
  <c r="Q169" i="3"/>
  <c r="N169" i="3"/>
  <c r="M169" i="3"/>
  <c r="B169" i="3"/>
  <c r="Z168" i="3"/>
  <c r="Y168" i="3"/>
  <c r="X168" i="3"/>
  <c r="W168" i="3"/>
  <c r="V168" i="3"/>
  <c r="Q168" i="3"/>
  <c r="N168" i="3"/>
  <c r="M168" i="3"/>
  <c r="B168" i="3"/>
  <c r="Z167" i="3"/>
  <c r="Y167" i="3"/>
  <c r="X167" i="3"/>
  <c r="W167" i="3"/>
  <c r="V167" i="3"/>
  <c r="Q167" i="3"/>
  <c r="N167" i="3"/>
  <c r="M167" i="3"/>
  <c r="B167" i="3"/>
  <c r="Z166" i="3"/>
  <c r="Y166" i="3"/>
  <c r="X166" i="3"/>
  <c r="W166" i="3"/>
  <c r="V166" i="3"/>
  <c r="Q166" i="3"/>
  <c r="N166" i="3"/>
  <c r="M166" i="3"/>
  <c r="B166" i="3"/>
  <c r="Z165" i="3"/>
  <c r="Y165" i="3"/>
  <c r="X165" i="3"/>
  <c r="W165" i="3"/>
  <c r="V165" i="3"/>
  <c r="Q165" i="3"/>
  <c r="N165" i="3"/>
  <c r="M165" i="3"/>
  <c r="B165" i="3"/>
  <c r="Z164" i="3"/>
  <c r="Y164" i="3"/>
  <c r="X164" i="3"/>
  <c r="W164" i="3"/>
  <c r="V164" i="3"/>
  <c r="Q164" i="3"/>
  <c r="N164" i="3"/>
  <c r="M164" i="3"/>
  <c r="B164" i="3"/>
  <c r="Z163" i="3"/>
  <c r="Y163" i="3"/>
  <c r="X163" i="3"/>
  <c r="W163" i="3"/>
  <c r="V163" i="3"/>
  <c r="Q163" i="3"/>
  <c r="N163" i="3"/>
  <c r="M163" i="3"/>
  <c r="B163" i="3"/>
  <c r="Z162" i="3"/>
  <c r="Y162" i="3"/>
  <c r="X162" i="3"/>
  <c r="W162" i="3"/>
  <c r="V162" i="3"/>
  <c r="Q162" i="3"/>
  <c r="N162" i="3"/>
  <c r="M162" i="3"/>
  <c r="B162" i="3"/>
  <c r="Z161" i="3"/>
  <c r="Y161" i="3"/>
  <c r="X161" i="3"/>
  <c r="W161" i="3"/>
  <c r="V161" i="3"/>
  <c r="Q161" i="3"/>
  <c r="N161" i="3"/>
  <c r="M161" i="3"/>
  <c r="B161" i="3"/>
  <c r="Z160" i="3"/>
  <c r="Y160" i="3"/>
  <c r="X160" i="3"/>
  <c r="W160" i="3"/>
  <c r="V160" i="3"/>
  <c r="Q160" i="3"/>
  <c r="N160" i="3"/>
  <c r="M160" i="3"/>
  <c r="B160" i="3"/>
  <c r="Z159" i="3"/>
  <c r="Y159" i="3"/>
  <c r="X159" i="3"/>
  <c r="W159" i="3"/>
  <c r="V159" i="3"/>
  <c r="Q159" i="3"/>
  <c r="N159" i="3"/>
  <c r="M159" i="3"/>
  <c r="B159" i="3"/>
  <c r="Z158" i="3"/>
  <c r="Y158" i="3"/>
  <c r="X158" i="3"/>
  <c r="W158" i="3"/>
  <c r="V158" i="3"/>
  <c r="Q158" i="3"/>
  <c r="N158" i="3"/>
  <c r="M158" i="3"/>
  <c r="B158" i="3"/>
  <c r="Z157" i="3"/>
  <c r="Y157" i="3"/>
  <c r="X157" i="3"/>
  <c r="W157" i="3"/>
  <c r="V157" i="3"/>
  <c r="Q157" i="3"/>
  <c r="N157" i="3"/>
  <c r="M157" i="3"/>
  <c r="B157" i="3"/>
  <c r="Z156" i="3"/>
  <c r="Y156" i="3"/>
  <c r="X156" i="3"/>
  <c r="W156" i="3"/>
  <c r="V156" i="3"/>
  <c r="Q156" i="3"/>
  <c r="N156" i="3"/>
  <c r="M156" i="3"/>
  <c r="B156" i="3"/>
  <c r="Z155" i="3"/>
  <c r="Y155" i="3"/>
  <c r="X155" i="3"/>
  <c r="W155" i="3"/>
  <c r="V155" i="3"/>
  <c r="Q155" i="3"/>
  <c r="N155" i="3"/>
  <c r="M155" i="3"/>
  <c r="B155" i="3"/>
  <c r="Z154" i="3"/>
  <c r="Y154" i="3"/>
  <c r="X154" i="3"/>
  <c r="W154" i="3"/>
  <c r="V154" i="3"/>
  <c r="Q154" i="3"/>
  <c r="N154" i="3"/>
  <c r="M154" i="3"/>
  <c r="B154" i="3"/>
  <c r="Z153" i="3"/>
  <c r="Y153" i="3"/>
  <c r="X153" i="3"/>
  <c r="W153" i="3"/>
  <c r="V153" i="3"/>
  <c r="Q153" i="3"/>
  <c r="N153" i="3"/>
  <c r="M153" i="3"/>
  <c r="B153" i="3"/>
  <c r="Z152" i="3"/>
  <c r="Y152" i="3"/>
  <c r="X152" i="3"/>
  <c r="W152" i="3"/>
  <c r="V152" i="3"/>
  <c r="Q152" i="3"/>
  <c r="N152" i="3"/>
  <c r="M152" i="3"/>
  <c r="B152" i="3"/>
  <c r="Z151" i="3"/>
  <c r="Y151" i="3"/>
  <c r="X151" i="3"/>
  <c r="W151" i="3"/>
  <c r="V151" i="3"/>
  <c r="Q151" i="3"/>
  <c r="N151" i="3"/>
  <c r="M151" i="3"/>
  <c r="B151" i="3"/>
  <c r="Z150" i="3"/>
  <c r="Y150" i="3"/>
  <c r="X150" i="3"/>
  <c r="W150" i="3"/>
  <c r="V150" i="3"/>
  <c r="Q150" i="3"/>
  <c r="N150" i="3"/>
  <c r="M150" i="3"/>
  <c r="B150" i="3"/>
  <c r="Z149" i="3"/>
  <c r="Y149" i="3"/>
  <c r="X149" i="3"/>
  <c r="W149" i="3"/>
  <c r="V149" i="3"/>
  <c r="Q149" i="3"/>
  <c r="N149" i="3"/>
  <c r="M149" i="3"/>
  <c r="B149" i="3"/>
  <c r="Z148" i="3"/>
  <c r="Y148" i="3"/>
  <c r="X148" i="3"/>
  <c r="W148" i="3"/>
  <c r="V148" i="3"/>
  <c r="Q148" i="3"/>
  <c r="N148" i="3"/>
  <c r="M148" i="3"/>
  <c r="B148" i="3"/>
  <c r="Z147" i="3"/>
  <c r="Y147" i="3"/>
  <c r="X147" i="3"/>
  <c r="W147" i="3"/>
  <c r="V147" i="3"/>
  <c r="Q147" i="3"/>
  <c r="N147" i="3"/>
  <c r="M147" i="3"/>
  <c r="B147" i="3"/>
  <c r="Z146" i="3"/>
  <c r="Y146" i="3"/>
  <c r="X146" i="3"/>
  <c r="W146" i="3"/>
  <c r="V146" i="3"/>
  <c r="Q146" i="3"/>
  <c r="N146" i="3"/>
  <c r="M146" i="3"/>
  <c r="B146" i="3"/>
  <c r="Z145" i="3"/>
  <c r="Y145" i="3"/>
  <c r="X145" i="3"/>
  <c r="W145" i="3"/>
  <c r="V145" i="3"/>
  <c r="Q145" i="3"/>
  <c r="N145" i="3"/>
  <c r="M145" i="3"/>
  <c r="B145" i="3"/>
  <c r="Z144" i="3"/>
  <c r="Y144" i="3"/>
  <c r="X144" i="3"/>
  <c r="W144" i="3"/>
  <c r="V144" i="3"/>
  <c r="Q144" i="3"/>
  <c r="N144" i="3"/>
  <c r="M144" i="3"/>
  <c r="B144" i="3"/>
  <c r="Z143" i="3"/>
  <c r="Y143" i="3"/>
  <c r="X143" i="3"/>
  <c r="W143" i="3"/>
  <c r="V143" i="3"/>
  <c r="Q143" i="3"/>
  <c r="N143" i="3"/>
  <c r="M143" i="3"/>
  <c r="B143" i="3"/>
  <c r="Z142" i="3"/>
  <c r="Y142" i="3"/>
  <c r="X142" i="3"/>
  <c r="W142" i="3"/>
  <c r="V142" i="3"/>
  <c r="Q142" i="3"/>
  <c r="N142" i="3"/>
  <c r="M142" i="3"/>
  <c r="B142" i="3"/>
  <c r="Z141" i="3"/>
  <c r="Y141" i="3"/>
  <c r="X141" i="3"/>
  <c r="W141" i="3"/>
  <c r="V141" i="3"/>
  <c r="Q141" i="3"/>
  <c r="N141" i="3"/>
  <c r="M141" i="3"/>
  <c r="B141" i="3"/>
  <c r="Z140" i="3"/>
  <c r="Y140" i="3"/>
  <c r="X140" i="3"/>
  <c r="W140" i="3"/>
  <c r="V140" i="3"/>
  <c r="Q140" i="3"/>
  <c r="N140" i="3"/>
  <c r="M140" i="3"/>
  <c r="B140" i="3"/>
  <c r="Z139" i="3"/>
  <c r="Y139" i="3"/>
  <c r="X139" i="3"/>
  <c r="W139" i="3"/>
  <c r="V139" i="3"/>
  <c r="Q139" i="3"/>
  <c r="N139" i="3"/>
  <c r="M139" i="3"/>
  <c r="B139" i="3"/>
  <c r="Z138" i="3"/>
  <c r="Y138" i="3"/>
  <c r="X138" i="3"/>
  <c r="W138" i="3"/>
  <c r="V138" i="3"/>
  <c r="Q138" i="3"/>
  <c r="N138" i="3"/>
  <c r="M138" i="3"/>
  <c r="B138" i="3"/>
  <c r="Z137" i="3"/>
  <c r="Y137" i="3"/>
  <c r="X137" i="3"/>
  <c r="W137" i="3"/>
  <c r="V137" i="3"/>
  <c r="Q137" i="3"/>
  <c r="N137" i="3"/>
  <c r="M137" i="3"/>
  <c r="B137" i="3"/>
  <c r="Z136" i="3"/>
  <c r="Y136" i="3"/>
  <c r="X136" i="3"/>
  <c r="W136" i="3"/>
  <c r="V136" i="3"/>
  <c r="Q136" i="3"/>
  <c r="N136" i="3"/>
  <c r="M136" i="3"/>
  <c r="B136" i="3"/>
  <c r="Z135" i="3"/>
  <c r="Y135" i="3"/>
  <c r="X135" i="3"/>
  <c r="W135" i="3"/>
  <c r="V135" i="3"/>
  <c r="Q135" i="3"/>
  <c r="N135" i="3"/>
  <c r="M135" i="3"/>
  <c r="B135" i="3"/>
  <c r="Z134" i="3"/>
  <c r="Y134" i="3"/>
  <c r="X134" i="3"/>
  <c r="W134" i="3"/>
  <c r="V134" i="3"/>
  <c r="Q134" i="3"/>
  <c r="N134" i="3"/>
  <c r="M134" i="3"/>
  <c r="B134" i="3"/>
  <c r="Z133" i="3"/>
  <c r="Y133" i="3"/>
  <c r="X133" i="3"/>
  <c r="W133" i="3"/>
  <c r="V133" i="3"/>
  <c r="Q133" i="3"/>
  <c r="N133" i="3"/>
  <c r="M133" i="3"/>
  <c r="B133" i="3"/>
  <c r="Z132" i="3"/>
  <c r="Y132" i="3"/>
  <c r="X132" i="3"/>
  <c r="W132" i="3"/>
  <c r="V132" i="3"/>
  <c r="Q132" i="3"/>
  <c r="N132" i="3"/>
  <c r="M132" i="3"/>
  <c r="B132" i="3"/>
  <c r="Z131" i="3"/>
  <c r="Y131" i="3"/>
  <c r="X131" i="3"/>
  <c r="W131" i="3"/>
  <c r="V131" i="3"/>
  <c r="Q131" i="3"/>
  <c r="N131" i="3"/>
  <c r="M131" i="3"/>
  <c r="B131" i="3"/>
  <c r="Z130" i="3"/>
  <c r="Y130" i="3"/>
  <c r="X130" i="3"/>
  <c r="W130" i="3"/>
  <c r="V130" i="3"/>
  <c r="Q130" i="3"/>
  <c r="N130" i="3"/>
  <c r="M130" i="3"/>
  <c r="B130" i="3"/>
  <c r="Z129" i="3"/>
  <c r="Y129" i="3"/>
  <c r="X129" i="3"/>
  <c r="W129" i="3"/>
  <c r="V129" i="3"/>
  <c r="Q129" i="3"/>
  <c r="N129" i="3"/>
  <c r="M129" i="3"/>
  <c r="B129" i="3"/>
  <c r="Z128" i="3"/>
  <c r="Y128" i="3"/>
  <c r="X128" i="3"/>
  <c r="W128" i="3"/>
  <c r="V128" i="3"/>
  <c r="Q128" i="3"/>
  <c r="N128" i="3"/>
  <c r="M128" i="3"/>
  <c r="B128" i="3"/>
  <c r="Z127" i="3"/>
  <c r="Y127" i="3"/>
  <c r="X127" i="3"/>
  <c r="W127" i="3"/>
  <c r="V127" i="3"/>
  <c r="Q127" i="3"/>
  <c r="N127" i="3"/>
  <c r="M127" i="3"/>
  <c r="B127" i="3"/>
  <c r="Z126" i="3"/>
  <c r="Y126" i="3"/>
  <c r="X126" i="3"/>
  <c r="W126" i="3"/>
  <c r="V126" i="3"/>
  <c r="Q126" i="3"/>
  <c r="N126" i="3"/>
  <c r="M126" i="3"/>
  <c r="B126" i="3"/>
  <c r="Z125" i="3"/>
  <c r="Y125" i="3"/>
  <c r="X125" i="3"/>
  <c r="W125" i="3"/>
  <c r="V125" i="3"/>
  <c r="Q125" i="3"/>
  <c r="N125" i="3"/>
  <c r="M125" i="3"/>
  <c r="B125" i="3"/>
  <c r="Z124" i="3"/>
  <c r="Y124" i="3"/>
  <c r="X124" i="3"/>
  <c r="W124" i="3"/>
  <c r="V124" i="3"/>
  <c r="Q124" i="3"/>
  <c r="N124" i="3"/>
  <c r="M124" i="3"/>
  <c r="B124" i="3"/>
  <c r="Z123" i="3"/>
  <c r="Y123" i="3"/>
  <c r="X123" i="3"/>
  <c r="W123" i="3"/>
  <c r="V123" i="3"/>
  <c r="Q123" i="3"/>
  <c r="N123" i="3"/>
  <c r="M123" i="3"/>
  <c r="B123" i="3"/>
  <c r="Z122" i="3"/>
  <c r="Y122" i="3"/>
  <c r="X122" i="3"/>
  <c r="W122" i="3"/>
  <c r="V122" i="3"/>
  <c r="Q122" i="3"/>
  <c r="N122" i="3"/>
  <c r="M122" i="3"/>
  <c r="B122" i="3"/>
  <c r="Z121" i="3"/>
  <c r="Y121" i="3"/>
  <c r="X121" i="3"/>
  <c r="W121" i="3"/>
  <c r="V121" i="3"/>
  <c r="Q121" i="3"/>
  <c r="N121" i="3"/>
  <c r="M121" i="3"/>
  <c r="B121" i="3"/>
  <c r="Z120" i="3"/>
  <c r="Y120" i="3"/>
  <c r="X120" i="3"/>
  <c r="W120" i="3"/>
  <c r="V120" i="3"/>
  <c r="Q120" i="3"/>
  <c r="N120" i="3"/>
  <c r="M120" i="3"/>
  <c r="B120" i="3"/>
  <c r="Z119" i="3"/>
  <c r="Y119" i="3"/>
  <c r="X119" i="3"/>
  <c r="W119" i="3"/>
  <c r="V119" i="3"/>
  <c r="Q119" i="3"/>
  <c r="N119" i="3"/>
  <c r="M119" i="3"/>
  <c r="B119" i="3"/>
  <c r="Z118" i="3"/>
  <c r="Y118" i="3"/>
  <c r="X118" i="3"/>
  <c r="W118" i="3"/>
  <c r="V118" i="3"/>
  <c r="Q118" i="3"/>
  <c r="N118" i="3"/>
  <c r="M118" i="3"/>
  <c r="B118" i="3"/>
  <c r="Z117" i="3"/>
  <c r="Y117" i="3"/>
  <c r="X117" i="3"/>
  <c r="W117" i="3"/>
  <c r="V117" i="3"/>
  <c r="Q117" i="3"/>
  <c r="N117" i="3"/>
  <c r="M117" i="3"/>
  <c r="B117" i="3"/>
  <c r="Z116" i="3"/>
  <c r="Y116" i="3"/>
  <c r="X116" i="3"/>
  <c r="W116" i="3"/>
  <c r="V116" i="3"/>
  <c r="Q116" i="3"/>
  <c r="N116" i="3"/>
  <c r="M116" i="3"/>
  <c r="B116" i="3"/>
  <c r="Z115" i="3"/>
  <c r="Y115" i="3"/>
  <c r="X115" i="3"/>
  <c r="W115" i="3"/>
  <c r="V115" i="3"/>
  <c r="Q115" i="3"/>
  <c r="N115" i="3"/>
  <c r="M115" i="3"/>
  <c r="B115" i="3"/>
  <c r="Z114" i="3"/>
  <c r="Y114" i="3"/>
  <c r="X114" i="3"/>
  <c r="W114" i="3"/>
  <c r="V114" i="3"/>
  <c r="Q114" i="3"/>
  <c r="N114" i="3"/>
  <c r="M114" i="3"/>
  <c r="B114" i="3"/>
  <c r="Z113" i="3"/>
  <c r="Y113" i="3"/>
  <c r="X113" i="3"/>
  <c r="W113" i="3"/>
  <c r="V113" i="3"/>
  <c r="Q113" i="3"/>
  <c r="N113" i="3"/>
  <c r="M113" i="3"/>
  <c r="B113" i="3"/>
  <c r="Z112" i="3"/>
  <c r="Y112" i="3"/>
  <c r="X112" i="3"/>
  <c r="W112" i="3"/>
  <c r="V112" i="3"/>
  <c r="Q112" i="3"/>
  <c r="N112" i="3"/>
  <c r="M112" i="3"/>
  <c r="B112" i="3"/>
  <c r="Z111" i="3"/>
  <c r="Y111" i="3"/>
  <c r="X111" i="3"/>
  <c r="W111" i="3"/>
  <c r="V111" i="3"/>
  <c r="Q111" i="3"/>
  <c r="N111" i="3"/>
  <c r="M111" i="3"/>
  <c r="B111" i="3"/>
  <c r="Z110" i="3"/>
  <c r="Y110" i="3"/>
  <c r="X110" i="3"/>
  <c r="W110" i="3"/>
  <c r="V110" i="3"/>
  <c r="Q110" i="3"/>
  <c r="N110" i="3"/>
  <c r="M110" i="3"/>
  <c r="B110" i="3"/>
  <c r="Z109" i="3"/>
  <c r="Y109" i="3"/>
  <c r="X109" i="3"/>
  <c r="W109" i="3"/>
  <c r="V109" i="3"/>
  <c r="Q109" i="3"/>
  <c r="N109" i="3"/>
  <c r="M109" i="3"/>
  <c r="B109" i="3"/>
  <c r="Z108" i="3"/>
  <c r="Y108" i="3"/>
  <c r="X108" i="3"/>
  <c r="W108" i="3"/>
  <c r="V108" i="3"/>
  <c r="Q108" i="3"/>
  <c r="N108" i="3"/>
  <c r="M108" i="3"/>
  <c r="B108" i="3"/>
  <c r="Z107" i="3"/>
  <c r="Y107" i="3"/>
  <c r="X107" i="3"/>
  <c r="W107" i="3"/>
  <c r="V107" i="3"/>
  <c r="Q107" i="3"/>
  <c r="N107" i="3"/>
  <c r="M107" i="3"/>
  <c r="B107" i="3"/>
  <c r="Z106" i="3"/>
  <c r="Y106" i="3"/>
  <c r="X106" i="3"/>
  <c r="W106" i="3"/>
  <c r="V106" i="3"/>
  <c r="Q106" i="3"/>
  <c r="N106" i="3"/>
  <c r="M106" i="3"/>
  <c r="B106" i="3"/>
  <c r="Z105" i="3"/>
  <c r="Y105" i="3"/>
  <c r="X105" i="3"/>
  <c r="W105" i="3"/>
  <c r="V105" i="3"/>
  <c r="Q105" i="3"/>
  <c r="N105" i="3"/>
  <c r="M105" i="3"/>
  <c r="B105" i="3"/>
  <c r="Z104" i="3"/>
  <c r="Y104" i="3"/>
  <c r="X104" i="3"/>
  <c r="W104" i="3"/>
  <c r="V104" i="3"/>
  <c r="Q104" i="3"/>
  <c r="N104" i="3"/>
  <c r="M104" i="3"/>
  <c r="B104" i="3"/>
  <c r="Z103" i="3"/>
  <c r="Y103" i="3"/>
  <c r="X103" i="3"/>
  <c r="W103" i="3"/>
  <c r="V103" i="3"/>
  <c r="Q103" i="3"/>
  <c r="N103" i="3"/>
  <c r="M103" i="3"/>
  <c r="B103" i="3"/>
  <c r="Z102" i="3"/>
  <c r="Y102" i="3"/>
  <c r="X102" i="3"/>
  <c r="W102" i="3"/>
  <c r="V102" i="3"/>
  <c r="Q102" i="3"/>
  <c r="N102" i="3"/>
  <c r="M102" i="3"/>
  <c r="B102" i="3"/>
  <c r="Z101" i="3"/>
  <c r="Y101" i="3"/>
  <c r="X101" i="3"/>
  <c r="W101" i="3"/>
  <c r="V101" i="3"/>
  <c r="Q101" i="3"/>
  <c r="N101" i="3"/>
  <c r="M101" i="3"/>
  <c r="B101" i="3"/>
  <c r="Z100" i="3"/>
  <c r="Y100" i="3"/>
  <c r="X100" i="3"/>
  <c r="W100" i="3"/>
  <c r="V100" i="3"/>
  <c r="Q100" i="3"/>
  <c r="N100" i="3"/>
  <c r="M100" i="3"/>
  <c r="B100" i="3"/>
  <c r="Z99" i="3"/>
  <c r="Y99" i="3"/>
  <c r="X99" i="3"/>
  <c r="W99" i="3"/>
  <c r="V99" i="3"/>
  <c r="Q99" i="3"/>
  <c r="N99" i="3"/>
  <c r="M99" i="3"/>
  <c r="B99" i="3"/>
  <c r="Z98" i="3"/>
  <c r="Y98" i="3"/>
  <c r="X98" i="3"/>
  <c r="W98" i="3"/>
  <c r="V98" i="3"/>
  <c r="Q98" i="3"/>
  <c r="N98" i="3"/>
  <c r="M98" i="3"/>
  <c r="B98" i="3"/>
  <c r="Z97" i="3"/>
  <c r="Y97" i="3"/>
  <c r="X97" i="3"/>
  <c r="W97" i="3"/>
  <c r="V97" i="3"/>
  <c r="Q97" i="3"/>
  <c r="N97" i="3"/>
  <c r="M97" i="3"/>
  <c r="B97" i="3"/>
  <c r="Z96" i="3"/>
  <c r="Y96" i="3"/>
  <c r="X96" i="3"/>
  <c r="W96" i="3"/>
  <c r="V96" i="3"/>
  <c r="Q96" i="3"/>
  <c r="N96" i="3"/>
  <c r="M96" i="3"/>
  <c r="B96" i="3"/>
  <c r="Z95" i="3"/>
  <c r="Y95" i="3"/>
  <c r="X95" i="3"/>
  <c r="W95" i="3"/>
  <c r="V95" i="3"/>
  <c r="Q95" i="3"/>
  <c r="N95" i="3"/>
  <c r="M95" i="3"/>
  <c r="B95" i="3"/>
  <c r="Z94" i="3"/>
  <c r="Y94" i="3"/>
  <c r="X94" i="3"/>
  <c r="W94" i="3"/>
  <c r="V94" i="3"/>
  <c r="Q94" i="3"/>
  <c r="N94" i="3"/>
  <c r="M94" i="3"/>
  <c r="B94" i="3"/>
  <c r="Z93" i="3"/>
  <c r="Y93" i="3"/>
  <c r="X93" i="3"/>
  <c r="W93" i="3"/>
  <c r="V93" i="3"/>
  <c r="Q93" i="3"/>
  <c r="N93" i="3"/>
  <c r="M93" i="3"/>
  <c r="B93" i="3"/>
  <c r="Z92" i="3"/>
  <c r="Y92" i="3"/>
  <c r="X92" i="3"/>
  <c r="W92" i="3"/>
  <c r="V92" i="3"/>
  <c r="Q92" i="3"/>
  <c r="N92" i="3"/>
  <c r="M92" i="3"/>
  <c r="B92" i="3"/>
  <c r="Z91" i="3"/>
  <c r="Y91" i="3"/>
  <c r="X91" i="3"/>
  <c r="W91" i="3"/>
  <c r="V91" i="3"/>
  <c r="Q91" i="3"/>
  <c r="N91" i="3"/>
  <c r="M91" i="3"/>
  <c r="B91" i="3"/>
  <c r="Z90" i="3"/>
  <c r="Y90" i="3"/>
  <c r="X90" i="3"/>
  <c r="W90" i="3"/>
  <c r="V90" i="3"/>
  <c r="Q90" i="3"/>
  <c r="N90" i="3"/>
  <c r="M90" i="3"/>
  <c r="B90" i="3"/>
  <c r="Z89" i="3"/>
  <c r="Y89" i="3"/>
  <c r="X89" i="3"/>
  <c r="W89" i="3"/>
  <c r="V89" i="3"/>
  <c r="Q89" i="3"/>
  <c r="N89" i="3"/>
  <c r="M89" i="3"/>
  <c r="B89" i="3"/>
  <c r="Z88" i="3"/>
  <c r="Y88" i="3"/>
  <c r="X88" i="3"/>
  <c r="W88" i="3"/>
  <c r="V88" i="3"/>
  <c r="Q88" i="3"/>
  <c r="N88" i="3"/>
  <c r="M88" i="3"/>
  <c r="B88" i="3"/>
  <c r="Z87" i="3"/>
  <c r="Y87" i="3"/>
  <c r="X87" i="3"/>
  <c r="W87" i="3"/>
  <c r="V87" i="3"/>
  <c r="Q87" i="3"/>
  <c r="N87" i="3"/>
  <c r="M87" i="3"/>
  <c r="B87" i="3"/>
  <c r="Z86" i="3"/>
  <c r="Y86" i="3"/>
  <c r="X86" i="3"/>
  <c r="W86" i="3"/>
  <c r="V86" i="3"/>
  <c r="Q86" i="3"/>
  <c r="N86" i="3"/>
  <c r="M86" i="3"/>
  <c r="B86" i="3"/>
  <c r="Z85" i="3"/>
  <c r="Y85" i="3"/>
  <c r="X85" i="3"/>
  <c r="W85" i="3"/>
  <c r="V85" i="3"/>
  <c r="Q85" i="3"/>
  <c r="N85" i="3"/>
  <c r="M85" i="3"/>
  <c r="B85" i="3"/>
  <c r="Z84" i="3"/>
  <c r="Y84" i="3"/>
  <c r="X84" i="3"/>
  <c r="W84" i="3"/>
  <c r="V84" i="3"/>
  <c r="Q84" i="3"/>
  <c r="N84" i="3"/>
  <c r="M84" i="3"/>
  <c r="B84" i="3"/>
  <c r="Z83" i="3"/>
  <c r="Y83" i="3"/>
  <c r="X83" i="3"/>
  <c r="W83" i="3"/>
  <c r="V83" i="3"/>
  <c r="Q83" i="3"/>
  <c r="N83" i="3"/>
  <c r="M83" i="3"/>
  <c r="B83" i="3"/>
  <c r="Z82" i="3"/>
  <c r="Y82" i="3"/>
  <c r="X82" i="3"/>
  <c r="W82" i="3"/>
  <c r="V82" i="3"/>
  <c r="Q82" i="3"/>
  <c r="N82" i="3"/>
  <c r="M82" i="3"/>
  <c r="B82" i="3"/>
  <c r="Z81" i="3"/>
  <c r="Y81" i="3"/>
  <c r="X81" i="3"/>
  <c r="W81" i="3"/>
  <c r="V81" i="3"/>
  <c r="Q81" i="3"/>
  <c r="N81" i="3"/>
  <c r="M81" i="3"/>
  <c r="B81" i="3"/>
  <c r="Z80" i="3"/>
  <c r="Y80" i="3"/>
  <c r="X80" i="3"/>
  <c r="W80" i="3"/>
  <c r="V80" i="3"/>
  <c r="Q80" i="3"/>
  <c r="N80" i="3"/>
  <c r="M80" i="3"/>
  <c r="B80" i="3"/>
  <c r="Z79" i="3"/>
  <c r="Y79" i="3"/>
  <c r="X79" i="3"/>
  <c r="W79" i="3"/>
  <c r="V79" i="3"/>
  <c r="Q79" i="3"/>
  <c r="N79" i="3"/>
  <c r="M79" i="3"/>
  <c r="B79" i="3"/>
  <c r="Z78" i="3"/>
  <c r="Y78" i="3"/>
  <c r="X78" i="3"/>
  <c r="W78" i="3"/>
  <c r="V78" i="3"/>
  <c r="Q78" i="3"/>
  <c r="N78" i="3"/>
  <c r="M78" i="3"/>
  <c r="B78" i="3"/>
  <c r="Z77" i="3"/>
  <c r="Y77" i="3"/>
  <c r="X77" i="3"/>
  <c r="W77" i="3"/>
  <c r="V77" i="3"/>
  <c r="Q77" i="3"/>
  <c r="N77" i="3"/>
  <c r="M77" i="3"/>
  <c r="B77" i="3"/>
  <c r="Z76" i="3"/>
  <c r="Y76" i="3"/>
  <c r="X76" i="3"/>
  <c r="W76" i="3"/>
  <c r="V76" i="3"/>
  <c r="Q76" i="3"/>
  <c r="N76" i="3"/>
  <c r="M76" i="3"/>
  <c r="B76" i="3"/>
  <c r="Z75" i="3"/>
  <c r="Y75" i="3"/>
  <c r="X75" i="3"/>
  <c r="W75" i="3"/>
  <c r="V75" i="3"/>
  <c r="Q75" i="3"/>
  <c r="N75" i="3"/>
  <c r="M75" i="3"/>
  <c r="B75" i="3"/>
  <c r="Z74" i="3"/>
  <c r="Y74" i="3"/>
  <c r="X74" i="3"/>
  <c r="W74" i="3"/>
  <c r="V74" i="3"/>
  <c r="Q74" i="3"/>
  <c r="N74" i="3"/>
  <c r="M74" i="3"/>
  <c r="B74" i="3"/>
  <c r="Z73" i="3"/>
  <c r="Y73" i="3"/>
  <c r="X73" i="3"/>
  <c r="W73" i="3"/>
  <c r="V73" i="3"/>
  <c r="Q73" i="3"/>
  <c r="N73" i="3"/>
  <c r="M73" i="3"/>
  <c r="B73" i="3"/>
  <c r="Z72" i="3"/>
  <c r="Y72" i="3"/>
  <c r="X72" i="3"/>
  <c r="W72" i="3"/>
  <c r="V72" i="3"/>
  <c r="Q72" i="3"/>
  <c r="N72" i="3"/>
  <c r="M72" i="3"/>
  <c r="B72" i="3"/>
  <c r="Z71" i="3"/>
  <c r="Y71" i="3"/>
  <c r="X71" i="3"/>
  <c r="W71" i="3"/>
  <c r="V71" i="3"/>
  <c r="Q71" i="3"/>
  <c r="N71" i="3"/>
  <c r="M71" i="3"/>
  <c r="B71" i="3"/>
  <c r="Z70" i="3"/>
  <c r="Y70" i="3"/>
  <c r="X70" i="3"/>
  <c r="W70" i="3"/>
  <c r="V70" i="3"/>
  <c r="Q70" i="3"/>
  <c r="N70" i="3"/>
  <c r="M70" i="3"/>
  <c r="B70" i="3"/>
  <c r="Z69" i="3"/>
  <c r="Y69" i="3"/>
  <c r="X69" i="3"/>
  <c r="W69" i="3"/>
  <c r="V69" i="3"/>
  <c r="Q69" i="3"/>
  <c r="N69" i="3"/>
  <c r="M69" i="3"/>
  <c r="B69" i="3"/>
  <c r="Z68" i="3"/>
  <c r="Y68" i="3"/>
  <c r="X68" i="3"/>
  <c r="W68" i="3"/>
  <c r="V68" i="3"/>
  <c r="Q68" i="3"/>
  <c r="N68" i="3"/>
  <c r="M68" i="3"/>
  <c r="B68" i="3"/>
  <c r="Z67" i="3"/>
  <c r="Y67" i="3"/>
  <c r="X67" i="3"/>
  <c r="W67" i="3"/>
  <c r="V67" i="3"/>
  <c r="Q67" i="3"/>
  <c r="N67" i="3"/>
  <c r="M67" i="3"/>
  <c r="B67" i="3"/>
  <c r="Z66" i="3"/>
  <c r="Y66" i="3"/>
  <c r="X66" i="3"/>
  <c r="W66" i="3"/>
  <c r="V66" i="3"/>
  <c r="Q66" i="3"/>
  <c r="N66" i="3"/>
  <c r="M66" i="3"/>
  <c r="B66" i="3"/>
  <c r="Z65" i="3"/>
  <c r="Y65" i="3"/>
  <c r="X65" i="3"/>
  <c r="W65" i="3"/>
  <c r="V65" i="3"/>
  <c r="Q65" i="3"/>
  <c r="N65" i="3"/>
  <c r="M65" i="3"/>
  <c r="B65" i="3"/>
  <c r="Z64" i="3"/>
  <c r="Y64" i="3"/>
  <c r="X64" i="3"/>
  <c r="W64" i="3"/>
  <c r="V64" i="3"/>
  <c r="Q64" i="3"/>
  <c r="N64" i="3"/>
  <c r="M64" i="3"/>
  <c r="B64" i="3"/>
  <c r="Z63" i="3"/>
  <c r="Y63" i="3"/>
  <c r="X63" i="3"/>
  <c r="W63" i="3"/>
  <c r="V63" i="3"/>
  <c r="Q63" i="3"/>
  <c r="N63" i="3"/>
  <c r="M63" i="3"/>
  <c r="B63" i="3"/>
  <c r="Z62" i="3"/>
  <c r="Y62" i="3"/>
  <c r="X62" i="3"/>
  <c r="W62" i="3"/>
  <c r="V62" i="3"/>
  <c r="Q62" i="3"/>
  <c r="N62" i="3"/>
  <c r="M62" i="3"/>
  <c r="B62" i="3"/>
  <c r="Z61" i="3"/>
  <c r="Y61" i="3"/>
  <c r="X61" i="3"/>
  <c r="W61" i="3"/>
  <c r="V61" i="3"/>
  <c r="Q61" i="3"/>
  <c r="N61" i="3"/>
  <c r="M61" i="3"/>
  <c r="B61" i="3"/>
  <c r="Z60" i="3"/>
  <c r="Y60" i="3"/>
  <c r="X60" i="3"/>
  <c r="W60" i="3"/>
  <c r="V60" i="3"/>
  <c r="Q60" i="3"/>
  <c r="N60" i="3"/>
  <c r="M60" i="3"/>
  <c r="B60" i="3"/>
  <c r="Z59" i="3"/>
  <c r="Y59" i="3"/>
  <c r="X59" i="3"/>
  <c r="W59" i="3"/>
  <c r="V59" i="3"/>
  <c r="Q59" i="3"/>
  <c r="N59" i="3"/>
  <c r="M59" i="3"/>
  <c r="B59" i="3"/>
  <c r="Z58" i="3"/>
  <c r="Y58" i="3"/>
  <c r="X58" i="3"/>
  <c r="W58" i="3"/>
  <c r="V58" i="3"/>
  <c r="Q58" i="3"/>
  <c r="N58" i="3"/>
  <c r="M58" i="3"/>
  <c r="B58" i="3"/>
  <c r="Z57" i="3"/>
  <c r="Y57" i="3"/>
  <c r="X57" i="3"/>
  <c r="W57" i="3"/>
  <c r="V57" i="3"/>
  <c r="Q57" i="3"/>
  <c r="N57" i="3"/>
  <c r="M57" i="3"/>
  <c r="B57" i="3"/>
  <c r="Z56" i="3"/>
  <c r="Y56" i="3"/>
  <c r="X56" i="3"/>
  <c r="W56" i="3"/>
  <c r="V56" i="3"/>
  <c r="Q56" i="3"/>
  <c r="N56" i="3"/>
  <c r="M56" i="3"/>
  <c r="B56" i="3"/>
  <c r="Z55" i="3"/>
  <c r="Y55" i="3"/>
  <c r="X55" i="3"/>
  <c r="W55" i="3"/>
  <c r="V55" i="3"/>
  <c r="Q55" i="3"/>
  <c r="N55" i="3"/>
  <c r="M55" i="3"/>
  <c r="B55" i="3"/>
  <c r="Z54" i="3"/>
  <c r="Y54" i="3"/>
  <c r="X54" i="3"/>
  <c r="W54" i="3"/>
  <c r="V54" i="3"/>
  <c r="Q54" i="3"/>
  <c r="N54" i="3"/>
  <c r="M54" i="3"/>
  <c r="B54" i="3"/>
  <c r="Z53" i="3"/>
  <c r="Y53" i="3"/>
  <c r="X53" i="3"/>
  <c r="W53" i="3"/>
  <c r="V53" i="3"/>
  <c r="Q53" i="3"/>
  <c r="N53" i="3"/>
  <c r="M53" i="3"/>
  <c r="B53" i="3"/>
  <c r="Z52" i="3"/>
  <c r="Y52" i="3"/>
  <c r="X52" i="3"/>
  <c r="W52" i="3"/>
  <c r="V52" i="3"/>
  <c r="Q52" i="3"/>
  <c r="N52" i="3"/>
  <c r="M52" i="3"/>
  <c r="B52" i="3"/>
  <c r="Z51" i="3"/>
  <c r="Y51" i="3"/>
  <c r="X51" i="3"/>
  <c r="W51" i="3"/>
  <c r="V51" i="3"/>
  <c r="Q51" i="3"/>
  <c r="N51" i="3"/>
  <c r="M51" i="3"/>
  <c r="B51" i="3"/>
  <c r="Z50" i="3"/>
  <c r="Y50" i="3"/>
  <c r="X50" i="3"/>
  <c r="W50" i="3"/>
  <c r="V50" i="3"/>
  <c r="Q50" i="3"/>
  <c r="N50" i="3"/>
  <c r="M50" i="3"/>
  <c r="B50" i="3"/>
  <c r="Z49" i="3"/>
  <c r="Y49" i="3"/>
  <c r="X49" i="3"/>
  <c r="W49" i="3"/>
  <c r="V49" i="3"/>
  <c r="Q49" i="3"/>
  <c r="N49" i="3"/>
  <c r="M49" i="3"/>
  <c r="B49" i="3"/>
  <c r="Z48" i="3"/>
  <c r="Y48" i="3"/>
  <c r="X48" i="3"/>
  <c r="W48" i="3"/>
  <c r="V48" i="3"/>
  <c r="Q48" i="3"/>
  <c r="N48" i="3"/>
  <c r="M48" i="3"/>
  <c r="B48" i="3"/>
  <c r="Z47" i="3"/>
  <c r="Y47" i="3"/>
  <c r="X47" i="3"/>
  <c r="W47" i="3"/>
  <c r="V47" i="3"/>
  <c r="Q47" i="3"/>
  <c r="N47" i="3"/>
  <c r="M47" i="3"/>
  <c r="B47" i="3"/>
  <c r="Z46" i="3"/>
  <c r="Y46" i="3"/>
  <c r="X46" i="3"/>
  <c r="W46" i="3"/>
  <c r="V46" i="3"/>
  <c r="Q46" i="3"/>
  <c r="N46" i="3"/>
  <c r="M46" i="3"/>
  <c r="B46" i="3"/>
  <c r="Z45" i="3"/>
  <c r="Y45" i="3"/>
  <c r="X45" i="3"/>
  <c r="W45" i="3"/>
  <c r="V45" i="3"/>
  <c r="Q45" i="3"/>
  <c r="N45" i="3"/>
  <c r="M45" i="3"/>
  <c r="B45" i="3"/>
  <c r="Z44" i="3"/>
  <c r="Y44" i="3"/>
  <c r="X44" i="3"/>
  <c r="W44" i="3"/>
  <c r="V44" i="3"/>
  <c r="Q44" i="3"/>
  <c r="N44" i="3"/>
  <c r="M44" i="3"/>
  <c r="B44" i="3"/>
  <c r="Z43" i="3"/>
  <c r="Y43" i="3"/>
  <c r="X43" i="3"/>
  <c r="W43" i="3"/>
  <c r="V43" i="3"/>
  <c r="Q43" i="3"/>
  <c r="N43" i="3"/>
  <c r="M43" i="3"/>
  <c r="B43" i="3"/>
  <c r="Z42" i="3"/>
  <c r="Y42" i="3"/>
  <c r="X42" i="3"/>
  <c r="W42" i="3"/>
  <c r="V42" i="3"/>
  <c r="Q42" i="3"/>
  <c r="N42" i="3"/>
  <c r="M42" i="3"/>
  <c r="B42" i="3"/>
  <c r="Z41" i="3"/>
  <c r="Y41" i="3"/>
  <c r="X41" i="3"/>
  <c r="W41" i="3"/>
  <c r="V41" i="3"/>
  <c r="Q41" i="3"/>
  <c r="N41" i="3"/>
  <c r="M41" i="3"/>
  <c r="B41" i="3"/>
  <c r="Z40" i="3"/>
  <c r="Y40" i="3"/>
  <c r="X40" i="3"/>
  <c r="W40" i="3"/>
  <c r="V40" i="3"/>
  <c r="Q40" i="3"/>
  <c r="N40" i="3"/>
  <c r="M40" i="3"/>
  <c r="B40" i="3"/>
  <c r="Z39" i="3"/>
  <c r="Y39" i="3"/>
  <c r="X39" i="3"/>
  <c r="W39" i="3"/>
  <c r="V39" i="3"/>
  <c r="Q39" i="3"/>
  <c r="N39" i="3"/>
  <c r="M39" i="3"/>
  <c r="B39" i="3"/>
  <c r="Z38" i="3"/>
  <c r="Y38" i="3"/>
  <c r="X38" i="3"/>
  <c r="W38" i="3"/>
  <c r="V38" i="3"/>
  <c r="Q38" i="3"/>
  <c r="N38" i="3"/>
  <c r="M38" i="3"/>
  <c r="B38" i="3"/>
  <c r="Z37" i="3"/>
  <c r="Y37" i="3"/>
  <c r="X37" i="3"/>
  <c r="W37" i="3"/>
  <c r="V37" i="3"/>
  <c r="Q37" i="3"/>
  <c r="N37" i="3"/>
  <c r="M37" i="3"/>
  <c r="B37" i="3"/>
  <c r="Z36" i="3"/>
  <c r="Y36" i="3"/>
  <c r="X36" i="3"/>
  <c r="W36" i="3"/>
  <c r="V36" i="3"/>
  <c r="Q36" i="3"/>
  <c r="N36" i="3"/>
  <c r="M36" i="3"/>
  <c r="B36" i="3"/>
  <c r="Z35" i="3"/>
  <c r="Y35" i="3"/>
  <c r="X35" i="3"/>
  <c r="W35" i="3"/>
  <c r="V35" i="3"/>
  <c r="Q35" i="3"/>
  <c r="N35" i="3"/>
  <c r="M35" i="3"/>
  <c r="B35" i="3"/>
  <c r="Z34" i="3"/>
  <c r="Y34" i="3"/>
  <c r="X34" i="3"/>
  <c r="W34" i="3"/>
  <c r="V34" i="3"/>
  <c r="Q34" i="3"/>
  <c r="N34" i="3"/>
  <c r="M34" i="3"/>
  <c r="B34" i="3"/>
  <c r="Z33" i="3"/>
  <c r="Y33" i="3"/>
  <c r="X33" i="3"/>
  <c r="W33" i="3"/>
  <c r="V33" i="3"/>
  <c r="Q33" i="3"/>
  <c r="N33" i="3"/>
  <c r="M33" i="3"/>
  <c r="B33" i="3"/>
  <c r="Z32" i="3"/>
  <c r="Y32" i="3"/>
  <c r="X32" i="3"/>
  <c r="W32" i="3"/>
  <c r="V32" i="3"/>
  <c r="Q32" i="3"/>
  <c r="N32" i="3"/>
  <c r="M32" i="3"/>
  <c r="B32" i="3"/>
  <c r="Z31" i="3"/>
  <c r="Y31" i="3"/>
  <c r="X31" i="3"/>
  <c r="W31" i="3"/>
  <c r="V31" i="3"/>
  <c r="Q31" i="3"/>
  <c r="N31" i="3"/>
  <c r="M31" i="3"/>
  <c r="B31" i="3"/>
  <c r="Z30" i="3"/>
  <c r="Y30" i="3"/>
  <c r="X30" i="3"/>
  <c r="W30" i="3"/>
  <c r="V30" i="3"/>
  <c r="Q30" i="3"/>
  <c r="N30" i="3"/>
  <c r="M30" i="3"/>
  <c r="B30" i="3"/>
  <c r="Z29" i="3"/>
  <c r="Y29" i="3"/>
  <c r="X29" i="3"/>
  <c r="W29" i="3"/>
  <c r="V29" i="3"/>
  <c r="Q29" i="3"/>
  <c r="N29" i="3"/>
  <c r="M29" i="3"/>
  <c r="B29" i="3"/>
  <c r="Z28" i="3"/>
  <c r="Y28" i="3"/>
  <c r="X28" i="3"/>
  <c r="W28" i="3"/>
  <c r="V28" i="3"/>
  <c r="Q28" i="3"/>
  <c r="N28" i="3"/>
  <c r="M28" i="3"/>
  <c r="B28" i="3"/>
  <c r="Z27" i="3"/>
  <c r="Y27" i="3"/>
  <c r="X27" i="3"/>
  <c r="W27" i="3"/>
  <c r="V27" i="3"/>
  <c r="Q27" i="3"/>
  <c r="N27" i="3"/>
  <c r="M27" i="3"/>
  <c r="B27" i="3"/>
  <c r="Z26" i="3"/>
  <c r="Y26" i="3"/>
  <c r="X26" i="3"/>
  <c r="W26" i="3"/>
  <c r="V26" i="3"/>
  <c r="Q26" i="3"/>
  <c r="N26" i="3"/>
  <c r="M26" i="3"/>
  <c r="B26" i="3"/>
  <c r="Z25" i="3"/>
  <c r="Y25" i="3"/>
  <c r="X25" i="3"/>
  <c r="W25" i="3"/>
  <c r="V25" i="3"/>
  <c r="Q25" i="3"/>
  <c r="N25" i="3"/>
  <c r="M25" i="3"/>
  <c r="B25" i="3"/>
  <c r="Z24" i="3"/>
  <c r="Y24" i="3"/>
  <c r="X24" i="3"/>
  <c r="W24" i="3"/>
  <c r="V24" i="3"/>
  <c r="Q24" i="3"/>
  <c r="N24" i="3"/>
  <c r="M24" i="3"/>
  <c r="B24" i="3"/>
  <c r="Z23" i="3"/>
  <c r="Y23" i="3"/>
  <c r="X23" i="3"/>
  <c r="W23" i="3"/>
  <c r="V23" i="3"/>
  <c r="Q23" i="3"/>
  <c r="N23" i="3"/>
  <c r="M23" i="3"/>
  <c r="B23" i="3"/>
  <c r="Z22" i="3"/>
  <c r="Y22" i="3"/>
  <c r="X22" i="3"/>
  <c r="W22" i="3"/>
  <c r="V22" i="3"/>
  <c r="Q22" i="3"/>
  <c r="N22" i="3"/>
  <c r="M22" i="3"/>
  <c r="B22" i="3"/>
  <c r="Z21" i="3"/>
  <c r="Y21" i="3"/>
  <c r="X21" i="3"/>
  <c r="W21" i="3"/>
  <c r="V21" i="3"/>
  <c r="Q21" i="3"/>
  <c r="N21" i="3"/>
  <c r="M21" i="3"/>
  <c r="B21" i="3"/>
  <c r="Z20" i="3"/>
  <c r="Y20" i="3"/>
  <c r="X20" i="3"/>
  <c r="W20" i="3"/>
  <c r="V20" i="3"/>
  <c r="Q20" i="3"/>
  <c r="N20" i="3"/>
  <c r="M20" i="3"/>
  <c r="B20" i="3"/>
  <c r="Z19" i="3"/>
  <c r="Y19" i="3"/>
  <c r="X19" i="3"/>
  <c r="W19" i="3"/>
  <c r="V19" i="3"/>
  <c r="Q19" i="3"/>
  <c r="N19" i="3"/>
  <c r="M19" i="3"/>
  <c r="B19" i="3"/>
  <c r="Z18" i="3"/>
  <c r="Y18" i="3"/>
  <c r="X18" i="3"/>
  <c r="W18" i="3"/>
  <c r="V18" i="3"/>
  <c r="Q18" i="3"/>
  <c r="N18" i="3"/>
  <c r="M18" i="3"/>
  <c r="B18" i="3"/>
  <c r="Z17" i="3"/>
  <c r="Y17" i="3"/>
  <c r="X17" i="3"/>
  <c r="W17" i="3"/>
  <c r="V17" i="3"/>
  <c r="Q17" i="3"/>
  <c r="N17" i="3"/>
  <c r="M17" i="3"/>
  <c r="B17" i="3"/>
  <c r="Z16" i="3"/>
  <c r="Y16" i="3"/>
  <c r="X16" i="3"/>
  <c r="W16" i="3"/>
  <c r="V16" i="3"/>
  <c r="Q16" i="3"/>
  <c r="N16" i="3"/>
  <c r="M16" i="3"/>
  <c r="B16" i="3"/>
  <c r="Z15" i="3"/>
  <c r="Y15" i="3"/>
  <c r="X15" i="3"/>
  <c r="W15" i="3"/>
  <c r="V15" i="3"/>
  <c r="Q15" i="3"/>
  <c r="N15" i="3"/>
  <c r="M15" i="3"/>
  <c r="B15" i="3"/>
  <c r="Z14" i="3"/>
  <c r="Y14" i="3"/>
  <c r="X14" i="3"/>
  <c r="W14" i="3"/>
  <c r="V14" i="3"/>
  <c r="Q14" i="3"/>
  <c r="N14" i="3"/>
  <c r="M14" i="3"/>
  <c r="B14" i="3"/>
  <c r="Z13" i="3"/>
  <c r="Y13" i="3"/>
  <c r="X13" i="3"/>
  <c r="W13" i="3"/>
  <c r="V13" i="3"/>
  <c r="Q13" i="3"/>
  <c r="N13" i="3"/>
  <c r="M13" i="3"/>
  <c r="B13" i="3"/>
  <c r="Z12" i="3"/>
  <c r="Y12" i="3"/>
  <c r="X12" i="3"/>
  <c r="W12" i="3"/>
  <c r="V12" i="3"/>
  <c r="Q12" i="3"/>
  <c r="N12" i="3"/>
  <c r="M12" i="3"/>
  <c r="B12" i="3"/>
  <c r="Z11" i="3"/>
  <c r="Y11" i="3"/>
  <c r="X11" i="3"/>
  <c r="W11" i="3"/>
  <c r="V11" i="3"/>
  <c r="Q11" i="3"/>
  <c r="N11" i="3"/>
  <c r="M11" i="3"/>
  <c r="B11" i="3"/>
  <c r="Z10" i="3"/>
  <c r="Y10" i="3"/>
  <c r="X10" i="3"/>
  <c r="W10" i="3"/>
  <c r="V10" i="3"/>
  <c r="Q10" i="3"/>
  <c r="N10" i="3"/>
  <c r="M10" i="3"/>
  <c r="B10" i="3"/>
  <c r="Z9" i="3"/>
  <c r="Y9" i="3"/>
  <c r="X9" i="3"/>
  <c r="W9" i="3"/>
  <c r="V9" i="3"/>
  <c r="Q9" i="3"/>
  <c r="N9" i="3"/>
  <c r="M9" i="3"/>
  <c r="B9" i="3"/>
  <c r="Z8" i="3"/>
  <c r="Y8" i="3"/>
  <c r="X8" i="3"/>
  <c r="W8" i="3"/>
  <c r="V8" i="3"/>
  <c r="Q8" i="3"/>
  <c r="N8" i="3"/>
  <c r="M8" i="3"/>
  <c r="B8" i="3"/>
  <c r="Z7" i="3"/>
  <c r="Y7" i="3"/>
  <c r="X7" i="3"/>
  <c r="W7" i="3"/>
  <c r="V7" i="3"/>
  <c r="Q7" i="3"/>
  <c r="N7" i="3"/>
  <c r="M7" i="3"/>
  <c r="B7" i="3"/>
  <c r="Z6" i="3"/>
  <c r="Y6" i="3"/>
  <c r="X6" i="3"/>
  <c r="W6" i="3"/>
  <c r="V6" i="3"/>
  <c r="Q6" i="3"/>
  <c r="N6" i="3"/>
  <c r="M6" i="3"/>
  <c r="B6" i="3"/>
  <c r="Z5" i="3"/>
  <c r="Y5" i="3"/>
  <c r="X5" i="3"/>
  <c r="W5" i="3"/>
  <c r="V5" i="3"/>
  <c r="Q5" i="3"/>
  <c r="N5" i="3"/>
  <c r="M5" i="3"/>
  <c r="B5" i="3"/>
  <c r="Z4" i="3"/>
  <c r="Y4" i="3"/>
  <c r="X4" i="3"/>
  <c r="W4" i="3"/>
  <c r="V4" i="3"/>
  <c r="Q4" i="3"/>
  <c r="N4" i="3"/>
  <c r="M4" i="3"/>
  <c r="B4" i="3"/>
  <c r="Z3" i="3"/>
  <c r="Y3" i="3"/>
  <c r="X3" i="3"/>
  <c r="W3" i="3"/>
  <c r="V3" i="3"/>
  <c r="Q3" i="3"/>
  <c r="N3" i="3"/>
  <c r="M3" i="3"/>
  <c r="B3" i="3"/>
  <c r="Z2" i="3"/>
  <c r="Y2" i="3"/>
  <c r="X2" i="3"/>
  <c r="W2" i="3"/>
  <c r="V2" i="3"/>
  <c r="Q2" i="3"/>
  <c r="N2" i="3"/>
  <c r="M2" i="3"/>
  <c r="B2" i="3"/>
  <c r="Z601" i="2"/>
  <c r="Y601" i="2"/>
  <c r="X601" i="2"/>
  <c r="W601" i="2"/>
  <c r="V601" i="2"/>
  <c r="Q601" i="2"/>
  <c r="N601" i="2"/>
  <c r="M601" i="2"/>
  <c r="B601" i="2"/>
  <c r="Z600" i="2"/>
  <c r="Y600" i="2"/>
  <c r="X600" i="2"/>
  <c r="W600" i="2"/>
  <c r="V600" i="2"/>
  <c r="Q600" i="2"/>
  <c r="N600" i="2"/>
  <c r="M600" i="2"/>
  <c r="B600" i="2"/>
  <c r="Z599" i="2"/>
  <c r="Y599" i="2"/>
  <c r="X599" i="2"/>
  <c r="W599" i="2"/>
  <c r="V599" i="2"/>
  <c r="Q599" i="2"/>
  <c r="N599" i="2"/>
  <c r="M599" i="2"/>
  <c r="B599" i="2"/>
  <c r="Z598" i="2"/>
  <c r="Y598" i="2"/>
  <c r="X598" i="2"/>
  <c r="W598" i="2"/>
  <c r="V598" i="2"/>
  <c r="Q598" i="2"/>
  <c r="N598" i="2"/>
  <c r="M598" i="2"/>
  <c r="B598" i="2"/>
  <c r="Z597" i="2"/>
  <c r="Y597" i="2"/>
  <c r="X597" i="2"/>
  <c r="W597" i="2"/>
  <c r="V597" i="2"/>
  <c r="Q597" i="2"/>
  <c r="N597" i="2"/>
  <c r="M597" i="2"/>
  <c r="B597" i="2"/>
  <c r="Z596" i="2"/>
  <c r="Y596" i="2"/>
  <c r="X596" i="2"/>
  <c r="W596" i="2"/>
  <c r="V596" i="2"/>
  <c r="Q596" i="2"/>
  <c r="N596" i="2"/>
  <c r="M596" i="2"/>
  <c r="B596" i="2"/>
  <c r="Z595" i="2"/>
  <c r="Y595" i="2"/>
  <c r="X595" i="2"/>
  <c r="W595" i="2"/>
  <c r="V595" i="2"/>
  <c r="Q595" i="2"/>
  <c r="N595" i="2"/>
  <c r="M595" i="2"/>
  <c r="B595" i="2"/>
  <c r="Z594" i="2"/>
  <c r="Y594" i="2"/>
  <c r="X594" i="2"/>
  <c r="W594" i="2"/>
  <c r="V594" i="2"/>
  <c r="Q594" i="2"/>
  <c r="N594" i="2"/>
  <c r="M594" i="2"/>
  <c r="B594" i="2"/>
  <c r="Z593" i="2"/>
  <c r="Y593" i="2"/>
  <c r="X593" i="2"/>
  <c r="W593" i="2"/>
  <c r="V593" i="2"/>
  <c r="Q593" i="2"/>
  <c r="N593" i="2"/>
  <c r="M593" i="2"/>
  <c r="B593" i="2"/>
  <c r="Z592" i="2"/>
  <c r="Y592" i="2"/>
  <c r="X592" i="2"/>
  <c r="W592" i="2"/>
  <c r="V592" i="2"/>
  <c r="Q592" i="2"/>
  <c r="N592" i="2"/>
  <c r="M592" i="2"/>
  <c r="B592" i="2"/>
  <c r="Z591" i="2"/>
  <c r="Y591" i="2"/>
  <c r="X591" i="2"/>
  <c r="W591" i="2"/>
  <c r="V591" i="2"/>
  <c r="Q591" i="2"/>
  <c r="N591" i="2"/>
  <c r="M591" i="2"/>
  <c r="B591" i="2"/>
  <c r="Z590" i="2"/>
  <c r="Y590" i="2"/>
  <c r="X590" i="2"/>
  <c r="W590" i="2"/>
  <c r="V590" i="2"/>
  <c r="Q590" i="2"/>
  <c r="N590" i="2"/>
  <c r="M590" i="2"/>
  <c r="B590" i="2"/>
  <c r="Z589" i="2"/>
  <c r="Y589" i="2"/>
  <c r="X589" i="2"/>
  <c r="W589" i="2"/>
  <c r="V589" i="2"/>
  <c r="Q589" i="2"/>
  <c r="N589" i="2"/>
  <c r="M589" i="2"/>
  <c r="B589" i="2"/>
  <c r="Z588" i="2"/>
  <c r="Y588" i="2"/>
  <c r="X588" i="2"/>
  <c r="W588" i="2"/>
  <c r="V588" i="2"/>
  <c r="Q588" i="2"/>
  <c r="N588" i="2"/>
  <c r="M588" i="2"/>
  <c r="B588" i="2"/>
  <c r="Z587" i="2"/>
  <c r="Y587" i="2"/>
  <c r="X587" i="2"/>
  <c r="W587" i="2"/>
  <c r="V587" i="2"/>
  <c r="Q587" i="2"/>
  <c r="N587" i="2"/>
  <c r="M587" i="2"/>
  <c r="B587" i="2"/>
  <c r="Z586" i="2"/>
  <c r="Y586" i="2"/>
  <c r="X586" i="2"/>
  <c r="W586" i="2"/>
  <c r="V586" i="2"/>
  <c r="Q586" i="2"/>
  <c r="N586" i="2"/>
  <c r="M586" i="2"/>
  <c r="B586" i="2"/>
  <c r="Z585" i="2"/>
  <c r="Y585" i="2"/>
  <c r="X585" i="2"/>
  <c r="W585" i="2"/>
  <c r="V585" i="2"/>
  <c r="Q585" i="2"/>
  <c r="N585" i="2"/>
  <c r="M585" i="2"/>
  <c r="B585" i="2"/>
  <c r="Z584" i="2"/>
  <c r="Y584" i="2"/>
  <c r="X584" i="2"/>
  <c r="W584" i="2"/>
  <c r="V584" i="2"/>
  <c r="Q584" i="2"/>
  <c r="N584" i="2"/>
  <c r="M584" i="2"/>
  <c r="B584" i="2"/>
  <c r="Z583" i="2"/>
  <c r="Y583" i="2"/>
  <c r="X583" i="2"/>
  <c r="W583" i="2"/>
  <c r="V583" i="2"/>
  <c r="Q583" i="2"/>
  <c r="N583" i="2"/>
  <c r="M583" i="2"/>
  <c r="B583" i="2"/>
  <c r="Z582" i="2"/>
  <c r="Y582" i="2"/>
  <c r="X582" i="2"/>
  <c r="W582" i="2"/>
  <c r="V582" i="2"/>
  <c r="Q582" i="2"/>
  <c r="N582" i="2"/>
  <c r="M582" i="2"/>
  <c r="B582" i="2"/>
  <c r="Z581" i="2"/>
  <c r="Y581" i="2"/>
  <c r="X581" i="2"/>
  <c r="W581" i="2"/>
  <c r="V581" i="2"/>
  <c r="Q581" i="2"/>
  <c r="N581" i="2"/>
  <c r="M581" i="2"/>
  <c r="B581" i="2"/>
  <c r="Z580" i="2"/>
  <c r="Y580" i="2"/>
  <c r="X580" i="2"/>
  <c r="W580" i="2"/>
  <c r="V580" i="2"/>
  <c r="Q580" i="2"/>
  <c r="N580" i="2"/>
  <c r="M580" i="2"/>
  <c r="B580" i="2"/>
  <c r="Z579" i="2"/>
  <c r="Y579" i="2"/>
  <c r="X579" i="2"/>
  <c r="W579" i="2"/>
  <c r="V579" i="2"/>
  <c r="Q579" i="2"/>
  <c r="N579" i="2"/>
  <c r="M579" i="2"/>
  <c r="B579" i="2"/>
  <c r="Z578" i="2"/>
  <c r="Y578" i="2"/>
  <c r="X578" i="2"/>
  <c r="W578" i="2"/>
  <c r="V578" i="2"/>
  <c r="Q578" i="2"/>
  <c r="N578" i="2"/>
  <c r="M578" i="2"/>
  <c r="B578" i="2"/>
  <c r="Z577" i="2"/>
  <c r="Y577" i="2"/>
  <c r="X577" i="2"/>
  <c r="W577" i="2"/>
  <c r="V577" i="2"/>
  <c r="Q577" i="2"/>
  <c r="N577" i="2"/>
  <c r="M577" i="2"/>
  <c r="B577" i="2"/>
  <c r="Z576" i="2"/>
  <c r="Y576" i="2"/>
  <c r="X576" i="2"/>
  <c r="W576" i="2"/>
  <c r="V576" i="2"/>
  <c r="Q576" i="2"/>
  <c r="N576" i="2"/>
  <c r="M576" i="2"/>
  <c r="B576" i="2"/>
  <c r="Z575" i="2"/>
  <c r="Y575" i="2"/>
  <c r="X575" i="2"/>
  <c r="W575" i="2"/>
  <c r="V575" i="2"/>
  <c r="Q575" i="2"/>
  <c r="N575" i="2"/>
  <c r="M575" i="2"/>
  <c r="B575" i="2"/>
  <c r="Z574" i="2"/>
  <c r="Y574" i="2"/>
  <c r="X574" i="2"/>
  <c r="W574" i="2"/>
  <c r="V574" i="2"/>
  <c r="Q574" i="2"/>
  <c r="N574" i="2"/>
  <c r="M574" i="2"/>
  <c r="B574" i="2"/>
  <c r="Z573" i="2"/>
  <c r="Y573" i="2"/>
  <c r="X573" i="2"/>
  <c r="W573" i="2"/>
  <c r="V573" i="2"/>
  <c r="Q573" i="2"/>
  <c r="N573" i="2"/>
  <c r="M573" i="2"/>
  <c r="B573" i="2"/>
  <c r="Z572" i="2"/>
  <c r="Y572" i="2"/>
  <c r="X572" i="2"/>
  <c r="W572" i="2"/>
  <c r="V572" i="2"/>
  <c r="Q572" i="2"/>
  <c r="N572" i="2"/>
  <c r="M572" i="2"/>
  <c r="B572" i="2"/>
  <c r="Z571" i="2"/>
  <c r="Y571" i="2"/>
  <c r="X571" i="2"/>
  <c r="W571" i="2"/>
  <c r="V571" i="2"/>
  <c r="Q571" i="2"/>
  <c r="N571" i="2"/>
  <c r="M571" i="2"/>
  <c r="B571" i="2"/>
  <c r="Z570" i="2"/>
  <c r="Y570" i="2"/>
  <c r="X570" i="2"/>
  <c r="W570" i="2"/>
  <c r="V570" i="2"/>
  <c r="Q570" i="2"/>
  <c r="N570" i="2"/>
  <c r="M570" i="2"/>
  <c r="B570" i="2"/>
  <c r="Z569" i="2"/>
  <c r="Y569" i="2"/>
  <c r="X569" i="2"/>
  <c r="W569" i="2"/>
  <c r="V569" i="2"/>
  <c r="Q569" i="2"/>
  <c r="N569" i="2"/>
  <c r="M569" i="2"/>
  <c r="B569" i="2"/>
  <c r="Z568" i="2"/>
  <c r="Y568" i="2"/>
  <c r="X568" i="2"/>
  <c r="W568" i="2"/>
  <c r="V568" i="2"/>
  <c r="Q568" i="2"/>
  <c r="N568" i="2"/>
  <c r="M568" i="2"/>
  <c r="B568" i="2"/>
  <c r="Z567" i="2"/>
  <c r="Y567" i="2"/>
  <c r="X567" i="2"/>
  <c r="W567" i="2"/>
  <c r="V567" i="2"/>
  <c r="Q567" i="2"/>
  <c r="N567" i="2"/>
  <c r="M567" i="2"/>
  <c r="B567" i="2"/>
  <c r="Z566" i="2"/>
  <c r="Y566" i="2"/>
  <c r="X566" i="2"/>
  <c r="W566" i="2"/>
  <c r="V566" i="2"/>
  <c r="Q566" i="2"/>
  <c r="N566" i="2"/>
  <c r="M566" i="2"/>
  <c r="B566" i="2"/>
  <c r="Z565" i="2"/>
  <c r="Y565" i="2"/>
  <c r="X565" i="2"/>
  <c r="W565" i="2"/>
  <c r="V565" i="2"/>
  <c r="Q565" i="2"/>
  <c r="N565" i="2"/>
  <c r="M565" i="2"/>
  <c r="B565" i="2"/>
  <c r="Z564" i="2"/>
  <c r="Y564" i="2"/>
  <c r="X564" i="2"/>
  <c r="W564" i="2"/>
  <c r="V564" i="2"/>
  <c r="Q564" i="2"/>
  <c r="N564" i="2"/>
  <c r="M564" i="2"/>
  <c r="B564" i="2"/>
  <c r="Z563" i="2"/>
  <c r="Y563" i="2"/>
  <c r="X563" i="2"/>
  <c r="W563" i="2"/>
  <c r="V563" i="2"/>
  <c r="Q563" i="2"/>
  <c r="N563" i="2"/>
  <c r="M563" i="2"/>
  <c r="B563" i="2"/>
  <c r="Z562" i="2"/>
  <c r="Y562" i="2"/>
  <c r="X562" i="2"/>
  <c r="W562" i="2"/>
  <c r="V562" i="2"/>
  <c r="Q562" i="2"/>
  <c r="N562" i="2"/>
  <c r="M562" i="2"/>
  <c r="B562" i="2"/>
  <c r="Z561" i="2"/>
  <c r="Y561" i="2"/>
  <c r="X561" i="2"/>
  <c r="W561" i="2"/>
  <c r="V561" i="2"/>
  <c r="Q561" i="2"/>
  <c r="N561" i="2"/>
  <c r="M561" i="2"/>
  <c r="B561" i="2"/>
  <c r="Z560" i="2"/>
  <c r="Y560" i="2"/>
  <c r="X560" i="2"/>
  <c r="W560" i="2"/>
  <c r="V560" i="2"/>
  <c r="Q560" i="2"/>
  <c r="N560" i="2"/>
  <c r="M560" i="2"/>
  <c r="B560" i="2"/>
  <c r="Z559" i="2"/>
  <c r="Y559" i="2"/>
  <c r="X559" i="2"/>
  <c r="W559" i="2"/>
  <c r="V559" i="2"/>
  <c r="Q559" i="2"/>
  <c r="N559" i="2"/>
  <c r="M559" i="2"/>
  <c r="B559" i="2"/>
  <c r="Z558" i="2"/>
  <c r="Y558" i="2"/>
  <c r="X558" i="2"/>
  <c r="W558" i="2"/>
  <c r="V558" i="2"/>
  <c r="Q558" i="2"/>
  <c r="N558" i="2"/>
  <c r="M558" i="2"/>
  <c r="B558" i="2"/>
  <c r="Z557" i="2"/>
  <c r="Y557" i="2"/>
  <c r="X557" i="2"/>
  <c r="W557" i="2"/>
  <c r="V557" i="2"/>
  <c r="Q557" i="2"/>
  <c r="N557" i="2"/>
  <c r="M557" i="2"/>
  <c r="B557" i="2"/>
  <c r="Z556" i="2"/>
  <c r="Y556" i="2"/>
  <c r="X556" i="2"/>
  <c r="W556" i="2"/>
  <c r="V556" i="2"/>
  <c r="Q556" i="2"/>
  <c r="N556" i="2"/>
  <c r="M556" i="2"/>
  <c r="B556" i="2"/>
  <c r="Z555" i="2"/>
  <c r="Y555" i="2"/>
  <c r="X555" i="2"/>
  <c r="W555" i="2"/>
  <c r="V555" i="2"/>
  <c r="Q555" i="2"/>
  <c r="N555" i="2"/>
  <c r="M555" i="2"/>
  <c r="B555" i="2"/>
  <c r="Z554" i="2"/>
  <c r="Y554" i="2"/>
  <c r="X554" i="2"/>
  <c r="W554" i="2"/>
  <c r="V554" i="2"/>
  <c r="Q554" i="2"/>
  <c r="N554" i="2"/>
  <c r="M554" i="2"/>
  <c r="B554" i="2"/>
  <c r="Z553" i="2"/>
  <c r="Y553" i="2"/>
  <c r="X553" i="2"/>
  <c r="W553" i="2"/>
  <c r="V553" i="2"/>
  <c r="Q553" i="2"/>
  <c r="N553" i="2"/>
  <c r="M553" i="2"/>
  <c r="B553" i="2"/>
  <c r="Z552" i="2"/>
  <c r="Y552" i="2"/>
  <c r="X552" i="2"/>
  <c r="W552" i="2"/>
  <c r="V552" i="2"/>
  <c r="Q552" i="2"/>
  <c r="N552" i="2"/>
  <c r="M552" i="2"/>
  <c r="B552" i="2"/>
  <c r="Z551" i="2"/>
  <c r="Y551" i="2"/>
  <c r="X551" i="2"/>
  <c r="W551" i="2"/>
  <c r="V551" i="2"/>
  <c r="Q551" i="2"/>
  <c r="N551" i="2"/>
  <c r="M551" i="2"/>
  <c r="B551" i="2"/>
  <c r="Z550" i="2"/>
  <c r="Y550" i="2"/>
  <c r="X550" i="2"/>
  <c r="W550" i="2"/>
  <c r="V550" i="2"/>
  <c r="Q550" i="2"/>
  <c r="N550" i="2"/>
  <c r="M550" i="2"/>
  <c r="B550" i="2"/>
  <c r="Z549" i="2"/>
  <c r="Y549" i="2"/>
  <c r="X549" i="2"/>
  <c r="W549" i="2"/>
  <c r="V549" i="2"/>
  <c r="Q549" i="2"/>
  <c r="N549" i="2"/>
  <c r="M549" i="2"/>
  <c r="B549" i="2"/>
  <c r="Z548" i="2"/>
  <c r="Y548" i="2"/>
  <c r="X548" i="2"/>
  <c r="W548" i="2"/>
  <c r="V548" i="2"/>
  <c r="Q548" i="2"/>
  <c r="N548" i="2"/>
  <c r="M548" i="2"/>
  <c r="B548" i="2"/>
  <c r="Z547" i="2"/>
  <c r="Y547" i="2"/>
  <c r="X547" i="2"/>
  <c r="W547" i="2"/>
  <c r="V547" i="2"/>
  <c r="Q547" i="2"/>
  <c r="N547" i="2"/>
  <c r="M547" i="2"/>
  <c r="B547" i="2"/>
  <c r="Z546" i="2"/>
  <c r="Y546" i="2"/>
  <c r="X546" i="2"/>
  <c r="W546" i="2"/>
  <c r="V546" i="2"/>
  <c r="Q546" i="2"/>
  <c r="N546" i="2"/>
  <c r="M546" i="2"/>
  <c r="B546" i="2"/>
  <c r="Z545" i="2"/>
  <c r="Y545" i="2"/>
  <c r="X545" i="2"/>
  <c r="W545" i="2"/>
  <c r="V545" i="2"/>
  <c r="Q545" i="2"/>
  <c r="N545" i="2"/>
  <c r="M545" i="2"/>
  <c r="B545" i="2"/>
  <c r="Z544" i="2"/>
  <c r="Y544" i="2"/>
  <c r="X544" i="2"/>
  <c r="W544" i="2"/>
  <c r="V544" i="2"/>
  <c r="Q544" i="2"/>
  <c r="N544" i="2"/>
  <c r="M544" i="2"/>
  <c r="B544" i="2"/>
  <c r="Z543" i="2"/>
  <c r="Y543" i="2"/>
  <c r="X543" i="2"/>
  <c r="W543" i="2"/>
  <c r="V543" i="2"/>
  <c r="Q543" i="2"/>
  <c r="N543" i="2"/>
  <c r="M543" i="2"/>
  <c r="B543" i="2"/>
  <c r="Z542" i="2"/>
  <c r="Y542" i="2"/>
  <c r="X542" i="2"/>
  <c r="W542" i="2"/>
  <c r="V542" i="2"/>
  <c r="Q542" i="2"/>
  <c r="N542" i="2"/>
  <c r="M542" i="2"/>
  <c r="B542" i="2"/>
  <c r="Z541" i="2"/>
  <c r="Y541" i="2"/>
  <c r="X541" i="2"/>
  <c r="W541" i="2"/>
  <c r="V541" i="2"/>
  <c r="Q541" i="2"/>
  <c r="N541" i="2"/>
  <c r="M541" i="2"/>
  <c r="B541" i="2"/>
  <c r="Z540" i="2"/>
  <c r="Y540" i="2"/>
  <c r="X540" i="2"/>
  <c r="W540" i="2"/>
  <c r="V540" i="2"/>
  <c r="Q540" i="2"/>
  <c r="N540" i="2"/>
  <c r="M540" i="2"/>
  <c r="B540" i="2"/>
  <c r="Z539" i="2"/>
  <c r="Y539" i="2"/>
  <c r="X539" i="2"/>
  <c r="W539" i="2"/>
  <c r="V539" i="2"/>
  <c r="Q539" i="2"/>
  <c r="N539" i="2"/>
  <c r="M539" i="2"/>
  <c r="B539" i="2"/>
  <c r="Z538" i="2"/>
  <c r="Y538" i="2"/>
  <c r="X538" i="2"/>
  <c r="W538" i="2"/>
  <c r="V538" i="2"/>
  <c r="Q538" i="2"/>
  <c r="N538" i="2"/>
  <c r="M538" i="2"/>
  <c r="B538" i="2"/>
  <c r="Z537" i="2"/>
  <c r="Y537" i="2"/>
  <c r="X537" i="2"/>
  <c r="W537" i="2"/>
  <c r="V537" i="2"/>
  <c r="Q537" i="2"/>
  <c r="N537" i="2"/>
  <c r="M537" i="2"/>
  <c r="B537" i="2"/>
  <c r="Z536" i="2"/>
  <c r="Y536" i="2"/>
  <c r="X536" i="2"/>
  <c r="W536" i="2"/>
  <c r="V536" i="2"/>
  <c r="Q536" i="2"/>
  <c r="N536" i="2"/>
  <c r="M536" i="2"/>
  <c r="B536" i="2"/>
  <c r="Z535" i="2"/>
  <c r="Y535" i="2"/>
  <c r="X535" i="2"/>
  <c r="W535" i="2"/>
  <c r="V535" i="2"/>
  <c r="Q535" i="2"/>
  <c r="N535" i="2"/>
  <c r="M535" i="2"/>
  <c r="B535" i="2"/>
  <c r="Z534" i="2"/>
  <c r="Y534" i="2"/>
  <c r="X534" i="2"/>
  <c r="W534" i="2"/>
  <c r="V534" i="2"/>
  <c r="Q534" i="2"/>
  <c r="N534" i="2"/>
  <c r="M534" i="2"/>
  <c r="B534" i="2"/>
  <c r="Z533" i="2"/>
  <c r="Y533" i="2"/>
  <c r="X533" i="2"/>
  <c r="W533" i="2"/>
  <c r="V533" i="2"/>
  <c r="Q533" i="2"/>
  <c r="N533" i="2"/>
  <c r="M533" i="2"/>
  <c r="B533" i="2"/>
  <c r="Z532" i="2"/>
  <c r="Y532" i="2"/>
  <c r="X532" i="2"/>
  <c r="W532" i="2"/>
  <c r="V532" i="2"/>
  <c r="Q532" i="2"/>
  <c r="N532" i="2"/>
  <c r="M532" i="2"/>
  <c r="B532" i="2"/>
  <c r="Z531" i="2"/>
  <c r="Y531" i="2"/>
  <c r="X531" i="2"/>
  <c r="W531" i="2"/>
  <c r="V531" i="2"/>
  <c r="Q531" i="2"/>
  <c r="N531" i="2"/>
  <c r="M531" i="2"/>
  <c r="B531" i="2"/>
  <c r="Z530" i="2"/>
  <c r="Y530" i="2"/>
  <c r="X530" i="2"/>
  <c r="W530" i="2"/>
  <c r="V530" i="2"/>
  <c r="Q530" i="2"/>
  <c r="N530" i="2"/>
  <c r="M530" i="2"/>
  <c r="B530" i="2"/>
  <c r="Z529" i="2"/>
  <c r="Y529" i="2"/>
  <c r="X529" i="2"/>
  <c r="W529" i="2"/>
  <c r="V529" i="2"/>
  <c r="Q529" i="2"/>
  <c r="N529" i="2"/>
  <c r="M529" i="2"/>
  <c r="B529" i="2"/>
  <c r="Z528" i="2"/>
  <c r="Y528" i="2"/>
  <c r="X528" i="2"/>
  <c r="W528" i="2"/>
  <c r="V528" i="2"/>
  <c r="Q528" i="2"/>
  <c r="N528" i="2"/>
  <c r="M528" i="2"/>
  <c r="B528" i="2"/>
  <c r="Z527" i="2"/>
  <c r="Y527" i="2"/>
  <c r="X527" i="2"/>
  <c r="W527" i="2"/>
  <c r="V527" i="2"/>
  <c r="Q527" i="2"/>
  <c r="N527" i="2"/>
  <c r="M527" i="2"/>
  <c r="B527" i="2"/>
  <c r="Z526" i="2"/>
  <c r="Y526" i="2"/>
  <c r="X526" i="2"/>
  <c r="W526" i="2"/>
  <c r="V526" i="2"/>
  <c r="Q526" i="2"/>
  <c r="N526" i="2"/>
  <c r="M526" i="2"/>
  <c r="B526" i="2"/>
  <c r="Z525" i="2"/>
  <c r="Y525" i="2"/>
  <c r="X525" i="2"/>
  <c r="W525" i="2"/>
  <c r="V525" i="2"/>
  <c r="Q525" i="2"/>
  <c r="N525" i="2"/>
  <c r="M525" i="2"/>
  <c r="B525" i="2"/>
  <c r="Z524" i="2"/>
  <c r="Y524" i="2"/>
  <c r="X524" i="2"/>
  <c r="W524" i="2"/>
  <c r="V524" i="2"/>
  <c r="Q524" i="2"/>
  <c r="N524" i="2"/>
  <c r="M524" i="2"/>
  <c r="B524" i="2"/>
  <c r="Z523" i="2"/>
  <c r="Y523" i="2"/>
  <c r="X523" i="2"/>
  <c r="W523" i="2"/>
  <c r="V523" i="2"/>
  <c r="Q523" i="2"/>
  <c r="N523" i="2"/>
  <c r="M523" i="2"/>
  <c r="B523" i="2"/>
  <c r="Z522" i="2"/>
  <c r="Y522" i="2"/>
  <c r="X522" i="2"/>
  <c r="W522" i="2"/>
  <c r="V522" i="2"/>
  <c r="Q522" i="2"/>
  <c r="N522" i="2"/>
  <c r="M522" i="2"/>
  <c r="B522" i="2"/>
  <c r="Z521" i="2"/>
  <c r="Y521" i="2"/>
  <c r="X521" i="2"/>
  <c r="W521" i="2"/>
  <c r="V521" i="2"/>
  <c r="Q521" i="2"/>
  <c r="N521" i="2"/>
  <c r="M521" i="2"/>
  <c r="B521" i="2"/>
  <c r="Z520" i="2"/>
  <c r="Y520" i="2"/>
  <c r="X520" i="2"/>
  <c r="W520" i="2"/>
  <c r="V520" i="2"/>
  <c r="Q520" i="2"/>
  <c r="N520" i="2"/>
  <c r="M520" i="2"/>
  <c r="B520" i="2"/>
  <c r="Z519" i="2"/>
  <c r="Y519" i="2"/>
  <c r="X519" i="2"/>
  <c r="W519" i="2"/>
  <c r="V519" i="2"/>
  <c r="Q519" i="2"/>
  <c r="N519" i="2"/>
  <c r="M519" i="2"/>
  <c r="B519" i="2"/>
  <c r="Z518" i="2"/>
  <c r="Y518" i="2"/>
  <c r="X518" i="2"/>
  <c r="W518" i="2"/>
  <c r="V518" i="2"/>
  <c r="Q518" i="2"/>
  <c r="N518" i="2"/>
  <c r="M518" i="2"/>
  <c r="B518" i="2"/>
  <c r="Z517" i="2"/>
  <c r="Y517" i="2"/>
  <c r="X517" i="2"/>
  <c r="W517" i="2"/>
  <c r="V517" i="2"/>
  <c r="Q517" i="2"/>
  <c r="N517" i="2"/>
  <c r="M517" i="2"/>
  <c r="B517" i="2"/>
  <c r="Z516" i="2"/>
  <c r="Y516" i="2"/>
  <c r="X516" i="2"/>
  <c r="W516" i="2"/>
  <c r="V516" i="2"/>
  <c r="Q516" i="2"/>
  <c r="N516" i="2"/>
  <c r="M516" i="2"/>
  <c r="B516" i="2"/>
  <c r="Z515" i="2"/>
  <c r="Y515" i="2"/>
  <c r="X515" i="2"/>
  <c r="W515" i="2"/>
  <c r="V515" i="2"/>
  <c r="Q515" i="2"/>
  <c r="N515" i="2"/>
  <c r="M515" i="2"/>
  <c r="B515" i="2"/>
  <c r="Z514" i="2"/>
  <c r="Y514" i="2"/>
  <c r="X514" i="2"/>
  <c r="W514" i="2"/>
  <c r="V514" i="2"/>
  <c r="Q514" i="2"/>
  <c r="N514" i="2"/>
  <c r="M514" i="2"/>
  <c r="B514" i="2"/>
  <c r="Z513" i="2"/>
  <c r="Y513" i="2"/>
  <c r="X513" i="2"/>
  <c r="W513" i="2"/>
  <c r="V513" i="2"/>
  <c r="Q513" i="2"/>
  <c r="N513" i="2"/>
  <c r="M513" i="2"/>
  <c r="B513" i="2"/>
  <c r="Z512" i="2"/>
  <c r="Y512" i="2"/>
  <c r="X512" i="2"/>
  <c r="W512" i="2"/>
  <c r="V512" i="2"/>
  <c r="Q512" i="2"/>
  <c r="N512" i="2"/>
  <c r="M512" i="2"/>
  <c r="B512" i="2"/>
  <c r="Z511" i="2"/>
  <c r="Y511" i="2"/>
  <c r="X511" i="2"/>
  <c r="W511" i="2"/>
  <c r="V511" i="2"/>
  <c r="Q511" i="2"/>
  <c r="N511" i="2"/>
  <c r="M511" i="2"/>
  <c r="B511" i="2"/>
  <c r="Z510" i="2"/>
  <c r="Y510" i="2"/>
  <c r="X510" i="2"/>
  <c r="W510" i="2"/>
  <c r="V510" i="2"/>
  <c r="Q510" i="2"/>
  <c r="N510" i="2"/>
  <c r="M510" i="2"/>
  <c r="B510" i="2"/>
  <c r="Z509" i="2"/>
  <c r="Y509" i="2"/>
  <c r="X509" i="2"/>
  <c r="W509" i="2"/>
  <c r="V509" i="2"/>
  <c r="Q509" i="2"/>
  <c r="N509" i="2"/>
  <c r="M509" i="2"/>
  <c r="B509" i="2"/>
  <c r="Z508" i="2"/>
  <c r="Y508" i="2"/>
  <c r="X508" i="2"/>
  <c r="W508" i="2"/>
  <c r="V508" i="2"/>
  <c r="Q508" i="2"/>
  <c r="N508" i="2"/>
  <c r="M508" i="2"/>
  <c r="B508" i="2"/>
  <c r="Z507" i="2"/>
  <c r="Y507" i="2"/>
  <c r="X507" i="2"/>
  <c r="W507" i="2"/>
  <c r="V507" i="2"/>
  <c r="Q507" i="2"/>
  <c r="N507" i="2"/>
  <c r="M507" i="2"/>
  <c r="B507" i="2"/>
  <c r="Z506" i="2"/>
  <c r="Y506" i="2"/>
  <c r="X506" i="2"/>
  <c r="W506" i="2"/>
  <c r="V506" i="2"/>
  <c r="Q506" i="2"/>
  <c r="N506" i="2"/>
  <c r="M506" i="2"/>
  <c r="B506" i="2"/>
  <c r="Z505" i="2"/>
  <c r="Y505" i="2"/>
  <c r="X505" i="2"/>
  <c r="W505" i="2"/>
  <c r="V505" i="2"/>
  <c r="Q505" i="2"/>
  <c r="N505" i="2"/>
  <c r="M505" i="2"/>
  <c r="B505" i="2"/>
  <c r="Z504" i="2"/>
  <c r="Y504" i="2"/>
  <c r="X504" i="2"/>
  <c r="W504" i="2"/>
  <c r="V504" i="2"/>
  <c r="Q504" i="2"/>
  <c r="N504" i="2"/>
  <c r="M504" i="2"/>
  <c r="B504" i="2"/>
  <c r="Z503" i="2"/>
  <c r="Y503" i="2"/>
  <c r="X503" i="2"/>
  <c r="W503" i="2"/>
  <c r="V503" i="2"/>
  <c r="Q503" i="2"/>
  <c r="N503" i="2"/>
  <c r="M503" i="2"/>
  <c r="B503" i="2"/>
  <c r="Z502" i="2"/>
  <c r="Y502" i="2"/>
  <c r="X502" i="2"/>
  <c r="W502" i="2"/>
  <c r="V502" i="2"/>
  <c r="Q502" i="2"/>
  <c r="N502" i="2"/>
  <c r="M502" i="2"/>
  <c r="B502" i="2"/>
  <c r="Z501" i="2"/>
  <c r="Y501" i="2"/>
  <c r="X501" i="2"/>
  <c r="W501" i="2"/>
  <c r="V501" i="2"/>
  <c r="Q501" i="2"/>
  <c r="N501" i="2"/>
  <c r="M501" i="2"/>
  <c r="B501" i="2"/>
  <c r="Z500" i="2"/>
  <c r="Y500" i="2"/>
  <c r="X500" i="2"/>
  <c r="W500" i="2"/>
  <c r="V500" i="2"/>
  <c r="Q500" i="2"/>
  <c r="N500" i="2"/>
  <c r="M500" i="2"/>
  <c r="B500" i="2"/>
  <c r="Z499" i="2"/>
  <c r="Y499" i="2"/>
  <c r="X499" i="2"/>
  <c r="W499" i="2"/>
  <c r="V499" i="2"/>
  <c r="Q499" i="2"/>
  <c r="N499" i="2"/>
  <c r="M499" i="2"/>
  <c r="B499" i="2"/>
  <c r="Z498" i="2"/>
  <c r="Y498" i="2"/>
  <c r="X498" i="2"/>
  <c r="W498" i="2"/>
  <c r="V498" i="2"/>
  <c r="Q498" i="2"/>
  <c r="N498" i="2"/>
  <c r="M498" i="2"/>
  <c r="B498" i="2"/>
  <c r="Z497" i="2"/>
  <c r="Y497" i="2"/>
  <c r="X497" i="2"/>
  <c r="W497" i="2"/>
  <c r="V497" i="2"/>
  <c r="Q497" i="2"/>
  <c r="N497" i="2"/>
  <c r="M497" i="2"/>
  <c r="B497" i="2"/>
  <c r="Z496" i="2"/>
  <c r="Y496" i="2"/>
  <c r="X496" i="2"/>
  <c r="W496" i="2"/>
  <c r="V496" i="2"/>
  <c r="Q496" i="2"/>
  <c r="N496" i="2"/>
  <c r="M496" i="2"/>
  <c r="B496" i="2"/>
  <c r="Z495" i="2"/>
  <c r="Y495" i="2"/>
  <c r="X495" i="2"/>
  <c r="W495" i="2"/>
  <c r="V495" i="2"/>
  <c r="Q495" i="2"/>
  <c r="N495" i="2"/>
  <c r="M495" i="2"/>
  <c r="B495" i="2"/>
  <c r="Z494" i="2"/>
  <c r="Y494" i="2"/>
  <c r="X494" i="2"/>
  <c r="W494" i="2"/>
  <c r="V494" i="2"/>
  <c r="Q494" i="2"/>
  <c r="N494" i="2"/>
  <c r="M494" i="2"/>
  <c r="B494" i="2"/>
  <c r="Z493" i="2"/>
  <c r="Y493" i="2"/>
  <c r="X493" i="2"/>
  <c r="W493" i="2"/>
  <c r="V493" i="2"/>
  <c r="Q493" i="2"/>
  <c r="N493" i="2"/>
  <c r="M493" i="2"/>
  <c r="B493" i="2"/>
  <c r="Z492" i="2"/>
  <c r="Y492" i="2"/>
  <c r="X492" i="2"/>
  <c r="W492" i="2"/>
  <c r="V492" i="2"/>
  <c r="Q492" i="2"/>
  <c r="N492" i="2"/>
  <c r="M492" i="2"/>
  <c r="B492" i="2"/>
  <c r="Z491" i="2"/>
  <c r="Y491" i="2"/>
  <c r="X491" i="2"/>
  <c r="W491" i="2"/>
  <c r="V491" i="2"/>
  <c r="Q491" i="2"/>
  <c r="N491" i="2"/>
  <c r="M491" i="2"/>
  <c r="B491" i="2"/>
  <c r="Z490" i="2"/>
  <c r="Y490" i="2"/>
  <c r="X490" i="2"/>
  <c r="W490" i="2"/>
  <c r="V490" i="2"/>
  <c r="Q490" i="2"/>
  <c r="N490" i="2"/>
  <c r="M490" i="2"/>
  <c r="B490" i="2"/>
  <c r="Z489" i="2"/>
  <c r="Y489" i="2"/>
  <c r="X489" i="2"/>
  <c r="W489" i="2"/>
  <c r="V489" i="2"/>
  <c r="Q489" i="2"/>
  <c r="N489" i="2"/>
  <c r="M489" i="2"/>
  <c r="B489" i="2"/>
  <c r="Z488" i="2"/>
  <c r="Y488" i="2"/>
  <c r="X488" i="2"/>
  <c r="W488" i="2"/>
  <c r="V488" i="2"/>
  <c r="Q488" i="2"/>
  <c r="N488" i="2"/>
  <c r="M488" i="2"/>
  <c r="B488" i="2"/>
  <c r="Z487" i="2"/>
  <c r="Y487" i="2"/>
  <c r="X487" i="2"/>
  <c r="W487" i="2"/>
  <c r="V487" i="2"/>
  <c r="Q487" i="2"/>
  <c r="N487" i="2"/>
  <c r="M487" i="2"/>
  <c r="B487" i="2"/>
  <c r="Z486" i="2"/>
  <c r="Y486" i="2"/>
  <c r="X486" i="2"/>
  <c r="W486" i="2"/>
  <c r="V486" i="2"/>
  <c r="Q486" i="2"/>
  <c r="N486" i="2"/>
  <c r="M486" i="2"/>
  <c r="B486" i="2"/>
  <c r="Z485" i="2"/>
  <c r="Y485" i="2"/>
  <c r="X485" i="2"/>
  <c r="W485" i="2"/>
  <c r="V485" i="2"/>
  <c r="Q485" i="2"/>
  <c r="N485" i="2"/>
  <c r="M485" i="2"/>
  <c r="B485" i="2"/>
  <c r="Z484" i="2"/>
  <c r="Y484" i="2"/>
  <c r="X484" i="2"/>
  <c r="W484" i="2"/>
  <c r="V484" i="2"/>
  <c r="Q484" i="2"/>
  <c r="N484" i="2"/>
  <c r="M484" i="2"/>
  <c r="B484" i="2"/>
  <c r="Z483" i="2"/>
  <c r="Y483" i="2"/>
  <c r="X483" i="2"/>
  <c r="W483" i="2"/>
  <c r="V483" i="2"/>
  <c r="Q483" i="2"/>
  <c r="N483" i="2"/>
  <c r="M483" i="2"/>
  <c r="B483" i="2"/>
  <c r="Z482" i="2"/>
  <c r="Y482" i="2"/>
  <c r="X482" i="2"/>
  <c r="W482" i="2"/>
  <c r="V482" i="2"/>
  <c r="Q482" i="2"/>
  <c r="N482" i="2"/>
  <c r="M482" i="2"/>
  <c r="B482" i="2"/>
  <c r="Z481" i="2"/>
  <c r="Y481" i="2"/>
  <c r="X481" i="2"/>
  <c r="W481" i="2"/>
  <c r="V481" i="2"/>
  <c r="Q481" i="2"/>
  <c r="N481" i="2"/>
  <c r="M481" i="2"/>
  <c r="B481" i="2"/>
  <c r="Z480" i="2"/>
  <c r="Y480" i="2"/>
  <c r="X480" i="2"/>
  <c r="W480" i="2"/>
  <c r="V480" i="2"/>
  <c r="Q480" i="2"/>
  <c r="N480" i="2"/>
  <c r="M480" i="2"/>
  <c r="B480" i="2"/>
  <c r="Z479" i="2"/>
  <c r="Y479" i="2"/>
  <c r="X479" i="2"/>
  <c r="W479" i="2"/>
  <c r="V479" i="2"/>
  <c r="Q479" i="2"/>
  <c r="N479" i="2"/>
  <c r="M479" i="2"/>
  <c r="B479" i="2"/>
  <c r="Z478" i="2"/>
  <c r="Y478" i="2"/>
  <c r="X478" i="2"/>
  <c r="W478" i="2"/>
  <c r="V478" i="2"/>
  <c r="Q478" i="2"/>
  <c r="N478" i="2"/>
  <c r="M478" i="2"/>
  <c r="B478" i="2"/>
  <c r="Z477" i="2"/>
  <c r="Y477" i="2"/>
  <c r="X477" i="2"/>
  <c r="W477" i="2"/>
  <c r="V477" i="2"/>
  <c r="Q477" i="2"/>
  <c r="N477" i="2"/>
  <c r="M477" i="2"/>
  <c r="B477" i="2"/>
  <c r="Z476" i="2"/>
  <c r="Y476" i="2"/>
  <c r="X476" i="2"/>
  <c r="W476" i="2"/>
  <c r="V476" i="2"/>
  <c r="Q476" i="2"/>
  <c r="N476" i="2"/>
  <c r="M476" i="2"/>
  <c r="B476" i="2"/>
  <c r="Z475" i="2"/>
  <c r="Y475" i="2"/>
  <c r="X475" i="2"/>
  <c r="W475" i="2"/>
  <c r="V475" i="2"/>
  <c r="Q475" i="2"/>
  <c r="N475" i="2"/>
  <c r="M475" i="2"/>
  <c r="B475" i="2"/>
  <c r="Z474" i="2"/>
  <c r="Y474" i="2"/>
  <c r="X474" i="2"/>
  <c r="W474" i="2"/>
  <c r="V474" i="2"/>
  <c r="Q474" i="2"/>
  <c r="N474" i="2"/>
  <c r="M474" i="2"/>
  <c r="B474" i="2"/>
  <c r="Z473" i="2"/>
  <c r="Y473" i="2"/>
  <c r="X473" i="2"/>
  <c r="W473" i="2"/>
  <c r="V473" i="2"/>
  <c r="Q473" i="2"/>
  <c r="N473" i="2"/>
  <c r="M473" i="2"/>
  <c r="B473" i="2"/>
  <c r="Z472" i="2"/>
  <c r="Y472" i="2"/>
  <c r="X472" i="2"/>
  <c r="W472" i="2"/>
  <c r="V472" i="2"/>
  <c r="Q472" i="2"/>
  <c r="N472" i="2"/>
  <c r="M472" i="2"/>
  <c r="B472" i="2"/>
  <c r="Z471" i="2"/>
  <c r="Y471" i="2"/>
  <c r="X471" i="2"/>
  <c r="W471" i="2"/>
  <c r="V471" i="2"/>
  <c r="Q471" i="2"/>
  <c r="N471" i="2"/>
  <c r="M471" i="2"/>
  <c r="B471" i="2"/>
  <c r="Z470" i="2"/>
  <c r="Y470" i="2"/>
  <c r="X470" i="2"/>
  <c r="W470" i="2"/>
  <c r="V470" i="2"/>
  <c r="Q470" i="2"/>
  <c r="N470" i="2"/>
  <c r="M470" i="2"/>
  <c r="B470" i="2"/>
  <c r="Z469" i="2"/>
  <c r="Y469" i="2"/>
  <c r="X469" i="2"/>
  <c r="W469" i="2"/>
  <c r="V469" i="2"/>
  <c r="Q469" i="2"/>
  <c r="N469" i="2"/>
  <c r="M469" i="2"/>
  <c r="B469" i="2"/>
  <c r="Z468" i="2"/>
  <c r="Y468" i="2"/>
  <c r="X468" i="2"/>
  <c r="W468" i="2"/>
  <c r="V468" i="2"/>
  <c r="Q468" i="2"/>
  <c r="N468" i="2"/>
  <c r="M468" i="2"/>
  <c r="B468" i="2"/>
  <c r="Z467" i="2"/>
  <c r="Y467" i="2"/>
  <c r="X467" i="2"/>
  <c r="W467" i="2"/>
  <c r="V467" i="2"/>
  <c r="Q467" i="2"/>
  <c r="N467" i="2"/>
  <c r="M467" i="2"/>
  <c r="B467" i="2"/>
  <c r="Z466" i="2"/>
  <c r="Y466" i="2"/>
  <c r="X466" i="2"/>
  <c r="W466" i="2"/>
  <c r="V466" i="2"/>
  <c r="Q466" i="2"/>
  <c r="N466" i="2"/>
  <c r="M466" i="2"/>
  <c r="B466" i="2"/>
  <c r="Z465" i="2"/>
  <c r="Y465" i="2"/>
  <c r="X465" i="2"/>
  <c r="W465" i="2"/>
  <c r="V465" i="2"/>
  <c r="Q465" i="2"/>
  <c r="N465" i="2"/>
  <c r="M465" i="2"/>
  <c r="B465" i="2"/>
  <c r="Z464" i="2"/>
  <c r="Y464" i="2"/>
  <c r="X464" i="2"/>
  <c r="W464" i="2"/>
  <c r="V464" i="2"/>
  <c r="Q464" i="2"/>
  <c r="N464" i="2"/>
  <c r="M464" i="2"/>
  <c r="B464" i="2"/>
  <c r="Z463" i="2"/>
  <c r="Y463" i="2"/>
  <c r="X463" i="2"/>
  <c r="W463" i="2"/>
  <c r="V463" i="2"/>
  <c r="Q463" i="2"/>
  <c r="N463" i="2"/>
  <c r="M463" i="2"/>
  <c r="B463" i="2"/>
  <c r="Z462" i="2"/>
  <c r="Y462" i="2"/>
  <c r="X462" i="2"/>
  <c r="W462" i="2"/>
  <c r="V462" i="2"/>
  <c r="Q462" i="2"/>
  <c r="N462" i="2"/>
  <c r="M462" i="2"/>
  <c r="B462" i="2"/>
  <c r="Z461" i="2"/>
  <c r="Y461" i="2"/>
  <c r="X461" i="2"/>
  <c r="W461" i="2"/>
  <c r="V461" i="2"/>
  <c r="Q461" i="2"/>
  <c r="N461" i="2"/>
  <c r="M461" i="2"/>
  <c r="B461" i="2"/>
  <c r="Z460" i="2"/>
  <c r="Y460" i="2"/>
  <c r="X460" i="2"/>
  <c r="W460" i="2"/>
  <c r="V460" i="2"/>
  <c r="Q460" i="2"/>
  <c r="N460" i="2"/>
  <c r="M460" i="2"/>
  <c r="B460" i="2"/>
  <c r="Z459" i="2"/>
  <c r="Y459" i="2"/>
  <c r="X459" i="2"/>
  <c r="W459" i="2"/>
  <c r="V459" i="2"/>
  <c r="Q459" i="2"/>
  <c r="N459" i="2"/>
  <c r="M459" i="2"/>
  <c r="B459" i="2"/>
  <c r="Z458" i="2"/>
  <c r="Y458" i="2"/>
  <c r="X458" i="2"/>
  <c r="W458" i="2"/>
  <c r="V458" i="2"/>
  <c r="Q458" i="2"/>
  <c r="N458" i="2"/>
  <c r="M458" i="2"/>
  <c r="B458" i="2"/>
  <c r="Z457" i="2"/>
  <c r="Y457" i="2"/>
  <c r="X457" i="2"/>
  <c r="W457" i="2"/>
  <c r="V457" i="2"/>
  <c r="Q457" i="2"/>
  <c r="N457" i="2"/>
  <c r="M457" i="2"/>
  <c r="B457" i="2"/>
  <c r="Z456" i="2"/>
  <c r="Y456" i="2"/>
  <c r="X456" i="2"/>
  <c r="W456" i="2"/>
  <c r="V456" i="2"/>
  <c r="Q456" i="2"/>
  <c r="N456" i="2"/>
  <c r="M456" i="2"/>
  <c r="B456" i="2"/>
  <c r="Z455" i="2"/>
  <c r="Y455" i="2"/>
  <c r="X455" i="2"/>
  <c r="W455" i="2"/>
  <c r="V455" i="2"/>
  <c r="Q455" i="2"/>
  <c r="N455" i="2"/>
  <c r="M455" i="2"/>
  <c r="B455" i="2"/>
  <c r="Z454" i="2"/>
  <c r="Y454" i="2"/>
  <c r="X454" i="2"/>
  <c r="W454" i="2"/>
  <c r="V454" i="2"/>
  <c r="Q454" i="2"/>
  <c r="N454" i="2"/>
  <c r="M454" i="2"/>
  <c r="B454" i="2"/>
  <c r="Z453" i="2"/>
  <c r="Y453" i="2"/>
  <c r="X453" i="2"/>
  <c r="W453" i="2"/>
  <c r="V453" i="2"/>
  <c r="Q453" i="2"/>
  <c r="N453" i="2"/>
  <c r="M453" i="2"/>
  <c r="B453" i="2"/>
  <c r="Z452" i="2"/>
  <c r="Y452" i="2"/>
  <c r="X452" i="2"/>
  <c r="W452" i="2"/>
  <c r="V452" i="2"/>
  <c r="Q452" i="2"/>
  <c r="N452" i="2"/>
  <c r="M452" i="2"/>
  <c r="B452" i="2"/>
  <c r="Z451" i="2"/>
  <c r="Y451" i="2"/>
  <c r="X451" i="2"/>
  <c r="W451" i="2"/>
  <c r="V451" i="2"/>
  <c r="Q451" i="2"/>
  <c r="N451" i="2"/>
  <c r="M451" i="2"/>
  <c r="B451" i="2"/>
  <c r="Z450" i="2"/>
  <c r="Y450" i="2"/>
  <c r="X450" i="2"/>
  <c r="W450" i="2"/>
  <c r="V450" i="2"/>
  <c r="Q450" i="2"/>
  <c r="N450" i="2"/>
  <c r="M450" i="2"/>
  <c r="B450" i="2"/>
  <c r="Z449" i="2"/>
  <c r="Y449" i="2"/>
  <c r="X449" i="2"/>
  <c r="W449" i="2"/>
  <c r="V449" i="2"/>
  <c r="Q449" i="2"/>
  <c r="N449" i="2"/>
  <c r="M449" i="2"/>
  <c r="B449" i="2"/>
  <c r="Z448" i="2"/>
  <c r="Y448" i="2"/>
  <c r="X448" i="2"/>
  <c r="W448" i="2"/>
  <c r="V448" i="2"/>
  <c r="Q448" i="2"/>
  <c r="N448" i="2"/>
  <c r="M448" i="2"/>
  <c r="B448" i="2"/>
  <c r="Z447" i="2"/>
  <c r="Y447" i="2"/>
  <c r="X447" i="2"/>
  <c r="W447" i="2"/>
  <c r="V447" i="2"/>
  <c r="Q447" i="2"/>
  <c r="N447" i="2"/>
  <c r="M447" i="2"/>
  <c r="B447" i="2"/>
  <c r="Z446" i="2"/>
  <c r="Y446" i="2"/>
  <c r="X446" i="2"/>
  <c r="W446" i="2"/>
  <c r="V446" i="2"/>
  <c r="Q446" i="2"/>
  <c r="N446" i="2"/>
  <c r="M446" i="2"/>
  <c r="B446" i="2"/>
  <c r="Z445" i="2"/>
  <c r="Y445" i="2"/>
  <c r="X445" i="2"/>
  <c r="W445" i="2"/>
  <c r="V445" i="2"/>
  <c r="Q445" i="2"/>
  <c r="N445" i="2"/>
  <c r="M445" i="2"/>
  <c r="B445" i="2"/>
  <c r="Z444" i="2"/>
  <c r="Y444" i="2"/>
  <c r="X444" i="2"/>
  <c r="W444" i="2"/>
  <c r="V444" i="2"/>
  <c r="Q444" i="2"/>
  <c r="N444" i="2"/>
  <c r="M444" i="2"/>
  <c r="B444" i="2"/>
  <c r="Z443" i="2"/>
  <c r="Y443" i="2"/>
  <c r="X443" i="2"/>
  <c r="W443" i="2"/>
  <c r="V443" i="2"/>
  <c r="Q443" i="2"/>
  <c r="N443" i="2"/>
  <c r="M443" i="2"/>
  <c r="B443" i="2"/>
  <c r="Z442" i="2"/>
  <c r="Y442" i="2"/>
  <c r="X442" i="2"/>
  <c r="W442" i="2"/>
  <c r="V442" i="2"/>
  <c r="Q442" i="2"/>
  <c r="N442" i="2"/>
  <c r="M442" i="2"/>
  <c r="B442" i="2"/>
  <c r="Z441" i="2"/>
  <c r="Y441" i="2"/>
  <c r="X441" i="2"/>
  <c r="W441" i="2"/>
  <c r="V441" i="2"/>
  <c r="Q441" i="2"/>
  <c r="N441" i="2"/>
  <c r="M441" i="2"/>
  <c r="B441" i="2"/>
  <c r="Z440" i="2"/>
  <c r="Y440" i="2"/>
  <c r="X440" i="2"/>
  <c r="W440" i="2"/>
  <c r="V440" i="2"/>
  <c r="Q440" i="2"/>
  <c r="N440" i="2"/>
  <c r="M440" i="2"/>
  <c r="B440" i="2"/>
  <c r="Z439" i="2"/>
  <c r="Y439" i="2"/>
  <c r="X439" i="2"/>
  <c r="W439" i="2"/>
  <c r="V439" i="2"/>
  <c r="Q439" i="2"/>
  <c r="N439" i="2"/>
  <c r="M439" i="2"/>
  <c r="B439" i="2"/>
  <c r="Z438" i="2"/>
  <c r="Y438" i="2"/>
  <c r="X438" i="2"/>
  <c r="W438" i="2"/>
  <c r="V438" i="2"/>
  <c r="Q438" i="2"/>
  <c r="N438" i="2"/>
  <c r="M438" i="2"/>
  <c r="B438" i="2"/>
  <c r="Z437" i="2"/>
  <c r="Y437" i="2"/>
  <c r="X437" i="2"/>
  <c r="W437" i="2"/>
  <c r="V437" i="2"/>
  <c r="Q437" i="2"/>
  <c r="N437" i="2"/>
  <c r="M437" i="2"/>
  <c r="B437" i="2"/>
  <c r="Z436" i="2"/>
  <c r="Y436" i="2"/>
  <c r="X436" i="2"/>
  <c r="W436" i="2"/>
  <c r="V436" i="2"/>
  <c r="Q436" i="2"/>
  <c r="N436" i="2"/>
  <c r="M436" i="2"/>
  <c r="B436" i="2"/>
  <c r="Z435" i="2"/>
  <c r="Y435" i="2"/>
  <c r="X435" i="2"/>
  <c r="W435" i="2"/>
  <c r="V435" i="2"/>
  <c r="Q435" i="2"/>
  <c r="N435" i="2"/>
  <c r="M435" i="2"/>
  <c r="B435" i="2"/>
  <c r="Z434" i="2"/>
  <c r="Y434" i="2"/>
  <c r="X434" i="2"/>
  <c r="W434" i="2"/>
  <c r="V434" i="2"/>
  <c r="Q434" i="2"/>
  <c r="N434" i="2"/>
  <c r="M434" i="2"/>
  <c r="B434" i="2"/>
  <c r="Z433" i="2"/>
  <c r="Y433" i="2"/>
  <c r="X433" i="2"/>
  <c r="W433" i="2"/>
  <c r="V433" i="2"/>
  <c r="Q433" i="2"/>
  <c r="N433" i="2"/>
  <c r="M433" i="2"/>
  <c r="B433" i="2"/>
  <c r="Z432" i="2"/>
  <c r="Y432" i="2"/>
  <c r="X432" i="2"/>
  <c r="W432" i="2"/>
  <c r="V432" i="2"/>
  <c r="Q432" i="2"/>
  <c r="N432" i="2"/>
  <c r="M432" i="2"/>
  <c r="B432" i="2"/>
  <c r="Z431" i="2"/>
  <c r="Y431" i="2"/>
  <c r="X431" i="2"/>
  <c r="W431" i="2"/>
  <c r="V431" i="2"/>
  <c r="Q431" i="2"/>
  <c r="N431" i="2"/>
  <c r="M431" i="2"/>
  <c r="B431" i="2"/>
  <c r="Z430" i="2"/>
  <c r="Y430" i="2"/>
  <c r="X430" i="2"/>
  <c r="W430" i="2"/>
  <c r="V430" i="2"/>
  <c r="Q430" i="2"/>
  <c r="N430" i="2"/>
  <c r="M430" i="2"/>
  <c r="B430" i="2"/>
  <c r="Z429" i="2"/>
  <c r="Y429" i="2"/>
  <c r="X429" i="2"/>
  <c r="W429" i="2"/>
  <c r="V429" i="2"/>
  <c r="Q429" i="2"/>
  <c r="N429" i="2"/>
  <c r="M429" i="2"/>
  <c r="B429" i="2"/>
  <c r="Z428" i="2"/>
  <c r="Y428" i="2"/>
  <c r="X428" i="2"/>
  <c r="W428" i="2"/>
  <c r="V428" i="2"/>
  <c r="Q428" i="2"/>
  <c r="N428" i="2"/>
  <c r="M428" i="2"/>
  <c r="B428" i="2"/>
  <c r="Z427" i="2"/>
  <c r="Y427" i="2"/>
  <c r="X427" i="2"/>
  <c r="W427" i="2"/>
  <c r="V427" i="2"/>
  <c r="Q427" i="2"/>
  <c r="N427" i="2"/>
  <c r="M427" i="2"/>
  <c r="B427" i="2"/>
  <c r="Z426" i="2"/>
  <c r="Y426" i="2"/>
  <c r="X426" i="2"/>
  <c r="W426" i="2"/>
  <c r="V426" i="2"/>
  <c r="Q426" i="2"/>
  <c r="N426" i="2"/>
  <c r="M426" i="2"/>
  <c r="B426" i="2"/>
  <c r="Z425" i="2"/>
  <c r="Y425" i="2"/>
  <c r="X425" i="2"/>
  <c r="W425" i="2"/>
  <c r="V425" i="2"/>
  <c r="Q425" i="2"/>
  <c r="N425" i="2"/>
  <c r="M425" i="2"/>
  <c r="B425" i="2"/>
  <c r="Z424" i="2"/>
  <c r="Y424" i="2"/>
  <c r="X424" i="2"/>
  <c r="W424" i="2"/>
  <c r="V424" i="2"/>
  <c r="Q424" i="2"/>
  <c r="N424" i="2"/>
  <c r="M424" i="2"/>
  <c r="B424" i="2"/>
  <c r="Z423" i="2"/>
  <c r="Y423" i="2"/>
  <c r="X423" i="2"/>
  <c r="W423" i="2"/>
  <c r="V423" i="2"/>
  <c r="Q423" i="2"/>
  <c r="N423" i="2"/>
  <c r="M423" i="2"/>
  <c r="B423" i="2"/>
  <c r="Z422" i="2"/>
  <c r="Y422" i="2"/>
  <c r="X422" i="2"/>
  <c r="W422" i="2"/>
  <c r="V422" i="2"/>
  <c r="Q422" i="2"/>
  <c r="N422" i="2"/>
  <c r="M422" i="2"/>
  <c r="B422" i="2"/>
  <c r="Z421" i="2"/>
  <c r="Y421" i="2"/>
  <c r="X421" i="2"/>
  <c r="W421" i="2"/>
  <c r="V421" i="2"/>
  <c r="Q421" i="2"/>
  <c r="N421" i="2"/>
  <c r="M421" i="2"/>
  <c r="B421" i="2"/>
  <c r="Z420" i="2"/>
  <c r="Y420" i="2"/>
  <c r="X420" i="2"/>
  <c r="W420" i="2"/>
  <c r="V420" i="2"/>
  <c r="Q420" i="2"/>
  <c r="N420" i="2"/>
  <c r="M420" i="2"/>
  <c r="B420" i="2"/>
  <c r="Z419" i="2"/>
  <c r="Y419" i="2"/>
  <c r="X419" i="2"/>
  <c r="W419" i="2"/>
  <c r="V419" i="2"/>
  <c r="Q419" i="2"/>
  <c r="N419" i="2"/>
  <c r="M419" i="2"/>
  <c r="B419" i="2"/>
  <c r="Z418" i="2"/>
  <c r="Y418" i="2"/>
  <c r="X418" i="2"/>
  <c r="W418" i="2"/>
  <c r="V418" i="2"/>
  <c r="Q418" i="2"/>
  <c r="N418" i="2"/>
  <c r="M418" i="2"/>
  <c r="B418" i="2"/>
  <c r="Z417" i="2"/>
  <c r="Y417" i="2"/>
  <c r="X417" i="2"/>
  <c r="W417" i="2"/>
  <c r="V417" i="2"/>
  <c r="Q417" i="2"/>
  <c r="N417" i="2"/>
  <c r="M417" i="2"/>
  <c r="B417" i="2"/>
  <c r="Z416" i="2"/>
  <c r="Y416" i="2"/>
  <c r="X416" i="2"/>
  <c r="W416" i="2"/>
  <c r="V416" i="2"/>
  <c r="Q416" i="2"/>
  <c r="N416" i="2"/>
  <c r="M416" i="2"/>
  <c r="B416" i="2"/>
  <c r="Z415" i="2"/>
  <c r="Y415" i="2"/>
  <c r="X415" i="2"/>
  <c r="W415" i="2"/>
  <c r="V415" i="2"/>
  <c r="Q415" i="2"/>
  <c r="N415" i="2"/>
  <c r="M415" i="2"/>
  <c r="B415" i="2"/>
  <c r="Z414" i="2"/>
  <c r="Y414" i="2"/>
  <c r="X414" i="2"/>
  <c r="W414" i="2"/>
  <c r="V414" i="2"/>
  <c r="Q414" i="2"/>
  <c r="N414" i="2"/>
  <c r="M414" i="2"/>
  <c r="B414" i="2"/>
  <c r="Z413" i="2"/>
  <c r="Y413" i="2"/>
  <c r="X413" i="2"/>
  <c r="W413" i="2"/>
  <c r="V413" i="2"/>
  <c r="Q413" i="2"/>
  <c r="N413" i="2"/>
  <c r="M413" i="2"/>
  <c r="B413" i="2"/>
  <c r="Z412" i="2"/>
  <c r="Y412" i="2"/>
  <c r="X412" i="2"/>
  <c r="W412" i="2"/>
  <c r="V412" i="2"/>
  <c r="Q412" i="2"/>
  <c r="N412" i="2"/>
  <c r="M412" i="2"/>
  <c r="B412" i="2"/>
  <c r="Z411" i="2"/>
  <c r="Y411" i="2"/>
  <c r="X411" i="2"/>
  <c r="W411" i="2"/>
  <c r="V411" i="2"/>
  <c r="Q411" i="2"/>
  <c r="N411" i="2"/>
  <c r="M411" i="2"/>
  <c r="B411" i="2"/>
  <c r="Z410" i="2"/>
  <c r="Y410" i="2"/>
  <c r="X410" i="2"/>
  <c r="W410" i="2"/>
  <c r="V410" i="2"/>
  <c r="Q410" i="2"/>
  <c r="N410" i="2"/>
  <c r="M410" i="2"/>
  <c r="B410" i="2"/>
  <c r="Z409" i="2"/>
  <c r="Y409" i="2"/>
  <c r="X409" i="2"/>
  <c r="W409" i="2"/>
  <c r="V409" i="2"/>
  <c r="Q409" i="2"/>
  <c r="N409" i="2"/>
  <c r="M409" i="2"/>
  <c r="B409" i="2"/>
  <c r="Z408" i="2"/>
  <c r="Y408" i="2"/>
  <c r="X408" i="2"/>
  <c r="W408" i="2"/>
  <c r="V408" i="2"/>
  <c r="Q408" i="2"/>
  <c r="N408" i="2"/>
  <c r="M408" i="2"/>
  <c r="B408" i="2"/>
  <c r="Z407" i="2"/>
  <c r="Y407" i="2"/>
  <c r="X407" i="2"/>
  <c r="W407" i="2"/>
  <c r="V407" i="2"/>
  <c r="Q407" i="2"/>
  <c r="N407" i="2"/>
  <c r="M407" i="2"/>
  <c r="B407" i="2"/>
  <c r="Z406" i="2"/>
  <c r="Y406" i="2"/>
  <c r="X406" i="2"/>
  <c r="W406" i="2"/>
  <c r="V406" i="2"/>
  <c r="Q406" i="2"/>
  <c r="N406" i="2"/>
  <c r="M406" i="2"/>
  <c r="B406" i="2"/>
  <c r="Z405" i="2"/>
  <c r="Y405" i="2"/>
  <c r="X405" i="2"/>
  <c r="W405" i="2"/>
  <c r="V405" i="2"/>
  <c r="Q405" i="2"/>
  <c r="N405" i="2"/>
  <c r="M405" i="2"/>
  <c r="B405" i="2"/>
  <c r="Z404" i="2"/>
  <c r="Y404" i="2"/>
  <c r="X404" i="2"/>
  <c r="W404" i="2"/>
  <c r="V404" i="2"/>
  <c r="Q404" i="2"/>
  <c r="N404" i="2"/>
  <c r="M404" i="2"/>
  <c r="B404" i="2"/>
  <c r="Z403" i="2"/>
  <c r="Y403" i="2"/>
  <c r="X403" i="2"/>
  <c r="W403" i="2"/>
  <c r="V403" i="2"/>
  <c r="Q403" i="2"/>
  <c r="N403" i="2"/>
  <c r="M403" i="2"/>
  <c r="B403" i="2"/>
  <c r="Z402" i="2"/>
  <c r="Y402" i="2"/>
  <c r="X402" i="2"/>
  <c r="W402" i="2"/>
  <c r="V402" i="2"/>
  <c r="Q402" i="2"/>
  <c r="N402" i="2"/>
  <c r="M402" i="2"/>
  <c r="B402" i="2"/>
  <c r="Z401" i="2"/>
  <c r="Y401" i="2"/>
  <c r="X401" i="2"/>
  <c r="W401" i="2"/>
  <c r="V401" i="2"/>
  <c r="Q401" i="2"/>
  <c r="N401" i="2"/>
  <c r="M401" i="2"/>
  <c r="B401" i="2"/>
  <c r="Z400" i="2"/>
  <c r="Y400" i="2"/>
  <c r="X400" i="2"/>
  <c r="W400" i="2"/>
  <c r="V400" i="2"/>
  <c r="Q400" i="2"/>
  <c r="N400" i="2"/>
  <c r="M400" i="2"/>
  <c r="B400" i="2"/>
  <c r="Z399" i="2"/>
  <c r="Y399" i="2"/>
  <c r="X399" i="2"/>
  <c r="W399" i="2"/>
  <c r="V399" i="2"/>
  <c r="Q399" i="2"/>
  <c r="N399" i="2"/>
  <c r="M399" i="2"/>
  <c r="B399" i="2"/>
  <c r="Z398" i="2"/>
  <c r="Y398" i="2"/>
  <c r="X398" i="2"/>
  <c r="W398" i="2"/>
  <c r="V398" i="2"/>
  <c r="Q398" i="2"/>
  <c r="N398" i="2"/>
  <c r="M398" i="2"/>
  <c r="B398" i="2"/>
  <c r="Z397" i="2"/>
  <c r="Y397" i="2"/>
  <c r="X397" i="2"/>
  <c r="W397" i="2"/>
  <c r="V397" i="2"/>
  <c r="Q397" i="2"/>
  <c r="N397" i="2"/>
  <c r="M397" i="2"/>
  <c r="B397" i="2"/>
  <c r="Z396" i="2"/>
  <c r="Y396" i="2"/>
  <c r="X396" i="2"/>
  <c r="W396" i="2"/>
  <c r="V396" i="2"/>
  <c r="Q396" i="2"/>
  <c r="N396" i="2"/>
  <c r="M396" i="2"/>
  <c r="B396" i="2"/>
  <c r="Z395" i="2"/>
  <c r="Y395" i="2"/>
  <c r="X395" i="2"/>
  <c r="W395" i="2"/>
  <c r="V395" i="2"/>
  <c r="Q395" i="2"/>
  <c r="N395" i="2"/>
  <c r="M395" i="2"/>
  <c r="B395" i="2"/>
  <c r="Z394" i="2"/>
  <c r="Y394" i="2"/>
  <c r="X394" i="2"/>
  <c r="W394" i="2"/>
  <c r="V394" i="2"/>
  <c r="Q394" i="2"/>
  <c r="N394" i="2"/>
  <c r="M394" i="2"/>
  <c r="B394" i="2"/>
  <c r="Z393" i="2"/>
  <c r="Y393" i="2"/>
  <c r="X393" i="2"/>
  <c r="W393" i="2"/>
  <c r="V393" i="2"/>
  <c r="Q393" i="2"/>
  <c r="N393" i="2"/>
  <c r="M393" i="2"/>
  <c r="B393" i="2"/>
  <c r="Z392" i="2"/>
  <c r="Y392" i="2"/>
  <c r="X392" i="2"/>
  <c r="W392" i="2"/>
  <c r="V392" i="2"/>
  <c r="Q392" i="2"/>
  <c r="N392" i="2"/>
  <c r="M392" i="2"/>
  <c r="B392" i="2"/>
  <c r="Z391" i="2"/>
  <c r="Y391" i="2"/>
  <c r="X391" i="2"/>
  <c r="W391" i="2"/>
  <c r="V391" i="2"/>
  <c r="Q391" i="2"/>
  <c r="N391" i="2"/>
  <c r="M391" i="2"/>
  <c r="B391" i="2"/>
  <c r="Z390" i="2"/>
  <c r="Y390" i="2"/>
  <c r="X390" i="2"/>
  <c r="W390" i="2"/>
  <c r="V390" i="2"/>
  <c r="Q390" i="2"/>
  <c r="N390" i="2"/>
  <c r="M390" i="2"/>
  <c r="B390" i="2"/>
  <c r="Z389" i="2"/>
  <c r="Y389" i="2"/>
  <c r="X389" i="2"/>
  <c r="W389" i="2"/>
  <c r="V389" i="2"/>
  <c r="Q389" i="2"/>
  <c r="N389" i="2"/>
  <c r="M389" i="2"/>
  <c r="B389" i="2"/>
  <c r="Z388" i="2"/>
  <c r="Y388" i="2"/>
  <c r="X388" i="2"/>
  <c r="W388" i="2"/>
  <c r="V388" i="2"/>
  <c r="Q388" i="2"/>
  <c r="N388" i="2"/>
  <c r="M388" i="2"/>
  <c r="B388" i="2"/>
  <c r="Z387" i="2"/>
  <c r="Y387" i="2"/>
  <c r="X387" i="2"/>
  <c r="W387" i="2"/>
  <c r="V387" i="2"/>
  <c r="Q387" i="2"/>
  <c r="N387" i="2"/>
  <c r="M387" i="2"/>
  <c r="B387" i="2"/>
  <c r="Z386" i="2"/>
  <c r="Y386" i="2"/>
  <c r="X386" i="2"/>
  <c r="W386" i="2"/>
  <c r="V386" i="2"/>
  <c r="Q386" i="2"/>
  <c r="N386" i="2"/>
  <c r="M386" i="2"/>
  <c r="B386" i="2"/>
  <c r="Z385" i="2"/>
  <c r="Y385" i="2"/>
  <c r="X385" i="2"/>
  <c r="W385" i="2"/>
  <c r="V385" i="2"/>
  <c r="Q385" i="2"/>
  <c r="N385" i="2"/>
  <c r="M385" i="2"/>
  <c r="B385" i="2"/>
  <c r="Z384" i="2"/>
  <c r="Y384" i="2"/>
  <c r="X384" i="2"/>
  <c r="W384" i="2"/>
  <c r="V384" i="2"/>
  <c r="Q384" i="2"/>
  <c r="N384" i="2"/>
  <c r="M384" i="2"/>
  <c r="B384" i="2"/>
  <c r="Z383" i="2"/>
  <c r="Y383" i="2"/>
  <c r="X383" i="2"/>
  <c r="W383" i="2"/>
  <c r="V383" i="2"/>
  <c r="Q383" i="2"/>
  <c r="N383" i="2"/>
  <c r="M383" i="2"/>
  <c r="B383" i="2"/>
  <c r="Z382" i="2"/>
  <c r="Y382" i="2"/>
  <c r="X382" i="2"/>
  <c r="W382" i="2"/>
  <c r="V382" i="2"/>
  <c r="Q382" i="2"/>
  <c r="N382" i="2"/>
  <c r="M382" i="2"/>
  <c r="B382" i="2"/>
  <c r="Z381" i="2"/>
  <c r="Y381" i="2"/>
  <c r="X381" i="2"/>
  <c r="W381" i="2"/>
  <c r="V381" i="2"/>
  <c r="Q381" i="2"/>
  <c r="N381" i="2"/>
  <c r="M381" i="2"/>
  <c r="B381" i="2"/>
  <c r="Z380" i="2"/>
  <c r="Y380" i="2"/>
  <c r="X380" i="2"/>
  <c r="W380" i="2"/>
  <c r="V380" i="2"/>
  <c r="Q380" i="2"/>
  <c r="N380" i="2"/>
  <c r="M380" i="2"/>
  <c r="B380" i="2"/>
  <c r="Z379" i="2"/>
  <c r="Y379" i="2"/>
  <c r="X379" i="2"/>
  <c r="W379" i="2"/>
  <c r="V379" i="2"/>
  <c r="Q379" i="2"/>
  <c r="N379" i="2"/>
  <c r="M379" i="2"/>
  <c r="B379" i="2"/>
  <c r="Z378" i="2"/>
  <c r="Y378" i="2"/>
  <c r="X378" i="2"/>
  <c r="W378" i="2"/>
  <c r="V378" i="2"/>
  <c r="Q378" i="2"/>
  <c r="N378" i="2"/>
  <c r="M378" i="2"/>
  <c r="B378" i="2"/>
  <c r="Z377" i="2"/>
  <c r="Y377" i="2"/>
  <c r="X377" i="2"/>
  <c r="W377" i="2"/>
  <c r="V377" i="2"/>
  <c r="Q377" i="2"/>
  <c r="N377" i="2"/>
  <c r="M377" i="2"/>
  <c r="B377" i="2"/>
  <c r="Z376" i="2"/>
  <c r="Y376" i="2"/>
  <c r="X376" i="2"/>
  <c r="W376" i="2"/>
  <c r="V376" i="2"/>
  <c r="Q376" i="2"/>
  <c r="N376" i="2"/>
  <c r="M376" i="2"/>
  <c r="B376" i="2"/>
  <c r="Z375" i="2"/>
  <c r="Y375" i="2"/>
  <c r="X375" i="2"/>
  <c r="W375" i="2"/>
  <c r="V375" i="2"/>
  <c r="Q375" i="2"/>
  <c r="N375" i="2"/>
  <c r="M375" i="2"/>
  <c r="B375" i="2"/>
  <c r="Z374" i="2"/>
  <c r="Y374" i="2"/>
  <c r="X374" i="2"/>
  <c r="W374" i="2"/>
  <c r="V374" i="2"/>
  <c r="Q374" i="2"/>
  <c r="N374" i="2"/>
  <c r="M374" i="2"/>
  <c r="B374" i="2"/>
  <c r="Z373" i="2"/>
  <c r="Y373" i="2"/>
  <c r="X373" i="2"/>
  <c r="W373" i="2"/>
  <c r="V373" i="2"/>
  <c r="Q373" i="2"/>
  <c r="N373" i="2"/>
  <c r="M373" i="2"/>
  <c r="B373" i="2"/>
  <c r="Z372" i="2"/>
  <c r="Y372" i="2"/>
  <c r="X372" i="2"/>
  <c r="W372" i="2"/>
  <c r="V372" i="2"/>
  <c r="Q372" i="2"/>
  <c r="N372" i="2"/>
  <c r="M372" i="2"/>
  <c r="B372" i="2"/>
  <c r="Z371" i="2"/>
  <c r="Y371" i="2"/>
  <c r="X371" i="2"/>
  <c r="W371" i="2"/>
  <c r="V371" i="2"/>
  <c r="Q371" i="2"/>
  <c r="N371" i="2"/>
  <c r="M371" i="2"/>
  <c r="B371" i="2"/>
  <c r="Z370" i="2"/>
  <c r="Y370" i="2"/>
  <c r="X370" i="2"/>
  <c r="W370" i="2"/>
  <c r="V370" i="2"/>
  <c r="Q370" i="2"/>
  <c r="N370" i="2"/>
  <c r="M370" i="2"/>
  <c r="B370" i="2"/>
  <c r="Z369" i="2"/>
  <c r="Y369" i="2"/>
  <c r="X369" i="2"/>
  <c r="W369" i="2"/>
  <c r="V369" i="2"/>
  <c r="Q369" i="2"/>
  <c r="N369" i="2"/>
  <c r="M369" i="2"/>
  <c r="B369" i="2"/>
  <c r="Z368" i="2"/>
  <c r="Y368" i="2"/>
  <c r="X368" i="2"/>
  <c r="W368" i="2"/>
  <c r="V368" i="2"/>
  <c r="Q368" i="2"/>
  <c r="N368" i="2"/>
  <c r="M368" i="2"/>
  <c r="B368" i="2"/>
  <c r="Z367" i="2"/>
  <c r="Y367" i="2"/>
  <c r="X367" i="2"/>
  <c r="W367" i="2"/>
  <c r="V367" i="2"/>
  <c r="Q367" i="2"/>
  <c r="N367" i="2"/>
  <c r="M367" i="2"/>
  <c r="B367" i="2"/>
  <c r="Z366" i="2"/>
  <c r="Y366" i="2"/>
  <c r="X366" i="2"/>
  <c r="W366" i="2"/>
  <c r="V366" i="2"/>
  <c r="Q366" i="2"/>
  <c r="N366" i="2"/>
  <c r="M366" i="2"/>
  <c r="B366" i="2"/>
  <c r="Z365" i="2"/>
  <c r="Y365" i="2"/>
  <c r="X365" i="2"/>
  <c r="W365" i="2"/>
  <c r="V365" i="2"/>
  <c r="Q365" i="2"/>
  <c r="N365" i="2"/>
  <c r="M365" i="2"/>
  <c r="B365" i="2"/>
  <c r="Z364" i="2"/>
  <c r="Y364" i="2"/>
  <c r="X364" i="2"/>
  <c r="W364" i="2"/>
  <c r="V364" i="2"/>
  <c r="Q364" i="2"/>
  <c r="N364" i="2"/>
  <c r="M364" i="2"/>
  <c r="B364" i="2"/>
  <c r="Z363" i="2"/>
  <c r="Y363" i="2"/>
  <c r="X363" i="2"/>
  <c r="W363" i="2"/>
  <c r="V363" i="2"/>
  <c r="Q363" i="2"/>
  <c r="N363" i="2"/>
  <c r="M363" i="2"/>
  <c r="B363" i="2"/>
  <c r="Z362" i="2"/>
  <c r="Y362" i="2"/>
  <c r="X362" i="2"/>
  <c r="W362" i="2"/>
  <c r="V362" i="2"/>
  <c r="Q362" i="2"/>
  <c r="N362" i="2"/>
  <c r="M362" i="2"/>
  <c r="B362" i="2"/>
  <c r="Z361" i="2"/>
  <c r="Y361" i="2"/>
  <c r="X361" i="2"/>
  <c r="W361" i="2"/>
  <c r="V361" i="2"/>
  <c r="Q361" i="2"/>
  <c r="N361" i="2"/>
  <c r="M361" i="2"/>
  <c r="B361" i="2"/>
  <c r="Z360" i="2"/>
  <c r="Y360" i="2"/>
  <c r="X360" i="2"/>
  <c r="W360" i="2"/>
  <c r="V360" i="2"/>
  <c r="Q360" i="2"/>
  <c r="N360" i="2"/>
  <c r="M360" i="2"/>
  <c r="B360" i="2"/>
  <c r="Z359" i="2"/>
  <c r="Y359" i="2"/>
  <c r="X359" i="2"/>
  <c r="W359" i="2"/>
  <c r="V359" i="2"/>
  <c r="Q359" i="2"/>
  <c r="N359" i="2"/>
  <c r="M359" i="2"/>
  <c r="B359" i="2"/>
  <c r="Z358" i="2"/>
  <c r="Y358" i="2"/>
  <c r="X358" i="2"/>
  <c r="W358" i="2"/>
  <c r="V358" i="2"/>
  <c r="Q358" i="2"/>
  <c r="N358" i="2"/>
  <c r="M358" i="2"/>
  <c r="B358" i="2"/>
  <c r="Z357" i="2"/>
  <c r="Y357" i="2"/>
  <c r="X357" i="2"/>
  <c r="W357" i="2"/>
  <c r="V357" i="2"/>
  <c r="Q357" i="2"/>
  <c r="N357" i="2"/>
  <c r="M357" i="2"/>
  <c r="B357" i="2"/>
  <c r="Z356" i="2"/>
  <c r="Y356" i="2"/>
  <c r="X356" i="2"/>
  <c r="W356" i="2"/>
  <c r="V356" i="2"/>
  <c r="Q356" i="2"/>
  <c r="N356" i="2"/>
  <c r="M356" i="2"/>
  <c r="B356" i="2"/>
  <c r="Z355" i="2"/>
  <c r="Y355" i="2"/>
  <c r="X355" i="2"/>
  <c r="W355" i="2"/>
  <c r="V355" i="2"/>
  <c r="Q355" i="2"/>
  <c r="N355" i="2"/>
  <c r="M355" i="2"/>
  <c r="B355" i="2"/>
  <c r="Z354" i="2"/>
  <c r="Y354" i="2"/>
  <c r="X354" i="2"/>
  <c r="W354" i="2"/>
  <c r="V354" i="2"/>
  <c r="Q354" i="2"/>
  <c r="N354" i="2"/>
  <c r="M354" i="2"/>
  <c r="B354" i="2"/>
  <c r="Z353" i="2"/>
  <c r="Y353" i="2"/>
  <c r="X353" i="2"/>
  <c r="W353" i="2"/>
  <c r="V353" i="2"/>
  <c r="Q353" i="2"/>
  <c r="N353" i="2"/>
  <c r="M353" i="2"/>
  <c r="B353" i="2"/>
  <c r="Z352" i="2"/>
  <c r="Y352" i="2"/>
  <c r="X352" i="2"/>
  <c r="W352" i="2"/>
  <c r="V352" i="2"/>
  <c r="Q352" i="2"/>
  <c r="N352" i="2"/>
  <c r="M352" i="2"/>
  <c r="B352" i="2"/>
  <c r="Z351" i="2"/>
  <c r="Y351" i="2"/>
  <c r="X351" i="2"/>
  <c r="W351" i="2"/>
  <c r="V351" i="2"/>
  <c r="Q351" i="2"/>
  <c r="N351" i="2"/>
  <c r="M351" i="2"/>
  <c r="B351" i="2"/>
  <c r="Z350" i="2"/>
  <c r="Y350" i="2"/>
  <c r="X350" i="2"/>
  <c r="W350" i="2"/>
  <c r="V350" i="2"/>
  <c r="Q350" i="2"/>
  <c r="N350" i="2"/>
  <c r="M350" i="2"/>
  <c r="B350" i="2"/>
  <c r="Z349" i="2"/>
  <c r="Y349" i="2"/>
  <c r="X349" i="2"/>
  <c r="W349" i="2"/>
  <c r="V349" i="2"/>
  <c r="Q349" i="2"/>
  <c r="N349" i="2"/>
  <c r="M349" i="2"/>
  <c r="B349" i="2"/>
  <c r="Z348" i="2"/>
  <c r="Y348" i="2"/>
  <c r="X348" i="2"/>
  <c r="W348" i="2"/>
  <c r="V348" i="2"/>
  <c r="Q348" i="2"/>
  <c r="N348" i="2"/>
  <c r="M348" i="2"/>
  <c r="B348" i="2"/>
  <c r="Z347" i="2"/>
  <c r="Y347" i="2"/>
  <c r="X347" i="2"/>
  <c r="W347" i="2"/>
  <c r="V347" i="2"/>
  <c r="Q347" i="2"/>
  <c r="N347" i="2"/>
  <c r="M347" i="2"/>
  <c r="B347" i="2"/>
  <c r="Z346" i="2"/>
  <c r="Y346" i="2"/>
  <c r="X346" i="2"/>
  <c r="W346" i="2"/>
  <c r="V346" i="2"/>
  <c r="Q346" i="2"/>
  <c r="N346" i="2"/>
  <c r="M346" i="2"/>
  <c r="B346" i="2"/>
  <c r="Z345" i="2"/>
  <c r="Y345" i="2"/>
  <c r="X345" i="2"/>
  <c r="W345" i="2"/>
  <c r="V345" i="2"/>
  <c r="Q345" i="2"/>
  <c r="N345" i="2"/>
  <c r="M345" i="2"/>
  <c r="B345" i="2"/>
  <c r="Z344" i="2"/>
  <c r="Y344" i="2"/>
  <c r="X344" i="2"/>
  <c r="W344" i="2"/>
  <c r="V344" i="2"/>
  <c r="Q344" i="2"/>
  <c r="N344" i="2"/>
  <c r="M344" i="2"/>
  <c r="B344" i="2"/>
  <c r="Z343" i="2"/>
  <c r="Y343" i="2"/>
  <c r="X343" i="2"/>
  <c r="W343" i="2"/>
  <c r="V343" i="2"/>
  <c r="Q343" i="2"/>
  <c r="N343" i="2"/>
  <c r="M343" i="2"/>
  <c r="B343" i="2"/>
  <c r="Z342" i="2"/>
  <c r="Y342" i="2"/>
  <c r="X342" i="2"/>
  <c r="W342" i="2"/>
  <c r="V342" i="2"/>
  <c r="Q342" i="2"/>
  <c r="N342" i="2"/>
  <c r="M342" i="2"/>
  <c r="B342" i="2"/>
  <c r="Z341" i="2"/>
  <c r="Y341" i="2"/>
  <c r="X341" i="2"/>
  <c r="W341" i="2"/>
  <c r="V341" i="2"/>
  <c r="Q341" i="2"/>
  <c r="N341" i="2"/>
  <c r="M341" i="2"/>
  <c r="B341" i="2"/>
  <c r="Z340" i="2"/>
  <c r="Y340" i="2"/>
  <c r="X340" i="2"/>
  <c r="W340" i="2"/>
  <c r="V340" i="2"/>
  <c r="Q340" i="2"/>
  <c r="N340" i="2"/>
  <c r="M340" i="2"/>
  <c r="B340" i="2"/>
  <c r="Z339" i="2"/>
  <c r="Y339" i="2"/>
  <c r="X339" i="2"/>
  <c r="W339" i="2"/>
  <c r="V339" i="2"/>
  <c r="Q339" i="2"/>
  <c r="N339" i="2"/>
  <c r="M339" i="2"/>
  <c r="B339" i="2"/>
  <c r="Z338" i="2"/>
  <c r="Y338" i="2"/>
  <c r="X338" i="2"/>
  <c r="W338" i="2"/>
  <c r="V338" i="2"/>
  <c r="Q338" i="2"/>
  <c r="N338" i="2"/>
  <c r="M338" i="2"/>
  <c r="B338" i="2"/>
  <c r="Z337" i="2"/>
  <c r="Y337" i="2"/>
  <c r="X337" i="2"/>
  <c r="W337" i="2"/>
  <c r="V337" i="2"/>
  <c r="Q337" i="2"/>
  <c r="N337" i="2"/>
  <c r="M337" i="2"/>
  <c r="B337" i="2"/>
  <c r="Z336" i="2"/>
  <c r="Y336" i="2"/>
  <c r="X336" i="2"/>
  <c r="W336" i="2"/>
  <c r="V336" i="2"/>
  <c r="Q336" i="2"/>
  <c r="N336" i="2"/>
  <c r="M336" i="2"/>
  <c r="B336" i="2"/>
  <c r="Z335" i="2"/>
  <c r="Y335" i="2"/>
  <c r="X335" i="2"/>
  <c r="W335" i="2"/>
  <c r="V335" i="2"/>
  <c r="Q335" i="2"/>
  <c r="N335" i="2"/>
  <c r="M335" i="2"/>
  <c r="B335" i="2"/>
  <c r="Z334" i="2"/>
  <c r="Y334" i="2"/>
  <c r="X334" i="2"/>
  <c r="W334" i="2"/>
  <c r="V334" i="2"/>
  <c r="Q334" i="2"/>
  <c r="N334" i="2"/>
  <c r="M334" i="2"/>
  <c r="B334" i="2"/>
  <c r="Z333" i="2"/>
  <c r="Y333" i="2"/>
  <c r="X333" i="2"/>
  <c r="W333" i="2"/>
  <c r="V333" i="2"/>
  <c r="Q333" i="2"/>
  <c r="N333" i="2"/>
  <c r="M333" i="2"/>
  <c r="B333" i="2"/>
  <c r="Z332" i="2"/>
  <c r="Y332" i="2"/>
  <c r="X332" i="2"/>
  <c r="W332" i="2"/>
  <c r="V332" i="2"/>
  <c r="Q332" i="2"/>
  <c r="N332" i="2"/>
  <c r="M332" i="2"/>
  <c r="B332" i="2"/>
  <c r="Z331" i="2"/>
  <c r="Y331" i="2"/>
  <c r="X331" i="2"/>
  <c r="W331" i="2"/>
  <c r="V331" i="2"/>
  <c r="Q331" i="2"/>
  <c r="N331" i="2"/>
  <c r="M331" i="2"/>
  <c r="B331" i="2"/>
  <c r="Z330" i="2"/>
  <c r="Y330" i="2"/>
  <c r="X330" i="2"/>
  <c r="W330" i="2"/>
  <c r="V330" i="2"/>
  <c r="Q330" i="2"/>
  <c r="N330" i="2"/>
  <c r="M330" i="2"/>
  <c r="B330" i="2"/>
  <c r="Z329" i="2"/>
  <c r="Y329" i="2"/>
  <c r="X329" i="2"/>
  <c r="W329" i="2"/>
  <c r="V329" i="2"/>
  <c r="Q329" i="2"/>
  <c r="N329" i="2"/>
  <c r="M329" i="2"/>
  <c r="B329" i="2"/>
  <c r="Z328" i="2"/>
  <c r="Y328" i="2"/>
  <c r="X328" i="2"/>
  <c r="W328" i="2"/>
  <c r="V328" i="2"/>
  <c r="Q328" i="2"/>
  <c r="N328" i="2"/>
  <c r="M328" i="2"/>
  <c r="B328" i="2"/>
  <c r="Z327" i="2"/>
  <c r="Y327" i="2"/>
  <c r="X327" i="2"/>
  <c r="W327" i="2"/>
  <c r="V327" i="2"/>
  <c r="Q327" i="2"/>
  <c r="N327" i="2"/>
  <c r="M327" i="2"/>
  <c r="B327" i="2"/>
  <c r="Z326" i="2"/>
  <c r="Y326" i="2"/>
  <c r="X326" i="2"/>
  <c r="W326" i="2"/>
  <c r="V326" i="2"/>
  <c r="Q326" i="2"/>
  <c r="N326" i="2"/>
  <c r="M326" i="2"/>
  <c r="B326" i="2"/>
  <c r="Z325" i="2"/>
  <c r="Y325" i="2"/>
  <c r="X325" i="2"/>
  <c r="W325" i="2"/>
  <c r="V325" i="2"/>
  <c r="Q325" i="2"/>
  <c r="N325" i="2"/>
  <c r="M325" i="2"/>
  <c r="B325" i="2"/>
  <c r="Z324" i="2"/>
  <c r="Y324" i="2"/>
  <c r="X324" i="2"/>
  <c r="W324" i="2"/>
  <c r="V324" i="2"/>
  <c r="Q324" i="2"/>
  <c r="N324" i="2"/>
  <c r="M324" i="2"/>
  <c r="B324" i="2"/>
  <c r="Z323" i="2"/>
  <c r="Y323" i="2"/>
  <c r="X323" i="2"/>
  <c r="W323" i="2"/>
  <c r="V323" i="2"/>
  <c r="Q323" i="2"/>
  <c r="N323" i="2"/>
  <c r="M323" i="2"/>
  <c r="B323" i="2"/>
  <c r="Z322" i="2"/>
  <c r="Y322" i="2"/>
  <c r="X322" i="2"/>
  <c r="W322" i="2"/>
  <c r="V322" i="2"/>
  <c r="Q322" i="2"/>
  <c r="N322" i="2"/>
  <c r="M322" i="2"/>
  <c r="B322" i="2"/>
  <c r="Z321" i="2"/>
  <c r="Y321" i="2"/>
  <c r="X321" i="2"/>
  <c r="W321" i="2"/>
  <c r="V321" i="2"/>
  <c r="Q321" i="2"/>
  <c r="N321" i="2"/>
  <c r="M321" i="2"/>
  <c r="B321" i="2"/>
  <c r="Z320" i="2"/>
  <c r="Y320" i="2"/>
  <c r="X320" i="2"/>
  <c r="W320" i="2"/>
  <c r="V320" i="2"/>
  <c r="Q320" i="2"/>
  <c r="N320" i="2"/>
  <c r="M320" i="2"/>
  <c r="B320" i="2"/>
  <c r="Z319" i="2"/>
  <c r="Y319" i="2"/>
  <c r="X319" i="2"/>
  <c r="W319" i="2"/>
  <c r="V319" i="2"/>
  <c r="Q319" i="2"/>
  <c r="N319" i="2"/>
  <c r="M319" i="2"/>
  <c r="B319" i="2"/>
  <c r="Z318" i="2"/>
  <c r="Y318" i="2"/>
  <c r="X318" i="2"/>
  <c r="W318" i="2"/>
  <c r="V318" i="2"/>
  <c r="Q318" i="2"/>
  <c r="N318" i="2"/>
  <c r="M318" i="2"/>
  <c r="B318" i="2"/>
  <c r="Z317" i="2"/>
  <c r="Y317" i="2"/>
  <c r="X317" i="2"/>
  <c r="W317" i="2"/>
  <c r="V317" i="2"/>
  <c r="Q317" i="2"/>
  <c r="N317" i="2"/>
  <c r="M317" i="2"/>
  <c r="B317" i="2"/>
  <c r="Z316" i="2"/>
  <c r="Y316" i="2"/>
  <c r="X316" i="2"/>
  <c r="W316" i="2"/>
  <c r="V316" i="2"/>
  <c r="Q316" i="2"/>
  <c r="N316" i="2"/>
  <c r="M316" i="2"/>
  <c r="B316" i="2"/>
  <c r="Z315" i="2"/>
  <c r="Y315" i="2"/>
  <c r="X315" i="2"/>
  <c r="W315" i="2"/>
  <c r="V315" i="2"/>
  <c r="Q315" i="2"/>
  <c r="N315" i="2"/>
  <c r="M315" i="2"/>
  <c r="B315" i="2"/>
  <c r="Z314" i="2"/>
  <c r="Y314" i="2"/>
  <c r="X314" i="2"/>
  <c r="W314" i="2"/>
  <c r="V314" i="2"/>
  <c r="Q314" i="2"/>
  <c r="N314" i="2"/>
  <c r="M314" i="2"/>
  <c r="B314" i="2"/>
  <c r="Z313" i="2"/>
  <c r="Y313" i="2"/>
  <c r="X313" i="2"/>
  <c r="W313" i="2"/>
  <c r="V313" i="2"/>
  <c r="Q313" i="2"/>
  <c r="N313" i="2"/>
  <c r="M313" i="2"/>
  <c r="B313" i="2"/>
  <c r="Z312" i="2"/>
  <c r="Y312" i="2"/>
  <c r="X312" i="2"/>
  <c r="W312" i="2"/>
  <c r="V312" i="2"/>
  <c r="Q312" i="2"/>
  <c r="N312" i="2"/>
  <c r="M312" i="2"/>
  <c r="B312" i="2"/>
  <c r="Z311" i="2"/>
  <c r="Y311" i="2"/>
  <c r="X311" i="2"/>
  <c r="W311" i="2"/>
  <c r="V311" i="2"/>
  <c r="Q311" i="2"/>
  <c r="N311" i="2"/>
  <c r="M311" i="2"/>
  <c r="B311" i="2"/>
  <c r="Z310" i="2"/>
  <c r="Y310" i="2"/>
  <c r="X310" i="2"/>
  <c r="W310" i="2"/>
  <c r="V310" i="2"/>
  <c r="Q310" i="2"/>
  <c r="N310" i="2"/>
  <c r="M310" i="2"/>
  <c r="B310" i="2"/>
  <c r="Z309" i="2"/>
  <c r="Y309" i="2"/>
  <c r="X309" i="2"/>
  <c r="W309" i="2"/>
  <c r="V309" i="2"/>
  <c r="Q309" i="2"/>
  <c r="N309" i="2"/>
  <c r="M309" i="2"/>
  <c r="B309" i="2"/>
  <c r="Z308" i="2"/>
  <c r="Y308" i="2"/>
  <c r="X308" i="2"/>
  <c r="W308" i="2"/>
  <c r="V308" i="2"/>
  <c r="Q308" i="2"/>
  <c r="N308" i="2"/>
  <c r="M308" i="2"/>
  <c r="B308" i="2"/>
  <c r="Z307" i="2"/>
  <c r="Y307" i="2"/>
  <c r="X307" i="2"/>
  <c r="W307" i="2"/>
  <c r="V307" i="2"/>
  <c r="Q307" i="2"/>
  <c r="N307" i="2"/>
  <c r="M307" i="2"/>
  <c r="B307" i="2"/>
  <c r="Z306" i="2"/>
  <c r="Y306" i="2"/>
  <c r="X306" i="2"/>
  <c r="W306" i="2"/>
  <c r="V306" i="2"/>
  <c r="Q306" i="2"/>
  <c r="N306" i="2"/>
  <c r="M306" i="2"/>
  <c r="B306" i="2"/>
  <c r="Z305" i="2"/>
  <c r="Y305" i="2"/>
  <c r="X305" i="2"/>
  <c r="W305" i="2"/>
  <c r="V305" i="2"/>
  <c r="Q305" i="2"/>
  <c r="N305" i="2"/>
  <c r="M305" i="2"/>
  <c r="B305" i="2"/>
  <c r="Z304" i="2"/>
  <c r="Y304" i="2"/>
  <c r="X304" i="2"/>
  <c r="W304" i="2"/>
  <c r="V304" i="2"/>
  <c r="Q304" i="2"/>
  <c r="N304" i="2"/>
  <c r="M304" i="2"/>
  <c r="B304" i="2"/>
  <c r="Z303" i="2"/>
  <c r="Y303" i="2"/>
  <c r="X303" i="2"/>
  <c r="W303" i="2"/>
  <c r="V303" i="2"/>
  <c r="Q303" i="2"/>
  <c r="N303" i="2"/>
  <c r="M303" i="2"/>
  <c r="B303" i="2"/>
  <c r="Z302" i="2"/>
  <c r="Y302" i="2"/>
  <c r="X302" i="2"/>
  <c r="W302" i="2"/>
  <c r="V302" i="2"/>
  <c r="Q302" i="2"/>
  <c r="N302" i="2"/>
  <c r="M302" i="2"/>
  <c r="B302" i="2"/>
  <c r="Z301" i="2"/>
  <c r="Y301" i="2"/>
  <c r="X301" i="2"/>
  <c r="W301" i="2"/>
  <c r="V301" i="2"/>
  <c r="Q301" i="2"/>
  <c r="N301" i="2"/>
  <c r="M301" i="2"/>
  <c r="B301" i="2"/>
  <c r="Z300" i="2"/>
  <c r="Y300" i="2"/>
  <c r="X300" i="2"/>
  <c r="W300" i="2"/>
  <c r="V300" i="2"/>
  <c r="Q300" i="2"/>
  <c r="N300" i="2"/>
  <c r="M300" i="2"/>
  <c r="B300" i="2"/>
  <c r="Z299" i="2"/>
  <c r="Y299" i="2"/>
  <c r="X299" i="2"/>
  <c r="W299" i="2"/>
  <c r="V299" i="2"/>
  <c r="Q299" i="2"/>
  <c r="N299" i="2"/>
  <c r="M299" i="2"/>
  <c r="B299" i="2"/>
  <c r="Z298" i="2"/>
  <c r="Y298" i="2"/>
  <c r="X298" i="2"/>
  <c r="W298" i="2"/>
  <c r="V298" i="2"/>
  <c r="Q298" i="2"/>
  <c r="N298" i="2"/>
  <c r="M298" i="2"/>
  <c r="B298" i="2"/>
  <c r="Z297" i="2"/>
  <c r="Y297" i="2"/>
  <c r="X297" i="2"/>
  <c r="W297" i="2"/>
  <c r="V297" i="2"/>
  <c r="Q297" i="2"/>
  <c r="N297" i="2"/>
  <c r="M297" i="2"/>
  <c r="B297" i="2"/>
  <c r="Z296" i="2"/>
  <c r="Y296" i="2"/>
  <c r="X296" i="2"/>
  <c r="W296" i="2"/>
  <c r="V296" i="2"/>
  <c r="Q296" i="2"/>
  <c r="N296" i="2"/>
  <c r="M296" i="2"/>
  <c r="B296" i="2"/>
  <c r="Z295" i="2"/>
  <c r="Y295" i="2"/>
  <c r="X295" i="2"/>
  <c r="W295" i="2"/>
  <c r="V295" i="2"/>
  <c r="Q295" i="2"/>
  <c r="N295" i="2"/>
  <c r="M295" i="2"/>
  <c r="B295" i="2"/>
  <c r="Z294" i="2"/>
  <c r="Y294" i="2"/>
  <c r="X294" i="2"/>
  <c r="W294" i="2"/>
  <c r="V294" i="2"/>
  <c r="Q294" i="2"/>
  <c r="N294" i="2"/>
  <c r="M294" i="2"/>
  <c r="B294" i="2"/>
  <c r="Z293" i="2"/>
  <c r="Y293" i="2"/>
  <c r="X293" i="2"/>
  <c r="W293" i="2"/>
  <c r="V293" i="2"/>
  <c r="Q293" i="2"/>
  <c r="N293" i="2"/>
  <c r="M293" i="2"/>
  <c r="B293" i="2"/>
  <c r="Z292" i="2"/>
  <c r="Y292" i="2"/>
  <c r="X292" i="2"/>
  <c r="W292" i="2"/>
  <c r="V292" i="2"/>
  <c r="Q292" i="2"/>
  <c r="N292" i="2"/>
  <c r="M292" i="2"/>
  <c r="B292" i="2"/>
  <c r="Z291" i="2"/>
  <c r="Y291" i="2"/>
  <c r="X291" i="2"/>
  <c r="W291" i="2"/>
  <c r="V291" i="2"/>
  <c r="Q291" i="2"/>
  <c r="N291" i="2"/>
  <c r="M291" i="2"/>
  <c r="B291" i="2"/>
  <c r="Z290" i="2"/>
  <c r="Y290" i="2"/>
  <c r="X290" i="2"/>
  <c r="W290" i="2"/>
  <c r="V290" i="2"/>
  <c r="Q290" i="2"/>
  <c r="N290" i="2"/>
  <c r="M290" i="2"/>
  <c r="B290" i="2"/>
  <c r="Z289" i="2"/>
  <c r="Y289" i="2"/>
  <c r="X289" i="2"/>
  <c r="W289" i="2"/>
  <c r="V289" i="2"/>
  <c r="Q289" i="2"/>
  <c r="N289" i="2"/>
  <c r="M289" i="2"/>
  <c r="B289" i="2"/>
  <c r="Z288" i="2"/>
  <c r="Y288" i="2"/>
  <c r="X288" i="2"/>
  <c r="W288" i="2"/>
  <c r="V288" i="2"/>
  <c r="Q288" i="2"/>
  <c r="N288" i="2"/>
  <c r="M288" i="2"/>
  <c r="B288" i="2"/>
  <c r="Z287" i="2"/>
  <c r="Y287" i="2"/>
  <c r="X287" i="2"/>
  <c r="W287" i="2"/>
  <c r="V287" i="2"/>
  <c r="Q287" i="2"/>
  <c r="N287" i="2"/>
  <c r="M287" i="2"/>
  <c r="B287" i="2"/>
  <c r="Z286" i="2"/>
  <c r="Y286" i="2"/>
  <c r="X286" i="2"/>
  <c r="W286" i="2"/>
  <c r="V286" i="2"/>
  <c r="Q286" i="2"/>
  <c r="N286" i="2"/>
  <c r="M286" i="2"/>
  <c r="B286" i="2"/>
  <c r="Z285" i="2"/>
  <c r="Y285" i="2"/>
  <c r="X285" i="2"/>
  <c r="W285" i="2"/>
  <c r="V285" i="2"/>
  <c r="Q285" i="2"/>
  <c r="N285" i="2"/>
  <c r="M285" i="2"/>
  <c r="B285" i="2"/>
  <c r="Z284" i="2"/>
  <c r="Y284" i="2"/>
  <c r="X284" i="2"/>
  <c r="W284" i="2"/>
  <c r="V284" i="2"/>
  <c r="Q284" i="2"/>
  <c r="N284" i="2"/>
  <c r="M284" i="2"/>
  <c r="B284" i="2"/>
  <c r="Z283" i="2"/>
  <c r="Y283" i="2"/>
  <c r="X283" i="2"/>
  <c r="W283" i="2"/>
  <c r="V283" i="2"/>
  <c r="Q283" i="2"/>
  <c r="N283" i="2"/>
  <c r="M283" i="2"/>
  <c r="B283" i="2"/>
  <c r="Z282" i="2"/>
  <c r="Y282" i="2"/>
  <c r="X282" i="2"/>
  <c r="W282" i="2"/>
  <c r="V282" i="2"/>
  <c r="Q282" i="2"/>
  <c r="N282" i="2"/>
  <c r="M282" i="2"/>
  <c r="B282" i="2"/>
  <c r="Z281" i="2"/>
  <c r="Y281" i="2"/>
  <c r="X281" i="2"/>
  <c r="W281" i="2"/>
  <c r="V281" i="2"/>
  <c r="Q281" i="2"/>
  <c r="N281" i="2"/>
  <c r="M281" i="2"/>
  <c r="B281" i="2"/>
  <c r="Z280" i="2"/>
  <c r="Y280" i="2"/>
  <c r="X280" i="2"/>
  <c r="W280" i="2"/>
  <c r="V280" i="2"/>
  <c r="Q280" i="2"/>
  <c r="N280" i="2"/>
  <c r="M280" i="2"/>
  <c r="B280" i="2"/>
  <c r="Z279" i="2"/>
  <c r="Y279" i="2"/>
  <c r="X279" i="2"/>
  <c r="W279" i="2"/>
  <c r="V279" i="2"/>
  <c r="Q279" i="2"/>
  <c r="N279" i="2"/>
  <c r="M279" i="2"/>
  <c r="B279" i="2"/>
  <c r="Z278" i="2"/>
  <c r="Y278" i="2"/>
  <c r="X278" i="2"/>
  <c r="W278" i="2"/>
  <c r="V278" i="2"/>
  <c r="Q278" i="2"/>
  <c r="N278" i="2"/>
  <c r="M278" i="2"/>
  <c r="B278" i="2"/>
  <c r="Z277" i="2"/>
  <c r="Y277" i="2"/>
  <c r="X277" i="2"/>
  <c r="W277" i="2"/>
  <c r="V277" i="2"/>
  <c r="Q277" i="2"/>
  <c r="N277" i="2"/>
  <c r="M277" i="2"/>
  <c r="B277" i="2"/>
  <c r="Z276" i="2"/>
  <c r="Y276" i="2"/>
  <c r="X276" i="2"/>
  <c r="W276" i="2"/>
  <c r="V276" i="2"/>
  <c r="Q276" i="2"/>
  <c r="N276" i="2"/>
  <c r="M276" i="2"/>
  <c r="B276" i="2"/>
  <c r="Z275" i="2"/>
  <c r="Y275" i="2"/>
  <c r="X275" i="2"/>
  <c r="W275" i="2"/>
  <c r="V275" i="2"/>
  <c r="Q275" i="2"/>
  <c r="N275" i="2"/>
  <c r="M275" i="2"/>
  <c r="B275" i="2"/>
  <c r="Z274" i="2"/>
  <c r="Y274" i="2"/>
  <c r="X274" i="2"/>
  <c r="W274" i="2"/>
  <c r="V274" i="2"/>
  <c r="Q274" i="2"/>
  <c r="N274" i="2"/>
  <c r="M274" i="2"/>
  <c r="B274" i="2"/>
  <c r="Z273" i="2"/>
  <c r="Y273" i="2"/>
  <c r="X273" i="2"/>
  <c r="W273" i="2"/>
  <c r="V273" i="2"/>
  <c r="Q273" i="2"/>
  <c r="N273" i="2"/>
  <c r="M273" i="2"/>
  <c r="B273" i="2"/>
  <c r="Z272" i="2"/>
  <c r="Y272" i="2"/>
  <c r="X272" i="2"/>
  <c r="W272" i="2"/>
  <c r="V272" i="2"/>
  <c r="Q272" i="2"/>
  <c r="N272" i="2"/>
  <c r="M272" i="2"/>
  <c r="B272" i="2"/>
  <c r="Z271" i="2"/>
  <c r="Y271" i="2"/>
  <c r="X271" i="2"/>
  <c r="W271" i="2"/>
  <c r="V271" i="2"/>
  <c r="Q271" i="2"/>
  <c r="N271" i="2"/>
  <c r="M271" i="2"/>
  <c r="B271" i="2"/>
  <c r="Z270" i="2"/>
  <c r="Y270" i="2"/>
  <c r="X270" i="2"/>
  <c r="W270" i="2"/>
  <c r="V270" i="2"/>
  <c r="Q270" i="2"/>
  <c r="N270" i="2"/>
  <c r="M270" i="2"/>
  <c r="B270" i="2"/>
  <c r="Z269" i="2"/>
  <c r="Y269" i="2"/>
  <c r="X269" i="2"/>
  <c r="W269" i="2"/>
  <c r="V269" i="2"/>
  <c r="Q269" i="2"/>
  <c r="N269" i="2"/>
  <c r="M269" i="2"/>
  <c r="B269" i="2"/>
  <c r="Z268" i="2"/>
  <c r="Y268" i="2"/>
  <c r="X268" i="2"/>
  <c r="W268" i="2"/>
  <c r="V268" i="2"/>
  <c r="Q268" i="2"/>
  <c r="N268" i="2"/>
  <c r="M268" i="2"/>
  <c r="B268" i="2"/>
  <c r="Z267" i="2"/>
  <c r="Y267" i="2"/>
  <c r="X267" i="2"/>
  <c r="W267" i="2"/>
  <c r="V267" i="2"/>
  <c r="Q267" i="2"/>
  <c r="N267" i="2"/>
  <c r="M267" i="2"/>
  <c r="B267" i="2"/>
  <c r="Z266" i="2"/>
  <c r="Y266" i="2"/>
  <c r="X266" i="2"/>
  <c r="W266" i="2"/>
  <c r="V266" i="2"/>
  <c r="Q266" i="2"/>
  <c r="N266" i="2"/>
  <c r="M266" i="2"/>
  <c r="B266" i="2"/>
  <c r="Z265" i="2"/>
  <c r="Y265" i="2"/>
  <c r="X265" i="2"/>
  <c r="W265" i="2"/>
  <c r="V265" i="2"/>
  <c r="Q265" i="2"/>
  <c r="N265" i="2"/>
  <c r="M265" i="2"/>
  <c r="B265" i="2"/>
  <c r="Z264" i="2"/>
  <c r="Y264" i="2"/>
  <c r="X264" i="2"/>
  <c r="W264" i="2"/>
  <c r="V264" i="2"/>
  <c r="Q264" i="2"/>
  <c r="N264" i="2"/>
  <c r="M264" i="2"/>
  <c r="B264" i="2"/>
  <c r="Z263" i="2"/>
  <c r="Y263" i="2"/>
  <c r="X263" i="2"/>
  <c r="W263" i="2"/>
  <c r="V263" i="2"/>
  <c r="Q263" i="2"/>
  <c r="N263" i="2"/>
  <c r="M263" i="2"/>
  <c r="B263" i="2"/>
  <c r="Z262" i="2"/>
  <c r="Y262" i="2"/>
  <c r="X262" i="2"/>
  <c r="W262" i="2"/>
  <c r="V262" i="2"/>
  <c r="Q262" i="2"/>
  <c r="N262" i="2"/>
  <c r="M262" i="2"/>
  <c r="B262" i="2"/>
  <c r="Z261" i="2"/>
  <c r="Y261" i="2"/>
  <c r="X261" i="2"/>
  <c r="W261" i="2"/>
  <c r="V261" i="2"/>
  <c r="Q261" i="2"/>
  <c r="N261" i="2"/>
  <c r="M261" i="2"/>
  <c r="B261" i="2"/>
  <c r="Z260" i="2"/>
  <c r="Y260" i="2"/>
  <c r="X260" i="2"/>
  <c r="W260" i="2"/>
  <c r="V260" i="2"/>
  <c r="Q260" i="2"/>
  <c r="N260" i="2"/>
  <c r="M260" i="2"/>
  <c r="B260" i="2"/>
  <c r="Z259" i="2"/>
  <c r="Y259" i="2"/>
  <c r="X259" i="2"/>
  <c r="W259" i="2"/>
  <c r="V259" i="2"/>
  <c r="Q259" i="2"/>
  <c r="N259" i="2"/>
  <c r="M259" i="2"/>
  <c r="B259" i="2"/>
  <c r="Z258" i="2"/>
  <c r="Y258" i="2"/>
  <c r="X258" i="2"/>
  <c r="W258" i="2"/>
  <c r="V258" i="2"/>
  <c r="Q258" i="2"/>
  <c r="N258" i="2"/>
  <c r="M258" i="2"/>
  <c r="B258" i="2"/>
  <c r="Z257" i="2"/>
  <c r="Y257" i="2"/>
  <c r="X257" i="2"/>
  <c r="W257" i="2"/>
  <c r="V257" i="2"/>
  <c r="Q257" i="2"/>
  <c r="N257" i="2"/>
  <c r="M257" i="2"/>
  <c r="B257" i="2"/>
  <c r="Z256" i="2"/>
  <c r="Y256" i="2"/>
  <c r="X256" i="2"/>
  <c r="W256" i="2"/>
  <c r="V256" i="2"/>
  <c r="Q256" i="2"/>
  <c r="N256" i="2"/>
  <c r="M256" i="2"/>
  <c r="B256" i="2"/>
  <c r="Z255" i="2"/>
  <c r="Y255" i="2"/>
  <c r="X255" i="2"/>
  <c r="W255" i="2"/>
  <c r="V255" i="2"/>
  <c r="Q255" i="2"/>
  <c r="N255" i="2"/>
  <c r="M255" i="2"/>
  <c r="B255" i="2"/>
  <c r="Z254" i="2"/>
  <c r="Y254" i="2"/>
  <c r="X254" i="2"/>
  <c r="W254" i="2"/>
  <c r="V254" i="2"/>
  <c r="Q254" i="2"/>
  <c r="N254" i="2"/>
  <c r="M254" i="2"/>
  <c r="B254" i="2"/>
  <c r="Z253" i="2"/>
  <c r="Y253" i="2"/>
  <c r="X253" i="2"/>
  <c r="W253" i="2"/>
  <c r="V253" i="2"/>
  <c r="Q253" i="2"/>
  <c r="N253" i="2"/>
  <c r="M253" i="2"/>
  <c r="B253" i="2"/>
  <c r="Z252" i="2"/>
  <c r="Y252" i="2"/>
  <c r="X252" i="2"/>
  <c r="W252" i="2"/>
  <c r="V252" i="2"/>
  <c r="Q252" i="2"/>
  <c r="N252" i="2"/>
  <c r="M252" i="2"/>
  <c r="B252" i="2"/>
  <c r="Z251" i="2"/>
  <c r="Y251" i="2"/>
  <c r="X251" i="2"/>
  <c r="W251" i="2"/>
  <c r="V251" i="2"/>
  <c r="Q251" i="2"/>
  <c r="N251" i="2"/>
  <c r="M251" i="2"/>
  <c r="B251" i="2"/>
  <c r="Z250" i="2"/>
  <c r="Y250" i="2"/>
  <c r="X250" i="2"/>
  <c r="W250" i="2"/>
  <c r="V250" i="2"/>
  <c r="Q250" i="2"/>
  <c r="N250" i="2"/>
  <c r="M250" i="2"/>
  <c r="B250" i="2"/>
  <c r="Z249" i="2"/>
  <c r="Y249" i="2"/>
  <c r="X249" i="2"/>
  <c r="W249" i="2"/>
  <c r="V249" i="2"/>
  <c r="Q249" i="2"/>
  <c r="N249" i="2"/>
  <c r="M249" i="2"/>
  <c r="B249" i="2"/>
  <c r="Z248" i="2"/>
  <c r="Y248" i="2"/>
  <c r="X248" i="2"/>
  <c r="W248" i="2"/>
  <c r="V248" i="2"/>
  <c r="Q248" i="2"/>
  <c r="N248" i="2"/>
  <c r="M248" i="2"/>
  <c r="B248" i="2"/>
  <c r="Z247" i="2"/>
  <c r="Y247" i="2"/>
  <c r="X247" i="2"/>
  <c r="W247" i="2"/>
  <c r="V247" i="2"/>
  <c r="Q247" i="2"/>
  <c r="N247" i="2"/>
  <c r="M247" i="2"/>
  <c r="B247" i="2"/>
  <c r="Z246" i="2"/>
  <c r="Y246" i="2"/>
  <c r="X246" i="2"/>
  <c r="W246" i="2"/>
  <c r="V246" i="2"/>
  <c r="Q246" i="2"/>
  <c r="N246" i="2"/>
  <c r="M246" i="2"/>
  <c r="B246" i="2"/>
  <c r="Z245" i="2"/>
  <c r="Y245" i="2"/>
  <c r="X245" i="2"/>
  <c r="W245" i="2"/>
  <c r="V245" i="2"/>
  <c r="Q245" i="2"/>
  <c r="N245" i="2"/>
  <c r="M245" i="2"/>
  <c r="B245" i="2"/>
  <c r="Z244" i="2"/>
  <c r="Y244" i="2"/>
  <c r="X244" i="2"/>
  <c r="W244" i="2"/>
  <c r="V244" i="2"/>
  <c r="Q244" i="2"/>
  <c r="N244" i="2"/>
  <c r="M244" i="2"/>
  <c r="B244" i="2"/>
  <c r="Z243" i="2"/>
  <c r="Y243" i="2"/>
  <c r="X243" i="2"/>
  <c r="W243" i="2"/>
  <c r="V243" i="2"/>
  <c r="Q243" i="2"/>
  <c r="N243" i="2"/>
  <c r="M243" i="2"/>
  <c r="B243" i="2"/>
  <c r="Z242" i="2"/>
  <c r="Y242" i="2"/>
  <c r="X242" i="2"/>
  <c r="W242" i="2"/>
  <c r="V242" i="2"/>
  <c r="Q242" i="2"/>
  <c r="N242" i="2"/>
  <c r="M242" i="2"/>
  <c r="B242" i="2"/>
  <c r="Z241" i="2"/>
  <c r="Y241" i="2"/>
  <c r="X241" i="2"/>
  <c r="W241" i="2"/>
  <c r="V241" i="2"/>
  <c r="Q241" i="2"/>
  <c r="N241" i="2"/>
  <c r="M241" i="2"/>
  <c r="B241" i="2"/>
  <c r="Z240" i="2"/>
  <c r="Y240" i="2"/>
  <c r="X240" i="2"/>
  <c r="W240" i="2"/>
  <c r="V240" i="2"/>
  <c r="Q240" i="2"/>
  <c r="N240" i="2"/>
  <c r="M240" i="2"/>
  <c r="B240" i="2"/>
  <c r="Z239" i="2"/>
  <c r="Y239" i="2"/>
  <c r="X239" i="2"/>
  <c r="W239" i="2"/>
  <c r="V239" i="2"/>
  <c r="Q239" i="2"/>
  <c r="N239" i="2"/>
  <c r="M239" i="2"/>
  <c r="B239" i="2"/>
  <c r="Z238" i="2"/>
  <c r="Y238" i="2"/>
  <c r="X238" i="2"/>
  <c r="W238" i="2"/>
  <c r="V238" i="2"/>
  <c r="Q238" i="2"/>
  <c r="N238" i="2"/>
  <c r="M238" i="2"/>
  <c r="B238" i="2"/>
  <c r="Z237" i="2"/>
  <c r="Y237" i="2"/>
  <c r="X237" i="2"/>
  <c r="W237" i="2"/>
  <c r="V237" i="2"/>
  <c r="Q237" i="2"/>
  <c r="N237" i="2"/>
  <c r="M237" i="2"/>
  <c r="B237" i="2"/>
  <c r="Z236" i="2"/>
  <c r="Y236" i="2"/>
  <c r="X236" i="2"/>
  <c r="W236" i="2"/>
  <c r="V236" i="2"/>
  <c r="Q236" i="2"/>
  <c r="N236" i="2"/>
  <c r="M236" i="2"/>
  <c r="B236" i="2"/>
  <c r="Z235" i="2"/>
  <c r="Y235" i="2"/>
  <c r="X235" i="2"/>
  <c r="W235" i="2"/>
  <c r="V235" i="2"/>
  <c r="Q235" i="2"/>
  <c r="N235" i="2"/>
  <c r="M235" i="2"/>
  <c r="B235" i="2"/>
  <c r="Z234" i="2"/>
  <c r="Y234" i="2"/>
  <c r="X234" i="2"/>
  <c r="W234" i="2"/>
  <c r="V234" i="2"/>
  <c r="Q234" i="2"/>
  <c r="N234" i="2"/>
  <c r="M234" i="2"/>
  <c r="B234" i="2"/>
  <c r="Z233" i="2"/>
  <c r="Y233" i="2"/>
  <c r="X233" i="2"/>
  <c r="W233" i="2"/>
  <c r="V233" i="2"/>
  <c r="Q233" i="2"/>
  <c r="N233" i="2"/>
  <c r="M233" i="2"/>
  <c r="B233" i="2"/>
  <c r="Z232" i="2"/>
  <c r="Y232" i="2"/>
  <c r="X232" i="2"/>
  <c r="W232" i="2"/>
  <c r="V232" i="2"/>
  <c r="Q232" i="2"/>
  <c r="N232" i="2"/>
  <c r="M232" i="2"/>
  <c r="B232" i="2"/>
  <c r="Z231" i="2"/>
  <c r="Y231" i="2"/>
  <c r="X231" i="2"/>
  <c r="W231" i="2"/>
  <c r="V231" i="2"/>
  <c r="Q231" i="2"/>
  <c r="N231" i="2"/>
  <c r="M231" i="2"/>
  <c r="B231" i="2"/>
  <c r="Z230" i="2"/>
  <c r="Y230" i="2"/>
  <c r="X230" i="2"/>
  <c r="W230" i="2"/>
  <c r="V230" i="2"/>
  <c r="Q230" i="2"/>
  <c r="N230" i="2"/>
  <c r="M230" i="2"/>
  <c r="B230" i="2"/>
  <c r="Z229" i="2"/>
  <c r="Y229" i="2"/>
  <c r="X229" i="2"/>
  <c r="W229" i="2"/>
  <c r="V229" i="2"/>
  <c r="Q229" i="2"/>
  <c r="N229" i="2"/>
  <c r="M229" i="2"/>
  <c r="B229" i="2"/>
  <c r="Z228" i="2"/>
  <c r="Y228" i="2"/>
  <c r="X228" i="2"/>
  <c r="W228" i="2"/>
  <c r="V228" i="2"/>
  <c r="Q228" i="2"/>
  <c r="N228" i="2"/>
  <c r="M228" i="2"/>
  <c r="B228" i="2"/>
  <c r="Z227" i="2"/>
  <c r="Y227" i="2"/>
  <c r="X227" i="2"/>
  <c r="W227" i="2"/>
  <c r="V227" i="2"/>
  <c r="Q227" i="2"/>
  <c r="N227" i="2"/>
  <c r="M227" i="2"/>
  <c r="B227" i="2"/>
  <c r="Z226" i="2"/>
  <c r="Y226" i="2"/>
  <c r="X226" i="2"/>
  <c r="W226" i="2"/>
  <c r="V226" i="2"/>
  <c r="Q226" i="2"/>
  <c r="N226" i="2"/>
  <c r="M226" i="2"/>
  <c r="B226" i="2"/>
  <c r="Z225" i="2"/>
  <c r="Y225" i="2"/>
  <c r="X225" i="2"/>
  <c r="W225" i="2"/>
  <c r="V225" i="2"/>
  <c r="Q225" i="2"/>
  <c r="N225" i="2"/>
  <c r="M225" i="2"/>
  <c r="B225" i="2"/>
  <c r="Z224" i="2"/>
  <c r="Y224" i="2"/>
  <c r="X224" i="2"/>
  <c r="W224" i="2"/>
  <c r="V224" i="2"/>
  <c r="Q224" i="2"/>
  <c r="N224" i="2"/>
  <c r="M224" i="2"/>
  <c r="B224" i="2"/>
  <c r="Z223" i="2"/>
  <c r="Y223" i="2"/>
  <c r="X223" i="2"/>
  <c r="W223" i="2"/>
  <c r="V223" i="2"/>
  <c r="Q223" i="2"/>
  <c r="N223" i="2"/>
  <c r="M223" i="2"/>
  <c r="B223" i="2"/>
  <c r="Z222" i="2"/>
  <c r="Y222" i="2"/>
  <c r="X222" i="2"/>
  <c r="W222" i="2"/>
  <c r="V222" i="2"/>
  <c r="Q222" i="2"/>
  <c r="N222" i="2"/>
  <c r="M222" i="2"/>
  <c r="B222" i="2"/>
  <c r="Z221" i="2"/>
  <c r="Y221" i="2"/>
  <c r="X221" i="2"/>
  <c r="W221" i="2"/>
  <c r="V221" i="2"/>
  <c r="Q221" i="2"/>
  <c r="N221" i="2"/>
  <c r="M221" i="2"/>
  <c r="B221" i="2"/>
  <c r="Z220" i="2"/>
  <c r="Y220" i="2"/>
  <c r="X220" i="2"/>
  <c r="W220" i="2"/>
  <c r="V220" i="2"/>
  <c r="Q220" i="2"/>
  <c r="N220" i="2"/>
  <c r="M220" i="2"/>
  <c r="B220" i="2"/>
  <c r="Z219" i="2"/>
  <c r="Y219" i="2"/>
  <c r="X219" i="2"/>
  <c r="W219" i="2"/>
  <c r="V219" i="2"/>
  <c r="Q219" i="2"/>
  <c r="N219" i="2"/>
  <c r="M219" i="2"/>
  <c r="B219" i="2"/>
  <c r="Z218" i="2"/>
  <c r="Y218" i="2"/>
  <c r="X218" i="2"/>
  <c r="W218" i="2"/>
  <c r="V218" i="2"/>
  <c r="Q218" i="2"/>
  <c r="N218" i="2"/>
  <c r="M218" i="2"/>
  <c r="B218" i="2"/>
  <c r="Z217" i="2"/>
  <c r="Y217" i="2"/>
  <c r="X217" i="2"/>
  <c r="W217" i="2"/>
  <c r="V217" i="2"/>
  <c r="Q217" i="2"/>
  <c r="N217" i="2"/>
  <c r="M217" i="2"/>
  <c r="B217" i="2"/>
  <c r="Z216" i="2"/>
  <c r="Y216" i="2"/>
  <c r="X216" i="2"/>
  <c r="W216" i="2"/>
  <c r="V216" i="2"/>
  <c r="Q216" i="2"/>
  <c r="N216" i="2"/>
  <c r="M216" i="2"/>
  <c r="B216" i="2"/>
  <c r="Z215" i="2"/>
  <c r="Y215" i="2"/>
  <c r="X215" i="2"/>
  <c r="W215" i="2"/>
  <c r="V215" i="2"/>
  <c r="Q215" i="2"/>
  <c r="N215" i="2"/>
  <c r="M215" i="2"/>
  <c r="B215" i="2"/>
  <c r="Z214" i="2"/>
  <c r="Y214" i="2"/>
  <c r="X214" i="2"/>
  <c r="W214" i="2"/>
  <c r="V214" i="2"/>
  <c r="Q214" i="2"/>
  <c r="N214" i="2"/>
  <c r="M214" i="2"/>
  <c r="B214" i="2"/>
  <c r="Z213" i="2"/>
  <c r="Y213" i="2"/>
  <c r="X213" i="2"/>
  <c r="W213" i="2"/>
  <c r="V213" i="2"/>
  <c r="Q213" i="2"/>
  <c r="N213" i="2"/>
  <c r="M213" i="2"/>
  <c r="B213" i="2"/>
  <c r="Z212" i="2"/>
  <c r="Y212" i="2"/>
  <c r="X212" i="2"/>
  <c r="W212" i="2"/>
  <c r="V212" i="2"/>
  <c r="Q212" i="2"/>
  <c r="N212" i="2"/>
  <c r="M212" i="2"/>
  <c r="B212" i="2"/>
  <c r="Z211" i="2"/>
  <c r="Y211" i="2"/>
  <c r="X211" i="2"/>
  <c r="W211" i="2"/>
  <c r="V211" i="2"/>
  <c r="Q211" i="2"/>
  <c r="N211" i="2"/>
  <c r="M211" i="2"/>
  <c r="B211" i="2"/>
  <c r="Z210" i="2"/>
  <c r="Y210" i="2"/>
  <c r="X210" i="2"/>
  <c r="W210" i="2"/>
  <c r="V210" i="2"/>
  <c r="Q210" i="2"/>
  <c r="N210" i="2"/>
  <c r="M210" i="2"/>
  <c r="B210" i="2"/>
  <c r="Z209" i="2"/>
  <c r="Y209" i="2"/>
  <c r="X209" i="2"/>
  <c r="W209" i="2"/>
  <c r="V209" i="2"/>
  <c r="Q209" i="2"/>
  <c r="N209" i="2"/>
  <c r="M209" i="2"/>
  <c r="B209" i="2"/>
  <c r="Z208" i="2"/>
  <c r="Y208" i="2"/>
  <c r="X208" i="2"/>
  <c r="W208" i="2"/>
  <c r="V208" i="2"/>
  <c r="Q208" i="2"/>
  <c r="N208" i="2"/>
  <c r="M208" i="2"/>
  <c r="B208" i="2"/>
  <c r="Z207" i="2"/>
  <c r="Y207" i="2"/>
  <c r="X207" i="2"/>
  <c r="W207" i="2"/>
  <c r="V207" i="2"/>
  <c r="Q207" i="2"/>
  <c r="N207" i="2"/>
  <c r="M207" i="2"/>
  <c r="B207" i="2"/>
  <c r="Z206" i="2"/>
  <c r="Y206" i="2"/>
  <c r="X206" i="2"/>
  <c r="W206" i="2"/>
  <c r="V206" i="2"/>
  <c r="Q206" i="2"/>
  <c r="N206" i="2"/>
  <c r="M206" i="2"/>
  <c r="B206" i="2"/>
  <c r="Z205" i="2"/>
  <c r="Y205" i="2"/>
  <c r="X205" i="2"/>
  <c r="W205" i="2"/>
  <c r="V205" i="2"/>
  <c r="Q205" i="2"/>
  <c r="N205" i="2"/>
  <c r="M205" i="2"/>
  <c r="B205" i="2"/>
  <c r="Z204" i="2"/>
  <c r="Y204" i="2"/>
  <c r="X204" i="2"/>
  <c r="W204" i="2"/>
  <c r="V204" i="2"/>
  <c r="Q204" i="2"/>
  <c r="N204" i="2"/>
  <c r="M204" i="2"/>
  <c r="B204" i="2"/>
  <c r="Z203" i="2"/>
  <c r="Y203" i="2"/>
  <c r="X203" i="2"/>
  <c r="W203" i="2"/>
  <c r="V203" i="2"/>
  <c r="Q203" i="2"/>
  <c r="N203" i="2"/>
  <c r="M203" i="2"/>
  <c r="B203" i="2"/>
  <c r="Z202" i="2"/>
  <c r="Y202" i="2"/>
  <c r="X202" i="2"/>
  <c r="W202" i="2"/>
  <c r="V202" i="2"/>
  <c r="Q202" i="2"/>
  <c r="N202" i="2"/>
  <c r="M202" i="2"/>
  <c r="B202" i="2"/>
  <c r="Z201" i="2"/>
  <c r="Y201" i="2"/>
  <c r="X201" i="2"/>
  <c r="W201" i="2"/>
  <c r="V201" i="2"/>
  <c r="Q201" i="2"/>
  <c r="N201" i="2"/>
  <c r="M201" i="2"/>
  <c r="B201" i="2"/>
  <c r="Z200" i="2"/>
  <c r="Y200" i="2"/>
  <c r="X200" i="2"/>
  <c r="W200" i="2"/>
  <c r="V200" i="2"/>
  <c r="Q200" i="2"/>
  <c r="N200" i="2"/>
  <c r="M200" i="2"/>
  <c r="B200" i="2"/>
  <c r="Z199" i="2"/>
  <c r="Y199" i="2"/>
  <c r="X199" i="2"/>
  <c r="W199" i="2"/>
  <c r="V199" i="2"/>
  <c r="Q199" i="2"/>
  <c r="N199" i="2"/>
  <c r="M199" i="2"/>
  <c r="B199" i="2"/>
  <c r="Z198" i="2"/>
  <c r="Y198" i="2"/>
  <c r="X198" i="2"/>
  <c r="W198" i="2"/>
  <c r="V198" i="2"/>
  <c r="Q198" i="2"/>
  <c r="N198" i="2"/>
  <c r="M198" i="2"/>
  <c r="B198" i="2"/>
  <c r="Z197" i="2"/>
  <c r="Y197" i="2"/>
  <c r="X197" i="2"/>
  <c r="W197" i="2"/>
  <c r="V197" i="2"/>
  <c r="Q197" i="2"/>
  <c r="N197" i="2"/>
  <c r="M197" i="2"/>
  <c r="B197" i="2"/>
  <c r="Z196" i="2"/>
  <c r="Y196" i="2"/>
  <c r="X196" i="2"/>
  <c r="W196" i="2"/>
  <c r="V196" i="2"/>
  <c r="Q196" i="2"/>
  <c r="N196" i="2"/>
  <c r="M196" i="2"/>
  <c r="B196" i="2"/>
  <c r="Z195" i="2"/>
  <c r="Y195" i="2"/>
  <c r="X195" i="2"/>
  <c r="W195" i="2"/>
  <c r="V195" i="2"/>
  <c r="Q195" i="2"/>
  <c r="N195" i="2"/>
  <c r="M195" i="2"/>
  <c r="B195" i="2"/>
  <c r="Z194" i="2"/>
  <c r="Y194" i="2"/>
  <c r="X194" i="2"/>
  <c r="W194" i="2"/>
  <c r="V194" i="2"/>
  <c r="Q194" i="2"/>
  <c r="N194" i="2"/>
  <c r="M194" i="2"/>
  <c r="B194" i="2"/>
  <c r="Z193" i="2"/>
  <c r="Y193" i="2"/>
  <c r="X193" i="2"/>
  <c r="W193" i="2"/>
  <c r="V193" i="2"/>
  <c r="Q193" i="2"/>
  <c r="N193" i="2"/>
  <c r="M193" i="2"/>
  <c r="B193" i="2"/>
  <c r="Z192" i="2"/>
  <c r="Y192" i="2"/>
  <c r="X192" i="2"/>
  <c r="W192" i="2"/>
  <c r="V192" i="2"/>
  <c r="Q192" i="2"/>
  <c r="N192" i="2"/>
  <c r="M192" i="2"/>
  <c r="B192" i="2"/>
  <c r="Z191" i="2"/>
  <c r="Y191" i="2"/>
  <c r="X191" i="2"/>
  <c r="W191" i="2"/>
  <c r="V191" i="2"/>
  <c r="Q191" i="2"/>
  <c r="N191" i="2"/>
  <c r="M191" i="2"/>
  <c r="B191" i="2"/>
  <c r="Z190" i="2"/>
  <c r="Y190" i="2"/>
  <c r="X190" i="2"/>
  <c r="W190" i="2"/>
  <c r="V190" i="2"/>
  <c r="Q190" i="2"/>
  <c r="N190" i="2"/>
  <c r="M190" i="2"/>
  <c r="B190" i="2"/>
  <c r="Z189" i="2"/>
  <c r="Y189" i="2"/>
  <c r="X189" i="2"/>
  <c r="W189" i="2"/>
  <c r="V189" i="2"/>
  <c r="Q189" i="2"/>
  <c r="N189" i="2"/>
  <c r="M189" i="2"/>
  <c r="B189" i="2"/>
  <c r="Z188" i="2"/>
  <c r="Y188" i="2"/>
  <c r="X188" i="2"/>
  <c r="W188" i="2"/>
  <c r="V188" i="2"/>
  <c r="Q188" i="2"/>
  <c r="N188" i="2"/>
  <c r="M188" i="2"/>
  <c r="B188" i="2"/>
  <c r="Z187" i="2"/>
  <c r="Y187" i="2"/>
  <c r="X187" i="2"/>
  <c r="W187" i="2"/>
  <c r="V187" i="2"/>
  <c r="Q187" i="2"/>
  <c r="N187" i="2"/>
  <c r="M187" i="2"/>
  <c r="B187" i="2"/>
  <c r="Z186" i="2"/>
  <c r="Y186" i="2"/>
  <c r="X186" i="2"/>
  <c r="W186" i="2"/>
  <c r="V186" i="2"/>
  <c r="Q186" i="2"/>
  <c r="N186" i="2"/>
  <c r="M186" i="2"/>
  <c r="B186" i="2"/>
  <c r="Z185" i="2"/>
  <c r="Y185" i="2"/>
  <c r="X185" i="2"/>
  <c r="W185" i="2"/>
  <c r="V185" i="2"/>
  <c r="Q185" i="2"/>
  <c r="N185" i="2"/>
  <c r="M185" i="2"/>
  <c r="B185" i="2"/>
  <c r="Z184" i="2"/>
  <c r="Y184" i="2"/>
  <c r="X184" i="2"/>
  <c r="W184" i="2"/>
  <c r="V184" i="2"/>
  <c r="Q184" i="2"/>
  <c r="N184" i="2"/>
  <c r="M184" i="2"/>
  <c r="B184" i="2"/>
  <c r="Z183" i="2"/>
  <c r="Y183" i="2"/>
  <c r="X183" i="2"/>
  <c r="W183" i="2"/>
  <c r="V183" i="2"/>
  <c r="Q183" i="2"/>
  <c r="N183" i="2"/>
  <c r="M183" i="2"/>
  <c r="B183" i="2"/>
  <c r="Z182" i="2"/>
  <c r="Y182" i="2"/>
  <c r="X182" i="2"/>
  <c r="W182" i="2"/>
  <c r="V182" i="2"/>
  <c r="Q182" i="2"/>
  <c r="N182" i="2"/>
  <c r="M182" i="2"/>
  <c r="B182" i="2"/>
  <c r="Z181" i="2"/>
  <c r="Y181" i="2"/>
  <c r="X181" i="2"/>
  <c r="W181" i="2"/>
  <c r="V181" i="2"/>
  <c r="Q181" i="2"/>
  <c r="N181" i="2"/>
  <c r="M181" i="2"/>
  <c r="B181" i="2"/>
  <c r="Z180" i="2"/>
  <c r="Y180" i="2"/>
  <c r="X180" i="2"/>
  <c r="W180" i="2"/>
  <c r="V180" i="2"/>
  <c r="Q180" i="2"/>
  <c r="N180" i="2"/>
  <c r="M180" i="2"/>
  <c r="B180" i="2"/>
  <c r="Z179" i="2"/>
  <c r="Y179" i="2"/>
  <c r="X179" i="2"/>
  <c r="W179" i="2"/>
  <c r="V179" i="2"/>
  <c r="Q179" i="2"/>
  <c r="N179" i="2"/>
  <c r="M179" i="2"/>
  <c r="B179" i="2"/>
  <c r="Z178" i="2"/>
  <c r="Y178" i="2"/>
  <c r="X178" i="2"/>
  <c r="W178" i="2"/>
  <c r="V178" i="2"/>
  <c r="Q178" i="2"/>
  <c r="N178" i="2"/>
  <c r="M178" i="2"/>
  <c r="B178" i="2"/>
  <c r="Z177" i="2"/>
  <c r="Y177" i="2"/>
  <c r="X177" i="2"/>
  <c r="W177" i="2"/>
  <c r="V177" i="2"/>
  <c r="Q177" i="2"/>
  <c r="N177" i="2"/>
  <c r="M177" i="2"/>
  <c r="B177" i="2"/>
  <c r="Z176" i="2"/>
  <c r="Y176" i="2"/>
  <c r="X176" i="2"/>
  <c r="W176" i="2"/>
  <c r="V176" i="2"/>
  <c r="Q176" i="2"/>
  <c r="N176" i="2"/>
  <c r="M176" i="2"/>
  <c r="B176" i="2"/>
  <c r="Z175" i="2"/>
  <c r="Y175" i="2"/>
  <c r="X175" i="2"/>
  <c r="W175" i="2"/>
  <c r="V175" i="2"/>
  <c r="Q175" i="2"/>
  <c r="N175" i="2"/>
  <c r="M175" i="2"/>
  <c r="B175" i="2"/>
  <c r="Z174" i="2"/>
  <c r="Y174" i="2"/>
  <c r="X174" i="2"/>
  <c r="W174" i="2"/>
  <c r="V174" i="2"/>
  <c r="Q174" i="2"/>
  <c r="N174" i="2"/>
  <c r="M174" i="2"/>
  <c r="B174" i="2"/>
  <c r="Z173" i="2"/>
  <c r="Y173" i="2"/>
  <c r="X173" i="2"/>
  <c r="W173" i="2"/>
  <c r="V173" i="2"/>
  <c r="Q173" i="2"/>
  <c r="N173" i="2"/>
  <c r="M173" i="2"/>
  <c r="B173" i="2"/>
  <c r="Z172" i="2"/>
  <c r="Y172" i="2"/>
  <c r="X172" i="2"/>
  <c r="W172" i="2"/>
  <c r="V172" i="2"/>
  <c r="Q172" i="2"/>
  <c r="N172" i="2"/>
  <c r="M172" i="2"/>
  <c r="B172" i="2"/>
  <c r="Z171" i="2"/>
  <c r="Y171" i="2"/>
  <c r="X171" i="2"/>
  <c r="W171" i="2"/>
  <c r="V171" i="2"/>
  <c r="Q171" i="2"/>
  <c r="N171" i="2"/>
  <c r="M171" i="2"/>
  <c r="B171" i="2"/>
  <c r="Z170" i="2"/>
  <c r="Y170" i="2"/>
  <c r="X170" i="2"/>
  <c r="W170" i="2"/>
  <c r="V170" i="2"/>
  <c r="Q170" i="2"/>
  <c r="N170" i="2"/>
  <c r="M170" i="2"/>
  <c r="B170" i="2"/>
  <c r="Z169" i="2"/>
  <c r="Y169" i="2"/>
  <c r="X169" i="2"/>
  <c r="W169" i="2"/>
  <c r="V169" i="2"/>
  <c r="Q169" i="2"/>
  <c r="N169" i="2"/>
  <c r="M169" i="2"/>
  <c r="B169" i="2"/>
  <c r="Z168" i="2"/>
  <c r="Y168" i="2"/>
  <c r="X168" i="2"/>
  <c r="W168" i="2"/>
  <c r="V168" i="2"/>
  <c r="Q168" i="2"/>
  <c r="N168" i="2"/>
  <c r="M168" i="2"/>
  <c r="B168" i="2"/>
  <c r="Z167" i="2"/>
  <c r="Y167" i="2"/>
  <c r="X167" i="2"/>
  <c r="W167" i="2"/>
  <c r="V167" i="2"/>
  <c r="Q167" i="2"/>
  <c r="N167" i="2"/>
  <c r="M167" i="2"/>
  <c r="B167" i="2"/>
  <c r="Z166" i="2"/>
  <c r="Y166" i="2"/>
  <c r="X166" i="2"/>
  <c r="W166" i="2"/>
  <c r="V166" i="2"/>
  <c r="Q166" i="2"/>
  <c r="N166" i="2"/>
  <c r="M166" i="2"/>
  <c r="B166" i="2"/>
  <c r="Z165" i="2"/>
  <c r="Y165" i="2"/>
  <c r="X165" i="2"/>
  <c r="W165" i="2"/>
  <c r="V165" i="2"/>
  <c r="Q165" i="2"/>
  <c r="N165" i="2"/>
  <c r="M165" i="2"/>
  <c r="B165" i="2"/>
  <c r="Z164" i="2"/>
  <c r="Y164" i="2"/>
  <c r="X164" i="2"/>
  <c r="W164" i="2"/>
  <c r="V164" i="2"/>
  <c r="Q164" i="2"/>
  <c r="N164" i="2"/>
  <c r="M164" i="2"/>
  <c r="B164" i="2"/>
  <c r="Z163" i="2"/>
  <c r="Y163" i="2"/>
  <c r="X163" i="2"/>
  <c r="W163" i="2"/>
  <c r="V163" i="2"/>
  <c r="Q163" i="2"/>
  <c r="N163" i="2"/>
  <c r="M163" i="2"/>
  <c r="B163" i="2"/>
  <c r="Z162" i="2"/>
  <c r="Y162" i="2"/>
  <c r="X162" i="2"/>
  <c r="W162" i="2"/>
  <c r="V162" i="2"/>
  <c r="Q162" i="2"/>
  <c r="N162" i="2"/>
  <c r="M162" i="2"/>
  <c r="B162" i="2"/>
  <c r="Z161" i="2"/>
  <c r="Y161" i="2"/>
  <c r="X161" i="2"/>
  <c r="W161" i="2"/>
  <c r="V161" i="2"/>
  <c r="Q161" i="2"/>
  <c r="N161" i="2"/>
  <c r="M161" i="2"/>
  <c r="B161" i="2"/>
  <c r="Z160" i="2"/>
  <c r="Y160" i="2"/>
  <c r="X160" i="2"/>
  <c r="W160" i="2"/>
  <c r="V160" i="2"/>
  <c r="Q160" i="2"/>
  <c r="N160" i="2"/>
  <c r="M160" i="2"/>
  <c r="B160" i="2"/>
  <c r="Z159" i="2"/>
  <c r="Y159" i="2"/>
  <c r="X159" i="2"/>
  <c r="W159" i="2"/>
  <c r="V159" i="2"/>
  <c r="Q159" i="2"/>
  <c r="N159" i="2"/>
  <c r="M159" i="2"/>
  <c r="B159" i="2"/>
  <c r="Z158" i="2"/>
  <c r="Y158" i="2"/>
  <c r="X158" i="2"/>
  <c r="W158" i="2"/>
  <c r="V158" i="2"/>
  <c r="Q158" i="2"/>
  <c r="N158" i="2"/>
  <c r="M158" i="2"/>
  <c r="B158" i="2"/>
  <c r="Z157" i="2"/>
  <c r="Y157" i="2"/>
  <c r="X157" i="2"/>
  <c r="W157" i="2"/>
  <c r="V157" i="2"/>
  <c r="Q157" i="2"/>
  <c r="N157" i="2"/>
  <c r="M157" i="2"/>
  <c r="B157" i="2"/>
  <c r="Z156" i="2"/>
  <c r="Y156" i="2"/>
  <c r="X156" i="2"/>
  <c r="W156" i="2"/>
  <c r="V156" i="2"/>
  <c r="Q156" i="2"/>
  <c r="N156" i="2"/>
  <c r="M156" i="2"/>
  <c r="B156" i="2"/>
  <c r="Z155" i="2"/>
  <c r="Y155" i="2"/>
  <c r="X155" i="2"/>
  <c r="W155" i="2"/>
  <c r="V155" i="2"/>
  <c r="Q155" i="2"/>
  <c r="N155" i="2"/>
  <c r="M155" i="2"/>
  <c r="B155" i="2"/>
  <c r="Z154" i="2"/>
  <c r="Y154" i="2"/>
  <c r="X154" i="2"/>
  <c r="W154" i="2"/>
  <c r="V154" i="2"/>
  <c r="Q154" i="2"/>
  <c r="N154" i="2"/>
  <c r="M154" i="2"/>
  <c r="B154" i="2"/>
  <c r="Z153" i="2"/>
  <c r="Y153" i="2"/>
  <c r="X153" i="2"/>
  <c r="W153" i="2"/>
  <c r="V153" i="2"/>
  <c r="Q153" i="2"/>
  <c r="N153" i="2"/>
  <c r="M153" i="2"/>
  <c r="B153" i="2"/>
  <c r="Z152" i="2"/>
  <c r="Y152" i="2"/>
  <c r="X152" i="2"/>
  <c r="W152" i="2"/>
  <c r="V152" i="2"/>
  <c r="Q152" i="2"/>
  <c r="N152" i="2"/>
  <c r="M152" i="2"/>
  <c r="B152" i="2"/>
  <c r="Z151" i="2"/>
  <c r="Y151" i="2"/>
  <c r="X151" i="2"/>
  <c r="W151" i="2"/>
  <c r="V151" i="2"/>
  <c r="Q151" i="2"/>
  <c r="N151" i="2"/>
  <c r="M151" i="2"/>
  <c r="B151" i="2"/>
  <c r="Z150" i="2"/>
  <c r="Y150" i="2"/>
  <c r="X150" i="2"/>
  <c r="W150" i="2"/>
  <c r="V150" i="2"/>
  <c r="Q150" i="2"/>
  <c r="N150" i="2"/>
  <c r="M150" i="2"/>
  <c r="B150" i="2"/>
  <c r="Z149" i="2"/>
  <c r="Y149" i="2"/>
  <c r="X149" i="2"/>
  <c r="W149" i="2"/>
  <c r="V149" i="2"/>
  <c r="Q149" i="2"/>
  <c r="N149" i="2"/>
  <c r="M149" i="2"/>
  <c r="B149" i="2"/>
  <c r="Z148" i="2"/>
  <c r="Y148" i="2"/>
  <c r="X148" i="2"/>
  <c r="W148" i="2"/>
  <c r="V148" i="2"/>
  <c r="Q148" i="2"/>
  <c r="N148" i="2"/>
  <c r="M148" i="2"/>
  <c r="B148" i="2"/>
  <c r="Z147" i="2"/>
  <c r="Y147" i="2"/>
  <c r="X147" i="2"/>
  <c r="W147" i="2"/>
  <c r="V147" i="2"/>
  <c r="Q147" i="2"/>
  <c r="N147" i="2"/>
  <c r="M147" i="2"/>
  <c r="B147" i="2"/>
  <c r="Z146" i="2"/>
  <c r="Y146" i="2"/>
  <c r="X146" i="2"/>
  <c r="W146" i="2"/>
  <c r="V146" i="2"/>
  <c r="Q146" i="2"/>
  <c r="N146" i="2"/>
  <c r="M146" i="2"/>
  <c r="B146" i="2"/>
  <c r="Z145" i="2"/>
  <c r="Y145" i="2"/>
  <c r="X145" i="2"/>
  <c r="W145" i="2"/>
  <c r="V145" i="2"/>
  <c r="Q145" i="2"/>
  <c r="N145" i="2"/>
  <c r="M145" i="2"/>
  <c r="B145" i="2"/>
  <c r="Z144" i="2"/>
  <c r="Y144" i="2"/>
  <c r="X144" i="2"/>
  <c r="W144" i="2"/>
  <c r="V144" i="2"/>
  <c r="Q144" i="2"/>
  <c r="N144" i="2"/>
  <c r="M144" i="2"/>
  <c r="B144" i="2"/>
  <c r="Z143" i="2"/>
  <c r="Y143" i="2"/>
  <c r="X143" i="2"/>
  <c r="W143" i="2"/>
  <c r="V143" i="2"/>
  <c r="Q143" i="2"/>
  <c r="N143" i="2"/>
  <c r="M143" i="2"/>
  <c r="B143" i="2"/>
  <c r="Z142" i="2"/>
  <c r="Y142" i="2"/>
  <c r="X142" i="2"/>
  <c r="W142" i="2"/>
  <c r="V142" i="2"/>
  <c r="Q142" i="2"/>
  <c r="N142" i="2"/>
  <c r="M142" i="2"/>
  <c r="B142" i="2"/>
  <c r="Z141" i="2"/>
  <c r="Y141" i="2"/>
  <c r="X141" i="2"/>
  <c r="W141" i="2"/>
  <c r="V141" i="2"/>
  <c r="Q141" i="2"/>
  <c r="N141" i="2"/>
  <c r="M141" i="2"/>
  <c r="B141" i="2"/>
  <c r="Z140" i="2"/>
  <c r="Y140" i="2"/>
  <c r="X140" i="2"/>
  <c r="W140" i="2"/>
  <c r="V140" i="2"/>
  <c r="Q140" i="2"/>
  <c r="N140" i="2"/>
  <c r="M140" i="2"/>
  <c r="B140" i="2"/>
  <c r="Z139" i="2"/>
  <c r="Y139" i="2"/>
  <c r="X139" i="2"/>
  <c r="W139" i="2"/>
  <c r="V139" i="2"/>
  <c r="Q139" i="2"/>
  <c r="N139" i="2"/>
  <c r="M139" i="2"/>
  <c r="B139" i="2"/>
  <c r="Z138" i="2"/>
  <c r="Y138" i="2"/>
  <c r="X138" i="2"/>
  <c r="W138" i="2"/>
  <c r="V138" i="2"/>
  <c r="Q138" i="2"/>
  <c r="N138" i="2"/>
  <c r="M138" i="2"/>
  <c r="B138" i="2"/>
  <c r="Z137" i="2"/>
  <c r="Y137" i="2"/>
  <c r="X137" i="2"/>
  <c r="W137" i="2"/>
  <c r="V137" i="2"/>
  <c r="Q137" i="2"/>
  <c r="N137" i="2"/>
  <c r="M137" i="2"/>
  <c r="B137" i="2"/>
  <c r="Z136" i="2"/>
  <c r="Y136" i="2"/>
  <c r="X136" i="2"/>
  <c r="W136" i="2"/>
  <c r="V136" i="2"/>
  <c r="Q136" i="2"/>
  <c r="N136" i="2"/>
  <c r="M136" i="2"/>
  <c r="B136" i="2"/>
  <c r="Z135" i="2"/>
  <c r="Y135" i="2"/>
  <c r="X135" i="2"/>
  <c r="W135" i="2"/>
  <c r="V135" i="2"/>
  <c r="Q135" i="2"/>
  <c r="N135" i="2"/>
  <c r="M135" i="2"/>
  <c r="B135" i="2"/>
  <c r="Z134" i="2"/>
  <c r="Y134" i="2"/>
  <c r="X134" i="2"/>
  <c r="W134" i="2"/>
  <c r="V134" i="2"/>
  <c r="Q134" i="2"/>
  <c r="N134" i="2"/>
  <c r="M134" i="2"/>
  <c r="B134" i="2"/>
  <c r="Z133" i="2"/>
  <c r="Y133" i="2"/>
  <c r="X133" i="2"/>
  <c r="W133" i="2"/>
  <c r="V133" i="2"/>
  <c r="Q133" i="2"/>
  <c r="N133" i="2"/>
  <c r="M133" i="2"/>
  <c r="B133" i="2"/>
  <c r="Z132" i="2"/>
  <c r="Y132" i="2"/>
  <c r="X132" i="2"/>
  <c r="W132" i="2"/>
  <c r="V132" i="2"/>
  <c r="Q132" i="2"/>
  <c r="N132" i="2"/>
  <c r="M132" i="2"/>
  <c r="B132" i="2"/>
  <c r="Z131" i="2"/>
  <c r="Y131" i="2"/>
  <c r="X131" i="2"/>
  <c r="W131" i="2"/>
  <c r="V131" i="2"/>
  <c r="Q131" i="2"/>
  <c r="N131" i="2"/>
  <c r="M131" i="2"/>
  <c r="B131" i="2"/>
  <c r="Z130" i="2"/>
  <c r="Y130" i="2"/>
  <c r="X130" i="2"/>
  <c r="W130" i="2"/>
  <c r="V130" i="2"/>
  <c r="Q130" i="2"/>
  <c r="N130" i="2"/>
  <c r="M130" i="2"/>
  <c r="B130" i="2"/>
  <c r="Z129" i="2"/>
  <c r="Y129" i="2"/>
  <c r="X129" i="2"/>
  <c r="W129" i="2"/>
  <c r="V129" i="2"/>
  <c r="Q129" i="2"/>
  <c r="N129" i="2"/>
  <c r="M129" i="2"/>
  <c r="B129" i="2"/>
  <c r="Z128" i="2"/>
  <c r="Y128" i="2"/>
  <c r="X128" i="2"/>
  <c r="W128" i="2"/>
  <c r="V128" i="2"/>
  <c r="Q128" i="2"/>
  <c r="N128" i="2"/>
  <c r="M128" i="2"/>
  <c r="B128" i="2"/>
  <c r="Z127" i="2"/>
  <c r="Y127" i="2"/>
  <c r="X127" i="2"/>
  <c r="W127" i="2"/>
  <c r="V127" i="2"/>
  <c r="Q127" i="2"/>
  <c r="N127" i="2"/>
  <c r="M127" i="2"/>
  <c r="B127" i="2"/>
  <c r="Z126" i="2"/>
  <c r="Y126" i="2"/>
  <c r="X126" i="2"/>
  <c r="W126" i="2"/>
  <c r="V126" i="2"/>
  <c r="Q126" i="2"/>
  <c r="N126" i="2"/>
  <c r="M126" i="2"/>
  <c r="B126" i="2"/>
  <c r="Z125" i="2"/>
  <c r="Y125" i="2"/>
  <c r="X125" i="2"/>
  <c r="W125" i="2"/>
  <c r="V125" i="2"/>
  <c r="Q125" i="2"/>
  <c r="N125" i="2"/>
  <c r="M125" i="2"/>
  <c r="B125" i="2"/>
  <c r="Z124" i="2"/>
  <c r="Y124" i="2"/>
  <c r="X124" i="2"/>
  <c r="W124" i="2"/>
  <c r="V124" i="2"/>
  <c r="Q124" i="2"/>
  <c r="N124" i="2"/>
  <c r="M124" i="2"/>
  <c r="B124" i="2"/>
  <c r="Z123" i="2"/>
  <c r="Y123" i="2"/>
  <c r="X123" i="2"/>
  <c r="W123" i="2"/>
  <c r="V123" i="2"/>
  <c r="Q123" i="2"/>
  <c r="N123" i="2"/>
  <c r="M123" i="2"/>
  <c r="B123" i="2"/>
  <c r="Z122" i="2"/>
  <c r="Y122" i="2"/>
  <c r="X122" i="2"/>
  <c r="W122" i="2"/>
  <c r="V122" i="2"/>
  <c r="Q122" i="2"/>
  <c r="N122" i="2"/>
  <c r="M122" i="2"/>
  <c r="B122" i="2"/>
  <c r="Z121" i="2"/>
  <c r="Y121" i="2"/>
  <c r="X121" i="2"/>
  <c r="W121" i="2"/>
  <c r="V121" i="2"/>
  <c r="Q121" i="2"/>
  <c r="N121" i="2"/>
  <c r="M121" i="2"/>
  <c r="B121" i="2"/>
  <c r="Z120" i="2"/>
  <c r="Y120" i="2"/>
  <c r="X120" i="2"/>
  <c r="W120" i="2"/>
  <c r="V120" i="2"/>
  <c r="Q120" i="2"/>
  <c r="N120" i="2"/>
  <c r="M120" i="2"/>
  <c r="B120" i="2"/>
  <c r="Z119" i="2"/>
  <c r="Y119" i="2"/>
  <c r="X119" i="2"/>
  <c r="W119" i="2"/>
  <c r="V119" i="2"/>
  <c r="Q119" i="2"/>
  <c r="N119" i="2"/>
  <c r="M119" i="2"/>
  <c r="B119" i="2"/>
  <c r="Z118" i="2"/>
  <c r="Y118" i="2"/>
  <c r="X118" i="2"/>
  <c r="W118" i="2"/>
  <c r="V118" i="2"/>
  <c r="Q118" i="2"/>
  <c r="N118" i="2"/>
  <c r="M118" i="2"/>
  <c r="B118" i="2"/>
  <c r="Z117" i="2"/>
  <c r="Y117" i="2"/>
  <c r="X117" i="2"/>
  <c r="W117" i="2"/>
  <c r="V117" i="2"/>
  <c r="Q117" i="2"/>
  <c r="N117" i="2"/>
  <c r="M117" i="2"/>
  <c r="B117" i="2"/>
  <c r="Z116" i="2"/>
  <c r="Y116" i="2"/>
  <c r="X116" i="2"/>
  <c r="W116" i="2"/>
  <c r="V116" i="2"/>
  <c r="Q116" i="2"/>
  <c r="N116" i="2"/>
  <c r="M116" i="2"/>
  <c r="B116" i="2"/>
  <c r="Z115" i="2"/>
  <c r="Y115" i="2"/>
  <c r="X115" i="2"/>
  <c r="W115" i="2"/>
  <c r="V115" i="2"/>
  <c r="Q115" i="2"/>
  <c r="N115" i="2"/>
  <c r="M115" i="2"/>
  <c r="B115" i="2"/>
  <c r="Z114" i="2"/>
  <c r="Y114" i="2"/>
  <c r="X114" i="2"/>
  <c r="W114" i="2"/>
  <c r="V114" i="2"/>
  <c r="Q114" i="2"/>
  <c r="N114" i="2"/>
  <c r="M114" i="2"/>
  <c r="B114" i="2"/>
  <c r="Z113" i="2"/>
  <c r="Y113" i="2"/>
  <c r="X113" i="2"/>
  <c r="W113" i="2"/>
  <c r="V113" i="2"/>
  <c r="Q113" i="2"/>
  <c r="N113" i="2"/>
  <c r="M113" i="2"/>
  <c r="B113" i="2"/>
  <c r="Z112" i="2"/>
  <c r="Y112" i="2"/>
  <c r="X112" i="2"/>
  <c r="W112" i="2"/>
  <c r="V112" i="2"/>
  <c r="Q112" i="2"/>
  <c r="N112" i="2"/>
  <c r="M112" i="2"/>
  <c r="B112" i="2"/>
  <c r="Z111" i="2"/>
  <c r="Y111" i="2"/>
  <c r="X111" i="2"/>
  <c r="W111" i="2"/>
  <c r="V111" i="2"/>
  <c r="Q111" i="2"/>
  <c r="N111" i="2"/>
  <c r="M111" i="2"/>
  <c r="B111" i="2"/>
  <c r="Z110" i="2"/>
  <c r="Y110" i="2"/>
  <c r="X110" i="2"/>
  <c r="W110" i="2"/>
  <c r="V110" i="2"/>
  <c r="Q110" i="2"/>
  <c r="N110" i="2"/>
  <c r="M110" i="2"/>
  <c r="B110" i="2"/>
  <c r="Z109" i="2"/>
  <c r="Y109" i="2"/>
  <c r="X109" i="2"/>
  <c r="W109" i="2"/>
  <c r="V109" i="2"/>
  <c r="Q109" i="2"/>
  <c r="N109" i="2"/>
  <c r="M109" i="2"/>
  <c r="B109" i="2"/>
  <c r="Z108" i="2"/>
  <c r="Y108" i="2"/>
  <c r="X108" i="2"/>
  <c r="W108" i="2"/>
  <c r="V108" i="2"/>
  <c r="Q108" i="2"/>
  <c r="N108" i="2"/>
  <c r="M108" i="2"/>
  <c r="B108" i="2"/>
  <c r="Z107" i="2"/>
  <c r="Y107" i="2"/>
  <c r="X107" i="2"/>
  <c r="W107" i="2"/>
  <c r="V107" i="2"/>
  <c r="Q107" i="2"/>
  <c r="N107" i="2"/>
  <c r="M107" i="2"/>
  <c r="B107" i="2"/>
  <c r="Z106" i="2"/>
  <c r="Y106" i="2"/>
  <c r="X106" i="2"/>
  <c r="W106" i="2"/>
  <c r="V106" i="2"/>
  <c r="Q106" i="2"/>
  <c r="N106" i="2"/>
  <c r="M106" i="2"/>
  <c r="B106" i="2"/>
  <c r="Z105" i="2"/>
  <c r="Y105" i="2"/>
  <c r="X105" i="2"/>
  <c r="W105" i="2"/>
  <c r="V105" i="2"/>
  <c r="Q105" i="2"/>
  <c r="N105" i="2"/>
  <c r="M105" i="2"/>
  <c r="B105" i="2"/>
  <c r="Z104" i="2"/>
  <c r="Y104" i="2"/>
  <c r="X104" i="2"/>
  <c r="W104" i="2"/>
  <c r="V104" i="2"/>
  <c r="Q104" i="2"/>
  <c r="N104" i="2"/>
  <c r="M104" i="2"/>
  <c r="B104" i="2"/>
  <c r="Z103" i="2"/>
  <c r="Y103" i="2"/>
  <c r="X103" i="2"/>
  <c r="W103" i="2"/>
  <c r="V103" i="2"/>
  <c r="Q103" i="2"/>
  <c r="N103" i="2"/>
  <c r="M103" i="2"/>
  <c r="B103" i="2"/>
  <c r="Z102" i="2"/>
  <c r="Y102" i="2"/>
  <c r="X102" i="2"/>
  <c r="W102" i="2"/>
  <c r="V102" i="2"/>
  <c r="Q102" i="2"/>
  <c r="N102" i="2"/>
  <c r="M102" i="2"/>
  <c r="B102" i="2"/>
  <c r="Z101" i="2"/>
  <c r="Y101" i="2"/>
  <c r="X101" i="2"/>
  <c r="W101" i="2"/>
  <c r="V101" i="2"/>
  <c r="Q101" i="2"/>
  <c r="N101" i="2"/>
  <c r="M101" i="2"/>
  <c r="B101" i="2"/>
  <c r="Z100" i="2"/>
  <c r="Y100" i="2"/>
  <c r="X100" i="2"/>
  <c r="W100" i="2"/>
  <c r="V100" i="2"/>
  <c r="Q100" i="2"/>
  <c r="N100" i="2"/>
  <c r="M100" i="2"/>
  <c r="B100" i="2"/>
  <c r="Z99" i="2"/>
  <c r="Y99" i="2"/>
  <c r="X99" i="2"/>
  <c r="W99" i="2"/>
  <c r="V99" i="2"/>
  <c r="Q99" i="2"/>
  <c r="N99" i="2"/>
  <c r="M99" i="2"/>
  <c r="B99" i="2"/>
  <c r="Z98" i="2"/>
  <c r="Y98" i="2"/>
  <c r="X98" i="2"/>
  <c r="W98" i="2"/>
  <c r="V98" i="2"/>
  <c r="Q98" i="2"/>
  <c r="N98" i="2"/>
  <c r="M98" i="2"/>
  <c r="B98" i="2"/>
  <c r="Z97" i="2"/>
  <c r="Y97" i="2"/>
  <c r="X97" i="2"/>
  <c r="W97" i="2"/>
  <c r="V97" i="2"/>
  <c r="Q97" i="2"/>
  <c r="N97" i="2"/>
  <c r="M97" i="2"/>
  <c r="B97" i="2"/>
  <c r="Z96" i="2"/>
  <c r="Y96" i="2"/>
  <c r="X96" i="2"/>
  <c r="W96" i="2"/>
  <c r="V96" i="2"/>
  <c r="Q96" i="2"/>
  <c r="N96" i="2"/>
  <c r="M96" i="2"/>
  <c r="B96" i="2"/>
  <c r="Z95" i="2"/>
  <c r="Y95" i="2"/>
  <c r="X95" i="2"/>
  <c r="W95" i="2"/>
  <c r="V95" i="2"/>
  <c r="Q95" i="2"/>
  <c r="N95" i="2"/>
  <c r="M95" i="2"/>
  <c r="B95" i="2"/>
  <c r="Z94" i="2"/>
  <c r="Y94" i="2"/>
  <c r="X94" i="2"/>
  <c r="W94" i="2"/>
  <c r="V94" i="2"/>
  <c r="Q94" i="2"/>
  <c r="N94" i="2"/>
  <c r="M94" i="2"/>
  <c r="B94" i="2"/>
  <c r="Z93" i="2"/>
  <c r="Y93" i="2"/>
  <c r="X93" i="2"/>
  <c r="W93" i="2"/>
  <c r="V93" i="2"/>
  <c r="Q93" i="2"/>
  <c r="N93" i="2"/>
  <c r="M93" i="2"/>
  <c r="B93" i="2"/>
  <c r="Z92" i="2"/>
  <c r="Y92" i="2"/>
  <c r="X92" i="2"/>
  <c r="W92" i="2"/>
  <c r="V92" i="2"/>
  <c r="Q92" i="2"/>
  <c r="N92" i="2"/>
  <c r="M92" i="2"/>
  <c r="B92" i="2"/>
  <c r="Z91" i="2"/>
  <c r="Y91" i="2"/>
  <c r="X91" i="2"/>
  <c r="W91" i="2"/>
  <c r="V91" i="2"/>
  <c r="Q91" i="2"/>
  <c r="N91" i="2"/>
  <c r="M91" i="2"/>
  <c r="B91" i="2"/>
  <c r="Z90" i="2"/>
  <c r="Y90" i="2"/>
  <c r="X90" i="2"/>
  <c r="W90" i="2"/>
  <c r="V90" i="2"/>
  <c r="Q90" i="2"/>
  <c r="N90" i="2"/>
  <c r="M90" i="2"/>
  <c r="B90" i="2"/>
  <c r="Z89" i="2"/>
  <c r="Y89" i="2"/>
  <c r="X89" i="2"/>
  <c r="W89" i="2"/>
  <c r="V89" i="2"/>
  <c r="Q89" i="2"/>
  <c r="N89" i="2"/>
  <c r="M89" i="2"/>
  <c r="B89" i="2"/>
  <c r="Z88" i="2"/>
  <c r="Y88" i="2"/>
  <c r="X88" i="2"/>
  <c r="W88" i="2"/>
  <c r="V88" i="2"/>
  <c r="Q88" i="2"/>
  <c r="N88" i="2"/>
  <c r="M88" i="2"/>
  <c r="B88" i="2"/>
  <c r="Z87" i="2"/>
  <c r="Y87" i="2"/>
  <c r="X87" i="2"/>
  <c r="W87" i="2"/>
  <c r="V87" i="2"/>
  <c r="Q87" i="2"/>
  <c r="N87" i="2"/>
  <c r="M87" i="2"/>
  <c r="B87" i="2"/>
  <c r="Z86" i="2"/>
  <c r="Y86" i="2"/>
  <c r="X86" i="2"/>
  <c r="W86" i="2"/>
  <c r="V86" i="2"/>
  <c r="Q86" i="2"/>
  <c r="N86" i="2"/>
  <c r="M86" i="2"/>
  <c r="B86" i="2"/>
  <c r="Z85" i="2"/>
  <c r="Y85" i="2"/>
  <c r="X85" i="2"/>
  <c r="W85" i="2"/>
  <c r="V85" i="2"/>
  <c r="Q85" i="2"/>
  <c r="N85" i="2"/>
  <c r="M85" i="2"/>
  <c r="B85" i="2"/>
  <c r="Z84" i="2"/>
  <c r="Y84" i="2"/>
  <c r="X84" i="2"/>
  <c r="W84" i="2"/>
  <c r="V84" i="2"/>
  <c r="Q84" i="2"/>
  <c r="N84" i="2"/>
  <c r="M84" i="2"/>
  <c r="B84" i="2"/>
  <c r="Z83" i="2"/>
  <c r="Y83" i="2"/>
  <c r="X83" i="2"/>
  <c r="W83" i="2"/>
  <c r="V83" i="2"/>
  <c r="Q83" i="2"/>
  <c r="N83" i="2"/>
  <c r="M83" i="2"/>
  <c r="B83" i="2"/>
  <c r="Z82" i="2"/>
  <c r="Y82" i="2"/>
  <c r="X82" i="2"/>
  <c r="W82" i="2"/>
  <c r="V82" i="2"/>
  <c r="Q82" i="2"/>
  <c r="N82" i="2"/>
  <c r="M82" i="2"/>
  <c r="B82" i="2"/>
  <c r="Z81" i="2"/>
  <c r="Y81" i="2"/>
  <c r="X81" i="2"/>
  <c r="W81" i="2"/>
  <c r="V81" i="2"/>
  <c r="Q81" i="2"/>
  <c r="N81" i="2"/>
  <c r="M81" i="2"/>
  <c r="B81" i="2"/>
  <c r="Z80" i="2"/>
  <c r="Y80" i="2"/>
  <c r="X80" i="2"/>
  <c r="W80" i="2"/>
  <c r="V80" i="2"/>
  <c r="Q80" i="2"/>
  <c r="N80" i="2"/>
  <c r="M80" i="2"/>
  <c r="B80" i="2"/>
  <c r="Z79" i="2"/>
  <c r="Y79" i="2"/>
  <c r="X79" i="2"/>
  <c r="W79" i="2"/>
  <c r="V79" i="2"/>
  <c r="Q79" i="2"/>
  <c r="N79" i="2"/>
  <c r="M79" i="2"/>
  <c r="B79" i="2"/>
  <c r="Z78" i="2"/>
  <c r="Y78" i="2"/>
  <c r="X78" i="2"/>
  <c r="W78" i="2"/>
  <c r="V78" i="2"/>
  <c r="Q78" i="2"/>
  <c r="N78" i="2"/>
  <c r="M78" i="2"/>
  <c r="B78" i="2"/>
  <c r="Z77" i="2"/>
  <c r="Y77" i="2"/>
  <c r="X77" i="2"/>
  <c r="W77" i="2"/>
  <c r="V77" i="2"/>
  <c r="Q77" i="2"/>
  <c r="N77" i="2"/>
  <c r="M77" i="2"/>
  <c r="B77" i="2"/>
  <c r="Z76" i="2"/>
  <c r="Y76" i="2"/>
  <c r="X76" i="2"/>
  <c r="W76" i="2"/>
  <c r="V76" i="2"/>
  <c r="Q76" i="2"/>
  <c r="N76" i="2"/>
  <c r="M76" i="2"/>
  <c r="B76" i="2"/>
  <c r="Z75" i="2"/>
  <c r="Y75" i="2"/>
  <c r="X75" i="2"/>
  <c r="W75" i="2"/>
  <c r="V75" i="2"/>
  <c r="Q75" i="2"/>
  <c r="N75" i="2"/>
  <c r="M75" i="2"/>
  <c r="B75" i="2"/>
  <c r="Z74" i="2"/>
  <c r="Y74" i="2"/>
  <c r="X74" i="2"/>
  <c r="W74" i="2"/>
  <c r="V74" i="2"/>
  <c r="Q74" i="2"/>
  <c r="N74" i="2"/>
  <c r="M74" i="2"/>
  <c r="B74" i="2"/>
  <c r="Z73" i="2"/>
  <c r="Y73" i="2"/>
  <c r="X73" i="2"/>
  <c r="W73" i="2"/>
  <c r="V73" i="2"/>
  <c r="Q73" i="2"/>
  <c r="N73" i="2"/>
  <c r="M73" i="2"/>
  <c r="B73" i="2"/>
  <c r="Z72" i="2"/>
  <c r="Y72" i="2"/>
  <c r="X72" i="2"/>
  <c r="W72" i="2"/>
  <c r="V72" i="2"/>
  <c r="Q72" i="2"/>
  <c r="N72" i="2"/>
  <c r="M72" i="2"/>
  <c r="B72" i="2"/>
  <c r="Z71" i="2"/>
  <c r="Y71" i="2"/>
  <c r="X71" i="2"/>
  <c r="W71" i="2"/>
  <c r="V71" i="2"/>
  <c r="Q71" i="2"/>
  <c r="N71" i="2"/>
  <c r="M71" i="2"/>
  <c r="B71" i="2"/>
  <c r="Z70" i="2"/>
  <c r="Y70" i="2"/>
  <c r="X70" i="2"/>
  <c r="W70" i="2"/>
  <c r="V70" i="2"/>
  <c r="Q70" i="2"/>
  <c r="N70" i="2"/>
  <c r="M70" i="2"/>
  <c r="B70" i="2"/>
  <c r="Z69" i="2"/>
  <c r="Y69" i="2"/>
  <c r="X69" i="2"/>
  <c r="W69" i="2"/>
  <c r="V69" i="2"/>
  <c r="Q69" i="2"/>
  <c r="N69" i="2"/>
  <c r="M69" i="2"/>
  <c r="B69" i="2"/>
  <c r="Z68" i="2"/>
  <c r="Y68" i="2"/>
  <c r="X68" i="2"/>
  <c r="W68" i="2"/>
  <c r="V68" i="2"/>
  <c r="Q68" i="2"/>
  <c r="N68" i="2"/>
  <c r="M68" i="2"/>
  <c r="B68" i="2"/>
  <c r="Z67" i="2"/>
  <c r="Y67" i="2"/>
  <c r="X67" i="2"/>
  <c r="W67" i="2"/>
  <c r="V67" i="2"/>
  <c r="Q67" i="2"/>
  <c r="N67" i="2"/>
  <c r="M67" i="2"/>
  <c r="B67" i="2"/>
  <c r="Z66" i="2"/>
  <c r="Y66" i="2"/>
  <c r="X66" i="2"/>
  <c r="W66" i="2"/>
  <c r="V66" i="2"/>
  <c r="Q66" i="2"/>
  <c r="N66" i="2"/>
  <c r="M66" i="2"/>
  <c r="B66" i="2"/>
  <c r="Z65" i="2"/>
  <c r="Y65" i="2"/>
  <c r="X65" i="2"/>
  <c r="W65" i="2"/>
  <c r="V65" i="2"/>
  <c r="Q65" i="2"/>
  <c r="N65" i="2"/>
  <c r="M65" i="2"/>
  <c r="B65" i="2"/>
  <c r="Z64" i="2"/>
  <c r="Y64" i="2"/>
  <c r="X64" i="2"/>
  <c r="W64" i="2"/>
  <c r="V64" i="2"/>
  <c r="Q64" i="2"/>
  <c r="N64" i="2"/>
  <c r="M64" i="2"/>
  <c r="B64" i="2"/>
  <c r="Z63" i="2"/>
  <c r="Y63" i="2"/>
  <c r="X63" i="2"/>
  <c r="W63" i="2"/>
  <c r="V63" i="2"/>
  <c r="Q63" i="2"/>
  <c r="N63" i="2"/>
  <c r="M63" i="2"/>
  <c r="B63" i="2"/>
  <c r="Z62" i="2"/>
  <c r="Y62" i="2"/>
  <c r="X62" i="2"/>
  <c r="W62" i="2"/>
  <c r="V62" i="2"/>
  <c r="Q62" i="2"/>
  <c r="N62" i="2"/>
  <c r="M62" i="2"/>
  <c r="B62" i="2"/>
  <c r="Z61" i="2"/>
  <c r="Y61" i="2"/>
  <c r="X61" i="2"/>
  <c r="W61" i="2"/>
  <c r="V61" i="2"/>
  <c r="Q61" i="2"/>
  <c r="N61" i="2"/>
  <c r="M61" i="2"/>
  <c r="B61" i="2"/>
  <c r="Z60" i="2"/>
  <c r="Y60" i="2"/>
  <c r="X60" i="2"/>
  <c r="W60" i="2"/>
  <c r="V60" i="2"/>
  <c r="Q60" i="2"/>
  <c r="N60" i="2"/>
  <c r="M60" i="2"/>
  <c r="B60" i="2"/>
  <c r="Z59" i="2"/>
  <c r="Y59" i="2"/>
  <c r="X59" i="2"/>
  <c r="W59" i="2"/>
  <c r="V59" i="2"/>
  <c r="Q59" i="2"/>
  <c r="N59" i="2"/>
  <c r="M59" i="2"/>
  <c r="B59" i="2"/>
  <c r="Z58" i="2"/>
  <c r="Y58" i="2"/>
  <c r="X58" i="2"/>
  <c r="W58" i="2"/>
  <c r="V58" i="2"/>
  <c r="Q58" i="2"/>
  <c r="N58" i="2"/>
  <c r="M58" i="2"/>
  <c r="B58" i="2"/>
  <c r="Z57" i="2"/>
  <c r="Y57" i="2"/>
  <c r="X57" i="2"/>
  <c r="W57" i="2"/>
  <c r="V57" i="2"/>
  <c r="Q57" i="2"/>
  <c r="N57" i="2"/>
  <c r="M57" i="2"/>
  <c r="B57" i="2"/>
  <c r="Z56" i="2"/>
  <c r="Y56" i="2"/>
  <c r="X56" i="2"/>
  <c r="W56" i="2"/>
  <c r="V56" i="2"/>
  <c r="Q56" i="2"/>
  <c r="N56" i="2"/>
  <c r="M56" i="2"/>
  <c r="B56" i="2"/>
  <c r="Z55" i="2"/>
  <c r="Y55" i="2"/>
  <c r="X55" i="2"/>
  <c r="W55" i="2"/>
  <c r="V55" i="2"/>
  <c r="Q55" i="2"/>
  <c r="N55" i="2"/>
  <c r="M55" i="2"/>
  <c r="B55" i="2"/>
  <c r="Z54" i="2"/>
  <c r="Y54" i="2"/>
  <c r="X54" i="2"/>
  <c r="W54" i="2"/>
  <c r="V54" i="2"/>
  <c r="Q54" i="2"/>
  <c r="N54" i="2"/>
  <c r="M54" i="2"/>
  <c r="B54" i="2"/>
  <c r="Z53" i="2"/>
  <c r="Y53" i="2"/>
  <c r="X53" i="2"/>
  <c r="W53" i="2"/>
  <c r="V53" i="2"/>
  <c r="Q53" i="2"/>
  <c r="N53" i="2"/>
  <c r="M53" i="2"/>
  <c r="B53" i="2"/>
  <c r="Z52" i="2"/>
  <c r="Y52" i="2"/>
  <c r="X52" i="2"/>
  <c r="W52" i="2"/>
  <c r="V52" i="2"/>
  <c r="Q52" i="2"/>
  <c r="N52" i="2"/>
  <c r="M52" i="2"/>
  <c r="B52" i="2"/>
  <c r="Z51" i="2"/>
  <c r="Y51" i="2"/>
  <c r="X51" i="2"/>
  <c r="W51" i="2"/>
  <c r="V51" i="2"/>
  <c r="Q51" i="2"/>
  <c r="N51" i="2"/>
  <c r="M51" i="2"/>
  <c r="B51" i="2"/>
  <c r="Z50" i="2"/>
  <c r="Y50" i="2"/>
  <c r="X50" i="2"/>
  <c r="W50" i="2"/>
  <c r="V50" i="2"/>
  <c r="Q50" i="2"/>
  <c r="N50" i="2"/>
  <c r="M50" i="2"/>
  <c r="B50" i="2"/>
  <c r="Z49" i="2"/>
  <c r="Y49" i="2"/>
  <c r="X49" i="2"/>
  <c r="W49" i="2"/>
  <c r="V49" i="2"/>
  <c r="Q49" i="2"/>
  <c r="N49" i="2"/>
  <c r="M49" i="2"/>
  <c r="B49" i="2"/>
  <c r="Z48" i="2"/>
  <c r="Y48" i="2"/>
  <c r="X48" i="2"/>
  <c r="W48" i="2"/>
  <c r="V48" i="2"/>
  <c r="Q48" i="2"/>
  <c r="N48" i="2"/>
  <c r="M48" i="2"/>
  <c r="B48" i="2"/>
  <c r="Z47" i="2"/>
  <c r="Y47" i="2"/>
  <c r="X47" i="2"/>
  <c r="W47" i="2"/>
  <c r="V47" i="2"/>
  <c r="Q47" i="2"/>
  <c r="N47" i="2"/>
  <c r="M47" i="2"/>
  <c r="B47" i="2"/>
  <c r="Z46" i="2"/>
  <c r="Y46" i="2"/>
  <c r="X46" i="2"/>
  <c r="W46" i="2"/>
  <c r="V46" i="2"/>
  <c r="Q46" i="2"/>
  <c r="N46" i="2"/>
  <c r="M46" i="2"/>
  <c r="B46" i="2"/>
  <c r="Z45" i="2"/>
  <c r="Y45" i="2"/>
  <c r="X45" i="2"/>
  <c r="W45" i="2"/>
  <c r="V45" i="2"/>
  <c r="Q45" i="2"/>
  <c r="N45" i="2"/>
  <c r="M45" i="2"/>
  <c r="B45" i="2"/>
  <c r="Z44" i="2"/>
  <c r="Y44" i="2"/>
  <c r="X44" i="2"/>
  <c r="W44" i="2"/>
  <c r="V44" i="2"/>
  <c r="Q44" i="2"/>
  <c r="N44" i="2"/>
  <c r="M44" i="2"/>
  <c r="B44" i="2"/>
  <c r="Z43" i="2"/>
  <c r="Y43" i="2"/>
  <c r="X43" i="2"/>
  <c r="W43" i="2"/>
  <c r="V43" i="2"/>
  <c r="Q43" i="2"/>
  <c r="N43" i="2"/>
  <c r="M43" i="2"/>
  <c r="B43" i="2"/>
  <c r="Z42" i="2"/>
  <c r="Y42" i="2"/>
  <c r="X42" i="2"/>
  <c r="W42" i="2"/>
  <c r="V42" i="2"/>
  <c r="Q42" i="2"/>
  <c r="N42" i="2"/>
  <c r="M42" i="2"/>
  <c r="B42" i="2"/>
  <c r="Z41" i="2"/>
  <c r="Y41" i="2"/>
  <c r="X41" i="2"/>
  <c r="W41" i="2"/>
  <c r="V41" i="2"/>
  <c r="Q41" i="2"/>
  <c r="N41" i="2"/>
  <c r="M41" i="2"/>
  <c r="B41" i="2"/>
  <c r="Z40" i="2"/>
  <c r="Y40" i="2"/>
  <c r="X40" i="2"/>
  <c r="W40" i="2"/>
  <c r="V40" i="2"/>
  <c r="Q40" i="2"/>
  <c r="N40" i="2"/>
  <c r="M40" i="2"/>
  <c r="B40" i="2"/>
  <c r="Z39" i="2"/>
  <c r="Y39" i="2"/>
  <c r="X39" i="2"/>
  <c r="W39" i="2"/>
  <c r="V39" i="2"/>
  <c r="Q39" i="2"/>
  <c r="N39" i="2"/>
  <c r="M39" i="2"/>
  <c r="B39" i="2"/>
  <c r="Z38" i="2"/>
  <c r="Y38" i="2"/>
  <c r="X38" i="2"/>
  <c r="W38" i="2"/>
  <c r="V38" i="2"/>
  <c r="Q38" i="2"/>
  <c r="N38" i="2"/>
  <c r="M38" i="2"/>
  <c r="B38" i="2"/>
  <c r="Z37" i="2"/>
  <c r="Y37" i="2"/>
  <c r="X37" i="2"/>
  <c r="W37" i="2"/>
  <c r="V37" i="2"/>
  <c r="Q37" i="2"/>
  <c r="N37" i="2"/>
  <c r="M37" i="2"/>
  <c r="B37" i="2"/>
  <c r="Z36" i="2"/>
  <c r="Y36" i="2"/>
  <c r="X36" i="2"/>
  <c r="W36" i="2"/>
  <c r="V36" i="2"/>
  <c r="Q36" i="2"/>
  <c r="N36" i="2"/>
  <c r="M36" i="2"/>
  <c r="B36" i="2"/>
  <c r="Z35" i="2"/>
  <c r="Y35" i="2"/>
  <c r="X35" i="2"/>
  <c r="W35" i="2"/>
  <c r="V35" i="2"/>
  <c r="Q35" i="2"/>
  <c r="N35" i="2"/>
  <c r="M35" i="2"/>
  <c r="B35" i="2"/>
  <c r="Z34" i="2"/>
  <c r="Y34" i="2"/>
  <c r="X34" i="2"/>
  <c r="W34" i="2"/>
  <c r="V34" i="2"/>
  <c r="Q34" i="2"/>
  <c r="N34" i="2"/>
  <c r="M34" i="2"/>
  <c r="B34" i="2"/>
  <c r="Z33" i="2"/>
  <c r="Y33" i="2"/>
  <c r="X33" i="2"/>
  <c r="W33" i="2"/>
  <c r="V33" i="2"/>
  <c r="Q33" i="2"/>
  <c r="N33" i="2"/>
  <c r="M33" i="2"/>
  <c r="B33" i="2"/>
  <c r="Z32" i="2"/>
  <c r="Y32" i="2"/>
  <c r="X32" i="2"/>
  <c r="W32" i="2"/>
  <c r="V32" i="2"/>
  <c r="Q32" i="2"/>
  <c r="N32" i="2"/>
  <c r="M32" i="2"/>
  <c r="B32" i="2"/>
  <c r="Z31" i="2"/>
  <c r="Y31" i="2"/>
  <c r="X31" i="2"/>
  <c r="W31" i="2"/>
  <c r="V31" i="2"/>
  <c r="Q31" i="2"/>
  <c r="N31" i="2"/>
  <c r="M31" i="2"/>
  <c r="B31" i="2"/>
  <c r="Z30" i="2"/>
  <c r="Y30" i="2"/>
  <c r="X30" i="2"/>
  <c r="W30" i="2"/>
  <c r="V30" i="2"/>
  <c r="Q30" i="2"/>
  <c r="N30" i="2"/>
  <c r="M30" i="2"/>
  <c r="B30" i="2"/>
  <c r="Z29" i="2"/>
  <c r="Y29" i="2"/>
  <c r="X29" i="2"/>
  <c r="W29" i="2"/>
  <c r="V29" i="2"/>
  <c r="Q29" i="2"/>
  <c r="N29" i="2"/>
  <c r="M29" i="2"/>
  <c r="B29" i="2"/>
  <c r="Z28" i="2"/>
  <c r="Y28" i="2"/>
  <c r="X28" i="2"/>
  <c r="W28" i="2"/>
  <c r="V28" i="2"/>
  <c r="Q28" i="2"/>
  <c r="N28" i="2"/>
  <c r="M28" i="2"/>
  <c r="B28" i="2"/>
  <c r="Z27" i="2"/>
  <c r="Y27" i="2"/>
  <c r="X27" i="2"/>
  <c r="W27" i="2"/>
  <c r="V27" i="2"/>
  <c r="Q27" i="2"/>
  <c r="N27" i="2"/>
  <c r="M27" i="2"/>
  <c r="B27" i="2"/>
  <c r="Z26" i="2"/>
  <c r="Y26" i="2"/>
  <c r="X26" i="2"/>
  <c r="W26" i="2"/>
  <c r="V26" i="2"/>
  <c r="Q26" i="2"/>
  <c r="N26" i="2"/>
  <c r="M26" i="2"/>
  <c r="B26" i="2"/>
  <c r="Z25" i="2"/>
  <c r="Y25" i="2"/>
  <c r="X25" i="2"/>
  <c r="W25" i="2"/>
  <c r="V25" i="2"/>
  <c r="Q25" i="2"/>
  <c r="N25" i="2"/>
  <c r="M25" i="2"/>
  <c r="B25" i="2"/>
  <c r="Z24" i="2"/>
  <c r="Y24" i="2"/>
  <c r="X24" i="2"/>
  <c r="W24" i="2"/>
  <c r="V24" i="2"/>
  <c r="Q24" i="2"/>
  <c r="N24" i="2"/>
  <c r="M24" i="2"/>
  <c r="B24" i="2"/>
  <c r="Z23" i="2"/>
  <c r="Y23" i="2"/>
  <c r="X23" i="2"/>
  <c r="W23" i="2"/>
  <c r="V23" i="2"/>
  <c r="Q23" i="2"/>
  <c r="N23" i="2"/>
  <c r="M23" i="2"/>
  <c r="B23" i="2"/>
  <c r="Z22" i="2"/>
  <c r="Y22" i="2"/>
  <c r="X22" i="2"/>
  <c r="W22" i="2"/>
  <c r="V22" i="2"/>
  <c r="Q22" i="2"/>
  <c r="N22" i="2"/>
  <c r="M22" i="2"/>
  <c r="B22" i="2"/>
  <c r="Z21" i="2"/>
  <c r="Y21" i="2"/>
  <c r="X21" i="2"/>
  <c r="W21" i="2"/>
  <c r="V21" i="2"/>
  <c r="Q21" i="2"/>
  <c r="N21" i="2"/>
  <c r="M21" i="2"/>
  <c r="B21" i="2"/>
  <c r="Z20" i="2"/>
  <c r="Y20" i="2"/>
  <c r="X20" i="2"/>
  <c r="W20" i="2"/>
  <c r="V20" i="2"/>
  <c r="Q20" i="2"/>
  <c r="N20" i="2"/>
  <c r="M20" i="2"/>
  <c r="B20" i="2"/>
  <c r="Z19" i="2"/>
  <c r="Y19" i="2"/>
  <c r="X19" i="2"/>
  <c r="W19" i="2"/>
  <c r="V19" i="2"/>
  <c r="Q19" i="2"/>
  <c r="N19" i="2"/>
  <c r="M19" i="2"/>
  <c r="B19" i="2"/>
  <c r="Z18" i="2"/>
  <c r="Y18" i="2"/>
  <c r="X18" i="2"/>
  <c r="W18" i="2"/>
  <c r="V18" i="2"/>
  <c r="Q18" i="2"/>
  <c r="N18" i="2"/>
  <c r="M18" i="2"/>
  <c r="B18" i="2"/>
  <c r="Z17" i="2"/>
  <c r="Y17" i="2"/>
  <c r="X17" i="2"/>
  <c r="W17" i="2"/>
  <c r="V17" i="2"/>
  <c r="Q17" i="2"/>
  <c r="N17" i="2"/>
  <c r="M17" i="2"/>
  <c r="B17" i="2"/>
  <c r="Z16" i="2"/>
  <c r="Y16" i="2"/>
  <c r="X16" i="2"/>
  <c r="W16" i="2"/>
  <c r="V16" i="2"/>
  <c r="Q16" i="2"/>
  <c r="N16" i="2"/>
  <c r="M16" i="2"/>
  <c r="B16" i="2"/>
  <c r="Z15" i="2"/>
  <c r="Y15" i="2"/>
  <c r="X15" i="2"/>
  <c r="W15" i="2"/>
  <c r="V15" i="2"/>
  <c r="Q15" i="2"/>
  <c r="N15" i="2"/>
  <c r="M15" i="2"/>
  <c r="B15" i="2"/>
  <c r="Z14" i="2"/>
  <c r="Y14" i="2"/>
  <c r="X14" i="2"/>
  <c r="W14" i="2"/>
  <c r="V14" i="2"/>
  <c r="Q14" i="2"/>
  <c r="N14" i="2"/>
  <c r="M14" i="2"/>
  <c r="B14" i="2"/>
  <c r="Z13" i="2"/>
  <c r="Y13" i="2"/>
  <c r="X13" i="2"/>
  <c r="W13" i="2"/>
  <c r="V13" i="2"/>
  <c r="Q13" i="2"/>
  <c r="N13" i="2"/>
  <c r="M13" i="2"/>
  <c r="B13" i="2"/>
  <c r="Z12" i="2"/>
  <c r="Y12" i="2"/>
  <c r="X12" i="2"/>
  <c r="W12" i="2"/>
  <c r="V12" i="2"/>
  <c r="Q12" i="2"/>
  <c r="N12" i="2"/>
  <c r="M12" i="2"/>
  <c r="B12" i="2"/>
  <c r="Z11" i="2"/>
  <c r="Y11" i="2"/>
  <c r="X11" i="2"/>
  <c r="W11" i="2"/>
  <c r="V11" i="2"/>
  <c r="Q11" i="2"/>
  <c r="N11" i="2"/>
  <c r="M11" i="2"/>
  <c r="B11" i="2"/>
  <c r="Z10" i="2"/>
  <c r="Y10" i="2"/>
  <c r="X10" i="2"/>
  <c r="W10" i="2"/>
  <c r="V10" i="2"/>
  <c r="Q10" i="2"/>
  <c r="N10" i="2"/>
  <c r="M10" i="2"/>
  <c r="B10" i="2"/>
  <c r="Z9" i="2"/>
  <c r="Y9" i="2"/>
  <c r="X9" i="2"/>
  <c r="W9" i="2"/>
  <c r="V9" i="2"/>
  <c r="Q9" i="2"/>
  <c r="N9" i="2"/>
  <c r="M9" i="2"/>
  <c r="B9" i="2"/>
  <c r="Z8" i="2"/>
  <c r="Y8" i="2"/>
  <c r="X8" i="2"/>
  <c r="W8" i="2"/>
  <c r="V8" i="2"/>
  <c r="Q8" i="2"/>
  <c r="N8" i="2"/>
  <c r="M8" i="2"/>
  <c r="B8" i="2"/>
  <c r="Z7" i="2"/>
  <c r="Y7" i="2"/>
  <c r="X7" i="2"/>
  <c r="W7" i="2"/>
  <c r="V7" i="2"/>
  <c r="Q7" i="2"/>
  <c r="N7" i="2"/>
  <c r="M7" i="2"/>
  <c r="B7" i="2"/>
  <c r="Z6" i="2"/>
  <c r="Y6" i="2"/>
  <c r="X6" i="2"/>
  <c r="W6" i="2"/>
  <c r="V6" i="2"/>
  <c r="Q6" i="2"/>
  <c r="N6" i="2"/>
  <c r="M6" i="2"/>
  <c r="B6" i="2"/>
  <c r="Z5" i="2"/>
  <c r="Y5" i="2"/>
  <c r="X5" i="2"/>
  <c r="W5" i="2"/>
  <c r="V5" i="2"/>
  <c r="Q5" i="2"/>
  <c r="N5" i="2"/>
  <c r="M5" i="2"/>
  <c r="B5" i="2"/>
  <c r="Z4" i="2"/>
  <c r="Y4" i="2"/>
  <c r="X4" i="2"/>
  <c r="W4" i="2"/>
  <c r="V4" i="2"/>
  <c r="Q4" i="2"/>
  <c r="N4" i="2"/>
  <c r="M4" i="2"/>
  <c r="B4" i="2"/>
  <c r="Z3" i="2"/>
  <c r="Y3" i="2"/>
  <c r="X3" i="2"/>
  <c r="W3" i="2"/>
  <c r="V3" i="2"/>
  <c r="Q3" i="2"/>
  <c r="N3" i="2"/>
  <c r="M3" i="2"/>
  <c r="B3" i="2"/>
  <c r="Z2" i="2"/>
  <c r="Y2" i="2"/>
  <c r="X2" i="2"/>
  <c r="W2" i="2"/>
  <c r="V2" i="2"/>
  <c r="Q2" i="2"/>
  <c r="N2" i="2"/>
  <c r="M2" i="2"/>
  <c r="B2" i="2"/>
  <c r="Z601" i="1"/>
  <c r="Y601" i="1"/>
  <c r="X601" i="1"/>
  <c r="W601" i="1"/>
  <c r="V601" i="1"/>
  <c r="Q601" i="1"/>
  <c r="N601" i="1"/>
  <c r="M601" i="1"/>
  <c r="B601" i="1"/>
  <c r="Z600" i="1"/>
  <c r="Y600" i="1"/>
  <c r="X600" i="1"/>
  <c r="W600" i="1"/>
  <c r="V600" i="1"/>
  <c r="Q600" i="1"/>
  <c r="N600" i="1"/>
  <c r="M600" i="1"/>
  <c r="B600" i="1"/>
  <c r="Z599" i="1"/>
  <c r="Y599" i="1"/>
  <c r="X599" i="1"/>
  <c r="W599" i="1"/>
  <c r="V599" i="1"/>
  <c r="Q599" i="1"/>
  <c r="N599" i="1"/>
  <c r="M599" i="1"/>
  <c r="B599" i="1"/>
  <c r="Z598" i="1"/>
  <c r="Y598" i="1"/>
  <c r="X598" i="1"/>
  <c r="W598" i="1"/>
  <c r="V598" i="1"/>
  <c r="Q598" i="1"/>
  <c r="N598" i="1"/>
  <c r="M598" i="1"/>
  <c r="B598" i="1"/>
  <c r="Z597" i="1"/>
  <c r="Y597" i="1"/>
  <c r="X597" i="1"/>
  <c r="W597" i="1"/>
  <c r="V597" i="1"/>
  <c r="Q597" i="1"/>
  <c r="N597" i="1"/>
  <c r="M597" i="1"/>
  <c r="B597" i="1"/>
  <c r="Z596" i="1"/>
  <c r="Y596" i="1"/>
  <c r="X596" i="1"/>
  <c r="W596" i="1"/>
  <c r="V596" i="1"/>
  <c r="Q596" i="1"/>
  <c r="N596" i="1"/>
  <c r="M596" i="1"/>
  <c r="B596" i="1"/>
  <c r="Z595" i="1"/>
  <c r="Y595" i="1"/>
  <c r="X595" i="1"/>
  <c r="W595" i="1"/>
  <c r="V595" i="1"/>
  <c r="Q595" i="1"/>
  <c r="N595" i="1"/>
  <c r="M595" i="1"/>
  <c r="B595" i="1"/>
  <c r="Z594" i="1"/>
  <c r="Y594" i="1"/>
  <c r="X594" i="1"/>
  <c r="W594" i="1"/>
  <c r="V594" i="1"/>
  <c r="Q594" i="1"/>
  <c r="N594" i="1"/>
  <c r="M594" i="1"/>
  <c r="B594" i="1"/>
  <c r="Z593" i="1"/>
  <c r="Y593" i="1"/>
  <c r="X593" i="1"/>
  <c r="W593" i="1"/>
  <c r="V593" i="1"/>
  <c r="Q593" i="1"/>
  <c r="N593" i="1"/>
  <c r="M593" i="1"/>
  <c r="B593" i="1"/>
  <c r="Z592" i="1"/>
  <c r="Y592" i="1"/>
  <c r="X592" i="1"/>
  <c r="W592" i="1"/>
  <c r="V592" i="1"/>
  <c r="Q592" i="1"/>
  <c r="N592" i="1"/>
  <c r="M592" i="1"/>
  <c r="B592" i="1"/>
  <c r="Z591" i="1"/>
  <c r="Y591" i="1"/>
  <c r="X591" i="1"/>
  <c r="W591" i="1"/>
  <c r="V591" i="1"/>
  <c r="Q591" i="1"/>
  <c r="N591" i="1"/>
  <c r="M591" i="1"/>
  <c r="B591" i="1"/>
  <c r="Z590" i="1"/>
  <c r="Y590" i="1"/>
  <c r="X590" i="1"/>
  <c r="W590" i="1"/>
  <c r="V590" i="1"/>
  <c r="Q590" i="1"/>
  <c r="N590" i="1"/>
  <c r="M590" i="1"/>
  <c r="B590" i="1"/>
  <c r="Z589" i="1"/>
  <c r="Y589" i="1"/>
  <c r="X589" i="1"/>
  <c r="W589" i="1"/>
  <c r="V589" i="1"/>
  <c r="Q589" i="1"/>
  <c r="N589" i="1"/>
  <c r="M589" i="1"/>
  <c r="B589" i="1"/>
  <c r="Z588" i="1"/>
  <c r="Y588" i="1"/>
  <c r="X588" i="1"/>
  <c r="W588" i="1"/>
  <c r="V588" i="1"/>
  <c r="Q588" i="1"/>
  <c r="N588" i="1"/>
  <c r="M588" i="1"/>
  <c r="B588" i="1"/>
  <c r="Z587" i="1"/>
  <c r="Y587" i="1"/>
  <c r="X587" i="1"/>
  <c r="W587" i="1"/>
  <c r="V587" i="1"/>
  <c r="Q587" i="1"/>
  <c r="N587" i="1"/>
  <c r="M587" i="1"/>
  <c r="B587" i="1"/>
  <c r="Z586" i="1"/>
  <c r="Y586" i="1"/>
  <c r="X586" i="1"/>
  <c r="W586" i="1"/>
  <c r="V586" i="1"/>
  <c r="Q586" i="1"/>
  <c r="N586" i="1"/>
  <c r="M586" i="1"/>
  <c r="B586" i="1"/>
  <c r="Z585" i="1"/>
  <c r="Y585" i="1"/>
  <c r="X585" i="1"/>
  <c r="W585" i="1"/>
  <c r="V585" i="1"/>
  <c r="Q585" i="1"/>
  <c r="N585" i="1"/>
  <c r="M585" i="1"/>
  <c r="B585" i="1"/>
  <c r="Z584" i="1"/>
  <c r="Y584" i="1"/>
  <c r="X584" i="1"/>
  <c r="W584" i="1"/>
  <c r="V584" i="1"/>
  <c r="Q584" i="1"/>
  <c r="N584" i="1"/>
  <c r="M584" i="1"/>
  <c r="B584" i="1"/>
  <c r="Z583" i="1"/>
  <c r="Y583" i="1"/>
  <c r="X583" i="1"/>
  <c r="W583" i="1"/>
  <c r="V583" i="1"/>
  <c r="Q583" i="1"/>
  <c r="N583" i="1"/>
  <c r="M583" i="1"/>
  <c r="B583" i="1"/>
  <c r="Z582" i="1"/>
  <c r="Y582" i="1"/>
  <c r="X582" i="1"/>
  <c r="W582" i="1"/>
  <c r="V582" i="1"/>
  <c r="Q582" i="1"/>
  <c r="N582" i="1"/>
  <c r="M582" i="1"/>
  <c r="B582" i="1"/>
  <c r="Z581" i="1"/>
  <c r="Y581" i="1"/>
  <c r="X581" i="1"/>
  <c r="W581" i="1"/>
  <c r="V581" i="1"/>
  <c r="Q581" i="1"/>
  <c r="N581" i="1"/>
  <c r="M581" i="1"/>
  <c r="B581" i="1"/>
  <c r="Z580" i="1"/>
  <c r="Y580" i="1"/>
  <c r="X580" i="1"/>
  <c r="W580" i="1"/>
  <c r="V580" i="1"/>
  <c r="Q580" i="1"/>
  <c r="N580" i="1"/>
  <c r="M580" i="1"/>
  <c r="B580" i="1"/>
  <c r="Z579" i="1"/>
  <c r="Y579" i="1"/>
  <c r="X579" i="1"/>
  <c r="W579" i="1"/>
  <c r="V579" i="1"/>
  <c r="Q579" i="1"/>
  <c r="N579" i="1"/>
  <c r="M579" i="1"/>
  <c r="B579" i="1"/>
  <c r="Z578" i="1"/>
  <c r="Y578" i="1"/>
  <c r="X578" i="1"/>
  <c r="W578" i="1"/>
  <c r="V578" i="1"/>
  <c r="Q578" i="1"/>
  <c r="N578" i="1"/>
  <c r="M578" i="1"/>
  <c r="B578" i="1"/>
  <c r="Z577" i="1"/>
  <c r="Y577" i="1"/>
  <c r="X577" i="1"/>
  <c r="W577" i="1"/>
  <c r="V577" i="1"/>
  <c r="Q577" i="1"/>
  <c r="N577" i="1"/>
  <c r="M577" i="1"/>
  <c r="B577" i="1"/>
  <c r="Z576" i="1"/>
  <c r="Y576" i="1"/>
  <c r="X576" i="1"/>
  <c r="W576" i="1"/>
  <c r="V576" i="1"/>
  <c r="Q576" i="1"/>
  <c r="N576" i="1"/>
  <c r="M576" i="1"/>
  <c r="B576" i="1"/>
  <c r="Z575" i="1"/>
  <c r="Y575" i="1"/>
  <c r="X575" i="1"/>
  <c r="W575" i="1"/>
  <c r="V575" i="1"/>
  <c r="Q575" i="1"/>
  <c r="N575" i="1"/>
  <c r="M575" i="1"/>
  <c r="B575" i="1"/>
  <c r="Z574" i="1"/>
  <c r="Y574" i="1"/>
  <c r="X574" i="1"/>
  <c r="W574" i="1"/>
  <c r="V574" i="1"/>
  <c r="Q574" i="1"/>
  <c r="N574" i="1"/>
  <c r="M574" i="1"/>
  <c r="B574" i="1"/>
  <c r="Z573" i="1"/>
  <c r="Y573" i="1"/>
  <c r="X573" i="1"/>
  <c r="W573" i="1"/>
  <c r="V573" i="1"/>
  <c r="Q573" i="1"/>
  <c r="N573" i="1"/>
  <c r="M573" i="1"/>
  <c r="B573" i="1"/>
  <c r="Z572" i="1"/>
  <c r="Y572" i="1"/>
  <c r="X572" i="1"/>
  <c r="W572" i="1"/>
  <c r="V572" i="1"/>
  <c r="Q572" i="1"/>
  <c r="N572" i="1"/>
  <c r="M572" i="1"/>
  <c r="B572" i="1"/>
  <c r="Z571" i="1"/>
  <c r="Y571" i="1"/>
  <c r="X571" i="1"/>
  <c r="W571" i="1"/>
  <c r="V571" i="1"/>
  <c r="Q571" i="1"/>
  <c r="N571" i="1"/>
  <c r="M571" i="1"/>
  <c r="B571" i="1"/>
  <c r="Z570" i="1"/>
  <c r="Y570" i="1"/>
  <c r="X570" i="1"/>
  <c r="W570" i="1"/>
  <c r="V570" i="1"/>
  <c r="Q570" i="1"/>
  <c r="N570" i="1"/>
  <c r="M570" i="1"/>
  <c r="B570" i="1"/>
  <c r="Z569" i="1"/>
  <c r="Y569" i="1"/>
  <c r="X569" i="1"/>
  <c r="W569" i="1"/>
  <c r="V569" i="1"/>
  <c r="Q569" i="1"/>
  <c r="N569" i="1"/>
  <c r="M569" i="1"/>
  <c r="B569" i="1"/>
  <c r="Z568" i="1"/>
  <c r="Y568" i="1"/>
  <c r="X568" i="1"/>
  <c r="W568" i="1"/>
  <c r="V568" i="1"/>
  <c r="Q568" i="1"/>
  <c r="N568" i="1"/>
  <c r="M568" i="1"/>
  <c r="B568" i="1"/>
  <c r="Z567" i="1"/>
  <c r="Y567" i="1"/>
  <c r="X567" i="1"/>
  <c r="W567" i="1"/>
  <c r="V567" i="1"/>
  <c r="Q567" i="1"/>
  <c r="N567" i="1"/>
  <c r="M567" i="1"/>
  <c r="B567" i="1"/>
  <c r="Z566" i="1"/>
  <c r="Y566" i="1"/>
  <c r="X566" i="1"/>
  <c r="W566" i="1"/>
  <c r="V566" i="1"/>
  <c r="Q566" i="1"/>
  <c r="N566" i="1"/>
  <c r="M566" i="1"/>
  <c r="B566" i="1"/>
  <c r="Z565" i="1"/>
  <c r="Y565" i="1"/>
  <c r="X565" i="1"/>
  <c r="W565" i="1"/>
  <c r="V565" i="1"/>
  <c r="Q565" i="1"/>
  <c r="N565" i="1"/>
  <c r="M565" i="1"/>
  <c r="B565" i="1"/>
  <c r="Z564" i="1"/>
  <c r="Y564" i="1"/>
  <c r="X564" i="1"/>
  <c r="W564" i="1"/>
  <c r="V564" i="1"/>
  <c r="Q564" i="1"/>
  <c r="N564" i="1"/>
  <c r="M564" i="1"/>
  <c r="B564" i="1"/>
  <c r="Z563" i="1"/>
  <c r="Y563" i="1"/>
  <c r="X563" i="1"/>
  <c r="W563" i="1"/>
  <c r="V563" i="1"/>
  <c r="Q563" i="1"/>
  <c r="N563" i="1"/>
  <c r="M563" i="1"/>
  <c r="B563" i="1"/>
  <c r="Z562" i="1"/>
  <c r="Y562" i="1"/>
  <c r="X562" i="1"/>
  <c r="W562" i="1"/>
  <c r="V562" i="1"/>
  <c r="Q562" i="1"/>
  <c r="N562" i="1"/>
  <c r="M562" i="1"/>
  <c r="B562" i="1"/>
  <c r="Z561" i="1"/>
  <c r="Y561" i="1"/>
  <c r="X561" i="1"/>
  <c r="W561" i="1"/>
  <c r="V561" i="1"/>
  <c r="Q561" i="1"/>
  <c r="N561" i="1"/>
  <c r="M561" i="1"/>
  <c r="B561" i="1"/>
  <c r="Z560" i="1"/>
  <c r="Y560" i="1"/>
  <c r="X560" i="1"/>
  <c r="W560" i="1"/>
  <c r="V560" i="1"/>
  <c r="Q560" i="1"/>
  <c r="N560" i="1"/>
  <c r="M560" i="1"/>
  <c r="B560" i="1"/>
  <c r="Z559" i="1"/>
  <c r="Y559" i="1"/>
  <c r="X559" i="1"/>
  <c r="W559" i="1"/>
  <c r="V559" i="1"/>
  <c r="Q559" i="1"/>
  <c r="N559" i="1"/>
  <c r="M559" i="1"/>
  <c r="B559" i="1"/>
  <c r="Z558" i="1"/>
  <c r="Y558" i="1"/>
  <c r="X558" i="1"/>
  <c r="W558" i="1"/>
  <c r="V558" i="1"/>
  <c r="Q558" i="1"/>
  <c r="N558" i="1"/>
  <c r="M558" i="1"/>
  <c r="B558" i="1"/>
  <c r="Z557" i="1"/>
  <c r="Y557" i="1"/>
  <c r="X557" i="1"/>
  <c r="W557" i="1"/>
  <c r="V557" i="1"/>
  <c r="Q557" i="1"/>
  <c r="N557" i="1"/>
  <c r="M557" i="1"/>
  <c r="B557" i="1"/>
  <c r="Z556" i="1"/>
  <c r="Y556" i="1"/>
  <c r="X556" i="1"/>
  <c r="W556" i="1"/>
  <c r="V556" i="1"/>
  <c r="Q556" i="1"/>
  <c r="N556" i="1"/>
  <c r="M556" i="1"/>
  <c r="B556" i="1"/>
  <c r="Z555" i="1"/>
  <c r="Y555" i="1"/>
  <c r="X555" i="1"/>
  <c r="W555" i="1"/>
  <c r="V555" i="1"/>
  <c r="Q555" i="1"/>
  <c r="N555" i="1"/>
  <c r="M555" i="1"/>
  <c r="B555" i="1"/>
  <c r="Z554" i="1"/>
  <c r="Y554" i="1"/>
  <c r="X554" i="1"/>
  <c r="W554" i="1"/>
  <c r="V554" i="1"/>
  <c r="Q554" i="1"/>
  <c r="N554" i="1"/>
  <c r="M554" i="1"/>
  <c r="B554" i="1"/>
  <c r="Z553" i="1"/>
  <c r="Y553" i="1"/>
  <c r="X553" i="1"/>
  <c r="W553" i="1"/>
  <c r="V553" i="1"/>
  <c r="Q553" i="1"/>
  <c r="N553" i="1"/>
  <c r="M553" i="1"/>
  <c r="B553" i="1"/>
  <c r="Z552" i="1"/>
  <c r="Y552" i="1"/>
  <c r="X552" i="1"/>
  <c r="W552" i="1"/>
  <c r="V552" i="1"/>
  <c r="Q552" i="1"/>
  <c r="N552" i="1"/>
  <c r="M552" i="1"/>
  <c r="B552" i="1"/>
  <c r="Z551" i="1"/>
  <c r="Y551" i="1"/>
  <c r="X551" i="1"/>
  <c r="W551" i="1"/>
  <c r="V551" i="1"/>
  <c r="Q551" i="1"/>
  <c r="N551" i="1"/>
  <c r="M551" i="1"/>
  <c r="B551" i="1"/>
  <c r="Z550" i="1"/>
  <c r="Y550" i="1"/>
  <c r="X550" i="1"/>
  <c r="W550" i="1"/>
  <c r="V550" i="1"/>
  <c r="Q550" i="1"/>
  <c r="N550" i="1"/>
  <c r="M550" i="1"/>
  <c r="B550" i="1"/>
  <c r="Z549" i="1"/>
  <c r="Y549" i="1"/>
  <c r="X549" i="1"/>
  <c r="W549" i="1"/>
  <c r="V549" i="1"/>
  <c r="Q549" i="1"/>
  <c r="N549" i="1"/>
  <c r="M549" i="1"/>
  <c r="B549" i="1"/>
  <c r="Z548" i="1"/>
  <c r="Y548" i="1"/>
  <c r="X548" i="1"/>
  <c r="W548" i="1"/>
  <c r="V548" i="1"/>
  <c r="Q548" i="1"/>
  <c r="N548" i="1"/>
  <c r="M548" i="1"/>
  <c r="B548" i="1"/>
  <c r="Z547" i="1"/>
  <c r="Y547" i="1"/>
  <c r="X547" i="1"/>
  <c r="W547" i="1"/>
  <c r="V547" i="1"/>
  <c r="Q547" i="1"/>
  <c r="N547" i="1"/>
  <c r="M547" i="1"/>
  <c r="B547" i="1"/>
  <c r="Z546" i="1"/>
  <c r="Y546" i="1"/>
  <c r="X546" i="1"/>
  <c r="W546" i="1"/>
  <c r="V546" i="1"/>
  <c r="Q546" i="1"/>
  <c r="N546" i="1"/>
  <c r="M546" i="1"/>
  <c r="B546" i="1"/>
  <c r="Z545" i="1"/>
  <c r="Y545" i="1"/>
  <c r="X545" i="1"/>
  <c r="W545" i="1"/>
  <c r="V545" i="1"/>
  <c r="Q545" i="1"/>
  <c r="N545" i="1"/>
  <c r="M545" i="1"/>
  <c r="B545" i="1"/>
  <c r="Z544" i="1"/>
  <c r="Y544" i="1"/>
  <c r="X544" i="1"/>
  <c r="W544" i="1"/>
  <c r="V544" i="1"/>
  <c r="Q544" i="1"/>
  <c r="N544" i="1"/>
  <c r="M544" i="1"/>
  <c r="B544" i="1"/>
  <c r="Z543" i="1"/>
  <c r="Y543" i="1"/>
  <c r="X543" i="1"/>
  <c r="W543" i="1"/>
  <c r="V543" i="1"/>
  <c r="Q543" i="1"/>
  <c r="N543" i="1"/>
  <c r="M543" i="1"/>
  <c r="B543" i="1"/>
  <c r="Z542" i="1"/>
  <c r="Y542" i="1"/>
  <c r="X542" i="1"/>
  <c r="W542" i="1"/>
  <c r="V542" i="1"/>
  <c r="Q542" i="1"/>
  <c r="N542" i="1"/>
  <c r="M542" i="1"/>
  <c r="B542" i="1"/>
  <c r="Z541" i="1"/>
  <c r="Y541" i="1"/>
  <c r="X541" i="1"/>
  <c r="W541" i="1"/>
  <c r="V541" i="1"/>
  <c r="Q541" i="1"/>
  <c r="N541" i="1"/>
  <c r="M541" i="1"/>
  <c r="B541" i="1"/>
  <c r="Z540" i="1"/>
  <c r="Y540" i="1"/>
  <c r="X540" i="1"/>
  <c r="W540" i="1"/>
  <c r="V540" i="1"/>
  <c r="Q540" i="1"/>
  <c r="N540" i="1"/>
  <c r="M540" i="1"/>
  <c r="B540" i="1"/>
  <c r="Z539" i="1"/>
  <c r="Y539" i="1"/>
  <c r="X539" i="1"/>
  <c r="W539" i="1"/>
  <c r="V539" i="1"/>
  <c r="Q539" i="1"/>
  <c r="N539" i="1"/>
  <c r="M539" i="1"/>
  <c r="B539" i="1"/>
  <c r="Z538" i="1"/>
  <c r="Y538" i="1"/>
  <c r="X538" i="1"/>
  <c r="W538" i="1"/>
  <c r="V538" i="1"/>
  <c r="Q538" i="1"/>
  <c r="N538" i="1"/>
  <c r="M538" i="1"/>
  <c r="B538" i="1"/>
  <c r="Z537" i="1"/>
  <c r="Y537" i="1"/>
  <c r="X537" i="1"/>
  <c r="W537" i="1"/>
  <c r="V537" i="1"/>
  <c r="Q537" i="1"/>
  <c r="N537" i="1"/>
  <c r="M537" i="1"/>
  <c r="B537" i="1"/>
  <c r="Z536" i="1"/>
  <c r="Y536" i="1"/>
  <c r="X536" i="1"/>
  <c r="W536" i="1"/>
  <c r="V536" i="1"/>
  <c r="Q536" i="1"/>
  <c r="N536" i="1"/>
  <c r="M536" i="1"/>
  <c r="B536" i="1"/>
  <c r="Z535" i="1"/>
  <c r="Y535" i="1"/>
  <c r="X535" i="1"/>
  <c r="W535" i="1"/>
  <c r="V535" i="1"/>
  <c r="Q535" i="1"/>
  <c r="N535" i="1"/>
  <c r="M535" i="1"/>
  <c r="B535" i="1"/>
  <c r="Z534" i="1"/>
  <c r="Y534" i="1"/>
  <c r="X534" i="1"/>
  <c r="W534" i="1"/>
  <c r="V534" i="1"/>
  <c r="Q534" i="1"/>
  <c r="N534" i="1"/>
  <c r="M534" i="1"/>
  <c r="B534" i="1"/>
  <c r="Z533" i="1"/>
  <c r="Y533" i="1"/>
  <c r="X533" i="1"/>
  <c r="W533" i="1"/>
  <c r="V533" i="1"/>
  <c r="Q533" i="1"/>
  <c r="N533" i="1"/>
  <c r="M533" i="1"/>
  <c r="B533" i="1"/>
  <c r="Z532" i="1"/>
  <c r="Y532" i="1"/>
  <c r="X532" i="1"/>
  <c r="W532" i="1"/>
  <c r="V532" i="1"/>
  <c r="Q532" i="1"/>
  <c r="N532" i="1"/>
  <c r="M532" i="1"/>
  <c r="B532" i="1"/>
  <c r="Z531" i="1"/>
  <c r="Y531" i="1"/>
  <c r="X531" i="1"/>
  <c r="W531" i="1"/>
  <c r="V531" i="1"/>
  <c r="Q531" i="1"/>
  <c r="N531" i="1"/>
  <c r="M531" i="1"/>
  <c r="B531" i="1"/>
  <c r="Z530" i="1"/>
  <c r="Y530" i="1"/>
  <c r="X530" i="1"/>
  <c r="W530" i="1"/>
  <c r="V530" i="1"/>
  <c r="Q530" i="1"/>
  <c r="N530" i="1"/>
  <c r="M530" i="1"/>
  <c r="B530" i="1"/>
  <c r="Z529" i="1"/>
  <c r="Y529" i="1"/>
  <c r="X529" i="1"/>
  <c r="W529" i="1"/>
  <c r="V529" i="1"/>
  <c r="Q529" i="1"/>
  <c r="N529" i="1"/>
  <c r="M529" i="1"/>
  <c r="B529" i="1"/>
  <c r="Z528" i="1"/>
  <c r="Y528" i="1"/>
  <c r="X528" i="1"/>
  <c r="W528" i="1"/>
  <c r="V528" i="1"/>
  <c r="Q528" i="1"/>
  <c r="N528" i="1"/>
  <c r="M528" i="1"/>
  <c r="B528" i="1"/>
  <c r="Z527" i="1"/>
  <c r="Y527" i="1"/>
  <c r="X527" i="1"/>
  <c r="W527" i="1"/>
  <c r="V527" i="1"/>
  <c r="Q527" i="1"/>
  <c r="N527" i="1"/>
  <c r="M527" i="1"/>
  <c r="B527" i="1"/>
  <c r="Z526" i="1"/>
  <c r="Y526" i="1"/>
  <c r="X526" i="1"/>
  <c r="W526" i="1"/>
  <c r="V526" i="1"/>
  <c r="Q526" i="1"/>
  <c r="N526" i="1"/>
  <c r="M526" i="1"/>
  <c r="B526" i="1"/>
  <c r="Z525" i="1"/>
  <c r="Y525" i="1"/>
  <c r="X525" i="1"/>
  <c r="W525" i="1"/>
  <c r="V525" i="1"/>
  <c r="Q525" i="1"/>
  <c r="N525" i="1"/>
  <c r="M525" i="1"/>
  <c r="B525" i="1"/>
  <c r="Z524" i="1"/>
  <c r="Y524" i="1"/>
  <c r="X524" i="1"/>
  <c r="W524" i="1"/>
  <c r="V524" i="1"/>
  <c r="Q524" i="1"/>
  <c r="N524" i="1"/>
  <c r="M524" i="1"/>
  <c r="B524" i="1"/>
  <c r="Z523" i="1"/>
  <c r="Y523" i="1"/>
  <c r="X523" i="1"/>
  <c r="W523" i="1"/>
  <c r="V523" i="1"/>
  <c r="Q523" i="1"/>
  <c r="N523" i="1"/>
  <c r="M523" i="1"/>
  <c r="B523" i="1"/>
  <c r="Z522" i="1"/>
  <c r="Y522" i="1"/>
  <c r="X522" i="1"/>
  <c r="W522" i="1"/>
  <c r="V522" i="1"/>
  <c r="Q522" i="1"/>
  <c r="N522" i="1"/>
  <c r="M522" i="1"/>
  <c r="B522" i="1"/>
  <c r="Z521" i="1"/>
  <c r="Y521" i="1"/>
  <c r="X521" i="1"/>
  <c r="W521" i="1"/>
  <c r="V521" i="1"/>
  <c r="Q521" i="1"/>
  <c r="N521" i="1"/>
  <c r="M521" i="1"/>
  <c r="B521" i="1"/>
  <c r="Z520" i="1"/>
  <c r="Y520" i="1"/>
  <c r="X520" i="1"/>
  <c r="W520" i="1"/>
  <c r="V520" i="1"/>
  <c r="Q520" i="1"/>
  <c r="N520" i="1"/>
  <c r="M520" i="1"/>
  <c r="B520" i="1"/>
  <c r="Z519" i="1"/>
  <c r="Y519" i="1"/>
  <c r="X519" i="1"/>
  <c r="W519" i="1"/>
  <c r="V519" i="1"/>
  <c r="Q519" i="1"/>
  <c r="N519" i="1"/>
  <c r="M519" i="1"/>
  <c r="B519" i="1"/>
  <c r="Z518" i="1"/>
  <c r="Y518" i="1"/>
  <c r="X518" i="1"/>
  <c r="W518" i="1"/>
  <c r="V518" i="1"/>
  <c r="Q518" i="1"/>
  <c r="N518" i="1"/>
  <c r="M518" i="1"/>
  <c r="B518" i="1"/>
  <c r="Z517" i="1"/>
  <c r="Y517" i="1"/>
  <c r="X517" i="1"/>
  <c r="W517" i="1"/>
  <c r="V517" i="1"/>
  <c r="Q517" i="1"/>
  <c r="N517" i="1"/>
  <c r="M517" i="1"/>
  <c r="B517" i="1"/>
  <c r="Z516" i="1"/>
  <c r="Y516" i="1"/>
  <c r="X516" i="1"/>
  <c r="W516" i="1"/>
  <c r="V516" i="1"/>
  <c r="Q516" i="1"/>
  <c r="N516" i="1"/>
  <c r="M516" i="1"/>
  <c r="B516" i="1"/>
  <c r="Z515" i="1"/>
  <c r="Y515" i="1"/>
  <c r="X515" i="1"/>
  <c r="W515" i="1"/>
  <c r="V515" i="1"/>
  <c r="Q515" i="1"/>
  <c r="N515" i="1"/>
  <c r="M515" i="1"/>
  <c r="B515" i="1"/>
  <c r="Z514" i="1"/>
  <c r="Y514" i="1"/>
  <c r="X514" i="1"/>
  <c r="W514" i="1"/>
  <c r="V514" i="1"/>
  <c r="Q514" i="1"/>
  <c r="N514" i="1"/>
  <c r="M514" i="1"/>
  <c r="B514" i="1"/>
  <c r="Z513" i="1"/>
  <c r="Y513" i="1"/>
  <c r="X513" i="1"/>
  <c r="W513" i="1"/>
  <c r="V513" i="1"/>
  <c r="Q513" i="1"/>
  <c r="N513" i="1"/>
  <c r="M513" i="1"/>
  <c r="B513" i="1"/>
  <c r="Z512" i="1"/>
  <c r="Y512" i="1"/>
  <c r="X512" i="1"/>
  <c r="W512" i="1"/>
  <c r="V512" i="1"/>
  <c r="Q512" i="1"/>
  <c r="N512" i="1"/>
  <c r="M512" i="1"/>
  <c r="B512" i="1"/>
  <c r="Z511" i="1"/>
  <c r="Y511" i="1"/>
  <c r="X511" i="1"/>
  <c r="W511" i="1"/>
  <c r="V511" i="1"/>
  <c r="Q511" i="1"/>
  <c r="N511" i="1"/>
  <c r="M511" i="1"/>
  <c r="B511" i="1"/>
  <c r="Z510" i="1"/>
  <c r="Y510" i="1"/>
  <c r="X510" i="1"/>
  <c r="W510" i="1"/>
  <c r="V510" i="1"/>
  <c r="Q510" i="1"/>
  <c r="N510" i="1"/>
  <c r="M510" i="1"/>
  <c r="B510" i="1"/>
  <c r="Z509" i="1"/>
  <c r="Y509" i="1"/>
  <c r="X509" i="1"/>
  <c r="W509" i="1"/>
  <c r="V509" i="1"/>
  <c r="Q509" i="1"/>
  <c r="N509" i="1"/>
  <c r="M509" i="1"/>
  <c r="B509" i="1"/>
  <c r="Z508" i="1"/>
  <c r="Y508" i="1"/>
  <c r="X508" i="1"/>
  <c r="W508" i="1"/>
  <c r="V508" i="1"/>
  <c r="Q508" i="1"/>
  <c r="N508" i="1"/>
  <c r="M508" i="1"/>
  <c r="B508" i="1"/>
  <c r="Z507" i="1"/>
  <c r="Y507" i="1"/>
  <c r="X507" i="1"/>
  <c r="W507" i="1"/>
  <c r="V507" i="1"/>
  <c r="Q507" i="1"/>
  <c r="N507" i="1"/>
  <c r="M507" i="1"/>
  <c r="B507" i="1"/>
  <c r="Z506" i="1"/>
  <c r="Y506" i="1"/>
  <c r="X506" i="1"/>
  <c r="W506" i="1"/>
  <c r="V506" i="1"/>
  <c r="Q506" i="1"/>
  <c r="N506" i="1"/>
  <c r="M506" i="1"/>
  <c r="B506" i="1"/>
  <c r="Z505" i="1"/>
  <c r="Y505" i="1"/>
  <c r="X505" i="1"/>
  <c r="W505" i="1"/>
  <c r="V505" i="1"/>
  <c r="Q505" i="1"/>
  <c r="N505" i="1"/>
  <c r="M505" i="1"/>
  <c r="B505" i="1"/>
  <c r="Z504" i="1"/>
  <c r="Y504" i="1"/>
  <c r="X504" i="1"/>
  <c r="W504" i="1"/>
  <c r="V504" i="1"/>
  <c r="Q504" i="1"/>
  <c r="N504" i="1"/>
  <c r="M504" i="1"/>
  <c r="B504" i="1"/>
  <c r="Z503" i="1"/>
  <c r="Y503" i="1"/>
  <c r="X503" i="1"/>
  <c r="W503" i="1"/>
  <c r="V503" i="1"/>
  <c r="Q503" i="1"/>
  <c r="N503" i="1"/>
  <c r="M503" i="1"/>
  <c r="B503" i="1"/>
  <c r="Z502" i="1"/>
  <c r="Y502" i="1"/>
  <c r="X502" i="1"/>
  <c r="W502" i="1"/>
  <c r="V502" i="1"/>
  <c r="Q502" i="1"/>
  <c r="N502" i="1"/>
  <c r="M502" i="1"/>
  <c r="B502" i="1"/>
  <c r="Z501" i="1"/>
  <c r="Y501" i="1"/>
  <c r="X501" i="1"/>
  <c r="W501" i="1"/>
  <c r="V501" i="1"/>
  <c r="Q501" i="1"/>
  <c r="N501" i="1"/>
  <c r="M501" i="1"/>
  <c r="B501" i="1"/>
  <c r="Z500" i="1"/>
  <c r="Y500" i="1"/>
  <c r="X500" i="1"/>
  <c r="W500" i="1"/>
  <c r="V500" i="1"/>
  <c r="Q500" i="1"/>
  <c r="N500" i="1"/>
  <c r="M500" i="1"/>
  <c r="B500" i="1"/>
  <c r="Z499" i="1"/>
  <c r="Y499" i="1"/>
  <c r="X499" i="1"/>
  <c r="W499" i="1"/>
  <c r="V499" i="1"/>
  <c r="Q499" i="1"/>
  <c r="N499" i="1"/>
  <c r="M499" i="1"/>
  <c r="B499" i="1"/>
  <c r="Z498" i="1"/>
  <c r="Y498" i="1"/>
  <c r="X498" i="1"/>
  <c r="W498" i="1"/>
  <c r="V498" i="1"/>
  <c r="Q498" i="1"/>
  <c r="N498" i="1"/>
  <c r="M498" i="1"/>
  <c r="B498" i="1"/>
  <c r="Z497" i="1"/>
  <c r="Y497" i="1"/>
  <c r="X497" i="1"/>
  <c r="W497" i="1"/>
  <c r="V497" i="1"/>
  <c r="Q497" i="1"/>
  <c r="N497" i="1"/>
  <c r="M497" i="1"/>
  <c r="B497" i="1"/>
  <c r="Z496" i="1"/>
  <c r="Y496" i="1"/>
  <c r="X496" i="1"/>
  <c r="W496" i="1"/>
  <c r="V496" i="1"/>
  <c r="Q496" i="1"/>
  <c r="N496" i="1"/>
  <c r="M496" i="1"/>
  <c r="B496" i="1"/>
  <c r="Z495" i="1"/>
  <c r="Y495" i="1"/>
  <c r="X495" i="1"/>
  <c r="W495" i="1"/>
  <c r="V495" i="1"/>
  <c r="Q495" i="1"/>
  <c r="N495" i="1"/>
  <c r="M495" i="1"/>
  <c r="B495" i="1"/>
  <c r="Z494" i="1"/>
  <c r="Y494" i="1"/>
  <c r="X494" i="1"/>
  <c r="W494" i="1"/>
  <c r="V494" i="1"/>
  <c r="Q494" i="1"/>
  <c r="N494" i="1"/>
  <c r="M494" i="1"/>
  <c r="B494" i="1"/>
  <c r="Z493" i="1"/>
  <c r="Y493" i="1"/>
  <c r="X493" i="1"/>
  <c r="W493" i="1"/>
  <c r="V493" i="1"/>
  <c r="Q493" i="1"/>
  <c r="N493" i="1"/>
  <c r="M493" i="1"/>
  <c r="B493" i="1"/>
  <c r="Z492" i="1"/>
  <c r="Y492" i="1"/>
  <c r="X492" i="1"/>
  <c r="W492" i="1"/>
  <c r="V492" i="1"/>
  <c r="Q492" i="1"/>
  <c r="N492" i="1"/>
  <c r="M492" i="1"/>
  <c r="B492" i="1"/>
  <c r="Z491" i="1"/>
  <c r="Y491" i="1"/>
  <c r="X491" i="1"/>
  <c r="W491" i="1"/>
  <c r="V491" i="1"/>
  <c r="Q491" i="1"/>
  <c r="N491" i="1"/>
  <c r="M491" i="1"/>
  <c r="B491" i="1"/>
  <c r="Z490" i="1"/>
  <c r="Y490" i="1"/>
  <c r="X490" i="1"/>
  <c r="W490" i="1"/>
  <c r="V490" i="1"/>
  <c r="Q490" i="1"/>
  <c r="N490" i="1"/>
  <c r="M490" i="1"/>
  <c r="B490" i="1"/>
  <c r="Z489" i="1"/>
  <c r="Y489" i="1"/>
  <c r="X489" i="1"/>
  <c r="W489" i="1"/>
  <c r="V489" i="1"/>
  <c r="Q489" i="1"/>
  <c r="N489" i="1"/>
  <c r="M489" i="1"/>
  <c r="B489" i="1"/>
  <c r="Z488" i="1"/>
  <c r="Y488" i="1"/>
  <c r="X488" i="1"/>
  <c r="W488" i="1"/>
  <c r="V488" i="1"/>
  <c r="Q488" i="1"/>
  <c r="N488" i="1"/>
  <c r="M488" i="1"/>
  <c r="B488" i="1"/>
  <c r="Z487" i="1"/>
  <c r="Y487" i="1"/>
  <c r="X487" i="1"/>
  <c r="W487" i="1"/>
  <c r="V487" i="1"/>
  <c r="Q487" i="1"/>
  <c r="N487" i="1"/>
  <c r="M487" i="1"/>
  <c r="B487" i="1"/>
  <c r="Z486" i="1"/>
  <c r="Y486" i="1"/>
  <c r="X486" i="1"/>
  <c r="W486" i="1"/>
  <c r="V486" i="1"/>
  <c r="Q486" i="1"/>
  <c r="N486" i="1"/>
  <c r="M486" i="1"/>
  <c r="B486" i="1"/>
  <c r="Z485" i="1"/>
  <c r="Y485" i="1"/>
  <c r="X485" i="1"/>
  <c r="W485" i="1"/>
  <c r="V485" i="1"/>
  <c r="Q485" i="1"/>
  <c r="N485" i="1"/>
  <c r="M485" i="1"/>
  <c r="B485" i="1"/>
  <c r="Z484" i="1"/>
  <c r="Y484" i="1"/>
  <c r="X484" i="1"/>
  <c r="W484" i="1"/>
  <c r="V484" i="1"/>
  <c r="Q484" i="1"/>
  <c r="N484" i="1"/>
  <c r="M484" i="1"/>
  <c r="B484" i="1"/>
  <c r="Z483" i="1"/>
  <c r="Y483" i="1"/>
  <c r="X483" i="1"/>
  <c r="W483" i="1"/>
  <c r="V483" i="1"/>
  <c r="Q483" i="1"/>
  <c r="N483" i="1"/>
  <c r="M483" i="1"/>
  <c r="B483" i="1"/>
  <c r="Z482" i="1"/>
  <c r="Y482" i="1"/>
  <c r="X482" i="1"/>
  <c r="W482" i="1"/>
  <c r="V482" i="1"/>
  <c r="Q482" i="1"/>
  <c r="N482" i="1"/>
  <c r="M482" i="1"/>
  <c r="B482" i="1"/>
  <c r="Z481" i="1"/>
  <c r="Y481" i="1"/>
  <c r="X481" i="1"/>
  <c r="W481" i="1"/>
  <c r="V481" i="1"/>
  <c r="Q481" i="1"/>
  <c r="N481" i="1"/>
  <c r="M481" i="1"/>
  <c r="B481" i="1"/>
  <c r="Z480" i="1"/>
  <c r="Y480" i="1"/>
  <c r="X480" i="1"/>
  <c r="W480" i="1"/>
  <c r="V480" i="1"/>
  <c r="Q480" i="1"/>
  <c r="N480" i="1"/>
  <c r="M480" i="1"/>
  <c r="B480" i="1"/>
  <c r="Z479" i="1"/>
  <c r="Y479" i="1"/>
  <c r="X479" i="1"/>
  <c r="W479" i="1"/>
  <c r="V479" i="1"/>
  <c r="Q479" i="1"/>
  <c r="N479" i="1"/>
  <c r="M479" i="1"/>
  <c r="B479" i="1"/>
  <c r="Z478" i="1"/>
  <c r="Y478" i="1"/>
  <c r="X478" i="1"/>
  <c r="W478" i="1"/>
  <c r="V478" i="1"/>
  <c r="Q478" i="1"/>
  <c r="N478" i="1"/>
  <c r="M478" i="1"/>
  <c r="B478" i="1"/>
  <c r="Z477" i="1"/>
  <c r="Y477" i="1"/>
  <c r="X477" i="1"/>
  <c r="W477" i="1"/>
  <c r="V477" i="1"/>
  <c r="Q477" i="1"/>
  <c r="N477" i="1"/>
  <c r="M477" i="1"/>
  <c r="B477" i="1"/>
  <c r="Z476" i="1"/>
  <c r="Y476" i="1"/>
  <c r="X476" i="1"/>
  <c r="W476" i="1"/>
  <c r="V476" i="1"/>
  <c r="Q476" i="1"/>
  <c r="N476" i="1"/>
  <c r="M476" i="1"/>
  <c r="B476" i="1"/>
  <c r="Z475" i="1"/>
  <c r="Y475" i="1"/>
  <c r="X475" i="1"/>
  <c r="W475" i="1"/>
  <c r="V475" i="1"/>
  <c r="Q475" i="1"/>
  <c r="N475" i="1"/>
  <c r="M475" i="1"/>
  <c r="B475" i="1"/>
  <c r="Z474" i="1"/>
  <c r="Y474" i="1"/>
  <c r="X474" i="1"/>
  <c r="W474" i="1"/>
  <c r="V474" i="1"/>
  <c r="Q474" i="1"/>
  <c r="N474" i="1"/>
  <c r="M474" i="1"/>
  <c r="B474" i="1"/>
  <c r="Z473" i="1"/>
  <c r="Y473" i="1"/>
  <c r="X473" i="1"/>
  <c r="W473" i="1"/>
  <c r="V473" i="1"/>
  <c r="Q473" i="1"/>
  <c r="N473" i="1"/>
  <c r="M473" i="1"/>
  <c r="B473" i="1"/>
  <c r="Z472" i="1"/>
  <c r="Y472" i="1"/>
  <c r="X472" i="1"/>
  <c r="W472" i="1"/>
  <c r="V472" i="1"/>
  <c r="Q472" i="1"/>
  <c r="N472" i="1"/>
  <c r="M472" i="1"/>
  <c r="B472" i="1"/>
  <c r="Z471" i="1"/>
  <c r="Y471" i="1"/>
  <c r="X471" i="1"/>
  <c r="W471" i="1"/>
  <c r="V471" i="1"/>
  <c r="Q471" i="1"/>
  <c r="N471" i="1"/>
  <c r="M471" i="1"/>
  <c r="B471" i="1"/>
  <c r="Z470" i="1"/>
  <c r="Y470" i="1"/>
  <c r="X470" i="1"/>
  <c r="W470" i="1"/>
  <c r="V470" i="1"/>
  <c r="Q470" i="1"/>
  <c r="N470" i="1"/>
  <c r="M470" i="1"/>
  <c r="B470" i="1"/>
  <c r="Z469" i="1"/>
  <c r="Y469" i="1"/>
  <c r="X469" i="1"/>
  <c r="W469" i="1"/>
  <c r="V469" i="1"/>
  <c r="Q469" i="1"/>
  <c r="N469" i="1"/>
  <c r="M469" i="1"/>
  <c r="B469" i="1"/>
  <c r="Z468" i="1"/>
  <c r="Y468" i="1"/>
  <c r="X468" i="1"/>
  <c r="W468" i="1"/>
  <c r="V468" i="1"/>
  <c r="Q468" i="1"/>
  <c r="N468" i="1"/>
  <c r="M468" i="1"/>
  <c r="B468" i="1"/>
  <c r="Z467" i="1"/>
  <c r="Y467" i="1"/>
  <c r="X467" i="1"/>
  <c r="W467" i="1"/>
  <c r="V467" i="1"/>
  <c r="Q467" i="1"/>
  <c r="N467" i="1"/>
  <c r="M467" i="1"/>
  <c r="B467" i="1"/>
  <c r="Z466" i="1"/>
  <c r="Y466" i="1"/>
  <c r="X466" i="1"/>
  <c r="W466" i="1"/>
  <c r="V466" i="1"/>
  <c r="Q466" i="1"/>
  <c r="N466" i="1"/>
  <c r="M466" i="1"/>
  <c r="B466" i="1"/>
  <c r="Z465" i="1"/>
  <c r="Y465" i="1"/>
  <c r="X465" i="1"/>
  <c r="W465" i="1"/>
  <c r="V465" i="1"/>
  <c r="Q465" i="1"/>
  <c r="N465" i="1"/>
  <c r="M465" i="1"/>
  <c r="B465" i="1"/>
  <c r="Z464" i="1"/>
  <c r="Y464" i="1"/>
  <c r="X464" i="1"/>
  <c r="W464" i="1"/>
  <c r="V464" i="1"/>
  <c r="Q464" i="1"/>
  <c r="N464" i="1"/>
  <c r="M464" i="1"/>
  <c r="B464" i="1"/>
  <c r="Z463" i="1"/>
  <c r="Y463" i="1"/>
  <c r="X463" i="1"/>
  <c r="W463" i="1"/>
  <c r="V463" i="1"/>
  <c r="Q463" i="1"/>
  <c r="N463" i="1"/>
  <c r="M463" i="1"/>
  <c r="B463" i="1"/>
  <c r="Z462" i="1"/>
  <c r="Y462" i="1"/>
  <c r="X462" i="1"/>
  <c r="W462" i="1"/>
  <c r="V462" i="1"/>
  <c r="Q462" i="1"/>
  <c r="N462" i="1"/>
  <c r="M462" i="1"/>
  <c r="B462" i="1"/>
  <c r="Z461" i="1"/>
  <c r="Y461" i="1"/>
  <c r="X461" i="1"/>
  <c r="W461" i="1"/>
  <c r="V461" i="1"/>
  <c r="Q461" i="1"/>
  <c r="N461" i="1"/>
  <c r="M461" i="1"/>
  <c r="B461" i="1"/>
  <c r="Z460" i="1"/>
  <c r="Y460" i="1"/>
  <c r="X460" i="1"/>
  <c r="W460" i="1"/>
  <c r="V460" i="1"/>
  <c r="Q460" i="1"/>
  <c r="N460" i="1"/>
  <c r="M460" i="1"/>
  <c r="B460" i="1"/>
  <c r="Z459" i="1"/>
  <c r="Y459" i="1"/>
  <c r="X459" i="1"/>
  <c r="W459" i="1"/>
  <c r="V459" i="1"/>
  <c r="Q459" i="1"/>
  <c r="N459" i="1"/>
  <c r="M459" i="1"/>
  <c r="B459" i="1"/>
  <c r="Z458" i="1"/>
  <c r="Y458" i="1"/>
  <c r="X458" i="1"/>
  <c r="W458" i="1"/>
  <c r="V458" i="1"/>
  <c r="Q458" i="1"/>
  <c r="N458" i="1"/>
  <c r="M458" i="1"/>
  <c r="B458" i="1"/>
  <c r="Z457" i="1"/>
  <c r="Y457" i="1"/>
  <c r="X457" i="1"/>
  <c r="W457" i="1"/>
  <c r="V457" i="1"/>
  <c r="Q457" i="1"/>
  <c r="N457" i="1"/>
  <c r="M457" i="1"/>
  <c r="B457" i="1"/>
  <c r="Z456" i="1"/>
  <c r="Y456" i="1"/>
  <c r="X456" i="1"/>
  <c r="W456" i="1"/>
  <c r="V456" i="1"/>
  <c r="Q456" i="1"/>
  <c r="N456" i="1"/>
  <c r="M456" i="1"/>
  <c r="B456" i="1"/>
  <c r="Z455" i="1"/>
  <c r="Y455" i="1"/>
  <c r="X455" i="1"/>
  <c r="W455" i="1"/>
  <c r="V455" i="1"/>
  <c r="Q455" i="1"/>
  <c r="N455" i="1"/>
  <c r="M455" i="1"/>
  <c r="B455" i="1"/>
  <c r="Z454" i="1"/>
  <c r="Y454" i="1"/>
  <c r="X454" i="1"/>
  <c r="W454" i="1"/>
  <c r="V454" i="1"/>
  <c r="Q454" i="1"/>
  <c r="N454" i="1"/>
  <c r="M454" i="1"/>
  <c r="B454" i="1"/>
  <c r="Z453" i="1"/>
  <c r="Y453" i="1"/>
  <c r="X453" i="1"/>
  <c r="W453" i="1"/>
  <c r="V453" i="1"/>
  <c r="Q453" i="1"/>
  <c r="N453" i="1"/>
  <c r="M453" i="1"/>
  <c r="B453" i="1"/>
  <c r="Z452" i="1"/>
  <c r="Y452" i="1"/>
  <c r="X452" i="1"/>
  <c r="W452" i="1"/>
  <c r="V452" i="1"/>
  <c r="Q452" i="1"/>
  <c r="N452" i="1"/>
  <c r="M452" i="1"/>
  <c r="B452" i="1"/>
  <c r="Z451" i="1"/>
  <c r="Y451" i="1"/>
  <c r="X451" i="1"/>
  <c r="W451" i="1"/>
  <c r="V451" i="1"/>
  <c r="Q451" i="1"/>
  <c r="N451" i="1"/>
  <c r="M451" i="1"/>
  <c r="B451" i="1"/>
  <c r="Z450" i="1"/>
  <c r="Y450" i="1"/>
  <c r="X450" i="1"/>
  <c r="W450" i="1"/>
  <c r="V450" i="1"/>
  <c r="Q450" i="1"/>
  <c r="N450" i="1"/>
  <c r="M450" i="1"/>
  <c r="B450" i="1"/>
  <c r="Z449" i="1"/>
  <c r="Y449" i="1"/>
  <c r="X449" i="1"/>
  <c r="W449" i="1"/>
  <c r="V449" i="1"/>
  <c r="Q449" i="1"/>
  <c r="N449" i="1"/>
  <c r="M449" i="1"/>
  <c r="B449" i="1"/>
  <c r="Z448" i="1"/>
  <c r="Y448" i="1"/>
  <c r="X448" i="1"/>
  <c r="W448" i="1"/>
  <c r="V448" i="1"/>
  <c r="Q448" i="1"/>
  <c r="N448" i="1"/>
  <c r="M448" i="1"/>
  <c r="B448" i="1"/>
  <c r="Z447" i="1"/>
  <c r="Y447" i="1"/>
  <c r="X447" i="1"/>
  <c r="W447" i="1"/>
  <c r="V447" i="1"/>
  <c r="Q447" i="1"/>
  <c r="N447" i="1"/>
  <c r="M447" i="1"/>
  <c r="B447" i="1"/>
  <c r="Z446" i="1"/>
  <c r="Y446" i="1"/>
  <c r="X446" i="1"/>
  <c r="W446" i="1"/>
  <c r="V446" i="1"/>
  <c r="Q446" i="1"/>
  <c r="N446" i="1"/>
  <c r="M446" i="1"/>
  <c r="B446" i="1"/>
  <c r="Z445" i="1"/>
  <c r="Y445" i="1"/>
  <c r="X445" i="1"/>
  <c r="W445" i="1"/>
  <c r="V445" i="1"/>
  <c r="Q445" i="1"/>
  <c r="N445" i="1"/>
  <c r="M445" i="1"/>
  <c r="B445" i="1"/>
  <c r="Z444" i="1"/>
  <c r="Y444" i="1"/>
  <c r="X444" i="1"/>
  <c r="W444" i="1"/>
  <c r="V444" i="1"/>
  <c r="Q444" i="1"/>
  <c r="N444" i="1"/>
  <c r="M444" i="1"/>
  <c r="B444" i="1"/>
  <c r="Z443" i="1"/>
  <c r="Y443" i="1"/>
  <c r="X443" i="1"/>
  <c r="W443" i="1"/>
  <c r="V443" i="1"/>
  <c r="Q443" i="1"/>
  <c r="N443" i="1"/>
  <c r="M443" i="1"/>
  <c r="B443" i="1"/>
  <c r="Z442" i="1"/>
  <c r="Y442" i="1"/>
  <c r="X442" i="1"/>
  <c r="W442" i="1"/>
  <c r="V442" i="1"/>
  <c r="Q442" i="1"/>
  <c r="N442" i="1"/>
  <c r="M442" i="1"/>
  <c r="B442" i="1"/>
  <c r="Z441" i="1"/>
  <c r="Y441" i="1"/>
  <c r="X441" i="1"/>
  <c r="W441" i="1"/>
  <c r="V441" i="1"/>
  <c r="Q441" i="1"/>
  <c r="N441" i="1"/>
  <c r="M441" i="1"/>
  <c r="B441" i="1"/>
  <c r="Z440" i="1"/>
  <c r="Y440" i="1"/>
  <c r="X440" i="1"/>
  <c r="W440" i="1"/>
  <c r="V440" i="1"/>
  <c r="Q440" i="1"/>
  <c r="N440" i="1"/>
  <c r="M440" i="1"/>
  <c r="B440" i="1"/>
  <c r="Z439" i="1"/>
  <c r="Y439" i="1"/>
  <c r="X439" i="1"/>
  <c r="W439" i="1"/>
  <c r="V439" i="1"/>
  <c r="Q439" i="1"/>
  <c r="N439" i="1"/>
  <c r="M439" i="1"/>
  <c r="B439" i="1"/>
  <c r="Z438" i="1"/>
  <c r="Y438" i="1"/>
  <c r="X438" i="1"/>
  <c r="W438" i="1"/>
  <c r="V438" i="1"/>
  <c r="Q438" i="1"/>
  <c r="N438" i="1"/>
  <c r="M438" i="1"/>
  <c r="B438" i="1"/>
  <c r="Z437" i="1"/>
  <c r="Y437" i="1"/>
  <c r="X437" i="1"/>
  <c r="W437" i="1"/>
  <c r="V437" i="1"/>
  <c r="Q437" i="1"/>
  <c r="N437" i="1"/>
  <c r="M437" i="1"/>
  <c r="B437" i="1"/>
  <c r="Z436" i="1"/>
  <c r="Y436" i="1"/>
  <c r="X436" i="1"/>
  <c r="W436" i="1"/>
  <c r="V436" i="1"/>
  <c r="Q436" i="1"/>
  <c r="N436" i="1"/>
  <c r="M436" i="1"/>
  <c r="B436" i="1"/>
  <c r="Z435" i="1"/>
  <c r="Y435" i="1"/>
  <c r="X435" i="1"/>
  <c r="W435" i="1"/>
  <c r="V435" i="1"/>
  <c r="Q435" i="1"/>
  <c r="N435" i="1"/>
  <c r="M435" i="1"/>
  <c r="B435" i="1"/>
  <c r="Z434" i="1"/>
  <c r="Y434" i="1"/>
  <c r="X434" i="1"/>
  <c r="W434" i="1"/>
  <c r="V434" i="1"/>
  <c r="Q434" i="1"/>
  <c r="N434" i="1"/>
  <c r="M434" i="1"/>
  <c r="B434" i="1"/>
  <c r="Z433" i="1"/>
  <c r="Y433" i="1"/>
  <c r="X433" i="1"/>
  <c r="W433" i="1"/>
  <c r="V433" i="1"/>
  <c r="Q433" i="1"/>
  <c r="N433" i="1"/>
  <c r="M433" i="1"/>
  <c r="B433" i="1"/>
  <c r="Z432" i="1"/>
  <c r="Y432" i="1"/>
  <c r="X432" i="1"/>
  <c r="W432" i="1"/>
  <c r="V432" i="1"/>
  <c r="Q432" i="1"/>
  <c r="N432" i="1"/>
  <c r="M432" i="1"/>
  <c r="B432" i="1"/>
  <c r="Z431" i="1"/>
  <c r="Y431" i="1"/>
  <c r="X431" i="1"/>
  <c r="W431" i="1"/>
  <c r="V431" i="1"/>
  <c r="Q431" i="1"/>
  <c r="N431" i="1"/>
  <c r="M431" i="1"/>
  <c r="B431" i="1"/>
  <c r="Z430" i="1"/>
  <c r="Y430" i="1"/>
  <c r="X430" i="1"/>
  <c r="W430" i="1"/>
  <c r="V430" i="1"/>
  <c r="Q430" i="1"/>
  <c r="N430" i="1"/>
  <c r="M430" i="1"/>
  <c r="B430" i="1"/>
  <c r="Z429" i="1"/>
  <c r="Y429" i="1"/>
  <c r="X429" i="1"/>
  <c r="W429" i="1"/>
  <c r="V429" i="1"/>
  <c r="Q429" i="1"/>
  <c r="N429" i="1"/>
  <c r="M429" i="1"/>
  <c r="B429" i="1"/>
  <c r="Z428" i="1"/>
  <c r="Y428" i="1"/>
  <c r="X428" i="1"/>
  <c r="W428" i="1"/>
  <c r="V428" i="1"/>
  <c r="Q428" i="1"/>
  <c r="N428" i="1"/>
  <c r="M428" i="1"/>
  <c r="B428" i="1"/>
  <c r="Z427" i="1"/>
  <c r="Y427" i="1"/>
  <c r="X427" i="1"/>
  <c r="W427" i="1"/>
  <c r="V427" i="1"/>
  <c r="Q427" i="1"/>
  <c r="N427" i="1"/>
  <c r="M427" i="1"/>
  <c r="B427" i="1"/>
  <c r="Z426" i="1"/>
  <c r="Y426" i="1"/>
  <c r="X426" i="1"/>
  <c r="W426" i="1"/>
  <c r="V426" i="1"/>
  <c r="Q426" i="1"/>
  <c r="N426" i="1"/>
  <c r="M426" i="1"/>
  <c r="B426" i="1"/>
  <c r="Z425" i="1"/>
  <c r="Y425" i="1"/>
  <c r="X425" i="1"/>
  <c r="W425" i="1"/>
  <c r="V425" i="1"/>
  <c r="Q425" i="1"/>
  <c r="N425" i="1"/>
  <c r="M425" i="1"/>
  <c r="B425" i="1"/>
  <c r="Z424" i="1"/>
  <c r="Y424" i="1"/>
  <c r="X424" i="1"/>
  <c r="W424" i="1"/>
  <c r="V424" i="1"/>
  <c r="Q424" i="1"/>
  <c r="N424" i="1"/>
  <c r="M424" i="1"/>
  <c r="B424" i="1"/>
  <c r="Z423" i="1"/>
  <c r="Y423" i="1"/>
  <c r="X423" i="1"/>
  <c r="W423" i="1"/>
  <c r="V423" i="1"/>
  <c r="Q423" i="1"/>
  <c r="N423" i="1"/>
  <c r="M423" i="1"/>
  <c r="B423" i="1"/>
  <c r="Z422" i="1"/>
  <c r="Y422" i="1"/>
  <c r="X422" i="1"/>
  <c r="W422" i="1"/>
  <c r="V422" i="1"/>
  <c r="Q422" i="1"/>
  <c r="N422" i="1"/>
  <c r="M422" i="1"/>
  <c r="B422" i="1"/>
  <c r="Z421" i="1"/>
  <c r="Y421" i="1"/>
  <c r="X421" i="1"/>
  <c r="W421" i="1"/>
  <c r="V421" i="1"/>
  <c r="Q421" i="1"/>
  <c r="N421" i="1"/>
  <c r="M421" i="1"/>
  <c r="B421" i="1"/>
  <c r="Z420" i="1"/>
  <c r="Y420" i="1"/>
  <c r="X420" i="1"/>
  <c r="W420" i="1"/>
  <c r="V420" i="1"/>
  <c r="Q420" i="1"/>
  <c r="N420" i="1"/>
  <c r="M420" i="1"/>
  <c r="B420" i="1"/>
  <c r="Z419" i="1"/>
  <c r="Y419" i="1"/>
  <c r="X419" i="1"/>
  <c r="W419" i="1"/>
  <c r="V419" i="1"/>
  <c r="Q419" i="1"/>
  <c r="N419" i="1"/>
  <c r="M419" i="1"/>
  <c r="B419" i="1"/>
  <c r="Z418" i="1"/>
  <c r="Y418" i="1"/>
  <c r="X418" i="1"/>
  <c r="W418" i="1"/>
  <c r="V418" i="1"/>
  <c r="Q418" i="1"/>
  <c r="N418" i="1"/>
  <c r="M418" i="1"/>
  <c r="B418" i="1"/>
  <c r="Z417" i="1"/>
  <c r="Y417" i="1"/>
  <c r="X417" i="1"/>
  <c r="W417" i="1"/>
  <c r="V417" i="1"/>
  <c r="Q417" i="1"/>
  <c r="N417" i="1"/>
  <c r="M417" i="1"/>
  <c r="B417" i="1"/>
  <c r="Z416" i="1"/>
  <c r="Y416" i="1"/>
  <c r="X416" i="1"/>
  <c r="W416" i="1"/>
  <c r="V416" i="1"/>
  <c r="Q416" i="1"/>
  <c r="N416" i="1"/>
  <c r="M416" i="1"/>
  <c r="B416" i="1"/>
  <c r="Z415" i="1"/>
  <c r="Y415" i="1"/>
  <c r="X415" i="1"/>
  <c r="W415" i="1"/>
  <c r="V415" i="1"/>
  <c r="Q415" i="1"/>
  <c r="N415" i="1"/>
  <c r="M415" i="1"/>
  <c r="B415" i="1"/>
  <c r="Z414" i="1"/>
  <c r="Y414" i="1"/>
  <c r="X414" i="1"/>
  <c r="W414" i="1"/>
  <c r="V414" i="1"/>
  <c r="Q414" i="1"/>
  <c r="N414" i="1"/>
  <c r="M414" i="1"/>
  <c r="B414" i="1"/>
  <c r="Z413" i="1"/>
  <c r="Y413" i="1"/>
  <c r="X413" i="1"/>
  <c r="W413" i="1"/>
  <c r="V413" i="1"/>
  <c r="Q413" i="1"/>
  <c r="N413" i="1"/>
  <c r="M413" i="1"/>
  <c r="B413" i="1"/>
  <c r="Z412" i="1"/>
  <c r="Y412" i="1"/>
  <c r="X412" i="1"/>
  <c r="W412" i="1"/>
  <c r="V412" i="1"/>
  <c r="Q412" i="1"/>
  <c r="N412" i="1"/>
  <c r="M412" i="1"/>
  <c r="B412" i="1"/>
  <c r="Z411" i="1"/>
  <c r="Y411" i="1"/>
  <c r="X411" i="1"/>
  <c r="W411" i="1"/>
  <c r="V411" i="1"/>
  <c r="Q411" i="1"/>
  <c r="N411" i="1"/>
  <c r="M411" i="1"/>
  <c r="B411" i="1"/>
  <c r="Z410" i="1"/>
  <c r="Y410" i="1"/>
  <c r="X410" i="1"/>
  <c r="W410" i="1"/>
  <c r="V410" i="1"/>
  <c r="Q410" i="1"/>
  <c r="N410" i="1"/>
  <c r="M410" i="1"/>
  <c r="B410" i="1"/>
  <c r="Z409" i="1"/>
  <c r="Y409" i="1"/>
  <c r="X409" i="1"/>
  <c r="W409" i="1"/>
  <c r="V409" i="1"/>
  <c r="Q409" i="1"/>
  <c r="N409" i="1"/>
  <c r="M409" i="1"/>
  <c r="B409" i="1"/>
  <c r="Z408" i="1"/>
  <c r="Y408" i="1"/>
  <c r="X408" i="1"/>
  <c r="W408" i="1"/>
  <c r="V408" i="1"/>
  <c r="Q408" i="1"/>
  <c r="N408" i="1"/>
  <c r="M408" i="1"/>
  <c r="B408" i="1"/>
  <c r="Z407" i="1"/>
  <c r="Y407" i="1"/>
  <c r="X407" i="1"/>
  <c r="W407" i="1"/>
  <c r="V407" i="1"/>
  <c r="Q407" i="1"/>
  <c r="N407" i="1"/>
  <c r="M407" i="1"/>
  <c r="B407" i="1"/>
  <c r="Z406" i="1"/>
  <c r="Y406" i="1"/>
  <c r="X406" i="1"/>
  <c r="W406" i="1"/>
  <c r="V406" i="1"/>
  <c r="Q406" i="1"/>
  <c r="N406" i="1"/>
  <c r="M406" i="1"/>
  <c r="B406" i="1"/>
  <c r="Z405" i="1"/>
  <c r="Y405" i="1"/>
  <c r="X405" i="1"/>
  <c r="W405" i="1"/>
  <c r="V405" i="1"/>
  <c r="Q405" i="1"/>
  <c r="N405" i="1"/>
  <c r="M405" i="1"/>
  <c r="B405" i="1"/>
  <c r="Z404" i="1"/>
  <c r="Y404" i="1"/>
  <c r="X404" i="1"/>
  <c r="W404" i="1"/>
  <c r="V404" i="1"/>
  <c r="Q404" i="1"/>
  <c r="N404" i="1"/>
  <c r="M404" i="1"/>
  <c r="B404" i="1"/>
  <c r="Z403" i="1"/>
  <c r="Y403" i="1"/>
  <c r="X403" i="1"/>
  <c r="W403" i="1"/>
  <c r="V403" i="1"/>
  <c r="Q403" i="1"/>
  <c r="N403" i="1"/>
  <c r="M403" i="1"/>
  <c r="B403" i="1"/>
  <c r="Z402" i="1"/>
  <c r="Y402" i="1"/>
  <c r="X402" i="1"/>
  <c r="W402" i="1"/>
  <c r="V402" i="1"/>
  <c r="Q402" i="1"/>
  <c r="N402" i="1"/>
  <c r="M402" i="1"/>
  <c r="B402" i="1"/>
  <c r="Z401" i="1"/>
  <c r="Y401" i="1"/>
  <c r="X401" i="1"/>
  <c r="W401" i="1"/>
  <c r="V401" i="1"/>
  <c r="Q401" i="1"/>
  <c r="N401" i="1"/>
  <c r="M401" i="1"/>
  <c r="B401" i="1"/>
  <c r="Z400" i="1"/>
  <c r="Y400" i="1"/>
  <c r="X400" i="1"/>
  <c r="W400" i="1"/>
  <c r="V400" i="1"/>
  <c r="Q400" i="1"/>
  <c r="N400" i="1"/>
  <c r="M400" i="1"/>
  <c r="B400" i="1"/>
  <c r="Z399" i="1"/>
  <c r="Y399" i="1"/>
  <c r="X399" i="1"/>
  <c r="W399" i="1"/>
  <c r="V399" i="1"/>
  <c r="Q399" i="1"/>
  <c r="N399" i="1"/>
  <c r="M399" i="1"/>
  <c r="B399" i="1"/>
  <c r="Z398" i="1"/>
  <c r="Y398" i="1"/>
  <c r="X398" i="1"/>
  <c r="W398" i="1"/>
  <c r="V398" i="1"/>
  <c r="Q398" i="1"/>
  <c r="N398" i="1"/>
  <c r="M398" i="1"/>
  <c r="B398" i="1"/>
  <c r="Z397" i="1"/>
  <c r="Y397" i="1"/>
  <c r="X397" i="1"/>
  <c r="W397" i="1"/>
  <c r="V397" i="1"/>
  <c r="Q397" i="1"/>
  <c r="N397" i="1"/>
  <c r="M397" i="1"/>
  <c r="B397" i="1"/>
  <c r="Z396" i="1"/>
  <c r="Y396" i="1"/>
  <c r="X396" i="1"/>
  <c r="W396" i="1"/>
  <c r="V396" i="1"/>
  <c r="Q396" i="1"/>
  <c r="N396" i="1"/>
  <c r="M396" i="1"/>
  <c r="B396" i="1"/>
  <c r="Z395" i="1"/>
  <c r="Y395" i="1"/>
  <c r="X395" i="1"/>
  <c r="W395" i="1"/>
  <c r="V395" i="1"/>
  <c r="Q395" i="1"/>
  <c r="N395" i="1"/>
  <c r="M395" i="1"/>
  <c r="B395" i="1"/>
  <c r="Z394" i="1"/>
  <c r="Y394" i="1"/>
  <c r="X394" i="1"/>
  <c r="W394" i="1"/>
  <c r="V394" i="1"/>
  <c r="Q394" i="1"/>
  <c r="N394" i="1"/>
  <c r="M394" i="1"/>
  <c r="B394" i="1"/>
  <c r="Z393" i="1"/>
  <c r="Y393" i="1"/>
  <c r="X393" i="1"/>
  <c r="W393" i="1"/>
  <c r="V393" i="1"/>
  <c r="Q393" i="1"/>
  <c r="N393" i="1"/>
  <c r="M393" i="1"/>
  <c r="B393" i="1"/>
  <c r="Z392" i="1"/>
  <c r="Y392" i="1"/>
  <c r="X392" i="1"/>
  <c r="W392" i="1"/>
  <c r="V392" i="1"/>
  <c r="Q392" i="1"/>
  <c r="N392" i="1"/>
  <c r="M392" i="1"/>
  <c r="B392" i="1"/>
  <c r="Z391" i="1"/>
  <c r="Y391" i="1"/>
  <c r="X391" i="1"/>
  <c r="W391" i="1"/>
  <c r="V391" i="1"/>
  <c r="Q391" i="1"/>
  <c r="N391" i="1"/>
  <c r="M391" i="1"/>
  <c r="B391" i="1"/>
  <c r="Z390" i="1"/>
  <c r="Y390" i="1"/>
  <c r="X390" i="1"/>
  <c r="W390" i="1"/>
  <c r="V390" i="1"/>
  <c r="Q390" i="1"/>
  <c r="N390" i="1"/>
  <c r="M390" i="1"/>
  <c r="B390" i="1"/>
  <c r="Z389" i="1"/>
  <c r="Y389" i="1"/>
  <c r="X389" i="1"/>
  <c r="W389" i="1"/>
  <c r="V389" i="1"/>
  <c r="Q389" i="1"/>
  <c r="N389" i="1"/>
  <c r="M389" i="1"/>
  <c r="B389" i="1"/>
  <c r="Z388" i="1"/>
  <c r="Y388" i="1"/>
  <c r="X388" i="1"/>
  <c r="W388" i="1"/>
  <c r="V388" i="1"/>
  <c r="Q388" i="1"/>
  <c r="N388" i="1"/>
  <c r="M388" i="1"/>
  <c r="B388" i="1"/>
  <c r="Z387" i="1"/>
  <c r="Y387" i="1"/>
  <c r="X387" i="1"/>
  <c r="W387" i="1"/>
  <c r="V387" i="1"/>
  <c r="Q387" i="1"/>
  <c r="N387" i="1"/>
  <c r="M387" i="1"/>
  <c r="B387" i="1"/>
  <c r="Z386" i="1"/>
  <c r="Y386" i="1"/>
  <c r="X386" i="1"/>
  <c r="W386" i="1"/>
  <c r="V386" i="1"/>
  <c r="Q386" i="1"/>
  <c r="N386" i="1"/>
  <c r="M386" i="1"/>
  <c r="B386" i="1"/>
  <c r="Z385" i="1"/>
  <c r="Y385" i="1"/>
  <c r="X385" i="1"/>
  <c r="W385" i="1"/>
  <c r="V385" i="1"/>
  <c r="Q385" i="1"/>
  <c r="N385" i="1"/>
  <c r="M385" i="1"/>
  <c r="B385" i="1"/>
  <c r="Z384" i="1"/>
  <c r="Y384" i="1"/>
  <c r="X384" i="1"/>
  <c r="W384" i="1"/>
  <c r="V384" i="1"/>
  <c r="Q384" i="1"/>
  <c r="N384" i="1"/>
  <c r="M384" i="1"/>
  <c r="B384" i="1"/>
  <c r="Z383" i="1"/>
  <c r="Y383" i="1"/>
  <c r="X383" i="1"/>
  <c r="W383" i="1"/>
  <c r="V383" i="1"/>
  <c r="Q383" i="1"/>
  <c r="N383" i="1"/>
  <c r="M383" i="1"/>
  <c r="B383" i="1"/>
  <c r="Z382" i="1"/>
  <c r="Y382" i="1"/>
  <c r="X382" i="1"/>
  <c r="W382" i="1"/>
  <c r="V382" i="1"/>
  <c r="Q382" i="1"/>
  <c r="N382" i="1"/>
  <c r="M382" i="1"/>
  <c r="B382" i="1"/>
  <c r="Z381" i="1"/>
  <c r="Y381" i="1"/>
  <c r="X381" i="1"/>
  <c r="W381" i="1"/>
  <c r="V381" i="1"/>
  <c r="Q381" i="1"/>
  <c r="N381" i="1"/>
  <c r="M381" i="1"/>
  <c r="B381" i="1"/>
  <c r="Z380" i="1"/>
  <c r="Y380" i="1"/>
  <c r="X380" i="1"/>
  <c r="W380" i="1"/>
  <c r="V380" i="1"/>
  <c r="Q380" i="1"/>
  <c r="N380" i="1"/>
  <c r="M380" i="1"/>
  <c r="B380" i="1"/>
  <c r="Z379" i="1"/>
  <c r="Y379" i="1"/>
  <c r="X379" i="1"/>
  <c r="W379" i="1"/>
  <c r="V379" i="1"/>
  <c r="Q379" i="1"/>
  <c r="N379" i="1"/>
  <c r="M379" i="1"/>
  <c r="B379" i="1"/>
  <c r="Z378" i="1"/>
  <c r="Y378" i="1"/>
  <c r="X378" i="1"/>
  <c r="W378" i="1"/>
  <c r="V378" i="1"/>
  <c r="Q378" i="1"/>
  <c r="N378" i="1"/>
  <c r="M378" i="1"/>
  <c r="B378" i="1"/>
  <c r="Z377" i="1"/>
  <c r="Y377" i="1"/>
  <c r="X377" i="1"/>
  <c r="W377" i="1"/>
  <c r="V377" i="1"/>
  <c r="Q377" i="1"/>
  <c r="N377" i="1"/>
  <c r="M377" i="1"/>
  <c r="B377" i="1"/>
  <c r="Z376" i="1"/>
  <c r="Y376" i="1"/>
  <c r="X376" i="1"/>
  <c r="W376" i="1"/>
  <c r="V376" i="1"/>
  <c r="Q376" i="1"/>
  <c r="N376" i="1"/>
  <c r="M376" i="1"/>
  <c r="B376" i="1"/>
  <c r="Z375" i="1"/>
  <c r="Y375" i="1"/>
  <c r="X375" i="1"/>
  <c r="W375" i="1"/>
  <c r="V375" i="1"/>
  <c r="Q375" i="1"/>
  <c r="N375" i="1"/>
  <c r="M375" i="1"/>
  <c r="B375" i="1"/>
  <c r="Z374" i="1"/>
  <c r="Y374" i="1"/>
  <c r="X374" i="1"/>
  <c r="W374" i="1"/>
  <c r="V374" i="1"/>
  <c r="Q374" i="1"/>
  <c r="N374" i="1"/>
  <c r="M374" i="1"/>
  <c r="B374" i="1"/>
  <c r="Z373" i="1"/>
  <c r="Y373" i="1"/>
  <c r="X373" i="1"/>
  <c r="W373" i="1"/>
  <c r="V373" i="1"/>
  <c r="Q373" i="1"/>
  <c r="N373" i="1"/>
  <c r="M373" i="1"/>
  <c r="B373" i="1"/>
  <c r="Z372" i="1"/>
  <c r="Y372" i="1"/>
  <c r="X372" i="1"/>
  <c r="W372" i="1"/>
  <c r="V372" i="1"/>
  <c r="Q372" i="1"/>
  <c r="N372" i="1"/>
  <c r="M372" i="1"/>
  <c r="B372" i="1"/>
  <c r="Z371" i="1"/>
  <c r="Y371" i="1"/>
  <c r="X371" i="1"/>
  <c r="W371" i="1"/>
  <c r="V371" i="1"/>
  <c r="Q371" i="1"/>
  <c r="N371" i="1"/>
  <c r="M371" i="1"/>
  <c r="B371" i="1"/>
  <c r="Z370" i="1"/>
  <c r="Y370" i="1"/>
  <c r="X370" i="1"/>
  <c r="W370" i="1"/>
  <c r="V370" i="1"/>
  <c r="Q370" i="1"/>
  <c r="N370" i="1"/>
  <c r="M370" i="1"/>
  <c r="B370" i="1"/>
  <c r="Z369" i="1"/>
  <c r="Y369" i="1"/>
  <c r="X369" i="1"/>
  <c r="W369" i="1"/>
  <c r="V369" i="1"/>
  <c r="Q369" i="1"/>
  <c r="N369" i="1"/>
  <c r="M369" i="1"/>
  <c r="B369" i="1"/>
  <c r="Z368" i="1"/>
  <c r="Y368" i="1"/>
  <c r="X368" i="1"/>
  <c r="W368" i="1"/>
  <c r="V368" i="1"/>
  <c r="Q368" i="1"/>
  <c r="N368" i="1"/>
  <c r="M368" i="1"/>
  <c r="B368" i="1"/>
  <c r="Z367" i="1"/>
  <c r="Y367" i="1"/>
  <c r="X367" i="1"/>
  <c r="W367" i="1"/>
  <c r="V367" i="1"/>
  <c r="Q367" i="1"/>
  <c r="N367" i="1"/>
  <c r="M367" i="1"/>
  <c r="B367" i="1"/>
  <c r="Z366" i="1"/>
  <c r="Y366" i="1"/>
  <c r="X366" i="1"/>
  <c r="W366" i="1"/>
  <c r="V366" i="1"/>
  <c r="Q366" i="1"/>
  <c r="N366" i="1"/>
  <c r="M366" i="1"/>
  <c r="B366" i="1"/>
  <c r="Z365" i="1"/>
  <c r="Y365" i="1"/>
  <c r="X365" i="1"/>
  <c r="W365" i="1"/>
  <c r="V365" i="1"/>
  <c r="Q365" i="1"/>
  <c r="N365" i="1"/>
  <c r="M365" i="1"/>
  <c r="B365" i="1"/>
  <c r="Z364" i="1"/>
  <c r="Y364" i="1"/>
  <c r="X364" i="1"/>
  <c r="W364" i="1"/>
  <c r="V364" i="1"/>
  <c r="Q364" i="1"/>
  <c r="N364" i="1"/>
  <c r="M364" i="1"/>
  <c r="B364" i="1"/>
  <c r="Z363" i="1"/>
  <c r="Y363" i="1"/>
  <c r="X363" i="1"/>
  <c r="W363" i="1"/>
  <c r="V363" i="1"/>
  <c r="Q363" i="1"/>
  <c r="N363" i="1"/>
  <c r="M363" i="1"/>
  <c r="B363" i="1"/>
  <c r="Z362" i="1"/>
  <c r="Y362" i="1"/>
  <c r="X362" i="1"/>
  <c r="W362" i="1"/>
  <c r="V362" i="1"/>
  <c r="Q362" i="1"/>
  <c r="N362" i="1"/>
  <c r="M362" i="1"/>
  <c r="B362" i="1"/>
  <c r="Z361" i="1"/>
  <c r="Y361" i="1"/>
  <c r="X361" i="1"/>
  <c r="W361" i="1"/>
  <c r="V361" i="1"/>
  <c r="Q361" i="1"/>
  <c r="N361" i="1"/>
  <c r="M361" i="1"/>
  <c r="B361" i="1"/>
  <c r="Z360" i="1"/>
  <c r="Y360" i="1"/>
  <c r="X360" i="1"/>
  <c r="W360" i="1"/>
  <c r="V360" i="1"/>
  <c r="Q360" i="1"/>
  <c r="N360" i="1"/>
  <c r="M360" i="1"/>
  <c r="B360" i="1"/>
  <c r="Z359" i="1"/>
  <c r="Y359" i="1"/>
  <c r="X359" i="1"/>
  <c r="W359" i="1"/>
  <c r="V359" i="1"/>
  <c r="Q359" i="1"/>
  <c r="N359" i="1"/>
  <c r="M359" i="1"/>
  <c r="B359" i="1"/>
  <c r="Z358" i="1"/>
  <c r="Y358" i="1"/>
  <c r="X358" i="1"/>
  <c r="W358" i="1"/>
  <c r="V358" i="1"/>
  <c r="Q358" i="1"/>
  <c r="N358" i="1"/>
  <c r="M358" i="1"/>
  <c r="B358" i="1"/>
  <c r="Z357" i="1"/>
  <c r="Y357" i="1"/>
  <c r="X357" i="1"/>
  <c r="W357" i="1"/>
  <c r="V357" i="1"/>
  <c r="Q357" i="1"/>
  <c r="N357" i="1"/>
  <c r="M357" i="1"/>
  <c r="B357" i="1"/>
  <c r="Z356" i="1"/>
  <c r="Y356" i="1"/>
  <c r="X356" i="1"/>
  <c r="W356" i="1"/>
  <c r="V356" i="1"/>
  <c r="Q356" i="1"/>
  <c r="N356" i="1"/>
  <c r="M356" i="1"/>
  <c r="B356" i="1"/>
  <c r="Z355" i="1"/>
  <c r="Y355" i="1"/>
  <c r="X355" i="1"/>
  <c r="W355" i="1"/>
  <c r="V355" i="1"/>
  <c r="Q355" i="1"/>
  <c r="N355" i="1"/>
  <c r="M355" i="1"/>
  <c r="B355" i="1"/>
  <c r="Z354" i="1"/>
  <c r="Y354" i="1"/>
  <c r="X354" i="1"/>
  <c r="W354" i="1"/>
  <c r="V354" i="1"/>
  <c r="Q354" i="1"/>
  <c r="N354" i="1"/>
  <c r="M354" i="1"/>
  <c r="B354" i="1"/>
  <c r="Z353" i="1"/>
  <c r="Y353" i="1"/>
  <c r="X353" i="1"/>
  <c r="W353" i="1"/>
  <c r="V353" i="1"/>
  <c r="Q353" i="1"/>
  <c r="N353" i="1"/>
  <c r="M353" i="1"/>
  <c r="B353" i="1"/>
  <c r="Z352" i="1"/>
  <c r="Y352" i="1"/>
  <c r="X352" i="1"/>
  <c r="W352" i="1"/>
  <c r="V352" i="1"/>
  <c r="Q352" i="1"/>
  <c r="N352" i="1"/>
  <c r="M352" i="1"/>
  <c r="B352" i="1"/>
  <c r="Z351" i="1"/>
  <c r="Y351" i="1"/>
  <c r="X351" i="1"/>
  <c r="W351" i="1"/>
  <c r="V351" i="1"/>
  <c r="Q351" i="1"/>
  <c r="N351" i="1"/>
  <c r="M351" i="1"/>
  <c r="B351" i="1"/>
  <c r="Z350" i="1"/>
  <c r="Y350" i="1"/>
  <c r="X350" i="1"/>
  <c r="W350" i="1"/>
  <c r="V350" i="1"/>
  <c r="Q350" i="1"/>
  <c r="N350" i="1"/>
  <c r="M350" i="1"/>
  <c r="B350" i="1"/>
  <c r="Z349" i="1"/>
  <c r="Y349" i="1"/>
  <c r="X349" i="1"/>
  <c r="W349" i="1"/>
  <c r="V349" i="1"/>
  <c r="Q349" i="1"/>
  <c r="N349" i="1"/>
  <c r="M349" i="1"/>
  <c r="B349" i="1"/>
  <c r="Z348" i="1"/>
  <c r="Y348" i="1"/>
  <c r="X348" i="1"/>
  <c r="W348" i="1"/>
  <c r="V348" i="1"/>
  <c r="Q348" i="1"/>
  <c r="N348" i="1"/>
  <c r="M348" i="1"/>
  <c r="B348" i="1"/>
  <c r="Z347" i="1"/>
  <c r="Y347" i="1"/>
  <c r="X347" i="1"/>
  <c r="W347" i="1"/>
  <c r="V347" i="1"/>
  <c r="Q347" i="1"/>
  <c r="N347" i="1"/>
  <c r="M347" i="1"/>
  <c r="B347" i="1"/>
  <c r="Z346" i="1"/>
  <c r="Y346" i="1"/>
  <c r="X346" i="1"/>
  <c r="W346" i="1"/>
  <c r="V346" i="1"/>
  <c r="Q346" i="1"/>
  <c r="N346" i="1"/>
  <c r="M346" i="1"/>
  <c r="B346" i="1"/>
  <c r="Z345" i="1"/>
  <c r="Y345" i="1"/>
  <c r="X345" i="1"/>
  <c r="W345" i="1"/>
  <c r="V345" i="1"/>
  <c r="Q345" i="1"/>
  <c r="N345" i="1"/>
  <c r="M345" i="1"/>
  <c r="B345" i="1"/>
  <c r="Z344" i="1"/>
  <c r="Y344" i="1"/>
  <c r="X344" i="1"/>
  <c r="W344" i="1"/>
  <c r="V344" i="1"/>
  <c r="Q344" i="1"/>
  <c r="N344" i="1"/>
  <c r="M344" i="1"/>
  <c r="B344" i="1"/>
  <c r="Z343" i="1"/>
  <c r="Y343" i="1"/>
  <c r="X343" i="1"/>
  <c r="W343" i="1"/>
  <c r="V343" i="1"/>
  <c r="Q343" i="1"/>
  <c r="N343" i="1"/>
  <c r="M343" i="1"/>
  <c r="B343" i="1"/>
  <c r="Z342" i="1"/>
  <c r="Y342" i="1"/>
  <c r="X342" i="1"/>
  <c r="W342" i="1"/>
  <c r="V342" i="1"/>
  <c r="Q342" i="1"/>
  <c r="N342" i="1"/>
  <c r="M342" i="1"/>
  <c r="B342" i="1"/>
  <c r="Z341" i="1"/>
  <c r="Y341" i="1"/>
  <c r="X341" i="1"/>
  <c r="W341" i="1"/>
  <c r="V341" i="1"/>
  <c r="Q341" i="1"/>
  <c r="N341" i="1"/>
  <c r="M341" i="1"/>
  <c r="B341" i="1"/>
  <c r="Z340" i="1"/>
  <c r="Y340" i="1"/>
  <c r="X340" i="1"/>
  <c r="W340" i="1"/>
  <c r="V340" i="1"/>
  <c r="Q340" i="1"/>
  <c r="N340" i="1"/>
  <c r="M340" i="1"/>
  <c r="B340" i="1"/>
  <c r="Z339" i="1"/>
  <c r="Y339" i="1"/>
  <c r="X339" i="1"/>
  <c r="W339" i="1"/>
  <c r="V339" i="1"/>
  <c r="Q339" i="1"/>
  <c r="N339" i="1"/>
  <c r="M339" i="1"/>
  <c r="B339" i="1"/>
  <c r="Z338" i="1"/>
  <c r="Y338" i="1"/>
  <c r="X338" i="1"/>
  <c r="W338" i="1"/>
  <c r="V338" i="1"/>
  <c r="Q338" i="1"/>
  <c r="N338" i="1"/>
  <c r="M338" i="1"/>
  <c r="B338" i="1"/>
  <c r="Z337" i="1"/>
  <c r="Y337" i="1"/>
  <c r="X337" i="1"/>
  <c r="W337" i="1"/>
  <c r="V337" i="1"/>
  <c r="Q337" i="1"/>
  <c r="N337" i="1"/>
  <c r="M337" i="1"/>
  <c r="B337" i="1"/>
  <c r="Z336" i="1"/>
  <c r="Y336" i="1"/>
  <c r="X336" i="1"/>
  <c r="W336" i="1"/>
  <c r="V336" i="1"/>
  <c r="Q336" i="1"/>
  <c r="N336" i="1"/>
  <c r="M336" i="1"/>
  <c r="B336" i="1"/>
  <c r="Z335" i="1"/>
  <c r="Y335" i="1"/>
  <c r="X335" i="1"/>
  <c r="W335" i="1"/>
  <c r="V335" i="1"/>
  <c r="Q335" i="1"/>
  <c r="N335" i="1"/>
  <c r="M335" i="1"/>
  <c r="B335" i="1"/>
  <c r="Z334" i="1"/>
  <c r="Y334" i="1"/>
  <c r="X334" i="1"/>
  <c r="W334" i="1"/>
  <c r="V334" i="1"/>
  <c r="Q334" i="1"/>
  <c r="N334" i="1"/>
  <c r="M334" i="1"/>
  <c r="B334" i="1"/>
  <c r="Z333" i="1"/>
  <c r="Y333" i="1"/>
  <c r="X333" i="1"/>
  <c r="W333" i="1"/>
  <c r="V333" i="1"/>
  <c r="Q333" i="1"/>
  <c r="N333" i="1"/>
  <c r="M333" i="1"/>
  <c r="B333" i="1"/>
  <c r="Z332" i="1"/>
  <c r="Y332" i="1"/>
  <c r="X332" i="1"/>
  <c r="W332" i="1"/>
  <c r="V332" i="1"/>
  <c r="Q332" i="1"/>
  <c r="N332" i="1"/>
  <c r="M332" i="1"/>
  <c r="B332" i="1"/>
  <c r="Z331" i="1"/>
  <c r="Y331" i="1"/>
  <c r="X331" i="1"/>
  <c r="W331" i="1"/>
  <c r="V331" i="1"/>
  <c r="Q331" i="1"/>
  <c r="N331" i="1"/>
  <c r="M331" i="1"/>
  <c r="B331" i="1"/>
  <c r="Z330" i="1"/>
  <c r="Y330" i="1"/>
  <c r="X330" i="1"/>
  <c r="W330" i="1"/>
  <c r="V330" i="1"/>
  <c r="Q330" i="1"/>
  <c r="N330" i="1"/>
  <c r="M330" i="1"/>
  <c r="B330" i="1"/>
  <c r="Z329" i="1"/>
  <c r="Y329" i="1"/>
  <c r="X329" i="1"/>
  <c r="W329" i="1"/>
  <c r="V329" i="1"/>
  <c r="Q329" i="1"/>
  <c r="N329" i="1"/>
  <c r="M329" i="1"/>
  <c r="B329" i="1"/>
  <c r="Z328" i="1"/>
  <c r="Y328" i="1"/>
  <c r="X328" i="1"/>
  <c r="W328" i="1"/>
  <c r="V328" i="1"/>
  <c r="Q328" i="1"/>
  <c r="N328" i="1"/>
  <c r="M328" i="1"/>
  <c r="B328" i="1"/>
  <c r="Z327" i="1"/>
  <c r="Y327" i="1"/>
  <c r="X327" i="1"/>
  <c r="W327" i="1"/>
  <c r="V327" i="1"/>
  <c r="Q327" i="1"/>
  <c r="N327" i="1"/>
  <c r="M327" i="1"/>
  <c r="B327" i="1"/>
  <c r="Z326" i="1"/>
  <c r="Y326" i="1"/>
  <c r="X326" i="1"/>
  <c r="W326" i="1"/>
  <c r="V326" i="1"/>
  <c r="Q326" i="1"/>
  <c r="N326" i="1"/>
  <c r="M326" i="1"/>
  <c r="B326" i="1"/>
  <c r="Z325" i="1"/>
  <c r="Y325" i="1"/>
  <c r="X325" i="1"/>
  <c r="W325" i="1"/>
  <c r="V325" i="1"/>
  <c r="Q325" i="1"/>
  <c r="N325" i="1"/>
  <c r="M325" i="1"/>
  <c r="B325" i="1"/>
  <c r="Z324" i="1"/>
  <c r="Y324" i="1"/>
  <c r="X324" i="1"/>
  <c r="W324" i="1"/>
  <c r="V324" i="1"/>
  <c r="Q324" i="1"/>
  <c r="N324" i="1"/>
  <c r="M324" i="1"/>
  <c r="B324" i="1"/>
  <c r="Z323" i="1"/>
  <c r="Y323" i="1"/>
  <c r="X323" i="1"/>
  <c r="W323" i="1"/>
  <c r="V323" i="1"/>
  <c r="Q323" i="1"/>
  <c r="N323" i="1"/>
  <c r="M323" i="1"/>
  <c r="B323" i="1"/>
  <c r="Z322" i="1"/>
  <c r="Y322" i="1"/>
  <c r="X322" i="1"/>
  <c r="W322" i="1"/>
  <c r="V322" i="1"/>
  <c r="Q322" i="1"/>
  <c r="N322" i="1"/>
  <c r="M322" i="1"/>
  <c r="B322" i="1"/>
  <c r="Z321" i="1"/>
  <c r="Y321" i="1"/>
  <c r="X321" i="1"/>
  <c r="W321" i="1"/>
  <c r="V321" i="1"/>
  <c r="Q321" i="1"/>
  <c r="N321" i="1"/>
  <c r="M321" i="1"/>
  <c r="B321" i="1"/>
  <c r="Z320" i="1"/>
  <c r="Y320" i="1"/>
  <c r="X320" i="1"/>
  <c r="W320" i="1"/>
  <c r="V320" i="1"/>
  <c r="Q320" i="1"/>
  <c r="N320" i="1"/>
  <c r="M320" i="1"/>
  <c r="B320" i="1"/>
  <c r="Z319" i="1"/>
  <c r="Y319" i="1"/>
  <c r="X319" i="1"/>
  <c r="W319" i="1"/>
  <c r="V319" i="1"/>
  <c r="Q319" i="1"/>
  <c r="N319" i="1"/>
  <c r="M319" i="1"/>
  <c r="B319" i="1"/>
  <c r="Z318" i="1"/>
  <c r="Y318" i="1"/>
  <c r="X318" i="1"/>
  <c r="W318" i="1"/>
  <c r="V318" i="1"/>
  <c r="Q318" i="1"/>
  <c r="N318" i="1"/>
  <c r="M318" i="1"/>
  <c r="B318" i="1"/>
  <c r="Z317" i="1"/>
  <c r="Y317" i="1"/>
  <c r="X317" i="1"/>
  <c r="W317" i="1"/>
  <c r="V317" i="1"/>
  <c r="Q317" i="1"/>
  <c r="N317" i="1"/>
  <c r="M317" i="1"/>
  <c r="B317" i="1"/>
  <c r="Z316" i="1"/>
  <c r="Y316" i="1"/>
  <c r="X316" i="1"/>
  <c r="W316" i="1"/>
  <c r="V316" i="1"/>
  <c r="Q316" i="1"/>
  <c r="N316" i="1"/>
  <c r="M316" i="1"/>
  <c r="B316" i="1"/>
  <c r="Z315" i="1"/>
  <c r="Y315" i="1"/>
  <c r="X315" i="1"/>
  <c r="W315" i="1"/>
  <c r="V315" i="1"/>
  <c r="Q315" i="1"/>
  <c r="N315" i="1"/>
  <c r="M315" i="1"/>
  <c r="B315" i="1"/>
  <c r="Z314" i="1"/>
  <c r="Y314" i="1"/>
  <c r="X314" i="1"/>
  <c r="W314" i="1"/>
  <c r="V314" i="1"/>
  <c r="Q314" i="1"/>
  <c r="N314" i="1"/>
  <c r="M314" i="1"/>
  <c r="B314" i="1"/>
  <c r="Z313" i="1"/>
  <c r="Y313" i="1"/>
  <c r="X313" i="1"/>
  <c r="W313" i="1"/>
  <c r="V313" i="1"/>
  <c r="Q313" i="1"/>
  <c r="N313" i="1"/>
  <c r="M313" i="1"/>
  <c r="B313" i="1"/>
  <c r="Z312" i="1"/>
  <c r="Y312" i="1"/>
  <c r="X312" i="1"/>
  <c r="W312" i="1"/>
  <c r="V312" i="1"/>
  <c r="Q312" i="1"/>
  <c r="N312" i="1"/>
  <c r="M312" i="1"/>
  <c r="B312" i="1"/>
  <c r="Z311" i="1"/>
  <c r="Y311" i="1"/>
  <c r="X311" i="1"/>
  <c r="W311" i="1"/>
  <c r="V311" i="1"/>
  <c r="Q311" i="1"/>
  <c r="N311" i="1"/>
  <c r="M311" i="1"/>
  <c r="B311" i="1"/>
  <c r="Z310" i="1"/>
  <c r="Y310" i="1"/>
  <c r="X310" i="1"/>
  <c r="W310" i="1"/>
  <c r="V310" i="1"/>
  <c r="Q310" i="1"/>
  <c r="N310" i="1"/>
  <c r="M310" i="1"/>
  <c r="B310" i="1"/>
  <c r="Z309" i="1"/>
  <c r="Y309" i="1"/>
  <c r="X309" i="1"/>
  <c r="W309" i="1"/>
  <c r="V309" i="1"/>
  <c r="Q309" i="1"/>
  <c r="N309" i="1"/>
  <c r="M309" i="1"/>
  <c r="B309" i="1"/>
  <c r="Z308" i="1"/>
  <c r="Y308" i="1"/>
  <c r="X308" i="1"/>
  <c r="W308" i="1"/>
  <c r="V308" i="1"/>
  <c r="Q308" i="1"/>
  <c r="N308" i="1"/>
  <c r="M308" i="1"/>
  <c r="B308" i="1"/>
  <c r="Z307" i="1"/>
  <c r="Y307" i="1"/>
  <c r="X307" i="1"/>
  <c r="W307" i="1"/>
  <c r="V307" i="1"/>
  <c r="Q307" i="1"/>
  <c r="N307" i="1"/>
  <c r="M307" i="1"/>
  <c r="B307" i="1"/>
  <c r="Z306" i="1"/>
  <c r="Y306" i="1"/>
  <c r="X306" i="1"/>
  <c r="W306" i="1"/>
  <c r="V306" i="1"/>
  <c r="Q306" i="1"/>
  <c r="N306" i="1"/>
  <c r="M306" i="1"/>
  <c r="B306" i="1"/>
  <c r="Z305" i="1"/>
  <c r="Y305" i="1"/>
  <c r="X305" i="1"/>
  <c r="W305" i="1"/>
  <c r="V305" i="1"/>
  <c r="Q305" i="1"/>
  <c r="N305" i="1"/>
  <c r="M305" i="1"/>
  <c r="B305" i="1"/>
  <c r="Z304" i="1"/>
  <c r="Y304" i="1"/>
  <c r="X304" i="1"/>
  <c r="W304" i="1"/>
  <c r="V304" i="1"/>
  <c r="Q304" i="1"/>
  <c r="N304" i="1"/>
  <c r="M304" i="1"/>
  <c r="B304" i="1"/>
  <c r="Z303" i="1"/>
  <c r="Y303" i="1"/>
  <c r="X303" i="1"/>
  <c r="W303" i="1"/>
  <c r="V303" i="1"/>
  <c r="Q303" i="1"/>
  <c r="N303" i="1"/>
  <c r="M303" i="1"/>
  <c r="B303" i="1"/>
  <c r="Z302" i="1"/>
  <c r="Y302" i="1"/>
  <c r="X302" i="1"/>
  <c r="W302" i="1"/>
  <c r="V302" i="1"/>
  <c r="Q302" i="1"/>
  <c r="N302" i="1"/>
  <c r="M302" i="1"/>
  <c r="B302" i="1"/>
  <c r="Z301" i="1"/>
  <c r="Y301" i="1"/>
  <c r="X301" i="1"/>
  <c r="W301" i="1"/>
  <c r="V301" i="1"/>
  <c r="Q301" i="1"/>
  <c r="N301" i="1"/>
  <c r="M301" i="1"/>
  <c r="B301" i="1"/>
  <c r="Z300" i="1"/>
  <c r="Y300" i="1"/>
  <c r="X300" i="1"/>
  <c r="W300" i="1"/>
  <c r="V300" i="1"/>
  <c r="Q300" i="1"/>
  <c r="N300" i="1"/>
  <c r="M300" i="1"/>
  <c r="B300" i="1"/>
  <c r="Z299" i="1"/>
  <c r="Y299" i="1"/>
  <c r="X299" i="1"/>
  <c r="W299" i="1"/>
  <c r="V299" i="1"/>
  <c r="Q299" i="1"/>
  <c r="N299" i="1"/>
  <c r="M299" i="1"/>
  <c r="B299" i="1"/>
  <c r="Z298" i="1"/>
  <c r="Y298" i="1"/>
  <c r="X298" i="1"/>
  <c r="W298" i="1"/>
  <c r="V298" i="1"/>
  <c r="Q298" i="1"/>
  <c r="N298" i="1"/>
  <c r="M298" i="1"/>
  <c r="B298" i="1"/>
  <c r="Z297" i="1"/>
  <c r="Y297" i="1"/>
  <c r="X297" i="1"/>
  <c r="W297" i="1"/>
  <c r="V297" i="1"/>
  <c r="Q297" i="1"/>
  <c r="N297" i="1"/>
  <c r="M297" i="1"/>
  <c r="B297" i="1"/>
  <c r="Z296" i="1"/>
  <c r="Y296" i="1"/>
  <c r="X296" i="1"/>
  <c r="W296" i="1"/>
  <c r="V296" i="1"/>
  <c r="Q296" i="1"/>
  <c r="N296" i="1"/>
  <c r="M296" i="1"/>
  <c r="B296" i="1"/>
  <c r="Z295" i="1"/>
  <c r="Y295" i="1"/>
  <c r="X295" i="1"/>
  <c r="W295" i="1"/>
  <c r="V295" i="1"/>
  <c r="Q295" i="1"/>
  <c r="N295" i="1"/>
  <c r="M295" i="1"/>
  <c r="B295" i="1"/>
  <c r="Z294" i="1"/>
  <c r="Y294" i="1"/>
  <c r="X294" i="1"/>
  <c r="W294" i="1"/>
  <c r="V294" i="1"/>
  <c r="Q294" i="1"/>
  <c r="N294" i="1"/>
  <c r="M294" i="1"/>
  <c r="B294" i="1"/>
  <c r="Z293" i="1"/>
  <c r="Y293" i="1"/>
  <c r="X293" i="1"/>
  <c r="W293" i="1"/>
  <c r="V293" i="1"/>
  <c r="Q293" i="1"/>
  <c r="N293" i="1"/>
  <c r="M293" i="1"/>
  <c r="B293" i="1"/>
  <c r="Z292" i="1"/>
  <c r="Y292" i="1"/>
  <c r="X292" i="1"/>
  <c r="W292" i="1"/>
  <c r="V292" i="1"/>
  <c r="Q292" i="1"/>
  <c r="N292" i="1"/>
  <c r="M292" i="1"/>
  <c r="B292" i="1"/>
  <c r="Z291" i="1"/>
  <c r="Y291" i="1"/>
  <c r="X291" i="1"/>
  <c r="W291" i="1"/>
  <c r="V291" i="1"/>
  <c r="Q291" i="1"/>
  <c r="N291" i="1"/>
  <c r="M291" i="1"/>
  <c r="B291" i="1"/>
  <c r="Z290" i="1"/>
  <c r="Y290" i="1"/>
  <c r="X290" i="1"/>
  <c r="W290" i="1"/>
  <c r="V290" i="1"/>
  <c r="Q290" i="1"/>
  <c r="N290" i="1"/>
  <c r="M290" i="1"/>
  <c r="B290" i="1"/>
  <c r="Z289" i="1"/>
  <c r="Y289" i="1"/>
  <c r="X289" i="1"/>
  <c r="W289" i="1"/>
  <c r="V289" i="1"/>
  <c r="Q289" i="1"/>
  <c r="N289" i="1"/>
  <c r="M289" i="1"/>
  <c r="B289" i="1"/>
  <c r="Z288" i="1"/>
  <c r="Y288" i="1"/>
  <c r="X288" i="1"/>
  <c r="W288" i="1"/>
  <c r="V288" i="1"/>
  <c r="Q288" i="1"/>
  <c r="N288" i="1"/>
  <c r="M288" i="1"/>
  <c r="B288" i="1"/>
  <c r="Z287" i="1"/>
  <c r="Y287" i="1"/>
  <c r="X287" i="1"/>
  <c r="W287" i="1"/>
  <c r="V287" i="1"/>
  <c r="Q287" i="1"/>
  <c r="N287" i="1"/>
  <c r="M287" i="1"/>
  <c r="B287" i="1"/>
  <c r="Z286" i="1"/>
  <c r="Y286" i="1"/>
  <c r="X286" i="1"/>
  <c r="W286" i="1"/>
  <c r="V286" i="1"/>
  <c r="Q286" i="1"/>
  <c r="N286" i="1"/>
  <c r="M286" i="1"/>
  <c r="B286" i="1"/>
  <c r="Z285" i="1"/>
  <c r="Y285" i="1"/>
  <c r="X285" i="1"/>
  <c r="W285" i="1"/>
  <c r="V285" i="1"/>
  <c r="Q285" i="1"/>
  <c r="N285" i="1"/>
  <c r="M285" i="1"/>
  <c r="B285" i="1"/>
  <c r="Z284" i="1"/>
  <c r="Y284" i="1"/>
  <c r="X284" i="1"/>
  <c r="W284" i="1"/>
  <c r="V284" i="1"/>
  <c r="Q284" i="1"/>
  <c r="N284" i="1"/>
  <c r="M284" i="1"/>
  <c r="B284" i="1"/>
  <c r="Z283" i="1"/>
  <c r="Y283" i="1"/>
  <c r="X283" i="1"/>
  <c r="W283" i="1"/>
  <c r="V283" i="1"/>
  <c r="Q283" i="1"/>
  <c r="N283" i="1"/>
  <c r="M283" i="1"/>
  <c r="B283" i="1"/>
  <c r="Z282" i="1"/>
  <c r="Y282" i="1"/>
  <c r="X282" i="1"/>
  <c r="W282" i="1"/>
  <c r="V282" i="1"/>
  <c r="Q282" i="1"/>
  <c r="N282" i="1"/>
  <c r="M282" i="1"/>
  <c r="B282" i="1"/>
  <c r="Z281" i="1"/>
  <c r="Y281" i="1"/>
  <c r="X281" i="1"/>
  <c r="W281" i="1"/>
  <c r="V281" i="1"/>
  <c r="Q281" i="1"/>
  <c r="N281" i="1"/>
  <c r="M281" i="1"/>
  <c r="B281" i="1"/>
  <c r="Z280" i="1"/>
  <c r="Y280" i="1"/>
  <c r="X280" i="1"/>
  <c r="W280" i="1"/>
  <c r="V280" i="1"/>
  <c r="Q280" i="1"/>
  <c r="N280" i="1"/>
  <c r="M280" i="1"/>
  <c r="B280" i="1"/>
  <c r="Z279" i="1"/>
  <c r="Y279" i="1"/>
  <c r="X279" i="1"/>
  <c r="W279" i="1"/>
  <c r="V279" i="1"/>
  <c r="Q279" i="1"/>
  <c r="N279" i="1"/>
  <c r="M279" i="1"/>
  <c r="B279" i="1"/>
  <c r="Z278" i="1"/>
  <c r="Y278" i="1"/>
  <c r="X278" i="1"/>
  <c r="W278" i="1"/>
  <c r="V278" i="1"/>
  <c r="Q278" i="1"/>
  <c r="N278" i="1"/>
  <c r="M278" i="1"/>
  <c r="B278" i="1"/>
  <c r="Z277" i="1"/>
  <c r="Y277" i="1"/>
  <c r="X277" i="1"/>
  <c r="W277" i="1"/>
  <c r="V277" i="1"/>
  <c r="Q277" i="1"/>
  <c r="N277" i="1"/>
  <c r="M277" i="1"/>
  <c r="B277" i="1"/>
  <c r="Z276" i="1"/>
  <c r="Y276" i="1"/>
  <c r="X276" i="1"/>
  <c r="W276" i="1"/>
  <c r="V276" i="1"/>
  <c r="Q276" i="1"/>
  <c r="N276" i="1"/>
  <c r="M276" i="1"/>
  <c r="B276" i="1"/>
  <c r="Z275" i="1"/>
  <c r="Y275" i="1"/>
  <c r="X275" i="1"/>
  <c r="W275" i="1"/>
  <c r="V275" i="1"/>
  <c r="Q275" i="1"/>
  <c r="N275" i="1"/>
  <c r="M275" i="1"/>
  <c r="B275" i="1"/>
  <c r="Z274" i="1"/>
  <c r="Y274" i="1"/>
  <c r="X274" i="1"/>
  <c r="W274" i="1"/>
  <c r="V274" i="1"/>
  <c r="Q274" i="1"/>
  <c r="N274" i="1"/>
  <c r="M274" i="1"/>
  <c r="B274" i="1"/>
  <c r="Z273" i="1"/>
  <c r="Y273" i="1"/>
  <c r="X273" i="1"/>
  <c r="W273" i="1"/>
  <c r="V273" i="1"/>
  <c r="Q273" i="1"/>
  <c r="N273" i="1"/>
  <c r="M273" i="1"/>
  <c r="B273" i="1"/>
  <c r="Z272" i="1"/>
  <c r="Y272" i="1"/>
  <c r="X272" i="1"/>
  <c r="W272" i="1"/>
  <c r="V272" i="1"/>
  <c r="Q272" i="1"/>
  <c r="N272" i="1"/>
  <c r="M272" i="1"/>
  <c r="B272" i="1"/>
  <c r="Z271" i="1"/>
  <c r="Y271" i="1"/>
  <c r="X271" i="1"/>
  <c r="W271" i="1"/>
  <c r="V271" i="1"/>
  <c r="Q271" i="1"/>
  <c r="N271" i="1"/>
  <c r="M271" i="1"/>
  <c r="B271" i="1"/>
  <c r="Z270" i="1"/>
  <c r="Y270" i="1"/>
  <c r="X270" i="1"/>
  <c r="W270" i="1"/>
  <c r="V270" i="1"/>
  <c r="Q270" i="1"/>
  <c r="N270" i="1"/>
  <c r="M270" i="1"/>
  <c r="B270" i="1"/>
  <c r="Z269" i="1"/>
  <c r="Y269" i="1"/>
  <c r="X269" i="1"/>
  <c r="W269" i="1"/>
  <c r="V269" i="1"/>
  <c r="Q269" i="1"/>
  <c r="N269" i="1"/>
  <c r="M269" i="1"/>
  <c r="B269" i="1"/>
  <c r="Z268" i="1"/>
  <c r="Y268" i="1"/>
  <c r="X268" i="1"/>
  <c r="W268" i="1"/>
  <c r="V268" i="1"/>
  <c r="Q268" i="1"/>
  <c r="N268" i="1"/>
  <c r="M268" i="1"/>
  <c r="B268" i="1"/>
  <c r="Z267" i="1"/>
  <c r="Y267" i="1"/>
  <c r="X267" i="1"/>
  <c r="W267" i="1"/>
  <c r="V267" i="1"/>
  <c r="Q267" i="1"/>
  <c r="N267" i="1"/>
  <c r="M267" i="1"/>
  <c r="B267" i="1"/>
  <c r="Z266" i="1"/>
  <c r="Y266" i="1"/>
  <c r="X266" i="1"/>
  <c r="W266" i="1"/>
  <c r="V266" i="1"/>
  <c r="Q266" i="1"/>
  <c r="N266" i="1"/>
  <c r="M266" i="1"/>
  <c r="B266" i="1"/>
  <c r="Z265" i="1"/>
  <c r="Y265" i="1"/>
  <c r="X265" i="1"/>
  <c r="W265" i="1"/>
  <c r="V265" i="1"/>
  <c r="Q265" i="1"/>
  <c r="N265" i="1"/>
  <c r="M265" i="1"/>
  <c r="B265" i="1"/>
  <c r="Z264" i="1"/>
  <c r="Y264" i="1"/>
  <c r="X264" i="1"/>
  <c r="W264" i="1"/>
  <c r="V264" i="1"/>
  <c r="Q264" i="1"/>
  <c r="N264" i="1"/>
  <c r="M264" i="1"/>
  <c r="B264" i="1"/>
  <c r="Z263" i="1"/>
  <c r="Y263" i="1"/>
  <c r="X263" i="1"/>
  <c r="W263" i="1"/>
  <c r="V263" i="1"/>
  <c r="Q263" i="1"/>
  <c r="N263" i="1"/>
  <c r="M263" i="1"/>
  <c r="B263" i="1"/>
  <c r="Z262" i="1"/>
  <c r="Y262" i="1"/>
  <c r="X262" i="1"/>
  <c r="W262" i="1"/>
  <c r="V262" i="1"/>
  <c r="Q262" i="1"/>
  <c r="N262" i="1"/>
  <c r="M262" i="1"/>
  <c r="B262" i="1"/>
  <c r="Z261" i="1"/>
  <c r="Y261" i="1"/>
  <c r="X261" i="1"/>
  <c r="W261" i="1"/>
  <c r="V261" i="1"/>
  <c r="Q261" i="1"/>
  <c r="N261" i="1"/>
  <c r="M261" i="1"/>
  <c r="B261" i="1"/>
  <c r="Z260" i="1"/>
  <c r="Y260" i="1"/>
  <c r="X260" i="1"/>
  <c r="W260" i="1"/>
  <c r="V260" i="1"/>
  <c r="Q260" i="1"/>
  <c r="N260" i="1"/>
  <c r="M260" i="1"/>
  <c r="B260" i="1"/>
  <c r="Z259" i="1"/>
  <c r="Y259" i="1"/>
  <c r="X259" i="1"/>
  <c r="W259" i="1"/>
  <c r="V259" i="1"/>
  <c r="Q259" i="1"/>
  <c r="N259" i="1"/>
  <c r="M259" i="1"/>
  <c r="B259" i="1"/>
  <c r="Z258" i="1"/>
  <c r="Y258" i="1"/>
  <c r="X258" i="1"/>
  <c r="W258" i="1"/>
  <c r="V258" i="1"/>
  <c r="Q258" i="1"/>
  <c r="N258" i="1"/>
  <c r="M258" i="1"/>
  <c r="B258" i="1"/>
  <c r="Z257" i="1"/>
  <c r="Y257" i="1"/>
  <c r="X257" i="1"/>
  <c r="W257" i="1"/>
  <c r="V257" i="1"/>
  <c r="Q257" i="1"/>
  <c r="N257" i="1"/>
  <c r="M257" i="1"/>
  <c r="B257" i="1"/>
  <c r="Z256" i="1"/>
  <c r="Y256" i="1"/>
  <c r="X256" i="1"/>
  <c r="W256" i="1"/>
  <c r="V256" i="1"/>
  <c r="Q256" i="1"/>
  <c r="N256" i="1"/>
  <c r="M256" i="1"/>
  <c r="B256" i="1"/>
  <c r="Z255" i="1"/>
  <c r="Y255" i="1"/>
  <c r="X255" i="1"/>
  <c r="W255" i="1"/>
  <c r="V255" i="1"/>
  <c r="Q255" i="1"/>
  <c r="N255" i="1"/>
  <c r="M255" i="1"/>
  <c r="B255" i="1"/>
  <c r="Z254" i="1"/>
  <c r="Y254" i="1"/>
  <c r="X254" i="1"/>
  <c r="W254" i="1"/>
  <c r="V254" i="1"/>
  <c r="Q254" i="1"/>
  <c r="N254" i="1"/>
  <c r="M254" i="1"/>
  <c r="B254" i="1"/>
  <c r="Z253" i="1"/>
  <c r="Y253" i="1"/>
  <c r="X253" i="1"/>
  <c r="W253" i="1"/>
  <c r="V253" i="1"/>
  <c r="Q253" i="1"/>
  <c r="N253" i="1"/>
  <c r="M253" i="1"/>
  <c r="B253" i="1"/>
  <c r="Z252" i="1"/>
  <c r="Y252" i="1"/>
  <c r="X252" i="1"/>
  <c r="W252" i="1"/>
  <c r="V252" i="1"/>
  <c r="Q252" i="1"/>
  <c r="N252" i="1"/>
  <c r="M252" i="1"/>
  <c r="B252" i="1"/>
  <c r="Z251" i="1"/>
  <c r="Y251" i="1"/>
  <c r="X251" i="1"/>
  <c r="W251" i="1"/>
  <c r="V251" i="1"/>
  <c r="Q251" i="1"/>
  <c r="N251" i="1"/>
  <c r="M251" i="1"/>
  <c r="B251" i="1"/>
  <c r="Z250" i="1"/>
  <c r="Y250" i="1"/>
  <c r="X250" i="1"/>
  <c r="W250" i="1"/>
  <c r="V250" i="1"/>
  <c r="Q250" i="1"/>
  <c r="N250" i="1"/>
  <c r="M250" i="1"/>
  <c r="B250" i="1"/>
  <c r="Z249" i="1"/>
  <c r="Y249" i="1"/>
  <c r="X249" i="1"/>
  <c r="W249" i="1"/>
  <c r="V249" i="1"/>
  <c r="Q249" i="1"/>
  <c r="N249" i="1"/>
  <c r="M249" i="1"/>
  <c r="B249" i="1"/>
  <c r="Z248" i="1"/>
  <c r="Y248" i="1"/>
  <c r="X248" i="1"/>
  <c r="W248" i="1"/>
  <c r="V248" i="1"/>
  <c r="Q248" i="1"/>
  <c r="N248" i="1"/>
  <c r="M248" i="1"/>
  <c r="B248" i="1"/>
  <c r="Z247" i="1"/>
  <c r="Y247" i="1"/>
  <c r="X247" i="1"/>
  <c r="W247" i="1"/>
  <c r="V247" i="1"/>
  <c r="Q247" i="1"/>
  <c r="N247" i="1"/>
  <c r="M247" i="1"/>
  <c r="B247" i="1"/>
  <c r="Z246" i="1"/>
  <c r="Y246" i="1"/>
  <c r="X246" i="1"/>
  <c r="W246" i="1"/>
  <c r="V246" i="1"/>
  <c r="Q246" i="1"/>
  <c r="N246" i="1"/>
  <c r="M246" i="1"/>
  <c r="B246" i="1"/>
  <c r="Z245" i="1"/>
  <c r="Y245" i="1"/>
  <c r="X245" i="1"/>
  <c r="W245" i="1"/>
  <c r="V245" i="1"/>
  <c r="Q245" i="1"/>
  <c r="N245" i="1"/>
  <c r="M245" i="1"/>
  <c r="B245" i="1"/>
  <c r="Z244" i="1"/>
  <c r="Y244" i="1"/>
  <c r="X244" i="1"/>
  <c r="W244" i="1"/>
  <c r="V244" i="1"/>
  <c r="Q244" i="1"/>
  <c r="N244" i="1"/>
  <c r="M244" i="1"/>
  <c r="B244" i="1"/>
  <c r="Z243" i="1"/>
  <c r="Y243" i="1"/>
  <c r="X243" i="1"/>
  <c r="W243" i="1"/>
  <c r="V243" i="1"/>
  <c r="Q243" i="1"/>
  <c r="N243" i="1"/>
  <c r="M243" i="1"/>
  <c r="B243" i="1"/>
  <c r="Z242" i="1"/>
  <c r="Y242" i="1"/>
  <c r="X242" i="1"/>
  <c r="W242" i="1"/>
  <c r="V242" i="1"/>
  <c r="Q242" i="1"/>
  <c r="N242" i="1"/>
  <c r="M242" i="1"/>
  <c r="B242" i="1"/>
  <c r="Z241" i="1"/>
  <c r="Y241" i="1"/>
  <c r="X241" i="1"/>
  <c r="W241" i="1"/>
  <c r="V241" i="1"/>
  <c r="Q241" i="1"/>
  <c r="N241" i="1"/>
  <c r="M241" i="1"/>
  <c r="B241" i="1"/>
  <c r="Z240" i="1"/>
  <c r="Y240" i="1"/>
  <c r="X240" i="1"/>
  <c r="W240" i="1"/>
  <c r="V240" i="1"/>
  <c r="Q240" i="1"/>
  <c r="N240" i="1"/>
  <c r="M240" i="1"/>
  <c r="B240" i="1"/>
  <c r="Z239" i="1"/>
  <c r="Y239" i="1"/>
  <c r="X239" i="1"/>
  <c r="W239" i="1"/>
  <c r="V239" i="1"/>
  <c r="Q239" i="1"/>
  <c r="N239" i="1"/>
  <c r="M239" i="1"/>
  <c r="B239" i="1"/>
  <c r="Z238" i="1"/>
  <c r="Y238" i="1"/>
  <c r="X238" i="1"/>
  <c r="W238" i="1"/>
  <c r="V238" i="1"/>
  <c r="Q238" i="1"/>
  <c r="N238" i="1"/>
  <c r="M238" i="1"/>
  <c r="B238" i="1"/>
  <c r="Z237" i="1"/>
  <c r="Y237" i="1"/>
  <c r="X237" i="1"/>
  <c r="W237" i="1"/>
  <c r="V237" i="1"/>
  <c r="Q237" i="1"/>
  <c r="N237" i="1"/>
  <c r="M237" i="1"/>
  <c r="B237" i="1"/>
  <c r="Z236" i="1"/>
  <c r="Y236" i="1"/>
  <c r="X236" i="1"/>
  <c r="W236" i="1"/>
  <c r="V236" i="1"/>
  <c r="Q236" i="1"/>
  <c r="N236" i="1"/>
  <c r="M236" i="1"/>
  <c r="B236" i="1"/>
  <c r="Z235" i="1"/>
  <c r="Y235" i="1"/>
  <c r="X235" i="1"/>
  <c r="W235" i="1"/>
  <c r="V235" i="1"/>
  <c r="Q235" i="1"/>
  <c r="N235" i="1"/>
  <c r="M235" i="1"/>
  <c r="B235" i="1"/>
  <c r="Z234" i="1"/>
  <c r="Y234" i="1"/>
  <c r="X234" i="1"/>
  <c r="W234" i="1"/>
  <c r="V234" i="1"/>
  <c r="Q234" i="1"/>
  <c r="N234" i="1"/>
  <c r="M234" i="1"/>
  <c r="B234" i="1"/>
  <c r="Z233" i="1"/>
  <c r="Y233" i="1"/>
  <c r="X233" i="1"/>
  <c r="W233" i="1"/>
  <c r="V233" i="1"/>
  <c r="Q233" i="1"/>
  <c r="N233" i="1"/>
  <c r="M233" i="1"/>
  <c r="B233" i="1"/>
  <c r="Z232" i="1"/>
  <c r="Y232" i="1"/>
  <c r="X232" i="1"/>
  <c r="W232" i="1"/>
  <c r="V232" i="1"/>
  <c r="Q232" i="1"/>
  <c r="N232" i="1"/>
  <c r="M232" i="1"/>
  <c r="B232" i="1"/>
  <c r="Z231" i="1"/>
  <c r="Y231" i="1"/>
  <c r="X231" i="1"/>
  <c r="W231" i="1"/>
  <c r="V231" i="1"/>
  <c r="Q231" i="1"/>
  <c r="N231" i="1"/>
  <c r="M231" i="1"/>
  <c r="B231" i="1"/>
  <c r="Z230" i="1"/>
  <c r="Y230" i="1"/>
  <c r="X230" i="1"/>
  <c r="W230" i="1"/>
  <c r="V230" i="1"/>
  <c r="Q230" i="1"/>
  <c r="N230" i="1"/>
  <c r="M230" i="1"/>
  <c r="B230" i="1"/>
  <c r="Z229" i="1"/>
  <c r="Y229" i="1"/>
  <c r="X229" i="1"/>
  <c r="W229" i="1"/>
  <c r="V229" i="1"/>
  <c r="Q229" i="1"/>
  <c r="N229" i="1"/>
  <c r="M229" i="1"/>
  <c r="B229" i="1"/>
  <c r="Z228" i="1"/>
  <c r="Y228" i="1"/>
  <c r="X228" i="1"/>
  <c r="W228" i="1"/>
  <c r="V228" i="1"/>
  <c r="Q228" i="1"/>
  <c r="N228" i="1"/>
  <c r="M228" i="1"/>
  <c r="B228" i="1"/>
  <c r="Z227" i="1"/>
  <c r="Y227" i="1"/>
  <c r="X227" i="1"/>
  <c r="W227" i="1"/>
  <c r="V227" i="1"/>
  <c r="Q227" i="1"/>
  <c r="N227" i="1"/>
  <c r="M227" i="1"/>
  <c r="B227" i="1"/>
  <c r="Z226" i="1"/>
  <c r="Y226" i="1"/>
  <c r="X226" i="1"/>
  <c r="W226" i="1"/>
  <c r="V226" i="1"/>
  <c r="Q226" i="1"/>
  <c r="N226" i="1"/>
  <c r="M226" i="1"/>
  <c r="B226" i="1"/>
  <c r="Z225" i="1"/>
  <c r="Y225" i="1"/>
  <c r="X225" i="1"/>
  <c r="W225" i="1"/>
  <c r="V225" i="1"/>
  <c r="Q225" i="1"/>
  <c r="N225" i="1"/>
  <c r="M225" i="1"/>
  <c r="B225" i="1"/>
  <c r="Z224" i="1"/>
  <c r="Y224" i="1"/>
  <c r="X224" i="1"/>
  <c r="W224" i="1"/>
  <c r="V224" i="1"/>
  <c r="Q224" i="1"/>
  <c r="N224" i="1"/>
  <c r="M224" i="1"/>
  <c r="B224" i="1"/>
  <c r="Z223" i="1"/>
  <c r="Y223" i="1"/>
  <c r="X223" i="1"/>
  <c r="W223" i="1"/>
  <c r="V223" i="1"/>
  <c r="Q223" i="1"/>
  <c r="N223" i="1"/>
  <c r="M223" i="1"/>
  <c r="B223" i="1"/>
  <c r="Z222" i="1"/>
  <c r="Y222" i="1"/>
  <c r="X222" i="1"/>
  <c r="W222" i="1"/>
  <c r="V222" i="1"/>
  <c r="Q222" i="1"/>
  <c r="N222" i="1"/>
  <c r="M222" i="1"/>
  <c r="B222" i="1"/>
  <c r="Z221" i="1"/>
  <c r="Y221" i="1"/>
  <c r="X221" i="1"/>
  <c r="W221" i="1"/>
  <c r="V221" i="1"/>
  <c r="Q221" i="1"/>
  <c r="N221" i="1"/>
  <c r="M221" i="1"/>
  <c r="B221" i="1"/>
  <c r="Z220" i="1"/>
  <c r="Y220" i="1"/>
  <c r="X220" i="1"/>
  <c r="W220" i="1"/>
  <c r="V220" i="1"/>
  <c r="Q220" i="1"/>
  <c r="N220" i="1"/>
  <c r="M220" i="1"/>
  <c r="B220" i="1"/>
  <c r="Z219" i="1"/>
  <c r="Y219" i="1"/>
  <c r="X219" i="1"/>
  <c r="W219" i="1"/>
  <c r="V219" i="1"/>
  <c r="Q219" i="1"/>
  <c r="N219" i="1"/>
  <c r="M219" i="1"/>
  <c r="B219" i="1"/>
  <c r="Z218" i="1"/>
  <c r="Y218" i="1"/>
  <c r="X218" i="1"/>
  <c r="W218" i="1"/>
  <c r="V218" i="1"/>
  <c r="Q218" i="1"/>
  <c r="N218" i="1"/>
  <c r="M218" i="1"/>
  <c r="B218" i="1"/>
  <c r="Z217" i="1"/>
  <c r="Y217" i="1"/>
  <c r="X217" i="1"/>
  <c r="W217" i="1"/>
  <c r="V217" i="1"/>
  <c r="Q217" i="1"/>
  <c r="N217" i="1"/>
  <c r="M217" i="1"/>
  <c r="B217" i="1"/>
  <c r="Z216" i="1"/>
  <c r="Y216" i="1"/>
  <c r="X216" i="1"/>
  <c r="W216" i="1"/>
  <c r="V216" i="1"/>
  <c r="Q216" i="1"/>
  <c r="N216" i="1"/>
  <c r="M216" i="1"/>
  <c r="B216" i="1"/>
  <c r="Z215" i="1"/>
  <c r="Y215" i="1"/>
  <c r="X215" i="1"/>
  <c r="W215" i="1"/>
  <c r="V215" i="1"/>
  <c r="Q215" i="1"/>
  <c r="N215" i="1"/>
  <c r="M215" i="1"/>
  <c r="B215" i="1"/>
  <c r="Z214" i="1"/>
  <c r="Y214" i="1"/>
  <c r="X214" i="1"/>
  <c r="W214" i="1"/>
  <c r="V214" i="1"/>
  <c r="Q214" i="1"/>
  <c r="N214" i="1"/>
  <c r="M214" i="1"/>
  <c r="B214" i="1"/>
  <c r="Z213" i="1"/>
  <c r="Y213" i="1"/>
  <c r="X213" i="1"/>
  <c r="W213" i="1"/>
  <c r="V213" i="1"/>
  <c r="Q213" i="1"/>
  <c r="N213" i="1"/>
  <c r="M213" i="1"/>
  <c r="B213" i="1"/>
  <c r="Z212" i="1"/>
  <c r="Y212" i="1"/>
  <c r="X212" i="1"/>
  <c r="W212" i="1"/>
  <c r="V212" i="1"/>
  <c r="Q212" i="1"/>
  <c r="N212" i="1"/>
  <c r="M212" i="1"/>
  <c r="B212" i="1"/>
  <c r="Z211" i="1"/>
  <c r="Y211" i="1"/>
  <c r="X211" i="1"/>
  <c r="W211" i="1"/>
  <c r="V211" i="1"/>
  <c r="Q211" i="1"/>
  <c r="N211" i="1"/>
  <c r="M211" i="1"/>
  <c r="B211" i="1"/>
  <c r="Z210" i="1"/>
  <c r="Y210" i="1"/>
  <c r="X210" i="1"/>
  <c r="W210" i="1"/>
  <c r="V210" i="1"/>
  <c r="Q210" i="1"/>
  <c r="N210" i="1"/>
  <c r="M210" i="1"/>
  <c r="B210" i="1"/>
  <c r="Z209" i="1"/>
  <c r="Y209" i="1"/>
  <c r="X209" i="1"/>
  <c r="W209" i="1"/>
  <c r="V209" i="1"/>
  <c r="Q209" i="1"/>
  <c r="N209" i="1"/>
  <c r="M209" i="1"/>
  <c r="B209" i="1"/>
  <c r="Z208" i="1"/>
  <c r="Y208" i="1"/>
  <c r="X208" i="1"/>
  <c r="W208" i="1"/>
  <c r="V208" i="1"/>
  <c r="Q208" i="1"/>
  <c r="N208" i="1"/>
  <c r="M208" i="1"/>
  <c r="B208" i="1"/>
  <c r="Z207" i="1"/>
  <c r="Y207" i="1"/>
  <c r="X207" i="1"/>
  <c r="W207" i="1"/>
  <c r="V207" i="1"/>
  <c r="Q207" i="1"/>
  <c r="N207" i="1"/>
  <c r="M207" i="1"/>
  <c r="B207" i="1"/>
  <c r="Z206" i="1"/>
  <c r="Y206" i="1"/>
  <c r="X206" i="1"/>
  <c r="W206" i="1"/>
  <c r="V206" i="1"/>
  <c r="Q206" i="1"/>
  <c r="N206" i="1"/>
  <c r="M206" i="1"/>
  <c r="B206" i="1"/>
  <c r="Z205" i="1"/>
  <c r="Y205" i="1"/>
  <c r="X205" i="1"/>
  <c r="W205" i="1"/>
  <c r="V205" i="1"/>
  <c r="Q205" i="1"/>
  <c r="N205" i="1"/>
  <c r="M205" i="1"/>
  <c r="B205" i="1"/>
  <c r="Z204" i="1"/>
  <c r="Y204" i="1"/>
  <c r="X204" i="1"/>
  <c r="W204" i="1"/>
  <c r="V204" i="1"/>
  <c r="Q204" i="1"/>
  <c r="N204" i="1"/>
  <c r="M204" i="1"/>
  <c r="B204" i="1"/>
  <c r="Z203" i="1"/>
  <c r="Y203" i="1"/>
  <c r="X203" i="1"/>
  <c r="W203" i="1"/>
  <c r="V203" i="1"/>
  <c r="Q203" i="1"/>
  <c r="N203" i="1"/>
  <c r="M203" i="1"/>
  <c r="B203" i="1"/>
  <c r="Z202" i="1"/>
  <c r="Y202" i="1"/>
  <c r="X202" i="1"/>
  <c r="W202" i="1"/>
  <c r="V202" i="1"/>
  <c r="Q202" i="1"/>
  <c r="N202" i="1"/>
  <c r="M202" i="1"/>
  <c r="B202" i="1"/>
  <c r="Z201" i="1"/>
  <c r="Y201" i="1"/>
  <c r="X201" i="1"/>
  <c r="W201" i="1"/>
  <c r="V201" i="1"/>
  <c r="Q201" i="1"/>
  <c r="N201" i="1"/>
  <c r="M201" i="1"/>
  <c r="B201" i="1"/>
  <c r="Z200" i="1"/>
  <c r="Y200" i="1"/>
  <c r="X200" i="1"/>
  <c r="W200" i="1"/>
  <c r="V200" i="1"/>
  <c r="Q200" i="1"/>
  <c r="N200" i="1"/>
  <c r="M200" i="1"/>
  <c r="B200" i="1"/>
  <c r="Z199" i="1"/>
  <c r="Y199" i="1"/>
  <c r="X199" i="1"/>
  <c r="W199" i="1"/>
  <c r="V199" i="1"/>
  <c r="Q199" i="1"/>
  <c r="N199" i="1"/>
  <c r="M199" i="1"/>
  <c r="B199" i="1"/>
  <c r="Z198" i="1"/>
  <c r="Y198" i="1"/>
  <c r="X198" i="1"/>
  <c r="W198" i="1"/>
  <c r="V198" i="1"/>
  <c r="Q198" i="1"/>
  <c r="N198" i="1"/>
  <c r="M198" i="1"/>
  <c r="B198" i="1"/>
  <c r="Z197" i="1"/>
  <c r="Y197" i="1"/>
  <c r="X197" i="1"/>
  <c r="W197" i="1"/>
  <c r="V197" i="1"/>
  <c r="Q197" i="1"/>
  <c r="N197" i="1"/>
  <c r="M197" i="1"/>
  <c r="B197" i="1"/>
  <c r="Z196" i="1"/>
  <c r="Y196" i="1"/>
  <c r="X196" i="1"/>
  <c r="W196" i="1"/>
  <c r="V196" i="1"/>
  <c r="Q196" i="1"/>
  <c r="N196" i="1"/>
  <c r="M196" i="1"/>
  <c r="B196" i="1"/>
  <c r="Z195" i="1"/>
  <c r="Y195" i="1"/>
  <c r="X195" i="1"/>
  <c r="W195" i="1"/>
  <c r="V195" i="1"/>
  <c r="Q195" i="1"/>
  <c r="N195" i="1"/>
  <c r="M195" i="1"/>
  <c r="B195" i="1"/>
  <c r="Z194" i="1"/>
  <c r="Y194" i="1"/>
  <c r="X194" i="1"/>
  <c r="W194" i="1"/>
  <c r="V194" i="1"/>
  <c r="Q194" i="1"/>
  <c r="N194" i="1"/>
  <c r="M194" i="1"/>
  <c r="B194" i="1"/>
  <c r="Z193" i="1"/>
  <c r="Y193" i="1"/>
  <c r="X193" i="1"/>
  <c r="W193" i="1"/>
  <c r="V193" i="1"/>
  <c r="Q193" i="1"/>
  <c r="N193" i="1"/>
  <c r="M193" i="1"/>
  <c r="B193" i="1"/>
  <c r="Z192" i="1"/>
  <c r="Y192" i="1"/>
  <c r="X192" i="1"/>
  <c r="W192" i="1"/>
  <c r="V192" i="1"/>
  <c r="Q192" i="1"/>
  <c r="N192" i="1"/>
  <c r="M192" i="1"/>
  <c r="B192" i="1"/>
  <c r="Z191" i="1"/>
  <c r="Y191" i="1"/>
  <c r="X191" i="1"/>
  <c r="W191" i="1"/>
  <c r="V191" i="1"/>
  <c r="Q191" i="1"/>
  <c r="N191" i="1"/>
  <c r="M191" i="1"/>
  <c r="B191" i="1"/>
  <c r="Z190" i="1"/>
  <c r="Y190" i="1"/>
  <c r="X190" i="1"/>
  <c r="W190" i="1"/>
  <c r="V190" i="1"/>
  <c r="Q190" i="1"/>
  <c r="N190" i="1"/>
  <c r="M190" i="1"/>
  <c r="B190" i="1"/>
  <c r="Z189" i="1"/>
  <c r="Y189" i="1"/>
  <c r="X189" i="1"/>
  <c r="W189" i="1"/>
  <c r="V189" i="1"/>
  <c r="Q189" i="1"/>
  <c r="N189" i="1"/>
  <c r="M189" i="1"/>
  <c r="B189" i="1"/>
  <c r="Z188" i="1"/>
  <c r="Y188" i="1"/>
  <c r="X188" i="1"/>
  <c r="W188" i="1"/>
  <c r="V188" i="1"/>
  <c r="Q188" i="1"/>
  <c r="N188" i="1"/>
  <c r="M188" i="1"/>
  <c r="B188" i="1"/>
  <c r="Z187" i="1"/>
  <c r="Y187" i="1"/>
  <c r="X187" i="1"/>
  <c r="W187" i="1"/>
  <c r="V187" i="1"/>
  <c r="Q187" i="1"/>
  <c r="N187" i="1"/>
  <c r="M187" i="1"/>
  <c r="B187" i="1"/>
  <c r="Z186" i="1"/>
  <c r="Y186" i="1"/>
  <c r="X186" i="1"/>
  <c r="W186" i="1"/>
  <c r="V186" i="1"/>
  <c r="Q186" i="1"/>
  <c r="N186" i="1"/>
  <c r="M186" i="1"/>
  <c r="B186" i="1"/>
  <c r="Z185" i="1"/>
  <c r="Y185" i="1"/>
  <c r="X185" i="1"/>
  <c r="W185" i="1"/>
  <c r="V185" i="1"/>
  <c r="Q185" i="1"/>
  <c r="N185" i="1"/>
  <c r="M185" i="1"/>
  <c r="B185" i="1"/>
  <c r="Z184" i="1"/>
  <c r="Y184" i="1"/>
  <c r="X184" i="1"/>
  <c r="W184" i="1"/>
  <c r="V184" i="1"/>
  <c r="Q184" i="1"/>
  <c r="N184" i="1"/>
  <c r="M184" i="1"/>
  <c r="B184" i="1"/>
  <c r="Z183" i="1"/>
  <c r="Y183" i="1"/>
  <c r="X183" i="1"/>
  <c r="W183" i="1"/>
  <c r="V183" i="1"/>
  <c r="Q183" i="1"/>
  <c r="N183" i="1"/>
  <c r="M183" i="1"/>
  <c r="B183" i="1"/>
  <c r="Z182" i="1"/>
  <c r="Y182" i="1"/>
  <c r="X182" i="1"/>
  <c r="W182" i="1"/>
  <c r="V182" i="1"/>
  <c r="Q182" i="1"/>
  <c r="N182" i="1"/>
  <c r="M182" i="1"/>
  <c r="B182" i="1"/>
  <c r="Z181" i="1"/>
  <c r="Y181" i="1"/>
  <c r="X181" i="1"/>
  <c r="W181" i="1"/>
  <c r="V181" i="1"/>
  <c r="Q181" i="1"/>
  <c r="N181" i="1"/>
  <c r="M181" i="1"/>
  <c r="B181" i="1"/>
  <c r="Z180" i="1"/>
  <c r="Y180" i="1"/>
  <c r="X180" i="1"/>
  <c r="W180" i="1"/>
  <c r="V180" i="1"/>
  <c r="Q180" i="1"/>
  <c r="N180" i="1"/>
  <c r="M180" i="1"/>
  <c r="B180" i="1"/>
  <c r="Z179" i="1"/>
  <c r="Y179" i="1"/>
  <c r="X179" i="1"/>
  <c r="W179" i="1"/>
  <c r="V179" i="1"/>
  <c r="Q179" i="1"/>
  <c r="N179" i="1"/>
  <c r="M179" i="1"/>
  <c r="B179" i="1"/>
  <c r="Z178" i="1"/>
  <c r="Y178" i="1"/>
  <c r="X178" i="1"/>
  <c r="W178" i="1"/>
  <c r="V178" i="1"/>
  <c r="Q178" i="1"/>
  <c r="N178" i="1"/>
  <c r="M178" i="1"/>
  <c r="B178" i="1"/>
  <c r="Z177" i="1"/>
  <c r="Y177" i="1"/>
  <c r="X177" i="1"/>
  <c r="W177" i="1"/>
  <c r="V177" i="1"/>
  <c r="Q177" i="1"/>
  <c r="N177" i="1"/>
  <c r="M177" i="1"/>
  <c r="B177" i="1"/>
  <c r="Z176" i="1"/>
  <c r="Y176" i="1"/>
  <c r="X176" i="1"/>
  <c r="W176" i="1"/>
  <c r="V176" i="1"/>
  <c r="Q176" i="1"/>
  <c r="N176" i="1"/>
  <c r="M176" i="1"/>
  <c r="B176" i="1"/>
  <c r="Z175" i="1"/>
  <c r="Y175" i="1"/>
  <c r="X175" i="1"/>
  <c r="W175" i="1"/>
  <c r="V175" i="1"/>
  <c r="Q175" i="1"/>
  <c r="N175" i="1"/>
  <c r="M175" i="1"/>
  <c r="B175" i="1"/>
  <c r="Z174" i="1"/>
  <c r="Y174" i="1"/>
  <c r="X174" i="1"/>
  <c r="W174" i="1"/>
  <c r="V174" i="1"/>
  <c r="Q174" i="1"/>
  <c r="N174" i="1"/>
  <c r="M174" i="1"/>
  <c r="B174" i="1"/>
  <c r="Z173" i="1"/>
  <c r="Y173" i="1"/>
  <c r="X173" i="1"/>
  <c r="W173" i="1"/>
  <c r="V173" i="1"/>
  <c r="Q173" i="1"/>
  <c r="N173" i="1"/>
  <c r="M173" i="1"/>
  <c r="B173" i="1"/>
  <c r="Z172" i="1"/>
  <c r="Y172" i="1"/>
  <c r="X172" i="1"/>
  <c r="W172" i="1"/>
  <c r="V172" i="1"/>
  <c r="Q172" i="1"/>
  <c r="N172" i="1"/>
  <c r="M172" i="1"/>
  <c r="B172" i="1"/>
  <c r="Z171" i="1"/>
  <c r="Y171" i="1"/>
  <c r="X171" i="1"/>
  <c r="W171" i="1"/>
  <c r="V171" i="1"/>
  <c r="Q171" i="1"/>
  <c r="N171" i="1"/>
  <c r="M171" i="1"/>
  <c r="B171" i="1"/>
  <c r="Z170" i="1"/>
  <c r="Y170" i="1"/>
  <c r="X170" i="1"/>
  <c r="W170" i="1"/>
  <c r="V170" i="1"/>
  <c r="Q170" i="1"/>
  <c r="N170" i="1"/>
  <c r="M170" i="1"/>
  <c r="B170" i="1"/>
  <c r="Z169" i="1"/>
  <c r="Y169" i="1"/>
  <c r="X169" i="1"/>
  <c r="W169" i="1"/>
  <c r="V169" i="1"/>
  <c r="Q169" i="1"/>
  <c r="N169" i="1"/>
  <c r="M169" i="1"/>
  <c r="B169" i="1"/>
  <c r="Z168" i="1"/>
  <c r="Y168" i="1"/>
  <c r="X168" i="1"/>
  <c r="W168" i="1"/>
  <c r="V168" i="1"/>
  <c r="Q168" i="1"/>
  <c r="N168" i="1"/>
  <c r="M168" i="1"/>
  <c r="B168" i="1"/>
  <c r="Z167" i="1"/>
  <c r="Y167" i="1"/>
  <c r="X167" i="1"/>
  <c r="W167" i="1"/>
  <c r="V167" i="1"/>
  <c r="Q167" i="1"/>
  <c r="N167" i="1"/>
  <c r="M167" i="1"/>
  <c r="B167" i="1"/>
  <c r="Z166" i="1"/>
  <c r="Y166" i="1"/>
  <c r="X166" i="1"/>
  <c r="W166" i="1"/>
  <c r="V166" i="1"/>
  <c r="Q166" i="1"/>
  <c r="N166" i="1"/>
  <c r="M166" i="1"/>
  <c r="B166" i="1"/>
  <c r="Z165" i="1"/>
  <c r="Y165" i="1"/>
  <c r="X165" i="1"/>
  <c r="W165" i="1"/>
  <c r="V165" i="1"/>
  <c r="Q165" i="1"/>
  <c r="N165" i="1"/>
  <c r="M165" i="1"/>
  <c r="B165" i="1"/>
  <c r="Z164" i="1"/>
  <c r="Y164" i="1"/>
  <c r="X164" i="1"/>
  <c r="W164" i="1"/>
  <c r="V164" i="1"/>
  <c r="Q164" i="1"/>
  <c r="N164" i="1"/>
  <c r="M164" i="1"/>
  <c r="B164" i="1"/>
  <c r="Z163" i="1"/>
  <c r="Y163" i="1"/>
  <c r="X163" i="1"/>
  <c r="W163" i="1"/>
  <c r="V163" i="1"/>
  <c r="Q163" i="1"/>
  <c r="N163" i="1"/>
  <c r="M163" i="1"/>
  <c r="B163" i="1"/>
  <c r="Z162" i="1"/>
  <c r="Y162" i="1"/>
  <c r="X162" i="1"/>
  <c r="W162" i="1"/>
  <c r="V162" i="1"/>
  <c r="Q162" i="1"/>
  <c r="N162" i="1"/>
  <c r="M162" i="1"/>
  <c r="B162" i="1"/>
  <c r="Z161" i="1"/>
  <c r="Y161" i="1"/>
  <c r="X161" i="1"/>
  <c r="W161" i="1"/>
  <c r="V161" i="1"/>
  <c r="Q161" i="1"/>
  <c r="N161" i="1"/>
  <c r="M161" i="1"/>
  <c r="B161" i="1"/>
  <c r="Z160" i="1"/>
  <c r="Y160" i="1"/>
  <c r="X160" i="1"/>
  <c r="W160" i="1"/>
  <c r="V160" i="1"/>
  <c r="Q160" i="1"/>
  <c r="N160" i="1"/>
  <c r="M160" i="1"/>
  <c r="B160" i="1"/>
  <c r="Z159" i="1"/>
  <c r="Y159" i="1"/>
  <c r="X159" i="1"/>
  <c r="W159" i="1"/>
  <c r="V159" i="1"/>
  <c r="Q159" i="1"/>
  <c r="N159" i="1"/>
  <c r="M159" i="1"/>
  <c r="B159" i="1"/>
  <c r="Z158" i="1"/>
  <c r="Y158" i="1"/>
  <c r="X158" i="1"/>
  <c r="W158" i="1"/>
  <c r="V158" i="1"/>
  <c r="Q158" i="1"/>
  <c r="N158" i="1"/>
  <c r="M158" i="1"/>
  <c r="B158" i="1"/>
  <c r="Z157" i="1"/>
  <c r="Y157" i="1"/>
  <c r="X157" i="1"/>
  <c r="W157" i="1"/>
  <c r="V157" i="1"/>
  <c r="Q157" i="1"/>
  <c r="N157" i="1"/>
  <c r="M157" i="1"/>
  <c r="B157" i="1"/>
  <c r="Z156" i="1"/>
  <c r="Y156" i="1"/>
  <c r="X156" i="1"/>
  <c r="W156" i="1"/>
  <c r="V156" i="1"/>
  <c r="Q156" i="1"/>
  <c r="N156" i="1"/>
  <c r="M156" i="1"/>
  <c r="B156" i="1"/>
  <c r="Z155" i="1"/>
  <c r="Y155" i="1"/>
  <c r="X155" i="1"/>
  <c r="W155" i="1"/>
  <c r="V155" i="1"/>
  <c r="Q155" i="1"/>
  <c r="N155" i="1"/>
  <c r="M155" i="1"/>
  <c r="B155" i="1"/>
  <c r="Z154" i="1"/>
  <c r="Y154" i="1"/>
  <c r="X154" i="1"/>
  <c r="W154" i="1"/>
  <c r="V154" i="1"/>
  <c r="Q154" i="1"/>
  <c r="N154" i="1"/>
  <c r="M154" i="1"/>
  <c r="B154" i="1"/>
  <c r="Z153" i="1"/>
  <c r="Y153" i="1"/>
  <c r="X153" i="1"/>
  <c r="W153" i="1"/>
  <c r="V153" i="1"/>
  <c r="Q153" i="1"/>
  <c r="N153" i="1"/>
  <c r="M153" i="1"/>
  <c r="B153" i="1"/>
  <c r="Z152" i="1"/>
  <c r="Y152" i="1"/>
  <c r="X152" i="1"/>
  <c r="W152" i="1"/>
  <c r="V152" i="1"/>
  <c r="Q152" i="1"/>
  <c r="N152" i="1"/>
  <c r="M152" i="1"/>
  <c r="B152" i="1"/>
  <c r="Z151" i="1"/>
  <c r="Y151" i="1"/>
  <c r="X151" i="1"/>
  <c r="W151" i="1"/>
  <c r="V151" i="1"/>
  <c r="Q151" i="1"/>
  <c r="N151" i="1"/>
  <c r="M151" i="1"/>
  <c r="B151" i="1"/>
  <c r="Z150" i="1"/>
  <c r="Y150" i="1"/>
  <c r="X150" i="1"/>
  <c r="W150" i="1"/>
  <c r="V150" i="1"/>
  <c r="Q150" i="1"/>
  <c r="N150" i="1"/>
  <c r="M150" i="1"/>
  <c r="B150" i="1"/>
  <c r="Z149" i="1"/>
  <c r="Y149" i="1"/>
  <c r="X149" i="1"/>
  <c r="W149" i="1"/>
  <c r="V149" i="1"/>
  <c r="Q149" i="1"/>
  <c r="N149" i="1"/>
  <c r="M149" i="1"/>
  <c r="B149" i="1"/>
  <c r="Z148" i="1"/>
  <c r="Y148" i="1"/>
  <c r="X148" i="1"/>
  <c r="W148" i="1"/>
  <c r="V148" i="1"/>
  <c r="Q148" i="1"/>
  <c r="N148" i="1"/>
  <c r="M148" i="1"/>
  <c r="B148" i="1"/>
  <c r="Z147" i="1"/>
  <c r="Y147" i="1"/>
  <c r="X147" i="1"/>
  <c r="W147" i="1"/>
  <c r="V147" i="1"/>
  <c r="Q147" i="1"/>
  <c r="N147" i="1"/>
  <c r="M147" i="1"/>
  <c r="B147" i="1"/>
  <c r="Z146" i="1"/>
  <c r="Y146" i="1"/>
  <c r="X146" i="1"/>
  <c r="W146" i="1"/>
  <c r="V146" i="1"/>
  <c r="Q146" i="1"/>
  <c r="N146" i="1"/>
  <c r="M146" i="1"/>
  <c r="B146" i="1"/>
  <c r="Z145" i="1"/>
  <c r="Y145" i="1"/>
  <c r="X145" i="1"/>
  <c r="W145" i="1"/>
  <c r="V145" i="1"/>
  <c r="Q145" i="1"/>
  <c r="N145" i="1"/>
  <c r="M145" i="1"/>
  <c r="B145" i="1"/>
  <c r="Z144" i="1"/>
  <c r="Y144" i="1"/>
  <c r="X144" i="1"/>
  <c r="W144" i="1"/>
  <c r="V144" i="1"/>
  <c r="Q144" i="1"/>
  <c r="N144" i="1"/>
  <c r="M144" i="1"/>
  <c r="B144" i="1"/>
  <c r="Z143" i="1"/>
  <c r="Y143" i="1"/>
  <c r="X143" i="1"/>
  <c r="W143" i="1"/>
  <c r="V143" i="1"/>
  <c r="Q143" i="1"/>
  <c r="N143" i="1"/>
  <c r="M143" i="1"/>
  <c r="B143" i="1"/>
  <c r="Z142" i="1"/>
  <c r="Y142" i="1"/>
  <c r="X142" i="1"/>
  <c r="W142" i="1"/>
  <c r="V142" i="1"/>
  <c r="Q142" i="1"/>
  <c r="N142" i="1"/>
  <c r="M142" i="1"/>
  <c r="B142" i="1"/>
  <c r="Z141" i="1"/>
  <c r="Y141" i="1"/>
  <c r="X141" i="1"/>
  <c r="W141" i="1"/>
  <c r="V141" i="1"/>
  <c r="Q141" i="1"/>
  <c r="N141" i="1"/>
  <c r="M141" i="1"/>
  <c r="B141" i="1"/>
  <c r="Z140" i="1"/>
  <c r="Y140" i="1"/>
  <c r="X140" i="1"/>
  <c r="W140" i="1"/>
  <c r="V140" i="1"/>
  <c r="Q140" i="1"/>
  <c r="N140" i="1"/>
  <c r="M140" i="1"/>
  <c r="B140" i="1"/>
  <c r="Z139" i="1"/>
  <c r="Y139" i="1"/>
  <c r="X139" i="1"/>
  <c r="W139" i="1"/>
  <c r="V139" i="1"/>
  <c r="Q139" i="1"/>
  <c r="N139" i="1"/>
  <c r="M139" i="1"/>
  <c r="B139" i="1"/>
  <c r="Z138" i="1"/>
  <c r="Y138" i="1"/>
  <c r="X138" i="1"/>
  <c r="W138" i="1"/>
  <c r="V138" i="1"/>
  <c r="Q138" i="1"/>
  <c r="N138" i="1"/>
  <c r="M138" i="1"/>
  <c r="B138" i="1"/>
  <c r="Z137" i="1"/>
  <c r="Y137" i="1"/>
  <c r="X137" i="1"/>
  <c r="W137" i="1"/>
  <c r="V137" i="1"/>
  <c r="Q137" i="1"/>
  <c r="N137" i="1"/>
  <c r="M137" i="1"/>
  <c r="B137" i="1"/>
  <c r="Z136" i="1"/>
  <c r="Y136" i="1"/>
  <c r="X136" i="1"/>
  <c r="W136" i="1"/>
  <c r="V136" i="1"/>
  <c r="Q136" i="1"/>
  <c r="N136" i="1"/>
  <c r="M136" i="1"/>
  <c r="B136" i="1"/>
  <c r="Z135" i="1"/>
  <c r="Y135" i="1"/>
  <c r="X135" i="1"/>
  <c r="W135" i="1"/>
  <c r="V135" i="1"/>
  <c r="Q135" i="1"/>
  <c r="N135" i="1"/>
  <c r="M135" i="1"/>
  <c r="B135" i="1"/>
  <c r="Z134" i="1"/>
  <c r="Y134" i="1"/>
  <c r="X134" i="1"/>
  <c r="W134" i="1"/>
  <c r="V134" i="1"/>
  <c r="Q134" i="1"/>
  <c r="N134" i="1"/>
  <c r="M134" i="1"/>
  <c r="B134" i="1"/>
  <c r="Z133" i="1"/>
  <c r="Y133" i="1"/>
  <c r="X133" i="1"/>
  <c r="W133" i="1"/>
  <c r="V133" i="1"/>
  <c r="Q133" i="1"/>
  <c r="N133" i="1"/>
  <c r="M133" i="1"/>
  <c r="B133" i="1"/>
  <c r="Z132" i="1"/>
  <c r="Y132" i="1"/>
  <c r="X132" i="1"/>
  <c r="W132" i="1"/>
  <c r="V132" i="1"/>
  <c r="Q132" i="1"/>
  <c r="N132" i="1"/>
  <c r="M132" i="1"/>
  <c r="B132" i="1"/>
  <c r="Z131" i="1"/>
  <c r="Y131" i="1"/>
  <c r="X131" i="1"/>
  <c r="W131" i="1"/>
  <c r="V131" i="1"/>
  <c r="Q131" i="1"/>
  <c r="N131" i="1"/>
  <c r="M131" i="1"/>
  <c r="B131" i="1"/>
  <c r="Z130" i="1"/>
  <c r="Y130" i="1"/>
  <c r="X130" i="1"/>
  <c r="W130" i="1"/>
  <c r="V130" i="1"/>
  <c r="Q130" i="1"/>
  <c r="N130" i="1"/>
  <c r="M130" i="1"/>
  <c r="B130" i="1"/>
  <c r="Z129" i="1"/>
  <c r="Y129" i="1"/>
  <c r="X129" i="1"/>
  <c r="W129" i="1"/>
  <c r="V129" i="1"/>
  <c r="Q129" i="1"/>
  <c r="N129" i="1"/>
  <c r="M129" i="1"/>
  <c r="B129" i="1"/>
  <c r="Z128" i="1"/>
  <c r="Y128" i="1"/>
  <c r="X128" i="1"/>
  <c r="W128" i="1"/>
  <c r="V128" i="1"/>
  <c r="Q128" i="1"/>
  <c r="N128" i="1"/>
  <c r="M128" i="1"/>
  <c r="B128" i="1"/>
  <c r="Z127" i="1"/>
  <c r="Y127" i="1"/>
  <c r="X127" i="1"/>
  <c r="W127" i="1"/>
  <c r="V127" i="1"/>
  <c r="Q127" i="1"/>
  <c r="N127" i="1"/>
  <c r="M127" i="1"/>
  <c r="B127" i="1"/>
  <c r="Z126" i="1"/>
  <c r="Y126" i="1"/>
  <c r="X126" i="1"/>
  <c r="W126" i="1"/>
  <c r="V126" i="1"/>
  <c r="Q126" i="1"/>
  <c r="N126" i="1"/>
  <c r="M126" i="1"/>
  <c r="B126" i="1"/>
  <c r="Z125" i="1"/>
  <c r="Y125" i="1"/>
  <c r="X125" i="1"/>
  <c r="W125" i="1"/>
  <c r="V125" i="1"/>
  <c r="Q125" i="1"/>
  <c r="N125" i="1"/>
  <c r="M125" i="1"/>
  <c r="B125" i="1"/>
  <c r="Z124" i="1"/>
  <c r="Y124" i="1"/>
  <c r="X124" i="1"/>
  <c r="W124" i="1"/>
  <c r="V124" i="1"/>
  <c r="Q124" i="1"/>
  <c r="N124" i="1"/>
  <c r="M124" i="1"/>
  <c r="B124" i="1"/>
  <c r="Z123" i="1"/>
  <c r="Y123" i="1"/>
  <c r="X123" i="1"/>
  <c r="W123" i="1"/>
  <c r="V123" i="1"/>
  <c r="Q123" i="1"/>
  <c r="N123" i="1"/>
  <c r="M123" i="1"/>
  <c r="B123" i="1"/>
  <c r="Z122" i="1"/>
  <c r="Y122" i="1"/>
  <c r="X122" i="1"/>
  <c r="W122" i="1"/>
  <c r="V122" i="1"/>
  <c r="Q122" i="1"/>
  <c r="N122" i="1"/>
  <c r="M122" i="1"/>
  <c r="B122" i="1"/>
  <c r="Z121" i="1"/>
  <c r="Y121" i="1"/>
  <c r="X121" i="1"/>
  <c r="W121" i="1"/>
  <c r="V121" i="1"/>
  <c r="Q121" i="1"/>
  <c r="N121" i="1"/>
  <c r="M121" i="1"/>
  <c r="B121" i="1"/>
  <c r="Z120" i="1"/>
  <c r="Y120" i="1"/>
  <c r="X120" i="1"/>
  <c r="W120" i="1"/>
  <c r="V120" i="1"/>
  <c r="Q120" i="1"/>
  <c r="N120" i="1"/>
  <c r="M120" i="1"/>
  <c r="B120" i="1"/>
  <c r="Z119" i="1"/>
  <c r="Y119" i="1"/>
  <c r="X119" i="1"/>
  <c r="W119" i="1"/>
  <c r="V119" i="1"/>
  <c r="Q119" i="1"/>
  <c r="N119" i="1"/>
  <c r="M119" i="1"/>
  <c r="B119" i="1"/>
  <c r="Z118" i="1"/>
  <c r="Y118" i="1"/>
  <c r="X118" i="1"/>
  <c r="W118" i="1"/>
  <c r="V118" i="1"/>
  <c r="Q118" i="1"/>
  <c r="N118" i="1"/>
  <c r="M118" i="1"/>
  <c r="B118" i="1"/>
  <c r="Z117" i="1"/>
  <c r="Y117" i="1"/>
  <c r="X117" i="1"/>
  <c r="W117" i="1"/>
  <c r="V117" i="1"/>
  <c r="Q117" i="1"/>
  <c r="N117" i="1"/>
  <c r="M117" i="1"/>
  <c r="B117" i="1"/>
  <c r="Z116" i="1"/>
  <c r="Y116" i="1"/>
  <c r="X116" i="1"/>
  <c r="W116" i="1"/>
  <c r="V116" i="1"/>
  <c r="Q116" i="1"/>
  <c r="N116" i="1"/>
  <c r="M116" i="1"/>
  <c r="B116" i="1"/>
  <c r="Z115" i="1"/>
  <c r="Y115" i="1"/>
  <c r="X115" i="1"/>
  <c r="W115" i="1"/>
  <c r="V115" i="1"/>
  <c r="Q115" i="1"/>
  <c r="N115" i="1"/>
  <c r="M115" i="1"/>
  <c r="B115" i="1"/>
  <c r="Z114" i="1"/>
  <c r="Y114" i="1"/>
  <c r="X114" i="1"/>
  <c r="W114" i="1"/>
  <c r="V114" i="1"/>
  <c r="Q114" i="1"/>
  <c r="N114" i="1"/>
  <c r="M114" i="1"/>
  <c r="B114" i="1"/>
  <c r="Z113" i="1"/>
  <c r="Y113" i="1"/>
  <c r="X113" i="1"/>
  <c r="W113" i="1"/>
  <c r="V113" i="1"/>
  <c r="Q113" i="1"/>
  <c r="N113" i="1"/>
  <c r="M113" i="1"/>
  <c r="B113" i="1"/>
  <c r="Z112" i="1"/>
  <c r="Y112" i="1"/>
  <c r="X112" i="1"/>
  <c r="W112" i="1"/>
  <c r="V112" i="1"/>
  <c r="Q112" i="1"/>
  <c r="N112" i="1"/>
  <c r="M112" i="1"/>
  <c r="B112" i="1"/>
  <c r="Z111" i="1"/>
  <c r="Y111" i="1"/>
  <c r="X111" i="1"/>
  <c r="W111" i="1"/>
  <c r="V111" i="1"/>
  <c r="Q111" i="1"/>
  <c r="N111" i="1"/>
  <c r="M111" i="1"/>
  <c r="B111" i="1"/>
  <c r="Z110" i="1"/>
  <c r="Y110" i="1"/>
  <c r="X110" i="1"/>
  <c r="W110" i="1"/>
  <c r="V110" i="1"/>
  <c r="Q110" i="1"/>
  <c r="N110" i="1"/>
  <c r="M110" i="1"/>
  <c r="B110" i="1"/>
  <c r="Z109" i="1"/>
  <c r="Y109" i="1"/>
  <c r="X109" i="1"/>
  <c r="W109" i="1"/>
  <c r="V109" i="1"/>
  <c r="Q109" i="1"/>
  <c r="N109" i="1"/>
  <c r="M109" i="1"/>
  <c r="B109" i="1"/>
  <c r="Z108" i="1"/>
  <c r="Y108" i="1"/>
  <c r="X108" i="1"/>
  <c r="W108" i="1"/>
  <c r="V108" i="1"/>
  <c r="Q108" i="1"/>
  <c r="N108" i="1"/>
  <c r="M108" i="1"/>
  <c r="B108" i="1"/>
  <c r="Z107" i="1"/>
  <c r="Y107" i="1"/>
  <c r="X107" i="1"/>
  <c r="W107" i="1"/>
  <c r="V107" i="1"/>
  <c r="Q107" i="1"/>
  <c r="N107" i="1"/>
  <c r="M107" i="1"/>
  <c r="B107" i="1"/>
  <c r="Z106" i="1"/>
  <c r="Y106" i="1"/>
  <c r="X106" i="1"/>
  <c r="W106" i="1"/>
  <c r="V106" i="1"/>
  <c r="Q106" i="1"/>
  <c r="N106" i="1"/>
  <c r="M106" i="1"/>
  <c r="B106" i="1"/>
  <c r="Z105" i="1"/>
  <c r="Y105" i="1"/>
  <c r="X105" i="1"/>
  <c r="W105" i="1"/>
  <c r="V105" i="1"/>
  <c r="Q105" i="1"/>
  <c r="N105" i="1"/>
  <c r="M105" i="1"/>
  <c r="B105" i="1"/>
  <c r="Z104" i="1"/>
  <c r="Y104" i="1"/>
  <c r="X104" i="1"/>
  <c r="W104" i="1"/>
  <c r="V104" i="1"/>
  <c r="Q104" i="1"/>
  <c r="N104" i="1"/>
  <c r="M104" i="1"/>
  <c r="B104" i="1"/>
  <c r="Z103" i="1"/>
  <c r="Y103" i="1"/>
  <c r="X103" i="1"/>
  <c r="W103" i="1"/>
  <c r="V103" i="1"/>
  <c r="Q103" i="1"/>
  <c r="N103" i="1"/>
  <c r="M103" i="1"/>
  <c r="B103" i="1"/>
  <c r="Z102" i="1"/>
  <c r="Y102" i="1"/>
  <c r="X102" i="1"/>
  <c r="W102" i="1"/>
  <c r="V102" i="1"/>
  <c r="Q102" i="1"/>
  <c r="N102" i="1"/>
  <c r="M102" i="1"/>
  <c r="B102" i="1"/>
  <c r="Z101" i="1"/>
  <c r="Y101" i="1"/>
  <c r="X101" i="1"/>
  <c r="W101" i="1"/>
  <c r="V101" i="1"/>
  <c r="Q101" i="1"/>
  <c r="N101" i="1"/>
  <c r="M101" i="1"/>
  <c r="B101" i="1"/>
  <c r="Z100" i="1"/>
  <c r="Y100" i="1"/>
  <c r="X100" i="1"/>
  <c r="W100" i="1"/>
  <c r="V100" i="1"/>
  <c r="Q100" i="1"/>
  <c r="N100" i="1"/>
  <c r="M100" i="1"/>
  <c r="B100" i="1"/>
  <c r="Z99" i="1"/>
  <c r="Y99" i="1"/>
  <c r="X99" i="1"/>
  <c r="W99" i="1"/>
  <c r="V99" i="1"/>
  <c r="Q99" i="1"/>
  <c r="N99" i="1"/>
  <c r="M99" i="1"/>
  <c r="B99" i="1"/>
  <c r="Z98" i="1"/>
  <c r="Y98" i="1"/>
  <c r="X98" i="1"/>
  <c r="W98" i="1"/>
  <c r="V98" i="1"/>
  <c r="Q98" i="1"/>
  <c r="N98" i="1"/>
  <c r="M98" i="1"/>
  <c r="B98" i="1"/>
  <c r="Z97" i="1"/>
  <c r="Y97" i="1"/>
  <c r="X97" i="1"/>
  <c r="W97" i="1"/>
  <c r="V97" i="1"/>
  <c r="Q97" i="1"/>
  <c r="N97" i="1"/>
  <c r="M97" i="1"/>
  <c r="B97" i="1"/>
  <c r="Z96" i="1"/>
  <c r="Y96" i="1"/>
  <c r="X96" i="1"/>
  <c r="W96" i="1"/>
  <c r="V96" i="1"/>
  <c r="Q96" i="1"/>
  <c r="N96" i="1"/>
  <c r="M96" i="1"/>
  <c r="B96" i="1"/>
  <c r="Z95" i="1"/>
  <c r="Y95" i="1"/>
  <c r="X95" i="1"/>
  <c r="W95" i="1"/>
  <c r="V95" i="1"/>
  <c r="Q95" i="1"/>
  <c r="N95" i="1"/>
  <c r="M95" i="1"/>
  <c r="B95" i="1"/>
  <c r="Z94" i="1"/>
  <c r="Y94" i="1"/>
  <c r="X94" i="1"/>
  <c r="W94" i="1"/>
  <c r="V94" i="1"/>
  <c r="Q94" i="1"/>
  <c r="N94" i="1"/>
  <c r="M94" i="1"/>
  <c r="B94" i="1"/>
  <c r="Z93" i="1"/>
  <c r="Y93" i="1"/>
  <c r="X93" i="1"/>
  <c r="W93" i="1"/>
  <c r="V93" i="1"/>
  <c r="Q93" i="1"/>
  <c r="N93" i="1"/>
  <c r="M93" i="1"/>
  <c r="B93" i="1"/>
  <c r="Z92" i="1"/>
  <c r="Y92" i="1"/>
  <c r="X92" i="1"/>
  <c r="W92" i="1"/>
  <c r="V92" i="1"/>
  <c r="Q92" i="1"/>
  <c r="N92" i="1"/>
  <c r="M92" i="1"/>
  <c r="B92" i="1"/>
  <c r="Z91" i="1"/>
  <c r="Y91" i="1"/>
  <c r="X91" i="1"/>
  <c r="W91" i="1"/>
  <c r="V91" i="1"/>
  <c r="Q91" i="1"/>
  <c r="N91" i="1"/>
  <c r="M91" i="1"/>
  <c r="B91" i="1"/>
  <c r="Z90" i="1"/>
  <c r="Y90" i="1"/>
  <c r="X90" i="1"/>
  <c r="W90" i="1"/>
  <c r="V90" i="1"/>
  <c r="Q90" i="1"/>
  <c r="N90" i="1"/>
  <c r="M90" i="1"/>
  <c r="B90" i="1"/>
  <c r="Z89" i="1"/>
  <c r="Y89" i="1"/>
  <c r="X89" i="1"/>
  <c r="W89" i="1"/>
  <c r="V89" i="1"/>
  <c r="Q89" i="1"/>
  <c r="N89" i="1"/>
  <c r="M89" i="1"/>
  <c r="B89" i="1"/>
  <c r="Z88" i="1"/>
  <c r="Y88" i="1"/>
  <c r="X88" i="1"/>
  <c r="W88" i="1"/>
  <c r="V88" i="1"/>
  <c r="Q88" i="1"/>
  <c r="N88" i="1"/>
  <c r="M88" i="1"/>
  <c r="B88" i="1"/>
  <c r="Z87" i="1"/>
  <c r="Y87" i="1"/>
  <c r="X87" i="1"/>
  <c r="W87" i="1"/>
  <c r="V87" i="1"/>
  <c r="Q87" i="1"/>
  <c r="N87" i="1"/>
  <c r="M87" i="1"/>
  <c r="B87" i="1"/>
  <c r="Z86" i="1"/>
  <c r="Y86" i="1"/>
  <c r="X86" i="1"/>
  <c r="W86" i="1"/>
  <c r="V86" i="1"/>
  <c r="Q86" i="1"/>
  <c r="N86" i="1"/>
  <c r="M86" i="1"/>
  <c r="B86" i="1"/>
  <c r="Z85" i="1"/>
  <c r="Y85" i="1"/>
  <c r="X85" i="1"/>
  <c r="W85" i="1"/>
  <c r="V85" i="1"/>
  <c r="Q85" i="1"/>
  <c r="N85" i="1"/>
  <c r="M85" i="1"/>
  <c r="B85" i="1"/>
  <c r="Z84" i="1"/>
  <c r="Y84" i="1"/>
  <c r="X84" i="1"/>
  <c r="W84" i="1"/>
  <c r="V84" i="1"/>
  <c r="Q84" i="1"/>
  <c r="N84" i="1"/>
  <c r="M84" i="1"/>
  <c r="B84" i="1"/>
  <c r="Z83" i="1"/>
  <c r="Y83" i="1"/>
  <c r="X83" i="1"/>
  <c r="W83" i="1"/>
  <c r="V83" i="1"/>
  <c r="Q83" i="1"/>
  <c r="N83" i="1"/>
  <c r="M83" i="1"/>
  <c r="B83" i="1"/>
  <c r="Z82" i="1"/>
  <c r="Y82" i="1"/>
  <c r="X82" i="1"/>
  <c r="W82" i="1"/>
  <c r="V82" i="1"/>
  <c r="Q82" i="1"/>
  <c r="N82" i="1"/>
  <c r="M82" i="1"/>
  <c r="B82" i="1"/>
  <c r="Z81" i="1"/>
  <c r="Y81" i="1"/>
  <c r="X81" i="1"/>
  <c r="W81" i="1"/>
  <c r="V81" i="1"/>
  <c r="Q81" i="1"/>
  <c r="N81" i="1"/>
  <c r="M81" i="1"/>
  <c r="B81" i="1"/>
  <c r="Z80" i="1"/>
  <c r="Y80" i="1"/>
  <c r="X80" i="1"/>
  <c r="W80" i="1"/>
  <c r="V80" i="1"/>
  <c r="Q80" i="1"/>
  <c r="N80" i="1"/>
  <c r="M80" i="1"/>
  <c r="B80" i="1"/>
  <c r="Z79" i="1"/>
  <c r="Y79" i="1"/>
  <c r="X79" i="1"/>
  <c r="W79" i="1"/>
  <c r="V79" i="1"/>
  <c r="Q79" i="1"/>
  <c r="N79" i="1"/>
  <c r="M79" i="1"/>
  <c r="B79" i="1"/>
  <c r="Z78" i="1"/>
  <c r="Y78" i="1"/>
  <c r="X78" i="1"/>
  <c r="W78" i="1"/>
  <c r="V78" i="1"/>
  <c r="Q78" i="1"/>
  <c r="N78" i="1"/>
  <c r="M78" i="1"/>
  <c r="B78" i="1"/>
  <c r="Z77" i="1"/>
  <c r="Y77" i="1"/>
  <c r="X77" i="1"/>
  <c r="W77" i="1"/>
  <c r="V77" i="1"/>
  <c r="Q77" i="1"/>
  <c r="N77" i="1"/>
  <c r="M77" i="1"/>
  <c r="B77" i="1"/>
  <c r="Z76" i="1"/>
  <c r="Y76" i="1"/>
  <c r="X76" i="1"/>
  <c r="W76" i="1"/>
  <c r="V76" i="1"/>
  <c r="Q76" i="1"/>
  <c r="N76" i="1"/>
  <c r="M76" i="1"/>
  <c r="B76" i="1"/>
  <c r="Z75" i="1"/>
  <c r="Y75" i="1"/>
  <c r="X75" i="1"/>
  <c r="W75" i="1"/>
  <c r="V75" i="1"/>
  <c r="Q75" i="1"/>
  <c r="N75" i="1"/>
  <c r="M75" i="1"/>
  <c r="B75" i="1"/>
  <c r="Z74" i="1"/>
  <c r="Y74" i="1"/>
  <c r="X74" i="1"/>
  <c r="W74" i="1"/>
  <c r="V74" i="1"/>
  <c r="Q74" i="1"/>
  <c r="N74" i="1"/>
  <c r="M74" i="1"/>
  <c r="B74" i="1"/>
  <c r="Z73" i="1"/>
  <c r="Y73" i="1"/>
  <c r="X73" i="1"/>
  <c r="W73" i="1"/>
  <c r="V73" i="1"/>
  <c r="Q73" i="1"/>
  <c r="N73" i="1"/>
  <c r="M73" i="1"/>
  <c r="B73" i="1"/>
  <c r="Z72" i="1"/>
  <c r="Y72" i="1"/>
  <c r="X72" i="1"/>
  <c r="W72" i="1"/>
  <c r="V72" i="1"/>
  <c r="Q72" i="1"/>
  <c r="N72" i="1"/>
  <c r="M72" i="1"/>
  <c r="B72" i="1"/>
  <c r="Z71" i="1"/>
  <c r="Y71" i="1"/>
  <c r="X71" i="1"/>
  <c r="W71" i="1"/>
  <c r="V71" i="1"/>
  <c r="Q71" i="1"/>
  <c r="N71" i="1"/>
  <c r="M71" i="1"/>
  <c r="B71" i="1"/>
  <c r="Z70" i="1"/>
  <c r="Y70" i="1"/>
  <c r="X70" i="1"/>
  <c r="W70" i="1"/>
  <c r="V70" i="1"/>
  <c r="Q70" i="1"/>
  <c r="N70" i="1"/>
  <c r="M70" i="1"/>
  <c r="B70" i="1"/>
  <c r="Z69" i="1"/>
  <c r="Y69" i="1"/>
  <c r="X69" i="1"/>
  <c r="W69" i="1"/>
  <c r="V69" i="1"/>
  <c r="Q69" i="1"/>
  <c r="N69" i="1"/>
  <c r="M69" i="1"/>
  <c r="B69" i="1"/>
  <c r="Z68" i="1"/>
  <c r="Y68" i="1"/>
  <c r="X68" i="1"/>
  <c r="W68" i="1"/>
  <c r="V68" i="1"/>
  <c r="Q68" i="1"/>
  <c r="N68" i="1"/>
  <c r="M68" i="1"/>
  <c r="B68" i="1"/>
  <c r="Z67" i="1"/>
  <c r="Y67" i="1"/>
  <c r="X67" i="1"/>
  <c r="W67" i="1"/>
  <c r="V67" i="1"/>
  <c r="Q67" i="1"/>
  <c r="N67" i="1"/>
  <c r="M67" i="1"/>
  <c r="B67" i="1"/>
  <c r="Z66" i="1"/>
  <c r="Y66" i="1"/>
  <c r="X66" i="1"/>
  <c r="W66" i="1"/>
  <c r="V66" i="1"/>
  <c r="Q66" i="1"/>
  <c r="N66" i="1"/>
  <c r="M66" i="1"/>
  <c r="B66" i="1"/>
  <c r="Z65" i="1"/>
  <c r="Y65" i="1"/>
  <c r="X65" i="1"/>
  <c r="W65" i="1"/>
  <c r="V65" i="1"/>
  <c r="Q65" i="1"/>
  <c r="N65" i="1"/>
  <c r="M65" i="1"/>
  <c r="B65" i="1"/>
  <c r="Z64" i="1"/>
  <c r="Y64" i="1"/>
  <c r="X64" i="1"/>
  <c r="W64" i="1"/>
  <c r="V64" i="1"/>
  <c r="Q64" i="1"/>
  <c r="N64" i="1"/>
  <c r="M64" i="1"/>
  <c r="B64" i="1"/>
  <c r="Z63" i="1"/>
  <c r="Y63" i="1"/>
  <c r="X63" i="1"/>
  <c r="W63" i="1"/>
  <c r="V63" i="1"/>
  <c r="Q63" i="1"/>
  <c r="N63" i="1"/>
  <c r="M63" i="1"/>
  <c r="B63" i="1"/>
  <c r="Z62" i="1"/>
  <c r="Y62" i="1"/>
  <c r="X62" i="1"/>
  <c r="W62" i="1"/>
  <c r="V62" i="1"/>
  <c r="Q62" i="1"/>
  <c r="N62" i="1"/>
  <c r="M62" i="1"/>
  <c r="B62" i="1"/>
  <c r="Z61" i="1"/>
  <c r="Y61" i="1"/>
  <c r="X61" i="1"/>
  <c r="W61" i="1"/>
  <c r="V61" i="1"/>
  <c r="Q61" i="1"/>
  <c r="N61" i="1"/>
  <c r="M61" i="1"/>
  <c r="B61" i="1"/>
  <c r="Z60" i="1"/>
  <c r="Y60" i="1"/>
  <c r="X60" i="1"/>
  <c r="W60" i="1"/>
  <c r="V60" i="1"/>
  <c r="Q60" i="1"/>
  <c r="N60" i="1"/>
  <c r="M60" i="1"/>
  <c r="B60" i="1"/>
  <c r="Z59" i="1"/>
  <c r="Y59" i="1"/>
  <c r="X59" i="1"/>
  <c r="W59" i="1"/>
  <c r="V59" i="1"/>
  <c r="Q59" i="1"/>
  <c r="N59" i="1"/>
  <c r="M59" i="1"/>
  <c r="B59" i="1"/>
  <c r="Z58" i="1"/>
  <c r="Y58" i="1"/>
  <c r="X58" i="1"/>
  <c r="W58" i="1"/>
  <c r="V58" i="1"/>
  <c r="Q58" i="1"/>
  <c r="N58" i="1"/>
  <c r="M58" i="1"/>
  <c r="B58" i="1"/>
  <c r="Z57" i="1"/>
  <c r="Y57" i="1"/>
  <c r="X57" i="1"/>
  <c r="W57" i="1"/>
  <c r="V57" i="1"/>
  <c r="Q57" i="1"/>
  <c r="N57" i="1"/>
  <c r="M57" i="1"/>
  <c r="B57" i="1"/>
  <c r="Z56" i="1"/>
  <c r="Y56" i="1"/>
  <c r="X56" i="1"/>
  <c r="W56" i="1"/>
  <c r="V56" i="1"/>
  <c r="Q56" i="1"/>
  <c r="N56" i="1"/>
  <c r="M56" i="1"/>
  <c r="B56" i="1"/>
  <c r="Z55" i="1"/>
  <c r="Y55" i="1"/>
  <c r="X55" i="1"/>
  <c r="W55" i="1"/>
  <c r="V55" i="1"/>
  <c r="Q55" i="1"/>
  <c r="N55" i="1"/>
  <c r="M55" i="1"/>
  <c r="B55" i="1"/>
  <c r="Z54" i="1"/>
  <c r="Y54" i="1"/>
  <c r="X54" i="1"/>
  <c r="W54" i="1"/>
  <c r="V54" i="1"/>
  <c r="Q54" i="1"/>
  <c r="N54" i="1"/>
  <c r="M54" i="1"/>
  <c r="B54" i="1"/>
  <c r="Z53" i="1"/>
  <c r="Y53" i="1"/>
  <c r="X53" i="1"/>
  <c r="W53" i="1"/>
  <c r="V53" i="1"/>
  <c r="Q53" i="1"/>
  <c r="N53" i="1"/>
  <c r="M53" i="1"/>
  <c r="B53" i="1"/>
  <c r="Z52" i="1"/>
  <c r="Y52" i="1"/>
  <c r="X52" i="1"/>
  <c r="W52" i="1"/>
  <c r="V52" i="1"/>
  <c r="Q52" i="1"/>
  <c r="N52" i="1"/>
  <c r="M52" i="1"/>
  <c r="B52" i="1"/>
  <c r="Z51" i="1"/>
  <c r="Y51" i="1"/>
  <c r="X51" i="1"/>
  <c r="W51" i="1"/>
  <c r="V51" i="1"/>
  <c r="Q51" i="1"/>
  <c r="N51" i="1"/>
  <c r="M51" i="1"/>
  <c r="B51" i="1"/>
  <c r="Z50" i="1"/>
  <c r="Y50" i="1"/>
  <c r="X50" i="1"/>
  <c r="W50" i="1"/>
  <c r="V50" i="1"/>
  <c r="Q50" i="1"/>
  <c r="N50" i="1"/>
  <c r="M50" i="1"/>
  <c r="B50" i="1"/>
  <c r="Z49" i="1"/>
  <c r="Y49" i="1"/>
  <c r="X49" i="1"/>
  <c r="W49" i="1"/>
  <c r="V49" i="1"/>
  <c r="Q49" i="1"/>
  <c r="N49" i="1"/>
  <c r="M49" i="1"/>
  <c r="B49" i="1"/>
  <c r="Z48" i="1"/>
  <c r="Y48" i="1"/>
  <c r="X48" i="1"/>
  <c r="W48" i="1"/>
  <c r="V48" i="1"/>
  <c r="Q48" i="1"/>
  <c r="N48" i="1"/>
  <c r="M48" i="1"/>
  <c r="B48" i="1"/>
  <c r="Z47" i="1"/>
  <c r="Y47" i="1"/>
  <c r="X47" i="1"/>
  <c r="W47" i="1"/>
  <c r="V47" i="1"/>
  <c r="Q47" i="1"/>
  <c r="N47" i="1"/>
  <c r="M47" i="1"/>
  <c r="B47" i="1"/>
  <c r="Z46" i="1"/>
  <c r="Y46" i="1"/>
  <c r="X46" i="1"/>
  <c r="W46" i="1"/>
  <c r="V46" i="1"/>
  <c r="Q46" i="1"/>
  <c r="N46" i="1"/>
  <c r="M46" i="1"/>
  <c r="B46" i="1"/>
  <c r="Z45" i="1"/>
  <c r="Y45" i="1"/>
  <c r="X45" i="1"/>
  <c r="W45" i="1"/>
  <c r="V45" i="1"/>
  <c r="Q45" i="1"/>
  <c r="N45" i="1"/>
  <c r="M45" i="1"/>
  <c r="B45" i="1"/>
  <c r="Z44" i="1"/>
  <c r="Y44" i="1"/>
  <c r="X44" i="1"/>
  <c r="W44" i="1"/>
  <c r="V44" i="1"/>
  <c r="Q44" i="1"/>
  <c r="N44" i="1"/>
  <c r="M44" i="1"/>
  <c r="B44" i="1"/>
  <c r="Z43" i="1"/>
  <c r="Y43" i="1"/>
  <c r="X43" i="1"/>
  <c r="W43" i="1"/>
  <c r="V43" i="1"/>
  <c r="Q43" i="1"/>
  <c r="N43" i="1"/>
  <c r="M43" i="1"/>
  <c r="B43" i="1"/>
  <c r="Z42" i="1"/>
  <c r="Y42" i="1"/>
  <c r="X42" i="1"/>
  <c r="W42" i="1"/>
  <c r="V42" i="1"/>
  <c r="Q42" i="1"/>
  <c r="N42" i="1"/>
  <c r="M42" i="1"/>
  <c r="B42" i="1"/>
  <c r="Z41" i="1"/>
  <c r="Y41" i="1"/>
  <c r="X41" i="1"/>
  <c r="W41" i="1"/>
  <c r="V41" i="1"/>
  <c r="Q41" i="1"/>
  <c r="N41" i="1"/>
  <c r="M41" i="1"/>
  <c r="B41" i="1"/>
  <c r="Z40" i="1"/>
  <c r="Y40" i="1"/>
  <c r="X40" i="1"/>
  <c r="W40" i="1"/>
  <c r="V40" i="1"/>
  <c r="Q40" i="1"/>
  <c r="N40" i="1"/>
  <c r="M40" i="1"/>
  <c r="B40" i="1"/>
  <c r="Z39" i="1"/>
  <c r="Y39" i="1"/>
  <c r="X39" i="1"/>
  <c r="W39" i="1"/>
  <c r="V39" i="1"/>
  <c r="Q39" i="1"/>
  <c r="N39" i="1"/>
  <c r="M39" i="1"/>
  <c r="B39" i="1"/>
  <c r="Z38" i="1"/>
  <c r="Y38" i="1"/>
  <c r="X38" i="1"/>
  <c r="W38" i="1"/>
  <c r="V38" i="1"/>
  <c r="Q38" i="1"/>
  <c r="N38" i="1"/>
  <c r="M38" i="1"/>
  <c r="B38" i="1"/>
  <c r="Z37" i="1"/>
  <c r="Y37" i="1"/>
  <c r="X37" i="1"/>
  <c r="W37" i="1"/>
  <c r="V37" i="1"/>
  <c r="Q37" i="1"/>
  <c r="N37" i="1"/>
  <c r="M37" i="1"/>
  <c r="B37" i="1"/>
  <c r="Z36" i="1"/>
  <c r="Y36" i="1"/>
  <c r="X36" i="1"/>
  <c r="W36" i="1"/>
  <c r="V36" i="1"/>
  <c r="Q36" i="1"/>
  <c r="N36" i="1"/>
  <c r="M36" i="1"/>
  <c r="B36" i="1"/>
  <c r="Z35" i="1"/>
  <c r="Y35" i="1"/>
  <c r="X35" i="1"/>
  <c r="W35" i="1"/>
  <c r="V35" i="1"/>
  <c r="Q35" i="1"/>
  <c r="N35" i="1"/>
  <c r="M35" i="1"/>
  <c r="B35" i="1"/>
  <c r="Z34" i="1"/>
  <c r="Y34" i="1"/>
  <c r="X34" i="1"/>
  <c r="W34" i="1"/>
  <c r="V34" i="1"/>
  <c r="Q34" i="1"/>
  <c r="N34" i="1"/>
  <c r="M34" i="1"/>
  <c r="B34" i="1"/>
  <c r="Z33" i="1"/>
  <c r="Y33" i="1"/>
  <c r="X33" i="1"/>
  <c r="W33" i="1"/>
  <c r="V33" i="1"/>
  <c r="Q33" i="1"/>
  <c r="N33" i="1"/>
  <c r="M33" i="1"/>
  <c r="B33" i="1"/>
  <c r="Z32" i="1"/>
  <c r="Y32" i="1"/>
  <c r="X32" i="1"/>
  <c r="W32" i="1"/>
  <c r="V32" i="1"/>
  <c r="Q32" i="1"/>
  <c r="N32" i="1"/>
  <c r="M32" i="1"/>
  <c r="B32" i="1"/>
  <c r="Z31" i="1"/>
  <c r="Y31" i="1"/>
  <c r="X31" i="1"/>
  <c r="W31" i="1"/>
  <c r="V31" i="1"/>
  <c r="Q31" i="1"/>
  <c r="N31" i="1"/>
  <c r="M31" i="1"/>
  <c r="B31" i="1"/>
  <c r="Z30" i="1"/>
  <c r="Y30" i="1"/>
  <c r="X30" i="1"/>
  <c r="W30" i="1"/>
  <c r="V30" i="1"/>
  <c r="Q30" i="1"/>
  <c r="N30" i="1"/>
  <c r="M30" i="1"/>
  <c r="B30" i="1"/>
  <c r="Z29" i="1"/>
  <c r="Y29" i="1"/>
  <c r="X29" i="1"/>
  <c r="W29" i="1"/>
  <c r="V29" i="1"/>
  <c r="Q29" i="1"/>
  <c r="N29" i="1"/>
  <c r="M29" i="1"/>
  <c r="B29" i="1"/>
  <c r="Z28" i="1"/>
  <c r="Y28" i="1"/>
  <c r="X28" i="1"/>
  <c r="W28" i="1"/>
  <c r="V28" i="1"/>
  <c r="Q28" i="1"/>
  <c r="N28" i="1"/>
  <c r="M28" i="1"/>
  <c r="B28" i="1"/>
  <c r="Z27" i="1"/>
  <c r="Y27" i="1"/>
  <c r="X27" i="1"/>
  <c r="W27" i="1"/>
  <c r="V27" i="1"/>
  <c r="Q27" i="1"/>
  <c r="N27" i="1"/>
  <c r="M27" i="1"/>
  <c r="B27" i="1"/>
  <c r="Z26" i="1"/>
  <c r="Y26" i="1"/>
  <c r="X26" i="1"/>
  <c r="W26" i="1"/>
  <c r="V26" i="1"/>
  <c r="Q26" i="1"/>
  <c r="N26" i="1"/>
  <c r="M26" i="1"/>
  <c r="B26" i="1"/>
  <c r="Z25" i="1"/>
  <c r="Y25" i="1"/>
  <c r="X25" i="1"/>
  <c r="W25" i="1"/>
  <c r="V25" i="1"/>
  <c r="Q25" i="1"/>
  <c r="N25" i="1"/>
  <c r="M25" i="1"/>
  <c r="B25" i="1"/>
  <c r="Z24" i="1"/>
  <c r="Y24" i="1"/>
  <c r="X24" i="1"/>
  <c r="W24" i="1"/>
  <c r="V24" i="1"/>
  <c r="Q24" i="1"/>
  <c r="N24" i="1"/>
  <c r="M24" i="1"/>
  <c r="B24" i="1"/>
  <c r="Z23" i="1"/>
  <c r="Y23" i="1"/>
  <c r="X23" i="1"/>
  <c r="W23" i="1"/>
  <c r="V23" i="1"/>
  <c r="Q23" i="1"/>
  <c r="N23" i="1"/>
  <c r="M23" i="1"/>
  <c r="B23" i="1"/>
  <c r="Z22" i="1"/>
  <c r="Y22" i="1"/>
  <c r="X22" i="1"/>
  <c r="W22" i="1"/>
  <c r="V22" i="1"/>
  <c r="Q22" i="1"/>
  <c r="N22" i="1"/>
  <c r="M22" i="1"/>
  <c r="B22" i="1"/>
  <c r="Z21" i="1"/>
  <c r="Y21" i="1"/>
  <c r="X21" i="1"/>
  <c r="W21" i="1"/>
  <c r="V21" i="1"/>
  <c r="Q21" i="1"/>
  <c r="N21" i="1"/>
  <c r="M21" i="1"/>
  <c r="B21" i="1"/>
  <c r="Z20" i="1"/>
  <c r="Y20" i="1"/>
  <c r="X20" i="1"/>
  <c r="W20" i="1"/>
  <c r="V20" i="1"/>
  <c r="Q20" i="1"/>
  <c r="N20" i="1"/>
  <c r="M20" i="1"/>
  <c r="B20" i="1"/>
  <c r="Z19" i="1"/>
  <c r="Y19" i="1"/>
  <c r="X19" i="1"/>
  <c r="W19" i="1"/>
  <c r="V19" i="1"/>
  <c r="Q19" i="1"/>
  <c r="N19" i="1"/>
  <c r="M19" i="1"/>
  <c r="B19" i="1"/>
  <c r="Z18" i="1"/>
  <c r="Y18" i="1"/>
  <c r="X18" i="1"/>
  <c r="W18" i="1"/>
  <c r="V18" i="1"/>
  <c r="Q18" i="1"/>
  <c r="N18" i="1"/>
  <c r="M18" i="1"/>
  <c r="B18" i="1"/>
  <c r="Z17" i="1"/>
  <c r="Y17" i="1"/>
  <c r="X17" i="1"/>
  <c r="W17" i="1"/>
  <c r="V17" i="1"/>
  <c r="Q17" i="1"/>
  <c r="N17" i="1"/>
  <c r="M17" i="1"/>
  <c r="B17" i="1"/>
  <c r="Z16" i="1"/>
  <c r="Y16" i="1"/>
  <c r="X16" i="1"/>
  <c r="W16" i="1"/>
  <c r="V16" i="1"/>
  <c r="Q16" i="1"/>
  <c r="N16" i="1"/>
  <c r="M16" i="1"/>
  <c r="B16" i="1"/>
  <c r="Z15" i="1"/>
  <c r="Y15" i="1"/>
  <c r="X15" i="1"/>
  <c r="W15" i="1"/>
  <c r="V15" i="1"/>
  <c r="Q15" i="1"/>
  <c r="N15" i="1"/>
  <c r="M15" i="1"/>
  <c r="B15" i="1"/>
  <c r="Z14" i="1"/>
  <c r="Y14" i="1"/>
  <c r="X14" i="1"/>
  <c r="W14" i="1"/>
  <c r="V14" i="1"/>
  <c r="Q14" i="1"/>
  <c r="N14" i="1"/>
  <c r="M14" i="1"/>
  <c r="B14" i="1"/>
  <c r="Z13" i="1"/>
  <c r="Y13" i="1"/>
  <c r="X13" i="1"/>
  <c r="W13" i="1"/>
  <c r="V13" i="1"/>
  <c r="Q13" i="1"/>
  <c r="N13" i="1"/>
  <c r="M13" i="1"/>
  <c r="B13" i="1"/>
  <c r="Z12" i="1"/>
  <c r="Y12" i="1"/>
  <c r="X12" i="1"/>
  <c r="W12" i="1"/>
  <c r="V12" i="1"/>
  <c r="Q12" i="1"/>
  <c r="N12" i="1"/>
  <c r="M12" i="1"/>
  <c r="B12" i="1"/>
  <c r="Z11" i="1"/>
  <c r="Y11" i="1"/>
  <c r="X11" i="1"/>
  <c r="W11" i="1"/>
  <c r="V11" i="1"/>
  <c r="Q11" i="1"/>
  <c r="N11" i="1"/>
  <c r="M11" i="1"/>
  <c r="B11" i="1"/>
  <c r="Z10" i="1"/>
  <c r="Y10" i="1"/>
  <c r="X10" i="1"/>
  <c r="W10" i="1"/>
  <c r="V10" i="1"/>
  <c r="Q10" i="1"/>
  <c r="N10" i="1"/>
  <c r="M10" i="1"/>
  <c r="B10" i="1"/>
  <c r="Z9" i="1"/>
  <c r="Y9" i="1"/>
  <c r="X9" i="1"/>
  <c r="W9" i="1"/>
  <c r="V9" i="1"/>
  <c r="Q9" i="1"/>
  <c r="N9" i="1"/>
  <c r="M9" i="1"/>
  <c r="B9" i="1"/>
  <c r="Z8" i="1"/>
  <c r="Y8" i="1"/>
  <c r="X8" i="1"/>
  <c r="W8" i="1"/>
  <c r="V8" i="1"/>
  <c r="Q8" i="1"/>
  <c r="N8" i="1"/>
  <c r="M8" i="1"/>
  <c r="B8" i="1"/>
  <c r="Z7" i="1"/>
  <c r="Y7" i="1"/>
  <c r="X7" i="1"/>
  <c r="W7" i="1"/>
  <c r="V7" i="1"/>
  <c r="Q7" i="1"/>
  <c r="N7" i="1"/>
  <c r="M7" i="1"/>
  <c r="B7" i="1"/>
  <c r="Z6" i="1"/>
  <c r="Y6" i="1"/>
  <c r="X6" i="1"/>
  <c r="W6" i="1"/>
  <c r="V6" i="1"/>
  <c r="Q6" i="1"/>
  <c r="N6" i="1"/>
  <c r="M6" i="1"/>
  <c r="B6" i="1"/>
  <c r="Z5" i="1"/>
  <c r="Y5" i="1"/>
  <c r="X5" i="1"/>
  <c r="W5" i="1"/>
  <c r="V5" i="1"/>
  <c r="Q5" i="1"/>
  <c r="N5" i="1"/>
  <c r="M5" i="1"/>
  <c r="B5" i="1"/>
  <c r="Z4" i="1"/>
  <c r="Y4" i="1"/>
  <c r="X4" i="1"/>
  <c r="W4" i="1"/>
  <c r="V4" i="1"/>
  <c r="Q4" i="1"/>
  <c r="N4" i="1"/>
  <c r="M4" i="1"/>
  <c r="B4" i="1"/>
  <c r="Z3" i="1"/>
  <c r="Y3" i="1"/>
  <c r="X3" i="1"/>
  <c r="W3" i="1"/>
  <c r="V3" i="1"/>
  <c r="Q3" i="1"/>
  <c r="N3" i="1"/>
  <c r="M3" i="1"/>
  <c r="B3" i="1"/>
  <c r="Z2" i="1"/>
  <c r="Y2" i="1"/>
  <c r="X2" i="1"/>
  <c r="W2" i="1"/>
  <c r="V2" i="1"/>
  <c r="Q2" i="1"/>
  <c r="N2" i="1"/>
  <c r="M2" i="1"/>
  <c r="B2" i="1"/>
  <c r="C615" i="17" l="1"/>
  <c r="Q34" i="5"/>
  <c r="C616" i="17" l="1"/>
  <c r="C590" i="17"/>
  <c r="C617" i="17" l="1"/>
  <c r="C618" i="17" s="1"/>
  <c r="K11" i="23"/>
  <c r="K9" i="23" s="1"/>
  <c r="Q11" i="23"/>
  <c r="Q9" i="23" s="1"/>
  <c r="C619" i="17" l="1"/>
  <c r="C620" i="17" l="1"/>
  <c r="C621" i="17" l="1"/>
  <c r="C622" i="17" l="1"/>
  <c r="C623" i="17" l="1"/>
  <c r="C624" i="17" s="1"/>
  <c r="C625" i="17" l="1"/>
  <c r="C626" i="17" l="1"/>
  <c r="C627" i="17" l="1"/>
  <c r="C628" i="17" l="1"/>
  <c r="C629" i="17" l="1"/>
  <c r="C630" i="17" l="1"/>
  <c r="C631" i="17" l="1"/>
  <c r="C632" i="17" l="1"/>
  <c r="C633" i="17" l="1"/>
  <c r="C634" i="17" l="1"/>
  <c r="C635" i="17" l="1"/>
  <c r="C636" i="17" l="1"/>
  <c r="C637" i="17" s="1"/>
  <c r="C638" i="17" l="1"/>
  <c r="C639" i="17" l="1"/>
  <c r="C640" i="17" s="1"/>
  <c r="C641" i="17" l="1"/>
  <c r="C642" i="17" l="1"/>
  <c r="C644" i="17" l="1"/>
  <c r="C643" i="17"/>
  <c r="C646" i="17" l="1"/>
  <c r="C645" i="17"/>
  <c r="C648" i="17" l="1"/>
  <c r="C647" i="17"/>
  <c r="C650" i="17" l="1"/>
  <c r="C649" i="17"/>
  <c r="C652" i="17" l="1"/>
  <c r="C651" i="17"/>
  <c r="C654" i="17" l="1"/>
  <c r="C653" i="17"/>
  <c r="C656" i="17" l="1"/>
  <c r="C655" i="17"/>
  <c r="C658" i="17" l="1"/>
  <c r="C657" i="17"/>
  <c r="C660" i="17" l="1"/>
  <c r="C659" i="17"/>
  <c r="C661" i="17" l="1"/>
  <c r="C662" i="17" l="1"/>
  <c r="C663" i="17" l="1"/>
  <c r="C664" i="17" l="1"/>
  <c r="C665" i="17" l="1"/>
  <c r="C666" i="17" l="1"/>
  <c r="C667" i="17" l="1"/>
  <c r="C668" i="17" l="1"/>
  <c r="C669" i="17" l="1"/>
  <c r="C670" i="17" l="1"/>
  <c r="C671" i="17" l="1"/>
  <c r="C672" i="17" l="1"/>
  <c r="C673" i="17" l="1"/>
  <c r="C674" i="17" l="1"/>
  <c r="C675" i="17" l="1"/>
  <c r="C676" i="17" l="1"/>
  <c r="C677" i="17" l="1"/>
  <c r="C678" i="17" l="1"/>
  <c r="C679" i="17" l="1"/>
  <c r="C680" i="17" l="1"/>
  <c r="C681" i="17" l="1"/>
  <c r="C682" i="17" l="1"/>
  <c r="C683" i="17" l="1"/>
  <c r="C684" i="17" l="1"/>
  <c r="C685" i="17" l="1"/>
  <c r="C686" i="17" l="1"/>
  <c r="C687" i="17" l="1"/>
  <c r="C688" i="17" l="1"/>
  <c r="C689" i="17" l="1"/>
  <c r="C690" i="17" l="1"/>
  <c r="C691" i="17" l="1"/>
  <c r="C692" i="17" l="1"/>
  <c r="C693" i="17" l="1"/>
  <c r="C694" i="17" l="1"/>
  <c r="C695" i="17" l="1"/>
  <c r="C696" i="17" l="1"/>
  <c r="C697" i="17" l="1"/>
  <c r="C698" i="17" l="1"/>
  <c r="C699" i="17" l="1"/>
  <c r="C700" i="17" l="1"/>
  <c r="C701" i="17" l="1"/>
  <c r="C702" i="17" l="1"/>
  <c r="C703" i="17" l="1"/>
  <c r="C704" i="17" l="1"/>
  <c r="C705" i="17" l="1"/>
  <c r="C706" i="17" l="1"/>
  <c r="C707" i="17" l="1"/>
  <c r="C708" i="17" l="1"/>
  <c r="C709" i="17" l="1"/>
  <c r="C710" i="17" l="1"/>
  <c r="C711" i="17" l="1"/>
  <c r="C712" i="17" l="1"/>
  <c r="C713" i="17" l="1"/>
  <c r="C714" i="17" l="1"/>
  <c r="C715" i="17" l="1"/>
  <c r="C716" i="17" l="1"/>
  <c r="C717" i="17" l="1"/>
  <c r="C718" i="17" l="1"/>
  <c r="C719" i="17" l="1"/>
  <c r="C720" i="17" l="1"/>
  <c r="C721" i="17" s="1"/>
  <c r="K2" i="23" l="1"/>
  <c r="P2" i="23"/>
  <c r="Q2" i="23"/>
  <c r="K4" i="23"/>
  <c r="P4" i="23"/>
  <c r="Q4"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B4E5787-3C4C-4D6C-A148-680E2FB7E544}">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FF69B2A4-EF66-408D-B4FD-79B08FF0EC41}">
      <text>
        <r>
          <rPr>
            <b/>
            <sz val="9"/>
            <color indexed="81"/>
            <rFont val="Tahoma"/>
            <family val="2"/>
          </rPr>
          <t>Viren Desai:</t>
        </r>
        <r>
          <rPr>
            <sz val="9"/>
            <color indexed="81"/>
            <rFont val="Tahoma"/>
            <family val="2"/>
          </rPr>
          <t xml:space="preserve">
=+IF(AND($B$4="Yes", COUNTIFS($B$4:$G$4, "Yes")=1),"FARMAR", "PRO FORMA")</t>
        </r>
      </text>
    </comment>
    <comment ref="A4" authorId="0" shapeId="0" xr:uid="{874615F1-05B7-46E2-9B11-DB2D108F0C2D}">
      <text>
        <r>
          <rPr>
            <b/>
            <sz val="9"/>
            <color indexed="81"/>
            <rFont val="Tahoma"/>
            <family val="2"/>
          </rPr>
          <t>Viren Desai:</t>
        </r>
        <r>
          <rPr>
            <sz val="9"/>
            <color indexed="81"/>
            <rFont val="Tahoma"/>
            <family val="2"/>
          </rPr>
          <t xml:space="preserve">
Only Sub-Assets labeled "Yes" will be modeled</t>
        </r>
      </text>
    </comment>
    <comment ref="A5" authorId="0" shapeId="0" xr:uid="{5E82D34D-5FEF-44C6-B02D-EFCD4CC419E1}">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A783B616-85C3-4542-BFA3-164550A93BF2}">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2AE8DD6D-1F98-43BF-9956-E4C455D7A176}">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F2925A45-40DA-441D-B25F-D8B8A86C5CC3}">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4438CBA8-4182-46D1-A9AE-8A0803889C74}">
      <text>
        <r>
          <rPr>
            <b/>
            <sz val="9"/>
            <color indexed="81"/>
            <rFont val="Tahoma"/>
            <family val="2"/>
          </rPr>
          <t>Viren Desai:</t>
        </r>
        <r>
          <rPr>
            <sz val="9"/>
            <color indexed="81"/>
            <rFont val="Tahoma"/>
            <family val="2"/>
          </rPr>
          <t xml:space="preserve">
WANORECK A PU N131HM</t>
        </r>
      </text>
    </comment>
    <comment ref="J10" authorId="0" shapeId="0" xr:uid="{78D58A0F-C898-40F0-8F01-31F279862576}">
      <text>
        <r>
          <rPr>
            <b/>
            <sz val="9"/>
            <color indexed="81"/>
            <rFont val="Tahoma"/>
            <family val="2"/>
          </rPr>
          <t>Viren Desai:</t>
        </r>
        <r>
          <rPr>
            <sz val="9"/>
            <color indexed="81"/>
            <rFont val="Tahoma"/>
            <family val="2"/>
          </rPr>
          <t xml:space="preserve">
WANORECK A PU N131HM</t>
        </r>
      </text>
    </comment>
    <comment ref="L10" authorId="0" shapeId="0" xr:uid="{ED31D41A-AAB4-4BA5-9405-FE20B9C31E3A}">
      <text>
        <r>
          <rPr>
            <b/>
            <sz val="9"/>
            <color indexed="81"/>
            <rFont val="Tahoma"/>
            <family val="2"/>
          </rPr>
          <t>Viren Desai:</t>
        </r>
        <r>
          <rPr>
            <sz val="9"/>
            <color indexed="81"/>
            <rFont val="Tahoma"/>
            <family val="2"/>
          </rPr>
          <t xml:space="preserve">
WANORECK A PU N131HM</t>
        </r>
      </text>
    </comment>
    <comment ref="M10" authorId="0" shapeId="0" xr:uid="{40844CF5-7818-420B-A503-237408EEF97A}">
      <text>
        <r>
          <rPr>
            <b/>
            <sz val="9"/>
            <color indexed="81"/>
            <rFont val="Tahoma"/>
            <family val="2"/>
          </rPr>
          <t>Viren Desai:</t>
        </r>
        <r>
          <rPr>
            <sz val="9"/>
            <color indexed="81"/>
            <rFont val="Tahoma"/>
            <family val="2"/>
          </rPr>
          <t xml:space="preserve">
WANORECK A PU N131HM</t>
        </r>
      </text>
    </comment>
    <comment ref="B11" authorId="0" shapeId="0" xr:uid="{BC22BE91-BB9D-4E20-B685-30DF8954027D}">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80D129BB-4288-4346-BDA8-14C2BD3E922A}">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9BC0738A-B128-47D5-8E07-7DECBFBF4347}">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837513F3-A337-49AE-9336-4A6084D38867}">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AA16960A-3100-4868-B871-BBD1B6CA3844}">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835DDC68-82FD-495D-A37C-24DDAF907C0D}">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2BDA852-3D3E-4796-AA7F-1534E9EA8490}">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CA62F10-9E68-4281-ABF1-D49AA70B7E26}">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4C032E12-4E0F-4E64-87F6-96261256D4D8}">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29DC3128-1BEF-4F15-B809-A513E8E97FA2}">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E12" authorId="0" shapeId="0" xr:uid="{E536EB49-BB09-47C7-B216-1076E431022D}">
      <text>
        <r>
          <rPr>
            <b/>
            <sz val="9"/>
            <color indexed="81"/>
            <rFont val="Tahoma"/>
            <family val="2"/>
          </rPr>
          <t>Viren Desai:</t>
        </r>
        <r>
          <rPr>
            <sz val="9"/>
            <color indexed="81"/>
            <rFont val="Tahoma"/>
            <family val="2"/>
          </rPr>
          <t xml:space="preserve">
PREVIOUSL $1000 </t>
        </r>
      </text>
    </comment>
    <comment ref="C14" authorId="0" shapeId="0" xr:uid="{33B2DEB6-8BA3-46E7-A7BC-1C05F6E0B0A6}">
      <text>
        <r>
          <rPr>
            <b/>
            <sz val="9"/>
            <color indexed="81"/>
            <rFont val="Tahoma"/>
            <family val="2"/>
          </rPr>
          <t>Viren Desai:</t>
        </r>
        <r>
          <rPr>
            <sz val="9"/>
            <color indexed="81"/>
            <rFont val="Tahoma"/>
            <family val="2"/>
          </rPr>
          <t xml:space="preserve">
modeling with ethane rejection (25% -&gt; 20%)</t>
        </r>
      </text>
    </comment>
    <comment ref="D14" authorId="0" shapeId="0" xr:uid="{49A5E285-9220-407A-960E-DD8847347534}">
      <text>
        <r>
          <rPr>
            <b/>
            <sz val="9"/>
            <color indexed="81"/>
            <rFont val="Tahoma"/>
            <family val="2"/>
          </rPr>
          <t>Viren Desai:</t>
        </r>
        <r>
          <rPr>
            <sz val="9"/>
            <color indexed="81"/>
            <rFont val="Tahoma"/>
            <family val="2"/>
          </rPr>
          <t xml:space="preserve">
modeling with ethane rejection (25% -&gt; 20%)</t>
        </r>
      </text>
    </comment>
    <comment ref="G14" authorId="0" shapeId="0" xr:uid="{B65EDAC9-63A3-4754-BB77-9F66328A112B}">
      <text>
        <r>
          <rPr>
            <b/>
            <sz val="9"/>
            <color indexed="81"/>
            <rFont val="Tahoma"/>
            <family val="2"/>
          </rPr>
          <t>Viren Desai:</t>
        </r>
        <r>
          <rPr>
            <sz val="9"/>
            <color indexed="81"/>
            <rFont val="Tahoma"/>
            <family val="2"/>
          </rPr>
          <t xml:space="preserve">
modeling with ethane rejection (25% -&gt; 20%)</t>
        </r>
      </text>
    </comment>
    <comment ref="H14" authorId="0" shapeId="0" xr:uid="{ED77D1F3-4634-4F51-A3A4-841AFC3F14DB}">
      <text>
        <r>
          <rPr>
            <b/>
            <sz val="9"/>
            <color indexed="81"/>
            <rFont val="Tahoma"/>
            <family val="2"/>
          </rPr>
          <t>Viren Desai:</t>
        </r>
        <r>
          <rPr>
            <sz val="9"/>
            <color indexed="81"/>
            <rFont val="Tahoma"/>
            <family val="2"/>
          </rPr>
          <t xml:space="preserve">
modeling with ethane rejection (25% -&gt; 20%)</t>
        </r>
      </text>
    </comment>
    <comment ref="B23" authorId="0" shapeId="0" xr:uid="{2A05B488-9631-418F-817A-6F1C97001C58}">
      <text>
        <r>
          <rPr>
            <b/>
            <sz val="9"/>
            <color indexed="81"/>
            <rFont val="Tahoma"/>
            <family val="2"/>
          </rPr>
          <t>Viren Desai:</t>
        </r>
        <r>
          <rPr>
            <sz val="9"/>
            <color indexed="81"/>
            <rFont val="Tahoma"/>
            <family val="2"/>
          </rPr>
          <t xml:space="preserve">
40%</t>
        </r>
      </text>
    </comment>
    <comment ref="J23" authorId="0" shapeId="0" xr:uid="{C1D1997C-7E0B-401F-9687-3E04A2C0A037}">
      <text>
        <r>
          <rPr>
            <b/>
            <sz val="9"/>
            <color indexed="81"/>
            <rFont val="Tahoma"/>
            <family val="2"/>
          </rPr>
          <t>Viren Desai:</t>
        </r>
        <r>
          <rPr>
            <sz val="9"/>
            <color indexed="81"/>
            <rFont val="Tahoma"/>
            <family val="2"/>
          </rPr>
          <t xml:space="preserve">
40%</t>
        </r>
      </text>
    </comment>
    <comment ref="L23" authorId="0" shapeId="0" xr:uid="{5711DB08-5EEB-49DF-A0E8-81C3DD95D771}">
      <text>
        <r>
          <rPr>
            <b/>
            <sz val="9"/>
            <color indexed="81"/>
            <rFont val="Tahoma"/>
            <family val="2"/>
          </rPr>
          <t>Viren Desai:</t>
        </r>
        <r>
          <rPr>
            <sz val="9"/>
            <color indexed="81"/>
            <rFont val="Tahoma"/>
            <family val="2"/>
          </rPr>
          <t xml:space="preserve">
40%</t>
        </r>
      </text>
    </comment>
    <comment ref="M23" authorId="0" shapeId="0" xr:uid="{16777508-06BA-4CE3-8D11-48A186B5111B}">
      <text>
        <r>
          <rPr>
            <b/>
            <sz val="9"/>
            <color indexed="81"/>
            <rFont val="Tahoma"/>
            <family val="2"/>
          </rPr>
          <t>Viren Desai:</t>
        </r>
        <r>
          <rPr>
            <sz val="9"/>
            <color indexed="81"/>
            <rFont val="Tahoma"/>
            <family val="2"/>
          </rPr>
          <t xml:space="preserve">
40%</t>
        </r>
      </text>
    </comment>
    <comment ref="B24" authorId="0" shapeId="0" xr:uid="{B99F53D0-F32D-4338-A3FE-03E853265588}">
      <text>
        <r>
          <rPr>
            <b/>
            <sz val="9"/>
            <color indexed="81"/>
            <rFont val="Tahoma"/>
            <family val="2"/>
          </rPr>
          <t>Viren Desai:</t>
        </r>
        <r>
          <rPr>
            <sz val="9"/>
            <color indexed="81"/>
            <rFont val="Tahoma"/>
            <family val="2"/>
          </rPr>
          <t xml:space="preserve">
90%</t>
        </r>
      </text>
    </comment>
    <comment ref="J24" authorId="0" shapeId="0" xr:uid="{C11ABDC8-AB5B-46B3-A4A8-C1D9B84AB6BD}">
      <text>
        <r>
          <rPr>
            <b/>
            <sz val="9"/>
            <color indexed="81"/>
            <rFont val="Tahoma"/>
            <family val="2"/>
          </rPr>
          <t>Viren Desai:</t>
        </r>
        <r>
          <rPr>
            <sz val="9"/>
            <color indexed="81"/>
            <rFont val="Tahoma"/>
            <family val="2"/>
          </rPr>
          <t xml:space="preserve">
90%</t>
        </r>
      </text>
    </comment>
    <comment ref="L24" authorId="0" shapeId="0" xr:uid="{B941C3D3-E073-4BB4-954D-008D228AD56E}">
      <text>
        <r>
          <rPr>
            <b/>
            <sz val="9"/>
            <color indexed="81"/>
            <rFont val="Tahoma"/>
            <family val="2"/>
          </rPr>
          <t>Viren Desai:</t>
        </r>
        <r>
          <rPr>
            <sz val="9"/>
            <color indexed="81"/>
            <rFont val="Tahoma"/>
            <family val="2"/>
          </rPr>
          <t xml:space="preserve">
90%</t>
        </r>
      </text>
    </comment>
    <comment ref="M24" authorId="0" shapeId="0" xr:uid="{653F8680-22A0-40FD-86B4-B612F00A7B8A}">
      <text>
        <r>
          <rPr>
            <b/>
            <sz val="9"/>
            <color indexed="81"/>
            <rFont val="Tahoma"/>
            <family val="2"/>
          </rPr>
          <t>Viren Desai:</t>
        </r>
        <r>
          <rPr>
            <sz val="9"/>
            <color indexed="81"/>
            <rFont val="Tahoma"/>
            <family val="2"/>
          </rPr>
          <t xml:space="preserve">
90%</t>
        </r>
      </text>
    </comment>
    <comment ref="B25" authorId="0" shapeId="0" xr:uid="{C1AC2682-6C27-446C-B3C2-526B201B4F8A}">
      <text>
        <r>
          <rPr>
            <b/>
            <sz val="9"/>
            <color indexed="81"/>
            <rFont val="Tahoma"/>
            <family val="2"/>
          </rPr>
          <t>Viren Desai:</t>
        </r>
        <r>
          <rPr>
            <sz val="9"/>
            <color indexed="81"/>
            <rFont val="Tahoma"/>
            <family val="2"/>
          </rPr>
          <t xml:space="preserve">
97%</t>
        </r>
      </text>
    </comment>
    <comment ref="J25" authorId="0" shapeId="0" xr:uid="{4768E724-5CE4-405B-AB36-1CB225F3199F}">
      <text>
        <r>
          <rPr>
            <b/>
            <sz val="9"/>
            <color indexed="81"/>
            <rFont val="Tahoma"/>
            <family val="2"/>
          </rPr>
          <t>Viren Desai:</t>
        </r>
        <r>
          <rPr>
            <sz val="9"/>
            <color indexed="81"/>
            <rFont val="Tahoma"/>
            <family val="2"/>
          </rPr>
          <t xml:space="preserve">
97%</t>
        </r>
      </text>
    </comment>
    <comment ref="L25" authorId="0" shapeId="0" xr:uid="{AECC1CC3-43E0-4124-8164-D279CA395ED4}">
      <text>
        <r>
          <rPr>
            <b/>
            <sz val="9"/>
            <color indexed="81"/>
            <rFont val="Tahoma"/>
            <family val="2"/>
          </rPr>
          <t>Viren Desai:</t>
        </r>
        <r>
          <rPr>
            <sz val="9"/>
            <color indexed="81"/>
            <rFont val="Tahoma"/>
            <family val="2"/>
          </rPr>
          <t xml:space="preserve">
97%</t>
        </r>
      </text>
    </comment>
    <comment ref="M25" authorId="0" shapeId="0" xr:uid="{B488016C-78F4-4641-BB91-E15FEFEE116D}">
      <text>
        <r>
          <rPr>
            <b/>
            <sz val="9"/>
            <color indexed="81"/>
            <rFont val="Tahoma"/>
            <family val="2"/>
          </rPr>
          <t>Viren Desai:</t>
        </r>
        <r>
          <rPr>
            <sz val="9"/>
            <color indexed="81"/>
            <rFont val="Tahoma"/>
            <family val="2"/>
          </rPr>
          <t xml:space="preserve">
97%</t>
        </r>
      </text>
    </comment>
    <comment ref="B26" authorId="0" shapeId="0" xr:uid="{EBBF0A3F-2911-454D-BA42-496C67DEA9EF}">
      <text>
        <r>
          <rPr>
            <b/>
            <sz val="9"/>
            <color indexed="81"/>
            <rFont val="Tahoma"/>
            <family val="2"/>
          </rPr>
          <t>Viren Desai:</t>
        </r>
        <r>
          <rPr>
            <sz val="9"/>
            <color indexed="81"/>
            <rFont val="Tahoma"/>
            <family val="2"/>
          </rPr>
          <t xml:space="preserve">
97%</t>
        </r>
      </text>
    </comment>
    <comment ref="J26" authorId="0" shapeId="0" xr:uid="{361A3409-2AB6-4D56-9481-1C6890CCB651}">
      <text>
        <r>
          <rPr>
            <b/>
            <sz val="9"/>
            <color indexed="81"/>
            <rFont val="Tahoma"/>
            <family val="2"/>
          </rPr>
          <t>Viren Desai:</t>
        </r>
        <r>
          <rPr>
            <sz val="9"/>
            <color indexed="81"/>
            <rFont val="Tahoma"/>
            <family val="2"/>
          </rPr>
          <t xml:space="preserve">
97%</t>
        </r>
      </text>
    </comment>
    <comment ref="L26" authorId="0" shapeId="0" xr:uid="{832506A3-9958-4FF7-9086-840B4D6CFD09}">
      <text>
        <r>
          <rPr>
            <b/>
            <sz val="9"/>
            <color indexed="81"/>
            <rFont val="Tahoma"/>
            <family val="2"/>
          </rPr>
          <t>Viren Desai:</t>
        </r>
        <r>
          <rPr>
            <sz val="9"/>
            <color indexed="81"/>
            <rFont val="Tahoma"/>
            <family val="2"/>
          </rPr>
          <t xml:space="preserve">
97%</t>
        </r>
      </text>
    </comment>
    <comment ref="M26" authorId="0" shapeId="0" xr:uid="{7EFC5B69-3AF1-4A2C-970E-750B52996893}">
      <text>
        <r>
          <rPr>
            <b/>
            <sz val="9"/>
            <color indexed="81"/>
            <rFont val="Tahoma"/>
            <family val="2"/>
          </rPr>
          <t>Viren Desai:</t>
        </r>
        <r>
          <rPr>
            <sz val="9"/>
            <color indexed="81"/>
            <rFont val="Tahoma"/>
            <family val="2"/>
          </rPr>
          <t xml:space="preserve">
97%</t>
        </r>
      </text>
    </comment>
    <comment ref="B27" authorId="0" shapeId="0" xr:uid="{C3A8CD84-0728-4A61-A29A-81F1E80D450B}">
      <text>
        <r>
          <rPr>
            <b/>
            <sz val="9"/>
            <color indexed="81"/>
            <rFont val="Tahoma"/>
            <family val="2"/>
          </rPr>
          <t>Viren Desai:</t>
        </r>
        <r>
          <rPr>
            <sz val="9"/>
            <color indexed="81"/>
            <rFont val="Tahoma"/>
            <family val="2"/>
          </rPr>
          <t xml:space="preserve">
97%</t>
        </r>
      </text>
    </comment>
    <comment ref="J27" authorId="0" shapeId="0" xr:uid="{20CA7B3C-21DF-44CA-BD27-D11F0CD8A305}">
      <text>
        <r>
          <rPr>
            <b/>
            <sz val="9"/>
            <color indexed="81"/>
            <rFont val="Tahoma"/>
            <family val="2"/>
          </rPr>
          <t>Viren Desai:</t>
        </r>
        <r>
          <rPr>
            <sz val="9"/>
            <color indexed="81"/>
            <rFont val="Tahoma"/>
            <family val="2"/>
          </rPr>
          <t xml:space="preserve">
97%</t>
        </r>
      </text>
    </comment>
    <comment ref="L27" authorId="0" shapeId="0" xr:uid="{A70E8682-4E24-40DE-A120-54EFF5217116}">
      <text>
        <r>
          <rPr>
            <b/>
            <sz val="9"/>
            <color indexed="81"/>
            <rFont val="Tahoma"/>
            <family val="2"/>
          </rPr>
          <t>Viren Desai:</t>
        </r>
        <r>
          <rPr>
            <sz val="9"/>
            <color indexed="81"/>
            <rFont val="Tahoma"/>
            <family val="2"/>
          </rPr>
          <t xml:space="preserve">
97%</t>
        </r>
      </text>
    </comment>
    <comment ref="M27" authorId="0" shapeId="0" xr:uid="{92FBB53C-BB9B-42FA-97E3-AE9D9728818B}">
      <text>
        <r>
          <rPr>
            <b/>
            <sz val="9"/>
            <color indexed="81"/>
            <rFont val="Tahoma"/>
            <family val="2"/>
          </rPr>
          <t>Viren Desai:</t>
        </r>
        <r>
          <rPr>
            <sz val="9"/>
            <color indexed="81"/>
            <rFont val="Tahoma"/>
            <family val="2"/>
          </rPr>
          <t xml:space="preserve">
97%</t>
        </r>
      </text>
    </comment>
    <comment ref="B37" authorId="0" shapeId="0" xr:uid="{5DB38ADE-DF13-4F95-9C4F-4F6E9B5C7E12}">
      <text>
        <r>
          <rPr>
            <b/>
            <sz val="9"/>
            <color indexed="81"/>
            <rFont val="Tahoma"/>
            <family val="2"/>
          </rPr>
          <t>Viren Desai:</t>
        </r>
        <r>
          <rPr>
            <sz val="9"/>
            <color indexed="81"/>
            <rFont val="Tahoma"/>
            <family val="2"/>
          </rPr>
          <t xml:space="preserve">
Irion Cty ISD 1.17% + Irion Cty 0.635537%</t>
        </r>
      </text>
    </comment>
    <comment ref="J37" authorId="0" shapeId="0" xr:uid="{5E7F4597-9254-439D-92F7-32BAD6E915DD}">
      <text>
        <r>
          <rPr>
            <b/>
            <sz val="9"/>
            <color indexed="81"/>
            <rFont val="Tahoma"/>
            <family val="2"/>
          </rPr>
          <t>Viren Desai:</t>
        </r>
        <r>
          <rPr>
            <sz val="9"/>
            <color indexed="81"/>
            <rFont val="Tahoma"/>
            <family val="2"/>
          </rPr>
          <t xml:space="preserve">
Irion Cty ISD 1.17% + Irion Cty 0.635537%</t>
        </r>
      </text>
    </comment>
    <comment ref="L37" authorId="0" shapeId="0" xr:uid="{1FF1A5FF-492F-4AD1-823E-0C39B9883D2F}">
      <text>
        <r>
          <rPr>
            <b/>
            <sz val="9"/>
            <color indexed="81"/>
            <rFont val="Tahoma"/>
            <family val="2"/>
          </rPr>
          <t>Viren Desai:</t>
        </r>
        <r>
          <rPr>
            <sz val="9"/>
            <color indexed="81"/>
            <rFont val="Tahoma"/>
            <family val="2"/>
          </rPr>
          <t xml:space="preserve">
Irion Cty ISD 1.17% + Irion Cty 0.635537%</t>
        </r>
      </text>
    </comment>
    <comment ref="M37" authorId="0" shapeId="0" xr:uid="{4EB8063E-1AC9-4DAF-8D84-3F98317B2091}">
      <text>
        <r>
          <rPr>
            <b/>
            <sz val="9"/>
            <color indexed="81"/>
            <rFont val="Tahoma"/>
            <family val="2"/>
          </rPr>
          <t>Viren Desai:</t>
        </r>
        <r>
          <rPr>
            <sz val="9"/>
            <color indexed="81"/>
            <rFont val="Tahoma"/>
            <family val="2"/>
          </rPr>
          <t xml:space="preserve">
Irion Cty ISD 1.17% + Irion Cty 0.635537%</t>
        </r>
      </text>
    </comment>
    <comment ref="C43" authorId="0" shapeId="0" xr:uid="{13DE2C60-8088-4F49-8C50-54C06B2730B7}">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24391FF4-94D5-4220-9928-5434FDD033C1}">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CB745000-10FA-4034-8B76-4EEAAA18FB7A}">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1EFD1E3-887A-4B0B-9ED7-171B695FF26C}">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64E343D5-5ABF-4406-9AED-FA848745534B}">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DFD8EAF5-5BE2-4AD7-83D3-64314B1BBD0A}">
      <text>
        <r>
          <rPr>
            <b/>
            <sz val="9"/>
            <color indexed="81"/>
            <rFont val="Tahoma"/>
            <family val="2"/>
          </rPr>
          <t>Viren Desai:</t>
        </r>
        <r>
          <rPr>
            <sz val="9"/>
            <color indexed="81"/>
            <rFont val="Tahoma"/>
            <family val="2"/>
          </rPr>
          <t xml:space="preserve">
Cogent Compression + Dehydration</t>
        </r>
      </text>
    </comment>
    <comment ref="B44" authorId="0" shapeId="0" xr:uid="{389225D6-BB25-4750-878F-A957F1413B17}">
      <text>
        <r>
          <rPr>
            <b/>
            <sz val="9"/>
            <color indexed="81"/>
            <rFont val="Tahoma"/>
            <family val="2"/>
          </rPr>
          <t>Viren Desai:</t>
        </r>
        <r>
          <rPr>
            <sz val="9"/>
            <color indexed="81"/>
            <rFont val="Tahoma"/>
            <family val="2"/>
          </rPr>
          <t xml:space="preserve">
previously $0.30 (prior to 11/14)</t>
        </r>
      </text>
    </comment>
    <comment ref="J44" authorId="0" shapeId="0" xr:uid="{0F0929F3-38CA-454B-9DAC-B6AFEBA8801E}">
      <text>
        <r>
          <rPr>
            <b/>
            <sz val="9"/>
            <color indexed="81"/>
            <rFont val="Tahoma"/>
            <family val="2"/>
          </rPr>
          <t>Viren Desai:</t>
        </r>
        <r>
          <rPr>
            <sz val="9"/>
            <color indexed="81"/>
            <rFont val="Tahoma"/>
            <family val="2"/>
          </rPr>
          <t xml:space="preserve">
previously $0.30 (prior to 11/14)</t>
        </r>
      </text>
    </comment>
    <comment ref="L44" authorId="0" shapeId="0" xr:uid="{4CDB1179-6CC8-4962-8F6B-862A4712449A}">
      <text>
        <r>
          <rPr>
            <b/>
            <sz val="9"/>
            <color indexed="81"/>
            <rFont val="Tahoma"/>
            <family val="2"/>
          </rPr>
          <t>Viren Desai:</t>
        </r>
        <r>
          <rPr>
            <sz val="9"/>
            <color indexed="81"/>
            <rFont val="Tahoma"/>
            <family val="2"/>
          </rPr>
          <t xml:space="preserve">
previously $0.30 (prior to 11/14)</t>
        </r>
      </text>
    </comment>
    <comment ref="M44" authorId="0" shapeId="0" xr:uid="{F5C75BF7-CFE4-4DA0-8718-D239062F52ED}">
      <text>
        <r>
          <rPr>
            <b/>
            <sz val="9"/>
            <color indexed="81"/>
            <rFont val="Tahoma"/>
            <family val="2"/>
          </rPr>
          <t>Viren Desai:</t>
        </r>
        <r>
          <rPr>
            <sz val="9"/>
            <color indexed="81"/>
            <rFont val="Tahoma"/>
            <family val="2"/>
          </rPr>
          <t xml:space="preserve">
previously $0.30 (prior to 11/14)</t>
        </r>
      </text>
    </comment>
    <comment ref="I47" authorId="0" shapeId="0" xr:uid="{3A3FD160-C4B4-4D08-B580-5BFB4AE190C3}">
      <text>
        <r>
          <rPr>
            <b/>
            <sz val="9"/>
            <color indexed="81"/>
            <rFont val="Tahoma"/>
            <family val="2"/>
          </rPr>
          <t>Viren Desai:</t>
        </r>
        <r>
          <rPr>
            <sz val="9"/>
            <color indexed="81"/>
            <rFont val="Tahoma"/>
            <family val="2"/>
          </rPr>
          <t xml:space="preserve">
INCLUDES CHEMICALS AND NET SWD DISPOSAL COST</t>
        </r>
      </text>
    </comment>
    <comment ref="B48" authorId="0" shapeId="0" xr:uid="{FE9231D6-5AA3-454E-98F8-17F8C590F27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C6F4AE73-3734-43E8-B832-5473E7DB27AE}">
      <text>
        <r>
          <rPr>
            <b/>
            <sz val="9"/>
            <color indexed="81"/>
            <rFont val="Tahoma"/>
            <family val="2"/>
          </rPr>
          <t>Viren Desai:</t>
        </r>
        <r>
          <rPr>
            <sz val="9"/>
            <color indexed="81"/>
            <rFont val="Tahoma"/>
            <family val="2"/>
          </rPr>
          <t xml:space="preserve">
Uses Fixed opex curve per Jefferies model</t>
        </r>
      </text>
    </comment>
    <comment ref="J48" authorId="0" shapeId="0" xr:uid="{21291386-8B2E-497C-A37C-77AB951A8DED}">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AF18A21E-8761-4336-9032-2DB54E99429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E60E4356-F5D6-401B-A2E2-DE787E3200E2}">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6FC1A966-4867-49BC-B7E1-533F5DA3FC81}">
      <text>
        <r>
          <rPr>
            <b/>
            <sz val="9"/>
            <color indexed="81"/>
            <rFont val="Tahoma"/>
            <family val="2"/>
          </rPr>
          <t>Viren Desai:</t>
        </r>
        <r>
          <rPr>
            <sz val="9"/>
            <color indexed="81"/>
            <rFont val="Tahoma"/>
            <family val="2"/>
          </rPr>
          <t xml:space="preserve">
Foreland from JG email</t>
        </r>
      </text>
    </comment>
    <comment ref="D56" authorId="0" shapeId="0" xr:uid="{FC298B0B-F845-46D9-A8DC-AAF211E00BB6}">
      <text>
        <r>
          <rPr>
            <b/>
            <sz val="9"/>
            <color indexed="81"/>
            <rFont val="Tahoma"/>
            <family val="2"/>
          </rPr>
          <t>Viren Desai:</t>
        </r>
        <r>
          <rPr>
            <sz val="9"/>
            <color indexed="81"/>
            <rFont val="Tahoma"/>
            <family val="2"/>
          </rPr>
          <t xml:space="preserve">
Foreland from JG email</t>
        </r>
      </text>
    </comment>
    <comment ref="F56" authorId="0" shapeId="0" xr:uid="{F80DA01F-5170-45C2-B7AF-85E3BB79C27A}">
      <text>
        <r>
          <rPr>
            <b/>
            <sz val="9"/>
            <color indexed="81"/>
            <rFont val="Tahoma"/>
            <family val="2"/>
          </rPr>
          <t>Viren Desai:</t>
        </r>
        <r>
          <rPr>
            <sz val="9"/>
            <color indexed="81"/>
            <rFont val="Tahoma"/>
            <family val="2"/>
          </rPr>
          <t xml:space="preserve">
Foreland from JG email</t>
        </r>
      </text>
    </comment>
    <comment ref="G56" authorId="0" shapeId="0" xr:uid="{7E072077-108D-4C53-A597-13898B3D7252}">
      <text>
        <r>
          <rPr>
            <b/>
            <sz val="9"/>
            <color indexed="81"/>
            <rFont val="Tahoma"/>
            <family val="2"/>
          </rPr>
          <t>Viren Desai:</t>
        </r>
        <r>
          <rPr>
            <sz val="9"/>
            <color indexed="81"/>
            <rFont val="Tahoma"/>
            <family val="2"/>
          </rPr>
          <t xml:space="preserve">
Foreland from JG email</t>
        </r>
      </text>
    </comment>
    <comment ref="H56" authorId="0" shapeId="0" xr:uid="{A45CC80A-2B7A-4578-8D1F-A3C2E2864042}">
      <text>
        <r>
          <rPr>
            <b/>
            <sz val="9"/>
            <color indexed="81"/>
            <rFont val="Tahoma"/>
            <family val="2"/>
          </rPr>
          <t>Viren Desai:</t>
        </r>
        <r>
          <rPr>
            <sz val="9"/>
            <color indexed="81"/>
            <rFont val="Tahoma"/>
            <family val="2"/>
          </rPr>
          <t xml:space="preserve">
Foreland from JG email</t>
        </r>
      </text>
    </comment>
    <comment ref="I56" authorId="0" shapeId="0" xr:uid="{CFFA4BD1-D9B3-4170-9B7E-C567DCC4F445}">
      <text>
        <r>
          <rPr>
            <b/>
            <sz val="9"/>
            <color indexed="81"/>
            <rFont val="Tahoma"/>
            <family val="2"/>
          </rPr>
          <t>Viren Desai:</t>
        </r>
        <r>
          <rPr>
            <sz val="9"/>
            <color indexed="81"/>
            <rFont val="Tahoma"/>
            <family val="2"/>
          </rPr>
          <t xml:space="preserve">
Foreland from JG email</t>
        </r>
      </text>
    </comment>
    <comment ref="C61" authorId="0" shapeId="0" xr:uid="{8121412C-31C4-4418-89B5-25585E2ECCE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70249162-D906-4314-B342-F507827154A7}">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BC3D234A-4963-42CC-8604-5D57B3D8BB9A}">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A5D9DE32-3DAF-4781-B34D-059A167A88E9}">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92E80AA6-441C-4306-9071-21EB3A4FA1B6}">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92D18909-5773-44AA-8271-5C91E0ED73C9}">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E40302C6-25E8-4134-B160-63EDC8B09C15}">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660FF04B-5F7D-4039-9F71-E0A4EAED563C}">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25B52C43-4D2E-40F8-90C4-AFD0992577C5}">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AE760BF9-CDC3-41C2-805E-553EF0A573A7}">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BB1A3CD4-2423-442E-A42E-FF0BAF2074BA}">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0244AB83-2276-4A66-ABCC-936413F9883E}">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C10DC2A8-333A-42E8-9DBE-4A8924802539}">
      <text>
        <r>
          <rPr>
            <b/>
            <sz val="9"/>
            <color indexed="81"/>
            <rFont val="Tahoma"/>
            <family val="2"/>
          </rPr>
          <t>Viren Desai:</t>
        </r>
        <r>
          <rPr>
            <sz val="9"/>
            <color indexed="81"/>
            <rFont val="Tahoma"/>
            <family val="2"/>
          </rPr>
          <t xml:space="preserve">
24 for pure foreland cases</t>
        </r>
      </text>
    </comment>
    <comment ref="G89" authorId="0" shapeId="0" xr:uid="{7092D378-40F2-4A63-8283-B2BE1C3703B4}">
      <text>
        <r>
          <rPr>
            <b/>
            <sz val="9"/>
            <color indexed="81"/>
            <rFont val="Tahoma"/>
            <family val="2"/>
          </rPr>
          <t>Viren Desai:</t>
        </r>
        <r>
          <rPr>
            <sz val="9"/>
            <color indexed="81"/>
            <rFont val="Tahoma"/>
            <family val="2"/>
          </rPr>
          <t xml:space="preserve">
24 for pure foreland cases</t>
        </r>
      </text>
    </comment>
    <comment ref="H89" authorId="0" shapeId="0" xr:uid="{2DE306DE-85D3-4A86-9263-872193CCCB6B}">
      <text>
        <r>
          <rPr>
            <b/>
            <sz val="9"/>
            <color indexed="81"/>
            <rFont val="Tahoma"/>
            <family val="2"/>
          </rPr>
          <t>Viren Desai:</t>
        </r>
        <r>
          <rPr>
            <sz val="9"/>
            <color indexed="81"/>
            <rFont val="Tahoma"/>
            <family val="2"/>
          </rPr>
          <t xml:space="preserve">
24 for pure foreland cases</t>
        </r>
      </text>
    </comment>
    <comment ref="B94" authorId="0" shapeId="0" xr:uid="{7D7A6FDE-C13D-4321-990B-866C2DF28F41}">
      <text>
        <r>
          <rPr>
            <b/>
            <sz val="9"/>
            <color indexed="81"/>
            <rFont val="Tahoma"/>
            <family val="2"/>
          </rPr>
          <t>Viren Desai:</t>
        </r>
        <r>
          <rPr>
            <sz val="9"/>
            <color indexed="81"/>
            <rFont val="Tahoma"/>
            <family val="2"/>
          </rPr>
          <t xml:space="preserve">
=30%+400/'D&amp;C Cost Drivers'!$H$11</t>
        </r>
      </text>
    </comment>
    <comment ref="C94" authorId="0" shapeId="0" xr:uid="{EAB31757-AB49-4D71-9451-8D946A80AE9C}">
      <text>
        <r>
          <rPr>
            <b/>
            <sz val="9"/>
            <color indexed="81"/>
            <rFont val="Tahoma"/>
            <family val="2"/>
          </rPr>
          <t>Viren Desai:</t>
        </r>
        <r>
          <rPr>
            <sz val="9"/>
            <color indexed="81"/>
            <rFont val="Tahoma"/>
            <family val="2"/>
          </rPr>
          <t xml:space="preserve">
90%</t>
        </r>
      </text>
    </comment>
    <comment ref="D94" authorId="0" shapeId="0" xr:uid="{3AC6DA54-D956-4656-8E59-BD0D3BAFFC9E}">
      <text>
        <r>
          <rPr>
            <b/>
            <sz val="9"/>
            <color indexed="81"/>
            <rFont val="Tahoma"/>
            <family val="2"/>
          </rPr>
          <t>Viren Desai:</t>
        </r>
        <r>
          <rPr>
            <sz val="9"/>
            <color indexed="81"/>
            <rFont val="Tahoma"/>
            <family val="2"/>
          </rPr>
          <t xml:space="preserve">
90%</t>
        </r>
      </text>
    </comment>
    <comment ref="E94" authorId="0" shapeId="0" xr:uid="{DDFD3D2F-EECA-42A9-9F52-91A22FE5A586}">
      <text>
        <r>
          <rPr>
            <b/>
            <sz val="9"/>
            <color indexed="81"/>
            <rFont val="Tahoma"/>
            <family val="2"/>
          </rPr>
          <t>Viren Desai:</t>
        </r>
        <r>
          <rPr>
            <sz val="9"/>
            <color indexed="81"/>
            <rFont val="Tahoma"/>
            <family val="2"/>
          </rPr>
          <t xml:space="preserve">
=30%+400/'D&amp;C Cost Drivers'!$H$31</t>
        </r>
      </text>
    </comment>
    <comment ref="G94" authorId="0" shapeId="0" xr:uid="{6B42E5DB-E3BC-4092-9428-777D814134EE}">
      <text>
        <r>
          <rPr>
            <b/>
            <sz val="9"/>
            <color indexed="81"/>
            <rFont val="Tahoma"/>
            <family val="2"/>
          </rPr>
          <t>Viren Desai:</t>
        </r>
        <r>
          <rPr>
            <sz val="9"/>
            <color indexed="81"/>
            <rFont val="Tahoma"/>
            <family val="2"/>
          </rPr>
          <t xml:space="preserve">
90%</t>
        </r>
      </text>
    </comment>
    <comment ref="H94" authorId="0" shapeId="0" xr:uid="{B61724CB-2628-4A50-ABD0-AA49134FACA2}">
      <text>
        <r>
          <rPr>
            <b/>
            <sz val="9"/>
            <color indexed="81"/>
            <rFont val="Tahoma"/>
            <family val="2"/>
          </rPr>
          <t>Viren Desai:</t>
        </r>
        <r>
          <rPr>
            <sz val="9"/>
            <color indexed="81"/>
            <rFont val="Tahoma"/>
            <family val="2"/>
          </rPr>
          <t xml:space="preserve">
90%</t>
        </r>
      </text>
    </comment>
    <comment ref="J94" authorId="0" shapeId="0" xr:uid="{5FFAB869-3F55-486C-BD51-1F24FE55C19C}">
      <text>
        <r>
          <rPr>
            <b/>
            <sz val="9"/>
            <color indexed="81"/>
            <rFont val="Tahoma"/>
            <family val="2"/>
          </rPr>
          <t>Viren Desai:</t>
        </r>
        <r>
          <rPr>
            <sz val="9"/>
            <color indexed="81"/>
            <rFont val="Tahoma"/>
            <family val="2"/>
          </rPr>
          <t xml:space="preserve">
=30%+400/'D&amp;C Cost Drivers'!$H$11</t>
        </r>
      </text>
    </comment>
    <comment ref="L94" authorId="0" shapeId="0" xr:uid="{FD22426E-079F-45E5-B97D-8B236463170B}">
      <text>
        <r>
          <rPr>
            <b/>
            <sz val="9"/>
            <color indexed="81"/>
            <rFont val="Tahoma"/>
            <family val="2"/>
          </rPr>
          <t>Viren Desai:</t>
        </r>
        <r>
          <rPr>
            <sz val="9"/>
            <color indexed="81"/>
            <rFont val="Tahoma"/>
            <family val="2"/>
          </rPr>
          <t xml:space="preserve">
=30%+400/'D&amp;C Cost Drivers'!$H$11</t>
        </r>
      </text>
    </comment>
    <comment ref="M94" authorId="0" shapeId="0" xr:uid="{28B76412-58CF-4787-BB10-F7C62DF1BE25}">
      <text>
        <r>
          <rPr>
            <b/>
            <sz val="9"/>
            <color indexed="81"/>
            <rFont val="Tahoma"/>
            <family val="2"/>
          </rPr>
          <t>Viren Desai:</t>
        </r>
        <r>
          <rPr>
            <sz val="9"/>
            <color indexed="81"/>
            <rFont val="Tahoma"/>
            <family val="2"/>
          </rPr>
          <t xml:space="preserve">
=30%+400/'D&amp;C Cost Drivers'!$H$11</t>
        </r>
      </text>
    </comment>
    <comment ref="C95" authorId="0" shapeId="0" xr:uid="{BDFED972-F04A-4804-B5E9-DAF428D8DF63}">
      <text>
        <r>
          <rPr>
            <b/>
            <sz val="9"/>
            <color indexed="81"/>
            <rFont val="Tahoma"/>
            <family val="2"/>
          </rPr>
          <t>Viren Desai:</t>
        </r>
        <r>
          <rPr>
            <sz val="9"/>
            <color indexed="81"/>
            <rFont val="Tahoma"/>
            <family val="2"/>
          </rPr>
          <t xml:space="preserve">
20%</t>
        </r>
      </text>
    </comment>
    <comment ref="D95" authorId="0" shapeId="0" xr:uid="{57FFDF2C-8622-46F8-8F85-8A60F5C10164}">
      <text>
        <r>
          <rPr>
            <b/>
            <sz val="9"/>
            <color indexed="81"/>
            <rFont val="Tahoma"/>
            <family val="2"/>
          </rPr>
          <t>Viren Desai:</t>
        </r>
        <r>
          <rPr>
            <sz val="9"/>
            <color indexed="81"/>
            <rFont val="Tahoma"/>
            <family val="2"/>
          </rPr>
          <t xml:space="preserve">
20%</t>
        </r>
      </text>
    </comment>
    <comment ref="G95" authorId="0" shapeId="0" xr:uid="{38F1B55D-B1A7-4E78-9E10-6C679A0E4735}">
      <text>
        <r>
          <rPr>
            <b/>
            <sz val="9"/>
            <color indexed="81"/>
            <rFont val="Tahoma"/>
            <family val="2"/>
          </rPr>
          <t>Viren Desai:</t>
        </r>
        <r>
          <rPr>
            <sz val="9"/>
            <color indexed="81"/>
            <rFont val="Tahoma"/>
            <family val="2"/>
          </rPr>
          <t xml:space="preserve">
20%</t>
        </r>
      </text>
    </comment>
    <comment ref="H95" authorId="0" shapeId="0" xr:uid="{A57CB631-94BB-498D-B32F-4487AB3624A0}">
      <text>
        <r>
          <rPr>
            <b/>
            <sz val="9"/>
            <color indexed="81"/>
            <rFont val="Tahoma"/>
            <family val="2"/>
          </rPr>
          <t>Viren Desai:</t>
        </r>
        <r>
          <rPr>
            <sz val="9"/>
            <color indexed="81"/>
            <rFont val="Tahoma"/>
            <family val="2"/>
          </rPr>
          <t xml:space="preserve">
20%</t>
        </r>
      </text>
    </comment>
    <comment ref="C96" authorId="0" shapeId="0" xr:uid="{706377C6-6CE1-4742-B09D-7F2B2FA265EF}">
      <text>
        <r>
          <rPr>
            <b/>
            <sz val="9"/>
            <color indexed="81"/>
            <rFont val="Tahoma"/>
            <family val="2"/>
          </rPr>
          <t>Viren Desai:</t>
        </r>
        <r>
          <rPr>
            <sz val="9"/>
            <color indexed="81"/>
            <rFont val="Tahoma"/>
            <family val="2"/>
          </rPr>
          <t xml:space="preserve">
80%</t>
        </r>
      </text>
    </comment>
    <comment ref="D96" authorId="0" shapeId="0" xr:uid="{1CA46614-9752-46EF-B648-C8E63EA3DE5C}">
      <text>
        <r>
          <rPr>
            <b/>
            <sz val="9"/>
            <color indexed="81"/>
            <rFont val="Tahoma"/>
            <family val="2"/>
          </rPr>
          <t>Viren Desai:</t>
        </r>
        <r>
          <rPr>
            <sz val="9"/>
            <color indexed="81"/>
            <rFont val="Tahoma"/>
            <family val="2"/>
          </rPr>
          <t xml:space="preserve">
80%</t>
        </r>
      </text>
    </comment>
    <comment ref="G96" authorId="0" shapeId="0" xr:uid="{251A1324-62CD-4BDA-BD5F-C43D63464071}">
      <text>
        <r>
          <rPr>
            <b/>
            <sz val="9"/>
            <color indexed="81"/>
            <rFont val="Tahoma"/>
            <family val="2"/>
          </rPr>
          <t>Viren Desai:</t>
        </r>
        <r>
          <rPr>
            <sz val="9"/>
            <color indexed="81"/>
            <rFont val="Tahoma"/>
            <family val="2"/>
          </rPr>
          <t xml:space="preserve">
80%</t>
        </r>
      </text>
    </comment>
    <comment ref="H96" authorId="0" shapeId="0" xr:uid="{48BD2EC8-E889-434E-A37C-D7831C9663A1}">
      <text>
        <r>
          <rPr>
            <b/>
            <sz val="9"/>
            <color indexed="81"/>
            <rFont val="Tahoma"/>
            <family val="2"/>
          </rPr>
          <t>Viren Desai:</t>
        </r>
        <r>
          <rPr>
            <sz val="9"/>
            <color indexed="81"/>
            <rFont val="Tahoma"/>
            <family val="2"/>
          </rPr>
          <t xml:space="preserve">
80%</t>
        </r>
      </text>
    </comment>
    <comment ref="C97" authorId="0" shapeId="0" xr:uid="{EB8717B8-AD09-40DB-9C36-028F3F97DA32}">
      <text>
        <r>
          <rPr>
            <b/>
            <sz val="9"/>
            <color indexed="81"/>
            <rFont val="Tahoma"/>
            <family val="2"/>
          </rPr>
          <t>Viren Desai:</t>
        </r>
        <r>
          <rPr>
            <sz val="9"/>
            <color indexed="81"/>
            <rFont val="Tahoma"/>
            <family val="2"/>
          </rPr>
          <t xml:space="preserve">
20%</t>
        </r>
      </text>
    </comment>
    <comment ref="D97" authorId="0" shapeId="0" xr:uid="{097F8BC6-B208-408E-8591-BC3C3902F6A0}">
      <text>
        <r>
          <rPr>
            <b/>
            <sz val="9"/>
            <color indexed="81"/>
            <rFont val="Tahoma"/>
            <family val="2"/>
          </rPr>
          <t>Viren Desai:</t>
        </r>
        <r>
          <rPr>
            <sz val="9"/>
            <color indexed="81"/>
            <rFont val="Tahoma"/>
            <family val="2"/>
          </rPr>
          <t xml:space="preserve">
20%</t>
        </r>
      </text>
    </comment>
    <comment ref="G97" authorId="0" shapeId="0" xr:uid="{33E893CB-F577-4A73-9EFE-E7643D18AFC0}">
      <text>
        <r>
          <rPr>
            <b/>
            <sz val="9"/>
            <color indexed="81"/>
            <rFont val="Tahoma"/>
            <family val="2"/>
          </rPr>
          <t>Viren Desai:</t>
        </r>
        <r>
          <rPr>
            <sz val="9"/>
            <color indexed="81"/>
            <rFont val="Tahoma"/>
            <family val="2"/>
          </rPr>
          <t xml:space="preserve">
20%</t>
        </r>
      </text>
    </comment>
    <comment ref="H97" authorId="0" shapeId="0" xr:uid="{D0160E84-BC32-4383-90D5-217501C3ED99}">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5CC07600-5152-41A8-91D1-A88760E01564}">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908CD0E8-FA1C-462A-9608-9243CBB7B138}">
      <text>
        <r>
          <rPr>
            <b/>
            <sz val="9"/>
            <color indexed="81"/>
            <rFont val="Tahoma"/>
            <family val="2"/>
          </rPr>
          <t>Viren Desai:</t>
        </r>
        <r>
          <rPr>
            <sz val="9"/>
            <color indexed="81"/>
            <rFont val="Tahoma"/>
            <family val="2"/>
          </rPr>
          <t xml:space="preserve">
11500 or purposes of cost estimate - these are 10k' LL</t>
        </r>
      </text>
    </comment>
    <comment ref="AE110" authorId="0" shapeId="0" xr:uid="{28DB6595-12B6-4D72-8F5A-DD8342BC0EAF}">
      <text>
        <r>
          <rPr>
            <b/>
            <sz val="9"/>
            <color indexed="81"/>
            <rFont val="Tahoma"/>
            <family val="2"/>
          </rPr>
          <t>Viren Desai:</t>
        </r>
        <r>
          <rPr>
            <sz val="9"/>
            <color indexed="81"/>
            <rFont val="Tahoma"/>
            <family val="2"/>
          </rPr>
          <t xml:space="preserve">
=+AA101-Z101+Z110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651DBB4B-3034-4489-8411-7DB7616125B2}">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CC401A89-8F65-49C8-B3B3-809F5694D391}">
      <text>
        <r>
          <rPr>
            <b/>
            <sz val="9"/>
            <color indexed="81"/>
            <rFont val="Tahoma"/>
            <family val="2"/>
          </rPr>
          <t>Viren Desai:</t>
        </r>
        <r>
          <rPr>
            <sz val="9"/>
            <color indexed="81"/>
            <rFont val="Tahoma"/>
            <family val="2"/>
          </rPr>
          <t xml:space="preserve">
11500 or purposes of cost estimate - these are 10k' LL</t>
        </r>
      </text>
    </comment>
    <comment ref="AE110" authorId="0" shapeId="0" xr:uid="{72704F86-89A0-4194-B75A-FB71815AE921}">
      <text>
        <r>
          <rPr>
            <b/>
            <sz val="9"/>
            <color indexed="81"/>
            <rFont val="Tahoma"/>
            <family val="2"/>
          </rPr>
          <t>Viren Desai:</t>
        </r>
        <r>
          <rPr>
            <sz val="9"/>
            <color indexed="81"/>
            <rFont val="Tahoma"/>
            <family val="2"/>
          </rPr>
          <t xml:space="preserve">
=+AA101-Z101+Z110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K42" authorId="0" shapeId="0" xr:uid="{FF566756-210B-45B4-A620-A9A6926FD8FF}">
      <text>
        <r>
          <rPr>
            <b/>
            <sz val="9"/>
            <color indexed="81"/>
            <rFont val="Tahoma"/>
            <charset val="1"/>
          </rPr>
          <t>Viren Desai:</t>
        </r>
        <r>
          <rPr>
            <sz val="9"/>
            <color indexed="81"/>
            <rFont val="Tahoma"/>
            <charset val="1"/>
          </rPr>
          <t xml:space="preserve">
Foreland I frac'ing own DUCs.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8663A7E2-CF41-4E70-899B-D983078BF34E}">
      <text>
        <r>
          <rPr>
            <b/>
            <sz val="9"/>
            <color indexed="81"/>
            <rFont val="Tahoma"/>
            <family val="2"/>
          </rPr>
          <t>Viren Desai:</t>
        </r>
        <r>
          <rPr>
            <sz val="9"/>
            <color indexed="81"/>
            <rFont val="Tahoma"/>
            <family val="2"/>
          </rPr>
          <t xml:space="preserve">
Maintain this hierarchy</t>
        </r>
      </text>
    </comment>
    <comment ref="H1" authorId="0" shapeId="0" xr:uid="{8B295E57-2EEB-4D86-B157-363555CF6D9B}">
      <text>
        <r>
          <rPr>
            <b/>
            <sz val="9"/>
            <color indexed="81"/>
            <rFont val="Tahoma"/>
            <family val="2"/>
          </rPr>
          <t>Viren Desai:</t>
        </r>
        <r>
          <rPr>
            <sz val="9"/>
            <color indexed="81"/>
            <rFont val="Tahoma"/>
            <family val="2"/>
          </rPr>
          <t xml:space="preserve">
</t>
        </r>
      </text>
    </comment>
    <comment ref="H2" authorId="0" shapeId="0" xr:uid="{309A94F7-04A0-4B0A-A541-3B44D1AE983D}">
      <text>
        <r>
          <rPr>
            <b/>
            <sz val="9"/>
            <color indexed="81"/>
            <rFont val="Tahoma"/>
            <family val="2"/>
          </rPr>
          <t>Viren Desai:</t>
        </r>
        <r>
          <rPr>
            <sz val="9"/>
            <color indexed="81"/>
            <rFont val="Tahoma"/>
            <family val="2"/>
          </rPr>
          <t xml:space="preserve">
5000</t>
        </r>
      </text>
    </comment>
    <comment ref="H3" authorId="0" shapeId="0" xr:uid="{37C1BFA4-1E61-49FD-A1AD-7E7D5F64B77F}">
      <text>
        <r>
          <rPr>
            <b/>
            <sz val="9"/>
            <color indexed="81"/>
            <rFont val="Tahoma"/>
            <family val="2"/>
          </rPr>
          <t>Viren Desai:</t>
        </r>
        <r>
          <rPr>
            <sz val="9"/>
            <color indexed="81"/>
            <rFont val="Tahoma"/>
            <family val="2"/>
          </rPr>
          <t xml:space="preserve">
5000</t>
        </r>
      </text>
    </comment>
    <comment ref="H6" authorId="0" shapeId="0" xr:uid="{D1090D13-C6D6-4ACC-8086-F864EE96D584}">
      <text>
        <r>
          <rPr>
            <b/>
            <sz val="9"/>
            <color indexed="81"/>
            <rFont val="Tahoma"/>
            <family val="2"/>
          </rPr>
          <t>Viren Desai:</t>
        </r>
        <r>
          <rPr>
            <sz val="9"/>
            <color indexed="81"/>
            <rFont val="Tahoma"/>
            <family val="2"/>
          </rPr>
          <t xml:space="preserve">
80000</t>
        </r>
      </text>
    </comment>
    <comment ref="H7" authorId="0" shapeId="0" xr:uid="{63AC1449-2A36-44A5-B572-983D7BF47848}">
      <text>
        <r>
          <rPr>
            <b/>
            <sz val="9"/>
            <color indexed="81"/>
            <rFont val="Tahoma"/>
            <family val="2"/>
          </rPr>
          <t>Viren Desai:</t>
        </r>
        <r>
          <rPr>
            <sz val="9"/>
            <color indexed="81"/>
            <rFont val="Tahoma"/>
            <family val="2"/>
          </rPr>
          <t xml:space="preserve">
160000</t>
        </r>
      </text>
    </comment>
    <comment ref="H10" authorId="0" shapeId="0" xr:uid="{7B0828E5-5652-46B8-BD8D-6E62D5B316CF}">
      <text>
        <r>
          <rPr>
            <b/>
            <sz val="9"/>
            <color indexed="81"/>
            <rFont val="Tahoma"/>
            <family val="2"/>
          </rPr>
          <t>Viren Desai:</t>
        </r>
        <r>
          <rPr>
            <sz val="9"/>
            <color indexed="81"/>
            <rFont val="Tahoma"/>
            <family val="2"/>
          </rPr>
          <t xml:space="preserve">
=10000*42</t>
        </r>
      </text>
    </comment>
    <comment ref="H11" authorId="0" shapeId="0" xr:uid="{1E9CA36C-982F-43AE-884B-42664C9143A1}">
      <text>
        <r>
          <rPr>
            <b/>
            <sz val="9"/>
            <color indexed="81"/>
            <rFont val="Tahoma"/>
            <family val="2"/>
          </rPr>
          <t>Viren Desai:</t>
        </r>
        <r>
          <rPr>
            <sz val="9"/>
            <color indexed="81"/>
            <rFont val="Tahoma"/>
            <family val="2"/>
          </rPr>
          <t xml:space="preserve">
=10000*42</t>
        </r>
      </text>
    </comment>
    <comment ref="H12" authorId="0" shapeId="0" xr:uid="{99B22937-20F6-4D3F-8002-BDB7595BBCF2}">
      <text>
        <r>
          <rPr>
            <b/>
            <sz val="9"/>
            <color indexed="81"/>
            <rFont val="Tahoma"/>
            <family val="2"/>
          </rPr>
          <t>Viren Desai:</t>
        </r>
        <r>
          <rPr>
            <sz val="9"/>
            <color indexed="81"/>
            <rFont val="Tahoma"/>
            <family val="2"/>
          </rPr>
          <t xml:space="preserve">
=4000*42</t>
        </r>
      </text>
    </comment>
    <comment ref="H13" authorId="0" shapeId="0" xr:uid="{D48EFF82-1109-46F8-86CB-B518D3FE3A3B}">
      <text>
        <r>
          <rPr>
            <b/>
            <sz val="9"/>
            <color indexed="81"/>
            <rFont val="Tahoma"/>
            <family val="2"/>
          </rPr>
          <t>Viren Desai:</t>
        </r>
        <r>
          <rPr>
            <sz val="9"/>
            <color indexed="81"/>
            <rFont val="Tahoma"/>
            <family val="2"/>
          </rPr>
          <t xml:space="preserve">
=4000*42</t>
        </r>
      </text>
    </comment>
    <comment ref="H14" authorId="0" shapeId="0" xr:uid="{28BA5EBA-DDDE-4513-896F-D8CDC2C5CA17}">
      <text>
        <r>
          <rPr>
            <b/>
            <sz val="9"/>
            <color indexed="81"/>
            <rFont val="Tahoma"/>
            <family val="2"/>
          </rPr>
          <t>Viren Desai:</t>
        </r>
        <r>
          <rPr>
            <sz val="9"/>
            <color indexed="81"/>
            <rFont val="Tahoma"/>
            <family val="2"/>
          </rPr>
          <t xml:space="preserve">
=4000*42</t>
        </r>
      </text>
    </comment>
    <comment ref="H15" authorId="0" shapeId="0" xr:uid="{79B1CCDC-A980-4334-A20A-1660FCF0B5AC}">
      <text>
        <r>
          <rPr>
            <b/>
            <sz val="9"/>
            <color indexed="81"/>
            <rFont val="Tahoma"/>
            <family val="2"/>
          </rPr>
          <t>Viren Desai:</t>
        </r>
        <r>
          <rPr>
            <sz val="9"/>
            <color indexed="81"/>
            <rFont val="Tahoma"/>
            <family val="2"/>
          </rPr>
          <t xml:space="preserve">
=4000*42</t>
        </r>
      </text>
    </comment>
    <comment ref="H16" authorId="0" shapeId="0" xr:uid="{3DEE96BA-C476-4D97-B141-C1A2507D1C8F}">
      <text>
        <r>
          <rPr>
            <b/>
            <sz val="9"/>
            <color indexed="81"/>
            <rFont val="Tahoma"/>
            <family val="2"/>
          </rPr>
          <t>Viren Desai:</t>
        </r>
        <r>
          <rPr>
            <sz val="9"/>
            <color indexed="81"/>
            <rFont val="Tahoma"/>
            <family val="2"/>
          </rPr>
          <t xml:space="preserve">
=3000*42</t>
        </r>
      </text>
    </comment>
    <comment ref="H17" authorId="0" shapeId="0" xr:uid="{97A902DE-DD61-4A70-B206-164F799E35C8}">
      <text>
        <r>
          <rPr>
            <b/>
            <sz val="9"/>
            <color indexed="81"/>
            <rFont val="Tahoma"/>
            <family val="2"/>
          </rPr>
          <t>Viren Desai:</t>
        </r>
        <r>
          <rPr>
            <sz val="9"/>
            <color indexed="81"/>
            <rFont val="Tahoma"/>
            <family val="2"/>
          </rPr>
          <t xml:space="preserve">
=3000*42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CC4C5AC2-659F-416E-A1BA-519355BDF955}">
      <text>
        <r>
          <rPr>
            <b/>
            <sz val="9"/>
            <color indexed="81"/>
            <rFont val="Tahoma"/>
            <family val="2"/>
          </rPr>
          <t>Viren Desai:</t>
        </r>
        <r>
          <rPr>
            <sz val="9"/>
            <color indexed="81"/>
            <rFont val="Tahoma"/>
            <family val="2"/>
          </rPr>
          <t xml:space="preserve">
Maintain this hierarchy</t>
        </r>
      </text>
    </comment>
    <comment ref="H1" authorId="0" shapeId="0" xr:uid="{EA48ADA0-43BF-48A6-93FB-F33192190272}">
      <text>
        <r>
          <rPr>
            <b/>
            <sz val="9"/>
            <color indexed="81"/>
            <rFont val="Tahoma"/>
            <family val="2"/>
          </rPr>
          <t>Viren Desai:</t>
        </r>
        <r>
          <rPr>
            <sz val="9"/>
            <color indexed="81"/>
            <rFont val="Tahoma"/>
            <family val="2"/>
          </rPr>
          <t xml:space="preserve">
</t>
        </r>
      </text>
    </comment>
    <comment ref="H2" authorId="0" shapeId="0" xr:uid="{BD5B5A71-900D-4BC2-8871-600AD72035D7}">
      <text>
        <r>
          <rPr>
            <b/>
            <sz val="9"/>
            <color indexed="81"/>
            <rFont val="Tahoma"/>
            <family val="2"/>
          </rPr>
          <t>Viren Desai:</t>
        </r>
        <r>
          <rPr>
            <sz val="9"/>
            <color indexed="81"/>
            <rFont val="Tahoma"/>
            <family val="2"/>
          </rPr>
          <t xml:space="preserve">
5000</t>
        </r>
      </text>
    </comment>
    <comment ref="H5" authorId="0" shapeId="0" xr:uid="{EB4DD9AD-2ADF-4E64-86A7-AE48D50B57D9}">
      <text>
        <r>
          <rPr>
            <b/>
            <sz val="9"/>
            <color indexed="81"/>
            <rFont val="Tahoma"/>
            <family val="2"/>
          </rPr>
          <t>Viren Desai:</t>
        </r>
        <r>
          <rPr>
            <sz val="9"/>
            <color indexed="81"/>
            <rFont val="Tahoma"/>
            <family val="2"/>
          </rPr>
          <t xml:space="preserve">
5000</t>
        </r>
      </text>
    </comment>
    <comment ref="H10" authorId="0" shapeId="0" xr:uid="{E92FCE0B-4513-45C0-9E51-A6B51A4BD563}">
      <text>
        <r>
          <rPr>
            <b/>
            <sz val="9"/>
            <color indexed="81"/>
            <rFont val="Tahoma"/>
            <family val="2"/>
          </rPr>
          <t>Viren Desai:</t>
        </r>
        <r>
          <rPr>
            <sz val="9"/>
            <color indexed="81"/>
            <rFont val="Tahoma"/>
            <family val="2"/>
          </rPr>
          <t xml:space="preserve">
80000</t>
        </r>
      </text>
    </comment>
    <comment ref="H11" authorId="0" shapeId="0" xr:uid="{1AD5BFC7-1EA7-4D3D-9875-1D11BB84A572}">
      <text>
        <r>
          <rPr>
            <b/>
            <sz val="9"/>
            <color indexed="81"/>
            <rFont val="Tahoma"/>
            <family val="2"/>
          </rPr>
          <t>Viren Desai:</t>
        </r>
        <r>
          <rPr>
            <sz val="9"/>
            <color indexed="81"/>
            <rFont val="Tahoma"/>
            <family val="2"/>
          </rPr>
          <t xml:space="preserve">
160000</t>
        </r>
      </text>
    </comment>
    <comment ref="H14" authorId="0" shapeId="0" xr:uid="{045CD8E8-8040-4299-A9A4-6449D85690E2}">
      <text>
        <r>
          <rPr>
            <b/>
            <sz val="9"/>
            <color indexed="81"/>
            <rFont val="Tahoma"/>
            <family val="2"/>
          </rPr>
          <t>Viren Desai:</t>
        </r>
        <r>
          <rPr>
            <sz val="9"/>
            <color indexed="81"/>
            <rFont val="Tahoma"/>
            <family val="2"/>
          </rPr>
          <t xml:space="preserve">
=10000*42</t>
        </r>
      </text>
    </comment>
    <comment ref="H15" authorId="0" shapeId="0" xr:uid="{07101C3C-BAC6-4E1C-9210-9705AE3F0D18}">
      <text>
        <r>
          <rPr>
            <b/>
            <sz val="9"/>
            <color indexed="81"/>
            <rFont val="Tahoma"/>
            <family val="2"/>
          </rPr>
          <t>Viren Desai:</t>
        </r>
        <r>
          <rPr>
            <sz val="9"/>
            <color indexed="81"/>
            <rFont val="Tahoma"/>
            <family val="2"/>
          </rPr>
          <t xml:space="preserve">
=10000*42</t>
        </r>
      </text>
    </comment>
    <comment ref="H16" authorId="0" shapeId="0" xr:uid="{EBD6EB73-6307-4627-8E1F-644E18C5DDE6}">
      <text>
        <r>
          <rPr>
            <b/>
            <sz val="9"/>
            <color indexed="81"/>
            <rFont val="Tahoma"/>
            <family val="2"/>
          </rPr>
          <t>Viren Desai:</t>
        </r>
        <r>
          <rPr>
            <sz val="9"/>
            <color indexed="81"/>
            <rFont val="Tahoma"/>
            <family val="2"/>
          </rPr>
          <t xml:space="preserve">
=4000*42</t>
        </r>
      </text>
    </comment>
    <comment ref="H17" authorId="0" shapeId="0" xr:uid="{653ADFAC-0559-4DD2-B4C8-D8FB313334FE}">
      <text>
        <r>
          <rPr>
            <b/>
            <sz val="9"/>
            <color indexed="81"/>
            <rFont val="Tahoma"/>
            <family val="2"/>
          </rPr>
          <t>Viren Desai:</t>
        </r>
        <r>
          <rPr>
            <sz val="9"/>
            <color indexed="81"/>
            <rFont val="Tahoma"/>
            <family val="2"/>
          </rPr>
          <t xml:space="preserve">
=4000*42</t>
        </r>
      </text>
    </comment>
    <comment ref="H18" authorId="0" shapeId="0" xr:uid="{FBC58B99-FBA9-4DFC-A28B-74CAC2A11DB3}">
      <text>
        <r>
          <rPr>
            <b/>
            <sz val="9"/>
            <color indexed="81"/>
            <rFont val="Tahoma"/>
            <family val="2"/>
          </rPr>
          <t>Viren Desai:</t>
        </r>
        <r>
          <rPr>
            <sz val="9"/>
            <color indexed="81"/>
            <rFont val="Tahoma"/>
            <family val="2"/>
          </rPr>
          <t xml:space="preserve">
=4000*42</t>
        </r>
      </text>
    </comment>
    <comment ref="H19" authorId="0" shapeId="0" xr:uid="{DC696762-E950-4BCE-B77B-5916EDAC3F8E}">
      <text>
        <r>
          <rPr>
            <b/>
            <sz val="9"/>
            <color indexed="81"/>
            <rFont val="Tahoma"/>
            <family val="2"/>
          </rPr>
          <t>Viren Desai:</t>
        </r>
        <r>
          <rPr>
            <sz val="9"/>
            <color indexed="81"/>
            <rFont val="Tahoma"/>
            <family val="2"/>
          </rPr>
          <t xml:space="preserve">
=4000*42</t>
        </r>
      </text>
    </comment>
    <comment ref="H20" authorId="0" shapeId="0" xr:uid="{A6C483E1-25CF-4CD5-BC98-CF5AB24E6949}">
      <text>
        <r>
          <rPr>
            <b/>
            <sz val="9"/>
            <color indexed="81"/>
            <rFont val="Tahoma"/>
            <family val="2"/>
          </rPr>
          <t>Viren Desai:</t>
        </r>
        <r>
          <rPr>
            <sz val="9"/>
            <color indexed="81"/>
            <rFont val="Tahoma"/>
            <family val="2"/>
          </rPr>
          <t xml:space="preserve">
=3000*42</t>
        </r>
      </text>
    </comment>
    <comment ref="H21" authorId="0" shapeId="0" xr:uid="{5F457803-9B25-43B8-B6AB-19AE33C391BD}">
      <text>
        <r>
          <rPr>
            <b/>
            <sz val="9"/>
            <color indexed="81"/>
            <rFont val="Tahoma"/>
            <family val="2"/>
          </rPr>
          <t>Viren Desai:</t>
        </r>
        <r>
          <rPr>
            <sz val="9"/>
            <color indexed="81"/>
            <rFont val="Tahoma"/>
            <family val="2"/>
          </rPr>
          <t xml:space="preserve">
=3000*42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5EB0B70D-F170-4113-B4EE-068FC568BA4F}">
      <text>
        <r>
          <rPr>
            <b/>
            <sz val="9"/>
            <color indexed="81"/>
            <rFont val="Tahoma"/>
            <family val="2"/>
          </rPr>
          <t>Viren Desai:</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CA02AD0-03A5-4030-A8AE-D68CC41ABEF7}">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1B8F0D46-6D37-4DE6-AA37-F2BE767312BB}">
      <text>
        <r>
          <rPr>
            <b/>
            <sz val="9"/>
            <color indexed="81"/>
            <rFont val="Tahoma"/>
            <family val="2"/>
          </rPr>
          <t>Viren Desai:</t>
        </r>
        <r>
          <rPr>
            <sz val="9"/>
            <color indexed="81"/>
            <rFont val="Tahoma"/>
            <family val="2"/>
          </rPr>
          <t xml:space="preserve">
24 well sched
110 for far-gan-dis
64 for far-fore
</t>
        </r>
        <r>
          <rPr>
            <b/>
            <sz val="9"/>
            <color indexed="81"/>
            <rFont val="Tahoma"/>
            <family val="2"/>
          </rPr>
          <t xml:space="preserve">30-35 for farmar standalone
</t>
        </r>
      </text>
    </comment>
    <comment ref="B16" authorId="0" shapeId="0" xr:uid="{63A67DD6-86C7-4DA9-9B70-3D93FAF16E8E}">
      <text>
        <r>
          <rPr>
            <b/>
            <sz val="9"/>
            <color indexed="81"/>
            <rFont val="Tahoma"/>
            <family val="2"/>
          </rPr>
          <t>Viren Desai:</t>
        </r>
        <r>
          <rPr>
            <sz val="9"/>
            <color indexed="81"/>
            <rFont val="Tahoma"/>
            <family val="2"/>
          </rPr>
          <t xml:space="preserve">
45 for farmar standalone
120 for 8-10 POPs per year
180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067878C7-E063-4DED-AA88-C1122919D095}">
      <text>
        <r>
          <rPr>
            <b/>
            <sz val="9"/>
            <color indexed="81"/>
            <rFont val="Tahoma"/>
            <family val="2"/>
          </rPr>
          <t>Viren Desai:</t>
        </r>
        <r>
          <rPr>
            <sz val="9"/>
            <color indexed="81"/>
            <rFont val="Tahoma"/>
            <family val="2"/>
          </rPr>
          <t xml:space="preserve">
Replaces central comp demand TC-based opex calc</t>
        </r>
      </text>
    </comment>
    <comment ref="Q1" authorId="0" shapeId="0" xr:uid="{03EB4BA0-5284-432F-A18F-C0693E1B6260}">
      <text>
        <r>
          <rPr>
            <b/>
            <sz val="9"/>
            <color indexed="81"/>
            <rFont val="Tahoma"/>
            <family val="2"/>
          </rPr>
          <t>Viren Desai:</t>
        </r>
        <r>
          <rPr>
            <sz val="9"/>
            <color indexed="81"/>
            <rFont val="Tahoma"/>
            <family val="2"/>
          </rPr>
          <t xml:space="preserve">
Replaces central comp demand TC-based opex calc</t>
        </r>
      </text>
    </comment>
    <comment ref="C2" authorId="0" shapeId="0" xr:uid="{09B14E48-7CD8-454D-9979-58215E992630}">
      <text>
        <r>
          <rPr>
            <b/>
            <sz val="9"/>
            <color indexed="81"/>
            <rFont val="Tahoma"/>
            <family val="2"/>
          </rPr>
          <t>Viren Desai:</t>
        </r>
        <r>
          <rPr>
            <sz val="9"/>
            <color indexed="81"/>
            <rFont val="Tahoma"/>
            <family val="2"/>
          </rPr>
          <t xml:space="preserve">
Updated 2/20/20 </t>
        </r>
      </text>
    </comment>
    <comment ref="L2" authorId="0" shapeId="0" xr:uid="{446485D9-976F-4B79-AB06-F91B8155D843}">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1CE2AB5E-0CAC-4A1D-9D44-3DCB444E202C}">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1CBD125-A359-4C02-8134-7FF4B390276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6C4452E-C7E7-497D-B75D-3D76D8165F1A}">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F28C69C9-C00E-4966-99B1-5B57B67058C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46A9CB73-144A-4C58-8AB3-0C0727EF6FFC}">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5F01264C-17AD-4A82-A32F-A3E3E1EAFB89}">
      <text>
        <r>
          <rPr>
            <b/>
            <sz val="9"/>
            <color indexed="81"/>
            <rFont val="Tahoma"/>
            <family val="2"/>
          </rPr>
          <t>Viren Desai:</t>
        </r>
        <r>
          <rPr>
            <sz val="9"/>
            <color indexed="81"/>
            <rFont val="Tahoma"/>
            <family val="2"/>
          </rPr>
          <t xml:space="preserve">
Fratelli purchase - $500k (excluded)</t>
        </r>
      </text>
    </comment>
    <comment ref="P4" authorId="0" shapeId="0" xr:uid="{4B98AD9E-6165-439C-9EB1-9269C255E5A5}">
      <text>
        <r>
          <rPr>
            <b/>
            <sz val="9"/>
            <color indexed="81"/>
            <rFont val="Tahoma"/>
            <family val="2"/>
          </rPr>
          <t>Viren Desai:</t>
        </r>
        <r>
          <rPr>
            <sz val="9"/>
            <color indexed="81"/>
            <rFont val="Tahoma"/>
            <family val="2"/>
          </rPr>
          <t xml:space="preserve">
Fratelli purchase - $500k (excluded)</t>
        </r>
      </text>
    </comment>
    <comment ref="P5" authorId="0" shapeId="0" xr:uid="{3EA7BB91-ADD3-471A-87FF-C25609AD1102}">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73ECDF16-BFB7-46B6-88A4-E6734849DDFF}">
      <text>
        <r>
          <rPr>
            <b/>
            <sz val="9"/>
            <color indexed="81"/>
            <rFont val="Tahoma"/>
            <family val="2"/>
          </rPr>
          <t>Viren Desai:</t>
        </r>
        <r>
          <rPr>
            <sz val="9"/>
            <color indexed="81"/>
            <rFont val="Tahoma"/>
            <family val="2"/>
          </rPr>
          <t xml:space="preserve">
Rig demob
=((((250+500+250)))-250)-250</t>
        </r>
      </text>
    </comment>
    <comment ref="L8" authorId="0" shapeId="0" xr:uid="{19DA1763-2F69-4138-8E42-1674989BFF52}">
      <text>
        <r>
          <rPr>
            <b/>
            <sz val="9"/>
            <color indexed="81"/>
            <rFont val="Tahoma"/>
            <family val="2"/>
          </rPr>
          <t>Viren Desai:</t>
        </r>
        <r>
          <rPr>
            <sz val="9"/>
            <color indexed="81"/>
            <rFont val="Tahoma"/>
            <family val="2"/>
          </rPr>
          <t xml:space="preserve">
shaw road pipeline - assumes $1.75mm split over 3 months</t>
        </r>
      </text>
    </comment>
    <comment ref="M8" authorId="0" shapeId="0" xr:uid="{0973F078-AE30-4F12-A58D-6CE6E870AAEC}">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8B33200C-FFF2-439E-9342-4A66801121F2}">
      <text>
        <r>
          <rPr>
            <b/>
            <sz val="9"/>
            <color indexed="81"/>
            <rFont val="Tahoma"/>
            <family val="2"/>
          </rPr>
          <t>Viren Desai:</t>
        </r>
        <r>
          <rPr>
            <sz val="9"/>
            <color indexed="81"/>
            <rFont val="Tahoma"/>
            <family val="2"/>
          </rPr>
          <t xml:space="preserve">
shaw road pipeline - assumes $1.75mm split over 3 months</t>
        </r>
      </text>
    </comment>
    <comment ref="L10" authorId="0" shapeId="0" xr:uid="{E4D6DD55-4CC0-402A-BFD6-07C832F716CD}">
      <text>
        <r>
          <rPr>
            <b/>
            <sz val="9"/>
            <color indexed="81"/>
            <rFont val="Tahoma"/>
            <family val="2"/>
          </rPr>
          <t>Viren Desai:</t>
        </r>
        <r>
          <rPr>
            <sz val="9"/>
            <color indexed="81"/>
            <rFont val="Tahoma"/>
            <family val="2"/>
          </rPr>
          <t xml:space="preserve">
shaw road pipeline - assumes $1.75mm split over 3 months</t>
        </r>
      </text>
    </comment>
    <comment ref="O10" authorId="0" shapeId="0" xr:uid="{99665BCC-5894-4AA9-8C24-FDDB7E2803DA}">
      <text>
        <r>
          <rPr>
            <b/>
            <sz val="9"/>
            <color indexed="81"/>
            <rFont val="Tahoma"/>
            <charset val="1"/>
          </rPr>
          <t>Viren Desai:</t>
        </r>
        <r>
          <rPr>
            <sz val="9"/>
            <color indexed="81"/>
            <rFont val="Tahoma"/>
            <charset val="1"/>
          </rPr>
          <t xml:space="preserve">
175 - included in Munson N28 AFEs</t>
        </r>
      </text>
    </comment>
    <comment ref="L11" authorId="0" shapeId="0" xr:uid="{D8497540-DEE3-415A-898B-C332BEE6643C}">
      <text>
        <r>
          <rPr>
            <b/>
            <sz val="9"/>
            <color indexed="81"/>
            <rFont val="Tahoma"/>
            <family val="2"/>
          </rPr>
          <t>Viren Desai:</t>
        </r>
        <r>
          <rPr>
            <sz val="9"/>
            <color indexed="81"/>
            <rFont val="Tahoma"/>
            <family val="2"/>
          </rPr>
          <t xml:space="preserve">
308.333333333333</t>
        </r>
      </text>
    </comment>
    <comment ref="L12" authorId="0" shapeId="0" xr:uid="{3EE7AC01-BAB1-43D0-8423-66126278E174}">
      <text>
        <r>
          <rPr>
            <b/>
            <sz val="9"/>
            <color indexed="81"/>
            <rFont val="Tahoma"/>
            <family val="2"/>
          </rPr>
          <t>Viren Desai:</t>
        </r>
        <r>
          <rPr>
            <sz val="9"/>
            <color indexed="81"/>
            <rFont val="Tahoma"/>
            <family val="2"/>
          </rPr>
          <t xml:space="preserve">
rig remob
=(((250+250)))--58.3333333333333</t>
        </r>
      </text>
    </comment>
    <comment ref="M12" authorId="0" shapeId="0" xr:uid="{7934BC3C-DA04-4C0B-87F9-61976F2CB4DF}">
      <text>
        <r>
          <rPr>
            <b/>
            <sz val="9"/>
            <color indexed="81"/>
            <rFont val="Tahoma"/>
            <family val="2"/>
          </rPr>
          <t>Viren Desai:</t>
        </r>
        <r>
          <rPr>
            <sz val="9"/>
            <color indexed="81"/>
            <rFont val="Tahoma"/>
            <family val="2"/>
          </rPr>
          <t xml:space="preserve">
rig remob</t>
        </r>
      </text>
    </comment>
    <comment ref="L13" authorId="0" shapeId="0" xr:uid="{361F457C-6CE8-4493-BC72-AD940D19CD85}">
      <text>
        <r>
          <rPr>
            <b/>
            <sz val="9"/>
            <color indexed="81"/>
            <rFont val="Tahoma"/>
            <family val="2"/>
          </rPr>
          <t>Viren Desai:</t>
        </r>
        <r>
          <rPr>
            <sz val="9"/>
            <color indexed="81"/>
            <rFont val="Tahoma"/>
            <family val="2"/>
          </rPr>
          <t xml:space="preserve">
308.333333333333</t>
        </r>
      </text>
    </comment>
    <comment ref="L14" authorId="0" shapeId="0" xr:uid="{03361C98-DE66-4371-A5E2-B015FE6CE50B}">
      <text>
        <r>
          <rPr>
            <b/>
            <sz val="9"/>
            <color indexed="81"/>
            <rFont val="Tahoma"/>
            <family val="2"/>
          </rPr>
          <t>Viren Desai:</t>
        </r>
        <r>
          <rPr>
            <sz val="9"/>
            <color indexed="81"/>
            <rFont val="Tahoma"/>
            <family val="2"/>
          </rPr>
          <t xml:space="preserve">
Long term - $3mm per year through 2024</t>
        </r>
      </text>
    </comment>
    <comment ref="O15" authorId="0" shapeId="0" xr:uid="{02494C30-1E83-4E2A-A9AA-2E1AF5914542}">
      <text>
        <r>
          <rPr>
            <b/>
            <sz val="9"/>
            <color indexed="81"/>
            <rFont val="Tahoma"/>
            <charset val="1"/>
          </rPr>
          <t>Viren Desai:</t>
        </r>
        <r>
          <rPr>
            <sz val="9"/>
            <color indexed="81"/>
            <rFont val="Tahoma"/>
            <charset val="1"/>
          </rPr>
          <t xml:space="preserve">
400 - included in Munson N28 AFEs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3F7852AF-AF12-45AE-968A-4C83625F411E}">
      <text>
        <r>
          <rPr>
            <b/>
            <sz val="9"/>
            <color indexed="81"/>
            <rFont val="Tahoma"/>
            <family val="2"/>
          </rPr>
          <t>Viren Desai:</t>
        </r>
        <r>
          <rPr>
            <sz val="9"/>
            <color indexed="81"/>
            <rFont val="Tahoma"/>
            <family val="2"/>
          </rPr>
          <t xml:space="preserve">
Replaces central comp demand TC-based opex calc</t>
        </r>
      </text>
    </comment>
    <comment ref="Q1" authorId="0" shapeId="0" xr:uid="{37E28F42-78DB-428F-A1DA-3524E8D7F0D0}">
      <text>
        <r>
          <rPr>
            <b/>
            <sz val="9"/>
            <color indexed="81"/>
            <rFont val="Tahoma"/>
            <family val="2"/>
          </rPr>
          <t>Viren Desai:</t>
        </r>
        <r>
          <rPr>
            <sz val="9"/>
            <color indexed="81"/>
            <rFont val="Tahoma"/>
            <family val="2"/>
          </rPr>
          <t xml:space="preserve">
Replaces central comp demand TC-based opex calc</t>
        </r>
      </text>
    </comment>
    <comment ref="L2" authorId="0" shapeId="0" xr:uid="{EA523F2A-3A8F-4456-976A-B0216DF70719}">
      <text>
        <r>
          <rPr>
            <b/>
            <sz val="9"/>
            <color indexed="81"/>
            <rFont val="Tahoma"/>
            <family val="2"/>
          </rPr>
          <t>Viren Desai:</t>
        </r>
        <r>
          <rPr>
            <sz val="9"/>
            <color indexed="81"/>
            <rFont val="Tahoma"/>
            <family val="2"/>
          </rPr>
          <t xml:space="preserve">
=(1000/12)-213.2</t>
        </r>
      </text>
    </comment>
    <comment ref="N2" authorId="0" shapeId="0" xr:uid="{759D2160-1B08-4A70-8B6E-51C0BC6C2D05}">
      <text>
        <r>
          <rPr>
            <b/>
            <sz val="9"/>
            <color indexed="81"/>
            <rFont val="Tahoma"/>
            <family val="2"/>
          </rPr>
          <t>Viren Desai:</t>
        </r>
        <r>
          <rPr>
            <sz val="9"/>
            <color indexed="81"/>
            <rFont val="Tahoma"/>
            <family val="2"/>
          </rPr>
          <t xml:space="preserve">
$10mm borrowings, $15mm expenditure</t>
        </r>
      </text>
    </comment>
    <comment ref="O2" authorId="0" shapeId="0" xr:uid="{69C49631-E4DE-4849-92EE-6C40313AC36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152C452A-2EB3-43C3-8BB0-182463C49DE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BF4DB39F-1C68-4562-AF70-E1A77D11A8B7}">
      <text>
        <r>
          <rPr>
            <b/>
            <sz val="9"/>
            <color indexed="81"/>
            <rFont val="Tahoma"/>
            <family val="2"/>
          </rPr>
          <t>Viren Desai:</t>
        </r>
        <r>
          <rPr>
            <sz val="9"/>
            <color indexed="81"/>
            <rFont val="Tahoma"/>
            <family val="2"/>
          </rPr>
          <t xml:space="preserve">
=(1000/12)-213.2</t>
        </r>
      </text>
    </comment>
    <comment ref="O3" authorId="0" shapeId="0" xr:uid="{104F0853-34F6-4682-A497-0CD60167890A}">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5632A9F-E8E4-4031-8551-D35B4902D6A1}">
      <text>
        <r>
          <rPr>
            <b/>
            <sz val="9"/>
            <color indexed="81"/>
            <rFont val="Tahoma"/>
            <family val="2"/>
          </rPr>
          <t>Viren Desai:</t>
        </r>
        <r>
          <rPr>
            <sz val="9"/>
            <color indexed="81"/>
            <rFont val="Tahoma"/>
            <family val="2"/>
          </rPr>
          <t xml:space="preserve">
=(1000/12)-3353.4</t>
        </r>
      </text>
    </comment>
    <comment ref="P4" authorId="0" shapeId="0" xr:uid="{FC63BBF2-8F48-4A8E-93B0-BA9F5203F35E}">
      <text>
        <r>
          <rPr>
            <b/>
            <sz val="9"/>
            <color indexed="81"/>
            <rFont val="Tahoma"/>
            <family val="2"/>
          </rPr>
          <t>Viren Desai:</t>
        </r>
        <r>
          <rPr>
            <sz val="9"/>
            <color indexed="81"/>
            <rFont val="Tahoma"/>
            <family val="2"/>
          </rPr>
          <t xml:space="preserve">
Fratelli purchase - $500k (excluded)</t>
        </r>
      </text>
    </comment>
    <comment ref="L5" authorId="0" shapeId="0" xr:uid="{55926AB7-BA00-458A-BBDA-48DD9180E815}">
      <text>
        <r>
          <rPr>
            <b/>
            <sz val="9"/>
            <color indexed="81"/>
            <rFont val="Tahoma"/>
            <family val="2"/>
          </rPr>
          <t>Viren Desai:</t>
        </r>
        <r>
          <rPr>
            <sz val="9"/>
            <color indexed="81"/>
            <rFont val="Tahoma"/>
            <family val="2"/>
          </rPr>
          <t xml:space="preserve">
=(1000/12)-1117.8</t>
        </r>
      </text>
    </comment>
    <comment ref="L6" authorId="0" shapeId="0" xr:uid="{7E198CC1-C355-4C9D-824D-056037AC471C}">
      <text>
        <r>
          <rPr>
            <b/>
            <sz val="9"/>
            <color indexed="81"/>
            <rFont val="Tahoma"/>
            <family val="2"/>
          </rPr>
          <t>Viren Desai:</t>
        </r>
        <r>
          <rPr>
            <sz val="9"/>
            <color indexed="81"/>
            <rFont val="Tahoma"/>
            <family val="2"/>
          </rPr>
          <t xml:space="preserve">
=(1000/12)-14039.7
</t>
        </r>
      </text>
    </comment>
    <comment ref="L7" authorId="0" shapeId="0" xr:uid="{A2377187-F6D4-460D-8A9A-637A7DA5D19F}">
      <text>
        <r>
          <rPr>
            <b/>
            <sz val="9"/>
            <color indexed="81"/>
            <rFont val="Tahoma"/>
            <family val="2"/>
          </rPr>
          <t>Viren Desai:</t>
        </r>
        <r>
          <rPr>
            <sz val="9"/>
            <color indexed="81"/>
            <rFont val="Tahoma"/>
            <family val="2"/>
          </rPr>
          <t xml:space="preserve">
=(1000/12)-31.4</t>
        </r>
      </text>
    </comment>
    <comment ref="P7" authorId="0" shapeId="0" xr:uid="{1742A409-9859-43EE-84EF-DE40299D6A17}">
      <text>
        <r>
          <rPr>
            <b/>
            <sz val="9"/>
            <color indexed="81"/>
            <rFont val="Tahoma"/>
            <family val="2"/>
          </rPr>
          <t>Viren Desai:</t>
        </r>
        <r>
          <rPr>
            <sz val="9"/>
            <color indexed="81"/>
            <rFont val="Tahoma"/>
            <family val="2"/>
          </rPr>
          <t xml:space="preserve">
Rig demob
=((((250+500+250)))-250)-250</t>
        </r>
      </text>
    </comment>
    <comment ref="L8" authorId="0" shapeId="0" xr:uid="{5DD8B914-54EB-479D-AE0C-2616648D221C}">
      <text>
        <r>
          <rPr>
            <b/>
            <sz val="9"/>
            <color indexed="81"/>
            <rFont val="Tahoma"/>
            <family val="2"/>
          </rPr>
          <t>Viren Desai:</t>
        </r>
        <r>
          <rPr>
            <sz val="9"/>
            <color indexed="81"/>
            <rFont val="Tahoma"/>
            <family val="2"/>
          </rPr>
          <t xml:space="preserve">
=(1000/12)-31.4</t>
        </r>
      </text>
    </comment>
    <comment ref="P8" authorId="0" shapeId="0" xr:uid="{2FE2683E-D278-467B-8A1D-E81DA5D77B48}">
      <text>
        <r>
          <rPr>
            <b/>
            <sz val="9"/>
            <color indexed="81"/>
            <rFont val="Tahoma"/>
            <family val="2"/>
          </rPr>
          <t>Viren Desai:</t>
        </r>
        <r>
          <rPr>
            <sz val="9"/>
            <color indexed="81"/>
            <rFont val="Tahoma"/>
            <family val="2"/>
          </rPr>
          <t xml:space="preserve">
shaw road pipeline - assumes $1.75mm split over 3 months</t>
        </r>
      </text>
    </comment>
    <comment ref="L9" authorId="0" shapeId="0" xr:uid="{5996B760-3139-4DC3-A6B4-22A8FBC5EDF4}">
      <text>
        <r>
          <rPr>
            <b/>
            <sz val="9"/>
            <color indexed="81"/>
            <rFont val="Tahoma"/>
            <family val="2"/>
          </rPr>
          <t>Viren Desai:</t>
        </r>
        <r>
          <rPr>
            <sz val="9"/>
            <color indexed="81"/>
            <rFont val="Tahoma"/>
            <family val="2"/>
          </rPr>
          <t xml:space="preserve">
=(1000/12)-213.2</t>
        </r>
      </text>
    </comment>
    <comment ref="P9" authorId="0" shapeId="0" xr:uid="{BAB109D8-C880-452D-89D6-2B8B900888C7}">
      <text>
        <r>
          <rPr>
            <b/>
            <sz val="9"/>
            <color indexed="81"/>
            <rFont val="Tahoma"/>
            <family val="2"/>
          </rPr>
          <t>Viren Desai:</t>
        </r>
        <r>
          <rPr>
            <sz val="9"/>
            <color indexed="81"/>
            <rFont val="Tahoma"/>
            <family val="2"/>
          </rPr>
          <t xml:space="preserve">
shaw road pipeline - assumes $1.75mm split over 3 months</t>
        </r>
      </text>
    </comment>
    <comment ref="L10" authorId="0" shapeId="0" xr:uid="{5A3B7469-AC68-4EC0-BD37-818103DAFBA2}">
      <text>
        <r>
          <rPr>
            <b/>
            <sz val="9"/>
            <color indexed="81"/>
            <rFont val="Tahoma"/>
            <family val="2"/>
          </rPr>
          <t>Viren Desai:</t>
        </r>
        <r>
          <rPr>
            <sz val="9"/>
            <color indexed="81"/>
            <rFont val="Tahoma"/>
            <family val="2"/>
          </rPr>
          <t xml:space="preserve">
=(1000/12)-1331</t>
        </r>
      </text>
    </comment>
    <comment ref="P10" authorId="0" shapeId="0" xr:uid="{1446F5DF-5B5D-498A-9CA5-A0D0D826CD5D}">
      <text>
        <r>
          <rPr>
            <b/>
            <sz val="9"/>
            <color indexed="81"/>
            <rFont val="Tahoma"/>
            <family val="2"/>
          </rPr>
          <t>Viren Desai:</t>
        </r>
        <r>
          <rPr>
            <sz val="9"/>
            <color indexed="81"/>
            <rFont val="Tahoma"/>
            <family val="2"/>
          </rPr>
          <t xml:space="preserve">
shaw road pipeline - assumes $1.75mm split over 3 months</t>
        </r>
      </text>
    </comment>
    <comment ref="L11" authorId="0" shapeId="0" xr:uid="{3D374ACB-CE5C-48DB-AE18-FE3BE811AEA7}">
      <text>
        <r>
          <rPr>
            <b/>
            <sz val="9"/>
            <color indexed="81"/>
            <rFont val="Tahoma"/>
            <family val="2"/>
          </rPr>
          <t>Viren Desai:</t>
        </r>
        <r>
          <rPr>
            <sz val="9"/>
            <color indexed="81"/>
            <rFont val="Tahoma"/>
            <family val="2"/>
          </rPr>
          <t xml:space="preserve">
=(1000/12)-2235.6</t>
        </r>
      </text>
    </comment>
    <comment ref="P11" authorId="0" shapeId="0" xr:uid="{404E40EE-49A2-4650-86BF-9405C01D78A6}">
      <text>
        <r>
          <rPr>
            <b/>
            <sz val="9"/>
            <color indexed="81"/>
            <rFont val="Tahoma"/>
            <family val="2"/>
          </rPr>
          <t>Viren Desai:</t>
        </r>
        <r>
          <rPr>
            <sz val="9"/>
            <color indexed="81"/>
            <rFont val="Tahoma"/>
            <family val="2"/>
          </rPr>
          <t xml:space="preserve">
308.333333333333</t>
        </r>
      </text>
    </comment>
    <comment ref="L12" authorId="0" shapeId="0" xr:uid="{EA50D23E-D3F9-4864-B2A3-0D175C675046}">
      <text>
        <r>
          <rPr>
            <b/>
            <sz val="9"/>
            <color indexed="81"/>
            <rFont val="Tahoma"/>
            <family val="2"/>
          </rPr>
          <t>Viren Desai:</t>
        </r>
        <r>
          <rPr>
            <sz val="9"/>
            <color indexed="81"/>
            <rFont val="Tahoma"/>
            <family val="2"/>
          </rPr>
          <t xml:space="preserve">
=(1000/12)-1117.8</t>
        </r>
      </text>
    </comment>
    <comment ref="P12" authorId="0" shapeId="0" xr:uid="{1BAD7F38-C8CC-469C-BC02-13A2196AF59D}">
      <text>
        <r>
          <rPr>
            <b/>
            <sz val="9"/>
            <color indexed="81"/>
            <rFont val="Tahoma"/>
            <family val="2"/>
          </rPr>
          <t>Viren Desai:</t>
        </r>
        <r>
          <rPr>
            <sz val="9"/>
            <color indexed="81"/>
            <rFont val="Tahoma"/>
            <family val="2"/>
          </rPr>
          <t xml:space="preserve">
rig remob
=(((250+250)))--58.3333333333333</t>
        </r>
      </text>
    </comment>
    <comment ref="L13" authorId="0" shapeId="0" xr:uid="{5F394935-A1F9-4FEB-AF1A-4BF9F49C2D46}">
      <text>
        <r>
          <rPr>
            <b/>
            <sz val="9"/>
            <color indexed="81"/>
            <rFont val="Tahoma"/>
            <family val="2"/>
          </rPr>
          <t>Viren Desai:</t>
        </r>
        <r>
          <rPr>
            <sz val="9"/>
            <color indexed="81"/>
            <rFont val="Tahoma"/>
            <family val="2"/>
          </rPr>
          <t xml:space="preserve">
=(1000/12)-4102.3</t>
        </r>
      </text>
    </comment>
    <comment ref="P13" authorId="0" shapeId="0" xr:uid="{4AD03B1E-916C-4BA7-8D8E-A858DBCF6851}">
      <text>
        <r>
          <rPr>
            <b/>
            <sz val="9"/>
            <color indexed="81"/>
            <rFont val="Tahoma"/>
            <family val="2"/>
          </rPr>
          <t>Viren Desai:</t>
        </r>
        <r>
          <rPr>
            <sz val="9"/>
            <color indexed="81"/>
            <rFont val="Tahoma"/>
            <family val="2"/>
          </rPr>
          <t xml:space="preserve">
308.333333333333</t>
        </r>
      </text>
    </comment>
    <comment ref="P14" authorId="0" shapeId="0" xr:uid="{EEB59EEB-99C6-4DA0-B6C3-63C0D68FF1D9}">
      <text>
        <r>
          <rPr>
            <b/>
            <sz val="9"/>
            <color indexed="81"/>
            <rFont val="Tahoma"/>
            <family val="2"/>
          </rPr>
          <t>Viren Desai:</t>
        </r>
        <r>
          <rPr>
            <sz val="9"/>
            <color indexed="81"/>
            <rFont val="Tahoma"/>
            <family val="2"/>
          </rPr>
          <t xml:space="preserve">
Long term - $3mm per year through 2024</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8D83E3D-22FC-4DFE-94C4-C86209D0F1DF}">
      <text>
        <r>
          <rPr>
            <b/>
            <sz val="9"/>
            <color indexed="81"/>
            <rFont val="Tahoma"/>
            <family val="2"/>
          </rPr>
          <t>Viren Desai:</t>
        </r>
        <r>
          <rPr>
            <sz val="9"/>
            <color indexed="81"/>
            <rFont val="Tahoma"/>
            <family val="2"/>
          </rPr>
          <t xml:space="preserve">
Replaces central comp demand TC-based opex calc</t>
        </r>
      </text>
    </comment>
    <comment ref="Q1" authorId="0" shapeId="0" xr:uid="{56D0FDA1-8261-426E-8276-3B8D750E33F6}">
      <text>
        <r>
          <rPr>
            <b/>
            <sz val="9"/>
            <color indexed="81"/>
            <rFont val="Tahoma"/>
            <family val="2"/>
          </rPr>
          <t>Viren Desai:</t>
        </r>
        <r>
          <rPr>
            <sz val="9"/>
            <color indexed="81"/>
            <rFont val="Tahoma"/>
            <family val="2"/>
          </rPr>
          <t xml:space="preserve">
Replaces central comp demand TC-based opex calc</t>
        </r>
      </text>
    </comment>
    <comment ref="O2" authorId="0" shapeId="0" xr:uid="{60AE8BB2-E0BB-440E-80F6-2FDC4702303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4EEFB2-398D-4C43-A126-C9D15E201AC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DD3FBD63-BBD6-4AC4-A810-B32C5272E48C}">
      <text>
        <r>
          <rPr>
            <b/>
            <sz val="9"/>
            <color indexed="81"/>
            <rFont val="Tahoma"/>
            <family val="2"/>
          </rPr>
          <t>Viren Desai:</t>
        </r>
        <r>
          <rPr>
            <sz val="9"/>
            <color indexed="81"/>
            <rFont val="Tahoma"/>
            <family val="2"/>
          </rPr>
          <t xml:space="preserve">
Replaces central comp demand TC-based opex calc</t>
        </r>
      </text>
    </comment>
    <comment ref="Q1" authorId="0" shapeId="0" xr:uid="{D3462EB2-2A2B-4AB9-BA1A-4DAFB1D1B488}">
      <text>
        <r>
          <rPr>
            <b/>
            <sz val="9"/>
            <color indexed="81"/>
            <rFont val="Tahoma"/>
            <family val="2"/>
          </rPr>
          <t>Viren Desai:</t>
        </r>
        <r>
          <rPr>
            <sz val="9"/>
            <color indexed="81"/>
            <rFont val="Tahoma"/>
            <family val="2"/>
          </rPr>
          <t xml:space="preserve">
Replaces central comp demand TC-based opex calc</t>
        </r>
      </text>
    </comment>
    <comment ref="D2" authorId="0" shapeId="0" xr:uid="{4588167E-0ECA-4FFC-AD86-C4CBD92E9779}">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F4BC7CDE-BCCF-4E63-AFF6-161D6EAB74C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434A99B6-B3D3-48C2-99A4-0D6534DB40E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38C86D9-F13D-48CD-B0E0-7CF095CE4946}">
      <text>
        <r>
          <rPr>
            <b/>
            <sz val="9"/>
            <color indexed="81"/>
            <rFont val="Tahoma"/>
            <family val="2"/>
          </rPr>
          <t>Viren Desai:</t>
        </r>
        <r>
          <rPr>
            <sz val="9"/>
            <color indexed="81"/>
            <rFont val="Tahoma"/>
            <family val="2"/>
          </rPr>
          <t xml:space="preserve">
Replaces central comp demand TC-based opex calc</t>
        </r>
      </text>
    </comment>
    <comment ref="Q1" authorId="0" shapeId="0" xr:uid="{172403CC-0641-4155-9AF4-EE6D1E40906F}">
      <text>
        <r>
          <rPr>
            <b/>
            <sz val="9"/>
            <color indexed="81"/>
            <rFont val="Tahoma"/>
            <family val="2"/>
          </rPr>
          <t>Viren Desai:</t>
        </r>
        <r>
          <rPr>
            <sz val="9"/>
            <color indexed="81"/>
            <rFont val="Tahoma"/>
            <family val="2"/>
          </rPr>
          <t xml:space="preserve">
Replaces central comp demand TC-based opex calc</t>
        </r>
      </text>
    </comment>
    <comment ref="N2" authorId="0" shapeId="0" xr:uid="{665B21B8-CE3E-4BCC-B795-D73565E06068}">
      <text>
        <r>
          <rPr>
            <b/>
            <sz val="9"/>
            <color indexed="81"/>
            <rFont val="Tahoma"/>
            <family val="2"/>
          </rPr>
          <t>Viren Desai:</t>
        </r>
        <r>
          <rPr>
            <sz val="9"/>
            <color indexed="81"/>
            <rFont val="Tahoma"/>
            <family val="2"/>
          </rPr>
          <t xml:space="preserve">
$10mm borrowings, $15mm expenditure</t>
        </r>
      </text>
    </comment>
    <comment ref="O2" authorId="0" shapeId="0" xr:uid="{A9F2F6FC-005C-45CA-8608-8EA60EE4BD5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E83EEE6D-5046-4B05-B722-4BF699255DD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91F219EC-69C7-4A66-9394-440F699CDC3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3AAF363-E92C-46FF-8708-21FEB14E790F}">
      <text>
        <r>
          <rPr>
            <b/>
            <sz val="9"/>
            <color indexed="81"/>
            <rFont val="Tahoma"/>
            <family val="2"/>
          </rPr>
          <t>Viren Desai:</t>
        </r>
        <r>
          <rPr>
            <sz val="9"/>
            <color indexed="81"/>
            <rFont val="Tahoma"/>
            <family val="2"/>
          </rPr>
          <t xml:space="preserve">
Replaces central comp demand TC-based opex calc</t>
        </r>
      </text>
    </comment>
    <comment ref="Q1" authorId="0" shapeId="0" xr:uid="{3C85D99C-27D0-4F70-8573-A98FD95F10CD}">
      <text>
        <r>
          <rPr>
            <b/>
            <sz val="9"/>
            <color indexed="81"/>
            <rFont val="Tahoma"/>
            <family val="2"/>
          </rPr>
          <t>Viren Desai:</t>
        </r>
        <r>
          <rPr>
            <sz val="9"/>
            <color indexed="81"/>
            <rFont val="Tahoma"/>
            <family val="2"/>
          </rPr>
          <t xml:space="preserve">
Replaces central comp demand TC-based opex calc</t>
        </r>
      </text>
    </comment>
    <comment ref="N2" authorId="0" shapeId="0" xr:uid="{BF1541A1-D2F0-42DF-9681-1758C42B24D0}">
      <text>
        <r>
          <rPr>
            <b/>
            <sz val="9"/>
            <color indexed="81"/>
            <rFont val="Tahoma"/>
            <family val="2"/>
          </rPr>
          <t>Viren Desai:</t>
        </r>
        <r>
          <rPr>
            <sz val="9"/>
            <color indexed="81"/>
            <rFont val="Tahoma"/>
            <family val="2"/>
          </rPr>
          <t xml:space="preserve">
$10mm borrowings, $15mm expenditure</t>
        </r>
      </text>
    </comment>
    <comment ref="O2" authorId="0" shapeId="0" xr:uid="{0A93B387-45BA-44E8-9E1C-BB0FF38F294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20066E65-949E-4394-9BFF-AAFC7943821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A0B5780-29B9-4E97-A720-CE8840230143}">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34BA8A98-518B-4CD2-9DF3-009565FD650F}">
      <text>
        <r>
          <rPr>
            <b/>
            <sz val="9"/>
            <color indexed="81"/>
            <rFont val="Tahoma"/>
            <family val="2"/>
          </rPr>
          <t>Viren Desai:</t>
        </r>
        <r>
          <rPr>
            <sz val="9"/>
            <color indexed="81"/>
            <rFont val="Tahoma"/>
            <family val="2"/>
          </rPr>
          <t xml:space="preserve">
Replaces central comp demand TC-based opex calc</t>
        </r>
      </text>
    </comment>
    <comment ref="Q1" authorId="0" shapeId="0" xr:uid="{0C227284-D22B-496C-A398-6D16D919E315}">
      <text>
        <r>
          <rPr>
            <b/>
            <sz val="9"/>
            <color indexed="81"/>
            <rFont val="Tahoma"/>
            <family val="2"/>
          </rPr>
          <t>Viren Desai:</t>
        </r>
        <r>
          <rPr>
            <sz val="9"/>
            <color indexed="81"/>
            <rFont val="Tahoma"/>
            <family val="2"/>
          </rPr>
          <t xml:space="preserve">
Replaces central comp demand TC-based opex calc</t>
        </r>
      </text>
    </comment>
    <comment ref="K2" authorId="0" shapeId="0" xr:uid="{D5828C63-9E2B-4D00-99F7-5A263A4C3345}">
      <text>
        <r>
          <rPr>
            <b/>
            <sz val="9"/>
            <color indexed="81"/>
            <rFont val="Tahoma"/>
            <family val="2"/>
          </rPr>
          <t>Viren Desai:</t>
        </r>
        <r>
          <rPr>
            <sz val="9"/>
            <color indexed="81"/>
            <rFont val="Tahoma"/>
            <family val="2"/>
          </rPr>
          <t xml:space="preserve">
Includes G&amp;T and fixed/var opex</t>
        </r>
      </text>
    </comment>
    <comment ref="O2" authorId="0" shapeId="0" xr:uid="{0D841421-EAF3-4CDD-9DE7-5270B15FA47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75D7B4D-E825-4CFC-8D7F-7354B83BB4FC}">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4997B46-09F1-40BD-A761-DD6D2A966E2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1B7C197C-23BD-45F0-B9AF-C4498417B670}">
      <text>
        <r>
          <rPr>
            <b/>
            <sz val="9"/>
            <color indexed="81"/>
            <rFont val="Tahoma"/>
            <family val="2"/>
          </rPr>
          <t>Viren Desai:</t>
        </r>
        <r>
          <rPr>
            <sz val="9"/>
            <color indexed="81"/>
            <rFont val="Tahoma"/>
            <family val="2"/>
          </rPr>
          <t xml:space="preserve">
Fratelli purchase - $500k (excluded)</t>
        </r>
      </text>
    </comment>
    <comment ref="P6" authorId="0" shapeId="0" xr:uid="{2907B3B5-3380-469C-B69D-6612AE4ACEA5}">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842D0125-21C3-4524-92C9-4FEA9B575CDB}">
      <text>
        <r>
          <rPr>
            <b/>
            <sz val="9"/>
            <color indexed="81"/>
            <rFont val="Tahoma"/>
            <family val="2"/>
          </rPr>
          <t>Viren Desai:</t>
        </r>
        <r>
          <rPr>
            <sz val="9"/>
            <color indexed="81"/>
            <rFont val="Tahoma"/>
            <family val="2"/>
          </rPr>
          <t xml:space="preserve">
Replaces central comp demand TC-based opex calc</t>
        </r>
      </text>
    </comment>
    <comment ref="Q1" authorId="0" shapeId="0" xr:uid="{FA814022-BD3C-4DAB-A5E0-B1FE8C39B9D6}">
      <text>
        <r>
          <rPr>
            <b/>
            <sz val="9"/>
            <color indexed="81"/>
            <rFont val="Tahoma"/>
            <family val="2"/>
          </rPr>
          <t>Viren Desai:</t>
        </r>
        <r>
          <rPr>
            <sz val="9"/>
            <color indexed="81"/>
            <rFont val="Tahoma"/>
            <family val="2"/>
          </rPr>
          <t xml:space="preserve">
Replaces central comp demand TC-based opex calc</t>
        </r>
      </text>
    </comment>
    <comment ref="K2" authorId="0" shapeId="0" xr:uid="{2D375FE6-937A-4110-A0F7-4F4FDFD3285C}">
      <text>
        <r>
          <rPr>
            <b/>
            <sz val="9"/>
            <color indexed="81"/>
            <rFont val="Tahoma"/>
            <family val="2"/>
          </rPr>
          <t>Viren Desai:</t>
        </r>
        <r>
          <rPr>
            <sz val="9"/>
            <color indexed="81"/>
            <rFont val="Tahoma"/>
            <family val="2"/>
          </rPr>
          <t xml:space="preserve">
Includes G&amp;T and fixed/var opex</t>
        </r>
      </text>
    </comment>
    <comment ref="O2" authorId="0" shapeId="0" xr:uid="{3BC6347F-A9BD-4A61-984F-F1B4642D553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10BBC3D-CBC8-43D4-BCC1-EBF12467449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B67784C-09DD-485A-B7F4-65B2F5A0789E}">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0EE10532-637A-4DC0-874E-FE8A54A5BBF0}">
      <text>
        <r>
          <rPr>
            <b/>
            <sz val="9"/>
            <color indexed="81"/>
            <rFont val="Tahoma"/>
            <family val="2"/>
          </rPr>
          <t>Viren Desai:</t>
        </r>
        <r>
          <rPr>
            <sz val="9"/>
            <color indexed="81"/>
            <rFont val="Tahoma"/>
            <family val="2"/>
          </rPr>
          <t xml:space="preserve">
Replaces central comp demand TC-based opex calc</t>
        </r>
      </text>
    </comment>
    <comment ref="Q1" authorId="0" shapeId="0" xr:uid="{0BFCA130-A94F-47FD-8872-CCF1EE21320F}">
      <text>
        <r>
          <rPr>
            <b/>
            <sz val="9"/>
            <color indexed="81"/>
            <rFont val="Tahoma"/>
            <family val="2"/>
          </rPr>
          <t>Viren Desai:</t>
        </r>
        <r>
          <rPr>
            <sz val="9"/>
            <color indexed="81"/>
            <rFont val="Tahoma"/>
            <family val="2"/>
          </rPr>
          <t xml:space="preserve">
Replaces central comp demand TC-based opex calc</t>
        </r>
      </text>
    </comment>
    <comment ref="L2" authorId="0" shapeId="0" xr:uid="{2D8DB85B-BCCB-4BA3-B587-E825357EAB96}">
      <text>
        <r>
          <rPr>
            <b/>
            <sz val="9"/>
            <color indexed="81"/>
            <rFont val="Tahoma"/>
            <family val="2"/>
          </rPr>
          <t>Viren Desai:</t>
        </r>
        <r>
          <rPr>
            <sz val="9"/>
            <color indexed="81"/>
            <rFont val="Tahoma"/>
            <family val="2"/>
          </rPr>
          <t xml:space="preserve">
=(1000/12)-213.2</t>
        </r>
      </text>
    </comment>
    <comment ref="N2" authorId="0" shapeId="0" xr:uid="{89B8B7E6-D001-481D-A737-4CE294E6936F}">
      <text>
        <r>
          <rPr>
            <b/>
            <sz val="9"/>
            <color indexed="81"/>
            <rFont val="Tahoma"/>
            <family val="2"/>
          </rPr>
          <t>Viren Desai:</t>
        </r>
        <r>
          <rPr>
            <sz val="9"/>
            <color indexed="81"/>
            <rFont val="Tahoma"/>
            <family val="2"/>
          </rPr>
          <t xml:space="preserve">
$10mm borrowings, $15mm expenditure</t>
        </r>
      </text>
    </comment>
    <comment ref="O2" authorId="0" shapeId="0" xr:uid="{41D7E815-EC52-422B-B3CE-4DB7055D8F1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F41B8F4-56A2-4FD7-81F1-013E439CADD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DB4CFEDA-6C16-4AAE-BDCE-E91EA5AAF0F7}">
      <text>
        <r>
          <rPr>
            <b/>
            <sz val="9"/>
            <color indexed="81"/>
            <rFont val="Tahoma"/>
            <family val="2"/>
          </rPr>
          <t>Viren Desai:</t>
        </r>
        <r>
          <rPr>
            <sz val="9"/>
            <color indexed="81"/>
            <rFont val="Tahoma"/>
            <family val="2"/>
          </rPr>
          <t xml:space="preserve">
=(1000/12)-213.2</t>
        </r>
      </text>
    </comment>
    <comment ref="O3" authorId="0" shapeId="0" xr:uid="{5D9AA2D1-AC86-4708-8C05-8468576D5DC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01820358-40CA-4C56-A4BA-38358AE30DF7}">
      <text>
        <r>
          <rPr>
            <b/>
            <sz val="9"/>
            <color indexed="81"/>
            <rFont val="Tahoma"/>
            <family val="2"/>
          </rPr>
          <t>Viren Desai:</t>
        </r>
        <r>
          <rPr>
            <sz val="9"/>
            <color indexed="81"/>
            <rFont val="Tahoma"/>
            <family val="2"/>
          </rPr>
          <t xml:space="preserve">
=(1000/12)-3353.4</t>
        </r>
      </text>
    </comment>
    <comment ref="P4" authorId="0" shapeId="0" xr:uid="{F159F052-CA76-4643-BE52-4CFC452C19C7}">
      <text>
        <r>
          <rPr>
            <b/>
            <sz val="9"/>
            <color indexed="81"/>
            <rFont val="Tahoma"/>
            <family val="2"/>
          </rPr>
          <t>Viren Desai:</t>
        </r>
        <r>
          <rPr>
            <sz val="9"/>
            <color indexed="81"/>
            <rFont val="Tahoma"/>
            <family val="2"/>
          </rPr>
          <t xml:space="preserve">
Fratelli purchase - $500k (excluded)</t>
        </r>
      </text>
    </comment>
    <comment ref="L5" authorId="0" shapeId="0" xr:uid="{51128105-5901-47BB-BE79-A4C2EF6F41E2}">
      <text>
        <r>
          <rPr>
            <b/>
            <sz val="9"/>
            <color indexed="81"/>
            <rFont val="Tahoma"/>
            <family val="2"/>
          </rPr>
          <t>Viren Desai:</t>
        </r>
        <r>
          <rPr>
            <sz val="9"/>
            <color indexed="81"/>
            <rFont val="Tahoma"/>
            <family val="2"/>
          </rPr>
          <t xml:space="preserve">
=(1000/12)-1117.8</t>
        </r>
      </text>
    </comment>
    <comment ref="L6" authorId="0" shapeId="0" xr:uid="{CDAF0B9B-1A25-408B-A891-02E9F121BCD1}">
      <text>
        <r>
          <rPr>
            <b/>
            <sz val="9"/>
            <color indexed="81"/>
            <rFont val="Tahoma"/>
            <family val="2"/>
          </rPr>
          <t>Viren Desai:</t>
        </r>
        <r>
          <rPr>
            <sz val="9"/>
            <color indexed="81"/>
            <rFont val="Tahoma"/>
            <family val="2"/>
          </rPr>
          <t xml:space="preserve">
=(1000/12)-14039.7
</t>
        </r>
      </text>
    </comment>
    <comment ref="L7" authorId="0" shapeId="0" xr:uid="{D4D19310-52C6-4191-9EE8-BC7B84556126}">
      <text>
        <r>
          <rPr>
            <b/>
            <sz val="9"/>
            <color indexed="81"/>
            <rFont val="Tahoma"/>
            <family val="2"/>
          </rPr>
          <t>Viren Desai:</t>
        </r>
        <r>
          <rPr>
            <sz val="9"/>
            <color indexed="81"/>
            <rFont val="Tahoma"/>
            <family val="2"/>
          </rPr>
          <t xml:space="preserve">
=(1000/12)-31.4</t>
        </r>
      </text>
    </comment>
    <comment ref="P7" authorId="0" shapeId="0" xr:uid="{CB8EEBAF-3A57-4A67-8D44-CE189FBB4999}">
      <text>
        <r>
          <rPr>
            <b/>
            <sz val="9"/>
            <color indexed="81"/>
            <rFont val="Tahoma"/>
            <family val="2"/>
          </rPr>
          <t>Viren Desai:</t>
        </r>
        <r>
          <rPr>
            <sz val="9"/>
            <color indexed="81"/>
            <rFont val="Tahoma"/>
            <family val="2"/>
          </rPr>
          <t xml:space="preserve">
Rig demob
=((((250+500+250)))-250)-250</t>
        </r>
      </text>
    </comment>
    <comment ref="L8" authorId="0" shapeId="0" xr:uid="{8AA44E96-C497-4A17-AFC0-59BD37EE52B5}">
      <text>
        <r>
          <rPr>
            <b/>
            <sz val="9"/>
            <color indexed="81"/>
            <rFont val="Tahoma"/>
            <family val="2"/>
          </rPr>
          <t>Viren Desai:</t>
        </r>
        <r>
          <rPr>
            <sz val="9"/>
            <color indexed="81"/>
            <rFont val="Tahoma"/>
            <family val="2"/>
          </rPr>
          <t xml:space="preserve">
=(1000/12)-31.4</t>
        </r>
      </text>
    </comment>
    <comment ref="P8" authorId="0" shapeId="0" xr:uid="{3221370E-7F77-4367-95A3-B8C0FB82A989}">
      <text>
        <r>
          <rPr>
            <b/>
            <sz val="9"/>
            <color indexed="81"/>
            <rFont val="Tahoma"/>
            <family val="2"/>
          </rPr>
          <t>Viren Desai:</t>
        </r>
        <r>
          <rPr>
            <sz val="9"/>
            <color indexed="81"/>
            <rFont val="Tahoma"/>
            <family val="2"/>
          </rPr>
          <t xml:space="preserve">
shaw road pipeline - assumes $1.75mm split over 3 months</t>
        </r>
      </text>
    </comment>
    <comment ref="L9" authorId="0" shapeId="0" xr:uid="{E20C7E10-0366-4045-987A-F80DEAFBC726}">
      <text>
        <r>
          <rPr>
            <b/>
            <sz val="9"/>
            <color indexed="81"/>
            <rFont val="Tahoma"/>
            <family val="2"/>
          </rPr>
          <t>Viren Desai:</t>
        </r>
        <r>
          <rPr>
            <sz val="9"/>
            <color indexed="81"/>
            <rFont val="Tahoma"/>
            <family val="2"/>
          </rPr>
          <t xml:space="preserve">
=(1000/12)-213.2</t>
        </r>
      </text>
    </comment>
    <comment ref="P9" authorId="0" shapeId="0" xr:uid="{4FA3DB44-5942-4CAE-AFA5-50091123BF12}">
      <text>
        <r>
          <rPr>
            <b/>
            <sz val="9"/>
            <color indexed="81"/>
            <rFont val="Tahoma"/>
            <family val="2"/>
          </rPr>
          <t>Viren Desai:</t>
        </r>
        <r>
          <rPr>
            <sz val="9"/>
            <color indexed="81"/>
            <rFont val="Tahoma"/>
            <family val="2"/>
          </rPr>
          <t xml:space="preserve">
shaw road pipeline - assumes $1.75mm split over 3 months</t>
        </r>
      </text>
    </comment>
    <comment ref="L10" authorId="0" shapeId="0" xr:uid="{5D6A4040-FE9D-43B0-8D1C-7D1C9A183202}">
      <text>
        <r>
          <rPr>
            <b/>
            <sz val="9"/>
            <color indexed="81"/>
            <rFont val="Tahoma"/>
            <family val="2"/>
          </rPr>
          <t>Viren Desai:</t>
        </r>
        <r>
          <rPr>
            <sz val="9"/>
            <color indexed="81"/>
            <rFont val="Tahoma"/>
            <family val="2"/>
          </rPr>
          <t xml:space="preserve">
=(1000/12)-1331</t>
        </r>
      </text>
    </comment>
    <comment ref="P10" authorId="0" shapeId="0" xr:uid="{9CF3F4EA-A33E-4D99-A64E-E2C993505B3B}">
      <text>
        <r>
          <rPr>
            <b/>
            <sz val="9"/>
            <color indexed="81"/>
            <rFont val="Tahoma"/>
            <family val="2"/>
          </rPr>
          <t>Viren Desai:</t>
        </r>
        <r>
          <rPr>
            <sz val="9"/>
            <color indexed="81"/>
            <rFont val="Tahoma"/>
            <family val="2"/>
          </rPr>
          <t xml:space="preserve">
shaw road pipeline - assumes $1.75mm split over 3 months</t>
        </r>
      </text>
    </comment>
    <comment ref="L11" authorId="0" shapeId="0" xr:uid="{135983CA-7733-4867-8E32-F89057C39DD2}">
      <text>
        <r>
          <rPr>
            <b/>
            <sz val="9"/>
            <color indexed="81"/>
            <rFont val="Tahoma"/>
            <family val="2"/>
          </rPr>
          <t>Viren Desai:</t>
        </r>
        <r>
          <rPr>
            <sz val="9"/>
            <color indexed="81"/>
            <rFont val="Tahoma"/>
            <family val="2"/>
          </rPr>
          <t xml:space="preserve">
=(1000/12)-2235.6</t>
        </r>
      </text>
    </comment>
    <comment ref="P11" authorId="0" shapeId="0" xr:uid="{4F7FDA58-F3D3-43B1-829F-B5143C359D5A}">
      <text>
        <r>
          <rPr>
            <b/>
            <sz val="9"/>
            <color indexed="81"/>
            <rFont val="Tahoma"/>
            <family val="2"/>
          </rPr>
          <t>Viren Desai:</t>
        </r>
        <r>
          <rPr>
            <sz val="9"/>
            <color indexed="81"/>
            <rFont val="Tahoma"/>
            <family val="2"/>
          </rPr>
          <t xml:space="preserve">
308.333333333333</t>
        </r>
      </text>
    </comment>
    <comment ref="L12" authorId="0" shapeId="0" xr:uid="{E3249D93-885E-44B4-988C-7268624451F9}">
      <text>
        <r>
          <rPr>
            <b/>
            <sz val="9"/>
            <color indexed="81"/>
            <rFont val="Tahoma"/>
            <family val="2"/>
          </rPr>
          <t>Viren Desai:</t>
        </r>
        <r>
          <rPr>
            <sz val="9"/>
            <color indexed="81"/>
            <rFont val="Tahoma"/>
            <family val="2"/>
          </rPr>
          <t xml:space="preserve">
=(1000/12)-1117.8</t>
        </r>
      </text>
    </comment>
    <comment ref="P12" authorId="0" shapeId="0" xr:uid="{1CF4176E-C86C-4795-A0D2-49E47687EC35}">
      <text>
        <r>
          <rPr>
            <b/>
            <sz val="9"/>
            <color indexed="81"/>
            <rFont val="Tahoma"/>
            <family val="2"/>
          </rPr>
          <t>Viren Desai:</t>
        </r>
        <r>
          <rPr>
            <sz val="9"/>
            <color indexed="81"/>
            <rFont val="Tahoma"/>
            <family val="2"/>
          </rPr>
          <t xml:space="preserve">
rig remob
=(((250+250)))--58.3333333333333</t>
        </r>
      </text>
    </comment>
    <comment ref="L13" authorId="0" shapeId="0" xr:uid="{32A14CE0-8667-4FD8-B649-07D12000E39A}">
      <text>
        <r>
          <rPr>
            <b/>
            <sz val="9"/>
            <color indexed="81"/>
            <rFont val="Tahoma"/>
            <family val="2"/>
          </rPr>
          <t>Viren Desai:</t>
        </r>
        <r>
          <rPr>
            <sz val="9"/>
            <color indexed="81"/>
            <rFont val="Tahoma"/>
            <family val="2"/>
          </rPr>
          <t xml:space="preserve">
=(1000/12)-4102.3</t>
        </r>
      </text>
    </comment>
    <comment ref="P13" authorId="0" shapeId="0" xr:uid="{8FCEE953-6911-4649-87FD-517FD427F9C9}">
      <text>
        <r>
          <rPr>
            <b/>
            <sz val="9"/>
            <color indexed="81"/>
            <rFont val="Tahoma"/>
            <family val="2"/>
          </rPr>
          <t>Viren Desai:</t>
        </r>
        <r>
          <rPr>
            <sz val="9"/>
            <color indexed="81"/>
            <rFont val="Tahoma"/>
            <family val="2"/>
          </rPr>
          <t xml:space="preserve">
308.333333333333</t>
        </r>
      </text>
    </comment>
    <comment ref="P14" authorId="0" shapeId="0" xr:uid="{B7A04FD2-FBE8-49B6-91D6-69978AE8ACF4}">
      <text>
        <r>
          <rPr>
            <b/>
            <sz val="9"/>
            <color indexed="81"/>
            <rFont val="Tahoma"/>
            <family val="2"/>
          </rPr>
          <t>Viren Desai:</t>
        </r>
        <r>
          <rPr>
            <sz val="9"/>
            <color indexed="81"/>
            <rFont val="Tahoma"/>
            <family val="2"/>
          </rPr>
          <t xml:space="preserve">
Long term - $3mm per year through 2024</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4252B38-322E-4A61-9963-1679DD867124}">
      <text>
        <r>
          <rPr>
            <b/>
            <sz val="9"/>
            <color indexed="81"/>
            <rFont val="Tahoma"/>
            <family val="2"/>
          </rPr>
          <t>Viren Desai:</t>
        </r>
        <r>
          <rPr>
            <sz val="9"/>
            <color indexed="81"/>
            <rFont val="Tahoma"/>
            <family val="2"/>
          </rPr>
          <t xml:space="preserve">
Replaces central comp demand TC-based opex calc</t>
        </r>
      </text>
    </comment>
    <comment ref="Q1" authorId="0" shapeId="0" xr:uid="{B0D9CAB7-0DCD-4FC7-A941-68C9B6D5577A}">
      <text>
        <r>
          <rPr>
            <b/>
            <sz val="9"/>
            <color indexed="81"/>
            <rFont val="Tahoma"/>
            <family val="2"/>
          </rPr>
          <t>Viren Desai:</t>
        </r>
        <r>
          <rPr>
            <sz val="9"/>
            <color indexed="81"/>
            <rFont val="Tahoma"/>
            <family val="2"/>
          </rPr>
          <t xml:space="preserve">
Replaces central comp demand TC-based opex calc</t>
        </r>
      </text>
    </comment>
    <comment ref="K2" authorId="0" shapeId="0" xr:uid="{4BC7F6FE-16F6-4875-99D2-96F18EE64062}">
      <text>
        <r>
          <rPr>
            <b/>
            <sz val="9"/>
            <color indexed="81"/>
            <rFont val="Tahoma"/>
            <family val="2"/>
          </rPr>
          <t>Viren Desai:</t>
        </r>
        <r>
          <rPr>
            <sz val="9"/>
            <color indexed="81"/>
            <rFont val="Tahoma"/>
            <family val="2"/>
          </rPr>
          <t xml:space="preserve">
to come from JG</t>
        </r>
      </text>
    </comment>
    <comment ref="L2" authorId="0" shapeId="0" xr:uid="{FB8C25DC-58AF-44CB-AB91-3AF27A5FFCF7}">
      <text>
        <r>
          <rPr>
            <b/>
            <sz val="9"/>
            <color indexed="81"/>
            <rFont val="Tahoma"/>
            <family val="2"/>
          </rPr>
          <t>Viren Desai:</t>
        </r>
        <r>
          <rPr>
            <sz val="9"/>
            <color indexed="81"/>
            <rFont val="Tahoma"/>
            <family val="2"/>
          </rPr>
          <t xml:space="preserve">
=(1000/12)-213.2</t>
        </r>
      </text>
    </comment>
    <comment ref="N2" authorId="0" shapeId="0" xr:uid="{95E42C3B-1EA1-4DB3-B0E9-694F80F41F68}">
      <text>
        <r>
          <rPr>
            <b/>
            <sz val="9"/>
            <color indexed="81"/>
            <rFont val="Tahoma"/>
            <family val="2"/>
          </rPr>
          <t>Viren Desai:</t>
        </r>
        <r>
          <rPr>
            <sz val="9"/>
            <color indexed="81"/>
            <rFont val="Tahoma"/>
            <family val="2"/>
          </rPr>
          <t xml:space="preserve">
$10mm borrowings, $15mm expenditure</t>
        </r>
      </text>
    </comment>
    <comment ref="O2" authorId="0" shapeId="0" xr:uid="{41532E7A-07AA-47F0-BC05-43DA26C4E2B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63240ED-96A8-42B2-89E5-E1F9EE360853}">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4C574C4F-4D2B-4E5A-A9D9-7B6D6C62E494}">
      <text>
        <r>
          <rPr>
            <b/>
            <sz val="9"/>
            <color indexed="81"/>
            <rFont val="Tahoma"/>
            <family val="2"/>
          </rPr>
          <t>Viren Desai:</t>
        </r>
        <r>
          <rPr>
            <sz val="9"/>
            <color indexed="81"/>
            <rFont val="Tahoma"/>
            <family val="2"/>
          </rPr>
          <t xml:space="preserve">
=(1000/12)-213.2</t>
        </r>
      </text>
    </comment>
    <comment ref="O3" authorId="0" shapeId="0" xr:uid="{6011169E-01AD-4881-A8B7-AAAA384DF6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801F8A3-6096-4A30-B8A1-EB2A60C6B985}">
      <text>
        <r>
          <rPr>
            <b/>
            <sz val="9"/>
            <color indexed="81"/>
            <rFont val="Tahoma"/>
            <family val="2"/>
          </rPr>
          <t>Viren Desai:</t>
        </r>
        <r>
          <rPr>
            <sz val="9"/>
            <color indexed="81"/>
            <rFont val="Tahoma"/>
            <family val="2"/>
          </rPr>
          <t xml:space="preserve">
=(1000/12)-3353.4</t>
        </r>
      </text>
    </comment>
    <comment ref="P4" authorId="0" shapeId="0" xr:uid="{8635F858-5C6D-4CA2-94C7-926CFE5C5AA3}">
      <text>
        <r>
          <rPr>
            <b/>
            <sz val="9"/>
            <color indexed="81"/>
            <rFont val="Tahoma"/>
            <family val="2"/>
          </rPr>
          <t>Viren Desai:</t>
        </r>
        <r>
          <rPr>
            <sz val="9"/>
            <color indexed="81"/>
            <rFont val="Tahoma"/>
            <family val="2"/>
          </rPr>
          <t xml:space="preserve">
Fratelli purchase - $500k (excluded)</t>
        </r>
      </text>
    </comment>
    <comment ref="L5" authorId="0" shapeId="0" xr:uid="{775235F4-EB7B-469E-A865-E24C03BF441F}">
      <text>
        <r>
          <rPr>
            <b/>
            <sz val="9"/>
            <color indexed="81"/>
            <rFont val="Tahoma"/>
            <family val="2"/>
          </rPr>
          <t>Viren Desai:</t>
        </r>
        <r>
          <rPr>
            <sz val="9"/>
            <color indexed="81"/>
            <rFont val="Tahoma"/>
            <family val="2"/>
          </rPr>
          <t xml:space="preserve">
=(1000/12)-1117.8</t>
        </r>
      </text>
    </comment>
    <comment ref="L6" authorId="0" shapeId="0" xr:uid="{1E655750-3093-4857-9E7B-8AFBFD0C46E4}">
      <text>
        <r>
          <rPr>
            <b/>
            <sz val="9"/>
            <color indexed="81"/>
            <rFont val="Tahoma"/>
            <family val="2"/>
          </rPr>
          <t>Viren Desai:</t>
        </r>
        <r>
          <rPr>
            <sz val="9"/>
            <color indexed="81"/>
            <rFont val="Tahoma"/>
            <family val="2"/>
          </rPr>
          <t xml:space="preserve">
=(1000/12)-14039.7
</t>
        </r>
      </text>
    </comment>
    <comment ref="L7" authorId="0" shapeId="0" xr:uid="{754D800C-6493-49A4-B5E7-099ECB9E7489}">
      <text>
        <r>
          <rPr>
            <b/>
            <sz val="9"/>
            <color indexed="81"/>
            <rFont val="Tahoma"/>
            <family val="2"/>
          </rPr>
          <t>Viren Desai:</t>
        </r>
        <r>
          <rPr>
            <sz val="9"/>
            <color indexed="81"/>
            <rFont val="Tahoma"/>
            <family val="2"/>
          </rPr>
          <t xml:space="preserve">
=(1000/12)-31.4</t>
        </r>
      </text>
    </comment>
    <comment ref="P7" authorId="0" shapeId="0" xr:uid="{06016D75-C4AD-49FA-8F6E-13965E210868}">
      <text>
        <r>
          <rPr>
            <b/>
            <sz val="9"/>
            <color indexed="81"/>
            <rFont val="Tahoma"/>
            <family val="2"/>
          </rPr>
          <t>Viren Desai:</t>
        </r>
        <r>
          <rPr>
            <sz val="9"/>
            <color indexed="81"/>
            <rFont val="Tahoma"/>
            <family val="2"/>
          </rPr>
          <t xml:space="preserve">
Rig demob
=((((250+500+250)))-250)-250</t>
        </r>
      </text>
    </comment>
    <comment ref="L8" authorId="0" shapeId="0" xr:uid="{A293E3E8-5BE5-46AF-8EBE-12C83F96FB8E}">
      <text>
        <r>
          <rPr>
            <b/>
            <sz val="9"/>
            <color indexed="81"/>
            <rFont val="Tahoma"/>
            <family val="2"/>
          </rPr>
          <t>Viren Desai:</t>
        </r>
        <r>
          <rPr>
            <sz val="9"/>
            <color indexed="81"/>
            <rFont val="Tahoma"/>
            <family val="2"/>
          </rPr>
          <t xml:space="preserve">
=(1000/12)-31.4</t>
        </r>
      </text>
    </comment>
    <comment ref="P8" authorId="0" shapeId="0" xr:uid="{0C430791-2330-41B2-B688-B6C09425BBBB}">
      <text>
        <r>
          <rPr>
            <b/>
            <sz val="9"/>
            <color indexed="81"/>
            <rFont val="Tahoma"/>
            <family val="2"/>
          </rPr>
          <t>Viren Desai:</t>
        </r>
        <r>
          <rPr>
            <sz val="9"/>
            <color indexed="81"/>
            <rFont val="Tahoma"/>
            <family val="2"/>
          </rPr>
          <t xml:space="preserve">
shaw road pipeline - assumes $1.75mm split over 3 months</t>
        </r>
      </text>
    </comment>
    <comment ref="L9" authorId="0" shapeId="0" xr:uid="{7ADD227C-AC28-4FF0-83A3-7FEEEDE769C4}">
      <text>
        <r>
          <rPr>
            <b/>
            <sz val="9"/>
            <color indexed="81"/>
            <rFont val="Tahoma"/>
            <family val="2"/>
          </rPr>
          <t>Viren Desai:</t>
        </r>
        <r>
          <rPr>
            <sz val="9"/>
            <color indexed="81"/>
            <rFont val="Tahoma"/>
            <family val="2"/>
          </rPr>
          <t xml:space="preserve">
=(1000/12)-213.2</t>
        </r>
      </text>
    </comment>
    <comment ref="P9" authorId="0" shapeId="0" xr:uid="{804705DB-AFE3-4FCB-B0E4-824487D6C92A}">
      <text>
        <r>
          <rPr>
            <b/>
            <sz val="9"/>
            <color indexed="81"/>
            <rFont val="Tahoma"/>
            <family val="2"/>
          </rPr>
          <t>Viren Desai:</t>
        </r>
        <r>
          <rPr>
            <sz val="9"/>
            <color indexed="81"/>
            <rFont val="Tahoma"/>
            <family val="2"/>
          </rPr>
          <t xml:space="preserve">
shaw road pipeline - assumes $1.75mm split over 3 months</t>
        </r>
      </text>
    </comment>
    <comment ref="L10" authorId="0" shapeId="0" xr:uid="{311C5B25-584A-46EB-8ED0-248DFB94E4A5}">
      <text>
        <r>
          <rPr>
            <b/>
            <sz val="9"/>
            <color indexed="81"/>
            <rFont val="Tahoma"/>
            <family val="2"/>
          </rPr>
          <t>Viren Desai:</t>
        </r>
        <r>
          <rPr>
            <sz val="9"/>
            <color indexed="81"/>
            <rFont val="Tahoma"/>
            <family val="2"/>
          </rPr>
          <t xml:space="preserve">
=(1000/12)-1331</t>
        </r>
      </text>
    </comment>
    <comment ref="P10" authorId="0" shapeId="0" xr:uid="{9201F247-BE1D-496D-B2BF-D076B9EB6411}">
      <text>
        <r>
          <rPr>
            <b/>
            <sz val="9"/>
            <color indexed="81"/>
            <rFont val="Tahoma"/>
            <family val="2"/>
          </rPr>
          <t>Viren Desai:</t>
        </r>
        <r>
          <rPr>
            <sz val="9"/>
            <color indexed="81"/>
            <rFont val="Tahoma"/>
            <family val="2"/>
          </rPr>
          <t xml:space="preserve">
shaw road pipeline - assumes $1.75mm split over 3 months</t>
        </r>
      </text>
    </comment>
    <comment ref="L11" authorId="0" shapeId="0" xr:uid="{33875F7F-4E57-4EC1-9EB8-2B96A3A68448}">
      <text>
        <r>
          <rPr>
            <b/>
            <sz val="9"/>
            <color indexed="81"/>
            <rFont val="Tahoma"/>
            <family val="2"/>
          </rPr>
          <t>Viren Desai:</t>
        </r>
        <r>
          <rPr>
            <sz val="9"/>
            <color indexed="81"/>
            <rFont val="Tahoma"/>
            <family val="2"/>
          </rPr>
          <t xml:space="preserve">
=(1000/12)-2235.6</t>
        </r>
      </text>
    </comment>
    <comment ref="P11" authorId="0" shapeId="0" xr:uid="{20CDC980-BF61-4F3D-8F26-8C2420CA0D88}">
      <text>
        <r>
          <rPr>
            <b/>
            <sz val="9"/>
            <color indexed="81"/>
            <rFont val="Tahoma"/>
            <family val="2"/>
          </rPr>
          <t>Viren Desai:</t>
        </r>
        <r>
          <rPr>
            <sz val="9"/>
            <color indexed="81"/>
            <rFont val="Tahoma"/>
            <family val="2"/>
          </rPr>
          <t xml:space="preserve">
308.333333333333</t>
        </r>
      </text>
    </comment>
    <comment ref="L12" authorId="0" shapeId="0" xr:uid="{94B58038-C7F7-438F-9539-0685C89341D0}">
      <text>
        <r>
          <rPr>
            <b/>
            <sz val="9"/>
            <color indexed="81"/>
            <rFont val="Tahoma"/>
            <family val="2"/>
          </rPr>
          <t>Viren Desai:</t>
        </r>
        <r>
          <rPr>
            <sz val="9"/>
            <color indexed="81"/>
            <rFont val="Tahoma"/>
            <family val="2"/>
          </rPr>
          <t xml:space="preserve">
=(1000/12)-1117.8</t>
        </r>
      </text>
    </comment>
    <comment ref="P12" authorId="0" shapeId="0" xr:uid="{B1FA3422-1CAB-481F-8EF3-209184DD3303}">
      <text>
        <r>
          <rPr>
            <b/>
            <sz val="9"/>
            <color indexed="81"/>
            <rFont val="Tahoma"/>
            <family val="2"/>
          </rPr>
          <t>Viren Desai:</t>
        </r>
        <r>
          <rPr>
            <sz val="9"/>
            <color indexed="81"/>
            <rFont val="Tahoma"/>
            <family val="2"/>
          </rPr>
          <t xml:space="preserve">
rig remob
=(((250+250)))--58.3333333333333</t>
        </r>
      </text>
    </comment>
    <comment ref="L13" authorId="0" shapeId="0" xr:uid="{08FED649-C226-4CB1-8C47-4415BD396D02}">
      <text>
        <r>
          <rPr>
            <b/>
            <sz val="9"/>
            <color indexed="81"/>
            <rFont val="Tahoma"/>
            <family val="2"/>
          </rPr>
          <t>Viren Desai:</t>
        </r>
        <r>
          <rPr>
            <sz val="9"/>
            <color indexed="81"/>
            <rFont val="Tahoma"/>
            <family val="2"/>
          </rPr>
          <t xml:space="preserve">
=(1000/12)-4102.3</t>
        </r>
      </text>
    </comment>
    <comment ref="P13" authorId="0" shapeId="0" xr:uid="{B4457A61-3770-45C4-99BF-21D1CDB5C177}">
      <text>
        <r>
          <rPr>
            <b/>
            <sz val="9"/>
            <color indexed="81"/>
            <rFont val="Tahoma"/>
            <family val="2"/>
          </rPr>
          <t>Viren Desai:</t>
        </r>
        <r>
          <rPr>
            <sz val="9"/>
            <color indexed="81"/>
            <rFont val="Tahoma"/>
            <family val="2"/>
          </rPr>
          <t xml:space="preserve">
308.333333333333</t>
        </r>
      </text>
    </comment>
    <comment ref="P14" authorId="0" shapeId="0" xr:uid="{89F46EDC-425A-4025-8A0C-2446F79CE7D3}">
      <text>
        <r>
          <rPr>
            <b/>
            <sz val="9"/>
            <color indexed="81"/>
            <rFont val="Tahoma"/>
            <family val="2"/>
          </rPr>
          <t>Viren Desai:</t>
        </r>
        <r>
          <rPr>
            <sz val="9"/>
            <color indexed="81"/>
            <rFont val="Tahoma"/>
            <family val="2"/>
          </rPr>
          <t xml:space="preserve">
Long term - $3mm per year through 2024</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CD3FFE49-F9FC-4D64-81A1-98DFB52CF0A6}">
      <text>
        <r>
          <rPr>
            <b/>
            <sz val="9"/>
            <color indexed="81"/>
            <rFont val="Tahoma"/>
            <family val="2"/>
          </rPr>
          <t>Viren Desai:</t>
        </r>
        <r>
          <rPr>
            <sz val="9"/>
            <color indexed="81"/>
            <rFont val="Tahoma"/>
            <family val="2"/>
          </rPr>
          <t xml:space="preserve">
Replaces central comp demand TC-based opex calc</t>
        </r>
      </text>
    </comment>
    <comment ref="Q1" authorId="0" shapeId="0" xr:uid="{D886ECED-E449-4299-A960-4B9434BF9B2A}">
      <text>
        <r>
          <rPr>
            <b/>
            <sz val="9"/>
            <color indexed="81"/>
            <rFont val="Tahoma"/>
            <family val="2"/>
          </rPr>
          <t>Viren Desai:</t>
        </r>
        <r>
          <rPr>
            <sz val="9"/>
            <color indexed="81"/>
            <rFont val="Tahoma"/>
            <family val="2"/>
          </rPr>
          <t xml:space="preserve">
Replaces central comp demand TC-based opex calc</t>
        </r>
      </text>
    </comment>
    <comment ref="K2" authorId="0" shapeId="0" xr:uid="{30B7E04F-390F-4A3E-8FF8-63E4DAC40FEF}">
      <text>
        <r>
          <rPr>
            <b/>
            <sz val="9"/>
            <color indexed="81"/>
            <rFont val="Tahoma"/>
            <family val="2"/>
          </rPr>
          <t>Viren Desai:</t>
        </r>
        <r>
          <rPr>
            <sz val="9"/>
            <color indexed="81"/>
            <rFont val="Tahoma"/>
            <family val="2"/>
          </rPr>
          <t xml:space="preserve">
Includes G&amp;T and fixed/var opex</t>
        </r>
      </text>
    </comment>
    <comment ref="O2" authorId="0" shapeId="0" xr:uid="{76EA92A9-68E6-416F-9EC1-C9E8CBB6F29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12F73212-4BC1-4CEF-AB45-84934684518D}">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943F8D3-BBAA-4946-B65E-949AC26E0A3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BF4D8612-8AAA-4751-BEBE-4D7746E11844}">
      <text>
        <r>
          <rPr>
            <b/>
            <sz val="9"/>
            <color indexed="81"/>
            <rFont val="Tahoma"/>
            <family val="2"/>
          </rPr>
          <t>Viren Desai:</t>
        </r>
        <r>
          <rPr>
            <sz val="9"/>
            <color indexed="81"/>
            <rFont val="Tahoma"/>
            <family val="2"/>
          </rPr>
          <t xml:space="preserve">
Fratelli purchase - $500k (excluded)</t>
        </r>
      </text>
    </comment>
    <comment ref="P6" authorId="0" shapeId="0" xr:uid="{4A273C4B-1C32-4452-B4BA-C2622FC5A13E}">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2EA98AF-A9CD-4E59-AB70-B5286BAFD04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B3B1A99E-927A-4252-AF69-BE7E0081083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47295BD-6E35-4CC4-886A-15782E65C79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9117BE6C-6D49-4BD7-807D-5CB7501C238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4F89DA8F-F999-465A-A7D9-F98CF84AA70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16FB609-131D-4D85-BB46-9555ED760F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19F85E9-3631-41C0-A8ED-C74B5ED6B66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92978AE-E189-42F2-9501-7CE0BF0D5A89}">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FFB74D8C-E6CE-4D32-B65D-4B3886EA6E6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4853BAE3-008B-4001-ADE1-F275D7BF825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28CC63F6-6741-4C83-B221-334417A168E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79BD13C4-659F-4F2E-9535-DED0BCD8DC3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77CEB143-14BE-4404-80D0-B0D7C39A695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E246ED91-3EB0-4FD8-BB0E-491238110AF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060F61D1-62AF-4402-B3A3-249D6B3F272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1F86D49A-10A4-4382-ABEA-071AC5A8BB4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BFBBDACC-1989-4EDF-BE8F-4BE24954F7A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0315A162-E132-4441-8A64-D5EBF84293CF}">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9357DF59-EAD3-4C98-992B-5709A6B1348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6E414371-15F2-4C01-AD6B-05620E956C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1708873C-32E1-4008-9810-FF100326906E}">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2E39DC34-F22D-4A91-83DF-8B7CCE43BFFF}">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044A6036-B090-45A8-A1CA-AE8626024B0C}">
      <text>
        <r>
          <rPr>
            <b/>
            <sz val="9"/>
            <color indexed="81"/>
            <rFont val="Tahoma"/>
            <family val="2"/>
          </rPr>
          <t>Viren Desai:</t>
        </r>
        <r>
          <rPr>
            <sz val="9"/>
            <color indexed="81"/>
            <rFont val="Tahoma"/>
            <family val="2"/>
          </rPr>
          <t xml:space="preserve">
Use for wells recently moved to PDP </t>
        </r>
      </text>
    </comment>
    <comment ref="T1" authorId="0" shapeId="0" xr:uid="{F6B4C329-D10D-421D-9223-E8AD2F1C705A}">
      <text>
        <r>
          <rPr>
            <b/>
            <sz val="9"/>
            <color indexed="81"/>
            <rFont val="Tahoma"/>
            <family val="2"/>
          </rPr>
          <t>Viren Desai:</t>
        </r>
        <r>
          <rPr>
            <sz val="9"/>
            <color indexed="81"/>
            <rFont val="Tahoma"/>
            <family val="2"/>
          </rPr>
          <t xml:space="preserve">
test scenarios for ARES/Meadco/Arbold </t>
        </r>
      </text>
    </comment>
    <comment ref="U1" authorId="0" shapeId="0" xr:uid="{9E129F46-13CC-4FC5-8100-6701209E8C69}">
      <text>
        <r>
          <rPr>
            <b/>
            <sz val="9"/>
            <color indexed="81"/>
            <rFont val="Tahoma"/>
            <family val="2"/>
          </rPr>
          <t>Viren Desai:</t>
        </r>
        <r>
          <rPr>
            <sz val="9"/>
            <color indexed="81"/>
            <rFont val="Tahoma"/>
            <family val="2"/>
          </rPr>
          <t xml:space="preserve">
test scenarios for ARES/Meadco/Arbold </t>
        </r>
      </text>
    </comment>
    <comment ref="V1" authorId="0" shapeId="0" xr:uid="{B42BF032-C3A2-4E93-B697-1F8BDD0F8585}">
      <text>
        <r>
          <rPr>
            <b/>
            <sz val="9"/>
            <color indexed="81"/>
            <rFont val="Tahoma"/>
            <family val="2"/>
          </rPr>
          <t>Viren Desai:</t>
        </r>
        <r>
          <rPr>
            <sz val="9"/>
            <color indexed="81"/>
            <rFont val="Tahoma"/>
            <family val="2"/>
          </rPr>
          <t xml:space="preserve">
test scenarios for ARES/Meadco/Arbold </t>
        </r>
      </text>
    </comment>
    <comment ref="W1" authorId="0" shapeId="0" xr:uid="{96F77801-94D4-4747-A155-9F0107965575}">
      <text>
        <r>
          <rPr>
            <b/>
            <sz val="9"/>
            <color indexed="81"/>
            <rFont val="Tahoma"/>
            <family val="2"/>
          </rPr>
          <t>Viren Desai:</t>
        </r>
        <r>
          <rPr>
            <sz val="9"/>
            <color indexed="81"/>
            <rFont val="Tahoma"/>
            <family val="2"/>
          </rPr>
          <t xml:space="preserve">
test scenarios for ARES/Meadco/Arbold </t>
        </r>
      </text>
    </comment>
    <comment ref="X1" authorId="0" shapeId="0" xr:uid="{A835FAC6-4D7C-47E4-93FB-B95DA792632A}">
      <text>
        <r>
          <rPr>
            <b/>
            <sz val="9"/>
            <color indexed="81"/>
            <rFont val="Tahoma"/>
            <family val="2"/>
          </rPr>
          <t>Viren Desai:</t>
        </r>
        <r>
          <rPr>
            <sz val="9"/>
            <color indexed="81"/>
            <rFont val="Tahoma"/>
            <family val="2"/>
          </rPr>
          <t xml:space="preserve">
test scenarios for ARES/Meadco/Arbold </t>
        </r>
      </text>
    </comment>
    <comment ref="AA1" authorId="0" shapeId="0" xr:uid="{E8C536BE-9DF6-41D9-98E2-4DF6FA65224A}">
      <text>
        <r>
          <rPr>
            <b/>
            <sz val="9"/>
            <color indexed="81"/>
            <rFont val="Tahoma"/>
            <family val="2"/>
          </rPr>
          <t>Viren Desai:</t>
        </r>
        <r>
          <rPr>
            <sz val="9"/>
            <color indexed="81"/>
            <rFont val="Tahoma"/>
            <family val="2"/>
          </rPr>
          <t xml:space="preserve">
Use for wells recently moved to PDP </t>
        </r>
      </text>
    </comment>
    <comment ref="B2" authorId="0" shapeId="0" xr:uid="{1779A900-8CAA-4563-82A4-3C1BA2628CDB}">
      <text>
        <r>
          <rPr>
            <b/>
            <sz val="9"/>
            <color indexed="81"/>
            <rFont val="Tahoma"/>
            <family val="2"/>
          </rPr>
          <t>Viren Desai:</t>
        </r>
        <r>
          <rPr>
            <sz val="9"/>
            <color indexed="81"/>
            <rFont val="Tahoma"/>
            <family val="2"/>
          </rPr>
          <t xml:space="preserve">
version 11/21/20</t>
        </r>
      </text>
    </comment>
    <comment ref="C2" authorId="0" shapeId="0" xr:uid="{F20E099E-2CB9-45B6-888A-99A553FFA99E}">
      <text>
        <r>
          <rPr>
            <b/>
            <sz val="9"/>
            <color indexed="81"/>
            <rFont val="Tahoma"/>
            <family val="2"/>
          </rPr>
          <t>Viren Desai:</t>
        </r>
        <r>
          <rPr>
            <sz val="9"/>
            <color indexed="81"/>
            <rFont val="Tahoma"/>
            <family val="2"/>
          </rPr>
          <t xml:space="preserve">
All curves haircut by 3% from originals</t>
        </r>
      </text>
    </comment>
    <comment ref="D2" authorId="0" shapeId="0" xr:uid="{8399D9D5-B22B-4D31-B3FB-286F6023D3A1}">
      <text>
        <r>
          <rPr>
            <b/>
            <sz val="9"/>
            <color indexed="81"/>
            <rFont val="Tahoma"/>
            <family val="2"/>
          </rPr>
          <t>Viren Desai:</t>
        </r>
        <r>
          <rPr>
            <sz val="9"/>
            <color indexed="81"/>
            <rFont val="Tahoma"/>
            <family val="2"/>
          </rPr>
          <t xml:space="preserve">
All curves haircut by 3% from originals</t>
        </r>
      </text>
    </comment>
    <comment ref="E2" authorId="0" shapeId="0" xr:uid="{3F14E7EB-D431-46E6-80AF-9E47461FEE7C}">
      <text>
        <r>
          <rPr>
            <b/>
            <sz val="9"/>
            <color indexed="81"/>
            <rFont val="Tahoma"/>
            <family val="2"/>
          </rPr>
          <t>Viren Desai:</t>
        </r>
        <r>
          <rPr>
            <sz val="9"/>
            <color indexed="81"/>
            <rFont val="Tahoma"/>
            <family val="2"/>
          </rPr>
          <t xml:space="preserve">
All curves haircut by 3% from originals</t>
        </r>
      </text>
    </comment>
    <comment ref="F2" authorId="0" shapeId="0" xr:uid="{C4907C5A-02F5-495B-8BB3-BF380BFE597B}">
      <text>
        <r>
          <rPr>
            <b/>
            <sz val="9"/>
            <color indexed="81"/>
            <rFont val="Tahoma"/>
            <family val="2"/>
          </rPr>
          <t>Viren Desai:</t>
        </r>
        <r>
          <rPr>
            <sz val="9"/>
            <color indexed="81"/>
            <rFont val="Tahoma"/>
            <family val="2"/>
          </rPr>
          <t xml:space="preserve">
All curves haircut by 3% from originals</t>
        </r>
      </text>
    </comment>
    <comment ref="G2" authorId="0" shapeId="0" xr:uid="{7EE0894F-3C76-4421-98B5-C6BB8F4006F2}">
      <text>
        <r>
          <rPr>
            <b/>
            <sz val="9"/>
            <color indexed="81"/>
            <rFont val="Tahoma"/>
            <family val="2"/>
          </rPr>
          <t>Viren Desai:</t>
        </r>
        <r>
          <rPr>
            <sz val="9"/>
            <color indexed="81"/>
            <rFont val="Tahoma"/>
            <family val="2"/>
          </rPr>
          <t xml:space="preserve">
All curves haircut by 3% from originals</t>
        </r>
      </text>
    </comment>
    <comment ref="H2" authorId="0" shapeId="0" xr:uid="{F50F9439-8758-49CC-AA49-3E32111714AE}">
      <text>
        <r>
          <rPr>
            <b/>
            <sz val="9"/>
            <color indexed="81"/>
            <rFont val="Tahoma"/>
            <family val="2"/>
          </rPr>
          <t>Viren Desai:</t>
        </r>
        <r>
          <rPr>
            <sz val="9"/>
            <color indexed="81"/>
            <rFont val="Tahoma"/>
            <family val="2"/>
          </rPr>
          <t xml:space="preserve">
All curves haircut by 3% from originals</t>
        </r>
      </text>
    </comment>
    <comment ref="I2" authorId="0" shapeId="0" xr:uid="{9395A667-F31E-4328-A47E-29E654707CDD}">
      <text>
        <r>
          <rPr>
            <b/>
            <sz val="9"/>
            <color indexed="81"/>
            <rFont val="Tahoma"/>
            <family val="2"/>
          </rPr>
          <t>Viren Desai:</t>
        </r>
        <r>
          <rPr>
            <sz val="9"/>
            <color indexed="81"/>
            <rFont val="Tahoma"/>
            <family val="2"/>
          </rPr>
          <t xml:space="preserve">
All curves haircut by 3% from originals</t>
        </r>
      </text>
    </comment>
    <comment ref="J2" authorId="0" shapeId="0" xr:uid="{9F138AC1-C6E6-4629-B4D3-511666357272}">
      <text>
        <r>
          <rPr>
            <b/>
            <sz val="9"/>
            <color indexed="81"/>
            <rFont val="Tahoma"/>
            <family val="2"/>
          </rPr>
          <t>Viren Desai:</t>
        </r>
        <r>
          <rPr>
            <sz val="9"/>
            <color indexed="81"/>
            <rFont val="Tahoma"/>
            <family val="2"/>
          </rPr>
          <t xml:space="preserve">
All curves haircut by 3% from originals</t>
        </r>
      </text>
    </comment>
    <comment ref="K2" authorId="0" shapeId="0" xr:uid="{00BE798E-A251-4AC4-BA8A-89D3238F0E7C}">
      <text>
        <r>
          <rPr>
            <b/>
            <sz val="9"/>
            <color indexed="81"/>
            <rFont val="Tahoma"/>
            <family val="2"/>
          </rPr>
          <t>Viren Desai:</t>
        </r>
        <r>
          <rPr>
            <sz val="9"/>
            <color indexed="81"/>
            <rFont val="Tahoma"/>
            <family val="2"/>
          </rPr>
          <t xml:space="preserve">
All curves haircut by 3% from originals</t>
        </r>
      </text>
    </comment>
    <comment ref="L2" authorId="0" shapeId="0" xr:uid="{C2EAB07E-9112-41EA-8566-7A713CCB20B3}">
      <text>
        <r>
          <rPr>
            <b/>
            <sz val="9"/>
            <color indexed="81"/>
            <rFont val="Tahoma"/>
            <family val="2"/>
          </rPr>
          <t>Viren Desai:</t>
        </r>
        <r>
          <rPr>
            <sz val="9"/>
            <color indexed="81"/>
            <rFont val="Tahoma"/>
            <family val="2"/>
          </rPr>
          <t xml:space="preserve">
All curves haircut by 3% from originals</t>
        </r>
      </text>
    </comment>
    <comment ref="M2" authorId="0" shapeId="0" xr:uid="{BE40FC31-E440-4F9E-92BF-9247B97C2C4C}">
      <text>
        <r>
          <rPr>
            <b/>
            <sz val="9"/>
            <color indexed="81"/>
            <rFont val="Tahoma"/>
            <family val="2"/>
          </rPr>
          <t>Viren Desai:</t>
        </r>
        <r>
          <rPr>
            <sz val="9"/>
            <color indexed="81"/>
            <rFont val="Tahoma"/>
            <family val="2"/>
          </rPr>
          <t xml:space="preserve">
All curves haircut by 3% from originals</t>
        </r>
      </text>
    </comment>
    <comment ref="N2" authorId="0" shapeId="0" xr:uid="{93BB059C-2C05-4837-93C2-AB9B50674D60}">
      <text>
        <r>
          <rPr>
            <b/>
            <sz val="9"/>
            <color indexed="81"/>
            <rFont val="Tahoma"/>
            <family val="2"/>
          </rPr>
          <t>Viren Desai:</t>
        </r>
        <r>
          <rPr>
            <sz val="9"/>
            <color indexed="81"/>
            <rFont val="Tahoma"/>
            <family val="2"/>
          </rPr>
          <t xml:space="preserve">
All curves haircut by 3% from originals</t>
        </r>
      </text>
    </comment>
    <comment ref="O2" authorId="0" shapeId="0" xr:uid="{5A188534-4703-47EE-9D1A-941018AB6435}">
      <text>
        <r>
          <rPr>
            <b/>
            <sz val="9"/>
            <color indexed="81"/>
            <rFont val="Tahoma"/>
            <family val="2"/>
          </rPr>
          <t>Viren Desai:</t>
        </r>
        <r>
          <rPr>
            <sz val="9"/>
            <color indexed="81"/>
            <rFont val="Tahoma"/>
            <family val="2"/>
          </rPr>
          <t xml:space="preserve">
All curves haircut by 3% from originals</t>
        </r>
      </text>
    </comment>
    <comment ref="P2" authorId="0" shapeId="0" xr:uid="{B07291B6-4395-4FDB-91F6-856583FFDE97}">
      <text>
        <r>
          <rPr>
            <b/>
            <sz val="9"/>
            <color indexed="81"/>
            <rFont val="Tahoma"/>
            <family val="2"/>
          </rPr>
          <t>Viren Desai:</t>
        </r>
        <r>
          <rPr>
            <sz val="9"/>
            <color indexed="81"/>
            <rFont val="Tahoma"/>
            <family val="2"/>
          </rPr>
          <t xml:space="preserve">
risking = 90% of B3 LGOR</t>
        </r>
      </text>
    </comment>
    <comment ref="T2" authorId="0" shapeId="0" xr:uid="{C71D8380-7F79-4C14-B157-23EE9454451C}">
      <text>
        <r>
          <rPr>
            <b/>
            <sz val="9"/>
            <color indexed="81"/>
            <rFont val="Tahoma"/>
            <family val="2"/>
          </rPr>
          <t>Viren Desai:</t>
        </r>
        <r>
          <rPr>
            <sz val="9"/>
            <color indexed="81"/>
            <rFont val="Tahoma"/>
            <family val="2"/>
          </rPr>
          <t xml:space="preserve">
All curves haircut by 3% from originals</t>
        </r>
      </text>
    </comment>
    <comment ref="U2" authorId="0" shapeId="0" xr:uid="{9B25C164-6457-4D09-8D09-7BDABE2AC2D5}">
      <text>
        <r>
          <rPr>
            <b/>
            <sz val="9"/>
            <color indexed="81"/>
            <rFont val="Tahoma"/>
            <family val="2"/>
          </rPr>
          <t>Viren Desai:</t>
        </r>
        <r>
          <rPr>
            <sz val="9"/>
            <color indexed="81"/>
            <rFont val="Tahoma"/>
            <family val="2"/>
          </rPr>
          <t xml:space="preserve">
All curves haircut by 3% from originals</t>
        </r>
      </text>
    </comment>
    <comment ref="V2" authorId="0" shapeId="0" xr:uid="{A39B4F19-44C1-4610-BF42-85E16FB53D88}">
      <text>
        <r>
          <rPr>
            <b/>
            <sz val="9"/>
            <color indexed="81"/>
            <rFont val="Tahoma"/>
            <family val="2"/>
          </rPr>
          <t>Viren Desai:</t>
        </r>
        <r>
          <rPr>
            <sz val="9"/>
            <color indexed="81"/>
            <rFont val="Tahoma"/>
            <family val="2"/>
          </rPr>
          <t xml:space="preserve">
All curves haircut by 3% from originals</t>
        </r>
      </text>
    </comment>
    <comment ref="W2" authorId="0" shapeId="0" xr:uid="{1AA50AFD-A671-40B9-B492-4D7814E6C8AB}">
      <text>
        <r>
          <rPr>
            <b/>
            <sz val="9"/>
            <color indexed="81"/>
            <rFont val="Tahoma"/>
            <family val="2"/>
          </rPr>
          <t>Viren Desai:</t>
        </r>
        <r>
          <rPr>
            <sz val="9"/>
            <color indexed="81"/>
            <rFont val="Tahoma"/>
            <family val="2"/>
          </rPr>
          <t xml:space="preserve">
All curves haircut by 3% from originals</t>
        </r>
      </text>
    </comment>
    <comment ref="X2" authorId="0" shapeId="0" xr:uid="{7A883CB7-FD43-48DB-A789-8D0E1D77D7B2}">
      <text>
        <r>
          <rPr>
            <b/>
            <sz val="9"/>
            <color indexed="81"/>
            <rFont val="Tahoma"/>
            <family val="2"/>
          </rPr>
          <t>Viren Desai:</t>
        </r>
        <r>
          <rPr>
            <sz val="9"/>
            <color indexed="81"/>
            <rFont val="Tahoma"/>
            <family val="2"/>
          </rPr>
          <t xml:space="preserve">
All curves haircut by 3% from originals</t>
        </r>
      </text>
    </comment>
    <comment ref="AB2" authorId="0" shapeId="0" xr:uid="{F01C977A-D6D7-48F1-8521-58699E9B5ECC}">
      <text>
        <r>
          <rPr>
            <b/>
            <sz val="9"/>
            <color indexed="81"/>
            <rFont val="Tahoma"/>
            <family val="2"/>
          </rPr>
          <t>Viren Desai:</t>
        </r>
        <r>
          <rPr>
            <sz val="9"/>
            <color indexed="81"/>
            <rFont val="Tahoma"/>
            <family val="2"/>
          </rPr>
          <t xml:space="preserve">
version 11/21/20</t>
        </r>
      </text>
    </comment>
    <comment ref="AC2" authorId="0" shapeId="0" xr:uid="{B5E28CDA-FDFB-4E74-90AB-4383F03B95A0}">
      <text>
        <r>
          <rPr>
            <b/>
            <sz val="9"/>
            <color indexed="81"/>
            <rFont val="Tahoma"/>
            <family val="2"/>
          </rPr>
          <t>Viren Desai:</t>
        </r>
        <r>
          <rPr>
            <sz val="9"/>
            <color indexed="81"/>
            <rFont val="Tahoma"/>
            <family val="2"/>
          </rPr>
          <t xml:space="preserve">
version 11/21/20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2D409EF8-1521-45A4-A5BF-419BBB662C85}">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52A6B0F4-64BB-4305-9D22-10009881E320}">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36CF4041-13B8-4031-9B51-AE8AD16A063F}">
      <text>
        <r>
          <rPr>
            <b/>
            <sz val="9"/>
            <color indexed="81"/>
            <rFont val="Tahoma"/>
            <family val="2"/>
          </rPr>
          <t>Viren Desai:</t>
        </r>
        <r>
          <rPr>
            <sz val="9"/>
            <color indexed="81"/>
            <rFont val="Tahoma"/>
            <family val="2"/>
          </rPr>
          <t xml:space="preserve">
Use for wells recently moved to PDP </t>
        </r>
      </text>
    </comment>
    <comment ref="T1" authorId="0" shapeId="0" xr:uid="{89529DCB-8E1B-458E-9F84-39CDDD8EDB1E}">
      <text>
        <r>
          <rPr>
            <b/>
            <sz val="9"/>
            <color indexed="81"/>
            <rFont val="Tahoma"/>
            <family val="2"/>
          </rPr>
          <t>Viren Desai:</t>
        </r>
        <r>
          <rPr>
            <sz val="9"/>
            <color indexed="81"/>
            <rFont val="Tahoma"/>
            <family val="2"/>
          </rPr>
          <t xml:space="preserve">
test scenarios for ARES/Meadco/Arbold </t>
        </r>
      </text>
    </comment>
    <comment ref="U1" authorId="0" shapeId="0" xr:uid="{A24D532B-A943-406E-8972-5F04C36E4E9B}">
      <text>
        <r>
          <rPr>
            <b/>
            <sz val="9"/>
            <color indexed="81"/>
            <rFont val="Tahoma"/>
            <family val="2"/>
          </rPr>
          <t>Viren Desai:</t>
        </r>
        <r>
          <rPr>
            <sz val="9"/>
            <color indexed="81"/>
            <rFont val="Tahoma"/>
            <family val="2"/>
          </rPr>
          <t xml:space="preserve">
test scenarios for ARES/Meadco/Arbold </t>
        </r>
      </text>
    </comment>
    <comment ref="V1" authorId="0" shapeId="0" xr:uid="{82612ED2-23E5-40B6-B5A5-31991DAC060A}">
      <text>
        <r>
          <rPr>
            <b/>
            <sz val="9"/>
            <color indexed="81"/>
            <rFont val="Tahoma"/>
            <family val="2"/>
          </rPr>
          <t>Viren Desai:</t>
        </r>
        <r>
          <rPr>
            <sz val="9"/>
            <color indexed="81"/>
            <rFont val="Tahoma"/>
            <family val="2"/>
          </rPr>
          <t xml:space="preserve">
test scenarios for ARES/Meadco/Arbold </t>
        </r>
      </text>
    </comment>
    <comment ref="W1" authorId="0" shapeId="0" xr:uid="{9B2D8FCC-378D-4A98-817C-140A6D4D1BF9}">
      <text>
        <r>
          <rPr>
            <b/>
            <sz val="9"/>
            <color indexed="81"/>
            <rFont val="Tahoma"/>
            <family val="2"/>
          </rPr>
          <t>Viren Desai:</t>
        </r>
        <r>
          <rPr>
            <sz val="9"/>
            <color indexed="81"/>
            <rFont val="Tahoma"/>
            <family val="2"/>
          </rPr>
          <t xml:space="preserve">
test scenarios for ARES/Meadco/Arbold </t>
        </r>
      </text>
    </comment>
    <comment ref="X1" authorId="0" shapeId="0" xr:uid="{09C4EC7B-8EF6-4EED-8420-DE93DF293470}">
      <text>
        <r>
          <rPr>
            <b/>
            <sz val="9"/>
            <color indexed="81"/>
            <rFont val="Tahoma"/>
            <family val="2"/>
          </rPr>
          <t>Viren Desai:</t>
        </r>
        <r>
          <rPr>
            <sz val="9"/>
            <color indexed="81"/>
            <rFont val="Tahoma"/>
            <family val="2"/>
          </rPr>
          <t xml:space="preserve">
test scenarios for ARES/Meadco/Arbold </t>
        </r>
      </text>
    </comment>
    <comment ref="AA1" authorId="0" shapeId="0" xr:uid="{FEF8F81A-2E5F-4549-AB35-9BEC48643275}">
      <text>
        <r>
          <rPr>
            <b/>
            <sz val="9"/>
            <color indexed="81"/>
            <rFont val="Tahoma"/>
            <family val="2"/>
          </rPr>
          <t>Viren Desai:</t>
        </r>
        <r>
          <rPr>
            <sz val="9"/>
            <color indexed="81"/>
            <rFont val="Tahoma"/>
            <family val="2"/>
          </rPr>
          <t xml:space="preserve">
Use for wells recently moved to PDP </t>
        </r>
      </text>
    </comment>
    <comment ref="B2" authorId="0" shapeId="0" xr:uid="{D43860CF-2B3E-41B2-A484-2587505035E2}">
      <text>
        <r>
          <rPr>
            <b/>
            <sz val="9"/>
            <color indexed="81"/>
            <rFont val="Tahoma"/>
            <family val="2"/>
          </rPr>
          <t>Viren Desai:</t>
        </r>
        <r>
          <rPr>
            <sz val="9"/>
            <color indexed="81"/>
            <rFont val="Tahoma"/>
            <family val="2"/>
          </rPr>
          <t xml:space="preserve">
version 11/21/20</t>
        </r>
      </text>
    </comment>
    <comment ref="C2" authorId="0" shapeId="0" xr:uid="{F14CB914-C1E8-411D-9F32-C996C1AE4F0C}">
      <text>
        <r>
          <rPr>
            <b/>
            <sz val="9"/>
            <color indexed="81"/>
            <rFont val="Tahoma"/>
            <family val="2"/>
          </rPr>
          <t>Viren Desai:</t>
        </r>
        <r>
          <rPr>
            <sz val="9"/>
            <color indexed="81"/>
            <rFont val="Tahoma"/>
            <family val="2"/>
          </rPr>
          <t xml:space="preserve">
All curves haircut by 3% from originals</t>
        </r>
      </text>
    </comment>
    <comment ref="D2" authorId="0" shapeId="0" xr:uid="{5D8309A2-E9D9-42E6-B080-7C05C3742ECD}">
      <text>
        <r>
          <rPr>
            <b/>
            <sz val="9"/>
            <color indexed="81"/>
            <rFont val="Tahoma"/>
            <family val="2"/>
          </rPr>
          <t>Viren Desai:</t>
        </r>
        <r>
          <rPr>
            <sz val="9"/>
            <color indexed="81"/>
            <rFont val="Tahoma"/>
            <family val="2"/>
          </rPr>
          <t xml:space="preserve">
All curves haircut by 3% from originals</t>
        </r>
      </text>
    </comment>
    <comment ref="E2" authorId="0" shapeId="0" xr:uid="{10E7E94D-D679-4AB6-B3E3-07B1679769A0}">
      <text>
        <r>
          <rPr>
            <b/>
            <sz val="9"/>
            <color indexed="81"/>
            <rFont val="Tahoma"/>
            <family val="2"/>
          </rPr>
          <t>Viren Desai:</t>
        </r>
        <r>
          <rPr>
            <sz val="9"/>
            <color indexed="81"/>
            <rFont val="Tahoma"/>
            <family val="2"/>
          </rPr>
          <t xml:space="preserve">
All curves haircut by 3% from originals</t>
        </r>
      </text>
    </comment>
    <comment ref="F2" authorId="0" shapeId="0" xr:uid="{CCAD6A20-64B5-498F-8BF8-E96981A1A1CD}">
      <text>
        <r>
          <rPr>
            <b/>
            <sz val="9"/>
            <color indexed="81"/>
            <rFont val="Tahoma"/>
            <family val="2"/>
          </rPr>
          <t>Viren Desai:</t>
        </r>
        <r>
          <rPr>
            <sz val="9"/>
            <color indexed="81"/>
            <rFont val="Tahoma"/>
            <family val="2"/>
          </rPr>
          <t xml:space="preserve">
All curves haircut by 3% from originals</t>
        </r>
      </text>
    </comment>
    <comment ref="G2" authorId="0" shapeId="0" xr:uid="{49A6525B-1B46-45DF-8BB2-691B848178DE}">
      <text>
        <r>
          <rPr>
            <b/>
            <sz val="9"/>
            <color indexed="81"/>
            <rFont val="Tahoma"/>
            <family val="2"/>
          </rPr>
          <t>Viren Desai:</t>
        </r>
        <r>
          <rPr>
            <sz val="9"/>
            <color indexed="81"/>
            <rFont val="Tahoma"/>
            <family val="2"/>
          </rPr>
          <t xml:space="preserve">
All curves haircut by 3% from originals</t>
        </r>
      </text>
    </comment>
    <comment ref="H2" authorId="0" shapeId="0" xr:uid="{B5E0763C-A0B5-4E4B-AEDA-AEC9CF16A6B8}">
      <text>
        <r>
          <rPr>
            <b/>
            <sz val="9"/>
            <color indexed="81"/>
            <rFont val="Tahoma"/>
            <family val="2"/>
          </rPr>
          <t>Viren Desai:</t>
        </r>
        <r>
          <rPr>
            <sz val="9"/>
            <color indexed="81"/>
            <rFont val="Tahoma"/>
            <family val="2"/>
          </rPr>
          <t xml:space="preserve">
All curves haircut by 3% from originals</t>
        </r>
      </text>
    </comment>
    <comment ref="I2" authorId="0" shapeId="0" xr:uid="{A3F9E604-F685-4D54-A781-CA9CF305B21B}">
      <text>
        <r>
          <rPr>
            <b/>
            <sz val="9"/>
            <color indexed="81"/>
            <rFont val="Tahoma"/>
            <family val="2"/>
          </rPr>
          <t>Viren Desai:</t>
        </r>
        <r>
          <rPr>
            <sz val="9"/>
            <color indexed="81"/>
            <rFont val="Tahoma"/>
            <family val="2"/>
          </rPr>
          <t xml:space="preserve">
All curves haircut by 3% from originals</t>
        </r>
      </text>
    </comment>
    <comment ref="J2" authorId="0" shapeId="0" xr:uid="{D6430CE9-A994-4804-BA8E-792C685C4D4C}">
      <text>
        <r>
          <rPr>
            <b/>
            <sz val="9"/>
            <color indexed="81"/>
            <rFont val="Tahoma"/>
            <family val="2"/>
          </rPr>
          <t>Viren Desai:</t>
        </r>
        <r>
          <rPr>
            <sz val="9"/>
            <color indexed="81"/>
            <rFont val="Tahoma"/>
            <family val="2"/>
          </rPr>
          <t xml:space="preserve">
All curves haircut by 3% from originals</t>
        </r>
      </text>
    </comment>
    <comment ref="K2" authorId="0" shapeId="0" xr:uid="{1A6EF0AE-4647-4AC7-A32B-14F151130198}">
      <text>
        <r>
          <rPr>
            <b/>
            <sz val="9"/>
            <color indexed="81"/>
            <rFont val="Tahoma"/>
            <family val="2"/>
          </rPr>
          <t>Viren Desai:</t>
        </r>
        <r>
          <rPr>
            <sz val="9"/>
            <color indexed="81"/>
            <rFont val="Tahoma"/>
            <family val="2"/>
          </rPr>
          <t xml:space="preserve">
All curves haircut by 3% from originals</t>
        </r>
      </text>
    </comment>
    <comment ref="L2" authorId="0" shapeId="0" xr:uid="{4A723632-1763-4AB4-ACFE-D7A7B9417714}">
      <text>
        <r>
          <rPr>
            <b/>
            <sz val="9"/>
            <color indexed="81"/>
            <rFont val="Tahoma"/>
            <family val="2"/>
          </rPr>
          <t>Viren Desai:</t>
        </r>
        <r>
          <rPr>
            <sz val="9"/>
            <color indexed="81"/>
            <rFont val="Tahoma"/>
            <family val="2"/>
          </rPr>
          <t xml:space="preserve">
All curves haircut by 3% from originals</t>
        </r>
      </text>
    </comment>
    <comment ref="M2" authorId="0" shapeId="0" xr:uid="{810CCA18-FA2B-49A6-B8BB-BE83FBBB0C00}">
      <text>
        <r>
          <rPr>
            <b/>
            <sz val="9"/>
            <color indexed="81"/>
            <rFont val="Tahoma"/>
            <family val="2"/>
          </rPr>
          <t>Viren Desai:</t>
        </r>
        <r>
          <rPr>
            <sz val="9"/>
            <color indexed="81"/>
            <rFont val="Tahoma"/>
            <family val="2"/>
          </rPr>
          <t xml:space="preserve">
All curves haircut by 3% from originals</t>
        </r>
      </text>
    </comment>
    <comment ref="N2" authorId="0" shapeId="0" xr:uid="{8F5DFA08-3F45-4129-BF52-CF07D4ADBC1D}">
      <text>
        <r>
          <rPr>
            <b/>
            <sz val="9"/>
            <color indexed="81"/>
            <rFont val="Tahoma"/>
            <family val="2"/>
          </rPr>
          <t>Viren Desai:</t>
        </r>
        <r>
          <rPr>
            <sz val="9"/>
            <color indexed="81"/>
            <rFont val="Tahoma"/>
            <family val="2"/>
          </rPr>
          <t xml:space="preserve">
All curves haircut by 3% from originals</t>
        </r>
      </text>
    </comment>
    <comment ref="O2" authorId="0" shapeId="0" xr:uid="{D78BCE06-478B-45E3-8973-5ABC06D0E4B6}">
      <text>
        <r>
          <rPr>
            <b/>
            <sz val="9"/>
            <color indexed="81"/>
            <rFont val="Tahoma"/>
            <family val="2"/>
          </rPr>
          <t>Viren Desai:</t>
        </r>
        <r>
          <rPr>
            <sz val="9"/>
            <color indexed="81"/>
            <rFont val="Tahoma"/>
            <family val="2"/>
          </rPr>
          <t xml:space="preserve">
All curves haircut by 3% from originals</t>
        </r>
      </text>
    </comment>
    <comment ref="P2" authorId="0" shapeId="0" xr:uid="{BA13C434-D065-44DB-959A-C89A0355A2A5}">
      <text>
        <r>
          <rPr>
            <b/>
            <sz val="9"/>
            <color indexed="81"/>
            <rFont val="Tahoma"/>
            <family val="2"/>
          </rPr>
          <t>Viren Desai:</t>
        </r>
        <r>
          <rPr>
            <sz val="9"/>
            <color indexed="81"/>
            <rFont val="Tahoma"/>
            <family val="2"/>
          </rPr>
          <t xml:space="preserve">
risking = 90% of B3 LGOR</t>
        </r>
      </text>
    </comment>
    <comment ref="T2" authorId="0" shapeId="0" xr:uid="{D0FA642E-887B-4C19-8396-06252AC36495}">
      <text>
        <r>
          <rPr>
            <b/>
            <sz val="9"/>
            <color indexed="81"/>
            <rFont val="Tahoma"/>
            <family val="2"/>
          </rPr>
          <t>Viren Desai:</t>
        </r>
        <r>
          <rPr>
            <sz val="9"/>
            <color indexed="81"/>
            <rFont val="Tahoma"/>
            <family val="2"/>
          </rPr>
          <t xml:space="preserve">
All curves haircut by 3% from originals</t>
        </r>
      </text>
    </comment>
    <comment ref="U2" authorId="0" shapeId="0" xr:uid="{5AB3311C-57F0-4AE5-91C0-8968942C4193}">
      <text>
        <r>
          <rPr>
            <b/>
            <sz val="9"/>
            <color indexed="81"/>
            <rFont val="Tahoma"/>
            <family val="2"/>
          </rPr>
          <t>Viren Desai:</t>
        </r>
        <r>
          <rPr>
            <sz val="9"/>
            <color indexed="81"/>
            <rFont val="Tahoma"/>
            <family val="2"/>
          </rPr>
          <t xml:space="preserve">
All curves haircut by 3% from originals</t>
        </r>
      </text>
    </comment>
    <comment ref="V2" authorId="0" shapeId="0" xr:uid="{C2E04A08-9080-42C0-A9B8-1DDA358437C5}">
      <text>
        <r>
          <rPr>
            <b/>
            <sz val="9"/>
            <color indexed="81"/>
            <rFont val="Tahoma"/>
            <family val="2"/>
          </rPr>
          <t>Viren Desai:</t>
        </r>
        <r>
          <rPr>
            <sz val="9"/>
            <color indexed="81"/>
            <rFont val="Tahoma"/>
            <family val="2"/>
          </rPr>
          <t xml:space="preserve">
All curves haircut by 3% from originals</t>
        </r>
      </text>
    </comment>
    <comment ref="W2" authorId="0" shapeId="0" xr:uid="{08810449-4692-4586-8F94-F95076201DB0}">
      <text>
        <r>
          <rPr>
            <b/>
            <sz val="9"/>
            <color indexed="81"/>
            <rFont val="Tahoma"/>
            <family val="2"/>
          </rPr>
          <t>Viren Desai:</t>
        </r>
        <r>
          <rPr>
            <sz val="9"/>
            <color indexed="81"/>
            <rFont val="Tahoma"/>
            <family val="2"/>
          </rPr>
          <t xml:space="preserve">
All curves haircut by 3% from originals</t>
        </r>
      </text>
    </comment>
    <comment ref="X2" authorId="0" shapeId="0" xr:uid="{498D0FD0-F6C8-4A0A-A610-E0103F7D7C30}">
      <text>
        <r>
          <rPr>
            <b/>
            <sz val="9"/>
            <color indexed="81"/>
            <rFont val="Tahoma"/>
            <family val="2"/>
          </rPr>
          <t>Viren Desai:</t>
        </r>
        <r>
          <rPr>
            <sz val="9"/>
            <color indexed="81"/>
            <rFont val="Tahoma"/>
            <family val="2"/>
          </rPr>
          <t xml:space="preserve">
All curves haircut by 3% from originals</t>
        </r>
      </text>
    </comment>
    <comment ref="AB2" authorId="0" shapeId="0" xr:uid="{E87DD152-D2F3-4EC6-8E93-C6A125552C82}">
      <text>
        <r>
          <rPr>
            <b/>
            <sz val="9"/>
            <color indexed="81"/>
            <rFont val="Tahoma"/>
            <family val="2"/>
          </rPr>
          <t>Viren Desai:</t>
        </r>
        <r>
          <rPr>
            <sz val="9"/>
            <color indexed="81"/>
            <rFont val="Tahoma"/>
            <family val="2"/>
          </rPr>
          <t xml:space="preserve">
version 11/21/20</t>
        </r>
      </text>
    </comment>
    <comment ref="AC2" authorId="0" shapeId="0" xr:uid="{9049DBF9-C840-4BBE-A93C-88572921B2F4}">
      <text>
        <r>
          <rPr>
            <b/>
            <sz val="9"/>
            <color indexed="81"/>
            <rFont val="Tahoma"/>
            <family val="2"/>
          </rPr>
          <t>Viren Desai:</t>
        </r>
        <r>
          <rPr>
            <sz val="9"/>
            <color indexed="81"/>
            <rFont val="Tahoma"/>
            <family val="2"/>
          </rPr>
          <t xml:space="preserve">
version 11/21/20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7C9A86DC-581F-405F-8430-EC6CF4F2F2B3}">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B67D99BA-FE42-47C6-971C-94D382B90A6D}">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D768C9AD-1BFC-43A6-88BF-13C5C7E40396}">
      <text>
        <r>
          <rPr>
            <b/>
            <sz val="9"/>
            <color indexed="81"/>
            <rFont val="Tahoma"/>
            <family val="2"/>
          </rPr>
          <t>Viren Desai:</t>
        </r>
        <r>
          <rPr>
            <sz val="9"/>
            <color indexed="81"/>
            <rFont val="Tahoma"/>
            <family val="2"/>
          </rPr>
          <t xml:space="preserve">
Use for wells recently moved to PDP </t>
        </r>
      </text>
    </comment>
    <comment ref="T1" authorId="0" shapeId="0" xr:uid="{BBD2D5DE-DCD6-4CE9-8D6F-857EBDDF8A53}">
      <text>
        <r>
          <rPr>
            <b/>
            <sz val="9"/>
            <color indexed="81"/>
            <rFont val="Tahoma"/>
            <family val="2"/>
          </rPr>
          <t>Viren Desai:</t>
        </r>
        <r>
          <rPr>
            <sz val="9"/>
            <color indexed="81"/>
            <rFont val="Tahoma"/>
            <family val="2"/>
          </rPr>
          <t xml:space="preserve">
test scenarios for ARES/Meadco/Arbold </t>
        </r>
      </text>
    </comment>
    <comment ref="U1" authorId="0" shapeId="0" xr:uid="{F5AF514C-91D4-44D6-BA3C-521534A4165A}">
      <text>
        <r>
          <rPr>
            <b/>
            <sz val="9"/>
            <color indexed="81"/>
            <rFont val="Tahoma"/>
            <family val="2"/>
          </rPr>
          <t>Viren Desai:</t>
        </r>
        <r>
          <rPr>
            <sz val="9"/>
            <color indexed="81"/>
            <rFont val="Tahoma"/>
            <family val="2"/>
          </rPr>
          <t xml:space="preserve">
test scenarios for ARES/Meadco/Arbold </t>
        </r>
      </text>
    </comment>
    <comment ref="V1" authorId="0" shapeId="0" xr:uid="{8269AAC6-F869-428B-B796-BF3F62909B63}">
      <text>
        <r>
          <rPr>
            <b/>
            <sz val="9"/>
            <color indexed="81"/>
            <rFont val="Tahoma"/>
            <family val="2"/>
          </rPr>
          <t>Viren Desai:</t>
        </r>
        <r>
          <rPr>
            <sz val="9"/>
            <color indexed="81"/>
            <rFont val="Tahoma"/>
            <family val="2"/>
          </rPr>
          <t xml:space="preserve">
test scenarios for ARES/Meadco/Arbold </t>
        </r>
      </text>
    </comment>
    <comment ref="W1" authorId="0" shapeId="0" xr:uid="{2D589DB2-FA29-4B89-AFD2-DCD45ED07AAA}">
      <text>
        <r>
          <rPr>
            <b/>
            <sz val="9"/>
            <color indexed="81"/>
            <rFont val="Tahoma"/>
            <family val="2"/>
          </rPr>
          <t>Viren Desai:</t>
        </r>
        <r>
          <rPr>
            <sz val="9"/>
            <color indexed="81"/>
            <rFont val="Tahoma"/>
            <family val="2"/>
          </rPr>
          <t xml:space="preserve">
test scenarios for ARES/Meadco/Arbold </t>
        </r>
      </text>
    </comment>
    <comment ref="X1" authorId="0" shapeId="0" xr:uid="{D7B30B78-6B5B-4E18-BC4E-CAC65BDCAE7A}">
      <text>
        <r>
          <rPr>
            <b/>
            <sz val="9"/>
            <color indexed="81"/>
            <rFont val="Tahoma"/>
            <family val="2"/>
          </rPr>
          <t>Viren Desai:</t>
        </r>
        <r>
          <rPr>
            <sz val="9"/>
            <color indexed="81"/>
            <rFont val="Tahoma"/>
            <family val="2"/>
          </rPr>
          <t xml:space="preserve">
test scenarios for ARES/Meadco/Arbold </t>
        </r>
      </text>
    </comment>
    <comment ref="AA1" authorId="0" shapeId="0" xr:uid="{654AB46E-412C-4323-A691-5A50AB8F61DA}">
      <text>
        <r>
          <rPr>
            <b/>
            <sz val="9"/>
            <color indexed="81"/>
            <rFont val="Tahoma"/>
            <family val="2"/>
          </rPr>
          <t>Viren Desai:</t>
        </r>
        <r>
          <rPr>
            <sz val="9"/>
            <color indexed="81"/>
            <rFont val="Tahoma"/>
            <family val="2"/>
          </rPr>
          <t xml:space="preserve">
Use for wells recently moved to PDP </t>
        </r>
      </text>
    </comment>
    <comment ref="B2" authorId="0" shapeId="0" xr:uid="{11C12EDA-97E6-4BC0-904D-6BBBA51E3E5E}">
      <text>
        <r>
          <rPr>
            <b/>
            <sz val="9"/>
            <color indexed="81"/>
            <rFont val="Tahoma"/>
            <family val="2"/>
          </rPr>
          <t>Viren Desai:</t>
        </r>
        <r>
          <rPr>
            <sz val="9"/>
            <color indexed="81"/>
            <rFont val="Tahoma"/>
            <family val="2"/>
          </rPr>
          <t xml:space="preserve">
version 11/21/20</t>
        </r>
      </text>
    </comment>
    <comment ref="C2" authorId="0" shapeId="0" xr:uid="{70688B0D-F848-43FD-8055-5B7BE03E3A10}">
      <text>
        <r>
          <rPr>
            <b/>
            <sz val="9"/>
            <color indexed="81"/>
            <rFont val="Tahoma"/>
            <family val="2"/>
          </rPr>
          <t>Viren Desai:</t>
        </r>
        <r>
          <rPr>
            <sz val="9"/>
            <color indexed="81"/>
            <rFont val="Tahoma"/>
            <family val="2"/>
          </rPr>
          <t xml:space="preserve">
All curves haircut by 3% from originals</t>
        </r>
      </text>
    </comment>
    <comment ref="D2" authorId="0" shapeId="0" xr:uid="{5EA47CAB-8444-4FB4-A901-0882B481C8C7}">
      <text>
        <r>
          <rPr>
            <b/>
            <sz val="9"/>
            <color indexed="81"/>
            <rFont val="Tahoma"/>
            <family val="2"/>
          </rPr>
          <t>Viren Desai:</t>
        </r>
        <r>
          <rPr>
            <sz val="9"/>
            <color indexed="81"/>
            <rFont val="Tahoma"/>
            <family val="2"/>
          </rPr>
          <t xml:space="preserve">
All curves haircut by 3% from originals</t>
        </r>
      </text>
    </comment>
    <comment ref="E2" authorId="0" shapeId="0" xr:uid="{93FC46E3-29FE-4EE8-AEA8-88DA9748BB35}">
      <text>
        <r>
          <rPr>
            <b/>
            <sz val="9"/>
            <color indexed="81"/>
            <rFont val="Tahoma"/>
            <family val="2"/>
          </rPr>
          <t>Viren Desai:</t>
        </r>
        <r>
          <rPr>
            <sz val="9"/>
            <color indexed="81"/>
            <rFont val="Tahoma"/>
            <family val="2"/>
          </rPr>
          <t xml:space="preserve">
All curves haircut by 3% from originals</t>
        </r>
      </text>
    </comment>
    <comment ref="F2" authorId="0" shapeId="0" xr:uid="{117104C5-6C6C-471D-A1F7-EB405879C322}">
      <text>
        <r>
          <rPr>
            <b/>
            <sz val="9"/>
            <color indexed="81"/>
            <rFont val="Tahoma"/>
            <family val="2"/>
          </rPr>
          <t>Viren Desai:</t>
        </r>
        <r>
          <rPr>
            <sz val="9"/>
            <color indexed="81"/>
            <rFont val="Tahoma"/>
            <family val="2"/>
          </rPr>
          <t xml:space="preserve">
All curves haircut by 3% from originals</t>
        </r>
      </text>
    </comment>
    <comment ref="G2" authorId="0" shapeId="0" xr:uid="{802BEB51-6A8E-47DA-99BE-F0F52A77F76C}">
      <text>
        <r>
          <rPr>
            <b/>
            <sz val="9"/>
            <color indexed="81"/>
            <rFont val="Tahoma"/>
            <family val="2"/>
          </rPr>
          <t>Viren Desai:</t>
        </r>
        <r>
          <rPr>
            <sz val="9"/>
            <color indexed="81"/>
            <rFont val="Tahoma"/>
            <family val="2"/>
          </rPr>
          <t xml:space="preserve">
All curves haircut by 3% from originals</t>
        </r>
      </text>
    </comment>
    <comment ref="H2" authorId="0" shapeId="0" xr:uid="{3536E4A3-3479-4B27-8999-F082B3C7B8E2}">
      <text>
        <r>
          <rPr>
            <b/>
            <sz val="9"/>
            <color indexed="81"/>
            <rFont val="Tahoma"/>
            <family val="2"/>
          </rPr>
          <t>Viren Desai:</t>
        </r>
        <r>
          <rPr>
            <sz val="9"/>
            <color indexed="81"/>
            <rFont val="Tahoma"/>
            <family val="2"/>
          </rPr>
          <t xml:space="preserve">
All curves haircut by 3% from originals</t>
        </r>
      </text>
    </comment>
    <comment ref="I2" authorId="0" shapeId="0" xr:uid="{C2BDD1FF-8427-4040-9CF3-8C5F1515F88D}">
      <text>
        <r>
          <rPr>
            <b/>
            <sz val="9"/>
            <color indexed="81"/>
            <rFont val="Tahoma"/>
            <family val="2"/>
          </rPr>
          <t>Viren Desai:</t>
        </r>
        <r>
          <rPr>
            <sz val="9"/>
            <color indexed="81"/>
            <rFont val="Tahoma"/>
            <family val="2"/>
          </rPr>
          <t xml:space="preserve">
All curves haircut by 3% from originals</t>
        </r>
      </text>
    </comment>
    <comment ref="J2" authorId="0" shapeId="0" xr:uid="{FBB4DBCF-6FEC-4904-B4BA-9AD0EA0CE382}">
      <text>
        <r>
          <rPr>
            <b/>
            <sz val="9"/>
            <color indexed="81"/>
            <rFont val="Tahoma"/>
            <family val="2"/>
          </rPr>
          <t>Viren Desai:</t>
        </r>
        <r>
          <rPr>
            <sz val="9"/>
            <color indexed="81"/>
            <rFont val="Tahoma"/>
            <family val="2"/>
          </rPr>
          <t xml:space="preserve">
All curves haircut by 3% from originals</t>
        </r>
      </text>
    </comment>
    <comment ref="K2" authorId="0" shapeId="0" xr:uid="{7A31C311-8CD3-40DA-BAC1-1C471BD11EB8}">
      <text>
        <r>
          <rPr>
            <b/>
            <sz val="9"/>
            <color indexed="81"/>
            <rFont val="Tahoma"/>
            <family val="2"/>
          </rPr>
          <t>Viren Desai:</t>
        </r>
        <r>
          <rPr>
            <sz val="9"/>
            <color indexed="81"/>
            <rFont val="Tahoma"/>
            <family val="2"/>
          </rPr>
          <t xml:space="preserve">
All curves haircut by 3% from originals</t>
        </r>
      </text>
    </comment>
    <comment ref="L2" authorId="0" shapeId="0" xr:uid="{FC5A9B5E-2E15-4183-B3D7-0A0DE1938BAE}">
      <text>
        <r>
          <rPr>
            <b/>
            <sz val="9"/>
            <color indexed="81"/>
            <rFont val="Tahoma"/>
            <family val="2"/>
          </rPr>
          <t>Viren Desai:</t>
        </r>
        <r>
          <rPr>
            <sz val="9"/>
            <color indexed="81"/>
            <rFont val="Tahoma"/>
            <family val="2"/>
          </rPr>
          <t xml:space="preserve">
All curves haircut by 3% from originals</t>
        </r>
      </text>
    </comment>
    <comment ref="M2" authorId="0" shapeId="0" xr:uid="{1B604897-ADA4-4D77-833C-7B2AF97FC6EC}">
      <text>
        <r>
          <rPr>
            <b/>
            <sz val="9"/>
            <color indexed="81"/>
            <rFont val="Tahoma"/>
            <family val="2"/>
          </rPr>
          <t>Viren Desai:</t>
        </r>
        <r>
          <rPr>
            <sz val="9"/>
            <color indexed="81"/>
            <rFont val="Tahoma"/>
            <family val="2"/>
          </rPr>
          <t xml:space="preserve">
All curves haircut by 3% from originals</t>
        </r>
      </text>
    </comment>
    <comment ref="N2" authorId="0" shapeId="0" xr:uid="{F398DED5-38F2-4DC3-B71C-55E2245DA3A5}">
      <text>
        <r>
          <rPr>
            <b/>
            <sz val="9"/>
            <color indexed="81"/>
            <rFont val="Tahoma"/>
            <family val="2"/>
          </rPr>
          <t>Viren Desai:</t>
        </r>
        <r>
          <rPr>
            <sz val="9"/>
            <color indexed="81"/>
            <rFont val="Tahoma"/>
            <family val="2"/>
          </rPr>
          <t xml:space="preserve">
All curves haircut by 3% from originals</t>
        </r>
      </text>
    </comment>
    <comment ref="O2" authorId="0" shapeId="0" xr:uid="{76457C21-89F2-40BC-B9A5-94C1F8CBB4D7}">
      <text>
        <r>
          <rPr>
            <b/>
            <sz val="9"/>
            <color indexed="81"/>
            <rFont val="Tahoma"/>
            <family val="2"/>
          </rPr>
          <t>Viren Desai:</t>
        </r>
        <r>
          <rPr>
            <sz val="9"/>
            <color indexed="81"/>
            <rFont val="Tahoma"/>
            <family val="2"/>
          </rPr>
          <t xml:space="preserve">
All curves haircut by 3% from originals</t>
        </r>
      </text>
    </comment>
    <comment ref="P2" authorId="0" shapeId="0" xr:uid="{F98DDAC9-81E0-4660-8A07-D80AC9B3A4E1}">
      <text>
        <r>
          <rPr>
            <b/>
            <sz val="9"/>
            <color indexed="81"/>
            <rFont val="Tahoma"/>
            <family val="2"/>
          </rPr>
          <t>Viren Desai:</t>
        </r>
        <r>
          <rPr>
            <sz val="9"/>
            <color indexed="81"/>
            <rFont val="Tahoma"/>
            <family val="2"/>
          </rPr>
          <t xml:space="preserve">
risking = 90% of B3 LGOR</t>
        </r>
      </text>
    </comment>
    <comment ref="T2" authorId="0" shapeId="0" xr:uid="{6A7CF3AC-FAC5-43DF-BAED-6E84D6B83B21}">
      <text>
        <r>
          <rPr>
            <b/>
            <sz val="9"/>
            <color indexed="81"/>
            <rFont val="Tahoma"/>
            <family val="2"/>
          </rPr>
          <t>Viren Desai:</t>
        </r>
        <r>
          <rPr>
            <sz val="9"/>
            <color indexed="81"/>
            <rFont val="Tahoma"/>
            <family val="2"/>
          </rPr>
          <t xml:space="preserve">
All curves haircut by 3% from originals</t>
        </r>
      </text>
    </comment>
    <comment ref="U2" authorId="0" shapeId="0" xr:uid="{1775A57F-53EC-4533-89E1-78A77B4FC014}">
      <text>
        <r>
          <rPr>
            <b/>
            <sz val="9"/>
            <color indexed="81"/>
            <rFont val="Tahoma"/>
            <family val="2"/>
          </rPr>
          <t>Viren Desai:</t>
        </r>
        <r>
          <rPr>
            <sz val="9"/>
            <color indexed="81"/>
            <rFont val="Tahoma"/>
            <family val="2"/>
          </rPr>
          <t xml:space="preserve">
All curves haircut by 3% from originals</t>
        </r>
      </text>
    </comment>
    <comment ref="V2" authorId="0" shapeId="0" xr:uid="{8A4910BC-8A78-4EEC-AF7C-E152FD5080CD}">
      <text>
        <r>
          <rPr>
            <b/>
            <sz val="9"/>
            <color indexed="81"/>
            <rFont val="Tahoma"/>
            <family val="2"/>
          </rPr>
          <t>Viren Desai:</t>
        </r>
        <r>
          <rPr>
            <sz val="9"/>
            <color indexed="81"/>
            <rFont val="Tahoma"/>
            <family val="2"/>
          </rPr>
          <t xml:space="preserve">
All curves haircut by 3% from originals</t>
        </r>
      </text>
    </comment>
    <comment ref="W2" authorId="0" shapeId="0" xr:uid="{9D82AE98-81C7-46F3-A587-D0FC1E07AE97}">
      <text>
        <r>
          <rPr>
            <b/>
            <sz val="9"/>
            <color indexed="81"/>
            <rFont val="Tahoma"/>
            <family val="2"/>
          </rPr>
          <t>Viren Desai:</t>
        </r>
        <r>
          <rPr>
            <sz val="9"/>
            <color indexed="81"/>
            <rFont val="Tahoma"/>
            <family val="2"/>
          </rPr>
          <t xml:space="preserve">
All curves haircut by 3% from originals</t>
        </r>
      </text>
    </comment>
    <comment ref="X2" authorId="0" shapeId="0" xr:uid="{13B2E84C-E012-48D8-B368-9FDD3546691A}">
      <text>
        <r>
          <rPr>
            <b/>
            <sz val="9"/>
            <color indexed="81"/>
            <rFont val="Tahoma"/>
            <family val="2"/>
          </rPr>
          <t>Viren Desai:</t>
        </r>
        <r>
          <rPr>
            <sz val="9"/>
            <color indexed="81"/>
            <rFont val="Tahoma"/>
            <family val="2"/>
          </rPr>
          <t xml:space="preserve">
All curves haircut by 3% from originals</t>
        </r>
      </text>
    </comment>
    <comment ref="AB2" authorId="0" shapeId="0" xr:uid="{BE02EDB5-162F-4C93-89FC-D618473C0240}">
      <text>
        <r>
          <rPr>
            <b/>
            <sz val="9"/>
            <color indexed="81"/>
            <rFont val="Tahoma"/>
            <family val="2"/>
          </rPr>
          <t>Viren Desai:</t>
        </r>
        <r>
          <rPr>
            <sz val="9"/>
            <color indexed="81"/>
            <rFont val="Tahoma"/>
            <family val="2"/>
          </rPr>
          <t xml:space="preserve">
Based on un-scaled Jefferies TC (divided by 1.17x)</t>
        </r>
      </text>
    </comment>
    <comment ref="AC2" authorId="0" shapeId="0" xr:uid="{3349EE10-EED6-4624-A27B-50EEB4E9A80B}">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<sst xmlns="http://schemas.openxmlformats.org/spreadsheetml/2006/main" count="8882" uniqueCount="1090">
  <si>
    <t>SUB-ASSET</t>
  </si>
  <si>
    <t>Farmar</t>
  </si>
  <si>
    <t>Ganador</t>
  </si>
  <si>
    <t>Discovery</t>
  </si>
  <si>
    <t>FORE ONLY</t>
  </si>
  <si>
    <t>FORE FULL</t>
  </si>
  <si>
    <t>Tracker</t>
  </si>
  <si>
    <t>AMCo</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</si>
  <si>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</si>
  <si>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</si>
  <si>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</si>
  <si>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</si>
  <si>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</si>
  <si>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</si>
  <si>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</si>
  <si>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</si>
  <si>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</si>
  <si>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</si>
  <si>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</si>
  <si>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</si>
  <si>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</si>
  <si>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</si>
  <si>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Ganador/Well 1</t>
  </si>
  <si>
    <t>Discovery/Well 1</t>
  </si>
  <si>
    <t>Tracker/Well 1</t>
  </si>
  <si>
    <t>AMCo/Well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</si>
  <si>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</si>
  <si>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</si>
  <si>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</si>
  <si>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</si>
  <si>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</si>
  <si>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</si>
  <si>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</si>
  <si>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</si>
  <si>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</si>
  <si>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</si>
  <si>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</si>
  <si>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</si>
  <si>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</si>
  <si>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</si>
  <si>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</si>
  <si>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</si>
  <si>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</si>
  <si>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</si>
  <si>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</si>
  <si>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</si>
  <si>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</si>
  <si>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</si>
  <si>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</si>
  <si>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</si>
  <si>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</si>
  <si>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</si>
  <si>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</si>
  <si>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</si>
  <si>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</si>
  <si>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</si>
  <si>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</si>
  <si>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</si>
  <si>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</si>
  <si>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</si>
  <si>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</si>
  <si>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</si>
  <si>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</si>
  <si>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</si>
  <si>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</si>
  <si>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</si>
  <si>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</si>
  <si>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</si>
  <si>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</si>
  <si>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GENERIC - FARMAR 7.5K</t>
  </si>
  <si>
    <t>GENERIC - GANADOR</t>
  </si>
  <si>
    <t>GENERIC - DISCOVERY</t>
  </si>
  <si>
    <t>GENERIC - TRACKER (TCR FRAC)</t>
  </si>
  <si>
    <t>AM - MED B3 Risk90_8750</t>
  </si>
  <si>
    <t>TARGET</t>
  </si>
  <si>
    <t>GENERIC</t>
  </si>
  <si>
    <t>FRAC SIZE</t>
  </si>
  <si>
    <t>WELLS ON PAD</t>
  </si>
  <si>
    <t>TYPE CURVE AREA</t>
  </si>
  <si>
    <t>NEW GENERIC</t>
  </si>
  <si>
    <t>GANADOR</t>
  </si>
  <si>
    <t>DISCOVERY</t>
  </si>
  <si>
    <t>TRACKER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</si>
  <si>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</si>
  <si>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</si>
  <si>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</si>
  <si>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</si>
  <si>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</si>
  <si>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</si>
  <si>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</si>
  <si>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</si>
  <si>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</si>
  <si>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</si>
  <si>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</si>
  <si>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</si>
  <si>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</si>
  <si>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</si>
  <si>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</si>
  <si>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</si>
  <si>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</si>
  <si>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</si>
  <si>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</si>
  <si>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</si>
  <si>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</si>
  <si>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</si>
  <si>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</si>
  <si>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</si>
  <si>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</si>
  <si>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</si>
  <si>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</si>
  <si>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</si>
  <si>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</si>
  <si>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</si>
  <si>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</si>
  <si>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</si>
  <si>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</si>
  <si>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</si>
  <si>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</si>
  <si>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</si>
  <si>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</si>
  <si>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</si>
  <si>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</si>
  <si>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</si>
  <si>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</si>
  <si>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</si>
  <si>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</si>
  <si>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</si>
  <si>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</si>
  <si>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</si>
  <si>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</si>
  <si>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TRKRN Water</t>
  </si>
  <si>
    <t>TRACKER Water</t>
  </si>
  <si>
    <t>TRACKER-NORTH Water</t>
  </si>
  <si>
    <t>TRACKER-SOUTH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</si>
  <si>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</si>
  <si>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</si>
  <si>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</si>
  <si>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</si>
  <si>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</si>
  <si>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</si>
  <si>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</si>
  <si>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</si>
  <si>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</si>
  <si>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</si>
  <si>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</si>
  <si>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</si>
  <si>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</si>
  <si>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</si>
  <si>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DISCOVERY Water</t>
  </si>
  <si>
    <t>PDP Water</t>
  </si>
  <si>
    <t>NEW B3 LGOR Risk90 Water</t>
  </si>
  <si>
    <t>NEW B3 LGOR Risk80 Water</t>
  </si>
  <si>
    <t>NEW B3 LGOR Risk70 Water</t>
  </si>
  <si>
    <t>NEW B3 LGOR Risk90_8750 Water</t>
  </si>
  <si>
    <t>NEW B3 LGOR_10k Water</t>
  </si>
  <si>
    <t>TRKRN Gas</t>
  </si>
  <si>
    <t>TRACKER Gas</t>
  </si>
  <si>
    <t>TRACKER-NORTH Gas</t>
  </si>
  <si>
    <t>TRACKER-SOUTH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</si>
  <si>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</si>
  <si>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</si>
  <si>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</si>
  <si>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</si>
  <si>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</si>
  <si>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</si>
  <si>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</si>
  <si>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</si>
  <si>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</si>
  <si>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</si>
  <si>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</si>
  <si>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</si>
  <si>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</si>
  <si>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</si>
  <si>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DISCOVERY Gas</t>
  </si>
  <si>
    <t>PDP Gas</t>
  </si>
  <si>
    <t>NEW B3 LGOR Risk90 Gas</t>
  </si>
  <si>
    <t>NEW B3 LGOR Risk80 Gas</t>
  </si>
  <si>
    <t>NEW B3 LGOR Risk70 Gas</t>
  </si>
  <si>
    <t>NEW B3 LGOR Risk90_8750 Gas</t>
  </si>
  <si>
    <t>NEW B3 LGOR_10k Gas</t>
  </si>
  <si>
    <t>TRKRN Oil</t>
  </si>
  <si>
    <t>TRACKER Oil</t>
  </si>
  <si>
    <t>TRACKER-NORTH Oil</t>
  </si>
  <si>
    <t>TRACKER-SOUTH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</si>
  <si>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</si>
  <si>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</si>
  <si>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</si>
  <si>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</si>
  <si>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</si>
  <si>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</si>
  <si>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</si>
  <si>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</si>
  <si>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</si>
  <si>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</si>
  <si>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</si>
  <si>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</si>
  <si>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</si>
  <si>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</si>
  <si>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DISCOVERY Oil</t>
  </si>
  <si>
    <t>PDP Oil</t>
  </si>
  <si>
    <t>NEW B3 LGOR Risk90 Oil</t>
  </si>
  <si>
    <t>NEW B3 LGOR Risk80 Oil</t>
  </si>
  <si>
    <t>NEW B3 LGOR Risk70 Oil</t>
  </si>
  <si>
    <t>NEW B3 LGOR Risk90_8750 Oil</t>
  </si>
  <si>
    <t>NEW B3 LGOR_10k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</si>
  <si>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</si>
  <si>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</si>
  <si>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</si>
  <si>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</si>
  <si>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</si>
  <si>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</si>
  <si>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</si>
  <si>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</si>
  <si>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</si>
  <si>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</si>
  <si>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</si>
  <si>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</si>
  <si>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</si>
  <si>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</si>
  <si>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</si>
  <si>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</si>
  <si>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</si>
  <si>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</si>
  <si>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</si>
  <si>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</si>
  <si>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</si>
  <si>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</si>
  <si>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</si>
  <si>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</si>
  <si>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</si>
  <si>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</si>
  <si>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</si>
  <si>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</si>
  <si>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</si>
  <si>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</si>
  <si>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</si>
  <si>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</si>
  <si>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</si>
  <si>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</si>
  <si>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</si>
  <si>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</si>
  <si>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</si>
  <si>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</si>
  <si>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</si>
  <si>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</si>
  <si>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</si>
  <si>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</si>
  <si>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</si>
  <si>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</si>
  <si>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</si>
  <si>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</si>
  <si>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</si>
  <si>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</si>
  <si>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</si>
  <si>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</si>
  <si>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</si>
  <si>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</si>
  <si>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</si>
  <si>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</si>
  <si>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</si>
  <si>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</si>
  <si>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</si>
  <si>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</si>
  <si>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</si>
  <si>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</si>
  <si>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</si>
  <si>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</si>
  <si>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</si>
  <si>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</si>
  <si>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</si>
  <si>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</si>
  <si>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</si>
  <si>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</si>
  <si>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WANORECK B PU N133HM</t>
  </si>
  <si>
    <t>WANORECK B PU N134HM</t>
  </si>
  <si>
    <t>HALCOMB A S271HU</t>
  </si>
  <si>
    <t>HALCOMB A S288HM</t>
  </si>
  <si>
    <t>HALCOMB A S287HU</t>
  </si>
  <si>
    <t>HALCOMB A S286HD</t>
  </si>
  <si>
    <t>HALCOMB A S273HU</t>
  </si>
  <si>
    <t>HALCOMB A S274HM</t>
  </si>
  <si>
    <t>HALCOMB A S274HA</t>
  </si>
  <si>
    <t>MUNSON C S284HM</t>
  </si>
  <si>
    <t>MUNSON C S285HU</t>
  </si>
  <si>
    <t>MUNSON C S286HM</t>
  </si>
  <si>
    <t>FARMAR DD S548HM</t>
  </si>
  <si>
    <t>FARMAR DC S545HM</t>
  </si>
  <si>
    <t>FARMAR DB S544HU</t>
  </si>
  <si>
    <t>FARMAR DA S541HM</t>
  </si>
  <si>
    <t>FARMAR CB PU N734HU</t>
  </si>
  <si>
    <t>FARMAR CC PU N735HM</t>
  </si>
  <si>
    <t>FARMAR CC PU N736HU</t>
  </si>
  <si>
    <t>FARMAR CD PU N738HU</t>
  </si>
  <si>
    <t>MUNSON C 2001H</t>
  </si>
  <si>
    <t>gas_hsc_fee_per_mmbtu</t>
  </si>
  <si>
    <t>gas_waha_fee_per_mmbtu</t>
  </si>
  <si>
    <t>oil_trucking_fee_per_bbl</t>
  </si>
  <si>
    <t>ngl_tnf_per_gal</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</si>
  <si>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</si>
  <si>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</si>
  <si>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</si>
  <si>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</si>
  <si>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</si>
  <si>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</si>
  <si>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</si>
  <si>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</si>
  <si>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</si>
  <si>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</si>
  <si>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</si>
  <si>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</si>
  <si>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</si>
  <si>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</si>
  <si>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</si>
  <si>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</si>
  <si>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</si>
  <si>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</si>
  <si>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</si>
  <si>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</si>
  <si>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</si>
  <si>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</si>
  <si>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</si>
  <si>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</si>
  <si>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</si>
  <si>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10K</t>
  </si>
  <si>
    <t>GENERIC - TRACKER</t>
  </si>
  <si>
    <t>GENERIC - AMCO</t>
  </si>
  <si>
    <t>AM - HIGH B3_10k</t>
  </si>
  <si>
    <t>AM - LOW B3 Risk70</t>
  </si>
  <si>
    <t>B3</t>
  </si>
  <si>
    <t>B1</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</si>
  <si>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</si>
  <si>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</si>
  <si>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</si>
  <si>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</si>
  <si>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</si>
  <si>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</si>
  <si>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</si>
  <si>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</si>
  <si>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</si>
  <si>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</si>
  <si>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</si>
  <si>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</si>
  <si>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</si>
  <si>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</si>
  <si>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</si>
  <si>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</si>
  <si>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Wells Fargo</t>
  </si>
  <si>
    <t>Oil</t>
  </si>
  <si>
    <t>WTI</t>
  </si>
  <si>
    <t>Swaps - Fixed Price</t>
  </si>
  <si>
    <t>Jan - Dec</t>
  </si>
  <si>
    <t>Bbl</t>
  </si>
  <si>
    <t>Apr - Dec</t>
  </si>
  <si>
    <t>Collars - 2-Way</t>
  </si>
  <si>
    <t>RBC Capital Markets</t>
  </si>
  <si>
    <t>Jan - Mar</t>
  </si>
  <si>
    <t>Fifth Third Bank</t>
  </si>
  <si>
    <t>Jul - Sep</t>
  </si>
  <si>
    <t>Apr - Jun</t>
  </si>
  <si>
    <t>Jul - Dec</t>
  </si>
  <si>
    <t>NGL</t>
  </si>
  <si>
    <t>Non-TET Nat. Gasoline</t>
  </si>
  <si>
    <t>gal</t>
  </si>
  <si>
    <t>Oct - Dec</t>
  </si>
  <si>
    <t>Non-TET Propane</t>
  </si>
  <si>
    <t>Nov - Dec</t>
  </si>
  <si>
    <t>Oct - Oct</t>
  </si>
  <si>
    <t>Sep - Sep</t>
  </si>
  <si>
    <t>Jul - Aug</t>
  </si>
  <si>
    <t>Jun - Jun</t>
  </si>
  <si>
    <t>May - May</t>
  </si>
  <si>
    <t>Apr - Apr</t>
  </si>
  <si>
    <t>Feb - Feb</t>
  </si>
  <si>
    <t>Non-TET Ethane</t>
  </si>
  <si>
    <t>n-Butane</t>
  </si>
  <si>
    <t>iso-Butane</t>
  </si>
  <si>
    <t>Jan - Jun</t>
  </si>
  <si>
    <t>Gas</t>
  </si>
  <si>
    <t>Waha Diff</t>
  </si>
  <si>
    <t>MMBtu</t>
  </si>
  <si>
    <t>Apr - Sep</t>
  </si>
  <si>
    <t>Henry Hub</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</si>
  <si>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</si>
  <si>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</si>
  <si>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</si>
  <si>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</si>
  <si>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</si>
  <si>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</si>
  <si>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</si>
  <si>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</si>
  <si>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</si>
  <si>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</si>
  <si>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</si>
  <si>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</si>
  <si>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</si>
  <si>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</si>
  <si>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</si>
  <si>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</si>
  <si>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</si>
  <si>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</si>
  <si>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</si>
  <si>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</si>
  <si>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</si>
  <si>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</si>
  <si>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</si>
  <si>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</si>
  <si>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</si>
  <si>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</si>
  <si>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</si>
  <si>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</si>
  <si>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</si>
  <si>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</si>
  <si>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</si>
  <si>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</si>
  <si>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</si>
  <si>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</si>
  <si>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</si>
  <si>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</si>
  <si>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</si>
  <si>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</si>
  <si>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</si>
  <si>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</si>
  <si>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</si>
  <si>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</si>
  <si>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</si>
  <si>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</si>
  <si>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</si>
  <si>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</si>
  <si>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</si>
  <si>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</si>
  <si>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</si>
  <si>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</si>
  <si>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</si>
  <si>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</si>
  <si>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</si>
  <si>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</si>
  <si>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</si>
  <si>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</si>
  <si>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</si>
  <si>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</si>
  <si>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</si>
  <si>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</si>
  <si>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</si>
  <si>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</si>
  <si>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</si>
  <si>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</si>
  <si>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</si>
  <si>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</si>
  <si>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</si>
  <si>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</si>
  <si>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</si>
  <si>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</si>
  <si>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</si>
  <si>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</si>
  <si>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</si>
  <si>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</si>
  <si>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</si>
  <si>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</si>
  <si>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</si>
  <si>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</si>
  <si>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</si>
  <si>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</si>
  <si>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</si>
  <si>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</si>
  <si>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</si>
  <si>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</si>
  <si>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</si>
  <si>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</si>
  <si>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</si>
  <si>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</si>
  <si>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</si>
  <si>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</si>
  <si>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</si>
  <si>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</si>
  <si>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</si>
  <si>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</si>
  <si>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</si>
  <si>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</si>
  <si>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</si>
  <si>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</si>
  <si>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</si>
  <si>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</si>
  <si>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</si>
  <si>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</si>
  <si>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</si>
  <si>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</si>
  <si>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</si>
  <si>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</si>
  <si>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</si>
  <si>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</si>
  <si>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</si>
  <si>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</si>
  <si>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</si>
  <si>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</si>
  <si>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</si>
  <si>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</si>
  <si>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</si>
  <si>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</si>
  <si>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</si>
  <si>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</si>
  <si>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</si>
  <si>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</si>
  <si>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</si>
  <si>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</si>
  <si>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</si>
  <si>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</si>
  <si>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</si>
  <si>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</si>
  <si>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</si>
  <si>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</si>
  <si>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</si>
  <si>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</si>
  <si>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</si>
  <si>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</si>
  <si>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</si>
  <si>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</si>
  <si>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</si>
  <si>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</si>
  <si>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</si>
  <si>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</si>
  <si>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</si>
  <si>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</si>
  <si>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</si>
  <si>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</si>
  <si>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</si>
  <si>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</si>
  <si>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</si>
  <si>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</si>
  <si>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</si>
  <si>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</si>
  <si>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</si>
  <si>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</si>
  <si>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</si>
  <si>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</si>
  <si>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</si>
  <si>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</si>
  <si>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</si>
  <si>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</si>
  <si>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</si>
  <si>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</si>
  <si>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</si>
  <si>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</si>
  <si>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</si>
  <si>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</si>
  <si>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</si>
  <si>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</si>
  <si>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</si>
  <si>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</si>
  <si>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</si>
  <si>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</si>
  <si>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</si>
  <si>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</si>
  <si>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</si>
  <si>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</si>
  <si>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</si>
  <si>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</si>
  <si>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</si>
  <si>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</si>
  <si>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</si>
  <si>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</si>
  <si>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</si>
  <si>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</si>
  <si>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</si>
  <si>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</si>
  <si>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</si>
  <si>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</si>
  <si>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</si>
  <si>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</si>
  <si>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</si>
  <si>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</si>
  <si>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</si>
  <si>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</si>
  <si>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</si>
  <si>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</si>
  <si>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</si>
  <si>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</si>
  <si>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</si>
  <si>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</si>
  <si>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</si>
  <si>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</si>
  <si>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</si>
  <si>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</si>
  <si>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</si>
  <si>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</si>
  <si>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</si>
  <si>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</si>
  <si>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</si>
  <si>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</si>
  <si>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</si>
  <si>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</si>
  <si>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</si>
  <si>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</si>
  <si>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</si>
  <si>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</si>
  <si>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</si>
  <si>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</si>
  <si>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</si>
  <si>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</si>
  <si>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</si>
  <si>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</si>
  <si>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</si>
  <si>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</si>
  <si>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</si>
  <si>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</si>
  <si>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</si>
  <si>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</si>
  <si>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</si>
  <si>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</si>
  <si>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</si>
  <si>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</si>
  <si>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</si>
  <si>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</si>
  <si>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</si>
  <si>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</si>
  <si>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</si>
  <si>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</si>
  <si>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</si>
  <si>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</si>
  <si>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</si>
  <si>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</si>
  <si>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</si>
  <si>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</si>
  <si>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</si>
  <si>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</si>
  <si>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</si>
  <si>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</si>
  <si>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</si>
  <si>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</si>
  <si>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</si>
  <si>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</si>
  <si>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</si>
  <si>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</si>
  <si>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</si>
  <si>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</si>
  <si>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</si>
  <si>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</si>
  <si>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</si>
  <si>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</si>
  <si>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</si>
  <si>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</si>
  <si>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</si>
  <si>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</si>
  <si>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</si>
  <si>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</si>
  <si>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</si>
  <si>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</si>
  <si>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</si>
  <si>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</si>
  <si>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</si>
  <si>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</si>
  <si>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</si>
  <si>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</si>
  <si>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</si>
  <si>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</si>
  <si>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</si>
  <si>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</si>
  <si>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</si>
  <si>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</si>
  <si>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</si>
  <si>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</si>
  <si>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</si>
  <si>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</si>
  <si>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</si>
  <si>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</si>
  <si>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</si>
  <si>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</si>
  <si>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</si>
  <si>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</si>
  <si>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</si>
  <si>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</si>
  <si>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</si>
  <si>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</si>
  <si>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</si>
  <si>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</si>
  <si>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</si>
  <si>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</si>
  <si>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</si>
  <si>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</si>
  <si>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</si>
  <si>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</si>
  <si>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</si>
  <si>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</si>
  <si>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</si>
  <si>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</si>
  <si>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</si>
  <si>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</si>
  <si>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</si>
  <si>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</si>
  <si>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</si>
  <si>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</si>
  <si>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</si>
  <si>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</si>
  <si>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</si>
  <si>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</si>
  <si>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</si>
  <si>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</si>
  <si>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</si>
  <si>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</si>
  <si>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</si>
  <si>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</si>
  <si>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</si>
  <si>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</si>
  <si>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</si>
  <si>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</si>
  <si>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</si>
  <si>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</si>
  <si>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</si>
  <si>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</si>
  <si>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</si>
  <si>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</si>
  <si>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</si>
  <si>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</si>
  <si>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</si>
  <si>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</si>
  <si>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</si>
  <si>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</si>
  <si>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</si>
  <si>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</si>
  <si>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</si>
  <si>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</si>
  <si>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</si>
  <si>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</si>
  <si>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</si>
  <si>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</si>
  <si>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</si>
  <si>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</si>
  <si>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</si>
  <si>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</si>
  <si>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</si>
  <si>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</si>
  <si>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</si>
  <si>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</si>
  <si>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</si>
  <si>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</si>
  <si>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</si>
  <si>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</si>
  <si>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</si>
  <si>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</si>
  <si>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</si>
  <si>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</si>
  <si>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</si>
  <si>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</si>
  <si>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</si>
  <si>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</si>
  <si>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</si>
  <si>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</si>
  <si>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</si>
  <si>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</si>
  <si>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</si>
  <si>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</si>
  <si>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</si>
  <si>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</si>
  <si>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</si>
  <si>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</si>
  <si>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</si>
  <si>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</si>
  <si>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</si>
  <si>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</si>
  <si>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</si>
  <si>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</si>
  <si>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</si>
  <si>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</si>
  <si>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</si>
  <si>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</si>
  <si>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</si>
  <si>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</si>
  <si>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</si>
  <si>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</si>
  <si>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</si>
  <si>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</si>
  <si>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</si>
  <si>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</si>
  <si>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</si>
  <si>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</si>
  <si>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</si>
  <si>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</si>
  <si>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</si>
  <si>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</si>
  <si>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</si>
  <si>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</si>
  <si>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</si>
  <si>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</si>
  <si>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</si>
  <si>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</si>
  <si>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</si>
  <si>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</si>
  <si>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</si>
  <si>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</si>
  <si>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</si>
  <si>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</si>
  <si>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</si>
  <si>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</si>
  <si>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</si>
  <si>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</si>
  <si>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</si>
  <si>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</si>
  <si>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</si>
  <si>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</si>
  <si>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</si>
  <si>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</si>
  <si>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</si>
  <si>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</si>
  <si>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</si>
  <si>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</si>
  <si>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</si>
  <si>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</si>
  <si>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</si>
  <si>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</si>
  <si>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</si>
  <si>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</si>
  <si>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QACF5KD1QZ</t>
  </si>
  <si>
    <t>QAFF6IPJCG</t>
  </si>
  <si>
    <t>PAD 58</t>
  </si>
  <si>
    <t>QAFFKDRG3Y</t>
  </si>
  <si>
    <t>QAFF611RFL</t>
  </si>
  <si>
    <t>S15KAQG2EF</t>
  </si>
  <si>
    <t>QAFFKDPG7Y</t>
  </si>
  <si>
    <t>PAD 59.34</t>
  </si>
  <si>
    <t>S15KAPS6NE</t>
  </si>
  <si>
    <t>S1CH7O9KIM</t>
  </si>
  <si>
    <t>45-2000-8-22-180</t>
  </si>
  <si>
    <t>S33GBKWT5I</t>
  </si>
  <si>
    <t>PAD 60</t>
  </si>
  <si>
    <t>N/A</t>
  </si>
  <si>
    <t>DUC</t>
  </si>
  <si>
    <t>40-1600-10-18-180</t>
  </si>
  <si>
    <t>WOC</t>
  </si>
  <si>
    <t>MUNSON 28</t>
  </si>
  <si>
    <t>VAMI9FNR9I</t>
  </si>
  <si>
    <t>PAD 61</t>
  </si>
  <si>
    <t>4PUD</t>
  </si>
  <si>
    <t>VAMI9COT8M</t>
  </si>
  <si>
    <t>VAMI969U7M</t>
  </si>
  <si>
    <t>Q8JAD37900</t>
  </si>
  <si>
    <t>PAD 62</t>
  </si>
  <si>
    <t>NEW B3 LGOR</t>
  </si>
  <si>
    <t>2PDNP</t>
  </si>
  <si>
    <t>SAT 54 TB</t>
  </si>
  <si>
    <t>Q8JAD91B00</t>
  </si>
  <si>
    <t>DRILLING</t>
  </si>
  <si>
    <t>QAFHP17O5Y</t>
  </si>
  <si>
    <t>Q8JAD5OA00</t>
  </si>
  <si>
    <t>AAAAAA</t>
  </si>
  <si>
    <t>MUNSON C N284HM</t>
  </si>
  <si>
    <t>PAD 63</t>
  </si>
  <si>
    <t>BBBBB</t>
  </si>
  <si>
    <t>MUNSON C N285HU</t>
  </si>
  <si>
    <t>CCCC</t>
  </si>
  <si>
    <t>MUNSON C N286HM</t>
  </si>
  <si>
    <t>Bank</t>
  </si>
  <si>
    <t>ESTE</t>
  </si>
  <si>
    <t>ESTE/Well 1</t>
  </si>
  <si>
    <t>GENERIC - ESTE</t>
  </si>
  <si>
    <t xml:space="preserve">reversionary WI </t>
  </si>
  <si>
    <t>DDDD</t>
  </si>
  <si>
    <t>MUNSON C N287HM</t>
  </si>
  <si>
    <t>B1 - FARMAR 7.5K</t>
  </si>
  <si>
    <t>B3 - FARMAR 7.5K</t>
  </si>
  <si>
    <t>B1 - FARMAR 10K</t>
  </si>
  <si>
    <t>B3 - FARMAR 10K</t>
  </si>
  <si>
    <t>ESTE Oil</t>
  </si>
  <si>
    <t>TRACKER-N-ORIG Oil</t>
  </si>
  <si>
    <t>TRACKER-S-ORIG Oil</t>
  </si>
  <si>
    <t>ESTE Gas</t>
  </si>
  <si>
    <t>TRACKER-N-ORIG Gas</t>
  </si>
  <si>
    <t>TRACKER-S-ORIG Gas</t>
  </si>
  <si>
    <t>ESTE Water</t>
  </si>
  <si>
    <t>TRACKER-N-ORIG Water</t>
  </si>
  <si>
    <t>TRACKER-S-ORIG Water</t>
  </si>
  <si>
    <t>MUNSON-8750 Water</t>
  </si>
  <si>
    <t>MUNSON-8750 Gas</t>
  </si>
  <si>
    <t>MUNSON-8750 Oil</t>
  </si>
  <si>
    <t>TRACKER-NORTH</t>
  </si>
  <si>
    <t>Foreland I</t>
  </si>
  <si>
    <t>GENERIC - MUNSON</t>
  </si>
  <si>
    <t>MUNSON</t>
  </si>
  <si>
    <t>GENERIC - MUNSON 7.5K</t>
  </si>
  <si>
    <t>GENERIC - MUNSON 10K</t>
  </si>
  <si>
    <t>MUNSON Oil</t>
  </si>
  <si>
    <t>MUNSON Gas</t>
  </si>
  <si>
    <t>MUNSON Water</t>
  </si>
  <si>
    <t>Munson</t>
  </si>
  <si>
    <t>Munson/Well 1</t>
  </si>
  <si>
    <t>Munson, FORE ONLY, FORE FULL</t>
  </si>
  <si>
    <t>PAD F1</t>
  </si>
  <si>
    <t>PAD F2</t>
  </si>
  <si>
    <t>Foreland I DUC 1</t>
  </si>
  <si>
    <t>Foreland I DUC 2</t>
  </si>
  <si>
    <t>Foreland I DUC 3</t>
  </si>
  <si>
    <t>Foreland I DUC 4</t>
  </si>
  <si>
    <t>Foreland I DUC 5</t>
  </si>
  <si>
    <t>Foreland I DUC 6</t>
  </si>
  <si>
    <t>Foreland I DUC 7</t>
  </si>
  <si>
    <t>Foreland I DUC 8</t>
  </si>
  <si>
    <t>FORELAND I TB</t>
  </si>
  <si>
    <t>LeasingI</t>
  </si>
  <si>
    <t>LeasingII</t>
  </si>
  <si>
    <t>LeasingI/Well 1</t>
  </si>
  <si>
    <t>LeasingII/Well 1</t>
  </si>
  <si>
    <t>FARMAR CB PU N731HM</t>
  </si>
  <si>
    <t>PAD 64</t>
  </si>
  <si>
    <t>S73 TB</t>
  </si>
  <si>
    <t>FARMAR CC PU N734HU</t>
  </si>
  <si>
    <t>EEEE</t>
  </si>
  <si>
    <t>FFFFF</t>
  </si>
  <si>
    <t>GGGGG</t>
  </si>
  <si>
    <t>HHHHH</t>
  </si>
  <si>
    <t>MUNSON-10k Oil</t>
  </si>
  <si>
    <t>MUNSON-10k Water</t>
  </si>
  <si>
    <t>MUNSON-10k Gas</t>
  </si>
  <si>
    <t>MUNSON-10k</t>
  </si>
  <si>
    <t>LLLLL</t>
  </si>
  <si>
    <t>Ganador//GEN 1</t>
  </si>
  <si>
    <t>Ganador//GEN 2</t>
  </si>
  <si>
    <t>Ganador//GEN 3</t>
  </si>
  <si>
    <t>Ganador//GEN 4</t>
  </si>
  <si>
    <t>Ganador//GEN 5</t>
  </si>
  <si>
    <t>Ganador//GEN 6</t>
  </si>
  <si>
    <t>Ganador//GEN 7</t>
  </si>
  <si>
    <t>Ganador//GEN 8</t>
  </si>
  <si>
    <t>Ganador//GEN 9</t>
  </si>
  <si>
    <t>Ganador//GEN 10</t>
  </si>
  <si>
    <t>Ganador//GEN 11</t>
  </si>
  <si>
    <t>Ganador//GEN 12</t>
  </si>
  <si>
    <t>Ganador//GEN 13</t>
  </si>
  <si>
    <t>Ganador//GEN 14</t>
  </si>
  <si>
    <t>Ganador//GEN 15</t>
  </si>
  <si>
    <t>Ganador//GEN 16</t>
  </si>
  <si>
    <t>Ganador//GEN 17</t>
  </si>
  <si>
    <t>Ganador//GEN 18</t>
  </si>
  <si>
    <t>Ganador//GEN 19</t>
  </si>
  <si>
    <t>Ganador//GEN 20</t>
  </si>
  <si>
    <t>Ganador//GEN 21</t>
  </si>
  <si>
    <t>Ganador//GEN 22</t>
  </si>
  <si>
    <t>Ganador//GEN 23</t>
  </si>
  <si>
    <t>Ganador//GEN 24</t>
  </si>
  <si>
    <t>Ganador//GEN 25</t>
  </si>
  <si>
    <t>Ganador//GEN 26</t>
  </si>
  <si>
    <t>Ganador//GEN 27</t>
  </si>
  <si>
    <t>Ganador//GEN 28</t>
  </si>
  <si>
    <t>Ganador//GEN 29</t>
  </si>
  <si>
    <t>Ganador//GEN 30</t>
  </si>
  <si>
    <t>Ganador//GEN 31</t>
  </si>
  <si>
    <t>Ganador//GEN 32</t>
  </si>
  <si>
    <t>Ganador//GEN 33</t>
  </si>
  <si>
    <t>Ganador//GEN 34</t>
  </si>
  <si>
    <t>Ganador//GEN 35</t>
  </si>
  <si>
    <t>Ganador//GEN 36</t>
  </si>
  <si>
    <t>Ganador//GEN 37</t>
  </si>
  <si>
    <t>Ganador//GEN 38</t>
  </si>
  <si>
    <t>Ganador//GEN 39</t>
  </si>
  <si>
    <t>Ganador//GEN 40</t>
  </si>
  <si>
    <t>Ganador//GEN 41</t>
  </si>
  <si>
    <t>Ganador//GEN 42</t>
  </si>
  <si>
    <t>Ganador//GEN 43</t>
  </si>
  <si>
    <t>Ganador//GEN 44</t>
  </si>
  <si>
    <t>Ganador//GEN 45</t>
  </si>
  <si>
    <t>Ganador//GEN 46</t>
  </si>
  <si>
    <t>Ganador//GEN 47</t>
  </si>
  <si>
    <t>Ganador//GEN 48</t>
  </si>
  <si>
    <t>Ganador//GEN 49</t>
  </si>
  <si>
    <t>Ganador//GEN 50</t>
  </si>
  <si>
    <t>Ganador//GEN 51</t>
  </si>
  <si>
    <t>Ganador//GEN 52</t>
  </si>
  <si>
    <t>Ganador//GEN 53</t>
  </si>
  <si>
    <t>Ganador//GEN 54</t>
  </si>
  <si>
    <t>Ganador//GEN 55</t>
  </si>
  <si>
    <t>Ganador//GEN 56</t>
  </si>
  <si>
    <t>Ganador//GEN 57</t>
  </si>
  <si>
    <t>Ganador//GEN 58</t>
  </si>
  <si>
    <t>Ganador//GEN 59</t>
  </si>
  <si>
    <t>Ganador//GEN 60</t>
  </si>
  <si>
    <t>Ganador//GEN 61</t>
  </si>
  <si>
    <t>Ganador//GEN 62</t>
  </si>
  <si>
    <t>Ganador//GEN 63</t>
  </si>
  <si>
    <t>Ganador//GEN 64</t>
  </si>
  <si>
    <t>Ganador//GEN 65</t>
  </si>
  <si>
    <t>Ganador//GEN 66</t>
  </si>
  <si>
    <t>Ganador//GEN 67</t>
  </si>
  <si>
    <t>Ganador//GEN 68</t>
  </si>
  <si>
    <t>Ganador//GEN 69</t>
  </si>
  <si>
    <t>Ganador//GEN 70</t>
  </si>
  <si>
    <t>Ganador//GEN 71</t>
  </si>
  <si>
    <t>Ganador//GEN 72</t>
  </si>
  <si>
    <t>Ganador//GEN 73</t>
  </si>
  <si>
    <t>Ganador//GEN 74</t>
  </si>
  <si>
    <t>Ganador//GEN 75</t>
  </si>
  <si>
    <t>Ganador//GEN 76</t>
  </si>
  <si>
    <t>Ganador//GEN 77</t>
  </si>
  <si>
    <t>Ganador//GEN 78</t>
  </si>
  <si>
    <t>Ganador//GEN 79</t>
  </si>
  <si>
    <t>Ganador//GEN 80</t>
  </si>
  <si>
    <t>Ganador//GEN 81</t>
  </si>
  <si>
    <t>Ganador//GEN 82</t>
  </si>
  <si>
    <t>Ganador//GEN 83</t>
  </si>
  <si>
    <t>Ganador//GEN 84</t>
  </si>
  <si>
    <t>Ganador//GEN 85</t>
  </si>
  <si>
    <t>Ganador//GEN 86</t>
  </si>
  <si>
    <t>Ganador//GEN 87</t>
  </si>
  <si>
    <t>Ganador//GEN 88</t>
  </si>
  <si>
    <t>Ganador//GEN 89</t>
  </si>
  <si>
    <t>Ganador//GEN 90</t>
  </si>
  <si>
    <t>LeasingII//GEN 1</t>
  </si>
  <si>
    <t>LeasingII//GEN 2</t>
  </si>
  <si>
    <t>LeasingII//GEN 3</t>
  </si>
  <si>
    <t>LeasingII//GEN 4</t>
  </si>
  <si>
    <t>LeasingII//GEN 5</t>
  </si>
  <si>
    <t>LeasingII//GEN 6</t>
  </si>
  <si>
    <t>LeasingII//GEN 7</t>
  </si>
  <si>
    <t>LeasingII//GEN 8</t>
  </si>
  <si>
    <t>LeasingII//GEN 9</t>
  </si>
  <si>
    <t>LeasingII//GEN 10</t>
  </si>
  <si>
    <t>LeasingII//GEN 11</t>
  </si>
  <si>
    <t>LeasingII//GEN 12</t>
  </si>
  <si>
    <t>LeasingII//GEN 13</t>
  </si>
  <si>
    <t>LeasingII//GEN 14</t>
  </si>
  <si>
    <t>LeasingII//GEN 15</t>
  </si>
  <si>
    <t>LeasingII//GEN 16</t>
  </si>
  <si>
    <t>LeasingII//GEN 17</t>
  </si>
  <si>
    <t>LeasingII//GEN 18</t>
  </si>
  <si>
    <t>LeasingII//GEN 19</t>
  </si>
  <si>
    <t>LeasingII//GEN 20</t>
  </si>
  <si>
    <t>LeasingII//GEN 21</t>
  </si>
  <si>
    <t>LeasingII//GEN 22</t>
  </si>
  <si>
    <t>LeasingII//GEN 23</t>
  </si>
  <si>
    <t>LeasingII//GEN 24</t>
  </si>
  <si>
    <t>LeasingII//GEN 25</t>
  </si>
  <si>
    <t>LeasingII//GEN 26</t>
  </si>
  <si>
    <t>LeasingII//GEN 27</t>
  </si>
  <si>
    <t>LeasingII//GEN 28</t>
  </si>
  <si>
    <t>LeasingII//GEN 29</t>
  </si>
  <si>
    <t>LeasingII//GEN 30</t>
  </si>
  <si>
    <t>LeasingII//GEN 31</t>
  </si>
  <si>
    <t>LeasingII//GEN 32</t>
  </si>
  <si>
    <t>LeasingII//GEN 33</t>
  </si>
  <si>
    <t>LeasingII//GEN 34</t>
  </si>
  <si>
    <t>LeasingII//GEN 35</t>
  </si>
  <si>
    <t>LeasingII//GEN 36</t>
  </si>
  <si>
    <t>LeasingII//GEN 37</t>
  </si>
  <si>
    <t>LeasingII//GEN 38</t>
  </si>
  <si>
    <t>LeasingII//GEN 39</t>
  </si>
  <si>
    <t>LeasingII//GEN 40</t>
  </si>
  <si>
    <t>LeasingII//GEN 41</t>
  </si>
  <si>
    <t>LeasingII//GEN 42</t>
  </si>
  <si>
    <t>LeasingII//GEN 43</t>
  </si>
  <si>
    <t>LeasingII//GEN 44</t>
  </si>
  <si>
    <t>LeasingII//GEN 45</t>
  </si>
  <si>
    <t>LeasingII//GEN 46</t>
  </si>
  <si>
    <t>LeasingII//GEN 47</t>
  </si>
  <si>
    <t>LeasingII//GEN 48</t>
  </si>
  <si>
    <t>LeasingII//GEN 49</t>
  </si>
  <si>
    <t>LeasingII//GEN 50</t>
  </si>
  <si>
    <t>LeasingII//GEN 51</t>
  </si>
  <si>
    <t>LeasingII//GEN 52</t>
  </si>
  <si>
    <t>LeasingII//GEN 53</t>
  </si>
  <si>
    <t>LeasingII//GEN 54</t>
  </si>
  <si>
    <t>LeasingII//GEN 55</t>
  </si>
  <si>
    <t>LeasingII//GEN 56</t>
  </si>
  <si>
    <t>LeasingII//GEN 57</t>
  </si>
  <si>
    <t>LeasingII//GEN 58</t>
  </si>
  <si>
    <t>LeasingII//GEN 59</t>
  </si>
  <si>
    <t>LeasingII//GEN 60</t>
  </si>
  <si>
    <t>W24MS77LJN</t>
  </si>
  <si>
    <t>MUNSON C N283HU</t>
  </si>
  <si>
    <t>W24N1109BH</t>
  </si>
  <si>
    <t>W24N116ADH</t>
  </si>
  <si>
    <t>W24N11ABGH</t>
  </si>
  <si>
    <t>S15KA9305E</t>
  </si>
  <si>
    <t>S15KA9A8XX</t>
  </si>
  <si>
    <t>S15KA9U8YX</t>
  </si>
  <si>
    <t>V2JFODMBMS</t>
  </si>
  <si>
    <t>t</t>
  </si>
  <si>
    <t>afe_to_spud</t>
  </si>
  <si>
    <t>planning_to_spud</t>
  </si>
  <si>
    <t>permitted_to_spud</t>
  </si>
  <si>
    <t>location_build_to_spud</t>
  </si>
  <si>
    <t>pad_spud_to_first_well_spud</t>
  </si>
  <si>
    <t>spud_to_td</t>
  </si>
  <si>
    <t>skid_td_to_next_spud</t>
  </si>
  <si>
    <t>final_td_to_rig_release</t>
  </si>
  <si>
    <t>rig_move_to_next_pad</t>
  </si>
  <si>
    <t>rig_release_to_frac_start</t>
  </si>
  <si>
    <t>frac_days_per_well</t>
  </si>
  <si>
    <t>frac_end_to_drill_out_start</t>
  </si>
  <si>
    <t>drill_out_days_per_well</t>
  </si>
  <si>
    <t>completion_end_to_pop_date</t>
  </si>
  <si>
    <t>frac_fleet_move_to_next_pad</t>
  </si>
  <si>
    <t>pop_date_to_first_oil</t>
  </si>
  <si>
    <t>pop_date_to_loe</t>
  </si>
  <si>
    <t>spud_to_post_drill_filing_req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</si>
</sst>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_(* #,##0_);_(* \(#,##0\);_(* &quot;-&quot;??_);_(@_)"/>
    <numFmt numFmtId="172" formatCode="_(* #,##0.0_);_(* \(#,##0.0\);_(* &quot;-&quot;??_);_(@_)"/>
    <numFmt numFmtId="173" formatCode="&quot;$&quot;#,##0.0_);\(&quot;$&quot;#,##0.0\)"/>
    <numFmt numFmtId="174" formatCode="_(* #,##0.000_);_(* \(#,##0.000\);_(* &quot;-&quot;???_);_(@_)"/>
    <numFmt numFmtId="175" formatCode="0.0%"/>
    <numFmt numFmtId="176" formatCode="&quot;$&quot;#,##0.000_);[Red]\(&quot;$&quot;#,##0.000\)"/>
    <numFmt numFmtId="177" formatCode="_(&quot;$&quot;* #,##0.00000_);_(&quot;$&quot;* \(#,##0.00000\);_(&quot;$&quot;* &quot;-&quot;??_);_(@_)"/>
    <numFmt numFmtId="178" formatCode="[$-409]mmm\-yy;@"/>
    <numFmt numFmtId="179" formatCode="_(&quot;$&quot;* #,##0.000_);_(&quot;$&quot;* \(#,##0.000\);_(&quot;$&quot;* &quot;-&quot;??_);_(@_)"/>
    <numFmt numFmtId="180" formatCode="mm/dd/yyyy"/>
    <numFmt numFmtId="181" formatCode="[$-409]d\-mmm\-yyyy;@"/>
    <numFmt numFmtId="182" formatCode="0.000"/>
  </numFmts>
  <fonts count="4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b/>
      <sz val="8"/>
      <name val="Calibri"/>
      <family val="2"/>
      <scheme val="minor"/>
    </font>
    <font>
      <sz val="8"/>
      <color theme="1"/>
      <name val="Calibri"/>
      <family val="2"/>
      <scheme val="minor"/>
    </font>
    <font>
      <b/>
      <sz val="8"/>
      <color theme="0"/>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sz val="8"/>
      <color rgb="FF7030A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8"/>
      <color rgb="FF0070C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b/>
      <sz val="8"/>
      <color theme="1"/>
      <name val="Calibri"/>
      <family val="2"/>
      <scheme val="minor"/>
    </font>
    <font>
      <b/>
      <sz val="8"/>
      <color rgb="FF0070C0"/>
      <name val="Calibri"/>
      <family val="2"/>
      <scheme val="minor"/>
    </font>
    <font>
      <sz val="8"/>
      <color theme="9" tint="-0.249977111117893"/>
      <name val="Calibri"/>
      <family val="2"/>
      <scheme val="minor"/>
    </font>
    <font>
      <sz val="10"/>
      <name val="Arial"/>
      <family val="2"/>
    </font>
    <font>
      <b/>
      <sz val="8"/>
      <color rgb="FF7030A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theme="5"/>
      <name val="Calibri"/>
      <family val="2"/>
      <scheme val="minor"/>
    </font>
    <font>
      <b/>
      <sz val="8"/>
      <color theme="5"/>
      <name val="Calibri"/>
      <family val="2"/>
      <scheme val="minor"/>
    </font>
    <font>
      <sz val="11"/>
      <name val="Calibri"/>
      <family val="2"/>
      <scheme val="minor"/>
    </font>
    <font>
      <sz val="9"/>
      <color indexed="81"/>
      <name val="Tahoma"/>
      <charset val="1"/>
    </font>
    <font>
      <b/>
      <sz val="9"/>
      <color indexed="81"/>
      <name val="Tahoma"/>
      <charset val="1"/>
    </font>
  </fonts>
  <fills count="33">
    <fill>
      <patternFill patternType="none"/>
    </fill>
    <fill>
      <patternFill patternType="gray125"/>
    </fill>
    <fill>
      <patternFill patternType="solid">
        <fgColor theme="9" tint="0.79998168889431442"/>
        <bgColor indexed="65"/>
      </patternFill>
    </fill>
    <fill>
      <patternFill patternType="solid">
        <fgColor rgb="FF00B050"/>
        <bgColor indexed="64"/>
      </patternFill>
    </fill>
    <fill>
      <patternFill patternType="solid">
        <fgColor rgb="FFFFFF00"/>
        <bgColor indexed="64"/>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7"/>
        <bgColor indexed="64"/>
      </patternFill>
    </fill>
  </fills>
  <borders count="55">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theme="0" tint="-0.24994659260841701"/>
      </right>
      <top style="thin">
        <color indexed="64"/>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right/>
      <top style="thin">
        <color auto="1"/>
      </top>
      <bottom/>
      <diagonal/>
    </border>
    <border>
      <left/>
      <right/>
      <top style="thin">
        <color indexed="64"/>
      </top>
      <bottom style="thin">
        <color theme="0" tint="-0.24994659260841701"/>
      </bottom>
      <diagonal/>
    </border>
    <border>
      <left/>
      <right/>
      <top/>
      <bottom style="thin">
        <color indexed="64"/>
      </bottom>
      <diagonal/>
    </border>
    <border>
      <left style="thin">
        <color theme="0" tint="-0.24994659260841701"/>
      </left>
      <right style="thin">
        <color theme="0" tint="-0.24994659260841701"/>
      </right>
      <top/>
      <bottom/>
      <diagonal/>
    </border>
    <border>
      <left style="thin">
        <color theme="0" tint="-0.24994659260841701"/>
      </left>
      <right style="thin">
        <color indexed="64"/>
      </right>
      <top/>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indexed="64"/>
      </left>
      <right/>
      <top style="thin">
        <color indexed="64"/>
      </top>
      <bottom/>
      <diagonal/>
    </border>
    <border>
      <left/>
      <right style="double">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thin">
        <color indexed="64"/>
      </left>
      <right/>
      <top/>
      <bottom style="thin">
        <color indexed="64"/>
      </bottom>
      <diagonal/>
    </border>
    <border>
      <left style="double">
        <color indexed="64"/>
      </left>
      <right/>
      <top/>
      <bottom/>
      <diagonal/>
    </border>
    <border>
      <left style="double">
        <color indexed="64"/>
      </left>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right style="double">
        <color indexed="64"/>
      </right>
      <top/>
      <bottom style="thin">
        <color indexed="64"/>
      </bottom>
      <diagonal/>
    </border>
    <border>
      <left/>
      <right style="double">
        <color indexed="64"/>
      </right>
      <top style="thin">
        <color indexed="64"/>
      </top>
      <bottom/>
      <diagonal/>
    </border>
    <border>
      <left style="thin">
        <color auto="1"/>
      </left>
      <right style="thin">
        <color theme="0" tint="-0.24994659260841701"/>
      </right>
      <top/>
      <bottom/>
      <diagonal/>
    </border>
  </borders>
  <cellStyleXfs count="6">
    <xf numFmtId="0" fontId="0" fillId="0" borderId="0"/>
    <xf numFmtId="43" fontId="1" fillId="0" borderId="0" applyFont="0" applyFill="0" applyBorder="0" applyAlignment="0" applyProtection="0"/>
    <xf numFmtId="0" fontId="1" fillId="2" borderId="0" applyNumberFormat="0" applyBorder="0" applyAlignment="0" applyProtection="0"/>
    <xf numFmtId="0" fontId="6" fillId="0" borderId="0"/>
    <xf numFmtId="0" fontId="29" fillId="0" borderId="0"/>
    <xf numFmtId="0" fontId="33" fillId="0" borderId="0"/>
  </cellStyleXfs>
  <cellXfs count="817">
    <xf numFmtId="0" fontId="0" fillId="0" borderId="0" xfId="0"/>
    <xf numFmtId="0" fontId="4" fillId="0" borderId="2" xfId="0" applyFont="1" applyBorder="1" applyAlignment="1">
      <alignment horizontal="center" vertical="top" wrapText="1"/>
    </xf>
    <xf numFmtId="0" fontId="6" fillId="0" borderId="0" xfId="0" applyFont="1"/>
    <xf numFmtId="0" fontId="4" fillId="0" borderId="4" xfId="0" applyFont="1" applyBorder="1" applyAlignment="1">
      <alignment horizontal="left"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center" vertical="top" wrapText="1"/>
    </xf>
    <xf numFmtId="0" fontId="5" fillId="6" borderId="9" xfId="0" applyFont="1" applyFill="1" applyBorder="1" applyAlignment="1">
      <alignment horizontal="left" vertical="top" wrapText="1"/>
    </xf>
    <xf numFmtId="0" fontId="9" fillId="0" borderId="9" xfId="0" applyFont="1" applyBorder="1" applyAlignment="1">
      <alignment horizontal="left" vertical="top" wrapText="1"/>
    </xf>
    <xf numFmtId="0" fontId="5" fillId="0" borderId="9" xfId="0" applyFont="1" applyBorder="1" applyAlignment="1">
      <alignment horizontal="left" vertical="top" wrapText="1"/>
    </xf>
    <xf numFmtId="0" fontId="9" fillId="7" borderId="9" xfId="0" applyFont="1" applyFill="1" applyBorder="1" applyAlignment="1">
      <alignment horizontal="left" vertical="top" wrapText="1"/>
    </xf>
    <xf numFmtId="0" fontId="5" fillId="8" borderId="9" xfId="0" applyFont="1" applyFill="1" applyBorder="1" applyAlignment="1">
      <alignment horizontal="left" vertical="top" wrapText="1"/>
    </xf>
    <xf numFmtId="0" fontId="5" fillId="8" borderId="12" xfId="0" applyFont="1" applyFill="1" applyBorder="1" applyAlignment="1">
      <alignment horizontal="left" vertical="top" wrapText="1"/>
    </xf>
    <xf numFmtId="165" fontId="10" fillId="8" borderId="13" xfId="1" applyNumberFormat="1" applyFont="1" applyFill="1" applyBorder="1" applyAlignment="1">
      <alignment horizontal="center" vertical="top"/>
    </xf>
    <xf numFmtId="0" fontId="5" fillId="7" borderId="9" xfId="0" applyFont="1" applyFill="1" applyBorder="1" applyAlignment="1">
      <alignment horizontal="left" vertical="top" wrapText="1"/>
    </xf>
    <xf numFmtId="0" fontId="5" fillId="7" borderId="12" xfId="0" applyFont="1" applyFill="1" applyBorder="1" applyAlignment="1">
      <alignment horizontal="left" vertical="top" wrapText="1"/>
    </xf>
    <xf numFmtId="10" fontId="10" fillId="7" borderId="13" xfId="0" applyNumberFormat="1" applyFont="1" applyFill="1" applyBorder="1" applyAlignment="1">
      <alignment horizontal="center" vertical="top"/>
    </xf>
    <xf numFmtId="166" fontId="10" fillId="0" borderId="11" xfId="0" applyNumberFormat="1" applyFont="1" applyBorder="1" applyAlignment="1">
      <alignment horizontal="center" vertical="top"/>
    </xf>
    <xf numFmtId="0" fontId="5" fillId="9" borderId="9" xfId="0" applyFont="1" applyFill="1" applyBorder="1" applyAlignment="1">
      <alignment horizontal="left" vertical="top" wrapText="1"/>
    </xf>
    <xf numFmtId="166" fontId="10" fillId="9" borderId="11" xfId="0" applyNumberFormat="1" applyFont="1" applyFill="1" applyBorder="1" applyAlignment="1">
      <alignment horizontal="center" vertical="top"/>
    </xf>
    <xf numFmtId="0" fontId="5" fillId="9" borderId="12" xfId="0" applyFont="1" applyFill="1" applyBorder="1" applyAlignment="1">
      <alignment horizontal="left" vertical="top" wrapText="1"/>
    </xf>
    <xf numFmtId="166" fontId="10" fillId="9" borderId="14" xfId="0" applyNumberFormat="1" applyFont="1" applyFill="1" applyBorder="1" applyAlignment="1">
      <alignment horizontal="center" vertical="top"/>
    </xf>
    <xf numFmtId="0" fontId="5" fillId="10" borderId="9" xfId="0" applyFont="1" applyFill="1" applyBorder="1" applyAlignment="1">
      <alignment horizontal="left" vertical="top" wrapText="1"/>
    </xf>
    <xf numFmtId="0" fontId="5" fillId="0" borderId="12" xfId="0" applyFont="1" applyBorder="1" applyAlignment="1">
      <alignment horizontal="left" vertical="top" wrapText="1"/>
    </xf>
    <xf numFmtId="5" fontId="10" fillId="4" borderId="13" xfId="0" applyNumberFormat="1" applyFont="1" applyFill="1" applyBorder="1" applyAlignment="1">
      <alignment horizontal="center" vertical="top"/>
    </xf>
    <xf numFmtId="0" fontId="10" fillId="6" borderId="11" xfId="0" applyFont="1" applyFill="1" applyBorder="1" applyAlignment="1">
      <alignment horizontal="center" vertical="top" wrapText="1"/>
    </xf>
    <xf numFmtId="0" fontId="10" fillId="0" borderId="11" xfId="0" applyFont="1" applyBorder="1" applyAlignment="1">
      <alignment horizontal="center" vertical="top" wrapText="1"/>
    </xf>
    <xf numFmtId="0" fontId="9" fillId="6" borderId="9" xfId="0" applyFont="1" applyFill="1" applyBorder="1" applyAlignment="1">
      <alignment horizontal="left" vertical="top" wrapText="1"/>
    </xf>
    <xf numFmtId="0" fontId="5" fillId="7" borderId="15" xfId="0" applyFont="1" applyFill="1" applyBorder="1" applyAlignment="1">
      <alignment horizontal="left" vertical="top" wrapText="1"/>
    </xf>
    <xf numFmtId="5" fontId="10" fillId="7" borderId="5" xfId="0" applyNumberFormat="1" applyFont="1" applyFill="1" applyBorder="1" applyAlignment="1">
      <alignment horizontal="center" vertical="top"/>
    </xf>
    <xf numFmtId="14" fontId="10" fillId="0" borderId="11" xfId="0" applyNumberFormat="1" applyFont="1" applyBorder="1" applyAlignment="1">
      <alignment horizontal="center" vertical="top"/>
    </xf>
    <xf numFmtId="0" fontId="5" fillId="0" borderId="17" xfId="0" applyFont="1" applyBorder="1" applyAlignment="1">
      <alignment horizontal="left" vertical="top" wrapText="1"/>
    </xf>
    <xf numFmtId="10" fontId="10" fillId="0" borderId="13" xfId="0" applyNumberFormat="1" applyFont="1" applyBorder="1" applyAlignment="1">
      <alignment horizontal="center" vertical="top"/>
    </xf>
    <xf numFmtId="0" fontId="5" fillId="0" borderId="15" xfId="0" applyFont="1" applyBorder="1" applyAlignment="1">
      <alignment horizontal="left" vertical="top" wrapText="1"/>
    </xf>
    <xf numFmtId="169" fontId="10" fillId="4" borderId="5" xfId="1" applyNumberFormat="1" applyFont="1" applyFill="1" applyBorder="1" applyAlignment="1">
      <alignment horizontal="center" vertical="top"/>
    </xf>
    <xf numFmtId="0" fontId="5" fillId="8" borderId="17" xfId="0" applyFont="1" applyFill="1" applyBorder="1" applyAlignment="1">
      <alignment horizontal="left" vertical="top" wrapText="1"/>
    </xf>
    <xf numFmtId="10" fontId="11" fillId="8" borderId="13" xfId="0" applyNumberFormat="1" applyFont="1" applyFill="1" applyBorder="1" applyAlignment="1">
      <alignment horizontal="center" vertical="top"/>
    </xf>
    <xf numFmtId="0" fontId="6" fillId="0" borderId="0" xfId="0" applyFont="1" applyAlignment="1">
      <alignment horizontal="left"/>
    </xf>
    <xf numFmtId="0" fontId="10" fillId="0" borderId="0" xfId="0" applyFont="1"/>
    <xf numFmtId="0" fontId="7" fillId="11" borderId="12" xfId="0" applyFont="1" applyFill="1" applyBorder="1" applyAlignment="1">
      <alignment horizontal="center"/>
    </xf>
    <xf numFmtId="0" fontId="9" fillId="4" borderId="12" xfId="0" applyFont="1" applyFill="1" applyBorder="1" applyAlignment="1">
      <alignment horizontal="center"/>
    </xf>
    <xf numFmtId="0" fontId="7" fillId="12" borderId="12" xfId="0" applyFont="1" applyFill="1" applyBorder="1" applyAlignment="1">
      <alignment horizontal="center"/>
    </xf>
    <xf numFmtId="0" fontId="5" fillId="13" borderId="12" xfId="0" applyFont="1" applyFill="1" applyBorder="1" applyAlignment="1">
      <alignment horizontal="center"/>
    </xf>
    <xf numFmtId="170" fontId="6" fillId="0" borderId="9" xfId="1" applyNumberFormat="1" applyFont="1" applyBorder="1"/>
    <xf numFmtId="170" fontId="10" fillId="4" borderId="9" xfId="1" applyNumberFormat="1" applyFont="1" applyFill="1" applyBorder="1"/>
    <xf numFmtId="170" fontId="11" fillId="4" borderId="9" xfId="1" applyNumberFormat="1" applyFont="1" applyFill="1" applyBorder="1"/>
    <xf numFmtId="170" fontId="16" fillId="4" borderId="9" xfId="1" applyNumberFormat="1" applyFont="1" applyFill="1" applyBorder="1"/>
    <xf numFmtId="170" fontId="11" fillId="0" borderId="9" xfId="1" applyNumberFormat="1" applyFont="1" applyFill="1" applyBorder="1"/>
    <xf numFmtId="170" fontId="10" fillId="0" borderId="9" xfId="1" applyNumberFormat="1" applyFont="1" applyFill="1" applyBorder="1"/>
    <xf numFmtId="170" fontId="10" fillId="0" borderId="9" xfId="1" applyNumberFormat="1" applyFont="1" applyBorder="1"/>
    <xf numFmtId="170" fontId="11" fillId="0" borderId="9" xfId="1" applyNumberFormat="1" applyFont="1" applyBorder="1"/>
    <xf numFmtId="170" fontId="16" fillId="0" borderId="9" xfId="1" applyNumberFormat="1" applyFont="1" applyBorder="1"/>
    <xf numFmtId="170" fontId="6" fillId="0" borderId="0" xfId="1" applyNumberFormat="1" applyFont="1"/>
    <xf numFmtId="0" fontId="3" fillId="0" borderId="0" xfId="0" applyFont="1" applyAlignment="1">
      <alignment wrapText="1"/>
    </xf>
    <xf numFmtId="0" fontId="17" fillId="6" borderId="18" xfId="0" applyFont="1" applyFill="1" applyBorder="1" applyAlignment="1">
      <alignment horizontal="center" wrapText="1"/>
    </xf>
    <xf numFmtId="0" fontId="17" fillId="6" borderId="19" xfId="0" applyFont="1" applyFill="1" applyBorder="1" applyAlignment="1">
      <alignment horizontal="center" wrapText="1"/>
    </xf>
    <xf numFmtId="0" fontId="3" fillId="6" borderId="1" xfId="3" applyFont="1" applyFill="1" applyBorder="1" applyAlignment="1">
      <alignment horizontal="center" wrapText="1"/>
    </xf>
    <xf numFmtId="0" fontId="3" fillId="6" borderId="18" xfId="3" applyFont="1" applyFill="1" applyBorder="1" applyAlignment="1">
      <alignment horizontal="center" wrapText="1"/>
    </xf>
    <xf numFmtId="0" fontId="18" fillId="6" borderId="1" xfId="3" applyFont="1" applyFill="1" applyBorder="1" applyAlignment="1">
      <alignment horizontal="center" wrapText="1"/>
    </xf>
    <xf numFmtId="0" fontId="3" fillId="6" borderId="0" xfId="3" applyFont="1" applyFill="1" applyAlignment="1">
      <alignment horizontal="center" wrapText="1"/>
    </xf>
    <xf numFmtId="164" fontId="3" fillId="6" borderId="9" xfId="3" applyNumberFormat="1" applyFont="1" applyFill="1" applyBorder="1" applyAlignment="1">
      <alignment horizontal="center"/>
    </xf>
    <xf numFmtId="5" fontId="17" fillId="0" borderId="20" xfId="3" applyNumberFormat="1" applyFont="1" applyBorder="1" applyAlignment="1">
      <alignment horizontal="center"/>
    </xf>
    <xf numFmtId="5" fontId="17" fillId="0" borderId="0" xfId="3" applyNumberFormat="1" applyFont="1" applyAlignment="1">
      <alignment horizontal="center"/>
    </xf>
    <xf numFmtId="5" fontId="17" fillId="0" borderId="16" xfId="3" applyNumberFormat="1" applyFont="1" applyBorder="1" applyAlignment="1">
      <alignment horizontal="center"/>
    </xf>
    <xf numFmtId="171" fontId="17" fillId="0" borderId="0" xfId="1" applyNumberFormat="1" applyFont="1" applyAlignment="1">
      <alignment horizontal="center"/>
    </xf>
    <xf numFmtId="171" fontId="19" fillId="0" borderId="0" xfId="1" applyNumberFormat="1" applyFont="1" applyAlignment="1">
      <alignment horizontal="center"/>
    </xf>
    <xf numFmtId="43" fontId="19" fillId="0" borderId="0" xfId="1" applyFont="1" applyAlignment="1">
      <alignment horizontal="center"/>
    </xf>
    <xf numFmtId="5" fontId="19" fillId="8" borderId="20" xfId="3" applyNumberFormat="1" applyFont="1" applyFill="1" applyBorder="1" applyAlignment="1">
      <alignment horizontal="center"/>
    </xf>
    <xf numFmtId="5" fontId="17" fillId="8" borderId="20" xfId="3" applyNumberFormat="1" applyFont="1" applyFill="1" applyBorder="1" applyAlignment="1">
      <alignment horizontal="center"/>
    </xf>
    <xf numFmtId="5" fontId="17" fillId="8" borderId="0" xfId="3" applyNumberFormat="1" applyFont="1" applyFill="1" applyAlignment="1">
      <alignment horizontal="center"/>
    </xf>
    <xf numFmtId="5" fontId="17" fillId="8" borderId="16" xfId="3" applyNumberFormat="1" applyFont="1" applyFill="1" applyBorder="1" applyAlignment="1">
      <alignment horizontal="center"/>
    </xf>
    <xf numFmtId="171" fontId="17" fillId="8" borderId="0" xfId="1" applyNumberFormat="1" applyFont="1" applyFill="1" applyAlignment="1">
      <alignment horizontal="center"/>
    </xf>
    <xf numFmtId="171" fontId="19" fillId="8" borderId="0" xfId="1" applyNumberFormat="1" applyFont="1" applyFill="1" applyAlignment="1">
      <alignment horizontal="center"/>
    </xf>
    <xf numFmtId="43" fontId="19" fillId="8" borderId="0" xfId="1" applyFont="1" applyFill="1" applyAlignment="1">
      <alignment horizontal="center"/>
    </xf>
    <xf numFmtId="5" fontId="19" fillId="0" borderId="20" xfId="3" applyNumberFormat="1" applyFont="1" applyBorder="1" applyAlignment="1">
      <alignment horizontal="center"/>
    </xf>
    <xf numFmtId="5" fontId="19" fillId="8" borderId="0" xfId="3" applyNumberFormat="1" applyFont="1" applyFill="1" applyAlignment="1">
      <alignment horizontal="center"/>
    </xf>
    <xf numFmtId="5" fontId="19" fillId="0" borderId="0" xfId="3" applyNumberFormat="1" applyFont="1" applyAlignment="1">
      <alignment horizontal="center"/>
    </xf>
    <xf numFmtId="5" fontId="18" fillId="0" borderId="20" xfId="3" applyNumberFormat="1" applyFont="1" applyBorder="1" applyAlignment="1">
      <alignment horizontal="center"/>
    </xf>
    <xf numFmtId="5" fontId="18" fillId="0" borderId="0" xfId="3" applyNumberFormat="1" applyFont="1" applyAlignment="1">
      <alignment horizontal="center"/>
    </xf>
    <xf numFmtId="5" fontId="18" fillId="0" borderId="16" xfId="3" applyNumberFormat="1" applyFont="1" applyBorder="1" applyAlignment="1">
      <alignment horizontal="center"/>
    </xf>
    <xf numFmtId="5" fontId="20" fillId="6" borderId="20" xfId="3" applyNumberFormat="1" applyFont="1" applyFill="1" applyBorder="1" applyAlignment="1">
      <alignment horizontal="center"/>
    </xf>
    <xf numFmtId="5" fontId="20" fillId="6" borderId="0" xfId="3" applyNumberFormat="1" applyFont="1" applyFill="1" applyAlignment="1">
      <alignment horizontal="center"/>
    </xf>
    <xf numFmtId="5" fontId="20" fillId="6" borderId="16" xfId="3" applyNumberFormat="1" applyFont="1" applyFill="1" applyBorder="1" applyAlignment="1">
      <alignment horizontal="center"/>
    </xf>
    <xf numFmtId="5" fontId="20" fillId="4" borderId="0" xfId="3" applyNumberFormat="1" applyFont="1" applyFill="1" applyAlignment="1">
      <alignment horizontal="center"/>
    </xf>
    <xf numFmtId="5" fontId="0" fillId="0" borderId="0" xfId="0" applyNumberFormat="1"/>
    <xf numFmtId="171" fontId="17" fillId="0" borderId="20" xfId="1" applyNumberFormat="1" applyFont="1" applyBorder="1" applyAlignment="1">
      <alignment horizontal="center"/>
    </xf>
    <xf numFmtId="171" fontId="17" fillId="0" borderId="16" xfId="1" applyNumberFormat="1" applyFont="1" applyBorder="1" applyAlignment="1">
      <alignment horizontal="center"/>
    </xf>
    <xf numFmtId="171" fontId="17" fillId="8" borderId="20" xfId="1" applyNumberFormat="1" applyFont="1" applyFill="1" applyBorder="1" applyAlignment="1">
      <alignment horizontal="center"/>
    </xf>
    <xf numFmtId="171" fontId="17" fillId="8" borderId="16" xfId="1" applyNumberFormat="1" applyFont="1" applyFill="1" applyBorder="1" applyAlignment="1">
      <alignment horizontal="center"/>
    </xf>
    <xf numFmtId="171" fontId="0" fillId="0" borderId="0" xfId="0" applyNumberFormat="1"/>
    <xf numFmtId="0" fontId="7" fillId="11" borderId="0" xfId="0" applyFont="1" applyFill="1" applyAlignment="1" applyProtection="1">
      <alignment horizontal="center" wrapText="1"/>
      <protection hidden="1"/>
    </xf>
    <xf numFmtId="0" fontId="7" fillId="11" borderId="9" xfId="0" applyFont="1" applyFill="1" applyBorder="1" applyAlignment="1" applyProtection="1">
      <alignment horizontal="center" wrapText="1"/>
      <protection hidden="1"/>
    </xf>
    <xf numFmtId="0" fontId="7" fillId="11" borderId="16" xfId="0" applyFont="1" applyFill="1" applyBorder="1" applyAlignment="1" applyProtection="1">
      <alignment horizontal="center" wrapText="1"/>
      <protection hidden="1"/>
    </xf>
    <xf numFmtId="164" fontId="21" fillId="0" borderId="0" xfId="0" applyNumberFormat="1" applyFont="1"/>
    <xf numFmtId="171" fontId="22" fillId="0" borderId="0" xfId="1" applyNumberFormat="1" applyFont="1" applyFill="1"/>
    <xf numFmtId="172" fontId="22" fillId="0" borderId="0" xfId="1" applyNumberFormat="1" applyFont="1" applyFill="1"/>
    <xf numFmtId="172" fontId="22" fillId="0" borderId="9" xfId="1" applyNumberFormat="1" applyFont="1" applyFill="1" applyBorder="1"/>
    <xf numFmtId="172" fontId="22" fillId="0" borderId="20" xfId="1" applyNumberFormat="1" applyFont="1" applyFill="1" applyBorder="1"/>
    <xf numFmtId="173" fontId="22" fillId="0" borderId="0" xfId="1" applyNumberFormat="1" applyFont="1" applyFill="1"/>
    <xf numFmtId="164" fontId="10" fillId="6" borderId="0" xfId="0" applyNumberFormat="1" applyFont="1" applyFill="1"/>
    <xf numFmtId="171" fontId="22" fillId="9" borderId="0" xfId="1" applyNumberFormat="1" applyFont="1" applyFill="1"/>
    <xf numFmtId="172" fontId="22" fillId="9" borderId="0" xfId="1" applyNumberFormat="1" applyFont="1" applyFill="1"/>
    <xf numFmtId="172" fontId="22" fillId="9" borderId="9" xfId="1" applyNumberFormat="1" applyFont="1" applyFill="1" applyBorder="1"/>
    <xf numFmtId="172" fontId="22" fillId="13" borderId="0" xfId="1" applyNumberFormat="1" applyFont="1" applyFill="1"/>
    <xf numFmtId="172" fontId="22" fillId="13" borderId="20" xfId="1" applyNumberFormat="1" applyFont="1" applyFill="1" applyBorder="1"/>
    <xf numFmtId="172" fontId="22" fillId="13" borderId="9" xfId="1" applyNumberFormat="1" applyFont="1" applyFill="1" applyBorder="1"/>
    <xf numFmtId="173" fontId="22" fillId="13" borderId="0" xfId="1" applyNumberFormat="1" applyFont="1" applyFill="1"/>
    <xf numFmtId="164" fontId="10" fillId="0" borderId="0" xfId="0" applyNumberFormat="1" applyFont="1"/>
    <xf numFmtId="164" fontId="22" fillId="0" borderId="0" xfId="0" applyNumberFormat="1" applyFont="1"/>
    <xf numFmtId="172" fontId="22" fillId="4" borderId="9" xfId="1" applyNumberFormat="1" applyFont="1" applyFill="1" applyBorder="1"/>
    <xf numFmtId="170" fontId="22" fillId="9" borderId="0" xfId="1" applyNumberFormat="1" applyFont="1" applyFill="1"/>
    <xf numFmtId="170" fontId="22" fillId="9" borderId="9" xfId="1" applyNumberFormat="1" applyFont="1" applyFill="1" applyBorder="1"/>
    <xf numFmtId="172" fontId="22" fillId="4" borderId="0" xfId="1" applyNumberFormat="1" applyFont="1" applyFill="1"/>
    <xf numFmtId="172" fontId="22" fillId="13" borderId="16" xfId="1" applyNumberFormat="1" applyFont="1" applyFill="1" applyBorder="1"/>
    <xf numFmtId="170" fontId="0" fillId="0" borderId="0" xfId="0" applyNumberFormat="1"/>
    <xf numFmtId="170" fontId="22" fillId="0" borderId="0" xfId="1" applyNumberFormat="1" applyFont="1" applyFill="1"/>
    <xf numFmtId="170" fontId="22" fillId="0" borderId="9" xfId="1" applyNumberFormat="1" applyFont="1" applyFill="1" applyBorder="1"/>
    <xf numFmtId="172" fontId="22" fillId="0" borderId="16" xfId="1" applyNumberFormat="1" applyFont="1" applyFill="1" applyBorder="1"/>
    <xf numFmtId="174" fontId="0" fillId="0" borderId="0" xfId="0" applyNumberFormat="1"/>
    <xf numFmtId="171" fontId="11" fillId="9" borderId="0" xfId="1" applyNumberFormat="1" applyFont="1" applyFill="1"/>
    <xf numFmtId="170" fontId="11" fillId="9" borderId="0" xfId="1" applyNumberFormat="1" applyFont="1" applyFill="1"/>
    <xf numFmtId="170" fontId="11" fillId="9" borderId="9" xfId="1" applyNumberFormat="1" applyFont="1" applyFill="1" applyBorder="1"/>
    <xf numFmtId="171" fontId="11" fillId="0" borderId="0" xfId="1" applyNumberFormat="1" applyFont="1" applyFill="1"/>
    <xf numFmtId="170" fontId="11" fillId="0" borderId="0" xfId="1" applyNumberFormat="1" applyFont="1" applyFill="1"/>
    <xf numFmtId="172" fontId="22" fillId="4" borderId="0" xfId="1" applyNumberFormat="1" applyFont="1" applyFill="1" applyBorder="1"/>
    <xf numFmtId="172" fontId="22" fillId="14" borderId="0" xfId="1" applyNumberFormat="1" applyFont="1" applyFill="1"/>
    <xf numFmtId="172" fontId="22" fillId="15" borderId="0" xfId="1" applyNumberFormat="1" applyFont="1" applyFill="1"/>
    <xf numFmtId="172" fontId="22" fillId="14" borderId="0" xfId="1" applyNumberFormat="1" applyFont="1" applyFill="1" applyBorder="1"/>
    <xf numFmtId="172" fontId="22" fillId="15" borderId="0" xfId="1" applyNumberFormat="1" applyFont="1" applyFill="1" applyBorder="1"/>
    <xf numFmtId="172" fontId="22" fillId="13" borderId="0" xfId="1" applyNumberFormat="1" applyFont="1" applyFill="1" applyBorder="1"/>
    <xf numFmtId="172" fontId="22" fillId="0" borderId="0" xfId="1" applyNumberFormat="1" applyFont="1" applyFill="1" applyBorder="1"/>
    <xf numFmtId="0" fontId="7" fillId="5" borderId="22" xfId="0" applyFont="1" applyFill="1" applyBorder="1" applyAlignment="1">
      <alignment horizontal="center" vertical="top" wrapText="1"/>
    </xf>
    <xf numFmtId="37" fontId="10" fillId="0" borderId="0" xfId="0" applyNumberFormat="1" applyFont="1" applyAlignment="1">
      <alignment horizontal="center" vertical="top" wrapText="1"/>
    </xf>
    <xf numFmtId="0" fontId="5" fillId="16" borderId="9" xfId="0" applyFont="1" applyFill="1" applyBorder="1" applyAlignment="1">
      <alignment horizontal="left" vertical="top" wrapText="1"/>
    </xf>
    <xf numFmtId="37" fontId="10" fillId="16" borderId="0" xfId="0" applyNumberFormat="1" applyFont="1" applyFill="1" applyAlignment="1">
      <alignment horizontal="center" vertical="top" wrapText="1"/>
    </xf>
    <xf numFmtId="37" fontId="10" fillId="0" borderId="23" xfId="0" applyNumberFormat="1" applyFont="1" applyBorder="1" applyAlignment="1">
      <alignment horizontal="center" vertical="top" wrapText="1"/>
    </xf>
    <xf numFmtId="37" fontId="11" fillId="4" borderId="0" xfId="0" applyNumberFormat="1" applyFont="1" applyFill="1" applyAlignment="1">
      <alignment horizontal="center" vertical="top" wrapText="1"/>
    </xf>
    <xf numFmtId="0" fontId="5" fillId="16" borderId="12" xfId="0" applyFont="1" applyFill="1" applyBorder="1" applyAlignment="1">
      <alignment horizontal="left" vertical="top" wrapText="1"/>
    </xf>
    <xf numFmtId="37" fontId="10" fillId="16" borderId="23" xfId="0" applyNumberFormat="1" applyFont="1" applyFill="1" applyBorder="1" applyAlignment="1">
      <alignment horizontal="center" vertical="top" wrapText="1"/>
    </xf>
    <xf numFmtId="0" fontId="5" fillId="16" borderId="4" xfId="0" applyFont="1" applyFill="1" applyBorder="1" applyAlignment="1">
      <alignment horizontal="left" vertical="top" wrapText="1"/>
    </xf>
    <xf numFmtId="37" fontId="10" fillId="16" borderId="21" xfId="0" applyNumberFormat="1" applyFont="1" applyFill="1" applyBorder="1" applyAlignment="1">
      <alignment horizontal="center" vertical="top" wrapText="1"/>
    </xf>
    <xf numFmtId="0" fontId="7" fillId="17" borderId="10" xfId="0" applyFont="1" applyFill="1" applyBorder="1" applyAlignment="1" applyProtection="1">
      <alignment horizontal="center" wrapText="1"/>
      <protection hidden="1"/>
    </xf>
    <xf numFmtId="0" fontId="7" fillId="17" borderId="24" xfId="0" applyFont="1" applyFill="1" applyBorder="1" applyAlignment="1" applyProtection="1">
      <alignment horizontal="center" wrapText="1"/>
      <protection hidden="1"/>
    </xf>
    <xf numFmtId="0" fontId="7" fillId="17" borderId="25" xfId="0" applyFont="1" applyFill="1" applyBorder="1" applyAlignment="1" applyProtection="1">
      <alignment horizontal="center" wrapText="1"/>
      <protection hidden="1"/>
    </xf>
    <xf numFmtId="0" fontId="7" fillId="3" borderId="10" xfId="0" applyFont="1" applyFill="1" applyBorder="1" applyAlignment="1" applyProtection="1">
      <alignment horizontal="center" wrapText="1"/>
      <protection hidden="1"/>
    </xf>
    <xf numFmtId="0" fontId="7" fillId="3" borderId="24" xfId="0" applyFont="1" applyFill="1" applyBorder="1" applyAlignment="1" applyProtection="1">
      <alignment horizontal="center" wrapText="1"/>
      <protection hidden="1"/>
    </xf>
    <xf numFmtId="0" fontId="7" fillId="3" borderId="25" xfId="0" applyFont="1" applyFill="1" applyBorder="1" applyAlignment="1" applyProtection="1">
      <alignment horizontal="center" wrapText="1"/>
      <protection hidden="1"/>
    </xf>
    <xf numFmtId="0" fontId="7" fillId="18" borderId="10" xfId="0" applyFont="1" applyFill="1" applyBorder="1" applyAlignment="1" applyProtection="1">
      <alignment horizontal="center" wrapText="1"/>
      <protection hidden="1"/>
    </xf>
    <xf numFmtId="0" fontId="7" fillId="18" borderId="24" xfId="0" applyFont="1" applyFill="1" applyBorder="1" applyAlignment="1" applyProtection="1">
      <alignment horizontal="center" wrapText="1"/>
      <protection hidden="1"/>
    </xf>
    <xf numFmtId="0" fontId="7" fillId="18" borderId="25" xfId="0" applyFont="1" applyFill="1" applyBorder="1" applyAlignment="1" applyProtection="1">
      <alignment horizontal="center" wrapText="1"/>
      <protection hidden="1"/>
    </xf>
    <xf numFmtId="164" fontId="21" fillId="6" borderId="0" xfId="0" applyNumberFormat="1" applyFont="1" applyFill="1"/>
    <xf numFmtId="175" fontId="22" fillId="0" borderId="10" xfId="0" applyNumberFormat="1" applyFont="1" applyBorder="1"/>
    <xf numFmtId="175" fontId="10" fillId="0" borderId="24" xfId="0" applyNumberFormat="1" applyFont="1" applyBorder="1"/>
    <xf numFmtId="175" fontId="10" fillId="0" borderId="25" xfId="0" applyNumberFormat="1" applyFont="1" applyBorder="1"/>
    <xf numFmtId="175" fontId="22" fillId="0" borderId="25" xfId="0" applyNumberFormat="1" applyFont="1" applyBorder="1"/>
    <xf numFmtId="175" fontId="22" fillId="0" borderId="24" xfId="0" applyNumberFormat="1" applyFont="1" applyBorder="1"/>
    <xf numFmtId="175" fontId="22" fillId="10" borderId="10" xfId="0" applyNumberFormat="1" applyFont="1" applyFill="1" applyBorder="1"/>
    <xf numFmtId="175" fontId="10" fillId="10" borderId="24" xfId="0" applyNumberFormat="1" applyFont="1" applyFill="1" applyBorder="1"/>
    <xf numFmtId="175" fontId="10" fillId="10" borderId="25" xfId="0" applyNumberFormat="1" applyFont="1" applyFill="1" applyBorder="1"/>
    <xf numFmtId="175" fontId="22" fillId="10" borderId="25" xfId="0" applyNumberFormat="1" applyFont="1" applyFill="1" applyBorder="1"/>
    <xf numFmtId="175" fontId="22" fillId="10" borderId="24" xfId="0" applyNumberFormat="1" applyFont="1" applyFill="1" applyBorder="1"/>
    <xf numFmtId="175" fontId="10" fillId="10" borderId="10" xfId="0" applyNumberFormat="1" applyFont="1" applyFill="1" applyBorder="1"/>
    <xf numFmtId="175" fontId="10" fillId="0" borderId="10" xfId="0" applyNumberFormat="1" applyFont="1" applyBorder="1"/>
    <xf numFmtId="0" fontId="7" fillId="11" borderId="0" xfId="0" applyFont="1" applyFill="1" applyAlignment="1" applyProtection="1">
      <alignment horizontal="center"/>
      <protection hidden="1"/>
    </xf>
    <xf numFmtId="0" fontId="7" fillId="11" borderId="16" xfId="0" applyFont="1" applyFill="1" applyBorder="1" applyAlignment="1" applyProtection="1">
      <alignment horizontal="center"/>
      <protection hidden="1"/>
    </xf>
    <xf numFmtId="0" fontId="3" fillId="6" borderId="3" xfId="0" applyFont="1" applyFill="1" applyBorder="1" applyAlignment="1" applyProtection="1">
      <alignment horizontal="centerContinuous" wrapText="1"/>
      <protection hidden="1"/>
    </xf>
    <xf numFmtId="0" fontId="3" fillId="6" borderId="27" xfId="0" applyFont="1" applyFill="1" applyBorder="1" applyAlignment="1" applyProtection="1">
      <alignment horizontal="centerContinuous" wrapText="1"/>
      <protection hidden="1"/>
    </xf>
    <xf numFmtId="0" fontId="3" fillId="4" borderId="2" xfId="0" applyFont="1" applyFill="1" applyBorder="1" applyAlignment="1" applyProtection="1">
      <alignment horizontal="centerContinuous" wrapText="1"/>
      <protection hidden="1"/>
    </xf>
    <xf numFmtId="0" fontId="2" fillId="17" borderId="28" xfId="0" applyFont="1" applyFill="1" applyBorder="1" applyAlignment="1" applyProtection="1">
      <alignment horizontal="centerContinuous" wrapText="1"/>
      <protection hidden="1"/>
    </xf>
    <xf numFmtId="0" fontId="3" fillId="6" borderId="29" xfId="0" applyFont="1" applyFill="1" applyBorder="1" applyAlignment="1" applyProtection="1">
      <alignment horizontal="centerContinuous" wrapText="1"/>
      <protection hidden="1"/>
    </xf>
    <xf numFmtId="0" fontId="2" fillId="11" borderId="19" xfId="0" applyFont="1" applyFill="1" applyBorder="1" applyAlignment="1" applyProtection="1">
      <alignment horizontal="centerContinuous" wrapText="1"/>
      <protection hidden="1"/>
    </xf>
    <xf numFmtId="43" fontId="3" fillId="6" borderId="18" xfId="1" applyFont="1" applyFill="1" applyBorder="1"/>
    <xf numFmtId="171" fontId="23" fillId="6" borderId="0" xfId="1" applyNumberFormat="1" applyFont="1" applyFill="1"/>
    <xf numFmtId="171" fontId="0" fillId="6" borderId="0" xfId="1" applyNumberFormat="1" applyFont="1" applyFill="1"/>
    <xf numFmtId="171" fontId="24" fillId="6" borderId="0" xfId="1" applyNumberFormat="1" applyFont="1" applyFill="1"/>
    <xf numFmtId="171" fontId="0" fillId="6" borderId="9" xfId="1" applyNumberFormat="1" applyFont="1" applyFill="1" applyBorder="1"/>
    <xf numFmtId="172" fontId="23" fillId="6" borderId="0" xfId="1" applyNumberFormat="1" applyFont="1" applyFill="1"/>
    <xf numFmtId="172" fontId="0" fillId="0" borderId="0" xfId="0" applyNumberFormat="1"/>
    <xf numFmtId="171" fontId="23" fillId="6" borderId="21" xfId="1" applyNumberFormat="1" applyFont="1" applyFill="1" applyBorder="1"/>
    <xf numFmtId="171" fontId="0" fillId="6" borderId="21" xfId="1" applyNumberFormat="1" applyFont="1" applyFill="1" applyBorder="1"/>
    <xf numFmtId="171" fontId="23" fillId="4" borderId="21" xfId="1" applyNumberFormat="1" applyFont="1" applyFill="1" applyBorder="1"/>
    <xf numFmtId="171" fontId="0" fillId="6" borderId="4" xfId="1" applyNumberFormat="1" applyFont="1" applyFill="1" applyBorder="1"/>
    <xf numFmtId="172" fontId="23" fillId="6" borderId="30" xfId="1" applyNumberFormat="1" applyFont="1" applyFill="1" applyBorder="1"/>
    <xf numFmtId="172" fontId="23" fillId="6" borderId="21" xfId="1" applyNumberFormat="1" applyFont="1" applyFill="1" applyBorder="1"/>
    <xf numFmtId="172" fontId="23" fillId="6" borderId="0" xfId="1" applyNumberFormat="1" applyFont="1" applyFill="1" applyBorder="1"/>
    <xf numFmtId="171" fontId="23" fillId="4" borderId="0" xfId="1" applyNumberFormat="1" applyFont="1" applyFill="1"/>
    <xf numFmtId="171" fontId="24" fillId="4" borderId="0" xfId="1" applyNumberFormat="1" applyFont="1" applyFill="1"/>
    <xf numFmtId="8" fontId="6" fillId="0" borderId="9" xfId="0" applyNumberFormat="1" applyFont="1" applyBorder="1"/>
    <xf numFmtId="176" fontId="6" fillId="0" borderId="9" xfId="0" applyNumberFormat="1" applyFont="1" applyBorder="1"/>
    <xf numFmtId="8" fontId="6" fillId="13" borderId="9" xfId="0" applyNumberFormat="1" applyFont="1" applyFill="1" applyBorder="1"/>
    <xf numFmtId="176" fontId="6" fillId="13" borderId="9" xfId="0" applyNumberFormat="1" applyFont="1" applyFill="1" applyBorder="1"/>
    <xf numFmtId="0" fontId="7" fillId="18" borderId="19" xfId="0" applyFont="1" applyFill="1" applyBorder="1" applyAlignment="1">
      <alignment horizontal="center" wrapText="1"/>
    </xf>
    <xf numFmtId="0" fontId="26" fillId="6" borderId="18" xfId="0" applyFont="1" applyFill="1" applyBorder="1" applyAlignment="1">
      <alignment horizontal="center" wrapText="1"/>
    </xf>
    <xf numFmtId="8" fontId="26" fillId="6" borderId="1" xfId="1" applyNumberFormat="1" applyFont="1" applyFill="1" applyBorder="1" applyAlignment="1">
      <alignment horizontal="center" wrapText="1"/>
    </xf>
    <xf numFmtId="8" fontId="26" fillId="6" borderId="19" xfId="1" applyNumberFormat="1" applyFont="1" applyFill="1" applyBorder="1" applyAlignment="1">
      <alignment horizontal="center" wrapText="1"/>
    </xf>
    <xf numFmtId="8" fontId="26" fillId="4" borderId="19" xfId="1" applyNumberFormat="1" applyFont="1" applyFill="1" applyBorder="1" applyAlignment="1">
      <alignment horizontal="center" wrapText="1"/>
    </xf>
    <xf numFmtId="8" fontId="7" fillId="17" borderId="19" xfId="1" applyNumberFormat="1" applyFont="1" applyFill="1" applyBorder="1" applyAlignment="1">
      <alignment horizontal="center" wrapText="1"/>
    </xf>
    <xf numFmtId="8" fontId="27" fillId="0" borderId="19" xfId="1" applyNumberFormat="1" applyFont="1" applyFill="1" applyBorder="1" applyAlignment="1">
      <alignment horizontal="center" wrapText="1"/>
    </xf>
    <xf numFmtId="8" fontId="7" fillId="3" borderId="19" xfId="1" applyNumberFormat="1" applyFont="1" applyFill="1" applyBorder="1" applyAlignment="1">
      <alignment horizontal="center" wrapText="1"/>
    </xf>
    <xf numFmtId="8" fontId="7" fillId="5" borderId="19" xfId="1" applyNumberFormat="1" applyFont="1" applyFill="1" applyBorder="1" applyAlignment="1">
      <alignment horizontal="center" wrapText="1"/>
    </xf>
    <xf numFmtId="8" fontId="5" fillId="6" borderId="19" xfId="1" applyNumberFormat="1" applyFont="1" applyFill="1" applyBorder="1" applyAlignment="1">
      <alignment horizontal="center" wrapText="1"/>
    </xf>
    <xf numFmtId="0" fontId="27" fillId="0" borderId="9" xfId="0" applyFont="1" applyBorder="1" applyAlignment="1">
      <alignment horizontal="center"/>
    </xf>
    <xf numFmtId="3" fontId="6" fillId="0" borderId="0" xfId="1" applyNumberFormat="1" applyFont="1" applyBorder="1" applyAlignment="1">
      <alignment horizontal="center"/>
    </xf>
    <xf numFmtId="171" fontId="6" fillId="0" borderId="0" xfId="1" applyNumberFormat="1" applyFont="1" applyBorder="1" applyAlignment="1">
      <alignment horizontal="center"/>
    </xf>
    <xf numFmtId="172" fontId="10" fillId="0" borderId="0" xfId="1" applyNumberFormat="1" applyFont="1" applyBorder="1" applyAlignment="1">
      <alignment horizontal="center"/>
    </xf>
    <xf numFmtId="172" fontId="10" fillId="0" borderId="9" xfId="1" applyNumberFormat="1" applyFont="1" applyBorder="1" applyAlignment="1">
      <alignment horizontal="center"/>
    </xf>
    <xf numFmtId="172" fontId="6" fillId="0" borderId="0" xfId="1" applyNumberFormat="1" applyFont="1" applyAlignment="1"/>
    <xf numFmtId="172" fontId="5" fillId="6" borderId="9" xfId="1" applyNumberFormat="1" applyFont="1" applyFill="1" applyBorder="1" applyAlignment="1">
      <alignment horizontal="center"/>
    </xf>
    <xf numFmtId="43" fontId="10" fillId="0" borderId="0" xfId="1" applyFont="1" applyBorder="1" applyAlignment="1">
      <alignment horizontal="center"/>
    </xf>
    <xf numFmtId="43" fontId="10" fillId="0" borderId="9" xfId="1" applyFont="1" applyBorder="1" applyAlignment="1">
      <alignment horizontal="center"/>
    </xf>
    <xf numFmtId="172" fontId="22" fillId="0" borderId="0" xfId="1" applyNumberFormat="1" applyFont="1" applyBorder="1" applyAlignment="1"/>
    <xf numFmtId="0" fontId="27" fillId="0" borderId="12" xfId="0" applyFont="1" applyBorder="1" applyAlignment="1">
      <alignment horizontal="center"/>
    </xf>
    <xf numFmtId="3" fontId="6" fillId="0" borderId="23" xfId="1" applyNumberFormat="1" applyFont="1" applyFill="1" applyBorder="1" applyAlignment="1">
      <alignment horizontal="center"/>
    </xf>
    <xf numFmtId="171" fontId="6" fillId="0" borderId="23" xfId="1" applyNumberFormat="1" applyFont="1" applyFill="1" applyBorder="1" applyAlignment="1">
      <alignment horizontal="center"/>
    </xf>
    <xf numFmtId="172" fontId="22" fillId="0" borderId="23" xfId="1" applyNumberFormat="1" applyFont="1" applyFill="1" applyBorder="1" applyAlignment="1">
      <alignment horizontal="center"/>
    </xf>
    <xf numFmtId="172" fontId="22" fillId="0" borderId="12" xfId="1" applyNumberFormat="1" applyFont="1" applyFill="1" applyBorder="1" applyAlignment="1">
      <alignment horizontal="center"/>
    </xf>
    <xf numFmtId="172" fontId="6" fillId="0" borderId="23" xfId="1" applyNumberFormat="1" applyFont="1" applyBorder="1" applyAlignment="1"/>
    <xf numFmtId="172" fontId="5" fillId="6" borderId="12" xfId="1" applyNumberFormat="1" applyFont="1" applyFill="1" applyBorder="1" applyAlignment="1">
      <alignment horizontal="center"/>
    </xf>
    <xf numFmtId="172" fontId="22" fillId="0" borderId="23" xfId="1" applyNumberFormat="1" applyFont="1" applyFill="1" applyBorder="1" applyAlignment="1"/>
    <xf numFmtId="3" fontId="6" fillId="0" borderId="0" xfId="1" applyNumberFormat="1" applyFont="1" applyFill="1" applyAlignment="1">
      <alignment horizontal="center"/>
    </xf>
    <xf numFmtId="171" fontId="6" fillId="0" borderId="0" xfId="1" applyNumberFormat="1" applyFont="1" applyFill="1" applyAlignment="1">
      <alignment horizontal="center"/>
    </xf>
    <xf numFmtId="172" fontId="22" fillId="0" borderId="0" xfId="1" applyNumberFormat="1" applyFont="1" applyFill="1" applyBorder="1" applyAlignment="1">
      <alignment horizontal="center"/>
    </xf>
    <xf numFmtId="172" fontId="22" fillId="0" borderId="9" xfId="1" applyNumberFormat="1" applyFont="1" applyFill="1" applyBorder="1" applyAlignment="1">
      <alignment horizontal="center"/>
    </xf>
    <xf numFmtId="43" fontId="22" fillId="0" borderId="0" xfId="1" applyFont="1" applyFill="1" applyBorder="1" applyAlignment="1">
      <alignment horizontal="center"/>
    </xf>
    <xf numFmtId="43" fontId="22" fillId="0" borderId="9" xfId="1" applyFont="1" applyFill="1" applyBorder="1" applyAlignment="1">
      <alignment horizontal="center"/>
    </xf>
    <xf numFmtId="172" fontId="22" fillId="0" borderId="0" xfId="1" applyNumberFormat="1" applyFont="1" applyFill="1" applyAlignment="1"/>
    <xf numFmtId="43" fontId="22" fillId="0" borderId="23" xfId="1" applyFont="1" applyFill="1" applyBorder="1" applyAlignment="1">
      <alignment horizontal="center"/>
    </xf>
    <xf numFmtId="43" fontId="22" fillId="0" borderId="12" xfId="1" applyFont="1" applyFill="1" applyBorder="1" applyAlignment="1">
      <alignment horizontal="center"/>
    </xf>
    <xf numFmtId="0" fontId="27" fillId="0" borderId="4" xfId="0" applyFont="1" applyBorder="1" applyAlignment="1">
      <alignment horizontal="center"/>
    </xf>
    <xf numFmtId="3" fontId="6" fillId="0" borderId="21" xfId="1" applyNumberFormat="1" applyFont="1" applyFill="1" applyBorder="1" applyAlignment="1">
      <alignment horizontal="center"/>
    </xf>
    <xf numFmtId="171" fontId="6" fillId="0" borderId="21" xfId="1" applyNumberFormat="1" applyFont="1" applyFill="1" applyBorder="1" applyAlignment="1">
      <alignment horizontal="center"/>
    </xf>
    <xf numFmtId="172" fontId="22" fillId="0" borderId="21" xfId="1" applyNumberFormat="1" applyFont="1" applyFill="1" applyBorder="1" applyAlignment="1">
      <alignment horizontal="center"/>
    </xf>
    <xf numFmtId="172" fontId="22" fillId="0" borderId="4" xfId="1" applyNumberFormat="1" applyFont="1" applyFill="1" applyBorder="1" applyAlignment="1">
      <alignment horizontal="center"/>
    </xf>
    <xf numFmtId="172" fontId="6" fillId="0" borderId="21" xfId="1" applyNumberFormat="1" applyFont="1" applyBorder="1" applyAlignment="1"/>
    <xf numFmtId="172" fontId="5" fillId="6" borderId="4" xfId="1" applyNumberFormat="1" applyFont="1" applyFill="1" applyBorder="1" applyAlignment="1">
      <alignment horizontal="center"/>
    </xf>
    <xf numFmtId="43" fontId="22" fillId="0" borderId="21" xfId="1" applyFont="1" applyFill="1" applyBorder="1" applyAlignment="1">
      <alignment horizontal="center"/>
    </xf>
    <xf numFmtId="43" fontId="22" fillId="0" borderId="4" xfId="1" applyFont="1" applyFill="1" applyBorder="1" applyAlignment="1">
      <alignment horizontal="center"/>
    </xf>
    <xf numFmtId="172" fontId="22" fillId="0" borderId="21" xfId="1" applyNumberFormat="1" applyFont="1" applyFill="1" applyBorder="1" applyAlignment="1"/>
    <xf numFmtId="3" fontId="6" fillId="0" borderId="0" xfId="1" applyNumberFormat="1" applyFont="1" applyFill="1" applyBorder="1" applyAlignment="1">
      <alignment horizontal="center"/>
    </xf>
    <xf numFmtId="171" fontId="6" fillId="0" borderId="0" xfId="1" applyNumberFormat="1" applyFont="1" applyFill="1" applyBorder="1" applyAlignment="1">
      <alignment horizontal="center"/>
    </xf>
    <xf numFmtId="172" fontId="6" fillId="0" borderId="0" xfId="1" applyNumberFormat="1" applyFont="1" applyBorder="1" applyAlignment="1"/>
    <xf numFmtId="172" fontId="22" fillId="0" borderId="0" xfId="1" applyNumberFormat="1" applyFont="1" applyFill="1" applyBorder="1" applyAlignment="1"/>
    <xf numFmtId="172" fontId="28" fillId="0" borderId="0" xfId="1" applyNumberFormat="1" applyFont="1" applyFill="1" applyBorder="1" applyAlignment="1">
      <alignment horizontal="center"/>
    </xf>
    <xf numFmtId="172" fontId="28" fillId="0" borderId="9" xfId="1" applyNumberFormat="1" applyFont="1" applyFill="1" applyBorder="1" applyAlignment="1">
      <alignment horizontal="center"/>
    </xf>
    <xf numFmtId="172" fontId="28" fillId="0" borderId="0" xfId="1" applyNumberFormat="1" applyFont="1" applyAlignment="1"/>
    <xf numFmtId="43" fontId="10" fillId="0" borderId="0" xfId="1" applyFont="1" applyFill="1" applyBorder="1" applyAlignment="1">
      <alignment horizontal="center"/>
    </xf>
    <xf numFmtId="43" fontId="10" fillId="0" borderId="9" xfId="1" applyFont="1" applyFill="1" applyBorder="1" applyAlignment="1">
      <alignment horizontal="center"/>
    </xf>
    <xf numFmtId="172" fontId="28" fillId="0" borderId="21" xfId="1" applyNumberFormat="1" applyFont="1" applyFill="1" applyBorder="1" applyAlignment="1">
      <alignment horizontal="center"/>
    </xf>
    <xf numFmtId="172" fontId="28" fillId="0" borderId="4" xfId="1" applyNumberFormat="1" applyFont="1" applyFill="1" applyBorder="1" applyAlignment="1">
      <alignment horizontal="center"/>
    </xf>
    <xf numFmtId="43" fontId="10" fillId="0" borderId="21" xfId="1" applyFont="1" applyFill="1" applyBorder="1" applyAlignment="1">
      <alignment horizontal="center"/>
    </xf>
    <xf numFmtId="43" fontId="10" fillId="0" borderId="4" xfId="1" applyFont="1" applyFill="1" applyBorder="1" applyAlignment="1">
      <alignment horizontal="center"/>
    </xf>
    <xf numFmtId="172" fontId="28" fillId="4" borderId="9" xfId="1" applyNumberFormat="1" applyFont="1" applyFill="1" applyBorder="1" applyAlignment="1">
      <alignment horizontal="center"/>
    </xf>
    <xf numFmtId="0" fontId="10" fillId="0" borderId="0" xfId="4" applyFont="1" applyProtection="1">
      <protection hidden="1"/>
    </xf>
    <xf numFmtId="164" fontId="11" fillId="0" borderId="10" xfId="4" applyNumberFormat="1" applyFont="1" applyBorder="1" applyAlignment="1" applyProtection="1">
      <alignment horizontal="center"/>
      <protection locked="0"/>
    </xf>
    <xf numFmtId="14" fontId="11" fillId="0" borderId="24" xfId="4" applyNumberFormat="1" applyFont="1" applyBorder="1" applyAlignment="1" applyProtection="1">
      <alignment horizontal="left"/>
      <protection locked="0"/>
    </xf>
    <xf numFmtId="0" fontId="11" fillId="0" borderId="24" xfId="4" applyFont="1" applyBorder="1" applyAlignment="1" applyProtection="1">
      <alignment horizontal="center"/>
      <protection locked="0"/>
    </xf>
    <xf numFmtId="165" fontId="11" fillId="0" borderId="24" xfId="4" applyNumberFormat="1" applyFont="1" applyBorder="1" applyAlignment="1" applyProtection="1">
      <alignment horizontal="center"/>
      <protection locked="0"/>
    </xf>
    <xf numFmtId="177" fontId="11" fillId="0" borderId="24" xfId="1" applyNumberFormat="1" applyFont="1" applyFill="1" applyBorder="1" applyAlignment="1" applyProtection="1">
      <alignment horizontal="center"/>
      <protection locked="0"/>
    </xf>
    <xf numFmtId="178" fontId="11" fillId="0" borderId="10" xfId="4" applyNumberFormat="1" applyFont="1" applyBorder="1" applyAlignment="1" applyProtection="1">
      <alignment horizontal="center"/>
      <protection locked="0"/>
    </xf>
    <xf numFmtId="178" fontId="11" fillId="0" borderId="25" xfId="4" applyNumberFormat="1" applyFont="1" applyBorder="1" applyAlignment="1" applyProtection="1">
      <alignment horizontal="center"/>
      <protection locked="0"/>
    </xf>
    <xf numFmtId="165" fontId="11" fillId="0" borderId="10" xfId="4" applyNumberFormat="1" applyFont="1" applyBorder="1" applyAlignment="1" applyProtection="1">
      <alignment horizontal="center"/>
      <protection locked="0"/>
    </xf>
    <xf numFmtId="164" fontId="22" fillId="0" borderId="10" xfId="4" applyNumberFormat="1" applyFont="1" applyBorder="1" applyAlignment="1" applyProtection="1">
      <alignment horizontal="center"/>
      <protection locked="0"/>
    </xf>
    <xf numFmtId="14" fontId="22" fillId="0" borderId="24" xfId="4" applyNumberFormat="1" applyFont="1" applyBorder="1" applyAlignment="1" applyProtection="1">
      <alignment horizontal="left"/>
      <protection locked="0"/>
    </xf>
    <xf numFmtId="0" fontId="22" fillId="0" borderId="24" xfId="4" applyFont="1" applyBorder="1" applyAlignment="1" applyProtection="1">
      <alignment horizontal="center"/>
      <protection locked="0"/>
    </xf>
    <xf numFmtId="165" fontId="22" fillId="0" borderId="24" xfId="4" applyNumberFormat="1" applyFont="1" applyBorder="1" applyAlignment="1" applyProtection="1">
      <alignment horizontal="center"/>
      <protection locked="0"/>
    </xf>
    <xf numFmtId="177" fontId="22" fillId="0" borderId="24" xfId="1" applyNumberFormat="1" applyFont="1" applyFill="1" applyBorder="1" applyAlignment="1" applyProtection="1">
      <alignment horizontal="center"/>
      <protection locked="0"/>
    </xf>
    <xf numFmtId="178" fontId="10" fillId="0" borderId="10" xfId="4" applyNumberFormat="1" applyFont="1" applyBorder="1" applyAlignment="1" applyProtection="1">
      <alignment horizontal="center"/>
      <protection locked="0"/>
    </xf>
    <xf numFmtId="178" fontId="10" fillId="0" borderId="25" xfId="4" applyNumberFormat="1" applyFont="1" applyBorder="1" applyAlignment="1" applyProtection="1">
      <alignment horizontal="center"/>
      <protection locked="0"/>
    </xf>
    <xf numFmtId="165" fontId="10" fillId="0" borderId="10" xfId="4" applyNumberFormat="1" applyFont="1" applyBorder="1" applyAlignment="1" applyProtection="1">
      <alignment horizontal="center"/>
      <protection locked="0"/>
    </xf>
    <xf numFmtId="179" fontId="10" fillId="0" borderId="0" xfId="4" applyNumberFormat="1" applyFont="1" applyProtection="1">
      <protection hidden="1"/>
    </xf>
    <xf numFmtId="43" fontId="10" fillId="0" borderId="0" xfId="1" applyFont="1" applyProtection="1">
      <protection hidden="1"/>
    </xf>
    <xf numFmtId="44" fontId="10" fillId="0" borderId="0" xfId="4" applyNumberFormat="1" applyFont="1" applyProtection="1">
      <protection hidden="1"/>
    </xf>
    <xf numFmtId="43" fontId="10" fillId="0" borderId="0" xfId="4" applyNumberFormat="1" applyFont="1" applyProtection="1">
      <protection hidden="1"/>
    </xf>
    <xf numFmtId="0" fontId="10" fillId="0" borderId="0" xfId="4" applyFont="1" applyProtection="1">
      <protection locked="0"/>
    </xf>
    <xf numFmtId="165" fontId="10" fillId="0" borderId="0" xfId="4" applyNumberFormat="1" applyFont="1" applyProtection="1">
      <protection hidden="1"/>
    </xf>
    <xf numFmtId="0" fontId="30" fillId="6" borderId="3" xfId="0" applyFont="1" applyFill="1" applyBorder="1" applyAlignment="1">
      <alignment horizontal="center" vertical="center" wrapText="1"/>
    </xf>
    <xf numFmtId="0" fontId="30" fillId="6" borderId="31"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6" borderId="27" xfId="0" applyFont="1" applyFill="1" applyBorder="1" applyAlignment="1">
      <alignment horizontal="center" vertical="center" wrapText="1"/>
    </xf>
    <xf numFmtId="0" fontId="5" fillId="6" borderId="28" xfId="0" applyFont="1" applyFill="1" applyBorder="1" applyAlignment="1">
      <alignment horizontal="center" vertical="center" wrapText="1"/>
    </xf>
    <xf numFmtId="0" fontId="5" fillId="6" borderId="19" xfId="0" applyFont="1" applyFill="1" applyBorder="1" applyAlignment="1">
      <alignment horizontal="center" vertical="center" wrapText="1"/>
    </xf>
    <xf numFmtId="171" fontId="5" fillId="6" borderId="28" xfId="1" applyNumberFormat="1" applyFont="1" applyFill="1" applyBorder="1" applyAlignment="1">
      <alignment horizontal="center" vertical="center" wrapText="1"/>
    </xf>
    <xf numFmtId="171" fontId="5" fillId="6" borderId="19" xfId="1" applyNumberFormat="1" applyFont="1" applyFill="1" applyBorder="1" applyAlignment="1">
      <alignment horizontal="center" vertical="center" wrapText="1"/>
    </xf>
    <xf numFmtId="0" fontId="5" fillId="6" borderId="32" xfId="0" applyFont="1" applyFill="1" applyBorder="1" applyAlignment="1">
      <alignment horizontal="center" vertical="center" wrapText="1"/>
    </xf>
    <xf numFmtId="0" fontId="5" fillId="6" borderId="29" xfId="0" applyFont="1" applyFill="1" applyBorder="1" applyAlignment="1">
      <alignment horizontal="center" vertical="center" wrapText="1"/>
    </xf>
    <xf numFmtId="164" fontId="5" fillId="19" borderId="2" xfId="0" applyNumberFormat="1" applyFont="1" applyFill="1" applyBorder="1" applyAlignment="1">
      <alignment horizontal="center" vertical="center" wrapText="1"/>
    </xf>
    <xf numFmtId="164" fontId="5" fillId="8" borderId="27" xfId="0" applyNumberFormat="1" applyFont="1" applyFill="1" applyBorder="1" applyAlignment="1">
      <alignment horizontal="center" vertical="center" wrapText="1"/>
    </xf>
    <xf numFmtId="164" fontId="5" fillId="20" borderId="27" xfId="2" applyNumberFormat="1" applyFont="1" applyFill="1" applyBorder="1" applyAlignment="1">
      <alignment horizontal="center" vertical="center" wrapText="1"/>
    </xf>
    <xf numFmtId="164" fontId="5" fillId="21" borderId="28" xfId="0" applyNumberFormat="1" applyFont="1" applyFill="1" applyBorder="1" applyAlignment="1">
      <alignment horizontal="center" vertical="center" wrapText="1"/>
    </xf>
    <xf numFmtId="180" fontId="5" fillId="4" borderId="33" xfId="0" applyNumberFormat="1" applyFont="1" applyFill="1" applyBorder="1" applyAlignment="1">
      <alignment horizontal="center" vertical="center" wrapText="1"/>
    </xf>
    <xf numFmtId="180" fontId="5" fillId="14" borderId="34" xfId="0" applyNumberFormat="1" applyFont="1" applyFill="1" applyBorder="1" applyAlignment="1">
      <alignment horizontal="center" vertical="center" wrapText="1"/>
    </xf>
    <xf numFmtId="180" fontId="5" fillId="4" borderId="35" xfId="0" applyNumberFormat="1" applyFont="1" applyFill="1" applyBorder="1" applyAlignment="1">
      <alignment horizontal="center" vertical="center" wrapText="1"/>
    </xf>
    <xf numFmtId="180" fontId="5" fillId="17" borderId="36" xfId="0" applyNumberFormat="1" applyFont="1" applyFill="1" applyBorder="1" applyAlignment="1">
      <alignment horizontal="center" vertical="center" wrapText="1"/>
    </xf>
    <xf numFmtId="180" fontId="5" fillId="17" borderId="34" xfId="0" applyNumberFormat="1" applyFont="1" applyFill="1" applyBorder="1" applyAlignment="1">
      <alignment horizontal="center" vertical="center" wrapText="1"/>
    </xf>
    <xf numFmtId="180" fontId="5" fillId="22" borderId="34" xfId="0" applyNumberFormat="1" applyFont="1" applyFill="1" applyBorder="1" applyAlignment="1">
      <alignment horizontal="center" vertical="center" wrapText="1"/>
    </xf>
    <xf numFmtId="180" fontId="5" fillId="22" borderId="37" xfId="0" applyNumberFormat="1" applyFont="1" applyFill="1" applyBorder="1" applyAlignment="1">
      <alignment horizontal="center" vertical="center" wrapText="1"/>
    </xf>
    <xf numFmtId="180" fontId="5" fillId="23" borderId="38" xfId="0" applyNumberFormat="1" applyFont="1" applyFill="1" applyBorder="1" applyAlignment="1">
      <alignment horizontal="center" vertical="center" wrapText="1"/>
    </xf>
    <xf numFmtId="180" fontId="5" fillId="6" borderId="38" xfId="0" applyNumberFormat="1" applyFont="1" applyFill="1" applyBorder="1" applyAlignment="1">
      <alignment horizontal="center" vertical="center" wrapText="1"/>
    </xf>
    <xf numFmtId="180" fontId="5" fillId="24" borderId="33" xfId="0" applyNumberFormat="1" applyFont="1" applyFill="1" applyBorder="1" applyAlignment="1">
      <alignment horizontal="center" vertical="center" wrapText="1"/>
    </xf>
    <xf numFmtId="180" fontId="5" fillId="23" borderId="33" xfId="0" applyNumberFormat="1" applyFont="1" applyFill="1" applyBorder="1" applyAlignment="1">
      <alignment horizontal="center" vertical="center" wrapText="1"/>
    </xf>
    <xf numFmtId="43" fontId="5" fillId="6" borderId="19" xfId="1" applyFont="1" applyFill="1" applyBorder="1" applyAlignment="1">
      <alignment horizontal="center" wrapText="1"/>
    </xf>
    <xf numFmtId="164" fontId="0" fillId="0" borderId="0" xfId="0" applyNumberFormat="1"/>
    <xf numFmtId="0" fontId="16" fillId="25" borderId="0" xfId="0" applyFont="1" applyFill="1" applyAlignment="1">
      <alignment horizontal="center" vertical="top"/>
    </xf>
    <xf numFmtId="0" fontId="16" fillId="25" borderId="0" xfId="0" applyFont="1" applyFill="1" applyAlignment="1">
      <alignment horizontal="center" vertical="top" wrapText="1"/>
    </xf>
    <xf numFmtId="0" fontId="16" fillId="25" borderId="39" xfId="0" applyFont="1" applyFill="1" applyBorder="1" applyAlignment="1">
      <alignment horizontal="center" vertical="top"/>
    </xf>
    <xf numFmtId="0" fontId="10" fillId="25" borderId="0" xfId="0" applyFont="1" applyFill="1" applyAlignment="1">
      <alignment vertical="top"/>
    </xf>
    <xf numFmtId="49" fontId="10" fillId="25" borderId="0" xfId="0" applyNumberFormat="1" applyFont="1" applyFill="1" applyAlignment="1">
      <alignment horizontal="left" vertical="top"/>
    </xf>
    <xf numFmtId="0" fontId="10" fillId="25" borderId="0" xfId="0" applyFont="1" applyFill="1" applyAlignment="1">
      <alignment horizontal="center" vertical="top"/>
    </xf>
    <xf numFmtId="0" fontId="10" fillId="25" borderId="0" xfId="0" quotePrefix="1" applyFont="1" applyFill="1" applyAlignment="1">
      <alignment horizontal="center" vertical="top"/>
    </xf>
    <xf numFmtId="0" fontId="10" fillId="25" borderId="9" xfId="0" quotePrefix="1" applyFont="1" applyFill="1" applyBorder="1" applyAlignment="1">
      <alignment horizontal="center" vertical="top"/>
    </xf>
    <xf numFmtId="49" fontId="10" fillId="25" borderId="9" xfId="0" applyNumberFormat="1" applyFont="1" applyFill="1" applyBorder="1" applyAlignment="1">
      <alignment horizontal="center" vertical="top"/>
    </xf>
    <xf numFmtId="37" fontId="10" fillId="25" borderId="0" xfId="1" applyNumberFormat="1" applyFont="1" applyFill="1" applyAlignment="1">
      <alignment horizontal="center" vertical="top"/>
    </xf>
    <xf numFmtId="37" fontId="10" fillId="25" borderId="9" xfId="1" applyNumberFormat="1" applyFont="1" applyFill="1" applyBorder="1" applyAlignment="1">
      <alignment horizontal="center" vertical="top"/>
    </xf>
    <xf numFmtId="49" fontId="10" fillId="25" borderId="0" xfId="0" applyNumberFormat="1" applyFont="1" applyFill="1" applyAlignment="1">
      <alignment horizontal="center" vertical="top"/>
    </xf>
    <xf numFmtId="1" fontId="10" fillId="25" borderId="9" xfId="1" applyNumberFormat="1" applyFont="1" applyFill="1" applyBorder="1" applyAlignment="1">
      <alignment horizontal="center" vertical="top"/>
    </xf>
    <xf numFmtId="164" fontId="9" fillId="26" borderId="0" xfId="0" quotePrefix="1" applyNumberFormat="1" applyFont="1" applyFill="1" applyAlignment="1">
      <alignment horizontal="center" vertical="top"/>
    </xf>
    <xf numFmtId="164" fontId="9" fillId="26" borderId="9" xfId="0" quotePrefix="1" applyNumberFormat="1" applyFont="1" applyFill="1" applyBorder="1" applyAlignment="1">
      <alignment horizontal="center" vertical="top"/>
    </xf>
    <xf numFmtId="164" fontId="5" fillId="25" borderId="11" xfId="0" applyNumberFormat="1" applyFont="1" applyFill="1" applyBorder="1" applyAlignment="1">
      <alignment horizontal="center" vertical="top"/>
    </xf>
    <xf numFmtId="164" fontId="5" fillId="25" borderId="24" xfId="0" applyNumberFormat="1" applyFont="1" applyFill="1" applyBorder="1" applyAlignment="1">
      <alignment horizontal="center" vertical="top"/>
    </xf>
    <xf numFmtId="164" fontId="5" fillId="25" borderId="40" xfId="0" applyNumberFormat="1" applyFont="1" applyFill="1" applyBorder="1" applyAlignment="1">
      <alignment horizontal="center" vertical="top"/>
    </xf>
    <xf numFmtId="164" fontId="5" fillId="25" borderId="25" xfId="0" applyNumberFormat="1" applyFont="1" applyFill="1" applyBorder="1" applyAlignment="1">
      <alignment horizontal="center" vertical="top"/>
    </xf>
    <xf numFmtId="164" fontId="5" fillId="25" borderId="0" xfId="0" applyNumberFormat="1" applyFont="1" applyFill="1" applyAlignment="1">
      <alignment horizontal="center" vertical="top"/>
    </xf>
    <xf numFmtId="0" fontId="16" fillId="27" borderId="0" xfId="0" applyFont="1" applyFill="1" applyAlignment="1">
      <alignment horizontal="center" vertical="top"/>
    </xf>
    <xf numFmtId="0" fontId="16" fillId="28" borderId="0" xfId="0" applyFont="1" applyFill="1" applyAlignment="1">
      <alignment horizontal="center" vertical="top"/>
    </xf>
    <xf numFmtId="0" fontId="16" fillId="28" borderId="0" xfId="0" applyFont="1" applyFill="1" applyAlignment="1">
      <alignment horizontal="center" vertical="top" wrapText="1"/>
    </xf>
    <xf numFmtId="0" fontId="16" fillId="28" borderId="39" xfId="0" applyFont="1" applyFill="1" applyBorder="1" applyAlignment="1">
      <alignment horizontal="center" vertical="top"/>
    </xf>
    <xf numFmtId="0" fontId="10" fillId="27" borderId="0" xfId="0" applyFont="1" applyFill="1" applyAlignment="1">
      <alignment vertical="top"/>
    </xf>
    <xf numFmtId="49" fontId="10" fillId="27" borderId="0" xfId="0" applyNumberFormat="1" applyFont="1" applyFill="1" applyAlignment="1">
      <alignment horizontal="left" vertical="top"/>
    </xf>
    <xf numFmtId="0" fontId="10" fillId="27" borderId="0" xfId="0" applyFont="1" applyFill="1" applyAlignment="1">
      <alignment horizontal="center" vertical="top"/>
    </xf>
    <xf numFmtId="0" fontId="10" fillId="27" borderId="0" xfId="0" quotePrefix="1" applyFont="1" applyFill="1" applyAlignment="1">
      <alignment horizontal="center" vertical="top"/>
    </xf>
    <xf numFmtId="0" fontId="10" fillId="27" borderId="9" xfId="0" quotePrefix="1" applyFont="1" applyFill="1" applyBorder="1" applyAlignment="1">
      <alignment horizontal="center" vertical="top"/>
    </xf>
    <xf numFmtId="49" fontId="10" fillId="27" borderId="9" xfId="0" applyNumberFormat="1" applyFont="1" applyFill="1" applyBorder="1" applyAlignment="1">
      <alignment horizontal="center" vertical="top"/>
    </xf>
    <xf numFmtId="37" fontId="10" fillId="27" borderId="0" xfId="1" applyNumberFormat="1" applyFont="1" applyFill="1" applyAlignment="1">
      <alignment horizontal="center" vertical="top"/>
    </xf>
    <xf numFmtId="37" fontId="10" fillId="27" borderId="9" xfId="1" applyNumberFormat="1" applyFont="1" applyFill="1" applyBorder="1" applyAlignment="1">
      <alignment horizontal="center" vertical="top"/>
    </xf>
    <xf numFmtId="49" fontId="10" fillId="27" borderId="0" xfId="0" applyNumberFormat="1" applyFont="1" applyFill="1" applyAlignment="1">
      <alignment horizontal="center" vertical="top"/>
    </xf>
    <xf numFmtId="1" fontId="10" fillId="27" borderId="9" xfId="1" applyNumberFormat="1" applyFont="1" applyFill="1" applyBorder="1" applyAlignment="1">
      <alignment horizontal="center" vertical="top"/>
    </xf>
    <xf numFmtId="164" fontId="9" fillId="14" borderId="0" xfId="0" quotePrefix="1" applyNumberFormat="1" applyFont="1" applyFill="1" applyAlignment="1">
      <alignment horizontal="center" vertical="top"/>
    </xf>
    <xf numFmtId="164" fontId="5" fillId="27" borderId="11" xfId="0" applyNumberFormat="1" applyFont="1" applyFill="1" applyBorder="1" applyAlignment="1">
      <alignment horizontal="center" vertical="top"/>
    </xf>
    <xf numFmtId="164" fontId="5" fillId="27" borderId="24" xfId="0" applyNumberFormat="1" applyFont="1" applyFill="1" applyBorder="1" applyAlignment="1">
      <alignment horizontal="center" vertical="top"/>
    </xf>
    <xf numFmtId="164" fontId="5" fillId="27" borderId="40" xfId="0" applyNumberFormat="1" applyFont="1" applyFill="1" applyBorder="1" applyAlignment="1">
      <alignment horizontal="center" vertical="top"/>
    </xf>
    <xf numFmtId="164" fontId="5" fillId="27" borderId="25" xfId="0" applyNumberFormat="1" applyFont="1" applyFill="1" applyBorder="1" applyAlignment="1">
      <alignment horizontal="center" vertical="top"/>
    </xf>
    <xf numFmtId="164" fontId="5" fillId="27" borderId="0" xfId="0" applyNumberFormat="1" applyFont="1" applyFill="1" applyAlignment="1">
      <alignment horizontal="center" vertical="top"/>
    </xf>
    <xf numFmtId="0" fontId="31" fillId="29" borderId="0" xfId="0" applyFont="1" applyFill="1" applyAlignment="1">
      <alignment horizontal="right" vertical="center" wrapText="1"/>
    </xf>
    <xf numFmtId="0" fontId="32" fillId="0" borderId="0" xfId="0" applyFont="1" applyAlignment="1">
      <alignment horizontal="left" vertical="center"/>
    </xf>
    <xf numFmtId="0" fontId="0" fillId="0" borderId="0" xfId="0" applyAlignment="1">
      <alignment wrapText="1"/>
    </xf>
    <xf numFmtId="0" fontId="16" fillId="0" borderId="0" xfId="0" applyFont="1" applyAlignment="1">
      <alignment horizontal="center" vertical="top"/>
    </xf>
    <xf numFmtId="0" fontId="10" fillId="0" borderId="0" xfId="0" applyFont="1" applyAlignment="1">
      <alignment vertical="top"/>
    </xf>
    <xf numFmtId="49" fontId="10" fillId="0" borderId="0" xfId="0" applyNumberFormat="1" applyFont="1" applyAlignment="1">
      <alignment horizontal="lef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9" xfId="0" quotePrefix="1" applyFont="1" applyBorder="1" applyAlignment="1">
      <alignment horizontal="center" vertical="top"/>
    </xf>
    <xf numFmtId="49" fontId="10" fillId="0" borderId="9" xfId="0" applyNumberFormat="1" applyFont="1" applyBorder="1" applyAlignment="1">
      <alignment horizontal="center" vertical="top"/>
    </xf>
    <xf numFmtId="37" fontId="10" fillId="0" borderId="0" xfId="1" applyNumberFormat="1" applyFont="1" applyAlignment="1">
      <alignment horizontal="center" vertical="top"/>
    </xf>
    <xf numFmtId="37" fontId="10" fillId="0" borderId="9"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9" xfId="1" applyNumberFormat="1" applyFont="1" applyBorder="1" applyAlignment="1">
      <alignment horizontal="center" vertical="top"/>
    </xf>
    <xf numFmtId="164" fontId="5" fillId="0" borderId="11" xfId="0" applyNumberFormat="1" applyFont="1" applyBorder="1" applyAlignment="1">
      <alignment horizontal="center" vertical="top"/>
    </xf>
    <xf numFmtId="164" fontId="5" fillId="0" borderId="24" xfId="0" applyNumberFormat="1" applyFont="1" applyBorder="1" applyAlignment="1">
      <alignment horizontal="center" vertical="top"/>
    </xf>
    <xf numFmtId="164" fontId="5" fillId="0" borderId="40" xfId="0" applyNumberFormat="1" applyFont="1" applyBorder="1" applyAlignment="1">
      <alignment horizontal="center" vertical="top"/>
    </xf>
    <xf numFmtId="164" fontId="5" fillId="0" borderId="25" xfId="0" applyNumberFormat="1" applyFont="1" applyBorder="1" applyAlignment="1">
      <alignment horizontal="center" vertical="top"/>
    </xf>
    <xf numFmtId="164" fontId="5" fillId="0" borderId="0" xfId="0" applyNumberFormat="1" applyFont="1" applyAlignment="1">
      <alignment horizontal="center" vertical="top"/>
    </xf>
    <xf numFmtId="164" fontId="5" fillId="25" borderId="41" xfId="0" applyNumberFormat="1" applyFont="1" applyFill="1" applyBorder="1" applyAlignment="1">
      <alignment horizontal="center" vertical="top"/>
    </xf>
    <xf numFmtId="164" fontId="5" fillId="25" borderId="9" xfId="0" applyNumberFormat="1" applyFont="1" applyFill="1" applyBorder="1" applyAlignment="1">
      <alignment horizontal="center" vertical="top"/>
    </xf>
    <xf numFmtId="43" fontId="27" fillId="25" borderId="42" xfId="1" applyFont="1" applyFill="1" applyBorder="1" applyAlignment="1">
      <alignment horizontal="center" vertical="top"/>
    </xf>
    <xf numFmtId="0" fontId="34" fillId="0" borderId="43" xfId="5" applyFont="1" applyBorder="1" applyAlignment="1">
      <alignment horizontal="center" vertical="top" wrapText="1"/>
    </xf>
    <xf numFmtId="164" fontId="5" fillId="0" borderId="41" xfId="0" applyNumberFormat="1" applyFont="1" applyBorder="1" applyAlignment="1">
      <alignment horizontal="center" vertical="top"/>
    </xf>
    <xf numFmtId="164" fontId="5" fillId="0" borderId="9" xfId="0" applyNumberFormat="1" applyFont="1" applyBorder="1" applyAlignment="1">
      <alignment horizontal="center" vertical="top"/>
    </xf>
    <xf numFmtId="43" fontId="27" fillId="0" borderId="42" xfId="1" applyFont="1" applyBorder="1" applyAlignment="1">
      <alignment horizontal="center" vertical="top"/>
    </xf>
    <xf numFmtId="164" fontId="5" fillId="25" borderId="44" xfId="0" applyNumberFormat="1" applyFont="1" applyFill="1" applyBorder="1" applyAlignment="1">
      <alignment horizontal="center" vertical="top"/>
    </xf>
    <xf numFmtId="164" fontId="5" fillId="0" borderId="0" xfId="0" quotePrefix="1" applyNumberFormat="1" applyFont="1" applyAlignment="1">
      <alignment horizontal="center" vertical="top"/>
    </xf>
    <xf numFmtId="164" fontId="5" fillId="0" borderId="44" xfId="0" applyNumberFormat="1" applyFont="1" applyBorder="1" applyAlignment="1">
      <alignment horizontal="center" vertical="top"/>
    </xf>
    <xf numFmtId="164" fontId="9" fillId="26" borderId="0" xfId="0" applyNumberFormat="1" applyFont="1" applyFill="1" applyAlignment="1">
      <alignment horizontal="center" vertical="top"/>
    </xf>
    <xf numFmtId="164" fontId="9" fillId="26" borderId="9" xfId="0" applyNumberFormat="1" applyFont="1" applyFill="1" applyBorder="1" applyAlignment="1">
      <alignment horizontal="center" vertical="top"/>
    </xf>
    <xf numFmtId="164" fontId="35" fillId="25" borderId="11" xfId="0" applyNumberFormat="1" applyFont="1" applyFill="1" applyBorder="1" applyAlignment="1">
      <alignment horizontal="center" vertical="top"/>
    </xf>
    <xf numFmtId="164" fontId="9" fillId="14" borderId="0" xfId="0" applyNumberFormat="1" applyFont="1" applyFill="1" applyAlignment="1">
      <alignment horizontal="center" vertical="top"/>
    </xf>
    <xf numFmtId="164" fontId="35" fillId="0" borderId="11" xfId="0" applyNumberFormat="1" applyFont="1" applyBorder="1" applyAlignment="1">
      <alignment horizontal="center" vertical="top"/>
    </xf>
    <xf numFmtId="164" fontId="9" fillId="14" borderId="11" xfId="0" applyNumberFormat="1" applyFont="1" applyFill="1" applyBorder="1" applyAlignment="1">
      <alignment horizontal="center" vertical="top"/>
    </xf>
    <xf numFmtId="164" fontId="36" fillId="0" borderId="11" xfId="0" applyNumberFormat="1" applyFont="1" applyBorder="1" applyAlignment="1">
      <alignment horizontal="center" vertical="top"/>
    </xf>
    <xf numFmtId="164" fontId="35" fillId="0" borderId="0" xfId="0" applyNumberFormat="1" applyFont="1" applyAlignment="1">
      <alignment horizontal="center" vertical="top"/>
    </xf>
    <xf numFmtId="164" fontId="4" fillId="0" borderId="11" xfId="0" applyNumberFormat="1" applyFont="1" applyBorder="1" applyAlignment="1">
      <alignment horizontal="center" vertical="top"/>
    </xf>
    <xf numFmtId="164" fontId="9" fillId="26" borderId="11" xfId="0" applyNumberFormat="1" applyFont="1" applyFill="1" applyBorder="1" applyAlignment="1">
      <alignment horizontal="center" vertical="top"/>
    </xf>
    <xf numFmtId="164" fontId="36" fillId="25" borderId="11" xfId="0" applyNumberFormat="1" applyFont="1" applyFill="1" applyBorder="1" applyAlignment="1">
      <alignment horizontal="center" vertical="top"/>
    </xf>
    <xf numFmtId="164" fontId="35" fillId="25" borderId="0" xfId="0" applyNumberFormat="1" applyFont="1" applyFill="1" applyAlignment="1">
      <alignment horizontal="center" vertical="top"/>
    </xf>
    <xf numFmtId="164" fontId="4" fillId="25" borderId="11" xfId="0" applyNumberFormat="1" applyFont="1" applyFill="1" applyBorder="1" applyAlignment="1">
      <alignment horizontal="center" vertical="top"/>
    </xf>
    <xf numFmtId="164" fontId="5" fillId="14" borderId="11" xfId="0" applyNumberFormat="1" applyFont="1" applyFill="1" applyBorder="1" applyAlignment="1">
      <alignment horizontal="center" vertical="top"/>
    </xf>
    <xf numFmtId="164" fontId="37" fillId="0" borderId="41" xfId="0" applyNumberFormat="1" applyFont="1" applyBorder="1" applyAlignment="1">
      <alignment horizontal="center" vertical="top"/>
    </xf>
    <xf numFmtId="164" fontId="35" fillId="0" borderId="9" xfId="0" applyNumberFormat="1" applyFont="1" applyBorder="1" applyAlignment="1">
      <alignment horizontal="center" vertical="top"/>
    </xf>
    <xf numFmtId="164" fontId="5" fillId="26" borderId="0" xfId="0" applyNumberFormat="1" applyFont="1" applyFill="1" applyAlignment="1">
      <alignment horizontal="center" vertical="top"/>
    </xf>
    <xf numFmtId="164" fontId="37" fillId="25" borderId="41" xfId="0" applyNumberFormat="1" applyFont="1" applyFill="1" applyBorder="1" applyAlignment="1">
      <alignment horizontal="center" vertical="top"/>
    </xf>
    <xf numFmtId="164" fontId="35" fillId="25" borderId="9" xfId="0" applyNumberFormat="1" applyFont="1" applyFill="1" applyBorder="1" applyAlignment="1">
      <alignment horizontal="center" vertical="top"/>
    </xf>
    <xf numFmtId="0" fontId="16" fillId="4" borderId="0" xfId="0" applyFont="1" applyFill="1" applyAlignment="1">
      <alignment horizontal="center" vertical="top"/>
    </xf>
    <xf numFmtId="0" fontId="16" fillId="30" borderId="0" xfId="0" applyFont="1" applyFill="1" applyAlignment="1">
      <alignment horizontal="center" vertical="top"/>
    </xf>
    <xf numFmtId="0" fontId="16" fillId="30" borderId="39" xfId="0" applyFont="1" applyFill="1" applyBorder="1" applyAlignment="1">
      <alignment horizontal="center" vertical="top"/>
    </xf>
    <xf numFmtId="0" fontId="10" fillId="4" borderId="0" xfId="0" applyFont="1" applyFill="1" applyAlignment="1">
      <alignment vertical="top"/>
    </xf>
    <xf numFmtId="49" fontId="10" fillId="4" borderId="0" xfId="0" applyNumberFormat="1" applyFont="1" applyFill="1" applyAlignment="1">
      <alignment horizontal="left" vertical="top"/>
    </xf>
    <xf numFmtId="0" fontId="10" fillId="4" borderId="0" xfId="0" applyFont="1" applyFill="1" applyAlignment="1">
      <alignment horizontal="center" vertical="top"/>
    </xf>
    <xf numFmtId="0" fontId="10" fillId="4" borderId="0" xfId="0" quotePrefix="1" applyFont="1" applyFill="1" applyAlignment="1">
      <alignment horizontal="center" vertical="top"/>
    </xf>
    <xf numFmtId="0" fontId="10" fillId="4" borderId="9" xfId="0" quotePrefix="1" applyFont="1" applyFill="1" applyBorder="1" applyAlignment="1">
      <alignment horizontal="center" vertical="top"/>
    </xf>
    <xf numFmtId="49" fontId="10" fillId="4" borderId="9" xfId="0" applyNumberFormat="1" applyFont="1" applyFill="1" applyBorder="1" applyAlignment="1">
      <alignment horizontal="center" vertical="top"/>
    </xf>
    <xf numFmtId="37" fontId="10" fillId="4" borderId="0" xfId="1" applyNumberFormat="1" applyFont="1" applyFill="1" applyAlignment="1">
      <alignment horizontal="center" vertical="top"/>
    </xf>
    <xf numFmtId="37" fontId="10" fillId="4" borderId="9" xfId="1" applyNumberFormat="1" applyFont="1" applyFill="1" applyBorder="1" applyAlignment="1">
      <alignment horizontal="center" vertical="top"/>
    </xf>
    <xf numFmtId="49" fontId="10" fillId="4" borderId="0" xfId="0" applyNumberFormat="1" applyFont="1" applyFill="1" applyAlignment="1">
      <alignment horizontal="center" vertical="top"/>
    </xf>
    <xf numFmtId="1" fontId="10" fillId="4" borderId="9" xfId="1" applyNumberFormat="1" applyFont="1" applyFill="1" applyBorder="1" applyAlignment="1">
      <alignment horizontal="center" vertical="top"/>
    </xf>
    <xf numFmtId="164" fontId="5" fillId="4" borderId="0" xfId="0" applyNumberFormat="1" applyFont="1" applyFill="1" applyAlignment="1">
      <alignment horizontal="center" vertical="top"/>
    </xf>
    <xf numFmtId="164" fontId="5" fillId="4" borderId="9" xfId="0" applyNumberFormat="1" applyFont="1" applyFill="1" applyBorder="1" applyAlignment="1">
      <alignment horizontal="center" vertical="top"/>
    </xf>
    <xf numFmtId="164" fontId="5" fillId="4" borderId="24" xfId="0" applyNumberFormat="1" applyFont="1" applyFill="1" applyBorder="1" applyAlignment="1">
      <alignment horizontal="center" vertical="top"/>
    </xf>
    <xf numFmtId="164" fontId="37" fillId="4" borderId="41" xfId="0" applyNumberFormat="1" applyFont="1" applyFill="1" applyBorder="1" applyAlignment="1">
      <alignment horizontal="center" vertical="top"/>
    </xf>
    <xf numFmtId="164" fontId="35" fillId="4" borderId="11" xfId="0" applyNumberFormat="1" applyFont="1" applyFill="1" applyBorder="1" applyAlignment="1">
      <alignment horizontal="center" vertical="top"/>
    </xf>
    <xf numFmtId="164" fontId="35" fillId="4" borderId="9" xfId="0" applyNumberFormat="1" applyFont="1" applyFill="1" applyBorder="1" applyAlignment="1">
      <alignment horizontal="center" vertical="top"/>
    </xf>
    <xf numFmtId="164" fontId="35" fillId="4" borderId="0" xfId="0" applyNumberFormat="1" applyFont="1" applyFill="1" applyAlignment="1">
      <alignment horizontal="center" vertical="top"/>
    </xf>
    <xf numFmtId="0" fontId="10" fillId="28" borderId="0" xfId="0" applyFont="1" applyFill="1" applyAlignment="1">
      <alignment horizontal="center" vertical="top" wrapText="1"/>
    </xf>
    <xf numFmtId="1" fontId="10" fillId="28" borderId="39" xfId="0" applyNumberFormat="1" applyFont="1" applyFill="1" applyBorder="1" applyAlignment="1">
      <alignment horizontal="center" vertical="top"/>
    </xf>
    <xf numFmtId="0" fontId="10" fillId="0" borderId="44" xfId="0" quotePrefix="1" applyFont="1" applyBorder="1" applyAlignment="1">
      <alignment horizontal="center" vertical="top"/>
    </xf>
    <xf numFmtId="181" fontId="5" fillId="0" borderId="11" xfId="0" applyNumberFormat="1" applyFont="1" applyBorder="1" applyAlignment="1">
      <alignment horizontal="center" vertical="top"/>
    </xf>
    <xf numFmtId="181" fontId="5" fillId="0" borderId="9" xfId="0" applyNumberFormat="1" applyFont="1" applyBorder="1" applyAlignment="1">
      <alignment horizontal="center" vertical="top"/>
    </xf>
    <xf numFmtId="181" fontId="5" fillId="0" borderId="0" xfId="0" applyNumberFormat="1" applyFont="1" applyAlignment="1">
      <alignment horizontal="center" vertical="top"/>
    </xf>
    <xf numFmtId="181" fontId="5" fillId="0" borderId="24" xfId="0" applyNumberFormat="1" applyFont="1" applyBorder="1" applyAlignment="1">
      <alignment horizontal="center" vertical="top"/>
    </xf>
    <xf numFmtId="181" fontId="5" fillId="0" borderId="25" xfId="0" applyNumberFormat="1" applyFont="1" applyBorder="1" applyAlignment="1">
      <alignment horizontal="center" vertical="top"/>
    </xf>
    <xf numFmtId="181" fontId="5" fillId="0" borderId="41" xfId="0" applyNumberFormat="1" applyFont="1" applyBorder="1" applyAlignment="1">
      <alignment horizontal="center" vertical="top"/>
    </xf>
    <xf numFmtId="181" fontId="5" fillId="4" borderId="0" xfId="0" applyNumberFormat="1" applyFont="1" applyFill="1" applyAlignment="1">
      <alignment horizontal="center" vertical="top"/>
    </xf>
    <xf numFmtId="49" fontId="10" fillId="25" borderId="0" xfId="0" applyNumberFormat="1" applyFont="1" applyFill="1" applyAlignment="1">
      <alignment horizontal="center" vertical="top" wrapText="1"/>
    </xf>
    <xf numFmtId="1" fontId="10" fillId="25" borderId="39" xfId="0" applyNumberFormat="1" applyFont="1" applyFill="1" applyBorder="1" applyAlignment="1">
      <alignment horizontal="center" vertical="top"/>
    </xf>
    <xf numFmtId="0" fontId="10" fillId="30" borderId="0" xfId="0" applyFont="1" applyFill="1" applyAlignment="1">
      <alignment horizontal="center" vertical="top"/>
    </xf>
    <xf numFmtId="0" fontId="10" fillId="25" borderId="44" xfId="0" quotePrefix="1" applyFont="1" applyFill="1" applyBorder="1" applyAlignment="1">
      <alignment horizontal="center" vertical="top"/>
    </xf>
    <xf numFmtId="49" fontId="10" fillId="30" borderId="9" xfId="0" applyNumberFormat="1" applyFont="1" applyFill="1" applyBorder="1" applyAlignment="1">
      <alignment horizontal="center" vertical="top"/>
    </xf>
    <xf numFmtId="181" fontId="5" fillId="25" borderId="11" xfId="0" applyNumberFormat="1" applyFont="1" applyFill="1" applyBorder="1" applyAlignment="1">
      <alignment horizontal="center" vertical="top"/>
    </xf>
    <xf numFmtId="181" fontId="5" fillId="25" borderId="0" xfId="0" applyNumberFormat="1" applyFont="1" applyFill="1" applyAlignment="1">
      <alignment horizontal="center" vertical="top"/>
    </xf>
    <xf numFmtId="181" fontId="5" fillId="25" borderId="9" xfId="0" applyNumberFormat="1" applyFont="1" applyFill="1" applyBorder="1" applyAlignment="1">
      <alignment horizontal="center" vertical="top"/>
    </xf>
    <xf numFmtId="181" fontId="5" fillId="25" borderId="24" xfId="0" applyNumberFormat="1" applyFont="1" applyFill="1" applyBorder="1" applyAlignment="1">
      <alignment horizontal="center" vertical="top"/>
    </xf>
    <xf numFmtId="181" fontId="5" fillId="25" borderId="41" xfId="0" applyNumberFormat="1" applyFont="1" applyFill="1" applyBorder="1" applyAlignment="1">
      <alignment horizontal="center" vertical="top"/>
    </xf>
    <xf numFmtId="181" fontId="9" fillId="0" borderId="11" xfId="0" applyNumberFormat="1" applyFont="1" applyBorder="1" applyAlignment="1">
      <alignment horizontal="center" vertical="top"/>
    </xf>
    <xf numFmtId="181" fontId="9" fillId="0" borderId="9" xfId="0" applyNumberFormat="1" applyFont="1" applyBorder="1" applyAlignment="1">
      <alignment horizontal="center" vertical="top"/>
    </xf>
    <xf numFmtId="181" fontId="9" fillId="0" borderId="0" xfId="0" applyNumberFormat="1" applyFont="1" applyAlignment="1">
      <alignment horizontal="center" vertical="top"/>
    </xf>
    <xf numFmtId="181" fontId="9" fillId="0" borderId="24" xfId="0" applyNumberFormat="1" applyFont="1" applyBorder="1" applyAlignment="1">
      <alignment horizontal="center" vertical="top"/>
    </xf>
    <xf numFmtId="181" fontId="9" fillId="0" borderId="25" xfId="0" applyNumberFormat="1" applyFont="1" applyBorder="1" applyAlignment="1">
      <alignment horizontal="center" vertical="top"/>
    </xf>
    <xf numFmtId="181" fontId="9" fillId="25" borderId="11" xfId="0" applyNumberFormat="1" applyFont="1" applyFill="1" applyBorder="1" applyAlignment="1">
      <alignment horizontal="center" vertical="top"/>
    </xf>
    <xf numFmtId="181" fontId="9" fillId="25" borderId="9" xfId="0" applyNumberFormat="1" applyFont="1" applyFill="1" applyBorder="1" applyAlignment="1">
      <alignment horizontal="center" vertical="top"/>
    </xf>
    <xf numFmtId="0" fontId="16" fillId="0" borderId="0" xfId="0" applyFont="1" applyAlignment="1">
      <alignment horizontal="center" vertical="top" wrapText="1"/>
    </xf>
    <xf numFmtId="164" fontId="8" fillId="6" borderId="41" xfId="1" applyNumberFormat="1" applyFont="1" applyFill="1" applyBorder="1" applyAlignment="1">
      <alignment horizontal="center" vertical="top"/>
    </xf>
    <xf numFmtId="164" fontId="8" fillId="0" borderId="41" xfId="1" applyNumberFormat="1" applyFont="1" applyFill="1" applyBorder="1" applyAlignment="1">
      <alignment horizontal="center" vertical="top"/>
    </xf>
    <xf numFmtId="164" fontId="10" fillId="0" borderId="41" xfId="0" applyNumberFormat="1" applyFont="1" applyBorder="1" applyAlignment="1">
      <alignment horizontal="center" vertical="top" wrapText="1"/>
    </xf>
    <xf numFmtId="37" fontId="9" fillId="7" borderId="41" xfId="0" applyNumberFormat="1" applyFont="1" applyFill="1" applyBorder="1" applyAlignment="1">
      <alignment horizontal="center" vertical="top" wrapText="1"/>
    </xf>
    <xf numFmtId="165" fontId="9" fillId="7" borderId="41" xfId="0" applyNumberFormat="1" applyFont="1" applyFill="1" applyBorder="1" applyAlignment="1">
      <alignment horizontal="center" vertical="top" wrapText="1"/>
    </xf>
    <xf numFmtId="37" fontId="10" fillId="0" borderId="41" xfId="0" applyNumberFormat="1" applyFont="1" applyBorder="1" applyAlignment="1">
      <alignment horizontal="center" vertical="top" wrapText="1"/>
    </xf>
    <xf numFmtId="10" fontId="10" fillId="0" borderId="41" xfId="0" applyNumberFormat="1" applyFont="1" applyBorder="1" applyAlignment="1">
      <alignment horizontal="center" vertical="top"/>
    </xf>
    <xf numFmtId="0" fontId="11" fillId="8" borderId="41" xfId="0" applyFont="1" applyFill="1" applyBorder="1" applyAlignment="1">
      <alignment horizontal="center" vertical="top"/>
    </xf>
    <xf numFmtId="0" fontId="11" fillId="0" borderId="41" xfId="0" applyFont="1" applyBorder="1" applyAlignment="1">
      <alignment horizontal="center" vertical="top"/>
    </xf>
    <xf numFmtId="165" fontId="10" fillId="8" borderId="41" xfId="1" applyNumberFormat="1" applyFont="1" applyFill="1" applyBorder="1" applyAlignment="1">
      <alignment horizontal="center" vertical="top"/>
    </xf>
    <xf numFmtId="9" fontId="10" fillId="0" borderId="41" xfId="1" applyNumberFormat="1" applyFont="1" applyFill="1" applyBorder="1" applyAlignment="1">
      <alignment horizontal="center" vertical="top"/>
    </xf>
    <xf numFmtId="10" fontId="10" fillId="7" borderId="41" xfId="0" applyNumberFormat="1" applyFont="1" applyFill="1" applyBorder="1" applyAlignment="1">
      <alignment horizontal="center" vertical="top"/>
    </xf>
    <xf numFmtId="167" fontId="10" fillId="0" borderId="41" xfId="0" applyNumberFormat="1" applyFont="1" applyBorder="1" applyAlignment="1">
      <alignment horizontal="center" vertical="top"/>
    </xf>
    <xf numFmtId="167" fontId="10" fillId="10" borderId="41" xfId="0" applyNumberFormat="1" applyFont="1" applyFill="1" applyBorder="1" applyAlignment="1">
      <alignment horizontal="center" vertical="top"/>
    </xf>
    <xf numFmtId="37" fontId="10" fillId="6" borderId="41" xfId="0" applyNumberFormat="1" applyFont="1" applyFill="1" applyBorder="1" applyAlignment="1">
      <alignment horizontal="center" vertical="top" wrapText="1"/>
    </xf>
    <xf numFmtId="37" fontId="11" fillId="6" borderId="41" xfId="0" applyNumberFormat="1" applyFont="1" applyFill="1" applyBorder="1" applyAlignment="1">
      <alignment horizontal="center" vertical="top" wrapText="1"/>
    </xf>
    <xf numFmtId="5" fontId="5" fillId="8" borderId="41" xfId="0" applyNumberFormat="1" applyFont="1" applyFill="1" applyBorder="1" applyAlignment="1">
      <alignment horizontal="center" vertical="top"/>
    </xf>
    <xf numFmtId="0" fontId="5" fillId="0" borderId="42" xfId="0" applyFont="1" applyBorder="1" applyAlignment="1">
      <alignment horizontal="left" vertical="top" wrapText="1"/>
    </xf>
    <xf numFmtId="5" fontId="10" fillId="0" borderId="41" xfId="0" applyNumberFormat="1" applyFont="1" applyBorder="1" applyAlignment="1">
      <alignment horizontal="center" vertical="top"/>
    </xf>
    <xf numFmtId="0" fontId="5" fillId="7" borderId="42" xfId="0" applyFont="1" applyFill="1" applyBorder="1" applyAlignment="1">
      <alignment horizontal="left" vertical="top" wrapText="1"/>
    </xf>
    <xf numFmtId="5" fontId="10" fillId="7" borderId="41" xfId="0" applyNumberFormat="1" applyFont="1" applyFill="1" applyBorder="1" applyAlignment="1">
      <alignment horizontal="center" vertical="top"/>
    </xf>
    <xf numFmtId="0" fontId="5" fillId="10" borderId="42" xfId="0" applyFont="1" applyFill="1" applyBorder="1" applyAlignment="1">
      <alignment horizontal="left" vertical="top" wrapText="1"/>
    </xf>
    <xf numFmtId="10" fontId="10" fillId="10" borderId="41" xfId="0" applyNumberFormat="1" applyFont="1" applyFill="1" applyBorder="1" applyAlignment="1">
      <alignment horizontal="center" vertical="top"/>
    </xf>
    <xf numFmtId="14" fontId="10" fillId="10" borderId="41" xfId="0" applyNumberFormat="1" applyFont="1" applyFill="1" applyBorder="1" applyAlignment="1">
      <alignment horizontal="center" vertical="top"/>
    </xf>
    <xf numFmtId="168" fontId="10" fillId="10" borderId="41" xfId="0" applyNumberFormat="1" applyFont="1" applyFill="1" applyBorder="1" applyAlignment="1">
      <alignment horizontal="center" vertical="top"/>
    </xf>
    <xf numFmtId="0" fontId="5" fillId="8" borderId="42" xfId="0" applyFont="1" applyFill="1" applyBorder="1" applyAlignment="1">
      <alignment horizontal="left" vertical="top" wrapText="1"/>
    </xf>
    <xf numFmtId="164" fontId="8" fillId="8" borderId="41" xfId="1" applyNumberFormat="1" applyFont="1" applyFill="1" applyBorder="1" applyAlignment="1">
      <alignment horizontal="center" vertical="top"/>
    </xf>
    <xf numFmtId="169" fontId="10" fillId="4" borderId="41" xfId="1" applyNumberFormat="1" applyFont="1" applyFill="1" applyBorder="1" applyAlignment="1">
      <alignment horizontal="center" vertical="top"/>
    </xf>
    <xf numFmtId="5" fontId="10" fillId="8" borderId="41" xfId="0" applyNumberFormat="1" applyFont="1" applyFill="1" applyBorder="1" applyAlignment="1">
      <alignment horizontal="center" vertical="top"/>
    </xf>
    <xf numFmtId="9" fontId="10" fillId="0" borderId="41" xfId="0" applyNumberFormat="1" applyFont="1" applyBorder="1" applyAlignment="1">
      <alignment horizontal="center" vertical="top"/>
    </xf>
    <xf numFmtId="168" fontId="10" fillId="8" borderId="41" xfId="0" applyNumberFormat="1" applyFont="1" applyFill="1" applyBorder="1" applyAlignment="1">
      <alignment horizontal="center" vertical="top"/>
    </xf>
    <xf numFmtId="10" fontId="11" fillId="0" borderId="41" xfId="0" applyNumberFormat="1" applyFont="1" applyBorder="1" applyAlignment="1">
      <alignment horizontal="center" vertical="top"/>
    </xf>
    <xf numFmtId="10" fontId="11" fillId="8" borderId="41" xfId="0" applyNumberFormat="1" applyFont="1" applyFill="1" applyBorder="1" applyAlignment="1">
      <alignment horizontal="center" vertical="top"/>
    </xf>
    <xf numFmtId="0" fontId="5" fillId="13" borderId="15" xfId="4" applyFont="1" applyFill="1" applyBorder="1" applyAlignment="1" applyProtection="1">
      <alignment horizontal="center"/>
      <protection locked="0"/>
    </xf>
    <xf numFmtId="0" fontId="5" fillId="13" borderId="15" xfId="4" applyFont="1" applyFill="1" applyBorder="1" applyAlignment="1" applyProtection="1">
      <alignment horizontal="center" wrapText="1"/>
      <protection locked="0"/>
    </xf>
    <xf numFmtId="0" fontId="11" fillId="6" borderId="41" xfId="0" applyFont="1" applyFill="1" applyBorder="1" applyAlignment="1">
      <alignment horizontal="center" vertical="top" wrapText="1"/>
    </xf>
    <xf numFmtId="164" fontId="5" fillId="27" borderId="41" xfId="0" applyNumberFormat="1" applyFont="1" applyFill="1" applyBorder="1" applyAlignment="1">
      <alignment horizontal="center" vertical="top"/>
    </xf>
    <xf numFmtId="43" fontId="27" fillId="27" borderId="42" xfId="1" applyFont="1" applyFill="1" applyBorder="1" applyAlignment="1">
      <alignment horizontal="center" vertical="top"/>
    </xf>
    <xf numFmtId="0" fontId="34" fillId="25" borderId="43" xfId="5" applyFont="1" applyFill="1" applyBorder="1" applyAlignment="1">
      <alignment horizontal="center" vertical="top" wrapText="1"/>
    </xf>
    <xf numFmtId="0" fontId="10" fillId="8" borderId="44" xfId="0" quotePrefix="1" applyFont="1" applyFill="1" applyBorder="1" applyAlignment="1">
      <alignment horizontal="center" vertical="top"/>
    </xf>
    <xf numFmtId="0" fontId="10" fillId="8" borderId="0" xfId="0" quotePrefix="1" applyFont="1" applyFill="1" applyAlignment="1">
      <alignment horizontal="center" vertical="top"/>
    </xf>
    <xf numFmtId="0" fontId="10" fillId="8" borderId="9" xfId="0" quotePrefix="1" applyFont="1" applyFill="1" applyBorder="1" applyAlignment="1">
      <alignment horizontal="center" vertical="top"/>
    </xf>
    <xf numFmtId="49" fontId="10" fillId="30" borderId="1" xfId="0" applyNumberFormat="1" applyFont="1" applyFill="1" applyBorder="1" applyAlignment="1">
      <alignment horizontal="center" vertical="top"/>
    </xf>
    <xf numFmtId="49" fontId="10" fillId="30" borderId="0" xfId="0" applyNumberFormat="1" applyFont="1" applyFill="1" applyAlignment="1">
      <alignment horizontal="center" vertical="top"/>
    </xf>
    <xf numFmtId="49" fontId="10" fillId="30" borderId="15" xfId="0" applyNumberFormat="1" applyFont="1" applyFill="1" applyBorder="1" applyAlignment="1">
      <alignment horizontal="center" vertical="top"/>
    </xf>
    <xf numFmtId="0" fontId="11" fillId="0" borderId="18" xfId="0" applyFont="1" applyBorder="1" applyAlignment="1">
      <alignment vertical="top"/>
    </xf>
    <xf numFmtId="49" fontId="11" fillId="0" borderId="18" xfId="0" applyNumberFormat="1" applyFont="1" applyBorder="1" applyAlignment="1">
      <alignment horizontal="left" vertical="top"/>
    </xf>
    <xf numFmtId="37" fontId="11" fillId="0" borderId="18" xfId="1" applyNumberFormat="1" applyFont="1" applyBorder="1" applyAlignment="1">
      <alignment horizontal="center" vertical="top"/>
    </xf>
    <xf numFmtId="0" fontId="11" fillId="0" borderId="26" xfId="0" quotePrefix="1" applyFont="1" applyBorder="1" applyAlignment="1">
      <alignment horizontal="center" vertical="top"/>
    </xf>
    <xf numFmtId="0" fontId="11" fillId="0" borderId="18" xfId="0" quotePrefix="1" applyFont="1" applyBorder="1" applyAlignment="1">
      <alignment horizontal="center" vertical="top"/>
    </xf>
    <xf numFmtId="0" fontId="11" fillId="0" borderId="19" xfId="0" quotePrefix="1" applyFont="1" applyBorder="1" applyAlignment="1">
      <alignment horizontal="center" vertical="top"/>
    </xf>
    <xf numFmtId="37" fontId="11" fillId="0" borderId="19" xfId="1" applyNumberFormat="1" applyFont="1" applyBorder="1" applyAlignment="1">
      <alignment horizontal="center" vertical="top"/>
    </xf>
    <xf numFmtId="1" fontId="11" fillId="0" borderId="19" xfId="1" applyNumberFormat="1" applyFont="1" applyBorder="1" applyAlignment="1">
      <alignment horizontal="center" vertical="top"/>
    </xf>
    <xf numFmtId="0" fontId="11" fillId="0" borderId="18" xfId="0" applyFont="1" applyBorder="1" applyAlignment="1">
      <alignment horizontal="center" vertical="top"/>
    </xf>
    <xf numFmtId="49" fontId="11" fillId="0" borderId="18" xfId="0" applyNumberFormat="1" applyFont="1" applyBorder="1" applyAlignment="1">
      <alignment horizontal="center" vertical="top"/>
    </xf>
    <xf numFmtId="49" fontId="11" fillId="0" borderId="19" xfId="0" applyNumberFormat="1" applyFont="1" applyBorder="1" applyAlignment="1">
      <alignment horizontal="center" vertical="top"/>
    </xf>
    <xf numFmtId="181" fontId="9" fillId="0" borderId="3" xfId="0" applyNumberFormat="1" applyFont="1" applyBorder="1" applyAlignment="1">
      <alignment horizontal="center" vertical="top"/>
    </xf>
    <xf numFmtId="181" fontId="9" fillId="0" borderId="19" xfId="0" applyNumberFormat="1" applyFont="1" applyBorder="1" applyAlignment="1">
      <alignment horizontal="center" vertical="top"/>
    </xf>
    <xf numFmtId="181" fontId="9" fillId="0" borderId="18" xfId="0" applyNumberFormat="1" applyFont="1" applyBorder="1" applyAlignment="1">
      <alignment horizontal="center" vertical="top"/>
    </xf>
    <xf numFmtId="181" fontId="9" fillId="0" borderId="27" xfId="0" applyNumberFormat="1" applyFont="1" applyBorder="1" applyAlignment="1">
      <alignment horizontal="center" vertical="top"/>
    </xf>
    <xf numFmtId="181" fontId="9" fillId="0" borderId="28" xfId="0" applyNumberFormat="1" applyFont="1" applyBorder="1" applyAlignment="1">
      <alignment horizontal="center" vertical="top"/>
    </xf>
    <xf numFmtId="181" fontId="9" fillId="0" borderId="2" xfId="0" applyNumberFormat="1" applyFont="1" applyBorder="1" applyAlignment="1">
      <alignment horizontal="center" vertical="top"/>
    </xf>
    <xf numFmtId="181" fontId="9" fillId="4" borderId="18" xfId="0" applyNumberFormat="1" applyFont="1" applyFill="1" applyBorder="1" applyAlignment="1">
      <alignment horizontal="center" vertical="top"/>
    </xf>
    <xf numFmtId="43" fontId="9" fillId="0" borderId="42" xfId="1" applyFont="1" applyBorder="1" applyAlignment="1">
      <alignment horizontal="center" vertical="top"/>
    </xf>
    <xf numFmtId="0" fontId="11" fillId="25" borderId="0" xfId="0" applyFont="1" applyFill="1" applyAlignment="1">
      <alignment vertical="top"/>
    </xf>
    <xf numFmtId="49" fontId="11" fillId="25" borderId="0" xfId="0" applyNumberFormat="1" applyFont="1" applyFill="1" applyAlignment="1">
      <alignment horizontal="left" vertical="top"/>
    </xf>
    <xf numFmtId="0" fontId="11" fillId="25" borderId="44" xfId="0" quotePrefix="1" applyFont="1" applyFill="1" applyBorder="1" applyAlignment="1">
      <alignment horizontal="center" vertical="top"/>
    </xf>
    <xf numFmtId="0" fontId="11" fillId="25" borderId="0" xfId="0" quotePrefix="1" applyFont="1" applyFill="1" applyAlignment="1">
      <alignment horizontal="center" vertical="top"/>
    </xf>
    <xf numFmtId="0" fontId="11" fillId="25" borderId="9" xfId="0" quotePrefix="1" applyFont="1" applyFill="1" applyBorder="1" applyAlignment="1">
      <alignment horizontal="center" vertical="top"/>
    </xf>
    <xf numFmtId="37" fontId="11" fillId="25" borderId="0" xfId="1" applyNumberFormat="1" applyFont="1" applyFill="1" applyAlignment="1">
      <alignment horizontal="center" vertical="top"/>
    </xf>
    <xf numFmtId="37" fontId="11" fillId="25" borderId="9" xfId="1" applyNumberFormat="1" applyFont="1" applyFill="1" applyBorder="1" applyAlignment="1">
      <alignment horizontal="center" vertical="top"/>
    </xf>
    <xf numFmtId="1" fontId="11" fillId="25" borderId="9" xfId="1" applyNumberFormat="1" applyFont="1" applyFill="1" applyBorder="1" applyAlignment="1">
      <alignment horizontal="center" vertical="top"/>
    </xf>
    <xf numFmtId="0" fontId="11" fillId="25" borderId="0" xfId="0" applyFont="1" applyFill="1" applyAlignment="1">
      <alignment horizontal="center" vertical="top"/>
    </xf>
    <xf numFmtId="49" fontId="11" fillId="25" borderId="0" xfId="0" applyNumberFormat="1" applyFont="1" applyFill="1" applyAlignment="1">
      <alignment horizontal="center" vertical="top"/>
    </xf>
    <xf numFmtId="49" fontId="11" fillId="25" borderId="9" xfId="0" applyNumberFormat="1" applyFont="1" applyFill="1" applyBorder="1" applyAlignment="1">
      <alignment horizontal="center" vertical="top"/>
    </xf>
    <xf numFmtId="181" fontId="9" fillId="25" borderId="0" xfId="0" applyNumberFormat="1" applyFont="1" applyFill="1" applyAlignment="1">
      <alignment horizontal="center" vertical="top"/>
    </xf>
    <xf numFmtId="181" fontId="9" fillId="25" borderId="24" xfId="0" applyNumberFormat="1" applyFont="1" applyFill="1" applyBorder="1" applyAlignment="1">
      <alignment horizontal="center" vertical="top"/>
    </xf>
    <xf numFmtId="181" fontId="9" fillId="25" borderId="41" xfId="0" applyNumberFormat="1" applyFont="1" applyFill="1" applyBorder="1" applyAlignment="1">
      <alignment horizontal="center" vertical="top"/>
    </xf>
    <xf numFmtId="181" fontId="9" fillId="4" borderId="0" xfId="0" applyNumberFormat="1" applyFont="1" applyFill="1" applyAlignment="1">
      <alignment horizontal="center" vertical="top"/>
    </xf>
    <xf numFmtId="43" fontId="9" fillId="25" borderId="42" xfId="1" applyFont="1" applyFill="1" applyBorder="1" applyAlignment="1">
      <alignment horizontal="center" vertical="top"/>
    </xf>
    <xf numFmtId="0" fontId="11" fillId="0" borderId="0" xfId="0" applyFont="1" applyAlignment="1">
      <alignment vertical="top"/>
    </xf>
    <xf numFmtId="49" fontId="11" fillId="0" borderId="0" xfId="0" applyNumberFormat="1" applyFont="1" applyAlignment="1">
      <alignment horizontal="left" vertical="top"/>
    </xf>
    <xf numFmtId="0" fontId="11" fillId="0" borderId="44" xfId="0" quotePrefix="1" applyFont="1" applyBorder="1" applyAlignment="1">
      <alignment horizontal="center" vertical="top"/>
    </xf>
    <xf numFmtId="0" fontId="11" fillId="0" borderId="0" xfId="0" quotePrefix="1" applyFont="1" applyAlignment="1">
      <alignment horizontal="center" vertical="top"/>
    </xf>
    <xf numFmtId="0" fontId="11" fillId="0" borderId="9" xfId="0" quotePrefix="1" applyFont="1" applyBorder="1" applyAlignment="1">
      <alignment horizontal="center" vertical="top"/>
    </xf>
    <xf numFmtId="37" fontId="11" fillId="0" borderId="0" xfId="1" applyNumberFormat="1" applyFont="1" applyAlignment="1">
      <alignment horizontal="center" vertical="top"/>
    </xf>
    <xf numFmtId="37" fontId="11" fillId="0" borderId="9" xfId="1" applyNumberFormat="1" applyFont="1" applyBorder="1" applyAlignment="1">
      <alignment horizontal="center" vertical="top"/>
    </xf>
    <xf numFmtId="1" fontId="11" fillId="0" borderId="9" xfId="1" applyNumberFormat="1" applyFont="1" applyBorder="1" applyAlignment="1">
      <alignment horizontal="center" vertical="top"/>
    </xf>
    <xf numFmtId="0" fontId="11" fillId="0" borderId="0" xfId="0" applyFont="1" applyAlignment="1">
      <alignment horizontal="center" vertical="top"/>
    </xf>
    <xf numFmtId="49" fontId="11" fillId="0" borderId="0" xfId="0" applyNumberFormat="1" applyFont="1" applyAlignment="1">
      <alignment horizontal="center" vertical="top"/>
    </xf>
    <xf numFmtId="49" fontId="11" fillId="0" borderId="9" xfId="0" applyNumberFormat="1" applyFont="1" applyBorder="1" applyAlignment="1">
      <alignment horizontal="center" vertical="top"/>
    </xf>
    <xf numFmtId="181" fontId="9" fillId="0" borderId="41" xfId="0" applyNumberFormat="1" applyFont="1" applyBorder="1" applyAlignment="1">
      <alignment horizontal="center" vertical="top"/>
    </xf>
    <xf numFmtId="0" fontId="11" fillId="25" borderId="23" xfId="0" applyFont="1" applyFill="1" applyBorder="1" applyAlignment="1">
      <alignment vertical="top"/>
    </xf>
    <xf numFmtId="49" fontId="11" fillId="25" borderId="23" xfId="0" applyNumberFormat="1" applyFont="1" applyFill="1" applyBorder="1" applyAlignment="1">
      <alignment horizontal="left" vertical="top"/>
    </xf>
    <xf numFmtId="0" fontId="10" fillId="4" borderId="1" xfId="0" applyFont="1" applyFill="1" applyBorder="1" applyAlignment="1">
      <alignment horizontal="center" vertical="top"/>
    </xf>
    <xf numFmtId="0" fontId="11" fillId="25" borderId="47" xfId="0" quotePrefix="1" applyFont="1" applyFill="1" applyBorder="1" applyAlignment="1">
      <alignment horizontal="center" vertical="top"/>
    </xf>
    <xf numFmtId="0" fontId="11" fillId="25" borderId="23" xfId="0" quotePrefix="1" applyFont="1" applyFill="1" applyBorder="1" applyAlignment="1">
      <alignment horizontal="center" vertical="top"/>
    </xf>
    <xf numFmtId="0" fontId="11" fillId="25" borderId="12" xfId="0" quotePrefix="1" applyFont="1" applyFill="1" applyBorder="1" applyAlignment="1">
      <alignment horizontal="center" vertical="top"/>
    </xf>
    <xf numFmtId="37" fontId="11" fillId="25" borderId="23" xfId="1" applyNumberFormat="1" applyFont="1" applyFill="1" applyBorder="1" applyAlignment="1">
      <alignment horizontal="center" vertical="top"/>
    </xf>
    <xf numFmtId="37" fontId="11" fillId="25" borderId="12" xfId="1" applyNumberFormat="1" applyFont="1" applyFill="1" applyBorder="1" applyAlignment="1">
      <alignment horizontal="center" vertical="top"/>
    </xf>
    <xf numFmtId="1" fontId="11" fillId="25" borderId="12" xfId="1" applyNumberFormat="1" applyFont="1" applyFill="1" applyBorder="1" applyAlignment="1">
      <alignment horizontal="center" vertical="top"/>
    </xf>
    <xf numFmtId="0" fontId="11" fillId="25" borderId="23" xfId="0" applyFont="1" applyFill="1" applyBorder="1" applyAlignment="1">
      <alignment horizontal="center" vertical="top"/>
    </xf>
    <xf numFmtId="49" fontId="11" fillId="25" borderId="23" xfId="0" applyNumberFormat="1" applyFont="1" applyFill="1" applyBorder="1" applyAlignment="1">
      <alignment horizontal="center" vertical="top"/>
    </xf>
    <xf numFmtId="49" fontId="11" fillId="25" borderId="12" xfId="0" applyNumberFormat="1" applyFont="1" applyFill="1" applyBorder="1" applyAlignment="1">
      <alignment horizontal="center" vertical="top"/>
    </xf>
    <xf numFmtId="181" fontId="9" fillId="25" borderId="14" xfId="0" applyNumberFormat="1" applyFont="1" applyFill="1" applyBorder="1" applyAlignment="1">
      <alignment horizontal="center" vertical="top"/>
    </xf>
    <xf numFmtId="181" fontId="9" fillId="25" borderId="23" xfId="0" applyNumberFormat="1" applyFont="1" applyFill="1" applyBorder="1" applyAlignment="1">
      <alignment horizontal="center" vertical="top"/>
    </xf>
    <xf numFmtId="181" fontId="9" fillId="25" borderId="12" xfId="0" applyNumberFormat="1" applyFont="1" applyFill="1" applyBorder="1" applyAlignment="1">
      <alignment horizontal="center" vertical="top"/>
    </xf>
    <xf numFmtId="181" fontId="9" fillId="25" borderId="45" xfId="0" applyNumberFormat="1" applyFont="1" applyFill="1" applyBorder="1" applyAlignment="1">
      <alignment horizontal="center" vertical="top"/>
    </xf>
    <xf numFmtId="181" fontId="9" fillId="25" borderId="13" xfId="0" applyNumberFormat="1" applyFont="1" applyFill="1" applyBorder="1" applyAlignment="1">
      <alignment horizontal="center" vertical="top"/>
    </xf>
    <xf numFmtId="181" fontId="9" fillId="4" borderId="23" xfId="0" applyNumberFormat="1" applyFont="1" applyFill="1" applyBorder="1" applyAlignment="1">
      <alignment horizontal="center" vertical="top"/>
    </xf>
    <xf numFmtId="37" fontId="10" fillId="0" borderId="0" xfId="1" applyNumberFormat="1" applyFont="1" applyBorder="1" applyAlignment="1">
      <alignment horizontal="center" vertical="top"/>
    </xf>
    <xf numFmtId="181" fontId="5" fillId="30" borderId="17" xfId="0" applyNumberFormat="1" applyFont="1" applyFill="1" applyBorder="1" applyAlignment="1">
      <alignment horizontal="center" vertical="top"/>
    </xf>
    <xf numFmtId="181" fontId="5" fillId="31" borderId="11" xfId="0" applyNumberFormat="1" applyFont="1" applyFill="1" applyBorder="1" applyAlignment="1">
      <alignment horizontal="center" vertical="top"/>
    </xf>
    <xf numFmtId="181" fontId="5" fillId="31" borderId="9" xfId="0" applyNumberFormat="1" applyFont="1" applyFill="1" applyBorder="1" applyAlignment="1">
      <alignment horizontal="center" vertical="top"/>
    </xf>
    <xf numFmtId="181" fontId="5" fillId="31" borderId="0" xfId="0" applyNumberFormat="1" applyFont="1" applyFill="1" applyAlignment="1">
      <alignment horizontal="center" vertical="top"/>
    </xf>
    <xf numFmtId="37" fontId="10" fillId="25" borderId="0" xfId="1" applyNumberFormat="1" applyFont="1" applyFill="1" applyBorder="1" applyAlignment="1">
      <alignment horizontal="center" vertical="top"/>
    </xf>
    <xf numFmtId="181" fontId="5" fillId="31" borderId="41" xfId="0" applyNumberFormat="1" applyFont="1" applyFill="1" applyBorder="1" applyAlignment="1">
      <alignment horizontal="center" vertical="top"/>
    </xf>
    <xf numFmtId="0" fontId="10" fillId="25" borderId="23" xfId="0" applyFont="1" applyFill="1" applyBorder="1" applyAlignment="1">
      <alignment vertical="top"/>
    </xf>
    <xf numFmtId="49" fontId="10" fillId="25" borderId="23" xfId="0" applyNumberFormat="1" applyFont="1" applyFill="1" applyBorder="1" applyAlignment="1">
      <alignment horizontal="left" vertical="top"/>
    </xf>
    <xf numFmtId="37" fontId="10" fillId="25" borderId="23" xfId="1" applyNumberFormat="1" applyFont="1" applyFill="1" applyBorder="1" applyAlignment="1">
      <alignment horizontal="center" vertical="top"/>
    </xf>
    <xf numFmtId="0" fontId="10" fillId="25" borderId="47" xfId="0" quotePrefix="1" applyFont="1" applyFill="1" applyBorder="1" applyAlignment="1">
      <alignment horizontal="center" vertical="top"/>
    </xf>
    <xf numFmtId="0" fontId="10" fillId="25" borderId="23" xfId="0" quotePrefix="1" applyFont="1" applyFill="1" applyBorder="1" applyAlignment="1">
      <alignment horizontal="center" vertical="top"/>
    </xf>
    <xf numFmtId="0" fontId="10" fillId="25" borderId="12" xfId="0" quotePrefix="1" applyFont="1" applyFill="1" applyBorder="1" applyAlignment="1">
      <alignment horizontal="center" vertical="top"/>
    </xf>
    <xf numFmtId="37" fontId="10" fillId="25" borderId="12" xfId="1" applyNumberFormat="1" applyFont="1" applyFill="1" applyBorder="1" applyAlignment="1">
      <alignment horizontal="center" vertical="top"/>
    </xf>
    <xf numFmtId="1" fontId="10" fillId="25" borderId="12" xfId="1" applyNumberFormat="1" applyFont="1" applyFill="1" applyBorder="1" applyAlignment="1">
      <alignment horizontal="center" vertical="top"/>
    </xf>
    <xf numFmtId="0" fontId="10" fillId="25" borderId="23" xfId="0" applyFont="1" applyFill="1" applyBorder="1" applyAlignment="1">
      <alignment horizontal="center" vertical="top"/>
    </xf>
    <xf numFmtId="49" fontId="10" fillId="25" borderId="23" xfId="0" applyNumberFormat="1" applyFont="1" applyFill="1" applyBorder="1" applyAlignment="1">
      <alignment horizontal="center" vertical="top"/>
    </xf>
    <xf numFmtId="49" fontId="10" fillId="25" borderId="12" xfId="0" applyNumberFormat="1" applyFont="1" applyFill="1" applyBorder="1" applyAlignment="1">
      <alignment horizontal="center" vertical="top"/>
    </xf>
    <xf numFmtId="181" fontId="5" fillId="25" borderId="13" xfId="0" applyNumberFormat="1" applyFont="1" applyFill="1" applyBorder="1" applyAlignment="1">
      <alignment horizontal="center" vertical="top"/>
    </xf>
    <xf numFmtId="181" fontId="5" fillId="25" borderId="14" xfId="0" applyNumberFormat="1" applyFont="1" applyFill="1" applyBorder="1" applyAlignment="1">
      <alignment horizontal="center" vertical="top"/>
    </xf>
    <xf numFmtId="181" fontId="5" fillId="25" borderId="46" xfId="0" applyNumberFormat="1" applyFont="1" applyFill="1" applyBorder="1" applyAlignment="1">
      <alignment horizontal="center" vertical="top"/>
    </xf>
    <xf numFmtId="181" fontId="5" fillId="31" borderId="14" xfId="0" applyNumberFormat="1" applyFont="1" applyFill="1" applyBorder="1" applyAlignment="1">
      <alignment horizontal="center" vertical="top"/>
    </xf>
    <xf numFmtId="181" fontId="5" fillId="31" borderId="12" xfId="0" applyNumberFormat="1" applyFont="1" applyFill="1" applyBorder="1" applyAlignment="1">
      <alignment horizontal="center" vertical="top"/>
    </xf>
    <xf numFmtId="181" fontId="5" fillId="31" borderId="23" xfId="0" applyNumberFormat="1" applyFont="1" applyFill="1" applyBorder="1" applyAlignment="1">
      <alignment horizontal="center" vertical="top"/>
    </xf>
    <xf numFmtId="181" fontId="9" fillId="30" borderId="17" xfId="0" applyNumberFormat="1" applyFont="1" applyFill="1" applyBorder="1" applyAlignment="1">
      <alignment horizontal="center" vertical="top"/>
    </xf>
    <xf numFmtId="181" fontId="9" fillId="31" borderId="11" xfId="0" applyNumberFormat="1" applyFont="1" applyFill="1" applyBorder="1" applyAlignment="1">
      <alignment horizontal="center" vertical="top"/>
    </xf>
    <xf numFmtId="181" fontId="9" fillId="31" borderId="9" xfId="0" applyNumberFormat="1" applyFont="1" applyFill="1" applyBorder="1" applyAlignment="1">
      <alignment horizontal="center" vertical="top"/>
    </xf>
    <xf numFmtId="181" fontId="9" fillId="31" borderId="0" xfId="0" applyNumberFormat="1" applyFont="1" applyFill="1" applyAlignment="1">
      <alignment horizontal="center" vertical="top"/>
    </xf>
    <xf numFmtId="181" fontId="9" fillId="31" borderId="41" xfId="0" applyNumberFormat="1" applyFont="1" applyFill="1" applyBorder="1" applyAlignment="1">
      <alignment horizontal="center" vertical="top"/>
    </xf>
    <xf numFmtId="0" fontId="11" fillId="0" borderId="48" xfId="0" applyFont="1" applyBorder="1" applyAlignment="1">
      <alignment vertical="top"/>
    </xf>
    <xf numFmtId="49" fontId="11" fillId="0" borderId="0" xfId="0" applyNumberFormat="1" applyFont="1" applyBorder="1" applyAlignment="1">
      <alignment horizontal="left" vertical="top"/>
    </xf>
    <xf numFmtId="0" fontId="11" fillId="0" borderId="0" xfId="0" applyFont="1" applyBorder="1" applyAlignment="1">
      <alignment horizontal="center" vertical="top"/>
    </xf>
    <xf numFmtId="0" fontId="11" fillId="0" borderId="0" xfId="0" quotePrefix="1" applyFont="1" applyBorder="1" applyAlignment="1">
      <alignment horizontal="center" vertical="top"/>
    </xf>
    <xf numFmtId="37" fontId="11" fillId="0" borderId="0" xfId="1" applyNumberFormat="1" applyFont="1" applyBorder="1" applyAlignment="1">
      <alignment horizontal="center" vertical="top"/>
    </xf>
    <xf numFmtId="49" fontId="11" fillId="0" borderId="0" xfId="0" applyNumberFormat="1" applyFont="1" applyBorder="1" applyAlignment="1">
      <alignment horizontal="center" vertical="top"/>
    </xf>
    <xf numFmtId="181" fontId="9" fillId="0" borderId="0" xfId="0" applyNumberFormat="1" applyFont="1" applyBorder="1" applyAlignment="1">
      <alignment horizontal="center" vertical="top"/>
    </xf>
    <xf numFmtId="181" fontId="9" fillId="4" borderId="0" xfId="0" applyNumberFormat="1" applyFont="1" applyFill="1" applyBorder="1" applyAlignment="1">
      <alignment horizontal="center" vertical="top"/>
    </xf>
    <xf numFmtId="181" fontId="9" fillId="31" borderId="0" xfId="0" applyNumberFormat="1" applyFont="1" applyFill="1" applyBorder="1" applyAlignment="1">
      <alignment horizontal="center" vertical="top"/>
    </xf>
    <xf numFmtId="181" fontId="9" fillId="0" borderId="0" xfId="0" applyNumberFormat="1" applyFont="1" applyFill="1" applyBorder="1" applyAlignment="1">
      <alignment horizontal="center" vertical="top"/>
    </xf>
    <xf numFmtId="172" fontId="22" fillId="0" borderId="0" xfId="1" applyNumberFormat="1" applyFont="1" applyAlignment="1"/>
    <xf numFmtId="172" fontId="22" fillId="0" borderId="23" xfId="1" applyNumberFormat="1" applyFont="1" applyBorder="1" applyAlignment="1"/>
    <xf numFmtId="172" fontId="10" fillId="0" borderId="23" xfId="1" applyNumberFormat="1" applyFont="1" applyFill="1" applyBorder="1" applyAlignment="1">
      <alignment horizontal="center"/>
    </xf>
    <xf numFmtId="172" fontId="10" fillId="0" borderId="12" xfId="1" applyNumberFormat="1" applyFont="1" applyFill="1" applyBorder="1" applyAlignment="1">
      <alignment horizontal="center"/>
    </xf>
    <xf numFmtId="172" fontId="22" fillId="0" borderId="9" xfId="1" applyNumberFormat="1" applyFont="1" applyBorder="1" applyAlignment="1">
      <alignment horizontal="center"/>
    </xf>
    <xf numFmtId="172" fontId="22" fillId="0" borderId="0" xfId="1" applyNumberFormat="1" applyFont="1" applyBorder="1" applyAlignment="1">
      <alignment horizontal="center"/>
    </xf>
    <xf numFmtId="172" fontId="10" fillId="0" borderId="0" xfId="1" applyNumberFormat="1" applyFont="1" applyAlignment="1"/>
    <xf numFmtId="43" fontId="22" fillId="0" borderId="0" xfId="1" applyFont="1" applyBorder="1" applyAlignment="1">
      <alignment horizontal="center"/>
    </xf>
    <xf numFmtId="43" fontId="22" fillId="0" borderId="9" xfId="1" applyFont="1" applyBorder="1" applyAlignment="1">
      <alignment horizontal="center"/>
    </xf>
    <xf numFmtId="172" fontId="10" fillId="0" borderId="21" xfId="1" applyNumberFormat="1" applyFont="1" applyFill="1" applyBorder="1" applyAlignment="1">
      <alignment horizontal="center"/>
    </xf>
    <xf numFmtId="172" fontId="10" fillId="0" borderId="4" xfId="1" applyNumberFormat="1" applyFont="1" applyFill="1" applyBorder="1" applyAlignment="1">
      <alignment horizontal="center"/>
    </xf>
    <xf numFmtId="172" fontId="10" fillId="0" borderId="21" xfId="1" applyNumberFormat="1" applyFont="1" applyBorder="1" applyAlignment="1"/>
    <xf numFmtId="172" fontId="22" fillId="0" borderId="23" xfId="1" applyNumberFormat="1" applyFont="1" applyBorder="1" applyAlignment="1">
      <alignment horizontal="center"/>
    </xf>
    <xf numFmtId="172" fontId="10" fillId="0" borderId="23" xfId="1" applyNumberFormat="1" applyFont="1" applyBorder="1" applyAlignment="1">
      <alignment horizontal="center"/>
    </xf>
    <xf numFmtId="172" fontId="10" fillId="0" borderId="12" xfId="1" applyNumberFormat="1" applyFont="1" applyBorder="1" applyAlignment="1">
      <alignment horizontal="center"/>
    </xf>
    <xf numFmtId="172" fontId="22" fillId="0" borderId="12" xfId="1" applyNumberFormat="1" applyFont="1" applyBorder="1" applyAlignment="1">
      <alignment horizontal="center"/>
    </xf>
    <xf numFmtId="43" fontId="22" fillId="0" borderId="23" xfId="1" applyFont="1" applyBorder="1" applyAlignment="1">
      <alignment horizontal="center"/>
    </xf>
    <xf numFmtId="43" fontId="22" fillId="0" borderId="12" xfId="1" applyFont="1" applyBorder="1" applyAlignment="1">
      <alignment horizontal="center"/>
    </xf>
    <xf numFmtId="0" fontId="9" fillId="6" borderId="12" xfId="0" applyFont="1" applyFill="1" applyBorder="1" applyAlignment="1">
      <alignment horizontal="center"/>
    </xf>
    <xf numFmtId="170" fontId="6" fillId="0" borderId="9" xfId="1" applyNumberFormat="1" applyFont="1" applyFill="1" applyBorder="1"/>
    <xf numFmtId="3" fontId="38" fillId="0" borderId="0" xfId="1" applyNumberFormat="1" applyFont="1" applyFill="1" applyBorder="1" applyAlignment="1">
      <alignment horizontal="center"/>
    </xf>
    <xf numFmtId="171" fontId="38" fillId="0" borderId="0" xfId="1" applyNumberFormat="1" applyFont="1" applyFill="1" applyBorder="1" applyAlignment="1">
      <alignment horizontal="center"/>
    </xf>
    <xf numFmtId="172" fontId="38" fillId="0" borderId="0" xfId="1" applyNumberFormat="1" applyFont="1" applyFill="1" applyBorder="1" applyAlignment="1">
      <alignment horizontal="center"/>
    </xf>
    <xf numFmtId="172" fontId="38" fillId="0" borderId="9" xfId="1" applyNumberFormat="1" applyFont="1" applyFill="1" applyBorder="1" applyAlignment="1">
      <alignment horizontal="center"/>
    </xf>
    <xf numFmtId="172" fontId="38" fillId="0" borderId="0" xfId="1" applyNumberFormat="1" applyFont="1" applyBorder="1" applyAlignment="1"/>
    <xf numFmtId="172" fontId="39" fillId="6" borderId="9" xfId="1" applyNumberFormat="1" applyFont="1" applyFill="1" applyBorder="1" applyAlignment="1">
      <alignment horizontal="center"/>
    </xf>
    <xf numFmtId="43" fontId="38" fillId="0" borderId="0" xfId="1" applyFont="1" applyFill="1" applyBorder="1" applyAlignment="1">
      <alignment horizontal="center"/>
    </xf>
    <xf numFmtId="43" fontId="38" fillId="0" borderId="9" xfId="1" applyFont="1" applyFill="1" applyBorder="1" applyAlignment="1">
      <alignment horizontal="center"/>
    </xf>
    <xf numFmtId="172" fontId="38" fillId="0" borderId="0" xfId="1" applyNumberFormat="1" applyFont="1" applyFill="1" applyBorder="1" applyAlignment="1"/>
    <xf numFmtId="13" fontId="0" fillId="0" borderId="0" xfId="0" applyNumberFormat="1"/>
    <xf numFmtId="181" fontId="5" fillId="4" borderId="23" xfId="0" applyNumberFormat="1" applyFont="1" applyFill="1" applyBorder="1" applyAlignment="1">
      <alignment horizontal="center" vertical="top"/>
    </xf>
    <xf numFmtId="37" fontId="10" fillId="0" borderId="15" xfId="1" applyNumberFormat="1" applyFont="1" applyBorder="1" applyAlignment="1">
      <alignment horizontal="center" vertical="top"/>
    </xf>
    <xf numFmtId="0" fontId="11" fillId="0" borderId="49" xfId="0" applyFont="1" applyBorder="1" applyAlignment="1">
      <alignment vertical="top"/>
    </xf>
    <xf numFmtId="0" fontId="11" fillId="0" borderId="21" xfId="0" applyFont="1" applyBorder="1" applyAlignment="1">
      <alignment horizontal="center" vertical="top"/>
    </xf>
    <xf numFmtId="0" fontId="11" fillId="0" borderId="30" xfId="0" quotePrefix="1" applyFont="1" applyBorder="1" applyAlignment="1">
      <alignment horizontal="center" vertical="top"/>
    </xf>
    <xf numFmtId="0" fontId="11" fillId="0" borderId="21" xfId="0" quotePrefix="1" applyFont="1" applyBorder="1" applyAlignment="1">
      <alignment horizontal="center" vertical="top"/>
    </xf>
    <xf numFmtId="0" fontId="11" fillId="0" borderId="4" xfId="0" quotePrefix="1" applyFont="1" applyBorder="1" applyAlignment="1">
      <alignment horizontal="center" vertical="top"/>
    </xf>
    <xf numFmtId="37" fontId="11" fillId="0" borderId="4" xfId="1" applyNumberFormat="1" applyFont="1" applyBorder="1" applyAlignment="1">
      <alignment horizontal="center" vertical="top"/>
    </xf>
    <xf numFmtId="37" fontId="11" fillId="0" borderId="21" xfId="1" applyNumberFormat="1" applyFont="1" applyBorder="1" applyAlignment="1">
      <alignment horizontal="center" vertical="top"/>
    </xf>
    <xf numFmtId="49" fontId="11" fillId="0" borderId="21" xfId="0" applyNumberFormat="1" applyFont="1" applyBorder="1" applyAlignment="1">
      <alignment horizontal="center" vertical="top"/>
    </xf>
    <xf numFmtId="1" fontId="11" fillId="0" borderId="4" xfId="1" applyNumberFormat="1" applyFont="1" applyBorder="1" applyAlignment="1">
      <alignment horizontal="center" vertical="top"/>
    </xf>
    <xf numFmtId="49" fontId="11" fillId="0" borderId="4" xfId="0" applyNumberFormat="1" applyFont="1" applyBorder="1" applyAlignment="1">
      <alignment horizontal="center" vertical="top"/>
    </xf>
    <xf numFmtId="181" fontId="9" fillId="0" borderId="6" xfId="0" applyNumberFormat="1" applyFont="1" applyBorder="1" applyAlignment="1">
      <alignment horizontal="center" vertical="top"/>
    </xf>
    <xf numFmtId="181" fontId="9" fillId="0" borderId="4" xfId="0" applyNumberFormat="1" applyFont="1" applyBorder="1" applyAlignment="1">
      <alignment horizontal="center" vertical="top"/>
    </xf>
    <xf numFmtId="181" fontId="9" fillId="0" borderId="21" xfId="0" applyNumberFormat="1" applyFont="1" applyBorder="1" applyAlignment="1">
      <alignment horizontal="center" vertical="top"/>
    </xf>
    <xf numFmtId="181" fontId="9" fillId="0" borderId="50" xfId="0" applyNumberFormat="1" applyFont="1" applyBorder="1" applyAlignment="1">
      <alignment horizontal="center" vertical="top"/>
    </xf>
    <xf numFmtId="181" fontId="9" fillId="0" borderId="51" xfId="0" applyNumberFormat="1" applyFont="1" applyBorder="1" applyAlignment="1">
      <alignment horizontal="center" vertical="top"/>
    </xf>
    <xf numFmtId="181" fontId="9" fillId="30" borderId="1" xfId="0" applyNumberFormat="1" applyFont="1" applyFill="1" applyBorder="1" applyAlignment="1">
      <alignment horizontal="center" vertical="top"/>
    </xf>
    <xf numFmtId="181" fontId="9" fillId="31" borderId="6" xfId="0" applyNumberFormat="1" applyFont="1" applyFill="1" applyBorder="1" applyAlignment="1">
      <alignment horizontal="center" vertical="top"/>
    </xf>
    <xf numFmtId="181" fontId="9" fillId="31" borderId="4" xfId="0" applyNumberFormat="1" applyFont="1" applyFill="1" applyBorder="1" applyAlignment="1">
      <alignment horizontal="center" vertical="top"/>
    </xf>
    <xf numFmtId="181" fontId="9" fillId="4" borderId="21" xfId="0" applyNumberFormat="1" applyFont="1" applyFill="1" applyBorder="1" applyAlignment="1">
      <alignment horizontal="center" vertical="top"/>
    </xf>
    <xf numFmtId="181" fontId="9" fillId="31" borderId="21" xfId="0" applyNumberFormat="1" applyFont="1" applyFill="1" applyBorder="1" applyAlignment="1">
      <alignment horizontal="center" vertical="top"/>
    </xf>
    <xf numFmtId="0" fontId="16" fillId="25" borderId="23" xfId="0" applyFont="1" applyFill="1" applyBorder="1" applyAlignment="1">
      <alignment horizontal="center" vertical="top"/>
    </xf>
    <xf numFmtId="49" fontId="10" fillId="25" borderId="23" xfId="0" applyNumberFormat="1" applyFont="1" applyFill="1" applyBorder="1" applyAlignment="1">
      <alignment horizontal="center" vertical="top" wrapText="1"/>
    </xf>
    <xf numFmtId="1" fontId="10" fillId="25" borderId="52" xfId="0" applyNumberFormat="1" applyFont="1" applyFill="1" applyBorder="1" applyAlignment="1">
      <alignment horizontal="center" vertical="top"/>
    </xf>
    <xf numFmtId="0" fontId="16" fillId="0" borderId="21" xfId="0" applyFont="1" applyBorder="1" applyAlignment="1">
      <alignment horizontal="center" vertical="top"/>
    </xf>
    <xf numFmtId="0" fontId="16" fillId="28" borderId="21" xfId="0" applyFont="1" applyFill="1" applyBorder="1" applyAlignment="1">
      <alignment horizontal="center" vertical="top"/>
    </xf>
    <xf numFmtId="0" fontId="10" fillId="28" borderId="21" xfId="0" applyFont="1" applyFill="1" applyBorder="1" applyAlignment="1">
      <alignment horizontal="center" vertical="top" wrapText="1"/>
    </xf>
    <xf numFmtId="1" fontId="10" fillId="28" borderId="53" xfId="0" applyNumberFormat="1" applyFont="1" applyFill="1" applyBorder="1" applyAlignment="1">
      <alignment horizontal="center" vertical="top"/>
    </xf>
    <xf numFmtId="0" fontId="16" fillId="25" borderId="21" xfId="0" applyFont="1" applyFill="1" applyBorder="1" applyAlignment="1">
      <alignment horizontal="center" vertical="top"/>
    </xf>
    <xf numFmtId="49" fontId="10" fillId="25" borderId="21" xfId="0" applyNumberFormat="1" applyFont="1" applyFill="1" applyBorder="1" applyAlignment="1">
      <alignment horizontal="center" vertical="top" wrapText="1"/>
    </xf>
    <xf numFmtId="1" fontId="10" fillId="25" borderId="53" xfId="0" applyNumberFormat="1" applyFont="1" applyFill="1" applyBorder="1" applyAlignment="1">
      <alignment horizontal="center" vertical="top"/>
    </xf>
    <xf numFmtId="172" fontId="28" fillId="4" borderId="4" xfId="1" applyNumberFormat="1" applyFont="1" applyFill="1" applyBorder="1" applyAlignment="1">
      <alignment horizontal="center"/>
    </xf>
    <xf numFmtId="0" fontId="11" fillId="0" borderId="21" xfId="0" applyFont="1" applyBorder="1" applyAlignment="1">
      <alignment vertical="top"/>
    </xf>
    <xf numFmtId="0" fontId="11" fillId="0" borderId="0" xfId="0" applyFont="1" applyBorder="1" applyAlignment="1">
      <alignment vertical="top"/>
    </xf>
    <xf numFmtId="0" fontId="11" fillId="25" borderId="48" xfId="0" applyFont="1" applyFill="1" applyBorder="1" applyAlignment="1">
      <alignment vertical="top"/>
    </xf>
    <xf numFmtId="5" fontId="18" fillId="8" borderId="20" xfId="3" applyNumberFormat="1" applyFont="1" applyFill="1" applyBorder="1" applyAlignment="1">
      <alignment horizontal="center"/>
    </xf>
    <xf numFmtId="171" fontId="18" fillId="8" borderId="20" xfId="1" applyNumberFormat="1" applyFont="1" applyFill="1" applyBorder="1" applyAlignment="1">
      <alignment horizontal="center"/>
    </xf>
    <xf numFmtId="171" fontId="18" fillId="8" borderId="0" xfId="1" applyNumberFormat="1" applyFont="1" applyFill="1" applyAlignment="1">
      <alignment horizontal="center"/>
    </xf>
    <xf numFmtId="171" fontId="18" fillId="8" borderId="16" xfId="1" applyNumberFormat="1" applyFont="1" applyFill="1" applyBorder="1" applyAlignment="1">
      <alignment horizontal="center"/>
    </xf>
    <xf numFmtId="43" fontId="18" fillId="8" borderId="0" xfId="1" applyFont="1" applyFill="1" applyAlignment="1">
      <alignment horizontal="center"/>
    </xf>
    <xf numFmtId="171" fontId="18" fillId="0" borderId="20" xfId="1" applyNumberFormat="1" applyFont="1" applyBorder="1" applyAlignment="1">
      <alignment horizontal="center"/>
    </xf>
    <xf numFmtId="171" fontId="18" fillId="0" borderId="0" xfId="1" applyNumberFormat="1" applyFont="1" applyAlignment="1">
      <alignment horizontal="center"/>
    </xf>
    <xf numFmtId="171" fontId="18" fillId="0" borderId="16" xfId="1" applyNumberFormat="1" applyFont="1" applyBorder="1" applyAlignment="1">
      <alignment horizontal="center"/>
    </xf>
    <xf numFmtId="43" fontId="18" fillId="0" borderId="0" xfId="1" applyFont="1" applyAlignment="1">
      <alignment horizontal="center"/>
    </xf>
    <xf numFmtId="164" fontId="22" fillId="0" borderId="41" xfId="4" applyNumberFormat="1" applyFont="1" applyBorder="1" applyAlignment="1" applyProtection="1">
      <alignment horizontal="center"/>
      <protection locked="0"/>
    </xf>
    <xf numFmtId="178" fontId="10" fillId="0" borderId="41" xfId="4" applyNumberFormat="1" applyFont="1" applyBorder="1" applyAlignment="1" applyProtection="1">
      <alignment horizontal="center"/>
      <protection locked="0"/>
    </xf>
    <xf numFmtId="165" fontId="10" fillId="0" borderId="41" xfId="4" applyNumberFormat="1" applyFont="1" applyBorder="1" applyAlignment="1" applyProtection="1">
      <alignment horizontal="center"/>
      <protection locked="0"/>
    </xf>
    <xf numFmtId="8" fontId="0" fillId="0" borderId="0" xfId="0" applyNumberFormat="1"/>
    <xf numFmtId="43" fontId="0" fillId="0" borderId="0" xfId="1" applyFont="1"/>
    <xf numFmtId="0" fontId="16" fillId="0" borderId="0" xfId="0" applyFont="1" applyBorder="1" applyAlignment="1">
      <alignment vertical="top"/>
    </xf>
    <xf numFmtId="0" fontId="16" fillId="25" borderId="0" xfId="0" applyFont="1" applyFill="1" applyAlignment="1">
      <alignment vertical="top"/>
    </xf>
    <xf numFmtId="181" fontId="30" fillId="0" borderId="11" xfId="0" applyNumberFormat="1" applyFont="1" applyBorder="1" applyAlignment="1">
      <alignment horizontal="center" vertical="top"/>
    </xf>
    <xf numFmtId="181" fontId="30" fillId="0" borderId="9" xfId="0" applyNumberFormat="1" applyFont="1" applyBorder="1" applyAlignment="1">
      <alignment horizontal="center" vertical="top"/>
    </xf>
    <xf numFmtId="181" fontId="30" fillId="0" borderId="0" xfId="0" applyNumberFormat="1" applyFont="1" applyBorder="1" applyAlignment="1">
      <alignment horizontal="center" vertical="top"/>
    </xf>
    <xf numFmtId="181" fontId="30" fillId="0" borderId="24" xfId="0" applyNumberFormat="1" applyFont="1" applyBorder="1" applyAlignment="1">
      <alignment horizontal="center" vertical="top"/>
    </xf>
    <xf numFmtId="181" fontId="30" fillId="0" borderId="25" xfId="0" applyNumberFormat="1" applyFont="1" applyBorder="1" applyAlignment="1">
      <alignment horizontal="center" vertical="top"/>
    </xf>
    <xf numFmtId="181" fontId="30" fillId="31" borderId="41" xfId="0" applyNumberFormat="1" applyFont="1" applyFill="1" applyBorder="1" applyAlignment="1">
      <alignment horizontal="center" vertical="top"/>
    </xf>
    <xf numFmtId="181" fontId="30" fillId="31" borderId="11" xfId="0" applyNumberFormat="1" applyFont="1" applyFill="1" applyBorder="1" applyAlignment="1">
      <alignment horizontal="center" vertical="top"/>
    </xf>
    <xf numFmtId="181" fontId="30" fillId="31" borderId="9" xfId="0" applyNumberFormat="1" applyFont="1" applyFill="1" applyBorder="1" applyAlignment="1">
      <alignment horizontal="center" vertical="top"/>
    </xf>
    <xf numFmtId="181" fontId="30" fillId="4" borderId="0" xfId="0" applyNumberFormat="1" applyFont="1" applyFill="1" applyBorder="1" applyAlignment="1">
      <alignment horizontal="center" vertical="top"/>
    </xf>
    <xf numFmtId="181" fontId="30" fillId="31" borderId="0" xfId="0" applyNumberFormat="1" applyFont="1" applyFill="1" applyBorder="1" applyAlignment="1">
      <alignment horizontal="center" vertical="top"/>
    </xf>
    <xf numFmtId="164" fontId="30" fillId="0" borderId="11" xfId="0" applyNumberFormat="1" applyFont="1" applyBorder="1" applyAlignment="1">
      <alignment horizontal="center" vertical="top"/>
    </xf>
    <xf numFmtId="181" fontId="30" fillId="25" borderId="11" xfId="0" applyNumberFormat="1" applyFont="1" applyFill="1" applyBorder="1" applyAlignment="1">
      <alignment horizontal="center" vertical="top"/>
    </xf>
    <xf numFmtId="181" fontId="30" fillId="25" borderId="0" xfId="0" applyNumberFormat="1" applyFont="1" applyFill="1" applyAlignment="1">
      <alignment horizontal="center" vertical="top"/>
    </xf>
    <xf numFmtId="181" fontId="30" fillId="25" borderId="9" xfId="0" applyNumberFormat="1" applyFont="1" applyFill="1" applyBorder="1" applyAlignment="1">
      <alignment horizontal="center" vertical="top"/>
    </xf>
    <xf numFmtId="181" fontId="30" fillId="25" borderId="24" xfId="0" applyNumberFormat="1" applyFont="1" applyFill="1" applyBorder="1" applyAlignment="1">
      <alignment horizontal="center" vertical="top"/>
    </xf>
    <xf numFmtId="181" fontId="30" fillId="4" borderId="0" xfId="0" applyNumberFormat="1" applyFont="1" applyFill="1" applyAlignment="1">
      <alignment horizontal="center" vertical="top"/>
    </xf>
    <xf numFmtId="181" fontId="30" fillId="31" borderId="0" xfId="0" applyNumberFormat="1" applyFont="1" applyFill="1" applyAlignment="1">
      <alignment horizontal="center" vertical="top"/>
    </xf>
    <xf numFmtId="164" fontId="30" fillId="25" borderId="11" xfId="0" applyNumberFormat="1" applyFont="1" applyFill="1" applyBorder="1" applyAlignment="1">
      <alignment horizontal="center" vertical="top"/>
    </xf>
    <xf numFmtId="0" fontId="16" fillId="0" borderId="21" xfId="0" applyFont="1" applyBorder="1" applyAlignment="1">
      <alignment vertical="top"/>
    </xf>
    <xf numFmtId="181" fontId="30" fillId="0" borderId="6" xfId="0" applyNumberFormat="1" applyFont="1" applyBorder="1" applyAlignment="1">
      <alignment horizontal="center" vertical="top"/>
    </xf>
    <xf numFmtId="181" fontId="30" fillId="0" borderId="4" xfId="0" applyNumberFormat="1" applyFont="1" applyBorder="1" applyAlignment="1">
      <alignment horizontal="center" vertical="top"/>
    </xf>
    <xf numFmtId="181" fontId="30" fillId="0" borderId="21" xfId="0" applyNumberFormat="1" applyFont="1" applyBorder="1" applyAlignment="1">
      <alignment horizontal="center" vertical="top"/>
    </xf>
    <xf numFmtId="181" fontId="30" fillId="0" borderId="50" xfId="0" applyNumberFormat="1" applyFont="1" applyBorder="1" applyAlignment="1">
      <alignment horizontal="center" vertical="top"/>
    </xf>
    <xf numFmtId="181" fontId="30" fillId="0" borderId="51" xfId="0" applyNumberFormat="1" applyFont="1" applyBorder="1" applyAlignment="1">
      <alignment horizontal="center" vertical="top"/>
    </xf>
    <xf numFmtId="181" fontId="30" fillId="31" borderId="5" xfId="0" applyNumberFormat="1" applyFont="1" applyFill="1" applyBorder="1" applyAlignment="1">
      <alignment horizontal="center" vertical="top"/>
    </xf>
    <xf numFmtId="181" fontId="30" fillId="31" borderId="6" xfId="0" applyNumberFormat="1" applyFont="1" applyFill="1" applyBorder="1" applyAlignment="1">
      <alignment horizontal="center" vertical="top"/>
    </xf>
    <xf numFmtId="181" fontId="30" fillId="31" borderId="4" xfId="0" applyNumberFormat="1" applyFont="1" applyFill="1" applyBorder="1" applyAlignment="1">
      <alignment horizontal="center" vertical="top"/>
    </xf>
    <xf numFmtId="181" fontId="30" fillId="4" borderId="21" xfId="0" applyNumberFormat="1" applyFont="1" applyFill="1" applyBorder="1" applyAlignment="1">
      <alignment horizontal="center" vertical="top"/>
    </xf>
    <xf numFmtId="181" fontId="30" fillId="31" borderId="21" xfId="0" applyNumberFormat="1" applyFont="1" applyFill="1" applyBorder="1" applyAlignment="1">
      <alignment horizontal="center" vertical="top"/>
    </xf>
    <xf numFmtId="164" fontId="30" fillId="0" borderId="6" xfId="0" applyNumberFormat="1" applyFont="1" applyBorder="1" applyAlignment="1">
      <alignment horizontal="center" vertical="top"/>
    </xf>
    <xf numFmtId="43" fontId="27" fillId="0" borderId="15" xfId="1" applyFont="1" applyBorder="1" applyAlignment="1">
      <alignment horizontal="center" vertical="top"/>
    </xf>
    <xf numFmtId="1" fontId="11" fillId="0" borderId="30" xfId="0" quotePrefix="1" applyNumberFormat="1" applyFont="1" applyBorder="1" applyAlignment="1">
      <alignment horizontal="center" vertical="top"/>
    </xf>
    <xf numFmtId="1" fontId="11" fillId="25" borderId="44" xfId="0" quotePrefix="1" applyNumberFormat="1" applyFont="1" applyFill="1" applyBorder="1" applyAlignment="1">
      <alignment horizontal="center" vertical="top"/>
    </xf>
    <xf numFmtId="1" fontId="11" fillId="0" borderId="44" xfId="0" quotePrefix="1" applyNumberFormat="1" applyFont="1" applyBorder="1" applyAlignment="1">
      <alignment horizontal="center" vertical="top"/>
    </xf>
    <xf numFmtId="37" fontId="10" fillId="4" borderId="0" xfId="0" applyNumberFormat="1" applyFont="1" applyFill="1" applyAlignment="1">
      <alignment horizontal="center" vertical="top" wrapText="1"/>
    </xf>
    <xf numFmtId="14" fontId="22" fillId="32" borderId="24" xfId="4" applyNumberFormat="1" applyFont="1" applyFill="1" applyBorder="1" applyAlignment="1" applyProtection="1">
      <alignment horizontal="left"/>
      <protection locked="0"/>
    </xf>
    <xf numFmtId="182" fontId="6" fillId="0" borderId="0" xfId="0" applyNumberFormat="1" applyFont="1"/>
    <xf numFmtId="0" fontId="4" fillId="0" borderId="5" xfId="0" applyFont="1" applyFill="1" applyBorder="1" applyAlignment="1">
      <alignment horizontal="center" vertical="top" wrapText="1"/>
    </xf>
    <xf numFmtId="37" fontId="10" fillId="0" borderId="41" xfId="0" applyNumberFormat="1" applyFont="1" applyFill="1" applyBorder="1" applyAlignment="1">
      <alignment horizontal="center" vertical="top" wrapText="1"/>
    </xf>
    <xf numFmtId="5" fontId="10" fillId="0" borderId="41" xfId="0" applyNumberFormat="1" applyFont="1" applyFill="1" applyBorder="1" applyAlignment="1">
      <alignment horizontal="center" vertical="top" wrapText="1"/>
    </xf>
    <xf numFmtId="0" fontId="21" fillId="0" borderId="0" xfId="0" applyNumberFormat="1" applyFont="1" applyAlignment="1">
      <alignment horizontal="center"/>
    </xf>
    <xf numFmtId="0" fontId="10" fillId="6" borderId="0" xfId="0" applyNumberFormat="1" applyFont="1" applyFill="1" applyAlignment="1">
      <alignment horizontal="center"/>
    </xf>
    <xf numFmtId="0" fontId="10" fillId="0" borderId="0" xfId="0" applyNumberFormat="1" applyFont="1" applyAlignment="1">
      <alignment horizontal="center"/>
    </xf>
    <xf numFmtId="0" fontId="7" fillId="11" borderId="0" xfId="0" applyNumberFormat="1" applyFont="1" applyFill="1" applyAlignment="1" applyProtection="1">
      <alignment horizontal="center" wrapText="1"/>
      <protection hidden="1"/>
    </xf>
    <xf numFmtId="0" fontId="21" fillId="0" borderId="0" xfId="0" applyNumberFormat="1" applyFont="1"/>
    <xf numFmtId="0" fontId="10" fillId="6" borderId="0" xfId="0" applyNumberFormat="1" applyFont="1" applyFill="1"/>
    <xf numFmtId="0" fontId="10" fillId="0" borderId="0" xfId="0" applyNumberFormat="1" applyFont="1"/>
    <xf numFmtId="0" fontId="0" fillId="0" borderId="0" xfId="0" applyNumberFormat="1"/>
    <xf numFmtId="0" fontId="3" fillId="0" borderId="26" xfId="1" applyNumberFormat="1" applyFont="1" applyBorder="1"/>
    <xf numFmtId="0" fontId="23" fillId="4" borderId="0" xfId="1" applyNumberFormat="1" applyFont="1" applyFill="1"/>
    <xf numFmtId="0" fontId="25" fillId="4" borderId="21" xfId="1" applyNumberFormat="1" applyFont="1" applyFill="1" applyBorder="1"/>
    <xf numFmtId="0" fontId="25" fillId="4" borderId="0" xfId="1" applyNumberFormat="1" applyFont="1" applyFill="1"/>
    <xf numFmtId="0" fontId="6" fillId="0" borderId="0" xfId="0" applyNumberFormat="1" applyFont="1"/>
    <xf numFmtId="0" fontId="6" fillId="0" borderId="23" xfId="0" applyNumberFormat="1" applyFont="1" applyBorder="1"/>
    <xf numFmtId="0" fontId="11" fillId="0" borderId="21" xfId="0" applyNumberFormat="1" applyFont="1" applyBorder="1"/>
    <xf numFmtId="0" fontId="11" fillId="0" borderId="0" xfId="0" applyNumberFormat="1" applyFont="1"/>
    <xf numFmtId="0" fontId="11" fillId="0" borderId="23" xfId="0" applyNumberFormat="1" applyFont="1" applyBorder="1"/>
    <xf numFmtId="0" fontId="22" fillId="0" borderId="23" xfId="0" applyNumberFormat="1" applyFont="1" applyBorder="1"/>
    <xf numFmtId="0" fontId="38" fillId="0" borderId="0" xfId="0" applyNumberFormat="1" applyFont="1" applyBorder="1"/>
    <xf numFmtId="0" fontId="16" fillId="0" borderId="21" xfId="0" applyNumberFormat="1" applyFont="1" applyBorder="1"/>
    <xf numFmtId="0" fontId="16" fillId="0" borderId="23" xfId="0" applyNumberFormat="1" applyFont="1" applyBorder="1"/>
    <xf numFmtId="0" fontId="16" fillId="0" borderId="0" xfId="0" applyNumberFormat="1" applyFont="1"/>
    <xf numFmtId="0" fontId="28" fillId="0" borderId="0" xfId="0" applyNumberFormat="1" applyFont="1"/>
    <xf numFmtId="0" fontId="28" fillId="0" borderId="21" xfId="0" applyNumberFormat="1" applyFont="1" applyBorder="1"/>
    <xf numFmtId="0" fontId="28" fillId="0" borderId="30" xfId="0" applyNumberFormat="1" applyFont="1" applyBorder="1"/>
    <xf numFmtId="0" fontId="28" fillId="0" borderId="44" xfId="0" applyNumberFormat="1" applyFont="1" applyBorder="1"/>
    <xf numFmtId="0" fontId="10" fillId="28" borderId="0" xfId="0" applyNumberFormat="1" applyFont="1" applyFill="1" applyAlignment="1">
      <alignment horizontal="center" vertical="top" wrapText="1"/>
    </xf>
    <xf numFmtId="0" fontId="10" fillId="25" borderId="0" xfId="0" applyNumberFormat="1" applyFont="1" applyFill="1" applyAlignment="1">
      <alignment horizontal="center" vertical="top" wrapText="1"/>
    </xf>
    <xf numFmtId="0" fontId="10" fillId="28" borderId="21" xfId="0" applyNumberFormat="1" applyFont="1" applyFill="1" applyBorder="1" applyAlignment="1">
      <alignment horizontal="center" vertical="top" wrapText="1"/>
    </xf>
    <xf numFmtId="0" fontId="10" fillId="25" borderId="23" xfId="0" applyNumberFormat="1" applyFont="1" applyFill="1" applyBorder="1" applyAlignment="1">
      <alignment horizontal="center" vertical="top" wrapText="1"/>
    </xf>
    <xf numFmtId="0" fontId="30" fillId="6" borderId="3" xfId="0" applyNumberFormat="1" applyFont="1" applyFill="1" applyBorder="1" applyAlignment="1">
      <alignment horizontal="center" vertical="center" wrapText="1"/>
    </xf>
    <xf numFmtId="0" fontId="16" fillId="25" borderId="0" xfId="0" applyNumberFormat="1" applyFont="1" applyFill="1" applyAlignment="1">
      <alignment horizontal="center" vertical="top"/>
    </xf>
    <xf numFmtId="0" fontId="16" fillId="28" borderId="0" xfId="0" applyNumberFormat="1" applyFont="1" applyFill="1" applyAlignment="1">
      <alignment horizontal="center" vertical="top"/>
    </xf>
    <xf numFmtId="0" fontId="16" fillId="30" borderId="0" xfId="0" applyNumberFormat="1" applyFont="1" applyFill="1" applyAlignment="1">
      <alignment horizontal="center" vertical="top"/>
    </xf>
    <xf numFmtId="0" fontId="16" fillId="28" borderId="21" xfId="0" applyNumberFormat="1" applyFont="1" applyFill="1" applyBorder="1" applyAlignment="1">
      <alignment horizontal="center" vertical="top"/>
    </xf>
    <xf numFmtId="0" fontId="16" fillId="25" borderId="23" xfId="0" applyNumberFormat="1" applyFont="1" applyFill="1" applyBorder="1" applyAlignment="1">
      <alignment horizontal="center" vertical="top"/>
    </xf>
    <xf numFmtId="0" fontId="16" fillId="25" borderId="0" xfId="0" applyNumberFormat="1" applyFont="1" applyFill="1" applyAlignment="1">
      <alignment horizontal="center" vertical="top" wrapText="1"/>
    </xf>
    <xf numFmtId="0" fontId="16" fillId="28" borderId="0" xfId="0" applyNumberFormat="1" applyFont="1" applyFill="1" applyAlignment="1">
      <alignment horizontal="center" vertical="top" wrapText="1"/>
    </xf>
    <xf numFmtId="0" fontId="16" fillId="0" borderId="0" xfId="0" applyNumberFormat="1" applyFont="1" applyAlignment="1">
      <alignment horizontal="center" vertical="top" wrapText="1"/>
    </xf>
    <xf numFmtId="0" fontId="5" fillId="6" borderId="27" xfId="0" applyNumberFormat="1" applyFont="1" applyFill="1" applyBorder="1" applyAlignment="1">
      <alignment horizontal="center" vertical="center" wrapText="1"/>
    </xf>
    <xf numFmtId="0" fontId="10" fillId="25" borderId="0" xfId="0" applyNumberFormat="1" applyFont="1" applyFill="1" applyAlignment="1">
      <alignment horizontal="left" vertical="top"/>
    </xf>
    <xf numFmtId="0" fontId="10" fillId="27" borderId="0" xfId="0" applyNumberFormat="1" applyFont="1" applyFill="1" applyAlignment="1">
      <alignment horizontal="left" vertical="top"/>
    </xf>
    <xf numFmtId="0" fontId="10" fillId="0" borderId="0" xfId="0" applyNumberFormat="1" applyFont="1" applyAlignment="1">
      <alignment horizontal="left" vertical="top"/>
    </xf>
    <xf numFmtId="0" fontId="10" fillId="4" borderId="0" xfId="0" applyNumberFormat="1" applyFont="1" applyFill="1" applyAlignment="1">
      <alignment horizontal="left" vertical="top"/>
    </xf>
    <xf numFmtId="0" fontId="11" fillId="0" borderId="18" xfId="0" applyNumberFormat="1" applyFont="1" applyBorder="1" applyAlignment="1">
      <alignment horizontal="left" vertical="top"/>
    </xf>
    <xf numFmtId="0" fontId="11" fillId="25" borderId="0" xfId="0" applyNumberFormat="1" applyFont="1" applyFill="1" applyAlignment="1">
      <alignment horizontal="left" vertical="top"/>
    </xf>
    <xf numFmtId="0" fontId="11" fillId="0" borderId="0" xfId="0" applyNumberFormat="1" applyFont="1" applyAlignment="1">
      <alignment horizontal="left" vertical="top"/>
    </xf>
    <xf numFmtId="0" fontId="10" fillId="25" borderId="23" xfId="0" applyNumberFormat="1" applyFont="1" applyFill="1" applyBorder="1" applyAlignment="1">
      <alignment horizontal="left" vertical="top"/>
    </xf>
    <xf numFmtId="0" fontId="11" fillId="0" borderId="0" xfId="0" applyNumberFormat="1" applyFont="1" applyBorder="1" applyAlignment="1">
      <alignment horizontal="left" vertical="top"/>
    </xf>
    <xf numFmtId="0" fontId="11" fillId="0" borderId="21" xfId="0" applyNumberFormat="1" applyFont="1" applyBorder="1" applyAlignment="1">
      <alignment vertical="top"/>
    </xf>
    <xf numFmtId="0" fontId="11" fillId="25" borderId="0" xfId="0" applyNumberFormat="1" applyFont="1" applyFill="1" applyAlignment="1">
      <alignment vertical="top"/>
    </xf>
    <xf numFmtId="0" fontId="11" fillId="0" borderId="0" xfId="0" applyNumberFormat="1" applyFont="1" applyBorder="1" applyAlignment="1">
      <alignment vertical="top"/>
    </xf>
    <xf numFmtId="0" fontId="4" fillId="0" borderId="1" xfId="0" applyNumberFormat="1" applyFont="1" applyBorder="1" applyAlignment="1">
      <alignment horizontal="left" vertical="top" wrapText="1"/>
    </xf>
    <xf numFmtId="0" fontId="5" fillId="6" borderId="9" xfId="0" applyNumberFormat="1" applyFont="1" applyFill="1" applyBorder="1" applyAlignment="1">
      <alignment horizontal="left" vertical="top" wrapText="1"/>
    </xf>
    <xf numFmtId="0" fontId="5" fillId="0" borderId="9" xfId="0" applyNumberFormat="1" applyFont="1" applyBorder="1" applyAlignment="1">
      <alignment horizontal="left" vertical="top" wrapText="1"/>
    </xf>
    <xf numFmtId="0" fontId="4" fillId="0" borderId="2" xfId="0" applyNumberFormat="1" applyFont="1" applyFill="1" applyBorder="1" applyAlignment="1">
      <alignment horizontal="center" vertical="top" wrapText="1"/>
    </xf>
    <xf numFmtId="0" fontId="5" fillId="0" borderId="41" xfId="0" applyNumberFormat="1" applyFont="1" applyFill="1" applyBorder="1" applyAlignment="1">
      <alignment horizontal="center" vertical="top" wrapText="1"/>
    </xf>
    <xf numFmtId="0" fontId="11" fillId="0" borderId="11" xfId="0" applyNumberFormat="1" applyFont="1" applyFill="1" applyBorder="1" applyAlignment="1">
      <alignment horizontal="center" vertical="top" wrapText="1"/>
    </xf>
    <xf numFmtId="0" fontId="11" fillId="0" borderId="41" xfId="0" applyNumberFormat="1" applyFont="1" applyBorder="1" applyAlignment="1">
      <alignment horizontal="center" vertical="top" wrapText="1"/>
    </xf>
    <xf numFmtId="7" fontId="0" fillId="0" borderId="0" xfId="0" applyNumberFormat="1"/>
    <xf numFmtId="164" fontId="3" fillId="6" borderId="4" xfId="3" applyNumberFormat="1" applyFont="1" applyFill="1" applyBorder="1" applyAlignment="1">
      <alignment horizontal="center"/>
    </xf>
    <xf numFmtId="5" fontId="18" fillId="8" borderId="30" xfId="3" applyNumberFormat="1" applyFont="1" applyFill="1" applyBorder="1" applyAlignment="1">
      <alignment horizontal="center"/>
    </xf>
    <xf numFmtId="171" fontId="18" fillId="8" borderId="30" xfId="1" applyNumberFormat="1" applyFont="1" applyFill="1" applyBorder="1" applyAlignment="1">
      <alignment horizontal="center"/>
    </xf>
    <xf numFmtId="171" fontId="18" fillId="8" borderId="21" xfId="1" applyNumberFormat="1" applyFont="1" applyFill="1" applyBorder="1" applyAlignment="1">
      <alignment horizontal="center"/>
    </xf>
    <xf numFmtId="171" fontId="18" fillId="8" borderId="15" xfId="1" applyNumberFormat="1" applyFont="1" applyFill="1" applyBorder="1" applyAlignment="1">
      <alignment horizontal="center"/>
    </xf>
    <xf numFmtId="43" fontId="18" fillId="8" borderId="21" xfId="1" applyFont="1" applyFill="1" applyBorder="1" applyAlignment="1">
      <alignment horizontal="center"/>
    </xf>
    <xf numFmtId="5" fontId="17" fillId="0" borderId="30" xfId="3" applyNumberFormat="1" applyFont="1" applyBorder="1" applyAlignment="1">
      <alignment horizontal="center"/>
    </xf>
    <xf numFmtId="171" fontId="17" fillId="0" borderId="30" xfId="1" applyNumberFormat="1" applyFont="1" applyBorder="1" applyAlignment="1">
      <alignment horizontal="center"/>
    </xf>
    <xf numFmtId="171" fontId="17" fillId="0" borderId="21" xfId="1" applyNumberFormat="1" applyFont="1" applyBorder="1" applyAlignment="1">
      <alignment horizontal="center"/>
    </xf>
    <xf numFmtId="171" fontId="17" fillId="0" borderId="15" xfId="1" applyNumberFormat="1" applyFont="1" applyBorder="1" applyAlignment="1">
      <alignment horizontal="center"/>
    </xf>
    <xf numFmtId="171" fontId="19" fillId="0" borderId="21" xfId="1" applyNumberFormat="1" applyFont="1" applyBorder="1" applyAlignment="1">
      <alignment horizontal="center"/>
    </xf>
    <xf numFmtId="43" fontId="19" fillId="0" borderId="21" xfId="1" applyFont="1" applyBorder="1" applyAlignment="1">
      <alignment horizontal="center"/>
    </xf>
    <xf numFmtId="5" fontId="17" fillId="8" borderId="30" xfId="3" applyNumberFormat="1" applyFont="1" applyFill="1" applyBorder="1" applyAlignment="1">
      <alignment horizontal="center"/>
    </xf>
    <xf numFmtId="171" fontId="17" fillId="8" borderId="30" xfId="1" applyNumberFormat="1" applyFont="1" applyFill="1" applyBorder="1" applyAlignment="1">
      <alignment horizontal="center"/>
    </xf>
    <xf numFmtId="171" fontId="17" fillId="8" borderId="21" xfId="1" applyNumberFormat="1" applyFont="1" applyFill="1" applyBorder="1" applyAlignment="1">
      <alignment horizontal="center"/>
    </xf>
    <xf numFmtId="171" fontId="17" fillId="8" borderId="15" xfId="1" applyNumberFormat="1" applyFont="1" applyFill="1" applyBorder="1" applyAlignment="1">
      <alignment horizontal="center"/>
    </xf>
    <xf numFmtId="171" fontId="19" fillId="8" borderId="21" xfId="1" applyNumberFormat="1" applyFont="1" applyFill="1" applyBorder="1" applyAlignment="1">
      <alignment horizontal="center"/>
    </xf>
    <xf numFmtId="43" fontId="19" fillId="8" borderId="21" xfId="1" applyFont="1" applyFill="1" applyBorder="1" applyAlignment="1">
      <alignment horizontal="center"/>
    </xf>
    <xf numFmtId="0" fontId="22" fillId="0" borderId="0" xfId="0" applyNumberFormat="1" applyFont="1" applyAlignment="1">
      <alignment horizontal="center"/>
    </xf>
    <xf numFmtId="164" fontId="22" fillId="6" borderId="0" xfId="0" applyNumberFormat="1" applyFont="1" applyFill="1"/>
    <xf numFmtId="0" fontId="22" fillId="6" borderId="0" xfId="0" applyNumberFormat="1" applyFont="1" applyFill="1" applyAlignment="1">
      <alignment horizontal="center"/>
    </xf>
    <xf numFmtId="0" fontId="22" fillId="0" borderId="0" xfId="0" applyNumberFormat="1" applyFont="1"/>
    <xf numFmtId="0" fontId="22" fillId="6" borderId="0" xfId="0" applyNumberFormat="1" applyFont="1" applyFill="1"/>
    <xf numFmtId="0" fontId="23" fillId="4" borderId="21" xfId="1" applyNumberFormat="1" applyFont="1" applyFill="1" applyBorder="1"/>
    <xf numFmtId="171" fontId="24" fillId="4" borderId="21" xfId="1" applyNumberFormat="1" applyFont="1" applyFill="1" applyBorder="1"/>
    <xf numFmtId="0" fontId="24" fillId="4" borderId="21" xfId="1" applyNumberFormat="1" applyFont="1" applyFill="1" applyBorder="1"/>
    <xf numFmtId="171" fontId="24" fillId="6" borderId="21" xfId="1" applyNumberFormat="1" applyFont="1" applyFill="1" applyBorder="1"/>
    <xf numFmtId="171" fontId="40" fillId="6" borderId="21" xfId="1" applyNumberFormat="1" applyFont="1" applyFill="1" applyBorder="1"/>
    <xf numFmtId="171" fontId="40" fillId="6" borderId="0" xfId="1" applyNumberFormat="1" applyFont="1" applyFill="1"/>
    <xf numFmtId="172" fontId="22" fillId="4" borderId="16" xfId="1" applyNumberFormat="1" applyFont="1" applyFill="1" applyBorder="1"/>
    <xf numFmtId="172" fontId="28" fillId="4" borderId="21" xfId="1" applyNumberFormat="1" applyFont="1" applyFill="1" applyBorder="1" applyAlignment="1">
      <alignment horizontal="center"/>
    </xf>
    <xf numFmtId="172" fontId="28" fillId="4" borderId="0" xfId="1" applyNumberFormat="1" applyFont="1" applyFill="1" applyBorder="1" applyAlignment="1">
      <alignment horizontal="center"/>
    </xf>
    <xf numFmtId="14" fontId="0" fillId="0" borderId="0" xfId="0" applyNumberFormat="1"/>
    <xf numFmtId="0" fontId="16" fillId="0" borderId="0" xfId="0" applyFont="1" applyBorder="1" applyAlignment="1">
      <alignment horizontal="center" vertical="top"/>
    </xf>
    <xf numFmtId="0" fontId="16" fillId="28" borderId="0" xfId="0" applyNumberFormat="1" applyFont="1" applyFill="1" applyBorder="1" applyAlignment="1">
      <alignment horizontal="center" vertical="top"/>
    </xf>
    <xf numFmtId="0" fontId="16" fillId="28" borderId="0" xfId="0" applyFont="1" applyFill="1" applyBorder="1" applyAlignment="1">
      <alignment horizontal="center" vertical="top"/>
    </xf>
    <xf numFmtId="0" fontId="10" fillId="28" borderId="0" xfId="0" applyNumberFormat="1" applyFont="1" applyFill="1" applyBorder="1" applyAlignment="1">
      <alignment horizontal="center" vertical="top" wrapText="1"/>
    </xf>
    <xf numFmtId="0" fontId="10" fillId="4" borderId="17" xfId="0" applyFont="1" applyFill="1" applyBorder="1" applyAlignment="1">
      <alignment horizontal="center" vertical="top"/>
    </xf>
    <xf numFmtId="49" fontId="10" fillId="30" borderId="17" xfId="0" applyNumberFormat="1" applyFont="1" applyFill="1" applyBorder="1" applyAlignment="1">
      <alignment horizontal="center" vertical="top"/>
    </xf>
    <xf numFmtId="37" fontId="10" fillId="0" borderId="42" xfId="1" applyNumberFormat="1" applyFont="1" applyBorder="1" applyAlignment="1">
      <alignment horizontal="center" vertical="top"/>
    </xf>
    <xf numFmtId="0" fontId="10" fillId="4" borderId="23" xfId="0" applyFont="1" applyFill="1" applyBorder="1" applyAlignment="1">
      <alignment horizontal="center" vertical="top"/>
    </xf>
    <xf numFmtId="49" fontId="10" fillId="30" borderId="23" xfId="0" applyNumberFormat="1" applyFont="1" applyFill="1" applyBorder="1" applyAlignment="1">
      <alignment horizontal="center" vertical="top"/>
    </xf>
    <xf numFmtId="181" fontId="5" fillId="25" borderId="23" xfId="0" applyNumberFormat="1" applyFont="1" applyFill="1" applyBorder="1" applyAlignment="1">
      <alignment horizontal="center" vertical="top"/>
    </xf>
    <xf numFmtId="181" fontId="5" fillId="25" borderId="12" xfId="0" applyNumberFormat="1" applyFont="1" applyFill="1" applyBorder="1" applyAlignment="1">
      <alignment horizontal="center" vertical="top"/>
    </xf>
    <xf numFmtId="181" fontId="5" fillId="25" borderId="45" xfId="0" applyNumberFormat="1" applyFont="1" applyFill="1" applyBorder="1" applyAlignment="1">
      <alignment horizontal="center" vertical="top"/>
    </xf>
    <xf numFmtId="43" fontId="27" fillId="25" borderId="17" xfId="1" applyFont="1" applyFill="1" applyBorder="1" applyAlignment="1">
      <alignment horizontal="center" vertical="top"/>
    </xf>
    <xf numFmtId="164" fontId="11" fillId="0" borderId="54" xfId="4" applyNumberFormat="1" applyFont="1" applyBorder="1" applyAlignment="1" applyProtection="1">
      <alignment horizontal="center"/>
      <protection locked="0"/>
    </xf>
    <xf numFmtId="178" fontId="11" fillId="0" borderId="54" xfId="4" applyNumberFormat="1" applyFont="1" applyBorder="1" applyAlignment="1" applyProtection="1">
      <alignment horizontal="center"/>
      <protection locked="0"/>
    </xf>
    <xf numFmtId="165" fontId="11" fillId="0" borderId="54" xfId="4" applyNumberFormat="1" applyFont="1" applyBorder="1" applyAlignment="1" applyProtection="1">
      <alignment horizontal="center"/>
      <protection locked="0"/>
    </xf>
  </cellXfs>
  <cellStyles count="6">
    <cellStyle name="20% - Accent6" xfId="2" builtinId="50"/>
    <cellStyle name="Comma" xfId="1" builtinId="3"/>
    <cellStyle name="Normal" xfId="0" builtinId="0"/>
    <cellStyle name="Normal 10" xfId="4" xr:uid="{FC1D32E3-C0F4-4513-9B0A-551A2AB916BA}"/>
    <cellStyle name="Normal 3" xfId="3" xr:uid="{D50C7773-992A-4F98-99D3-E8CA8B428A8F}"/>
    <cellStyle name="Normal_Sheet1" xfId="5" xr:uid="{3680D643-73CF-44AA-92DF-9BC4BDD7A9E1}"/>
  </cellStyles>
  <dxfs count="199">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color rgb="FFC00000"/>
      </font>
      <fill>
        <patternFill>
          <bgColor theme="9" tint="0.59996337778862885"/>
        </patternFill>
      </fill>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000000"/>
      <color rgb="FF3366CC"/>
      <color rgb="FFA50021"/>
      <color rgb="FFFFFFFF"/>
      <color rgb="FF008000"/>
      <color rgb="FF0066FF"/>
      <color rgb="FF66CC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036F3-61DE-4223-837B-11F63EE3E420}">
  <sheetPr codeName="Sheet1">
    <tabColor rgb="FFA50021"/>
  </sheetPr>
  <dimension ref="A1:Z97"/>
  <sheetViews>
    <sheetView zoomScaleNormal="100" workbookViewId="0">
      <selection activeCell="G18" sqref="G18"/>
    </sheetView>
  </sheetViews>
  <sheetFormatPr defaultColWidth="9" defaultRowHeight="15" x14ac:dyDescent="0.25"/>
  <cols>
    <col min="1" max="1" width="25" style="36" bestFit="1" customWidth="1"/>
    <col min="2" max="13" width="13.5703125" style="37" bestFit="1" customWidth="1"/>
    <col min="14" max="19" width="9" style="2"/>
    <col min="21" max="16384" width="9" style="2"/>
  </cols>
  <sheetData>
    <row r="1" spans="1:26" ht="11.25" x14ac:dyDescent="0.2">
      <c r="A1" s="760" t="s">
        <v>0</v>
      </c>
      <c r="B1" s="763" t="s">
        <v>1</v>
      </c>
      <c r="C1" s="763" t="s">
        <v>881</v>
      </c>
      <c r="D1" s="763" t="s">
        <v>873</v>
      </c>
      <c r="E1" s="763" t="s">
        <v>2</v>
      </c>
      <c r="F1" s="763" t="s">
        <v>3</v>
      </c>
      <c r="G1" s="763" t="s">
        <v>4</v>
      </c>
      <c r="H1" s="763" t="s">
        <v>5</v>
      </c>
      <c r="I1" s="763" t="s">
        <v>6</v>
      </c>
      <c r="J1" s="763" t="s">
        <v>7</v>
      </c>
      <c r="K1" s="763" t="s">
        <v>850</v>
      </c>
      <c r="L1" s="763" t="s">
        <v>895</v>
      </c>
      <c r="M1" s="763" t="s">
        <v>896</v>
      </c>
      <c r="O1" s="1"/>
      <c r="P1" s="1"/>
      <c r="Q1" s="1"/>
      <c r="R1" s="1"/>
      <c r="S1" s="1"/>
      <c r="T1" s="1"/>
      <c r="U1" s="1"/>
      <c r="V1" s="1"/>
      <c r="W1" s="1"/>
      <c r="X1" s="1"/>
      <c r="Y1" s="1"/>
      <c r="Z1" s="1"/>
    </row>
    <row r="2" spans="1:26" x14ac:dyDescent="0.25">
      <c r="A2" s="3" t="s">
        <v>8</v>
      </c>
      <c r="B2" s="705" t="str">
        <f>+IF(AND($B$4="Yes", COUNTIFS($B$4:$AK$4, "Yes")=1),"FARMAR", "PRO FORMA")</f>
        <v>PRO FORMA</v>
      </c>
      <c r="C2" s="705" t="s">
        <v>9</v>
      </c>
      <c r="D2" s="705" t="s">
        <v>9</v>
      </c>
      <c r="E2" s="705" t="s">
        <v>9</v>
      </c>
      <c r="F2" s="705" t="s">
        <v>9</v>
      </c>
      <c r="G2" s="705" t="s">
        <v>9</v>
      </c>
      <c r="H2" s="705" t="s">
        <v>9</v>
      </c>
      <c r="I2" s="705" t="s">
        <v>9</v>
      </c>
      <c r="J2" s="705" t="s">
        <v>9</v>
      </c>
      <c r="K2" s="705" t="s">
        <v>9</v>
      </c>
      <c r="L2" s="705" t="s">
        <v>9</v>
      </c>
      <c r="M2" s="705" t="s">
        <v>9</v>
      </c>
    </row>
    <row r="3" spans="1:26" x14ac:dyDescent="0.25">
      <c r="A3" s="4" t="s">
        <v>10</v>
      </c>
      <c r="B3" s="5" t="s">
        <v>11</v>
      </c>
      <c r="C3" s="5" t="s">
        <v>11</v>
      </c>
      <c r="D3" s="5" t="s">
        <v>11</v>
      </c>
      <c r="E3" s="5" t="s">
        <v>11</v>
      </c>
      <c r="F3" s="5" t="s">
        <v>11</v>
      </c>
      <c r="G3" s="5" t="s">
        <v>11</v>
      </c>
      <c r="H3" s="5" t="s">
        <v>11</v>
      </c>
      <c r="I3" s="5" t="s">
        <v>11</v>
      </c>
      <c r="J3" s="5" t="s">
        <v>11</v>
      </c>
      <c r="K3" s="5" t="s">
        <v>11</v>
      </c>
      <c r="L3" s="5" t="s">
        <v>11</v>
      </c>
      <c r="M3" s="5" t="s">
        <v>11</v>
      </c>
    </row>
    <row r="4" spans="1:26" x14ac:dyDescent="0.25">
      <c r="A4" s="6" t="s">
        <v>12</v>
      </c>
      <c r="B4" s="438" t="s">
        <v>13</v>
      </c>
      <c r="C4" s="438" t="s">
        <v>13</v>
      </c>
      <c r="D4" s="437" t="s">
        <v>14</v>
      </c>
      <c r="E4" s="437" t="s">
        <v>14</v>
      </c>
      <c r="F4" s="437" t="s">
        <v>14</v>
      </c>
      <c r="G4" s="437" t="s">
        <v>14</v>
      </c>
      <c r="H4" s="437" t="s">
        <v>14</v>
      </c>
      <c r="I4" s="437" t="s">
        <v>14</v>
      </c>
      <c r="J4" s="437" t="s">
        <v>14</v>
      </c>
      <c r="K4" s="437" t="s">
        <v>14</v>
      </c>
      <c r="L4" s="438" t="s">
        <v>13</v>
      </c>
      <c r="M4" s="437" t="s">
        <v>14</v>
      </c>
    </row>
    <row r="5" spans="1:26" x14ac:dyDescent="0.25">
      <c r="A5" s="7" t="s">
        <v>15</v>
      </c>
      <c r="B5" s="438" t="s">
        <v>13</v>
      </c>
      <c r="C5" s="438" t="s">
        <v>14</v>
      </c>
      <c r="D5" s="438" t="s">
        <v>14</v>
      </c>
      <c r="E5" s="438" t="s">
        <v>14</v>
      </c>
      <c r="F5" s="438" t="s">
        <v>14</v>
      </c>
      <c r="G5" s="438" t="s">
        <v>14</v>
      </c>
      <c r="H5" s="438" t="s">
        <v>14</v>
      </c>
      <c r="I5" s="438" t="s">
        <v>14</v>
      </c>
      <c r="J5" s="438" t="s">
        <v>14</v>
      </c>
      <c r="K5" s="438" t="s">
        <v>14</v>
      </c>
      <c r="L5" s="438" t="s">
        <v>14</v>
      </c>
      <c r="M5" s="438" t="s">
        <v>14</v>
      </c>
    </row>
    <row r="6" spans="1:26" x14ac:dyDescent="0.25">
      <c r="A6" s="761" t="s">
        <v>16</v>
      </c>
      <c r="B6" s="764" t="s">
        <v>1</v>
      </c>
      <c r="C6" s="764" t="s">
        <v>881</v>
      </c>
      <c r="D6" s="764" t="s">
        <v>873</v>
      </c>
      <c r="E6" s="764" t="s">
        <v>2</v>
      </c>
      <c r="F6" s="764" t="s">
        <v>3</v>
      </c>
      <c r="G6" s="764" t="s">
        <v>881</v>
      </c>
      <c r="H6" s="764" t="s">
        <v>881</v>
      </c>
      <c r="I6" s="764" t="s">
        <v>6</v>
      </c>
      <c r="J6" s="764" t="s">
        <v>7</v>
      </c>
      <c r="K6" s="764" t="s">
        <v>850</v>
      </c>
      <c r="L6" s="764" t="s">
        <v>895</v>
      </c>
      <c r="M6" s="764" t="s">
        <v>896</v>
      </c>
    </row>
    <row r="7" spans="1:26" x14ac:dyDescent="0.25">
      <c r="A7" s="8" t="s">
        <v>17</v>
      </c>
      <c r="B7" s="439">
        <v>43182</v>
      </c>
      <c r="C7" s="439">
        <v>44075</v>
      </c>
      <c r="D7" s="439">
        <v>44470</v>
      </c>
      <c r="E7" s="439">
        <v>44470</v>
      </c>
      <c r="F7" s="439">
        <v>44378</v>
      </c>
      <c r="G7" s="439">
        <v>44044</v>
      </c>
      <c r="H7" s="439">
        <v>43891</v>
      </c>
      <c r="I7" s="439">
        <v>44287</v>
      </c>
      <c r="J7" s="439">
        <v>44378</v>
      </c>
      <c r="K7" s="439">
        <v>44197</v>
      </c>
      <c r="L7" s="439">
        <v>44287</v>
      </c>
      <c r="M7" s="439">
        <v>44470</v>
      </c>
    </row>
    <row r="8" spans="1:26" x14ac:dyDescent="0.25">
      <c r="A8" s="9" t="s">
        <v>18</v>
      </c>
      <c r="B8" s="440">
        <v>2</v>
      </c>
      <c r="C8" s="440">
        <v>3</v>
      </c>
      <c r="D8" s="440">
        <v>3</v>
      </c>
      <c r="E8" s="440">
        <v>1</v>
      </c>
      <c r="F8" s="440">
        <v>1</v>
      </c>
      <c r="G8" s="440">
        <v>3</v>
      </c>
      <c r="H8" s="440">
        <v>3</v>
      </c>
      <c r="I8" s="440">
        <v>1</v>
      </c>
      <c r="J8" s="440">
        <v>2</v>
      </c>
      <c r="K8" s="440">
        <v>1</v>
      </c>
      <c r="L8" s="440">
        <v>1</v>
      </c>
      <c r="M8" s="440">
        <v>2</v>
      </c>
    </row>
    <row r="9" spans="1:26" x14ac:dyDescent="0.25">
      <c r="A9" s="9" t="s">
        <v>19</v>
      </c>
      <c r="B9" s="441">
        <v>1</v>
      </c>
      <c r="C9" s="441">
        <v>-1</v>
      </c>
      <c r="D9" s="441">
        <v>-1</v>
      </c>
      <c r="E9" s="441">
        <v>2</v>
      </c>
      <c r="F9" s="441">
        <v>2</v>
      </c>
      <c r="G9" s="441">
        <v>-1</v>
      </c>
      <c r="H9" s="441">
        <v>-1</v>
      </c>
      <c r="I9" s="441">
        <v>3</v>
      </c>
      <c r="J9" s="441">
        <v>1</v>
      </c>
      <c r="K9" s="441">
        <v>2</v>
      </c>
      <c r="L9" s="441">
        <v>3</v>
      </c>
      <c r="M9" s="441">
        <v>1</v>
      </c>
    </row>
    <row r="10" spans="1:26" ht="22.5" x14ac:dyDescent="0.25">
      <c r="A10" s="762" t="s">
        <v>20</v>
      </c>
      <c r="B10" s="764" t="s">
        <v>21</v>
      </c>
      <c r="C10" s="764" t="s">
        <v>882</v>
      </c>
      <c r="D10" s="764" t="s">
        <v>882</v>
      </c>
      <c r="E10" s="764" t="s">
        <v>22</v>
      </c>
      <c r="F10" s="764" t="s">
        <v>23</v>
      </c>
      <c r="G10" s="764" t="s">
        <v>882</v>
      </c>
      <c r="H10" s="764" t="s">
        <v>882</v>
      </c>
      <c r="I10" s="764" t="s">
        <v>24</v>
      </c>
      <c r="J10" s="764" t="s">
        <v>25</v>
      </c>
      <c r="K10" s="764" t="s">
        <v>851</v>
      </c>
      <c r="L10" s="764" t="s">
        <v>897</v>
      </c>
      <c r="M10" s="764" t="s">
        <v>898</v>
      </c>
    </row>
    <row r="11" spans="1:26" x14ac:dyDescent="0.25">
      <c r="A11" s="8" t="s">
        <v>26</v>
      </c>
      <c r="B11" s="706">
        <v>93</v>
      </c>
      <c r="C11" s="706">
        <v>8</v>
      </c>
      <c r="D11" s="706">
        <v>7</v>
      </c>
      <c r="E11" s="706">
        <v>90</v>
      </c>
      <c r="F11" s="706">
        <v>125</v>
      </c>
      <c r="G11" s="706">
        <v>8</v>
      </c>
      <c r="H11" s="706">
        <v>8</v>
      </c>
      <c r="I11" s="706">
        <v>110</v>
      </c>
      <c r="J11" s="706">
        <v>51</v>
      </c>
      <c r="K11" s="706">
        <f>123+30</f>
        <v>153</v>
      </c>
      <c r="L11" s="706">
        <v>51</v>
      </c>
      <c r="M11" s="706">
        <v>60</v>
      </c>
    </row>
    <row r="12" spans="1:26" x14ac:dyDescent="0.25">
      <c r="A12" s="6" t="s">
        <v>27</v>
      </c>
      <c r="B12" s="707">
        <f>6150-I12</f>
        <v>6150</v>
      </c>
      <c r="C12" s="707">
        <v>0</v>
      </c>
      <c r="D12" s="707">
        <v>0</v>
      </c>
      <c r="E12" s="707">
        <v>0</v>
      </c>
      <c r="F12" s="707">
        <v>0</v>
      </c>
      <c r="G12" s="707">
        <v>0</v>
      </c>
      <c r="H12" s="707">
        <v>0</v>
      </c>
      <c r="I12" s="707">
        <v>0</v>
      </c>
      <c r="J12" s="707">
        <v>0</v>
      </c>
      <c r="K12" s="707">
        <v>6000</v>
      </c>
      <c r="L12" s="707">
        <v>0</v>
      </c>
      <c r="M12" s="707">
        <v>0</v>
      </c>
    </row>
    <row r="13" spans="1:26" x14ac:dyDescent="0.25">
      <c r="A13" s="4" t="s">
        <v>28</v>
      </c>
      <c r="B13" s="5" t="s">
        <v>11</v>
      </c>
      <c r="C13" s="5" t="s">
        <v>11</v>
      </c>
      <c r="D13" s="5" t="s">
        <v>11</v>
      </c>
      <c r="E13" s="5" t="s">
        <v>11</v>
      </c>
      <c r="F13" s="5" t="s">
        <v>11</v>
      </c>
      <c r="G13" s="5" t="s">
        <v>11</v>
      </c>
      <c r="H13" s="5" t="s">
        <v>11</v>
      </c>
      <c r="I13" s="5" t="s">
        <v>11</v>
      </c>
      <c r="J13" s="5" t="s">
        <v>11</v>
      </c>
      <c r="K13" s="5" t="s">
        <v>11</v>
      </c>
      <c r="L13" s="5" t="s">
        <v>11</v>
      </c>
      <c r="M13" s="5" t="s">
        <v>11</v>
      </c>
    </row>
    <row r="14" spans="1:26" x14ac:dyDescent="0.25">
      <c r="A14" s="8" t="s">
        <v>29</v>
      </c>
      <c r="B14" s="443">
        <v>0.25</v>
      </c>
      <c r="C14" s="443">
        <v>0.25</v>
      </c>
      <c r="D14" s="443">
        <v>0.25</v>
      </c>
      <c r="E14" s="443">
        <v>0.28000000000000003</v>
      </c>
      <c r="F14" s="443">
        <v>0.28000000000000003</v>
      </c>
      <c r="G14" s="443">
        <v>0.25</v>
      </c>
      <c r="H14" s="443">
        <v>0.25</v>
      </c>
      <c r="I14" s="443">
        <v>0.27</v>
      </c>
      <c r="J14" s="443">
        <v>0.25</v>
      </c>
      <c r="K14" s="443">
        <v>0.25</v>
      </c>
      <c r="L14" s="443">
        <v>0.25</v>
      </c>
      <c r="M14" s="443">
        <v>0.25</v>
      </c>
    </row>
    <row r="15" spans="1:26" ht="22.5" x14ac:dyDescent="0.25">
      <c r="A15" s="10" t="s">
        <v>30</v>
      </c>
      <c r="B15" s="444">
        <v>0.96099999999999997</v>
      </c>
      <c r="C15" s="444">
        <v>1.05</v>
      </c>
      <c r="D15" s="444">
        <v>1.05</v>
      </c>
      <c r="E15" s="444">
        <v>0.96</v>
      </c>
      <c r="F15" s="444">
        <v>0.96</v>
      </c>
      <c r="G15" s="444">
        <v>1.05</v>
      </c>
      <c r="H15" s="444">
        <v>1.05</v>
      </c>
      <c r="I15" s="444">
        <v>0.96299999999999997</v>
      </c>
      <c r="J15" s="444">
        <v>0.96099999999999997</v>
      </c>
      <c r="K15" s="444">
        <v>0.96099999999999997</v>
      </c>
      <c r="L15" s="444">
        <v>0.96099999999999997</v>
      </c>
      <c r="M15" s="444">
        <v>0.96099999999999997</v>
      </c>
    </row>
    <row r="16" spans="1:26" ht="22.5" x14ac:dyDescent="0.25">
      <c r="A16" s="8" t="s">
        <v>31</v>
      </c>
      <c r="B16" s="445">
        <v>1.2607999999999999</v>
      </c>
      <c r="C16" s="445">
        <v>1.2607999999999999</v>
      </c>
      <c r="D16" s="445">
        <v>1.2607999999999999</v>
      </c>
      <c r="E16" s="445">
        <v>1.2607999999999999</v>
      </c>
      <c r="F16" s="445">
        <v>1.2607999999999999</v>
      </c>
      <c r="G16" s="445">
        <v>1.2607999999999999</v>
      </c>
      <c r="H16" s="445">
        <v>1.2607999999999999</v>
      </c>
      <c r="I16" s="445">
        <v>1.2607999999999999</v>
      </c>
      <c r="J16" s="445">
        <v>1.2607999999999999</v>
      </c>
      <c r="K16" s="445">
        <v>1.2607999999999999</v>
      </c>
      <c r="L16" s="445">
        <v>1.2607999999999999</v>
      </c>
      <c r="M16" s="445">
        <v>1.2607999999999999</v>
      </c>
    </row>
    <row r="17" spans="1:13" x14ac:dyDescent="0.25">
      <c r="A17" s="11" t="s">
        <v>32</v>
      </c>
      <c r="B17" s="12">
        <f>SUM(B28:B32)</f>
        <v>134.53278999999998</v>
      </c>
      <c r="C17" s="12">
        <v>128</v>
      </c>
      <c r="D17" s="12">
        <v>128</v>
      </c>
      <c r="E17" s="12">
        <v>120</v>
      </c>
      <c r="F17" s="12">
        <v>120</v>
      </c>
      <c r="G17" s="12">
        <v>128</v>
      </c>
      <c r="H17" s="12">
        <v>93</v>
      </c>
      <c r="I17" s="12">
        <f>SUM(I28:I32)</f>
        <v>100</v>
      </c>
      <c r="J17" s="12">
        <f>SUM(J28:J32)</f>
        <v>134.53278999999998</v>
      </c>
      <c r="K17" s="12">
        <f>SUM(K28:K32)</f>
        <v>134.53278999999998</v>
      </c>
      <c r="L17" s="12">
        <f>SUM(L28:L32)</f>
        <v>134.53278999999998</v>
      </c>
      <c r="M17" s="12">
        <f>SUM(M28:M32)</f>
        <v>134.53278999999998</v>
      </c>
    </row>
    <row r="18" spans="1:13" ht="22.5" x14ac:dyDescent="0.25">
      <c r="A18" s="10" t="s">
        <v>33</v>
      </c>
      <c r="B18" s="446">
        <v>73.430000000000007</v>
      </c>
      <c r="C18" s="446">
        <f t="shared" ref="C18:D22" si="0">+C28/C23</f>
        <v>64.488559366416808</v>
      </c>
      <c r="D18" s="446">
        <f t="shared" si="0"/>
        <v>64.488559366416808</v>
      </c>
      <c r="E18" s="446">
        <v>60.458024406015753</v>
      </c>
      <c r="F18" s="446">
        <v>60.458024406015753</v>
      </c>
      <c r="G18" s="446">
        <v>46.854968914662209</v>
      </c>
      <c r="H18" s="446">
        <v>46.854968914662209</v>
      </c>
      <c r="I18" s="446">
        <f t="shared" ref="I18:I22" si="1">+I28/I23</f>
        <v>107.06108488565287</v>
      </c>
      <c r="J18" s="446">
        <v>73.430000000000007</v>
      </c>
      <c r="K18" s="446">
        <v>73.430000000000007</v>
      </c>
      <c r="L18" s="446">
        <v>73.430000000000007</v>
      </c>
      <c r="M18" s="446">
        <v>73.430000000000007</v>
      </c>
    </row>
    <row r="19" spans="1:13" ht="22.5" x14ac:dyDescent="0.25">
      <c r="A19" s="10" t="s">
        <v>34</v>
      </c>
      <c r="B19" s="446">
        <v>45.67</v>
      </c>
      <c r="C19" s="446">
        <f t="shared" si="0"/>
        <v>41.970771970450308</v>
      </c>
      <c r="D19" s="446">
        <f t="shared" si="0"/>
        <v>41.970771970450308</v>
      </c>
      <c r="E19" s="446">
        <v>39.347598722297164</v>
      </c>
      <c r="F19" s="446">
        <v>39.347598722297164</v>
      </c>
      <c r="G19" s="446">
        <v>30.494389009780299</v>
      </c>
      <c r="H19" s="446">
        <v>30.494389009780299</v>
      </c>
      <c r="I19" s="446">
        <f t="shared" si="1"/>
        <v>32.789665601914294</v>
      </c>
      <c r="J19" s="446">
        <v>45.67</v>
      </c>
      <c r="K19" s="446">
        <v>45.67</v>
      </c>
      <c r="L19" s="446">
        <v>45.67</v>
      </c>
      <c r="M19" s="446">
        <v>45.67</v>
      </c>
    </row>
    <row r="20" spans="1:13" ht="22.5" x14ac:dyDescent="0.25">
      <c r="A20" s="10" t="s">
        <v>35</v>
      </c>
      <c r="B20" s="446">
        <v>13.83</v>
      </c>
      <c r="C20" s="446">
        <f t="shared" si="0"/>
        <v>14.089579637139151</v>
      </c>
      <c r="D20" s="446">
        <f t="shared" si="0"/>
        <v>14.089579637139151</v>
      </c>
      <c r="E20" s="446">
        <v>13.208980909817951</v>
      </c>
      <c r="F20" s="446">
        <v>13.208980909817951</v>
      </c>
      <c r="G20" s="446">
        <v>10.236960205108913</v>
      </c>
      <c r="H20" s="446">
        <v>10.236960205108913</v>
      </c>
      <c r="I20" s="446">
        <f t="shared" si="1"/>
        <v>11.007484091514957</v>
      </c>
      <c r="J20" s="446">
        <v>13.83</v>
      </c>
      <c r="K20" s="446">
        <v>13.83</v>
      </c>
      <c r="L20" s="446">
        <v>13.83</v>
      </c>
      <c r="M20" s="446">
        <v>13.83</v>
      </c>
    </row>
    <row r="21" spans="1:13" ht="22.5" x14ac:dyDescent="0.25">
      <c r="A21" s="10" t="s">
        <v>36</v>
      </c>
      <c r="B21" s="446">
        <v>3.976</v>
      </c>
      <c r="C21" s="446">
        <f t="shared" si="0"/>
        <v>3.9587036443415542</v>
      </c>
      <c r="D21" s="446">
        <f t="shared" si="0"/>
        <v>3.9587036443415542</v>
      </c>
      <c r="E21" s="446">
        <v>3.7112846665702071</v>
      </c>
      <c r="F21" s="446">
        <v>3.7112846665702071</v>
      </c>
      <c r="G21" s="446">
        <v>2.8762456165919104</v>
      </c>
      <c r="H21" s="446">
        <v>2.8762456165919104</v>
      </c>
      <c r="I21" s="446">
        <f t="shared" si="1"/>
        <v>3.0927372221418392</v>
      </c>
      <c r="J21" s="446">
        <v>3.976</v>
      </c>
      <c r="K21" s="446">
        <v>3.976</v>
      </c>
      <c r="L21" s="446">
        <v>3.976</v>
      </c>
      <c r="M21" s="446">
        <v>3.976</v>
      </c>
    </row>
    <row r="22" spans="1:13" ht="22.5" x14ac:dyDescent="0.25">
      <c r="A22" s="10" t="s">
        <v>37</v>
      </c>
      <c r="B22" s="446">
        <v>11.215</v>
      </c>
      <c r="C22" s="446">
        <f t="shared" si="0"/>
        <v>15.600697694901065</v>
      </c>
      <c r="D22" s="446">
        <f t="shared" si="0"/>
        <v>15.600697694901065</v>
      </c>
      <c r="E22" s="446">
        <v>14.62565408896975</v>
      </c>
      <c r="F22" s="446">
        <v>14.62565408896975</v>
      </c>
      <c r="G22" s="446">
        <v>11.334881918951556</v>
      </c>
      <c r="H22" s="446">
        <v>11.334881918951556</v>
      </c>
      <c r="I22" s="446">
        <f t="shared" si="1"/>
        <v>12.188045074141455</v>
      </c>
      <c r="J22" s="446">
        <v>11.215</v>
      </c>
      <c r="K22" s="446">
        <v>11.215</v>
      </c>
      <c r="L22" s="446">
        <v>11.215</v>
      </c>
      <c r="M22" s="446">
        <v>11.215</v>
      </c>
    </row>
    <row r="23" spans="1:13" ht="22.5" x14ac:dyDescent="0.25">
      <c r="A23" s="8" t="s">
        <v>38</v>
      </c>
      <c r="B23" s="447">
        <v>0.85</v>
      </c>
      <c r="C23" s="447">
        <v>0.85</v>
      </c>
      <c r="D23" s="447">
        <v>0.85</v>
      </c>
      <c r="E23" s="447">
        <v>0.85</v>
      </c>
      <c r="F23" s="447">
        <v>0.85</v>
      </c>
      <c r="G23" s="447">
        <v>0.85</v>
      </c>
      <c r="H23" s="447">
        <v>0.85</v>
      </c>
      <c r="I23" s="447">
        <v>0.4</v>
      </c>
      <c r="J23" s="447">
        <v>0.85</v>
      </c>
      <c r="K23" s="447">
        <v>0.85</v>
      </c>
      <c r="L23" s="447">
        <v>0.85</v>
      </c>
      <c r="M23" s="447">
        <v>0.85</v>
      </c>
    </row>
    <row r="24" spans="1:13" ht="22.5" x14ac:dyDescent="0.25">
      <c r="A24" s="8" t="s">
        <v>39</v>
      </c>
      <c r="B24" s="447">
        <v>0.95</v>
      </c>
      <c r="C24" s="447">
        <v>0.95</v>
      </c>
      <c r="D24" s="447">
        <v>0.95</v>
      </c>
      <c r="E24" s="447">
        <v>0.95</v>
      </c>
      <c r="F24" s="447">
        <v>0.95</v>
      </c>
      <c r="G24" s="447">
        <v>0.95</v>
      </c>
      <c r="H24" s="447">
        <v>0.95</v>
      </c>
      <c r="I24" s="447">
        <v>0.95</v>
      </c>
      <c r="J24" s="447">
        <v>0.95</v>
      </c>
      <c r="K24" s="447">
        <v>0.95</v>
      </c>
      <c r="L24" s="447">
        <v>0.95</v>
      </c>
      <c r="M24" s="447">
        <v>0.95</v>
      </c>
    </row>
    <row r="25" spans="1:13" ht="22.5" x14ac:dyDescent="0.25">
      <c r="A25" s="8" t="s">
        <v>40</v>
      </c>
      <c r="B25" s="447">
        <v>0.99</v>
      </c>
      <c r="C25" s="447">
        <v>0.99</v>
      </c>
      <c r="D25" s="447">
        <v>0.99</v>
      </c>
      <c r="E25" s="447">
        <v>0.99</v>
      </c>
      <c r="F25" s="447">
        <v>0.99</v>
      </c>
      <c r="G25" s="447">
        <v>0.99</v>
      </c>
      <c r="H25" s="447">
        <v>0.99</v>
      </c>
      <c r="I25" s="447">
        <v>0.99</v>
      </c>
      <c r="J25" s="447">
        <v>0.99</v>
      </c>
      <c r="K25" s="447">
        <v>0.99</v>
      </c>
      <c r="L25" s="447">
        <v>0.99</v>
      </c>
      <c r="M25" s="447">
        <v>0.99</v>
      </c>
    </row>
    <row r="26" spans="1:13" ht="22.5" x14ac:dyDescent="0.25">
      <c r="A26" s="8" t="s">
        <v>41</v>
      </c>
      <c r="B26" s="447">
        <v>0.99</v>
      </c>
      <c r="C26" s="447">
        <v>0.99</v>
      </c>
      <c r="D26" s="447">
        <v>0.99</v>
      </c>
      <c r="E26" s="447">
        <v>0.99</v>
      </c>
      <c r="F26" s="447">
        <v>0.99</v>
      </c>
      <c r="G26" s="447">
        <v>0.99</v>
      </c>
      <c r="H26" s="447">
        <v>0.99</v>
      </c>
      <c r="I26" s="447">
        <v>0.99</v>
      </c>
      <c r="J26" s="447">
        <v>0.99</v>
      </c>
      <c r="K26" s="447">
        <v>0.99</v>
      </c>
      <c r="L26" s="447">
        <v>0.99</v>
      </c>
      <c r="M26" s="447">
        <v>0.99</v>
      </c>
    </row>
    <row r="27" spans="1:13" ht="22.5" x14ac:dyDescent="0.25">
      <c r="A27" s="8" t="s">
        <v>42</v>
      </c>
      <c r="B27" s="447">
        <v>0.99</v>
      </c>
      <c r="C27" s="447">
        <v>0.99</v>
      </c>
      <c r="D27" s="447">
        <v>0.99</v>
      </c>
      <c r="E27" s="447">
        <v>0.99</v>
      </c>
      <c r="F27" s="447">
        <v>0.99</v>
      </c>
      <c r="G27" s="447">
        <v>0.99</v>
      </c>
      <c r="H27" s="447">
        <v>0.99</v>
      </c>
      <c r="I27" s="447">
        <v>0.99</v>
      </c>
      <c r="J27" s="447">
        <v>0.99</v>
      </c>
      <c r="K27" s="447">
        <v>0.99</v>
      </c>
      <c r="L27" s="447">
        <v>0.99</v>
      </c>
      <c r="M27" s="447">
        <v>0.99</v>
      </c>
    </row>
    <row r="28" spans="1:13" ht="22.5" x14ac:dyDescent="0.25">
      <c r="A28" s="10" t="s">
        <v>43</v>
      </c>
      <c r="B28" s="446">
        <f t="shared" ref="B28:H32" si="2">+B18*B23</f>
        <v>62.415500000000002</v>
      </c>
      <c r="C28" s="446">
        <v>54.815275461454291</v>
      </c>
      <c r="D28" s="446">
        <v>54.815275461454291</v>
      </c>
      <c r="E28" s="446">
        <f t="shared" si="2"/>
        <v>51.389320745113388</v>
      </c>
      <c r="F28" s="446">
        <f t="shared" si="2"/>
        <v>51.389320745113388</v>
      </c>
      <c r="G28" s="446">
        <f t="shared" si="2"/>
        <v>39.826723577462879</v>
      </c>
      <c r="H28" s="446">
        <f t="shared" si="2"/>
        <v>39.826723577462879</v>
      </c>
      <c r="I28" s="446">
        <v>42.824433954261153</v>
      </c>
      <c r="J28" s="446">
        <f t="shared" ref="J28:K32" si="3">+J18*J23</f>
        <v>62.415500000000002</v>
      </c>
      <c r="K28" s="446">
        <f t="shared" si="3"/>
        <v>62.415500000000002</v>
      </c>
      <c r="L28" s="446">
        <f t="shared" ref="L28:M28" si="4">+L18*L23</f>
        <v>62.415500000000002</v>
      </c>
      <c r="M28" s="446">
        <f t="shared" si="4"/>
        <v>62.415500000000002</v>
      </c>
    </row>
    <row r="29" spans="1:13" ht="22.5" x14ac:dyDescent="0.25">
      <c r="A29" s="10" t="s">
        <v>44</v>
      </c>
      <c r="B29" s="446">
        <f t="shared" si="2"/>
        <v>43.386499999999998</v>
      </c>
      <c r="C29" s="446">
        <v>39.872233371927791</v>
      </c>
      <c r="D29" s="446">
        <v>39.872233371927791</v>
      </c>
      <c r="E29" s="446">
        <f t="shared" si="2"/>
        <v>37.380218786182304</v>
      </c>
      <c r="F29" s="446">
        <f t="shared" si="2"/>
        <v>37.380218786182304</v>
      </c>
      <c r="G29" s="446">
        <f t="shared" si="2"/>
        <v>28.969669559291283</v>
      </c>
      <c r="H29" s="446">
        <f t="shared" si="2"/>
        <v>28.969669559291283</v>
      </c>
      <c r="I29" s="446">
        <v>31.150182321818576</v>
      </c>
      <c r="J29" s="446">
        <f t="shared" si="3"/>
        <v>43.386499999999998</v>
      </c>
      <c r="K29" s="446">
        <f t="shared" si="3"/>
        <v>43.386499999999998</v>
      </c>
      <c r="L29" s="446">
        <f t="shared" ref="L29:M29" si="5">+L19*L24</f>
        <v>43.386499999999998</v>
      </c>
      <c r="M29" s="446">
        <f t="shared" si="5"/>
        <v>43.386499999999998</v>
      </c>
    </row>
    <row r="30" spans="1:13" ht="22.5" x14ac:dyDescent="0.25">
      <c r="A30" s="10" t="s">
        <v>45</v>
      </c>
      <c r="B30" s="446">
        <f t="shared" si="2"/>
        <v>13.691699999999999</v>
      </c>
      <c r="C30" s="446">
        <v>13.948683840767758</v>
      </c>
      <c r="D30" s="446">
        <v>13.948683840767758</v>
      </c>
      <c r="E30" s="446">
        <f t="shared" si="2"/>
        <v>13.076891100719772</v>
      </c>
      <c r="F30" s="446">
        <f t="shared" si="2"/>
        <v>13.076891100719772</v>
      </c>
      <c r="G30" s="446">
        <f t="shared" si="2"/>
        <v>10.134590603057823</v>
      </c>
      <c r="H30" s="446">
        <f t="shared" si="2"/>
        <v>10.134590603057823</v>
      </c>
      <c r="I30" s="446">
        <v>10.897409250599807</v>
      </c>
      <c r="J30" s="446">
        <f t="shared" si="3"/>
        <v>13.691699999999999</v>
      </c>
      <c r="K30" s="446">
        <f t="shared" si="3"/>
        <v>13.691699999999999</v>
      </c>
      <c r="L30" s="446">
        <f t="shared" ref="L30:M30" si="6">+L20*L25</f>
        <v>13.691699999999999</v>
      </c>
      <c r="M30" s="446">
        <f t="shared" si="6"/>
        <v>13.691699999999999</v>
      </c>
    </row>
    <row r="31" spans="1:13" ht="22.5" x14ac:dyDescent="0.25">
      <c r="A31" s="10" t="s">
        <v>46</v>
      </c>
      <c r="B31" s="446">
        <f t="shared" si="2"/>
        <v>3.9362399999999997</v>
      </c>
      <c r="C31" s="446">
        <v>3.9191166078981388</v>
      </c>
      <c r="D31" s="446">
        <v>3.9191166078981388</v>
      </c>
      <c r="E31" s="446">
        <f t="shared" si="2"/>
        <v>3.674171819904505</v>
      </c>
      <c r="F31" s="446">
        <f t="shared" si="2"/>
        <v>3.674171819904505</v>
      </c>
      <c r="G31" s="446">
        <f t="shared" si="2"/>
        <v>2.8474831604259911</v>
      </c>
      <c r="H31" s="446">
        <f t="shared" si="2"/>
        <v>2.8474831604259911</v>
      </c>
      <c r="I31" s="446">
        <v>3.0618098499204209</v>
      </c>
      <c r="J31" s="446">
        <f t="shared" si="3"/>
        <v>3.9362399999999997</v>
      </c>
      <c r="K31" s="446">
        <f t="shared" si="3"/>
        <v>3.9362399999999997</v>
      </c>
      <c r="L31" s="446">
        <f t="shared" ref="L31:M31" si="7">+L21*L26</f>
        <v>3.9362399999999997</v>
      </c>
      <c r="M31" s="446">
        <f t="shared" si="7"/>
        <v>3.9362399999999997</v>
      </c>
    </row>
    <row r="32" spans="1:13" ht="22.5" x14ac:dyDescent="0.25">
      <c r="A32" s="10" t="s">
        <v>47</v>
      </c>
      <c r="B32" s="446">
        <f t="shared" si="2"/>
        <v>11.10285</v>
      </c>
      <c r="C32" s="446">
        <v>15.444690717952055</v>
      </c>
      <c r="D32" s="446">
        <v>15.444690717952055</v>
      </c>
      <c r="E32" s="446">
        <f t="shared" si="2"/>
        <v>14.479397548080053</v>
      </c>
      <c r="F32" s="446">
        <f t="shared" si="2"/>
        <v>14.479397548080053</v>
      </c>
      <c r="G32" s="446">
        <f t="shared" si="2"/>
        <v>11.221533099762039</v>
      </c>
      <c r="H32" s="446">
        <f t="shared" si="2"/>
        <v>11.221533099762039</v>
      </c>
      <c r="I32" s="446">
        <v>12.06616462340004</v>
      </c>
      <c r="J32" s="446">
        <f t="shared" si="3"/>
        <v>11.10285</v>
      </c>
      <c r="K32" s="446">
        <f t="shared" si="3"/>
        <v>11.10285</v>
      </c>
      <c r="L32" s="446">
        <f t="shared" ref="L32:M32" si="8">+L22*L27</f>
        <v>11.10285</v>
      </c>
      <c r="M32" s="446">
        <f t="shared" si="8"/>
        <v>11.10285</v>
      </c>
    </row>
    <row r="33" spans="1:13" x14ac:dyDescent="0.25">
      <c r="A33" s="4" t="s">
        <v>48</v>
      </c>
      <c r="B33" s="5" t="s">
        <v>11</v>
      </c>
      <c r="C33" s="5" t="s">
        <v>11</v>
      </c>
      <c r="D33" s="5" t="s">
        <v>11</v>
      </c>
      <c r="E33" s="5" t="s">
        <v>11</v>
      </c>
      <c r="F33" s="5" t="s">
        <v>11</v>
      </c>
      <c r="G33" s="5" t="s">
        <v>11</v>
      </c>
      <c r="H33" s="5" t="s">
        <v>11</v>
      </c>
      <c r="I33" s="5" t="s">
        <v>11</v>
      </c>
      <c r="J33" s="5" t="s">
        <v>11</v>
      </c>
      <c r="K33" s="5" t="s">
        <v>11</v>
      </c>
      <c r="L33" s="5" t="s">
        <v>11</v>
      </c>
      <c r="M33" s="5" t="s">
        <v>11</v>
      </c>
    </row>
    <row r="34" spans="1:13" x14ac:dyDescent="0.25">
      <c r="A34" s="8" t="s">
        <v>49</v>
      </c>
      <c r="B34" s="443">
        <v>4.5999999999999999E-2</v>
      </c>
      <c r="C34" s="443">
        <v>4.5999999999999999E-2</v>
      </c>
      <c r="D34" s="443">
        <v>4.5999999999999999E-2</v>
      </c>
      <c r="E34" s="443">
        <v>4.5999999999999999E-2</v>
      </c>
      <c r="F34" s="443">
        <v>4.5999999999999999E-2</v>
      </c>
      <c r="G34" s="443">
        <v>4.5999999999999999E-2</v>
      </c>
      <c r="H34" s="443">
        <v>4.5999999999999999E-2</v>
      </c>
      <c r="I34" s="443">
        <v>4.5999999999999999E-2</v>
      </c>
      <c r="J34" s="443">
        <v>4.5999999999999999E-2</v>
      </c>
      <c r="K34" s="443">
        <v>4.5999999999999999E-2</v>
      </c>
      <c r="L34" s="443">
        <v>4.5999999999999999E-2</v>
      </c>
      <c r="M34" s="443">
        <v>4.5999999999999999E-2</v>
      </c>
    </row>
    <row r="35" spans="1:13" x14ac:dyDescent="0.25">
      <c r="A35" s="13" t="s">
        <v>50</v>
      </c>
      <c r="B35" s="448">
        <v>7.4999999999999956E-2</v>
      </c>
      <c r="C35" s="448">
        <v>7.4999999999999956E-2</v>
      </c>
      <c r="D35" s="448">
        <v>7.4999999999999956E-2</v>
      </c>
      <c r="E35" s="448">
        <v>7.4999999999999956E-2</v>
      </c>
      <c r="F35" s="448">
        <v>7.4999999999999956E-2</v>
      </c>
      <c r="G35" s="448">
        <v>7.4999999999999956E-2</v>
      </c>
      <c r="H35" s="448">
        <v>7.4999999999999956E-2</v>
      </c>
      <c r="I35" s="448">
        <v>7.4999999999999956E-2</v>
      </c>
      <c r="J35" s="448">
        <v>7.4999999999999956E-2</v>
      </c>
      <c r="K35" s="448">
        <v>7.4999999999999956E-2</v>
      </c>
      <c r="L35" s="448">
        <v>7.4999999999999956E-2</v>
      </c>
      <c r="M35" s="448">
        <v>7.4999999999999956E-2</v>
      </c>
    </row>
    <row r="36" spans="1:13" x14ac:dyDescent="0.25">
      <c r="A36" s="8" t="s">
        <v>51</v>
      </c>
      <c r="B36" s="443">
        <v>7.4999999999999956E-2</v>
      </c>
      <c r="C36" s="443">
        <v>7.4999999999999956E-2</v>
      </c>
      <c r="D36" s="443">
        <v>7.4999999999999956E-2</v>
      </c>
      <c r="E36" s="443">
        <v>7.4999999999999956E-2</v>
      </c>
      <c r="F36" s="443">
        <v>7.4999999999999956E-2</v>
      </c>
      <c r="G36" s="443">
        <v>7.4999999999999956E-2</v>
      </c>
      <c r="H36" s="443">
        <v>7.4999999999999956E-2</v>
      </c>
      <c r="I36" s="443">
        <v>7.4999999999999956E-2</v>
      </c>
      <c r="J36" s="443">
        <v>7.4999999999999956E-2</v>
      </c>
      <c r="K36" s="443">
        <v>7.4999999999999956E-2</v>
      </c>
      <c r="L36" s="443">
        <v>7.4999999999999956E-2</v>
      </c>
      <c r="M36" s="443">
        <v>7.4999999999999956E-2</v>
      </c>
    </row>
    <row r="37" spans="1:13" x14ac:dyDescent="0.25">
      <c r="A37" s="14" t="s">
        <v>52</v>
      </c>
      <c r="B37" s="15">
        <f t="shared" ref="B37:M37" si="9">0.0117+0.00635537</f>
        <v>1.8055370000000001E-2</v>
      </c>
      <c r="C37" s="15">
        <f t="shared" si="9"/>
        <v>1.8055370000000001E-2</v>
      </c>
      <c r="D37" s="15">
        <f t="shared" si="9"/>
        <v>1.8055370000000001E-2</v>
      </c>
      <c r="E37" s="15">
        <f t="shared" si="9"/>
        <v>1.8055370000000001E-2</v>
      </c>
      <c r="F37" s="15">
        <f t="shared" si="9"/>
        <v>1.8055370000000001E-2</v>
      </c>
      <c r="G37" s="15">
        <f t="shared" si="9"/>
        <v>1.8055370000000001E-2</v>
      </c>
      <c r="H37" s="15">
        <f t="shared" si="9"/>
        <v>1.8055370000000001E-2</v>
      </c>
      <c r="I37" s="15">
        <f t="shared" si="9"/>
        <v>1.8055370000000001E-2</v>
      </c>
      <c r="J37" s="15">
        <f t="shared" si="9"/>
        <v>1.8055370000000001E-2</v>
      </c>
      <c r="K37" s="15">
        <f t="shared" si="9"/>
        <v>1.8055370000000001E-2</v>
      </c>
      <c r="L37" s="15">
        <f t="shared" si="9"/>
        <v>1.8055370000000001E-2</v>
      </c>
      <c r="M37" s="15">
        <f t="shared" si="9"/>
        <v>1.8055370000000001E-2</v>
      </c>
    </row>
    <row r="38" spans="1:13" ht="22.5" x14ac:dyDescent="0.25">
      <c r="A38" s="4" t="s">
        <v>53</v>
      </c>
      <c r="B38" s="5"/>
      <c r="C38" s="5" t="s">
        <v>11</v>
      </c>
      <c r="D38" s="5"/>
      <c r="E38" s="5" t="s">
        <v>11</v>
      </c>
      <c r="F38" s="5" t="s">
        <v>11</v>
      </c>
      <c r="G38" s="5" t="s">
        <v>11</v>
      </c>
      <c r="H38" s="5" t="s">
        <v>11</v>
      </c>
      <c r="I38" s="5" t="s">
        <v>11</v>
      </c>
      <c r="J38" s="5" t="s">
        <v>11</v>
      </c>
      <c r="K38" s="5" t="s">
        <v>11</v>
      </c>
      <c r="L38" s="5" t="s">
        <v>11</v>
      </c>
      <c r="M38" s="5" t="s">
        <v>11</v>
      </c>
    </row>
    <row r="39" spans="1:13" x14ac:dyDescent="0.25">
      <c r="A39" s="8" t="s">
        <v>54</v>
      </c>
      <c r="B39" s="16">
        <f>0.050905</f>
        <v>5.0904999999999999E-2</v>
      </c>
      <c r="C39" s="16">
        <v>0.06</v>
      </c>
      <c r="D39" s="16">
        <v>0.06</v>
      </c>
      <c r="E39" s="16">
        <f t="shared" ref="E39:E48" si="10">+$B39</f>
        <v>5.0904999999999999E-2</v>
      </c>
      <c r="F39" s="16">
        <f t="shared" ref="F39:F48" si="11">+C39</f>
        <v>0.06</v>
      </c>
      <c r="G39" s="16">
        <f>+$C$39</f>
        <v>0.06</v>
      </c>
      <c r="H39" s="16">
        <v>0</v>
      </c>
      <c r="I39" s="16">
        <v>0.1</v>
      </c>
      <c r="J39" s="16">
        <f t="shared" ref="J39:J47" si="12">+C39</f>
        <v>0.06</v>
      </c>
      <c r="K39" s="16">
        <v>0.05</v>
      </c>
      <c r="L39" s="16">
        <f t="shared" ref="L39:M48" si="13">+$B39</f>
        <v>5.0904999999999999E-2</v>
      </c>
      <c r="M39" s="16">
        <f t="shared" si="13"/>
        <v>5.0904999999999999E-2</v>
      </c>
    </row>
    <row r="40" spans="1:13" x14ac:dyDescent="0.25">
      <c r="A40" s="17" t="s">
        <v>55</v>
      </c>
      <c r="B40" s="18">
        <v>0.08</v>
      </c>
      <c r="C40" s="18">
        <v>0.06</v>
      </c>
      <c r="D40" s="18">
        <v>0.06</v>
      </c>
      <c r="E40" s="18">
        <f t="shared" si="10"/>
        <v>0.08</v>
      </c>
      <c r="F40" s="18">
        <f t="shared" si="11"/>
        <v>0.06</v>
      </c>
      <c r="G40" s="18">
        <f>+$C$40</f>
        <v>0.06</v>
      </c>
      <c r="H40" s="18">
        <v>0</v>
      </c>
      <c r="I40" s="18">
        <v>0</v>
      </c>
      <c r="J40" s="18">
        <f t="shared" si="12"/>
        <v>0.06</v>
      </c>
      <c r="K40" s="18">
        <v>0.08</v>
      </c>
      <c r="L40" s="18">
        <f t="shared" si="13"/>
        <v>0.08</v>
      </c>
      <c r="M40" s="18">
        <f t="shared" si="13"/>
        <v>0.08</v>
      </c>
    </row>
    <row r="41" spans="1:13" x14ac:dyDescent="0.25">
      <c r="A41" s="8" t="s">
        <v>56</v>
      </c>
      <c r="B41" s="16">
        <v>7.0905999999999997E-2</v>
      </c>
      <c r="C41" s="16">
        <v>0.25</v>
      </c>
      <c r="D41" s="16">
        <v>0.25</v>
      </c>
      <c r="E41" s="16">
        <f t="shared" si="10"/>
        <v>7.0905999999999997E-2</v>
      </c>
      <c r="F41" s="16">
        <f t="shared" si="11"/>
        <v>0.25</v>
      </c>
      <c r="G41" s="16">
        <f>+$C$41</f>
        <v>0.25</v>
      </c>
      <c r="H41" s="16">
        <v>0</v>
      </c>
      <c r="I41" s="16">
        <v>0</v>
      </c>
      <c r="J41" s="16">
        <f t="shared" si="12"/>
        <v>0.25</v>
      </c>
      <c r="K41" s="16">
        <v>0.05</v>
      </c>
      <c r="L41" s="16">
        <f t="shared" si="13"/>
        <v>7.0905999999999997E-2</v>
      </c>
      <c r="M41" s="16">
        <f t="shared" si="13"/>
        <v>7.0905999999999997E-2</v>
      </c>
    </row>
    <row r="42" spans="1:13" x14ac:dyDescent="0.25">
      <c r="A42" s="17" t="s">
        <v>57</v>
      </c>
      <c r="B42" s="18">
        <v>0.35634199999999999</v>
      </c>
      <c r="C42" s="18">
        <v>0.2</v>
      </c>
      <c r="D42" s="18">
        <v>0.2</v>
      </c>
      <c r="E42" s="18">
        <f t="shared" si="10"/>
        <v>0.35634199999999999</v>
      </c>
      <c r="F42" s="18">
        <f t="shared" si="11"/>
        <v>0.2</v>
      </c>
      <c r="G42" s="18">
        <f>+$C$42</f>
        <v>0.2</v>
      </c>
      <c r="H42" s="18">
        <v>0</v>
      </c>
      <c r="I42" s="18">
        <v>0</v>
      </c>
      <c r="J42" s="18">
        <f t="shared" si="12"/>
        <v>0.2</v>
      </c>
      <c r="K42" s="18">
        <v>0.35</v>
      </c>
      <c r="L42" s="18">
        <f t="shared" si="13"/>
        <v>0.35634199999999999</v>
      </c>
      <c r="M42" s="18">
        <f t="shared" si="13"/>
        <v>0.35634199999999999</v>
      </c>
    </row>
    <row r="43" spans="1:13" x14ac:dyDescent="0.25">
      <c r="A43" s="8" t="s">
        <v>58</v>
      </c>
      <c r="B43" s="16">
        <f>0.066177*3</f>
        <v>0.19853100000000001</v>
      </c>
      <c r="C43" s="16">
        <v>0</v>
      </c>
      <c r="D43" s="16">
        <v>0</v>
      </c>
      <c r="E43" s="16">
        <f t="shared" si="10"/>
        <v>0.19853100000000001</v>
      </c>
      <c r="F43" s="16">
        <f t="shared" si="11"/>
        <v>0</v>
      </c>
      <c r="G43" s="16">
        <f>+$C$43</f>
        <v>0</v>
      </c>
      <c r="H43" s="16">
        <f>0.445/(1-H14)</f>
        <v>0.59333333333333338</v>
      </c>
      <c r="I43" s="16">
        <v>0.25385082279093901</v>
      </c>
      <c r="J43" s="16">
        <f t="shared" si="12"/>
        <v>0</v>
      </c>
      <c r="K43" s="16">
        <v>0.19500000000000001</v>
      </c>
      <c r="L43" s="16">
        <f t="shared" si="13"/>
        <v>0.19853100000000001</v>
      </c>
      <c r="M43" s="16">
        <f t="shared" si="13"/>
        <v>0.19853100000000001</v>
      </c>
    </row>
    <row r="44" spans="1:13" x14ac:dyDescent="0.25">
      <c r="A44" s="19" t="s">
        <v>59</v>
      </c>
      <c r="B44" s="20">
        <v>0</v>
      </c>
      <c r="C44" s="20">
        <v>0</v>
      </c>
      <c r="D44" s="20">
        <v>0</v>
      </c>
      <c r="E44" s="20">
        <f t="shared" si="10"/>
        <v>0</v>
      </c>
      <c r="F44" s="20">
        <f t="shared" si="11"/>
        <v>0</v>
      </c>
      <c r="G44" s="20">
        <v>0</v>
      </c>
      <c r="H44" s="20">
        <v>0</v>
      </c>
      <c r="I44" s="20">
        <v>0</v>
      </c>
      <c r="J44" s="20">
        <f t="shared" si="12"/>
        <v>0</v>
      </c>
      <c r="K44" s="20">
        <v>0</v>
      </c>
      <c r="L44" s="20">
        <f t="shared" si="13"/>
        <v>0</v>
      </c>
      <c r="M44" s="20">
        <f t="shared" si="13"/>
        <v>0</v>
      </c>
    </row>
    <row r="45" spans="1:13" x14ac:dyDescent="0.25">
      <c r="A45" s="4" t="s">
        <v>60</v>
      </c>
      <c r="B45" s="5" t="s">
        <v>11</v>
      </c>
      <c r="C45" s="5" t="s">
        <v>11</v>
      </c>
      <c r="D45" s="5" t="s">
        <v>11</v>
      </c>
      <c r="E45" s="5" t="str">
        <f t="shared" si="10"/>
        <v xml:space="preserve"> </v>
      </c>
      <c r="F45" s="5" t="str">
        <f t="shared" si="11"/>
        <v xml:space="preserve"> </v>
      </c>
      <c r="G45" s="5" t="s">
        <v>11</v>
      </c>
      <c r="H45" s="5" t="s">
        <v>11</v>
      </c>
      <c r="I45" s="5" t="s">
        <v>11</v>
      </c>
      <c r="J45" s="5" t="str">
        <f t="shared" si="12"/>
        <v xml:space="preserve"> </v>
      </c>
      <c r="K45" s="5" t="s">
        <v>11</v>
      </c>
      <c r="L45" s="5" t="str">
        <f t="shared" si="13"/>
        <v xml:space="preserve"> </v>
      </c>
      <c r="M45" s="5" t="str">
        <f t="shared" si="13"/>
        <v xml:space="preserve"> </v>
      </c>
    </row>
    <row r="46" spans="1:13" x14ac:dyDescent="0.25">
      <c r="A46" s="8" t="s">
        <v>61</v>
      </c>
      <c r="B46" s="449">
        <v>0.12</v>
      </c>
      <c r="C46" s="449">
        <v>0</v>
      </c>
      <c r="D46" s="449">
        <v>0</v>
      </c>
      <c r="E46" s="449">
        <f t="shared" si="10"/>
        <v>0.12</v>
      </c>
      <c r="F46" s="449">
        <f t="shared" si="11"/>
        <v>0</v>
      </c>
      <c r="G46" s="449">
        <v>0</v>
      </c>
      <c r="H46" s="449">
        <v>0</v>
      </c>
      <c r="I46" s="449">
        <v>0.23</v>
      </c>
      <c r="J46" s="449">
        <f t="shared" si="12"/>
        <v>0</v>
      </c>
      <c r="K46" s="449">
        <v>0.12</v>
      </c>
      <c r="L46" s="449">
        <f t="shared" si="13"/>
        <v>0.12</v>
      </c>
      <c r="M46" s="449">
        <f t="shared" si="13"/>
        <v>0.12</v>
      </c>
    </row>
    <row r="47" spans="1:13" ht="11.25" customHeight="1" x14ac:dyDescent="0.25">
      <c r="A47" s="21" t="s">
        <v>62</v>
      </c>
      <c r="B47" s="450">
        <v>0.5</v>
      </c>
      <c r="C47" s="450">
        <v>1.47</v>
      </c>
      <c r="D47" s="450">
        <v>1.47</v>
      </c>
      <c r="E47" s="450">
        <f t="shared" si="10"/>
        <v>0.5</v>
      </c>
      <c r="F47" s="450">
        <f t="shared" si="11"/>
        <v>1.47</v>
      </c>
      <c r="G47" s="450">
        <v>1.47</v>
      </c>
      <c r="H47" s="450">
        <v>1.47</v>
      </c>
      <c r="I47" s="450">
        <f>0.23+0.75-0.7</f>
        <v>0.28000000000000003</v>
      </c>
      <c r="J47" s="450">
        <f t="shared" si="12"/>
        <v>1.47</v>
      </c>
      <c r="K47" s="450">
        <v>0.12</v>
      </c>
      <c r="L47" s="450">
        <f t="shared" si="13"/>
        <v>0.5</v>
      </c>
      <c r="M47" s="450">
        <f t="shared" si="13"/>
        <v>0.5</v>
      </c>
    </row>
    <row r="48" spans="1:13" ht="22.5" x14ac:dyDescent="0.25">
      <c r="A48" s="22" t="s">
        <v>63</v>
      </c>
      <c r="B48" s="23">
        <v>0</v>
      </c>
      <c r="C48" s="23">
        <v>8500</v>
      </c>
      <c r="D48" s="23">
        <v>8500</v>
      </c>
      <c r="E48" s="23">
        <f t="shared" si="10"/>
        <v>0</v>
      </c>
      <c r="F48" s="23">
        <f t="shared" si="11"/>
        <v>8500</v>
      </c>
      <c r="G48" s="23">
        <v>8500</v>
      </c>
      <c r="H48" s="23">
        <v>8500</v>
      </c>
      <c r="I48" s="23">
        <v>0</v>
      </c>
      <c r="J48" s="23">
        <v>0</v>
      </c>
      <c r="K48" s="23">
        <v>0</v>
      </c>
      <c r="L48" s="23">
        <f t="shared" si="13"/>
        <v>0</v>
      </c>
      <c r="M48" s="23">
        <f t="shared" si="13"/>
        <v>0</v>
      </c>
    </row>
    <row r="49" spans="1:13" x14ac:dyDescent="0.25">
      <c r="A49" s="4" t="s">
        <v>64</v>
      </c>
      <c r="B49" s="5" t="s">
        <v>11</v>
      </c>
      <c r="C49" s="5" t="s">
        <v>11</v>
      </c>
      <c r="D49" s="5" t="s">
        <v>11</v>
      </c>
      <c r="E49" s="5" t="s">
        <v>11</v>
      </c>
      <c r="F49" s="5" t="s">
        <v>11</v>
      </c>
      <c r="G49" s="5" t="s">
        <v>11</v>
      </c>
      <c r="H49" s="5" t="s">
        <v>11</v>
      </c>
      <c r="I49" s="5" t="s">
        <v>11</v>
      </c>
      <c r="J49" s="5" t="s">
        <v>11</v>
      </c>
      <c r="K49" s="5" t="s">
        <v>11</v>
      </c>
      <c r="L49" s="5" t="s">
        <v>11</v>
      </c>
      <c r="M49" s="5" t="s">
        <v>11</v>
      </c>
    </row>
    <row r="50" spans="1:13" x14ac:dyDescent="0.25">
      <c r="A50" s="8" t="s">
        <v>65</v>
      </c>
      <c r="B50" s="442">
        <v>3</v>
      </c>
      <c r="C50" s="442">
        <v>3</v>
      </c>
      <c r="D50" s="442">
        <v>3</v>
      </c>
      <c r="E50" s="442">
        <v>3</v>
      </c>
      <c r="F50" s="442">
        <v>3</v>
      </c>
      <c r="G50" s="442">
        <v>3</v>
      </c>
      <c r="H50" s="442">
        <v>3</v>
      </c>
      <c r="I50" s="442">
        <v>3</v>
      </c>
      <c r="J50" s="442">
        <v>3</v>
      </c>
      <c r="K50" s="442">
        <v>3</v>
      </c>
      <c r="L50" s="442">
        <v>3</v>
      </c>
      <c r="M50" s="442">
        <v>3</v>
      </c>
    </row>
    <row r="51" spans="1:13" x14ac:dyDescent="0.25">
      <c r="A51" s="6" t="s">
        <v>66</v>
      </c>
      <c r="B51" s="472" t="s">
        <v>67</v>
      </c>
      <c r="C51" s="472" t="s">
        <v>67</v>
      </c>
      <c r="D51" s="472" t="s">
        <v>67</v>
      </c>
      <c r="E51" s="472" t="s">
        <v>67</v>
      </c>
      <c r="F51" s="472" t="s">
        <v>67</v>
      </c>
      <c r="G51" s="472" t="s">
        <v>67</v>
      </c>
      <c r="H51" s="472" t="s">
        <v>67</v>
      </c>
      <c r="I51" s="472" t="s">
        <v>67</v>
      </c>
      <c r="J51" s="472" t="s">
        <v>67</v>
      </c>
      <c r="K51" s="472" t="s">
        <v>67</v>
      </c>
      <c r="L51" s="472" t="s">
        <v>67</v>
      </c>
      <c r="M51" s="472" t="s">
        <v>67</v>
      </c>
    </row>
    <row r="52" spans="1:13" ht="22.5" x14ac:dyDescent="0.25">
      <c r="A52" s="8" t="s">
        <v>68</v>
      </c>
      <c r="B52" s="765" t="s">
        <v>857</v>
      </c>
      <c r="C52" s="765" t="s">
        <v>874</v>
      </c>
      <c r="D52" s="765" t="s">
        <v>874</v>
      </c>
      <c r="E52" s="765" t="s">
        <v>70</v>
      </c>
      <c r="F52" s="765" t="s">
        <v>71</v>
      </c>
      <c r="G52" s="765" t="s">
        <v>874</v>
      </c>
      <c r="H52" s="765" t="s">
        <v>874</v>
      </c>
      <c r="I52" s="765" t="s">
        <v>72</v>
      </c>
      <c r="J52" s="765" t="s">
        <v>73</v>
      </c>
      <c r="K52" s="765" t="s">
        <v>852</v>
      </c>
      <c r="L52" s="765" t="s">
        <v>858</v>
      </c>
      <c r="M52" s="765" t="s">
        <v>859</v>
      </c>
    </row>
    <row r="53" spans="1:13" x14ac:dyDescent="0.25">
      <c r="A53" s="6" t="s">
        <v>74</v>
      </c>
      <c r="B53" s="24" t="s">
        <v>75</v>
      </c>
      <c r="C53" s="24" t="s">
        <v>75</v>
      </c>
      <c r="D53" s="24" t="s">
        <v>75</v>
      </c>
      <c r="E53" s="24" t="s">
        <v>75</v>
      </c>
      <c r="F53" s="24" t="s">
        <v>75</v>
      </c>
      <c r="G53" s="24" t="s">
        <v>75</v>
      </c>
      <c r="H53" s="24" t="s">
        <v>75</v>
      </c>
      <c r="I53" s="24" t="s">
        <v>75</v>
      </c>
      <c r="J53" s="24" t="s">
        <v>75</v>
      </c>
      <c r="K53" s="24" t="s">
        <v>75</v>
      </c>
      <c r="L53" s="24" t="s">
        <v>75</v>
      </c>
      <c r="M53" s="24" t="s">
        <v>75</v>
      </c>
    </row>
    <row r="54" spans="1:13" x14ac:dyDescent="0.25">
      <c r="A54" s="8" t="s">
        <v>76</v>
      </c>
      <c r="B54" s="25">
        <v>2050</v>
      </c>
      <c r="C54" s="25">
        <v>2050</v>
      </c>
      <c r="D54" s="25">
        <v>2050</v>
      </c>
      <c r="E54" s="25">
        <v>2050</v>
      </c>
      <c r="F54" s="25">
        <v>2050</v>
      </c>
      <c r="G54" s="25">
        <v>2050</v>
      </c>
      <c r="H54" s="25">
        <v>2050</v>
      </c>
      <c r="I54" s="25">
        <v>2050</v>
      </c>
      <c r="J54" s="25">
        <v>2050</v>
      </c>
      <c r="K54" s="25">
        <v>2050</v>
      </c>
      <c r="L54" s="25">
        <v>2050</v>
      </c>
      <c r="M54" s="25">
        <v>2050</v>
      </c>
    </row>
    <row r="55" spans="1:13" x14ac:dyDescent="0.25">
      <c r="A55" s="6" t="s">
        <v>77</v>
      </c>
      <c r="B55" s="451">
        <v>4</v>
      </c>
      <c r="C55" s="451">
        <v>4</v>
      </c>
      <c r="D55" s="451">
        <v>4</v>
      </c>
      <c r="E55" s="451">
        <v>4</v>
      </c>
      <c r="F55" s="451">
        <v>4</v>
      </c>
      <c r="G55" s="451">
        <v>4</v>
      </c>
      <c r="H55" s="451">
        <v>4</v>
      </c>
      <c r="I55" s="451">
        <v>4</v>
      </c>
      <c r="J55" s="451">
        <v>4</v>
      </c>
      <c r="K55" s="451">
        <v>4</v>
      </c>
      <c r="L55" s="451">
        <v>4</v>
      </c>
      <c r="M55" s="451">
        <v>4</v>
      </c>
    </row>
    <row r="56" spans="1:13" x14ac:dyDescent="0.25">
      <c r="A56" s="7" t="s">
        <v>78</v>
      </c>
      <c r="B56" s="766" t="s">
        <v>79</v>
      </c>
      <c r="C56" s="766" t="s">
        <v>875</v>
      </c>
      <c r="D56" s="766" t="s">
        <v>910</v>
      </c>
      <c r="E56" s="766" t="s">
        <v>80</v>
      </c>
      <c r="F56" s="766" t="s">
        <v>81</v>
      </c>
      <c r="G56" s="766" t="s">
        <v>875</v>
      </c>
      <c r="H56" s="766" t="s">
        <v>875</v>
      </c>
      <c r="I56" s="766" t="s">
        <v>82</v>
      </c>
      <c r="J56" s="766" t="s">
        <v>875</v>
      </c>
      <c r="K56" s="766" t="s">
        <v>850</v>
      </c>
      <c r="L56" s="766" t="s">
        <v>872</v>
      </c>
      <c r="M56" s="766" t="s">
        <v>835</v>
      </c>
    </row>
    <row r="57" spans="1:13" x14ac:dyDescent="0.25">
      <c r="A57" s="6" t="s">
        <v>83</v>
      </c>
      <c r="B57" s="451" t="s">
        <v>75</v>
      </c>
      <c r="C57" s="451" t="s">
        <v>75</v>
      </c>
      <c r="D57" s="451" t="s">
        <v>75</v>
      </c>
      <c r="E57" s="451" t="s">
        <v>75</v>
      </c>
      <c r="F57" s="451" t="s">
        <v>75</v>
      </c>
      <c r="G57" s="451" t="s">
        <v>75</v>
      </c>
      <c r="H57" s="451" t="s">
        <v>75</v>
      </c>
      <c r="I57" s="451" t="s">
        <v>75</v>
      </c>
      <c r="J57" s="451" t="s">
        <v>75</v>
      </c>
      <c r="K57" s="451" t="s">
        <v>75</v>
      </c>
      <c r="L57" s="451" t="s">
        <v>75</v>
      </c>
      <c r="M57" s="451" t="s">
        <v>75</v>
      </c>
    </row>
    <row r="58" spans="1:13" x14ac:dyDescent="0.25">
      <c r="A58" s="8" t="s">
        <v>84</v>
      </c>
      <c r="B58" s="442">
        <v>100</v>
      </c>
      <c r="C58" s="442">
        <v>100</v>
      </c>
      <c r="D58" s="442">
        <v>100</v>
      </c>
      <c r="E58" s="442">
        <v>100</v>
      </c>
      <c r="F58" s="442">
        <v>100</v>
      </c>
      <c r="G58" s="442">
        <v>100</v>
      </c>
      <c r="H58" s="442">
        <v>100</v>
      </c>
      <c r="I58" s="442">
        <v>100</v>
      </c>
      <c r="J58" s="442">
        <v>100</v>
      </c>
      <c r="K58" s="442">
        <v>100</v>
      </c>
      <c r="L58" s="442">
        <v>100</v>
      </c>
      <c r="M58" s="442">
        <v>100</v>
      </c>
    </row>
    <row r="59" spans="1:13" x14ac:dyDescent="0.25">
      <c r="A59" s="6" t="s">
        <v>85</v>
      </c>
      <c r="B59" s="451">
        <v>75</v>
      </c>
      <c r="C59" s="451">
        <v>75</v>
      </c>
      <c r="D59" s="451">
        <v>75</v>
      </c>
      <c r="E59" s="451">
        <v>75</v>
      </c>
      <c r="F59" s="451">
        <v>75</v>
      </c>
      <c r="G59" s="451">
        <v>75</v>
      </c>
      <c r="H59" s="451">
        <v>75</v>
      </c>
      <c r="I59" s="451">
        <v>75</v>
      </c>
      <c r="J59" s="451">
        <v>75</v>
      </c>
      <c r="K59" s="451">
        <v>75</v>
      </c>
      <c r="L59" s="451">
        <v>75</v>
      </c>
      <c r="M59" s="451">
        <v>75</v>
      </c>
    </row>
    <row r="60" spans="1:13" x14ac:dyDescent="0.25">
      <c r="A60" s="8" t="s">
        <v>86</v>
      </c>
      <c r="B60" s="442" t="s">
        <v>87</v>
      </c>
      <c r="C60" s="442" t="s">
        <v>87</v>
      </c>
      <c r="D60" s="442" t="s">
        <v>87</v>
      </c>
      <c r="E60" s="442" t="s">
        <v>87</v>
      </c>
      <c r="F60" s="442" t="s">
        <v>87</v>
      </c>
      <c r="G60" s="442" t="s">
        <v>87</v>
      </c>
      <c r="H60" s="442" t="s">
        <v>87</v>
      </c>
      <c r="I60" s="442" t="s">
        <v>87</v>
      </c>
      <c r="J60" s="442" t="s">
        <v>87</v>
      </c>
      <c r="K60" s="442" t="s">
        <v>87</v>
      </c>
      <c r="L60" s="442" t="s">
        <v>87</v>
      </c>
      <c r="M60" s="442" t="s">
        <v>87</v>
      </c>
    </row>
    <row r="61" spans="1:13" x14ac:dyDescent="0.25">
      <c r="A61" s="26" t="s">
        <v>88</v>
      </c>
      <c r="B61" s="452">
        <v>7500</v>
      </c>
      <c r="C61" s="452">
        <v>8000</v>
      </c>
      <c r="D61" s="452">
        <v>10000</v>
      </c>
      <c r="E61" s="452">
        <v>10000</v>
      </c>
      <c r="F61" s="452">
        <v>10000</v>
      </c>
      <c r="G61" s="452">
        <v>7500</v>
      </c>
      <c r="H61" s="452">
        <v>7500</v>
      </c>
      <c r="I61" s="452">
        <v>10000</v>
      </c>
      <c r="J61" s="452">
        <v>8750</v>
      </c>
      <c r="K61" s="452">
        <v>8500</v>
      </c>
      <c r="L61" s="452">
        <v>10000</v>
      </c>
      <c r="M61" s="452">
        <v>10000</v>
      </c>
    </row>
    <row r="62" spans="1:13" ht="22.5" x14ac:dyDescent="0.25">
      <c r="A62" s="8" t="s">
        <v>89</v>
      </c>
      <c r="B62" s="442" t="s">
        <v>90</v>
      </c>
      <c r="C62" s="442" t="s">
        <v>90</v>
      </c>
      <c r="D62" s="442" t="s">
        <v>90</v>
      </c>
      <c r="E62" s="442" t="s">
        <v>90</v>
      </c>
      <c r="F62" s="442" t="s">
        <v>90</v>
      </c>
      <c r="G62" s="442" t="s">
        <v>90</v>
      </c>
      <c r="H62" s="442" t="s">
        <v>90</v>
      </c>
      <c r="I62" s="442" t="s">
        <v>90</v>
      </c>
      <c r="J62" s="442" t="s">
        <v>90</v>
      </c>
      <c r="K62" s="442" t="s">
        <v>90</v>
      </c>
      <c r="L62" s="442" t="s">
        <v>90</v>
      </c>
      <c r="M62" s="442" t="s">
        <v>90</v>
      </c>
    </row>
    <row r="63" spans="1:13" x14ac:dyDescent="0.25">
      <c r="A63" s="6" t="s">
        <v>91</v>
      </c>
      <c r="B63" s="451" t="s">
        <v>92</v>
      </c>
      <c r="C63" s="451" t="s">
        <v>92</v>
      </c>
      <c r="D63" s="451" t="s">
        <v>92</v>
      </c>
      <c r="E63" s="451" t="s">
        <v>92</v>
      </c>
      <c r="F63" s="451" t="s">
        <v>92</v>
      </c>
      <c r="G63" s="451" t="s">
        <v>92</v>
      </c>
      <c r="H63" s="451" t="s">
        <v>92</v>
      </c>
      <c r="I63" s="451" t="s">
        <v>92</v>
      </c>
      <c r="J63" s="451" t="s">
        <v>92</v>
      </c>
      <c r="K63" s="451" t="s">
        <v>92</v>
      </c>
      <c r="L63" s="451" t="s">
        <v>92</v>
      </c>
      <c r="M63" s="451" t="s">
        <v>92</v>
      </c>
    </row>
    <row r="64" spans="1:13" x14ac:dyDescent="0.25">
      <c r="A64" s="8" t="s">
        <v>93</v>
      </c>
      <c r="B64" s="442">
        <v>0</v>
      </c>
      <c r="C64" s="442">
        <v>0</v>
      </c>
      <c r="D64" s="442">
        <v>0</v>
      </c>
      <c r="E64" s="442">
        <v>0</v>
      </c>
      <c r="F64" s="442">
        <v>0</v>
      </c>
      <c r="G64" s="442">
        <v>0</v>
      </c>
      <c r="H64" s="442">
        <v>0</v>
      </c>
      <c r="I64" s="442">
        <v>0</v>
      </c>
      <c r="J64" s="442">
        <v>0</v>
      </c>
      <c r="K64" s="442">
        <v>0</v>
      </c>
      <c r="L64" s="442">
        <v>0</v>
      </c>
      <c r="M64" s="442">
        <v>0</v>
      </c>
    </row>
    <row r="65" spans="1:13" x14ac:dyDescent="0.25">
      <c r="A65" s="6" t="s">
        <v>94</v>
      </c>
      <c r="B65" s="451">
        <v>0</v>
      </c>
      <c r="C65" s="451">
        <v>0</v>
      </c>
      <c r="D65" s="451">
        <v>0</v>
      </c>
      <c r="E65" s="451">
        <v>0</v>
      </c>
      <c r="F65" s="451">
        <v>0</v>
      </c>
      <c r="G65" s="451">
        <v>0</v>
      </c>
      <c r="H65" s="451">
        <v>0</v>
      </c>
      <c r="I65" s="451">
        <v>0</v>
      </c>
      <c r="J65" s="451">
        <v>0</v>
      </c>
      <c r="K65" s="451">
        <v>0</v>
      </c>
      <c r="L65" s="451">
        <v>0</v>
      </c>
      <c r="M65" s="451">
        <v>0</v>
      </c>
    </row>
    <row r="66" spans="1:13" x14ac:dyDescent="0.25">
      <c r="A66" s="4" t="s">
        <v>95</v>
      </c>
      <c r="B66" s="5" t="s">
        <v>11</v>
      </c>
      <c r="C66" s="5" t="s">
        <v>853</v>
      </c>
      <c r="D66" s="5" t="s">
        <v>853</v>
      </c>
      <c r="E66" s="5" t="s">
        <v>11</v>
      </c>
      <c r="F66" s="5" t="s">
        <v>11</v>
      </c>
      <c r="G66" s="5" t="s">
        <v>11</v>
      </c>
      <c r="H66" s="5" t="s">
        <v>11</v>
      </c>
      <c r="I66" s="5" t="s">
        <v>11</v>
      </c>
      <c r="J66" s="5" t="s">
        <v>11</v>
      </c>
      <c r="K66" s="5" t="s">
        <v>11</v>
      </c>
      <c r="L66" s="5" t="s">
        <v>11</v>
      </c>
      <c r="M66" s="5" t="s">
        <v>11</v>
      </c>
    </row>
    <row r="67" spans="1:13" x14ac:dyDescent="0.25">
      <c r="A67" s="10" t="s">
        <v>96</v>
      </c>
      <c r="B67" s="453">
        <v>509000</v>
      </c>
      <c r="C67" s="453">
        <f>4000</f>
        <v>4000</v>
      </c>
      <c r="D67" s="453">
        <v>0</v>
      </c>
      <c r="E67" s="453">
        <v>25000</v>
      </c>
      <c r="F67" s="453">
        <v>31500</v>
      </c>
      <c r="G67" s="453">
        <f>4500+1200</f>
        <v>5700</v>
      </c>
      <c r="H67" s="453">
        <v>193000</v>
      </c>
      <c r="I67" s="453">
        <f t="shared" ref="I67:K67" si="14">+I69+I70</f>
        <v>0</v>
      </c>
      <c r="J67" s="453">
        <f t="shared" si="14"/>
        <v>0</v>
      </c>
      <c r="K67" s="453">
        <f t="shared" si="14"/>
        <v>244700</v>
      </c>
      <c r="L67" s="453">
        <f t="shared" ref="L67:M67" si="15">+L69+L70</f>
        <v>0</v>
      </c>
      <c r="M67" s="453">
        <f t="shared" si="15"/>
        <v>0</v>
      </c>
    </row>
    <row r="68" spans="1:13" x14ac:dyDescent="0.25">
      <c r="A68" s="27" t="s">
        <v>97</v>
      </c>
      <c r="B68" s="28">
        <v>215000</v>
      </c>
      <c r="C68" s="28">
        <v>0</v>
      </c>
      <c r="D68" s="28">
        <v>0</v>
      </c>
      <c r="E68" s="28">
        <v>25000</v>
      </c>
      <c r="F68" s="28">
        <v>35000</v>
      </c>
      <c r="G68" s="28">
        <v>75000</v>
      </c>
      <c r="H68" s="28">
        <v>75000</v>
      </c>
      <c r="I68" s="28">
        <v>80000</v>
      </c>
      <c r="J68" s="28">
        <v>0</v>
      </c>
      <c r="K68" s="28">
        <v>385000</v>
      </c>
      <c r="L68" s="28">
        <v>0</v>
      </c>
      <c r="M68" s="28">
        <v>0</v>
      </c>
    </row>
    <row r="69" spans="1:13" x14ac:dyDescent="0.25">
      <c r="A69" s="454" t="s">
        <v>98</v>
      </c>
      <c r="B69" s="455">
        <f>293000-B70</f>
        <v>203000</v>
      </c>
      <c r="C69" s="455">
        <v>0</v>
      </c>
      <c r="D69" s="455">
        <v>0</v>
      </c>
      <c r="E69" s="455">
        <v>0</v>
      </c>
      <c r="F69" s="455">
        <v>0</v>
      </c>
      <c r="G69" s="455">
        <v>0</v>
      </c>
      <c r="H69" s="455">
        <v>0</v>
      </c>
      <c r="I69" s="455">
        <v>0</v>
      </c>
      <c r="J69" s="455">
        <v>0</v>
      </c>
      <c r="K69" s="455">
        <v>244700</v>
      </c>
      <c r="L69" s="455">
        <v>0</v>
      </c>
      <c r="M69" s="455">
        <v>0</v>
      </c>
    </row>
    <row r="70" spans="1:13" x14ac:dyDescent="0.25">
      <c r="A70" s="456" t="s">
        <v>99</v>
      </c>
      <c r="B70" s="457">
        <v>90000</v>
      </c>
      <c r="C70" s="457">
        <v>0</v>
      </c>
      <c r="D70" s="457">
        <v>0</v>
      </c>
      <c r="E70" s="457">
        <v>0</v>
      </c>
      <c r="F70" s="457">
        <v>0</v>
      </c>
      <c r="G70" s="457">
        <v>0</v>
      </c>
      <c r="H70" s="457">
        <v>0</v>
      </c>
      <c r="I70" s="457">
        <v>0</v>
      </c>
      <c r="J70" s="457">
        <v>0</v>
      </c>
      <c r="K70" s="457">
        <v>0</v>
      </c>
      <c r="L70" s="457">
        <v>0</v>
      </c>
      <c r="M70" s="457">
        <v>0</v>
      </c>
    </row>
    <row r="71" spans="1:13" x14ac:dyDescent="0.25">
      <c r="A71" s="454" t="s">
        <v>100</v>
      </c>
      <c r="B71" s="455">
        <v>0</v>
      </c>
      <c r="C71" s="455">
        <v>0</v>
      </c>
      <c r="D71" s="455">
        <v>0</v>
      </c>
      <c r="E71" s="455">
        <v>0</v>
      </c>
      <c r="F71" s="455">
        <v>0</v>
      </c>
      <c r="G71" s="455">
        <v>0</v>
      </c>
      <c r="H71" s="455">
        <v>0</v>
      </c>
      <c r="I71" s="455">
        <v>0</v>
      </c>
      <c r="J71" s="455">
        <v>0</v>
      </c>
      <c r="K71" s="455">
        <v>0</v>
      </c>
      <c r="L71" s="455">
        <v>0</v>
      </c>
      <c r="M71" s="455">
        <v>0</v>
      </c>
    </row>
    <row r="72" spans="1:13" x14ac:dyDescent="0.25">
      <c r="A72" s="456" t="s">
        <v>101</v>
      </c>
      <c r="B72" s="457">
        <f>241238.691+45000</f>
        <v>286238.69099999999</v>
      </c>
      <c r="C72" s="457">
        <v>0</v>
      </c>
      <c r="D72" s="457">
        <v>0</v>
      </c>
      <c r="E72" s="457">
        <f>+E67</f>
        <v>25000</v>
      </c>
      <c r="F72" s="457">
        <v>0</v>
      </c>
      <c r="G72" s="457">
        <v>0</v>
      </c>
      <c r="H72" s="457">
        <v>0</v>
      </c>
      <c r="I72" s="457">
        <v>0</v>
      </c>
      <c r="J72" s="457">
        <v>0</v>
      </c>
      <c r="K72" s="457">
        <v>0</v>
      </c>
      <c r="L72" s="457">
        <v>0</v>
      </c>
      <c r="M72" s="457">
        <v>0</v>
      </c>
    </row>
    <row r="73" spans="1:13" x14ac:dyDescent="0.25">
      <c r="A73" s="454" t="s">
        <v>102</v>
      </c>
      <c r="B73" s="455">
        <v>0</v>
      </c>
      <c r="C73" s="455">
        <v>0</v>
      </c>
      <c r="D73" s="455">
        <v>0</v>
      </c>
      <c r="E73" s="455">
        <v>0</v>
      </c>
      <c r="F73" s="455">
        <v>0</v>
      </c>
      <c r="G73" s="455">
        <v>0</v>
      </c>
      <c r="H73" s="455">
        <v>177000</v>
      </c>
      <c r="I73" s="455">
        <v>0</v>
      </c>
      <c r="J73" s="455">
        <v>0</v>
      </c>
      <c r="K73" s="455">
        <v>0</v>
      </c>
      <c r="L73" s="455">
        <v>0</v>
      </c>
      <c r="M73" s="455">
        <v>0</v>
      </c>
    </row>
    <row r="74" spans="1:13" x14ac:dyDescent="0.25">
      <c r="A74" s="456" t="s">
        <v>103</v>
      </c>
      <c r="B74" s="457">
        <v>13708.722</v>
      </c>
      <c r="C74" s="457">
        <v>0</v>
      </c>
      <c r="D74" s="457">
        <v>0</v>
      </c>
      <c r="E74" s="457">
        <v>0</v>
      </c>
      <c r="F74" s="457">
        <v>31500</v>
      </c>
      <c r="G74" s="457">
        <v>0</v>
      </c>
      <c r="H74" s="457">
        <v>0</v>
      </c>
      <c r="I74" s="457">
        <v>0</v>
      </c>
      <c r="J74" s="457">
        <v>0</v>
      </c>
      <c r="K74" s="457">
        <v>0</v>
      </c>
      <c r="L74" s="457">
        <v>0</v>
      </c>
      <c r="M74" s="457">
        <v>0</v>
      </c>
    </row>
    <row r="75" spans="1:13" x14ac:dyDescent="0.25">
      <c r="A75" s="454" t="s">
        <v>104</v>
      </c>
      <c r="B75" s="443">
        <v>4.7500000000000001E-2</v>
      </c>
      <c r="C75" s="443">
        <v>4.7500000000000001E-2</v>
      </c>
      <c r="D75" s="443">
        <v>4.7500000000000001E-2</v>
      </c>
      <c r="E75" s="443">
        <v>4.7500000000000001E-2</v>
      </c>
      <c r="F75" s="443">
        <v>4.7500000000000001E-2</v>
      </c>
      <c r="G75" s="443">
        <v>4.7500000000000001E-2</v>
      </c>
      <c r="H75" s="443">
        <v>4.7500000000000001E-2</v>
      </c>
      <c r="I75" s="443">
        <v>4.7500000000000001E-2</v>
      </c>
      <c r="J75" s="443">
        <v>4.7500000000000001E-2</v>
      </c>
      <c r="K75" s="443">
        <v>4.7500000000000001E-2</v>
      </c>
      <c r="L75" s="443">
        <v>4.7500000000000001E-2</v>
      </c>
      <c r="M75" s="443">
        <v>4.7500000000000001E-2</v>
      </c>
    </row>
    <row r="76" spans="1:13" x14ac:dyDescent="0.25">
      <c r="A76" s="458" t="s">
        <v>105</v>
      </c>
      <c r="B76" s="459">
        <v>5.0000000000000001E-3</v>
      </c>
      <c r="C76" s="459">
        <v>5.0000000000000001E-3</v>
      </c>
      <c r="D76" s="459">
        <v>5.0000000000000001E-3</v>
      </c>
      <c r="E76" s="459">
        <v>5.0000000000000001E-3</v>
      </c>
      <c r="F76" s="459">
        <v>5.0000000000000001E-3</v>
      </c>
      <c r="G76" s="459">
        <v>5.0000000000000001E-3</v>
      </c>
      <c r="H76" s="459">
        <v>5.0000000000000001E-3</v>
      </c>
      <c r="I76" s="459">
        <v>5.0000000000000001E-3</v>
      </c>
      <c r="J76" s="459">
        <v>5.0000000000000001E-3</v>
      </c>
      <c r="K76" s="459">
        <v>5.0000000000000001E-3</v>
      </c>
      <c r="L76" s="459">
        <v>5.0000000000000001E-3</v>
      </c>
      <c r="M76" s="459">
        <v>5.0000000000000001E-3</v>
      </c>
    </row>
    <row r="77" spans="1:13" x14ac:dyDescent="0.25">
      <c r="A77" s="454" t="s">
        <v>106</v>
      </c>
      <c r="B77" s="443">
        <v>8.4999999999999992E-2</v>
      </c>
      <c r="C77" s="443">
        <v>8.4999999999999992E-2</v>
      </c>
      <c r="D77" s="443">
        <v>8.4999999999999992E-2</v>
      </c>
      <c r="E77" s="443">
        <v>8.4999999999999992E-2</v>
      </c>
      <c r="F77" s="443">
        <v>8.4999999999999992E-2</v>
      </c>
      <c r="G77" s="443">
        <v>8.4999999999999992E-2</v>
      </c>
      <c r="H77" s="443">
        <v>8.4999999999999992E-2</v>
      </c>
      <c r="I77" s="443">
        <v>8.4999999999999992E-2</v>
      </c>
      <c r="J77" s="443">
        <v>8.4999999999999992E-2</v>
      </c>
      <c r="K77" s="443">
        <v>8.4999999999999992E-2</v>
      </c>
      <c r="L77" s="443">
        <v>8.4999999999999992E-2</v>
      </c>
      <c r="M77" s="443">
        <v>8.4999999999999992E-2</v>
      </c>
    </row>
    <row r="78" spans="1:13" x14ac:dyDescent="0.25">
      <c r="A78" s="458" t="s">
        <v>107</v>
      </c>
      <c r="B78" s="460">
        <v>45443</v>
      </c>
      <c r="C78" s="460">
        <v>45443</v>
      </c>
      <c r="D78" s="460">
        <v>45443</v>
      </c>
      <c r="E78" s="460">
        <v>45443</v>
      </c>
      <c r="F78" s="460">
        <v>45443</v>
      </c>
      <c r="G78" s="460">
        <v>45443</v>
      </c>
      <c r="H78" s="460">
        <v>45443</v>
      </c>
      <c r="I78" s="460">
        <v>45443</v>
      </c>
      <c r="J78" s="460">
        <v>45443</v>
      </c>
      <c r="K78" s="460">
        <v>45443</v>
      </c>
      <c r="L78" s="460">
        <v>45443</v>
      </c>
      <c r="M78" s="460">
        <v>45443</v>
      </c>
    </row>
    <row r="79" spans="1:13" x14ac:dyDescent="0.25">
      <c r="A79" s="454" t="s">
        <v>108</v>
      </c>
      <c r="B79" s="443">
        <v>1</v>
      </c>
      <c r="C79" s="443">
        <v>1</v>
      </c>
      <c r="D79" s="443">
        <v>1</v>
      </c>
      <c r="E79" s="443">
        <v>1</v>
      </c>
      <c r="F79" s="443">
        <v>1</v>
      </c>
      <c r="G79" s="443">
        <v>1</v>
      </c>
      <c r="H79" s="443">
        <v>1</v>
      </c>
      <c r="I79" s="443">
        <v>1</v>
      </c>
      <c r="J79" s="443">
        <v>1</v>
      </c>
      <c r="K79" s="443">
        <v>1</v>
      </c>
      <c r="L79" s="443">
        <v>1</v>
      </c>
      <c r="M79" s="443">
        <v>1</v>
      </c>
    </row>
    <row r="80" spans="1:13" x14ac:dyDescent="0.25">
      <c r="A80" s="458" t="s">
        <v>109</v>
      </c>
      <c r="B80" s="459">
        <v>0.12</v>
      </c>
      <c r="C80" s="459">
        <v>0.12</v>
      </c>
      <c r="D80" s="459">
        <v>0.12</v>
      </c>
      <c r="E80" s="459">
        <v>0.12</v>
      </c>
      <c r="F80" s="459">
        <v>0.12</v>
      </c>
      <c r="G80" s="459">
        <v>0.12</v>
      </c>
      <c r="H80" s="459">
        <v>0.12</v>
      </c>
      <c r="I80" s="459">
        <v>0.12</v>
      </c>
      <c r="J80" s="459">
        <v>0.12</v>
      </c>
      <c r="K80" s="459">
        <v>0.12</v>
      </c>
      <c r="L80" s="459">
        <v>0.12</v>
      </c>
      <c r="M80" s="459">
        <v>0.12</v>
      </c>
    </row>
    <row r="81" spans="1:13" x14ac:dyDescent="0.25">
      <c r="A81" s="454" t="s">
        <v>110</v>
      </c>
      <c r="B81" s="443">
        <v>0.12</v>
      </c>
      <c r="C81" s="443">
        <v>0.12</v>
      </c>
      <c r="D81" s="443">
        <v>0.12</v>
      </c>
      <c r="E81" s="443">
        <v>0.12</v>
      </c>
      <c r="F81" s="443">
        <v>0.12</v>
      </c>
      <c r="G81" s="443">
        <v>0.12</v>
      </c>
      <c r="H81" s="443">
        <v>0.12</v>
      </c>
      <c r="I81" s="443">
        <v>0.12</v>
      </c>
      <c r="J81" s="443">
        <v>0.12</v>
      </c>
      <c r="K81" s="443">
        <v>0.12</v>
      </c>
      <c r="L81" s="443">
        <v>0.12</v>
      </c>
      <c r="M81" s="443">
        <v>0.12</v>
      </c>
    </row>
    <row r="82" spans="1:13" x14ac:dyDescent="0.25">
      <c r="A82" s="458" t="s">
        <v>111</v>
      </c>
      <c r="B82" s="460">
        <v>44196</v>
      </c>
      <c r="C82" s="460">
        <v>44196</v>
      </c>
      <c r="D82" s="460">
        <v>44196</v>
      </c>
      <c r="E82" s="460">
        <v>44196</v>
      </c>
      <c r="F82" s="460">
        <v>44196</v>
      </c>
      <c r="G82" s="460">
        <v>44196</v>
      </c>
      <c r="H82" s="460">
        <v>44196</v>
      </c>
      <c r="I82" s="460">
        <v>44196</v>
      </c>
      <c r="J82" s="460">
        <v>44196</v>
      </c>
      <c r="K82" s="460">
        <v>44196</v>
      </c>
      <c r="L82" s="460">
        <v>44196</v>
      </c>
      <c r="M82" s="460">
        <v>44196</v>
      </c>
    </row>
    <row r="83" spans="1:13" x14ac:dyDescent="0.25">
      <c r="A83" s="454" t="s">
        <v>112</v>
      </c>
      <c r="B83" s="29">
        <v>46387</v>
      </c>
      <c r="C83" s="29">
        <v>46387</v>
      </c>
      <c r="D83" s="29">
        <v>46387</v>
      </c>
      <c r="E83" s="29">
        <v>46387</v>
      </c>
      <c r="F83" s="29">
        <v>46387</v>
      </c>
      <c r="G83" s="29">
        <v>46387</v>
      </c>
      <c r="H83" s="29">
        <v>46387</v>
      </c>
      <c r="I83" s="29">
        <v>46387</v>
      </c>
      <c r="J83" s="29">
        <v>46387</v>
      </c>
      <c r="K83" s="29">
        <v>46387</v>
      </c>
      <c r="L83" s="29">
        <v>46387</v>
      </c>
      <c r="M83" s="29">
        <v>46387</v>
      </c>
    </row>
    <row r="84" spans="1:13" x14ac:dyDescent="0.25">
      <c r="A84" s="458" t="s">
        <v>113</v>
      </c>
      <c r="B84" s="461">
        <v>1.5</v>
      </c>
      <c r="C84" s="461">
        <v>1.5</v>
      </c>
      <c r="D84" s="461">
        <v>1.5</v>
      </c>
      <c r="E84" s="461">
        <v>1.5</v>
      </c>
      <c r="F84" s="461">
        <v>1.5</v>
      </c>
      <c r="G84" s="461">
        <v>1.5</v>
      </c>
      <c r="H84" s="461">
        <v>1.5</v>
      </c>
      <c r="I84" s="461">
        <v>1.5</v>
      </c>
      <c r="J84" s="461">
        <v>1.5</v>
      </c>
      <c r="K84" s="461">
        <v>1.5</v>
      </c>
      <c r="L84" s="461">
        <v>1.5</v>
      </c>
      <c r="M84" s="461">
        <v>1.5</v>
      </c>
    </row>
    <row r="85" spans="1:13" x14ac:dyDescent="0.25">
      <c r="A85" s="30" t="s">
        <v>114</v>
      </c>
      <c r="B85" s="31">
        <v>0.06</v>
      </c>
      <c r="C85" s="31">
        <v>0.06</v>
      </c>
      <c r="D85" s="31">
        <v>0.06</v>
      </c>
      <c r="E85" s="31">
        <v>0.06</v>
      </c>
      <c r="F85" s="31">
        <v>0</v>
      </c>
      <c r="G85" s="31">
        <v>0.06</v>
      </c>
      <c r="H85" s="31">
        <v>0.06</v>
      </c>
      <c r="I85" s="31">
        <v>0.06</v>
      </c>
      <c r="J85" s="31">
        <v>0.06</v>
      </c>
      <c r="K85" s="31">
        <v>0.06</v>
      </c>
      <c r="L85" s="31">
        <v>0.06</v>
      </c>
      <c r="M85" s="31">
        <v>0.06</v>
      </c>
    </row>
    <row r="86" spans="1:13" x14ac:dyDescent="0.25">
      <c r="A86" s="32" t="s">
        <v>115</v>
      </c>
      <c r="B86" s="33" t="s">
        <v>116</v>
      </c>
      <c r="C86" s="33" t="s">
        <v>116</v>
      </c>
      <c r="D86" s="33" t="s">
        <v>116</v>
      </c>
      <c r="E86" s="33" t="s">
        <v>117</v>
      </c>
      <c r="F86" s="33" t="s">
        <v>118</v>
      </c>
      <c r="G86" s="33" t="s">
        <v>116</v>
      </c>
      <c r="H86" s="33" t="s">
        <v>116</v>
      </c>
      <c r="I86" s="33" t="s">
        <v>118</v>
      </c>
      <c r="J86" s="33" t="s">
        <v>116</v>
      </c>
      <c r="K86" s="33" t="s">
        <v>116</v>
      </c>
      <c r="L86" s="33" t="s">
        <v>116</v>
      </c>
      <c r="M86" s="33" t="s">
        <v>116</v>
      </c>
    </row>
    <row r="87" spans="1:13" x14ac:dyDescent="0.25">
      <c r="A87" s="462" t="s">
        <v>119</v>
      </c>
      <c r="B87" s="463" t="s">
        <v>14</v>
      </c>
      <c r="C87" s="463" t="s">
        <v>14</v>
      </c>
      <c r="D87" s="463" t="s">
        <v>14</v>
      </c>
      <c r="E87" s="463" t="s">
        <v>14</v>
      </c>
      <c r="F87" s="463" t="s">
        <v>14</v>
      </c>
      <c r="G87" s="463" t="s">
        <v>14</v>
      </c>
      <c r="H87" s="463" t="s">
        <v>14</v>
      </c>
      <c r="I87" s="463" t="s">
        <v>14</v>
      </c>
      <c r="J87" s="463" t="s">
        <v>14</v>
      </c>
      <c r="K87" s="463" t="s">
        <v>14</v>
      </c>
      <c r="L87" s="463" t="s">
        <v>14</v>
      </c>
      <c r="M87" s="463" t="s">
        <v>14</v>
      </c>
    </row>
    <row r="88" spans="1:13" x14ac:dyDescent="0.25">
      <c r="A88" s="454" t="s">
        <v>120</v>
      </c>
      <c r="B88" s="464">
        <v>15</v>
      </c>
      <c r="C88" s="464">
        <v>1</v>
      </c>
      <c r="D88" s="464">
        <v>1</v>
      </c>
      <c r="E88" s="464">
        <v>1</v>
      </c>
      <c r="F88" s="464">
        <v>1</v>
      </c>
      <c r="G88" s="464">
        <v>1</v>
      </c>
      <c r="H88" s="464">
        <v>1</v>
      </c>
      <c r="I88" s="464">
        <v>1</v>
      </c>
      <c r="J88" s="464">
        <v>1</v>
      </c>
      <c r="K88" s="464">
        <v>1</v>
      </c>
      <c r="L88" s="464">
        <v>1</v>
      </c>
      <c r="M88" s="464">
        <v>1</v>
      </c>
    </row>
    <row r="89" spans="1:13" x14ac:dyDescent="0.25">
      <c r="A89" s="462" t="s">
        <v>121</v>
      </c>
      <c r="B89" s="446">
        <v>16</v>
      </c>
      <c r="C89" s="446">
        <v>8</v>
      </c>
      <c r="D89" s="446">
        <v>8</v>
      </c>
      <c r="E89" s="446">
        <v>28</v>
      </c>
      <c r="F89" s="446">
        <v>32</v>
      </c>
      <c r="G89" s="446">
        <v>8</v>
      </c>
      <c r="H89" s="446">
        <v>8</v>
      </c>
      <c r="I89" s="446">
        <v>110</v>
      </c>
      <c r="J89" s="446">
        <v>16</v>
      </c>
      <c r="K89" s="446">
        <v>16</v>
      </c>
      <c r="L89" s="446">
        <v>16</v>
      </c>
      <c r="M89" s="446">
        <v>16</v>
      </c>
    </row>
    <row r="90" spans="1:13" x14ac:dyDescent="0.25">
      <c r="A90" s="454" t="s">
        <v>122</v>
      </c>
      <c r="B90" s="455" t="e">
        <v>#N/A</v>
      </c>
      <c r="C90" s="455">
        <v>23646.144</v>
      </c>
      <c r="D90" s="455">
        <v>23646.144</v>
      </c>
      <c r="E90" s="455">
        <v>31072.204800000003</v>
      </c>
      <c r="F90" s="455">
        <v>94696.243200000012</v>
      </c>
      <c r="G90" s="455">
        <v>23646.144</v>
      </c>
      <c r="H90" s="455">
        <v>26601.912</v>
      </c>
      <c r="I90" s="455">
        <v>203448.96000000002</v>
      </c>
      <c r="J90" s="455">
        <v>56004.595200000003</v>
      </c>
      <c r="K90" s="455">
        <v>62401.014586800011</v>
      </c>
      <c r="L90" s="455" t="e">
        <v>#N/A</v>
      </c>
      <c r="M90" s="455" t="e">
        <v>#N/A</v>
      </c>
    </row>
    <row r="91" spans="1:13" x14ac:dyDescent="0.25">
      <c r="A91" s="462" t="s">
        <v>123</v>
      </c>
      <c r="B91" s="465">
        <v>0</v>
      </c>
      <c r="C91" s="465">
        <v>0</v>
      </c>
      <c r="D91" s="465">
        <v>0</v>
      </c>
      <c r="E91" s="465">
        <v>0</v>
      </c>
      <c r="F91" s="465">
        <v>0</v>
      </c>
      <c r="G91" s="465">
        <v>0</v>
      </c>
      <c r="H91" s="465">
        <v>0</v>
      </c>
      <c r="I91" s="465">
        <v>0</v>
      </c>
      <c r="J91" s="465">
        <v>0</v>
      </c>
      <c r="K91" s="465">
        <v>0</v>
      </c>
      <c r="L91" s="465">
        <v>0</v>
      </c>
      <c r="M91" s="465">
        <v>0</v>
      </c>
    </row>
    <row r="92" spans="1:13" x14ac:dyDescent="0.25">
      <c r="A92" s="454" t="s">
        <v>124</v>
      </c>
      <c r="B92" s="466">
        <v>0.12</v>
      </c>
      <c r="C92" s="466">
        <v>0.14000000000000001</v>
      </c>
      <c r="D92" s="466">
        <v>0.14000000000000001</v>
      </c>
      <c r="E92" s="466">
        <v>0.15</v>
      </c>
      <c r="F92" s="466">
        <v>0.14000000000000001</v>
      </c>
      <c r="G92" s="466">
        <v>0.14000000000000001</v>
      </c>
      <c r="H92" s="466">
        <v>0.14000000000000001</v>
      </c>
      <c r="I92" s="466">
        <v>0.14000000000000001</v>
      </c>
      <c r="J92" s="466">
        <v>0.12</v>
      </c>
      <c r="K92" s="466">
        <v>0.12</v>
      </c>
      <c r="L92" s="466">
        <v>0.12</v>
      </c>
      <c r="M92" s="466">
        <v>0.12</v>
      </c>
    </row>
    <row r="93" spans="1:13" x14ac:dyDescent="0.25">
      <c r="A93" s="462" t="s">
        <v>125</v>
      </c>
      <c r="B93" s="467">
        <v>1.1499999999999999</v>
      </c>
      <c r="C93" s="467">
        <v>1.1499999999999999</v>
      </c>
      <c r="D93" s="467">
        <v>1.1499999999999999</v>
      </c>
      <c r="E93" s="467">
        <v>1.2</v>
      </c>
      <c r="F93" s="467">
        <v>1.25</v>
      </c>
      <c r="G93" s="467">
        <v>1.1499999999999999</v>
      </c>
      <c r="H93" s="467">
        <v>1.1499999999999999</v>
      </c>
      <c r="I93" s="467">
        <v>1.25</v>
      </c>
      <c r="J93" s="467">
        <v>1.1499999999999999</v>
      </c>
      <c r="K93" s="467">
        <v>1.1499999999999999</v>
      </c>
      <c r="L93" s="467">
        <v>1.1499999999999999</v>
      </c>
      <c r="M93" s="467">
        <v>1.1499999999999999</v>
      </c>
    </row>
    <row r="94" spans="1:13" ht="22.5" x14ac:dyDescent="0.25">
      <c r="A94" s="454" t="s">
        <v>126</v>
      </c>
      <c r="B94" s="468">
        <v>0.9</v>
      </c>
      <c r="C94" s="468">
        <v>0.8</v>
      </c>
      <c r="D94" s="468">
        <v>0.8</v>
      </c>
      <c r="E94" s="468">
        <v>0.3</v>
      </c>
      <c r="F94" s="468">
        <v>0.8</v>
      </c>
      <c r="G94" s="468">
        <v>0.8</v>
      </c>
      <c r="H94" s="468">
        <v>0.9</v>
      </c>
      <c r="I94" s="468">
        <v>0.5</v>
      </c>
      <c r="J94" s="468">
        <v>0.9</v>
      </c>
      <c r="K94" s="468">
        <v>0.9</v>
      </c>
      <c r="L94" s="468">
        <v>0.9</v>
      </c>
      <c r="M94" s="468">
        <v>0.9</v>
      </c>
    </row>
    <row r="95" spans="1:13" ht="22.5" x14ac:dyDescent="0.25">
      <c r="A95" s="462" t="s">
        <v>127</v>
      </c>
      <c r="B95" s="469">
        <v>0.9</v>
      </c>
      <c r="C95" s="469">
        <v>0.8</v>
      </c>
      <c r="D95" s="469">
        <v>0.8</v>
      </c>
      <c r="E95" s="469">
        <v>0.3</v>
      </c>
      <c r="F95" s="469">
        <v>0.8</v>
      </c>
      <c r="G95" s="469">
        <v>0.8</v>
      </c>
      <c r="H95" s="469">
        <v>0.2</v>
      </c>
      <c r="I95" s="469">
        <v>0.5</v>
      </c>
      <c r="J95" s="469">
        <v>0.9</v>
      </c>
      <c r="K95" s="469">
        <v>0.9</v>
      </c>
      <c r="L95" s="469">
        <v>0.9</v>
      </c>
      <c r="M95" s="469">
        <v>0.9</v>
      </c>
    </row>
    <row r="96" spans="1:13" ht="22.5" x14ac:dyDescent="0.25">
      <c r="A96" s="454" t="s">
        <v>128</v>
      </c>
      <c r="B96" s="468">
        <v>0.7</v>
      </c>
      <c r="C96" s="468">
        <v>0.8</v>
      </c>
      <c r="D96" s="468">
        <v>0.8</v>
      </c>
      <c r="E96" s="468">
        <v>0.3</v>
      </c>
      <c r="F96" s="468">
        <v>0.8</v>
      </c>
      <c r="G96" s="468">
        <v>0.8</v>
      </c>
      <c r="H96" s="468">
        <v>0.9</v>
      </c>
      <c r="I96" s="468">
        <v>0.5</v>
      </c>
      <c r="J96" s="468">
        <v>0.7</v>
      </c>
      <c r="K96" s="468">
        <v>0.7</v>
      </c>
      <c r="L96" s="468">
        <v>0.7</v>
      </c>
      <c r="M96" s="468">
        <v>0.7</v>
      </c>
    </row>
    <row r="97" spans="1:13" ht="22.5" x14ac:dyDescent="0.25">
      <c r="A97" s="34" t="s">
        <v>129</v>
      </c>
      <c r="B97" s="35">
        <v>0.15</v>
      </c>
      <c r="C97" s="35">
        <v>0.8</v>
      </c>
      <c r="D97" s="35">
        <v>0.8</v>
      </c>
      <c r="E97" s="35">
        <v>0.3</v>
      </c>
      <c r="F97" s="35">
        <v>0.8</v>
      </c>
      <c r="G97" s="35">
        <v>0.8</v>
      </c>
      <c r="H97" s="35">
        <v>0.2</v>
      </c>
      <c r="I97" s="35">
        <v>0.5</v>
      </c>
      <c r="J97" s="35">
        <v>0.15</v>
      </c>
      <c r="K97" s="35">
        <v>0.15</v>
      </c>
      <c r="L97" s="35">
        <v>0.15</v>
      </c>
      <c r="M97" s="35">
        <v>0.15</v>
      </c>
    </row>
  </sheetData>
  <phoneticPr fontId="10" type="noConversion"/>
  <conditionalFormatting sqref="C4:F5">
    <cfRule type="cellIs" dxfId="198" priority="26" operator="equal">
      <formula>"Yes"</formula>
    </cfRule>
  </conditionalFormatting>
  <conditionalFormatting sqref="C87:F87">
    <cfRule type="cellIs" dxfId="197" priority="25" operator="equal">
      <formula>"Yes"</formula>
    </cfRule>
  </conditionalFormatting>
  <conditionalFormatting sqref="I4:I5">
    <cfRule type="cellIs" dxfId="196" priority="18" operator="equal">
      <formula>"Yes"</formula>
    </cfRule>
  </conditionalFormatting>
  <conditionalFormatting sqref="I87">
    <cfRule type="cellIs" dxfId="195" priority="17" operator="equal">
      <formula>"Yes"</formula>
    </cfRule>
  </conditionalFormatting>
  <conditionalFormatting sqref="J4:K5">
    <cfRule type="cellIs" dxfId="194" priority="16" operator="equal">
      <formula>"Yes"</formula>
    </cfRule>
  </conditionalFormatting>
  <conditionalFormatting sqref="J87:K87">
    <cfRule type="cellIs" dxfId="193" priority="15" operator="equal">
      <formula>"Yes"</formula>
    </cfRule>
  </conditionalFormatting>
  <conditionalFormatting sqref="G4:G5">
    <cfRule type="cellIs" dxfId="192" priority="24" operator="equal">
      <formula>"Yes"</formula>
    </cfRule>
  </conditionalFormatting>
  <conditionalFormatting sqref="G87">
    <cfRule type="cellIs" dxfId="191" priority="23" operator="equal">
      <formula>"Yes"</formula>
    </cfRule>
  </conditionalFormatting>
  <conditionalFormatting sqref="H4:H5">
    <cfRule type="cellIs" dxfId="190" priority="22" operator="equal">
      <formula>"Yes"</formula>
    </cfRule>
  </conditionalFormatting>
  <conditionalFormatting sqref="H87">
    <cfRule type="cellIs" dxfId="189" priority="21" operator="equal">
      <formula>"Yes"</formula>
    </cfRule>
  </conditionalFormatting>
  <conditionalFormatting sqref="C87">
    <cfRule type="cellIs" dxfId="188" priority="11" operator="equal">
      <formula>"Yes"</formula>
    </cfRule>
  </conditionalFormatting>
  <conditionalFormatting sqref="B4:M5">
    <cfRule type="cellIs" dxfId="187" priority="14" operator="equal">
      <formula>"Yes"</formula>
    </cfRule>
  </conditionalFormatting>
  <conditionalFormatting sqref="B87:M87">
    <cfRule type="cellIs" dxfId="186" priority="13" operator="equal">
      <formula>"Yes"</formula>
    </cfRule>
  </conditionalFormatting>
  <conditionalFormatting sqref="C4:C5">
    <cfRule type="cellIs" dxfId="185" priority="12" operator="equal">
      <formula>"Yes"</formula>
    </cfRule>
  </conditionalFormatting>
  <conditionalFormatting sqref="L4:L5">
    <cfRule type="cellIs" dxfId="184" priority="10" operator="equal">
      <formula>"Yes"</formula>
    </cfRule>
  </conditionalFormatting>
  <conditionalFormatting sqref="L87">
    <cfRule type="cellIs" dxfId="183" priority="9" operator="equal">
      <formula>"Yes"</formula>
    </cfRule>
  </conditionalFormatting>
  <conditionalFormatting sqref="M4:M5">
    <cfRule type="cellIs" dxfId="182" priority="8" operator="equal">
      <formula>"Yes"</formula>
    </cfRule>
  </conditionalFormatting>
  <conditionalFormatting sqref="M87">
    <cfRule type="cellIs" dxfId="181" priority="7" operator="equal">
      <formula>"Yes"</formula>
    </cfRule>
  </conditionalFormatting>
  <conditionalFormatting sqref="B4">
    <cfRule type="cellIs" dxfId="180" priority="3" operator="equal">
      <formula>"Yes"</formula>
    </cfRule>
  </conditionalFormatting>
  <conditionalFormatting sqref="C4">
    <cfRule type="cellIs" dxfId="179" priority="2" operator="equal">
      <formula>"Yes"</formula>
    </cfRule>
  </conditionalFormatting>
  <conditionalFormatting sqref="B5">
    <cfRule type="cellIs" dxfId="178" priority="1" operator="equal">
      <formula>"Yes"</formula>
    </cfRule>
  </conditionalFormatting>
  <dataValidations disablePrompts="1" count="2">
    <dataValidation type="list" allowBlank="1" showInputMessage="1" showErrorMessage="1" sqref="B87:J87 L4:M5 L87:M87 B4:J5" xr:uid="{8BA0AFE2-C77F-4A24-A67D-C939211074D8}">
      <formula1>"Yes,No"</formula1>
    </dataValidation>
    <dataValidation type="list" allowBlank="1" showInputMessage="1" showErrorMessage="1" sqref="B6:J6 L6:M6" xr:uid="{3AC01B4B-DBB5-4EF0-BA6B-04077CE7AA99}">
      <formula1>$B$1:$V$1</formula1>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3F8992-FC49-4BC1-8EC6-F0492105CDDC}">
          <x14:formula1>
            <xm:f>dnc_capex_drivers!$B$2:$B$130</xm:f>
          </x14:formula1>
          <xm:sqref>B52:M52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B63D7-74F9-4F85-8D52-C2E5475BE81C}">
  <sheetPr codeName="Sheet33">
    <tabColor rgb="FFA50021"/>
  </sheetPr>
  <dimension ref="A1:BZ607"/>
  <sheetViews>
    <sheetView workbookViewId="0">
      <selection activeCell="C104" sqref="C104"/>
    </sheetView>
  </sheetViews>
  <sheetFormatPr defaultColWidth="9.140625" defaultRowHeight="15" outlineLevelRow="1" outlineLevelCol="1" x14ac:dyDescent="0.25"/>
  <cols>
    <col min="1" max="1" width="4.5703125" bestFit="1" customWidth="1"/>
    <col min="2" max="2" width="10.7109375" bestFit="1" customWidth="1"/>
    <col min="3" max="3" width="7.85546875" bestFit="1" customWidth="1"/>
    <col min="4" max="4" width="18.28515625" bestFit="1" customWidth="1"/>
    <col min="5" max="5" width="6.5703125" bestFit="1" customWidth="1"/>
    <col min="6" max="6" width="4.42578125" bestFit="1" customWidth="1"/>
    <col min="7" max="7" width="6" bestFit="1" customWidth="1"/>
    <col min="8" max="8" width="17" bestFit="1" customWidth="1"/>
    <col min="9" max="9" width="18.28515625" bestFit="1" customWidth="1"/>
    <col min="10" max="10" width="7.140625" bestFit="1" customWidth="1"/>
    <col min="11" max="11" width="8.28515625" customWidth="1" outlineLevel="1"/>
    <col min="12" max="12" width="7.5703125" bestFit="1" customWidth="1"/>
    <col min="13" max="13" width="9.42578125" bestFit="1" customWidth="1"/>
    <col min="14" max="14" width="14.28515625" bestFit="1" customWidth="1"/>
    <col min="15" max="15" width="12.5703125" customWidth="1" outlineLevel="1"/>
    <col min="16" max="16" width="4.5703125" bestFit="1" customWidth="1"/>
    <col min="17" max="17" width="5" bestFit="1" customWidth="1"/>
    <col min="18" max="18" width="5.85546875" customWidth="1" outlineLevel="1"/>
    <col min="19" max="19" width="11.85546875" bestFit="1" customWidth="1"/>
    <col min="20" max="20" width="14" customWidth="1" outlineLevel="1"/>
    <col min="21" max="21" width="12.140625" customWidth="1" outlineLevel="1"/>
    <col min="22" max="22" width="10.5703125" customWidth="1" outlineLevel="1"/>
    <col min="23" max="23" width="10.5703125" bestFit="1" customWidth="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5" width="10.42578125" bestFit="1" customWidth="1"/>
    <col min="46" max="78" width="10.28515625" bestFit="1" customWidth="1"/>
  </cols>
  <sheetData>
    <row r="1" spans="1:78" ht="34.5" x14ac:dyDescent="0.25">
      <c r="A1" s="274" t="s">
        <v>399</v>
      </c>
      <c r="B1" s="274" t="s">
        <v>0</v>
      </c>
      <c r="C1" s="274" t="s">
        <v>66</v>
      </c>
      <c r="D1" s="274" t="s">
        <v>68</v>
      </c>
      <c r="E1" s="274" t="s">
        <v>74</v>
      </c>
      <c r="F1" s="274" t="s">
        <v>76</v>
      </c>
      <c r="G1" s="275" t="s">
        <v>88</v>
      </c>
      <c r="H1" s="276" t="s">
        <v>400</v>
      </c>
      <c r="I1" s="277" t="s">
        <v>401</v>
      </c>
      <c r="J1" s="277" t="s">
        <v>65</v>
      </c>
      <c r="K1" s="277" t="s">
        <v>402</v>
      </c>
      <c r="L1" s="277" t="s">
        <v>77</v>
      </c>
      <c r="M1" s="278" t="s">
        <v>403</v>
      </c>
      <c r="N1" s="279" t="s">
        <v>78</v>
      </c>
      <c r="O1" s="276" t="s">
        <v>83</v>
      </c>
      <c r="P1" s="280" t="s">
        <v>84</v>
      </c>
      <c r="Q1" s="281" t="s">
        <v>85</v>
      </c>
      <c r="R1" s="276" t="s">
        <v>86</v>
      </c>
      <c r="S1" s="282" t="s">
        <v>404</v>
      </c>
      <c r="T1" s="276" t="s">
        <v>89</v>
      </c>
      <c r="U1" s="277" t="s">
        <v>91</v>
      </c>
      <c r="V1" s="283" t="s">
        <v>94</v>
      </c>
      <c r="W1" s="284" t="s">
        <v>405</v>
      </c>
      <c r="X1" s="285" t="s">
        <v>406</v>
      </c>
      <c r="Y1" s="286" t="s">
        <v>407</v>
      </c>
      <c r="Z1" s="287" t="s">
        <v>408</v>
      </c>
      <c r="AA1" s="288" t="s">
        <v>409</v>
      </c>
      <c r="AB1" s="288" t="s">
        <v>410</v>
      </c>
      <c r="AC1" s="289" t="s">
        <v>411</v>
      </c>
      <c r="AD1" s="290" t="s">
        <v>412</v>
      </c>
      <c r="AE1" s="291" t="s">
        <v>413</v>
      </c>
      <c r="AF1" s="292" t="s">
        <v>414</v>
      </c>
      <c r="AG1" s="293" t="s">
        <v>415</v>
      </c>
      <c r="AH1" s="294" t="s">
        <v>416</v>
      </c>
      <c r="AI1" s="295" t="s">
        <v>417</v>
      </c>
      <c r="AJ1" s="296" t="s">
        <v>418</v>
      </c>
      <c r="AK1" s="297" t="s">
        <v>419</v>
      </c>
      <c r="AL1" s="298" t="s">
        <v>420</v>
      </c>
      <c r="AM1" s="299" t="s">
        <v>93</v>
      </c>
      <c r="AN1" s="300"/>
    </row>
    <row r="2" spans="1:78" ht="22.5" hidden="1" outlineLevel="1" x14ac:dyDescent="0.25">
      <c r="A2" s="301">
        <v>1</v>
      </c>
      <c r="B2" s="301" t="s">
        <v>1</v>
      </c>
      <c r="C2" s="301" t="s">
        <v>67</v>
      </c>
      <c r="D2" s="302" t="s">
        <v>421</v>
      </c>
      <c r="E2" s="301" t="str">
        <f t="shared" ref="E2:E65" si="0">+IF(
OR(ISERROR(FIND("B3",N2))=FALSE,ISERROR(FIND("C1",N2))=FALSE),
"B3",
IF(OR(ISERROR(FIND("B1",N2))=FALSE,ISERROR(FIND("A1",N2))=FALSE),
"B1","GENERIC"))</f>
        <v>B1</v>
      </c>
      <c r="F2" s="301">
        <v>2050</v>
      </c>
      <c r="G2" s="303">
        <v>7500</v>
      </c>
      <c r="H2" s="304" t="s">
        <v>422</v>
      </c>
      <c r="I2" s="305" t="s">
        <v>423</v>
      </c>
      <c r="J2" s="306">
        <v>1</v>
      </c>
      <c r="K2" s="307" t="s">
        <v>424</v>
      </c>
      <c r="L2" s="307">
        <v>1</v>
      </c>
      <c r="M2" s="308">
        <v>1</v>
      </c>
      <c r="N2" s="309" t="s">
        <v>425</v>
      </c>
      <c r="O2" s="310" t="s">
        <v>426</v>
      </c>
      <c r="P2" s="311">
        <v>100</v>
      </c>
      <c r="Q2" s="311">
        <v>75</v>
      </c>
      <c r="R2" s="312" t="s">
        <v>427</v>
      </c>
      <c r="S2" s="313">
        <v>7471</v>
      </c>
      <c r="T2" s="306" t="s">
        <v>428</v>
      </c>
      <c r="U2" s="312" t="s">
        <v>429</v>
      </c>
      <c r="V2" s="309" t="s">
        <v>430</v>
      </c>
      <c r="W2" s="314">
        <f t="shared" ref="W2:Z21" si="1">+$AA$2</f>
        <v>41505</v>
      </c>
      <c r="X2" s="314">
        <f t="shared" si="1"/>
        <v>41505</v>
      </c>
      <c r="Y2" s="314">
        <f t="shared" si="1"/>
        <v>41505</v>
      </c>
      <c r="Z2" s="315">
        <f t="shared" si="1"/>
        <v>41505</v>
      </c>
      <c r="AA2" s="316">
        <v>41505</v>
      </c>
      <c r="AB2" s="316">
        <v>41505</v>
      </c>
      <c r="AC2" s="317">
        <v>41529</v>
      </c>
      <c r="AD2" s="318">
        <v>41536</v>
      </c>
      <c r="AE2" s="360">
        <v>41554</v>
      </c>
      <c r="AF2" s="317">
        <v>41558</v>
      </c>
      <c r="AG2" s="317">
        <v>41559</v>
      </c>
      <c r="AH2" s="319">
        <v>41562</v>
      </c>
      <c r="AI2" s="320">
        <v>41564</v>
      </c>
      <c r="AJ2" s="320">
        <v>41629</v>
      </c>
      <c r="AK2" s="316">
        <v>41601</v>
      </c>
      <c r="AL2" s="316">
        <v>41571</v>
      </c>
      <c r="AM2" s="362">
        <v>1</v>
      </c>
    </row>
    <row r="3" spans="1:78" ht="22.5" hidden="1" outlineLevel="1" x14ac:dyDescent="0.25">
      <c r="A3" s="321">
        <v>2</v>
      </c>
      <c r="B3" s="322" t="s">
        <v>1</v>
      </c>
      <c r="C3" s="322" t="s">
        <v>67</v>
      </c>
      <c r="D3" s="323" t="s">
        <v>421</v>
      </c>
      <c r="E3" s="322" t="str">
        <f t="shared" si="0"/>
        <v>B1</v>
      </c>
      <c r="F3" s="322">
        <v>2050</v>
      </c>
      <c r="G3" s="324">
        <v>7500</v>
      </c>
      <c r="H3" s="325" t="s">
        <v>431</v>
      </c>
      <c r="I3" s="326" t="s">
        <v>432</v>
      </c>
      <c r="J3" s="327">
        <v>1</v>
      </c>
      <c r="K3" s="328" t="s">
        <v>433</v>
      </c>
      <c r="L3" s="328">
        <v>1</v>
      </c>
      <c r="M3" s="329">
        <v>1</v>
      </c>
      <c r="N3" s="330" t="s">
        <v>425</v>
      </c>
      <c r="O3" s="331" t="s">
        <v>434</v>
      </c>
      <c r="P3" s="332">
        <v>100</v>
      </c>
      <c r="Q3" s="332">
        <v>75</v>
      </c>
      <c r="R3" s="333" t="s">
        <v>427</v>
      </c>
      <c r="S3" s="334">
        <v>7667</v>
      </c>
      <c r="T3" s="327" t="s">
        <v>435</v>
      </c>
      <c r="U3" s="333" t="s">
        <v>429</v>
      </c>
      <c r="V3" s="330" t="s">
        <v>430</v>
      </c>
      <c r="W3" s="314">
        <f t="shared" si="1"/>
        <v>41505</v>
      </c>
      <c r="X3" s="335">
        <f t="shared" si="1"/>
        <v>41505</v>
      </c>
      <c r="Y3" s="314">
        <f t="shared" si="1"/>
        <v>41505</v>
      </c>
      <c r="Z3" s="315">
        <f t="shared" si="1"/>
        <v>41505</v>
      </c>
      <c r="AA3" s="336">
        <v>41540</v>
      </c>
      <c r="AB3" s="336">
        <v>41540</v>
      </c>
      <c r="AC3" s="337">
        <v>41556</v>
      </c>
      <c r="AD3" s="338">
        <v>41560</v>
      </c>
      <c r="AE3" s="473">
        <v>41592</v>
      </c>
      <c r="AF3" s="337">
        <v>41596</v>
      </c>
      <c r="AG3" s="337">
        <v>41597</v>
      </c>
      <c r="AH3" s="339">
        <v>41600</v>
      </c>
      <c r="AI3" s="340">
        <v>41605</v>
      </c>
      <c r="AJ3" s="340">
        <v>41688</v>
      </c>
      <c r="AK3" s="336">
        <v>41637</v>
      </c>
      <c r="AL3" s="336">
        <v>41607</v>
      </c>
      <c r="AM3" s="474">
        <v>1</v>
      </c>
      <c r="AP3" s="341"/>
      <c r="AQ3" s="341"/>
      <c r="AR3" s="341"/>
      <c r="AS3" s="341"/>
      <c r="AT3" s="341"/>
      <c r="AU3" s="341"/>
      <c r="AV3" s="341"/>
      <c r="AW3" s="341"/>
      <c r="AX3" s="341"/>
      <c r="AY3" s="341"/>
      <c r="AZ3" s="341"/>
      <c r="BA3" s="341"/>
      <c r="BB3" s="341"/>
      <c r="BC3" s="341"/>
      <c r="BD3" s="341"/>
      <c r="BE3" s="341"/>
      <c r="BF3" s="341"/>
      <c r="BG3" s="341"/>
      <c r="BH3" s="341"/>
      <c r="BI3" s="341"/>
      <c r="BJ3" s="341"/>
      <c r="BK3" s="341"/>
      <c r="BL3" s="341"/>
      <c r="BM3" s="341"/>
      <c r="BN3" s="341"/>
      <c r="BO3" s="341"/>
      <c r="BP3" s="341"/>
      <c r="BQ3" s="341"/>
      <c r="BR3" s="341"/>
      <c r="BS3" s="341"/>
      <c r="BT3" s="341"/>
      <c r="BU3" s="341"/>
      <c r="BV3" s="341"/>
      <c r="BW3" s="341"/>
      <c r="BX3" s="341"/>
      <c r="BY3" s="341"/>
    </row>
    <row r="4" spans="1:78" ht="22.5" hidden="1" outlineLevel="1" x14ac:dyDescent="0.25">
      <c r="A4" s="301">
        <v>3</v>
      </c>
      <c r="B4" s="301" t="s">
        <v>1</v>
      </c>
      <c r="C4" s="301" t="s">
        <v>67</v>
      </c>
      <c r="D4" s="302" t="s">
        <v>421</v>
      </c>
      <c r="E4" s="301" t="str">
        <f t="shared" si="0"/>
        <v>B1</v>
      </c>
      <c r="F4" s="301">
        <v>2050</v>
      </c>
      <c r="G4" s="303">
        <v>7500</v>
      </c>
      <c r="H4" s="304" t="s">
        <v>436</v>
      </c>
      <c r="I4" s="305" t="s">
        <v>437</v>
      </c>
      <c r="J4" s="306">
        <v>1</v>
      </c>
      <c r="K4" s="307" t="s">
        <v>438</v>
      </c>
      <c r="L4" s="307">
        <v>1</v>
      </c>
      <c r="M4" s="308">
        <v>1</v>
      </c>
      <c r="N4" s="309" t="s">
        <v>425</v>
      </c>
      <c r="O4" s="310" t="s">
        <v>426</v>
      </c>
      <c r="P4" s="311">
        <v>100</v>
      </c>
      <c r="Q4" s="311">
        <v>75</v>
      </c>
      <c r="R4" s="312" t="s">
        <v>427</v>
      </c>
      <c r="S4" s="313">
        <v>7899</v>
      </c>
      <c r="T4" s="306" t="s">
        <v>439</v>
      </c>
      <c r="U4" s="312" t="s">
        <v>429</v>
      </c>
      <c r="V4" s="309" t="s">
        <v>440</v>
      </c>
      <c r="W4" s="314">
        <f t="shared" si="1"/>
        <v>41505</v>
      </c>
      <c r="X4" s="314">
        <f t="shared" si="1"/>
        <v>41505</v>
      </c>
      <c r="Y4" s="314">
        <f t="shared" si="1"/>
        <v>41505</v>
      </c>
      <c r="Z4" s="315">
        <f t="shared" si="1"/>
        <v>41505</v>
      </c>
      <c r="AA4" s="316">
        <v>41563</v>
      </c>
      <c r="AB4" s="316">
        <v>41563</v>
      </c>
      <c r="AC4" s="317">
        <v>41578</v>
      </c>
      <c r="AD4" s="318">
        <v>41582</v>
      </c>
      <c r="AE4" s="360">
        <v>41628</v>
      </c>
      <c r="AF4" s="317">
        <v>41634</v>
      </c>
      <c r="AG4" s="317">
        <v>41635</v>
      </c>
      <c r="AH4" s="319">
        <v>41638</v>
      </c>
      <c r="AI4" s="320">
        <v>41639</v>
      </c>
      <c r="AJ4" s="320">
        <v>41694</v>
      </c>
      <c r="AK4" s="316">
        <v>41682</v>
      </c>
      <c r="AL4" s="316">
        <v>41652</v>
      </c>
      <c r="AM4" s="362">
        <v>1</v>
      </c>
    </row>
    <row r="5" spans="1:78" ht="22.5" hidden="1" outlineLevel="1" x14ac:dyDescent="0.25">
      <c r="A5" s="321">
        <v>4</v>
      </c>
      <c r="B5" s="322" t="s">
        <v>1</v>
      </c>
      <c r="C5" s="322" t="s">
        <v>67</v>
      </c>
      <c r="D5" s="323" t="s">
        <v>421</v>
      </c>
      <c r="E5" s="322" t="str">
        <f t="shared" si="0"/>
        <v>B1</v>
      </c>
      <c r="F5" s="322">
        <v>2050</v>
      </c>
      <c r="G5" s="324">
        <v>7500</v>
      </c>
      <c r="H5" s="325" t="s">
        <v>441</v>
      </c>
      <c r="I5" s="326" t="s">
        <v>442</v>
      </c>
      <c r="J5" s="327">
        <v>1</v>
      </c>
      <c r="K5" s="328" t="s">
        <v>443</v>
      </c>
      <c r="L5" s="328">
        <v>1</v>
      </c>
      <c r="M5" s="329">
        <v>1</v>
      </c>
      <c r="N5" s="330" t="s">
        <v>425</v>
      </c>
      <c r="O5" s="331" t="s">
        <v>426</v>
      </c>
      <c r="P5" s="332">
        <v>100</v>
      </c>
      <c r="Q5" s="332">
        <v>75</v>
      </c>
      <c r="R5" s="333" t="s">
        <v>427</v>
      </c>
      <c r="S5" s="334">
        <v>7545</v>
      </c>
      <c r="T5" s="327" t="s">
        <v>444</v>
      </c>
      <c r="U5" s="333" t="s">
        <v>429</v>
      </c>
      <c r="V5" s="330" t="s">
        <v>430</v>
      </c>
      <c r="W5" s="314">
        <f t="shared" si="1"/>
        <v>41505</v>
      </c>
      <c r="X5" s="335">
        <f t="shared" si="1"/>
        <v>41505</v>
      </c>
      <c r="Y5" s="314">
        <f t="shared" si="1"/>
        <v>41505</v>
      </c>
      <c r="Z5" s="315">
        <f t="shared" si="1"/>
        <v>41505</v>
      </c>
      <c r="AA5" s="336">
        <v>41587</v>
      </c>
      <c r="AB5" s="336">
        <v>41587</v>
      </c>
      <c r="AC5" s="337">
        <v>41602</v>
      </c>
      <c r="AD5" s="338">
        <v>41608</v>
      </c>
      <c r="AE5" s="473">
        <v>41645</v>
      </c>
      <c r="AF5" s="337">
        <v>41651</v>
      </c>
      <c r="AG5" s="337">
        <v>41652</v>
      </c>
      <c r="AH5" s="339">
        <v>41655</v>
      </c>
      <c r="AI5" s="340">
        <v>41655</v>
      </c>
      <c r="AJ5" s="340">
        <v>41728</v>
      </c>
      <c r="AK5" s="336">
        <v>41707</v>
      </c>
      <c r="AL5" s="336">
        <v>41677</v>
      </c>
      <c r="AM5" s="474">
        <v>1</v>
      </c>
      <c r="AP5" s="342"/>
    </row>
    <row r="6" spans="1:78" ht="22.5" hidden="1" outlineLevel="1" x14ac:dyDescent="0.25">
      <c r="A6" s="301">
        <v>5</v>
      </c>
      <c r="B6" s="301" t="s">
        <v>1</v>
      </c>
      <c r="C6" s="301" t="s">
        <v>67</v>
      </c>
      <c r="D6" s="302" t="s">
        <v>421</v>
      </c>
      <c r="E6" s="301" t="str">
        <f t="shared" si="0"/>
        <v>B1</v>
      </c>
      <c r="F6" s="301">
        <v>2050</v>
      </c>
      <c r="G6" s="303">
        <v>7500</v>
      </c>
      <c r="H6" s="304" t="s">
        <v>445</v>
      </c>
      <c r="I6" s="305" t="s">
        <v>446</v>
      </c>
      <c r="J6" s="306">
        <v>1</v>
      </c>
      <c r="K6" s="307" t="s">
        <v>447</v>
      </c>
      <c r="L6" s="307">
        <v>1</v>
      </c>
      <c r="M6" s="308">
        <v>1</v>
      </c>
      <c r="N6" s="309" t="s">
        <v>425</v>
      </c>
      <c r="O6" s="310" t="s">
        <v>426</v>
      </c>
      <c r="P6" s="311">
        <v>100</v>
      </c>
      <c r="Q6" s="311">
        <v>75</v>
      </c>
      <c r="R6" s="312" t="s">
        <v>427</v>
      </c>
      <c r="S6" s="313">
        <v>7007</v>
      </c>
      <c r="T6" s="306" t="s">
        <v>448</v>
      </c>
      <c r="U6" s="312" t="s">
        <v>429</v>
      </c>
      <c r="V6" s="309" t="s">
        <v>440</v>
      </c>
      <c r="W6" s="314">
        <f t="shared" si="1"/>
        <v>41505</v>
      </c>
      <c r="X6" s="314">
        <f t="shared" si="1"/>
        <v>41505</v>
      </c>
      <c r="Y6" s="314">
        <f t="shared" si="1"/>
        <v>41505</v>
      </c>
      <c r="Z6" s="315">
        <f t="shared" si="1"/>
        <v>41505</v>
      </c>
      <c r="AA6" s="316">
        <v>41617</v>
      </c>
      <c r="AB6" s="316">
        <v>41617</v>
      </c>
      <c r="AC6" s="317">
        <v>41640</v>
      </c>
      <c r="AD6" s="318">
        <v>41647</v>
      </c>
      <c r="AE6" s="360">
        <v>41673</v>
      </c>
      <c r="AF6" s="317">
        <v>41678</v>
      </c>
      <c r="AG6" s="317">
        <v>41679</v>
      </c>
      <c r="AH6" s="319">
        <v>41682</v>
      </c>
      <c r="AI6" s="320">
        <v>41681</v>
      </c>
      <c r="AJ6" s="320">
        <v>41742</v>
      </c>
      <c r="AK6" s="316">
        <v>41730</v>
      </c>
      <c r="AL6" s="316">
        <v>41700</v>
      </c>
      <c r="AM6" s="362">
        <v>1</v>
      </c>
      <c r="AP6" s="342"/>
      <c r="AQ6" s="343"/>
      <c r="AR6" s="343"/>
      <c r="AS6" s="343"/>
      <c r="AT6" s="343"/>
      <c r="AU6" s="343"/>
      <c r="AV6" s="343"/>
      <c r="AW6" s="343"/>
      <c r="AX6" s="343"/>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row>
    <row r="7" spans="1:78" ht="22.5" hidden="1" outlineLevel="1" x14ac:dyDescent="0.25">
      <c r="A7" s="344">
        <v>6</v>
      </c>
      <c r="B7" s="322" t="s">
        <v>1</v>
      </c>
      <c r="C7" s="322" t="s">
        <v>67</v>
      </c>
      <c r="D7" s="323" t="s">
        <v>421</v>
      </c>
      <c r="E7" s="322" t="str">
        <f t="shared" si="0"/>
        <v>B1</v>
      </c>
      <c r="F7" s="322">
        <v>2050</v>
      </c>
      <c r="G7" s="324">
        <v>7500</v>
      </c>
      <c r="H7" s="345" t="s">
        <v>449</v>
      </c>
      <c r="I7" s="346" t="s">
        <v>450</v>
      </c>
      <c r="J7" s="347">
        <v>1</v>
      </c>
      <c r="K7" s="348" t="s">
        <v>451</v>
      </c>
      <c r="L7" s="348">
        <v>1</v>
      </c>
      <c r="M7" s="349">
        <v>1</v>
      </c>
      <c r="N7" s="350" t="s">
        <v>425</v>
      </c>
      <c r="O7" s="351" t="s">
        <v>426</v>
      </c>
      <c r="P7" s="352">
        <v>100</v>
      </c>
      <c r="Q7" s="352">
        <v>75</v>
      </c>
      <c r="R7" s="353" t="s">
        <v>427</v>
      </c>
      <c r="S7" s="354">
        <v>7313</v>
      </c>
      <c r="T7" s="347" t="s">
        <v>452</v>
      </c>
      <c r="U7" s="353" t="s">
        <v>429</v>
      </c>
      <c r="V7" s="350" t="s">
        <v>430</v>
      </c>
      <c r="W7" s="314">
        <f t="shared" si="1"/>
        <v>41505</v>
      </c>
      <c r="X7" s="335">
        <f t="shared" si="1"/>
        <v>41505</v>
      </c>
      <c r="Y7" s="314">
        <f t="shared" si="1"/>
        <v>41505</v>
      </c>
      <c r="Z7" s="315">
        <f t="shared" si="1"/>
        <v>41505</v>
      </c>
      <c r="AA7" s="355">
        <v>41650</v>
      </c>
      <c r="AB7" s="355">
        <v>41650</v>
      </c>
      <c r="AC7" s="356">
        <v>41663</v>
      </c>
      <c r="AD7" s="357">
        <v>41666</v>
      </c>
      <c r="AE7" s="364">
        <v>41689</v>
      </c>
      <c r="AF7" s="356">
        <v>41694</v>
      </c>
      <c r="AG7" s="356">
        <v>41695</v>
      </c>
      <c r="AH7" s="358">
        <v>41698</v>
      </c>
      <c r="AI7" s="359">
        <v>41699</v>
      </c>
      <c r="AJ7" s="359">
        <v>41765</v>
      </c>
      <c r="AK7" s="355">
        <v>41738</v>
      </c>
      <c r="AL7" s="355">
        <v>41708</v>
      </c>
      <c r="AM7" s="366">
        <v>1</v>
      </c>
      <c r="AP7" s="342"/>
      <c r="AQ7" s="343"/>
      <c r="AR7" s="343"/>
      <c r="AS7" s="343"/>
      <c r="AT7" s="343"/>
      <c r="AU7" s="343"/>
      <c r="AV7" s="343"/>
      <c r="AW7" s="343"/>
      <c r="AX7" s="343"/>
      <c r="AY7" s="343"/>
      <c r="AZ7" s="343"/>
      <c r="BA7" s="343"/>
      <c r="BB7" s="343"/>
      <c r="BC7" s="343"/>
      <c r="BD7" s="343"/>
      <c r="BE7" s="343"/>
      <c r="BF7" s="343"/>
      <c r="BG7" s="343"/>
      <c r="BH7" s="343"/>
      <c r="BI7" s="343"/>
      <c r="BJ7" s="343"/>
      <c r="BK7" s="343"/>
      <c r="BL7" s="343"/>
      <c r="BM7" s="343"/>
      <c r="BN7" s="343"/>
      <c r="BO7" s="343"/>
      <c r="BP7" s="343"/>
      <c r="BQ7" s="343"/>
      <c r="BR7" s="343"/>
      <c r="BS7" s="343"/>
      <c r="BT7" s="343"/>
      <c r="BU7" s="343"/>
      <c r="BV7" s="343"/>
      <c r="BW7" s="343"/>
      <c r="BX7" s="343"/>
      <c r="BY7" s="343"/>
      <c r="BZ7" s="343"/>
    </row>
    <row r="8" spans="1:78" ht="22.5" hidden="1" outlineLevel="1" x14ac:dyDescent="0.25">
      <c r="A8" s="301">
        <v>7</v>
      </c>
      <c r="B8" s="301" t="s">
        <v>1</v>
      </c>
      <c r="C8" s="301" t="s">
        <v>67</v>
      </c>
      <c r="D8" s="302" t="s">
        <v>421</v>
      </c>
      <c r="E8" s="301" t="str">
        <f t="shared" si="0"/>
        <v>B1</v>
      </c>
      <c r="F8" s="301">
        <v>2050</v>
      </c>
      <c r="G8" s="303">
        <v>7500</v>
      </c>
      <c r="H8" s="304" t="s">
        <v>453</v>
      </c>
      <c r="I8" s="305" t="s">
        <v>454</v>
      </c>
      <c r="J8" s="306">
        <v>1</v>
      </c>
      <c r="K8" s="307" t="s">
        <v>455</v>
      </c>
      <c r="L8" s="307">
        <v>1</v>
      </c>
      <c r="M8" s="308">
        <v>1</v>
      </c>
      <c r="N8" s="309" t="s">
        <v>425</v>
      </c>
      <c r="O8" s="310" t="s">
        <v>426</v>
      </c>
      <c r="P8" s="311">
        <v>100</v>
      </c>
      <c r="Q8" s="311">
        <v>75</v>
      </c>
      <c r="R8" s="312" t="s">
        <v>427</v>
      </c>
      <c r="S8" s="313">
        <v>7649</v>
      </c>
      <c r="T8" s="306" t="s">
        <v>456</v>
      </c>
      <c r="U8" s="312" t="s">
        <v>429</v>
      </c>
      <c r="V8" s="309" t="s">
        <v>430</v>
      </c>
      <c r="W8" s="314">
        <f t="shared" si="1"/>
        <v>41505</v>
      </c>
      <c r="X8" s="314">
        <f t="shared" si="1"/>
        <v>41505</v>
      </c>
      <c r="Y8" s="314">
        <f t="shared" si="1"/>
        <v>41505</v>
      </c>
      <c r="Z8" s="315">
        <f t="shared" si="1"/>
        <v>41505</v>
      </c>
      <c r="AA8" s="316">
        <v>41668</v>
      </c>
      <c r="AB8" s="316">
        <v>41668</v>
      </c>
      <c r="AC8" s="317">
        <v>41683</v>
      </c>
      <c r="AD8" s="318">
        <v>41687</v>
      </c>
      <c r="AE8" s="360">
        <v>41708</v>
      </c>
      <c r="AF8" s="317">
        <v>41713</v>
      </c>
      <c r="AG8" s="317">
        <v>41714</v>
      </c>
      <c r="AH8" s="319">
        <v>41717</v>
      </c>
      <c r="AI8" s="320">
        <v>41716</v>
      </c>
      <c r="AJ8" s="320">
        <v>41772</v>
      </c>
      <c r="AK8" s="316">
        <v>41764</v>
      </c>
      <c r="AL8" s="316">
        <v>41734</v>
      </c>
      <c r="AM8" s="362">
        <v>1</v>
      </c>
      <c r="AP8" s="342"/>
    </row>
    <row r="9" spans="1:78" ht="22.5" hidden="1" outlineLevel="1" x14ac:dyDescent="0.25">
      <c r="A9" s="344">
        <v>8</v>
      </c>
      <c r="B9" s="322" t="s">
        <v>1</v>
      </c>
      <c r="C9" s="322" t="s">
        <v>67</v>
      </c>
      <c r="D9" s="323" t="s">
        <v>421</v>
      </c>
      <c r="E9" s="322" t="str">
        <f t="shared" si="0"/>
        <v>B1</v>
      </c>
      <c r="F9" s="322">
        <v>2050</v>
      </c>
      <c r="G9" s="324">
        <v>7500</v>
      </c>
      <c r="H9" s="345" t="s">
        <v>457</v>
      </c>
      <c r="I9" s="346" t="s">
        <v>458</v>
      </c>
      <c r="J9" s="347">
        <v>1</v>
      </c>
      <c r="K9" s="348" t="s">
        <v>459</v>
      </c>
      <c r="L9" s="348">
        <v>1</v>
      </c>
      <c r="M9" s="349">
        <v>1</v>
      </c>
      <c r="N9" s="350" t="s">
        <v>425</v>
      </c>
      <c r="O9" s="351" t="s">
        <v>426</v>
      </c>
      <c r="P9" s="352">
        <v>100</v>
      </c>
      <c r="Q9" s="352">
        <v>75</v>
      </c>
      <c r="R9" s="353" t="s">
        <v>427</v>
      </c>
      <c r="S9" s="354">
        <v>7597</v>
      </c>
      <c r="T9" s="347" t="s">
        <v>460</v>
      </c>
      <c r="U9" s="353" t="s">
        <v>429</v>
      </c>
      <c r="V9" s="350" t="s">
        <v>430</v>
      </c>
      <c r="W9" s="314">
        <f t="shared" si="1"/>
        <v>41505</v>
      </c>
      <c r="X9" s="335">
        <f t="shared" si="1"/>
        <v>41505</v>
      </c>
      <c r="Y9" s="314">
        <f t="shared" si="1"/>
        <v>41505</v>
      </c>
      <c r="Z9" s="315">
        <f t="shared" si="1"/>
        <v>41505</v>
      </c>
      <c r="AA9" s="355">
        <v>41689</v>
      </c>
      <c r="AB9" s="355">
        <v>41689</v>
      </c>
      <c r="AC9" s="356">
        <v>41708</v>
      </c>
      <c r="AD9" s="357">
        <v>41711</v>
      </c>
      <c r="AE9" s="364">
        <v>41742</v>
      </c>
      <c r="AF9" s="356">
        <v>41746</v>
      </c>
      <c r="AG9" s="356">
        <v>41747</v>
      </c>
      <c r="AH9" s="358">
        <v>41750</v>
      </c>
      <c r="AI9" s="359">
        <v>41749</v>
      </c>
      <c r="AJ9" s="359">
        <v>41793</v>
      </c>
      <c r="AK9" s="355">
        <v>41789</v>
      </c>
      <c r="AL9" s="355">
        <v>41759</v>
      </c>
      <c r="AM9" s="366">
        <v>1</v>
      </c>
      <c r="AP9" s="342"/>
    </row>
    <row r="10" spans="1:78" ht="22.5" hidden="1" outlineLevel="1" x14ac:dyDescent="0.25">
      <c r="A10" s="301">
        <v>9</v>
      </c>
      <c r="B10" s="301" t="s">
        <v>1</v>
      </c>
      <c r="C10" s="301" t="s">
        <v>67</v>
      </c>
      <c r="D10" s="302" t="s">
        <v>421</v>
      </c>
      <c r="E10" s="301" t="str">
        <f t="shared" si="0"/>
        <v>B1</v>
      </c>
      <c r="F10" s="301">
        <v>2050</v>
      </c>
      <c r="G10" s="303">
        <v>7500</v>
      </c>
      <c r="H10" s="304" t="s">
        <v>461</v>
      </c>
      <c r="I10" s="305" t="s">
        <v>462</v>
      </c>
      <c r="J10" s="306">
        <v>1</v>
      </c>
      <c r="K10" s="307" t="s">
        <v>463</v>
      </c>
      <c r="L10" s="307">
        <v>1</v>
      </c>
      <c r="M10" s="308">
        <v>1</v>
      </c>
      <c r="N10" s="309" t="s">
        <v>464</v>
      </c>
      <c r="O10" s="310" t="s">
        <v>465</v>
      </c>
      <c r="P10" s="311">
        <v>100</v>
      </c>
      <c r="Q10" s="311">
        <v>75</v>
      </c>
      <c r="R10" s="312" t="s">
        <v>427</v>
      </c>
      <c r="S10" s="313">
        <v>7627</v>
      </c>
      <c r="T10" s="306" t="s">
        <v>466</v>
      </c>
      <c r="U10" s="312" t="s">
        <v>429</v>
      </c>
      <c r="V10" s="309" t="s">
        <v>467</v>
      </c>
      <c r="W10" s="314">
        <f t="shared" si="1"/>
        <v>41505</v>
      </c>
      <c r="X10" s="314">
        <f t="shared" si="1"/>
        <v>41505</v>
      </c>
      <c r="Y10" s="314">
        <f t="shared" si="1"/>
        <v>41505</v>
      </c>
      <c r="Z10" s="315">
        <f t="shared" si="1"/>
        <v>41505</v>
      </c>
      <c r="AA10" s="316">
        <v>41715</v>
      </c>
      <c r="AB10" s="316">
        <v>41715</v>
      </c>
      <c r="AC10" s="317">
        <v>41736</v>
      </c>
      <c r="AD10" s="318">
        <v>41738</v>
      </c>
      <c r="AE10" s="360">
        <v>41758</v>
      </c>
      <c r="AF10" s="317">
        <v>41763</v>
      </c>
      <c r="AG10" s="317">
        <v>41764</v>
      </c>
      <c r="AH10" s="319">
        <v>41767</v>
      </c>
      <c r="AI10" s="320">
        <v>41768</v>
      </c>
      <c r="AJ10" s="320">
        <v>41815</v>
      </c>
      <c r="AK10" s="316">
        <v>41801</v>
      </c>
      <c r="AL10" s="316">
        <v>41771</v>
      </c>
      <c r="AM10" s="362">
        <v>1</v>
      </c>
      <c r="AP10" s="342"/>
    </row>
    <row r="11" spans="1:78" ht="22.5" hidden="1" outlineLevel="1" x14ac:dyDescent="0.25">
      <c r="A11" s="344">
        <v>10</v>
      </c>
      <c r="B11" s="322" t="s">
        <v>1</v>
      </c>
      <c r="C11" s="322" t="s">
        <v>67</v>
      </c>
      <c r="D11" s="323" t="s">
        <v>421</v>
      </c>
      <c r="E11" s="322" t="str">
        <f t="shared" si="0"/>
        <v>B1</v>
      </c>
      <c r="F11" s="322">
        <v>2050</v>
      </c>
      <c r="G11" s="324">
        <v>7500</v>
      </c>
      <c r="H11" s="345" t="s">
        <v>468</v>
      </c>
      <c r="I11" s="346" t="s">
        <v>469</v>
      </c>
      <c r="J11" s="347">
        <v>1</v>
      </c>
      <c r="K11" s="348" t="s">
        <v>470</v>
      </c>
      <c r="L11" s="348">
        <v>1</v>
      </c>
      <c r="M11" s="349">
        <v>1</v>
      </c>
      <c r="N11" s="350" t="s">
        <v>425</v>
      </c>
      <c r="O11" s="351" t="s">
        <v>426</v>
      </c>
      <c r="P11" s="352">
        <v>100</v>
      </c>
      <c r="Q11" s="352">
        <v>75</v>
      </c>
      <c r="R11" s="353" t="s">
        <v>427</v>
      </c>
      <c r="S11" s="354">
        <v>7465</v>
      </c>
      <c r="T11" s="347" t="s">
        <v>471</v>
      </c>
      <c r="U11" s="353" t="s">
        <v>429</v>
      </c>
      <c r="V11" s="350" t="s">
        <v>440</v>
      </c>
      <c r="W11" s="314">
        <f t="shared" si="1"/>
        <v>41505</v>
      </c>
      <c r="X11" s="335">
        <f t="shared" si="1"/>
        <v>41505</v>
      </c>
      <c r="Y11" s="314">
        <f t="shared" si="1"/>
        <v>41505</v>
      </c>
      <c r="Z11" s="315">
        <f t="shared" si="1"/>
        <v>41505</v>
      </c>
      <c r="AA11" s="355">
        <v>41742</v>
      </c>
      <c r="AB11" s="355">
        <v>41742</v>
      </c>
      <c r="AC11" s="356">
        <v>41754</v>
      </c>
      <c r="AD11" s="357">
        <v>41759</v>
      </c>
      <c r="AE11" s="364">
        <v>41788</v>
      </c>
      <c r="AF11" s="356">
        <v>41793</v>
      </c>
      <c r="AG11" s="356">
        <v>41794</v>
      </c>
      <c r="AH11" s="358">
        <v>41797</v>
      </c>
      <c r="AI11" s="359">
        <v>41796</v>
      </c>
      <c r="AJ11" s="359">
        <v>41835</v>
      </c>
      <c r="AK11" s="355">
        <v>41833</v>
      </c>
      <c r="AL11" s="355">
        <v>41803</v>
      </c>
      <c r="AM11" s="366">
        <v>1</v>
      </c>
      <c r="AP11" s="342"/>
    </row>
    <row r="12" spans="1:78" ht="22.5" hidden="1" outlineLevel="1" x14ac:dyDescent="0.25">
      <c r="A12" s="301">
        <v>11</v>
      </c>
      <c r="B12" s="301" t="s">
        <v>1</v>
      </c>
      <c r="C12" s="301" t="s">
        <v>67</v>
      </c>
      <c r="D12" s="302" t="s">
        <v>421</v>
      </c>
      <c r="E12" s="301" t="str">
        <f t="shared" si="0"/>
        <v>B1</v>
      </c>
      <c r="F12" s="301">
        <v>2050</v>
      </c>
      <c r="G12" s="303">
        <v>7500</v>
      </c>
      <c r="H12" s="304" t="s">
        <v>472</v>
      </c>
      <c r="I12" s="305" t="s">
        <v>473</v>
      </c>
      <c r="J12" s="306">
        <v>1</v>
      </c>
      <c r="K12" s="307" t="s">
        <v>474</v>
      </c>
      <c r="L12" s="307">
        <v>1</v>
      </c>
      <c r="M12" s="308">
        <v>1</v>
      </c>
      <c r="N12" s="309" t="s">
        <v>425</v>
      </c>
      <c r="O12" s="310" t="s">
        <v>434</v>
      </c>
      <c r="P12" s="311">
        <v>100</v>
      </c>
      <c r="Q12" s="311">
        <v>75</v>
      </c>
      <c r="R12" s="312" t="s">
        <v>427</v>
      </c>
      <c r="S12" s="313">
        <v>7634</v>
      </c>
      <c r="T12" s="306" t="s">
        <v>475</v>
      </c>
      <c r="U12" s="312" t="s">
        <v>429</v>
      </c>
      <c r="V12" s="309" t="s">
        <v>430</v>
      </c>
      <c r="W12" s="314">
        <f t="shared" si="1"/>
        <v>41505</v>
      </c>
      <c r="X12" s="314">
        <f t="shared" si="1"/>
        <v>41505</v>
      </c>
      <c r="Y12" s="314">
        <f t="shared" si="1"/>
        <v>41505</v>
      </c>
      <c r="Z12" s="315">
        <f t="shared" si="1"/>
        <v>41505</v>
      </c>
      <c r="AA12" s="316">
        <v>41762</v>
      </c>
      <c r="AB12" s="316">
        <v>41762</v>
      </c>
      <c r="AC12" s="317">
        <v>41781</v>
      </c>
      <c r="AD12" s="318">
        <v>41784</v>
      </c>
      <c r="AE12" s="360">
        <v>41803</v>
      </c>
      <c r="AF12" s="317">
        <v>41809</v>
      </c>
      <c r="AG12" s="317">
        <v>41810</v>
      </c>
      <c r="AH12" s="319">
        <v>41813</v>
      </c>
      <c r="AI12" s="320">
        <v>41813</v>
      </c>
      <c r="AJ12" s="320">
        <v>41848</v>
      </c>
      <c r="AK12" s="316">
        <v>41849</v>
      </c>
      <c r="AL12" s="316">
        <v>41819</v>
      </c>
      <c r="AM12" s="362">
        <v>1</v>
      </c>
      <c r="AP12" s="342"/>
    </row>
    <row r="13" spans="1:78" ht="22.5" hidden="1" outlineLevel="1" x14ac:dyDescent="0.25">
      <c r="A13" s="344">
        <v>12</v>
      </c>
      <c r="B13" s="322" t="s">
        <v>1</v>
      </c>
      <c r="C13" s="322" t="s">
        <v>67</v>
      </c>
      <c r="D13" s="323" t="s">
        <v>421</v>
      </c>
      <c r="E13" s="322" t="str">
        <f t="shared" si="0"/>
        <v>B3</v>
      </c>
      <c r="F13" s="322">
        <v>2050</v>
      </c>
      <c r="G13" s="324">
        <v>7500</v>
      </c>
      <c r="H13" s="345" t="s">
        <v>476</v>
      </c>
      <c r="I13" s="346" t="s">
        <v>477</v>
      </c>
      <c r="J13" s="347">
        <v>1</v>
      </c>
      <c r="K13" s="348" t="s">
        <v>478</v>
      </c>
      <c r="L13" s="348">
        <v>1</v>
      </c>
      <c r="M13" s="349">
        <v>1</v>
      </c>
      <c r="N13" s="350" t="s">
        <v>479</v>
      </c>
      <c r="O13" s="351" t="s">
        <v>465</v>
      </c>
      <c r="P13" s="352">
        <v>100</v>
      </c>
      <c r="Q13" s="352">
        <v>75</v>
      </c>
      <c r="R13" s="353" t="s">
        <v>427</v>
      </c>
      <c r="S13" s="354">
        <v>6085</v>
      </c>
      <c r="T13" s="347" t="s">
        <v>480</v>
      </c>
      <c r="U13" s="353" t="s">
        <v>429</v>
      </c>
      <c r="V13" s="350" t="s">
        <v>467</v>
      </c>
      <c r="W13" s="314">
        <f t="shared" si="1"/>
        <v>41505</v>
      </c>
      <c r="X13" s="335">
        <f t="shared" si="1"/>
        <v>41505</v>
      </c>
      <c r="Y13" s="314">
        <f t="shared" si="1"/>
        <v>41505</v>
      </c>
      <c r="Z13" s="315">
        <f t="shared" si="1"/>
        <v>41505</v>
      </c>
      <c r="AA13" s="355">
        <v>41790</v>
      </c>
      <c r="AB13" s="355">
        <v>41790</v>
      </c>
      <c r="AC13" s="356">
        <v>41812</v>
      </c>
      <c r="AD13" s="357">
        <v>41816</v>
      </c>
      <c r="AE13" s="364">
        <v>41830</v>
      </c>
      <c r="AF13" s="356">
        <v>41837</v>
      </c>
      <c r="AG13" s="356">
        <v>41838</v>
      </c>
      <c r="AH13" s="358">
        <v>41841</v>
      </c>
      <c r="AI13" s="359">
        <v>41839</v>
      </c>
      <c r="AJ13" s="359">
        <v>41866</v>
      </c>
      <c r="AK13" s="355">
        <v>41881</v>
      </c>
      <c r="AL13" s="355">
        <v>41851</v>
      </c>
      <c r="AM13" s="366">
        <v>1</v>
      </c>
      <c r="AP13" s="342"/>
    </row>
    <row r="14" spans="1:78" ht="22.5" hidden="1" outlineLevel="1" x14ac:dyDescent="0.25">
      <c r="A14" s="301">
        <v>13</v>
      </c>
      <c r="B14" s="301" t="s">
        <v>1</v>
      </c>
      <c r="C14" s="301" t="s">
        <v>67</v>
      </c>
      <c r="D14" s="302" t="s">
        <v>421</v>
      </c>
      <c r="E14" s="301" t="str">
        <f t="shared" si="0"/>
        <v>B1</v>
      </c>
      <c r="F14" s="301">
        <v>2050</v>
      </c>
      <c r="G14" s="303">
        <v>7500</v>
      </c>
      <c r="H14" s="304" t="s">
        <v>481</v>
      </c>
      <c r="I14" s="305" t="s">
        <v>482</v>
      </c>
      <c r="J14" s="306">
        <v>1</v>
      </c>
      <c r="K14" s="307" t="s">
        <v>483</v>
      </c>
      <c r="L14" s="307">
        <v>1</v>
      </c>
      <c r="M14" s="308">
        <v>1</v>
      </c>
      <c r="N14" s="309" t="s">
        <v>425</v>
      </c>
      <c r="O14" s="310" t="s">
        <v>426</v>
      </c>
      <c r="P14" s="311">
        <v>100</v>
      </c>
      <c r="Q14" s="311">
        <v>75</v>
      </c>
      <c r="R14" s="312" t="s">
        <v>427</v>
      </c>
      <c r="S14" s="313">
        <v>7620</v>
      </c>
      <c r="T14" s="306" t="s">
        <v>484</v>
      </c>
      <c r="U14" s="312" t="s">
        <v>429</v>
      </c>
      <c r="V14" s="309" t="s">
        <v>440</v>
      </c>
      <c r="W14" s="314">
        <f t="shared" si="1"/>
        <v>41505</v>
      </c>
      <c r="X14" s="314">
        <f t="shared" si="1"/>
        <v>41505</v>
      </c>
      <c r="Y14" s="314">
        <f t="shared" si="1"/>
        <v>41505</v>
      </c>
      <c r="Z14" s="315">
        <f t="shared" si="1"/>
        <v>41505</v>
      </c>
      <c r="AA14" s="316">
        <v>41820</v>
      </c>
      <c r="AB14" s="316">
        <v>41820</v>
      </c>
      <c r="AC14" s="317">
        <v>41838</v>
      </c>
      <c r="AD14" s="318">
        <v>41841</v>
      </c>
      <c r="AE14" s="360">
        <v>41866</v>
      </c>
      <c r="AF14" s="317">
        <v>41875</v>
      </c>
      <c r="AG14" s="317">
        <v>41876</v>
      </c>
      <c r="AH14" s="319">
        <v>41879</v>
      </c>
      <c r="AI14" s="320">
        <v>41879</v>
      </c>
      <c r="AJ14" s="320">
        <v>41918</v>
      </c>
      <c r="AK14" s="316">
        <v>41922</v>
      </c>
      <c r="AL14" s="316">
        <v>41892</v>
      </c>
      <c r="AM14" s="362">
        <v>1</v>
      </c>
      <c r="AP14" s="342"/>
    </row>
    <row r="15" spans="1:78" ht="22.5" hidden="1" outlineLevel="1" x14ac:dyDescent="0.25">
      <c r="A15" s="344">
        <v>14</v>
      </c>
      <c r="B15" s="322" t="s">
        <v>1</v>
      </c>
      <c r="C15" s="322" t="s">
        <v>67</v>
      </c>
      <c r="D15" s="323" t="s">
        <v>421</v>
      </c>
      <c r="E15" s="322" t="str">
        <f t="shared" si="0"/>
        <v>B1</v>
      </c>
      <c r="F15" s="322">
        <v>2050</v>
      </c>
      <c r="G15" s="324">
        <v>7500</v>
      </c>
      <c r="H15" s="345" t="s">
        <v>485</v>
      </c>
      <c r="I15" s="346" t="s">
        <v>486</v>
      </c>
      <c r="J15" s="347">
        <v>1</v>
      </c>
      <c r="K15" s="348" t="s">
        <v>487</v>
      </c>
      <c r="L15" s="348">
        <v>1</v>
      </c>
      <c r="M15" s="349">
        <v>1</v>
      </c>
      <c r="N15" s="350" t="s">
        <v>425</v>
      </c>
      <c r="O15" s="351" t="s">
        <v>434</v>
      </c>
      <c r="P15" s="352">
        <v>100</v>
      </c>
      <c r="Q15" s="352">
        <v>75</v>
      </c>
      <c r="R15" s="353" t="s">
        <v>427</v>
      </c>
      <c r="S15" s="354">
        <v>7658</v>
      </c>
      <c r="T15" s="347" t="s">
        <v>488</v>
      </c>
      <c r="U15" s="353" t="s">
        <v>429</v>
      </c>
      <c r="V15" s="350" t="s">
        <v>430</v>
      </c>
      <c r="W15" s="314">
        <f t="shared" si="1"/>
        <v>41505</v>
      </c>
      <c r="X15" s="335">
        <f t="shared" si="1"/>
        <v>41505</v>
      </c>
      <c r="Y15" s="314">
        <f t="shared" si="1"/>
        <v>41505</v>
      </c>
      <c r="Z15" s="315">
        <f t="shared" si="1"/>
        <v>41505</v>
      </c>
      <c r="AA15" s="355">
        <v>41845</v>
      </c>
      <c r="AB15" s="355">
        <v>41845</v>
      </c>
      <c r="AC15" s="356">
        <v>41859</v>
      </c>
      <c r="AD15" s="357">
        <v>41862</v>
      </c>
      <c r="AE15" s="364">
        <v>41884</v>
      </c>
      <c r="AF15" s="356">
        <v>41890</v>
      </c>
      <c r="AG15" s="356">
        <v>41891</v>
      </c>
      <c r="AH15" s="358">
        <v>41894</v>
      </c>
      <c r="AI15" s="359">
        <v>41899</v>
      </c>
      <c r="AJ15" s="359">
        <v>41948</v>
      </c>
      <c r="AK15" s="355">
        <v>41944</v>
      </c>
      <c r="AL15" s="355">
        <v>41914</v>
      </c>
      <c r="AM15" s="366">
        <v>1</v>
      </c>
      <c r="AP15" s="342"/>
    </row>
    <row r="16" spans="1:78" ht="22.5" hidden="1" outlineLevel="1" x14ac:dyDescent="0.25">
      <c r="A16" s="301">
        <v>15</v>
      </c>
      <c r="B16" s="301" t="s">
        <v>1</v>
      </c>
      <c r="C16" s="301" t="s">
        <v>67</v>
      </c>
      <c r="D16" s="302" t="s">
        <v>421</v>
      </c>
      <c r="E16" s="301" t="str">
        <f t="shared" si="0"/>
        <v>B1</v>
      </c>
      <c r="F16" s="301">
        <v>2050</v>
      </c>
      <c r="G16" s="303">
        <v>7500</v>
      </c>
      <c r="H16" s="304" t="s">
        <v>489</v>
      </c>
      <c r="I16" s="305" t="s">
        <v>490</v>
      </c>
      <c r="J16" s="306">
        <v>1</v>
      </c>
      <c r="K16" s="307" t="s">
        <v>491</v>
      </c>
      <c r="L16" s="307">
        <v>1</v>
      </c>
      <c r="M16" s="308">
        <v>1</v>
      </c>
      <c r="N16" s="309" t="s">
        <v>425</v>
      </c>
      <c r="O16" s="310" t="s">
        <v>492</v>
      </c>
      <c r="P16" s="311">
        <v>100</v>
      </c>
      <c r="Q16" s="311">
        <v>75</v>
      </c>
      <c r="R16" s="312" t="s">
        <v>427</v>
      </c>
      <c r="S16" s="313">
        <v>9688</v>
      </c>
      <c r="T16" s="306" t="s">
        <v>493</v>
      </c>
      <c r="U16" s="312" t="s">
        <v>429</v>
      </c>
      <c r="V16" s="309" t="s">
        <v>440</v>
      </c>
      <c r="W16" s="314">
        <f t="shared" si="1"/>
        <v>41505</v>
      </c>
      <c r="X16" s="314">
        <f t="shared" si="1"/>
        <v>41505</v>
      </c>
      <c r="Y16" s="314">
        <f t="shared" si="1"/>
        <v>41505</v>
      </c>
      <c r="Z16" s="315">
        <f t="shared" si="1"/>
        <v>41505</v>
      </c>
      <c r="AA16" s="316">
        <v>41866</v>
      </c>
      <c r="AB16" s="316">
        <v>41866</v>
      </c>
      <c r="AC16" s="317">
        <v>41882</v>
      </c>
      <c r="AD16" s="318">
        <v>41888</v>
      </c>
      <c r="AE16" s="360">
        <v>41903</v>
      </c>
      <c r="AF16" s="317">
        <v>41912</v>
      </c>
      <c r="AG16" s="317">
        <v>41913</v>
      </c>
      <c r="AH16" s="319">
        <v>41916</v>
      </c>
      <c r="AI16" s="320">
        <v>41917</v>
      </c>
      <c r="AJ16" s="320">
        <v>41966</v>
      </c>
      <c r="AK16" s="316">
        <v>41952</v>
      </c>
      <c r="AL16" s="316">
        <v>41922</v>
      </c>
      <c r="AM16" s="362">
        <v>1</v>
      </c>
      <c r="AP16" s="342"/>
    </row>
    <row r="17" spans="1:42" ht="22.5" hidden="1" outlineLevel="1" x14ac:dyDescent="0.25">
      <c r="A17" s="344">
        <v>16</v>
      </c>
      <c r="B17" s="322" t="s">
        <v>1</v>
      </c>
      <c r="C17" s="322" t="s">
        <v>67</v>
      </c>
      <c r="D17" s="323" t="s">
        <v>421</v>
      </c>
      <c r="E17" s="322" t="str">
        <f t="shared" si="0"/>
        <v>B1</v>
      </c>
      <c r="F17" s="322">
        <v>2050</v>
      </c>
      <c r="G17" s="324">
        <v>7500</v>
      </c>
      <c r="H17" s="345" t="s">
        <v>494</v>
      </c>
      <c r="I17" s="346" t="s">
        <v>495</v>
      </c>
      <c r="J17" s="347">
        <v>1</v>
      </c>
      <c r="K17" s="348" t="s">
        <v>496</v>
      </c>
      <c r="L17" s="348">
        <v>1</v>
      </c>
      <c r="M17" s="349">
        <v>1</v>
      </c>
      <c r="N17" s="350" t="s">
        <v>425</v>
      </c>
      <c r="O17" s="351" t="s">
        <v>434</v>
      </c>
      <c r="P17" s="352">
        <v>100</v>
      </c>
      <c r="Q17" s="352">
        <v>75</v>
      </c>
      <c r="R17" s="353" t="s">
        <v>427</v>
      </c>
      <c r="S17" s="354">
        <v>7621</v>
      </c>
      <c r="T17" s="347" t="s">
        <v>497</v>
      </c>
      <c r="U17" s="353" t="s">
        <v>429</v>
      </c>
      <c r="V17" s="350" t="s">
        <v>430</v>
      </c>
      <c r="W17" s="314">
        <f t="shared" si="1"/>
        <v>41505</v>
      </c>
      <c r="X17" s="335">
        <f t="shared" si="1"/>
        <v>41505</v>
      </c>
      <c r="Y17" s="314">
        <f t="shared" si="1"/>
        <v>41505</v>
      </c>
      <c r="Z17" s="315">
        <f t="shared" si="1"/>
        <v>41505</v>
      </c>
      <c r="AA17" s="355">
        <v>41893</v>
      </c>
      <c r="AB17" s="355">
        <v>41893</v>
      </c>
      <c r="AC17" s="356">
        <v>41906</v>
      </c>
      <c r="AD17" s="357">
        <v>41909</v>
      </c>
      <c r="AE17" s="364">
        <v>41946</v>
      </c>
      <c r="AF17" s="356">
        <v>41955</v>
      </c>
      <c r="AG17" s="356">
        <v>41956</v>
      </c>
      <c r="AH17" s="358">
        <v>41959</v>
      </c>
      <c r="AI17" s="359">
        <v>41959</v>
      </c>
      <c r="AJ17" s="359">
        <v>42002</v>
      </c>
      <c r="AK17" s="355">
        <v>41997</v>
      </c>
      <c r="AL17" s="355">
        <v>41967</v>
      </c>
      <c r="AM17" s="366">
        <v>1</v>
      </c>
      <c r="AP17" s="342"/>
    </row>
    <row r="18" spans="1:42" ht="22.5" hidden="1" outlineLevel="1" x14ac:dyDescent="0.25">
      <c r="A18" s="301">
        <v>17</v>
      </c>
      <c r="B18" s="301" t="s">
        <v>1</v>
      </c>
      <c r="C18" s="301" t="s">
        <v>67</v>
      </c>
      <c r="D18" s="302" t="s">
        <v>421</v>
      </c>
      <c r="E18" s="301" t="str">
        <f t="shared" si="0"/>
        <v>B1</v>
      </c>
      <c r="F18" s="301">
        <v>2050</v>
      </c>
      <c r="G18" s="303">
        <v>7500</v>
      </c>
      <c r="H18" s="304" t="s">
        <v>498</v>
      </c>
      <c r="I18" s="305" t="s">
        <v>499</v>
      </c>
      <c r="J18" s="306">
        <v>1</v>
      </c>
      <c r="K18" s="307" t="s">
        <v>496</v>
      </c>
      <c r="L18" s="307">
        <v>1</v>
      </c>
      <c r="M18" s="308">
        <v>1</v>
      </c>
      <c r="N18" s="309" t="s">
        <v>425</v>
      </c>
      <c r="O18" s="310" t="s">
        <v>434</v>
      </c>
      <c r="P18" s="311">
        <v>100</v>
      </c>
      <c r="Q18" s="311">
        <v>75</v>
      </c>
      <c r="R18" s="312" t="s">
        <v>427</v>
      </c>
      <c r="S18" s="313">
        <v>7629</v>
      </c>
      <c r="T18" s="306" t="s">
        <v>500</v>
      </c>
      <c r="U18" s="312" t="s">
        <v>429</v>
      </c>
      <c r="V18" s="309" t="s">
        <v>430</v>
      </c>
      <c r="W18" s="314">
        <f t="shared" si="1"/>
        <v>41505</v>
      </c>
      <c r="X18" s="314">
        <f t="shared" si="1"/>
        <v>41505</v>
      </c>
      <c r="Y18" s="314">
        <f t="shared" si="1"/>
        <v>41505</v>
      </c>
      <c r="Z18" s="315">
        <f t="shared" si="1"/>
        <v>41505</v>
      </c>
      <c r="AA18" s="316">
        <v>41910</v>
      </c>
      <c r="AB18" s="316">
        <v>41910</v>
      </c>
      <c r="AC18" s="317">
        <v>41923</v>
      </c>
      <c r="AD18" s="318">
        <v>41927</v>
      </c>
      <c r="AE18" s="360">
        <v>41946</v>
      </c>
      <c r="AF18" s="317">
        <v>41955</v>
      </c>
      <c r="AG18" s="317">
        <v>41956</v>
      </c>
      <c r="AH18" s="319">
        <v>41959</v>
      </c>
      <c r="AI18" s="320">
        <v>41962</v>
      </c>
      <c r="AJ18" s="320">
        <v>42002</v>
      </c>
      <c r="AK18" s="316">
        <v>41995</v>
      </c>
      <c r="AL18" s="316">
        <v>41965</v>
      </c>
      <c r="AM18" s="362">
        <v>1</v>
      </c>
      <c r="AP18" s="342"/>
    </row>
    <row r="19" spans="1:42" ht="22.5" hidden="1" outlineLevel="1" x14ac:dyDescent="0.25">
      <c r="A19" s="344">
        <v>18</v>
      </c>
      <c r="B19" s="322" t="s">
        <v>1</v>
      </c>
      <c r="C19" s="322" t="s">
        <v>67</v>
      </c>
      <c r="D19" s="323" t="s">
        <v>421</v>
      </c>
      <c r="E19" s="322" t="str">
        <f t="shared" si="0"/>
        <v>B3</v>
      </c>
      <c r="F19" s="322">
        <v>2050</v>
      </c>
      <c r="G19" s="324">
        <v>7500</v>
      </c>
      <c r="H19" s="345" t="s">
        <v>501</v>
      </c>
      <c r="I19" s="346" t="s">
        <v>502</v>
      </c>
      <c r="J19" s="347">
        <v>1</v>
      </c>
      <c r="K19" s="348" t="s">
        <v>503</v>
      </c>
      <c r="L19" s="348">
        <v>1</v>
      </c>
      <c r="M19" s="349">
        <v>1</v>
      </c>
      <c r="N19" s="350" t="s">
        <v>479</v>
      </c>
      <c r="O19" s="351" t="s">
        <v>504</v>
      </c>
      <c r="P19" s="352">
        <v>100</v>
      </c>
      <c r="Q19" s="352">
        <v>75</v>
      </c>
      <c r="R19" s="353" t="s">
        <v>427</v>
      </c>
      <c r="S19" s="354">
        <v>7603</v>
      </c>
      <c r="T19" s="347" t="s">
        <v>505</v>
      </c>
      <c r="U19" s="353" t="s">
        <v>429</v>
      </c>
      <c r="V19" s="350" t="s">
        <v>506</v>
      </c>
      <c r="W19" s="314">
        <f t="shared" si="1"/>
        <v>41505</v>
      </c>
      <c r="X19" s="335">
        <f t="shared" si="1"/>
        <v>41505</v>
      </c>
      <c r="Y19" s="314">
        <f t="shared" si="1"/>
        <v>41505</v>
      </c>
      <c r="Z19" s="315">
        <f t="shared" si="1"/>
        <v>41505</v>
      </c>
      <c r="AA19" s="355">
        <v>41932</v>
      </c>
      <c r="AB19" s="355">
        <v>41932</v>
      </c>
      <c r="AC19" s="356">
        <v>41947</v>
      </c>
      <c r="AD19" s="357">
        <v>41949</v>
      </c>
      <c r="AE19" s="364">
        <v>41985</v>
      </c>
      <c r="AF19" s="356">
        <v>41993</v>
      </c>
      <c r="AG19" s="356">
        <v>41994</v>
      </c>
      <c r="AH19" s="358">
        <v>41997</v>
      </c>
      <c r="AI19" s="359">
        <v>41996</v>
      </c>
      <c r="AJ19" s="359">
        <v>42030</v>
      </c>
      <c r="AK19" s="355">
        <v>42047</v>
      </c>
      <c r="AL19" s="355">
        <v>42017</v>
      </c>
      <c r="AM19" s="366">
        <v>1</v>
      </c>
      <c r="AP19" s="342"/>
    </row>
    <row r="20" spans="1:42" ht="22.5" hidden="1" outlineLevel="1" x14ac:dyDescent="0.25">
      <c r="A20" s="301">
        <v>19</v>
      </c>
      <c r="B20" s="301" t="s">
        <v>1</v>
      </c>
      <c r="C20" s="301" t="s">
        <v>67</v>
      </c>
      <c r="D20" s="302" t="s">
        <v>421</v>
      </c>
      <c r="E20" s="301" t="str">
        <f t="shared" si="0"/>
        <v>B3</v>
      </c>
      <c r="F20" s="301">
        <v>2050</v>
      </c>
      <c r="G20" s="303">
        <v>7500</v>
      </c>
      <c r="H20" s="304" t="s">
        <v>507</v>
      </c>
      <c r="I20" s="305" t="s">
        <v>508</v>
      </c>
      <c r="J20" s="306">
        <v>1</v>
      </c>
      <c r="K20" s="307" t="s">
        <v>503</v>
      </c>
      <c r="L20" s="307">
        <v>1</v>
      </c>
      <c r="M20" s="308">
        <v>1</v>
      </c>
      <c r="N20" s="309" t="s">
        <v>479</v>
      </c>
      <c r="O20" s="310" t="s">
        <v>504</v>
      </c>
      <c r="P20" s="311">
        <v>100</v>
      </c>
      <c r="Q20" s="311">
        <v>75</v>
      </c>
      <c r="R20" s="312" t="s">
        <v>427</v>
      </c>
      <c r="S20" s="313">
        <v>7576</v>
      </c>
      <c r="T20" s="306" t="s">
        <v>509</v>
      </c>
      <c r="U20" s="312" t="s">
        <v>429</v>
      </c>
      <c r="V20" s="309" t="s">
        <v>506</v>
      </c>
      <c r="W20" s="314">
        <f t="shared" si="1"/>
        <v>41505</v>
      </c>
      <c r="X20" s="314">
        <f t="shared" si="1"/>
        <v>41505</v>
      </c>
      <c r="Y20" s="314">
        <f t="shared" si="1"/>
        <v>41505</v>
      </c>
      <c r="Z20" s="315">
        <f t="shared" si="1"/>
        <v>41505</v>
      </c>
      <c r="AA20" s="316">
        <v>41951</v>
      </c>
      <c r="AB20" s="316">
        <v>41951</v>
      </c>
      <c r="AC20" s="317">
        <v>41967</v>
      </c>
      <c r="AD20" s="318">
        <v>41970</v>
      </c>
      <c r="AE20" s="360">
        <v>41985</v>
      </c>
      <c r="AF20" s="317">
        <v>41993</v>
      </c>
      <c r="AG20" s="317">
        <v>41994</v>
      </c>
      <c r="AH20" s="319">
        <v>41997</v>
      </c>
      <c r="AI20" s="320">
        <v>42000</v>
      </c>
      <c r="AJ20" s="320">
        <v>42030</v>
      </c>
      <c r="AK20" s="316">
        <v>42051</v>
      </c>
      <c r="AL20" s="316">
        <v>42021</v>
      </c>
      <c r="AM20" s="362">
        <v>1</v>
      </c>
      <c r="AP20" s="342"/>
    </row>
    <row r="21" spans="1:42" ht="22.5" hidden="1" outlineLevel="1" x14ac:dyDescent="0.25">
      <c r="A21" s="344">
        <v>20</v>
      </c>
      <c r="B21" s="322" t="s">
        <v>1</v>
      </c>
      <c r="C21" s="322" t="s">
        <v>67</v>
      </c>
      <c r="D21" s="323" t="s">
        <v>421</v>
      </c>
      <c r="E21" s="322" t="str">
        <f t="shared" si="0"/>
        <v>B3</v>
      </c>
      <c r="F21" s="322">
        <v>2050</v>
      </c>
      <c r="G21" s="324">
        <v>7500</v>
      </c>
      <c r="H21" s="345" t="s">
        <v>510</v>
      </c>
      <c r="I21" s="346" t="s">
        <v>511</v>
      </c>
      <c r="J21" s="347">
        <v>1</v>
      </c>
      <c r="K21" s="348" t="s">
        <v>512</v>
      </c>
      <c r="L21" s="348">
        <v>1</v>
      </c>
      <c r="M21" s="349">
        <v>1</v>
      </c>
      <c r="N21" s="350" t="s">
        <v>479</v>
      </c>
      <c r="O21" s="351">
        <v>89</v>
      </c>
      <c r="P21" s="352">
        <v>100</v>
      </c>
      <c r="Q21" s="352">
        <v>74.164823999999996</v>
      </c>
      <c r="R21" s="353" t="s">
        <v>427</v>
      </c>
      <c r="S21" s="354">
        <v>7221</v>
      </c>
      <c r="T21" s="347" t="s">
        <v>513</v>
      </c>
      <c r="U21" s="353" t="s">
        <v>429</v>
      </c>
      <c r="V21" s="350" t="s">
        <v>514</v>
      </c>
      <c r="W21" s="314">
        <f t="shared" si="1"/>
        <v>41505</v>
      </c>
      <c r="X21" s="335">
        <f t="shared" si="1"/>
        <v>41505</v>
      </c>
      <c r="Y21" s="314">
        <f t="shared" si="1"/>
        <v>41505</v>
      </c>
      <c r="Z21" s="315">
        <f t="shared" si="1"/>
        <v>41505</v>
      </c>
      <c r="AA21" s="355">
        <v>42005</v>
      </c>
      <c r="AB21" s="355">
        <v>42005</v>
      </c>
      <c r="AC21" s="356">
        <v>42019</v>
      </c>
      <c r="AD21" s="357">
        <v>42022</v>
      </c>
      <c r="AE21" s="364">
        <v>42055</v>
      </c>
      <c r="AF21" s="356">
        <v>42065</v>
      </c>
      <c r="AG21" s="356">
        <v>42066</v>
      </c>
      <c r="AH21" s="358">
        <v>42069</v>
      </c>
      <c r="AI21" s="359">
        <v>42069</v>
      </c>
      <c r="AJ21" s="359">
        <v>42103</v>
      </c>
      <c r="AK21" s="355">
        <v>42118</v>
      </c>
      <c r="AL21" s="355">
        <v>42085</v>
      </c>
      <c r="AM21" s="366">
        <v>1</v>
      </c>
      <c r="AP21" s="342"/>
    </row>
    <row r="22" spans="1:42" ht="22.5" hidden="1" outlineLevel="1" x14ac:dyDescent="0.25">
      <c r="A22" s="301">
        <v>21</v>
      </c>
      <c r="B22" s="301" t="s">
        <v>1</v>
      </c>
      <c r="C22" s="301" t="s">
        <v>67</v>
      </c>
      <c r="D22" s="302" t="s">
        <v>421</v>
      </c>
      <c r="E22" s="301" t="str">
        <f t="shared" si="0"/>
        <v>B1</v>
      </c>
      <c r="F22" s="301">
        <v>2050</v>
      </c>
      <c r="G22" s="303">
        <v>7500</v>
      </c>
      <c r="H22" s="304" t="s">
        <v>515</v>
      </c>
      <c r="I22" s="305" t="s">
        <v>516</v>
      </c>
      <c r="J22" s="306">
        <v>1</v>
      </c>
      <c r="K22" s="307" t="s">
        <v>512</v>
      </c>
      <c r="L22" s="307">
        <v>1</v>
      </c>
      <c r="M22" s="308">
        <v>1</v>
      </c>
      <c r="N22" s="309" t="s">
        <v>464</v>
      </c>
      <c r="O22" s="310">
        <v>89</v>
      </c>
      <c r="P22" s="311">
        <v>100</v>
      </c>
      <c r="Q22" s="311">
        <v>75</v>
      </c>
      <c r="R22" s="312" t="s">
        <v>427</v>
      </c>
      <c r="S22" s="313">
        <v>7646</v>
      </c>
      <c r="T22" s="306" t="s">
        <v>517</v>
      </c>
      <c r="U22" s="312" t="s">
        <v>429</v>
      </c>
      <c r="V22" s="309" t="s">
        <v>514</v>
      </c>
      <c r="W22" s="314">
        <f t="shared" ref="W22:Z41" si="2">+$AA$2</f>
        <v>41505</v>
      </c>
      <c r="X22" s="314">
        <f t="shared" si="2"/>
        <v>41505</v>
      </c>
      <c r="Y22" s="314">
        <f t="shared" si="2"/>
        <v>41505</v>
      </c>
      <c r="Z22" s="315">
        <f t="shared" si="2"/>
        <v>41505</v>
      </c>
      <c r="AA22" s="316">
        <v>42024</v>
      </c>
      <c r="AB22" s="316">
        <v>42024</v>
      </c>
      <c r="AC22" s="317">
        <v>42034</v>
      </c>
      <c r="AD22" s="318">
        <v>42038</v>
      </c>
      <c r="AE22" s="360">
        <v>42055</v>
      </c>
      <c r="AF22" s="317">
        <v>42065</v>
      </c>
      <c r="AG22" s="317">
        <v>42066</v>
      </c>
      <c r="AH22" s="319">
        <v>42069</v>
      </c>
      <c r="AI22" s="320">
        <v>42071</v>
      </c>
      <c r="AJ22" s="320">
        <v>42106</v>
      </c>
      <c r="AK22" s="316">
        <v>42115</v>
      </c>
      <c r="AL22" s="316">
        <v>42088</v>
      </c>
      <c r="AM22" s="362">
        <v>1</v>
      </c>
      <c r="AP22" s="342"/>
    </row>
    <row r="23" spans="1:42" ht="22.5" hidden="1" outlineLevel="1" x14ac:dyDescent="0.25">
      <c r="A23" s="344">
        <v>22</v>
      </c>
      <c r="B23" s="322" t="s">
        <v>1</v>
      </c>
      <c r="C23" s="322" t="s">
        <v>67</v>
      </c>
      <c r="D23" s="323" t="s">
        <v>421</v>
      </c>
      <c r="E23" s="322" t="str">
        <f t="shared" si="0"/>
        <v>B3</v>
      </c>
      <c r="F23" s="322">
        <v>2050</v>
      </c>
      <c r="G23" s="324">
        <v>7500</v>
      </c>
      <c r="H23" s="345" t="s">
        <v>518</v>
      </c>
      <c r="I23" s="346" t="s">
        <v>519</v>
      </c>
      <c r="J23" s="347">
        <v>1</v>
      </c>
      <c r="K23" s="348" t="s">
        <v>520</v>
      </c>
      <c r="L23" s="348">
        <v>1</v>
      </c>
      <c r="M23" s="349">
        <v>1</v>
      </c>
      <c r="N23" s="350" t="s">
        <v>521</v>
      </c>
      <c r="O23" s="351" t="s">
        <v>426</v>
      </c>
      <c r="P23" s="352">
        <v>100</v>
      </c>
      <c r="Q23" s="352">
        <v>75</v>
      </c>
      <c r="R23" s="353" t="s">
        <v>427</v>
      </c>
      <c r="S23" s="354">
        <v>7512</v>
      </c>
      <c r="T23" s="347" t="s">
        <v>522</v>
      </c>
      <c r="U23" s="353" t="s">
        <v>429</v>
      </c>
      <c r="V23" s="350" t="s">
        <v>430</v>
      </c>
      <c r="W23" s="314">
        <f t="shared" si="2"/>
        <v>41505</v>
      </c>
      <c r="X23" s="335">
        <f t="shared" si="2"/>
        <v>41505</v>
      </c>
      <c r="Y23" s="314">
        <f t="shared" si="2"/>
        <v>41505</v>
      </c>
      <c r="Z23" s="315">
        <f t="shared" si="2"/>
        <v>41505</v>
      </c>
      <c r="AA23" s="355">
        <v>41978</v>
      </c>
      <c r="AB23" s="355">
        <v>41978</v>
      </c>
      <c r="AC23" s="356">
        <v>41995</v>
      </c>
      <c r="AD23" s="357">
        <v>41997</v>
      </c>
      <c r="AE23" s="364">
        <v>42083</v>
      </c>
      <c r="AF23" s="356">
        <v>42089</v>
      </c>
      <c r="AG23" s="356">
        <v>42090</v>
      </c>
      <c r="AH23" s="358">
        <v>42093</v>
      </c>
      <c r="AI23" s="359">
        <v>42092</v>
      </c>
      <c r="AJ23" s="359">
        <v>42116</v>
      </c>
      <c r="AK23" s="355">
        <v>42136</v>
      </c>
      <c r="AL23" s="355">
        <v>42106</v>
      </c>
      <c r="AM23" s="366">
        <v>1</v>
      </c>
      <c r="AP23" s="342"/>
    </row>
    <row r="24" spans="1:42" ht="22.5" hidden="1" outlineLevel="1" x14ac:dyDescent="0.25">
      <c r="A24" s="301">
        <v>23</v>
      </c>
      <c r="B24" s="301" t="s">
        <v>1</v>
      </c>
      <c r="C24" s="301" t="s">
        <v>67</v>
      </c>
      <c r="D24" s="302" t="s">
        <v>421</v>
      </c>
      <c r="E24" s="301" t="str">
        <f t="shared" si="0"/>
        <v>B3</v>
      </c>
      <c r="F24" s="301">
        <v>2050</v>
      </c>
      <c r="G24" s="303">
        <v>7500</v>
      </c>
      <c r="H24" s="304" t="s">
        <v>523</v>
      </c>
      <c r="I24" s="305" t="s">
        <v>524</v>
      </c>
      <c r="J24" s="306">
        <v>1</v>
      </c>
      <c r="K24" s="307" t="s">
        <v>525</v>
      </c>
      <c r="L24" s="307">
        <v>1</v>
      </c>
      <c r="M24" s="308">
        <v>1</v>
      </c>
      <c r="N24" s="309" t="s">
        <v>479</v>
      </c>
      <c r="O24" s="310" t="s">
        <v>465</v>
      </c>
      <c r="P24" s="311">
        <v>100</v>
      </c>
      <c r="Q24" s="311">
        <v>74.164823999999996</v>
      </c>
      <c r="R24" s="312" t="s">
        <v>427</v>
      </c>
      <c r="S24" s="313">
        <v>7106</v>
      </c>
      <c r="T24" s="306" t="s">
        <v>526</v>
      </c>
      <c r="U24" s="312" t="s">
        <v>429</v>
      </c>
      <c r="V24" s="309" t="s">
        <v>467</v>
      </c>
      <c r="W24" s="314">
        <f t="shared" si="2"/>
        <v>41505</v>
      </c>
      <c r="X24" s="314">
        <f t="shared" si="2"/>
        <v>41505</v>
      </c>
      <c r="Y24" s="314">
        <f t="shared" si="2"/>
        <v>41505</v>
      </c>
      <c r="Z24" s="315">
        <f t="shared" si="2"/>
        <v>41505</v>
      </c>
      <c r="AA24" s="316">
        <v>42024</v>
      </c>
      <c r="AB24" s="316">
        <v>42024</v>
      </c>
      <c r="AC24" s="317">
        <v>42049</v>
      </c>
      <c r="AD24" s="318">
        <v>42051</v>
      </c>
      <c r="AE24" s="360">
        <v>42120</v>
      </c>
      <c r="AF24" s="317">
        <v>42129</v>
      </c>
      <c r="AG24" s="317">
        <v>42130</v>
      </c>
      <c r="AH24" s="319">
        <v>42133</v>
      </c>
      <c r="AI24" s="320">
        <v>42139</v>
      </c>
      <c r="AJ24" s="320">
        <v>42167</v>
      </c>
      <c r="AK24" s="316">
        <v>42181</v>
      </c>
      <c r="AL24" s="316">
        <v>42151</v>
      </c>
      <c r="AM24" s="362">
        <v>1</v>
      </c>
      <c r="AP24" s="342"/>
    </row>
    <row r="25" spans="1:42" ht="22.5" hidden="1" outlineLevel="1" x14ac:dyDescent="0.25">
      <c r="A25" s="344">
        <v>24</v>
      </c>
      <c r="B25" s="322" t="s">
        <v>1</v>
      </c>
      <c r="C25" s="322" t="s">
        <v>67</v>
      </c>
      <c r="D25" s="323" t="s">
        <v>421</v>
      </c>
      <c r="E25" s="322" t="str">
        <f t="shared" si="0"/>
        <v>B1</v>
      </c>
      <c r="F25" s="322">
        <v>2050</v>
      </c>
      <c r="G25" s="324">
        <v>7500</v>
      </c>
      <c r="H25" s="345" t="s">
        <v>527</v>
      </c>
      <c r="I25" s="346" t="s">
        <v>528</v>
      </c>
      <c r="J25" s="347">
        <v>1</v>
      </c>
      <c r="K25" s="348" t="s">
        <v>525</v>
      </c>
      <c r="L25" s="348">
        <v>1</v>
      </c>
      <c r="M25" s="349">
        <v>1</v>
      </c>
      <c r="N25" s="350" t="s">
        <v>464</v>
      </c>
      <c r="O25" s="351" t="s">
        <v>465</v>
      </c>
      <c r="P25" s="352">
        <v>100</v>
      </c>
      <c r="Q25" s="352">
        <v>75</v>
      </c>
      <c r="R25" s="353" t="s">
        <v>427</v>
      </c>
      <c r="S25" s="354">
        <v>7656</v>
      </c>
      <c r="T25" s="347" t="s">
        <v>529</v>
      </c>
      <c r="U25" s="353" t="s">
        <v>429</v>
      </c>
      <c r="V25" s="350" t="s">
        <v>467</v>
      </c>
      <c r="W25" s="314">
        <f t="shared" si="2"/>
        <v>41505</v>
      </c>
      <c r="X25" s="335">
        <f t="shared" si="2"/>
        <v>41505</v>
      </c>
      <c r="Y25" s="314">
        <f t="shared" si="2"/>
        <v>41505</v>
      </c>
      <c r="Z25" s="315">
        <f t="shared" si="2"/>
        <v>41505</v>
      </c>
      <c r="AA25" s="355">
        <v>42035</v>
      </c>
      <c r="AB25" s="355">
        <v>42035</v>
      </c>
      <c r="AC25" s="356">
        <v>42061</v>
      </c>
      <c r="AD25" s="357">
        <v>42065</v>
      </c>
      <c r="AE25" s="364">
        <v>42120</v>
      </c>
      <c r="AF25" s="356">
        <v>42129</v>
      </c>
      <c r="AG25" s="356">
        <v>42130</v>
      </c>
      <c r="AH25" s="358">
        <v>42133</v>
      </c>
      <c r="AI25" s="359">
        <v>42154</v>
      </c>
      <c r="AJ25" s="359">
        <v>42176</v>
      </c>
      <c r="AK25" s="355">
        <v>42185</v>
      </c>
      <c r="AL25" s="355">
        <v>42155</v>
      </c>
      <c r="AM25" s="366">
        <v>1</v>
      </c>
      <c r="AP25" s="342"/>
    </row>
    <row r="26" spans="1:42" ht="22.5" hidden="1" outlineLevel="1" x14ac:dyDescent="0.25">
      <c r="A26" s="301">
        <v>25</v>
      </c>
      <c r="B26" s="301" t="s">
        <v>1</v>
      </c>
      <c r="C26" s="301" t="s">
        <v>67</v>
      </c>
      <c r="D26" s="302" t="s">
        <v>421</v>
      </c>
      <c r="E26" s="301" t="str">
        <f t="shared" si="0"/>
        <v>B3</v>
      </c>
      <c r="F26" s="301">
        <v>2050</v>
      </c>
      <c r="G26" s="303">
        <v>7500</v>
      </c>
      <c r="H26" s="304" t="s">
        <v>530</v>
      </c>
      <c r="I26" s="305" t="s">
        <v>531</v>
      </c>
      <c r="J26" s="306">
        <v>1</v>
      </c>
      <c r="K26" s="307" t="s">
        <v>532</v>
      </c>
      <c r="L26" s="307">
        <v>1</v>
      </c>
      <c r="M26" s="308">
        <v>1</v>
      </c>
      <c r="N26" s="309" t="s">
        <v>521</v>
      </c>
      <c r="O26" s="310" t="s">
        <v>426</v>
      </c>
      <c r="P26" s="311">
        <v>100</v>
      </c>
      <c r="Q26" s="311">
        <v>75</v>
      </c>
      <c r="R26" s="312" t="s">
        <v>427</v>
      </c>
      <c r="S26" s="313">
        <v>7767</v>
      </c>
      <c r="T26" s="306" t="s">
        <v>533</v>
      </c>
      <c r="U26" s="312" t="s">
        <v>429</v>
      </c>
      <c r="V26" s="309" t="s">
        <v>440</v>
      </c>
      <c r="W26" s="314">
        <f t="shared" si="2"/>
        <v>41505</v>
      </c>
      <c r="X26" s="314">
        <f t="shared" si="2"/>
        <v>41505</v>
      </c>
      <c r="Y26" s="314">
        <f t="shared" si="2"/>
        <v>41505</v>
      </c>
      <c r="Z26" s="315">
        <f t="shared" si="2"/>
        <v>41505</v>
      </c>
      <c r="AA26" s="316">
        <v>41972</v>
      </c>
      <c r="AB26" s="316">
        <v>41972</v>
      </c>
      <c r="AC26" s="317">
        <v>42019</v>
      </c>
      <c r="AD26" s="318">
        <v>42021</v>
      </c>
      <c r="AE26" s="360">
        <v>42140</v>
      </c>
      <c r="AF26" s="317">
        <v>42149</v>
      </c>
      <c r="AG26" s="317">
        <v>42150</v>
      </c>
      <c r="AH26" s="319">
        <v>42153</v>
      </c>
      <c r="AI26" s="320">
        <v>42157</v>
      </c>
      <c r="AJ26" s="320">
        <v>42184</v>
      </c>
      <c r="AK26" s="316">
        <v>42190</v>
      </c>
      <c r="AL26" s="316">
        <v>42160</v>
      </c>
      <c r="AM26" s="362">
        <v>1</v>
      </c>
      <c r="AP26" s="342"/>
    </row>
    <row r="27" spans="1:42" ht="22.5" hidden="1" outlineLevel="1" x14ac:dyDescent="0.25">
      <c r="A27" s="344">
        <v>26</v>
      </c>
      <c r="B27" s="322" t="s">
        <v>1</v>
      </c>
      <c r="C27" s="322" t="s">
        <v>67</v>
      </c>
      <c r="D27" s="323" t="s">
        <v>421</v>
      </c>
      <c r="E27" s="322" t="str">
        <f t="shared" si="0"/>
        <v>B1</v>
      </c>
      <c r="F27" s="322">
        <v>2050</v>
      </c>
      <c r="G27" s="324">
        <v>7500</v>
      </c>
      <c r="H27" s="345" t="s">
        <v>534</v>
      </c>
      <c r="I27" s="346" t="s">
        <v>535</v>
      </c>
      <c r="J27" s="347">
        <v>1</v>
      </c>
      <c r="K27" s="348" t="s">
        <v>532</v>
      </c>
      <c r="L27" s="348">
        <v>1</v>
      </c>
      <c r="M27" s="349">
        <v>1</v>
      </c>
      <c r="N27" s="350" t="s">
        <v>425</v>
      </c>
      <c r="O27" s="351" t="s">
        <v>426</v>
      </c>
      <c r="P27" s="352">
        <v>100</v>
      </c>
      <c r="Q27" s="352">
        <v>75</v>
      </c>
      <c r="R27" s="353" t="s">
        <v>427</v>
      </c>
      <c r="S27" s="354">
        <v>7744</v>
      </c>
      <c r="T27" s="347" t="s">
        <v>536</v>
      </c>
      <c r="U27" s="353" t="s">
        <v>429</v>
      </c>
      <c r="V27" s="350" t="s">
        <v>440</v>
      </c>
      <c r="W27" s="314">
        <f t="shared" si="2"/>
        <v>41505</v>
      </c>
      <c r="X27" s="335">
        <f t="shared" si="2"/>
        <v>41505</v>
      </c>
      <c r="Y27" s="314">
        <f t="shared" si="2"/>
        <v>41505</v>
      </c>
      <c r="Z27" s="315">
        <f t="shared" si="2"/>
        <v>41505</v>
      </c>
      <c r="AA27" s="355">
        <v>41985</v>
      </c>
      <c r="AB27" s="355">
        <v>41985</v>
      </c>
      <c r="AC27" s="356">
        <v>42005</v>
      </c>
      <c r="AD27" s="357">
        <v>42009</v>
      </c>
      <c r="AE27" s="364">
        <v>42140</v>
      </c>
      <c r="AF27" s="356">
        <v>42149</v>
      </c>
      <c r="AG27" s="356">
        <v>42150</v>
      </c>
      <c r="AH27" s="358">
        <v>42153</v>
      </c>
      <c r="AI27" s="359">
        <v>42154</v>
      </c>
      <c r="AJ27" s="359">
        <v>42184</v>
      </c>
      <c r="AK27" s="355">
        <v>42190</v>
      </c>
      <c r="AL27" s="355">
        <v>42160</v>
      </c>
      <c r="AM27" s="366">
        <v>1</v>
      </c>
      <c r="AP27" s="342"/>
    </row>
    <row r="28" spans="1:42" ht="22.5" hidden="1" outlineLevel="1" x14ac:dyDescent="0.25">
      <c r="A28" s="301">
        <v>27</v>
      </c>
      <c r="B28" s="301" t="s">
        <v>1</v>
      </c>
      <c r="C28" s="301" t="s">
        <v>67</v>
      </c>
      <c r="D28" s="302" t="s">
        <v>421</v>
      </c>
      <c r="E28" s="301" t="str">
        <f t="shared" si="0"/>
        <v>B3</v>
      </c>
      <c r="F28" s="301">
        <v>2050</v>
      </c>
      <c r="G28" s="303">
        <v>7500</v>
      </c>
      <c r="H28" s="304" t="s">
        <v>537</v>
      </c>
      <c r="I28" s="305" t="s">
        <v>538</v>
      </c>
      <c r="J28" s="306">
        <v>1</v>
      </c>
      <c r="K28" s="307" t="s">
        <v>539</v>
      </c>
      <c r="L28" s="307">
        <v>1</v>
      </c>
      <c r="M28" s="308">
        <v>1</v>
      </c>
      <c r="N28" s="309" t="s">
        <v>521</v>
      </c>
      <c r="O28" s="310" t="s">
        <v>540</v>
      </c>
      <c r="P28" s="311">
        <v>100</v>
      </c>
      <c r="Q28" s="311">
        <v>74.166250000000005</v>
      </c>
      <c r="R28" s="312" t="s">
        <v>427</v>
      </c>
      <c r="S28" s="313">
        <v>7146</v>
      </c>
      <c r="T28" s="306" t="s">
        <v>541</v>
      </c>
      <c r="U28" s="312" t="s">
        <v>429</v>
      </c>
      <c r="V28" s="309" t="s">
        <v>542</v>
      </c>
      <c r="W28" s="314">
        <f t="shared" si="2"/>
        <v>41505</v>
      </c>
      <c r="X28" s="314">
        <f t="shared" si="2"/>
        <v>41505</v>
      </c>
      <c r="Y28" s="314">
        <f t="shared" si="2"/>
        <v>41505</v>
      </c>
      <c r="Z28" s="315">
        <f t="shared" si="2"/>
        <v>41505</v>
      </c>
      <c r="AA28" s="316">
        <v>42113</v>
      </c>
      <c r="AB28" s="316">
        <v>42113</v>
      </c>
      <c r="AC28" s="317">
        <v>42142</v>
      </c>
      <c r="AD28" s="318">
        <v>42145</v>
      </c>
      <c r="AE28" s="360">
        <v>42168</v>
      </c>
      <c r="AF28" s="317">
        <v>42177</v>
      </c>
      <c r="AG28" s="317">
        <v>42178</v>
      </c>
      <c r="AH28" s="319">
        <v>42181</v>
      </c>
      <c r="AI28" s="320">
        <v>42180</v>
      </c>
      <c r="AJ28" s="320">
        <v>42203</v>
      </c>
      <c r="AK28" s="316">
        <v>42218</v>
      </c>
      <c r="AL28" s="316">
        <v>42188</v>
      </c>
      <c r="AM28" s="362">
        <v>1</v>
      </c>
      <c r="AP28" s="342"/>
    </row>
    <row r="29" spans="1:42" ht="22.5" hidden="1" outlineLevel="1" x14ac:dyDescent="0.25">
      <c r="A29" s="344">
        <v>28</v>
      </c>
      <c r="B29" s="322" t="s">
        <v>1</v>
      </c>
      <c r="C29" s="322" t="s">
        <v>67</v>
      </c>
      <c r="D29" s="323" t="s">
        <v>421</v>
      </c>
      <c r="E29" s="322" t="str">
        <f t="shared" si="0"/>
        <v>B1</v>
      </c>
      <c r="F29" s="322">
        <v>2050</v>
      </c>
      <c r="G29" s="324">
        <v>7500</v>
      </c>
      <c r="H29" s="345" t="s">
        <v>543</v>
      </c>
      <c r="I29" s="346" t="s">
        <v>544</v>
      </c>
      <c r="J29" s="347">
        <v>1</v>
      </c>
      <c r="K29" s="348" t="s">
        <v>539</v>
      </c>
      <c r="L29" s="348">
        <v>1</v>
      </c>
      <c r="M29" s="349">
        <v>1</v>
      </c>
      <c r="N29" s="350" t="s">
        <v>425</v>
      </c>
      <c r="O29" s="351" t="s">
        <v>540</v>
      </c>
      <c r="P29" s="352">
        <v>100</v>
      </c>
      <c r="Q29" s="352">
        <v>74.166250000000005</v>
      </c>
      <c r="R29" s="353" t="s">
        <v>427</v>
      </c>
      <c r="S29" s="354">
        <v>7148</v>
      </c>
      <c r="T29" s="347" t="s">
        <v>545</v>
      </c>
      <c r="U29" s="353" t="s">
        <v>429</v>
      </c>
      <c r="V29" s="350" t="s">
        <v>542</v>
      </c>
      <c r="W29" s="314">
        <f t="shared" si="2"/>
        <v>41505</v>
      </c>
      <c r="X29" s="335">
        <f t="shared" si="2"/>
        <v>41505</v>
      </c>
      <c r="Y29" s="314">
        <f t="shared" si="2"/>
        <v>41505</v>
      </c>
      <c r="Z29" s="315">
        <f t="shared" si="2"/>
        <v>41505</v>
      </c>
      <c r="AA29" s="355">
        <v>42117</v>
      </c>
      <c r="AB29" s="355">
        <v>42117</v>
      </c>
      <c r="AC29" s="356">
        <v>42131</v>
      </c>
      <c r="AD29" s="357">
        <v>42133</v>
      </c>
      <c r="AE29" s="364">
        <v>42168</v>
      </c>
      <c r="AF29" s="356">
        <v>42177</v>
      </c>
      <c r="AG29" s="356">
        <v>42178</v>
      </c>
      <c r="AH29" s="358">
        <v>42181</v>
      </c>
      <c r="AI29" s="359">
        <v>42181</v>
      </c>
      <c r="AJ29" s="359">
        <v>42231</v>
      </c>
      <c r="AK29" s="355">
        <v>42218</v>
      </c>
      <c r="AL29" s="355">
        <v>42188</v>
      </c>
      <c r="AM29" s="366">
        <v>1</v>
      </c>
      <c r="AP29" s="342"/>
    </row>
    <row r="30" spans="1:42" ht="22.5" hidden="1" outlineLevel="1" x14ac:dyDescent="0.25">
      <c r="A30" s="301">
        <v>29</v>
      </c>
      <c r="B30" s="301" t="s">
        <v>1</v>
      </c>
      <c r="C30" s="301" t="s">
        <v>67</v>
      </c>
      <c r="D30" s="302" t="s">
        <v>421</v>
      </c>
      <c r="E30" s="301" t="str">
        <f t="shared" si="0"/>
        <v>B3</v>
      </c>
      <c r="F30" s="301">
        <v>2050</v>
      </c>
      <c r="G30" s="303">
        <v>7500</v>
      </c>
      <c r="H30" s="304" t="s">
        <v>546</v>
      </c>
      <c r="I30" s="305" t="s">
        <v>547</v>
      </c>
      <c r="J30" s="306">
        <v>1</v>
      </c>
      <c r="K30" s="307" t="s">
        <v>548</v>
      </c>
      <c r="L30" s="307">
        <v>1</v>
      </c>
      <c r="M30" s="308">
        <v>1</v>
      </c>
      <c r="N30" s="309" t="s">
        <v>479</v>
      </c>
      <c r="O30" s="310" t="s">
        <v>504</v>
      </c>
      <c r="P30" s="311">
        <v>100</v>
      </c>
      <c r="Q30" s="311">
        <v>75</v>
      </c>
      <c r="R30" s="312" t="s">
        <v>427</v>
      </c>
      <c r="S30" s="313">
        <v>7557</v>
      </c>
      <c r="T30" s="306" t="s">
        <v>549</v>
      </c>
      <c r="U30" s="312" t="s">
        <v>429</v>
      </c>
      <c r="V30" s="309" t="s">
        <v>506</v>
      </c>
      <c r="W30" s="314">
        <f t="shared" si="2"/>
        <v>41505</v>
      </c>
      <c r="X30" s="314">
        <f t="shared" si="2"/>
        <v>41505</v>
      </c>
      <c r="Y30" s="314">
        <f t="shared" si="2"/>
        <v>41505</v>
      </c>
      <c r="Z30" s="315">
        <f t="shared" si="2"/>
        <v>41505</v>
      </c>
      <c r="AA30" s="316">
        <v>42069</v>
      </c>
      <c r="AB30" s="316">
        <v>42069</v>
      </c>
      <c r="AC30" s="317">
        <v>42106</v>
      </c>
      <c r="AD30" s="318">
        <v>42109</v>
      </c>
      <c r="AE30" s="360">
        <v>42200</v>
      </c>
      <c r="AF30" s="317">
        <v>42212</v>
      </c>
      <c r="AG30" s="317">
        <v>42213</v>
      </c>
      <c r="AH30" s="319">
        <v>42216</v>
      </c>
      <c r="AI30" s="320">
        <v>42214</v>
      </c>
      <c r="AJ30" s="320">
        <v>42248</v>
      </c>
      <c r="AK30" s="316">
        <v>42259</v>
      </c>
      <c r="AL30" s="316">
        <v>42229</v>
      </c>
      <c r="AM30" s="362">
        <v>1</v>
      </c>
      <c r="AP30" s="342"/>
    </row>
    <row r="31" spans="1:42" ht="22.5" hidden="1" outlineLevel="1" x14ac:dyDescent="0.25">
      <c r="A31" s="344">
        <v>30</v>
      </c>
      <c r="B31" s="322" t="s">
        <v>1</v>
      </c>
      <c r="C31" s="322" t="s">
        <v>67</v>
      </c>
      <c r="D31" s="323" t="s">
        <v>421</v>
      </c>
      <c r="E31" s="322" t="str">
        <f t="shared" si="0"/>
        <v>B1</v>
      </c>
      <c r="F31" s="322">
        <v>2050</v>
      </c>
      <c r="G31" s="324">
        <v>7500</v>
      </c>
      <c r="H31" s="345" t="s">
        <v>550</v>
      </c>
      <c r="I31" s="346" t="s">
        <v>551</v>
      </c>
      <c r="J31" s="347">
        <v>1</v>
      </c>
      <c r="K31" s="348" t="s">
        <v>548</v>
      </c>
      <c r="L31" s="348">
        <v>1</v>
      </c>
      <c r="M31" s="349">
        <v>1</v>
      </c>
      <c r="N31" s="350" t="s">
        <v>464</v>
      </c>
      <c r="O31" s="351" t="s">
        <v>504</v>
      </c>
      <c r="P31" s="352">
        <v>100</v>
      </c>
      <c r="Q31" s="352">
        <v>75</v>
      </c>
      <c r="R31" s="353" t="s">
        <v>427</v>
      </c>
      <c r="S31" s="354">
        <v>7566</v>
      </c>
      <c r="T31" s="347" t="s">
        <v>549</v>
      </c>
      <c r="U31" s="353" t="s">
        <v>429</v>
      </c>
      <c r="V31" s="350" t="s">
        <v>506</v>
      </c>
      <c r="W31" s="314">
        <f t="shared" si="2"/>
        <v>41505</v>
      </c>
      <c r="X31" s="335">
        <f t="shared" si="2"/>
        <v>41505</v>
      </c>
      <c r="Y31" s="314">
        <f t="shared" si="2"/>
        <v>41505</v>
      </c>
      <c r="Z31" s="315">
        <f t="shared" si="2"/>
        <v>41505</v>
      </c>
      <c r="AA31" s="355">
        <v>42072</v>
      </c>
      <c r="AB31" s="355">
        <v>42072</v>
      </c>
      <c r="AC31" s="356">
        <v>42083</v>
      </c>
      <c r="AD31" s="357">
        <v>42085</v>
      </c>
      <c r="AE31" s="364">
        <v>42200</v>
      </c>
      <c r="AF31" s="356">
        <v>42212</v>
      </c>
      <c r="AG31" s="356">
        <v>42213</v>
      </c>
      <c r="AH31" s="358">
        <v>42216</v>
      </c>
      <c r="AI31" s="359">
        <v>42218</v>
      </c>
      <c r="AJ31" s="359">
        <v>42268</v>
      </c>
      <c r="AK31" s="355">
        <v>42265</v>
      </c>
      <c r="AL31" s="355">
        <v>42235</v>
      </c>
      <c r="AM31" s="366">
        <v>1</v>
      </c>
      <c r="AP31" s="342"/>
    </row>
    <row r="32" spans="1:42" ht="22.5" hidden="1" outlineLevel="1" x14ac:dyDescent="0.25">
      <c r="A32" s="301">
        <v>31</v>
      </c>
      <c r="B32" s="301" t="s">
        <v>1</v>
      </c>
      <c r="C32" s="301" t="s">
        <v>67</v>
      </c>
      <c r="D32" s="302" t="s">
        <v>421</v>
      </c>
      <c r="E32" s="301" t="str">
        <f t="shared" si="0"/>
        <v>B1</v>
      </c>
      <c r="F32" s="301">
        <v>2050</v>
      </c>
      <c r="G32" s="303">
        <v>10000</v>
      </c>
      <c r="H32" s="304" t="s">
        <v>552</v>
      </c>
      <c r="I32" s="305" t="s">
        <v>553</v>
      </c>
      <c r="J32" s="306">
        <v>1</v>
      </c>
      <c r="K32" s="307" t="s">
        <v>554</v>
      </c>
      <c r="L32" s="307">
        <v>1</v>
      </c>
      <c r="M32" s="308">
        <v>1</v>
      </c>
      <c r="N32" s="309" t="s">
        <v>425</v>
      </c>
      <c r="O32" s="310" t="s">
        <v>492</v>
      </c>
      <c r="P32" s="311">
        <v>100</v>
      </c>
      <c r="Q32" s="311">
        <v>75</v>
      </c>
      <c r="R32" s="312" t="s">
        <v>427</v>
      </c>
      <c r="S32" s="313">
        <v>10291</v>
      </c>
      <c r="T32" s="306" t="s">
        <v>555</v>
      </c>
      <c r="U32" s="312" t="s">
        <v>429</v>
      </c>
      <c r="V32" s="309" t="s">
        <v>440</v>
      </c>
      <c r="W32" s="314">
        <f t="shared" si="2"/>
        <v>41505</v>
      </c>
      <c r="X32" s="314">
        <f t="shared" si="2"/>
        <v>41505</v>
      </c>
      <c r="Y32" s="314">
        <f t="shared" si="2"/>
        <v>41505</v>
      </c>
      <c r="Z32" s="315">
        <f t="shared" si="2"/>
        <v>41505</v>
      </c>
      <c r="AA32" s="316">
        <v>42148</v>
      </c>
      <c r="AB32" s="316">
        <v>42148</v>
      </c>
      <c r="AC32" s="317">
        <v>42181</v>
      </c>
      <c r="AD32" s="318">
        <v>42185</v>
      </c>
      <c r="AE32" s="360">
        <v>42236</v>
      </c>
      <c r="AF32" s="317">
        <v>42249</v>
      </c>
      <c r="AG32" s="317">
        <v>42250</v>
      </c>
      <c r="AH32" s="319">
        <v>42253</v>
      </c>
      <c r="AI32" s="320">
        <v>42255</v>
      </c>
      <c r="AJ32" s="320">
        <v>42283</v>
      </c>
      <c r="AK32" s="316">
        <v>42296</v>
      </c>
      <c r="AL32" s="316">
        <v>42266</v>
      </c>
      <c r="AM32" s="362">
        <v>1</v>
      </c>
      <c r="AP32" s="342"/>
    </row>
    <row r="33" spans="1:42" ht="22.5" hidden="1" outlineLevel="1" x14ac:dyDescent="0.25">
      <c r="A33" s="344">
        <v>32</v>
      </c>
      <c r="B33" s="322" t="s">
        <v>1</v>
      </c>
      <c r="C33" s="322" t="s">
        <v>67</v>
      </c>
      <c r="D33" s="323" t="s">
        <v>421</v>
      </c>
      <c r="E33" s="322" t="str">
        <f t="shared" si="0"/>
        <v>B1</v>
      </c>
      <c r="F33" s="322">
        <v>2050</v>
      </c>
      <c r="G33" s="324">
        <v>10000</v>
      </c>
      <c r="H33" s="345" t="s">
        <v>556</v>
      </c>
      <c r="I33" s="346" t="s">
        <v>557</v>
      </c>
      <c r="J33" s="347">
        <v>1</v>
      </c>
      <c r="K33" s="348" t="s">
        <v>554</v>
      </c>
      <c r="L33" s="348">
        <v>1</v>
      </c>
      <c r="M33" s="349">
        <v>1</v>
      </c>
      <c r="N33" s="350" t="s">
        <v>425</v>
      </c>
      <c r="O33" s="351" t="s">
        <v>492</v>
      </c>
      <c r="P33" s="352">
        <v>100</v>
      </c>
      <c r="Q33" s="352">
        <v>75</v>
      </c>
      <c r="R33" s="353" t="s">
        <v>427</v>
      </c>
      <c r="S33" s="354">
        <v>10291</v>
      </c>
      <c r="T33" s="347" t="s">
        <v>558</v>
      </c>
      <c r="U33" s="353" t="s">
        <v>429</v>
      </c>
      <c r="V33" s="350" t="s">
        <v>440</v>
      </c>
      <c r="W33" s="314">
        <f t="shared" si="2"/>
        <v>41505</v>
      </c>
      <c r="X33" s="335">
        <f t="shared" si="2"/>
        <v>41505</v>
      </c>
      <c r="Y33" s="314">
        <f t="shared" si="2"/>
        <v>41505</v>
      </c>
      <c r="Z33" s="315">
        <f t="shared" si="2"/>
        <v>41505</v>
      </c>
      <c r="AA33" s="355">
        <v>42152</v>
      </c>
      <c r="AB33" s="355">
        <v>42152</v>
      </c>
      <c r="AC33" s="356">
        <v>42165</v>
      </c>
      <c r="AD33" s="357">
        <v>42167</v>
      </c>
      <c r="AE33" s="364">
        <v>42236</v>
      </c>
      <c r="AF33" s="356">
        <v>42249</v>
      </c>
      <c r="AG33" s="356">
        <v>42250</v>
      </c>
      <c r="AH33" s="358">
        <v>42253</v>
      </c>
      <c r="AI33" s="359">
        <v>42253</v>
      </c>
      <c r="AJ33" s="359">
        <v>42283</v>
      </c>
      <c r="AK33" s="355">
        <v>42296</v>
      </c>
      <c r="AL33" s="355">
        <v>42266</v>
      </c>
      <c r="AM33" s="366">
        <v>1</v>
      </c>
      <c r="AP33" s="342"/>
    </row>
    <row r="34" spans="1:42" ht="22.5" hidden="1" outlineLevel="1" x14ac:dyDescent="0.25">
      <c r="A34" s="301">
        <v>33</v>
      </c>
      <c r="B34" s="301" t="s">
        <v>1</v>
      </c>
      <c r="C34" s="301" t="s">
        <v>67</v>
      </c>
      <c r="D34" s="302" t="s">
        <v>421</v>
      </c>
      <c r="E34" s="301" t="str">
        <f t="shared" si="0"/>
        <v>B1</v>
      </c>
      <c r="F34" s="301">
        <v>2050</v>
      </c>
      <c r="G34" s="303">
        <v>7500</v>
      </c>
      <c r="H34" s="304" t="s">
        <v>559</v>
      </c>
      <c r="I34" s="305" t="s">
        <v>560</v>
      </c>
      <c r="J34" s="306">
        <v>1</v>
      </c>
      <c r="K34" s="307" t="s">
        <v>561</v>
      </c>
      <c r="L34" s="307">
        <v>1</v>
      </c>
      <c r="M34" s="308">
        <v>1</v>
      </c>
      <c r="N34" s="309" t="s">
        <v>425</v>
      </c>
      <c r="O34" s="310" t="s">
        <v>434</v>
      </c>
      <c r="P34" s="311">
        <v>100</v>
      </c>
      <c r="Q34" s="311">
        <v>75</v>
      </c>
      <c r="R34" s="312" t="s">
        <v>427</v>
      </c>
      <c r="S34" s="313">
        <v>7631</v>
      </c>
      <c r="T34" s="306" t="s">
        <v>562</v>
      </c>
      <c r="U34" s="312" t="s">
        <v>429</v>
      </c>
      <c r="V34" s="309" t="s">
        <v>430</v>
      </c>
      <c r="W34" s="314">
        <f t="shared" si="2"/>
        <v>41505</v>
      </c>
      <c r="X34" s="314">
        <f t="shared" si="2"/>
        <v>41505</v>
      </c>
      <c r="Y34" s="314">
        <f t="shared" si="2"/>
        <v>41505</v>
      </c>
      <c r="Z34" s="315">
        <f t="shared" si="2"/>
        <v>41505</v>
      </c>
      <c r="AA34" s="316">
        <v>42189</v>
      </c>
      <c r="AB34" s="316">
        <v>42189</v>
      </c>
      <c r="AC34" s="317">
        <v>42201</v>
      </c>
      <c r="AD34" s="318">
        <v>42202</v>
      </c>
      <c r="AE34" s="360">
        <v>42277</v>
      </c>
      <c r="AF34" s="317">
        <v>42287</v>
      </c>
      <c r="AG34" s="317">
        <v>42288</v>
      </c>
      <c r="AH34" s="319">
        <v>42291</v>
      </c>
      <c r="AI34" s="320">
        <v>42291</v>
      </c>
      <c r="AJ34" s="320">
        <v>42322</v>
      </c>
      <c r="AK34" s="316">
        <v>42331</v>
      </c>
      <c r="AL34" s="316">
        <v>42301</v>
      </c>
      <c r="AM34" s="362">
        <v>1</v>
      </c>
      <c r="AP34" s="342"/>
    </row>
    <row r="35" spans="1:42" ht="22.5" hidden="1" outlineLevel="1" x14ac:dyDescent="0.25">
      <c r="A35" s="344">
        <v>34</v>
      </c>
      <c r="B35" s="322" t="s">
        <v>1</v>
      </c>
      <c r="C35" s="322" t="s">
        <v>67</v>
      </c>
      <c r="D35" s="323" t="s">
        <v>421</v>
      </c>
      <c r="E35" s="322" t="str">
        <f t="shared" si="0"/>
        <v>B1</v>
      </c>
      <c r="F35" s="322">
        <v>2050</v>
      </c>
      <c r="G35" s="324">
        <v>7500</v>
      </c>
      <c r="H35" s="345" t="s">
        <v>563</v>
      </c>
      <c r="I35" s="346" t="s">
        <v>564</v>
      </c>
      <c r="J35" s="347">
        <v>1</v>
      </c>
      <c r="K35" s="348" t="s">
        <v>561</v>
      </c>
      <c r="L35" s="348">
        <v>1</v>
      </c>
      <c r="M35" s="349">
        <v>1</v>
      </c>
      <c r="N35" s="350" t="s">
        <v>425</v>
      </c>
      <c r="O35" s="351" t="s">
        <v>434</v>
      </c>
      <c r="P35" s="352">
        <v>100</v>
      </c>
      <c r="Q35" s="352">
        <v>75</v>
      </c>
      <c r="R35" s="353" t="s">
        <v>427</v>
      </c>
      <c r="S35" s="354">
        <v>7639</v>
      </c>
      <c r="T35" s="347" t="s">
        <v>565</v>
      </c>
      <c r="U35" s="353" t="s">
        <v>429</v>
      </c>
      <c r="V35" s="350" t="s">
        <v>430</v>
      </c>
      <c r="W35" s="314">
        <f t="shared" si="2"/>
        <v>41505</v>
      </c>
      <c r="X35" s="335">
        <f t="shared" si="2"/>
        <v>41505</v>
      </c>
      <c r="Y35" s="314">
        <f t="shared" si="2"/>
        <v>41505</v>
      </c>
      <c r="Z35" s="315">
        <f t="shared" si="2"/>
        <v>41505</v>
      </c>
      <c r="AA35" s="355">
        <v>42191</v>
      </c>
      <c r="AB35" s="355">
        <v>42191</v>
      </c>
      <c r="AC35" s="356">
        <v>42209</v>
      </c>
      <c r="AD35" s="357">
        <v>42212</v>
      </c>
      <c r="AE35" s="364">
        <v>42277</v>
      </c>
      <c r="AF35" s="356">
        <v>42287</v>
      </c>
      <c r="AG35" s="356">
        <v>42288</v>
      </c>
      <c r="AH35" s="358">
        <v>42291</v>
      </c>
      <c r="AI35" s="359">
        <v>42293</v>
      </c>
      <c r="AJ35" s="359">
        <v>42322</v>
      </c>
      <c r="AK35" s="355">
        <v>42331</v>
      </c>
      <c r="AL35" s="355">
        <v>42301</v>
      </c>
      <c r="AM35" s="366">
        <v>1</v>
      </c>
      <c r="AP35" s="342"/>
    </row>
    <row r="36" spans="1:42" ht="22.5" hidden="1" outlineLevel="1" x14ac:dyDescent="0.25">
      <c r="A36" s="301">
        <v>35</v>
      </c>
      <c r="B36" s="301" t="s">
        <v>1</v>
      </c>
      <c r="C36" s="301" t="s">
        <v>67</v>
      </c>
      <c r="D36" s="302" t="s">
        <v>421</v>
      </c>
      <c r="E36" s="301" t="str">
        <f t="shared" si="0"/>
        <v>B1</v>
      </c>
      <c r="F36" s="301">
        <v>2050</v>
      </c>
      <c r="G36" s="303">
        <v>7500</v>
      </c>
      <c r="H36" s="304" t="s">
        <v>566</v>
      </c>
      <c r="I36" s="305" t="s">
        <v>567</v>
      </c>
      <c r="J36" s="306">
        <v>1</v>
      </c>
      <c r="K36" s="307" t="s">
        <v>568</v>
      </c>
      <c r="L36" s="307">
        <v>1</v>
      </c>
      <c r="M36" s="308">
        <v>1</v>
      </c>
      <c r="N36" s="309" t="s">
        <v>425</v>
      </c>
      <c r="O36" s="310" t="s">
        <v>569</v>
      </c>
      <c r="P36" s="311">
        <v>100</v>
      </c>
      <c r="Q36" s="311">
        <v>75</v>
      </c>
      <c r="R36" s="312" t="s">
        <v>427</v>
      </c>
      <c r="S36" s="313">
        <v>6644</v>
      </c>
      <c r="T36" s="306" t="s">
        <v>570</v>
      </c>
      <c r="U36" s="312" t="s">
        <v>429</v>
      </c>
      <c r="V36" s="309" t="s">
        <v>571</v>
      </c>
      <c r="W36" s="314">
        <f t="shared" si="2"/>
        <v>41505</v>
      </c>
      <c r="X36" s="314">
        <f t="shared" si="2"/>
        <v>41505</v>
      </c>
      <c r="Y36" s="314">
        <f t="shared" si="2"/>
        <v>41505</v>
      </c>
      <c r="Z36" s="315">
        <f t="shared" si="2"/>
        <v>41505</v>
      </c>
      <c r="AA36" s="316">
        <v>42217</v>
      </c>
      <c r="AB36" s="316">
        <v>42217</v>
      </c>
      <c r="AC36" s="317">
        <v>42243</v>
      </c>
      <c r="AD36" s="318">
        <v>42245</v>
      </c>
      <c r="AE36" s="360">
        <v>42305</v>
      </c>
      <c r="AF36" s="317">
        <v>42312</v>
      </c>
      <c r="AG36" s="317">
        <v>42313</v>
      </c>
      <c r="AH36" s="319">
        <v>42316</v>
      </c>
      <c r="AI36" s="320">
        <v>42315</v>
      </c>
      <c r="AJ36" s="320">
        <v>42344</v>
      </c>
      <c r="AK36" s="316">
        <v>42354</v>
      </c>
      <c r="AL36" s="316">
        <v>42324</v>
      </c>
      <c r="AM36" s="362">
        <v>1</v>
      </c>
      <c r="AP36" s="342"/>
    </row>
    <row r="37" spans="1:42" ht="22.5" hidden="1" outlineLevel="1" x14ac:dyDescent="0.25">
      <c r="A37" s="344">
        <v>36</v>
      </c>
      <c r="B37" s="322" t="s">
        <v>1</v>
      </c>
      <c r="C37" s="322" t="s">
        <v>67</v>
      </c>
      <c r="D37" s="323" t="s">
        <v>421</v>
      </c>
      <c r="E37" s="322" t="str">
        <f t="shared" si="0"/>
        <v>B3</v>
      </c>
      <c r="F37" s="322">
        <v>2050</v>
      </c>
      <c r="G37" s="324">
        <v>7500</v>
      </c>
      <c r="H37" s="345" t="s">
        <v>572</v>
      </c>
      <c r="I37" s="346" t="s">
        <v>573</v>
      </c>
      <c r="J37" s="347">
        <v>1</v>
      </c>
      <c r="K37" s="348" t="s">
        <v>568</v>
      </c>
      <c r="L37" s="348">
        <v>1</v>
      </c>
      <c r="M37" s="349">
        <v>1</v>
      </c>
      <c r="N37" s="350" t="s">
        <v>521</v>
      </c>
      <c r="O37" s="351" t="s">
        <v>569</v>
      </c>
      <c r="P37" s="352">
        <v>100</v>
      </c>
      <c r="Q37" s="352">
        <v>75</v>
      </c>
      <c r="R37" s="353" t="s">
        <v>427</v>
      </c>
      <c r="S37" s="354">
        <v>6841</v>
      </c>
      <c r="T37" s="347" t="s">
        <v>574</v>
      </c>
      <c r="U37" s="353" t="s">
        <v>429</v>
      </c>
      <c r="V37" s="350" t="s">
        <v>571</v>
      </c>
      <c r="W37" s="314">
        <f t="shared" si="2"/>
        <v>41505</v>
      </c>
      <c r="X37" s="335">
        <f t="shared" si="2"/>
        <v>41505</v>
      </c>
      <c r="Y37" s="314">
        <f t="shared" si="2"/>
        <v>41505</v>
      </c>
      <c r="Z37" s="315">
        <f t="shared" si="2"/>
        <v>41505</v>
      </c>
      <c r="AA37" s="355">
        <v>42221</v>
      </c>
      <c r="AB37" s="355">
        <v>42221</v>
      </c>
      <c r="AC37" s="356">
        <v>42235</v>
      </c>
      <c r="AD37" s="357">
        <v>42237</v>
      </c>
      <c r="AE37" s="364">
        <v>42305</v>
      </c>
      <c r="AF37" s="356">
        <v>42312</v>
      </c>
      <c r="AG37" s="356">
        <v>42313</v>
      </c>
      <c r="AH37" s="358">
        <v>42316</v>
      </c>
      <c r="AI37" s="359">
        <v>42316</v>
      </c>
      <c r="AJ37" s="359">
        <v>42344</v>
      </c>
      <c r="AK37" s="355">
        <v>42354</v>
      </c>
      <c r="AL37" s="355">
        <v>42324</v>
      </c>
      <c r="AM37" s="366">
        <v>1</v>
      </c>
      <c r="AP37" s="342"/>
    </row>
    <row r="38" spans="1:42" ht="22.5" hidden="1" outlineLevel="1" x14ac:dyDescent="0.25">
      <c r="A38" s="301">
        <v>37</v>
      </c>
      <c r="B38" s="301" t="s">
        <v>1</v>
      </c>
      <c r="C38" s="301" t="s">
        <v>67</v>
      </c>
      <c r="D38" s="302" t="s">
        <v>421</v>
      </c>
      <c r="E38" s="301" t="str">
        <f t="shared" si="0"/>
        <v>B3</v>
      </c>
      <c r="F38" s="301">
        <v>2050</v>
      </c>
      <c r="G38" s="303">
        <v>10000</v>
      </c>
      <c r="H38" s="304" t="s">
        <v>575</v>
      </c>
      <c r="I38" s="305" t="s">
        <v>576</v>
      </c>
      <c r="J38" s="306">
        <v>1</v>
      </c>
      <c r="K38" s="307" t="s">
        <v>577</v>
      </c>
      <c r="L38" s="307">
        <v>1</v>
      </c>
      <c r="M38" s="308">
        <v>1</v>
      </c>
      <c r="N38" s="309" t="s">
        <v>521</v>
      </c>
      <c r="O38" s="310" t="s">
        <v>492</v>
      </c>
      <c r="P38" s="311">
        <v>100</v>
      </c>
      <c r="Q38" s="311">
        <v>75</v>
      </c>
      <c r="R38" s="312" t="s">
        <v>427</v>
      </c>
      <c r="S38" s="313">
        <v>10071</v>
      </c>
      <c r="T38" s="306" t="s">
        <v>578</v>
      </c>
      <c r="U38" s="312" t="s">
        <v>429</v>
      </c>
      <c r="V38" s="309" t="s">
        <v>440</v>
      </c>
      <c r="W38" s="314">
        <f t="shared" si="2"/>
        <v>41505</v>
      </c>
      <c r="X38" s="314">
        <f t="shared" si="2"/>
        <v>41505</v>
      </c>
      <c r="Y38" s="314">
        <f t="shared" si="2"/>
        <v>41505</v>
      </c>
      <c r="Z38" s="315">
        <f t="shared" si="2"/>
        <v>41505</v>
      </c>
      <c r="AA38" s="316">
        <v>42249</v>
      </c>
      <c r="AB38" s="316">
        <v>42249</v>
      </c>
      <c r="AC38" s="317">
        <v>42284</v>
      </c>
      <c r="AD38" s="318">
        <v>42288</v>
      </c>
      <c r="AE38" s="360">
        <v>42317</v>
      </c>
      <c r="AF38" s="317">
        <v>42325</v>
      </c>
      <c r="AG38" s="317">
        <v>42326</v>
      </c>
      <c r="AH38" s="319">
        <v>42329</v>
      </c>
      <c r="AI38" s="320">
        <v>42328</v>
      </c>
      <c r="AJ38" s="320">
        <v>42355</v>
      </c>
      <c r="AK38" s="316">
        <v>42365</v>
      </c>
      <c r="AL38" s="316">
        <v>42335</v>
      </c>
      <c r="AM38" s="362">
        <v>1</v>
      </c>
      <c r="AP38" s="342"/>
    </row>
    <row r="39" spans="1:42" ht="22.5" hidden="1" outlineLevel="1" x14ac:dyDescent="0.25">
      <c r="A39" s="344">
        <v>38</v>
      </c>
      <c r="B39" s="322" t="s">
        <v>1</v>
      </c>
      <c r="C39" s="322" t="s">
        <v>67</v>
      </c>
      <c r="D39" s="323" t="s">
        <v>421</v>
      </c>
      <c r="E39" s="322" t="str">
        <f t="shared" si="0"/>
        <v>B3</v>
      </c>
      <c r="F39" s="322">
        <v>2050</v>
      </c>
      <c r="G39" s="324">
        <v>7500</v>
      </c>
      <c r="H39" s="345" t="s">
        <v>579</v>
      </c>
      <c r="I39" s="346" t="s">
        <v>580</v>
      </c>
      <c r="J39" s="347">
        <v>1</v>
      </c>
      <c r="K39" s="348" t="s">
        <v>581</v>
      </c>
      <c r="L39" s="348">
        <v>1</v>
      </c>
      <c r="M39" s="349">
        <v>1</v>
      </c>
      <c r="N39" s="350" t="s">
        <v>521</v>
      </c>
      <c r="O39" s="351" t="s">
        <v>426</v>
      </c>
      <c r="P39" s="352">
        <v>100</v>
      </c>
      <c r="Q39" s="352">
        <v>75</v>
      </c>
      <c r="R39" s="353" t="s">
        <v>427</v>
      </c>
      <c r="S39" s="354">
        <v>7563</v>
      </c>
      <c r="T39" s="347" t="s">
        <v>582</v>
      </c>
      <c r="U39" s="353" t="s">
        <v>429</v>
      </c>
      <c r="V39" s="350" t="s">
        <v>440</v>
      </c>
      <c r="W39" s="314">
        <f t="shared" si="2"/>
        <v>41505</v>
      </c>
      <c r="X39" s="335">
        <f t="shared" si="2"/>
        <v>41505</v>
      </c>
      <c r="Y39" s="314">
        <f t="shared" si="2"/>
        <v>41505</v>
      </c>
      <c r="Z39" s="315">
        <f t="shared" si="2"/>
        <v>41505</v>
      </c>
      <c r="AA39" s="355">
        <v>42292</v>
      </c>
      <c r="AB39" s="355">
        <v>42292</v>
      </c>
      <c r="AC39" s="356">
        <v>42321</v>
      </c>
      <c r="AD39" s="357">
        <v>42323</v>
      </c>
      <c r="AE39" s="364">
        <v>42348</v>
      </c>
      <c r="AF39" s="356">
        <v>42358</v>
      </c>
      <c r="AG39" s="356">
        <v>42359</v>
      </c>
      <c r="AH39" s="358">
        <v>42362</v>
      </c>
      <c r="AI39" s="359">
        <v>42362</v>
      </c>
      <c r="AJ39" s="359">
        <v>42390</v>
      </c>
      <c r="AK39" s="355">
        <v>42401</v>
      </c>
      <c r="AL39" s="355">
        <v>42371</v>
      </c>
      <c r="AM39" s="366">
        <v>1</v>
      </c>
    </row>
    <row r="40" spans="1:42" ht="22.5" hidden="1" outlineLevel="1" x14ac:dyDescent="0.25">
      <c r="A40" s="301">
        <v>39</v>
      </c>
      <c r="B40" s="301" t="s">
        <v>1</v>
      </c>
      <c r="C40" s="301" t="s">
        <v>67</v>
      </c>
      <c r="D40" s="302" t="s">
        <v>421</v>
      </c>
      <c r="E40" s="301" t="str">
        <f t="shared" si="0"/>
        <v>B1</v>
      </c>
      <c r="F40" s="301">
        <v>2050</v>
      </c>
      <c r="G40" s="303">
        <v>7500</v>
      </c>
      <c r="H40" s="304" t="s">
        <v>583</v>
      </c>
      <c r="I40" s="305" t="s">
        <v>584</v>
      </c>
      <c r="J40" s="306">
        <v>1</v>
      </c>
      <c r="K40" s="307" t="s">
        <v>581</v>
      </c>
      <c r="L40" s="307">
        <v>1</v>
      </c>
      <c r="M40" s="308">
        <v>1</v>
      </c>
      <c r="N40" s="309" t="s">
        <v>425</v>
      </c>
      <c r="O40" s="310" t="s">
        <v>426</v>
      </c>
      <c r="P40" s="311">
        <v>100</v>
      </c>
      <c r="Q40" s="311">
        <v>75</v>
      </c>
      <c r="R40" s="312" t="s">
        <v>427</v>
      </c>
      <c r="S40" s="313">
        <v>7473</v>
      </c>
      <c r="T40" s="306" t="s">
        <v>585</v>
      </c>
      <c r="U40" s="312" t="s">
        <v>429</v>
      </c>
      <c r="V40" s="309" t="s">
        <v>440</v>
      </c>
      <c r="W40" s="314">
        <f t="shared" si="2"/>
        <v>41505</v>
      </c>
      <c r="X40" s="314">
        <f t="shared" si="2"/>
        <v>41505</v>
      </c>
      <c r="Y40" s="314">
        <f t="shared" si="2"/>
        <v>41505</v>
      </c>
      <c r="Z40" s="315">
        <f t="shared" si="2"/>
        <v>41505</v>
      </c>
      <c r="AA40" s="316">
        <v>42296</v>
      </c>
      <c r="AB40" s="316">
        <v>42296</v>
      </c>
      <c r="AC40" s="317">
        <v>42308</v>
      </c>
      <c r="AD40" s="318">
        <v>42309</v>
      </c>
      <c r="AE40" s="360">
        <v>42348</v>
      </c>
      <c r="AF40" s="317">
        <v>42358</v>
      </c>
      <c r="AG40" s="317">
        <v>42359</v>
      </c>
      <c r="AH40" s="319">
        <v>42362</v>
      </c>
      <c r="AI40" s="320">
        <v>42361</v>
      </c>
      <c r="AJ40" s="320">
        <v>42390</v>
      </c>
      <c r="AK40" s="316">
        <v>42403</v>
      </c>
      <c r="AL40" s="316">
        <v>42373</v>
      </c>
      <c r="AM40" s="362">
        <v>1</v>
      </c>
    </row>
    <row r="41" spans="1:42" ht="22.5" hidden="1" outlineLevel="1" x14ac:dyDescent="0.25">
      <c r="A41" s="344">
        <v>40</v>
      </c>
      <c r="B41" s="322" t="s">
        <v>1</v>
      </c>
      <c r="C41" s="322" t="s">
        <v>67</v>
      </c>
      <c r="D41" s="323" t="s">
        <v>421</v>
      </c>
      <c r="E41" s="322" t="str">
        <f t="shared" si="0"/>
        <v>B3</v>
      </c>
      <c r="F41" s="322">
        <v>2050</v>
      </c>
      <c r="G41" s="324">
        <v>7500</v>
      </c>
      <c r="H41" s="345" t="s">
        <v>586</v>
      </c>
      <c r="I41" s="346" t="s">
        <v>587</v>
      </c>
      <c r="J41" s="347">
        <v>1</v>
      </c>
      <c r="K41" s="348" t="s">
        <v>588</v>
      </c>
      <c r="L41" s="348">
        <v>1</v>
      </c>
      <c r="M41" s="349">
        <v>1</v>
      </c>
      <c r="N41" s="350" t="s">
        <v>479</v>
      </c>
      <c r="O41" s="351">
        <v>89</v>
      </c>
      <c r="P41" s="352">
        <v>100</v>
      </c>
      <c r="Q41" s="352">
        <v>74.164823999999996</v>
      </c>
      <c r="R41" s="353" t="s">
        <v>427</v>
      </c>
      <c r="S41" s="354">
        <v>7021</v>
      </c>
      <c r="T41" s="347" t="s">
        <v>589</v>
      </c>
      <c r="U41" s="353" t="s">
        <v>429</v>
      </c>
      <c r="V41" s="350" t="s">
        <v>514</v>
      </c>
      <c r="W41" s="314">
        <f t="shared" si="2"/>
        <v>41505</v>
      </c>
      <c r="X41" s="335">
        <f t="shared" si="2"/>
        <v>41505</v>
      </c>
      <c r="Y41" s="314">
        <f t="shared" si="2"/>
        <v>41505</v>
      </c>
      <c r="Z41" s="315">
        <f t="shared" si="2"/>
        <v>41505</v>
      </c>
      <c r="AA41" s="355">
        <v>42327</v>
      </c>
      <c r="AB41" s="355">
        <v>42327</v>
      </c>
      <c r="AC41" s="356">
        <v>42353</v>
      </c>
      <c r="AD41" s="357">
        <v>42356</v>
      </c>
      <c r="AE41" s="364">
        <v>42383</v>
      </c>
      <c r="AF41" s="356">
        <v>42393</v>
      </c>
      <c r="AG41" s="356">
        <v>42394</v>
      </c>
      <c r="AH41" s="358">
        <v>42397</v>
      </c>
      <c r="AI41" s="359">
        <v>42401</v>
      </c>
      <c r="AJ41" s="359">
        <v>42431</v>
      </c>
      <c r="AK41" s="355">
        <v>42437</v>
      </c>
      <c r="AL41" s="355">
        <v>42407</v>
      </c>
      <c r="AM41" s="366">
        <v>1</v>
      </c>
    </row>
    <row r="42" spans="1:42" ht="22.5" hidden="1" outlineLevel="1" x14ac:dyDescent="0.25">
      <c r="A42" s="301">
        <v>41</v>
      </c>
      <c r="B42" s="301" t="s">
        <v>1</v>
      </c>
      <c r="C42" s="301" t="s">
        <v>67</v>
      </c>
      <c r="D42" s="302" t="s">
        <v>421</v>
      </c>
      <c r="E42" s="301" t="str">
        <f t="shared" si="0"/>
        <v>B1</v>
      </c>
      <c r="F42" s="301">
        <v>2050</v>
      </c>
      <c r="G42" s="303">
        <v>7500</v>
      </c>
      <c r="H42" s="304" t="s">
        <v>590</v>
      </c>
      <c r="I42" s="305" t="s">
        <v>591</v>
      </c>
      <c r="J42" s="306">
        <v>1</v>
      </c>
      <c r="K42" s="307" t="s">
        <v>588</v>
      </c>
      <c r="L42" s="307">
        <v>1</v>
      </c>
      <c r="M42" s="308">
        <v>1</v>
      </c>
      <c r="N42" s="309" t="s">
        <v>464</v>
      </c>
      <c r="O42" s="310">
        <v>89</v>
      </c>
      <c r="P42" s="311">
        <v>100</v>
      </c>
      <c r="Q42" s="311">
        <v>74.164823999999996</v>
      </c>
      <c r="R42" s="312" t="s">
        <v>427</v>
      </c>
      <c r="S42" s="313">
        <v>7201</v>
      </c>
      <c r="T42" s="306" t="s">
        <v>592</v>
      </c>
      <c r="U42" s="312" t="s">
        <v>429</v>
      </c>
      <c r="V42" s="309" t="s">
        <v>514</v>
      </c>
      <c r="W42" s="314">
        <f t="shared" ref="W42:Z61" si="3">+$AA$2</f>
        <v>41505</v>
      </c>
      <c r="X42" s="314">
        <f t="shared" si="3"/>
        <v>41505</v>
      </c>
      <c r="Y42" s="314">
        <f t="shared" si="3"/>
        <v>41505</v>
      </c>
      <c r="Z42" s="315">
        <f t="shared" si="3"/>
        <v>41505</v>
      </c>
      <c r="AA42" s="316">
        <v>42331</v>
      </c>
      <c r="AB42" s="316">
        <v>42331</v>
      </c>
      <c r="AC42" s="317">
        <v>42344</v>
      </c>
      <c r="AD42" s="318">
        <v>42345</v>
      </c>
      <c r="AE42" s="360">
        <v>42383</v>
      </c>
      <c r="AF42" s="317">
        <v>42393</v>
      </c>
      <c r="AG42" s="317">
        <v>42394</v>
      </c>
      <c r="AH42" s="319">
        <v>42397</v>
      </c>
      <c r="AI42" s="320">
        <v>42409</v>
      </c>
      <c r="AJ42" s="320">
        <v>42431</v>
      </c>
      <c r="AK42" s="316">
        <v>42444</v>
      </c>
      <c r="AL42" s="316">
        <v>42414</v>
      </c>
      <c r="AM42" s="362">
        <v>1</v>
      </c>
    </row>
    <row r="43" spans="1:42" ht="22.5" hidden="1" outlineLevel="1" x14ac:dyDescent="0.25">
      <c r="A43" s="344">
        <v>42</v>
      </c>
      <c r="B43" s="322" t="s">
        <v>1</v>
      </c>
      <c r="C43" s="322" t="s">
        <v>67</v>
      </c>
      <c r="D43" s="323" t="s">
        <v>421</v>
      </c>
      <c r="E43" s="322" t="str">
        <f t="shared" si="0"/>
        <v>B3</v>
      </c>
      <c r="F43" s="322">
        <v>2050</v>
      </c>
      <c r="G43" s="324">
        <v>7500</v>
      </c>
      <c r="H43" s="345" t="s">
        <v>593</v>
      </c>
      <c r="I43" s="346" t="s">
        <v>594</v>
      </c>
      <c r="J43" s="347">
        <v>1</v>
      </c>
      <c r="K43" s="348" t="s">
        <v>595</v>
      </c>
      <c r="L43" s="348">
        <v>1</v>
      </c>
      <c r="M43" s="349">
        <v>1</v>
      </c>
      <c r="N43" s="350" t="s">
        <v>521</v>
      </c>
      <c r="O43" s="351" t="s">
        <v>426</v>
      </c>
      <c r="P43" s="352">
        <v>100</v>
      </c>
      <c r="Q43" s="352">
        <v>75</v>
      </c>
      <c r="R43" s="353" t="s">
        <v>427</v>
      </c>
      <c r="S43" s="354">
        <v>7741</v>
      </c>
      <c r="T43" s="347" t="s">
        <v>596</v>
      </c>
      <c r="U43" s="353" t="s">
        <v>429</v>
      </c>
      <c r="V43" s="350" t="s">
        <v>430</v>
      </c>
      <c r="W43" s="314">
        <f t="shared" si="3"/>
        <v>41505</v>
      </c>
      <c r="X43" s="335">
        <f t="shared" si="3"/>
        <v>41505</v>
      </c>
      <c r="Y43" s="314">
        <f t="shared" si="3"/>
        <v>41505</v>
      </c>
      <c r="Z43" s="315">
        <f t="shared" si="3"/>
        <v>41505</v>
      </c>
      <c r="AA43" s="355">
        <v>42360</v>
      </c>
      <c r="AB43" s="355">
        <v>42360</v>
      </c>
      <c r="AC43" s="356">
        <v>42397</v>
      </c>
      <c r="AD43" s="357">
        <v>42399</v>
      </c>
      <c r="AE43" s="364">
        <v>42422</v>
      </c>
      <c r="AF43" s="356">
        <v>42434</v>
      </c>
      <c r="AG43" s="356">
        <v>42435</v>
      </c>
      <c r="AH43" s="358">
        <v>42438</v>
      </c>
      <c r="AI43" s="359">
        <v>42439</v>
      </c>
      <c r="AJ43" s="359">
        <v>42467</v>
      </c>
      <c r="AK43" s="355">
        <v>42486</v>
      </c>
      <c r="AL43" s="355">
        <v>42456</v>
      </c>
      <c r="AM43" s="366">
        <v>1</v>
      </c>
    </row>
    <row r="44" spans="1:42" ht="22.5" hidden="1" outlineLevel="1" x14ac:dyDescent="0.25">
      <c r="A44" s="301">
        <v>43</v>
      </c>
      <c r="B44" s="301" t="s">
        <v>1</v>
      </c>
      <c r="C44" s="301" t="s">
        <v>67</v>
      </c>
      <c r="D44" s="302" t="s">
        <v>421</v>
      </c>
      <c r="E44" s="301" t="str">
        <f t="shared" si="0"/>
        <v>B3</v>
      </c>
      <c r="F44" s="301">
        <v>2050</v>
      </c>
      <c r="G44" s="303">
        <v>7500</v>
      </c>
      <c r="H44" s="304" t="s">
        <v>597</v>
      </c>
      <c r="I44" s="305" t="s">
        <v>598</v>
      </c>
      <c r="J44" s="306">
        <v>1</v>
      </c>
      <c r="K44" s="307" t="s">
        <v>595</v>
      </c>
      <c r="L44" s="307">
        <v>1</v>
      </c>
      <c r="M44" s="308">
        <v>1</v>
      </c>
      <c r="N44" s="309" t="s">
        <v>521</v>
      </c>
      <c r="O44" s="310" t="s">
        <v>426</v>
      </c>
      <c r="P44" s="311">
        <v>100</v>
      </c>
      <c r="Q44" s="311">
        <v>75</v>
      </c>
      <c r="R44" s="312" t="s">
        <v>427</v>
      </c>
      <c r="S44" s="313">
        <v>7377</v>
      </c>
      <c r="T44" s="306" t="s">
        <v>599</v>
      </c>
      <c r="U44" s="312" t="s">
        <v>429</v>
      </c>
      <c r="V44" s="309" t="s">
        <v>430</v>
      </c>
      <c r="W44" s="314">
        <f t="shared" si="3"/>
        <v>41505</v>
      </c>
      <c r="X44" s="314">
        <f t="shared" si="3"/>
        <v>41505</v>
      </c>
      <c r="Y44" s="314">
        <f t="shared" si="3"/>
        <v>41505</v>
      </c>
      <c r="Z44" s="315">
        <f t="shared" si="3"/>
        <v>41505</v>
      </c>
      <c r="AA44" s="316">
        <v>42364</v>
      </c>
      <c r="AB44" s="316">
        <v>42364</v>
      </c>
      <c r="AC44" s="317">
        <v>42381</v>
      </c>
      <c r="AD44" s="318">
        <v>42383</v>
      </c>
      <c r="AE44" s="360">
        <v>42422</v>
      </c>
      <c r="AF44" s="317">
        <v>42433</v>
      </c>
      <c r="AG44" s="317">
        <v>42434</v>
      </c>
      <c r="AH44" s="319">
        <v>42437</v>
      </c>
      <c r="AI44" s="320">
        <v>42441</v>
      </c>
      <c r="AJ44" s="320">
        <v>42467</v>
      </c>
      <c r="AK44" s="316">
        <v>42480</v>
      </c>
      <c r="AL44" s="316">
        <v>42450</v>
      </c>
      <c r="AM44" s="362">
        <v>1</v>
      </c>
    </row>
    <row r="45" spans="1:42" ht="22.5" hidden="1" outlineLevel="1" x14ac:dyDescent="0.25">
      <c r="A45" s="344">
        <v>44</v>
      </c>
      <c r="B45" s="322" t="s">
        <v>1</v>
      </c>
      <c r="C45" s="322" t="s">
        <v>67</v>
      </c>
      <c r="D45" s="323" t="s">
        <v>421</v>
      </c>
      <c r="E45" s="322" t="str">
        <f t="shared" si="0"/>
        <v>B3</v>
      </c>
      <c r="F45" s="322">
        <v>2050</v>
      </c>
      <c r="G45" s="324">
        <v>7500</v>
      </c>
      <c r="H45" s="345" t="s">
        <v>600</v>
      </c>
      <c r="I45" s="346" t="s">
        <v>601</v>
      </c>
      <c r="J45" s="347">
        <v>1</v>
      </c>
      <c r="K45" s="348" t="s">
        <v>602</v>
      </c>
      <c r="L45" s="348">
        <v>1</v>
      </c>
      <c r="M45" s="349">
        <v>1</v>
      </c>
      <c r="N45" s="350" t="s">
        <v>521</v>
      </c>
      <c r="O45" s="351" t="s">
        <v>426</v>
      </c>
      <c r="P45" s="352">
        <v>100</v>
      </c>
      <c r="Q45" s="352">
        <v>75</v>
      </c>
      <c r="R45" s="353" t="s">
        <v>427</v>
      </c>
      <c r="S45" s="354">
        <v>7351</v>
      </c>
      <c r="T45" s="347" t="s">
        <v>603</v>
      </c>
      <c r="U45" s="353" t="s">
        <v>429</v>
      </c>
      <c r="V45" s="350" t="s">
        <v>440</v>
      </c>
      <c r="W45" s="314">
        <f t="shared" si="3"/>
        <v>41505</v>
      </c>
      <c r="X45" s="335">
        <f t="shared" si="3"/>
        <v>41505</v>
      </c>
      <c r="Y45" s="314">
        <f t="shared" si="3"/>
        <v>41505</v>
      </c>
      <c r="Z45" s="315">
        <f t="shared" si="3"/>
        <v>41505</v>
      </c>
      <c r="AA45" s="355">
        <v>42403</v>
      </c>
      <c r="AB45" s="355">
        <v>42403</v>
      </c>
      <c r="AC45" s="356">
        <v>42428</v>
      </c>
      <c r="AD45" s="357">
        <v>42430</v>
      </c>
      <c r="AE45" s="364">
        <v>42464</v>
      </c>
      <c r="AF45" s="356">
        <v>42474</v>
      </c>
      <c r="AG45" s="356">
        <v>42475</v>
      </c>
      <c r="AH45" s="358">
        <v>42478</v>
      </c>
      <c r="AI45" s="359">
        <v>42478</v>
      </c>
      <c r="AJ45" s="359">
        <v>42501</v>
      </c>
      <c r="AK45" s="355">
        <v>42514</v>
      </c>
      <c r="AL45" s="355">
        <v>42484</v>
      </c>
      <c r="AM45" s="366">
        <v>1</v>
      </c>
    </row>
    <row r="46" spans="1:42" ht="22.5" hidden="1" outlineLevel="1" x14ac:dyDescent="0.25">
      <c r="A46" s="301">
        <v>45</v>
      </c>
      <c r="B46" s="301" t="s">
        <v>1</v>
      </c>
      <c r="C46" s="301" t="s">
        <v>67</v>
      </c>
      <c r="D46" s="302" t="s">
        <v>421</v>
      </c>
      <c r="E46" s="301" t="str">
        <f t="shared" si="0"/>
        <v>B3</v>
      </c>
      <c r="F46" s="301">
        <v>2050</v>
      </c>
      <c r="G46" s="303">
        <v>7500</v>
      </c>
      <c r="H46" s="304" t="s">
        <v>604</v>
      </c>
      <c r="I46" s="305" t="s">
        <v>605</v>
      </c>
      <c r="J46" s="306">
        <v>1</v>
      </c>
      <c r="K46" s="307" t="s">
        <v>602</v>
      </c>
      <c r="L46" s="307">
        <v>1</v>
      </c>
      <c r="M46" s="308">
        <v>1</v>
      </c>
      <c r="N46" s="309" t="s">
        <v>521</v>
      </c>
      <c r="O46" s="310" t="s">
        <v>426</v>
      </c>
      <c r="P46" s="311">
        <v>100</v>
      </c>
      <c r="Q46" s="311">
        <v>75</v>
      </c>
      <c r="R46" s="312" t="s">
        <v>427</v>
      </c>
      <c r="S46" s="313">
        <v>7982</v>
      </c>
      <c r="T46" s="306" t="s">
        <v>606</v>
      </c>
      <c r="U46" s="312" t="s">
        <v>429</v>
      </c>
      <c r="V46" s="309" t="s">
        <v>440</v>
      </c>
      <c r="W46" s="314">
        <f t="shared" si="3"/>
        <v>41505</v>
      </c>
      <c r="X46" s="314">
        <f t="shared" si="3"/>
        <v>41505</v>
      </c>
      <c r="Y46" s="314">
        <f t="shared" si="3"/>
        <v>41505</v>
      </c>
      <c r="Z46" s="315">
        <f t="shared" si="3"/>
        <v>41505</v>
      </c>
      <c r="AA46" s="316">
        <v>42406</v>
      </c>
      <c r="AB46" s="316">
        <v>42406</v>
      </c>
      <c r="AC46" s="317">
        <v>42418</v>
      </c>
      <c r="AD46" s="318">
        <v>42419</v>
      </c>
      <c r="AE46" s="360">
        <v>42464</v>
      </c>
      <c r="AF46" s="317">
        <v>42474</v>
      </c>
      <c r="AG46" s="317">
        <v>42475</v>
      </c>
      <c r="AH46" s="319">
        <v>42478</v>
      </c>
      <c r="AI46" s="320">
        <v>42477</v>
      </c>
      <c r="AJ46" s="320">
        <v>42501</v>
      </c>
      <c r="AK46" s="316">
        <v>42514</v>
      </c>
      <c r="AL46" s="316">
        <v>42484</v>
      </c>
      <c r="AM46" s="362">
        <v>1</v>
      </c>
    </row>
    <row r="47" spans="1:42" ht="22.5" hidden="1" outlineLevel="1" x14ac:dyDescent="0.25">
      <c r="A47" s="344">
        <v>46</v>
      </c>
      <c r="B47" s="322" t="s">
        <v>1</v>
      </c>
      <c r="C47" s="322" t="s">
        <v>67</v>
      </c>
      <c r="D47" s="323" t="s">
        <v>421</v>
      </c>
      <c r="E47" s="322" t="str">
        <f t="shared" si="0"/>
        <v>B3</v>
      </c>
      <c r="F47" s="322">
        <v>2050</v>
      </c>
      <c r="G47" s="324">
        <v>7500</v>
      </c>
      <c r="H47" s="345" t="s">
        <v>607</v>
      </c>
      <c r="I47" s="346" t="s">
        <v>608</v>
      </c>
      <c r="J47" s="347">
        <v>1</v>
      </c>
      <c r="K47" s="348" t="s">
        <v>609</v>
      </c>
      <c r="L47" s="348">
        <v>1</v>
      </c>
      <c r="M47" s="349">
        <v>1</v>
      </c>
      <c r="N47" s="350" t="s">
        <v>521</v>
      </c>
      <c r="O47" s="351" t="s">
        <v>426</v>
      </c>
      <c r="P47" s="352">
        <v>100</v>
      </c>
      <c r="Q47" s="352">
        <v>75</v>
      </c>
      <c r="R47" s="353" t="s">
        <v>427</v>
      </c>
      <c r="S47" s="354">
        <v>7324</v>
      </c>
      <c r="T47" s="347" t="s">
        <v>610</v>
      </c>
      <c r="U47" s="353" t="s">
        <v>429</v>
      </c>
      <c r="V47" s="350" t="s">
        <v>440</v>
      </c>
      <c r="W47" s="314">
        <f t="shared" si="3"/>
        <v>41505</v>
      </c>
      <c r="X47" s="335">
        <f t="shared" si="3"/>
        <v>41505</v>
      </c>
      <c r="Y47" s="314">
        <f t="shared" si="3"/>
        <v>41505</v>
      </c>
      <c r="Z47" s="315">
        <f t="shared" si="3"/>
        <v>41505</v>
      </c>
      <c r="AA47" s="355">
        <v>42517</v>
      </c>
      <c r="AB47" s="355">
        <v>42517</v>
      </c>
      <c r="AC47" s="356">
        <v>42546</v>
      </c>
      <c r="AD47" s="357">
        <v>42548</v>
      </c>
      <c r="AE47" s="364">
        <v>42575</v>
      </c>
      <c r="AF47" s="356">
        <v>42585</v>
      </c>
      <c r="AG47" s="356">
        <v>42586</v>
      </c>
      <c r="AH47" s="358">
        <v>42589</v>
      </c>
      <c r="AI47" s="359">
        <v>42591</v>
      </c>
      <c r="AJ47" s="359">
        <v>42618</v>
      </c>
      <c r="AK47" s="355">
        <v>42625</v>
      </c>
      <c r="AL47" s="355">
        <v>42595</v>
      </c>
      <c r="AM47" s="366">
        <v>1</v>
      </c>
    </row>
    <row r="48" spans="1:42" ht="22.5" hidden="1" outlineLevel="1" x14ac:dyDescent="0.25">
      <c r="A48" s="301">
        <v>47</v>
      </c>
      <c r="B48" s="301" t="s">
        <v>1</v>
      </c>
      <c r="C48" s="301" t="s">
        <v>67</v>
      </c>
      <c r="D48" s="302" t="s">
        <v>421</v>
      </c>
      <c r="E48" s="301" t="str">
        <f t="shared" si="0"/>
        <v>B3</v>
      </c>
      <c r="F48" s="301">
        <v>2050</v>
      </c>
      <c r="G48" s="303">
        <v>7500</v>
      </c>
      <c r="H48" s="304" t="s">
        <v>611</v>
      </c>
      <c r="I48" s="305" t="s">
        <v>612</v>
      </c>
      <c r="J48" s="306">
        <v>1</v>
      </c>
      <c r="K48" s="307" t="s">
        <v>609</v>
      </c>
      <c r="L48" s="307">
        <v>1</v>
      </c>
      <c r="M48" s="308">
        <v>1</v>
      </c>
      <c r="N48" s="309" t="s">
        <v>521</v>
      </c>
      <c r="O48" s="310" t="s">
        <v>426</v>
      </c>
      <c r="P48" s="311">
        <v>100</v>
      </c>
      <c r="Q48" s="311">
        <v>75</v>
      </c>
      <c r="R48" s="312" t="s">
        <v>427</v>
      </c>
      <c r="S48" s="313">
        <v>7904</v>
      </c>
      <c r="T48" s="306" t="s">
        <v>613</v>
      </c>
      <c r="U48" s="312" t="s">
        <v>429</v>
      </c>
      <c r="V48" s="309" t="s">
        <v>440</v>
      </c>
      <c r="W48" s="314">
        <f t="shared" si="3"/>
        <v>41505</v>
      </c>
      <c r="X48" s="314">
        <f t="shared" si="3"/>
        <v>41505</v>
      </c>
      <c r="Y48" s="314">
        <f t="shared" si="3"/>
        <v>41505</v>
      </c>
      <c r="Z48" s="315">
        <f t="shared" si="3"/>
        <v>41505</v>
      </c>
      <c r="AA48" s="316">
        <v>42520</v>
      </c>
      <c r="AB48" s="316">
        <v>42520</v>
      </c>
      <c r="AC48" s="317">
        <v>42534</v>
      </c>
      <c r="AD48" s="318">
        <v>42537</v>
      </c>
      <c r="AE48" s="360">
        <v>42575</v>
      </c>
      <c r="AF48" s="317">
        <v>42585</v>
      </c>
      <c r="AG48" s="317">
        <v>42586</v>
      </c>
      <c r="AH48" s="319">
        <v>42589</v>
      </c>
      <c r="AI48" s="320">
        <v>42590</v>
      </c>
      <c r="AJ48" s="320">
        <v>42618</v>
      </c>
      <c r="AK48" s="316">
        <v>42626</v>
      </c>
      <c r="AL48" s="316">
        <v>42596</v>
      </c>
      <c r="AM48" s="362">
        <v>1</v>
      </c>
    </row>
    <row r="49" spans="1:39" ht="22.5" hidden="1" outlineLevel="1" x14ac:dyDescent="0.25">
      <c r="A49" s="344">
        <v>48</v>
      </c>
      <c r="B49" s="322" t="s">
        <v>1</v>
      </c>
      <c r="C49" s="322" t="s">
        <v>67</v>
      </c>
      <c r="D49" s="323" t="s">
        <v>421</v>
      </c>
      <c r="E49" s="322" t="str">
        <f t="shared" si="0"/>
        <v>B1</v>
      </c>
      <c r="F49" s="322">
        <v>2050</v>
      </c>
      <c r="G49" s="324">
        <v>7500</v>
      </c>
      <c r="H49" s="345" t="s">
        <v>614</v>
      </c>
      <c r="I49" s="346" t="s">
        <v>615</v>
      </c>
      <c r="J49" s="347">
        <v>1</v>
      </c>
      <c r="K49" s="348" t="s">
        <v>616</v>
      </c>
      <c r="L49" s="348">
        <v>1</v>
      </c>
      <c r="M49" s="349">
        <v>1</v>
      </c>
      <c r="N49" s="350" t="s">
        <v>425</v>
      </c>
      <c r="O49" s="351" t="s">
        <v>540</v>
      </c>
      <c r="P49" s="352">
        <v>100</v>
      </c>
      <c r="Q49" s="352">
        <v>74.166250000000005</v>
      </c>
      <c r="R49" s="353" t="s">
        <v>427</v>
      </c>
      <c r="S49" s="354">
        <v>7196</v>
      </c>
      <c r="T49" s="347" t="s">
        <v>617</v>
      </c>
      <c r="U49" s="353" t="s">
        <v>429</v>
      </c>
      <c r="V49" s="350" t="s">
        <v>542</v>
      </c>
      <c r="W49" s="314">
        <f t="shared" si="3"/>
        <v>41505</v>
      </c>
      <c r="X49" s="335">
        <f t="shared" si="3"/>
        <v>41505</v>
      </c>
      <c r="Y49" s="314">
        <f t="shared" si="3"/>
        <v>41505</v>
      </c>
      <c r="Z49" s="315">
        <f t="shared" si="3"/>
        <v>41505</v>
      </c>
      <c r="AA49" s="355">
        <v>42552</v>
      </c>
      <c r="AB49" s="355">
        <v>42552</v>
      </c>
      <c r="AC49" s="356">
        <v>42578</v>
      </c>
      <c r="AD49" s="357">
        <v>42580</v>
      </c>
      <c r="AE49" s="364">
        <v>42623</v>
      </c>
      <c r="AF49" s="356">
        <v>42633</v>
      </c>
      <c r="AG49" s="356">
        <v>42634</v>
      </c>
      <c r="AH49" s="358">
        <v>42637</v>
      </c>
      <c r="AI49" s="359">
        <v>42639</v>
      </c>
      <c r="AJ49" s="359">
        <v>42666</v>
      </c>
      <c r="AK49" s="355">
        <v>42682</v>
      </c>
      <c r="AL49" s="355">
        <v>42652</v>
      </c>
      <c r="AM49" s="366">
        <v>1</v>
      </c>
    </row>
    <row r="50" spans="1:39" ht="22.5" hidden="1" outlineLevel="1" x14ac:dyDescent="0.25">
      <c r="A50" s="301">
        <v>49</v>
      </c>
      <c r="B50" s="301" t="s">
        <v>1</v>
      </c>
      <c r="C50" s="301" t="s">
        <v>67</v>
      </c>
      <c r="D50" s="302" t="s">
        <v>421</v>
      </c>
      <c r="E50" s="301" t="str">
        <f t="shared" si="0"/>
        <v>B3</v>
      </c>
      <c r="F50" s="301">
        <v>2050</v>
      </c>
      <c r="G50" s="303">
        <v>7500</v>
      </c>
      <c r="H50" s="304" t="s">
        <v>618</v>
      </c>
      <c r="I50" s="305" t="s">
        <v>619</v>
      </c>
      <c r="J50" s="306">
        <v>1</v>
      </c>
      <c r="K50" s="307" t="s">
        <v>616</v>
      </c>
      <c r="L50" s="307">
        <v>1</v>
      </c>
      <c r="M50" s="308">
        <v>1</v>
      </c>
      <c r="N50" s="309" t="s">
        <v>521</v>
      </c>
      <c r="O50" s="310" t="s">
        <v>540</v>
      </c>
      <c r="P50" s="311">
        <v>100</v>
      </c>
      <c r="Q50" s="311">
        <v>74.17</v>
      </c>
      <c r="R50" s="312" t="s">
        <v>427</v>
      </c>
      <c r="S50" s="313">
        <v>6814</v>
      </c>
      <c r="T50" s="306" t="s">
        <v>620</v>
      </c>
      <c r="U50" s="312" t="s">
        <v>429</v>
      </c>
      <c r="V50" s="309" t="s">
        <v>542</v>
      </c>
      <c r="W50" s="314">
        <f t="shared" si="3"/>
        <v>41505</v>
      </c>
      <c r="X50" s="314">
        <f t="shared" si="3"/>
        <v>41505</v>
      </c>
      <c r="Y50" s="314">
        <f t="shared" si="3"/>
        <v>41505</v>
      </c>
      <c r="Z50" s="315">
        <f t="shared" si="3"/>
        <v>41505</v>
      </c>
      <c r="AA50" s="316">
        <v>42556</v>
      </c>
      <c r="AB50" s="316">
        <v>42556</v>
      </c>
      <c r="AC50" s="317">
        <v>42567</v>
      </c>
      <c r="AD50" s="318">
        <v>42569</v>
      </c>
      <c r="AE50" s="360">
        <v>42623</v>
      </c>
      <c r="AF50" s="317">
        <v>42633</v>
      </c>
      <c r="AG50" s="317">
        <v>42634</v>
      </c>
      <c r="AH50" s="319">
        <v>42637</v>
      </c>
      <c r="AI50" s="320">
        <v>42637</v>
      </c>
      <c r="AJ50" s="320">
        <v>42666</v>
      </c>
      <c r="AK50" s="316">
        <v>42672</v>
      </c>
      <c r="AL50" s="316">
        <v>42642</v>
      </c>
      <c r="AM50" s="362">
        <v>1</v>
      </c>
    </row>
    <row r="51" spans="1:39" ht="22.5" hidden="1" outlineLevel="1" x14ac:dyDescent="0.25">
      <c r="A51" s="344">
        <v>50</v>
      </c>
      <c r="B51" s="322" t="s">
        <v>1</v>
      </c>
      <c r="C51" s="322" t="s">
        <v>67</v>
      </c>
      <c r="D51" s="323" t="s">
        <v>421</v>
      </c>
      <c r="E51" s="322" t="str">
        <f t="shared" si="0"/>
        <v>B3</v>
      </c>
      <c r="F51" s="322">
        <v>2050</v>
      </c>
      <c r="G51" s="324">
        <v>7500</v>
      </c>
      <c r="H51" s="345" t="s">
        <v>621</v>
      </c>
      <c r="I51" s="346" t="s">
        <v>622</v>
      </c>
      <c r="J51" s="347">
        <v>1</v>
      </c>
      <c r="K51" s="348" t="s">
        <v>623</v>
      </c>
      <c r="L51" s="348">
        <v>1</v>
      </c>
      <c r="M51" s="349">
        <v>1</v>
      </c>
      <c r="N51" s="350" t="s">
        <v>521</v>
      </c>
      <c r="O51" s="351" t="s">
        <v>624</v>
      </c>
      <c r="P51" s="352">
        <v>100</v>
      </c>
      <c r="Q51" s="352">
        <v>75</v>
      </c>
      <c r="R51" s="353" t="s">
        <v>427</v>
      </c>
      <c r="S51" s="354">
        <v>8098</v>
      </c>
      <c r="T51" s="347" t="s">
        <v>625</v>
      </c>
      <c r="U51" s="353" t="s">
        <v>429</v>
      </c>
      <c r="V51" s="350" t="s">
        <v>626</v>
      </c>
      <c r="W51" s="314">
        <f t="shared" si="3"/>
        <v>41505</v>
      </c>
      <c r="X51" s="335">
        <f t="shared" si="3"/>
        <v>41505</v>
      </c>
      <c r="Y51" s="314">
        <f t="shared" si="3"/>
        <v>41505</v>
      </c>
      <c r="Z51" s="315">
        <f t="shared" si="3"/>
        <v>41505</v>
      </c>
      <c r="AA51" s="355">
        <v>42583</v>
      </c>
      <c r="AB51" s="355">
        <v>42583</v>
      </c>
      <c r="AC51" s="356">
        <v>42609</v>
      </c>
      <c r="AD51" s="357">
        <v>42619</v>
      </c>
      <c r="AE51" s="364">
        <v>42637</v>
      </c>
      <c r="AF51" s="356">
        <v>42647</v>
      </c>
      <c r="AG51" s="356">
        <v>42648</v>
      </c>
      <c r="AH51" s="358">
        <v>42651</v>
      </c>
      <c r="AI51" s="359">
        <v>42652</v>
      </c>
      <c r="AJ51" s="359">
        <v>42676</v>
      </c>
      <c r="AK51" s="355">
        <v>42698</v>
      </c>
      <c r="AL51" s="355">
        <v>42667</v>
      </c>
      <c r="AM51" s="366">
        <v>1</v>
      </c>
    </row>
    <row r="52" spans="1:39" ht="22.5" hidden="1" outlineLevel="1" x14ac:dyDescent="0.25">
      <c r="A52" s="301">
        <v>51</v>
      </c>
      <c r="B52" s="301" t="s">
        <v>1</v>
      </c>
      <c r="C52" s="301" t="s">
        <v>67</v>
      </c>
      <c r="D52" s="302" t="s">
        <v>421</v>
      </c>
      <c r="E52" s="301" t="str">
        <f t="shared" si="0"/>
        <v>B3</v>
      </c>
      <c r="F52" s="301">
        <v>2050</v>
      </c>
      <c r="G52" s="303">
        <v>7500</v>
      </c>
      <c r="H52" s="304" t="s">
        <v>627</v>
      </c>
      <c r="I52" s="305" t="s">
        <v>628</v>
      </c>
      <c r="J52" s="306">
        <v>1</v>
      </c>
      <c r="K52" s="307" t="s">
        <v>629</v>
      </c>
      <c r="L52" s="307">
        <v>1</v>
      </c>
      <c r="M52" s="308">
        <v>1</v>
      </c>
      <c r="N52" s="309" t="s">
        <v>521</v>
      </c>
      <c r="O52" s="310" t="s">
        <v>434</v>
      </c>
      <c r="P52" s="311">
        <v>100</v>
      </c>
      <c r="Q52" s="311">
        <v>75</v>
      </c>
      <c r="R52" s="312" t="s">
        <v>427</v>
      </c>
      <c r="S52" s="313">
        <v>7353</v>
      </c>
      <c r="T52" s="306" t="s">
        <v>630</v>
      </c>
      <c r="U52" s="312" t="s">
        <v>429</v>
      </c>
      <c r="V52" s="309" t="s">
        <v>430</v>
      </c>
      <c r="W52" s="314">
        <f t="shared" si="3"/>
        <v>41505</v>
      </c>
      <c r="X52" s="314">
        <f t="shared" si="3"/>
        <v>41505</v>
      </c>
      <c r="Y52" s="314">
        <f t="shared" si="3"/>
        <v>41505</v>
      </c>
      <c r="Z52" s="315">
        <f t="shared" si="3"/>
        <v>41505</v>
      </c>
      <c r="AA52" s="316">
        <v>42622</v>
      </c>
      <c r="AB52" s="316">
        <v>42622</v>
      </c>
      <c r="AC52" s="317">
        <v>42648</v>
      </c>
      <c r="AD52" s="318">
        <v>42650</v>
      </c>
      <c r="AE52" s="360">
        <v>42667</v>
      </c>
      <c r="AF52" s="317">
        <v>42676</v>
      </c>
      <c r="AG52" s="317">
        <v>42677</v>
      </c>
      <c r="AH52" s="319">
        <v>42680</v>
      </c>
      <c r="AI52" s="320">
        <v>42680</v>
      </c>
      <c r="AJ52" s="320">
        <v>42706</v>
      </c>
      <c r="AK52" s="316">
        <v>42719</v>
      </c>
      <c r="AL52" s="316">
        <v>42689</v>
      </c>
      <c r="AM52" s="362">
        <v>1</v>
      </c>
    </row>
    <row r="53" spans="1:39" ht="22.5" hidden="1" outlineLevel="1" x14ac:dyDescent="0.25">
      <c r="A53" s="344">
        <v>52</v>
      </c>
      <c r="B53" s="322" t="s">
        <v>1</v>
      </c>
      <c r="C53" s="322" t="s">
        <v>67</v>
      </c>
      <c r="D53" s="323" t="s">
        <v>421</v>
      </c>
      <c r="E53" s="322" t="str">
        <f t="shared" si="0"/>
        <v>B1</v>
      </c>
      <c r="F53" s="322">
        <v>2050</v>
      </c>
      <c r="G53" s="324">
        <v>7500</v>
      </c>
      <c r="H53" s="345" t="s">
        <v>631</v>
      </c>
      <c r="I53" s="346" t="s">
        <v>632</v>
      </c>
      <c r="J53" s="347">
        <v>1</v>
      </c>
      <c r="K53" s="348" t="s">
        <v>629</v>
      </c>
      <c r="L53" s="348">
        <v>1</v>
      </c>
      <c r="M53" s="349">
        <v>1</v>
      </c>
      <c r="N53" s="350" t="s">
        <v>425</v>
      </c>
      <c r="O53" s="351" t="s">
        <v>434</v>
      </c>
      <c r="P53" s="352">
        <v>100</v>
      </c>
      <c r="Q53" s="352">
        <v>75</v>
      </c>
      <c r="R53" s="353" t="s">
        <v>427</v>
      </c>
      <c r="S53" s="354">
        <v>7311</v>
      </c>
      <c r="T53" s="347" t="s">
        <v>633</v>
      </c>
      <c r="U53" s="353" t="s">
        <v>429</v>
      </c>
      <c r="V53" s="350" t="s">
        <v>430</v>
      </c>
      <c r="W53" s="314">
        <f t="shared" si="3"/>
        <v>41505</v>
      </c>
      <c r="X53" s="335">
        <f t="shared" si="3"/>
        <v>41505</v>
      </c>
      <c r="Y53" s="314">
        <f t="shared" si="3"/>
        <v>41505</v>
      </c>
      <c r="Z53" s="315">
        <f t="shared" si="3"/>
        <v>41505</v>
      </c>
      <c r="AA53" s="355">
        <v>42626</v>
      </c>
      <c r="AB53" s="355">
        <v>42626</v>
      </c>
      <c r="AC53" s="356">
        <v>42635</v>
      </c>
      <c r="AD53" s="357">
        <v>42637</v>
      </c>
      <c r="AE53" s="364">
        <v>42667</v>
      </c>
      <c r="AF53" s="356">
        <v>42676</v>
      </c>
      <c r="AG53" s="356">
        <v>42677</v>
      </c>
      <c r="AH53" s="358">
        <v>42680</v>
      </c>
      <c r="AI53" s="359">
        <v>42679</v>
      </c>
      <c r="AJ53" s="359">
        <v>42706</v>
      </c>
      <c r="AK53" s="355">
        <v>42721</v>
      </c>
      <c r="AL53" s="355">
        <v>42691</v>
      </c>
      <c r="AM53" s="366">
        <v>1</v>
      </c>
    </row>
    <row r="54" spans="1:39" ht="22.5" hidden="1" outlineLevel="1" x14ac:dyDescent="0.25">
      <c r="A54" s="301">
        <v>53</v>
      </c>
      <c r="B54" s="301" t="s">
        <v>1</v>
      </c>
      <c r="C54" s="301" t="s">
        <v>67</v>
      </c>
      <c r="D54" s="302" t="s">
        <v>421</v>
      </c>
      <c r="E54" s="301" t="str">
        <f t="shared" si="0"/>
        <v>B3</v>
      </c>
      <c r="F54" s="301">
        <v>2050</v>
      </c>
      <c r="G54" s="303">
        <v>7500</v>
      </c>
      <c r="H54" s="304" t="s">
        <v>634</v>
      </c>
      <c r="I54" s="305" t="s">
        <v>635</v>
      </c>
      <c r="J54" s="306">
        <v>1</v>
      </c>
      <c r="K54" s="307" t="s">
        <v>636</v>
      </c>
      <c r="L54" s="307">
        <v>1</v>
      </c>
      <c r="M54" s="308">
        <v>1</v>
      </c>
      <c r="N54" s="309" t="s">
        <v>637</v>
      </c>
      <c r="O54" s="310" t="s">
        <v>426</v>
      </c>
      <c r="P54" s="311">
        <v>100</v>
      </c>
      <c r="Q54" s="311">
        <v>75</v>
      </c>
      <c r="R54" s="312" t="s">
        <v>427</v>
      </c>
      <c r="S54" s="313">
        <v>7290</v>
      </c>
      <c r="T54" s="306" t="s">
        <v>638</v>
      </c>
      <c r="U54" s="312" t="s">
        <v>429</v>
      </c>
      <c r="V54" s="309" t="s">
        <v>430</v>
      </c>
      <c r="W54" s="314">
        <f t="shared" si="3"/>
        <v>41505</v>
      </c>
      <c r="X54" s="314">
        <f t="shared" si="3"/>
        <v>41505</v>
      </c>
      <c r="Y54" s="314">
        <f t="shared" si="3"/>
        <v>41505</v>
      </c>
      <c r="Z54" s="315">
        <f t="shared" si="3"/>
        <v>41505</v>
      </c>
      <c r="AA54" s="316">
        <v>42673</v>
      </c>
      <c r="AB54" s="316">
        <v>42673</v>
      </c>
      <c r="AC54" s="317">
        <v>42687</v>
      </c>
      <c r="AD54" s="318">
        <v>42689</v>
      </c>
      <c r="AE54" s="360">
        <v>42717</v>
      </c>
      <c r="AF54" s="317">
        <v>42724</v>
      </c>
      <c r="AG54" s="317">
        <v>42725</v>
      </c>
      <c r="AH54" s="319">
        <v>42728</v>
      </c>
      <c r="AI54" s="320">
        <v>42727</v>
      </c>
      <c r="AJ54" s="320">
        <v>42759</v>
      </c>
      <c r="AK54" s="316">
        <v>42762</v>
      </c>
      <c r="AL54" s="316">
        <v>42732</v>
      </c>
      <c r="AM54" s="362">
        <v>1</v>
      </c>
    </row>
    <row r="55" spans="1:39" ht="22.5" hidden="1" outlineLevel="1" x14ac:dyDescent="0.25">
      <c r="A55" s="344">
        <v>54</v>
      </c>
      <c r="B55" s="322" t="s">
        <v>1</v>
      </c>
      <c r="C55" s="322" t="s">
        <v>67</v>
      </c>
      <c r="D55" s="323" t="s">
        <v>421</v>
      </c>
      <c r="E55" s="322" t="str">
        <f t="shared" si="0"/>
        <v>B3</v>
      </c>
      <c r="F55" s="322">
        <v>2050</v>
      </c>
      <c r="G55" s="324">
        <v>7500</v>
      </c>
      <c r="H55" s="345" t="s">
        <v>639</v>
      </c>
      <c r="I55" s="346" t="s">
        <v>640</v>
      </c>
      <c r="J55" s="347">
        <v>1</v>
      </c>
      <c r="K55" s="348" t="s">
        <v>641</v>
      </c>
      <c r="L55" s="348">
        <v>1</v>
      </c>
      <c r="M55" s="349">
        <v>1</v>
      </c>
      <c r="N55" s="350" t="s">
        <v>521</v>
      </c>
      <c r="O55" s="351" t="s">
        <v>426</v>
      </c>
      <c r="P55" s="352">
        <v>100</v>
      </c>
      <c r="Q55" s="352">
        <v>75</v>
      </c>
      <c r="R55" s="353" t="s">
        <v>427</v>
      </c>
      <c r="S55" s="354">
        <v>7590</v>
      </c>
      <c r="T55" s="347" t="s">
        <v>642</v>
      </c>
      <c r="U55" s="353" t="s">
        <v>429</v>
      </c>
      <c r="V55" s="350" t="s">
        <v>440</v>
      </c>
      <c r="W55" s="314">
        <f t="shared" si="3"/>
        <v>41505</v>
      </c>
      <c r="X55" s="335">
        <f t="shared" si="3"/>
        <v>41505</v>
      </c>
      <c r="Y55" s="314">
        <f t="shared" si="3"/>
        <v>41505</v>
      </c>
      <c r="Z55" s="315">
        <f t="shared" si="3"/>
        <v>41505</v>
      </c>
      <c r="AA55" s="355">
        <v>42656</v>
      </c>
      <c r="AB55" s="355">
        <v>42656</v>
      </c>
      <c r="AC55" s="356">
        <v>42669</v>
      </c>
      <c r="AD55" s="357">
        <v>42671</v>
      </c>
      <c r="AE55" s="364">
        <v>42738</v>
      </c>
      <c r="AF55" s="356">
        <v>42745</v>
      </c>
      <c r="AG55" s="356">
        <v>42746</v>
      </c>
      <c r="AH55" s="358">
        <v>42749</v>
      </c>
      <c r="AI55" s="359">
        <v>42748</v>
      </c>
      <c r="AJ55" s="359">
        <v>42774</v>
      </c>
      <c r="AK55" s="355">
        <v>42788</v>
      </c>
      <c r="AL55" s="355">
        <v>42758</v>
      </c>
      <c r="AM55" s="366">
        <v>1</v>
      </c>
    </row>
    <row r="56" spans="1:39" ht="22.5" hidden="1" outlineLevel="1" x14ac:dyDescent="0.25">
      <c r="A56" s="301">
        <v>55</v>
      </c>
      <c r="B56" s="301" t="s">
        <v>1</v>
      </c>
      <c r="C56" s="301" t="s">
        <v>67</v>
      </c>
      <c r="D56" s="302" t="s">
        <v>421</v>
      </c>
      <c r="E56" s="301" t="str">
        <f t="shared" si="0"/>
        <v>B3</v>
      </c>
      <c r="F56" s="301">
        <v>2050</v>
      </c>
      <c r="G56" s="303">
        <v>7500</v>
      </c>
      <c r="H56" s="304" t="s">
        <v>643</v>
      </c>
      <c r="I56" s="305" t="s">
        <v>644</v>
      </c>
      <c r="J56" s="306">
        <v>1</v>
      </c>
      <c r="K56" s="307" t="s">
        <v>645</v>
      </c>
      <c r="L56" s="307">
        <v>1</v>
      </c>
      <c r="M56" s="308">
        <v>1</v>
      </c>
      <c r="N56" s="309" t="s">
        <v>521</v>
      </c>
      <c r="O56" s="310" t="s">
        <v>569</v>
      </c>
      <c r="P56" s="311">
        <v>100</v>
      </c>
      <c r="Q56" s="311">
        <v>75</v>
      </c>
      <c r="R56" s="312" t="s">
        <v>427</v>
      </c>
      <c r="S56" s="313">
        <v>7197</v>
      </c>
      <c r="T56" s="306" t="s">
        <v>646</v>
      </c>
      <c r="U56" s="312" t="s">
        <v>429</v>
      </c>
      <c r="V56" s="309" t="s">
        <v>647</v>
      </c>
      <c r="W56" s="314">
        <f t="shared" si="3"/>
        <v>41505</v>
      </c>
      <c r="X56" s="314">
        <f t="shared" si="3"/>
        <v>41505</v>
      </c>
      <c r="Y56" s="314">
        <f t="shared" si="3"/>
        <v>41505</v>
      </c>
      <c r="Z56" s="315">
        <f t="shared" si="3"/>
        <v>41505</v>
      </c>
      <c r="AA56" s="316">
        <v>42739</v>
      </c>
      <c r="AB56" s="316">
        <v>42739</v>
      </c>
      <c r="AC56" s="317">
        <v>42767</v>
      </c>
      <c r="AD56" s="318">
        <v>42769</v>
      </c>
      <c r="AE56" s="360">
        <v>42786</v>
      </c>
      <c r="AF56" s="317">
        <v>42798</v>
      </c>
      <c r="AG56" s="317">
        <v>42799</v>
      </c>
      <c r="AH56" s="319">
        <v>42802</v>
      </c>
      <c r="AI56" s="320">
        <v>42800</v>
      </c>
      <c r="AJ56" s="320">
        <v>42828</v>
      </c>
      <c r="AK56" s="316">
        <v>42844</v>
      </c>
      <c r="AL56" s="316">
        <v>42814</v>
      </c>
      <c r="AM56" s="362">
        <v>1</v>
      </c>
    </row>
    <row r="57" spans="1:39" ht="22.5" hidden="1" outlineLevel="1" x14ac:dyDescent="0.25">
      <c r="A57" s="344">
        <v>56</v>
      </c>
      <c r="B57" s="322" t="s">
        <v>1</v>
      </c>
      <c r="C57" s="322" t="s">
        <v>67</v>
      </c>
      <c r="D57" s="323" t="s">
        <v>421</v>
      </c>
      <c r="E57" s="322" t="str">
        <f t="shared" si="0"/>
        <v>B1</v>
      </c>
      <c r="F57" s="322">
        <v>2050</v>
      </c>
      <c r="G57" s="324">
        <v>7500</v>
      </c>
      <c r="H57" s="345" t="s">
        <v>648</v>
      </c>
      <c r="I57" s="346" t="s">
        <v>649</v>
      </c>
      <c r="J57" s="347">
        <v>1</v>
      </c>
      <c r="K57" s="348" t="s">
        <v>645</v>
      </c>
      <c r="L57" s="348">
        <v>1</v>
      </c>
      <c r="M57" s="349">
        <v>1</v>
      </c>
      <c r="N57" s="350" t="s">
        <v>425</v>
      </c>
      <c r="O57" s="351" t="s">
        <v>569</v>
      </c>
      <c r="P57" s="352">
        <v>100</v>
      </c>
      <c r="Q57" s="352">
        <v>75</v>
      </c>
      <c r="R57" s="353" t="s">
        <v>427</v>
      </c>
      <c r="S57" s="354">
        <v>7194</v>
      </c>
      <c r="T57" s="347" t="s">
        <v>650</v>
      </c>
      <c r="U57" s="353" t="s">
        <v>429</v>
      </c>
      <c r="V57" s="350" t="s">
        <v>647</v>
      </c>
      <c r="W57" s="314">
        <f t="shared" si="3"/>
        <v>41505</v>
      </c>
      <c r="X57" s="335">
        <f t="shared" si="3"/>
        <v>41505</v>
      </c>
      <c r="Y57" s="314">
        <f t="shared" si="3"/>
        <v>41505</v>
      </c>
      <c r="Z57" s="315">
        <f t="shared" si="3"/>
        <v>41505</v>
      </c>
      <c r="AA57" s="355">
        <v>42743</v>
      </c>
      <c r="AB57" s="355">
        <v>42743</v>
      </c>
      <c r="AC57" s="356">
        <v>42753</v>
      </c>
      <c r="AD57" s="357">
        <v>42755</v>
      </c>
      <c r="AE57" s="364">
        <v>42786</v>
      </c>
      <c r="AF57" s="356">
        <v>42798</v>
      </c>
      <c r="AG57" s="356">
        <v>42799</v>
      </c>
      <c r="AH57" s="358">
        <v>42802</v>
      </c>
      <c r="AI57" s="359">
        <v>42801</v>
      </c>
      <c r="AJ57" s="359">
        <v>42828</v>
      </c>
      <c r="AK57" s="355">
        <v>42845</v>
      </c>
      <c r="AL57" s="355">
        <v>42815</v>
      </c>
      <c r="AM57" s="366">
        <v>1</v>
      </c>
    </row>
    <row r="58" spans="1:39" ht="22.5" hidden="1" outlineLevel="1" x14ac:dyDescent="0.25">
      <c r="A58" s="301">
        <v>57</v>
      </c>
      <c r="B58" s="301" t="s">
        <v>1</v>
      </c>
      <c r="C58" s="301" t="s">
        <v>67</v>
      </c>
      <c r="D58" s="302" t="s">
        <v>421</v>
      </c>
      <c r="E58" s="301" t="str">
        <f t="shared" si="0"/>
        <v>B1</v>
      </c>
      <c r="F58" s="301">
        <v>2050</v>
      </c>
      <c r="G58" s="303">
        <v>7500</v>
      </c>
      <c r="H58" s="304" t="s">
        <v>651</v>
      </c>
      <c r="I58" s="305" t="s">
        <v>652</v>
      </c>
      <c r="J58" s="306">
        <v>1</v>
      </c>
      <c r="K58" s="307" t="s">
        <v>653</v>
      </c>
      <c r="L58" s="307">
        <v>1</v>
      </c>
      <c r="M58" s="308">
        <v>1</v>
      </c>
      <c r="N58" s="309" t="s">
        <v>464</v>
      </c>
      <c r="O58" s="310" t="s">
        <v>465</v>
      </c>
      <c r="P58" s="311">
        <v>100</v>
      </c>
      <c r="Q58" s="311">
        <v>73.333819000000005</v>
      </c>
      <c r="R58" s="312" t="s">
        <v>427</v>
      </c>
      <c r="S58" s="313">
        <v>7297</v>
      </c>
      <c r="T58" s="306" t="s">
        <v>654</v>
      </c>
      <c r="U58" s="312" t="s">
        <v>429</v>
      </c>
      <c r="V58" s="309" t="s">
        <v>655</v>
      </c>
      <c r="W58" s="314">
        <f t="shared" si="3"/>
        <v>41505</v>
      </c>
      <c r="X58" s="314">
        <f t="shared" si="3"/>
        <v>41505</v>
      </c>
      <c r="Y58" s="314">
        <f t="shared" si="3"/>
        <v>41505</v>
      </c>
      <c r="Z58" s="315">
        <f t="shared" si="3"/>
        <v>41505</v>
      </c>
      <c r="AA58" s="316">
        <v>42772</v>
      </c>
      <c r="AB58" s="316">
        <v>42772</v>
      </c>
      <c r="AC58" s="317">
        <v>42798</v>
      </c>
      <c r="AD58" s="318">
        <v>42800</v>
      </c>
      <c r="AE58" s="360">
        <v>42816</v>
      </c>
      <c r="AF58" s="317">
        <v>42827</v>
      </c>
      <c r="AG58" s="317">
        <v>42828</v>
      </c>
      <c r="AH58" s="319">
        <v>42831</v>
      </c>
      <c r="AI58" s="320">
        <v>42831</v>
      </c>
      <c r="AJ58" s="320">
        <v>42855</v>
      </c>
      <c r="AK58" s="316">
        <v>42872</v>
      </c>
      <c r="AL58" s="316">
        <v>42842</v>
      </c>
      <c r="AM58" s="362">
        <v>1</v>
      </c>
    </row>
    <row r="59" spans="1:39" ht="22.5" hidden="1" outlineLevel="1" x14ac:dyDescent="0.25">
      <c r="A59" s="344">
        <v>58</v>
      </c>
      <c r="B59" s="322" t="s">
        <v>1</v>
      </c>
      <c r="C59" s="322" t="s">
        <v>67</v>
      </c>
      <c r="D59" s="323" t="s">
        <v>421</v>
      </c>
      <c r="E59" s="322" t="str">
        <f t="shared" si="0"/>
        <v>B3</v>
      </c>
      <c r="F59" s="322">
        <v>2050</v>
      </c>
      <c r="G59" s="324">
        <v>7500</v>
      </c>
      <c r="H59" s="345" t="s">
        <v>656</v>
      </c>
      <c r="I59" s="346" t="s">
        <v>657</v>
      </c>
      <c r="J59" s="347">
        <v>1</v>
      </c>
      <c r="K59" s="348" t="s">
        <v>653</v>
      </c>
      <c r="L59" s="348">
        <v>1</v>
      </c>
      <c r="M59" s="349">
        <v>1</v>
      </c>
      <c r="N59" s="350" t="s">
        <v>479</v>
      </c>
      <c r="O59" s="351" t="s">
        <v>465</v>
      </c>
      <c r="P59" s="352">
        <v>100</v>
      </c>
      <c r="Q59" s="352">
        <v>73.333819000000005</v>
      </c>
      <c r="R59" s="353" t="s">
        <v>427</v>
      </c>
      <c r="S59" s="354">
        <v>7307</v>
      </c>
      <c r="T59" s="347" t="s">
        <v>658</v>
      </c>
      <c r="U59" s="353" t="s">
        <v>429</v>
      </c>
      <c r="V59" s="350" t="s">
        <v>655</v>
      </c>
      <c r="W59" s="314">
        <f t="shared" si="3"/>
        <v>41505</v>
      </c>
      <c r="X59" s="335">
        <f t="shared" si="3"/>
        <v>41505</v>
      </c>
      <c r="Y59" s="314">
        <f t="shared" si="3"/>
        <v>41505</v>
      </c>
      <c r="Z59" s="315">
        <f t="shared" si="3"/>
        <v>41505</v>
      </c>
      <c r="AA59" s="355">
        <v>42776</v>
      </c>
      <c r="AB59" s="355">
        <v>42776</v>
      </c>
      <c r="AC59" s="356">
        <v>42789</v>
      </c>
      <c r="AD59" s="357">
        <v>42792</v>
      </c>
      <c r="AE59" s="364">
        <v>42816</v>
      </c>
      <c r="AF59" s="356">
        <v>42827</v>
      </c>
      <c r="AG59" s="356">
        <v>42828</v>
      </c>
      <c r="AH59" s="358">
        <v>42831</v>
      </c>
      <c r="AI59" s="359">
        <v>42830</v>
      </c>
      <c r="AJ59" s="359">
        <v>42855</v>
      </c>
      <c r="AK59" s="355">
        <v>42872</v>
      </c>
      <c r="AL59" s="355">
        <v>42842</v>
      </c>
      <c r="AM59" s="366">
        <v>1</v>
      </c>
    </row>
    <row r="60" spans="1:39" ht="22.5" hidden="1" outlineLevel="1" x14ac:dyDescent="0.25">
      <c r="A60" s="301">
        <v>59</v>
      </c>
      <c r="B60" s="301" t="s">
        <v>1</v>
      </c>
      <c r="C60" s="301" t="s">
        <v>67</v>
      </c>
      <c r="D60" s="302" t="s">
        <v>421</v>
      </c>
      <c r="E60" s="301" t="str">
        <f t="shared" si="0"/>
        <v>B1</v>
      </c>
      <c r="F60" s="301">
        <v>2050</v>
      </c>
      <c r="G60" s="303">
        <v>7500</v>
      </c>
      <c r="H60" s="304" t="s">
        <v>659</v>
      </c>
      <c r="I60" s="305" t="s">
        <v>660</v>
      </c>
      <c r="J60" s="306">
        <v>1</v>
      </c>
      <c r="K60" s="307" t="s">
        <v>661</v>
      </c>
      <c r="L60" s="307">
        <v>1</v>
      </c>
      <c r="M60" s="308">
        <v>1</v>
      </c>
      <c r="N60" s="309" t="s">
        <v>425</v>
      </c>
      <c r="O60" s="310" t="s">
        <v>624</v>
      </c>
      <c r="P60" s="311">
        <v>100</v>
      </c>
      <c r="Q60" s="311">
        <v>75</v>
      </c>
      <c r="R60" s="312" t="s">
        <v>427</v>
      </c>
      <c r="S60" s="313">
        <v>7168</v>
      </c>
      <c r="T60" s="306" t="s">
        <v>662</v>
      </c>
      <c r="U60" s="312" t="s">
        <v>429</v>
      </c>
      <c r="V60" s="309" t="s">
        <v>663</v>
      </c>
      <c r="W60" s="314">
        <f t="shared" si="3"/>
        <v>41505</v>
      </c>
      <c r="X60" s="314">
        <f t="shared" si="3"/>
        <v>41505</v>
      </c>
      <c r="Y60" s="314">
        <f t="shared" si="3"/>
        <v>41505</v>
      </c>
      <c r="Z60" s="315">
        <f t="shared" si="3"/>
        <v>41505</v>
      </c>
      <c r="AA60" s="316">
        <v>42803</v>
      </c>
      <c r="AB60" s="316">
        <v>42803</v>
      </c>
      <c r="AC60" s="317">
        <v>42824</v>
      </c>
      <c r="AD60" s="318">
        <v>42826</v>
      </c>
      <c r="AE60" s="360">
        <v>42835</v>
      </c>
      <c r="AF60" s="317">
        <v>42848</v>
      </c>
      <c r="AG60" s="317">
        <v>42849</v>
      </c>
      <c r="AH60" s="319">
        <v>42852</v>
      </c>
      <c r="AI60" s="320">
        <v>42851</v>
      </c>
      <c r="AJ60" s="320">
        <v>42883</v>
      </c>
      <c r="AK60" s="316">
        <v>42900</v>
      </c>
      <c r="AL60" s="316">
        <v>42870</v>
      </c>
      <c r="AM60" s="362">
        <v>1</v>
      </c>
    </row>
    <row r="61" spans="1:39" ht="22.5" hidden="1" outlineLevel="1" x14ac:dyDescent="0.25">
      <c r="A61" s="344">
        <v>60</v>
      </c>
      <c r="B61" s="322" t="s">
        <v>1</v>
      </c>
      <c r="C61" s="322" t="s">
        <v>67</v>
      </c>
      <c r="D61" s="323" t="s">
        <v>421</v>
      </c>
      <c r="E61" s="322" t="str">
        <f t="shared" si="0"/>
        <v>B1</v>
      </c>
      <c r="F61" s="322">
        <v>2050</v>
      </c>
      <c r="G61" s="324">
        <v>7500</v>
      </c>
      <c r="H61" s="345" t="s">
        <v>664</v>
      </c>
      <c r="I61" s="346" t="s">
        <v>665</v>
      </c>
      <c r="J61" s="347">
        <v>1</v>
      </c>
      <c r="K61" s="348" t="s">
        <v>661</v>
      </c>
      <c r="L61" s="348">
        <v>1</v>
      </c>
      <c r="M61" s="349">
        <v>1</v>
      </c>
      <c r="N61" s="350" t="s">
        <v>425</v>
      </c>
      <c r="O61" s="351" t="s">
        <v>624</v>
      </c>
      <c r="P61" s="352">
        <v>100</v>
      </c>
      <c r="Q61" s="352">
        <v>75</v>
      </c>
      <c r="R61" s="353" t="s">
        <v>427</v>
      </c>
      <c r="S61" s="354">
        <v>7031</v>
      </c>
      <c r="T61" s="347" t="s">
        <v>666</v>
      </c>
      <c r="U61" s="353" t="s">
        <v>429</v>
      </c>
      <c r="V61" s="350" t="s">
        <v>663</v>
      </c>
      <c r="W61" s="314">
        <f t="shared" si="3"/>
        <v>41505</v>
      </c>
      <c r="X61" s="335">
        <f t="shared" si="3"/>
        <v>41505</v>
      </c>
      <c r="Y61" s="314">
        <f t="shared" si="3"/>
        <v>41505</v>
      </c>
      <c r="Z61" s="315">
        <f t="shared" si="3"/>
        <v>41505</v>
      </c>
      <c r="AA61" s="355">
        <v>42804</v>
      </c>
      <c r="AB61" s="355">
        <v>42804</v>
      </c>
      <c r="AC61" s="356">
        <v>42813</v>
      </c>
      <c r="AD61" s="357">
        <v>42815</v>
      </c>
      <c r="AE61" s="364">
        <v>42835</v>
      </c>
      <c r="AF61" s="356">
        <v>42848</v>
      </c>
      <c r="AG61" s="356">
        <v>42849</v>
      </c>
      <c r="AH61" s="358">
        <v>42852</v>
      </c>
      <c r="AI61" s="359">
        <v>42853</v>
      </c>
      <c r="AJ61" s="359">
        <v>42883</v>
      </c>
      <c r="AK61" s="355">
        <v>42900</v>
      </c>
      <c r="AL61" s="355">
        <v>42870</v>
      </c>
      <c r="AM61" s="366">
        <v>1</v>
      </c>
    </row>
    <row r="62" spans="1:39" ht="22.5" hidden="1" outlineLevel="1" x14ac:dyDescent="0.25">
      <c r="A62" s="301">
        <v>61</v>
      </c>
      <c r="B62" s="301" t="s">
        <v>1</v>
      </c>
      <c r="C62" s="301" t="s">
        <v>67</v>
      </c>
      <c r="D62" s="302" t="s">
        <v>421</v>
      </c>
      <c r="E62" s="301" t="str">
        <f t="shared" si="0"/>
        <v>B1</v>
      </c>
      <c r="F62" s="301">
        <v>2050</v>
      </c>
      <c r="G62" s="303">
        <v>7500</v>
      </c>
      <c r="H62" s="304" t="s">
        <v>667</v>
      </c>
      <c r="I62" s="305" t="s">
        <v>668</v>
      </c>
      <c r="J62" s="306">
        <v>1</v>
      </c>
      <c r="K62" s="307" t="s">
        <v>669</v>
      </c>
      <c r="L62" s="307">
        <v>1</v>
      </c>
      <c r="M62" s="308">
        <v>1</v>
      </c>
      <c r="N62" s="309" t="s">
        <v>425</v>
      </c>
      <c r="O62" s="310" t="s">
        <v>434</v>
      </c>
      <c r="P62" s="311">
        <v>100</v>
      </c>
      <c r="Q62" s="311">
        <v>75</v>
      </c>
      <c r="R62" s="312" t="s">
        <v>427</v>
      </c>
      <c r="S62" s="475">
        <v>7245</v>
      </c>
      <c r="T62" s="306" t="s">
        <v>670</v>
      </c>
      <c r="U62" s="312" t="s">
        <v>429</v>
      </c>
      <c r="V62" s="309" t="s">
        <v>671</v>
      </c>
      <c r="W62" s="314">
        <f t="shared" ref="W62:Z86" si="4">+$AA$2</f>
        <v>41505</v>
      </c>
      <c r="X62" s="314">
        <f t="shared" si="4"/>
        <v>41505</v>
      </c>
      <c r="Y62" s="314">
        <f t="shared" si="4"/>
        <v>41505</v>
      </c>
      <c r="Z62" s="315">
        <f t="shared" si="4"/>
        <v>41505</v>
      </c>
      <c r="AA62" s="316">
        <v>42829</v>
      </c>
      <c r="AB62" s="316">
        <v>42829</v>
      </c>
      <c r="AC62" s="317">
        <v>42855</v>
      </c>
      <c r="AD62" s="318">
        <v>42857</v>
      </c>
      <c r="AE62" s="360">
        <v>42915</v>
      </c>
      <c r="AF62" s="317">
        <v>42932</v>
      </c>
      <c r="AG62" s="317">
        <v>42933</v>
      </c>
      <c r="AH62" s="319">
        <v>42936</v>
      </c>
      <c r="AI62" s="320">
        <v>42937</v>
      </c>
      <c r="AJ62" s="320">
        <v>42970</v>
      </c>
      <c r="AK62" s="316">
        <v>42973</v>
      </c>
      <c r="AL62" s="316">
        <v>42943</v>
      </c>
      <c r="AM62" s="362">
        <v>1</v>
      </c>
    </row>
    <row r="63" spans="1:39" ht="22.5" hidden="1" outlineLevel="1" x14ac:dyDescent="0.25">
      <c r="A63" s="344">
        <v>62</v>
      </c>
      <c r="B63" s="322" t="s">
        <v>1</v>
      </c>
      <c r="C63" s="322" t="s">
        <v>67</v>
      </c>
      <c r="D63" s="323" t="s">
        <v>421</v>
      </c>
      <c r="E63" s="322" t="str">
        <f t="shared" si="0"/>
        <v>B3</v>
      </c>
      <c r="F63" s="322">
        <v>2050</v>
      </c>
      <c r="G63" s="324">
        <v>7500</v>
      </c>
      <c r="H63" s="345" t="s">
        <v>672</v>
      </c>
      <c r="I63" s="346" t="s">
        <v>673</v>
      </c>
      <c r="J63" s="347">
        <v>1</v>
      </c>
      <c r="K63" s="348" t="s">
        <v>669</v>
      </c>
      <c r="L63" s="348">
        <v>1</v>
      </c>
      <c r="M63" s="349">
        <v>1</v>
      </c>
      <c r="N63" s="350" t="s">
        <v>521</v>
      </c>
      <c r="O63" s="351" t="s">
        <v>434</v>
      </c>
      <c r="P63" s="352">
        <v>100</v>
      </c>
      <c r="Q63" s="352">
        <v>75</v>
      </c>
      <c r="R63" s="353" t="s">
        <v>427</v>
      </c>
      <c r="S63" s="363">
        <v>7370</v>
      </c>
      <c r="T63" s="347" t="s">
        <v>674</v>
      </c>
      <c r="U63" s="353" t="s">
        <v>429</v>
      </c>
      <c r="V63" s="350" t="s">
        <v>671</v>
      </c>
      <c r="W63" s="314">
        <f t="shared" si="4"/>
        <v>41505</v>
      </c>
      <c r="X63" s="335">
        <f t="shared" si="4"/>
        <v>41505</v>
      </c>
      <c r="Y63" s="314">
        <f t="shared" si="4"/>
        <v>41505</v>
      </c>
      <c r="Z63" s="315">
        <f t="shared" si="4"/>
        <v>41505</v>
      </c>
      <c r="AA63" s="355">
        <v>42830</v>
      </c>
      <c r="AB63" s="355">
        <v>42830</v>
      </c>
      <c r="AC63" s="356">
        <v>42845</v>
      </c>
      <c r="AD63" s="357">
        <v>42846</v>
      </c>
      <c r="AE63" s="364">
        <v>42915</v>
      </c>
      <c r="AF63" s="356">
        <v>42932</v>
      </c>
      <c r="AG63" s="356">
        <v>42933</v>
      </c>
      <c r="AH63" s="358">
        <v>42936</v>
      </c>
      <c r="AI63" s="359">
        <v>42938</v>
      </c>
      <c r="AJ63" s="359">
        <v>42970</v>
      </c>
      <c r="AK63" s="355">
        <v>42973</v>
      </c>
      <c r="AL63" s="355">
        <v>42943</v>
      </c>
      <c r="AM63" s="366">
        <v>1</v>
      </c>
    </row>
    <row r="64" spans="1:39" ht="22.5" hidden="1" outlineLevel="1" x14ac:dyDescent="0.25">
      <c r="A64" s="301">
        <v>63</v>
      </c>
      <c r="B64" s="301" t="s">
        <v>1</v>
      </c>
      <c r="C64" s="301" t="s">
        <v>67</v>
      </c>
      <c r="D64" s="302" t="s">
        <v>421</v>
      </c>
      <c r="E64" s="301" t="str">
        <f t="shared" si="0"/>
        <v>B3</v>
      </c>
      <c r="F64" s="301">
        <v>2050</v>
      </c>
      <c r="G64" s="303">
        <v>7500</v>
      </c>
      <c r="H64" s="304" t="s">
        <v>675</v>
      </c>
      <c r="I64" s="305" t="s">
        <v>676</v>
      </c>
      <c r="J64" s="306">
        <v>1</v>
      </c>
      <c r="K64" s="307" t="s">
        <v>677</v>
      </c>
      <c r="L64" s="307">
        <v>1</v>
      </c>
      <c r="M64" s="308">
        <v>1</v>
      </c>
      <c r="N64" s="309" t="s">
        <v>678</v>
      </c>
      <c r="O64" s="310" t="s">
        <v>504</v>
      </c>
      <c r="P64" s="311">
        <v>100</v>
      </c>
      <c r="Q64" s="311">
        <v>75</v>
      </c>
      <c r="R64" s="312" t="s">
        <v>427</v>
      </c>
      <c r="S64" s="475">
        <v>7045</v>
      </c>
      <c r="T64" s="306" t="s">
        <v>679</v>
      </c>
      <c r="U64" s="312" t="s">
        <v>429</v>
      </c>
      <c r="V64" s="309" t="s">
        <v>680</v>
      </c>
      <c r="W64" s="314">
        <f t="shared" si="4"/>
        <v>41505</v>
      </c>
      <c r="X64" s="314">
        <f t="shared" si="4"/>
        <v>41505</v>
      </c>
      <c r="Y64" s="314">
        <f t="shared" si="4"/>
        <v>41505</v>
      </c>
      <c r="Z64" s="315">
        <f t="shared" si="4"/>
        <v>41505</v>
      </c>
      <c r="AA64" s="316">
        <v>42860</v>
      </c>
      <c r="AB64" s="316">
        <v>42860</v>
      </c>
      <c r="AC64" s="317">
        <v>42887</v>
      </c>
      <c r="AD64" s="318">
        <v>42889</v>
      </c>
      <c r="AE64" s="360">
        <v>42965</v>
      </c>
      <c r="AF64" s="317">
        <v>42979</v>
      </c>
      <c r="AG64" s="317">
        <v>42980</v>
      </c>
      <c r="AH64" s="319">
        <v>42983</v>
      </c>
      <c r="AI64" s="320">
        <v>42984</v>
      </c>
      <c r="AJ64" s="320">
        <v>43013</v>
      </c>
      <c r="AK64" s="316">
        <v>43037</v>
      </c>
      <c r="AL64" s="316">
        <v>43007</v>
      </c>
      <c r="AM64" s="362">
        <v>1</v>
      </c>
    </row>
    <row r="65" spans="1:39" ht="22.5" hidden="1" outlineLevel="1" x14ac:dyDescent="0.25">
      <c r="A65" s="344">
        <v>64</v>
      </c>
      <c r="B65" s="322" t="s">
        <v>1</v>
      </c>
      <c r="C65" s="322" t="s">
        <v>67</v>
      </c>
      <c r="D65" s="323" t="s">
        <v>421</v>
      </c>
      <c r="E65" s="322" t="str">
        <f t="shared" si="0"/>
        <v>B3</v>
      </c>
      <c r="F65" s="322">
        <v>2050</v>
      </c>
      <c r="G65" s="324">
        <v>7500</v>
      </c>
      <c r="H65" s="345" t="s">
        <v>681</v>
      </c>
      <c r="I65" s="346" t="s">
        <v>682</v>
      </c>
      <c r="J65" s="347">
        <v>1</v>
      </c>
      <c r="K65" s="348" t="s">
        <v>677</v>
      </c>
      <c r="L65" s="348">
        <v>1</v>
      </c>
      <c r="M65" s="349">
        <v>1</v>
      </c>
      <c r="N65" s="350" t="s">
        <v>479</v>
      </c>
      <c r="O65" s="351" t="s">
        <v>504</v>
      </c>
      <c r="P65" s="352">
        <v>100</v>
      </c>
      <c r="Q65" s="352">
        <v>75</v>
      </c>
      <c r="R65" s="353" t="s">
        <v>427</v>
      </c>
      <c r="S65" s="363">
        <v>7165</v>
      </c>
      <c r="T65" s="347" t="s">
        <v>683</v>
      </c>
      <c r="U65" s="353" t="s">
        <v>429</v>
      </c>
      <c r="V65" s="350" t="s">
        <v>680</v>
      </c>
      <c r="W65" s="314">
        <f t="shared" si="4"/>
        <v>41505</v>
      </c>
      <c r="X65" s="335">
        <f t="shared" si="4"/>
        <v>41505</v>
      </c>
      <c r="Y65" s="314">
        <f t="shared" si="4"/>
        <v>41505</v>
      </c>
      <c r="Z65" s="315">
        <f t="shared" si="4"/>
        <v>41505</v>
      </c>
      <c r="AA65" s="355">
        <v>42862</v>
      </c>
      <c r="AB65" s="355">
        <v>42862</v>
      </c>
      <c r="AC65" s="356">
        <v>42876</v>
      </c>
      <c r="AD65" s="357">
        <v>42878</v>
      </c>
      <c r="AE65" s="364">
        <v>42965</v>
      </c>
      <c r="AF65" s="356">
        <v>42979</v>
      </c>
      <c r="AG65" s="356">
        <v>42980</v>
      </c>
      <c r="AH65" s="358">
        <v>42983</v>
      </c>
      <c r="AI65" s="359">
        <v>42982</v>
      </c>
      <c r="AJ65" s="359">
        <v>43011</v>
      </c>
      <c r="AK65" s="355">
        <v>43019</v>
      </c>
      <c r="AL65" s="355">
        <v>42989</v>
      </c>
      <c r="AM65" s="366">
        <v>1</v>
      </c>
    </row>
    <row r="66" spans="1:39" ht="22.5" hidden="1" outlineLevel="1" x14ac:dyDescent="0.25">
      <c r="A66" s="301">
        <v>65</v>
      </c>
      <c r="B66" s="301" t="s">
        <v>1</v>
      </c>
      <c r="C66" s="301" t="s">
        <v>67</v>
      </c>
      <c r="D66" s="302" t="s">
        <v>421</v>
      </c>
      <c r="E66" s="301" t="str">
        <f t="shared" ref="E66:E129" si="5">+IF(
OR(ISERROR(FIND("B3",N66))=FALSE,ISERROR(FIND("C1",N66))=FALSE),
"B3",
IF(OR(ISERROR(FIND("B1",N66))=FALSE,ISERROR(FIND("A1",N66))=FALSE),
"B1","GENERIC"))</f>
        <v>B1</v>
      </c>
      <c r="F66" s="301">
        <v>2050</v>
      </c>
      <c r="G66" s="303">
        <v>7500</v>
      </c>
      <c r="H66" s="304" t="s">
        <v>684</v>
      </c>
      <c r="I66" s="305" t="s">
        <v>685</v>
      </c>
      <c r="J66" s="306">
        <v>1</v>
      </c>
      <c r="K66" s="307" t="s">
        <v>686</v>
      </c>
      <c r="L66" s="307">
        <v>1</v>
      </c>
      <c r="M66" s="308">
        <v>1</v>
      </c>
      <c r="N66" s="309" t="s">
        <v>464</v>
      </c>
      <c r="O66" s="310" t="s">
        <v>504</v>
      </c>
      <c r="P66" s="311">
        <v>100</v>
      </c>
      <c r="Q66" s="311">
        <v>75</v>
      </c>
      <c r="R66" s="312" t="s">
        <v>427</v>
      </c>
      <c r="S66" s="475">
        <v>7136</v>
      </c>
      <c r="T66" s="306" t="s">
        <v>687</v>
      </c>
      <c r="U66" s="312" t="s">
        <v>429</v>
      </c>
      <c r="V66" s="309" t="s">
        <v>680</v>
      </c>
      <c r="W66" s="314">
        <f t="shared" si="4"/>
        <v>41505</v>
      </c>
      <c r="X66" s="314">
        <f t="shared" si="4"/>
        <v>41505</v>
      </c>
      <c r="Y66" s="314">
        <f t="shared" si="4"/>
        <v>41505</v>
      </c>
      <c r="Z66" s="315">
        <f t="shared" si="4"/>
        <v>41505</v>
      </c>
      <c r="AA66" s="316">
        <v>42892</v>
      </c>
      <c r="AB66" s="316">
        <v>42892</v>
      </c>
      <c r="AC66" s="317">
        <v>42916</v>
      </c>
      <c r="AD66" s="318">
        <v>42906</v>
      </c>
      <c r="AE66" s="360">
        <v>42983</v>
      </c>
      <c r="AF66" s="317">
        <v>43000</v>
      </c>
      <c r="AG66" s="317">
        <v>43001</v>
      </c>
      <c r="AH66" s="319">
        <v>43004</v>
      </c>
      <c r="AI66" s="320">
        <v>43004</v>
      </c>
      <c r="AJ66" s="320">
        <v>43037</v>
      </c>
      <c r="AK66" s="316">
        <v>43044</v>
      </c>
      <c r="AL66" s="316">
        <v>43014</v>
      </c>
      <c r="AM66" s="362">
        <v>1</v>
      </c>
    </row>
    <row r="67" spans="1:39" ht="22.5" hidden="1" outlineLevel="1" x14ac:dyDescent="0.25">
      <c r="A67" s="344">
        <v>66</v>
      </c>
      <c r="B67" s="322" t="s">
        <v>1</v>
      </c>
      <c r="C67" s="322" t="s">
        <v>67</v>
      </c>
      <c r="D67" s="323" t="s">
        <v>421</v>
      </c>
      <c r="E67" s="322" t="str">
        <f t="shared" si="5"/>
        <v>B3</v>
      </c>
      <c r="F67" s="322">
        <v>2050</v>
      </c>
      <c r="G67" s="324">
        <v>7500</v>
      </c>
      <c r="H67" s="345" t="s">
        <v>688</v>
      </c>
      <c r="I67" s="346" t="s">
        <v>689</v>
      </c>
      <c r="J67" s="347">
        <v>1</v>
      </c>
      <c r="K67" s="348" t="s">
        <v>686</v>
      </c>
      <c r="L67" s="348">
        <v>1</v>
      </c>
      <c r="M67" s="349">
        <v>1</v>
      </c>
      <c r="N67" s="350" t="s">
        <v>479</v>
      </c>
      <c r="O67" s="351" t="s">
        <v>504</v>
      </c>
      <c r="P67" s="352">
        <v>100</v>
      </c>
      <c r="Q67" s="352">
        <v>75</v>
      </c>
      <c r="R67" s="353" t="s">
        <v>427</v>
      </c>
      <c r="S67" s="363">
        <v>6905</v>
      </c>
      <c r="T67" s="347" t="s">
        <v>690</v>
      </c>
      <c r="U67" s="353" t="s">
        <v>429</v>
      </c>
      <c r="V67" s="350" t="s">
        <v>680</v>
      </c>
      <c r="W67" s="314">
        <f t="shared" si="4"/>
        <v>41505</v>
      </c>
      <c r="X67" s="335">
        <f t="shared" si="4"/>
        <v>41505</v>
      </c>
      <c r="Y67" s="314">
        <f t="shared" si="4"/>
        <v>41505</v>
      </c>
      <c r="Z67" s="315">
        <f t="shared" si="4"/>
        <v>41505</v>
      </c>
      <c r="AA67" s="355">
        <v>42894</v>
      </c>
      <c r="AB67" s="355">
        <v>42894</v>
      </c>
      <c r="AC67" s="356">
        <v>42904</v>
      </c>
      <c r="AD67" s="357">
        <v>42919</v>
      </c>
      <c r="AE67" s="364">
        <v>42983</v>
      </c>
      <c r="AF67" s="356">
        <v>43001</v>
      </c>
      <c r="AG67" s="356">
        <v>43002</v>
      </c>
      <c r="AH67" s="358">
        <v>43005</v>
      </c>
      <c r="AI67" s="359">
        <v>43005</v>
      </c>
      <c r="AJ67" s="359">
        <v>43037</v>
      </c>
      <c r="AK67" s="355">
        <v>43040</v>
      </c>
      <c r="AL67" s="355">
        <v>43010</v>
      </c>
      <c r="AM67" s="366">
        <v>1</v>
      </c>
    </row>
    <row r="68" spans="1:39" ht="22.5" hidden="1" outlineLevel="1" x14ac:dyDescent="0.25">
      <c r="A68" s="301">
        <v>67</v>
      </c>
      <c r="B68" s="301" t="s">
        <v>1</v>
      </c>
      <c r="C68" s="301" t="s">
        <v>67</v>
      </c>
      <c r="D68" s="302" t="s">
        <v>421</v>
      </c>
      <c r="E68" s="301" t="str">
        <f t="shared" si="5"/>
        <v>B3</v>
      </c>
      <c r="F68" s="301">
        <v>2050</v>
      </c>
      <c r="G68" s="303">
        <v>7500</v>
      </c>
      <c r="H68" s="304" t="s">
        <v>691</v>
      </c>
      <c r="I68" s="305" t="s">
        <v>692</v>
      </c>
      <c r="J68" s="306">
        <v>1</v>
      </c>
      <c r="K68" s="307" t="s">
        <v>693</v>
      </c>
      <c r="L68" s="307">
        <v>1</v>
      </c>
      <c r="M68" s="308">
        <v>1</v>
      </c>
      <c r="N68" s="309" t="s">
        <v>479</v>
      </c>
      <c r="O68" s="310" t="s">
        <v>465</v>
      </c>
      <c r="P68" s="311">
        <v>100</v>
      </c>
      <c r="Q68" s="311">
        <v>73.333819000000005</v>
      </c>
      <c r="R68" s="312" t="s">
        <v>427</v>
      </c>
      <c r="S68" s="475">
        <v>5301</v>
      </c>
      <c r="T68" s="306" t="s">
        <v>694</v>
      </c>
      <c r="U68" s="312" t="s">
        <v>429</v>
      </c>
      <c r="V68" s="309" t="s">
        <v>655</v>
      </c>
      <c r="W68" s="314">
        <f t="shared" si="4"/>
        <v>41505</v>
      </c>
      <c r="X68" s="314">
        <f t="shared" si="4"/>
        <v>41505</v>
      </c>
      <c r="Y68" s="314">
        <f t="shared" si="4"/>
        <v>41505</v>
      </c>
      <c r="Z68" s="315">
        <f t="shared" si="4"/>
        <v>41505</v>
      </c>
      <c r="AA68" s="316">
        <v>42951</v>
      </c>
      <c r="AB68" s="316">
        <v>42951</v>
      </c>
      <c r="AC68" s="317">
        <v>42975</v>
      </c>
      <c r="AD68" s="318">
        <v>42993</v>
      </c>
      <c r="AE68" s="360">
        <v>43155</v>
      </c>
      <c r="AF68" s="317">
        <v>43171</v>
      </c>
      <c r="AG68" s="317">
        <v>43172</v>
      </c>
      <c r="AH68" s="319">
        <v>43175</v>
      </c>
      <c r="AI68" s="320">
        <v>43186</v>
      </c>
      <c r="AJ68" s="320">
        <v>43202</v>
      </c>
      <c r="AK68" s="316">
        <v>43219</v>
      </c>
      <c r="AL68" s="316">
        <v>43189</v>
      </c>
      <c r="AM68" s="362">
        <v>1</v>
      </c>
    </row>
    <row r="69" spans="1:39" ht="22.5" hidden="1" outlineLevel="1" x14ac:dyDescent="0.25">
      <c r="A69" s="344">
        <v>68</v>
      </c>
      <c r="B69" s="322" t="s">
        <v>1</v>
      </c>
      <c r="C69" s="322" t="s">
        <v>67</v>
      </c>
      <c r="D69" s="323" t="s">
        <v>421</v>
      </c>
      <c r="E69" s="322" t="str">
        <f t="shared" si="5"/>
        <v>B1</v>
      </c>
      <c r="F69" s="322">
        <v>2050</v>
      </c>
      <c r="G69" s="324">
        <v>7500</v>
      </c>
      <c r="H69" s="345" t="s">
        <v>695</v>
      </c>
      <c r="I69" s="346" t="s">
        <v>696</v>
      </c>
      <c r="J69" s="347">
        <v>1</v>
      </c>
      <c r="K69" s="348" t="s">
        <v>693</v>
      </c>
      <c r="L69" s="348">
        <v>1</v>
      </c>
      <c r="M69" s="349">
        <v>1</v>
      </c>
      <c r="N69" s="350" t="s">
        <v>464</v>
      </c>
      <c r="O69" s="351" t="s">
        <v>465</v>
      </c>
      <c r="P69" s="352">
        <v>100</v>
      </c>
      <c r="Q69" s="352">
        <v>73.333819000000005</v>
      </c>
      <c r="R69" s="353" t="s">
        <v>427</v>
      </c>
      <c r="S69" s="363">
        <v>7448</v>
      </c>
      <c r="T69" s="347" t="s">
        <v>697</v>
      </c>
      <c r="U69" s="353" t="s">
        <v>429</v>
      </c>
      <c r="V69" s="350" t="s">
        <v>655</v>
      </c>
      <c r="W69" s="314">
        <f t="shared" si="4"/>
        <v>41505</v>
      </c>
      <c r="X69" s="335">
        <f t="shared" si="4"/>
        <v>41505</v>
      </c>
      <c r="Y69" s="314">
        <f t="shared" si="4"/>
        <v>41505</v>
      </c>
      <c r="Z69" s="315">
        <f t="shared" si="4"/>
        <v>41505</v>
      </c>
      <c r="AA69" s="355">
        <v>42952</v>
      </c>
      <c r="AB69" s="355">
        <v>42952</v>
      </c>
      <c r="AC69" s="356">
        <v>42962</v>
      </c>
      <c r="AD69" s="357">
        <v>42965</v>
      </c>
      <c r="AE69" s="364">
        <v>43155</v>
      </c>
      <c r="AF69" s="356">
        <v>43170</v>
      </c>
      <c r="AG69" s="356">
        <v>43171</v>
      </c>
      <c r="AH69" s="358">
        <v>43174</v>
      </c>
      <c r="AI69" s="359">
        <v>43186</v>
      </c>
      <c r="AJ69" s="359">
        <v>43199</v>
      </c>
      <c r="AK69" s="355">
        <v>43217</v>
      </c>
      <c r="AL69" s="355">
        <v>43187</v>
      </c>
      <c r="AM69" s="366">
        <v>1</v>
      </c>
    </row>
    <row r="70" spans="1:39" ht="22.5" hidden="1" outlineLevel="1" x14ac:dyDescent="0.25">
      <c r="A70" s="301">
        <v>69</v>
      </c>
      <c r="B70" s="301" t="s">
        <v>1</v>
      </c>
      <c r="C70" s="301" t="s">
        <v>67</v>
      </c>
      <c r="D70" s="302" t="s">
        <v>421</v>
      </c>
      <c r="E70" s="301" t="str">
        <f t="shared" si="5"/>
        <v>B3</v>
      </c>
      <c r="F70" s="301">
        <v>2050</v>
      </c>
      <c r="G70" s="303">
        <v>7500</v>
      </c>
      <c r="H70" s="304" t="s">
        <v>698</v>
      </c>
      <c r="I70" s="305" t="s">
        <v>699</v>
      </c>
      <c r="J70" s="306">
        <v>1</v>
      </c>
      <c r="K70" s="307" t="s">
        <v>700</v>
      </c>
      <c r="L70" s="307">
        <v>1</v>
      </c>
      <c r="M70" s="308">
        <v>1</v>
      </c>
      <c r="N70" s="309" t="s">
        <v>479</v>
      </c>
      <c r="O70" s="310">
        <v>89</v>
      </c>
      <c r="P70" s="311">
        <v>100</v>
      </c>
      <c r="Q70" s="311">
        <v>74.164823999999996</v>
      </c>
      <c r="R70" s="312" t="s">
        <v>427</v>
      </c>
      <c r="S70" s="475">
        <v>7112</v>
      </c>
      <c r="T70" s="306" t="s">
        <v>701</v>
      </c>
      <c r="U70" s="312" t="s">
        <v>429</v>
      </c>
      <c r="V70" s="309" t="s">
        <v>514</v>
      </c>
      <c r="W70" s="314">
        <f t="shared" si="4"/>
        <v>41505</v>
      </c>
      <c r="X70" s="314">
        <f t="shared" si="4"/>
        <v>41505</v>
      </c>
      <c r="Y70" s="314">
        <f t="shared" si="4"/>
        <v>41505</v>
      </c>
      <c r="Z70" s="315">
        <f t="shared" si="4"/>
        <v>41505</v>
      </c>
      <c r="AA70" s="316">
        <v>43112</v>
      </c>
      <c r="AB70" s="316">
        <v>43112</v>
      </c>
      <c r="AC70" s="317">
        <v>43136</v>
      </c>
      <c r="AD70" s="318">
        <v>43140</v>
      </c>
      <c r="AE70" s="360">
        <v>43205</v>
      </c>
      <c r="AF70" s="317">
        <v>43220</v>
      </c>
      <c r="AG70" s="317">
        <v>43221</v>
      </c>
      <c r="AH70" s="319">
        <v>43224</v>
      </c>
      <c r="AI70" s="320">
        <v>43230</v>
      </c>
      <c r="AJ70" s="320">
        <v>43278</v>
      </c>
      <c r="AK70" s="316">
        <v>43262</v>
      </c>
      <c r="AL70" s="316">
        <v>43232</v>
      </c>
      <c r="AM70" s="362">
        <v>1</v>
      </c>
    </row>
    <row r="71" spans="1:39" ht="22.5" hidden="1" outlineLevel="1" x14ac:dyDescent="0.25">
      <c r="A71" s="344">
        <v>70</v>
      </c>
      <c r="B71" s="322" t="s">
        <v>1</v>
      </c>
      <c r="C71" s="322" t="s">
        <v>67</v>
      </c>
      <c r="D71" s="323" t="s">
        <v>421</v>
      </c>
      <c r="E71" s="322" t="str">
        <f t="shared" si="5"/>
        <v>B1</v>
      </c>
      <c r="F71" s="322">
        <v>2050</v>
      </c>
      <c r="G71" s="324">
        <v>7500</v>
      </c>
      <c r="H71" s="345" t="s">
        <v>702</v>
      </c>
      <c r="I71" s="346" t="s">
        <v>703</v>
      </c>
      <c r="J71" s="347">
        <v>1</v>
      </c>
      <c r="K71" s="348" t="s">
        <v>700</v>
      </c>
      <c r="L71" s="348">
        <v>1</v>
      </c>
      <c r="M71" s="349">
        <v>1</v>
      </c>
      <c r="N71" s="350" t="s">
        <v>464</v>
      </c>
      <c r="O71" s="351">
        <v>89</v>
      </c>
      <c r="P71" s="352">
        <v>100</v>
      </c>
      <c r="Q71" s="352">
        <v>74.164823999999996</v>
      </c>
      <c r="R71" s="353" t="s">
        <v>427</v>
      </c>
      <c r="S71" s="363">
        <v>7151</v>
      </c>
      <c r="T71" s="347" t="s">
        <v>704</v>
      </c>
      <c r="U71" s="353" t="s">
        <v>429</v>
      </c>
      <c r="V71" s="350" t="s">
        <v>514</v>
      </c>
      <c r="W71" s="314">
        <f t="shared" si="4"/>
        <v>41505</v>
      </c>
      <c r="X71" s="335">
        <f t="shared" si="4"/>
        <v>41505</v>
      </c>
      <c r="Y71" s="314">
        <f t="shared" si="4"/>
        <v>41505</v>
      </c>
      <c r="Z71" s="315">
        <f t="shared" si="4"/>
        <v>41505</v>
      </c>
      <c r="AA71" s="355">
        <v>43114</v>
      </c>
      <c r="AB71" s="355">
        <v>43114</v>
      </c>
      <c r="AC71" s="356">
        <v>43124</v>
      </c>
      <c r="AD71" s="357">
        <v>43126</v>
      </c>
      <c r="AE71" s="364">
        <v>43205</v>
      </c>
      <c r="AF71" s="356">
        <v>43220</v>
      </c>
      <c r="AG71" s="356">
        <v>43221</v>
      </c>
      <c r="AH71" s="358">
        <v>43224</v>
      </c>
      <c r="AI71" s="359">
        <v>43230</v>
      </c>
      <c r="AJ71" s="359">
        <v>43278</v>
      </c>
      <c r="AK71" s="355">
        <v>43262</v>
      </c>
      <c r="AL71" s="355">
        <v>43232</v>
      </c>
      <c r="AM71" s="366">
        <v>1</v>
      </c>
    </row>
    <row r="72" spans="1:39" ht="22.5" hidden="1" outlineLevel="1" x14ac:dyDescent="0.25">
      <c r="A72" s="301">
        <v>71</v>
      </c>
      <c r="B72" s="301" t="s">
        <v>1</v>
      </c>
      <c r="C72" s="301" t="s">
        <v>67</v>
      </c>
      <c r="D72" s="302" t="s">
        <v>421</v>
      </c>
      <c r="E72" s="301" t="str">
        <f t="shared" si="5"/>
        <v>B1</v>
      </c>
      <c r="F72" s="301">
        <v>2050</v>
      </c>
      <c r="G72" s="303">
        <v>7500</v>
      </c>
      <c r="H72" s="304" t="s">
        <v>705</v>
      </c>
      <c r="I72" s="305" t="s">
        <v>706</v>
      </c>
      <c r="J72" s="306">
        <v>1</v>
      </c>
      <c r="K72" s="307" t="s">
        <v>707</v>
      </c>
      <c r="L72" s="307">
        <v>2</v>
      </c>
      <c r="M72" s="308">
        <v>1</v>
      </c>
      <c r="N72" s="309" t="s">
        <v>425</v>
      </c>
      <c r="O72" s="310" t="s">
        <v>624</v>
      </c>
      <c r="P72" s="311">
        <v>100</v>
      </c>
      <c r="Q72" s="311">
        <v>75</v>
      </c>
      <c r="R72" s="312" t="s">
        <v>427</v>
      </c>
      <c r="S72" s="475">
        <v>7989</v>
      </c>
      <c r="T72" s="306" t="s">
        <v>708</v>
      </c>
      <c r="U72" s="312" t="s">
        <v>429</v>
      </c>
      <c r="V72" s="309" t="s">
        <v>626</v>
      </c>
      <c r="W72" s="314">
        <f t="shared" si="4"/>
        <v>41505</v>
      </c>
      <c r="X72" s="314">
        <f t="shared" si="4"/>
        <v>41505</v>
      </c>
      <c r="Y72" s="314">
        <f t="shared" si="4"/>
        <v>41505</v>
      </c>
      <c r="Z72" s="315">
        <f t="shared" si="4"/>
        <v>41505</v>
      </c>
      <c r="AA72" s="316">
        <v>42921</v>
      </c>
      <c r="AB72" s="316">
        <v>42921</v>
      </c>
      <c r="AC72" s="317">
        <v>42935</v>
      </c>
      <c r="AD72" s="318">
        <v>42936</v>
      </c>
      <c r="AE72" s="360">
        <v>43224</v>
      </c>
      <c r="AF72" s="317">
        <v>43244</v>
      </c>
      <c r="AG72" s="317">
        <v>43245</v>
      </c>
      <c r="AH72" s="319">
        <v>43248</v>
      </c>
      <c r="AI72" s="320">
        <v>43252</v>
      </c>
      <c r="AJ72" s="320">
        <v>43315</v>
      </c>
      <c r="AK72" s="316">
        <v>43293</v>
      </c>
      <c r="AL72" s="316">
        <v>43263</v>
      </c>
      <c r="AM72" s="362">
        <v>1</v>
      </c>
    </row>
    <row r="73" spans="1:39" ht="22.5" hidden="1" outlineLevel="1" x14ac:dyDescent="0.25">
      <c r="A73" s="344">
        <v>72</v>
      </c>
      <c r="B73" s="322" t="s">
        <v>1</v>
      </c>
      <c r="C73" s="322" t="s">
        <v>67</v>
      </c>
      <c r="D73" s="323" t="s">
        <v>421</v>
      </c>
      <c r="E73" s="322" t="str">
        <f t="shared" si="5"/>
        <v>B3</v>
      </c>
      <c r="F73" s="322">
        <v>2050</v>
      </c>
      <c r="G73" s="324">
        <v>7500</v>
      </c>
      <c r="H73" s="345" t="s">
        <v>709</v>
      </c>
      <c r="I73" s="346" t="s">
        <v>710</v>
      </c>
      <c r="J73" s="347">
        <v>1</v>
      </c>
      <c r="K73" s="348" t="s">
        <v>707</v>
      </c>
      <c r="L73" s="348">
        <v>2</v>
      </c>
      <c r="M73" s="349">
        <v>2</v>
      </c>
      <c r="N73" s="350" t="s">
        <v>521</v>
      </c>
      <c r="O73" s="351" t="s">
        <v>624</v>
      </c>
      <c r="P73" s="352">
        <v>100</v>
      </c>
      <c r="Q73" s="352">
        <v>75</v>
      </c>
      <c r="R73" s="353" t="s">
        <v>427</v>
      </c>
      <c r="S73" s="363">
        <v>7954</v>
      </c>
      <c r="T73" s="347" t="s">
        <v>711</v>
      </c>
      <c r="U73" s="353" t="s">
        <v>429</v>
      </c>
      <c r="V73" s="350" t="s">
        <v>626</v>
      </c>
      <c r="W73" s="314">
        <f t="shared" si="4"/>
        <v>41505</v>
      </c>
      <c r="X73" s="335">
        <f t="shared" si="4"/>
        <v>41505</v>
      </c>
      <c r="Y73" s="314">
        <f t="shared" si="4"/>
        <v>41505</v>
      </c>
      <c r="Z73" s="315">
        <f t="shared" si="4"/>
        <v>41505</v>
      </c>
      <c r="AA73" s="355">
        <v>42922</v>
      </c>
      <c r="AB73" s="355">
        <v>42922</v>
      </c>
      <c r="AC73" s="356">
        <v>42945</v>
      </c>
      <c r="AD73" s="357">
        <v>42948</v>
      </c>
      <c r="AE73" s="364">
        <v>43224</v>
      </c>
      <c r="AF73" s="356">
        <v>43244</v>
      </c>
      <c r="AG73" s="356">
        <v>43245</v>
      </c>
      <c r="AH73" s="358">
        <v>43248</v>
      </c>
      <c r="AI73" s="359">
        <v>43252</v>
      </c>
      <c r="AJ73" s="359">
        <v>43315</v>
      </c>
      <c r="AK73" s="355">
        <v>43293</v>
      </c>
      <c r="AL73" s="355">
        <v>43263</v>
      </c>
      <c r="AM73" s="366">
        <v>1</v>
      </c>
    </row>
    <row r="74" spans="1:39" ht="22.5" hidden="1" outlineLevel="1" x14ac:dyDescent="0.25">
      <c r="A74" s="301">
        <v>73</v>
      </c>
      <c r="B74" s="301" t="s">
        <v>1</v>
      </c>
      <c r="C74" s="301" t="s">
        <v>67</v>
      </c>
      <c r="D74" s="302" t="s">
        <v>421</v>
      </c>
      <c r="E74" s="301" t="str">
        <f t="shared" si="5"/>
        <v>B3</v>
      </c>
      <c r="F74" s="301">
        <v>2050</v>
      </c>
      <c r="G74" s="303">
        <v>7500</v>
      </c>
      <c r="H74" s="304" t="s">
        <v>712</v>
      </c>
      <c r="I74" s="305" t="s">
        <v>713</v>
      </c>
      <c r="J74" s="306">
        <v>1</v>
      </c>
      <c r="K74" s="307" t="s">
        <v>714</v>
      </c>
      <c r="L74" s="307">
        <v>4</v>
      </c>
      <c r="M74" s="308">
        <v>1</v>
      </c>
      <c r="N74" s="309" t="s">
        <v>521</v>
      </c>
      <c r="O74" s="310" t="s">
        <v>434</v>
      </c>
      <c r="P74" s="311">
        <v>100</v>
      </c>
      <c r="Q74" s="311">
        <v>75</v>
      </c>
      <c r="R74" s="312" t="s">
        <v>427</v>
      </c>
      <c r="S74" s="475">
        <v>7490</v>
      </c>
      <c r="T74" s="306" t="s">
        <v>715</v>
      </c>
      <c r="U74" s="312" t="s">
        <v>429</v>
      </c>
      <c r="V74" s="309" t="s">
        <v>430</v>
      </c>
      <c r="W74" s="314">
        <f t="shared" si="4"/>
        <v>41505</v>
      </c>
      <c r="X74" s="314">
        <f t="shared" si="4"/>
        <v>41505</v>
      </c>
      <c r="Y74" s="314">
        <f t="shared" si="4"/>
        <v>41505</v>
      </c>
      <c r="Z74" s="315">
        <f t="shared" si="4"/>
        <v>41505</v>
      </c>
      <c r="AA74" s="316">
        <v>42998</v>
      </c>
      <c r="AB74" s="316">
        <v>42998</v>
      </c>
      <c r="AC74" s="317">
        <v>43013</v>
      </c>
      <c r="AD74" s="318">
        <v>43014</v>
      </c>
      <c r="AE74" s="360">
        <v>43302</v>
      </c>
      <c r="AF74" s="317">
        <v>43322</v>
      </c>
      <c r="AG74" s="317">
        <v>43363</v>
      </c>
      <c r="AH74" s="319">
        <v>43366</v>
      </c>
      <c r="AI74" s="320">
        <v>43373</v>
      </c>
      <c r="AJ74" s="320">
        <v>43412</v>
      </c>
      <c r="AK74" s="316">
        <v>43407</v>
      </c>
      <c r="AL74" s="316">
        <v>43383</v>
      </c>
      <c r="AM74" s="362">
        <v>1</v>
      </c>
    </row>
    <row r="75" spans="1:39" ht="22.5" hidden="1" outlineLevel="1" x14ac:dyDescent="0.25">
      <c r="A75" s="344">
        <v>74</v>
      </c>
      <c r="B75" s="322" t="s">
        <v>1</v>
      </c>
      <c r="C75" s="322" t="s">
        <v>67</v>
      </c>
      <c r="D75" s="323" t="s">
        <v>421</v>
      </c>
      <c r="E75" s="322" t="str">
        <f t="shared" si="5"/>
        <v>B3</v>
      </c>
      <c r="F75" s="322">
        <v>2050</v>
      </c>
      <c r="G75" s="324">
        <v>7500</v>
      </c>
      <c r="H75" s="345" t="s">
        <v>716</v>
      </c>
      <c r="I75" s="346" t="s">
        <v>717</v>
      </c>
      <c r="J75" s="347">
        <v>1</v>
      </c>
      <c r="K75" s="348" t="s">
        <v>714</v>
      </c>
      <c r="L75" s="348">
        <v>4</v>
      </c>
      <c r="M75" s="349">
        <v>2</v>
      </c>
      <c r="N75" s="350" t="s">
        <v>521</v>
      </c>
      <c r="O75" s="351" t="s">
        <v>434</v>
      </c>
      <c r="P75" s="352">
        <v>100</v>
      </c>
      <c r="Q75" s="352">
        <v>75</v>
      </c>
      <c r="R75" s="353" t="s">
        <v>427</v>
      </c>
      <c r="S75" s="363">
        <v>7565</v>
      </c>
      <c r="T75" s="347" t="s">
        <v>718</v>
      </c>
      <c r="U75" s="353" t="s">
        <v>429</v>
      </c>
      <c r="V75" s="350" t="s">
        <v>430</v>
      </c>
      <c r="W75" s="314">
        <f t="shared" si="4"/>
        <v>41505</v>
      </c>
      <c r="X75" s="335">
        <f t="shared" si="4"/>
        <v>41505</v>
      </c>
      <c r="Y75" s="314">
        <f t="shared" si="4"/>
        <v>41505</v>
      </c>
      <c r="Z75" s="315">
        <f t="shared" si="4"/>
        <v>41505</v>
      </c>
      <c r="AA75" s="355">
        <v>43239</v>
      </c>
      <c r="AB75" s="355">
        <v>43239</v>
      </c>
      <c r="AC75" s="356">
        <v>43271</v>
      </c>
      <c r="AD75" s="357">
        <v>43274</v>
      </c>
      <c r="AE75" s="364">
        <v>43302</v>
      </c>
      <c r="AF75" s="356">
        <v>43319</v>
      </c>
      <c r="AG75" s="356">
        <v>43356</v>
      </c>
      <c r="AH75" s="358">
        <v>43359</v>
      </c>
      <c r="AI75" s="359">
        <v>43373</v>
      </c>
      <c r="AJ75" s="359">
        <v>43412</v>
      </c>
      <c r="AK75" s="355">
        <v>43407</v>
      </c>
      <c r="AL75" s="355">
        <v>43375</v>
      </c>
      <c r="AM75" s="366">
        <v>1</v>
      </c>
    </row>
    <row r="76" spans="1:39" ht="22.5" hidden="1" outlineLevel="1" x14ac:dyDescent="0.25">
      <c r="A76" s="301">
        <v>75</v>
      </c>
      <c r="B76" s="301" t="s">
        <v>1</v>
      </c>
      <c r="C76" s="301" t="s">
        <v>67</v>
      </c>
      <c r="D76" s="302" t="s">
        <v>421</v>
      </c>
      <c r="E76" s="301" t="str">
        <f t="shared" si="5"/>
        <v>B1</v>
      </c>
      <c r="F76" s="301">
        <v>2050</v>
      </c>
      <c r="G76" s="303">
        <v>7500</v>
      </c>
      <c r="H76" s="304" t="s">
        <v>719</v>
      </c>
      <c r="I76" s="305" t="s">
        <v>720</v>
      </c>
      <c r="J76" s="306">
        <v>1</v>
      </c>
      <c r="K76" s="307" t="s">
        <v>714</v>
      </c>
      <c r="L76" s="307">
        <v>4</v>
      </c>
      <c r="M76" s="308">
        <v>3</v>
      </c>
      <c r="N76" s="309" t="s">
        <v>425</v>
      </c>
      <c r="O76" s="310" t="s">
        <v>434</v>
      </c>
      <c r="P76" s="311">
        <v>100</v>
      </c>
      <c r="Q76" s="311">
        <v>75</v>
      </c>
      <c r="R76" s="312" t="s">
        <v>427</v>
      </c>
      <c r="S76" s="475">
        <v>7440</v>
      </c>
      <c r="T76" s="306" t="s">
        <v>721</v>
      </c>
      <c r="U76" s="312" t="s">
        <v>429</v>
      </c>
      <c r="V76" s="309" t="s">
        <v>430</v>
      </c>
      <c r="W76" s="314">
        <f t="shared" si="4"/>
        <v>41505</v>
      </c>
      <c r="X76" s="314">
        <f t="shared" si="4"/>
        <v>41505</v>
      </c>
      <c r="Y76" s="314">
        <f t="shared" si="4"/>
        <v>41505</v>
      </c>
      <c r="Z76" s="315">
        <f t="shared" si="4"/>
        <v>41505</v>
      </c>
      <c r="AA76" s="316">
        <v>42997</v>
      </c>
      <c r="AB76" s="316">
        <v>42997</v>
      </c>
      <c r="AC76" s="317">
        <v>43023</v>
      </c>
      <c r="AD76" s="318">
        <v>43025</v>
      </c>
      <c r="AE76" s="360">
        <v>43325</v>
      </c>
      <c r="AF76" s="317">
        <v>43338</v>
      </c>
      <c r="AG76" s="317">
        <v>43346</v>
      </c>
      <c r="AH76" s="319">
        <v>43349</v>
      </c>
      <c r="AI76" s="320">
        <v>43373</v>
      </c>
      <c r="AJ76" s="320">
        <v>43412</v>
      </c>
      <c r="AK76" s="316">
        <v>43407</v>
      </c>
      <c r="AL76" s="316">
        <v>43376</v>
      </c>
      <c r="AM76" s="362">
        <v>1</v>
      </c>
    </row>
    <row r="77" spans="1:39" ht="22.5" hidden="1" outlineLevel="1" x14ac:dyDescent="0.25">
      <c r="A77" s="344">
        <v>76</v>
      </c>
      <c r="B77" s="322" t="s">
        <v>1</v>
      </c>
      <c r="C77" s="322" t="s">
        <v>67</v>
      </c>
      <c r="D77" s="323" t="s">
        <v>421</v>
      </c>
      <c r="E77" s="322" t="str">
        <f t="shared" si="5"/>
        <v>B1</v>
      </c>
      <c r="F77" s="322">
        <v>2050</v>
      </c>
      <c r="G77" s="324">
        <v>7500</v>
      </c>
      <c r="H77" s="345" t="s">
        <v>722</v>
      </c>
      <c r="I77" s="346" t="s">
        <v>723</v>
      </c>
      <c r="J77" s="347">
        <v>1</v>
      </c>
      <c r="K77" s="348" t="s">
        <v>714</v>
      </c>
      <c r="L77" s="348">
        <v>4</v>
      </c>
      <c r="M77" s="349">
        <v>4</v>
      </c>
      <c r="N77" s="350" t="s">
        <v>425</v>
      </c>
      <c r="O77" s="351" t="s">
        <v>434</v>
      </c>
      <c r="P77" s="352">
        <v>100</v>
      </c>
      <c r="Q77" s="352">
        <v>75</v>
      </c>
      <c r="R77" s="353" t="s">
        <v>427</v>
      </c>
      <c r="S77" s="363">
        <v>7577</v>
      </c>
      <c r="T77" s="347" t="s">
        <v>724</v>
      </c>
      <c r="U77" s="353" t="s">
        <v>429</v>
      </c>
      <c r="V77" s="350" t="s">
        <v>430</v>
      </c>
      <c r="W77" s="314">
        <f t="shared" si="4"/>
        <v>41505</v>
      </c>
      <c r="X77" s="335">
        <f t="shared" si="4"/>
        <v>41505</v>
      </c>
      <c r="Y77" s="314">
        <f t="shared" si="4"/>
        <v>41505</v>
      </c>
      <c r="Z77" s="315">
        <f t="shared" si="4"/>
        <v>41505</v>
      </c>
      <c r="AA77" s="355">
        <v>43240</v>
      </c>
      <c r="AB77" s="355">
        <v>43240</v>
      </c>
      <c r="AC77" s="356">
        <v>43251</v>
      </c>
      <c r="AD77" s="357">
        <v>43253</v>
      </c>
      <c r="AE77" s="364">
        <v>43325</v>
      </c>
      <c r="AF77" s="356">
        <v>43338</v>
      </c>
      <c r="AG77" s="356">
        <v>43354</v>
      </c>
      <c r="AH77" s="358">
        <v>43357</v>
      </c>
      <c r="AI77" s="359">
        <v>43373</v>
      </c>
      <c r="AJ77" s="359">
        <v>43412</v>
      </c>
      <c r="AK77" s="355">
        <v>43407</v>
      </c>
      <c r="AL77" s="355">
        <v>43374</v>
      </c>
      <c r="AM77" s="366">
        <v>1</v>
      </c>
    </row>
    <row r="78" spans="1:39" ht="22.5" hidden="1" outlineLevel="1" x14ac:dyDescent="0.25">
      <c r="A78" s="301">
        <v>77</v>
      </c>
      <c r="B78" s="301" t="s">
        <v>1</v>
      </c>
      <c r="C78" s="301" t="s">
        <v>67</v>
      </c>
      <c r="D78" s="302" t="s">
        <v>421</v>
      </c>
      <c r="E78" s="301" t="str">
        <f t="shared" si="5"/>
        <v>B1</v>
      </c>
      <c r="F78" s="301">
        <v>2050</v>
      </c>
      <c r="G78" s="303">
        <v>7500</v>
      </c>
      <c r="H78" s="304" t="s">
        <v>725</v>
      </c>
      <c r="I78" s="305" t="s">
        <v>726</v>
      </c>
      <c r="J78" s="306">
        <v>1</v>
      </c>
      <c r="K78" s="307" t="s">
        <v>727</v>
      </c>
      <c r="L78" s="307">
        <v>1</v>
      </c>
      <c r="M78" s="308">
        <v>1</v>
      </c>
      <c r="N78" s="309" t="s">
        <v>728</v>
      </c>
      <c r="O78" s="310" t="s">
        <v>540</v>
      </c>
      <c r="P78" s="311">
        <v>100</v>
      </c>
      <c r="Q78" s="311">
        <v>75</v>
      </c>
      <c r="R78" s="312" t="s">
        <v>427</v>
      </c>
      <c r="S78" s="475">
        <v>7041</v>
      </c>
      <c r="T78" s="306" t="s">
        <v>729</v>
      </c>
      <c r="U78" s="312" t="s">
        <v>429</v>
      </c>
      <c r="V78" s="309" t="s">
        <v>730</v>
      </c>
      <c r="W78" s="314">
        <f t="shared" si="4"/>
        <v>41505</v>
      </c>
      <c r="X78" s="314">
        <f t="shared" si="4"/>
        <v>41505</v>
      </c>
      <c r="Y78" s="314">
        <f t="shared" si="4"/>
        <v>41505</v>
      </c>
      <c r="Z78" s="315">
        <f t="shared" si="4"/>
        <v>41505</v>
      </c>
      <c r="AA78" s="316">
        <v>43317</v>
      </c>
      <c r="AB78" s="316">
        <v>43317</v>
      </c>
      <c r="AC78" s="317">
        <v>43340</v>
      </c>
      <c r="AD78" s="318">
        <v>43342</v>
      </c>
      <c r="AE78" s="360">
        <v>43371</v>
      </c>
      <c r="AF78" s="317">
        <v>43388</v>
      </c>
      <c r="AG78" s="317">
        <v>43391</v>
      </c>
      <c r="AH78" s="319">
        <v>43397</v>
      </c>
      <c r="AI78" s="320">
        <v>43419</v>
      </c>
      <c r="AJ78" s="320">
        <v>43447</v>
      </c>
      <c r="AK78" s="316">
        <v>43457</v>
      </c>
      <c r="AL78" s="316">
        <v>43427</v>
      </c>
      <c r="AM78" s="362">
        <v>1</v>
      </c>
    </row>
    <row r="79" spans="1:39" ht="22.5" hidden="1" outlineLevel="1" x14ac:dyDescent="0.25">
      <c r="A79" s="344">
        <v>78</v>
      </c>
      <c r="B79" s="322" t="s">
        <v>1</v>
      </c>
      <c r="C79" s="322" t="s">
        <v>67</v>
      </c>
      <c r="D79" s="323" t="s">
        <v>421</v>
      </c>
      <c r="E79" s="322" t="str">
        <f t="shared" si="5"/>
        <v>B3</v>
      </c>
      <c r="F79" s="322">
        <v>2050</v>
      </c>
      <c r="G79" s="324">
        <v>7500</v>
      </c>
      <c r="H79" s="345" t="s">
        <v>731</v>
      </c>
      <c r="I79" s="346" t="s">
        <v>732</v>
      </c>
      <c r="J79" s="347">
        <v>1</v>
      </c>
      <c r="K79" s="348" t="s">
        <v>727</v>
      </c>
      <c r="L79" s="348">
        <v>1</v>
      </c>
      <c r="M79" s="349">
        <v>1</v>
      </c>
      <c r="N79" s="350" t="s">
        <v>733</v>
      </c>
      <c r="O79" s="351" t="s">
        <v>540</v>
      </c>
      <c r="P79" s="352">
        <v>100</v>
      </c>
      <c r="Q79" s="352">
        <v>74.166250000000005</v>
      </c>
      <c r="R79" s="353" t="s">
        <v>427</v>
      </c>
      <c r="S79" s="363">
        <v>7639</v>
      </c>
      <c r="T79" s="347" t="s">
        <v>734</v>
      </c>
      <c r="U79" s="353" t="s">
        <v>429</v>
      </c>
      <c r="V79" s="350" t="s">
        <v>542</v>
      </c>
      <c r="W79" s="314">
        <f t="shared" si="4"/>
        <v>41505</v>
      </c>
      <c r="X79" s="335">
        <f t="shared" si="4"/>
        <v>41505</v>
      </c>
      <c r="Y79" s="314">
        <f t="shared" si="4"/>
        <v>41505</v>
      </c>
      <c r="Z79" s="315">
        <f t="shared" si="4"/>
        <v>41505</v>
      </c>
      <c r="AA79" s="355">
        <v>43318</v>
      </c>
      <c r="AB79" s="355">
        <v>43317</v>
      </c>
      <c r="AC79" s="356">
        <v>43331</v>
      </c>
      <c r="AD79" s="357">
        <v>43333</v>
      </c>
      <c r="AE79" s="364">
        <v>43371</v>
      </c>
      <c r="AF79" s="356">
        <v>43388</v>
      </c>
      <c r="AG79" s="356">
        <v>43391</v>
      </c>
      <c r="AH79" s="358">
        <v>43397</v>
      </c>
      <c r="AI79" s="359">
        <v>43407</v>
      </c>
      <c r="AJ79" s="359">
        <v>43438</v>
      </c>
      <c r="AK79" s="355">
        <v>43448</v>
      </c>
      <c r="AL79" s="355">
        <v>43407</v>
      </c>
      <c r="AM79" s="366">
        <v>1</v>
      </c>
    </row>
    <row r="80" spans="1:39" ht="22.5" hidden="1" outlineLevel="1" x14ac:dyDescent="0.25">
      <c r="A80" s="301">
        <v>79</v>
      </c>
      <c r="B80" s="301" t="s">
        <v>1</v>
      </c>
      <c r="C80" s="301" t="s">
        <v>67</v>
      </c>
      <c r="D80" s="302" t="s">
        <v>421</v>
      </c>
      <c r="E80" s="301" t="str">
        <f t="shared" si="5"/>
        <v>B3</v>
      </c>
      <c r="F80" s="301">
        <v>2050</v>
      </c>
      <c r="G80" s="303">
        <v>7500</v>
      </c>
      <c r="H80" s="304" t="s">
        <v>735</v>
      </c>
      <c r="I80" s="305" t="s">
        <v>736</v>
      </c>
      <c r="J80" s="306">
        <v>1</v>
      </c>
      <c r="K80" s="307" t="s">
        <v>737</v>
      </c>
      <c r="L80" s="307">
        <v>2</v>
      </c>
      <c r="M80" s="308">
        <v>1</v>
      </c>
      <c r="N80" s="309" t="s">
        <v>521</v>
      </c>
      <c r="O80" s="310" t="s">
        <v>426</v>
      </c>
      <c r="P80" s="311">
        <v>100</v>
      </c>
      <c r="Q80" s="311">
        <v>75</v>
      </c>
      <c r="R80" s="312" t="s">
        <v>427</v>
      </c>
      <c r="S80" s="475">
        <v>7643</v>
      </c>
      <c r="T80" s="306" t="s">
        <v>738</v>
      </c>
      <c r="U80" s="312" t="s">
        <v>429</v>
      </c>
      <c r="V80" s="309" t="s">
        <v>440</v>
      </c>
      <c r="W80" s="314">
        <f t="shared" si="4"/>
        <v>41505</v>
      </c>
      <c r="X80" s="314">
        <f t="shared" si="4"/>
        <v>41505</v>
      </c>
      <c r="Y80" s="314">
        <f t="shared" si="4"/>
        <v>41505</v>
      </c>
      <c r="Z80" s="315">
        <f t="shared" si="4"/>
        <v>41505</v>
      </c>
      <c r="AA80" s="316">
        <v>43348</v>
      </c>
      <c r="AB80" s="316">
        <v>43348</v>
      </c>
      <c r="AC80" s="317">
        <v>43374</v>
      </c>
      <c r="AD80" s="318">
        <v>43376</v>
      </c>
      <c r="AE80" s="360">
        <v>43406</v>
      </c>
      <c r="AF80" s="317">
        <v>43421</v>
      </c>
      <c r="AG80" s="317">
        <v>43422</v>
      </c>
      <c r="AH80" s="319">
        <v>43428</v>
      </c>
      <c r="AI80" s="320">
        <v>43433</v>
      </c>
      <c r="AJ80" s="320">
        <v>43461</v>
      </c>
      <c r="AK80" s="316">
        <v>43471</v>
      </c>
      <c r="AL80" s="316">
        <v>43435</v>
      </c>
      <c r="AM80" s="362">
        <v>1</v>
      </c>
    </row>
    <row r="81" spans="1:39" ht="22.5" hidden="1" outlineLevel="1" x14ac:dyDescent="0.25">
      <c r="A81" s="344">
        <v>80</v>
      </c>
      <c r="B81" s="322" t="s">
        <v>1</v>
      </c>
      <c r="C81" s="322" t="s">
        <v>67</v>
      </c>
      <c r="D81" s="323" t="s">
        <v>421</v>
      </c>
      <c r="E81" s="322" t="str">
        <f t="shared" si="5"/>
        <v>B3</v>
      </c>
      <c r="F81" s="322">
        <v>2050</v>
      </c>
      <c r="G81" s="324">
        <v>7500</v>
      </c>
      <c r="H81" s="345" t="s">
        <v>739</v>
      </c>
      <c r="I81" s="346" t="s">
        <v>740</v>
      </c>
      <c r="J81" s="347">
        <v>1</v>
      </c>
      <c r="K81" s="348" t="s">
        <v>737</v>
      </c>
      <c r="L81" s="348">
        <v>2</v>
      </c>
      <c r="M81" s="349">
        <v>2</v>
      </c>
      <c r="N81" s="350" t="s">
        <v>521</v>
      </c>
      <c r="O81" s="351" t="s">
        <v>426</v>
      </c>
      <c r="P81" s="352">
        <v>100</v>
      </c>
      <c r="Q81" s="352">
        <v>75</v>
      </c>
      <c r="R81" s="353" t="s">
        <v>427</v>
      </c>
      <c r="S81" s="363">
        <v>7577</v>
      </c>
      <c r="T81" s="347" t="s">
        <v>741</v>
      </c>
      <c r="U81" s="353" t="s">
        <v>429</v>
      </c>
      <c r="V81" s="350" t="s">
        <v>440</v>
      </c>
      <c r="W81" s="314">
        <f t="shared" si="4"/>
        <v>41505</v>
      </c>
      <c r="X81" s="335">
        <f t="shared" si="4"/>
        <v>41505</v>
      </c>
      <c r="Y81" s="314">
        <f t="shared" si="4"/>
        <v>41505</v>
      </c>
      <c r="Z81" s="315">
        <f t="shared" si="4"/>
        <v>41505</v>
      </c>
      <c r="AA81" s="355">
        <v>43349</v>
      </c>
      <c r="AB81" s="355">
        <v>43348</v>
      </c>
      <c r="AC81" s="356">
        <v>43360</v>
      </c>
      <c r="AD81" s="357">
        <v>43376</v>
      </c>
      <c r="AE81" s="364">
        <v>43406</v>
      </c>
      <c r="AF81" s="356">
        <v>43421</v>
      </c>
      <c r="AG81" s="356">
        <v>43422</v>
      </c>
      <c r="AH81" s="358">
        <v>43428</v>
      </c>
      <c r="AI81" s="359">
        <v>43434</v>
      </c>
      <c r="AJ81" s="359">
        <v>43461</v>
      </c>
      <c r="AK81" s="355">
        <v>43471</v>
      </c>
      <c r="AL81" s="355">
        <v>43436</v>
      </c>
      <c r="AM81" s="366">
        <v>1</v>
      </c>
    </row>
    <row r="82" spans="1:39" ht="22.5" hidden="1" outlineLevel="1" x14ac:dyDescent="0.25">
      <c r="A82" s="301">
        <v>81</v>
      </c>
      <c r="B82" s="301" t="s">
        <v>1</v>
      </c>
      <c r="C82" s="301" t="s">
        <v>67</v>
      </c>
      <c r="D82" s="302" t="s">
        <v>421</v>
      </c>
      <c r="E82" s="301" t="str">
        <f t="shared" si="5"/>
        <v>B3</v>
      </c>
      <c r="F82" s="301">
        <v>2050</v>
      </c>
      <c r="G82" s="303">
        <v>7500</v>
      </c>
      <c r="H82" s="304" t="s">
        <v>742</v>
      </c>
      <c r="I82" s="305" t="s">
        <v>743</v>
      </c>
      <c r="J82" s="306">
        <v>1</v>
      </c>
      <c r="K82" s="307" t="s">
        <v>744</v>
      </c>
      <c r="L82" s="307">
        <v>2</v>
      </c>
      <c r="M82" s="308">
        <v>1</v>
      </c>
      <c r="N82" s="309" t="s">
        <v>521</v>
      </c>
      <c r="O82" s="310" t="s">
        <v>624</v>
      </c>
      <c r="P82" s="311">
        <v>100</v>
      </c>
      <c r="Q82" s="311">
        <v>75</v>
      </c>
      <c r="R82" s="312" t="s">
        <v>427</v>
      </c>
      <c r="S82" s="475">
        <v>7733</v>
      </c>
      <c r="T82" s="306" t="s">
        <v>745</v>
      </c>
      <c r="U82" s="312" t="s">
        <v>429</v>
      </c>
      <c r="V82" s="309" t="s">
        <v>746</v>
      </c>
      <c r="W82" s="314">
        <f t="shared" si="4"/>
        <v>41505</v>
      </c>
      <c r="X82" s="314">
        <f t="shared" si="4"/>
        <v>41505</v>
      </c>
      <c r="Y82" s="314">
        <f t="shared" si="4"/>
        <v>41505</v>
      </c>
      <c r="Z82" s="315">
        <f t="shared" si="4"/>
        <v>41505</v>
      </c>
      <c r="AA82" s="316">
        <v>43374</v>
      </c>
      <c r="AB82" s="316">
        <v>43374</v>
      </c>
      <c r="AC82" s="317">
        <v>43405</v>
      </c>
      <c r="AD82" s="318">
        <v>43432</v>
      </c>
      <c r="AE82" s="360">
        <v>43452</v>
      </c>
      <c r="AF82" s="317">
        <v>43470</v>
      </c>
      <c r="AG82" s="317">
        <v>43474</v>
      </c>
      <c r="AH82" s="319">
        <v>43480</v>
      </c>
      <c r="AI82" s="320">
        <v>43483</v>
      </c>
      <c r="AJ82" s="320">
        <v>43495</v>
      </c>
      <c r="AK82" s="316">
        <v>43585</v>
      </c>
      <c r="AL82" s="316">
        <v>43488</v>
      </c>
      <c r="AM82" s="362">
        <v>1</v>
      </c>
    </row>
    <row r="83" spans="1:39" ht="22.5" hidden="1" outlineLevel="1" x14ac:dyDescent="0.25">
      <c r="A83" s="344">
        <v>82</v>
      </c>
      <c r="B83" s="322" t="s">
        <v>1</v>
      </c>
      <c r="C83" s="322" t="s">
        <v>67</v>
      </c>
      <c r="D83" s="323" t="s">
        <v>421</v>
      </c>
      <c r="E83" s="322" t="str">
        <f t="shared" si="5"/>
        <v>B3</v>
      </c>
      <c r="F83" s="322">
        <v>2050</v>
      </c>
      <c r="G83" s="324">
        <v>10000</v>
      </c>
      <c r="H83" s="345" t="s">
        <v>747</v>
      </c>
      <c r="I83" s="346" t="s">
        <v>748</v>
      </c>
      <c r="J83" s="347">
        <v>1</v>
      </c>
      <c r="K83" s="348" t="s">
        <v>744</v>
      </c>
      <c r="L83" s="348">
        <v>2</v>
      </c>
      <c r="M83" s="349">
        <v>2</v>
      </c>
      <c r="N83" s="350" t="s">
        <v>521</v>
      </c>
      <c r="O83" s="351" t="s">
        <v>624</v>
      </c>
      <c r="P83" s="352">
        <v>100</v>
      </c>
      <c r="Q83" s="352">
        <v>75</v>
      </c>
      <c r="R83" s="353" t="s">
        <v>427</v>
      </c>
      <c r="S83" s="363">
        <v>10241</v>
      </c>
      <c r="T83" s="347" t="s">
        <v>749</v>
      </c>
      <c r="U83" s="353" t="s">
        <v>429</v>
      </c>
      <c r="V83" s="350" t="s">
        <v>746</v>
      </c>
      <c r="W83" s="314">
        <f t="shared" si="4"/>
        <v>41505</v>
      </c>
      <c r="X83" s="335">
        <f t="shared" si="4"/>
        <v>41505</v>
      </c>
      <c r="Y83" s="314">
        <f t="shared" si="4"/>
        <v>41505</v>
      </c>
      <c r="Z83" s="315">
        <f t="shared" si="4"/>
        <v>41505</v>
      </c>
      <c r="AA83" s="355">
        <v>43375</v>
      </c>
      <c r="AB83" s="355">
        <v>43374</v>
      </c>
      <c r="AC83" s="356">
        <v>43398</v>
      </c>
      <c r="AD83" s="357">
        <v>43432</v>
      </c>
      <c r="AE83" s="364">
        <v>43452</v>
      </c>
      <c r="AF83" s="356">
        <v>43470</v>
      </c>
      <c r="AG83" s="356">
        <v>43474</v>
      </c>
      <c r="AH83" s="358">
        <v>43480</v>
      </c>
      <c r="AI83" s="359">
        <v>43483</v>
      </c>
      <c r="AJ83" s="359">
        <v>43489</v>
      </c>
      <c r="AK83" s="355">
        <v>43580</v>
      </c>
      <c r="AL83" s="355">
        <v>43488</v>
      </c>
      <c r="AM83" s="366">
        <v>1</v>
      </c>
    </row>
    <row r="84" spans="1:39" ht="22.5" hidden="1" outlineLevel="1" x14ac:dyDescent="0.25">
      <c r="A84" s="301">
        <v>83</v>
      </c>
      <c r="B84" s="301" t="s">
        <v>1</v>
      </c>
      <c r="C84" s="301" t="s">
        <v>67</v>
      </c>
      <c r="D84" s="302" t="s">
        <v>421</v>
      </c>
      <c r="E84" s="301" t="str">
        <f t="shared" si="5"/>
        <v>B3</v>
      </c>
      <c r="F84" s="301">
        <v>2050</v>
      </c>
      <c r="G84" s="303">
        <v>7500</v>
      </c>
      <c r="H84" s="304" t="s">
        <v>750</v>
      </c>
      <c r="I84" s="305" t="s">
        <v>751</v>
      </c>
      <c r="J84" s="306">
        <v>1</v>
      </c>
      <c r="K84" s="307" t="s">
        <v>752</v>
      </c>
      <c r="L84" s="307">
        <v>2</v>
      </c>
      <c r="M84" s="308">
        <v>1</v>
      </c>
      <c r="N84" s="309" t="s">
        <v>521</v>
      </c>
      <c r="O84" s="310" t="s">
        <v>569</v>
      </c>
      <c r="P84" s="311">
        <v>100</v>
      </c>
      <c r="Q84" s="311">
        <v>75</v>
      </c>
      <c r="R84" s="312" t="s">
        <v>427</v>
      </c>
      <c r="S84" s="475">
        <v>6548</v>
      </c>
      <c r="T84" s="306" t="s">
        <v>753</v>
      </c>
      <c r="U84" s="312" t="s">
        <v>429</v>
      </c>
      <c r="V84" s="309" t="s">
        <v>571</v>
      </c>
      <c r="W84" s="314">
        <f t="shared" si="4"/>
        <v>41505</v>
      </c>
      <c r="X84" s="314">
        <f t="shared" si="4"/>
        <v>41505</v>
      </c>
      <c r="Y84" s="314">
        <f t="shared" si="4"/>
        <v>41505</v>
      </c>
      <c r="Z84" s="315">
        <f t="shared" si="4"/>
        <v>41505</v>
      </c>
      <c r="AA84" s="316">
        <v>43280</v>
      </c>
      <c r="AB84" s="316">
        <v>43280</v>
      </c>
      <c r="AC84" s="317">
        <v>43311</v>
      </c>
      <c r="AD84" s="318">
        <v>43312</v>
      </c>
      <c r="AE84" s="360">
        <v>43482</v>
      </c>
      <c r="AF84" s="316">
        <v>43493</v>
      </c>
      <c r="AG84" s="316">
        <v>43496</v>
      </c>
      <c r="AH84" s="361">
        <v>43504</v>
      </c>
      <c r="AI84" s="320">
        <v>43509</v>
      </c>
      <c r="AJ84" s="320">
        <v>43531</v>
      </c>
      <c r="AK84" s="316">
        <v>43481</v>
      </c>
      <c r="AL84" s="316">
        <v>43512</v>
      </c>
      <c r="AM84" s="362">
        <v>1</v>
      </c>
    </row>
    <row r="85" spans="1:39" ht="22.5" hidden="1" outlineLevel="1" x14ac:dyDescent="0.25">
      <c r="A85" s="344">
        <v>84</v>
      </c>
      <c r="B85" s="322" t="s">
        <v>1</v>
      </c>
      <c r="C85" s="322" t="s">
        <v>67</v>
      </c>
      <c r="D85" s="323" t="s">
        <v>421</v>
      </c>
      <c r="E85" s="322" t="str">
        <f t="shared" si="5"/>
        <v>B1</v>
      </c>
      <c r="F85" s="322">
        <v>2050</v>
      </c>
      <c r="G85" s="324">
        <v>7500</v>
      </c>
      <c r="H85" s="345" t="s">
        <v>754</v>
      </c>
      <c r="I85" s="346" t="s">
        <v>755</v>
      </c>
      <c r="J85" s="347">
        <v>1</v>
      </c>
      <c r="K85" s="348" t="s">
        <v>752</v>
      </c>
      <c r="L85" s="348">
        <v>2</v>
      </c>
      <c r="M85" s="349">
        <v>2</v>
      </c>
      <c r="N85" s="350" t="s">
        <v>425</v>
      </c>
      <c r="O85" s="351" t="s">
        <v>569</v>
      </c>
      <c r="P85" s="352">
        <v>100</v>
      </c>
      <c r="Q85" s="352">
        <v>75</v>
      </c>
      <c r="R85" s="353" t="s">
        <v>427</v>
      </c>
      <c r="S85" s="363">
        <v>6700</v>
      </c>
      <c r="T85" s="347" t="s">
        <v>756</v>
      </c>
      <c r="U85" s="353" t="s">
        <v>429</v>
      </c>
      <c r="V85" s="350" t="s">
        <v>571</v>
      </c>
      <c r="W85" s="314">
        <f t="shared" si="4"/>
        <v>41505</v>
      </c>
      <c r="X85" s="335">
        <f t="shared" si="4"/>
        <v>41505</v>
      </c>
      <c r="Y85" s="314">
        <f t="shared" si="4"/>
        <v>41505</v>
      </c>
      <c r="Z85" s="315">
        <f t="shared" si="4"/>
        <v>41505</v>
      </c>
      <c r="AA85" s="355">
        <v>43281</v>
      </c>
      <c r="AB85" s="355">
        <v>43280</v>
      </c>
      <c r="AC85" s="356">
        <v>43293</v>
      </c>
      <c r="AD85" s="357">
        <v>43312</v>
      </c>
      <c r="AE85" s="364">
        <v>43482</v>
      </c>
      <c r="AF85" s="355">
        <v>43493</v>
      </c>
      <c r="AG85" s="355">
        <v>43496</v>
      </c>
      <c r="AH85" s="365">
        <v>43504</v>
      </c>
      <c r="AI85" s="359">
        <v>43509</v>
      </c>
      <c r="AJ85" s="359">
        <v>43531</v>
      </c>
      <c r="AK85" s="355">
        <v>43480</v>
      </c>
      <c r="AL85" s="355">
        <v>43510</v>
      </c>
      <c r="AM85" s="366">
        <v>1</v>
      </c>
    </row>
    <row r="86" spans="1:39" ht="22.5" hidden="1" outlineLevel="1" x14ac:dyDescent="0.25">
      <c r="A86" s="301">
        <v>85</v>
      </c>
      <c r="B86" s="301" t="s">
        <v>1</v>
      </c>
      <c r="C86" s="301" t="s">
        <v>67</v>
      </c>
      <c r="D86" s="302" t="s">
        <v>421</v>
      </c>
      <c r="E86" s="301" t="str">
        <f t="shared" si="5"/>
        <v>B3</v>
      </c>
      <c r="F86" s="301">
        <v>2050</v>
      </c>
      <c r="G86" s="303">
        <v>7500</v>
      </c>
      <c r="H86" s="304" t="s">
        <v>757</v>
      </c>
      <c r="I86" s="305" t="s">
        <v>758</v>
      </c>
      <c r="J86" s="306">
        <v>1</v>
      </c>
      <c r="K86" s="307" t="s">
        <v>759</v>
      </c>
      <c r="L86" s="307">
        <v>2</v>
      </c>
      <c r="M86" s="308">
        <v>1</v>
      </c>
      <c r="N86" s="309" t="s">
        <v>521</v>
      </c>
      <c r="O86" s="310" t="s">
        <v>569</v>
      </c>
      <c r="P86" s="311">
        <v>100</v>
      </c>
      <c r="Q86" s="311">
        <v>75</v>
      </c>
      <c r="R86" s="312" t="s">
        <v>427</v>
      </c>
      <c r="S86" s="313">
        <v>7024</v>
      </c>
      <c r="T86" s="306" t="s">
        <v>760</v>
      </c>
      <c r="U86" s="312" t="s">
        <v>429</v>
      </c>
      <c r="V86" s="309" t="s">
        <v>647</v>
      </c>
      <c r="W86" s="314">
        <f t="shared" si="4"/>
        <v>41505</v>
      </c>
      <c r="X86" s="314">
        <f t="shared" si="4"/>
        <v>41505</v>
      </c>
      <c r="Y86" s="314">
        <f t="shared" si="4"/>
        <v>41505</v>
      </c>
      <c r="Z86" s="315">
        <f t="shared" si="4"/>
        <v>41505</v>
      </c>
      <c r="AA86" s="320">
        <v>43437</v>
      </c>
      <c r="AB86" s="320">
        <v>43437</v>
      </c>
      <c r="AC86" s="320">
        <v>43452</v>
      </c>
      <c r="AD86" s="361">
        <v>43468</v>
      </c>
      <c r="AE86" s="367">
        <v>43488</v>
      </c>
      <c r="AF86" s="320">
        <v>43504</v>
      </c>
      <c r="AG86" s="320">
        <v>43510</v>
      </c>
      <c r="AH86" s="316">
        <v>43515</v>
      </c>
      <c r="AI86" s="367">
        <v>43515</v>
      </c>
      <c r="AJ86" s="320">
        <v>43531</v>
      </c>
      <c r="AK86" s="316">
        <v>43595</v>
      </c>
      <c r="AL86" s="316">
        <v>43520</v>
      </c>
      <c r="AM86" s="362">
        <v>1</v>
      </c>
    </row>
    <row r="87" spans="1:39" ht="22.5" hidden="1" outlineLevel="1" x14ac:dyDescent="0.25">
      <c r="A87" s="344">
        <v>86</v>
      </c>
      <c r="B87" s="322" t="s">
        <v>1</v>
      </c>
      <c r="C87" s="322" t="s">
        <v>67</v>
      </c>
      <c r="D87" s="323" t="s">
        <v>421</v>
      </c>
      <c r="E87" s="322" t="str">
        <f t="shared" si="5"/>
        <v>B3</v>
      </c>
      <c r="F87" s="322">
        <v>2050</v>
      </c>
      <c r="G87" s="324">
        <v>7500</v>
      </c>
      <c r="H87" s="345" t="s">
        <v>761</v>
      </c>
      <c r="I87" s="346" t="s">
        <v>762</v>
      </c>
      <c r="J87" s="347">
        <v>1</v>
      </c>
      <c r="K87" s="348" t="s">
        <v>759</v>
      </c>
      <c r="L87" s="348">
        <v>2</v>
      </c>
      <c r="M87" s="349">
        <v>2</v>
      </c>
      <c r="N87" s="350" t="s">
        <v>521</v>
      </c>
      <c r="O87" s="351" t="s">
        <v>569</v>
      </c>
      <c r="P87" s="352">
        <v>100</v>
      </c>
      <c r="Q87" s="352">
        <v>75</v>
      </c>
      <c r="R87" s="353" t="s">
        <v>427</v>
      </c>
      <c r="S87" s="354">
        <v>6847</v>
      </c>
      <c r="T87" s="347" t="s">
        <v>763</v>
      </c>
      <c r="U87" s="353" t="s">
        <v>429</v>
      </c>
      <c r="V87" s="350" t="s">
        <v>571</v>
      </c>
      <c r="W87" s="368">
        <v>43389</v>
      </c>
      <c r="X87" s="335">
        <f t="shared" ref="X87:X96" si="6">+$AA$2</f>
        <v>41505</v>
      </c>
      <c r="Y87" s="368">
        <v>43383</v>
      </c>
      <c r="Z87" s="315">
        <f t="shared" ref="Z87:Z94" si="7">+$AA$2</f>
        <v>41505</v>
      </c>
      <c r="AA87" s="359">
        <v>43454</v>
      </c>
      <c r="AB87" s="359">
        <v>43437</v>
      </c>
      <c r="AC87" s="359">
        <v>43468</v>
      </c>
      <c r="AD87" s="365">
        <v>43468</v>
      </c>
      <c r="AE87" s="369">
        <v>43488</v>
      </c>
      <c r="AF87" s="359">
        <v>43504</v>
      </c>
      <c r="AG87" s="359">
        <v>43509</v>
      </c>
      <c r="AH87" s="355">
        <v>43515</v>
      </c>
      <c r="AI87" s="369">
        <v>43515</v>
      </c>
      <c r="AJ87" s="359">
        <v>43531</v>
      </c>
      <c r="AK87" s="355">
        <v>43580</v>
      </c>
      <c r="AL87" s="355">
        <v>43520</v>
      </c>
      <c r="AM87" s="366">
        <v>1</v>
      </c>
    </row>
    <row r="88" spans="1:39" ht="22.5" hidden="1" outlineLevel="1" x14ac:dyDescent="0.25">
      <c r="A88" s="301">
        <v>87</v>
      </c>
      <c r="B88" s="301" t="s">
        <v>1</v>
      </c>
      <c r="C88" s="301" t="s">
        <v>67</v>
      </c>
      <c r="D88" s="302" t="s">
        <v>421</v>
      </c>
      <c r="E88" s="301" t="str">
        <f t="shared" si="5"/>
        <v>B1</v>
      </c>
      <c r="F88" s="301">
        <v>2050</v>
      </c>
      <c r="G88" s="303">
        <v>7500</v>
      </c>
      <c r="H88" s="304" t="s">
        <v>764</v>
      </c>
      <c r="I88" s="305" t="s">
        <v>765</v>
      </c>
      <c r="J88" s="306">
        <v>1</v>
      </c>
      <c r="K88" s="307" t="s">
        <v>766</v>
      </c>
      <c r="L88" s="307">
        <v>3</v>
      </c>
      <c r="M88" s="308">
        <v>1</v>
      </c>
      <c r="N88" s="309" t="s">
        <v>425</v>
      </c>
      <c r="O88" s="310" t="s">
        <v>434</v>
      </c>
      <c r="P88" s="311">
        <v>100</v>
      </c>
      <c r="Q88" s="311">
        <v>75</v>
      </c>
      <c r="R88" s="312" t="s">
        <v>427</v>
      </c>
      <c r="S88" s="313">
        <v>7711</v>
      </c>
      <c r="T88" s="306" t="s">
        <v>767</v>
      </c>
      <c r="U88" s="312" t="s">
        <v>429</v>
      </c>
      <c r="V88" s="309" t="s">
        <v>671</v>
      </c>
      <c r="W88" s="320">
        <v>43445</v>
      </c>
      <c r="X88" s="370">
        <f t="shared" si="6"/>
        <v>41505</v>
      </c>
      <c r="Y88" s="320">
        <v>43294</v>
      </c>
      <c r="Z88" s="371">
        <f t="shared" si="7"/>
        <v>41505</v>
      </c>
      <c r="AA88" s="320">
        <v>43471</v>
      </c>
      <c r="AB88" s="320">
        <v>43471</v>
      </c>
      <c r="AC88" s="320">
        <v>43479</v>
      </c>
      <c r="AD88" s="361">
        <v>43500</v>
      </c>
      <c r="AE88" s="360">
        <v>43525</v>
      </c>
      <c r="AF88" s="316">
        <v>43542</v>
      </c>
      <c r="AG88" s="316">
        <v>43544</v>
      </c>
      <c r="AH88" s="361">
        <v>43553</v>
      </c>
      <c r="AI88" s="320">
        <v>43558</v>
      </c>
      <c r="AJ88" s="320">
        <v>43577</v>
      </c>
      <c r="AK88" s="372">
        <v>43643</v>
      </c>
      <c r="AL88" s="316">
        <v>43569</v>
      </c>
      <c r="AM88" s="362">
        <v>1</v>
      </c>
    </row>
    <row r="89" spans="1:39" ht="22.5" hidden="1" outlineLevel="1" x14ac:dyDescent="0.25">
      <c r="A89" s="344">
        <v>88</v>
      </c>
      <c r="B89" s="322" t="s">
        <v>1</v>
      </c>
      <c r="C89" s="322" t="s">
        <v>67</v>
      </c>
      <c r="D89" s="323" t="s">
        <v>421</v>
      </c>
      <c r="E89" s="322" t="str">
        <f t="shared" si="5"/>
        <v>B1</v>
      </c>
      <c r="F89" s="322">
        <v>2050</v>
      </c>
      <c r="G89" s="324">
        <v>7500</v>
      </c>
      <c r="H89" s="345" t="s">
        <v>768</v>
      </c>
      <c r="I89" s="346" t="s">
        <v>769</v>
      </c>
      <c r="J89" s="347">
        <v>1</v>
      </c>
      <c r="K89" s="348" t="s">
        <v>766</v>
      </c>
      <c r="L89" s="348">
        <v>3</v>
      </c>
      <c r="M89" s="349">
        <v>2</v>
      </c>
      <c r="N89" s="350" t="s">
        <v>425</v>
      </c>
      <c r="O89" s="351" t="s">
        <v>434</v>
      </c>
      <c r="P89" s="352">
        <v>100</v>
      </c>
      <c r="Q89" s="352">
        <v>75</v>
      </c>
      <c r="R89" s="353" t="s">
        <v>427</v>
      </c>
      <c r="S89" s="354">
        <v>7682</v>
      </c>
      <c r="T89" s="347" t="s">
        <v>770</v>
      </c>
      <c r="U89" s="353" t="s">
        <v>429</v>
      </c>
      <c r="V89" s="350" t="s">
        <v>671</v>
      </c>
      <c r="W89" s="359">
        <v>43445</v>
      </c>
      <c r="X89" s="373">
        <f t="shared" si="6"/>
        <v>41505</v>
      </c>
      <c r="Y89" s="359">
        <v>43441</v>
      </c>
      <c r="Z89" s="371">
        <f t="shared" si="7"/>
        <v>41505</v>
      </c>
      <c r="AA89" s="359">
        <v>43480</v>
      </c>
      <c r="AB89" s="359">
        <v>43471</v>
      </c>
      <c r="AC89" s="359">
        <v>43487</v>
      </c>
      <c r="AD89" s="365">
        <v>43500</v>
      </c>
      <c r="AE89" s="364">
        <v>43525</v>
      </c>
      <c r="AF89" s="355">
        <v>43542</v>
      </c>
      <c r="AG89" s="355">
        <v>43544</v>
      </c>
      <c r="AH89" s="365">
        <v>43553</v>
      </c>
      <c r="AI89" s="359">
        <v>43558</v>
      </c>
      <c r="AJ89" s="359">
        <v>43577</v>
      </c>
      <c r="AK89" s="374">
        <v>43643</v>
      </c>
      <c r="AL89" s="355">
        <v>43570</v>
      </c>
      <c r="AM89" s="366">
        <v>1</v>
      </c>
    </row>
    <row r="90" spans="1:39" ht="22.5" hidden="1" outlineLevel="1" x14ac:dyDescent="0.25">
      <c r="A90" s="301">
        <v>89</v>
      </c>
      <c r="B90" s="301" t="s">
        <v>1</v>
      </c>
      <c r="C90" s="301" t="s">
        <v>67</v>
      </c>
      <c r="D90" s="302" t="s">
        <v>421</v>
      </c>
      <c r="E90" s="301" t="str">
        <f t="shared" si="5"/>
        <v>B1</v>
      </c>
      <c r="F90" s="301">
        <v>2050</v>
      </c>
      <c r="G90" s="303">
        <v>7500</v>
      </c>
      <c r="H90" s="304" t="s">
        <v>771</v>
      </c>
      <c r="I90" s="305" t="s">
        <v>772</v>
      </c>
      <c r="J90" s="306">
        <v>1</v>
      </c>
      <c r="K90" s="307" t="s">
        <v>766</v>
      </c>
      <c r="L90" s="307">
        <v>3</v>
      </c>
      <c r="M90" s="308">
        <v>3</v>
      </c>
      <c r="N90" s="309" t="s">
        <v>425</v>
      </c>
      <c r="O90" s="310" t="s">
        <v>434</v>
      </c>
      <c r="P90" s="311">
        <v>100</v>
      </c>
      <c r="Q90" s="311">
        <v>75</v>
      </c>
      <c r="R90" s="312" t="s">
        <v>427</v>
      </c>
      <c r="S90" s="313">
        <v>7646</v>
      </c>
      <c r="T90" s="306" t="s">
        <v>773</v>
      </c>
      <c r="U90" s="312" t="s">
        <v>429</v>
      </c>
      <c r="V90" s="309" t="s">
        <v>671</v>
      </c>
      <c r="W90" s="320">
        <v>43445</v>
      </c>
      <c r="X90" s="370">
        <f t="shared" si="6"/>
        <v>41505</v>
      </c>
      <c r="Y90" s="320">
        <v>43294</v>
      </c>
      <c r="Z90" s="371">
        <f t="shared" si="7"/>
        <v>41505</v>
      </c>
      <c r="AA90" s="320">
        <v>43488</v>
      </c>
      <c r="AB90" s="320">
        <v>43471</v>
      </c>
      <c r="AC90" s="320">
        <v>43500</v>
      </c>
      <c r="AD90" s="361">
        <v>43500</v>
      </c>
      <c r="AE90" s="360">
        <v>43525</v>
      </c>
      <c r="AF90" s="316">
        <v>43542</v>
      </c>
      <c r="AG90" s="316">
        <v>43544</v>
      </c>
      <c r="AH90" s="361">
        <v>43553</v>
      </c>
      <c r="AI90" s="320">
        <v>43558</v>
      </c>
      <c r="AJ90" s="320">
        <v>43577</v>
      </c>
      <c r="AK90" s="372">
        <v>43643</v>
      </c>
      <c r="AL90" s="316">
        <v>43574</v>
      </c>
      <c r="AM90" s="362">
        <v>1</v>
      </c>
    </row>
    <row r="91" spans="1:39" ht="22.5" hidden="1" outlineLevel="1" x14ac:dyDescent="0.25">
      <c r="A91" s="344">
        <v>90</v>
      </c>
      <c r="B91" s="322" t="s">
        <v>1</v>
      </c>
      <c r="C91" s="322" t="s">
        <v>67</v>
      </c>
      <c r="D91" s="323" t="s">
        <v>421</v>
      </c>
      <c r="E91" s="322" t="str">
        <f t="shared" si="5"/>
        <v>B3</v>
      </c>
      <c r="F91" s="322">
        <v>2050</v>
      </c>
      <c r="G91" s="324">
        <v>7500</v>
      </c>
      <c r="H91" s="345" t="s">
        <v>774</v>
      </c>
      <c r="I91" s="346" t="s">
        <v>775</v>
      </c>
      <c r="J91" s="347">
        <v>1</v>
      </c>
      <c r="K91" s="348" t="s">
        <v>776</v>
      </c>
      <c r="L91" s="348">
        <v>4</v>
      </c>
      <c r="M91" s="349">
        <v>1</v>
      </c>
      <c r="N91" s="350" t="s">
        <v>637</v>
      </c>
      <c r="O91" s="351" t="s">
        <v>426</v>
      </c>
      <c r="P91" s="352">
        <v>100</v>
      </c>
      <c r="Q91" s="352">
        <v>75</v>
      </c>
      <c r="R91" s="353" t="s">
        <v>427</v>
      </c>
      <c r="S91" s="354">
        <v>7624</v>
      </c>
      <c r="T91" s="347" t="s">
        <v>777</v>
      </c>
      <c r="U91" s="353" t="s">
        <v>429</v>
      </c>
      <c r="V91" s="350" t="s">
        <v>778</v>
      </c>
      <c r="W91" s="359">
        <v>43492</v>
      </c>
      <c r="X91" s="375">
        <f t="shared" si="6"/>
        <v>41505</v>
      </c>
      <c r="Y91" s="359">
        <v>43472</v>
      </c>
      <c r="Z91" s="371">
        <f t="shared" si="7"/>
        <v>41505</v>
      </c>
      <c r="AA91" s="359">
        <v>43503</v>
      </c>
      <c r="AB91" s="359">
        <v>43502</v>
      </c>
      <c r="AC91" s="355">
        <v>43514</v>
      </c>
      <c r="AD91" s="358">
        <v>43555</v>
      </c>
      <c r="AE91" s="364">
        <v>43596</v>
      </c>
      <c r="AF91" s="376">
        <v>43621</v>
      </c>
      <c r="AG91" s="376">
        <v>43622</v>
      </c>
      <c r="AH91" s="365">
        <v>43638</v>
      </c>
      <c r="AI91" s="359">
        <v>43642</v>
      </c>
      <c r="AJ91" s="377">
        <v>43671</v>
      </c>
      <c r="AK91" s="374">
        <v>43705</v>
      </c>
      <c r="AL91" s="378">
        <v>43657</v>
      </c>
      <c r="AM91" s="366">
        <v>1</v>
      </c>
    </row>
    <row r="92" spans="1:39" ht="22.5" hidden="1" outlineLevel="1" x14ac:dyDescent="0.25">
      <c r="A92" s="301">
        <v>91</v>
      </c>
      <c r="B92" s="301" t="s">
        <v>1</v>
      </c>
      <c r="C92" s="301" t="s">
        <v>67</v>
      </c>
      <c r="D92" s="302" t="s">
        <v>421</v>
      </c>
      <c r="E92" s="301" t="str">
        <f t="shared" si="5"/>
        <v>B3</v>
      </c>
      <c r="F92" s="301">
        <v>2050</v>
      </c>
      <c r="G92" s="303">
        <v>7500</v>
      </c>
      <c r="H92" s="304" t="s">
        <v>779</v>
      </c>
      <c r="I92" s="305" t="s">
        <v>780</v>
      </c>
      <c r="J92" s="306">
        <v>1</v>
      </c>
      <c r="K92" s="307" t="s">
        <v>776</v>
      </c>
      <c r="L92" s="307">
        <v>4</v>
      </c>
      <c r="M92" s="308">
        <v>2</v>
      </c>
      <c r="N92" s="309" t="s">
        <v>521</v>
      </c>
      <c r="O92" s="310" t="s">
        <v>426</v>
      </c>
      <c r="P92" s="311">
        <v>100</v>
      </c>
      <c r="Q92" s="311">
        <v>75</v>
      </c>
      <c r="R92" s="312" t="s">
        <v>427</v>
      </c>
      <c r="S92" s="313">
        <v>7605</v>
      </c>
      <c r="T92" s="306" t="s">
        <v>781</v>
      </c>
      <c r="U92" s="312" t="s">
        <v>429</v>
      </c>
      <c r="V92" s="309" t="s">
        <v>778</v>
      </c>
      <c r="W92" s="320">
        <v>43492</v>
      </c>
      <c r="X92" s="379">
        <f t="shared" si="6"/>
        <v>41505</v>
      </c>
      <c r="Y92" s="320">
        <v>43473</v>
      </c>
      <c r="Z92" s="371">
        <f t="shared" si="7"/>
        <v>41505</v>
      </c>
      <c r="AA92" s="320">
        <v>43517</v>
      </c>
      <c r="AB92" s="320">
        <v>43502</v>
      </c>
      <c r="AC92" s="316">
        <v>43528</v>
      </c>
      <c r="AD92" s="319">
        <v>43555</v>
      </c>
      <c r="AE92" s="360">
        <v>43596</v>
      </c>
      <c r="AF92" s="380">
        <v>43621</v>
      </c>
      <c r="AG92" s="380">
        <v>43622</v>
      </c>
      <c r="AH92" s="361">
        <v>43638</v>
      </c>
      <c r="AI92" s="320">
        <v>43642</v>
      </c>
      <c r="AJ92" s="381">
        <v>43671</v>
      </c>
      <c r="AK92" s="372">
        <v>43705</v>
      </c>
      <c r="AL92" s="382">
        <v>43661</v>
      </c>
      <c r="AM92" s="362">
        <v>1</v>
      </c>
    </row>
    <row r="93" spans="1:39" ht="22.5" hidden="1" outlineLevel="1" x14ac:dyDescent="0.25">
      <c r="A93" s="344">
        <v>92</v>
      </c>
      <c r="B93" s="322" t="s">
        <v>1</v>
      </c>
      <c r="C93" s="322" t="s">
        <v>67</v>
      </c>
      <c r="D93" s="323" t="s">
        <v>421</v>
      </c>
      <c r="E93" s="322" t="str">
        <f t="shared" si="5"/>
        <v>B1</v>
      </c>
      <c r="F93" s="322">
        <v>2050</v>
      </c>
      <c r="G93" s="324">
        <v>7500</v>
      </c>
      <c r="H93" s="345" t="s">
        <v>782</v>
      </c>
      <c r="I93" s="346" t="s">
        <v>783</v>
      </c>
      <c r="J93" s="347">
        <v>1</v>
      </c>
      <c r="K93" s="348" t="s">
        <v>776</v>
      </c>
      <c r="L93" s="348">
        <v>4</v>
      </c>
      <c r="M93" s="349">
        <v>3</v>
      </c>
      <c r="N93" s="350" t="s">
        <v>728</v>
      </c>
      <c r="O93" s="351" t="s">
        <v>426</v>
      </c>
      <c r="P93" s="352">
        <v>100</v>
      </c>
      <c r="Q93" s="352">
        <v>75</v>
      </c>
      <c r="R93" s="353" t="s">
        <v>427</v>
      </c>
      <c r="S93" s="354">
        <v>7396</v>
      </c>
      <c r="T93" s="347" t="s">
        <v>784</v>
      </c>
      <c r="U93" s="353" t="s">
        <v>429</v>
      </c>
      <c r="V93" s="350" t="s">
        <v>778</v>
      </c>
      <c r="W93" s="359">
        <v>43492</v>
      </c>
      <c r="X93" s="373">
        <f t="shared" si="6"/>
        <v>41505</v>
      </c>
      <c r="Y93" s="359">
        <v>43472</v>
      </c>
      <c r="Z93" s="371">
        <f t="shared" si="7"/>
        <v>41505</v>
      </c>
      <c r="AA93" s="359">
        <v>43531</v>
      </c>
      <c r="AB93" s="359">
        <v>43502</v>
      </c>
      <c r="AC93" s="355">
        <v>43538</v>
      </c>
      <c r="AD93" s="358">
        <v>43555</v>
      </c>
      <c r="AE93" s="364">
        <v>43596</v>
      </c>
      <c r="AF93" s="376">
        <v>43621</v>
      </c>
      <c r="AG93" s="376">
        <v>43622</v>
      </c>
      <c r="AH93" s="365">
        <v>43638</v>
      </c>
      <c r="AI93" s="359">
        <v>43642</v>
      </c>
      <c r="AJ93" s="377">
        <v>43671</v>
      </c>
      <c r="AK93" s="374">
        <v>43705</v>
      </c>
      <c r="AL93" s="355">
        <v>43654</v>
      </c>
      <c r="AM93" s="366">
        <v>1</v>
      </c>
    </row>
    <row r="94" spans="1:39" ht="22.5" hidden="1" outlineLevel="1" x14ac:dyDescent="0.25">
      <c r="A94" s="301">
        <v>93</v>
      </c>
      <c r="B94" s="301" t="s">
        <v>1</v>
      </c>
      <c r="C94" s="301" t="s">
        <v>67</v>
      </c>
      <c r="D94" s="302" t="s">
        <v>421</v>
      </c>
      <c r="E94" s="301" t="str">
        <f t="shared" si="5"/>
        <v>B3</v>
      </c>
      <c r="F94" s="301">
        <v>2050</v>
      </c>
      <c r="G94" s="303">
        <v>7500</v>
      </c>
      <c r="H94" s="304" t="s">
        <v>785</v>
      </c>
      <c r="I94" s="305" t="s">
        <v>786</v>
      </c>
      <c r="J94" s="306">
        <v>1</v>
      </c>
      <c r="K94" s="307" t="s">
        <v>776</v>
      </c>
      <c r="L94" s="307">
        <v>4</v>
      </c>
      <c r="M94" s="308">
        <v>4</v>
      </c>
      <c r="N94" s="309" t="s">
        <v>521</v>
      </c>
      <c r="O94" s="310" t="s">
        <v>426</v>
      </c>
      <c r="P94" s="311">
        <v>100</v>
      </c>
      <c r="Q94" s="311">
        <v>75</v>
      </c>
      <c r="R94" s="312" t="s">
        <v>427</v>
      </c>
      <c r="S94" s="313">
        <v>7605</v>
      </c>
      <c r="T94" s="306" t="s">
        <v>787</v>
      </c>
      <c r="U94" s="312" t="s">
        <v>429</v>
      </c>
      <c r="V94" s="309" t="s">
        <v>778</v>
      </c>
      <c r="W94" s="320">
        <v>43492</v>
      </c>
      <c r="X94" s="370">
        <f t="shared" si="6"/>
        <v>41505</v>
      </c>
      <c r="Y94" s="320">
        <v>43472</v>
      </c>
      <c r="Z94" s="371">
        <f t="shared" si="7"/>
        <v>41505</v>
      </c>
      <c r="AA94" s="320">
        <v>43541</v>
      </c>
      <c r="AB94" s="320">
        <v>43502</v>
      </c>
      <c r="AC94" s="317">
        <v>43555</v>
      </c>
      <c r="AD94" s="319">
        <v>43555</v>
      </c>
      <c r="AE94" s="360">
        <v>43596</v>
      </c>
      <c r="AF94" s="380">
        <v>43621</v>
      </c>
      <c r="AG94" s="380">
        <v>43622</v>
      </c>
      <c r="AH94" s="361">
        <v>43638</v>
      </c>
      <c r="AI94" s="320">
        <v>43642</v>
      </c>
      <c r="AJ94" s="381">
        <v>43671</v>
      </c>
      <c r="AK94" s="372">
        <v>43705</v>
      </c>
      <c r="AL94" s="382">
        <v>43658</v>
      </c>
      <c r="AM94" s="362">
        <v>1</v>
      </c>
    </row>
    <row r="95" spans="1:39" ht="33.75" hidden="1" outlineLevel="1" x14ac:dyDescent="0.25">
      <c r="A95" s="344">
        <v>94</v>
      </c>
      <c r="B95" s="322" t="s">
        <v>1</v>
      </c>
      <c r="C95" s="322" t="s">
        <v>67</v>
      </c>
      <c r="D95" s="323" t="s">
        <v>788</v>
      </c>
      <c r="E95" s="322" t="str">
        <f t="shared" si="5"/>
        <v>B1</v>
      </c>
      <c r="F95" s="322">
        <v>2050</v>
      </c>
      <c r="G95" s="324">
        <v>10000</v>
      </c>
      <c r="H95" s="345" t="s">
        <v>789</v>
      </c>
      <c r="I95" s="346" t="s">
        <v>790</v>
      </c>
      <c r="J95" s="347">
        <v>1</v>
      </c>
      <c r="K95" s="348" t="s">
        <v>791</v>
      </c>
      <c r="L95" s="348">
        <v>2</v>
      </c>
      <c r="M95" s="349">
        <v>1</v>
      </c>
      <c r="N95" s="350" t="s">
        <v>792</v>
      </c>
      <c r="O95" s="351" t="s">
        <v>624</v>
      </c>
      <c r="P95" s="352">
        <v>100</v>
      </c>
      <c r="Q95" s="352">
        <v>75</v>
      </c>
      <c r="R95" s="353" t="s">
        <v>427</v>
      </c>
      <c r="S95" s="354">
        <v>10100</v>
      </c>
      <c r="T95" s="347" t="s">
        <v>793</v>
      </c>
      <c r="U95" s="353" t="s">
        <v>429</v>
      </c>
      <c r="V95" s="350" t="s">
        <v>746</v>
      </c>
      <c r="W95" s="359">
        <v>43514</v>
      </c>
      <c r="X95" s="383">
        <f t="shared" si="6"/>
        <v>41505</v>
      </c>
      <c r="Y95" s="359">
        <v>43482</v>
      </c>
      <c r="Z95" s="365">
        <v>43527.6</v>
      </c>
      <c r="AA95" s="359">
        <v>43558</v>
      </c>
      <c r="AB95" s="359">
        <v>43558</v>
      </c>
      <c r="AC95" s="356">
        <v>43567</v>
      </c>
      <c r="AD95" s="358">
        <v>43581</v>
      </c>
      <c r="AE95" s="384">
        <v>43760</v>
      </c>
      <c r="AF95" s="374">
        <v>43772</v>
      </c>
      <c r="AG95" s="374">
        <v>43774</v>
      </c>
      <c r="AH95" s="385">
        <v>43778</v>
      </c>
      <c r="AI95" s="377">
        <v>43783</v>
      </c>
      <c r="AJ95" s="377">
        <v>43804</v>
      </c>
      <c r="AK95" s="374">
        <v>43731</v>
      </c>
      <c r="AL95" s="378">
        <v>43784</v>
      </c>
      <c r="AM95" s="366">
        <v>1</v>
      </c>
    </row>
    <row r="96" spans="1:39" ht="33.75" hidden="1" outlineLevel="1" x14ac:dyDescent="0.25">
      <c r="A96" s="301">
        <v>95</v>
      </c>
      <c r="B96" s="301" t="s">
        <v>1</v>
      </c>
      <c r="C96" s="301" t="s">
        <v>67</v>
      </c>
      <c r="D96" s="302" t="s">
        <v>788</v>
      </c>
      <c r="E96" s="301" t="str">
        <f t="shared" si="5"/>
        <v>B1</v>
      </c>
      <c r="F96" s="301">
        <v>2050</v>
      </c>
      <c r="G96" s="303">
        <v>10000</v>
      </c>
      <c r="H96" s="304" t="s">
        <v>794</v>
      </c>
      <c r="I96" s="305" t="s">
        <v>795</v>
      </c>
      <c r="J96" s="306">
        <v>1</v>
      </c>
      <c r="K96" s="307" t="s">
        <v>791</v>
      </c>
      <c r="L96" s="307">
        <v>2</v>
      </c>
      <c r="M96" s="308">
        <v>2</v>
      </c>
      <c r="N96" s="309" t="s">
        <v>792</v>
      </c>
      <c r="O96" s="310" t="s">
        <v>624</v>
      </c>
      <c r="P96" s="311">
        <v>100</v>
      </c>
      <c r="Q96" s="311">
        <v>75</v>
      </c>
      <c r="R96" s="312" t="s">
        <v>427</v>
      </c>
      <c r="S96" s="313">
        <v>10100</v>
      </c>
      <c r="T96" s="306" t="s">
        <v>793</v>
      </c>
      <c r="U96" s="312" t="s">
        <v>429</v>
      </c>
      <c r="V96" s="309" t="s">
        <v>746</v>
      </c>
      <c r="W96" s="320">
        <v>43514</v>
      </c>
      <c r="X96" s="386">
        <f t="shared" si="6"/>
        <v>41505</v>
      </c>
      <c r="Y96" s="320">
        <v>43482</v>
      </c>
      <c r="Z96" s="361">
        <v>43527.6</v>
      </c>
      <c r="AA96" s="320">
        <v>43569</v>
      </c>
      <c r="AB96" s="320">
        <v>43558</v>
      </c>
      <c r="AC96" s="317">
        <v>43581</v>
      </c>
      <c r="AD96" s="319">
        <v>43581</v>
      </c>
      <c r="AE96" s="387">
        <v>43760</v>
      </c>
      <c r="AF96" s="372">
        <v>43772</v>
      </c>
      <c r="AG96" s="372">
        <v>43773</v>
      </c>
      <c r="AH96" s="388">
        <v>43781</v>
      </c>
      <c r="AI96" s="381">
        <v>43783</v>
      </c>
      <c r="AJ96" s="381">
        <v>43804</v>
      </c>
      <c r="AK96" s="372">
        <v>43731</v>
      </c>
      <c r="AL96" s="382">
        <v>43784</v>
      </c>
      <c r="AM96" s="362">
        <v>1</v>
      </c>
    </row>
    <row r="97" spans="1:41" ht="33.75" hidden="1" outlineLevel="1" x14ac:dyDescent="0.25">
      <c r="A97" s="344">
        <v>96</v>
      </c>
      <c r="B97" s="322" t="s">
        <v>1</v>
      </c>
      <c r="C97" s="322" t="s">
        <v>67</v>
      </c>
      <c r="D97" s="323" t="s">
        <v>788</v>
      </c>
      <c r="E97" s="322" t="str">
        <f t="shared" si="5"/>
        <v>B1</v>
      </c>
      <c r="F97" s="322">
        <v>2050</v>
      </c>
      <c r="G97" s="324">
        <v>10000</v>
      </c>
      <c r="H97" s="345" t="s">
        <v>796</v>
      </c>
      <c r="I97" s="346" t="s">
        <v>797</v>
      </c>
      <c r="J97" s="347">
        <v>1</v>
      </c>
      <c r="K97" s="348" t="s">
        <v>798</v>
      </c>
      <c r="L97" s="348">
        <v>4</v>
      </c>
      <c r="M97" s="349">
        <v>1</v>
      </c>
      <c r="N97" s="350" t="s">
        <v>425</v>
      </c>
      <c r="O97" s="351" t="s">
        <v>492</v>
      </c>
      <c r="P97" s="352">
        <v>100</v>
      </c>
      <c r="Q97" s="352">
        <v>75</v>
      </c>
      <c r="R97" s="353" t="s">
        <v>427</v>
      </c>
      <c r="S97" s="354">
        <v>11700</v>
      </c>
      <c r="T97" s="347" t="s">
        <v>793</v>
      </c>
      <c r="U97" s="353" t="s">
        <v>429</v>
      </c>
      <c r="V97" s="350" t="s">
        <v>799</v>
      </c>
      <c r="W97" s="359">
        <v>43570</v>
      </c>
      <c r="X97" s="359">
        <v>43464.4</v>
      </c>
      <c r="Y97" s="359">
        <v>43494.8</v>
      </c>
      <c r="Z97" s="365">
        <v>43555.6</v>
      </c>
      <c r="AA97" s="359">
        <v>43586</v>
      </c>
      <c r="AB97" s="359">
        <v>43586</v>
      </c>
      <c r="AC97" s="356">
        <v>43598</v>
      </c>
      <c r="AD97" s="358">
        <v>43650</v>
      </c>
      <c r="AE97" s="384">
        <v>43664</v>
      </c>
      <c r="AF97" s="374">
        <v>43695</v>
      </c>
      <c r="AG97" s="374">
        <v>43701</v>
      </c>
      <c r="AH97" s="385">
        <v>43712</v>
      </c>
      <c r="AI97" s="377">
        <v>43717</v>
      </c>
      <c r="AJ97" s="377">
        <v>43766</v>
      </c>
      <c r="AK97" s="374">
        <v>43800</v>
      </c>
      <c r="AL97" s="378">
        <v>43721</v>
      </c>
      <c r="AM97" s="366">
        <v>1</v>
      </c>
    </row>
    <row r="98" spans="1:41" ht="33.75" hidden="1" outlineLevel="1" x14ac:dyDescent="0.25">
      <c r="A98" s="301">
        <v>97</v>
      </c>
      <c r="B98" s="301" t="s">
        <v>1</v>
      </c>
      <c r="C98" s="301" t="s">
        <v>67</v>
      </c>
      <c r="D98" s="302" t="s">
        <v>788</v>
      </c>
      <c r="E98" s="301" t="str">
        <f t="shared" si="5"/>
        <v>B3</v>
      </c>
      <c r="F98" s="301">
        <v>2050</v>
      </c>
      <c r="G98" s="303">
        <v>10000</v>
      </c>
      <c r="H98" s="304" t="s">
        <v>800</v>
      </c>
      <c r="I98" s="305" t="s">
        <v>801</v>
      </c>
      <c r="J98" s="306">
        <v>1</v>
      </c>
      <c r="K98" s="307" t="s">
        <v>798</v>
      </c>
      <c r="L98" s="307">
        <v>4</v>
      </c>
      <c r="M98" s="308">
        <v>2</v>
      </c>
      <c r="N98" s="309" t="s">
        <v>521</v>
      </c>
      <c r="O98" s="310" t="s">
        <v>492</v>
      </c>
      <c r="P98" s="311">
        <v>100</v>
      </c>
      <c r="Q98" s="311">
        <v>75</v>
      </c>
      <c r="R98" s="312" t="s">
        <v>427</v>
      </c>
      <c r="S98" s="313">
        <v>11700</v>
      </c>
      <c r="T98" s="306" t="s">
        <v>793</v>
      </c>
      <c r="U98" s="312" t="s">
        <v>429</v>
      </c>
      <c r="V98" s="309" t="s">
        <v>799</v>
      </c>
      <c r="W98" s="320">
        <v>43570</v>
      </c>
      <c r="X98" s="320">
        <v>43464.4</v>
      </c>
      <c r="Y98" s="320">
        <v>43494.8</v>
      </c>
      <c r="Z98" s="361">
        <v>43555.6</v>
      </c>
      <c r="AA98" s="320">
        <v>43598</v>
      </c>
      <c r="AB98" s="320">
        <v>43586</v>
      </c>
      <c r="AC98" s="317">
        <v>43613</v>
      </c>
      <c r="AD98" s="319">
        <v>43650</v>
      </c>
      <c r="AE98" s="387">
        <v>43664</v>
      </c>
      <c r="AF98" s="372">
        <v>43695</v>
      </c>
      <c r="AG98" s="372">
        <v>43696</v>
      </c>
      <c r="AH98" s="388">
        <v>43712</v>
      </c>
      <c r="AI98" s="381">
        <v>43717</v>
      </c>
      <c r="AJ98" s="381">
        <v>43766</v>
      </c>
      <c r="AK98" s="372">
        <v>43800</v>
      </c>
      <c r="AL98" s="382">
        <v>43718</v>
      </c>
      <c r="AM98" s="362">
        <v>1</v>
      </c>
    </row>
    <row r="99" spans="1:41" ht="33.75" hidden="1" outlineLevel="1" collapsed="1" x14ac:dyDescent="0.25">
      <c r="A99" s="389">
        <v>98</v>
      </c>
      <c r="B99" s="390" t="s">
        <v>1</v>
      </c>
      <c r="C99" s="390" t="s">
        <v>67</v>
      </c>
      <c r="D99" s="323" t="s">
        <v>788</v>
      </c>
      <c r="E99" s="390" t="str">
        <f t="shared" si="5"/>
        <v>B3</v>
      </c>
      <c r="F99" s="390">
        <v>2050</v>
      </c>
      <c r="G99" s="391">
        <v>10000</v>
      </c>
      <c r="H99" s="392" t="s">
        <v>802</v>
      </c>
      <c r="I99" s="393" t="s">
        <v>803</v>
      </c>
      <c r="J99" s="394">
        <v>1</v>
      </c>
      <c r="K99" s="395" t="s">
        <v>798</v>
      </c>
      <c r="L99" s="395">
        <v>4</v>
      </c>
      <c r="M99" s="396">
        <v>3</v>
      </c>
      <c r="N99" s="397" t="s">
        <v>521</v>
      </c>
      <c r="O99" s="398" t="s">
        <v>492</v>
      </c>
      <c r="P99" s="399">
        <v>100</v>
      </c>
      <c r="Q99" s="399">
        <v>75</v>
      </c>
      <c r="R99" s="400" t="s">
        <v>427</v>
      </c>
      <c r="S99" s="401">
        <v>11700</v>
      </c>
      <c r="T99" s="394" t="s">
        <v>793</v>
      </c>
      <c r="U99" s="400" t="s">
        <v>429</v>
      </c>
      <c r="V99" s="397" t="s">
        <v>799</v>
      </c>
      <c r="W99" s="402">
        <v>43570</v>
      </c>
      <c r="X99" s="402">
        <v>43464.4</v>
      </c>
      <c r="Y99" s="402">
        <v>43494.8</v>
      </c>
      <c r="Z99" s="403">
        <v>43555.6</v>
      </c>
      <c r="AA99" s="402">
        <v>43614</v>
      </c>
      <c r="AB99" s="402">
        <v>43586</v>
      </c>
      <c r="AC99" s="404">
        <v>43629</v>
      </c>
      <c r="AD99" s="404">
        <v>43650</v>
      </c>
      <c r="AE99" s="405">
        <v>43664</v>
      </c>
      <c r="AF99" s="406">
        <v>43695</v>
      </c>
      <c r="AG99" s="406">
        <v>43706</v>
      </c>
      <c r="AH99" s="407">
        <v>43709</v>
      </c>
      <c r="AI99" s="408">
        <v>43717</v>
      </c>
      <c r="AJ99" s="408">
        <v>43766</v>
      </c>
      <c r="AK99" s="406">
        <v>43799</v>
      </c>
      <c r="AL99" s="378">
        <v>43718</v>
      </c>
      <c r="AM99" s="366">
        <v>1</v>
      </c>
    </row>
    <row r="100" spans="1:41" ht="33.75" hidden="1" outlineLevel="1" x14ac:dyDescent="0.25">
      <c r="A100" s="301">
        <v>99</v>
      </c>
      <c r="B100" s="301" t="s">
        <v>1</v>
      </c>
      <c r="C100" s="301" t="s">
        <v>67</v>
      </c>
      <c r="D100" s="302" t="s">
        <v>788</v>
      </c>
      <c r="E100" s="301" t="str">
        <f t="shared" si="5"/>
        <v>B3</v>
      </c>
      <c r="F100" s="301">
        <v>2050</v>
      </c>
      <c r="G100" s="303">
        <v>10000</v>
      </c>
      <c r="H100" s="304" t="s">
        <v>804</v>
      </c>
      <c r="I100" s="305" t="s">
        <v>805</v>
      </c>
      <c r="J100" s="306">
        <v>1</v>
      </c>
      <c r="K100" s="307" t="s">
        <v>798</v>
      </c>
      <c r="L100" s="307">
        <v>4</v>
      </c>
      <c r="M100" s="308">
        <v>4</v>
      </c>
      <c r="N100" s="309" t="s">
        <v>521</v>
      </c>
      <c r="O100" s="310" t="s">
        <v>492</v>
      </c>
      <c r="P100" s="311">
        <v>100</v>
      </c>
      <c r="Q100" s="311">
        <v>75</v>
      </c>
      <c r="R100" s="312" t="s">
        <v>427</v>
      </c>
      <c r="S100" s="313">
        <v>11700</v>
      </c>
      <c r="T100" s="306" t="s">
        <v>793</v>
      </c>
      <c r="U100" s="312" t="s">
        <v>429</v>
      </c>
      <c r="V100" s="309" t="s">
        <v>799</v>
      </c>
      <c r="W100" s="320">
        <v>43570</v>
      </c>
      <c r="X100" s="316">
        <v>43464.4</v>
      </c>
      <c r="Y100" s="320">
        <v>43494.8</v>
      </c>
      <c r="Z100" s="361">
        <v>43555.6</v>
      </c>
      <c r="AA100" s="320">
        <v>43630</v>
      </c>
      <c r="AB100" s="320">
        <v>43586</v>
      </c>
      <c r="AC100" s="317">
        <v>43642</v>
      </c>
      <c r="AD100" s="317">
        <v>43650</v>
      </c>
      <c r="AE100" s="387">
        <v>43664</v>
      </c>
      <c r="AF100" s="372">
        <v>43695</v>
      </c>
      <c r="AG100" s="372">
        <v>43709</v>
      </c>
      <c r="AH100" s="388">
        <v>43714</v>
      </c>
      <c r="AI100" s="381">
        <v>43717</v>
      </c>
      <c r="AJ100" s="381">
        <v>43766</v>
      </c>
      <c r="AK100" s="372">
        <v>43800</v>
      </c>
      <c r="AL100" s="382">
        <v>43718</v>
      </c>
      <c r="AM100" s="362">
        <v>1</v>
      </c>
    </row>
    <row r="101" spans="1:41" collapsed="1" x14ac:dyDescent="0.25">
      <c r="A101" s="344">
        <v>100</v>
      </c>
      <c r="B101" s="322" t="s">
        <v>1</v>
      </c>
      <c r="C101" s="322" t="s">
        <v>67</v>
      </c>
      <c r="D101" s="409" t="str">
        <f>IFERROR(INDEX(dnc_capex_drivers!$1:$1048576, MATCH(live_ds!$I101,dnc_capex_drivers!$B:$B,0),MATCH("CAPEX SCENARIO",dnc_capex_drivers!$1:$1,0)),
INDEX(asset_level_drivers!$1:$1048576, MATCH("CAPEX SCENARIO",asset_level_drivers!$A:$A,0),MATCH(live_ds!$B101,asset_level_drivers!$1:$1,0)))</f>
        <v>WANORECK A PU N131HM</v>
      </c>
      <c r="E101" s="322" t="str">
        <f t="shared" si="5"/>
        <v>GENERIC</v>
      </c>
      <c r="F101" s="322">
        <v>2050</v>
      </c>
      <c r="G101" s="410">
        <f>+INDEX(dnc_capex_drivers!$C$2:$C$1048576,MATCH(live_ds!$D101,dnc_capex_drivers!$B$2:$B$1048576,0),1)</f>
        <v>10100</v>
      </c>
      <c r="H101" s="345" t="s">
        <v>806</v>
      </c>
      <c r="I101" s="346" t="s">
        <v>21</v>
      </c>
      <c r="J101" s="394">
        <v>1</v>
      </c>
      <c r="K101" s="411" t="s">
        <v>807</v>
      </c>
      <c r="L101" s="348">
        <v>3</v>
      </c>
      <c r="M101" s="349">
        <v>1</v>
      </c>
      <c r="N101" s="397" t="s">
        <v>808</v>
      </c>
      <c r="O101" s="351" t="s">
        <v>624</v>
      </c>
      <c r="P101" s="352">
        <v>100</v>
      </c>
      <c r="Q101" s="352">
        <v>75</v>
      </c>
      <c r="R101" s="353" t="s">
        <v>427</v>
      </c>
      <c r="S101" s="354">
        <v>10100</v>
      </c>
      <c r="T101" s="347" t="s">
        <v>793</v>
      </c>
      <c r="U101" s="353" t="s">
        <v>429</v>
      </c>
      <c r="V101" s="350" t="s">
        <v>663</v>
      </c>
      <c r="W101" s="412">
        <v>43733</v>
      </c>
      <c r="X101" s="412">
        <v>43661</v>
      </c>
      <c r="Y101" s="412">
        <v>43698</v>
      </c>
      <c r="Z101" s="413">
        <v>43693</v>
      </c>
      <c r="AA101" s="414">
        <v>43767</v>
      </c>
      <c r="AB101" s="414">
        <v>43767</v>
      </c>
      <c r="AC101" s="415">
        <v>43785</v>
      </c>
      <c r="AD101" s="416">
        <v>43825</v>
      </c>
      <c r="AE101" s="417">
        <v>43832</v>
      </c>
      <c r="AF101" s="412">
        <v>43854</v>
      </c>
      <c r="AG101" s="412">
        <v>43857</v>
      </c>
      <c r="AH101" s="413">
        <v>43871</v>
      </c>
      <c r="AI101" s="418">
        <v>43873</v>
      </c>
      <c r="AJ101" s="414">
        <v>43891</v>
      </c>
      <c r="AK101" s="412">
        <v>43961</v>
      </c>
      <c r="AL101" s="412">
        <v>43874</v>
      </c>
      <c r="AM101" s="366">
        <v>1</v>
      </c>
    </row>
    <row r="102" spans="1:41" x14ac:dyDescent="0.25">
      <c r="A102" s="301">
        <v>101</v>
      </c>
      <c r="B102" s="301" t="s">
        <v>1</v>
      </c>
      <c r="C102" s="301" t="s">
        <v>67</v>
      </c>
      <c r="D102" s="419" t="str">
        <f>IFERROR(INDEX(dnc_capex_drivers!$1:$1048576, MATCH(live_ds!$I102,dnc_capex_drivers!$B:$B,0),MATCH("CAPEX SCENARIO",dnc_capex_drivers!$1:$1,0)),
INDEX(asset_level_drivers!$1:$1048576, MATCH("CAPEX SCENARIO",asset_level_drivers!$A:$A,0),MATCH(live_ds!$B102,asset_level_drivers!$1:$1,0)))</f>
        <v>WANORECK B PU N133HM</v>
      </c>
      <c r="E102" s="301" t="str">
        <f t="shared" si="5"/>
        <v>GENERIC</v>
      </c>
      <c r="F102" s="301">
        <v>2050</v>
      </c>
      <c r="G102" s="420">
        <f>+INDEX(dnc_capex_drivers!$C$2:$C$1048576,MATCH(live_ds!$D102,dnc_capex_drivers!$B$2:$B$1048576,0),1)</f>
        <v>10100</v>
      </c>
      <c r="H102" s="304" t="s">
        <v>809</v>
      </c>
      <c r="I102" s="305" t="s">
        <v>273</v>
      </c>
      <c r="J102" s="421">
        <v>1</v>
      </c>
      <c r="K102" s="422" t="s">
        <v>807</v>
      </c>
      <c r="L102" s="307">
        <v>3</v>
      </c>
      <c r="M102" s="308">
        <v>2</v>
      </c>
      <c r="N102" s="423" t="s">
        <v>808</v>
      </c>
      <c r="O102" s="310" t="s">
        <v>624</v>
      </c>
      <c r="P102" s="311">
        <v>100</v>
      </c>
      <c r="Q102" s="311">
        <v>75</v>
      </c>
      <c r="R102" s="312" t="s">
        <v>427</v>
      </c>
      <c r="S102" s="313">
        <v>10100</v>
      </c>
      <c r="T102" s="306" t="s">
        <v>793</v>
      </c>
      <c r="U102" s="312" t="s">
        <v>429</v>
      </c>
      <c r="V102" s="309" t="s">
        <v>663</v>
      </c>
      <c r="W102" s="424">
        <v>43733</v>
      </c>
      <c r="X102" s="424">
        <v>43661</v>
      </c>
      <c r="Y102" s="425">
        <v>43699</v>
      </c>
      <c r="Z102" s="426">
        <v>43693</v>
      </c>
      <c r="AA102" s="425">
        <v>43789</v>
      </c>
      <c r="AB102" s="425">
        <v>43767</v>
      </c>
      <c r="AC102" s="427">
        <v>43805</v>
      </c>
      <c r="AD102" s="427">
        <v>43825</v>
      </c>
      <c r="AE102" s="428">
        <v>43832</v>
      </c>
      <c r="AF102" s="424">
        <v>43854</v>
      </c>
      <c r="AG102" s="424">
        <v>43857</v>
      </c>
      <c r="AH102" s="426">
        <v>43871</v>
      </c>
      <c r="AI102" s="418">
        <v>43873</v>
      </c>
      <c r="AJ102" s="425">
        <v>43891</v>
      </c>
      <c r="AK102" s="424">
        <v>43961</v>
      </c>
      <c r="AL102" s="424">
        <v>43874</v>
      </c>
      <c r="AM102" s="362">
        <v>1</v>
      </c>
    </row>
    <row r="103" spans="1:41" x14ac:dyDescent="0.25">
      <c r="A103" s="344">
        <v>102</v>
      </c>
      <c r="B103" s="322" t="s">
        <v>1</v>
      </c>
      <c r="C103" s="322" t="s">
        <v>67</v>
      </c>
      <c r="D103" s="409" t="str">
        <f>IFERROR(INDEX(dnc_capex_drivers!$1:$1048576, MATCH(live_ds!$I103,dnc_capex_drivers!$B:$B,0),MATCH("CAPEX SCENARIO",dnc_capex_drivers!$1:$1,0)),
INDEX(asset_level_drivers!$1:$1048576, MATCH("CAPEX SCENARIO",asset_level_drivers!$A:$A,0),MATCH(live_ds!$B103,asset_level_drivers!$1:$1,0)))</f>
        <v>WANORECK B PU N134HM</v>
      </c>
      <c r="E103" s="322" t="str">
        <f t="shared" si="5"/>
        <v>GENERIC</v>
      </c>
      <c r="F103" s="322">
        <v>2050</v>
      </c>
      <c r="G103" s="410">
        <f>+INDEX(dnc_capex_drivers!$C$2:$C$1048576,MATCH(live_ds!$D103,dnc_capex_drivers!$B$2:$B$1048576,0),1)</f>
        <v>10100</v>
      </c>
      <c r="H103" s="345" t="s">
        <v>810</v>
      </c>
      <c r="I103" s="346" t="s">
        <v>274</v>
      </c>
      <c r="J103" s="394">
        <v>1</v>
      </c>
      <c r="K103" s="411" t="s">
        <v>807</v>
      </c>
      <c r="L103" s="348">
        <v>3</v>
      </c>
      <c r="M103" s="349">
        <v>3</v>
      </c>
      <c r="N103" s="397" t="s">
        <v>808</v>
      </c>
      <c r="O103" s="351" t="s">
        <v>624</v>
      </c>
      <c r="P103" s="352">
        <v>100</v>
      </c>
      <c r="Q103" s="352">
        <v>75</v>
      </c>
      <c r="R103" s="353" t="s">
        <v>427</v>
      </c>
      <c r="S103" s="354">
        <v>10100</v>
      </c>
      <c r="T103" s="347" t="s">
        <v>793</v>
      </c>
      <c r="U103" s="353" t="s">
        <v>429</v>
      </c>
      <c r="V103" s="350" t="s">
        <v>663</v>
      </c>
      <c r="W103" s="412">
        <v>43733</v>
      </c>
      <c r="X103" s="412">
        <v>43661</v>
      </c>
      <c r="Y103" s="412">
        <v>43699</v>
      </c>
      <c r="Z103" s="413">
        <v>43693</v>
      </c>
      <c r="AA103" s="414">
        <v>43809</v>
      </c>
      <c r="AB103" s="414">
        <v>43767</v>
      </c>
      <c r="AC103" s="415">
        <v>43822</v>
      </c>
      <c r="AD103" s="416">
        <v>43825</v>
      </c>
      <c r="AE103" s="417">
        <v>43832</v>
      </c>
      <c r="AF103" s="412">
        <v>43854</v>
      </c>
      <c r="AG103" s="412">
        <v>43857</v>
      </c>
      <c r="AH103" s="413">
        <v>43871</v>
      </c>
      <c r="AI103" s="418">
        <v>43873</v>
      </c>
      <c r="AJ103" s="414">
        <v>43891</v>
      </c>
      <c r="AK103" s="412">
        <v>43961</v>
      </c>
      <c r="AL103" s="412">
        <v>43873</v>
      </c>
      <c r="AM103" s="366">
        <v>1</v>
      </c>
    </row>
    <row r="104" spans="1:41" x14ac:dyDescent="0.25">
      <c r="A104" s="301">
        <v>104</v>
      </c>
      <c r="B104" s="301" t="s">
        <v>1</v>
      </c>
      <c r="C104" s="301" t="s">
        <v>67</v>
      </c>
      <c r="D104" s="419" t="str">
        <f>IFERROR(INDEX(dnc_capex_drivers!$1:$1048576, MATCH(live_ds!$I104,dnc_capex_drivers!$B:$B,0),MATCH("CAPEX SCENARIO",dnc_capex_drivers!$1:$1,0)),
INDEX(asset_level_drivers!$1:$1048576, MATCH("CAPEX SCENARIO",asset_level_drivers!$A:$A,0),MATCH(live_ds!$B104,asset_level_drivers!$1:$1,0)))</f>
        <v>HALCOMB A S271HU</v>
      </c>
      <c r="E104" s="301" t="str">
        <f t="shared" si="5"/>
        <v>GENERIC</v>
      </c>
      <c r="F104" s="301">
        <v>2050</v>
      </c>
      <c r="G104" s="420">
        <f>+INDEX(dnc_capex_drivers!$C$2:$C$1048576,MATCH(live_ds!$D104,dnc_capex_drivers!$B$2:$B$1048576,0),1)</f>
        <v>10300</v>
      </c>
      <c r="H104" s="304" t="s">
        <v>811</v>
      </c>
      <c r="I104" s="305" t="s">
        <v>275</v>
      </c>
      <c r="J104" s="394">
        <v>1</v>
      </c>
      <c r="K104" s="476" t="s">
        <v>812</v>
      </c>
      <c r="L104" s="477">
        <v>2</v>
      </c>
      <c r="M104" s="478">
        <v>1</v>
      </c>
      <c r="N104" s="479" t="s">
        <v>808</v>
      </c>
      <c r="O104" s="310" t="s">
        <v>624</v>
      </c>
      <c r="P104" s="311">
        <v>100</v>
      </c>
      <c r="Q104" s="311">
        <v>75</v>
      </c>
      <c r="R104" s="480" t="s">
        <v>427</v>
      </c>
      <c r="S104" s="313">
        <v>10300</v>
      </c>
      <c r="T104" s="306" t="s">
        <v>793</v>
      </c>
      <c r="U104" s="312" t="s">
        <v>429</v>
      </c>
      <c r="V104" s="309" t="s">
        <v>626</v>
      </c>
      <c r="W104" s="424">
        <v>43804</v>
      </c>
      <c r="X104" s="424">
        <v>43707.4</v>
      </c>
      <c r="Y104" s="425">
        <v>43725</v>
      </c>
      <c r="Z104" s="426">
        <v>43798.6</v>
      </c>
      <c r="AA104" s="425">
        <v>43829</v>
      </c>
      <c r="AB104" s="425">
        <v>43829</v>
      </c>
      <c r="AC104" s="427">
        <v>43837</v>
      </c>
      <c r="AD104" s="427">
        <v>43869</v>
      </c>
      <c r="AE104" s="428">
        <v>44048</v>
      </c>
      <c r="AF104" s="424">
        <v>44060</v>
      </c>
      <c r="AG104" s="424">
        <v>44062</v>
      </c>
      <c r="AH104" s="426">
        <v>44068</v>
      </c>
      <c r="AI104" s="418">
        <v>44083</v>
      </c>
      <c r="AJ104" s="425">
        <v>44097</v>
      </c>
      <c r="AK104" s="424">
        <v>44019</v>
      </c>
      <c r="AL104" s="424">
        <v>44097</v>
      </c>
      <c r="AM104" s="362">
        <v>1</v>
      </c>
    </row>
    <row r="105" spans="1:41" x14ac:dyDescent="0.25">
      <c r="A105" s="344">
        <v>106</v>
      </c>
      <c r="B105" s="322" t="s">
        <v>1</v>
      </c>
      <c r="C105" s="322" t="s">
        <v>67</v>
      </c>
      <c r="D105" s="409" t="str">
        <f>IFERROR(INDEX(dnc_capex_drivers!$1:$1048576, MATCH(live_ds!$I105,dnc_capex_drivers!$B:$B,0),MATCH("CAPEX SCENARIO",dnc_capex_drivers!$1:$1,0)),
INDEX(asset_level_drivers!$1:$1048576, MATCH("CAPEX SCENARIO",asset_level_drivers!$A:$A,0),MATCH(live_ds!$B105,asset_level_drivers!$1:$1,0)))</f>
        <v>HALCOMB A S288HM</v>
      </c>
      <c r="E105" s="322" t="str">
        <f t="shared" si="5"/>
        <v>GENERIC</v>
      </c>
      <c r="F105" s="322">
        <v>2050</v>
      </c>
      <c r="G105" s="410">
        <f>+INDEX(dnc_capex_drivers!$C$2:$C$1048576,MATCH(live_ds!$D105,dnc_capex_drivers!$B$2:$B$1048576,0),1)</f>
        <v>8900</v>
      </c>
      <c r="H105" s="345" t="s">
        <v>813</v>
      </c>
      <c r="I105" s="346" t="s">
        <v>276</v>
      </c>
      <c r="J105" s="421">
        <v>1</v>
      </c>
      <c r="K105" s="411" t="s">
        <v>812</v>
      </c>
      <c r="L105" s="348">
        <v>2</v>
      </c>
      <c r="M105" s="349">
        <v>2</v>
      </c>
      <c r="N105" s="423" t="s">
        <v>808</v>
      </c>
      <c r="O105" s="351" t="s">
        <v>624</v>
      </c>
      <c r="P105" s="352">
        <v>100</v>
      </c>
      <c r="Q105" s="352">
        <v>75</v>
      </c>
      <c r="R105" s="400" t="s">
        <v>427</v>
      </c>
      <c r="S105" s="354">
        <v>8900</v>
      </c>
      <c r="T105" s="347" t="s">
        <v>793</v>
      </c>
      <c r="U105" s="353" t="s">
        <v>429</v>
      </c>
      <c r="V105" s="350" t="s">
        <v>626</v>
      </c>
      <c r="W105" s="412">
        <v>43804</v>
      </c>
      <c r="X105" s="412">
        <v>43707.4</v>
      </c>
      <c r="Y105" s="412">
        <v>43725</v>
      </c>
      <c r="Z105" s="413">
        <v>43798.6</v>
      </c>
      <c r="AA105" s="414">
        <v>43838</v>
      </c>
      <c r="AB105" s="414">
        <v>43829</v>
      </c>
      <c r="AC105" s="415">
        <v>43849</v>
      </c>
      <c r="AD105" s="416">
        <v>43869</v>
      </c>
      <c r="AE105" s="417">
        <v>43904</v>
      </c>
      <c r="AF105" s="412">
        <v>43914</v>
      </c>
      <c r="AG105" s="412">
        <v>43917</v>
      </c>
      <c r="AH105" s="413">
        <v>43923</v>
      </c>
      <c r="AI105" s="418">
        <v>43924</v>
      </c>
      <c r="AJ105" s="414">
        <v>43938</v>
      </c>
      <c r="AK105" s="412">
        <v>44013</v>
      </c>
      <c r="AL105" s="412">
        <v>43925</v>
      </c>
      <c r="AM105" s="366">
        <v>1</v>
      </c>
    </row>
    <row r="106" spans="1:41" x14ac:dyDescent="0.25">
      <c r="A106" s="301">
        <v>110</v>
      </c>
      <c r="B106" s="301" t="s">
        <v>1</v>
      </c>
      <c r="C106" s="301" t="s">
        <v>67</v>
      </c>
      <c r="D106" s="419" t="str">
        <f>IFERROR(INDEX(dnc_capex_drivers!$1:$1048576, MATCH(live_ds!$I106,dnc_capex_drivers!$B:$B,0),MATCH("CAPEX SCENARIO",dnc_capex_drivers!$1:$1,0)),
INDEX(asset_level_drivers!$1:$1048576, MATCH("CAPEX SCENARIO",asset_level_drivers!$A:$A,0),MATCH(live_ds!$B106,asset_level_drivers!$1:$1,0)))</f>
        <v>HALCOMB A S287HU</v>
      </c>
      <c r="E106" s="301" t="str">
        <f t="shared" si="5"/>
        <v>GENERIC</v>
      </c>
      <c r="F106" s="301">
        <v>2050</v>
      </c>
      <c r="G106" s="420">
        <f>+INDEX(dnc_capex_drivers!$C$2:$C$1048576,MATCH(live_ds!$D106,dnc_capex_drivers!$B$2:$B$1048576,0),1)</f>
        <v>8900</v>
      </c>
      <c r="H106" s="304" t="s">
        <v>814</v>
      </c>
      <c r="I106" s="305" t="s">
        <v>277</v>
      </c>
      <c r="J106" s="394">
        <v>1</v>
      </c>
      <c r="K106" s="476" t="s">
        <v>812</v>
      </c>
      <c r="L106" s="477">
        <v>2</v>
      </c>
      <c r="M106" s="478">
        <v>1</v>
      </c>
      <c r="N106" s="479" t="s">
        <v>808</v>
      </c>
      <c r="O106" s="310" t="s">
        <v>624</v>
      </c>
      <c r="P106" s="311">
        <v>100</v>
      </c>
      <c r="Q106" s="311">
        <v>75</v>
      </c>
      <c r="R106" s="480" t="s">
        <v>427</v>
      </c>
      <c r="S106" s="313">
        <v>8900</v>
      </c>
      <c r="T106" s="306" t="s">
        <v>793</v>
      </c>
      <c r="U106" s="312" t="s">
        <v>429</v>
      </c>
      <c r="V106" s="309" t="s">
        <v>626</v>
      </c>
      <c r="W106" s="424">
        <v>43804</v>
      </c>
      <c r="X106" s="424">
        <v>43707.4</v>
      </c>
      <c r="Y106" s="425">
        <v>43725</v>
      </c>
      <c r="Z106" s="426">
        <v>43798.6</v>
      </c>
      <c r="AA106" s="425">
        <v>43851</v>
      </c>
      <c r="AB106" s="425">
        <v>43829</v>
      </c>
      <c r="AC106" s="427">
        <v>43856</v>
      </c>
      <c r="AD106" s="427">
        <v>43869</v>
      </c>
      <c r="AE106" s="428">
        <v>44048</v>
      </c>
      <c r="AF106" s="424">
        <v>44060</v>
      </c>
      <c r="AG106" s="424">
        <v>44062</v>
      </c>
      <c r="AH106" s="426">
        <v>44068</v>
      </c>
      <c r="AI106" s="418">
        <v>44070</v>
      </c>
      <c r="AJ106" s="425">
        <v>44097</v>
      </c>
      <c r="AK106" s="424">
        <v>44019</v>
      </c>
      <c r="AL106" s="424">
        <v>44071</v>
      </c>
      <c r="AM106" s="362">
        <v>1</v>
      </c>
    </row>
    <row r="107" spans="1:41" x14ac:dyDescent="0.25">
      <c r="A107" s="344">
        <v>111</v>
      </c>
      <c r="B107" s="322" t="s">
        <v>1</v>
      </c>
      <c r="C107" s="322" t="s">
        <v>67</v>
      </c>
      <c r="D107" s="409" t="str">
        <f>IFERROR(INDEX(dnc_capex_drivers!$1:$1048576, MATCH(live_ds!$I107,dnc_capex_drivers!$B:$B,0),MATCH("CAPEX SCENARIO",dnc_capex_drivers!$1:$1,0)),
INDEX(asset_level_drivers!$1:$1048576, MATCH("CAPEX SCENARIO",asset_level_drivers!$A:$A,0),MATCH(live_ds!$B107,asset_level_drivers!$1:$1,0)))</f>
        <v>HALCOMB A S286HD</v>
      </c>
      <c r="E107" s="322" t="str">
        <f t="shared" si="5"/>
        <v>GENERIC</v>
      </c>
      <c r="F107" s="322">
        <v>2050</v>
      </c>
      <c r="G107" s="410">
        <f>+INDEX(dnc_capex_drivers!$C$2:$C$1048576,MATCH(live_ds!$D107,dnc_capex_drivers!$B$2:$B$1048576,0),1)</f>
        <v>8900</v>
      </c>
      <c r="H107" s="345" t="s">
        <v>815</v>
      </c>
      <c r="I107" s="346" t="s">
        <v>278</v>
      </c>
      <c r="J107" s="421">
        <v>1</v>
      </c>
      <c r="K107" s="411" t="s">
        <v>812</v>
      </c>
      <c r="L107" s="348">
        <v>2</v>
      </c>
      <c r="M107" s="349">
        <v>2</v>
      </c>
      <c r="N107" s="423" t="s">
        <v>808</v>
      </c>
      <c r="O107" s="351" t="s">
        <v>624</v>
      </c>
      <c r="P107" s="352">
        <v>100</v>
      </c>
      <c r="Q107" s="352">
        <v>75</v>
      </c>
      <c r="R107" s="400" t="s">
        <v>427</v>
      </c>
      <c r="S107" s="354">
        <v>8900</v>
      </c>
      <c r="T107" s="347" t="s">
        <v>793</v>
      </c>
      <c r="U107" s="353" t="s">
        <v>429</v>
      </c>
      <c r="V107" s="350" t="s">
        <v>626</v>
      </c>
      <c r="W107" s="412">
        <v>43804</v>
      </c>
      <c r="X107" s="412">
        <v>43707.4</v>
      </c>
      <c r="Y107" s="412">
        <v>43725</v>
      </c>
      <c r="Z107" s="413">
        <v>43798.6</v>
      </c>
      <c r="AA107" s="414">
        <v>43859</v>
      </c>
      <c r="AB107" s="414">
        <v>43829</v>
      </c>
      <c r="AC107" s="415">
        <v>43866</v>
      </c>
      <c r="AD107" s="416">
        <v>43869</v>
      </c>
      <c r="AE107" s="417">
        <v>43904</v>
      </c>
      <c r="AF107" s="412">
        <v>43914</v>
      </c>
      <c r="AG107" s="412">
        <v>43917</v>
      </c>
      <c r="AH107" s="413">
        <v>43923</v>
      </c>
      <c r="AI107" s="418">
        <v>43924</v>
      </c>
      <c r="AJ107" s="414">
        <v>43938</v>
      </c>
      <c r="AK107" s="412">
        <v>44013</v>
      </c>
      <c r="AL107" s="412">
        <v>43925</v>
      </c>
      <c r="AM107" s="366">
        <v>1</v>
      </c>
    </row>
    <row r="108" spans="1:41" x14ac:dyDescent="0.25">
      <c r="A108" s="301">
        <v>112</v>
      </c>
      <c r="B108" s="301" t="s">
        <v>1</v>
      </c>
      <c r="C108" s="301" t="s">
        <v>67</v>
      </c>
      <c r="D108" s="419" t="str">
        <f>IFERROR(INDEX(dnc_capex_drivers!$1:$1048576, MATCH(live_ds!$I108,dnc_capex_drivers!$B:$B,0),MATCH("CAPEX SCENARIO",dnc_capex_drivers!$1:$1,0)),
INDEX(asset_level_drivers!$1:$1048576, MATCH("CAPEX SCENARIO",asset_level_drivers!$A:$A,0),MATCH(live_ds!$B108,asset_level_drivers!$1:$1,0)))</f>
        <v>HALCOMB A S273HU</v>
      </c>
      <c r="E108" s="301" t="str">
        <f t="shared" si="5"/>
        <v>GENERIC</v>
      </c>
      <c r="F108" s="301">
        <v>2050</v>
      </c>
      <c r="G108" s="420">
        <f>+INDEX(dnc_capex_drivers!$C$2:$C$1048576,MATCH(live_ds!$D108,dnc_capex_drivers!$B$2:$B$1048576,0),1)</f>
        <v>10300</v>
      </c>
      <c r="H108" s="304" t="s">
        <v>816</v>
      </c>
      <c r="I108" s="305" t="s">
        <v>279</v>
      </c>
      <c r="J108" s="394">
        <v>1</v>
      </c>
      <c r="K108" s="422" t="s">
        <v>817</v>
      </c>
      <c r="L108" s="307">
        <v>3</v>
      </c>
      <c r="M108" s="308">
        <v>1</v>
      </c>
      <c r="N108" s="479" t="s">
        <v>808</v>
      </c>
      <c r="O108" s="310" t="s">
        <v>624</v>
      </c>
      <c r="P108" s="311">
        <v>100</v>
      </c>
      <c r="Q108" s="311">
        <v>75</v>
      </c>
      <c r="R108" s="480" t="s">
        <v>427</v>
      </c>
      <c r="S108" s="313">
        <v>10300</v>
      </c>
      <c r="T108" s="306" t="s">
        <v>793</v>
      </c>
      <c r="U108" s="312" t="s">
        <v>429</v>
      </c>
      <c r="V108" s="309" t="s">
        <v>626</v>
      </c>
      <c r="W108" s="424">
        <v>43851</v>
      </c>
      <c r="X108" s="424">
        <v>43751.4</v>
      </c>
      <c r="Y108" s="425">
        <v>43754</v>
      </c>
      <c r="Z108" s="426">
        <v>43842.6</v>
      </c>
      <c r="AA108" s="425">
        <v>43873</v>
      </c>
      <c r="AB108" s="425">
        <v>43873</v>
      </c>
      <c r="AC108" s="427">
        <v>43878</v>
      </c>
      <c r="AD108" s="427">
        <v>43902</v>
      </c>
      <c r="AE108" s="428">
        <v>44063</v>
      </c>
      <c r="AF108" s="424">
        <v>44082</v>
      </c>
      <c r="AG108" s="424">
        <v>44084</v>
      </c>
      <c r="AH108" s="426">
        <v>44094</v>
      </c>
      <c r="AI108" s="418">
        <v>44097</v>
      </c>
      <c r="AJ108" s="425">
        <v>44127</v>
      </c>
      <c r="AK108" s="424">
        <v>44052</v>
      </c>
      <c r="AL108" s="424">
        <v>44098</v>
      </c>
      <c r="AM108" s="362">
        <v>1</v>
      </c>
    </row>
    <row r="109" spans="1:41" x14ac:dyDescent="0.25">
      <c r="A109" s="344">
        <v>113</v>
      </c>
      <c r="B109" s="322" t="s">
        <v>1</v>
      </c>
      <c r="C109" s="322" t="s">
        <v>67</v>
      </c>
      <c r="D109" s="409" t="str">
        <f>IFERROR(INDEX(dnc_capex_drivers!$1:$1048576, MATCH(live_ds!$I109,dnc_capex_drivers!$B:$B,0),MATCH("CAPEX SCENARIO",dnc_capex_drivers!$1:$1,0)),
INDEX(asset_level_drivers!$1:$1048576, MATCH("CAPEX SCENARIO",asset_level_drivers!$A:$A,0),MATCH(live_ds!$B109,asset_level_drivers!$1:$1,0)))</f>
        <v>HALCOMB A S274HM</v>
      </c>
      <c r="E109" s="322" t="str">
        <f t="shared" si="5"/>
        <v>GENERIC</v>
      </c>
      <c r="F109" s="322">
        <v>2050</v>
      </c>
      <c r="G109" s="410">
        <f>+INDEX(dnc_capex_drivers!$C$2:$C$1048576,MATCH(live_ds!$D109,dnc_capex_drivers!$B$2:$B$1048576,0),1)</f>
        <v>10300</v>
      </c>
      <c r="H109" s="345" t="s">
        <v>818</v>
      </c>
      <c r="I109" s="346" t="s">
        <v>280</v>
      </c>
      <c r="J109" s="421">
        <v>1</v>
      </c>
      <c r="K109" s="411" t="s">
        <v>817</v>
      </c>
      <c r="L109" s="348">
        <v>3</v>
      </c>
      <c r="M109" s="349">
        <v>2</v>
      </c>
      <c r="N109" s="423" t="s">
        <v>808</v>
      </c>
      <c r="O109" s="351" t="s">
        <v>624</v>
      </c>
      <c r="P109" s="352">
        <v>100</v>
      </c>
      <c r="Q109" s="352">
        <v>75</v>
      </c>
      <c r="R109" s="400" t="s">
        <v>427</v>
      </c>
      <c r="S109" s="354">
        <v>10300</v>
      </c>
      <c r="T109" s="347" t="s">
        <v>793</v>
      </c>
      <c r="U109" s="353" t="s">
        <v>429</v>
      </c>
      <c r="V109" s="350" t="s">
        <v>626</v>
      </c>
      <c r="W109" s="412">
        <v>43851</v>
      </c>
      <c r="X109" s="412">
        <v>43751.4</v>
      </c>
      <c r="Y109" s="412">
        <v>43754</v>
      </c>
      <c r="Z109" s="413">
        <v>43842.6</v>
      </c>
      <c r="AA109" s="414">
        <v>43881</v>
      </c>
      <c r="AB109" s="414">
        <v>43873</v>
      </c>
      <c r="AC109" s="415">
        <v>43891</v>
      </c>
      <c r="AD109" s="416">
        <v>43902</v>
      </c>
      <c r="AE109" s="417">
        <v>44063</v>
      </c>
      <c r="AF109" s="412">
        <v>44082</v>
      </c>
      <c r="AG109" s="412">
        <v>44084</v>
      </c>
      <c r="AH109" s="413">
        <v>44090</v>
      </c>
      <c r="AI109" s="418">
        <v>44097</v>
      </c>
      <c r="AJ109" s="414">
        <v>44127</v>
      </c>
      <c r="AK109" s="412">
        <v>44052</v>
      </c>
      <c r="AL109" s="412">
        <v>44097</v>
      </c>
      <c r="AM109" s="366">
        <v>1</v>
      </c>
    </row>
    <row r="110" spans="1:41" x14ac:dyDescent="0.25">
      <c r="A110" s="301">
        <f t="shared" ref="A110:A173" si="8">+A109+1</f>
        <v>114</v>
      </c>
      <c r="B110" s="301" t="s">
        <v>1</v>
      </c>
      <c r="C110" s="301" t="s">
        <v>67</v>
      </c>
      <c r="D110" s="419" t="str">
        <f>IFERROR(INDEX(dnc_capex_drivers!$1:$1048576, MATCH(live_ds!$I110,dnc_capex_drivers!$B:$B,0),MATCH("CAPEX SCENARIO",dnc_capex_drivers!$1:$1,0)),
INDEX(asset_level_drivers!$1:$1048576, MATCH("CAPEX SCENARIO",asset_level_drivers!$A:$A,0),MATCH(live_ds!$B110,asset_level_drivers!$1:$1,0)))</f>
        <v>HALCOMB A S274HA</v>
      </c>
      <c r="E110" s="301" t="str">
        <f t="shared" si="5"/>
        <v>GENERIC</v>
      </c>
      <c r="F110" s="301">
        <v>2050</v>
      </c>
      <c r="G110" s="420">
        <f>+INDEX(dnc_capex_drivers!$C$2:$C$1048576,MATCH(live_ds!$D110,dnc_capex_drivers!$B$2:$B$1048576,0),1)</f>
        <v>10300</v>
      </c>
      <c r="H110" s="304" t="s">
        <v>819</v>
      </c>
      <c r="I110" s="305" t="s">
        <v>281</v>
      </c>
      <c r="J110" s="394">
        <v>1</v>
      </c>
      <c r="K110" s="422" t="s">
        <v>817</v>
      </c>
      <c r="L110" s="307">
        <v>3</v>
      </c>
      <c r="M110" s="308">
        <v>3</v>
      </c>
      <c r="N110" s="481" t="s">
        <v>808</v>
      </c>
      <c r="O110" s="310" t="s">
        <v>624</v>
      </c>
      <c r="P110" s="311">
        <v>100</v>
      </c>
      <c r="Q110" s="311">
        <v>75</v>
      </c>
      <c r="R110" s="480" t="s">
        <v>427</v>
      </c>
      <c r="S110" s="313">
        <v>10300</v>
      </c>
      <c r="T110" s="306" t="s">
        <v>820</v>
      </c>
      <c r="U110" s="312" t="s">
        <v>429</v>
      </c>
      <c r="V110" s="309" t="s">
        <v>626</v>
      </c>
      <c r="W110" s="424">
        <v>43851</v>
      </c>
      <c r="X110" s="424">
        <v>43751.4</v>
      </c>
      <c r="Y110" s="425">
        <v>43754</v>
      </c>
      <c r="Z110" s="426">
        <v>43842.6</v>
      </c>
      <c r="AA110" s="425">
        <v>43894</v>
      </c>
      <c r="AB110" s="425">
        <v>43873</v>
      </c>
      <c r="AC110" s="427">
        <v>43899</v>
      </c>
      <c r="AD110" s="427">
        <v>43902</v>
      </c>
      <c r="AE110" s="428">
        <v>44063</v>
      </c>
      <c r="AF110" s="424">
        <v>44082</v>
      </c>
      <c r="AG110" s="424">
        <v>44084</v>
      </c>
      <c r="AH110" s="426">
        <v>44087</v>
      </c>
      <c r="AI110" s="418">
        <v>44097</v>
      </c>
      <c r="AJ110" s="425">
        <v>44127</v>
      </c>
      <c r="AK110" s="424">
        <v>44052</v>
      </c>
      <c r="AL110" s="424">
        <v>44125</v>
      </c>
      <c r="AM110" s="362">
        <v>1</v>
      </c>
    </row>
    <row r="111" spans="1:41" x14ac:dyDescent="0.25">
      <c r="A111" s="641">
        <f t="shared" si="8"/>
        <v>115</v>
      </c>
      <c r="B111" s="642" t="s">
        <v>881</v>
      </c>
      <c r="C111" s="642" t="s">
        <v>67</v>
      </c>
      <c r="D111" s="643" t="str">
        <f>IFERROR(INDEX(dnc_capex_drivers!$1:$1048576, MATCH(live_ds!$I111,dnc_capex_drivers!$B:$B,0),MATCH("CAPEX SCENARIO",dnc_capex_drivers!$1:$1,0)),
INDEX(asset_level_drivers!$1:$1048576, MATCH("CAPEX SCENARIO",asset_level_drivers!$A:$A,0),MATCH(live_ds!$B111,asset_level_drivers!$1:$1,0)))</f>
        <v>MUNSON C 2001H</v>
      </c>
      <c r="E111" s="642" t="str">
        <f t="shared" si="5"/>
        <v>GENERIC</v>
      </c>
      <c r="F111" s="642">
        <v>2050</v>
      </c>
      <c r="G111" s="644">
        <f>+INDEX(dnc_capex_drivers!$C$2:$C$1048576,MATCH(live_ds!$D111,dnc_capex_drivers!$B$2:$B$1048576,0),1)</f>
        <v>10000</v>
      </c>
      <c r="H111" s="482" t="s">
        <v>821</v>
      </c>
      <c r="I111" s="483" t="s">
        <v>293</v>
      </c>
      <c r="J111" s="484">
        <v>2</v>
      </c>
      <c r="K111" s="485" t="s">
        <v>822</v>
      </c>
      <c r="L111" s="486">
        <v>1</v>
      </c>
      <c r="M111" s="487">
        <v>1</v>
      </c>
      <c r="N111" s="488" t="s">
        <v>875</v>
      </c>
      <c r="O111" s="484" t="s">
        <v>823</v>
      </c>
      <c r="P111" s="488">
        <v>100</v>
      </c>
      <c r="Q111" s="488">
        <v>75</v>
      </c>
      <c r="R111" s="488" t="s">
        <v>824</v>
      </c>
      <c r="S111" s="489">
        <v>10000</v>
      </c>
      <c r="T111" s="490" t="s">
        <v>825</v>
      </c>
      <c r="U111" s="491" t="s">
        <v>826</v>
      </c>
      <c r="V111" s="492" t="s">
        <v>827</v>
      </c>
      <c r="W111" s="493">
        <v>42005</v>
      </c>
      <c r="X111" s="493">
        <v>42005</v>
      </c>
      <c r="Y111" s="493">
        <v>42005</v>
      </c>
      <c r="Z111" s="494">
        <v>42005</v>
      </c>
      <c r="AA111" s="495">
        <v>42005</v>
      </c>
      <c r="AB111" s="495">
        <v>42005</v>
      </c>
      <c r="AC111" s="496">
        <v>42005</v>
      </c>
      <c r="AD111" s="497">
        <v>42005</v>
      </c>
      <c r="AE111" s="498">
        <v>80848</v>
      </c>
      <c r="AF111" s="493">
        <v>80858.5</v>
      </c>
      <c r="AG111" s="493">
        <v>80859.5</v>
      </c>
      <c r="AH111" s="494">
        <v>80862.5</v>
      </c>
      <c r="AI111" s="499">
        <v>80863.5</v>
      </c>
      <c r="AJ111" s="495">
        <v>80893.5</v>
      </c>
      <c r="AK111" s="493">
        <v>42005</v>
      </c>
      <c r="AL111" s="429"/>
      <c r="AM111" s="500">
        <v>1</v>
      </c>
      <c r="AO111" s="585"/>
    </row>
    <row r="112" spans="1:41" x14ac:dyDescent="0.25">
      <c r="A112" s="645">
        <f t="shared" si="8"/>
        <v>116</v>
      </c>
      <c r="B112" s="645" t="s">
        <v>881</v>
      </c>
      <c r="C112" s="645" t="s">
        <v>67</v>
      </c>
      <c r="D112" s="646" t="str">
        <f>IFERROR(INDEX(dnc_capex_drivers!$1:$1048576, MATCH(live_ds!$I112,dnc_capex_drivers!$B:$B,0),MATCH("CAPEX SCENARIO",dnc_capex_drivers!$1:$1,0)),
INDEX(asset_level_drivers!$1:$1048576, MATCH("CAPEX SCENARIO",asset_level_drivers!$A:$A,0),MATCH(live_ds!$B112,asset_level_drivers!$1:$1,0)))</f>
        <v>MUNSON C S284HM</v>
      </c>
      <c r="E112" s="645" t="str">
        <f t="shared" si="5"/>
        <v>GENERIC</v>
      </c>
      <c r="F112" s="645">
        <v>2050</v>
      </c>
      <c r="G112" s="647">
        <f>+INDEX(dnc_capex_drivers!$C$2:$C$1048576,MATCH(live_ds!$D112,dnc_capex_drivers!$B$2:$B$1048576,0),1)</f>
        <v>8000</v>
      </c>
      <c r="H112" s="501" t="s">
        <v>828</v>
      </c>
      <c r="I112" s="502" t="s">
        <v>282</v>
      </c>
      <c r="J112" s="394">
        <v>1</v>
      </c>
      <c r="K112" s="503" t="s">
        <v>829</v>
      </c>
      <c r="L112" s="504">
        <v>3</v>
      </c>
      <c r="M112" s="505">
        <v>1</v>
      </c>
      <c r="N112" s="481" t="s">
        <v>808</v>
      </c>
      <c r="O112" s="506" t="s">
        <v>823</v>
      </c>
      <c r="P112" s="507">
        <v>100</v>
      </c>
      <c r="Q112" s="507">
        <v>75</v>
      </c>
      <c r="R112" s="400" t="s">
        <v>427</v>
      </c>
      <c r="S112" s="508">
        <v>8000</v>
      </c>
      <c r="T112" s="509" t="s">
        <v>793</v>
      </c>
      <c r="U112" s="510" t="s">
        <v>839</v>
      </c>
      <c r="V112" s="511" t="s">
        <v>827</v>
      </c>
      <c r="W112" s="434">
        <v>44127</v>
      </c>
      <c r="X112" s="434">
        <v>42005</v>
      </c>
      <c r="Y112" s="512">
        <v>44119</v>
      </c>
      <c r="Z112" s="435">
        <v>42005</v>
      </c>
      <c r="AA112" s="512">
        <v>44139</v>
      </c>
      <c r="AB112" s="512">
        <v>44139</v>
      </c>
      <c r="AC112" s="513">
        <v>44144</v>
      </c>
      <c r="AD112" s="513">
        <v>44159</v>
      </c>
      <c r="AE112" s="514">
        <v>44163</v>
      </c>
      <c r="AF112" s="434">
        <v>44183</v>
      </c>
      <c r="AG112" s="434">
        <v>44185</v>
      </c>
      <c r="AH112" s="435">
        <v>44201</v>
      </c>
      <c r="AI112" s="515">
        <v>44204</v>
      </c>
      <c r="AJ112" s="512">
        <v>44228</v>
      </c>
      <c r="AK112" s="434">
        <v>44291</v>
      </c>
      <c r="AL112" s="434">
        <v>44205</v>
      </c>
      <c r="AM112" s="516">
        <v>1</v>
      </c>
    </row>
    <row r="113" spans="1:41" x14ac:dyDescent="0.25">
      <c r="A113" s="344">
        <f t="shared" si="8"/>
        <v>117</v>
      </c>
      <c r="B113" s="322" t="s">
        <v>881</v>
      </c>
      <c r="C113" s="322" t="s">
        <v>67</v>
      </c>
      <c r="D113" s="409" t="str">
        <f>IFERROR(INDEX(dnc_capex_drivers!$1:$1048576, MATCH(live_ds!$I113,dnc_capex_drivers!$B:$B,0),MATCH("CAPEX SCENARIO",dnc_capex_drivers!$1:$1,0)),
INDEX(asset_level_drivers!$1:$1048576, MATCH("CAPEX SCENARIO",asset_level_drivers!$A:$A,0),MATCH(live_ds!$B113,asset_level_drivers!$1:$1,0)))</f>
        <v>MUNSON C S285HU</v>
      </c>
      <c r="E113" s="322" t="str">
        <f t="shared" si="5"/>
        <v>GENERIC</v>
      </c>
      <c r="F113" s="322">
        <v>2050</v>
      </c>
      <c r="G113" s="410">
        <f>+INDEX(dnc_capex_drivers!$C$2:$C$1048576,MATCH(live_ds!$D113,dnc_capex_drivers!$B$2:$B$1048576,0),1)</f>
        <v>8000</v>
      </c>
      <c r="H113" s="517" t="s">
        <v>831</v>
      </c>
      <c r="I113" s="518" t="s">
        <v>283</v>
      </c>
      <c r="J113" s="394">
        <v>1</v>
      </c>
      <c r="K113" s="519" t="s">
        <v>829</v>
      </c>
      <c r="L113" s="520">
        <v>3</v>
      </c>
      <c r="M113" s="521">
        <v>2</v>
      </c>
      <c r="N113" s="481" t="s">
        <v>808</v>
      </c>
      <c r="O113" s="522" t="s">
        <v>823</v>
      </c>
      <c r="P113" s="523">
        <v>100</v>
      </c>
      <c r="Q113" s="523">
        <v>75</v>
      </c>
      <c r="R113" s="400" t="s">
        <v>427</v>
      </c>
      <c r="S113" s="524">
        <v>8000</v>
      </c>
      <c r="T113" s="525" t="s">
        <v>793</v>
      </c>
      <c r="U113" s="526" t="s">
        <v>839</v>
      </c>
      <c r="V113" s="527" t="s">
        <v>827</v>
      </c>
      <c r="W113" s="429">
        <v>44127</v>
      </c>
      <c r="X113" s="429">
        <v>42005</v>
      </c>
      <c r="Y113" s="429">
        <v>44119</v>
      </c>
      <c r="Z113" s="430">
        <v>42005</v>
      </c>
      <c r="AA113" s="431">
        <v>44147</v>
      </c>
      <c r="AB113" s="431">
        <v>44139</v>
      </c>
      <c r="AC113" s="432">
        <v>44150</v>
      </c>
      <c r="AD113" s="433">
        <v>44159</v>
      </c>
      <c r="AE113" s="528">
        <v>44163</v>
      </c>
      <c r="AF113" s="429">
        <v>44183</v>
      </c>
      <c r="AG113" s="429">
        <v>44185</v>
      </c>
      <c r="AH113" s="430">
        <v>44201</v>
      </c>
      <c r="AI113" s="515">
        <v>44204</v>
      </c>
      <c r="AJ113" s="431">
        <v>44228</v>
      </c>
      <c r="AK113" s="429">
        <v>44291</v>
      </c>
      <c r="AL113" s="429">
        <v>44205</v>
      </c>
      <c r="AM113" s="500">
        <v>1</v>
      </c>
    </row>
    <row r="114" spans="1:41" x14ac:dyDescent="0.25">
      <c r="A114" s="301">
        <f t="shared" si="8"/>
        <v>118</v>
      </c>
      <c r="B114" s="301" t="s">
        <v>881</v>
      </c>
      <c r="C114" s="301" t="s">
        <v>67</v>
      </c>
      <c r="D114" s="419" t="str">
        <f>IFERROR(INDEX(dnc_capex_drivers!$1:$1048576, MATCH(live_ds!$I114,dnc_capex_drivers!$B:$B,0),MATCH("CAPEX SCENARIO",dnc_capex_drivers!$1:$1,0)),
INDEX(asset_level_drivers!$1:$1048576, MATCH("CAPEX SCENARIO",asset_level_drivers!$A:$A,0),MATCH(live_ds!$B114,asset_level_drivers!$1:$1,0)))</f>
        <v>MUNSON C S286HM</v>
      </c>
      <c r="E114" s="301" t="str">
        <f t="shared" si="5"/>
        <v>GENERIC</v>
      </c>
      <c r="F114" s="301">
        <v>2050</v>
      </c>
      <c r="G114" s="420">
        <f>+INDEX(dnc_capex_drivers!$C$2:$C$1048576,MATCH(live_ds!$D114,dnc_capex_drivers!$B$2:$B$1048576,0),1)</f>
        <v>8000</v>
      </c>
      <c r="H114" s="529" t="s">
        <v>832</v>
      </c>
      <c r="I114" s="530" t="s">
        <v>284</v>
      </c>
      <c r="J114" s="531">
        <v>1</v>
      </c>
      <c r="K114" s="532" t="s">
        <v>829</v>
      </c>
      <c r="L114" s="533">
        <v>3</v>
      </c>
      <c r="M114" s="534">
        <v>3</v>
      </c>
      <c r="N114" s="479" t="s">
        <v>808</v>
      </c>
      <c r="O114" s="535" t="s">
        <v>823</v>
      </c>
      <c r="P114" s="536">
        <v>100</v>
      </c>
      <c r="Q114" s="536">
        <v>75</v>
      </c>
      <c r="R114" s="400" t="s">
        <v>427</v>
      </c>
      <c r="S114" s="537">
        <v>8000</v>
      </c>
      <c r="T114" s="538" t="s">
        <v>793</v>
      </c>
      <c r="U114" s="539" t="s">
        <v>839</v>
      </c>
      <c r="V114" s="540" t="s">
        <v>827</v>
      </c>
      <c r="W114" s="541">
        <v>44127</v>
      </c>
      <c r="X114" s="541">
        <v>42005</v>
      </c>
      <c r="Y114" s="542">
        <v>44119</v>
      </c>
      <c r="Z114" s="543">
        <v>42005</v>
      </c>
      <c r="AA114" s="542">
        <v>44152</v>
      </c>
      <c r="AB114" s="542">
        <v>44139</v>
      </c>
      <c r="AC114" s="544">
        <v>44157</v>
      </c>
      <c r="AD114" s="544">
        <v>44159</v>
      </c>
      <c r="AE114" s="545">
        <v>44163</v>
      </c>
      <c r="AF114" s="541">
        <v>44183</v>
      </c>
      <c r="AG114" s="541">
        <v>44185</v>
      </c>
      <c r="AH114" s="543">
        <v>44201</v>
      </c>
      <c r="AI114" s="546">
        <v>44204</v>
      </c>
      <c r="AJ114" s="542">
        <v>44228</v>
      </c>
      <c r="AK114" s="541">
        <v>44291</v>
      </c>
      <c r="AL114" s="434">
        <v>44206</v>
      </c>
      <c r="AM114" s="516">
        <v>1</v>
      </c>
    </row>
    <row r="115" spans="1:41" x14ac:dyDescent="0.25">
      <c r="A115" s="641">
        <f t="shared" si="8"/>
        <v>119</v>
      </c>
      <c r="B115" s="642" t="s">
        <v>1</v>
      </c>
      <c r="C115" s="642" t="s">
        <v>67</v>
      </c>
      <c r="D115" s="643" t="str">
        <f>IFERROR(INDEX(dnc_capex_drivers!$1:$1048576, MATCH(live_ds!$I115,dnc_capex_drivers!$B:$B,0),MATCH("CAPEX SCENARIO",dnc_capex_drivers!$1:$1,0)),
INDEX(asset_level_drivers!$1:$1048576, MATCH("CAPEX SCENARIO",asset_level_drivers!$A:$A,0),MATCH(live_ds!$B115,asset_level_drivers!$1:$1,0)))</f>
        <v>FARMAR DD S548HM</v>
      </c>
      <c r="E115" s="642" t="str">
        <f t="shared" si="5"/>
        <v>B3</v>
      </c>
      <c r="F115" s="642">
        <v>2050</v>
      </c>
      <c r="G115" s="644">
        <f>+INDEX(dnc_capex_drivers!$C$2:$C$1048576,MATCH(live_ds!$D115,dnc_capex_drivers!$B$2:$B$1048576,0),1)</f>
        <v>9400</v>
      </c>
      <c r="H115" s="345" t="s">
        <v>833</v>
      </c>
      <c r="I115" s="346" t="s">
        <v>285</v>
      </c>
      <c r="J115" s="547">
        <v>2</v>
      </c>
      <c r="K115" s="411" t="s">
        <v>834</v>
      </c>
      <c r="L115" s="348">
        <v>4</v>
      </c>
      <c r="M115" s="349">
        <v>1</v>
      </c>
      <c r="N115" s="352" t="s">
        <v>835</v>
      </c>
      <c r="O115" s="351" t="s">
        <v>426</v>
      </c>
      <c r="P115" s="352">
        <v>100</v>
      </c>
      <c r="Q115" s="352">
        <v>75</v>
      </c>
      <c r="R115" s="617" t="s">
        <v>836</v>
      </c>
      <c r="S115" s="354">
        <v>9400</v>
      </c>
      <c r="T115" s="347" t="s">
        <v>793</v>
      </c>
      <c r="U115" s="353" t="s">
        <v>826</v>
      </c>
      <c r="V115" s="350" t="s">
        <v>837</v>
      </c>
      <c r="W115" s="412">
        <v>43902</v>
      </c>
      <c r="X115" s="412">
        <v>43784.4</v>
      </c>
      <c r="Y115" s="412">
        <v>43859</v>
      </c>
      <c r="Z115" s="413">
        <v>43875.6</v>
      </c>
      <c r="AA115" s="414">
        <v>43906</v>
      </c>
      <c r="AB115" s="414">
        <v>43906</v>
      </c>
      <c r="AC115" s="415">
        <v>43917</v>
      </c>
      <c r="AD115" s="416">
        <v>43920</v>
      </c>
      <c r="AE115" s="548">
        <v>44252</v>
      </c>
      <c r="AF115" s="549">
        <v>44277</v>
      </c>
      <c r="AG115" s="549">
        <v>44282</v>
      </c>
      <c r="AH115" s="550">
        <v>44295</v>
      </c>
      <c r="AI115" s="418">
        <v>44296</v>
      </c>
      <c r="AJ115" s="551">
        <v>44326</v>
      </c>
      <c r="AK115" s="549">
        <v>44070</v>
      </c>
      <c r="AL115" s="412"/>
      <c r="AM115" s="366">
        <v>1</v>
      </c>
    </row>
    <row r="116" spans="1:41" x14ac:dyDescent="0.25">
      <c r="A116" s="301">
        <f t="shared" si="8"/>
        <v>120</v>
      </c>
      <c r="B116" s="301" t="s">
        <v>1</v>
      </c>
      <c r="C116" s="301" t="s">
        <v>67</v>
      </c>
      <c r="D116" s="419" t="str">
        <f>IFERROR(INDEX(dnc_capex_drivers!$1:$1048576, MATCH(live_ds!$I116,dnc_capex_drivers!$B:$B,0),MATCH("CAPEX SCENARIO",dnc_capex_drivers!$1:$1,0)),
INDEX(asset_level_drivers!$1:$1048576, MATCH("CAPEX SCENARIO",asset_level_drivers!$A:$A,0),MATCH(live_ds!$B116,asset_level_drivers!$1:$1,0)))</f>
        <v>FARMAR DC S545HM</v>
      </c>
      <c r="E116" s="301" t="str">
        <f t="shared" si="5"/>
        <v>B3</v>
      </c>
      <c r="F116" s="301">
        <v>2050</v>
      </c>
      <c r="G116" s="420">
        <f>+INDEX(dnc_capex_drivers!$C$2:$C$1048576,MATCH(live_ds!$D116,dnc_capex_drivers!$B$2:$B$1048576,0),1)</f>
        <v>9400</v>
      </c>
      <c r="H116" s="304" t="s">
        <v>838</v>
      </c>
      <c r="I116" s="305" t="s">
        <v>286</v>
      </c>
      <c r="J116" s="552">
        <v>2</v>
      </c>
      <c r="K116" s="422" t="s">
        <v>834</v>
      </c>
      <c r="L116" s="307">
        <v>4</v>
      </c>
      <c r="M116" s="308">
        <v>2</v>
      </c>
      <c r="N116" s="311" t="s">
        <v>835</v>
      </c>
      <c r="O116" s="310" t="s">
        <v>426</v>
      </c>
      <c r="P116" s="311">
        <v>100</v>
      </c>
      <c r="Q116" s="311">
        <v>75</v>
      </c>
      <c r="R116" s="311" t="s">
        <v>830</v>
      </c>
      <c r="S116" s="313">
        <v>9400</v>
      </c>
      <c r="T116" s="306" t="s">
        <v>793</v>
      </c>
      <c r="U116" s="312" t="s">
        <v>92</v>
      </c>
      <c r="V116" s="309" t="s">
        <v>837</v>
      </c>
      <c r="W116" s="424">
        <v>43902</v>
      </c>
      <c r="X116" s="424">
        <v>44041.4</v>
      </c>
      <c r="Y116" s="425">
        <v>44071.8</v>
      </c>
      <c r="Z116" s="426">
        <v>44132.6</v>
      </c>
      <c r="AA116" s="425">
        <v>44163</v>
      </c>
      <c r="AB116" s="425">
        <v>44163</v>
      </c>
      <c r="AC116" s="427">
        <v>44169</v>
      </c>
      <c r="AD116" s="427">
        <v>44189</v>
      </c>
      <c r="AE116" s="553">
        <v>44252</v>
      </c>
      <c r="AF116" s="549">
        <v>44277</v>
      </c>
      <c r="AG116" s="549">
        <v>44282</v>
      </c>
      <c r="AH116" s="550">
        <v>44295</v>
      </c>
      <c r="AI116" s="418">
        <v>44296</v>
      </c>
      <c r="AJ116" s="551">
        <v>44326</v>
      </c>
      <c r="AK116" s="549">
        <v>44339</v>
      </c>
      <c r="AL116" s="424"/>
      <c r="AM116" s="362">
        <v>1</v>
      </c>
    </row>
    <row r="117" spans="1:41" x14ac:dyDescent="0.25">
      <c r="A117" s="344">
        <f t="shared" si="8"/>
        <v>121</v>
      </c>
      <c r="B117" s="322" t="s">
        <v>1</v>
      </c>
      <c r="C117" s="322" t="s">
        <v>67</v>
      </c>
      <c r="D117" s="409" t="str">
        <f>IFERROR(INDEX(dnc_capex_drivers!$1:$1048576, MATCH(live_ds!$I117,dnc_capex_drivers!$B:$B,0),MATCH("CAPEX SCENARIO",dnc_capex_drivers!$1:$1,0)),
INDEX(asset_level_drivers!$1:$1048576, MATCH("CAPEX SCENARIO",asset_level_drivers!$A:$A,0),MATCH(live_ds!$B117,asset_level_drivers!$1:$1,0)))</f>
        <v>FARMAR DB S544HU</v>
      </c>
      <c r="E117" s="322" t="str">
        <f t="shared" si="5"/>
        <v>B1</v>
      </c>
      <c r="F117" s="322">
        <v>2050</v>
      </c>
      <c r="G117" s="410">
        <f>+INDEX(dnc_capex_drivers!$C$2:$C$1048576,MATCH(live_ds!$D117,dnc_capex_drivers!$B$2:$B$1048576,0),1)</f>
        <v>9400</v>
      </c>
      <c r="H117" s="345" t="s">
        <v>840</v>
      </c>
      <c r="I117" s="346" t="s">
        <v>287</v>
      </c>
      <c r="J117" s="547">
        <v>2</v>
      </c>
      <c r="K117" s="411" t="s">
        <v>834</v>
      </c>
      <c r="L117" s="348">
        <v>4</v>
      </c>
      <c r="M117" s="349">
        <v>3</v>
      </c>
      <c r="N117" s="352" t="s">
        <v>792</v>
      </c>
      <c r="O117" s="351" t="s">
        <v>426</v>
      </c>
      <c r="P117" s="352">
        <v>100</v>
      </c>
      <c r="Q117" s="352">
        <v>75</v>
      </c>
      <c r="R117" s="352" t="s">
        <v>830</v>
      </c>
      <c r="S117" s="354">
        <v>9400</v>
      </c>
      <c r="T117" s="347" t="s">
        <v>793</v>
      </c>
      <c r="U117" s="353" t="s">
        <v>92</v>
      </c>
      <c r="V117" s="350" t="s">
        <v>837</v>
      </c>
      <c r="W117" s="412">
        <v>43902</v>
      </c>
      <c r="X117" s="412">
        <v>44041.4</v>
      </c>
      <c r="Y117" s="412">
        <v>44071.8</v>
      </c>
      <c r="Z117" s="413">
        <v>44132.6</v>
      </c>
      <c r="AA117" s="414">
        <v>44171</v>
      </c>
      <c r="AB117" s="414">
        <v>44163</v>
      </c>
      <c r="AC117" s="415">
        <v>44175</v>
      </c>
      <c r="AD117" s="416">
        <v>44189</v>
      </c>
      <c r="AE117" s="553">
        <v>44263</v>
      </c>
      <c r="AF117" s="549">
        <v>44277</v>
      </c>
      <c r="AG117" s="549">
        <v>44282</v>
      </c>
      <c r="AH117" s="550">
        <v>44295</v>
      </c>
      <c r="AI117" s="418">
        <v>44296</v>
      </c>
      <c r="AJ117" s="551">
        <v>44326</v>
      </c>
      <c r="AK117" s="549">
        <v>44339</v>
      </c>
      <c r="AL117" s="412"/>
      <c r="AM117" s="366">
        <v>1</v>
      </c>
    </row>
    <row r="118" spans="1:41" x14ac:dyDescent="0.25">
      <c r="A118" s="301">
        <f t="shared" si="8"/>
        <v>122</v>
      </c>
      <c r="B118" s="301" t="s">
        <v>1</v>
      </c>
      <c r="C118" s="301" t="s">
        <v>67</v>
      </c>
      <c r="D118" s="419" t="str">
        <f>IFERROR(INDEX(dnc_capex_drivers!$1:$1048576, MATCH(live_ds!$I118,dnc_capex_drivers!$B:$B,0),MATCH("CAPEX SCENARIO",dnc_capex_drivers!$1:$1,0)),
INDEX(asset_level_drivers!$1:$1048576, MATCH("CAPEX SCENARIO",asset_level_drivers!$A:$A,0),MATCH(live_ds!$B118,asset_level_drivers!$1:$1,0)))</f>
        <v>FARMAR DA S541HM</v>
      </c>
      <c r="E118" s="301" t="str">
        <f t="shared" si="5"/>
        <v>B3</v>
      </c>
      <c r="F118" s="301">
        <v>2050</v>
      </c>
      <c r="G118" s="420">
        <f>+INDEX(dnc_capex_drivers!$C$2:$C$1048576,MATCH(live_ds!$D118,dnc_capex_drivers!$B$2:$B$1048576,0),1)</f>
        <v>9400</v>
      </c>
      <c r="H118" s="554" t="s">
        <v>841</v>
      </c>
      <c r="I118" s="555" t="s">
        <v>288</v>
      </c>
      <c r="J118" s="556">
        <v>2</v>
      </c>
      <c r="K118" s="557" t="s">
        <v>834</v>
      </c>
      <c r="L118" s="558">
        <v>4</v>
      </c>
      <c r="M118" s="559">
        <v>4</v>
      </c>
      <c r="N118" s="560" t="s">
        <v>835</v>
      </c>
      <c r="O118" s="556" t="s">
        <v>426</v>
      </c>
      <c r="P118" s="560">
        <v>100</v>
      </c>
      <c r="Q118" s="560">
        <v>75</v>
      </c>
      <c r="R118" s="560" t="s">
        <v>830</v>
      </c>
      <c r="S118" s="561">
        <v>9400</v>
      </c>
      <c r="T118" s="562" t="s">
        <v>793</v>
      </c>
      <c r="U118" s="563" t="s">
        <v>92</v>
      </c>
      <c r="V118" s="564" t="s">
        <v>837</v>
      </c>
      <c r="W118" s="565">
        <v>43902</v>
      </c>
      <c r="X118" s="566">
        <v>44041.4</v>
      </c>
      <c r="Y118" s="566">
        <v>44071.8</v>
      </c>
      <c r="Z118" s="567">
        <v>44132.6</v>
      </c>
      <c r="AA118" s="566">
        <v>44177</v>
      </c>
      <c r="AB118" s="566">
        <v>44163</v>
      </c>
      <c r="AC118" s="566">
        <v>44184</v>
      </c>
      <c r="AD118" s="567">
        <v>44189</v>
      </c>
      <c r="AE118" s="568">
        <v>44263</v>
      </c>
      <c r="AF118" s="568">
        <v>44277</v>
      </c>
      <c r="AG118" s="568">
        <v>44282</v>
      </c>
      <c r="AH118" s="569">
        <v>44295</v>
      </c>
      <c r="AI118" s="616">
        <v>44296</v>
      </c>
      <c r="AJ118" s="570">
        <v>44326</v>
      </c>
      <c r="AK118" s="568">
        <v>44339</v>
      </c>
      <c r="AL118" s="424"/>
      <c r="AM118" s="362">
        <v>1</v>
      </c>
    </row>
    <row r="119" spans="1:41" x14ac:dyDescent="0.25">
      <c r="A119" s="641">
        <f t="shared" si="8"/>
        <v>123</v>
      </c>
      <c r="B119" s="642" t="s">
        <v>881</v>
      </c>
      <c r="C119" s="642" t="s">
        <v>67</v>
      </c>
      <c r="D119" s="643" t="str">
        <f>IFERROR(INDEX(dnc_capex_drivers!$1:$1048576, MATCH(live_ds!$I119,dnc_capex_drivers!$B:$B,0),MATCH("CAPEX SCENARIO",dnc_capex_drivers!$1:$1,0)),
INDEX(asset_level_drivers!$1:$1048576, MATCH("CAPEX SCENARIO",asset_level_drivers!$A:$A,0),MATCH(live_ds!$B119,asset_level_drivers!$1:$1,0)))</f>
        <v>MUNSON C N283HU</v>
      </c>
      <c r="E119" s="642" t="str">
        <f t="shared" si="5"/>
        <v>GENERIC</v>
      </c>
      <c r="F119" s="642">
        <v>2050</v>
      </c>
      <c r="G119" s="644">
        <f>+INDEX(dnc_capex_drivers!$C$2:$C$1048576,MATCH(live_ds!$D119,dnc_capex_drivers!$B$2:$B$1048576,0),1)</f>
        <v>7460</v>
      </c>
      <c r="H119" s="517" t="s">
        <v>842</v>
      </c>
      <c r="I119" s="518" t="s">
        <v>843</v>
      </c>
      <c r="J119" s="525">
        <v>2</v>
      </c>
      <c r="K119" s="519" t="s">
        <v>844</v>
      </c>
      <c r="L119" s="520">
        <v>4</v>
      </c>
      <c r="M119" s="521">
        <v>1</v>
      </c>
      <c r="N119" s="523" t="s">
        <v>875</v>
      </c>
      <c r="O119" s="522" t="s">
        <v>823</v>
      </c>
      <c r="P119" s="523">
        <v>100</v>
      </c>
      <c r="Q119" s="523">
        <v>75</v>
      </c>
      <c r="R119" s="526" t="s">
        <v>830</v>
      </c>
      <c r="S119" s="524">
        <v>8000</v>
      </c>
      <c r="T119" s="525" t="s">
        <v>793</v>
      </c>
      <c r="U119" s="526" t="s">
        <v>826</v>
      </c>
      <c r="V119" s="527" t="s">
        <v>827</v>
      </c>
      <c r="W119" s="429">
        <v>44286.8</v>
      </c>
      <c r="X119" s="429">
        <v>44256.4</v>
      </c>
      <c r="Y119" s="429">
        <v>44286.8</v>
      </c>
      <c r="Z119" s="430">
        <v>44347.6</v>
      </c>
      <c r="AA119" s="431">
        <v>44378</v>
      </c>
      <c r="AB119" s="431">
        <v>44378</v>
      </c>
      <c r="AC119" s="432">
        <v>44390</v>
      </c>
      <c r="AD119" s="433">
        <v>44426</v>
      </c>
      <c r="AE119" s="571">
        <v>44431</v>
      </c>
      <c r="AF119" s="572">
        <v>44455</v>
      </c>
      <c r="AG119" s="572">
        <v>44456</v>
      </c>
      <c r="AH119" s="573">
        <v>44468</v>
      </c>
      <c r="AI119" s="515">
        <v>44469</v>
      </c>
      <c r="AJ119" s="574">
        <v>44499</v>
      </c>
      <c r="AK119" s="572">
        <v>44558</v>
      </c>
      <c r="AL119" s="378"/>
      <c r="AM119" s="366">
        <v>0</v>
      </c>
      <c r="AO119" s="665"/>
    </row>
    <row r="120" spans="1:41" x14ac:dyDescent="0.25">
      <c r="A120" s="301">
        <f t="shared" si="8"/>
        <v>124</v>
      </c>
      <c r="B120" s="301" t="s">
        <v>881</v>
      </c>
      <c r="C120" s="301" t="s">
        <v>67</v>
      </c>
      <c r="D120" s="419" t="str">
        <f>IFERROR(INDEX(dnc_capex_drivers!$1:$1048576, MATCH(live_ds!$I120,dnc_capex_drivers!$B:$B,0),MATCH("CAPEX SCENARIO",dnc_capex_drivers!$1:$1,0)),
INDEX(asset_level_drivers!$1:$1048576, MATCH("CAPEX SCENARIO",asset_level_drivers!$A:$A,0),MATCH(live_ds!$B120,asset_level_drivers!$1:$1,0)))</f>
        <v>MUNSON C N284HM</v>
      </c>
      <c r="E120" s="301" t="str">
        <f t="shared" si="5"/>
        <v>GENERIC</v>
      </c>
      <c r="F120" s="301">
        <v>2050</v>
      </c>
      <c r="G120" s="420">
        <f>+INDEX(dnc_capex_drivers!$C$2:$C$1048576,MATCH(live_ds!$D120,dnc_capex_drivers!$B$2:$B$1048576,0),1)</f>
        <v>7460</v>
      </c>
      <c r="H120" s="501" t="s">
        <v>845</v>
      </c>
      <c r="I120" s="502" t="s">
        <v>846</v>
      </c>
      <c r="J120" s="509">
        <v>2</v>
      </c>
      <c r="K120" s="503" t="s">
        <v>844</v>
      </c>
      <c r="L120" s="504">
        <v>4</v>
      </c>
      <c r="M120" s="505">
        <v>2</v>
      </c>
      <c r="N120" s="507" t="s">
        <v>875</v>
      </c>
      <c r="O120" s="506" t="s">
        <v>823</v>
      </c>
      <c r="P120" s="507">
        <v>100</v>
      </c>
      <c r="Q120" s="507">
        <v>75</v>
      </c>
      <c r="R120" s="510" t="s">
        <v>830</v>
      </c>
      <c r="S120" s="508">
        <v>8000</v>
      </c>
      <c r="T120" s="509" t="s">
        <v>793</v>
      </c>
      <c r="U120" s="510" t="s">
        <v>826</v>
      </c>
      <c r="V120" s="511" t="s">
        <v>827</v>
      </c>
      <c r="W120" s="434">
        <v>44286.8</v>
      </c>
      <c r="X120" s="434">
        <v>44256.4</v>
      </c>
      <c r="Y120" s="512">
        <v>44286.8</v>
      </c>
      <c r="Z120" s="435">
        <v>44347.6</v>
      </c>
      <c r="AA120" s="512">
        <v>44390</v>
      </c>
      <c r="AB120" s="512">
        <v>44378</v>
      </c>
      <c r="AC120" s="513">
        <v>44402</v>
      </c>
      <c r="AD120" s="513">
        <v>44426</v>
      </c>
      <c r="AE120" s="575">
        <v>44431</v>
      </c>
      <c r="AF120" s="572">
        <v>44455</v>
      </c>
      <c r="AG120" s="572">
        <v>44456</v>
      </c>
      <c r="AH120" s="573">
        <v>44468</v>
      </c>
      <c r="AI120" s="515">
        <v>44469</v>
      </c>
      <c r="AJ120" s="574">
        <v>44499</v>
      </c>
      <c r="AK120" s="572">
        <v>44558</v>
      </c>
      <c r="AL120" s="382"/>
      <c r="AM120" s="362">
        <v>0</v>
      </c>
    </row>
    <row r="121" spans="1:41" x14ac:dyDescent="0.25">
      <c r="A121" s="344">
        <f t="shared" si="8"/>
        <v>125</v>
      </c>
      <c r="B121" s="322" t="s">
        <v>881</v>
      </c>
      <c r="C121" s="322" t="s">
        <v>67</v>
      </c>
      <c r="D121" s="409" t="str">
        <f>IFERROR(INDEX(dnc_capex_drivers!$1:$1048576, MATCH(live_ds!$I121,dnc_capex_drivers!$B:$B,0),MATCH("CAPEX SCENARIO",dnc_capex_drivers!$1:$1,0)),
INDEX(asset_level_drivers!$1:$1048576, MATCH("CAPEX SCENARIO",asset_level_drivers!$A:$A,0),MATCH(live_ds!$B121,asset_level_drivers!$1:$1,0)))</f>
        <v>MUNSON C N285HU</v>
      </c>
      <c r="E121" s="322" t="str">
        <f t="shared" si="5"/>
        <v>GENERIC</v>
      </c>
      <c r="F121" s="322">
        <v>2050</v>
      </c>
      <c r="G121" s="410">
        <f>+INDEX(dnc_capex_drivers!$C$2:$C$1048576,MATCH(live_ds!$D121,dnc_capex_drivers!$B$2:$B$1048576,0),1)</f>
        <v>7548</v>
      </c>
      <c r="H121" s="576" t="s">
        <v>847</v>
      </c>
      <c r="I121" s="577" t="s">
        <v>848</v>
      </c>
      <c r="J121" s="578">
        <v>2</v>
      </c>
      <c r="K121" s="519" t="s">
        <v>844</v>
      </c>
      <c r="L121" s="579">
        <v>4</v>
      </c>
      <c r="M121" s="521">
        <v>3</v>
      </c>
      <c r="N121" s="523" t="s">
        <v>875</v>
      </c>
      <c r="O121" s="580" t="s">
        <v>823</v>
      </c>
      <c r="P121" s="523">
        <v>100</v>
      </c>
      <c r="Q121" s="523">
        <v>75</v>
      </c>
      <c r="R121" s="581" t="s">
        <v>830</v>
      </c>
      <c r="S121" s="524">
        <v>8000</v>
      </c>
      <c r="T121" s="578" t="s">
        <v>793</v>
      </c>
      <c r="U121" s="581" t="s">
        <v>826</v>
      </c>
      <c r="V121" s="527" t="s">
        <v>827</v>
      </c>
      <c r="W121" s="429">
        <v>44286.8</v>
      </c>
      <c r="X121" s="429">
        <v>44256.4</v>
      </c>
      <c r="Y121" s="429">
        <v>44286.8</v>
      </c>
      <c r="Z121" s="430">
        <v>44347.6</v>
      </c>
      <c r="AA121" s="582">
        <v>44402</v>
      </c>
      <c r="AB121" s="582">
        <v>44378</v>
      </c>
      <c r="AC121" s="432">
        <v>44414</v>
      </c>
      <c r="AD121" s="433">
        <v>44426</v>
      </c>
      <c r="AE121" s="575">
        <v>44442</v>
      </c>
      <c r="AF121" s="572">
        <v>44455</v>
      </c>
      <c r="AG121" s="572">
        <v>44456</v>
      </c>
      <c r="AH121" s="573">
        <v>44468</v>
      </c>
      <c r="AI121" s="583">
        <v>44469</v>
      </c>
      <c r="AJ121" s="584">
        <v>44499</v>
      </c>
      <c r="AK121" s="572">
        <v>44558</v>
      </c>
      <c r="AL121" s="378"/>
      <c r="AM121" s="366">
        <v>0</v>
      </c>
    </row>
    <row r="122" spans="1:41" x14ac:dyDescent="0.25">
      <c r="A122" s="638">
        <f t="shared" si="8"/>
        <v>126</v>
      </c>
      <c r="B122" s="638" t="s">
        <v>881</v>
      </c>
      <c r="C122" s="638" t="s">
        <v>67</v>
      </c>
      <c r="D122" s="639" t="str">
        <f>IFERROR(INDEX(dnc_capex_drivers!$1:$1048576, MATCH(live_ds!$I122,dnc_capex_drivers!$B:$B,0),MATCH("CAPEX SCENARIO",dnc_capex_drivers!$1:$1,0)),
INDEX(asset_level_drivers!$1:$1048576, MATCH("CAPEX SCENARIO",asset_level_drivers!$A:$A,0),MATCH(live_ds!$B122,asset_level_drivers!$1:$1,0)))</f>
        <v>MUNSON C N286HM</v>
      </c>
      <c r="E122" s="638" t="str">
        <f t="shared" si="5"/>
        <v>GENERIC</v>
      </c>
      <c r="F122" s="638">
        <v>2050</v>
      </c>
      <c r="G122" s="640">
        <f>+INDEX(dnc_capex_drivers!$C$2:$C$1048576,MATCH(live_ds!$D122,dnc_capex_drivers!$B$2:$B$1048576,0),1)</f>
        <v>7732</v>
      </c>
      <c r="H122" s="501" t="s">
        <v>854</v>
      </c>
      <c r="I122" s="502" t="s">
        <v>855</v>
      </c>
      <c r="J122" s="509">
        <v>2</v>
      </c>
      <c r="K122" s="503" t="s">
        <v>844</v>
      </c>
      <c r="L122" s="504">
        <v>4</v>
      </c>
      <c r="M122" s="505">
        <v>4</v>
      </c>
      <c r="N122" s="507" t="s">
        <v>875</v>
      </c>
      <c r="O122" s="506" t="s">
        <v>823</v>
      </c>
      <c r="P122" s="507">
        <v>100</v>
      </c>
      <c r="Q122" s="507">
        <v>75</v>
      </c>
      <c r="R122" s="510" t="s">
        <v>830</v>
      </c>
      <c r="S122" s="508">
        <v>8000</v>
      </c>
      <c r="T122" s="509" t="s">
        <v>793</v>
      </c>
      <c r="U122" s="510" t="s">
        <v>826</v>
      </c>
      <c r="V122" s="511" t="s">
        <v>827</v>
      </c>
      <c r="W122" s="434">
        <v>44286.8</v>
      </c>
      <c r="X122" s="434">
        <v>44256.4</v>
      </c>
      <c r="Y122" s="512">
        <v>44286.8</v>
      </c>
      <c r="Z122" s="435">
        <v>44347.6</v>
      </c>
      <c r="AA122" s="512">
        <v>44414</v>
      </c>
      <c r="AB122" s="512">
        <v>44378</v>
      </c>
      <c r="AC122" s="513">
        <v>44426</v>
      </c>
      <c r="AD122" s="513">
        <v>44426</v>
      </c>
      <c r="AE122" s="575">
        <v>44442</v>
      </c>
      <c r="AF122" s="572">
        <v>44455</v>
      </c>
      <c r="AG122" s="572">
        <v>44456</v>
      </c>
      <c r="AH122" s="573">
        <v>44468</v>
      </c>
      <c r="AI122" s="515">
        <v>44469</v>
      </c>
      <c r="AJ122" s="574">
        <v>44499</v>
      </c>
      <c r="AK122" s="572">
        <v>44558</v>
      </c>
      <c r="AL122" s="382"/>
      <c r="AM122" s="362">
        <v>0</v>
      </c>
    </row>
    <row r="123" spans="1:41" x14ac:dyDescent="0.25">
      <c r="A123" s="344">
        <f t="shared" si="8"/>
        <v>127</v>
      </c>
      <c r="B123" s="322" t="s">
        <v>873</v>
      </c>
      <c r="C123" s="322" t="s">
        <v>67</v>
      </c>
      <c r="D123" s="409" t="str">
        <f>IFERROR(INDEX(dnc_capex_drivers!$1:$1048576, MATCH(live_ds!$I123,dnc_capex_drivers!$B:$B,0),MATCH("CAPEX SCENARIO",dnc_capex_drivers!$1:$1,0)),
INDEX(asset_level_drivers!$1:$1048576, MATCH("CAPEX SCENARIO",asset_level_drivers!$A:$A,0),MATCH(live_ds!$B123,asset_level_drivers!$1:$1,0)))</f>
        <v>Foreland I DUC 1</v>
      </c>
      <c r="E123" s="322" t="str">
        <f t="shared" si="5"/>
        <v>GENERIC</v>
      </c>
      <c r="F123" s="322">
        <v>2050</v>
      </c>
      <c r="G123" s="410">
        <f>+INDEX(dnc_capex_drivers!$C$2:$C$1048576,MATCH(live_ds!$D123,dnc_capex_drivers!$B$2:$B$1048576,0),1)</f>
        <v>10000</v>
      </c>
      <c r="H123" s="618" t="s">
        <v>842</v>
      </c>
      <c r="I123" s="649" t="s">
        <v>886</v>
      </c>
      <c r="J123" s="619">
        <v>2</v>
      </c>
      <c r="K123" s="620" t="s">
        <v>884</v>
      </c>
      <c r="L123" s="621">
        <v>4</v>
      </c>
      <c r="M123" s="622">
        <v>1</v>
      </c>
      <c r="N123" s="623" t="s">
        <v>910</v>
      </c>
      <c r="O123" s="624" t="s">
        <v>823</v>
      </c>
      <c r="P123" s="623">
        <v>100</v>
      </c>
      <c r="Q123" s="623">
        <v>75</v>
      </c>
      <c r="R123" s="625" t="s">
        <v>824</v>
      </c>
      <c r="S123" s="626">
        <v>10000</v>
      </c>
      <c r="T123" s="619" t="s">
        <v>793</v>
      </c>
      <c r="U123" s="625" t="s">
        <v>826</v>
      </c>
      <c r="V123" s="627" t="s">
        <v>894</v>
      </c>
      <c r="W123" s="628">
        <v>42005</v>
      </c>
      <c r="X123" s="628">
        <v>42005</v>
      </c>
      <c r="Y123" s="628">
        <v>42005</v>
      </c>
      <c r="Z123" s="629">
        <v>42005</v>
      </c>
      <c r="AA123" s="630">
        <v>42005</v>
      </c>
      <c r="AB123" s="630">
        <v>42005</v>
      </c>
      <c r="AC123" s="631">
        <v>42005</v>
      </c>
      <c r="AD123" s="632">
        <v>42005</v>
      </c>
      <c r="AE123" s="633">
        <v>44378</v>
      </c>
      <c r="AF123" s="634">
        <f t="shared" ref="AF123:AJ129" si="9">+AF119-AE119+AE123</f>
        <v>44402</v>
      </c>
      <c r="AG123" s="634">
        <f t="shared" si="9"/>
        <v>44403</v>
      </c>
      <c r="AH123" s="635">
        <f t="shared" si="9"/>
        <v>44415</v>
      </c>
      <c r="AI123" s="636">
        <f t="shared" si="9"/>
        <v>44416</v>
      </c>
      <c r="AJ123" s="637">
        <f t="shared" si="9"/>
        <v>44446</v>
      </c>
      <c r="AK123" s="634">
        <f t="shared" ref="AK123:AK129" si="10">+AA123+90</f>
        <v>42095</v>
      </c>
      <c r="AL123" s="378"/>
      <c r="AM123" s="366">
        <v>0</v>
      </c>
    </row>
    <row r="124" spans="1:41" x14ac:dyDescent="0.25">
      <c r="A124" s="301">
        <f t="shared" si="8"/>
        <v>128</v>
      </c>
      <c r="B124" s="301" t="s">
        <v>873</v>
      </c>
      <c r="C124" s="301" t="s">
        <v>67</v>
      </c>
      <c r="D124" s="419" t="str">
        <f>IFERROR(INDEX(dnc_capex_drivers!$1:$1048576, MATCH(live_ds!$I124,dnc_capex_drivers!$B:$B,0),MATCH("CAPEX SCENARIO",dnc_capex_drivers!$1:$1,0)),
INDEX(asset_level_drivers!$1:$1048576, MATCH("CAPEX SCENARIO",asset_level_drivers!$A:$A,0),MATCH(live_ds!$B124,asset_level_drivers!$1:$1,0)))</f>
        <v>Foreland I DUC 2</v>
      </c>
      <c r="E124" s="301" t="str">
        <f t="shared" si="5"/>
        <v>GENERIC</v>
      </c>
      <c r="F124" s="301">
        <v>2050</v>
      </c>
      <c r="G124" s="420">
        <f>+INDEX(dnc_capex_drivers!$C$2:$C$1048576,MATCH(live_ds!$D124,dnc_capex_drivers!$B$2:$B$1048576,0),1)</f>
        <v>10000</v>
      </c>
      <c r="H124" s="651" t="s">
        <v>845</v>
      </c>
      <c r="I124" s="501" t="s">
        <v>887</v>
      </c>
      <c r="J124" s="509">
        <v>2</v>
      </c>
      <c r="K124" s="503" t="s">
        <v>884</v>
      </c>
      <c r="L124" s="504">
        <v>4</v>
      </c>
      <c r="M124" s="505">
        <v>2</v>
      </c>
      <c r="N124" s="507" t="s">
        <v>910</v>
      </c>
      <c r="O124" s="506" t="s">
        <v>823</v>
      </c>
      <c r="P124" s="507">
        <v>100</v>
      </c>
      <c r="Q124" s="507">
        <v>75</v>
      </c>
      <c r="R124" s="510" t="s">
        <v>824</v>
      </c>
      <c r="S124" s="508">
        <v>10000</v>
      </c>
      <c r="T124" s="509" t="s">
        <v>793</v>
      </c>
      <c r="U124" s="510" t="s">
        <v>826</v>
      </c>
      <c r="V124" s="511" t="s">
        <v>894</v>
      </c>
      <c r="W124" s="434">
        <v>42005</v>
      </c>
      <c r="X124" s="434">
        <v>42005</v>
      </c>
      <c r="Y124" s="512">
        <v>42005</v>
      </c>
      <c r="Z124" s="435">
        <v>42005</v>
      </c>
      <c r="AA124" s="512">
        <v>42005</v>
      </c>
      <c r="AB124" s="512">
        <v>42005</v>
      </c>
      <c r="AC124" s="513">
        <v>42005</v>
      </c>
      <c r="AD124" s="513">
        <v>42005</v>
      </c>
      <c r="AE124" s="575">
        <f t="shared" ref="AE124:AE129" si="11">+AE120-AE119+AE123</f>
        <v>44378</v>
      </c>
      <c r="AF124" s="572">
        <f t="shared" si="9"/>
        <v>44402</v>
      </c>
      <c r="AG124" s="572">
        <f t="shared" si="9"/>
        <v>44403</v>
      </c>
      <c r="AH124" s="573">
        <f t="shared" si="9"/>
        <v>44415</v>
      </c>
      <c r="AI124" s="515">
        <f t="shared" si="9"/>
        <v>44416</v>
      </c>
      <c r="AJ124" s="574">
        <f t="shared" si="9"/>
        <v>44446</v>
      </c>
      <c r="AK124" s="572">
        <f t="shared" si="10"/>
        <v>42095</v>
      </c>
      <c r="AL124" s="382"/>
      <c r="AM124" s="362">
        <v>0</v>
      </c>
    </row>
    <row r="125" spans="1:41" x14ac:dyDescent="0.25">
      <c r="A125" s="344">
        <f t="shared" si="8"/>
        <v>129</v>
      </c>
      <c r="B125" s="322" t="s">
        <v>873</v>
      </c>
      <c r="C125" s="322" t="s">
        <v>67</v>
      </c>
      <c r="D125" s="409" t="str">
        <f>IFERROR(INDEX(dnc_capex_drivers!$1:$1048576, MATCH(live_ds!$I125,dnc_capex_drivers!$B:$B,0),MATCH("CAPEX SCENARIO",dnc_capex_drivers!$1:$1,0)),
INDEX(asset_level_drivers!$1:$1048576, MATCH("CAPEX SCENARIO",asset_level_drivers!$A:$A,0),MATCH(live_ds!$B125,asset_level_drivers!$1:$1,0)))</f>
        <v>Foreland I DUC 3</v>
      </c>
      <c r="E125" s="322" t="str">
        <f t="shared" si="5"/>
        <v>GENERIC</v>
      </c>
      <c r="F125" s="322">
        <v>2050</v>
      </c>
      <c r="G125" s="410">
        <f>+INDEX(dnc_capex_drivers!$C$2:$C$1048576,MATCH(live_ds!$D125,dnc_capex_drivers!$B$2:$B$1048576,0),1)</f>
        <v>10000</v>
      </c>
      <c r="H125" s="576" t="s">
        <v>847</v>
      </c>
      <c r="I125" s="650" t="s">
        <v>888</v>
      </c>
      <c r="J125" s="578">
        <v>2</v>
      </c>
      <c r="K125" s="519" t="s">
        <v>884</v>
      </c>
      <c r="L125" s="579">
        <v>4</v>
      </c>
      <c r="M125" s="521">
        <v>3</v>
      </c>
      <c r="N125" s="523" t="s">
        <v>910</v>
      </c>
      <c r="O125" s="580" t="s">
        <v>823</v>
      </c>
      <c r="P125" s="523">
        <v>100</v>
      </c>
      <c r="Q125" s="523">
        <v>75</v>
      </c>
      <c r="R125" s="581" t="s">
        <v>824</v>
      </c>
      <c r="S125" s="524">
        <v>10000</v>
      </c>
      <c r="T125" s="578" t="s">
        <v>793</v>
      </c>
      <c r="U125" s="581" t="s">
        <v>826</v>
      </c>
      <c r="V125" s="527" t="s">
        <v>894</v>
      </c>
      <c r="W125" s="429">
        <v>42005</v>
      </c>
      <c r="X125" s="429">
        <v>42005</v>
      </c>
      <c r="Y125" s="429">
        <v>42005</v>
      </c>
      <c r="Z125" s="430">
        <v>42005</v>
      </c>
      <c r="AA125" s="582">
        <v>42005</v>
      </c>
      <c r="AB125" s="582">
        <v>42005</v>
      </c>
      <c r="AC125" s="432">
        <v>42005</v>
      </c>
      <c r="AD125" s="433">
        <v>42005</v>
      </c>
      <c r="AE125" s="575">
        <f t="shared" si="11"/>
        <v>44389</v>
      </c>
      <c r="AF125" s="572">
        <f t="shared" si="9"/>
        <v>44402</v>
      </c>
      <c r="AG125" s="572">
        <f t="shared" si="9"/>
        <v>44403</v>
      </c>
      <c r="AH125" s="573">
        <f t="shared" si="9"/>
        <v>44415</v>
      </c>
      <c r="AI125" s="583">
        <f t="shared" si="9"/>
        <v>44416</v>
      </c>
      <c r="AJ125" s="584">
        <f t="shared" si="9"/>
        <v>44446</v>
      </c>
      <c r="AK125" s="572">
        <f t="shared" si="10"/>
        <v>42095</v>
      </c>
      <c r="AL125" s="378"/>
      <c r="AM125" s="366">
        <v>0</v>
      </c>
    </row>
    <row r="126" spans="1:41" x14ac:dyDescent="0.25">
      <c r="A126" s="301">
        <f t="shared" si="8"/>
        <v>130</v>
      </c>
      <c r="B126" s="301" t="s">
        <v>873</v>
      </c>
      <c r="C126" s="301" t="s">
        <v>67</v>
      </c>
      <c r="D126" s="419" t="str">
        <f>IFERROR(INDEX(dnc_capex_drivers!$1:$1048576, MATCH(live_ds!$I126,dnc_capex_drivers!$B:$B,0),MATCH("CAPEX SCENARIO",dnc_capex_drivers!$1:$1,0)),
INDEX(asset_level_drivers!$1:$1048576, MATCH("CAPEX SCENARIO",asset_level_drivers!$A:$A,0),MATCH(live_ds!$B126,asset_level_drivers!$1:$1,0)))</f>
        <v>Foreland I DUC 4</v>
      </c>
      <c r="E126" s="301" t="str">
        <f t="shared" si="5"/>
        <v>GENERIC</v>
      </c>
      <c r="F126" s="301">
        <v>2050</v>
      </c>
      <c r="G126" s="420">
        <f>+INDEX(dnc_capex_drivers!$C$2:$C$1048576,MATCH(live_ds!$D126,dnc_capex_drivers!$B$2:$B$1048576,0),1)</f>
        <v>10000</v>
      </c>
      <c r="H126" s="651" t="s">
        <v>854</v>
      </c>
      <c r="I126" s="501" t="s">
        <v>889</v>
      </c>
      <c r="J126" s="509">
        <v>2</v>
      </c>
      <c r="K126" s="503" t="s">
        <v>884</v>
      </c>
      <c r="L126" s="504">
        <v>4</v>
      </c>
      <c r="M126" s="505">
        <v>4</v>
      </c>
      <c r="N126" s="507" t="s">
        <v>910</v>
      </c>
      <c r="O126" s="506" t="s">
        <v>823</v>
      </c>
      <c r="P126" s="507">
        <v>100</v>
      </c>
      <c r="Q126" s="507">
        <v>75</v>
      </c>
      <c r="R126" s="510" t="s">
        <v>824</v>
      </c>
      <c r="S126" s="508">
        <v>10000</v>
      </c>
      <c r="T126" s="509" t="s">
        <v>793</v>
      </c>
      <c r="U126" s="510" t="s">
        <v>826</v>
      </c>
      <c r="V126" s="511" t="s">
        <v>894</v>
      </c>
      <c r="W126" s="434">
        <v>42005</v>
      </c>
      <c r="X126" s="434">
        <v>42005</v>
      </c>
      <c r="Y126" s="512">
        <v>42005</v>
      </c>
      <c r="Z126" s="435">
        <v>42005</v>
      </c>
      <c r="AA126" s="512">
        <v>42005</v>
      </c>
      <c r="AB126" s="512">
        <v>42005</v>
      </c>
      <c r="AC126" s="513">
        <v>42005</v>
      </c>
      <c r="AD126" s="513">
        <v>42005</v>
      </c>
      <c r="AE126" s="575">
        <f t="shared" si="11"/>
        <v>44389</v>
      </c>
      <c r="AF126" s="572">
        <f t="shared" si="9"/>
        <v>44402</v>
      </c>
      <c r="AG126" s="572">
        <f t="shared" si="9"/>
        <v>44403</v>
      </c>
      <c r="AH126" s="573">
        <f t="shared" si="9"/>
        <v>44415</v>
      </c>
      <c r="AI126" s="515">
        <f t="shared" si="9"/>
        <v>44416</v>
      </c>
      <c r="AJ126" s="574">
        <f t="shared" si="9"/>
        <v>44446</v>
      </c>
      <c r="AK126" s="572">
        <f t="shared" si="10"/>
        <v>42095</v>
      </c>
      <c r="AL126" s="382"/>
      <c r="AM126" s="362">
        <v>0</v>
      </c>
    </row>
    <row r="127" spans="1:41" x14ac:dyDescent="0.25">
      <c r="A127" s="641">
        <f t="shared" si="8"/>
        <v>131</v>
      </c>
      <c r="B127" s="642" t="s">
        <v>873</v>
      </c>
      <c r="C127" s="642" t="s">
        <v>67</v>
      </c>
      <c r="D127" s="643" t="str">
        <f>IFERROR(INDEX(dnc_capex_drivers!$1:$1048576, MATCH(live_ds!$I127,dnc_capex_drivers!$B:$B,0),MATCH("CAPEX SCENARIO",dnc_capex_drivers!$1:$1,0)),
INDEX(asset_level_drivers!$1:$1048576, MATCH("CAPEX SCENARIO",asset_level_drivers!$A:$A,0),MATCH(live_ds!$B127,asset_level_drivers!$1:$1,0)))</f>
        <v>Foreland I DUC 5</v>
      </c>
      <c r="E127" s="642" t="str">
        <f t="shared" si="5"/>
        <v>GENERIC</v>
      </c>
      <c r="F127" s="642">
        <v>2050</v>
      </c>
      <c r="G127" s="644">
        <f>+INDEX(dnc_capex_drivers!$C$2:$C$1048576,MATCH(live_ds!$D127,dnc_capex_drivers!$B$2:$B$1048576,0),1)</f>
        <v>10000</v>
      </c>
      <c r="H127" s="618" t="s">
        <v>842</v>
      </c>
      <c r="I127" s="649" t="s">
        <v>890</v>
      </c>
      <c r="J127" s="619">
        <v>2</v>
      </c>
      <c r="K127" s="620" t="s">
        <v>885</v>
      </c>
      <c r="L127" s="621">
        <v>4</v>
      </c>
      <c r="M127" s="622">
        <v>1</v>
      </c>
      <c r="N127" s="623" t="s">
        <v>910</v>
      </c>
      <c r="O127" s="624" t="s">
        <v>823</v>
      </c>
      <c r="P127" s="623">
        <v>100</v>
      </c>
      <c r="Q127" s="623">
        <v>75</v>
      </c>
      <c r="R127" s="625" t="s">
        <v>824</v>
      </c>
      <c r="S127" s="626">
        <v>10000</v>
      </c>
      <c r="T127" s="619" t="s">
        <v>793</v>
      </c>
      <c r="U127" s="625" t="s">
        <v>826</v>
      </c>
      <c r="V127" s="627" t="s">
        <v>894</v>
      </c>
      <c r="W127" s="628">
        <v>42005</v>
      </c>
      <c r="X127" s="628">
        <v>42005</v>
      </c>
      <c r="Y127" s="628">
        <v>42005</v>
      </c>
      <c r="Z127" s="629">
        <v>42005</v>
      </c>
      <c r="AA127" s="630">
        <v>42005</v>
      </c>
      <c r="AB127" s="630">
        <v>42005</v>
      </c>
      <c r="AC127" s="631">
        <v>42005</v>
      </c>
      <c r="AD127" s="632">
        <v>42005</v>
      </c>
      <c r="AE127" s="633">
        <v>44477</v>
      </c>
      <c r="AF127" s="634">
        <f t="shared" si="9"/>
        <v>44501</v>
      </c>
      <c r="AG127" s="634">
        <f t="shared" si="9"/>
        <v>44502</v>
      </c>
      <c r="AH127" s="635">
        <f t="shared" si="9"/>
        <v>44514</v>
      </c>
      <c r="AI127" s="636">
        <f t="shared" si="9"/>
        <v>44515</v>
      </c>
      <c r="AJ127" s="637">
        <f t="shared" si="9"/>
        <v>44545</v>
      </c>
      <c r="AK127" s="634">
        <f t="shared" si="10"/>
        <v>42095</v>
      </c>
      <c r="AL127" s="378"/>
      <c r="AM127" s="366">
        <v>0</v>
      </c>
    </row>
    <row r="128" spans="1:41" x14ac:dyDescent="0.25">
      <c r="A128" s="301">
        <f t="shared" si="8"/>
        <v>132</v>
      </c>
      <c r="B128" s="301" t="s">
        <v>873</v>
      </c>
      <c r="C128" s="301" t="s">
        <v>67</v>
      </c>
      <c r="D128" s="419" t="str">
        <f>IFERROR(INDEX(dnc_capex_drivers!$1:$1048576, MATCH(live_ds!$I128,dnc_capex_drivers!$B:$B,0),MATCH("CAPEX SCENARIO",dnc_capex_drivers!$1:$1,0)),
INDEX(asset_level_drivers!$1:$1048576, MATCH("CAPEX SCENARIO",asset_level_drivers!$A:$A,0),MATCH(live_ds!$B128,asset_level_drivers!$1:$1,0)))</f>
        <v>Foreland I DUC 6</v>
      </c>
      <c r="E128" s="301" t="str">
        <f t="shared" si="5"/>
        <v>GENERIC</v>
      </c>
      <c r="F128" s="301">
        <v>2050</v>
      </c>
      <c r="G128" s="420">
        <f>+INDEX(dnc_capex_drivers!$C$2:$C$1048576,MATCH(live_ds!$D128,dnc_capex_drivers!$B$2:$B$1048576,0),1)</f>
        <v>10000</v>
      </c>
      <c r="H128" s="651" t="s">
        <v>845</v>
      </c>
      <c r="I128" s="501" t="s">
        <v>891</v>
      </c>
      <c r="J128" s="509">
        <v>2</v>
      </c>
      <c r="K128" s="503" t="s">
        <v>885</v>
      </c>
      <c r="L128" s="504">
        <v>4</v>
      </c>
      <c r="M128" s="505">
        <v>2</v>
      </c>
      <c r="N128" s="507" t="s">
        <v>910</v>
      </c>
      <c r="O128" s="506" t="s">
        <v>823</v>
      </c>
      <c r="P128" s="507">
        <v>100</v>
      </c>
      <c r="Q128" s="507">
        <v>75</v>
      </c>
      <c r="R128" s="510" t="s">
        <v>824</v>
      </c>
      <c r="S128" s="508">
        <v>10000</v>
      </c>
      <c r="T128" s="509" t="s">
        <v>793</v>
      </c>
      <c r="U128" s="510" t="s">
        <v>826</v>
      </c>
      <c r="V128" s="511" t="s">
        <v>894</v>
      </c>
      <c r="W128" s="434">
        <v>42005</v>
      </c>
      <c r="X128" s="434">
        <v>42005</v>
      </c>
      <c r="Y128" s="512">
        <v>42005</v>
      </c>
      <c r="Z128" s="435">
        <v>42005</v>
      </c>
      <c r="AA128" s="512">
        <v>42005</v>
      </c>
      <c r="AB128" s="512">
        <v>42005</v>
      </c>
      <c r="AC128" s="513">
        <v>42005</v>
      </c>
      <c r="AD128" s="513">
        <v>42005</v>
      </c>
      <c r="AE128" s="575">
        <f t="shared" si="11"/>
        <v>44477</v>
      </c>
      <c r="AF128" s="572">
        <f t="shared" si="9"/>
        <v>44501</v>
      </c>
      <c r="AG128" s="572">
        <f t="shared" si="9"/>
        <v>44502</v>
      </c>
      <c r="AH128" s="573">
        <f t="shared" si="9"/>
        <v>44514</v>
      </c>
      <c r="AI128" s="515">
        <f t="shared" si="9"/>
        <v>44515</v>
      </c>
      <c r="AJ128" s="574">
        <f t="shared" si="9"/>
        <v>44545</v>
      </c>
      <c r="AK128" s="572">
        <f t="shared" si="10"/>
        <v>42095</v>
      </c>
      <c r="AL128" s="382"/>
      <c r="AM128" s="362">
        <v>0</v>
      </c>
    </row>
    <row r="129" spans="1:39" x14ac:dyDescent="0.25">
      <c r="A129" s="344">
        <f t="shared" si="8"/>
        <v>133</v>
      </c>
      <c r="B129" s="322" t="s">
        <v>873</v>
      </c>
      <c r="C129" s="322" t="s">
        <v>67</v>
      </c>
      <c r="D129" s="409" t="str">
        <f>IFERROR(INDEX(dnc_capex_drivers!$1:$1048576, MATCH(live_ds!$I129,dnc_capex_drivers!$B:$B,0),MATCH("CAPEX SCENARIO",dnc_capex_drivers!$1:$1,0)),
INDEX(asset_level_drivers!$1:$1048576, MATCH("CAPEX SCENARIO",asset_level_drivers!$A:$A,0),MATCH(live_ds!$B129,asset_level_drivers!$1:$1,0)))</f>
        <v>Foreland I DUC 7</v>
      </c>
      <c r="E129" s="322" t="str">
        <f t="shared" si="5"/>
        <v>GENERIC</v>
      </c>
      <c r="F129" s="322">
        <v>2050</v>
      </c>
      <c r="G129" s="410">
        <f>+INDEX(dnc_capex_drivers!$C$2:$C$1048576,MATCH(live_ds!$D129,dnc_capex_drivers!$B$2:$B$1048576,0),1)</f>
        <v>10000</v>
      </c>
      <c r="H129" s="576" t="s">
        <v>847</v>
      </c>
      <c r="I129" s="650" t="s">
        <v>892</v>
      </c>
      <c r="J129" s="578">
        <v>2</v>
      </c>
      <c r="K129" s="519" t="s">
        <v>885</v>
      </c>
      <c r="L129" s="579">
        <v>4</v>
      </c>
      <c r="M129" s="521">
        <v>3</v>
      </c>
      <c r="N129" s="523" t="s">
        <v>910</v>
      </c>
      <c r="O129" s="580" t="s">
        <v>823</v>
      </c>
      <c r="P129" s="523">
        <v>100</v>
      </c>
      <c r="Q129" s="523">
        <v>75</v>
      </c>
      <c r="R129" s="581" t="s">
        <v>824</v>
      </c>
      <c r="S129" s="524">
        <v>10000</v>
      </c>
      <c r="T129" s="578" t="s">
        <v>793</v>
      </c>
      <c r="U129" s="581" t="s">
        <v>826</v>
      </c>
      <c r="V129" s="527" t="s">
        <v>894</v>
      </c>
      <c r="W129" s="429">
        <v>42005</v>
      </c>
      <c r="X129" s="429">
        <v>42005</v>
      </c>
      <c r="Y129" s="429">
        <v>42005</v>
      </c>
      <c r="Z129" s="430">
        <v>42005</v>
      </c>
      <c r="AA129" s="582">
        <v>42005</v>
      </c>
      <c r="AB129" s="582">
        <v>42005</v>
      </c>
      <c r="AC129" s="432">
        <v>42005</v>
      </c>
      <c r="AD129" s="433">
        <v>42005</v>
      </c>
      <c r="AE129" s="575">
        <f t="shared" si="11"/>
        <v>44488</v>
      </c>
      <c r="AF129" s="572">
        <f t="shared" si="9"/>
        <v>44501</v>
      </c>
      <c r="AG129" s="572">
        <f t="shared" si="9"/>
        <v>44502</v>
      </c>
      <c r="AH129" s="573">
        <f t="shared" si="9"/>
        <v>44514</v>
      </c>
      <c r="AI129" s="583">
        <f t="shared" si="9"/>
        <v>44515</v>
      </c>
      <c r="AJ129" s="584">
        <f t="shared" si="9"/>
        <v>44545</v>
      </c>
      <c r="AK129" s="572">
        <f t="shared" si="10"/>
        <v>42095</v>
      </c>
      <c r="AL129" s="378"/>
      <c r="AM129" s="366">
        <v>0</v>
      </c>
    </row>
    <row r="130" spans="1:39" x14ac:dyDescent="0.25">
      <c r="A130" s="641">
        <f t="shared" si="8"/>
        <v>134</v>
      </c>
      <c r="B130" s="642" t="s">
        <v>1</v>
      </c>
      <c r="C130" s="642" t="s">
        <v>67</v>
      </c>
      <c r="D130" s="643" t="str">
        <f>IFERROR(INDEX(dnc_capex_drivers!$1:$1048576, MATCH(live_ds!$I130,dnc_capex_drivers!$B:$B,0),MATCH("CAPEX SCENARIO",dnc_capex_drivers!$1:$1,0)),
INDEX(asset_level_drivers!$1:$1048576, MATCH("CAPEX SCENARIO",asset_level_drivers!$A:$A,0),MATCH(live_ds!$B130,asset_level_drivers!$1:$1,0)))</f>
        <v>FARMAR CB PU N734HU</v>
      </c>
      <c r="E130" s="642" t="str">
        <f t="shared" ref="E130:E133" si="12">+IF(
OR(ISERROR(FIND("B3",N130))=FALSE,ISERROR(FIND("C1",N130))=FALSE),
"B3",
IF(OR(ISERROR(FIND("B1",N130))=FALSE,ISERROR(FIND("A1",N130))=FALSE),
"B1","GENERIC"))</f>
        <v>B3</v>
      </c>
      <c r="F130" s="642">
        <v>2050</v>
      </c>
      <c r="G130" s="644">
        <f>+INDEX(dnc_capex_drivers!$C$2:$C$1048576,MATCH(live_ds!$D130,dnc_capex_drivers!$B$2:$B$1048576,0),1)</f>
        <v>7600</v>
      </c>
      <c r="H130" s="618" t="s">
        <v>903</v>
      </c>
      <c r="I130" s="649" t="s">
        <v>899</v>
      </c>
      <c r="J130" s="619">
        <v>2</v>
      </c>
      <c r="K130" s="620" t="s">
        <v>900</v>
      </c>
      <c r="L130" s="621">
        <v>4</v>
      </c>
      <c r="M130" s="622">
        <v>1</v>
      </c>
      <c r="N130" s="623" t="s">
        <v>835</v>
      </c>
      <c r="O130" s="624" t="s">
        <v>426</v>
      </c>
      <c r="P130" s="623">
        <v>100</v>
      </c>
      <c r="Q130" s="623">
        <v>75</v>
      </c>
      <c r="R130" s="625" t="s">
        <v>830</v>
      </c>
      <c r="S130" s="626">
        <v>7600</v>
      </c>
      <c r="T130" s="619" t="s">
        <v>793</v>
      </c>
      <c r="U130" s="625" t="s">
        <v>92</v>
      </c>
      <c r="V130" s="627" t="s">
        <v>901</v>
      </c>
      <c r="W130" s="628">
        <v>44423.8</v>
      </c>
      <c r="X130" s="628">
        <v>44393.4</v>
      </c>
      <c r="Y130" s="628">
        <v>44423.8</v>
      </c>
      <c r="Z130" s="629">
        <v>44484.6</v>
      </c>
      <c r="AA130" s="630">
        <v>44515</v>
      </c>
      <c r="AB130" s="630">
        <v>44515</v>
      </c>
      <c r="AC130" s="631">
        <v>44527</v>
      </c>
      <c r="AD130" s="632">
        <v>44563</v>
      </c>
      <c r="AE130" s="633">
        <v>44568</v>
      </c>
      <c r="AF130" s="634">
        <v>44592</v>
      </c>
      <c r="AG130" s="634">
        <v>44593</v>
      </c>
      <c r="AH130" s="635">
        <v>44605</v>
      </c>
      <c r="AI130" s="636">
        <v>44606</v>
      </c>
      <c r="AJ130" s="637">
        <v>44636</v>
      </c>
      <c r="AK130" s="634">
        <v>44695</v>
      </c>
      <c r="AL130" s="378"/>
      <c r="AM130" s="366"/>
    </row>
    <row r="131" spans="1:39" x14ac:dyDescent="0.25">
      <c r="A131" s="301">
        <f t="shared" si="8"/>
        <v>135</v>
      </c>
      <c r="B131" s="301" t="s">
        <v>1</v>
      </c>
      <c r="C131" s="301" t="s">
        <v>67</v>
      </c>
      <c r="D131" s="419" t="str">
        <f>IFERROR(INDEX(dnc_capex_drivers!$1:$1048576, MATCH(live_ds!$I131,dnc_capex_drivers!$B:$B,0),MATCH("CAPEX SCENARIO",dnc_capex_drivers!$1:$1,0)),
INDEX(asset_level_drivers!$1:$1048576, MATCH("CAPEX SCENARIO",asset_level_drivers!$A:$A,0),MATCH(live_ds!$B131,asset_level_drivers!$1:$1,0)))</f>
        <v>FARMAR CC PU N735HM</v>
      </c>
      <c r="E131" s="301" t="str">
        <f t="shared" si="12"/>
        <v>B1</v>
      </c>
      <c r="F131" s="301">
        <v>2050</v>
      </c>
      <c r="G131" s="420">
        <f>+INDEX(dnc_capex_drivers!$C$2:$C$1048576,MATCH(live_ds!$D131,dnc_capex_drivers!$B$2:$B$1048576,0),1)</f>
        <v>7600</v>
      </c>
      <c r="H131" s="651" t="s">
        <v>904</v>
      </c>
      <c r="I131" s="501" t="s">
        <v>902</v>
      </c>
      <c r="J131" s="509">
        <v>2</v>
      </c>
      <c r="K131" s="503" t="s">
        <v>900</v>
      </c>
      <c r="L131" s="504">
        <v>4</v>
      </c>
      <c r="M131" s="505">
        <v>2</v>
      </c>
      <c r="N131" s="507" t="s">
        <v>792</v>
      </c>
      <c r="O131" s="506" t="s">
        <v>426</v>
      </c>
      <c r="P131" s="507">
        <v>100</v>
      </c>
      <c r="Q131" s="507">
        <v>75</v>
      </c>
      <c r="R131" s="510" t="s">
        <v>830</v>
      </c>
      <c r="S131" s="508">
        <v>7600</v>
      </c>
      <c r="T131" s="509" t="s">
        <v>793</v>
      </c>
      <c r="U131" s="510" t="s">
        <v>92</v>
      </c>
      <c r="V131" s="511" t="s">
        <v>901</v>
      </c>
      <c r="W131" s="434">
        <v>44423.8</v>
      </c>
      <c r="X131" s="434">
        <v>44393.4</v>
      </c>
      <c r="Y131" s="512">
        <v>44423.8</v>
      </c>
      <c r="Z131" s="435">
        <v>44484.6</v>
      </c>
      <c r="AA131" s="512">
        <v>44527</v>
      </c>
      <c r="AB131" s="512">
        <v>44515</v>
      </c>
      <c r="AC131" s="513">
        <v>44539</v>
      </c>
      <c r="AD131" s="513">
        <v>44563</v>
      </c>
      <c r="AE131" s="575">
        <v>44568</v>
      </c>
      <c r="AF131" s="572">
        <v>44592</v>
      </c>
      <c r="AG131" s="572">
        <v>44593</v>
      </c>
      <c r="AH131" s="573">
        <v>44605</v>
      </c>
      <c r="AI131" s="515">
        <v>44606</v>
      </c>
      <c r="AJ131" s="574">
        <v>44636</v>
      </c>
      <c r="AK131" s="572">
        <v>44695</v>
      </c>
      <c r="AL131" s="382"/>
      <c r="AM131" s="362"/>
    </row>
    <row r="132" spans="1:39" x14ac:dyDescent="0.25">
      <c r="A132" s="344">
        <f t="shared" si="8"/>
        <v>136</v>
      </c>
      <c r="B132" s="322" t="s">
        <v>1</v>
      </c>
      <c r="C132" s="322" t="s">
        <v>67</v>
      </c>
      <c r="D132" s="409" t="str">
        <f>IFERROR(INDEX(dnc_capex_drivers!$1:$1048576, MATCH(live_ds!$I132,dnc_capex_drivers!$B:$B,0),MATCH("CAPEX SCENARIO",dnc_capex_drivers!$1:$1,0)),
INDEX(asset_level_drivers!$1:$1048576, MATCH("CAPEX SCENARIO",asset_level_drivers!$A:$A,0),MATCH(live_ds!$B132,asset_level_drivers!$1:$1,0)))</f>
        <v>FARMAR CC PU N736HU</v>
      </c>
      <c r="E132" s="322" t="str">
        <f t="shared" si="12"/>
        <v>B3</v>
      </c>
      <c r="F132" s="322">
        <v>2050</v>
      </c>
      <c r="G132" s="410">
        <f>+INDEX(dnc_capex_drivers!$C$2:$C$1048576,MATCH(live_ds!$D132,dnc_capex_drivers!$B$2:$B$1048576,0),1)</f>
        <v>7600</v>
      </c>
      <c r="H132" s="576" t="s">
        <v>905</v>
      </c>
      <c r="I132" s="650" t="s">
        <v>290</v>
      </c>
      <c r="J132" s="578">
        <v>2</v>
      </c>
      <c r="K132" s="519" t="s">
        <v>900</v>
      </c>
      <c r="L132" s="579">
        <v>4</v>
      </c>
      <c r="M132" s="521">
        <v>3</v>
      </c>
      <c r="N132" s="523" t="s">
        <v>835</v>
      </c>
      <c r="O132" s="580" t="s">
        <v>426</v>
      </c>
      <c r="P132" s="523">
        <v>100</v>
      </c>
      <c r="Q132" s="523">
        <v>75</v>
      </c>
      <c r="R132" s="581" t="s">
        <v>830</v>
      </c>
      <c r="S132" s="524">
        <v>7600</v>
      </c>
      <c r="T132" s="578" t="s">
        <v>793</v>
      </c>
      <c r="U132" s="581" t="s">
        <v>92</v>
      </c>
      <c r="V132" s="527" t="s">
        <v>901</v>
      </c>
      <c r="W132" s="429">
        <v>44423.8</v>
      </c>
      <c r="X132" s="429">
        <v>44393.4</v>
      </c>
      <c r="Y132" s="429">
        <v>44423.8</v>
      </c>
      <c r="Z132" s="430">
        <v>44484.6</v>
      </c>
      <c r="AA132" s="582">
        <v>44539</v>
      </c>
      <c r="AB132" s="582">
        <v>44515</v>
      </c>
      <c r="AC132" s="432">
        <v>44551</v>
      </c>
      <c r="AD132" s="433">
        <v>44563</v>
      </c>
      <c r="AE132" s="575">
        <v>44580</v>
      </c>
      <c r="AF132" s="572">
        <v>44592</v>
      </c>
      <c r="AG132" s="572">
        <v>44593</v>
      </c>
      <c r="AH132" s="573">
        <v>44605</v>
      </c>
      <c r="AI132" s="583">
        <v>44606</v>
      </c>
      <c r="AJ132" s="584">
        <v>44636</v>
      </c>
      <c r="AK132" s="572">
        <v>44695</v>
      </c>
      <c r="AL132" s="378"/>
      <c r="AM132" s="366"/>
    </row>
    <row r="133" spans="1:39" x14ac:dyDescent="0.25">
      <c r="A133" s="301">
        <f t="shared" si="8"/>
        <v>137</v>
      </c>
      <c r="B133" s="301" t="s">
        <v>1</v>
      </c>
      <c r="C133" s="301" t="s">
        <v>67</v>
      </c>
      <c r="D133" s="419" t="str">
        <f>IFERROR(INDEX(dnc_capex_drivers!$1:$1048576, MATCH(live_ds!$I133,dnc_capex_drivers!$B:$B,0),MATCH("CAPEX SCENARIO",dnc_capex_drivers!$1:$1,0)),
INDEX(asset_level_drivers!$1:$1048576, MATCH("CAPEX SCENARIO",asset_level_drivers!$A:$A,0),MATCH(live_ds!$B133,asset_level_drivers!$1:$1,0)))</f>
        <v>FARMAR CD PU N738HU</v>
      </c>
      <c r="E133" s="301" t="str">
        <f t="shared" si="12"/>
        <v>B1</v>
      </c>
      <c r="F133" s="301">
        <v>2050</v>
      </c>
      <c r="G133" s="420">
        <f>+INDEX(dnc_capex_drivers!$C$2:$C$1048576,MATCH(live_ds!$D133,dnc_capex_drivers!$B$2:$B$1048576,0),1)</f>
        <v>7600</v>
      </c>
      <c r="H133" s="501" t="s">
        <v>906</v>
      </c>
      <c r="I133" s="501" t="s">
        <v>292</v>
      </c>
      <c r="J133" s="509">
        <v>2</v>
      </c>
      <c r="K133" s="503" t="s">
        <v>900</v>
      </c>
      <c r="L133" s="504">
        <v>4</v>
      </c>
      <c r="M133" s="505">
        <v>4</v>
      </c>
      <c r="N133" s="507" t="s">
        <v>792</v>
      </c>
      <c r="O133" s="506" t="s">
        <v>426</v>
      </c>
      <c r="P133" s="507">
        <v>100</v>
      </c>
      <c r="Q133" s="507">
        <v>75</v>
      </c>
      <c r="R133" s="510" t="s">
        <v>830</v>
      </c>
      <c r="S133" s="508">
        <v>7600</v>
      </c>
      <c r="T133" s="509" t="s">
        <v>793</v>
      </c>
      <c r="U133" s="510" t="s">
        <v>92</v>
      </c>
      <c r="V133" s="511" t="s">
        <v>901</v>
      </c>
      <c r="W133" s="434">
        <v>44423.8</v>
      </c>
      <c r="X133" s="434">
        <v>44393.4</v>
      </c>
      <c r="Y133" s="512">
        <v>44423.8</v>
      </c>
      <c r="Z133" s="435">
        <v>44484.6</v>
      </c>
      <c r="AA133" s="512">
        <v>44551</v>
      </c>
      <c r="AB133" s="512">
        <v>44515</v>
      </c>
      <c r="AC133" s="513">
        <v>44563</v>
      </c>
      <c r="AD133" s="513">
        <v>44563</v>
      </c>
      <c r="AE133" s="575">
        <v>44580</v>
      </c>
      <c r="AF133" s="572">
        <v>44592</v>
      </c>
      <c r="AG133" s="572">
        <v>44593</v>
      </c>
      <c r="AH133" s="573">
        <v>44605</v>
      </c>
      <c r="AI133" s="515">
        <v>44606</v>
      </c>
      <c r="AJ133" s="574">
        <v>44636</v>
      </c>
      <c r="AK133" s="572">
        <v>44695</v>
      </c>
      <c r="AL133" s="382"/>
      <c r="AM133" s="362"/>
    </row>
    <row r="134" spans="1:39" x14ac:dyDescent="0.25">
      <c r="A134" s="641">
        <f t="shared" si="8"/>
        <v>138</v>
      </c>
      <c r="B134" s="642" t="str">
        <f t="shared" ref="B134:B197" si="13">+IF(ISNUMBER(FIND("Ganador",$I134)),"Ganador","LeasingII")</f>
        <v>Ganador</v>
      </c>
      <c r="C134" s="642" t="s">
        <v>67</v>
      </c>
      <c r="D134" s="643" t="str">
        <f>+IF(ISNUMBER(FIND("Ganador",$I134)),"GENERIC - GANADOR","B3 - FARMAR 10K")</f>
        <v>GENERIC - GANADOR</v>
      </c>
      <c r="E134" s="642" t="str">
        <f>+IF(ISNUMBER(FIND("Ganador",$I134)),"GENERIC","B3")</f>
        <v>GENERIC</v>
      </c>
      <c r="F134" s="642">
        <v>2050</v>
      </c>
      <c r="G134" s="644" t="e">
        <f>+INDEX(dnc_capex_drivers!$C$2:$C$1048576,MATCH(live_ds!#REF!,dnc_capex_drivers!$B$2:$B$1048576,0),1)</f>
        <v>#REF!</v>
      </c>
      <c r="H134" s="618" t="s">
        <v>905</v>
      </c>
      <c r="I134" s="686" t="s">
        <v>912</v>
      </c>
      <c r="J134" s="619">
        <v>3</v>
      </c>
      <c r="K134" s="699" t="str">
        <f t="shared" ref="K134:K197" si="14">+H134</f>
        <v>GGGGG</v>
      </c>
      <c r="L134" s="621">
        <v>4</v>
      </c>
      <c r="M134" s="622">
        <v>1</v>
      </c>
      <c r="N134" s="623" t="str">
        <f t="shared" ref="N134:N197" si="15">+IF(ISNUMBER(FIND("Ganador",$I134)),"GANADOR","NEW B3 LGOR")</f>
        <v>GANADOR</v>
      </c>
      <c r="O134" s="624" t="s">
        <v>75</v>
      </c>
      <c r="P134" s="623">
        <v>100</v>
      </c>
      <c r="Q134" s="623">
        <v>75</v>
      </c>
      <c r="R134" s="625" t="s">
        <v>830</v>
      </c>
      <c r="S134" s="626" t="e">
        <f t="shared" ref="S134:S197" si="16">+G134</f>
        <v>#REF!</v>
      </c>
      <c r="T134" s="619" t="s">
        <v>793</v>
      </c>
      <c r="U134" s="625" t="s">
        <v>92</v>
      </c>
      <c r="V134" s="619" t="str">
        <f t="shared" ref="V134:V197" si="17">+IF(ISNUMBER(FIND("Ganador",$I134)),"GANADOR TB","LEASINGII TB")</f>
        <v>GANADOR TB</v>
      </c>
      <c r="W134" s="687">
        <v>44377</v>
      </c>
      <c r="X134" s="687">
        <v>44346</v>
      </c>
      <c r="Y134" s="687">
        <v>44377</v>
      </c>
      <c r="Z134" s="688">
        <v>44437</v>
      </c>
      <c r="AA134" s="689">
        <v>44468</v>
      </c>
      <c r="AB134" s="689">
        <v>44467</v>
      </c>
      <c r="AC134" s="690">
        <v>44478</v>
      </c>
      <c r="AD134" s="691">
        <v>44508</v>
      </c>
      <c r="AE134" s="692">
        <v>44513</v>
      </c>
      <c r="AF134" s="693">
        <v>44557</v>
      </c>
      <c r="AG134" s="693">
        <v>44558</v>
      </c>
      <c r="AH134" s="694">
        <v>44570</v>
      </c>
      <c r="AI134" s="695">
        <v>44571</v>
      </c>
      <c r="AJ134" s="696">
        <v>44601</v>
      </c>
      <c r="AK134" s="693">
        <v>44558</v>
      </c>
      <c r="AL134" s="697">
        <v>44571</v>
      </c>
      <c r="AM134" s="698"/>
    </row>
    <row r="135" spans="1:39" x14ac:dyDescent="0.25">
      <c r="A135" s="301">
        <f t="shared" si="8"/>
        <v>139</v>
      </c>
      <c r="B135" s="301" t="str">
        <f t="shared" si="13"/>
        <v>Ganador</v>
      </c>
      <c r="C135" s="301" t="s">
        <v>67</v>
      </c>
      <c r="D135" s="419" t="str">
        <f t="shared" ref="D135:D198" si="18">+IF(ISNUMBER(FIND("Ganador",$I135)),"GENERIC - GANADOR","B3 - FARMAR 10K")</f>
        <v>GENERIC - GANADOR</v>
      </c>
      <c r="E135" s="301" t="str">
        <f t="shared" ref="E135:E198" si="19">+IF(ISNUMBER(FIND("Ganador",$I135)),"GENERIC","B3")</f>
        <v>GENERIC</v>
      </c>
      <c r="F135" s="301">
        <v>2050</v>
      </c>
      <c r="G135" s="420" t="e">
        <f>+INDEX(dnc_capex_drivers!$C$2:$C$1048576,MATCH(live_ds!#REF!,dnc_capex_drivers!$B$2:$B$1048576,0),1)</f>
        <v>#REF!</v>
      </c>
      <c r="H135" s="501" t="s">
        <v>905</v>
      </c>
      <c r="I135" s="667" t="s">
        <v>913</v>
      </c>
      <c r="J135" s="509">
        <v>3</v>
      </c>
      <c r="K135" s="700" t="str">
        <f t="shared" si="14"/>
        <v>GGGGG</v>
      </c>
      <c r="L135" s="504">
        <v>4</v>
      </c>
      <c r="M135" s="505">
        <v>2</v>
      </c>
      <c r="N135" s="507" t="str">
        <f t="shared" si="15"/>
        <v>GANADOR</v>
      </c>
      <c r="O135" s="506" t="s">
        <v>75</v>
      </c>
      <c r="P135" s="507">
        <v>100</v>
      </c>
      <c r="Q135" s="507">
        <v>75</v>
      </c>
      <c r="R135" s="510" t="s">
        <v>830</v>
      </c>
      <c r="S135" s="508" t="e">
        <f t="shared" si="16"/>
        <v>#REF!</v>
      </c>
      <c r="T135" s="509" t="s">
        <v>793</v>
      </c>
      <c r="U135" s="510" t="s">
        <v>92</v>
      </c>
      <c r="V135" s="511" t="str">
        <f t="shared" si="17"/>
        <v>GANADOR TB</v>
      </c>
      <c r="W135" s="679">
        <v>44387</v>
      </c>
      <c r="X135" s="679">
        <v>44356</v>
      </c>
      <c r="Y135" s="680">
        <v>44387</v>
      </c>
      <c r="Z135" s="681">
        <v>44447</v>
      </c>
      <c r="AA135" s="680">
        <v>44478</v>
      </c>
      <c r="AB135" s="680">
        <v>44477</v>
      </c>
      <c r="AC135" s="682">
        <v>44488</v>
      </c>
      <c r="AD135" s="682">
        <v>44508</v>
      </c>
      <c r="AE135" s="673">
        <v>44513</v>
      </c>
      <c r="AF135" s="674">
        <v>44557</v>
      </c>
      <c r="AG135" s="674">
        <v>44558</v>
      </c>
      <c r="AH135" s="675">
        <v>44570</v>
      </c>
      <c r="AI135" s="683">
        <v>44571</v>
      </c>
      <c r="AJ135" s="684">
        <v>44601</v>
      </c>
      <c r="AK135" s="674">
        <v>44568</v>
      </c>
      <c r="AL135" s="685">
        <v>44571</v>
      </c>
      <c r="AM135" s="362"/>
    </row>
    <row r="136" spans="1:39" x14ac:dyDescent="0.25">
      <c r="A136" s="344">
        <f t="shared" si="8"/>
        <v>140</v>
      </c>
      <c r="B136" s="322" t="str">
        <f t="shared" si="13"/>
        <v>Ganador</v>
      </c>
      <c r="C136" s="322" t="s">
        <v>67</v>
      </c>
      <c r="D136" s="409" t="str">
        <f t="shared" si="18"/>
        <v>GENERIC - GANADOR</v>
      </c>
      <c r="E136" s="322" t="str">
        <f t="shared" si="19"/>
        <v>GENERIC</v>
      </c>
      <c r="F136" s="322">
        <v>2050</v>
      </c>
      <c r="G136" s="410" t="e">
        <f>+INDEX(dnc_capex_drivers!$C$2:$C$1048576,MATCH(live_ds!#REF!,dnc_capex_drivers!$B$2:$B$1048576,0),1)</f>
        <v>#REF!</v>
      </c>
      <c r="H136" s="576" t="s">
        <v>905</v>
      </c>
      <c r="I136" s="666" t="s">
        <v>914</v>
      </c>
      <c r="J136" s="578">
        <v>3</v>
      </c>
      <c r="K136" s="701" t="str">
        <f t="shared" si="14"/>
        <v>GGGGG</v>
      </c>
      <c r="L136" s="579">
        <v>4</v>
      </c>
      <c r="M136" s="521">
        <v>3</v>
      </c>
      <c r="N136" s="523" t="str">
        <f t="shared" si="15"/>
        <v>GANADOR</v>
      </c>
      <c r="O136" s="580" t="s">
        <v>75</v>
      </c>
      <c r="P136" s="523">
        <v>100</v>
      </c>
      <c r="Q136" s="523">
        <v>75</v>
      </c>
      <c r="R136" s="581" t="s">
        <v>830</v>
      </c>
      <c r="S136" s="524" t="e">
        <f t="shared" si="16"/>
        <v>#REF!</v>
      </c>
      <c r="T136" s="578" t="s">
        <v>793</v>
      </c>
      <c r="U136" s="581" t="s">
        <v>92</v>
      </c>
      <c r="V136" s="527" t="str">
        <f t="shared" si="17"/>
        <v>GANADOR TB</v>
      </c>
      <c r="W136" s="668">
        <v>44397</v>
      </c>
      <c r="X136" s="668">
        <v>44366</v>
      </c>
      <c r="Y136" s="668">
        <v>44397</v>
      </c>
      <c r="Z136" s="669">
        <v>44457</v>
      </c>
      <c r="AA136" s="670">
        <v>44488</v>
      </c>
      <c r="AB136" s="670">
        <v>44487</v>
      </c>
      <c r="AC136" s="671">
        <v>44498</v>
      </c>
      <c r="AD136" s="672">
        <v>44508</v>
      </c>
      <c r="AE136" s="673">
        <v>44513</v>
      </c>
      <c r="AF136" s="674">
        <v>44557</v>
      </c>
      <c r="AG136" s="674">
        <v>44558</v>
      </c>
      <c r="AH136" s="675">
        <v>44570</v>
      </c>
      <c r="AI136" s="676">
        <v>44571</v>
      </c>
      <c r="AJ136" s="677">
        <v>44601</v>
      </c>
      <c r="AK136" s="674">
        <v>44578</v>
      </c>
      <c r="AL136" s="678">
        <v>44571</v>
      </c>
      <c r="AM136" s="366"/>
    </row>
    <row r="137" spans="1:39" x14ac:dyDescent="0.25">
      <c r="A137" s="301">
        <f t="shared" si="8"/>
        <v>141</v>
      </c>
      <c r="B137" s="301" t="str">
        <f t="shared" si="13"/>
        <v>Ganador</v>
      </c>
      <c r="C137" s="301" t="s">
        <v>67</v>
      </c>
      <c r="D137" s="419" t="str">
        <f t="shared" si="18"/>
        <v>GENERIC - GANADOR</v>
      </c>
      <c r="E137" s="301" t="str">
        <f t="shared" si="19"/>
        <v>GENERIC</v>
      </c>
      <c r="F137" s="301">
        <v>2050</v>
      </c>
      <c r="G137" s="420" t="e">
        <f>+INDEX(dnc_capex_drivers!$C$2:$C$1048576,MATCH(live_ds!#REF!,dnc_capex_drivers!$B$2:$B$1048576,0),1)</f>
        <v>#REF!</v>
      </c>
      <c r="H137" s="501" t="s">
        <v>905</v>
      </c>
      <c r="I137" s="667" t="s">
        <v>915</v>
      </c>
      <c r="J137" s="509">
        <v>3</v>
      </c>
      <c r="K137" s="700" t="str">
        <f t="shared" si="14"/>
        <v>GGGGG</v>
      </c>
      <c r="L137" s="504">
        <v>4</v>
      </c>
      <c r="M137" s="505">
        <v>4</v>
      </c>
      <c r="N137" s="507" t="str">
        <f t="shared" si="15"/>
        <v>GANADOR</v>
      </c>
      <c r="O137" s="506" t="s">
        <v>75</v>
      </c>
      <c r="P137" s="507">
        <v>100</v>
      </c>
      <c r="Q137" s="507">
        <v>75</v>
      </c>
      <c r="R137" s="510" t="s">
        <v>830</v>
      </c>
      <c r="S137" s="508" t="e">
        <f t="shared" si="16"/>
        <v>#REF!</v>
      </c>
      <c r="T137" s="509" t="s">
        <v>793</v>
      </c>
      <c r="U137" s="510" t="s">
        <v>92</v>
      </c>
      <c r="V137" s="511" t="str">
        <f t="shared" si="17"/>
        <v>GANADOR TB</v>
      </c>
      <c r="W137" s="679">
        <v>44407</v>
      </c>
      <c r="X137" s="679">
        <v>44376</v>
      </c>
      <c r="Y137" s="680">
        <v>44407</v>
      </c>
      <c r="Z137" s="681">
        <v>44467</v>
      </c>
      <c r="AA137" s="680">
        <v>44498</v>
      </c>
      <c r="AB137" s="680">
        <v>44497</v>
      </c>
      <c r="AC137" s="682">
        <v>44508</v>
      </c>
      <c r="AD137" s="682">
        <v>44508</v>
      </c>
      <c r="AE137" s="673">
        <v>44513</v>
      </c>
      <c r="AF137" s="674">
        <v>44557</v>
      </c>
      <c r="AG137" s="674">
        <v>44558</v>
      </c>
      <c r="AH137" s="675">
        <v>44570</v>
      </c>
      <c r="AI137" s="683">
        <v>44571</v>
      </c>
      <c r="AJ137" s="684">
        <v>44601</v>
      </c>
      <c r="AK137" s="674">
        <v>44588</v>
      </c>
      <c r="AL137" s="685">
        <v>44571</v>
      </c>
      <c r="AM137" s="362"/>
    </row>
    <row r="138" spans="1:39" x14ac:dyDescent="0.25">
      <c r="A138" s="344">
        <f t="shared" si="8"/>
        <v>142</v>
      </c>
      <c r="B138" s="322" t="str">
        <f t="shared" si="13"/>
        <v>Ganador</v>
      </c>
      <c r="C138" s="322" t="s">
        <v>67</v>
      </c>
      <c r="D138" s="409" t="str">
        <f t="shared" si="18"/>
        <v>GENERIC - GANADOR</v>
      </c>
      <c r="E138" s="322" t="str">
        <f t="shared" si="19"/>
        <v>GENERIC</v>
      </c>
      <c r="F138" s="322">
        <v>2050</v>
      </c>
      <c r="G138" s="410" t="e">
        <f>+INDEX(dnc_capex_drivers!$C$2:$C$1048576,MATCH(live_ds!#REF!,dnc_capex_drivers!$B$2:$B$1048576,0),1)</f>
        <v>#REF!</v>
      </c>
      <c r="H138" s="618" t="s">
        <v>905</v>
      </c>
      <c r="I138" s="666" t="s">
        <v>916</v>
      </c>
      <c r="J138" s="578">
        <v>3</v>
      </c>
      <c r="K138" s="701" t="str">
        <f t="shared" si="14"/>
        <v>GGGGG</v>
      </c>
      <c r="L138" s="579">
        <v>4</v>
      </c>
      <c r="M138" s="521">
        <v>1</v>
      </c>
      <c r="N138" s="523" t="str">
        <f t="shared" si="15"/>
        <v>GANADOR</v>
      </c>
      <c r="O138" s="580" t="s">
        <v>75</v>
      </c>
      <c r="P138" s="523">
        <v>100</v>
      </c>
      <c r="Q138" s="523">
        <v>75</v>
      </c>
      <c r="R138" s="581" t="s">
        <v>830</v>
      </c>
      <c r="S138" s="524" t="e">
        <f t="shared" si="16"/>
        <v>#REF!</v>
      </c>
      <c r="T138" s="578" t="s">
        <v>793</v>
      </c>
      <c r="U138" s="581" t="s">
        <v>92</v>
      </c>
      <c r="V138" s="527" t="str">
        <f t="shared" si="17"/>
        <v>GANADOR TB</v>
      </c>
      <c r="W138" s="668">
        <v>44507</v>
      </c>
      <c r="X138" s="668">
        <v>44476</v>
      </c>
      <c r="Y138" s="668">
        <v>44507</v>
      </c>
      <c r="Z138" s="669">
        <v>44567</v>
      </c>
      <c r="AA138" s="670">
        <v>44598</v>
      </c>
      <c r="AB138" s="670">
        <v>44597</v>
      </c>
      <c r="AC138" s="671">
        <v>44608</v>
      </c>
      <c r="AD138" s="672">
        <v>44638</v>
      </c>
      <c r="AE138" s="673">
        <v>44643</v>
      </c>
      <c r="AF138" s="674">
        <v>44687</v>
      </c>
      <c r="AG138" s="674">
        <v>44688</v>
      </c>
      <c r="AH138" s="675">
        <v>44700</v>
      </c>
      <c r="AI138" s="676">
        <v>44701</v>
      </c>
      <c r="AJ138" s="677">
        <v>44731</v>
      </c>
      <c r="AK138" s="674">
        <v>44688</v>
      </c>
      <c r="AL138" s="678">
        <v>44701</v>
      </c>
      <c r="AM138" s="366"/>
    </row>
    <row r="139" spans="1:39" x14ac:dyDescent="0.25">
      <c r="A139" s="301">
        <f t="shared" si="8"/>
        <v>143</v>
      </c>
      <c r="B139" s="301" t="str">
        <f t="shared" si="13"/>
        <v>Ganador</v>
      </c>
      <c r="C139" s="301" t="s">
        <v>67</v>
      </c>
      <c r="D139" s="419" t="str">
        <f t="shared" si="18"/>
        <v>GENERIC - GANADOR</v>
      </c>
      <c r="E139" s="301" t="str">
        <f t="shared" si="19"/>
        <v>GENERIC</v>
      </c>
      <c r="F139" s="301">
        <v>2050</v>
      </c>
      <c r="G139" s="420" t="e">
        <f>+INDEX(dnc_capex_drivers!$C$2:$C$1048576,MATCH(live_ds!#REF!,dnc_capex_drivers!$B$2:$B$1048576,0),1)</f>
        <v>#REF!</v>
      </c>
      <c r="H139" s="501" t="s">
        <v>905</v>
      </c>
      <c r="I139" s="667" t="s">
        <v>917</v>
      </c>
      <c r="J139" s="509">
        <v>3</v>
      </c>
      <c r="K139" s="700" t="str">
        <f t="shared" si="14"/>
        <v>GGGGG</v>
      </c>
      <c r="L139" s="504">
        <v>4</v>
      </c>
      <c r="M139" s="505">
        <v>2</v>
      </c>
      <c r="N139" s="507" t="str">
        <f t="shared" si="15"/>
        <v>GANADOR</v>
      </c>
      <c r="O139" s="506" t="s">
        <v>75</v>
      </c>
      <c r="P139" s="507">
        <v>100</v>
      </c>
      <c r="Q139" s="507">
        <v>75</v>
      </c>
      <c r="R139" s="510" t="s">
        <v>830</v>
      </c>
      <c r="S139" s="508" t="e">
        <f t="shared" si="16"/>
        <v>#REF!</v>
      </c>
      <c r="T139" s="509" t="s">
        <v>793</v>
      </c>
      <c r="U139" s="510" t="s">
        <v>92</v>
      </c>
      <c r="V139" s="511" t="str">
        <f t="shared" si="17"/>
        <v>GANADOR TB</v>
      </c>
      <c r="W139" s="679">
        <v>44517</v>
      </c>
      <c r="X139" s="679">
        <v>44486</v>
      </c>
      <c r="Y139" s="680">
        <v>44517</v>
      </c>
      <c r="Z139" s="681">
        <v>44577</v>
      </c>
      <c r="AA139" s="680">
        <v>44608</v>
      </c>
      <c r="AB139" s="680">
        <v>44607</v>
      </c>
      <c r="AC139" s="682">
        <v>44618</v>
      </c>
      <c r="AD139" s="682">
        <v>44638</v>
      </c>
      <c r="AE139" s="673">
        <v>44643</v>
      </c>
      <c r="AF139" s="674">
        <v>44687</v>
      </c>
      <c r="AG139" s="674">
        <v>44688</v>
      </c>
      <c r="AH139" s="675">
        <v>44700</v>
      </c>
      <c r="AI139" s="683">
        <v>44701</v>
      </c>
      <c r="AJ139" s="684">
        <v>44731</v>
      </c>
      <c r="AK139" s="674">
        <v>44698</v>
      </c>
      <c r="AL139" s="685">
        <v>44701</v>
      </c>
      <c r="AM139" s="362"/>
    </row>
    <row r="140" spans="1:39" x14ac:dyDescent="0.25">
      <c r="A140" s="344">
        <f t="shared" si="8"/>
        <v>144</v>
      </c>
      <c r="B140" s="322" t="str">
        <f t="shared" si="13"/>
        <v>Ganador</v>
      </c>
      <c r="C140" s="322" t="s">
        <v>67</v>
      </c>
      <c r="D140" s="409" t="str">
        <f t="shared" si="18"/>
        <v>GENERIC - GANADOR</v>
      </c>
      <c r="E140" s="322" t="str">
        <f t="shared" si="19"/>
        <v>GENERIC</v>
      </c>
      <c r="F140" s="322">
        <v>2050</v>
      </c>
      <c r="G140" s="410" t="e">
        <f>+INDEX(dnc_capex_drivers!$C$2:$C$1048576,MATCH(live_ds!#REF!,dnc_capex_drivers!$B$2:$B$1048576,0),1)</f>
        <v>#REF!</v>
      </c>
      <c r="H140" s="576" t="s">
        <v>905</v>
      </c>
      <c r="I140" s="666" t="s">
        <v>918</v>
      </c>
      <c r="J140" s="578">
        <v>3</v>
      </c>
      <c r="K140" s="701" t="str">
        <f t="shared" si="14"/>
        <v>GGGGG</v>
      </c>
      <c r="L140" s="579">
        <v>4</v>
      </c>
      <c r="M140" s="521">
        <v>3</v>
      </c>
      <c r="N140" s="523" t="str">
        <f t="shared" si="15"/>
        <v>GANADOR</v>
      </c>
      <c r="O140" s="580" t="s">
        <v>75</v>
      </c>
      <c r="P140" s="523">
        <v>100</v>
      </c>
      <c r="Q140" s="523">
        <v>75</v>
      </c>
      <c r="R140" s="581" t="s">
        <v>830</v>
      </c>
      <c r="S140" s="524" t="e">
        <f t="shared" si="16"/>
        <v>#REF!</v>
      </c>
      <c r="T140" s="578" t="s">
        <v>793</v>
      </c>
      <c r="U140" s="581" t="s">
        <v>92</v>
      </c>
      <c r="V140" s="527" t="str">
        <f t="shared" si="17"/>
        <v>GANADOR TB</v>
      </c>
      <c r="W140" s="668">
        <v>44527</v>
      </c>
      <c r="X140" s="668">
        <v>44496</v>
      </c>
      <c r="Y140" s="668">
        <v>44527</v>
      </c>
      <c r="Z140" s="669">
        <v>44587</v>
      </c>
      <c r="AA140" s="670">
        <v>44618</v>
      </c>
      <c r="AB140" s="670">
        <v>44617</v>
      </c>
      <c r="AC140" s="671">
        <v>44628</v>
      </c>
      <c r="AD140" s="672">
        <v>44638</v>
      </c>
      <c r="AE140" s="673">
        <v>44643</v>
      </c>
      <c r="AF140" s="674">
        <v>44687</v>
      </c>
      <c r="AG140" s="674">
        <v>44688</v>
      </c>
      <c r="AH140" s="675">
        <v>44700</v>
      </c>
      <c r="AI140" s="676">
        <v>44701</v>
      </c>
      <c r="AJ140" s="677">
        <v>44731</v>
      </c>
      <c r="AK140" s="674">
        <v>44708</v>
      </c>
      <c r="AL140" s="678">
        <v>44701</v>
      </c>
      <c r="AM140" s="366"/>
    </row>
    <row r="141" spans="1:39" x14ac:dyDescent="0.25">
      <c r="A141" s="301">
        <f t="shared" si="8"/>
        <v>145</v>
      </c>
      <c r="B141" s="301" t="str">
        <f t="shared" si="13"/>
        <v>Ganador</v>
      </c>
      <c r="C141" s="301" t="s">
        <v>67</v>
      </c>
      <c r="D141" s="419" t="str">
        <f t="shared" si="18"/>
        <v>GENERIC - GANADOR</v>
      </c>
      <c r="E141" s="301" t="str">
        <f t="shared" si="19"/>
        <v>GENERIC</v>
      </c>
      <c r="F141" s="301">
        <v>2050</v>
      </c>
      <c r="G141" s="420" t="e">
        <f>+INDEX(dnc_capex_drivers!$C$2:$C$1048576,MATCH(live_ds!#REF!,dnc_capex_drivers!$B$2:$B$1048576,0),1)</f>
        <v>#REF!</v>
      </c>
      <c r="H141" s="501" t="s">
        <v>905</v>
      </c>
      <c r="I141" s="667" t="s">
        <v>919</v>
      </c>
      <c r="J141" s="509">
        <v>3</v>
      </c>
      <c r="K141" s="700" t="str">
        <f t="shared" si="14"/>
        <v>GGGGG</v>
      </c>
      <c r="L141" s="504">
        <v>4</v>
      </c>
      <c r="M141" s="505">
        <v>4</v>
      </c>
      <c r="N141" s="507" t="str">
        <f t="shared" si="15"/>
        <v>GANADOR</v>
      </c>
      <c r="O141" s="506" t="s">
        <v>75</v>
      </c>
      <c r="P141" s="507">
        <v>100</v>
      </c>
      <c r="Q141" s="507">
        <v>75</v>
      </c>
      <c r="R141" s="510" t="s">
        <v>830</v>
      </c>
      <c r="S141" s="508" t="e">
        <f t="shared" si="16"/>
        <v>#REF!</v>
      </c>
      <c r="T141" s="509" t="s">
        <v>793</v>
      </c>
      <c r="U141" s="510" t="s">
        <v>92</v>
      </c>
      <c r="V141" s="511" t="str">
        <f t="shared" si="17"/>
        <v>GANADOR TB</v>
      </c>
      <c r="W141" s="679">
        <v>44537</v>
      </c>
      <c r="X141" s="679">
        <v>44506</v>
      </c>
      <c r="Y141" s="680">
        <v>44537</v>
      </c>
      <c r="Z141" s="681">
        <v>44597</v>
      </c>
      <c r="AA141" s="680">
        <v>44628</v>
      </c>
      <c r="AB141" s="680">
        <v>44627</v>
      </c>
      <c r="AC141" s="682">
        <v>44638</v>
      </c>
      <c r="AD141" s="682">
        <v>44638</v>
      </c>
      <c r="AE141" s="673">
        <v>44643</v>
      </c>
      <c r="AF141" s="674">
        <v>44687</v>
      </c>
      <c r="AG141" s="674">
        <v>44688</v>
      </c>
      <c r="AH141" s="675">
        <v>44700</v>
      </c>
      <c r="AI141" s="683">
        <v>44701</v>
      </c>
      <c r="AJ141" s="684">
        <v>44731</v>
      </c>
      <c r="AK141" s="674">
        <v>44718</v>
      </c>
      <c r="AL141" s="685">
        <v>44701</v>
      </c>
      <c r="AM141" s="362"/>
    </row>
    <row r="142" spans="1:39" x14ac:dyDescent="0.25">
      <c r="A142" s="344">
        <f t="shared" si="8"/>
        <v>146</v>
      </c>
      <c r="B142" s="322" t="str">
        <f t="shared" si="13"/>
        <v>LeasingII</v>
      </c>
      <c r="C142" s="322" t="s">
        <v>67</v>
      </c>
      <c r="D142" s="409" t="str">
        <f t="shared" si="18"/>
        <v>B3 - FARMAR 10K</v>
      </c>
      <c r="E142" s="322" t="str">
        <f t="shared" si="19"/>
        <v>B3</v>
      </c>
      <c r="F142" s="322">
        <v>2050</v>
      </c>
      <c r="G142" s="410" t="e">
        <f>+INDEX(dnc_capex_drivers!$C$2:$C$1048576,MATCH(live_ds!#REF!,dnc_capex_drivers!$B$2:$B$1048576,0),1)</f>
        <v>#REF!</v>
      </c>
      <c r="H142" s="576" t="s">
        <v>911</v>
      </c>
      <c r="I142" s="666" t="s">
        <v>1002</v>
      </c>
      <c r="J142" s="578">
        <v>3</v>
      </c>
      <c r="K142" s="701" t="str">
        <f t="shared" si="14"/>
        <v>LLLLL</v>
      </c>
      <c r="L142" s="579">
        <v>4</v>
      </c>
      <c r="M142" s="521">
        <v>1</v>
      </c>
      <c r="N142" s="523" t="str">
        <f t="shared" si="15"/>
        <v>NEW B3 LGOR</v>
      </c>
      <c r="O142" s="580" t="s">
        <v>75</v>
      </c>
      <c r="P142" s="523">
        <v>100</v>
      </c>
      <c r="Q142" s="523">
        <v>75</v>
      </c>
      <c r="R142" s="581" t="s">
        <v>830</v>
      </c>
      <c r="S142" s="524" t="e">
        <f t="shared" si="16"/>
        <v>#REF!</v>
      </c>
      <c r="T142" s="578" t="s">
        <v>793</v>
      </c>
      <c r="U142" s="581" t="s">
        <v>92</v>
      </c>
      <c r="V142" s="527" t="str">
        <f t="shared" si="17"/>
        <v>LEASINGII TB</v>
      </c>
      <c r="W142" s="668">
        <v>44637</v>
      </c>
      <c r="X142" s="668">
        <v>44606</v>
      </c>
      <c r="Y142" s="668">
        <v>44637</v>
      </c>
      <c r="Z142" s="669">
        <v>44697</v>
      </c>
      <c r="AA142" s="670">
        <v>44728</v>
      </c>
      <c r="AB142" s="670">
        <v>44727</v>
      </c>
      <c r="AC142" s="671">
        <v>44738</v>
      </c>
      <c r="AD142" s="672">
        <v>44768</v>
      </c>
      <c r="AE142" s="673">
        <v>44773</v>
      </c>
      <c r="AF142" s="674">
        <v>44817</v>
      </c>
      <c r="AG142" s="674">
        <v>44818</v>
      </c>
      <c r="AH142" s="675">
        <v>44830</v>
      </c>
      <c r="AI142" s="676">
        <v>44831</v>
      </c>
      <c r="AJ142" s="677">
        <v>44861</v>
      </c>
      <c r="AK142" s="674">
        <v>44818</v>
      </c>
      <c r="AL142" s="678">
        <v>44831</v>
      </c>
      <c r="AM142" s="366"/>
    </row>
    <row r="143" spans="1:39" x14ac:dyDescent="0.25">
      <c r="A143" s="301">
        <f t="shared" si="8"/>
        <v>147</v>
      </c>
      <c r="B143" s="301" t="str">
        <f t="shared" si="13"/>
        <v>LeasingII</v>
      </c>
      <c r="C143" s="301" t="s">
        <v>67</v>
      </c>
      <c r="D143" s="419" t="str">
        <f t="shared" si="18"/>
        <v>B3 - FARMAR 10K</v>
      </c>
      <c r="E143" s="301" t="str">
        <f t="shared" si="19"/>
        <v>B3</v>
      </c>
      <c r="F143" s="301">
        <v>2050</v>
      </c>
      <c r="G143" s="420" t="e">
        <f>+INDEX(dnc_capex_drivers!$C$2:$C$1048576,MATCH(live_ds!#REF!,dnc_capex_drivers!$B$2:$B$1048576,0),1)</f>
        <v>#REF!</v>
      </c>
      <c r="H143" s="501" t="s">
        <v>911</v>
      </c>
      <c r="I143" s="667" t="s">
        <v>1003</v>
      </c>
      <c r="J143" s="509">
        <v>3</v>
      </c>
      <c r="K143" s="700" t="str">
        <f t="shared" si="14"/>
        <v>LLLLL</v>
      </c>
      <c r="L143" s="504">
        <v>4</v>
      </c>
      <c r="M143" s="505">
        <v>2</v>
      </c>
      <c r="N143" s="507" t="str">
        <f t="shared" si="15"/>
        <v>NEW B3 LGOR</v>
      </c>
      <c r="O143" s="506" t="s">
        <v>75</v>
      </c>
      <c r="P143" s="507">
        <v>100</v>
      </c>
      <c r="Q143" s="507">
        <v>75</v>
      </c>
      <c r="R143" s="510" t="s">
        <v>830</v>
      </c>
      <c r="S143" s="508" t="e">
        <f t="shared" si="16"/>
        <v>#REF!</v>
      </c>
      <c r="T143" s="509" t="s">
        <v>793</v>
      </c>
      <c r="U143" s="510" t="s">
        <v>92</v>
      </c>
      <c r="V143" s="511" t="str">
        <f t="shared" si="17"/>
        <v>LEASINGII TB</v>
      </c>
      <c r="W143" s="679">
        <v>44647</v>
      </c>
      <c r="X143" s="679">
        <v>44616</v>
      </c>
      <c r="Y143" s="680">
        <v>44647</v>
      </c>
      <c r="Z143" s="681">
        <v>44707</v>
      </c>
      <c r="AA143" s="680">
        <v>44738</v>
      </c>
      <c r="AB143" s="680">
        <v>44737</v>
      </c>
      <c r="AC143" s="682">
        <v>44748</v>
      </c>
      <c r="AD143" s="682">
        <v>44768</v>
      </c>
      <c r="AE143" s="673">
        <v>44773</v>
      </c>
      <c r="AF143" s="674">
        <v>44817</v>
      </c>
      <c r="AG143" s="674">
        <v>44818</v>
      </c>
      <c r="AH143" s="675">
        <v>44830</v>
      </c>
      <c r="AI143" s="683">
        <v>44831</v>
      </c>
      <c r="AJ143" s="684">
        <v>44861</v>
      </c>
      <c r="AK143" s="674">
        <v>44828</v>
      </c>
      <c r="AL143" s="685">
        <v>44831</v>
      </c>
      <c r="AM143" s="362"/>
    </row>
    <row r="144" spans="1:39" x14ac:dyDescent="0.25">
      <c r="A144" s="344">
        <f t="shared" si="8"/>
        <v>148</v>
      </c>
      <c r="B144" s="322" t="str">
        <f t="shared" si="13"/>
        <v>LeasingII</v>
      </c>
      <c r="C144" s="322" t="s">
        <v>67</v>
      </c>
      <c r="D144" s="409" t="str">
        <f t="shared" si="18"/>
        <v>B3 - FARMAR 10K</v>
      </c>
      <c r="E144" s="322" t="str">
        <f t="shared" si="19"/>
        <v>B3</v>
      </c>
      <c r="F144" s="322">
        <v>2050</v>
      </c>
      <c r="G144" s="410" t="e">
        <f>+INDEX(dnc_capex_drivers!$C$2:$C$1048576,MATCH(live_ds!#REF!,dnc_capex_drivers!$B$2:$B$1048576,0),1)</f>
        <v>#REF!</v>
      </c>
      <c r="H144" s="576" t="s">
        <v>911</v>
      </c>
      <c r="I144" s="666" t="s">
        <v>1004</v>
      </c>
      <c r="J144" s="578">
        <v>3</v>
      </c>
      <c r="K144" s="701" t="str">
        <f t="shared" si="14"/>
        <v>LLLLL</v>
      </c>
      <c r="L144" s="579">
        <v>4</v>
      </c>
      <c r="M144" s="521">
        <v>3</v>
      </c>
      <c r="N144" s="523" t="str">
        <f t="shared" si="15"/>
        <v>NEW B3 LGOR</v>
      </c>
      <c r="O144" s="580" t="s">
        <v>75</v>
      </c>
      <c r="P144" s="523">
        <v>100</v>
      </c>
      <c r="Q144" s="523">
        <v>75</v>
      </c>
      <c r="R144" s="581" t="s">
        <v>830</v>
      </c>
      <c r="S144" s="524" t="e">
        <f t="shared" si="16"/>
        <v>#REF!</v>
      </c>
      <c r="T144" s="578" t="s">
        <v>793</v>
      </c>
      <c r="U144" s="581" t="s">
        <v>92</v>
      </c>
      <c r="V144" s="527" t="str">
        <f t="shared" si="17"/>
        <v>LEASINGII TB</v>
      </c>
      <c r="W144" s="668">
        <v>44657</v>
      </c>
      <c r="X144" s="668">
        <v>44626</v>
      </c>
      <c r="Y144" s="668">
        <v>44657</v>
      </c>
      <c r="Z144" s="669">
        <v>44717</v>
      </c>
      <c r="AA144" s="670">
        <v>44748</v>
      </c>
      <c r="AB144" s="670">
        <v>44747</v>
      </c>
      <c r="AC144" s="671">
        <v>44758</v>
      </c>
      <c r="AD144" s="672">
        <v>44768</v>
      </c>
      <c r="AE144" s="673">
        <v>44773</v>
      </c>
      <c r="AF144" s="674">
        <v>44817</v>
      </c>
      <c r="AG144" s="674">
        <v>44818</v>
      </c>
      <c r="AH144" s="675">
        <v>44830</v>
      </c>
      <c r="AI144" s="676">
        <v>44831</v>
      </c>
      <c r="AJ144" s="677">
        <v>44861</v>
      </c>
      <c r="AK144" s="674">
        <v>44838</v>
      </c>
      <c r="AL144" s="678">
        <v>44831</v>
      </c>
      <c r="AM144" s="366"/>
    </row>
    <row r="145" spans="1:39" x14ac:dyDescent="0.25">
      <c r="A145" s="301">
        <f t="shared" si="8"/>
        <v>149</v>
      </c>
      <c r="B145" s="301" t="str">
        <f t="shared" si="13"/>
        <v>LeasingII</v>
      </c>
      <c r="C145" s="301" t="s">
        <v>67</v>
      </c>
      <c r="D145" s="419" t="str">
        <f t="shared" si="18"/>
        <v>B3 - FARMAR 10K</v>
      </c>
      <c r="E145" s="301" t="str">
        <f t="shared" si="19"/>
        <v>B3</v>
      </c>
      <c r="F145" s="301">
        <v>2050</v>
      </c>
      <c r="G145" s="420" t="e">
        <f>+INDEX(dnc_capex_drivers!$C$2:$C$1048576,MATCH(live_ds!#REF!,dnc_capex_drivers!$B$2:$B$1048576,0),1)</f>
        <v>#REF!</v>
      </c>
      <c r="H145" s="501" t="s">
        <v>911</v>
      </c>
      <c r="I145" s="667" t="s">
        <v>1005</v>
      </c>
      <c r="J145" s="509">
        <v>3</v>
      </c>
      <c r="K145" s="700" t="str">
        <f t="shared" si="14"/>
        <v>LLLLL</v>
      </c>
      <c r="L145" s="504">
        <v>4</v>
      </c>
      <c r="M145" s="505">
        <v>4</v>
      </c>
      <c r="N145" s="507" t="str">
        <f t="shared" si="15"/>
        <v>NEW B3 LGOR</v>
      </c>
      <c r="O145" s="506" t="s">
        <v>75</v>
      </c>
      <c r="P145" s="507">
        <v>100</v>
      </c>
      <c r="Q145" s="507">
        <v>75</v>
      </c>
      <c r="R145" s="510" t="s">
        <v>830</v>
      </c>
      <c r="S145" s="508" t="e">
        <f t="shared" si="16"/>
        <v>#REF!</v>
      </c>
      <c r="T145" s="509" t="s">
        <v>793</v>
      </c>
      <c r="U145" s="510" t="s">
        <v>92</v>
      </c>
      <c r="V145" s="511" t="str">
        <f t="shared" si="17"/>
        <v>LEASINGII TB</v>
      </c>
      <c r="W145" s="679">
        <v>44667</v>
      </c>
      <c r="X145" s="679">
        <v>44636</v>
      </c>
      <c r="Y145" s="680">
        <v>44667</v>
      </c>
      <c r="Z145" s="681">
        <v>44727</v>
      </c>
      <c r="AA145" s="680">
        <v>44758</v>
      </c>
      <c r="AB145" s="680">
        <v>44757</v>
      </c>
      <c r="AC145" s="682">
        <v>44768</v>
      </c>
      <c r="AD145" s="682">
        <v>44768</v>
      </c>
      <c r="AE145" s="673">
        <v>44773</v>
      </c>
      <c r="AF145" s="674">
        <v>44817</v>
      </c>
      <c r="AG145" s="674">
        <v>44818</v>
      </c>
      <c r="AH145" s="675">
        <v>44830</v>
      </c>
      <c r="AI145" s="683">
        <v>44831</v>
      </c>
      <c r="AJ145" s="684">
        <v>44861</v>
      </c>
      <c r="AK145" s="674">
        <v>44848</v>
      </c>
      <c r="AL145" s="685">
        <v>44831</v>
      </c>
      <c r="AM145" s="362"/>
    </row>
    <row r="146" spans="1:39" x14ac:dyDescent="0.25">
      <c r="A146" s="344">
        <f t="shared" si="8"/>
        <v>150</v>
      </c>
      <c r="B146" s="322" t="str">
        <f t="shared" si="13"/>
        <v>Ganador</v>
      </c>
      <c r="C146" s="322" t="s">
        <v>67</v>
      </c>
      <c r="D146" s="409" t="str">
        <f t="shared" si="18"/>
        <v>GENERIC - GANADOR</v>
      </c>
      <c r="E146" s="322" t="str">
        <f t="shared" si="19"/>
        <v>GENERIC</v>
      </c>
      <c r="F146" s="322">
        <v>2050</v>
      </c>
      <c r="G146" s="410" t="e">
        <f>+INDEX(dnc_capex_drivers!$C$2:$C$1048576,MATCH(live_ds!#REF!,dnc_capex_drivers!$B$2:$B$1048576,0),1)</f>
        <v>#REF!</v>
      </c>
      <c r="H146" s="618" t="s">
        <v>905</v>
      </c>
      <c r="I146" s="666" t="s">
        <v>920</v>
      </c>
      <c r="J146" s="578">
        <v>3</v>
      </c>
      <c r="K146" s="701" t="str">
        <f t="shared" si="14"/>
        <v>GGGGG</v>
      </c>
      <c r="L146" s="579">
        <v>4</v>
      </c>
      <c r="M146" s="521">
        <v>1</v>
      </c>
      <c r="N146" s="523" t="str">
        <f t="shared" si="15"/>
        <v>GANADOR</v>
      </c>
      <c r="O146" s="580" t="s">
        <v>75</v>
      </c>
      <c r="P146" s="523">
        <v>100</v>
      </c>
      <c r="Q146" s="523">
        <v>75</v>
      </c>
      <c r="R146" s="581" t="s">
        <v>830</v>
      </c>
      <c r="S146" s="524" t="e">
        <f t="shared" si="16"/>
        <v>#REF!</v>
      </c>
      <c r="T146" s="578" t="s">
        <v>793</v>
      </c>
      <c r="U146" s="581" t="s">
        <v>92</v>
      </c>
      <c r="V146" s="527" t="str">
        <f t="shared" si="17"/>
        <v>GANADOR TB</v>
      </c>
      <c r="W146" s="668">
        <v>44767</v>
      </c>
      <c r="X146" s="668">
        <v>44736</v>
      </c>
      <c r="Y146" s="668">
        <v>44767</v>
      </c>
      <c r="Z146" s="669">
        <v>44827</v>
      </c>
      <c r="AA146" s="670">
        <v>44858</v>
      </c>
      <c r="AB146" s="670">
        <v>44857</v>
      </c>
      <c r="AC146" s="671">
        <v>44868</v>
      </c>
      <c r="AD146" s="672">
        <v>44898</v>
      </c>
      <c r="AE146" s="673">
        <v>44903</v>
      </c>
      <c r="AF146" s="674">
        <v>44947</v>
      </c>
      <c r="AG146" s="674">
        <v>44948</v>
      </c>
      <c r="AH146" s="675">
        <v>44960</v>
      </c>
      <c r="AI146" s="676">
        <v>44961</v>
      </c>
      <c r="AJ146" s="677">
        <v>44991</v>
      </c>
      <c r="AK146" s="674">
        <v>44948</v>
      </c>
      <c r="AL146" s="678">
        <v>44961</v>
      </c>
      <c r="AM146" s="366"/>
    </row>
    <row r="147" spans="1:39" x14ac:dyDescent="0.25">
      <c r="A147" s="301">
        <f t="shared" si="8"/>
        <v>151</v>
      </c>
      <c r="B147" s="301" t="str">
        <f t="shared" si="13"/>
        <v>Ganador</v>
      </c>
      <c r="C147" s="301" t="s">
        <v>67</v>
      </c>
      <c r="D147" s="419" t="str">
        <f t="shared" si="18"/>
        <v>GENERIC - GANADOR</v>
      </c>
      <c r="E147" s="301" t="str">
        <f t="shared" si="19"/>
        <v>GENERIC</v>
      </c>
      <c r="F147" s="301">
        <v>2050</v>
      </c>
      <c r="G147" s="420" t="e">
        <f>+INDEX(dnc_capex_drivers!$C$2:$C$1048576,MATCH(live_ds!#REF!,dnc_capex_drivers!$B$2:$B$1048576,0),1)</f>
        <v>#REF!</v>
      </c>
      <c r="H147" s="501" t="s">
        <v>905</v>
      </c>
      <c r="I147" s="667" t="s">
        <v>921</v>
      </c>
      <c r="J147" s="509">
        <v>3</v>
      </c>
      <c r="K147" s="700" t="str">
        <f t="shared" si="14"/>
        <v>GGGGG</v>
      </c>
      <c r="L147" s="504">
        <v>4</v>
      </c>
      <c r="M147" s="505">
        <v>2</v>
      </c>
      <c r="N147" s="507" t="str">
        <f t="shared" si="15"/>
        <v>GANADOR</v>
      </c>
      <c r="O147" s="506" t="s">
        <v>75</v>
      </c>
      <c r="P147" s="507">
        <v>100</v>
      </c>
      <c r="Q147" s="507">
        <v>75</v>
      </c>
      <c r="R147" s="510" t="s">
        <v>830</v>
      </c>
      <c r="S147" s="508" t="e">
        <f t="shared" si="16"/>
        <v>#REF!</v>
      </c>
      <c r="T147" s="509" t="s">
        <v>793</v>
      </c>
      <c r="U147" s="510" t="s">
        <v>92</v>
      </c>
      <c r="V147" s="511" t="str">
        <f t="shared" si="17"/>
        <v>GANADOR TB</v>
      </c>
      <c r="W147" s="679">
        <v>44777</v>
      </c>
      <c r="X147" s="679">
        <v>44746</v>
      </c>
      <c r="Y147" s="680">
        <v>44777</v>
      </c>
      <c r="Z147" s="681">
        <v>44837</v>
      </c>
      <c r="AA147" s="680">
        <v>44868</v>
      </c>
      <c r="AB147" s="680">
        <v>44867</v>
      </c>
      <c r="AC147" s="682">
        <v>44878</v>
      </c>
      <c r="AD147" s="682">
        <v>44898</v>
      </c>
      <c r="AE147" s="673">
        <v>44903</v>
      </c>
      <c r="AF147" s="674">
        <v>44947</v>
      </c>
      <c r="AG147" s="674">
        <v>44948</v>
      </c>
      <c r="AH147" s="675">
        <v>44960</v>
      </c>
      <c r="AI147" s="683">
        <v>44961</v>
      </c>
      <c r="AJ147" s="684">
        <v>44991</v>
      </c>
      <c r="AK147" s="674">
        <v>44958</v>
      </c>
      <c r="AL147" s="685">
        <v>44961</v>
      </c>
      <c r="AM147" s="362"/>
    </row>
    <row r="148" spans="1:39" x14ac:dyDescent="0.25">
      <c r="A148" s="344">
        <f t="shared" si="8"/>
        <v>152</v>
      </c>
      <c r="B148" s="322" t="str">
        <f t="shared" si="13"/>
        <v>Ganador</v>
      </c>
      <c r="C148" s="322" t="s">
        <v>67</v>
      </c>
      <c r="D148" s="409" t="str">
        <f t="shared" si="18"/>
        <v>GENERIC - GANADOR</v>
      </c>
      <c r="E148" s="322" t="str">
        <f t="shared" si="19"/>
        <v>GENERIC</v>
      </c>
      <c r="F148" s="322">
        <v>2050</v>
      </c>
      <c r="G148" s="410" t="e">
        <f>+INDEX(dnc_capex_drivers!$C$2:$C$1048576,MATCH(live_ds!#REF!,dnc_capex_drivers!$B$2:$B$1048576,0),1)</f>
        <v>#REF!</v>
      </c>
      <c r="H148" s="576" t="s">
        <v>905</v>
      </c>
      <c r="I148" s="666" t="s">
        <v>922</v>
      </c>
      <c r="J148" s="578">
        <v>3</v>
      </c>
      <c r="K148" s="701" t="str">
        <f t="shared" si="14"/>
        <v>GGGGG</v>
      </c>
      <c r="L148" s="579">
        <v>4</v>
      </c>
      <c r="M148" s="521">
        <v>3</v>
      </c>
      <c r="N148" s="523" t="str">
        <f t="shared" si="15"/>
        <v>GANADOR</v>
      </c>
      <c r="O148" s="580" t="s">
        <v>75</v>
      </c>
      <c r="P148" s="523">
        <v>100</v>
      </c>
      <c r="Q148" s="523">
        <v>75</v>
      </c>
      <c r="R148" s="581" t="s">
        <v>830</v>
      </c>
      <c r="S148" s="524" t="e">
        <f t="shared" si="16"/>
        <v>#REF!</v>
      </c>
      <c r="T148" s="578" t="s">
        <v>793</v>
      </c>
      <c r="U148" s="581" t="s">
        <v>92</v>
      </c>
      <c r="V148" s="527" t="str">
        <f t="shared" si="17"/>
        <v>GANADOR TB</v>
      </c>
      <c r="W148" s="668">
        <v>44787</v>
      </c>
      <c r="X148" s="668">
        <v>44756</v>
      </c>
      <c r="Y148" s="668">
        <v>44787</v>
      </c>
      <c r="Z148" s="669">
        <v>44847</v>
      </c>
      <c r="AA148" s="670">
        <v>44878</v>
      </c>
      <c r="AB148" s="670">
        <v>44877</v>
      </c>
      <c r="AC148" s="671">
        <v>44888</v>
      </c>
      <c r="AD148" s="672">
        <v>44898</v>
      </c>
      <c r="AE148" s="673">
        <v>44903</v>
      </c>
      <c r="AF148" s="674">
        <v>44947</v>
      </c>
      <c r="AG148" s="674">
        <v>44948</v>
      </c>
      <c r="AH148" s="675">
        <v>44960</v>
      </c>
      <c r="AI148" s="676">
        <v>44961</v>
      </c>
      <c r="AJ148" s="677">
        <v>44991</v>
      </c>
      <c r="AK148" s="674">
        <v>44968</v>
      </c>
      <c r="AL148" s="678">
        <v>44961</v>
      </c>
      <c r="AM148" s="366"/>
    </row>
    <row r="149" spans="1:39" x14ac:dyDescent="0.25">
      <c r="A149" s="301">
        <f t="shared" si="8"/>
        <v>153</v>
      </c>
      <c r="B149" s="301" t="str">
        <f t="shared" si="13"/>
        <v>Ganador</v>
      </c>
      <c r="C149" s="301" t="s">
        <v>67</v>
      </c>
      <c r="D149" s="419" t="str">
        <f t="shared" si="18"/>
        <v>GENERIC - GANADOR</v>
      </c>
      <c r="E149" s="301" t="str">
        <f t="shared" si="19"/>
        <v>GENERIC</v>
      </c>
      <c r="F149" s="301">
        <v>2050</v>
      </c>
      <c r="G149" s="420" t="e">
        <f>+INDEX(dnc_capex_drivers!$C$2:$C$1048576,MATCH(live_ds!#REF!,dnc_capex_drivers!$B$2:$B$1048576,0),1)</f>
        <v>#REF!</v>
      </c>
      <c r="H149" s="501" t="s">
        <v>905</v>
      </c>
      <c r="I149" s="667" t="s">
        <v>923</v>
      </c>
      <c r="J149" s="509">
        <v>3</v>
      </c>
      <c r="K149" s="700" t="str">
        <f t="shared" si="14"/>
        <v>GGGGG</v>
      </c>
      <c r="L149" s="504">
        <v>4</v>
      </c>
      <c r="M149" s="505">
        <v>4</v>
      </c>
      <c r="N149" s="507" t="str">
        <f t="shared" si="15"/>
        <v>GANADOR</v>
      </c>
      <c r="O149" s="506" t="s">
        <v>75</v>
      </c>
      <c r="P149" s="507">
        <v>100</v>
      </c>
      <c r="Q149" s="507">
        <v>75</v>
      </c>
      <c r="R149" s="510" t="s">
        <v>830</v>
      </c>
      <c r="S149" s="508" t="e">
        <f t="shared" si="16"/>
        <v>#REF!</v>
      </c>
      <c r="T149" s="509" t="s">
        <v>793</v>
      </c>
      <c r="U149" s="510" t="s">
        <v>92</v>
      </c>
      <c r="V149" s="511" t="str">
        <f t="shared" si="17"/>
        <v>GANADOR TB</v>
      </c>
      <c r="W149" s="679">
        <v>44797</v>
      </c>
      <c r="X149" s="679">
        <v>44766</v>
      </c>
      <c r="Y149" s="680">
        <v>44797</v>
      </c>
      <c r="Z149" s="681">
        <v>44857</v>
      </c>
      <c r="AA149" s="680">
        <v>44888</v>
      </c>
      <c r="AB149" s="680">
        <v>44887</v>
      </c>
      <c r="AC149" s="682">
        <v>44898</v>
      </c>
      <c r="AD149" s="682">
        <v>44898</v>
      </c>
      <c r="AE149" s="673">
        <v>44903</v>
      </c>
      <c r="AF149" s="674">
        <v>44947</v>
      </c>
      <c r="AG149" s="674">
        <v>44948</v>
      </c>
      <c r="AH149" s="675">
        <v>44960</v>
      </c>
      <c r="AI149" s="683">
        <v>44961</v>
      </c>
      <c r="AJ149" s="684">
        <v>44991</v>
      </c>
      <c r="AK149" s="674">
        <v>44978</v>
      </c>
      <c r="AL149" s="685">
        <v>44961</v>
      </c>
      <c r="AM149" s="362"/>
    </row>
    <row r="150" spans="1:39" x14ac:dyDescent="0.25">
      <c r="A150" s="344">
        <f t="shared" si="8"/>
        <v>154</v>
      </c>
      <c r="B150" s="322" t="str">
        <f t="shared" si="13"/>
        <v>Ganador</v>
      </c>
      <c r="C150" s="322" t="s">
        <v>67</v>
      </c>
      <c r="D150" s="409" t="str">
        <f t="shared" si="18"/>
        <v>GENERIC - GANADOR</v>
      </c>
      <c r="E150" s="322" t="str">
        <f t="shared" si="19"/>
        <v>GENERIC</v>
      </c>
      <c r="F150" s="322">
        <v>2050</v>
      </c>
      <c r="G150" s="410" t="e">
        <f>+INDEX(dnc_capex_drivers!$C$2:$C$1048576,MATCH(live_ds!#REF!,dnc_capex_drivers!$B$2:$B$1048576,0),1)</f>
        <v>#REF!</v>
      </c>
      <c r="H150" s="618" t="s">
        <v>905</v>
      </c>
      <c r="I150" s="666" t="s">
        <v>924</v>
      </c>
      <c r="J150" s="578">
        <v>3</v>
      </c>
      <c r="K150" s="701" t="str">
        <f t="shared" si="14"/>
        <v>GGGGG</v>
      </c>
      <c r="L150" s="579">
        <v>4</v>
      </c>
      <c r="M150" s="521">
        <v>1</v>
      </c>
      <c r="N150" s="523" t="str">
        <f t="shared" si="15"/>
        <v>GANADOR</v>
      </c>
      <c r="O150" s="580" t="s">
        <v>75</v>
      </c>
      <c r="P150" s="523">
        <v>100</v>
      </c>
      <c r="Q150" s="523">
        <v>75</v>
      </c>
      <c r="R150" s="581" t="s">
        <v>830</v>
      </c>
      <c r="S150" s="524" t="e">
        <f t="shared" si="16"/>
        <v>#REF!</v>
      </c>
      <c r="T150" s="578" t="s">
        <v>793</v>
      </c>
      <c r="U150" s="581" t="s">
        <v>92</v>
      </c>
      <c r="V150" s="527" t="str">
        <f t="shared" si="17"/>
        <v>GANADOR TB</v>
      </c>
      <c r="W150" s="668">
        <v>44897</v>
      </c>
      <c r="X150" s="668">
        <v>44866</v>
      </c>
      <c r="Y150" s="668">
        <v>44897</v>
      </c>
      <c r="Z150" s="669">
        <v>44957</v>
      </c>
      <c r="AA150" s="670">
        <v>44988</v>
      </c>
      <c r="AB150" s="670">
        <v>44987</v>
      </c>
      <c r="AC150" s="671">
        <v>44998</v>
      </c>
      <c r="AD150" s="672">
        <v>45028</v>
      </c>
      <c r="AE150" s="673">
        <v>45033</v>
      </c>
      <c r="AF150" s="674">
        <v>45077</v>
      </c>
      <c r="AG150" s="674">
        <v>45078</v>
      </c>
      <c r="AH150" s="675">
        <v>45090</v>
      </c>
      <c r="AI150" s="676">
        <v>45091</v>
      </c>
      <c r="AJ150" s="677">
        <v>45121</v>
      </c>
      <c r="AK150" s="674">
        <v>45078</v>
      </c>
      <c r="AL150" s="678">
        <v>45091</v>
      </c>
      <c r="AM150" s="366"/>
    </row>
    <row r="151" spans="1:39" x14ac:dyDescent="0.25">
      <c r="A151" s="301">
        <f t="shared" si="8"/>
        <v>155</v>
      </c>
      <c r="B151" s="301" t="str">
        <f t="shared" si="13"/>
        <v>Ganador</v>
      </c>
      <c r="C151" s="301" t="s">
        <v>67</v>
      </c>
      <c r="D151" s="419" t="str">
        <f t="shared" si="18"/>
        <v>GENERIC - GANADOR</v>
      </c>
      <c r="E151" s="301" t="str">
        <f t="shared" si="19"/>
        <v>GENERIC</v>
      </c>
      <c r="F151" s="301">
        <v>2050</v>
      </c>
      <c r="G151" s="420" t="e">
        <f>+INDEX(dnc_capex_drivers!$C$2:$C$1048576,MATCH(live_ds!#REF!,dnc_capex_drivers!$B$2:$B$1048576,0),1)</f>
        <v>#REF!</v>
      </c>
      <c r="H151" s="501" t="s">
        <v>905</v>
      </c>
      <c r="I151" s="667" t="s">
        <v>925</v>
      </c>
      <c r="J151" s="509">
        <v>3</v>
      </c>
      <c r="K151" s="700" t="str">
        <f t="shared" si="14"/>
        <v>GGGGG</v>
      </c>
      <c r="L151" s="504">
        <v>4</v>
      </c>
      <c r="M151" s="505">
        <v>2</v>
      </c>
      <c r="N151" s="507" t="str">
        <f t="shared" si="15"/>
        <v>GANADOR</v>
      </c>
      <c r="O151" s="506" t="s">
        <v>75</v>
      </c>
      <c r="P151" s="507">
        <v>100</v>
      </c>
      <c r="Q151" s="507">
        <v>75</v>
      </c>
      <c r="R151" s="510" t="s">
        <v>830</v>
      </c>
      <c r="S151" s="508" t="e">
        <f t="shared" si="16"/>
        <v>#REF!</v>
      </c>
      <c r="T151" s="509" t="s">
        <v>793</v>
      </c>
      <c r="U151" s="510" t="s">
        <v>92</v>
      </c>
      <c r="V151" s="511" t="str">
        <f t="shared" si="17"/>
        <v>GANADOR TB</v>
      </c>
      <c r="W151" s="679">
        <v>44907</v>
      </c>
      <c r="X151" s="679">
        <v>44876</v>
      </c>
      <c r="Y151" s="680">
        <v>44907</v>
      </c>
      <c r="Z151" s="681">
        <v>44967</v>
      </c>
      <c r="AA151" s="680">
        <v>44998</v>
      </c>
      <c r="AB151" s="680">
        <v>44997</v>
      </c>
      <c r="AC151" s="682">
        <v>45008</v>
      </c>
      <c r="AD151" s="682">
        <v>45028</v>
      </c>
      <c r="AE151" s="673">
        <v>45033</v>
      </c>
      <c r="AF151" s="674">
        <v>45077</v>
      </c>
      <c r="AG151" s="674">
        <v>45078</v>
      </c>
      <c r="AH151" s="675">
        <v>45090</v>
      </c>
      <c r="AI151" s="683">
        <v>45091</v>
      </c>
      <c r="AJ151" s="684">
        <v>45121</v>
      </c>
      <c r="AK151" s="674">
        <v>45088</v>
      </c>
      <c r="AL151" s="685">
        <v>45091</v>
      </c>
      <c r="AM151" s="362"/>
    </row>
    <row r="152" spans="1:39" x14ac:dyDescent="0.25">
      <c r="A152" s="344">
        <f t="shared" si="8"/>
        <v>156</v>
      </c>
      <c r="B152" s="322" t="str">
        <f t="shared" si="13"/>
        <v>Ganador</v>
      </c>
      <c r="C152" s="322" t="s">
        <v>67</v>
      </c>
      <c r="D152" s="409" t="str">
        <f t="shared" si="18"/>
        <v>GENERIC - GANADOR</v>
      </c>
      <c r="E152" s="322" t="str">
        <f t="shared" si="19"/>
        <v>GENERIC</v>
      </c>
      <c r="F152" s="322">
        <v>2050</v>
      </c>
      <c r="G152" s="410" t="e">
        <f>+INDEX(dnc_capex_drivers!$C$2:$C$1048576,MATCH(live_ds!#REF!,dnc_capex_drivers!$B$2:$B$1048576,0),1)</f>
        <v>#REF!</v>
      </c>
      <c r="H152" s="576" t="s">
        <v>905</v>
      </c>
      <c r="I152" s="666" t="s">
        <v>926</v>
      </c>
      <c r="J152" s="578">
        <v>3</v>
      </c>
      <c r="K152" s="701" t="str">
        <f t="shared" si="14"/>
        <v>GGGGG</v>
      </c>
      <c r="L152" s="579">
        <v>4</v>
      </c>
      <c r="M152" s="521">
        <v>3</v>
      </c>
      <c r="N152" s="523" t="str">
        <f t="shared" si="15"/>
        <v>GANADOR</v>
      </c>
      <c r="O152" s="580" t="s">
        <v>75</v>
      </c>
      <c r="P152" s="523">
        <v>100</v>
      </c>
      <c r="Q152" s="523">
        <v>75</v>
      </c>
      <c r="R152" s="581" t="s">
        <v>830</v>
      </c>
      <c r="S152" s="524" t="e">
        <f t="shared" si="16"/>
        <v>#REF!</v>
      </c>
      <c r="T152" s="578" t="s">
        <v>793</v>
      </c>
      <c r="U152" s="581" t="s">
        <v>92</v>
      </c>
      <c r="V152" s="527" t="str">
        <f t="shared" si="17"/>
        <v>GANADOR TB</v>
      </c>
      <c r="W152" s="668">
        <v>44917</v>
      </c>
      <c r="X152" s="668">
        <v>44886</v>
      </c>
      <c r="Y152" s="668">
        <v>44917</v>
      </c>
      <c r="Z152" s="669">
        <v>44977</v>
      </c>
      <c r="AA152" s="670">
        <v>45008</v>
      </c>
      <c r="AB152" s="670">
        <v>45007</v>
      </c>
      <c r="AC152" s="671">
        <v>45018</v>
      </c>
      <c r="AD152" s="672">
        <v>45028</v>
      </c>
      <c r="AE152" s="673">
        <v>45033</v>
      </c>
      <c r="AF152" s="674">
        <v>45077</v>
      </c>
      <c r="AG152" s="674">
        <v>45078</v>
      </c>
      <c r="AH152" s="675">
        <v>45090</v>
      </c>
      <c r="AI152" s="676">
        <v>45091</v>
      </c>
      <c r="AJ152" s="677">
        <v>45121</v>
      </c>
      <c r="AK152" s="674">
        <v>45098</v>
      </c>
      <c r="AL152" s="678">
        <v>45091</v>
      </c>
      <c r="AM152" s="366"/>
    </row>
    <row r="153" spans="1:39" x14ac:dyDescent="0.25">
      <c r="A153" s="301">
        <f t="shared" si="8"/>
        <v>157</v>
      </c>
      <c r="B153" s="301" t="str">
        <f t="shared" si="13"/>
        <v>Ganador</v>
      </c>
      <c r="C153" s="301" t="s">
        <v>67</v>
      </c>
      <c r="D153" s="419" t="str">
        <f t="shared" si="18"/>
        <v>GENERIC - GANADOR</v>
      </c>
      <c r="E153" s="301" t="str">
        <f t="shared" si="19"/>
        <v>GENERIC</v>
      </c>
      <c r="F153" s="301">
        <v>2050</v>
      </c>
      <c r="G153" s="420" t="e">
        <f>+INDEX(dnc_capex_drivers!$C$2:$C$1048576,MATCH(live_ds!#REF!,dnc_capex_drivers!$B$2:$B$1048576,0),1)</f>
        <v>#REF!</v>
      </c>
      <c r="H153" s="501" t="s">
        <v>905</v>
      </c>
      <c r="I153" s="667" t="s">
        <v>927</v>
      </c>
      <c r="J153" s="509">
        <v>3</v>
      </c>
      <c r="K153" s="700" t="str">
        <f t="shared" si="14"/>
        <v>GGGGG</v>
      </c>
      <c r="L153" s="504">
        <v>4</v>
      </c>
      <c r="M153" s="505">
        <v>4</v>
      </c>
      <c r="N153" s="507" t="str">
        <f t="shared" si="15"/>
        <v>GANADOR</v>
      </c>
      <c r="O153" s="506" t="s">
        <v>75</v>
      </c>
      <c r="P153" s="507">
        <v>100</v>
      </c>
      <c r="Q153" s="507">
        <v>75</v>
      </c>
      <c r="R153" s="510" t="s">
        <v>830</v>
      </c>
      <c r="S153" s="508" t="e">
        <f t="shared" si="16"/>
        <v>#REF!</v>
      </c>
      <c r="T153" s="509" t="s">
        <v>793</v>
      </c>
      <c r="U153" s="510" t="s">
        <v>92</v>
      </c>
      <c r="V153" s="511" t="str">
        <f t="shared" si="17"/>
        <v>GANADOR TB</v>
      </c>
      <c r="W153" s="679">
        <v>44927</v>
      </c>
      <c r="X153" s="679">
        <v>44896</v>
      </c>
      <c r="Y153" s="680">
        <v>44927</v>
      </c>
      <c r="Z153" s="681">
        <v>44987</v>
      </c>
      <c r="AA153" s="680">
        <v>45018</v>
      </c>
      <c r="AB153" s="680">
        <v>45017</v>
      </c>
      <c r="AC153" s="682">
        <v>45028</v>
      </c>
      <c r="AD153" s="682">
        <v>45028</v>
      </c>
      <c r="AE153" s="673">
        <v>45033</v>
      </c>
      <c r="AF153" s="674">
        <v>45077</v>
      </c>
      <c r="AG153" s="674">
        <v>45078</v>
      </c>
      <c r="AH153" s="675">
        <v>45090</v>
      </c>
      <c r="AI153" s="683">
        <v>45091</v>
      </c>
      <c r="AJ153" s="684">
        <v>45121</v>
      </c>
      <c r="AK153" s="674">
        <v>45108</v>
      </c>
      <c r="AL153" s="685">
        <v>45091</v>
      </c>
      <c r="AM153" s="362"/>
    </row>
    <row r="154" spans="1:39" x14ac:dyDescent="0.25">
      <c r="A154" s="344">
        <f t="shared" si="8"/>
        <v>158</v>
      </c>
      <c r="B154" s="322" t="str">
        <f t="shared" si="13"/>
        <v>LeasingII</v>
      </c>
      <c r="C154" s="322" t="s">
        <v>67</v>
      </c>
      <c r="D154" s="409" t="str">
        <f t="shared" si="18"/>
        <v>B3 - FARMAR 10K</v>
      </c>
      <c r="E154" s="322" t="str">
        <f t="shared" si="19"/>
        <v>B3</v>
      </c>
      <c r="F154" s="322">
        <v>2050</v>
      </c>
      <c r="G154" s="410" t="e">
        <f>+INDEX(dnc_capex_drivers!$C$2:$C$1048576,MATCH(live_ds!#REF!,dnc_capex_drivers!$B$2:$B$1048576,0),1)</f>
        <v>#REF!</v>
      </c>
      <c r="H154" s="576" t="s">
        <v>911</v>
      </c>
      <c r="I154" s="666" t="s">
        <v>1006</v>
      </c>
      <c r="J154" s="578">
        <v>3</v>
      </c>
      <c r="K154" s="701" t="str">
        <f t="shared" si="14"/>
        <v>LLLLL</v>
      </c>
      <c r="L154" s="579">
        <v>4</v>
      </c>
      <c r="M154" s="521">
        <v>1</v>
      </c>
      <c r="N154" s="523" t="str">
        <f t="shared" si="15"/>
        <v>NEW B3 LGOR</v>
      </c>
      <c r="O154" s="580" t="s">
        <v>75</v>
      </c>
      <c r="P154" s="523">
        <v>100</v>
      </c>
      <c r="Q154" s="523">
        <v>75</v>
      </c>
      <c r="R154" s="581" t="s">
        <v>830</v>
      </c>
      <c r="S154" s="524" t="e">
        <f t="shared" si="16"/>
        <v>#REF!</v>
      </c>
      <c r="T154" s="578" t="s">
        <v>793</v>
      </c>
      <c r="U154" s="581" t="s">
        <v>92</v>
      </c>
      <c r="V154" s="527" t="str">
        <f t="shared" si="17"/>
        <v>LEASINGII TB</v>
      </c>
      <c r="W154" s="668">
        <v>45027</v>
      </c>
      <c r="X154" s="668">
        <v>44996</v>
      </c>
      <c r="Y154" s="668">
        <v>45027</v>
      </c>
      <c r="Z154" s="669">
        <v>45087</v>
      </c>
      <c r="AA154" s="670">
        <v>45118</v>
      </c>
      <c r="AB154" s="670">
        <v>45117</v>
      </c>
      <c r="AC154" s="671">
        <v>45128</v>
      </c>
      <c r="AD154" s="672">
        <v>45158</v>
      </c>
      <c r="AE154" s="673">
        <v>45163</v>
      </c>
      <c r="AF154" s="674">
        <v>45207</v>
      </c>
      <c r="AG154" s="674">
        <v>45208</v>
      </c>
      <c r="AH154" s="675">
        <v>45220</v>
      </c>
      <c r="AI154" s="676">
        <v>45221</v>
      </c>
      <c r="AJ154" s="677">
        <v>45251</v>
      </c>
      <c r="AK154" s="674">
        <v>45208</v>
      </c>
      <c r="AL154" s="678">
        <v>45221</v>
      </c>
      <c r="AM154" s="366"/>
    </row>
    <row r="155" spans="1:39" x14ac:dyDescent="0.25">
      <c r="A155" s="301">
        <f t="shared" si="8"/>
        <v>159</v>
      </c>
      <c r="B155" s="301" t="str">
        <f t="shared" si="13"/>
        <v>LeasingII</v>
      </c>
      <c r="C155" s="301" t="s">
        <v>67</v>
      </c>
      <c r="D155" s="419" t="str">
        <f t="shared" si="18"/>
        <v>B3 - FARMAR 10K</v>
      </c>
      <c r="E155" s="301" t="str">
        <f t="shared" si="19"/>
        <v>B3</v>
      </c>
      <c r="F155" s="301">
        <v>2050</v>
      </c>
      <c r="G155" s="420" t="e">
        <f>+INDEX(dnc_capex_drivers!$C$2:$C$1048576,MATCH(live_ds!#REF!,dnc_capex_drivers!$B$2:$B$1048576,0),1)</f>
        <v>#REF!</v>
      </c>
      <c r="H155" s="501" t="s">
        <v>911</v>
      </c>
      <c r="I155" s="667" t="s">
        <v>1007</v>
      </c>
      <c r="J155" s="509">
        <v>3</v>
      </c>
      <c r="K155" s="700" t="str">
        <f t="shared" si="14"/>
        <v>LLLLL</v>
      </c>
      <c r="L155" s="504">
        <v>4</v>
      </c>
      <c r="M155" s="505">
        <v>2</v>
      </c>
      <c r="N155" s="507" t="str">
        <f t="shared" si="15"/>
        <v>NEW B3 LGOR</v>
      </c>
      <c r="O155" s="506" t="s">
        <v>75</v>
      </c>
      <c r="P155" s="507">
        <v>100</v>
      </c>
      <c r="Q155" s="507">
        <v>75</v>
      </c>
      <c r="R155" s="510" t="s">
        <v>830</v>
      </c>
      <c r="S155" s="508" t="e">
        <f t="shared" si="16"/>
        <v>#REF!</v>
      </c>
      <c r="T155" s="509" t="s">
        <v>793</v>
      </c>
      <c r="U155" s="510" t="s">
        <v>92</v>
      </c>
      <c r="V155" s="511" t="str">
        <f t="shared" si="17"/>
        <v>LEASINGII TB</v>
      </c>
      <c r="W155" s="679">
        <v>45037</v>
      </c>
      <c r="X155" s="679">
        <v>45006</v>
      </c>
      <c r="Y155" s="680">
        <v>45037</v>
      </c>
      <c r="Z155" s="681">
        <v>45097</v>
      </c>
      <c r="AA155" s="680">
        <v>45128</v>
      </c>
      <c r="AB155" s="680">
        <v>45127</v>
      </c>
      <c r="AC155" s="682">
        <v>45138</v>
      </c>
      <c r="AD155" s="682">
        <v>45158</v>
      </c>
      <c r="AE155" s="673">
        <v>45163</v>
      </c>
      <c r="AF155" s="674">
        <v>45207</v>
      </c>
      <c r="AG155" s="674">
        <v>45208</v>
      </c>
      <c r="AH155" s="675">
        <v>45220</v>
      </c>
      <c r="AI155" s="683">
        <v>45221</v>
      </c>
      <c r="AJ155" s="684">
        <v>45251</v>
      </c>
      <c r="AK155" s="674">
        <v>45218</v>
      </c>
      <c r="AL155" s="685">
        <v>45221</v>
      </c>
      <c r="AM155" s="362"/>
    </row>
    <row r="156" spans="1:39" x14ac:dyDescent="0.25">
      <c r="A156" s="344">
        <f t="shared" si="8"/>
        <v>160</v>
      </c>
      <c r="B156" s="322" t="str">
        <f t="shared" si="13"/>
        <v>LeasingII</v>
      </c>
      <c r="C156" s="322" t="s">
        <v>67</v>
      </c>
      <c r="D156" s="409" t="str">
        <f t="shared" si="18"/>
        <v>B3 - FARMAR 10K</v>
      </c>
      <c r="E156" s="322" t="str">
        <f t="shared" si="19"/>
        <v>B3</v>
      </c>
      <c r="F156" s="322">
        <v>2050</v>
      </c>
      <c r="G156" s="410" t="e">
        <f>+INDEX(dnc_capex_drivers!$C$2:$C$1048576,MATCH(live_ds!#REF!,dnc_capex_drivers!$B$2:$B$1048576,0),1)</f>
        <v>#REF!</v>
      </c>
      <c r="H156" s="576" t="s">
        <v>911</v>
      </c>
      <c r="I156" s="666" t="s">
        <v>1008</v>
      </c>
      <c r="J156" s="578">
        <v>3</v>
      </c>
      <c r="K156" s="701" t="str">
        <f t="shared" si="14"/>
        <v>LLLLL</v>
      </c>
      <c r="L156" s="579">
        <v>4</v>
      </c>
      <c r="M156" s="521">
        <v>3</v>
      </c>
      <c r="N156" s="523" t="str">
        <f t="shared" si="15"/>
        <v>NEW B3 LGOR</v>
      </c>
      <c r="O156" s="580" t="s">
        <v>75</v>
      </c>
      <c r="P156" s="523">
        <v>100</v>
      </c>
      <c r="Q156" s="523">
        <v>75</v>
      </c>
      <c r="R156" s="581" t="s">
        <v>830</v>
      </c>
      <c r="S156" s="524" t="e">
        <f t="shared" si="16"/>
        <v>#REF!</v>
      </c>
      <c r="T156" s="578" t="s">
        <v>793</v>
      </c>
      <c r="U156" s="581" t="s">
        <v>92</v>
      </c>
      <c r="V156" s="527" t="str">
        <f t="shared" si="17"/>
        <v>LEASINGII TB</v>
      </c>
      <c r="W156" s="668">
        <v>45047</v>
      </c>
      <c r="X156" s="668">
        <v>45016</v>
      </c>
      <c r="Y156" s="668">
        <v>45047</v>
      </c>
      <c r="Z156" s="669">
        <v>45107</v>
      </c>
      <c r="AA156" s="670">
        <v>45138</v>
      </c>
      <c r="AB156" s="670">
        <v>45137</v>
      </c>
      <c r="AC156" s="671">
        <v>45148</v>
      </c>
      <c r="AD156" s="672">
        <v>45158</v>
      </c>
      <c r="AE156" s="673">
        <v>45163</v>
      </c>
      <c r="AF156" s="674">
        <v>45207</v>
      </c>
      <c r="AG156" s="674">
        <v>45208</v>
      </c>
      <c r="AH156" s="675">
        <v>45220</v>
      </c>
      <c r="AI156" s="676">
        <v>45221</v>
      </c>
      <c r="AJ156" s="677">
        <v>45251</v>
      </c>
      <c r="AK156" s="674">
        <v>45228</v>
      </c>
      <c r="AL156" s="678">
        <v>45221</v>
      </c>
      <c r="AM156" s="366"/>
    </row>
    <row r="157" spans="1:39" x14ac:dyDescent="0.25">
      <c r="A157" s="301">
        <f t="shared" si="8"/>
        <v>161</v>
      </c>
      <c r="B157" s="301" t="str">
        <f t="shared" si="13"/>
        <v>LeasingII</v>
      </c>
      <c r="C157" s="301" t="s">
        <v>67</v>
      </c>
      <c r="D157" s="419" t="str">
        <f t="shared" si="18"/>
        <v>B3 - FARMAR 10K</v>
      </c>
      <c r="E157" s="301" t="str">
        <f t="shared" si="19"/>
        <v>B3</v>
      </c>
      <c r="F157" s="301">
        <v>2050</v>
      </c>
      <c r="G157" s="420" t="e">
        <f>+INDEX(dnc_capex_drivers!$C$2:$C$1048576,MATCH(live_ds!#REF!,dnc_capex_drivers!$B$2:$B$1048576,0),1)</f>
        <v>#REF!</v>
      </c>
      <c r="H157" s="501" t="s">
        <v>911</v>
      </c>
      <c r="I157" s="667" t="s">
        <v>1009</v>
      </c>
      <c r="J157" s="509">
        <v>3</v>
      </c>
      <c r="K157" s="700" t="str">
        <f t="shared" si="14"/>
        <v>LLLLL</v>
      </c>
      <c r="L157" s="504">
        <v>4</v>
      </c>
      <c r="M157" s="505">
        <v>4</v>
      </c>
      <c r="N157" s="507" t="str">
        <f t="shared" si="15"/>
        <v>NEW B3 LGOR</v>
      </c>
      <c r="O157" s="506" t="s">
        <v>75</v>
      </c>
      <c r="P157" s="507">
        <v>100</v>
      </c>
      <c r="Q157" s="507">
        <v>75</v>
      </c>
      <c r="R157" s="510" t="s">
        <v>830</v>
      </c>
      <c r="S157" s="508" t="e">
        <f t="shared" si="16"/>
        <v>#REF!</v>
      </c>
      <c r="T157" s="509" t="s">
        <v>793</v>
      </c>
      <c r="U157" s="510" t="s">
        <v>92</v>
      </c>
      <c r="V157" s="511" t="str">
        <f t="shared" si="17"/>
        <v>LEASINGII TB</v>
      </c>
      <c r="W157" s="679">
        <v>45057</v>
      </c>
      <c r="X157" s="679">
        <v>45026</v>
      </c>
      <c r="Y157" s="680">
        <v>45057</v>
      </c>
      <c r="Z157" s="681">
        <v>45117</v>
      </c>
      <c r="AA157" s="680">
        <v>45148</v>
      </c>
      <c r="AB157" s="680">
        <v>45147</v>
      </c>
      <c r="AC157" s="682">
        <v>45158</v>
      </c>
      <c r="AD157" s="682">
        <v>45158</v>
      </c>
      <c r="AE157" s="673">
        <v>45163</v>
      </c>
      <c r="AF157" s="674">
        <v>45207</v>
      </c>
      <c r="AG157" s="674">
        <v>45208</v>
      </c>
      <c r="AH157" s="675">
        <v>45220</v>
      </c>
      <c r="AI157" s="683">
        <v>45221</v>
      </c>
      <c r="AJ157" s="684">
        <v>45251</v>
      </c>
      <c r="AK157" s="674">
        <v>45238</v>
      </c>
      <c r="AL157" s="685">
        <v>45221</v>
      </c>
      <c r="AM157" s="362"/>
    </row>
    <row r="158" spans="1:39" x14ac:dyDescent="0.25">
      <c r="A158" s="344">
        <f t="shared" si="8"/>
        <v>162</v>
      </c>
      <c r="B158" s="322" t="str">
        <f t="shared" si="13"/>
        <v>Ganador</v>
      </c>
      <c r="C158" s="322" t="s">
        <v>67</v>
      </c>
      <c r="D158" s="409" t="str">
        <f t="shared" si="18"/>
        <v>GENERIC - GANADOR</v>
      </c>
      <c r="E158" s="322" t="str">
        <f t="shared" si="19"/>
        <v>GENERIC</v>
      </c>
      <c r="F158" s="322">
        <v>2050</v>
      </c>
      <c r="G158" s="410" t="e">
        <f>+INDEX(dnc_capex_drivers!$C$2:$C$1048576,MATCH(live_ds!#REF!,dnc_capex_drivers!$B$2:$B$1048576,0),1)</f>
        <v>#REF!</v>
      </c>
      <c r="H158" s="618" t="s">
        <v>905</v>
      </c>
      <c r="I158" s="666" t="s">
        <v>928</v>
      </c>
      <c r="J158" s="578">
        <v>3</v>
      </c>
      <c r="K158" s="701" t="str">
        <f t="shared" si="14"/>
        <v>GGGGG</v>
      </c>
      <c r="L158" s="579">
        <v>4</v>
      </c>
      <c r="M158" s="521">
        <v>1</v>
      </c>
      <c r="N158" s="523" t="str">
        <f t="shared" si="15"/>
        <v>GANADOR</v>
      </c>
      <c r="O158" s="580" t="s">
        <v>75</v>
      </c>
      <c r="P158" s="523">
        <v>100</v>
      </c>
      <c r="Q158" s="523">
        <v>75</v>
      </c>
      <c r="R158" s="581" t="s">
        <v>830</v>
      </c>
      <c r="S158" s="524" t="e">
        <f t="shared" si="16"/>
        <v>#REF!</v>
      </c>
      <c r="T158" s="578" t="s">
        <v>793</v>
      </c>
      <c r="U158" s="581" t="s">
        <v>92</v>
      </c>
      <c r="V158" s="527" t="str">
        <f t="shared" si="17"/>
        <v>GANADOR TB</v>
      </c>
      <c r="W158" s="668">
        <v>45157</v>
      </c>
      <c r="X158" s="668">
        <v>45126</v>
      </c>
      <c r="Y158" s="668">
        <v>45157</v>
      </c>
      <c r="Z158" s="669">
        <v>45217</v>
      </c>
      <c r="AA158" s="670">
        <v>45248</v>
      </c>
      <c r="AB158" s="670">
        <v>45247</v>
      </c>
      <c r="AC158" s="671">
        <v>45258</v>
      </c>
      <c r="AD158" s="672">
        <v>45288</v>
      </c>
      <c r="AE158" s="673">
        <v>45293</v>
      </c>
      <c r="AF158" s="674">
        <v>45337</v>
      </c>
      <c r="AG158" s="674">
        <v>45338</v>
      </c>
      <c r="AH158" s="675">
        <v>45350</v>
      </c>
      <c r="AI158" s="676">
        <v>45351</v>
      </c>
      <c r="AJ158" s="677">
        <v>45381</v>
      </c>
      <c r="AK158" s="674">
        <v>45338</v>
      </c>
      <c r="AL158" s="678">
        <v>45351</v>
      </c>
      <c r="AM158" s="366"/>
    </row>
    <row r="159" spans="1:39" x14ac:dyDescent="0.25">
      <c r="A159" s="301">
        <f t="shared" si="8"/>
        <v>163</v>
      </c>
      <c r="B159" s="301" t="str">
        <f t="shared" si="13"/>
        <v>Ganador</v>
      </c>
      <c r="C159" s="301" t="s">
        <v>67</v>
      </c>
      <c r="D159" s="419" t="str">
        <f t="shared" si="18"/>
        <v>GENERIC - GANADOR</v>
      </c>
      <c r="E159" s="301" t="str">
        <f t="shared" si="19"/>
        <v>GENERIC</v>
      </c>
      <c r="F159" s="301">
        <v>2050</v>
      </c>
      <c r="G159" s="420" t="e">
        <f>+INDEX(dnc_capex_drivers!$C$2:$C$1048576,MATCH(live_ds!#REF!,dnc_capex_drivers!$B$2:$B$1048576,0),1)</f>
        <v>#REF!</v>
      </c>
      <c r="H159" s="501" t="s">
        <v>905</v>
      </c>
      <c r="I159" s="667" t="s">
        <v>929</v>
      </c>
      <c r="J159" s="509">
        <v>3</v>
      </c>
      <c r="K159" s="700" t="str">
        <f t="shared" si="14"/>
        <v>GGGGG</v>
      </c>
      <c r="L159" s="504">
        <v>4</v>
      </c>
      <c r="M159" s="505">
        <v>2</v>
      </c>
      <c r="N159" s="507" t="str">
        <f t="shared" si="15"/>
        <v>GANADOR</v>
      </c>
      <c r="O159" s="506" t="s">
        <v>75</v>
      </c>
      <c r="P159" s="507">
        <v>100</v>
      </c>
      <c r="Q159" s="507">
        <v>75</v>
      </c>
      <c r="R159" s="510" t="s">
        <v>830</v>
      </c>
      <c r="S159" s="508" t="e">
        <f t="shared" si="16"/>
        <v>#REF!</v>
      </c>
      <c r="T159" s="509" t="s">
        <v>793</v>
      </c>
      <c r="U159" s="510" t="s">
        <v>92</v>
      </c>
      <c r="V159" s="511" t="str">
        <f t="shared" si="17"/>
        <v>GANADOR TB</v>
      </c>
      <c r="W159" s="679">
        <v>45167</v>
      </c>
      <c r="X159" s="679">
        <v>45136</v>
      </c>
      <c r="Y159" s="680">
        <v>45167</v>
      </c>
      <c r="Z159" s="681">
        <v>45227</v>
      </c>
      <c r="AA159" s="680">
        <v>45258</v>
      </c>
      <c r="AB159" s="680">
        <v>45257</v>
      </c>
      <c r="AC159" s="682">
        <v>45268</v>
      </c>
      <c r="AD159" s="682">
        <v>45288</v>
      </c>
      <c r="AE159" s="673">
        <v>45293</v>
      </c>
      <c r="AF159" s="674">
        <v>45337</v>
      </c>
      <c r="AG159" s="674">
        <v>45338</v>
      </c>
      <c r="AH159" s="675">
        <v>45350</v>
      </c>
      <c r="AI159" s="683">
        <v>45351</v>
      </c>
      <c r="AJ159" s="684">
        <v>45381</v>
      </c>
      <c r="AK159" s="674">
        <v>45348</v>
      </c>
      <c r="AL159" s="685">
        <v>45351</v>
      </c>
      <c r="AM159" s="362"/>
    </row>
    <row r="160" spans="1:39" x14ac:dyDescent="0.25">
      <c r="A160" s="344">
        <f t="shared" si="8"/>
        <v>164</v>
      </c>
      <c r="B160" s="322" t="str">
        <f t="shared" si="13"/>
        <v>Ganador</v>
      </c>
      <c r="C160" s="322" t="s">
        <v>67</v>
      </c>
      <c r="D160" s="409" t="str">
        <f t="shared" si="18"/>
        <v>GENERIC - GANADOR</v>
      </c>
      <c r="E160" s="322" t="str">
        <f t="shared" si="19"/>
        <v>GENERIC</v>
      </c>
      <c r="F160" s="322">
        <v>2050</v>
      </c>
      <c r="G160" s="410" t="e">
        <f>+INDEX(dnc_capex_drivers!$C$2:$C$1048576,MATCH(live_ds!#REF!,dnc_capex_drivers!$B$2:$B$1048576,0),1)</f>
        <v>#REF!</v>
      </c>
      <c r="H160" s="576" t="s">
        <v>905</v>
      </c>
      <c r="I160" s="666" t="s">
        <v>930</v>
      </c>
      <c r="J160" s="578">
        <v>3</v>
      </c>
      <c r="K160" s="701" t="str">
        <f t="shared" si="14"/>
        <v>GGGGG</v>
      </c>
      <c r="L160" s="579">
        <v>4</v>
      </c>
      <c r="M160" s="521">
        <v>3</v>
      </c>
      <c r="N160" s="523" t="str">
        <f t="shared" si="15"/>
        <v>GANADOR</v>
      </c>
      <c r="O160" s="580" t="s">
        <v>75</v>
      </c>
      <c r="P160" s="523">
        <v>100</v>
      </c>
      <c r="Q160" s="523">
        <v>75</v>
      </c>
      <c r="R160" s="581" t="s">
        <v>830</v>
      </c>
      <c r="S160" s="524" t="e">
        <f t="shared" si="16"/>
        <v>#REF!</v>
      </c>
      <c r="T160" s="578" t="s">
        <v>793</v>
      </c>
      <c r="U160" s="581" t="s">
        <v>92</v>
      </c>
      <c r="V160" s="527" t="str">
        <f t="shared" si="17"/>
        <v>GANADOR TB</v>
      </c>
      <c r="W160" s="668">
        <v>45177</v>
      </c>
      <c r="X160" s="668">
        <v>45146</v>
      </c>
      <c r="Y160" s="668">
        <v>45177</v>
      </c>
      <c r="Z160" s="669">
        <v>45237</v>
      </c>
      <c r="AA160" s="670">
        <v>45268</v>
      </c>
      <c r="AB160" s="670">
        <v>45267</v>
      </c>
      <c r="AC160" s="671">
        <v>45278</v>
      </c>
      <c r="AD160" s="672">
        <v>45288</v>
      </c>
      <c r="AE160" s="673">
        <v>45293</v>
      </c>
      <c r="AF160" s="674">
        <v>45337</v>
      </c>
      <c r="AG160" s="674">
        <v>45338</v>
      </c>
      <c r="AH160" s="675">
        <v>45350</v>
      </c>
      <c r="AI160" s="676">
        <v>45351</v>
      </c>
      <c r="AJ160" s="677">
        <v>45381</v>
      </c>
      <c r="AK160" s="674">
        <v>45358</v>
      </c>
      <c r="AL160" s="678">
        <v>45351</v>
      </c>
      <c r="AM160" s="366"/>
    </row>
    <row r="161" spans="1:39" x14ac:dyDescent="0.25">
      <c r="A161" s="301">
        <f t="shared" si="8"/>
        <v>165</v>
      </c>
      <c r="B161" s="301" t="str">
        <f t="shared" si="13"/>
        <v>Ganador</v>
      </c>
      <c r="C161" s="301" t="s">
        <v>67</v>
      </c>
      <c r="D161" s="419" t="str">
        <f t="shared" si="18"/>
        <v>GENERIC - GANADOR</v>
      </c>
      <c r="E161" s="301" t="str">
        <f t="shared" si="19"/>
        <v>GENERIC</v>
      </c>
      <c r="F161" s="301">
        <v>2050</v>
      </c>
      <c r="G161" s="420" t="e">
        <f>+INDEX(dnc_capex_drivers!$C$2:$C$1048576,MATCH(live_ds!#REF!,dnc_capex_drivers!$B$2:$B$1048576,0),1)</f>
        <v>#REF!</v>
      </c>
      <c r="H161" s="501" t="s">
        <v>905</v>
      </c>
      <c r="I161" s="667" t="s">
        <v>931</v>
      </c>
      <c r="J161" s="509">
        <v>3</v>
      </c>
      <c r="K161" s="700" t="str">
        <f t="shared" si="14"/>
        <v>GGGGG</v>
      </c>
      <c r="L161" s="504">
        <v>4</v>
      </c>
      <c r="M161" s="505">
        <v>4</v>
      </c>
      <c r="N161" s="507" t="str">
        <f t="shared" si="15"/>
        <v>GANADOR</v>
      </c>
      <c r="O161" s="506" t="s">
        <v>75</v>
      </c>
      <c r="P161" s="507">
        <v>100</v>
      </c>
      <c r="Q161" s="507">
        <v>75</v>
      </c>
      <c r="R161" s="510" t="s">
        <v>830</v>
      </c>
      <c r="S161" s="508" t="e">
        <f t="shared" si="16"/>
        <v>#REF!</v>
      </c>
      <c r="T161" s="509" t="s">
        <v>793</v>
      </c>
      <c r="U161" s="510" t="s">
        <v>92</v>
      </c>
      <c r="V161" s="511" t="str">
        <f t="shared" si="17"/>
        <v>GANADOR TB</v>
      </c>
      <c r="W161" s="679">
        <v>45187</v>
      </c>
      <c r="X161" s="679">
        <v>45156</v>
      </c>
      <c r="Y161" s="680">
        <v>45187</v>
      </c>
      <c r="Z161" s="681">
        <v>45247</v>
      </c>
      <c r="AA161" s="680">
        <v>45278</v>
      </c>
      <c r="AB161" s="680">
        <v>45277</v>
      </c>
      <c r="AC161" s="682">
        <v>45288</v>
      </c>
      <c r="AD161" s="682">
        <v>45288</v>
      </c>
      <c r="AE161" s="673">
        <v>45293</v>
      </c>
      <c r="AF161" s="674">
        <v>45337</v>
      </c>
      <c r="AG161" s="674">
        <v>45338</v>
      </c>
      <c r="AH161" s="675">
        <v>45350</v>
      </c>
      <c r="AI161" s="683">
        <v>45351</v>
      </c>
      <c r="AJ161" s="684">
        <v>45381</v>
      </c>
      <c r="AK161" s="674">
        <v>45368</v>
      </c>
      <c r="AL161" s="685">
        <v>45351</v>
      </c>
      <c r="AM161" s="362"/>
    </row>
    <row r="162" spans="1:39" x14ac:dyDescent="0.25">
      <c r="A162" s="344">
        <f t="shared" si="8"/>
        <v>166</v>
      </c>
      <c r="B162" s="322" t="str">
        <f t="shared" si="13"/>
        <v>Ganador</v>
      </c>
      <c r="C162" s="322" t="s">
        <v>67</v>
      </c>
      <c r="D162" s="409" t="str">
        <f t="shared" si="18"/>
        <v>GENERIC - GANADOR</v>
      </c>
      <c r="E162" s="322" t="str">
        <f t="shared" si="19"/>
        <v>GENERIC</v>
      </c>
      <c r="F162" s="322">
        <v>2050</v>
      </c>
      <c r="G162" s="410" t="e">
        <f>+INDEX(dnc_capex_drivers!$C$2:$C$1048576,MATCH(live_ds!#REF!,dnc_capex_drivers!$B$2:$B$1048576,0),1)</f>
        <v>#REF!</v>
      </c>
      <c r="H162" s="618" t="s">
        <v>905</v>
      </c>
      <c r="I162" s="666" t="s">
        <v>932</v>
      </c>
      <c r="J162" s="578">
        <v>3</v>
      </c>
      <c r="K162" s="701" t="str">
        <f t="shared" si="14"/>
        <v>GGGGG</v>
      </c>
      <c r="L162" s="579">
        <v>4</v>
      </c>
      <c r="M162" s="521">
        <v>1</v>
      </c>
      <c r="N162" s="523" t="str">
        <f t="shared" si="15"/>
        <v>GANADOR</v>
      </c>
      <c r="O162" s="580" t="s">
        <v>75</v>
      </c>
      <c r="P162" s="523">
        <v>100</v>
      </c>
      <c r="Q162" s="523">
        <v>75</v>
      </c>
      <c r="R162" s="581" t="s">
        <v>830</v>
      </c>
      <c r="S162" s="524" t="e">
        <f t="shared" si="16"/>
        <v>#REF!</v>
      </c>
      <c r="T162" s="578" t="s">
        <v>793</v>
      </c>
      <c r="U162" s="581" t="s">
        <v>92</v>
      </c>
      <c r="V162" s="527" t="str">
        <f t="shared" si="17"/>
        <v>GANADOR TB</v>
      </c>
      <c r="W162" s="668">
        <v>45287</v>
      </c>
      <c r="X162" s="668">
        <v>45256</v>
      </c>
      <c r="Y162" s="668">
        <v>45287</v>
      </c>
      <c r="Z162" s="669">
        <v>45347</v>
      </c>
      <c r="AA162" s="670">
        <v>45378</v>
      </c>
      <c r="AB162" s="670">
        <v>45377</v>
      </c>
      <c r="AC162" s="671">
        <v>45388</v>
      </c>
      <c r="AD162" s="672">
        <v>45418</v>
      </c>
      <c r="AE162" s="673">
        <v>45423</v>
      </c>
      <c r="AF162" s="674">
        <v>45467</v>
      </c>
      <c r="AG162" s="674">
        <v>45468</v>
      </c>
      <c r="AH162" s="675">
        <v>45480</v>
      </c>
      <c r="AI162" s="676">
        <v>45481</v>
      </c>
      <c r="AJ162" s="677">
        <v>45511</v>
      </c>
      <c r="AK162" s="674">
        <v>45468</v>
      </c>
      <c r="AL162" s="678">
        <v>45481</v>
      </c>
      <c r="AM162" s="366"/>
    </row>
    <row r="163" spans="1:39" x14ac:dyDescent="0.25">
      <c r="A163" s="301">
        <f t="shared" si="8"/>
        <v>167</v>
      </c>
      <c r="B163" s="301" t="str">
        <f t="shared" si="13"/>
        <v>Ganador</v>
      </c>
      <c r="C163" s="301" t="s">
        <v>67</v>
      </c>
      <c r="D163" s="419" t="str">
        <f t="shared" si="18"/>
        <v>GENERIC - GANADOR</v>
      </c>
      <c r="E163" s="301" t="str">
        <f t="shared" si="19"/>
        <v>GENERIC</v>
      </c>
      <c r="F163" s="301">
        <v>2050</v>
      </c>
      <c r="G163" s="420" t="e">
        <f>+INDEX(dnc_capex_drivers!$C$2:$C$1048576,MATCH(live_ds!#REF!,dnc_capex_drivers!$B$2:$B$1048576,0),1)</f>
        <v>#REF!</v>
      </c>
      <c r="H163" s="501" t="s">
        <v>905</v>
      </c>
      <c r="I163" s="667" t="s">
        <v>933</v>
      </c>
      <c r="J163" s="509">
        <v>3</v>
      </c>
      <c r="K163" s="700" t="str">
        <f t="shared" si="14"/>
        <v>GGGGG</v>
      </c>
      <c r="L163" s="504">
        <v>4</v>
      </c>
      <c r="M163" s="505">
        <v>2</v>
      </c>
      <c r="N163" s="507" t="str">
        <f t="shared" si="15"/>
        <v>GANADOR</v>
      </c>
      <c r="O163" s="506" t="s">
        <v>75</v>
      </c>
      <c r="P163" s="507">
        <v>100</v>
      </c>
      <c r="Q163" s="507">
        <v>75</v>
      </c>
      <c r="R163" s="510" t="s">
        <v>830</v>
      </c>
      <c r="S163" s="508" t="e">
        <f t="shared" si="16"/>
        <v>#REF!</v>
      </c>
      <c r="T163" s="509" t="s">
        <v>793</v>
      </c>
      <c r="U163" s="510" t="s">
        <v>92</v>
      </c>
      <c r="V163" s="511" t="str">
        <f t="shared" si="17"/>
        <v>GANADOR TB</v>
      </c>
      <c r="W163" s="679">
        <v>45297</v>
      </c>
      <c r="X163" s="679">
        <v>45266</v>
      </c>
      <c r="Y163" s="680">
        <v>45297</v>
      </c>
      <c r="Z163" s="681">
        <v>45357</v>
      </c>
      <c r="AA163" s="680">
        <v>45388</v>
      </c>
      <c r="AB163" s="680">
        <v>45387</v>
      </c>
      <c r="AC163" s="682">
        <v>45398</v>
      </c>
      <c r="AD163" s="682">
        <v>45418</v>
      </c>
      <c r="AE163" s="673">
        <v>45423</v>
      </c>
      <c r="AF163" s="674">
        <v>45467</v>
      </c>
      <c r="AG163" s="674">
        <v>45468</v>
      </c>
      <c r="AH163" s="675">
        <v>45480</v>
      </c>
      <c r="AI163" s="683">
        <v>45481</v>
      </c>
      <c r="AJ163" s="684">
        <v>45511</v>
      </c>
      <c r="AK163" s="674">
        <v>45478</v>
      </c>
      <c r="AL163" s="685">
        <v>45481</v>
      </c>
      <c r="AM163" s="362"/>
    </row>
    <row r="164" spans="1:39" x14ac:dyDescent="0.25">
      <c r="A164" s="344">
        <f t="shared" si="8"/>
        <v>168</v>
      </c>
      <c r="B164" s="322" t="str">
        <f t="shared" si="13"/>
        <v>Ganador</v>
      </c>
      <c r="C164" s="322" t="s">
        <v>67</v>
      </c>
      <c r="D164" s="409" t="str">
        <f t="shared" si="18"/>
        <v>GENERIC - GANADOR</v>
      </c>
      <c r="E164" s="322" t="str">
        <f t="shared" si="19"/>
        <v>GENERIC</v>
      </c>
      <c r="F164" s="322">
        <v>2050</v>
      </c>
      <c r="G164" s="410" t="e">
        <f>+INDEX(dnc_capex_drivers!$C$2:$C$1048576,MATCH(live_ds!#REF!,dnc_capex_drivers!$B$2:$B$1048576,0),1)</f>
        <v>#REF!</v>
      </c>
      <c r="H164" s="576" t="s">
        <v>905</v>
      </c>
      <c r="I164" s="666" t="s">
        <v>934</v>
      </c>
      <c r="J164" s="578">
        <v>3</v>
      </c>
      <c r="K164" s="701" t="str">
        <f t="shared" si="14"/>
        <v>GGGGG</v>
      </c>
      <c r="L164" s="579">
        <v>4</v>
      </c>
      <c r="M164" s="521">
        <v>3</v>
      </c>
      <c r="N164" s="523" t="str">
        <f t="shared" si="15"/>
        <v>GANADOR</v>
      </c>
      <c r="O164" s="580" t="s">
        <v>75</v>
      </c>
      <c r="P164" s="523">
        <v>100</v>
      </c>
      <c r="Q164" s="523">
        <v>75</v>
      </c>
      <c r="R164" s="581" t="s">
        <v>830</v>
      </c>
      <c r="S164" s="524" t="e">
        <f t="shared" si="16"/>
        <v>#REF!</v>
      </c>
      <c r="T164" s="578" t="s">
        <v>793</v>
      </c>
      <c r="U164" s="581" t="s">
        <v>92</v>
      </c>
      <c r="V164" s="527" t="str">
        <f t="shared" si="17"/>
        <v>GANADOR TB</v>
      </c>
      <c r="W164" s="668">
        <v>45307</v>
      </c>
      <c r="X164" s="668">
        <v>45276</v>
      </c>
      <c r="Y164" s="668">
        <v>45307</v>
      </c>
      <c r="Z164" s="669">
        <v>45367</v>
      </c>
      <c r="AA164" s="670">
        <v>45398</v>
      </c>
      <c r="AB164" s="670">
        <v>45397</v>
      </c>
      <c r="AC164" s="671">
        <v>45408</v>
      </c>
      <c r="AD164" s="672">
        <v>45418</v>
      </c>
      <c r="AE164" s="673">
        <v>45423</v>
      </c>
      <c r="AF164" s="674">
        <v>45467</v>
      </c>
      <c r="AG164" s="674">
        <v>45468</v>
      </c>
      <c r="AH164" s="675">
        <v>45480</v>
      </c>
      <c r="AI164" s="676">
        <v>45481</v>
      </c>
      <c r="AJ164" s="677">
        <v>45511</v>
      </c>
      <c r="AK164" s="674">
        <v>45488</v>
      </c>
      <c r="AL164" s="678">
        <v>45481</v>
      </c>
      <c r="AM164" s="366"/>
    </row>
    <row r="165" spans="1:39" x14ac:dyDescent="0.25">
      <c r="A165" s="301">
        <f t="shared" si="8"/>
        <v>169</v>
      </c>
      <c r="B165" s="301" t="str">
        <f t="shared" si="13"/>
        <v>Ganador</v>
      </c>
      <c r="C165" s="301" t="s">
        <v>67</v>
      </c>
      <c r="D165" s="419" t="str">
        <f t="shared" si="18"/>
        <v>GENERIC - GANADOR</v>
      </c>
      <c r="E165" s="301" t="str">
        <f t="shared" si="19"/>
        <v>GENERIC</v>
      </c>
      <c r="F165" s="301">
        <v>2050</v>
      </c>
      <c r="G165" s="420" t="e">
        <f>+INDEX(dnc_capex_drivers!$C$2:$C$1048576,MATCH(live_ds!#REF!,dnc_capex_drivers!$B$2:$B$1048576,0),1)</f>
        <v>#REF!</v>
      </c>
      <c r="H165" s="501" t="s">
        <v>905</v>
      </c>
      <c r="I165" s="667" t="s">
        <v>935</v>
      </c>
      <c r="J165" s="509">
        <v>3</v>
      </c>
      <c r="K165" s="700" t="str">
        <f t="shared" si="14"/>
        <v>GGGGG</v>
      </c>
      <c r="L165" s="504">
        <v>4</v>
      </c>
      <c r="M165" s="505">
        <v>4</v>
      </c>
      <c r="N165" s="507" t="str">
        <f t="shared" si="15"/>
        <v>GANADOR</v>
      </c>
      <c r="O165" s="506" t="s">
        <v>75</v>
      </c>
      <c r="P165" s="507">
        <v>100</v>
      </c>
      <c r="Q165" s="507">
        <v>75</v>
      </c>
      <c r="R165" s="510" t="s">
        <v>830</v>
      </c>
      <c r="S165" s="508" t="e">
        <f t="shared" si="16"/>
        <v>#REF!</v>
      </c>
      <c r="T165" s="509" t="s">
        <v>793</v>
      </c>
      <c r="U165" s="510" t="s">
        <v>92</v>
      </c>
      <c r="V165" s="511" t="str">
        <f t="shared" si="17"/>
        <v>GANADOR TB</v>
      </c>
      <c r="W165" s="679">
        <v>45317</v>
      </c>
      <c r="X165" s="679">
        <v>45286</v>
      </c>
      <c r="Y165" s="680">
        <v>45317</v>
      </c>
      <c r="Z165" s="681">
        <v>45377</v>
      </c>
      <c r="AA165" s="680">
        <v>45408</v>
      </c>
      <c r="AB165" s="680">
        <v>45407</v>
      </c>
      <c r="AC165" s="682">
        <v>45418</v>
      </c>
      <c r="AD165" s="682">
        <v>45418</v>
      </c>
      <c r="AE165" s="673">
        <v>45423</v>
      </c>
      <c r="AF165" s="674">
        <v>45467</v>
      </c>
      <c r="AG165" s="674">
        <v>45468</v>
      </c>
      <c r="AH165" s="675">
        <v>45480</v>
      </c>
      <c r="AI165" s="683">
        <v>45481</v>
      </c>
      <c r="AJ165" s="684">
        <v>45511</v>
      </c>
      <c r="AK165" s="674">
        <v>45498</v>
      </c>
      <c r="AL165" s="685">
        <v>45481</v>
      </c>
      <c r="AM165" s="362"/>
    </row>
    <row r="166" spans="1:39" x14ac:dyDescent="0.25">
      <c r="A166" s="344">
        <f t="shared" si="8"/>
        <v>170</v>
      </c>
      <c r="B166" s="322" t="str">
        <f t="shared" si="13"/>
        <v>LeasingII</v>
      </c>
      <c r="C166" s="322" t="s">
        <v>67</v>
      </c>
      <c r="D166" s="409" t="str">
        <f t="shared" si="18"/>
        <v>B3 - FARMAR 10K</v>
      </c>
      <c r="E166" s="322" t="str">
        <f t="shared" si="19"/>
        <v>B3</v>
      </c>
      <c r="F166" s="322">
        <v>2050</v>
      </c>
      <c r="G166" s="410" t="e">
        <f>+INDEX(dnc_capex_drivers!$C$2:$C$1048576,MATCH(live_ds!#REF!,dnc_capex_drivers!$B$2:$B$1048576,0),1)</f>
        <v>#REF!</v>
      </c>
      <c r="H166" s="576" t="s">
        <v>911</v>
      </c>
      <c r="I166" s="666" t="s">
        <v>1010</v>
      </c>
      <c r="J166" s="578">
        <v>3</v>
      </c>
      <c r="K166" s="701" t="str">
        <f t="shared" si="14"/>
        <v>LLLLL</v>
      </c>
      <c r="L166" s="579">
        <v>4</v>
      </c>
      <c r="M166" s="521">
        <v>1</v>
      </c>
      <c r="N166" s="523" t="str">
        <f t="shared" si="15"/>
        <v>NEW B3 LGOR</v>
      </c>
      <c r="O166" s="580" t="s">
        <v>75</v>
      </c>
      <c r="P166" s="523">
        <v>100</v>
      </c>
      <c r="Q166" s="523">
        <v>75</v>
      </c>
      <c r="R166" s="581" t="s">
        <v>830</v>
      </c>
      <c r="S166" s="524" t="e">
        <f t="shared" si="16"/>
        <v>#REF!</v>
      </c>
      <c r="T166" s="578" t="s">
        <v>793</v>
      </c>
      <c r="U166" s="581" t="s">
        <v>92</v>
      </c>
      <c r="V166" s="527" t="str">
        <f t="shared" si="17"/>
        <v>LEASINGII TB</v>
      </c>
      <c r="W166" s="668">
        <v>45417</v>
      </c>
      <c r="X166" s="668">
        <v>45386</v>
      </c>
      <c r="Y166" s="668">
        <v>45417</v>
      </c>
      <c r="Z166" s="669">
        <v>45477</v>
      </c>
      <c r="AA166" s="670">
        <v>45508</v>
      </c>
      <c r="AB166" s="670">
        <v>45507</v>
      </c>
      <c r="AC166" s="671">
        <v>45518</v>
      </c>
      <c r="AD166" s="672">
        <v>45548</v>
      </c>
      <c r="AE166" s="673">
        <v>45553</v>
      </c>
      <c r="AF166" s="674">
        <v>45597</v>
      </c>
      <c r="AG166" s="674">
        <v>45598</v>
      </c>
      <c r="AH166" s="675">
        <v>45610</v>
      </c>
      <c r="AI166" s="676">
        <v>45611</v>
      </c>
      <c r="AJ166" s="677">
        <v>45641</v>
      </c>
      <c r="AK166" s="674">
        <v>45598</v>
      </c>
      <c r="AL166" s="678">
        <v>45611</v>
      </c>
      <c r="AM166" s="366"/>
    </row>
    <row r="167" spans="1:39" x14ac:dyDescent="0.25">
      <c r="A167" s="301">
        <f t="shared" si="8"/>
        <v>171</v>
      </c>
      <c r="B167" s="301" t="str">
        <f t="shared" si="13"/>
        <v>LeasingII</v>
      </c>
      <c r="C167" s="301" t="s">
        <v>67</v>
      </c>
      <c r="D167" s="419" t="str">
        <f t="shared" si="18"/>
        <v>B3 - FARMAR 10K</v>
      </c>
      <c r="E167" s="301" t="str">
        <f t="shared" si="19"/>
        <v>B3</v>
      </c>
      <c r="F167" s="301">
        <v>2050</v>
      </c>
      <c r="G167" s="420" t="e">
        <f>+INDEX(dnc_capex_drivers!$C$2:$C$1048576,MATCH(live_ds!#REF!,dnc_capex_drivers!$B$2:$B$1048576,0),1)</f>
        <v>#REF!</v>
      </c>
      <c r="H167" s="501" t="s">
        <v>911</v>
      </c>
      <c r="I167" s="667" t="s">
        <v>1011</v>
      </c>
      <c r="J167" s="509">
        <v>3</v>
      </c>
      <c r="K167" s="700" t="str">
        <f t="shared" si="14"/>
        <v>LLLLL</v>
      </c>
      <c r="L167" s="504">
        <v>4</v>
      </c>
      <c r="M167" s="505">
        <v>2</v>
      </c>
      <c r="N167" s="507" t="str">
        <f t="shared" si="15"/>
        <v>NEW B3 LGOR</v>
      </c>
      <c r="O167" s="506" t="s">
        <v>75</v>
      </c>
      <c r="P167" s="507">
        <v>100</v>
      </c>
      <c r="Q167" s="507">
        <v>75</v>
      </c>
      <c r="R167" s="510" t="s">
        <v>830</v>
      </c>
      <c r="S167" s="508" t="e">
        <f t="shared" si="16"/>
        <v>#REF!</v>
      </c>
      <c r="T167" s="509" t="s">
        <v>793</v>
      </c>
      <c r="U167" s="510" t="s">
        <v>92</v>
      </c>
      <c r="V167" s="511" t="str">
        <f t="shared" si="17"/>
        <v>LEASINGII TB</v>
      </c>
      <c r="W167" s="679">
        <v>45427</v>
      </c>
      <c r="X167" s="679">
        <v>45396</v>
      </c>
      <c r="Y167" s="680">
        <v>45427</v>
      </c>
      <c r="Z167" s="681">
        <v>45487</v>
      </c>
      <c r="AA167" s="680">
        <v>45518</v>
      </c>
      <c r="AB167" s="680">
        <v>45517</v>
      </c>
      <c r="AC167" s="682">
        <v>45528</v>
      </c>
      <c r="AD167" s="682">
        <v>45548</v>
      </c>
      <c r="AE167" s="673">
        <v>45553</v>
      </c>
      <c r="AF167" s="674">
        <v>45597</v>
      </c>
      <c r="AG167" s="674">
        <v>45598</v>
      </c>
      <c r="AH167" s="675">
        <v>45610</v>
      </c>
      <c r="AI167" s="683">
        <v>45611</v>
      </c>
      <c r="AJ167" s="684">
        <v>45641</v>
      </c>
      <c r="AK167" s="674">
        <v>45608</v>
      </c>
      <c r="AL167" s="685">
        <v>45611</v>
      </c>
      <c r="AM167" s="362"/>
    </row>
    <row r="168" spans="1:39" x14ac:dyDescent="0.25">
      <c r="A168" s="344">
        <f t="shared" si="8"/>
        <v>172</v>
      </c>
      <c r="B168" s="322" t="str">
        <f t="shared" si="13"/>
        <v>LeasingII</v>
      </c>
      <c r="C168" s="322" t="s">
        <v>67</v>
      </c>
      <c r="D168" s="409" t="str">
        <f t="shared" si="18"/>
        <v>B3 - FARMAR 10K</v>
      </c>
      <c r="E168" s="322" t="str">
        <f t="shared" si="19"/>
        <v>B3</v>
      </c>
      <c r="F168" s="322">
        <v>2050</v>
      </c>
      <c r="G168" s="410" t="e">
        <f>+INDEX(dnc_capex_drivers!$C$2:$C$1048576,MATCH(live_ds!#REF!,dnc_capex_drivers!$B$2:$B$1048576,0),1)</f>
        <v>#REF!</v>
      </c>
      <c r="H168" s="576" t="s">
        <v>911</v>
      </c>
      <c r="I168" s="666" t="s">
        <v>1012</v>
      </c>
      <c r="J168" s="578">
        <v>3</v>
      </c>
      <c r="K168" s="701" t="str">
        <f t="shared" si="14"/>
        <v>LLLLL</v>
      </c>
      <c r="L168" s="579">
        <v>4</v>
      </c>
      <c r="M168" s="521">
        <v>3</v>
      </c>
      <c r="N168" s="523" t="str">
        <f t="shared" si="15"/>
        <v>NEW B3 LGOR</v>
      </c>
      <c r="O168" s="580" t="s">
        <v>75</v>
      </c>
      <c r="P168" s="523">
        <v>100</v>
      </c>
      <c r="Q168" s="523">
        <v>75</v>
      </c>
      <c r="R168" s="581" t="s">
        <v>830</v>
      </c>
      <c r="S168" s="524" t="e">
        <f t="shared" si="16"/>
        <v>#REF!</v>
      </c>
      <c r="T168" s="578" t="s">
        <v>793</v>
      </c>
      <c r="U168" s="581" t="s">
        <v>92</v>
      </c>
      <c r="V168" s="527" t="str">
        <f t="shared" si="17"/>
        <v>LEASINGII TB</v>
      </c>
      <c r="W168" s="668">
        <v>45437</v>
      </c>
      <c r="X168" s="668">
        <v>45406</v>
      </c>
      <c r="Y168" s="668">
        <v>45437</v>
      </c>
      <c r="Z168" s="669">
        <v>45497</v>
      </c>
      <c r="AA168" s="670">
        <v>45528</v>
      </c>
      <c r="AB168" s="670">
        <v>45527</v>
      </c>
      <c r="AC168" s="671">
        <v>45538</v>
      </c>
      <c r="AD168" s="672">
        <v>45548</v>
      </c>
      <c r="AE168" s="673">
        <v>45553</v>
      </c>
      <c r="AF168" s="674">
        <v>45597</v>
      </c>
      <c r="AG168" s="674">
        <v>45598</v>
      </c>
      <c r="AH168" s="675">
        <v>45610</v>
      </c>
      <c r="AI168" s="676">
        <v>45611</v>
      </c>
      <c r="AJ168" s="677">
        <v>45641</v>
      </c>
      <c r="AK168" s="674">
        <v>45618</v>
      </c>
      <c r="AL168" s="678">
        <v>45611</v>
      </c>
      <c r="AM168" s="366"/>
    </row>
    <row r="169" spans="1:39" x14ac:dyDescent="0.25">
      <c r="A169" s="301">
        <f t="shared" si="8"/>
        <v>173</v>
      </c>
      <c r="B169" s="301" t="str">
        <f t="shared" si="13"/>
        <v>LeasingII</v>
      </c>
      <c r="C169" s="301" t="s">
        <v>67</v>
      </c>
      <c r="D169" s="419" t="str">
        <f t="shared" si="18"/>
        <v>B3 - FARMAR 10K</v>
      </c>
      <c r="E169" s="301" t="str">
        <f t="shared" si="19"/>
        <v>B3</v>
      </c>
      <c r="F169" s="301">
        <v>2050</v>
      </c>
      <c r="G169" s="420" t="e">
        <f>+INDEX(dnc_capex_drivers!$C$2:$C$1048576,MATCH(live_ds!#REF!,dnc_capex_drivers!$B$2:$B$1048576,0),1)</f>
        <v>#REF!</v>
      </c>
      <c r="H169" s="501" t="s">
        <v>911</v>
      </c>
      <c r="I169" s="667" t="s">
        <v>1013</v>
      </c>
      <c r="J169" s="509">
        <v>3</v>
      </c>
      <c r="K169" s="700" t="str">
        <f t="shared" si="14"/>
        <v>LLLLL</v>
      </c>
      <c r="L169" s="504">
        <v>4</v>
      </c>
      <c r="M169" s="505">
        <v>4</v>
      </c>
      <c r="N169" s="507" t="str">
        <f t="shared" si="15"/>
        <v>NEW B3 LGOR</v>
      </c>
      <c r="O169" s="506" t="s">
        <v>75</v>
      </c>
      <c r="P169" s="507">
        <v>100</v>
      </c>
      <c r="Q169" s="507">
        <v>75</v>
      </c>
      <c r="R169" s="510" t="s">
        <v>830</v>
      </c>
      <c r="S169" s="508" t="e">
        <f t="shared" si="16"/>
        <v>#REF!</v>
      </c>
      <c r="T169" s="509" t="s">
        <v>793</v>
      </c>
      <c r="U169" s="510" t="s">
        <v>92</v>
      </c>
      <c r="V169" s="511" t="str">
        <f t="shared" si="17"/>
        <v>LEASINGII TB</v>
      </c>
      <c r="W169" s="679">
        <v>45447</v>
      </c>
      <c r="X169" s="679">
        <v>45416</v>
      </c>
      <c r="Y169" s="680">
        <v>45447</v>
      </c>
      <c r="Z169" s="681">
        <v>45507</v>
      </c>
      <c r="AA169" s="680">
        <v>45538</v>
      </c>
      <c r="AB169" s="680">
        <v>45537</v>
      </c>
      <c r="AC169" s="682">
        <v>45548</v>
      </c>
      <c r="AD169" s="682">
        <v>45548</v>
      </c>
      <c r="AE169" s="673">
        <v>45553</v>
      </c>
      <c r="AF169" s="674">
        <v>45597</v>
      </c>
      <c r="AG169" s="674">
        <v>45598</v>
      </c>
      <c r="AH169" s="675">
        <v>45610</v>
      </c>
      <c r="AI169" s="683">
        <v>45611</v>
      </c>
      <c r="AJ169" s="684">
        <v>45641</v>
      </c>
      <c r="AK169" s="674">
        <v>45628</v>
      </c>
      <c r="AL169" s="685">
        <v>45611</v>
      </c>
      <c r="AM169" s="362"/>
    </row>
    <row r="170" spans="1:39" x14ac:dyDescent="0.25">
      <c r="A170" s="344">
        <f t="shared" si="8"/>
        <v>174</v>
      </c>
      <c r="B170" s="322" t="str">
        <f t="shared" si="13"/>
        <v>Ganador</v>
      </c>
      <c r="C170" s="322" t="s">
        <v>67</v>
      </c>
      <c r="D170" s="409" t="str">
        <f t="shared" si="18"/>
        <v>GENERIC - GANADOR</v>
      </c>
      <c r="E170" s="322" t="str">
        <f t="shared" si="19"/>
        <v>GENERIC</v>
      </c>
      <c r="F170" s="322">
        <v>2050</v>
      </c>
      <c r="G170" s="410" t="e">
        <f>+INDEX(dnc_capex_drivers!$C$2:$C$1048576,MATCH(live_ds!#REF!,dnc_capex_drivers!$B$2:$B$1048576,0),1)</f>
        <v>#REF!</v>
      </c>
      <c r="H170" s="618" t="s">
        <v>905</v>
      </c>
      <c r="I170" s="666" t="s">
        <v>936</v>
      </c>
      <c r="J170" s="578">
        <v>3</v>
      </c>
      <c r="K170" s="701" t="str">
        <f t="shared" si="14"/>
        <v>GGGGG</v>
      </c>
      <c r="L170" s="579">
        <v>4</v>
      </c>
      <c r="M170" s="521">
        <v>1</v>
      </c>
      <c r="N170" s="523" t="str">
        <f t="shared" si="15"/>
        <v>GANADOR</v>
      </c>
      <c r="O170" s="580" t="s">
        <v>75</v>
      </c>
      <c r="P170" s="523">
        <v>100</v>
      </c>
      <c r="Q170" s="523">
        <v>75</v>
      </c>
      <c r="R170" s="581" t="s">
        <v>830</v>
      </c>
      <c r="S170" s="524" t="e">
        <f t="shared" si="16"/>
        <v>#REF!</v>
      </c>
      <c r="T170" s="578" t="s">
        <v>793</v>
      </c>
      <c r="U170" s="581" t="s">
        <v>92</v>
      </c>
      <c r="V170" s="527" t="str">
        <f t="shared" si="17"/>
        <v>GANADOR TB</v>
      </c>
      <c r="W170" s="668">
        <v>45547</v>
      </c>
      <c r="X170" s="668">
        <v>45516</v>
      </c>
      <c r="Y170" s="668">
        <v>45547</v>
      </c>
      <c r="Z170" s="669">
        <v>45607</v>
      </c>
      <c r="AA170" s="670">
        <v>45638</v>
      </c>
      <c r="AB170" s="670">
        <v>45637</v>
      </c>
      <c r="AC170" s="671">
        <v>45648</v>
      </c>
      <c r="AD170" s="672">
        <v>45678</v>
      </c>
      <c r="AE170" s="673">
        <v>45683</v>
      </c>
      <c r="AF170" s="674">
        <v>45727</v>
      </c>
      <c r="AG170" s="674">
        <v>45728</v>
      </c>
      <c r="AH170" s="675">
        <v>45740</v>
      </c>
      <c r="AI170" s="676">
        <v>45741</v>
      </c>
      <c r="AJ170" s="677">
        <v>45771</v>
      </c>
      <c r="AK170" s="674">
        <v>45728</v>
      </c>
      <c r="AL170" s="678">
        <v>45741</v>
      </c>
      <c r="AM170" s="366"/>
    </row>
    <row r="171" spans="1:39" x14ac:dyDescent="0.25">
      <c r="A171" s="301">
        <f t="shared" si="8"/>
        <v>175</v>
      </c>
      <c r="B171" s="301" t="str">
        <f t="shared" si="13"/>
        <v>Ganador</v>
      </c>
      <c r="C171" s="301" t="s">
        <v>67</v>
      </c>
      <c r="D171" s="419" t="str">
        <f t="shared" si="18"/>
        <v>GENERIC - GANADOR</v>
      </c>
      <c r="E171" s="301" t="str">
        <f t="shared" si="19"/>
        <v>GENERIC</v>
      </c>
      <c r="F171" s="301">
        <v>2050</v>
      </c>
      <c r="G171" s="420" t="e">
        <f>+INDEX(dnc_capex_drivers!$C$2:$C$1048576,MATCH(live_ds!#REF!,dnc_capex_drivers!$B$2:$B$1048576,0),1)</f>
        <v>#REF!</v>
      </c>
      <c r="H171" s="501" t="s">
        <v>905</v>
      </c>
      <c r="I171" s="667" t="s">
        <v>937</v>
      </c>
      <c r="J171" s="509">
        <v>3</v>
      </c>
      <c r="K171" s="700" t="str">
        <f t="shared" si="14"/>
        <v>GGGGG</v>
      </c>
      <c r="L171" s="504">
        <v>4</v>
      </c>
      <c r="M171" s="505">
        <v>2</v>
      </c>
      <c r="N171" s="507" t="str">
        <f t="shared" si="15"/>
        <v>GANADOR</v>
      </c>
      <c r="O171" s="506" t="s">
        <v>75</v>
      </c>
      <c r="P171" s="507">
        <v>100</v>
      </c>
      <c r="Q171" s="507">
        <v>75</v>
      </c>
      <c r="R171" s="510" t="s">
        <v>830</v>
      </c>
      <c r="S171" s="508" t="e">
        <f t="shared" si="16"/>
        <v>#REF!</v>
      </c>
      <c r="T171" s="509" t="s">
        <v>793</v>
      </c>
      <c r="U171" s="510" t="s">
        <v>92</v>
      </c>
      <c r="V171" s="511" t="str">
        <f t="shared" si="17"/>
        <v>GANADOR TB</v>
      </c>
      <c r="W171" s="679">
        <v>45557</v>
      </c>
      <c r="X171" s="679">
        <v>45526</v>
      </c>
      <c r="Y171" s="680">
        <v>45557</v>
      </c>
      <c r="Z171" s="681">
        <v>45617</v>
      </c>
      <c r="AA171" s="680">
        <v>45648</v>
      </c>
      <c r="AB171" s="680">
        <v>45647</v>
      </c>
      <c r="AC171" s="682">
        <v>45658</v>
      </c>
      <c r="AD171" s="682">
        <v>45678</v>
      </c>
      <c r="AE171" s="673">
        <v>45683</v>
      </c>
      <c r="AF171" s="674">
        <v>45727</v>
      </c>
      <c r="AG171" s="674">
        <v>45728</v>
      </c>
      <c r="AH171" s="675">
        <v>45740</v>
      </c>
      <c r="AI171" s="683">
        <v>45741</v>
      </c>
      <c r="AJ171" s="684">
        <v>45771</v>
      </c>
      <c r="AK171" s="674">
        <v>45738</v>
      </c>
      <c r="AL171" s="685">
        <v>45741</v>
      </c>
      <c r="AM171" s="362"/>
    </row>
    <row r="172" spans="1:39" x14ac:dyDescent="0.25">
      <c r="A172" s="344">
        <f t="shared" si="8"/>
        <v>176</v>
      </c>
      <c r="B172" s="322" t="str">
        <f t="shared" si="13"/>
        <v>Ganador</v>
      </c>
      <c r="C172" s="322" t="s">
        <v>67</v>
      </c>
      <c r="D172" s="409" t="str">
        <f t="shared" si="18"/>
        <v>GENERIC - GANADOR</v>
      </c>
      <c r="E172" s="322" t="str">
        <f t="shared" si="19"/>
        <v>GENERIC</v>
      </c>
      <c r="F172" s="322">
        <v>2050</v>
      </c>
      <c r="G172" s="410" t="e">
        <f>+INDEX(dnc_capex_drivers!$C$2:$C$1048576,MATCH(live_ds!#REF!,dnc_capex_drivers!$B$2:$B$1048576,0),1)</f>
        <v>#REF!</v>
      </c>
      <c r="H172" s="576" t="s">
        <v>905</v>
      </c>
      <c r="I172" s="666" t="s">
        <v>938</v>
      </c>
      <c r="J172" s="578">
        <v>3</v>
      </c>
      <c r="K172" s="701" t="str">
        <f t="shared" si="14"/>
        <v>GGGGG</v>
      </c>
      <c r="L172" s="579">
        <v>4</v>
      </c>
      <c r="M172" s="521">
        <v>3</v>
      </c>
      <c r="N172" s="523" t="str">
        <f t="shared" si="15"/>
        <v>GANADOR</v>
      </c>
      <c r="O172" s="580" t="s">
        <v>75</v>
      </c>
      <c r="P172" s="523">
        <v>100</v>
      </c>
      <c r="Q172" s="523">
        <v>75</v>
      </c>
      <c r="R172" s="581" t="s">
        <v>830</v>
      </c>
      <c r="S172" s="524" t="e">
        <f t="shared" si="16"/>
        <v>#REF!</v>
      </c>
      <c r="T172" s="578" t="s">
        <v>793</v>
      </c>
      <c r="U172" s="581" t="s">
        <v>92</v>
      </c>
      <c r="V172" s="527" t="str">
        <f t="shared" si="17"/>
        <v>GANADOR TB</v>
      </c>
      <c r="W172" s="668">
        <v>45567</v>
      </c>
      <c r="X172" s="668">
        <v>45536</v>
      </c>
      <c r="Y172" s="668">
        <v>45567</v>
      </c>
      <c r="Z172" s="669">
        <v>45627</v>
      </c>
      <c r="AA172" s="670">
        <v>45658</v>
      </c>
      <c r="AB172" s="670">
        <v>45657</v>
      </c>
      <c r="AC172" s="671">
        <v>45668</v>
      </c>
      <c r="AD172" s="672">
        <v>45678</v>
      </c>
      <c r="AE172" s="673">
        <v>45683</v>
      </c>
      <c r="AF172" s="674">
        <v>45727</v>
      </c>
      <c r="AG172" s="674">
        <v>45728</v>
      </c>
      <c r="AH172" s="675">
        <v>45740</v>
      </c>
      <c r="AI172" s="676">
        <v>45741</v>
      </c>
      <c r="AJ172" s="677">
        <v>45771</v>
      </c>
      <c r="AK172" s="674">
        <v>45748</v>
      </c>
      <c r="AL172" s="678">
        <v>45741</v>
      </c>
      <c r="AM172" s="366"/>
    </row>
    <row r="173" spans="1:39" x14ac:dyDescent="0.25">
      <c r="A173" s="301">
        <f t="shared" si="8"/>
        <v>177</v>
      </c>
      <c r="B173" s="301" t="str">
        <f t="shared" si="13"/>
        <v>Ganador</v>
      </c>
      <c r="C173" s="301" t="s">
        <v>67</v>
      </c>
      <c r="D173" s="419" t="str">
        <f t="shared" si="18"/>
        <v>GENERIC - GANADOR</v>
      </c>
      <c r="E173" s="301" t="str">
        <f t="shared" si="19"/>
        <v>GENERIC</v>
      </c>
      <c r="F173" s="301">
        <v>2050</v>
      </c>
      <c r="G173" s="420" t="e">
        <f>+INDEX(dnc_capex_drivers!$C$2:$C$1048576,MATCH(live_ds!#REF!,dnc_capex_drivers!$B$2:$B$1048576,0),1)</f>
        <v>#REF!</v>
      </c>
      <c r="H173" s="501" t="s">
        <v>905</v>
      </c>
      <c r="I173" s="667" t="s">
        <v>939</v>
      </c>
      <c r="J173" s="509">
        <v>3</v>
      </c>
      <c r="K173" s="700" t="str">
        <f t="shared" si="14"/>
        <v>GGGGG</v>
      </c>
      <c r="L173" s="504">
        <v>4</v>
      </c>
      <c r="M173" s="505">
        <v>4</v>
      </c>
      <c r="N173" s="507" t="str">
        <f t="shared" si="15"/>
        <v>GANADOR</v>
      </c>
      <c r="O173" s="506" t="s">
        <v>75</v>
      </c>
      <c r="P173" s="507">
        <v>100</v>
      </c>
      <c r="Q173" s="507">
        <v>75</v>
      </c>
      <c r="R173" s="510" t="s">
        <v>830</v>
      </c>
      <c r="S173" s="508" t="e">
        <f t="shared" si="16"/>
        <v>#REF!</v>
      </c>
      <c r="T173" s="509" t="s">
        <v>793</v>
      </c>
      <c r="U173" s="510" t="s">
        <v>92</v>
      </c>
      <c r="V173" s="511" t="str">
        <f t="shared" si="17"/>
        <v>GANADOR TB</v>
      </c>
      <c r="W173" s="679">
        <v>45577</v>
      </c>
      <c r="X173" s="679">
        <v>45546</v>
      </c>
      <c r="Y173" s="680">
        <v>45577</v>
      </c>
      <c r="Z173" s="681">
        <v>45637</v>
      </c>
      <c r="AA173" s="680">
        <v>45668</v>
      </c>
      <c r="AB173" s="680">
        <v>45667</v>
      </c>
      <c r="AC173" s="682">
        <v>45678</v>
      </c>
      <c r="AD173" s="682">
        <v>45678</v>
      </c>
      <c r="AE173" s="673">
        <v>45683</v>
      </c>
      <c r="AF173" s="674">
        <v>45727</v>
      </c>
      <c r="AG173" s="674">
        <v>45728</v>
      </c>
      <c r="AH173" s="675">
        <v>45740</v>
      </c>
      <c r="AI173" s="683">
        <v>45741</v>
      </c>
      <c r="AJ173" s="684">
        <v>45771</v>
      </c>
      <c r="AK173" s="674">
        <v>45758</v>
      </c>
      <c r="AL173" s="685">
        <v>45741</v>
      </c>
      <c r="AM173" s="362"/>
    </row>
    <row r="174" spans="1:39" x14ac:dyDescent="0.25">
      <c r="A174" s="344">
        <f t="shared" ref="A174:A237" si="20">+A173+1</f>
        <v>178</v>
      </c>
      <c r="B174" s="322" t="str">
        <f t="shared" si="13"/>
        <v>Ganador</v>
      </c>
      <c r="C174" s="322" t="s">
        <v>67</v>
      </c>
      <c r="D174" s="409" t="str">
        <f t="shared" si="18"/>
        <v>GENERIC - GANADOR</v>
      </c>
      <c r="E174" s="322" t="str">
        <f t="shared" si="19"/>
        <v>GENERIC</v>
      </c>
      <c r="F174" s="322">
        <v>2050</v>
      </c>
      <c r="G174" s="410" t="e">
        <f>+INDEX(dnc_capex_drivers!$C$2:$C$1048576,MATCH(live_ds!#REF!,dnc_capex_drivers!$B$2:$B$1048576,0),1)</f>
        <v>#REF!</v>
      </c>
      <c r="H174" s="618" t="s">
        <v>905</v>
      </c>
      <c r="I174" s="666" t="s">
        <v>940</v>
      </c>
      <c r="J174" s="578">
        <v>3</v>
      </c>
      <c r="K174" s="701" t="str">
        <f t="shared" si="14"/>
        <v>GGGGG</v>
      </c>
      <c r="L174" s="579">
        <v>4</v>
      </c>
      <c r="M174" s="521">
        <v>1</v>
      </c>
      <c r="N174" s="523" t="str">
        <f t="shared" si="15"/>
        <v>GANADOR</v>
      </c>
      <c r="O174" s="580" t="s">
        <v>75</v>
      </c>
      <c r="P174" s="523">
        <v>100</v>
      </c>
      <c r="Q174" s="523">
        <v>75</v>
      </c>
      <c r="R174" s="581" t="s">
        <v>830</v>
      </c>
      <c r="S174" s="524" t="e">
        <f t="shared" si="16"/>
        <v>#REF!</v>
      </c>
      <c r="T174" s="578" t="s">
        <v>793</v>
      </c>
      <c r="U174" s="581" t="s">
        <v>92</v>
      </c>
      <c r="V174" s="527" t="str">
        <f t="shared" si="17"/>
        <v>GANADOR TB</v>
      </c>
      <c r="W174" s="668">
        <v>45677</v>
      </c>
      <c r="X174" s="668">
        <v>45646</v>
      </c>
      <c r="Y174" s="668">
        <v>45677</v>
      </c>
      <c r="Z174" s="669">
        <v>45737</v>
      </c>
      <c r="AA174" s="670">
        <v>45768</v>
      </c>
      <c r="AB174" s="670">
        <v>45767</v>
      </c>
      <c r="AC174" s="671">
        <v>45778</v>
      </c>
      <c r="AD174" s="672">
        <v>45808</v>
      </c>
      <c r="AE174" s="673">
        <v>45813</v>
      </c>
      <c r="AF174" s="674">
        <v>45857</v>
      </c>
      <c r="AG174" s="674">
        <v>45858</v>
      </c>
      <c r="AH174" s="675">
        <v>45870</v>
      </c>
      <c r="AI174" s="676">
        <v>45871</v>
      </c>
      <c r="AJ174" s="677">
        <v>45901</v>
      </c>
      <c r="AK174" s="674">
        <v>45858</v>
      </c>
      <c r="AL174" s="678">
        <v>45871</v>
      </c>
      <c r="AM174" s="366"/>
    </row>
    <row r="175" spans="1:39" x14ac:dyDescent="0.25">
      <c r="A175" s="301">
        <f t="shared" si="20"/>
        <v>179</v>
      </c>
      <c r="B175" s="301" t="str">
        <f t="shared" si="13"/>
        <v>Ganador</v>
      </c>
      <c r="C175" s="301" t="s">
        <v>67</v>
      </c>
      <c r="D175" s="419" t="str">
        <f t="shared" si="18"/>
        <v>GENERIC - GANADOR</v>
      </c>
      <c r="E175" s="301" t="str">
        <f t="shared" si="19"/>
        <v>GENERIC</v>
      </c>
      <c r="F175" s="301">
        <v>2050</v>
      </c>
      <c r="G175" s="420" t="e">
        <f>+INDEX(dnc_capex_drivers!$C$2:$C$1048576,MATCH(live_ds!#REF!,dnc_capex_drivers!$B$2:$B$1048576,0),1)</f>
        <v>#REF!</v>
      </c>
      <c r="H175" s="501" t="s">
        <v>905</v>
      </c>
      <c r="I175" s="667" t="s">
        <v>941</v>
      </c>
      <c r="J175" s="509">
        <v>3</v>
      </c>
      <c r="K175" s="700" t="str">
        <f t="shared" si="14"/>
        <v>GGGGG</v>
      </c>
      <c r="L175" s="504">
        <v>4</v>
      </c>
      <c r="M175" s="505">
        <v>2</v>
      </c>
      <c r="N175" s="507" t="str">
        <f t="shared" si="15"/>
        <v>GANADOR</v>
      </c>
      <c r="O175" s="506" t="s">
        <v>75</v>
      </c>
      <c r="P175" s="507">
        <v>100</v>
      </c>
      <c r="Q175" s="507">
        <v>75</v>
      </c>
      <c r="R175" s="510" t="s">
        <v>830</v>
      </c>
      <c r="S175" s="508" t="e">
        <f t="shared" si="16"/>
        <v>#REF!</v>
      </c>
      <c r="T175" s="509" t="s">
        <v>793</v>
      </c>
      <c r="U175" s="510" t="s">
        <v>92</v>
      </c>
      <c r="V175" s="511" t="str">
        <f t="shared" si="17"/>
        <v>GANADOR TB</v>
      </c>
      <c r="W175" s="679">
        <v>45687</v>
      </c>
      <c r="X175" s="679">
        <v>45656</v>
      </c>
      <c r="Y175" s="680">
        <v>45687</v>
      </c>
      <c r="Z175" s="681">
        <v>45747</v>
      </c>
      <c r="AA175" s="680">
        <v>45778</v>
      </c>
      <c r="AB175" s="680">
        <v>45777</v>
      </c>
      <c r="AC175" s="682">
        <v>45788</v>
      </c>
      <c r="AD175" s="682">
        <v>45808</v>
      </c>
      <c r="AE175" s="673">
        <v>45813</v>
      </c>
      <c r="AF175" s="674">
        <v>45857</v>
      </c>
      <c r="AG175" s="674">
        <v>45858</v>
      </c>
      <c r="AH175" s="675">
        <v>45870</v>
      </c>
      <c r="AI175" s="683">
        <v>45871</v>
      </c>
      <c r="AJ175" s="684">
        <v>45901</v>
      </c>
      <c r="AK175" s="674">
        <v>45868</v>
      </c>
      <c r="AL175" s="685">
        <v>45871</v>
      </c>
      <c r="AM175" s="362"/>
    </row>
    <row r="176" spans="1:39" x14ac:dyDescent="0.25">
      <c r="A176" s="344">
        <f t="shared" si="20"/>
        <v>180</v>
      </c>
      <c r="B176" s="322" t="str">
        <f t="shared" si="13"/>
        <v>Ganador</v>
      </c>
      <c r="C176" s="322" t="s">
        <v>67</v>
      </c>
      <c r="D176" s="409" t="str">
        <f t="shared" si="18"/>
        <v>GENERIC - GANADOR</v>
      </c>
      <c r="E176" s="322" t="str">
        <f t="shared" si="19"/>
        <v>GENERIC</v>
      </c>
      <c r="F176" s="322">
        <v>2050</v>
      </c>
      <c r="G176" s="410" t="e">
        <f>+INDEX(dnc_capex_drivers!$C$2:$C$1048576,MATCH(live_ds!#REF!,dnc_capex_drivers!$B$2:$B$1048576,0),1)</f>
        <v>#REF!</v>
      </c>
      <c r="H176" s="576" t="s">
        <v>905</v>
      </c>
      <c r="I176" s="666" t="s">
        <v>942</v>
      </c>
      <c r="J176" s="578">
        <v>3</v>
      </c>
      <c r="K176" s="701" t="str">
        <f t="shared" si="14"/>
        <v>GGGGG</v>
      </c>
      <c r="L176" s="579">
        <v>4</v>
      </c>
      <c r="M176" s="521">
        <v>3</v>
      </c>
      <c r="N176" s="523" t="str">
        <f t="shared" si="15"/>
        <v>GANADOR</v>
      </c>
      <c r="O176" s="580" t="s">
        <v>75</v>
      </c>
      <c r="P176" s="523">
        <v>100</v>
      </c>
      <c r="Q176" s="523">
        <v>75</v>
      </c>
      <c r="R176" s="581" t="s">
        <v>830</v>
      </c>
      <c r="S176" s="524" t="e">
        <f t="shared" si="16"/>
        <v>#REF!</v>
      </c>
      <c r="T176" s="578" t="s">
        <v>793</v>
      </c>
      <c r="U176" s="581" t="s">
        <v>92</v>
      </c>
      <c r="V176" s="527" t="str">
        <f t="shared" si="17"/>
        <v>GANADOR TB</v>
      </c>
      <c r="W176" s="668">
        <v>45697</v>
      </c>
      <c r="X176" s="668">
        <v>45666</v>
      </c>
      <c r="Y176" s="668">
        <v>45697</v>
      </c>
      <c r="Z176" s="669">
        <v>45757</v>
      </c>
      <c r="AA176" s="670">
        <v>45788</v>
      </c>
      <c r="AB176" s="670">
        <v>45787</v>
      </c>
      <c r="AC176" s="671">
        <v>45798</v>
      </c>
      <c r="AD176" s="672">
        <v>45808</v>
      </c>
      <c r="AE176" s="673">
        <v>45813</v>
      </c>
      <c r="AF176" s="674">
        <v>45857</v>
      </c>
      <c r="AG176" s="674">
        <v>45858</v>
      </c>
      <c r="AH176" s="675">
        <v>45870</v>
      </c>
      <c r="AI176" s="676">
        <v>45871</v>
      </c>
      <c r="AJ176" s="677">
        <v>45901</v>
      </c>
      <c r="AK176" s="674">
        <v>45878</v>
      </c>
      <c r="AL176" s="678">
        <v>45871</v>
      </c>
      <c r="AM176" s="366"/>
    </row>
    <row r="177" spans="1:39" x14ac:dyDescent="0.25">
      <c r="A177" s="301">
        <f t="shared" si="20"/>
        <v>181</v>
      </c>
      <c r="B177" s="301" t="str">
        <f t="shared" si="13"/>
        <v>Ganador</v>
      </c>
      <c r="C177" s="301" t="s">
        <v>67</v>
      </c>
      <c r="D177" s="419" t="str">
        <f t="shared" si="18"/>
        <v>GENERIC - GANADOR</v>
      </c>
      <c r="E177" s="301" t="str">
        <f t="shared" si="19"/>
        <v>GENERIC</v>
      </c>
      <c r="F177" s="301">
        <v>2050</v>
      </c>
      <c r="G177" s="420" t="e">
        <f>+INDEX(dnc_capex_drivers!$C$2:$C$1048576,MATCH(live_ds!#REF!,dnc_capex_drivers!$B$2:$B$1048576,0),1)</f>
        <v>#REF!</v>
      </c>
      <c r="H177" s="501" t="s">
        <v>905</v>
      </c>
      <c r="I177" s="667" t="s">
        <v>943</v>
      </c>
      <c r="J177" s="509">
        <v>3</v>
      </c>
      <c r="K177" s="700" t="str">
        <f t="shared" si="14"/>
        <v>GGGGG</v>
      </c>
      <c r="L177" s="504">
        <v>4</v>
      </c>
      <c r="M177" s="505">
        <v>4</v>
      </c>
      <c r="N177" s="507" t="str">
        <f t="shared" si="15"/>
        <v>GANADOR</v>
      </c>
      <c r="O177" s="506" t="s">
        <v>75</v>
      </c>
      <c r="P177" s="507">
        <v>100</v>
      </c>
      <c r="Q177" s="507">
        <v>75</v>
      </c>
      <c r="R177" s="510" t="s">
        <v>830</v>
      </c>
      <c r="S177" s="508" t="e">
        <f t="shared" si="16"/>
        <v>#REF!</v>
      </c>
      <c r="T177" s="509" t="s">
        <v>793</v>
      </c>
      <c r="U177" s="510" t="s">
        <v>92</v>
      </c>
      <c r="V177" s="511" t="str">
        <f t="shared" si="17"/>
        <v>GANADOR TB</v>
      </c>
      <c r="W177" s="679">
        <v>45707</v>
      </c>
      <c r="X177" s="679">
        <v>45676</v>
      </c>
      <c r="Y177" s="680">
        <v>45707</v>
      </c>
      <c r="Z177" s="681">
        <v>45767</v>
      </c>
      <c r="AA177" s="680">
        <v>45798</v>
      </c>
      <c r="AB177" s="680">
        <v>45797</v>
      </c>
      <c r="AC177" s="682">
        <v>45808</v>
      </c>
      <c r="AD177" s="682">
        <v>45808</v>
      </c>
      <c r="AE177" s="673">
        <v>45813</v>
      </c>
      <c r="AF177" s="674">
        <v>45857</v>
      </c>
      <c r="AG177" s="674">
        <v>45858</v>
      </c>
      <c r="AH177" s="675">
        <v>45870</v>
      </c>
      <c r="AI177" s="683">
        <v>45871</v>
      </c>
      <c r="AJ177" s="684">
        <v>45901</v>
      </c>
      <c r="AK177" s="674">
        <v>45888</v>
      </c>
      <c r="AL177" s="685">
        <v>45871</v>
      </c>
      <c r="AM177" s="362"/>
    </row>
    <row r="178" spans="1:39" x14ac:dyDescent="0.25">
      <c r="A178" s="344">
        <f t="shared" si="20"/>
        <v>182</v>
      </c>
      <c r="B178" s="322" t="str">
        <f t="shared" si="13"/>
        <v>LeasingII</v>
      </c>
      <c r="C178" s="322" t="s">
        <v>67</v>
      </c>
      <c r="D178" s="409" t="str">
        <f t="shared" si="18"/>
        <v>B3 - FARMAR 10K</v>
      </c>
      <c r="E178" s="322" t="str">
        <f t="shared" si="19"/>
        <v>B3</v>
      </c>
      <c r="F178" s="322">
        <v>2050</v>
      </c>
      <c r="G178" s="410" t="e">
        <f>+INDEX(dnc_capex_drivers!$C$2:$C$1048576,MATCH(live_ds!#REF!,dnc_capex_drivers!$B$2:$B$1048576,0),1)</f>
        <v>#REF!</v>
      </c>
      <c r="H178" s="576" t="s">
        <v>911</v>
      </c>
      <c r="I178" s="666" t="s">
        <v>1014</v>
      </c>
      <c r="J178" s="578">
        <v>3</v>
      </c>
      <c r="K178" s="701" t="str">
        <f t="shared" si="14"/>
        <v>LLLLL</v>
      </c>
      <c r="L178" s="579">
        <v>4</v>
      </c>
      <c r="M178" s="521">
        <v>1</v>
      </c>
      <c r="N178" s="523" t="str">
        <f t="shared" si="15"/>
        <v>NEW B3 LGOR</v>
      </c>
      <c r="O178" s="580" t="s">
        <v>75</v>
      </c>
      <c r="P178" s="523">
        <v>100</v>
      </c>
      <c r="Q178" s="523">
        <v>75</v>
      </c>
      <c r="R178" s="581" t="s">
        <v>830</v>
      </c>
      <c r="S178" s="524" t="e">
        <f t="shared" si="16"/>
        <v>#REF!</v>
      </c>
      <c r="T178" s="578" t="s">
        <v>793</v>
      </c>
      <c r="U178" s="581" t="s">
        <v>92</v>
      </c>
      <c r="V178" s="527" t="str">
        <f t="shared" si="17"/>
        <v>LEASINGII TB</v>
      </c>
      <c r="W178" s="668">
        <v>45807</v>
      </c>
      <c r="X178" s="668">
        <v>45776</v>
      </c>
      <c r="Y178" s="668">
        <v>45807</v>
      </c>
      <c r="Z178" s="669">
        <v>45867</v>
      </c>
      <c r="AA178" s="670">
        <v>45898</v>
      </c>
      <c r="AB178" s="670">
        <v>45897</v>
      </c>
      <c r="AC178" s="671">
        <v>45908</v>
      </c>
      <c r="AD178" s="672">
        <v>45938</v>
      </c>
      <c r="AE178" s="673">
        <v>45943</v>
      </c>
      <c r="AF178" s="674">
        <v>45987</v>
      </c>
      <c r="AG178" s="674">
        <v>45988</v>
      </c>
      <c r="AH178" s="675">
        <v>46000</v>
      </c>
      <c r="AI178" s="676">
        <v>46001</v>
      </c>
      <c r="AJ178" s="677">
        <v>46031</v>
      </c>
      <c r="AK178" s="674">
        <v>45988</v>
      </c>
      <c r="AL178" s="678">
        <v>46001</v>
      </c>
      <c r="AM178" s="366"/>
    </row>
    <row r="179" spans="1:39" x14ac:dyDescent="0.25">
      <c r="A179" s="301">
        <f t="shared" si="20"/>
        <v>183</v>
      </c>
      <c r="B179" s="301" t="str">
        <f t="shared" si="13"/>
        <v>LeasingII</v>
      </c>
      <c r="C179" s="301" t="s">
        <v>67</v>
      </c>
      <c r="D179" s="419" t="str">
        <f t="shared" si="18"/>
        <v>B3 - FARMAR 10K</v>
      </c>
      <c r="E179" s="301" t="str">
        <f t="shared" si="19"/>
        <v>B3</v>
      </c>
      <c r="F179" s="301">
        <v>2050</v>
      </c>
      <c r="G179" s="420" t="e">
        <f>+INDEX(dnc_capex_drivers!$C$2:$C$1048576,MATCH(live_ds!#REF!,dnc_capex_drivers!$B$2:$B$1048576,0),1)</f>
        <v>#REF!</v>
      </c>
      <c r="H179" s="501" t="s">
        <v>911</v>
      </c>
      <c r="I179" s="667" t="s">
        <v>1015</v>
      </c>
      <c r="J179" s="509">
        <v>3</v>
      </c>
      <c r="K179" s="700" t="str">
        <f t="shared" si="14"/>
        <v>LLLLL</v>
      </c>
      <c r="L179" s="504">
        <v>4</v>
      </c>
      <c r="M179" s="505">
        <v>2</v>
      </c>
      <c r="N179" s="507" t="str">
        <f t="shared" si="15"/>
        <v>NEW B3 LGOR</v>
      </c>
      <c r="O179" s="506" t="s">
        <v>75</v>
      </c>
      <c r="P179" s="507">
        <v>100</v>
      </c>
      <c r="Q179" s="507">
        <v>75</v>
      </c>
      <c r="R179" s="510" t="s">
        <v>830</v>
      </c>
      <c r="S179" s="508" t="e">
        <f t="shared" si="16"/>
        <v>#REF!</v>
      </c>
      <c r="T179" s="509" t="s">
        <v>793</v>
      </c>
      <c r="U179" s="510" t="s">
        <v>92</v>
      </c>
      <c r="V179" s="511" t="str">
        <f t="shared" si="17"/>
        <v>LEASINGII TB</v>
      </c>
      <c r="W179" s="679">
        <v>45817</v>
      </c>
      <c r="X179" s="679">
        <v>45786</v>
      </c>
      <c r="Y179" s="680">
        <v>45817</v>
      </c>
      <c r="Z179" s="681">
        <v>45877</v>
      </c>
      <c r="AA179" s="680">
        <v>45908</v>
      </c>
      <c r="AB179" s="680">
        <v>45907</v>
      </c>
      <c r="AC179" s="682">
        <v>45918</v>
      </c>
      <c r="AD179" s="682">
        <v>45938</v>
      </c>
      <c r="AE179" s="673">
        <v>45943</v>
      </c>
      <c r="AF179" s="674">
        <v>45987</v>
      </c>
      <c r="AG179" s="674">
        <v>45988</v>
      </c>
      <c r="AH179" s="675">
        <v>46000</v>
      </c>
      <c r="AI179" s="683">
        <v>46001</v>
      </c>
      <c r="AJ179" s="684">
        <v>46031</v>
      </c>
      <c r="AK179" s="674">
        <v>45998</v>
      </c>
      <c r="AL179" s="685">
        <v>46001</v>
      </c>
      <c r="AM179" s="362"/>
    </row>
    <row r="180" spans="1:39" x14ac:dyDescent="0.25">
      <c r="A180" s="344">
        <f t="shared" si="20"/>
        <v>184</v>
      </c>
      <c r="B180" s="322" t="str">
        <f t="shared" si="13"/>
        <v>LeasingII</v>
      </c>
      <c r="C180" s="322" t="s">
        <v>67</v>
      </c>
      <c r="D180" s="409" t="str">
        <f t="shared" si="18"/>
        <v>B3 - FARMAR 10K</v>
      </c>
      <c r="E180" s="322" t="str">
        <f t="shared" si="19"/>
        <v>B3</v>
      </c>
      <c r="F180" s="322">
        <v>2050</v>
      </c>
      <c r="G180" s="410" t="e">
        <f>+INDEX(dnc_capex_drivers!$C$2:$C$1048576,MATCH(live_ds!#REF!,dnc_capex_drivers!$B$2:$B$1048576,0),1)</f>
        <v>#REF!</v>
      </c>
      <c r="H180" s="576" t="s">
        <v>911</v>
      </c>
      <c r="I180" s="666" t="s">
        <v>1016</v>
      </c>
      <c r="J180" s="578">
        <v>3</v>
      </c>
      <c r="K180" s="701" t="str">
        <f t="shared" si="14"/>
        <v>LLLLL</v>
      </c>
      <c r="L180" s="579">
        <v>4</v>
      </c>
      <c r="M180" s="521">
        <v>3</v>
      </c>
      <c r="N180" s="523" t="str">
        <f t="shared" si="15"/>
        <v>NEW B3 LGOR</v>
      </c>
      <c r="O180" s="580" t="s">
        <v>75</v>
      </c>
      <c r="P180" s="523">
        <v>100</v>
      </c>
      <c r="Q180" s="523">
        <v>75</v>
      </c>
      <c r="R180" s="581" t="s">
        <v>830</v>
      </c>
      <c r="S180" s="524" t="e">
        <f t="shared" si="16"/>
        <v>#REF!</v>
      </c>
      <c r="T180" s="578" t="s">
        <v>793</v>
      </c>
      <c r="U180" s="581" t="s">
        <v>92</v>
      </c>
      <c r="V180" s="527" t="str">
        <f t="shared" si="17"/>
        <v>LEASINGII TB</v>
      </c>
      <c r="W180" s="668">
        <v>45827</v>
      </c>
      <c r="X180" s="668">
        <v>45796</v>
      </c>
      <c r="Y180" s="668">
        <v>45827</v>
      </c>
      <c r="Z180" s="669">
        <v>45887</v>
      </c>
      <c r="AA180" s="670">
        <v>45918</v>
      </c>
      <c r="AB180" s="670">
        <v>45917</v>
      </c>
      <c r="AC180" s="671">
        <v>45928</v>
      </c>
      <c r="AD180" s="672">
        <v>45938</v>
      </c>
      <c r="AE180" s="673">
        <v>45943</v>
      </c>
      <c r="AF180" s="674">
        <v>45987</v>
      </c>
      <c r="AG180" s="674">
        <v>45988</v>
      </c>
      <c r="AH180" s="675">
        <v>46000</v>
      </c>
      <c r="AI180" s="676">
        <v>46001</v>
      </c>
      <c r="AJ180" s="677">
        <v>46031</v>
      </c>
      <c r="AK180" s="674">
        <v>46008</v>
      </c>
      <c r="AL180" s="678">
        <v>46001</v>
      </c>
      <c r="AM180" s="366"/>
    </row>
    <row r="181" spans="1:39" x14ac:dyDescent="0.25">
      <c r="A181" s="301">
        <f t="shared" si="20"/>
        <v>185</v>
      </c>
      <c r="B181" s="301" t="str">
        <f t="shared" si="13"/>
        <v>LeasingII</v>
      </c>
      <c r="C181" s="301" t="s">
        <v>67</v>
      </c>
      <c r="D181" s="419" t="str">
        <f t="shared" si="18"/>
        <v>B3 - FARMAR 10K</v>
      </c>
      <c r="E181" s="301" t="str">
        <f t="shared" si="19"/>
        <v>B3</v>
      </c>
      <c r="F181" s="301">
        <v>2050</v>
      </c>
      <c r="G181" s="420" t="e">
        <f>+INDEX(dnc_capex_drivers!$C$2:$C$1048576,MATCH(live_ds!#REF!,dnc_capex_drivers!$B$2:$B$1048576,0),1)</f>
        <v>#REF!</v>
      </c>
      <c r="H181" s="501" t="s">
        <v>911</v>
      </c>
      <c r="I181" s="667" t="s">
        <v>1017</v>
      </c>
      <c r="J181" s="509">
        <v>3</v>
      </c>
      <c r="K181" s="700" t="str">
        <f t="shared" si="14"/>
        <v>LLLLL</v>
      </c>
      <c r="L181" s="504">
        <v>4</v>
      </c>
      <c r="M181" s="505">
        <v>4</v>
      </c>
      <c r="N181" s="507" t="str">
        <f t="shared" si="15"/>
        <v>NEW B3 LGOR</v>
      </c>
      <c r="O181" s="506" t="s">
        <v>75</v>
      </c>
      <c r="P181" s="507">
        <v>100</v>
      </c>
      <c r="Q181" s="507">
        <v>75</v>
      </c>
      <c r="R181" s="510" t="s">
        <v>830</v>
      </c>
      <c r="S181" s="508" t="e">
        <f t="shared" si="16"/>
        <v>#REF!</v>
      </c>
      <c r="T181" s="509" t="s">
        <v>793</v>
      </c>
      <c r="U181" s="510" t="s">
        <v>92</v>
      </c>
      <c r="V181" s="511" t="str">
        <f t="shared" si="17"/>
        <v>LEASINGII TB</v>
      </c>
      <c r="W181" s="679">
        <v>45837</v>
      </c>
      <c r="X181" s="679">
        <v>45806</v>
      </c>
      <c r="Y181" s="680">
        <v>45837</v>
      </c>
      <c r="Z181" s="681">
        <v>45897</v>
      </c>
      <c r="AA181" s="680">
        <v>45928</v>
      </c>
      <c r="AB181" s="680">
        <v>45927</v>
      </c>
      <c r="AC181" s="682">
        <v>45938</v>
      </c>
      <c r="AD181" s="682">
        <v>45938</v>
      </c>
      <c r="AE181" s="673">
        <v>45943</v>
      </c>
      <c r="AF181" s="674">
        <v>45987</v>
      </c>
      <c r="AG181" s="674">
        <v>45988</v>
      </c>
      <c r="AH181" s="675">
        <v>46000</v>
      </c>
      <c r="AI181" s="683">
        <v>46001</v>
      </c>
      <c r="AJ181" s="684">
        <v>46031</v>
      </c>
      <c r="AK181" s="674">
        <v>46018</v>
      </c>
      <c r="AL181" s="685">
        <v>46001</v>
      </c>
      <c r="AM181" s="362"/>
    </row>
    <row r="182" spans="1:39" x14ac:dyDescent="0.25">
      <c r="A182" s="344">
        <f t="shared" si="20"/>
        <v>186</v>
      </c>
      <c r="B182" s="322" t="str">
        <f t="shared" si="13"/>
        <v>Ganador</v>
      </c>
      <c r="C182" s="322" t="s">
        <v>67</v>
      </c>
      <c r="D182" s="409" t="str">
        <f t="shared" si="18"/>
        <v>GENERIC - GANADOR</v>
      </c>
      <c r="E182" s="322" t="str">
        <f t="shared" si="19"/>
        <v>GENERIC</v>
      </c>
      <c r="F182" s="322">
        <v>2050</v>
      </c>
      <c r="G182" s="410" t="e">
        <f>+INDEX(dnc_capex_drivers!$C$2:$C$1048576,MATCH(live_ds!#REF!,dnc_capex_drivers!$B$2:$B$1048576,0),1)</f>
        <v>#REF!</v>
      </c>
      <c r="H182" s="618" t="s">
        <v>905</v>
      </c>
      <c r="I182" s="666" t="s">
        <v>944</v>
      </c>
      <c r="J182" s="578">
        <v>3</v>
      </c>
      <c r="K182" s="701" t="str">
        <f t="shared" si="14"/>
        <v>GGGGG</v>
      </c>
      <c r="L182" s="579">
        <v>4</v>
      </c>
      <c r="M182" s="521">
        <v>1</v>
      </c>
      <c r="N182" s="523" t="str">
        <f t="shared" si="15"/>
        <v>GANADOR</v>
      </c>
      <c r="O182" s="580" t="s">
        <v>75</v>
      </c>
      <c r="P182" s="523">
        <v>100</v>
      </c>
      <c r="Q182" s="523">
        <v>75</v>
      </c>
      <c r="R182" s="581" t="s">
        <v>830</v>
      </c>
      <c r="S182" s="524" t="e">
        <f t="shared" si="16"/>
        <v>#REF!</v>
      </c>
      <c r="T182" s="578" t="s">
        <v>793</v>
      </c>
      <c r="U182" s="581" t="s">
        <v>92</v>
      </c>
      <c r="V182" s="527" t="str">
        <f t="shared" si="17"/>
        <v>GANADOR TB</v>
      </c>
      <c r="W182" s="668">
        <v>45937</v>
      </c>
      <c r="X182" s="668">
        <v>45906</v>
      </c>
      <c r="Y182" s="668">
        <v>45937</v>
      </c>
      <c r="Z182" s="669">
        <v>45997</v>
      </c>
      <c r="AA182" s="670">
        <v>46028</v>
      </c>
      <c r="AB182" s="670">
        <v>46027</v>
      </c>
      <c r="AC182" s="671">
        <v>46038</v>
      </c>
      <c r="AD182" s="672">
        <v>46068</v>
      </c>
      <c r="AE182" s="673">
        <v>46073</v>
      </c>
      <c r="AF182" s="674">
        <v>46117</v>
      </c>
      <c r="AG182" s="674">
        <v>46118</v>
      </c>
      <c r="AH182" s="675">
        <v>46130</v>
      </c>
      <c r="AI182" s="676">
        <v>46131</v>
      </c>
      <c r="AJ182" s="677">
        <v>46161</v>
      </c>
      <c r="AK182" s="674">
        <v>46118</v>
      </c>
      <c r="AL182" s="678">
        <v>46131</v>
      </c>
      <c r="AM182" s="366"/>
    </row>
    <row r="183" spans="1:39" x14ac:dyDescent="0.25">
      <c r="A183" s="301">
        <f t="shared" si="20"/>
        <v>187</v>
      </c>
      <c r="B183" s="301" t="str">
        <f t="shared" si="13"/>
        <v>Ganador</v>
      </c>
      <c r="C183" s="301" t="s">
        <v>67</v>
      </c>
      <c r="D183" s="419" t="str">
        <f t="shared" si="18"/>
        <v>GENERIC - GANADOR</v>
      </c>
      <c r="E183" s="301" t="str">
        <f t="shared" si="19"/>
        <v>GENERIC</v>
      </c>
      <c r="F183" s="301">
        <v>2050</v>
      </c>
      <c r="G183" s="420" t="e">
        <f>+INDEX(dnc_capex_drivers!$C$2:$C$1048576,MATCH(live_ds!#REF!,dnc_capex_drivers!$B$2:$B$1048576,0),1)</f>
        <v>#REF!</v>
      </c>
      <c r="H183" s="501" t="s">
        <v>905</v>
      </c>
      <c r="I183" s="667" t="s">
        <v>945</v>
      </c>
      <c r="J183" s="509">
        <v>3</v>
      </c>
      <c r="K183" s="700" t="str">
        <f t="shared" si="14"/>
        <v>GGGGG</v>
      </c>
      <c r="L183" s="504">
        <v>4</v>
      </c>
      <c r="M183" s="505">
        <v>2</v>
      </c>
      <c r="N183" s="507" t="str">
        <f t="shared" si="15"/>
        <v>GANADOR</v>
      </c>
      <c r="O183" s="506" t="s">
        <v>75</v>
      </c>
      <c r="P183" s="507">
        <v>100</v>
      </c>
      <c r="Q183" s="507">
        <v>75</v>
      </c>
      <c r="R183" s="510" t="s">
        <v>830</v>
      </c>
      <c r="S183" s="508" t="e">
        <f t="shared" si="16"/>
        <v>#REF!</v>
      </c>
      <c r="T183" s="509" t="s">
        <v>793</v>
      </c>
      <c r="U183" s="510" t="s">
        <v>92</v>
      </c>
      <c r="V183" s="511" t="str">
        <f t="shared" si="17"/>
        <v>GANADOR TB</v>
      </c>
      <c r="W183" s="679">
        <v>45947</v>
      </c>
      <c r="X183" s="679">
        <v>45916</v>
      </c>
      <c r="Y183" s="680">
        <v>45947</v>
      </c>
      <c r="Z183" s="681">
        <v>46007</v>
      </c>
      <c r="AA183" s="680">
        <v>46038</v>
      </c>
      <c r="AB183" s="680">
        <v>46037</v>
      </c>
      <c r="AC183" s="682">
        <v>46048</v>
      </c>
      <c r="AD183" s="682">
        <v>46068</v>
      </c>
      <c r="AE183" s="673">
        <v>46073</v>
      </c>
      <c r="AF183" s="674">
        <v>46117</v>
      </c>
      <c r="AG183" s="674">
        <v>46118</v>
      </c>
      <c r="AH183" s="675">
        <v>46130</v>
      </c>
      <c r="AI183" s="683">
        <v>46131</v>
      </c>
      <c r="AJ183" s="684">
        <v>46161</v>
      </c>
      <c r="AK183" s="674">
        <v>46128</v>
      </c>
      <c r="AL183" s="685">
        <v>46131</v>
      </c>
      <c r="AM183" s="362"/>
    </row>
    <row r="184" spans="1:39" x14ac:dyDescent="0.25">
      <c r="A184" s="344">
        <f t="shared" si="20"/>
        <v>188</v>
      </c>
      <c r="B184" s="322" t="str">
        <f t="shared" si="13"/>
        <v>Ganador</v>
      </c>
      <c r="C184" s="322" t="s">
        <v>67</v>
      </c>
      <c r="D184" s="409" t="str">
        <f t="shared" si="18"/>
        <v>GENERIC - GANADOR</v>
      </c>
      <c r="E184" s="322" t="str">
        <f t="shared" si="19"/>
        <v>GENERIC</v>
      </c>
      <c r="F184" s="322">
        <v>2050</v>
      </c>
      <c r="G184" s="410" t="e">
        <f>+INDEX(dnc_capex_drivers!$C$2:$C$1048576,MATCH(live_ds!#REF!,dnc_capex_drivers!$B$2:$B$1048576,0),1)</f>
        <v>#REF!</v>
      </c>
      <c r="H184" s="576" t="s">
        <v>905</v>
      </c>
      <c r="I184" s="666" t="s">
        <v>946</v>
      </c>
      <c r="J184" s="578">
        <v>3</v>
      </c>
      <c r="K184" s="701" t="str">
        <f t="shared" si="14"/>
        <v>GGGGG</v>
      </c>
      <c r="L184" s="579">
        <v>4</v>
      </c>
      <c r="M184" s="521">
        <v>3</v>
      </c>
      <c r="N184" s="523" t="str">
        <f t="shared" si="15"/>
        <v>GANADOR</v>
      </c>
      <c r="O184" s="580" t="s">
        <v>75</v>
      </c>
      <c r="P184" s="523">
        <v>100</v>
      </c>
      <c r="Q184" s="523">
        <v>75</v>
      </c>
      <c r="R184" s="581" t="s">
        <v>830</v>
      </c>
      <c r="S184" s="524" t="e">
        <f t="shared" si="16"/>
        <v>#REF!</v>
      </c>
      <c r="T184" s="578" t="s">
        <v>793</v>
      </c>
      <c r="U184" s="581" t="s">
        <v>92</v>
      </c>
      <c r="V184" s="527" t="str">
        <f t="shared" si="17"/>
        <v>GANADOR TB</v>
      </c>
      <c r="W184" s="668">
        <v>45957</v>
      </c>
      <c r="X184" s="668">
        <v>45926</v>
      </c>
      <c r="Y184" s="668">
        <v>45957</v>
      </c>
      <c r="Z184" s="669">
        <v>46017</v>
      </c>
      <c r="AA184" s="670">
        <v>46048</v>
      </c>
      <c r="AB184" s="670">
        <v>46047</v>
      </c>
      <c r="AC184" s="671">
        <v>46058</v>
      </c>
      <c r="AD184" s="672">
        <v>46068</v>
      </c>
      <c r="AE184" s="673">
        <v>46073</v>
      </c>
      <c r="AF184" s="674">
        <v>46117</v>
      </c>
      <c r="AG184" s="674">
        <v>46118</v>
      </c>
      <c r="AH184" s="675">
        <v>46130</v>
      </c>
      <c r="AI184" s="676">
        <v>46131</v>
      </c>
      <c r="AJ184" s="677">
        <v>46161</v>
      </c>
      <c r="AK184" s="674">
        <v>46138</v>
      </c>
      <c r="AL184" s="678">
        <v>46131</v>
      </c>
      <c r="AM184" s="366"/>
    </row>
    <row r="185" spans="1:39" x14ac:dyDescent="0.25">
      <c r="A185" s="301">
        <f t="shared" si="20"/>
        <v>189</v>
      </c>
      <c r="B185" s="301" t="str">
        <f t="shared" si="13"/>
        <v>Ganador</v>
      </c>
      <c r="C185" s="301" t="s">
        <v>67</v>
      </c>
      <c r="D185" s="419" t="str">
        <f t="shared" si="18"/>
        <v>GENERIC - GANADOR</v>
      </c>
      <c r="E185" s="301" t="str">
        <f t="shared" si="19"/>
        <v>GENERIC</v>
      </c>
      <c r="F185" s="301">
        <v>2050</v>
      </c>
      <c r="G185" s="420" t="e">
        <f>+INDEX(dnc_capex_drivers!$C$2:$C$1048576,MATCH(live_ds!#REF!,dnc_capex_drivers!$B$2:$B$1048576,0),1)</f>
        <v>#REF!</v>
      </c>
      <c r="H185" s="501" t="s">
        <v>905</v>
      </c>
      <c r="I185" s="667" t="s">
        <v>947</v>
      </c>
      <c r="J185" s="509">
        <v>3</v>
      </c>
      <c r="K185" s="700" t="str">
        <f t="shared" si="14"/>
        <v>GGGGG</v>
      </c>
      <c r="L185" s="504">
        <v>4</v>
      </c>
      <c r="M185" s="505">
        <v>4</v>
      </c>
      <c r="N185" s="507" t="str">
        <f t="shared" si="15"/>
        <v>GANADOR</v>
      </c>
      <c r="O185" s="506" t="s">
        <v>75</v>
      </c>
      <c r="P185" s="507">
        <v>100</v>
      </c>
      <c r="Q185" s="507">
        <v>75</v>
      </c>
      <c r="R185" s="510" t="s">
        <v>830</v>
      </c>
      <c r="S185" s="508" t="e">
        <f t="shared" si="16"/>
        <v>#REF!</v>
      </c>
      <c r="T185" s="509" t="s">
        <v>793</v>
      </c>
      <c r="U185" s="510" t="s">
        <v>92</v>
      </c>
      <c r="V185" s="511" t="str">
        <f t="shared" si="17"/>
        <v>GANADOR TB</v>
      </c>
      <c r="W185" s="679">
        <v>45967</v>
      </c>
      <c r="X185" s="679">
        <v>45936</v>
      </c>
      <c r="Y185" s="680">
        <v>45967</v>
      </c>
      <c r="Z185" s="681">
        <v>46027</v>
      </c>
      <c r="AA185" s="680">
        <v>46058</v>
      </c>
      <c r="AB185" s="680">
        <v>46057</v>
      </c>
      <c r="AC185" s="682">
        <v>46068</v>
      </c>
      <c r="AD185" s="682">
        <v>46068</v>
      </c>
      <c r="AE185" s="673">
        <v>46073</v>
      </c>
      <c r="AF185" s="674">
        <v>46117</v>
      </c>
      <c r="AG185" s="674">
        <v>46118</v>
      </c>
      <c r="AH185" s="675">
        <v>46130</v>
      </c>
      <c r="AI185" s="683">
        <v>46131</v>
      </c>
      <c r="AJ185" s="684">
        <v>46161</v>
      </c>
      <c r="AK185" s="674">
        <v>46148</v>
      </c>
      <c r="AL185" s="685">
        <v>46131</v>
      </c>
      <c r="AM185" s="362"/>
    </row>
    <row r="186" spans="1:39" x14ac:dyDescent="0.25">
      <c r="A186" s="344">
        <f t="shared" si="20"/>
        <v>190</v>
      </c>
      <c r="B186" s="322" t="str">
        <f t="shared" si="13"/>
        <v>Ganador</v>
      </c>
      <c r="C186" s="322" t="s">
        <v>67</v>
      </c>
      <c r="D186" s="409" t="str">
        <f t="shared" si="18"/>
        <v>GENERIC - GANADOR</v>
      </c>
      <c r="E186" s="322" t="str">
        <f t="shared" si="19"/>
        <v>GENERIC</v>
      </c>
      <c r="F186" s="322">
        <v>2050</v>
      </c>
      <c r="G186" s="410" t="e">
        <f>+INDEX(dnc_capex_drivers!$C$2:$C$1048576,MATCH(live_ds!#REF!,dnc_capex_drivers!$B$2:$B$1048576,0),1)</f>
        <v>#REF!</v>
      </c>
      <c r="H186" s="618" t="s">
        <v>905</v>
      </c>
      <c r="I186" s="666" t="s">
        <v>948</v>
      </c>
      <c r="J186" s="578">
        <v>3</v>
      </c>
      <c r="K186" s="701" t="str">
        <f t="shared" si="14"/>
        <v>GGGGG</v>
      </c>
      <c r="L186" s="579">
        <v>4</v>
      </c>
      <c r="M186" s="521">
        <v>1</v>
      </c>
      <c r="N186" s="523" t="str">
        <f t="shared" si="15"/>
        <v>GANADOR</v>
      </c>
      <c r="O186" s="580" t="s">
        <v>75</v>
      </c>
      <c r="P186" s="523">
        <v>100</v>
      </c>
      <c r="Q186" s="523">
        <v>75</v>
      </c>
      <c r="R186" s="581" t="s">
        <v>830</v>
      </c>
      <c r="S186" s="524" t="e">
        <f t="shared" si="16"/>
        <v>#REF!</v>
      </c>
      <c r="T186" s="578" t="s">
        <v>793</v>
      </c>
      <c r="U186" s="581" t="s">
        <v>92</v>
      </c>
      <c r="V186" s="527" t="str">
        <f t="shared" si="17"/>
        <v>GANADOR TB</v>
      </c>
      <c r="W186" s="668">
        <v>46067</v>
      </c>
      <c r="X186" s="668">
        <v>46036</v>
      </c>
      <c r="Y186" s="668">
        <v>46067</v>
      </c>
      <c r="Z186" s="669">
        <v>46127</v>
      </c>
      <c r="AA186" s="670">
        <v>46158</v>
      </c>
      <c r="AB186" s="670">
        <v>46157</v>
      </c>
      <c r="AC186" s="671">
        <v>46168</v>
      </c>
      <c r="AD186" s="672">
        <v>46198</v>
      </c>
      <c r="AE186" s="673">
        <v>46203</v>
      </c>
      <c r="AF186" s="674">
        <v>46247</v>
      </c>
      <c r="AG186" s="674">
        <v>46248</v>
      </c>
      <c r="AH186" s="675">
        <v>46260</v>
      </c>
      <c r="AI186" s="676">
        <v>46261</v>
      </c>
      <c r="AJ186" s="677">
        <v>46291</v>
      </c>
      <c r="AK186" s="674">
        <v>46248</v>
      </c>
      <c r="AL186" s="678">
        <v>46261</v>
      </c>
      <c r="AM186" s="366"/>
    </row>
    <row r="187" spans="1:39" x14ac:dyDescent="0.25">
      <c r="A187" s="301">
        <f t="shared" si="20"/>
        <v>191</v>
      </c>
      <c r="B187" s="301" t="str">
        <f t="shared" si="13"/>
        <v>Ganador</v>
      </c>
      <c r="C187" s="301" t="s">
        <v>67</v>
      </c>
      <c r="D187" s="419" t="str">
        <f t="shared" si="18"/>
        <v>GENERIC - GANADOR</v>
      </c>
      <c r="E187" s="301" t="str">
        <f t="shared" si="19"/>
        <v>GENERIC</v>
      </c>
      <c r="F187" s="301">
        <v>2050</v>
      </c>
      <c r="G187" s="420" t="e">
        <f>+INDEX(dnc_capex_drivers!$C$2:$C$1048576,MATCH(live_ds!#REF!,dnc_capex_drivers!$B$2:$B$1048576,0),1)</f>
        <v>#REF!</v>
      </c>
      <c r="H187" s="501" t="s">
        <v>905</v>
      </c>
      <c r="I187" s="667" t="s">
        <v>949</v>
      </c>
      <c r="J187" s="509">
        <v>3</v>
      </c>
      <c r="K187" s="700" t="str">
        <f t="shared" si="14"/>
        <v>GGGGG</v>
      </c>
      <c r="L187" s="504">
        <v>4</v>
      </c>
      <c r="M187" s="505">
        <v>2</v>
      </c>
      <c r="N187" s="507" t="str">
        <f t="shared" si="15"/>
        <v>GANADOR</v>
      </c>
      <c r="O187" s="506" t="s">
        <v>75</v>
      </c>
      <c r="P187" s="507">
        <v>100</v>
      </c>
      <c r="Q187" s="507">
        <v>75</v>
      </c>
      <c r="R187" s="510" t="s">
        <v>830</v>
      </c>
      <c r="S187" s="508" t="e">
        <f t="shared" si="16"/>
        <v>#REF!</v>
      </c>
      <c r="T187" s="509" t="s">
        <v>793</v>
      </c>
      <c r="U187" s="510" t="s">
        <v>92</v>
      </c>
      <c r="V187" s="511" t="str">
        <f t="shared" si="17"/>
        <v>GANADOR TB</v>
      </c>
      <c r="W187" s="679">
        <v>46077</v>
      </c>
      <c r="X187" s="679">
        <v>46046</v>
      </c>
      <c r="Y187" s="680">
        <v>46077</v>
      </c>
      <c r="Z187" s="681">
        <v>46137</v>
      </c>
      <c r="AA187" s="680">
        <v>46168</v>
      </c>
      <c r="AB187" s="680">
        <v>46167</v>
      </c>
      <c r="AC187" s="682">
        <v>46178</v>
      </c>
      <c r="AD187" s="682">
        <v>46198</v>
      </c>
      <c r="AE187" s="673">
        <v>46203</v>
      </c>
      <c r="AF187" s="674">
        <v>46247</v>
      </c>
      <c r="AG187" s="674">
        <v>46248</v>
      </c>
      <c r="AH187" s="675">
        <v>46260</v>
      </c>
      <c r="AI187" s="683">
        <v>46261</v>
      </c>
      <c r="AJ187" s="684">
        <v>46291</v>
      </c>
      <c r="AK187" s="674">
        <v>46258</v>
      </c>
      <c r="AL187" s="685">
        <v>46261</v>
      </c>
      <c r="AM187" s="362"/>
    </row>
    <row r="188" spans="1:39" x14ac:dyDescent="0.25">
      <c r="A188" s="344">
        <f t="shared" si="20"/>
        <v>192</v>
      </c>
      <c r="B188" s="322" t="str">
        <f t="shared" si="13"/>
        <v>Ganador</v>
      </c>
      <c r="C188" s="322" t="s">
        <v>67</v>
      </c>
      <c r="D188" s="409" t="str">
        <f t="shared" si="18"/>
        <v>GENERIC - GANADOR</v>
      </c>
      <c r="E188" s="322" t="str">
        <f t="shared" si="19"/>
        <v>GENERIC</v>
      </c>
      <c r="F188" s="322">
        <v>2050</v>
      </c>
      <c r="G188" s="410" t="e">
        <f>+INDEX(dnc_capex_drivers!$C$2:$C$1048576,MATCH(live_ds!#REF!,dnc_capex_drivers!$B$2:$B$1048576,0),1)</f>
        <v>#REF!</v>
      </c>
      <c r="H188" s="576" t="s">
        <v>905</v>
      </c>
      <c r="I188" s="666" t="s">
        <v>950</v>
      </c>
      <c r="J188" s="578">
        <v>3</v>
      </c>
      <c r="K188" s="701" t="str">
        <f t="shared" si="14"/>
        <v>GGGGG</v>
      </c>
      <c r="L188" s="579">
        <v>4</v>
      </c>
      <c r="M188" s="521">
        <v>3</v>
      </c>
      <c r="N188" s="523" t="str">
        <f t="shared" si="15"/>
        <v>GANADOR</v>
      </c>
      <c r="O188" s="580" t="s">
        <v>75</v>
      </c>
      <c r="P188" s="523">
        <v>100</v>
      </c>
      <c r="Q188" s="523">
        <v>75</v>
      </c>
      <c r="R188" s="581" t="s">
        <v>830</v>
      </c>
      <c r="S188" s="524" t="e">
        <f t="shared" si="16"/>
        <v>#REF!</v>
      </c>
      <c r="T188" s="578" t="s">
        <v>793</v>
      </c>
      <c r="U188" s="581" t="s">
        <v>92</v>
      </c>
      <c r="V188" s="527" t="str">
        <f t="shared" si="17"/>
        <v>GANADOR TB</v>
      </c>
      <c r="W188" s="668">
        <v>46087</v>
      </c>
      <c r="X188" s="668">
        <v>46056</v>
      </c>
      <c r="Y188" s="668">
        <v>46087</v>
      </c>
      <c r="Z188" s="669">
        <v>46147</v>
      </c>
      <c r="AA188" s="670">
        <v>46178</v>
      </c>
      <c r="AB188" s="670">
        <v>46177</v>
      </c>
      <c r="AC188" s="671">
        <v>46188</v>
      </c>
      <c r="AD188" s="672">
        <v>46198</v>
      </c>
      <c r="AE188" s="673">
        <v>46203</v>
      </c>
      <c r="AF188" s="674">
        <v>46247</v>
      </c>
      <c r="AG188" s="674">
        <v>46248</v>
      </c>
      <c r="AH188" s="675">
        <v>46260</v>
      </c>
      <c r="AI188" s="676">
        <v>46261</v>
      </c>
      <c r="AJ188" s="677">
        <v>46291</v>
      </c>
      <c r="AK188" s="674">
        <v>46268</v>
      </c>
      <c r="AL188" s="678">
        <v>46261</v>
      </c>
      <c r="AM188" s="366"/>
    </row>
    <row r="189" spans="1:39" x14ac:dyDescent="0.25">
      <c r="A189" s="301">
        <f t="shared" si="20"/>
        <v>193</v>
      </c>
      <c r="B189" s="301" t="str">
        <f t="shared" si="13"/>
        <v>Ganador</v>
      </c>
      <c r="C189" s="301" t="s">
        <v>67</v>
      </c>
      <c r="D189" s="419" t="str">
        <f t="shared" si="18"/>
        <v>GENERIC - GANADOR</v>
      </c>
      <c r="E189" s="301" t="str">
        <f t="shared" si="19"/>
        <v>GENERIC</v>
      </c>
      <c r="F189" s="301">
        <v>2050</v>
      </c>
      <c r="G189" s="420" t="e">
        <f>+INDEX(dnc_capex_drivers!$C$2:$C$1048576,MATCH(live_ds!#REF!,dnc_capex_drivers!$B$2:$B$1048576,0),1)</f>
        <v>#REF!</v>
      </c>
      <c r="H189" s="501" t="s">
        <v>905</v>
      </c>
      <c r="I189" s="667" t="s">
        <v>951</v>
      </c>
      <c r="J189" s="509">
        <v>3</v>
      </c>
      <c r="K189" s="700" t="str">
        <f t="shared" si="14"/>
        <v>GGGGG</v>
      </c>
      <c r="L189" s="504">
        <v>4</v>
      </c>
      <c r="M189" s="505">
        <v>4</v>
      </c>
      <c r="N189" s="507" t="str">
        <f t="shared" si="15"/>
        <v>GANADOR</v>
      </c>
      <c r="O189" s="506" t="s">
        <v>75</v>
      </c>
      <c r="P189" s="507">
        <v>100</v>
      </c>
      <c r="Q189" s="507">
        <v>75</v>
      </c>
      <c r="R189" s="510" t="s">
        <v>830</v>
      </c>
      <c r="S189" s="508" t="e">
        <f t="shared" si="16"/>
        <v>#REF!</v>
      </c>
      <c r="T189" s="509" t="s">
        <v>793</v>
      </c>
      <c r="U189" s="510" t="s">
        <v>92</v>
      </c>
      <c r="V189" s="511" t="str">
        <f t="shared" si="17"/>
        <v>GANADOR TB</v>
      </c>
      <c r="W189" s="679">
        <v>46097</v>
      </c>
      <c r="X189" s="679">
        <v>46066</v>
      </c>
      <c r="Y189" s="680">
        <v>46097</v>
      </c>
      <c r="Z189" s="681">
        <v>46157</v>
      </c>
      <c r="AA189" s="680">
        <v>46188</v>
      </c>
      <c r="AB189" s="680">
        <v>46187</v>
      </c>
      <c r="AC189" s="682">
        <v>46198</v>
      </c>
      <c r="AD189" s="682">
        <v>46198</v>
      </c>
      <c r="AE189" s="673">
        <v>46203</v>
      </c>
      <c r="AF189" s="674">
        <v>46247</v>
      </c>
      <c r="AG189" s="674">
        <v>46248</v>
      </c>
      <c r="AH189" s="675">
        <v>46260</v>
      </c>
      <c r="AI189" s="683">
        <v>46261</v>
      </c>
      <c r="AJ189" s="684">
        <v>46291</v>
      </c>
      <c r="AK189" s="674">
        <v>46278</v>
      </c>
      <c r="AL189" s="685">
        <v>46261</v>
      </c>
      <c r="AM189" s="362"/>
    </row>
    <row r="190" spans="1:39" x14ac:dyDescent="0.25">
      <c r="A190" s="344">
        <f t="shared" si="20"/>
        <v>194</v>
      </c>
      <c r="B190" s="322" t="str">
        <f t="shared" si="13"/>
        <v>LeasingII</v>
      </c>
      <c r="C190" s="322" t="s">
        <v>67</v>
      </c>
      <c r="D190" s="409" t="str">
        <f t="shared" si="18"/>
        <v>B3 - FARMAR 10K</v>
      </c>
      <c r="E190" s="322" t="str">
        <f t="shared" si="19"/>
        <v>B3</v>
      </c>
      <c r="F190" s="322">
        <v>2050</v>
      </c>
      <c r="G190" s="410" t="e">
        <f>+INDEX(dnc_capex_drivers!$C$2:$C$1048576,MATCH(live_ds!#REF!,dnc_capex_drivers!$B$2:$B$1048576,0),1)</f>
        <v>#REF!</v>
      </c>
      <c r="H190" s="576" t="s">
        <v>911</v>
      </c>
      <c r="I190" s="666" t="s">
        <v>1018</v>
      </c>
      <c r="J190" s="578">
        <v>3</v>
      </c>
      <c r="K190" s="701" t="str">
        <f t="shared" si="14"/>
        <v>LLLLL</v>
      </c>
      <c r="L190" s="579">
        <v>4</v>
      </c>
      <c r="M190" s="521">
        <v>1</v>
      </c>
      <c r="N190" s="523" t="str">
        <f t="shared" si="15"/>
        <v>NEW B3 LGOR</v>
      </c>
      <c r="O190" s="580" t="s">
        <v>75</v>
      </c>
      <c r="P190" s="523">
        <v>100</v>
      </c>
      <c r="Q190" s="523">
        <v>75</v>
      </c>
      <c r="R190" s="581" t="s">
        <v>830</v>
      </c>
      <c r="S190" s="524" t="e">
        <f t="shared" si="16"/>
        <v>#REF!</v>
      </c>
      <c r="T190" s="578" t="s">
        <v>793</v>
      </c>
      <c r="U190" s="581" t="s">
        <v>92</v>
      </c>
      <c r="V190" s="527" t="str">
        <f t="shared" si="17"/>
        <v>LEASINGII TB</v>
      </c>
      <c r="W190" s="668">
        <v>46197</v>
      </c>
      <c r="X190" s="668">
        <v>46166</v>
      </c>
      <c r="Y190" s="668">
        <v>46197</v>
      </c>
      <c r="Z190" s="669">
        <v>46257</v>
      </c>
      <c r="AA190" s="670">
        <v>46288</v>
      </c>
      <c r="AB190" s="670">
        <v>46287</v>
      </c>
      <c r="AC190" s="671">
        <v>46298</v>
      </c>
      <c r="AD190" s="672">
        <v>46328</v>
      </c>
      <c r="AE190" s="673">
        <v>46333</v>
      </c>
      <c r="AF190" s="674">
        <v>46377</v>
      </c>
      <c r="AG190" s="674">
        <v>46378</v>
      </c>
      <c r="AH190" s="675">
        <v>46390</v>
      </c>
      <c r="AI190" s="676">
        <v>46391</v>
      </c>
      <c r="AJ190" s="677">
        <v>46421</v>
      </c>
      <c r="AK190" s="674">
        <v>46378</v>
      </c>
      <c r="AL190" s="678">
        <v>46391</v>
      </c>
      <c r="AM190" s="366"/>
    </row>
    <row r="191" spans="1:39" x14ac:dyDescent="0.25">
      <c r="A191" s="301">
        <f t="shared" si="20"/>
        <v>195</v>
      </c>
      <c r="B191" s="301" t="str">
        <f t="shared" si="13"/>
        <v>LeasingII</v>
      </c>
      <c r="C191" s="301" t="s">
        <v>67</v>
      </c>
      <c r="D191" s="419" t="str">
        <f t="shared" si="18"/>
        <v>B3 - FARMAR 10K</v>
      </c>
      <c r="E191" s="301" t="str">
        <f t="shared" si="19"/>
        <v>B3</v>
      </c>
      <c r="F191" s="301">
        <v>2050</v>
      </c>
      <c r="G191" s="420" t="e">
        <f>+INDEX(dnc_capex_drivers!$C$2:$C$1048576,MATCH(live_ds!#REF!,dnc_capex_drivers!$B$2:$B$1048576,0),1)</f>
        <v>#REF!</v>
      </c>
      <c r="H191" s="501" t="s">
        <v>911</v>
      </c>
      <c r="I191" s="667" t="s">
        <v>1019</v>
      </c>
      <c r="J191" s="509">
        <v>3</v>
      </c>
      <c r="K191" s="700" t="str">
        <f t="shared" si="14"/>
        <v>LLLLL</v>
      </c>
      <c r="L191" s="504">
        <v>4</v>
      </c>
      <c r="M191" s="505">
        <v>2</v>
      </c>
      <c r="N191" s="507" t="str">
        <f t="shared" si="15"/>
        <v>NEW B3 LGOR</v>
      </c>
      <c r="O191" s="506" t="s">
        <v>75</v>
      </c>
      <c r="P191" s="507">
        <v>100</v>
      </c>
      <c r="Q191" s="507">
        <v>75</v>
      </c>
      <c r="R191" s="510" t="s">
        <v>830</v>
      </c>
      <c r="S191" s="508" t="e">
        <f t="shared" si="16"/>
        <v>#REF!</v>
      </c>
      <c r="T191" s="509" t="s">
        <v>793</v>
      </c>
      <c r="U191" s="510" t="s">
        <v>92</v>
      </c>
      <c r="V191" s="511" t="str">
        <f t="shared" si="17"/>
        <v>LEASINGII TB</v>
      </c>
      <c r="W191" s="679">
        <v>46207</v>
      </c>
      <c r="X191" s="679">
        <v>46176</v>
      </c>
      <c r="Y191" s="680">
        <v>46207</v>
      </c>
      <c r="Z191" s="681">
        <v>46267</v>
      </c>
      <c r="AA191" s="680">
        <v>46298</v>
      </c>
      <c r="AB191" s="680">
        <v>46297</v>
      </c>
      <c r="AC191" s="682">
        <v>46308</v>
      </c>
      <c r="AD191" s="682">
        <v>46328</v>
      </c>
      <c r="AE191" s="673">
        <v>46333</v>
      </c>
      <c r="AF191" s="674">
        <v>46377</v>
      </c>
      <c r="AG191" s="674">
        <v>46378</v>
      </c>
      <c r="AH191" s="675">
        <v>46390</v>
      </c>
      <c r="AI191" s="683">
        <v>46391</v>
      </c>
      <c r="AJ191" s="684">
        <v>46421</v>
      </c>
      <c r="AK191" s="674">
        <v>46388</v>
      </c>
      <c r="AL191" s="685">
        <v>46391</v>
      </c>
      <c r="AM191" s="362"/>
    </row>
    <row r="192" spans="1:39" x14ac:dyDescent="0.25">
      <c r="A192" s="344">
        <f t="shared" si="20"/>
        <v>196</v>
      </c>
      <c r="B192" s="322" t="str">
        <f t="shared" si="13"/>
        <v>LeasingII</v>
      </c>
      <c r="C192" s="322" t="s">
        <v>67</v>
      </c>
      <c r="D192" s="409" t="str">
        <f t="shared" si="18"/>
        <v>B3 - FARMAR 10K</v>
      </c>
      <c r="E192" s="322" t="str">
        <f t="shared" si="19"/>
        <v>B3</v>
      </c>
      <c r="F192" s="322">
        <v>2050</v>
      </c>
      <c r="G192" s="410" t="e">
        <f>+INDEX(dnc_capex_drivers!$C$2:$C$1048576,MATCH(live_ds!#REF!,dnc_capex_drivers!$B$2:$B$1048576,0),1)</f>
        <v>#REF!</v>
      </c>
      <c r="H192" s="576" t="s">
        <v>911</v>
      </c>
      <c r="I192" s="666" t="s">
        <v>1020</v>
      </c>
      <c r="J192" s="578">
        <v>3</v>
      </c>
      <c r="K192" s="701" t="str">
        <f t="shared" si="14"/>
        <v>LLLLL</v>
      </c>
      <c r="L192" s="579">
        <v>4</v>
      </c>
      <c r="M192" s="521">
        <v>3</v>
      </c>
      <c r="N192" s="523" t="str">
        <f t="shared" si="15"/>
        <v>NEW B3 LGOR</v>
      </c>
      <c r="O192" s="580" t="s">
        <v>75</v>
      </c>
      <c r="P192" s="523">
        <v>100</v>
      </c>
      <c r="Q192" s="523">
        <v>75</v>
      </c>
      <c r="R192" s="581" t="s">
        <v>830</v>
      </c>
      <c r="S192" s="524" t="e">
        <f t="shared" si="16"/>
        <v>#REF!</v>
      </c>
      <c r="T192" s="578" t="s">
        <v>793</v>
      </c>
      <c r="U192" s="581" t="s">
        <v>92</v>
      </c>
      <c r="V192" s="527" t="str">
        <f t="shared" si="17"/>
        <v>LEASINGII TB</v>
      </c>
      <c r="W192" s="668">
        <v>46217</v>
      </c>
      <c r="X192" s="668">
        <v>46186</v>
      </c>
      <c r="Y192" s="668">
        <v>46217</v>
      </c>
      <c r="Z192" s="669">
        <v>46277</v>
      </c>
      <c r="AA192" s="670">
        <v>46308</v>
      </c>
      <c r="AB192" s="670">
        <v>46307</v>
      </c>
      <c r="AC192" s="671">
        <v>46318</v>
      </c>
      <c r="AD192" s="672">
        <v>46328</v>
      </c>
      <c r="AE192" s="673">
        <v>46333</v>
      </c>
      <c r="AF192" s="674">
        <v>46377</v>
      </c>
      <c r="AG192" s="674">
        <v>46378</v>
      </c>
      <c r="AH192" s="675">
        <v>46390</v>
      </c>
      <c r="AI192" s="676">
        <v>46391</v>
      </c>
      <c r="AJ192" s="677">
        <v>46421</v>
      </c>
      <c r="AK192" s="674">
        <v>46398</v>
      </c>
      <c r="AL192" s="678">
        <v>46391</v>
      </c>
      <c r="AM192" s="366"/>
    </row>
    <row r="193" spans="1:39" x14ac:dyDescent="0.25">
      <c r="A193" s="301">
        <f t="shared" si="20"/>
        <v>197</v>
      </c>
      <c r="B193" s="301" t="str">
        <f t="shared" si="13"/>
        <v>LeasingII</v>
      </c>
      <c r="C193" s="301" t="s">
        <v>67</v>
      </c>
      <c r="D193" s="419" t="str">
        <f t="shared" si="18"/>
        <v>B3 - FARMAR 10K</v>
      </c>
      <c r="E193" s="301" t="str">
        <f t="shared" si="19"/>
        <v>B3</v>
      </c>
      <c r="F193" s="301">
        <v>2050</v>
      </c>
      <c r="G193" s="420" t="e">
        <f>+INDEX(dnc_capex_drivers!$C$2:$C$1048576,MATCH(live_ds!#REF!,dnc_capex_drivers!$B$2:$B$1048576,0),1)</f>
        <v>#REF!</v>
      </c>
      <c r="H193" s="501" t="s">
        <v>911</v>
      </c>
      <c r="I193" s="667" t="s">
        <v>1021</v>
      </c>
      <c r="J193" s="509">
        <v>3</v>
      </c>
      <c r="K193" s="700" t="str">
        <f t="shared" si="14"/>
        <v>LLLLL</v>
      </c>
      <c r="L193" s="504">
        <v>4</v>
      </c>
      <c r="M193" s="505">
        <v>4</v>
      </c>
      <c r="N193" s="507" t="str">
        <f t="shared" si="15"/>
        <v>NEW B3 LGOR</v>
      </c>
      <c r="O193" s="506" t="s">
        <v>75</v>
      </c>
      <c r="P193" s="507">
        <v>100</v>
      </c>
      <c r="Q193" s="507">
        <v>75</v>
      </c>
      <c r="R193" s="510" t="s">
        <v>830</v>
      </c>
      <c r="S193" s="508" t="e">
        <f t="shared" si="16"/>
        <v>#REF!</v>
      </c>
      <c r="T193" s="509" t="s">
        <v>793</v>
      </c>
      <c r="U193" s="510" t="s">
        <v>92</v>
      </c>
      <c r="V193" s="511" t="str">
        <f t="shared" si="17"/>
        <v>LEASINGII TB</v>
      </c>
      <c r="W193" s="679">
        <v>46227</v>
      </c>
      <c r="X193" s="679">
        <v>46196</v>
      </c>
      <c r="Y193" s="680">
        <v>46227</v>
      </c>
      <c r="Z193" s="681">
        <v>46287</v>
      </c>
      <c r="AA193" s="680">
        <v>46318</v>
      </c>
      <c r="AB193" s="680">
        <v>46317</v>
      </c>
      <c r="AC193" s="682">
        <v>46328</v>
      </c>
      <c r="AD193" s="682">
        <v>46328</v>
      </c>
      <c r="AE193" s="673">
        <v>46333</v>
      </c>
      <c r="AF193" s="674">
        <v>46377</v>
      </c>
      <c r="AG193" s="674">
        <v>46378</v>
      </c>
      <c r="AH193" s="675">
        <v>46390</v>
      </c>
      <c r="AI193" s="683">
        <v>46391</v>
      </c>
      <c r="AJ193" s="684">
        <v>46421</v>
      </c>
      <c r="AK193" s="674">
        <v>46408</v>
      </c>
      <c r="AL193" s="685">
        <v>46391</v>
      </c>
      <c r="AM193" s="362"/>
    </row>
    <row r="194" spans="1:39" x14ac:dyDescent="0.25">
      <c r="A194" s="344">
        <f t="shared" si="20"/>
        <v>198</v>
      </c>
      <c r="B194" s="322" t="str">
        <f t="shared" si="13"/>
        <v>Ganador</v>
      </c>
      <c r="C194" s="322" t="s">
        <v>67</v>
      </c>
      <c r="D194" s="409" t="str">
        <f t="shared" si="18"/>
        <v>GENERIC - GANADOR</v>
      </c>
      <c r="E194" s="322" t="str">
        <f t="shared" si="19"/>
        <v>GENERIC</v>
      </c>
      <c r="F194" s="322">
        <v>2050</v>
      </c>
      <c r="G194" s="410" t="e">
        <f>+INDEX(dnc_capex_drivers!$C$2:$C$1048576,MATCH(live_ds!#REF!,dnc_capex_drivers!$B$2:$B$1048576,0),1)</f>
        <v>#REF!</v>
      </c>
      <c r="H194" s="618" t="s">
        <v>905</v>
      </c>
      <c r="I194" s="666" t="s">
        <v>952</v>
      </c>
      <c r="J194" s="578">
        <v>3</v>
      </c>
      <c r="K194" s="701" t="str">
        <f t="shared" si="14"/>
        <v>GGGGG</v>
      </c>
      <c r="L194" s="579">
        <v>4</v>
      </c>
      <c r="M194" s="521">
        <v>1</v>
      </c>
      <c r="N194" s="523" t="str">
        <f t="shared" si="15"/>
        <v>GANADOR</v>
      </c>
      <c r="O194" s="580" t="s">
        <v>75</v>
      </c>
      <c r="P194" s="523">
        <v>100</v>
      </c>
      <c r="Q194" s="523">
        <v>75</v>
      </c>
      <c r="R194" s="581" t="s">
        <v>830</v>
      </c>
      <c r="S194" s="524" t="e">
        <f t="shared" si="16"/>
        <v>#REF!</v>
      </c>
      <c r="T194" s="578" t="s">
        <v>793</v>
      </c>
      <c r="U194" s="581" t="s">
        <v>92</v>
      </c>
      <c r="V194" s="527" t="str">
        <f t="shared" si="17"/>
        <v>GANADOR TB</v>
      </c>
      <c r="W194" s="668">
        <v>46327</v>
      </c>
      <c r="X194" s="668">
        <v>46296</v>
      </c>
      <c r="Y194" s="668">
        <v>46327</v>
      </c>
      <c r="Z194" s="669">
        <v>46387</v>
      </c>
      <c r="AA194" s="670">
        <v>46418</v>
      </c>
      <c r="AB194" s="670">
        <v>46417</v>
      </c>
      <c r="AC194" s="671">
        <v>46428</v>
      </c>
      <c r="AD194" s="672">
        <v>46458</v>
      </c>
      <c r="AE194" s="673">
        <v>46463</v>
      </c>
      <c r="AF194" s="674">
        <v>46507</v>
      </c>
      <c r="AG194" s="674">
        <v>46508</v>
      </c>
      <c r="AH194" s="675">
        <v>46520</v>
      </c>
      <c r="AI194" s="676">
        <v>46521</v>
      </c>
      <c r="AJ194" s="677">
        <v>46551</v>
      </c>
      <c r="AK194" s="674">
        <v>46508</v>
      </c>
      <c r="AL194" s="678">
        <v>46521</v>
      </c>
      <c r="AM194" s="366"/>
    </row>
    <row r="195" spans="1:39" x14ac:dyDescent="0.25">
      <c r="A195" s="301">
        <f t="shared" si="20"/>
        <v>199</v>
      </c>
      <c r="B195" s="301" t="str">
        <f t="shared" si="13"/>
        <v>Ganador</v>
      </c>
      <c r="C195" s="301" t="s">
        <v>67</v>
      </c>
      <c r="D195" s="419" t="str">
        <f t="shared" si="18"/>
        <v>GENERIC - GANADOR</v>
      </c>
      <c r="E195" s="301" t="str">
        <f t="shared" si="19"/>
        <v>GENERIC</v>
      </c>
      <c r="F195" s="301">
        <v>2050</v>
      </c>
      <c r="G195" s="420" t="e">
        <f>+INDEX(dnc_capex_drivers!$C$2:$C$1048576,MATCH(live_ds!#REF!,dnc_capex_drivers!$B$2:$B$1048576,0),1)</f>
        <v>#REF!</v>
      </c>
      <c r="H195" s="501" t="s">
        <v>905</v>
      </c>
      <c r="I195" s="667" t="s">
        <v>953</v>
      </c>
      <c r="J195" s="509">
        <v>3</v>
      </c>
      <c r="K195" s="700" t="str">
        <f t="shared" si="14"/>
        <v>GGGGG</v>
      </c>
      <c r="L195" s="504">
        <v>4</v>
      </c>
      <c r="M195" s="505">
        <v>2</v>
      </c>
      <c r="N195" s="507" t="str">
        <f t="shared" si="15"/>
        <v>GANADOR</v>
      </c>
      <c r="O195" s="506" t="s">
        <v>75</v>
      </c>
      <c r="P195" s="507">
        <v>100</v>
      </c>
      <c r="Q195" s="507">
        <v>75</v>
      </c>
      <c r="R195" s="510" t="s">
        <v>830</v>
      </c>
      <c r="S195" s="508" t="e">
        <f t="shared" si="16"/>
        <v>#REF!</v>
      </c>
      <c r="T195" s="509" t="s">
        <v>793</v>
      </c>
      <c r="U195" s="510" t="s">
        <v>92</v>
      </c>
      <c r="V195" s="511" t="str">
        <f t="shared" si="17"/>
        <v>GANADOR TB</v>
      </c>
      <c r="W195" s="679">
        <v>46337</v>
      </c>
      <c r="X195" s="679">
        <v>46306</v>
      </c>
      <c r="Y195" s="680">
        <v>46337</v>
      </c>
      <c r="Z195" s="681">
        <v>46397</v>
      </c>
      <c r="AA195" s="680">
        <v>46428</v>
      </c>
      <c r="AB195" s="680">
        <v>46427</v>
      </c>
      <c r="AC195" s="682">
        <v>46438</v>
      </c>
      <c r="AD195" s="682">
        <v>46458</v>
      </c>
      <c r="AE195" s="673">
        <v>46463</v>
      </c>
      <c r="AF195" s="674">
        <v>46507</v>
      </c>
      <c r="AG195" s="674">
        <v>46508</v>
      </c>
      <c r="AH195" s="675">
        <v>46520</v>
      </c>
      <c r="AI195" s="683">
        <v>46521</v>
      </c>
      <c r="AJ195" s="684">
        <v>46551</v>
      </c>
      <c r="AK195" s="674">
        <v>46518</v>
      </c>
      <c r="AL195" s="685">
        <v>46521</v>
      </c>
      <c r="AM195" s="362"/>
    </row>
    <row r="196" spans="1:39" x14ac:dyDescent="0.25">
      <c r="A196" s="344">
        <f t="shared" si="20"/>
        <v>200</v>
      </c>
      <c r="B196" s="322" t="str">
        <f t="shared" si="13"/>
        <v>Ganador</v>
      </c>
      <c r="C196" s="322" t="s">
        <v>67</v>
      </c>
      <c r="D196" s="409" t="str">
        <f t="shared" si="18"/>
        <v>GENERIC - GANADOR</v>
      </c>
      <c r="E196" s="322" t="str">
        <f t="shared" si="19"/>
        <v>GENERIC</v>
      </c>
      <c r="F196" s="322">
        <v>2050</v>
      </c>
      <c r="G196" s="410" t="e">
        <f>+INDEX(dnc_capex_drivers!$C$2:$C$1048576,MATCH(live_ds!#REF!,dnc_capex_drivers!$B$2:$B$1048576,0),1)</f>
        <v>#REF!</v>
      </c>
      <c r="H196" s="576" t="s">
        <v>905</v>
      </c>
      <c r="I196" s="666" t="s">
        <v>954</v>
      </c>
      <c r="J196" s="578">
        <v>3</v>
      </c>
      <c r="K196" s="701" t="str">
        <f t="shared" si="14"/>
        <v>GGGGG</v>
      </c>
      <c r="L196" s="579">
        <v>4</v>
      </c>
      <c r="M196" s="521">
        <v>3</v>
      </c>
      <c r="N196" s="523" t="str">
        <f t="shared" si="15"/>
        <v>GANADOR</v>
      </c>
      <c r="O196" s="580" t="s">
        <v>75</v>
      </c>
      <c r="P196" s="523">
        <v>100</v>
      </c>
      <c r="Q196" s="523">
        <v>75</v>
      </c>
      <c r="R196" s="581" t="s">
        <v>830</v>
      </c>
      <c r="S196" s="524" t="e">
        <f t="shared" si="16"/>
        <v>#REF!</v>
      </c>
      <c r="T196" s="578" t="s">
        <v>793</v>
      </c>
      <c r="U196" s="581" t="s">
        <v>92</v>
      </c>
      <c r="V196" s="527" t="str">
        <f t="shared" si="17"/>
        <v>GANADOR TB</v>
      </c>
      <c r="W196" s="668">
        <v>46347</v>
      </c>
      <c r="X196" s="668">
        <v>46316</v>
      </c>
      <c r="Y196" s="668">
        <v>46347</v>
      </c>
      <c r="Z196" s="669">
        <v>46407</v>
      </c>
      <c r="AA196" s="670">
        <v>46438</v>
      </c>
      <c r="AB196" s="670">
        <v>46437</v>
      </c>
      <c r="AC196" s="671">
        <v>46448</v>
      </c>
      <c r="AD196" s="672">
        <v>46458</v>
      </c>
      <c r="AE196" s="673">
        <v>46463</v>
      </c>
      <c r="AF196" s="674">
        <v>46507</v>
      </c>
      <c r="AG196" s="674">
        <v>46508</v>
      </c>
      <c r="AH196" s="675">
        <v>46520</v>
      </c>
      <c r="AI196" s="676">
        <v>46521</v>
      </c>
      <c r="AJ196" s="677">
        <v>46551</v>
      </c>
      <c r="AK196" s="674">
        <v>46528</v>
      </c>
      <c r="AL196" s="678">
        <v>46521</v>
      </c>
      <c r="AM196" s="366"/>
    </row>
    <row r="197" spans="1:39" x14ac:dyDescent="0.25">
      <c r="A197" s="301">
        <f t="shared" si="20"/>
        <v>201</v>
      </c>
      <c r="B197" s="301" t="str">
        <f t="shared" si="13"/>
        <v>Ganador</v>
      </c>
      <c r="C197" s="301" t="s">
        <v>67</v>
      </c>
      <c r="D197" s="419" t="str">
        <f t="shared" si="18"/>
        <v>GENERIC - GANADOR</v>
      </c>
      <c r="E197" s="301" t="str">
        <f t="shared" si="19"/>
        <v>GENERIC</v>
      </c>
      <c r="F197" s="301">
        <v>2050</v>
      </c>
      <c r="G197" s="420" t="e">
        <f>+INDEX(dnc_capex_drivers!$C$2:$C$1048576,MATCH(live_ds!#REF!,dnc_capex_drivers!$B$2:$B$1048576,0),1)</f>
        <v>#REF!</v>
      </c>
      <c r="H197" s="501" t="s">
        <v>905</v>
      </c>
      <c r="I197" s="667" t="s">
        <v>955</v>
      </c>
      <c r="J197" s="509">
        <v>3</v>
      </c>
      <c r="K197" s="700" t="str">
        <f t="shared" si="14"/>
        <v>GGGGG</v>
      </c>
      <c r="L197" s="504">
        <v>4</v>
      </c>
      <c r="M197" s="505">
        <v>4</v>
      </c>
      <c r="N197" s="507" t="str">
        <f t="shared" si="15"/>
        <v>GANADOR</v>
      </c>
      <c r="O197" s="506" t="s">
        <v>75</v>
      </c>
      <c r="P197" s="507">
        <v>100</v>
      </c>
      <c r="Q197" s="507">
        <v>75</v>
      </c>
      <c r="R197" s="510" t="s">
        <v>830</v>
      </c>
      <c r="S197" s="508" t="e">
        <f t="shared" si="16"/>
        <v>#REF!</v>
      </c>
      <c r="T197" s="509" t="s">
        <v>793</v>
      </c>
      <c r="U197" s="510" t="s">
        <v>92</v>
      </c>
      <c r="V197" s="511" t="str">
        <f t="shared" si="17"/>
        <v>GANADOR TB</v>
      </c>
      <c r="W197" s="679">
        <v>46357</v>
      </c>
      <c r="X197" s="679">
        <v>46326</v>
      </c>
      <c r="Y197" s="680">
        <v>46357</v>
      </c>
      <c r="Z197" s="681">
        <v>46417</v>
      </c>
      <c r="AA197" s="680">
        <v>46448</v>
      </c>
      <c r="AB197" s="680">
        <v>46447</v>
      </c>
      <c r="AC197" s="682">
        <v>46458</v>
      </c>
      <c r="AD197" s="682">
        <v>46458</v>
      </c>
      <c r="AE197" s="673">
        <v>46463</v>
      </c>
      <c r="AF197" s="674">
        <v>46507</v>
      </c>
      <c r="AG197" s="674">
        <v>46508</v>
      </c>
      <c r="AH197" s="675">
        <v>46520</v>
      </c>
      <c r="AI197" s="683">
        <v>46521</v>
      </c>
      <c r="AJ197" s="684">
        <v>46551</v>
      </c>
      <c r="AK197" s="674">
        <v>46538</v>
      </c>
      <c r="AL197" s="685">
        <v>46521</v>
      </c>
      <c r="AM197" s="362"/>
    </row>
    <row r="198" spans="1:39" x14ac:dyDescent="0.25">
      <c r="A198" s="344">
        <f t="shared" si="20"/>
        <v>202</v>
      </c>
      <c r="B198" s="322" t="str">
        <f t="shared" ref="B198:B261" si="21">+IF(ISNUMBER(FIND("Ganador",$I198)),"Ganador","LeasingII")</f>
        <v>Ganador</v>
      </c>
      <c r="C198" s="322" t="s">
        <v>67</v>
      </c>
      <c r="D198" s="409" t="str">
        <f t="shared" si="18"/>
        <v>GENERIC - GANADOR</v>
      </c>
      <c r="E198" s="322" t="str">
        <f t="shared" si="19"/>
        <v>GENERIC</v>
      </c>
      <c r="F198" s="322">
        <v>2050</v>
      </c>
      <c r="G198" s="410" t="e">
        <f>+INDEX(dnc_capex_drivers!$C$2:$C$1048576,MATCH(live_ds!#REF!,dnc_capex_drivers!$B$2:$B$1048576,0),1)</f>
        <v>#REF!</v>
      </c>
      <c r="H198" s="618" t="s">
        <v>905</v>
      </c>
      <c r="I198" s="666" t="s">
        <v>956</v>
      </c>
      <c r="J198" s="578">
        <v>3</v>
      </c>
      <c r="K198" s="701" t="str">
        <f t="shared" ref="K198:K261" si="22">+H198</f>
        <v>GGGGG</v>
      </c>
      <c r="L198" s="579">
        <v>4</v>
      </c>
      <c r="M198" s="521">
        <v>1</v>
      </c>
      <c r="N198" s="523" t="str">
        <f t="shared" ref="N198:N261" si="23">+IF(ISNUMBER(FIND("Ganador",$I198)),"GANADOR","NEW B3 LGOR")</f>
        <v>GANADOR</v>
      </c>
      <c r="O198" s="580" t="s">
        <v>75</v>
      </c>
      <c r="P198" s="523">
        <v>100</v>
      </c>
      <c r="Q198" s="523">
        <v>75</v>
      </c>
      <c r="R198" s="581" t="s">
        <v>830</v>
      </c>
      <c r="S198" s="524" t="e">
        <f t="shared" ref="S198:S261" si="24">+G198</f>
        <v>#REF!</v>
      </c>
      <c r="T198" s="578" t="s">
        <v>793</v>
      </c>
      <c r="U198" s="581" t="s">
        <v>92</v>
      </c>
      <c r="V198" s="527" t="str">
        <f t="shared" ref="V198:V261" si="25">+IF(ISNUMBER(FIND("Ganador",$I198)),"GANADOR TB","LEASINGII TB")</f>
        <v>GANADOR TB</v>
      </c>
      <c r="W198" s="668">
        <v>46457</v>
      </c>
      <c r="X198" s="668">
        <v>46426</v>
      </c>
      <c r="Y198" s="668">
        <v>46457</v>
      </c>
      <c r="Z198" s="669">
        <v>46517</v>
      </c>
      <c r="AA198" s="670">
        <v>46548</v>
      </c>
      <c r="AB198" s="670">
        <v>46547</v>
      </c>
      <c r="AC198" s="671">
        <v>46558</v>
      </c>
      <c r="AD198" s="672">
        <v>46588</v>
      </c>
      <c r="AE198" s="673">
        <v>46593</v>
      </c>
      <c r="AF198" s="674">
        <v>46637</v>
      </c>
      <c r="AG198" s="674">
        <v>46638</v>
      </c>
      <c r="AH198" s="675">
        <v>46650</v>
      </c>
      <c r="AI198" s="676">
        <v>46651</v>
      </c>
      <c r="AJ198" s="677">
        <v>46681</v>
      </c>
      <c r="AK198" s="674">
        <v>46638</v>
      </c>
      <c r="AL198" s="678">
        <v>46651</v>
      </c>
      <c r="AM198" s="366"/>
    </row>
    <row r="199" spans="1:39" x14ac:dyDescent="0.25">
      <c r="A199" s="301">
        <f t="shared" si="20"/>
        <v>203</v>
      </c>
      <c r="B199" s="301" t="str">
        <f t="shared" si="21"/>
        <v>Ganador</v>
      </c>
      <c r="C199" s="301" t="s">
        <v>67</v>
      </c>
      <c r="D199" s="419" t="str">
        <f t="shared" ref="D199:D262" si="26">+IF(ISNUMBER(FIND("Ganador",$I199)),"GENERIC - GANADOR","B3 - FARMAR 10K")</f>
        <v>GENERIC - GANADOR</v>
      </c>
      <c r="E199" s="301" t="str">
        <f t="shared" ref="E199:E262" si="27">+IF(ISNUMBER(FIND("Ganador",$I199)),"GENERIC","B3")</f>
        <v>GENERIC</v>
      </c>
      <c r="F199" s="301">
        <v>2050</v>
      </c>
      <c r="G199" s="420" t="e">
        <f>+INDEX(dnc_capex_drivers!$C$2:$C$1048576,MATCH(live_ds!#REF!,dnc_capex_drivers!$B$2:$B$1048576,0),1)</f>
        <v>#REF!</v>
      </c>
      <c r="H199" s="501" t="s">
        <v>905</v>
      </c>
      <c r="I199" s="667" t="s">
        <v>957</v>
      </c>
      <c r="J199" s="509">
        <v>3</v>
      </c>
      <c r="K199" s="700" t="str">
        <f t="shared" si="22"/>
        <v>GGGGG</v>
      </c>
      <c r="L199" s="504">
        <v>4</v>
      </c>
      <c r="M199" s="505">
        <v>2</v>
      </c>
      <c r="N199" s="507" t="str">
        <f t="shared" si="23"/>
        <v>GANADOR</v>
      </c>
      <c r="O199" s="506" t="s">
        <v>75</v>
      </c>
      <c r="P199" s="507">
        <v>100</v>
      </c>
      <c r="Q199" s="507">
        <v>75</v>
      </c>
      <c r="R199" s="510" t="s">
        <v>830</v>
      </c>
      <c r="S199" s="508" t="e">
        <f t="shared" si="24"/>
        <v>#REF!</v>
      </c>
      <c r="T199" s="509" t="s">
        <v>793</v>
      </c>
      <c r="U199" s="510" t="s">
        <v>92</v>
      </c>
      <c r="V199" s="511" t="str">
        <f t="shared" si="25"/>
        <v>GANADOR TB</v>
      </c>
      <c r="W199" s="679">
        <v>46467</v>
      </c>
      <c r="X199" s="679">
        <v>46436</v>
      </c>
      <c r="Y199" s="680">
        <v>46467</v>
      </c>
      <c r="Z199" s="681">
        <v>46527</v>
      </c>
      <c r="AA199" s="680">
        <v>46558</v>
      </c>
      <c r="AB199" s="680">
        <v>46557</v>
      </c>
      <c r="AC199" s="682">
        <v>46568</v>
      </c>
      <c r="AD199" s="682">
        <v>46588</v>
      </c>
      <c r="AE199" s="673">
        <v>46593</v>
      </c>
      <c r="AF199" s="674">
        <v>46637</v>
      </c>
      <c r="AG199" s="674">
        <v>46638</v>
      </c>
      <c r="AH199" s="675">
        <v>46650</v>
      </c>
      <c r="AI199" s="683">
        <v>46651</v>
      </c>
      <c r="AJ199" s="684">
        <v>46681</v>
      </c>
      <c r="AK199" s="674">
        <v>46648</v>
      </c>
      <c r="AL199" s="685">
        <v>46651</v>
      </c>
      <c r="AM199" s="362"/>
    </row>
    <row r="200" spans="1:39" x14ac:dyDescent="0.25">
      <c r="A200" s="344">
        <f t="shared" si="20"/>
        <v>204</v>
      </c>
      <c r="B200" s="322" t="str">
        <f t="shared" si="21"/>
        <v>Ganador</v>
      </c>
      <c r="C200" s="322" t="s">
        <v>67</v>
      </c>
      <c r="D200" s="409" t="str">
        <f t="shared" si="26"/>
        <v>GENERIC - GANADOR</v>
      </c>
      <c r="E200" s="322" t="str">
        <f t="shared" si="27"/>
        <v>GENERIC</v>
      </c>
      <c r="F200" s="322">
        <v>2050</v>
      </c>
      <c r="G200" s="410" t="e">
        <f>+INDEX(dnc_capex_drivers!$C$2:$C$1048576,MATCH(live_ds!#REF!,dnc_capex_drivers!$B$2:$B$1048576,0),1)</f>
        <v>#REF!</v>
      </c>
      <c r="H200" s="576" t="s">
        <v>905</v>
      </c>
      <c r="I200" s="666" t="s">
        <v>958</v>
      </c>
      <c r="J200" s="578">
        <v>3</v>
      </c>
      <c r="K200" s="701" t="str">
        <f t="shared" si="22"/>
        <v>GGGGG</v>
      </c>
      <c r="L200" s="579">
        <v>4</v>
      </c>
      <c r="M200" s="521">
        <v>3</v>
      </c>
      <c r="N200" s="523" t="str">
        <f t="shared" si="23"/>
        <v>GANADOR</v>
      </c>
      <c r="O200" s="580" t="s">
        <v>75</v>
      </c>
      <c r="P200" s="523">
        <v>100</v>
      </c>
      <c r="Q200" s="523">
        <v>75</v>
      </c>
      <c r="R200" s="581" t="s">
        <v>830</v>
      </c>
      <c r="S200" s="524" t="e">
        <f t="shared" si="24"/>
        <v>#REF!</v>
      </c>
      <c r="T200" s="578" t="s">
        <v>793</v>
      </c>
      <c r="U200" s="581" t="s">
        <v>92</v>
      </c>
      <c r="V200" s="527" t="str">
        <f t="shared" si="25"/>
        <v>GANADOR TB</v>
      </c>
      <c r="W200" s="668">
        <v>46477</v>
      </c>
      <c r="X200" s="668">
        <v>46446</v>
      </c>
      <c r="Y200" s="668">
        <v>46477</v>
      </c>
      <c r="Z200" s="669">
        <v>46537</v>
      </c>
      <c r="AA200" s="670">
        <v>46568</v>
      </c>
      <c r="AB200" s="670">
        <v>46567</v>
      </c>
      <c r="AC200" s="671">
        <v>46578</v>
      </c>
      <c r="AD200" s="672">
        <v>46588</v>
      </c>
      <c r="AE200" s="673">
        <v>46593</v>
      </c>
      <c r="AF200" s="674">
        <v>46637</v>
      </c>
      <c r="AG200" s="674">
        <v>46638</v>
      </c>
      <c r="AH200" s="675">
        <v>46650</v>
      </c>
      <c r="AI200" s="676">
        <v>46651</v>
      </c>
      <c r="AJ200" s="677">
        <v>46681</v>
      </c>
      <c r="AK200" s="674">
        <v>46658</v>
      </c>
      <c r="AL200" s="678">
        <v>46651</v>
      </c>
      <c r="AM200" s="366"/>
    </row>
    <row r="201" spans="1:39" x14ac:dyDescent="0.25">
      <c r="A201" s="301">
        <f t="shared" si="20"/>
        <v>205</v>
      </c>
      <c r="B201" s="301" t="str">
        <f t="shared" si="21"/>
        <v>Ganador</v>
      </c>
      <c r="C201" s="301" t="s">
        <v>67</v>
      </c>
      <c r="D201" s="419" t="str">
        <f t="shared" si="26"/>
        <v>GENERIC - GANADOR</v>
      </c>
      <c r="E201" s="301" t="str">
        <f t="shared" si="27"/>
        <v>GENERIC</v>
      </c>
      <c r="F201" s="301">
        <v>2050</v>
      </c>
      <c r="G201" s="420" t="e">
        <f>+INDEX(dnc_capex_drivers!$C$2:$C$1048576,MATCH(live_ds!#REF!,dnc_capex_drivers!$B$2:$B$1048576,0),1)</f>
        <v>#REF!</v>
      </c>
      <c r="H201" s="501" t="s">
        <v>905</v>
      </c>
      <c r="I201" s="667" t="s">
        <v>959</v>
      </c>
      <c r="J201" s="509">
        <v>3</v>
      </c>
      <c r="K201" s="700" t="str">
        <f t="shared" si="22"/>
        <v>GGGGG</v>
      </c>
      <c r="L201" s="504">
        <v>4</v>
      </c>
      <c r="M201" s="505">
        <v>4</v>
      </c>
      <c r="N201" s="507" t="str">
        <f t="shared" si="23"/>
        <v>GANADOR</v>
      </c>
      <c r="O201" s="506" t="s">
        <v>75</v>
      </c>
      <c r="P201" s="507">
        <v>100</v>
      </c>
      <c r="Q201" s="507">
        <v>75</v>
      </c>
      <c r="R201" s="510" t="s">
        <v>830</v>
      </c>
      <c r="S201" s="508" t="e">
        <f t="shared" si="24"/>
        <v>#REF!</v>
      </c>
      <c r="T201" s="509" t="s">
        <v>793</v>
      </c>
      <c r="U201" s="510" t="s">
        <v>92</v>
      </c>
      <c r="V201" s="511" t="str">
        <f t="shared" si="25"/>
        <v>GANADOR TB</v>
      </c>
      <c r="W201" s="679">
        <v>46487</v>
      </c>
      <c r="X201" s="679">
        <v>46456</v>
      </c>
      <c r="Y201" s="680">
        <v>46487</v>
      </c>
      <c r="Z201" s="681">
        <v>46547</v>
      </c>
      <c r="AA201" s="680">
        <v>46578</v>
      </c>
      <c r="AB201" s="680">
        <v>46577</v>
      </c>
      <c r="AC201" s="682">
        <v>46588</v>
      </c>
      <c r="AD201" s="682">
        <v>46588</v>
      </c>
      <c r="AE201" s="673">
        <v>46593</v>
      </c>
      <c r="AF201" s="674">
        <v>46637</v>
      </c>
      <c r="AG201" s="674">
        <v>46638</v>
      </c>
      <c r="AH201" s="675">
        <v>46650</v>
      </c>
      <c r="AI201" s="683">
        <v>46651</v>
      </c>
      <c r="AJ201" s="684">
        <v>46681</v>
      </c>
      <c r="AK201" s="674">
        <v>46668</v>
      </c>
      <c r="AL201" s="685">
        <v>46651</v>
      </c>
      <c r="AM201" s="362"/>
    </row>
    <row r="202" spans="1:39" x14ac:dyDescent="0.25">
      <c r="A202" s="344">
        <f t="shared" si="20"/>
        <v>206</v>
      </c>
      <c r="B202" s="322" t="str">
        <f t="shared" si="21"/>
        <v>LeasingII</v>
      </c>
      <c r="C202" s="322" t="s">
        <v>67</v>
      </c>
      <c r="D202" s="409" t="str">
        <f t="shared" si="26"/>
        <v>B3 - FARMAR 10K</v>
      </c>
      <c r="E202" s="322" t="str">
        <f t="shared" si="27"/>
        <v>B3</v>
      </c>
      <c r="F202" s="322">
        <v>2050</v>
      </c>
      <c r="G202" s="410" t="e">
        <f>+INDEX(dnc_capex_drivers!$C$2:$C$1048576,MATCH(live_ds!#REF!,dnc_capex_drivers!$B$2:$B$1048576,0),1)</f>
        <v>#REF!</v>
      </c>
      <c r="H202" s="576" t="s">
        <v>911</v>
      </c>
      <c r="I202" s="666" t="s">
        <v>1022</v>
      </c>
      <c r="J202" s="578">
        <v>3</v>
      </c>
      <c r="K202" s="701" t="str">
        <f t="shared" si="22"/>
        <v>LLLLL</v>
      </c>
      <c r="L202" s="579">
        <v>4</v>
      </c>
      <c r="M202" s="521">
        <v>1</v>
      </c>
      <c r="N202" s="523" t="str">
        <f t="shared" si="23"/>
        <v>NEW B3 LGOR</v>
      </c>
      <c r="O202" s="580" t="s">
        <v>75</v>
      </c>
      <c r="P202" s="523">
        <v>100</v>
      </c>
      <c r="Q202" s="523">
        <v>75</v>
      </c>
      <c r="R202" s="581" t="s">
        <v>830</v>
      </c>
      <c r="S202" s="524" t="e">
        <f t="shared" si="24"/>
        <v>#REF!</v>
      </c>
      <c r="T202" s="578" t="s">
        <v>793</v>
      </c>
      <c r="U202" s="581" t="s">
        <v>92</v>
      </c>
      <c r="V202" s="527" t="str">
        <f t="shared" si="25"/>
        <v>LEASINGII TB</v>
      </c>
      <c r="W202" s="668">
        <v>46587</v>
      </c>
      <c r="X202" s="668">
        <v>46556</v>
      </c>
      <c r="Y202" s="668">
        <v>46587</v>
      </c>
      <c r="Z202" s="669">
        <v>46647</v>
      </c>
      <c r="AA202" s="670">
        <v>46678</v>
      </c>
      <c r="AB202" s="670">
        <v>46677</v>
      </c>
      <c r="AC202" s="671">
        <v>46688</v>
      </c>
      <c r="AD202" s="672">
        <v>46718</v>
      </c>
      <c r="AE202" s="673">
        <v>46723</v>
      </c>
      <c r="AF202" s="674">
        <v>46767</v>
      </c>
      <c r="AG202" s="674">
        <v>46768</v>
      </c>
      <c r="AH202" s="675">
        <v>46780</v>
      </c>
      <c r="AI202" s="676">
        <v>46781</v>
      </c>
      <c r="AJ202" s="677">
        <v>46811</v>
      </c>
      <c r="AK202" s="674">
        <v>46768</v>
      </c>
      <c r="AL202" s="678">
        <v>46781</v>
      </c>
      <c r="AM202" s="366"/>
    </row>
    <row r="203" spans="1:39" x14ac:dyDescent="0.25">
      <c r="A203" s="301">
        <f t="shared" si="20"/>
        <v>207</v>
      </c>
      <c r="B203" s="301" t="str">
        <f t="shared" si="21"/>
        <v>LeasingII</v>
      </c>
      <c r="C203" s="301" t="s">
        <v>67</v>
      </c>
      <c r="D203" s="419" t="str">
        <f t="shared" si="26"/>
        <v>B3 - FARMAR 10K</v>
      </c>
      <c r="E203" s="301" t="str">
        <f t="shared" si="27"/>
        <v>B3</v>
      </c>
      <c r="F203" s="301">
        <v>2050</v>
      </c>
      <c r="G203" s="420" t="e">
        <f>+INDEX(dnc_capex_drivers!$C$2:$C$1048576,MATCH(live_ds!#REF!,dnc_capex_drivers!$B$2:$B$1048576,0),1)</f>
        <v>#REF!</v>
      </c>
      <c r="H203" s="501" t="s">
        <v>911</v>
      </c>
      <c r="I203" s="667" t="s">
        <v>1023</v>
      </c>
      <c r="J203" s="509">
        <v>3</v>
      </c>
      <c r="K203" s="700" t="str">
        <f t="shared" si="22"/>
        <v>LLLLL</v>
      </c>
      <c r="L203" s="504">
        <v>4</v>
      </c>
      <c r="M203" s="505">
        <v>2</v>
      </c>
      <c r="N203" s="507" t="str">
        <f t="shared" si="23"/>
        <v>NEW B3 LGOR</v>
      </c>
      <c r="O203" s="506" t="s">
        <v>75</v>
      </c>
      <c r="P203" s="507">
        <v>100</v>
      </c>
      <c r="Q203" s="507">
        <v>75</v>
      </c>
      <c r="R203" s="510" t="s">
        <v>830</v>
      </c>
      <c r="S203" s="508" t="e">
        <f t="shared" si="24"/>
        <v>#REF!</v>
      </c>
      <c r="T203" s="509" t="s">
        <v>793</v>
      </c>
      <c r="U203" s="510" t="s">
        <v>92</v>
      </c>
      <c r="V203" s="511" t="str">
        <f t="shared" si="25"/>
        <v>LEASINGII TB</v>
      </c>
      <c r="W203" s="679">
        <v>46597</v>
      </c>
      <c r="X203" s="679">
        <v>46566</v>
      </c>
      <c r="Y203" s="680">
        <v>46597</v>
      </c>
      <c r="Z203" s="681">
        <v>46657</v>
      </c>
      <c r="AA203" s="680">
        <v>46688</v>
      </c>
      <c r="AB203" s="680">
        <v>46687</v>
      </c>
      <c r="AC203" s="682">
        <v>46698</v>
      </c>
      <c r="AD203" s="682">
        <v>46718</v>
      </c>
      <c r="AE203" s="673">
        <v>46723</v>
      </c>
      <c r="AF203" s="674">
        <v>46767</v>
      </c>
      <c r="AG203" s="674">
        <v>46768</v>
      </c>
      <c r="AH203" s="675">
        <v>46780</v>
      </c>
      <c r="AI203" s="683">
        <v>46781</v>
      </c>
      <c r="AJ203" s="684">
        <v>46811</v>
      </c>
      <c r="AK203" s="674">
        <v>46778</v>
      </c>
      <c r="AL203" s="685">
        <v>46781</v>
      </c>
      <c r="AM203" s="362"/>
    </row>
    <row r="204" spans="1:39" x14ac:dyDescent="0.25">
      <c r="A204" s="344">
        <f t="shared" si="20"/>
        <v>208</v>
      </c>
      <c r="B204" s="322" t="str">
        <f t="shared" si="21"/>
        <v>LeasingII</v>
      </c>
      <c r="C204" s="322" t="s">
        <v>67</v>
      </c>
      <c r="D204" s="409" t="str">
        <f t="shared" si="26"/>
        <v>B3 - FARMAR 10K</v>
      </c>
      <c r="E204" s="322" t="str">
        <f t="shared" si="27"/>
        <v>B3</v>
      </c>
      <c r="F204" s="322">
        <v>2050</v>
      </c>
      <c r="G204" s="410" t="e">
        <f>+INDEX(dnc_capex_drivers!$C$2:$C$1048576,MATCH(live_ds!#REF!,dnc_capex_drivers!$B$2:$B$1048576,0),1)</f>
        <v>#REF!</v>
      </c>
      <c r="H204" s="576" t="s">
        <v>911</v>
      </c>
      <c r="I204" s="666" t="s">
        <v>1024</v>
      </c>
      <c r="J204" s="578">
        <v>3</v>
      </c>
      <c r="K204" s="701" t="str">
        <f t="shared" si="22"/>
        <v>LLLLL</v>
      </c>
      <c r="L204" s="579">
        <v>4</v>
      </c>
      <c r="M204" s="521">
        <v>3</v>
      </c>
      <c r="N204" s="523" t="str">
        <f t="shared" si="23"/>
        <v>NEW B3 LGOR</v>
      </c>
      <c r="O204" s="580" t="s">
        <v>75</v>
      </c>
      <c r="P204" s="523">
        <v>100</v>
      </c>
      <c r="Q204" s="523">
        <v>75</v>
      </c>
      <c r="R204" s="581" t="s">
        <v>830</v>
      </c>
      <c r="S204" s="524" t="e">
        <f t="shared" si="24"/>
        <v>#REF!</v>
      </c>
      <c r="T204" s="578" t="s">
        <v>793</v>
      </c>
      <c r="U204" s="581" t="s">
        <v>92</v>
      </c>
      <c r="V204" s="527" t="str">
        <f t="shared" si="25"/>
        <v>LEASINGII TB</v>
      </c>
      <c r="W204" s="668">
        <v>46607</v>
      </c>
      <c r="X204" s="668">
        <v>46576</v>
      </c>
      <c r="Y204" s="668">
        <v>46607</v>
      </c>
      <c r="Z204" s="669">
        <v>46667</v>
      </c>
      <c r="AA204" s="670">
        <v>46698</v>
      </c>
      <c r="AB204" s="670">
        <v>46697</v>
      </c>
      <c r="AC204" s="671">
        <v>46708</v>
      </c>
      <c r="AD204" s="672">
        <v>46718</v>
      </c>
      <c r="AE204" s="673">
        <v>46723</v>
      </c>
      <c r="AF204" s="674">
        <v>46767</v>
      </c>
      <c r="AG204" s="674">
        <v>46768</v>
      </c>
      <c r="AH204" s="675">
        <v>46780</v>
      </c>
      <c r="AI204" s="676">
        <v>46781</v>
      </c>
      <c r="AJ204" s="677">
        <v>46811</v>
      </c>
      <c r="AK204" s="674">
        <v>46788</v>
      </c>
      <c r="AL204" s="678">
        <v>46781</v>
      </c>
      <c r="AM204" s="366"/>
    </row>
    <row r="205" spans="1:39" x14ac:dyDescent="0.25">
      <c r="A205" s="301">
        <f t="shared" si="20"/>
        <v>209</v>
      </c>
      <c r="B205" s="301" t="str">
        <f t="shared" si="21"/>
        <v>LeasingII</v>
      </c>
      <c r="C205" s="301" t="s">
        <v>67</v>
      </c>
      <c r="D205" s="419" t="str">
        <f t="shared" si="26"/>
        <v>B3 - FARMAR 10K</v>
      </c>
      <c r="E205" s="301" t="str">
        <f t="shared" si="27"/>
        <v>B3</v>
      </c>
      <c r="F205" s="301">
        <v>2050</v>
      </c>
      <c r="G205" s="420" t="e">
        <f>+INDEX(dnc_capex_drivers!$C$2:$C$1048576,MATCH(live_ds!#REF!,dnc_capex_drivers!$B$2:$B$1048576,0),1)</f>
        <v>#REF!</v>
      </c>
      <c r="H205" s="501" t="s">
        <v>911</v>
      </c>
      <c r="I205" s="667" t="s">
        <v>1025</v>
      </c>
      <c r="J205" s="509">
        <v>3</v>
      </c>
      <c r="K205" s="700" t="str">
        <f t="shared" si="22"/>
        <v>LLLLL</v>
      </c>
      <c r="L205" s="504">
        <v>4</v>
      </c>
      <c r="M205" s="505">
        <v>4</v>
      </c>
      <c r="N205" s="507" t="str">
        <f t="shared" si="23"/>
        <v>NEW B3 LGOR</v>
      </c>
      <c r="O205" s="506" t="s">
        <v>75</v>
      </c>
      <c r="P205" s="507">
        <v>100</v>
      </c>
      <c r="Q205" s="507">
        <v>75</v>
      </c>
      <c r="R205" s="510" t="s">
        <v>830</v>
      </c>
      <c r="S205" s="508" t="e">
        <f t="shared" si="24"/>
        <v>#REF!</v>
      </c>
      <c r="T205" s="509" t="s">
        <v>793</v>
      </c>
      <c r="U205" s="510" t="s">
        <v>92</v>
      </c>
      <c r="V205" s="511" t="str">
        <f t="shared" si="25"/>
        <v>LEASINGII TB</v>
      </c>
      <c r="W205" s="679">
        <v>46617</v>
      </c>
      <c r="X205" s="679">
        <v>46586</v>
      </c>
      <c r="Y205" s="680">
        <v>46617</v>
      </c>
      <c r="Z205" s="681">
        <v>46677</v>
      </c>
      <c r="AA205" s="680">
        <v>46708</v>
      </c>
      <c r="AB205" s="680">
        <v>46707</v>
      </c>
      <c r="AC205" s="682">
        <v>46718</v>
      </c>
      <c r="AD205" s="682">
        <v>46718</v>
      </c>
      <c r="AE205" s="673">
        <v>46723</v>
      </c>
      <c r="AF205" s="674">
        <v>46767</v>
      </c>
      <c r="AG205" s="674">
        <v>46768</v>
      </c>
      <c r="AH205" s="675">
        <v>46780</v>
      </c>
      <c r="AI205" s="683">
        <v>46781</v>
      </c>
      <c r="AJ205" s="684">
        <v>46811</v>
      </c>
      <c r="AK205" s="674">
        <v>46798</v>
      </c>
      <c r="AL205" s="685">
        <v>46781</v>
      </c>
      <c r="AM205" s="362"/>
    </row>
    <row r="206" spans="1:39" x14ac:dyDescent="0.25">
      <c r="A206" s="344">
        <f t="shared" si="20"/>
        <v>210</v>
      </c>
      <c r="B206" s="322" t="str">
        <f t="shared" si="21"/>
        <v>Ganador</v>
      </c>
      <c r="C206" s="322" t="s">
        <v>67</v>
      </c>
      <c r="D206" s="409" t="str">
        <f t="shared" si="26"/>
        <v>GENERIC - GANADOR</v>
      </c>
      <c r="E206" s="322" t="str">
        <f t="shared" si="27"/>
        <v>GENERIC</v>
      </c>
      <c r="F206" s="322">
        <v>2050</v>
      </c>
      <c r="G206" s="410" t="e">
        <f>+INDEX(dnc_capex_drivers!$C$2:$C$1048576,MATCH(live_ds!#REF!,dnc_capex_drivers!$B$2:$B$1048576,0),1)</f>
        <v>#REF!</v>
      </c>
      <c r="H206" s="618" t="s">
        <v>905</v>
      </c>
      <c r="I206" s="666" t="s">
        <v>960</v>
      </c>
      <c r="J206" s="578">
        <v>3</v>
      </c>
      <c r="K206" s="701" t="str">
        <f t="shared" si="22"/>
        <v>GGGGG</v>
      </c>
      <c r="L206" s="579">
        <v>4</v>
      </c>
      <c r="M206" s="521">
        <v>1</v>
      </c>
      <c r="N206" s="523" t="str">
        <f t="shared" si="23"/>
        <v>GANADOR</v>
      </c>
      <c r="O206" s="580" t="s">
        <v>75</v>
      </c>
      <c r="P206" s="523">
        <v>100</v>
      </c>
      <c r="Q206" s="523">
        <v>75</v>
      </c>
      <c r="R206" s="581" t="s">
        <v>830</v>
      </c>
      <c r="S206" s="524" t="e">
        <f t="shared" si="24"/>
        <v>#REF!</v>
      </c>
      <c r="T206" s="578" t="s">
        <v>793</v>
      </c>
      <c r="U206" s="581" t="s">
        <v>92</v>
      </c>
      <c r="V206" s="527" t="str">
        <f t="shared" si="25"/>
        <v>GANADOR TB</v>
      </c>
      <c r="W206" s="668">
        <v>46717</v>
      </c>
      <c r="X206" s="668">
        <v>46686</v>
      </c>
      <c r="Y206" s="668">
        <v>46717</v>
      </c>
      <c r="Z206" s="669">
        <v>46777</v>
      </c>
      <c r="AA206" s="670">
        <v>46808</v>
      </c>
      <c r="AB206" s="670">
        <v>46807</v>
      </c>
      <c r="AC206" s="671">
        <v>46818</v>
      </c>
      <c r="AD206" s="672">
        <v>46848</v>
      </c>
      <c r="AE206" s="673">
        <v>46853</v>
      </c>
      <c r="AF206" s="674">
        <v>46897</v>
      </c>
      <c r="AG206" s="674">
        <v>46898</v>
      </c>
      <c r="AH206" s="675">
        <v>46910</v>
      </c>
      <c r="AI206" s="676">
        <v>46911</v>
      </c>
      <c r="AJ206" s="677">
        <v>46941</v>
      </c>
      <c r="AK206" s="674">
        <v>46898</v>
      </c>
      <c r="AL206" s="678">
        <v>46911</v>
      </c>
      <c r="AM206" s="366"/>
    </row>
    <row r="207" spans="1:39" x14ac:dyDescent="0.25">
      <c r="A207" s="301">
        <f t="shared" si="20"/>
        <v>211</v>
      </c>
      <c r="B207" s="301" t="str">
        <f t="shared" si="21"/>
        <v>Ganador</v>
      </c>
      <c r="C207" s="301" t="s">
        <v>67</v>
      </c>
      <c r="D207" s="419" t="str">
        <f t="shared" si="26"/>
        <v>GENERIC - GANADOR</v>
      </c>
      <c r="E207" s="301" t="str">
        <f t="shared" si="27"/>
        <v>GENERIC</v>
      </c>
      <c r="F207" s="301">
        <v>2050</v>
      </c>
      <c r="G207" s="420" t="e">
        <f>+INDEX(dnc_capex_drivers!$C$2:$C$1048576,MATCH(live_ds!#REF!,dnc_capex_drivers!$B$2:$B$1048576,0),1)</f>
        <v>#REF!</v>
      </c>
      <c r="H207" s="501" t="s">
        <v>905</v>
      </c>
      <c r="I207" s="667" t="s">
        <v>961</v>
      </c>
      <c r="J207" s="509">
        <v>3</v>
      </c>
      <c r="K207" s="700" t="str">
        <f t="shared" si="22"/>
        <v>GGGGG</v>
      </c>
      <c r="L207" s="504">
        <v>4</v>
      </c>
      <c r="M207" s="505">
        <v>2</v>
      </c>
      <c r="N207" s="507" t="str">
        <f t="shared" si="23"/>
        <v>GANADOR</v>
      </c>
      <c r="O207" s="506" t="s">
        <v>75</v>
      </c>
      <c r="P207" s="507">
        <v>100</v>
      </c>
      <c r="Q207" s="507">
        <v>75</v>
      </c>
      <c r="R207" s="510" t="s">
        <v>830</v>
      </c>
      <c r="S207" s="508" t="e">
        <f t="shared" si="24"/>
        <v>#REF!</v>
      </c>
      <c r="T207" s="509" t="s">
        <v>793</v>
      </c>
      <c r="U207" s="510" t="s">
        <v>92</v>
      </c>
      <c r="V207" s="511" t="str">
        <f t="shared" si="25"/>
        <v>GANADOR TB</v>
      </c>
      <c r="W207" s="679">
        <v>46727</v>
      </c>
      <c r="X207" s="679">
        <v>46696</v>
      </c>
      <c r="Y207" s="680">
        <v>46727</v>
      </c>
      <c r="Z207" s="681">
        <v>46787</v>
      </c>
      <c r="AA207" s="680">
        <v>46818</v>
      </c>
      <c r="AB207" s="680">
        <v>46817</v>
      </c>
      <c r="AC207" s="682">
        <v>46828</v>
      </c>
      <c r="AD207" s="682">
        <v>46848</v>
      </c>
      <c r="AE207" s="673">
        <v>46853</v>
      </c>
      <c r="AF207" s="674">
        <v>46897</v>
      </c>
      <c r="AG207" s="674">
        <v>46898</v>
      </c>
      <c r="AH207" s="675">
        <v>46910</v>
      </c>
      <c r="AI207" s="683">
        <v>46911</v>
      </c>
      <c r="AJ207" s="684">
        <v>46941</v>
      </c>
      <c r="AK207" s="674">
        <v>46908</v>
      </c>
      <c r="AL207" s="685">
        <v>46911</v>
      </c>
      <c r="AM207" s="362"/>
    </row>
    <row r="208" spans="1:39" x14ac:dyDescent="0.25">
      <c r="A208" s="344">
        <f t="shared" si="20"/>
        <v>212</v>
      </c>
      <c r="B208" s="322" t="str">
        <f t="shared" si="21"/>
        <v>Ganador</v>
      </c>
      <c r="C208" s="322" t="s">
        <v>67</v>
      </c>
      <c r="D208" s="409" t="str">
        <f t="shared" si="26"/>
        <v>GENERIC - GANADOR</v>
      </c>
      <c r="E208" s="322" t="str">
        <f t="shared" si="27"/>
        <v>GENERIC</v>
      </c>
      <c r="F208" s="322">
        <v>2050</v>
      </c>
      <c r="G208" s="410" t="e">
        <f>+INDEX(dnc_capex_drivers!$C$2:$C$1048576,MATCH(live_ds!#REF!,dnc_capex_drivers!$B$2:$B$1048576,0),1)</f>
        <v>#REF!</v>
      </c>
      <c r="H208" s="576" t="s">
        <v>905</v>
      </c>
      <c r="I208" s="666" t="s">
        <v>962</v>
      </c>
      <c r="J208" s="578">
        <v>3</v>
      </c>
      <c r="K208" s="701" t="str">
        <f t="shared" si="22"/>
        <v>GGGGG</v>
      </c>
      <c r="L208" s="579">
        <v>4</v>
      </c>
      <c r="M208" s="521">
        <v>3</v>
      </c>
      <c r="N208" s="523" t="str">
        <f t="shared" si="23"/>
        <v>GANADOR</v>
      </c>
      <c r="O208" s="580" t="s">
        <v>75</v>
      </c>
      <c r="P208" s="523">
        <v>100</v>
      </c>
      <c r="Q208" s="523">
        <v>75</v>
      </c>
      <c r="R208" s="581" t="s">
        <v>830</v>
      </c>
      <c r="S208" s="524" t="e">
        <f t="shared" si="24"/>
        <v>#REF!</v>
      </c>
      <c r="T208" s="578" t="s">
        <v>793</v>
      </c>
      <c r="U208" s="581" t="s">
        <v>92</v>
      </c>
      <c r="V208" s="527" t="str">
        <f t="shared" si="25"/>
        <v>GANADOR TB</v>
      </c>
      <c r="W208" s="668">
        <v>46737</v>
      </c>
      <c r="X208" s="668">
        <v>46706</v>
      </c>
      <c r="Y208" s="668">
        <v>46737</v>
      </c>
      <c r="Z208" s="669">
        <v>46797</v>
      </c>
      <c r="AA208" s="670">
        <v>46828</v>
      </c>
      <c r="AB208" s="670">
        <v>46827</v>
      </c>
      <c r="AC208" s="671">
        <v>46838</v>
      </c>
      <c r="AD208" s="672">
        <v>46848</v>
      </c>
      <c r="AE208" s="673">
        <v>46853</v>
      </c>
      <c r="AF208" s="674">
        <v>46897</v>
      </c>
      <c r="AG208" s="674">
        <v>46898</v>
      </c>
      <c r="AH208" s="675">
        <v>46910</v>
      </c>
      <c r="AI208" s="676">
        <v>46911</v>
      </c>
      <c r="AJ208" s="677">
        <v>46941</v>
      </c>
      <c r="AK208" s="674">
        <v>46918</v>
      </c>
      <c r="AL208" s="678">
        <v>46911</v>
      </c>
      <c r="AM208" s="366"/>
    </row>
    <row r="209" spans="1:39" x14ac:dyDescent="0.25">
      <c r="A209" s="301">
        <f t="shared" si="20"/>
        <v>213</v>
      </c>
      <c r="B209" s="301" t="str">
        <f t="shared" si="21"/>
        <v>Ganador</v>
      </c>
      <c r="C209" s="301" t="s">
        <v>67</v>
      </c>
      <c r="D209" s="419" t="str">
        <f t="shared" si="26"/>
        <v>GENERIC - GANADOR</v>
      </c>
      <c r="E209" s="301" t="str">
        <f t="shared" si="27"/>
        <v>GENERIC</v>
      </c>
      <c r="F209" s="301">
        <v>2050</v>
      </c>
      <c r="G209" s="420" t="e">
        <f>+INDEX(dnc_capex_drivers!$C$2:$C$1048576,MATCH(live_ds!#REF!,dnc_capex_drivers!$B$2:$B$1048576,0),1)</f>
        <v>#REF!</v>
      </c>
      <c r="H209" s="501" t="s">
        <v>905</v>
      </c>
      <c r="I209" s="667" t="s">
        <v>963</v>
      </c>
      <c r="J209" s="509">
        <v>3</v>
      </c>
      <c r="K209" s="700" t="str">
        <f t="shared" si="22"/>
        <v>GGGGG</v>
      </c>
      <c r="L209" s="504">
        <v>4</v>
      </c>
      <c r="M209" s="505">
        <v>4</v>
      </c>
      <c r="N209" s="507" t="str">
        <f t="shared" si="23"/>
        <v>GANADOR</v>
      </c>
      <c r="O209" s="506" t="s">
        <v>75</v>
      </c>
      <c r="P209" s="507">
        <v>100</v>
      </c>
      <c r="Q209" s="507">
        <v>75</v>
      </c>
      <c r="R209" s="510" t="s">
        <v>830</v>
      </c>
      <c r="S209" s="508" t="e">
        <f t="shared" si="24"/>
        <v>#REF!</v>
      </c>
      <c r="T209" s="509" t="s">
        <v>793</v>
      </c>
      <c r="U209" s="510" t="s">
        <v>92</v>
      </c>
      <c r="V209" s="511" t="str">
        <f t="shared" si="25"/>
        <v>GANADOR TB</v>
      </c>
      <c r="W209" s="679">
        <v>46747</v>
      </c>
      <c r="X209" s="679">
        <v>46716</v>
      </c>
      <c r="Y209" s="680">
        <v>46747</v>
      </c>
      <c r="Z209" s="681">
        <v>46807</v>
      </c>
      <c r="AA209" s="680">
        <v>46838</v>
      </c>
      <c r="AB209" s="680">
        <v>46837</v>
      </c>
      <c r="AC209" s="682">
        <v>46848</v>
      </c>
      <c r="AD209" s="682">
        <v>46848</v>
      </c>
      <c r="AE209" s="673">
        <v>46853</v>
      </c>
      <c r="AF209" s="674">
        <v>46897</v>
      </c>
      <c r="AG209" s="674">
        <v>46898</v>
      </c>
      <c r="AH209" s="675">
        <v>46910</v>
      </c>
      <c r="AI209" s="683">
        <v>46911</v>
      </c>
      <c r="AJ209" s="684">
        <v>46941</v>
      </c>
      <c r="AK209" s="674">
        <v>46928</v>
      </c>
      <c r="AL209" s="685">
        <v>46911</v>
      </c>
      <c r="AM209" s="362"/>
    </row>
    <row r="210" spans="1:39" x14ac:dyDescent="0.25">
      <c r="A210" s="344">
        <f t="shared" si="20"/>
        <v>214</v>
      </c>
      <c r="B210" s="322" t="str">
        <f t="shared" si="21"/>
        <v>Ganador</v>
      </c>
      <c r="C210" s="322" t="s">
        <v>67</v>
      </c>
      <c r="D210" s="409" t="str">
        <f t="shared" si="26"/>
        <v>GENERIC - GANADOR</v>
      </c>
      <c r="E210" s="322" t="str">
        <f t="shared" si="27"/>
        <v>GENERIC</v>
      </c>
      <c r="F210" s="322">
        <v>2050</v>
      </c>
      <c r="G210" s="410" t="e">
        <f>+INDEX(dnc_capex_drivers!$C$2:$C$1048576,MATCH(live_ds!#REF!,dnc_capex_drivers!$B$2:$B$1048576,0),1)</f>
        <v>#REF!</v>
      </c>
      <c r="H210" s="618" t="s">
        <v>905</v>
      </c>
      <c r="I210" s="666" t="s">
        <v>964</v>
      </c>
      <c r="J210" s="578">
        <v>3</v>
      </c>
      <c r="K210" s="701" t="str">
        <f t="shared" si="22"/>
        <v>GGGGG</v>
      </c>
      <c r="L210" s="579">
        <v>4</v>
      </c>
      <c r="M210" s="521">
        <v>1</v>
      </c>
      <c r="N210" s="523" t="str">
        <f t="shared" si="23"/>
        <v>GANADOR</v>
      </c>
      <c r="O210" s="580" t="s">
        <v>75</v>
      </c>
      <c r="P210" s="523">
        <v>100</v>
      </c>
      <c r="Q210" s="523">
        <v>75</v>
      </c>
      <c r="R210" s="581" t="s">
        <v>830</v>
      </c>
      <c r="S210" s="524" t="e">
        <f t="shared" si="24"/>
        <v>#REF!</v>
      </c>
      <c r="T210" s="578" t="s">
        <v>793</v>
      </c>
      <c r="U210" s="581" t="s">
        <v>92</v>
      </c>
      <c r="V210" s="527" t="str">
        <f t="shared" si="25"/>
        <v>GANADOR TB</v>
      </c>
      <c r="W210" s="668">
        <v>46847</v>
      </c>
      <c r="X210" s="668">
        <v>46816</v>
      </c>
      <c r="Y210" s="668">
        <v>46847</v>
      </c>
      <c r="Z210" s="669">
        <v>46907</v>
      </c>
      <c r="AA210" s="670">
        <v>46938</v>
      </c>
      <c r="AB210" s="670">
        <v>46937</v>
      </c>
      <c r="AC210" s="671">
        <v>46948</v>
      </c>
      <c r="AD210" s="672">
        <v>46978</v>
      </c>
      <c r="AE210" s="673">
        <v>46983</v>
      </c>
      <c r="AF210" s="674">
        <v>47027</v>
      </c>
      <c r="AG210" s="674">
        <v>47028</v>
      </c>
      <c r="AH210" s="675">
        <v>47040</v>
      </c>
      <c r="AI210" s="676">
        <v>47041</v>
      </c>
      <c r="AJ210" s="677">
        <v>47071</v>
      </c>
      <c r="AK210" s="674">
        <v>47028</v>
      </c>
      <c r="AL210" s="678">
        <v>47041</v>
      </c>
      <c r="AM210" s="366"/>
    </row>
    <row r="211" spans="1:39" x14ac:dyDescent="0.25">
      <c r="A211" s="301">
        <f t="shared" si="20"/>
        <v>215</v>
      </c>
      <c r="B211" s="301" t="str">
        <f t="shared" si="21"/>
        <v>Ganador</v>
      </c>
      <c r="C211" s="301" t="s">
        <v>67</v>
      </c>
      <c r="D211" s="419" t="str">
        <f t="shared" si="26"/>
        <v>GENERIC - GANADOR</v>
      </c>
      <c r="E211" s="301" t="str">
        <f t="shared" si="27"/>
        <v>GENERIC</v>
      </c>
      <c r="F211" s="301">
        <v>2050</v>
      </c>
      <c r="G211" s="420" t="e">
        <f>+INDEX(dnc_capex_drivers!$C$2:$C$1048576,MATCH(live_ds!#REF!,dnc_capex_drivers!$B$2:$B$1048576,0),1)</f>
        <v>#REF!</v>
      </c>
      <c r="H211" s="501" t="s">
        <v>905</v>
      </c>
      <c r="I211" s="667" t="s">
        <v>965</v>
      </c>
      <c r="J211" s="509">
        <v>3</v>
      </c>
      <c r="K211" s="700" t="str">
        <f t="shared" si="22"/>
        <v>GGGGG</v>
      </c>
      <c r="L211" s="504">
        <v>4</v>
      </c>
      <c r="M211" s="505">
        <v>2</v>
      </c>
      <c r="N211" s="507" t="str">
        <f t="shared" si="23"/>
        <v>GANADOR</v>
      </c>
      <c r="O211" s="506" t="s">
        <v>75</v>
      </c>
      <c r="P211" s="507">
        <v>100</v>
      </c>
      <c r="Q211" s="507">
        <v>75</v>
      </c>
      <c r="R211" s="510" t="s">
        <v>830</v>
      </c>
      <c r="S211" s="508" t="e">
        <f t="shared" si="24"/>
        <v>#REF!</v>
      </c>
      <c r="T211" s="509" t="s">
        <v>793</v>
      </c>
      <c r="U211" s="510" t="s">
        <v>92</v>
      </c>
      <c r="V211" s="511" t="str">
        <f t="shared" si="25"/>
        <v>GANADOR TB</v>
      </c>
      <c r="W211" s="679">
        <v>46857</v>
      </c>
      <c r="X211" s="679">
        <v>46826</v>
      </c>
      <c r="Y211" s="680">
        <v>46857</v>
      </c>
      <c r="Z211" s="681">
        <v>46917</v>
      </c>
      <c r="AA211" s="680">
        <v>46948</v>
      </c>
      <c r="AB211" s="680">
        <v>46947</v>
      </c>
      <c r="AC211" s="682">
        <v>46958</v>
      </c>
      <c r="AD211" s="682">
        <v>46978</v>
      </c>
      <c r="AE211" s="673">
        <v>46983</v>
      </c>
      <c r="AF211" s="674">
        <v>47027</v>
      </c>
      <c r="AG211" s="674">
        <v>47028</v>
      </c>
      <c r="AH211" s="675">
        <v>47040</v>
      </c>
      <c r="AI211" s="683">
        <v>47041</v>
      </c>
      <c r="AJ211" s="684">
        <v>47071</v>
      </c>
      <c r="AK211" s="674">
        <v>47038</v>
      </c>
      <c r="AL211" s="685">
        <v>47041</v>
      </c>
      <c r="AM211" s="362"/>
    </row>
    <row r="212" spans="1:39" x14ac:dyDescent="0.25">
      <c r="A212" s="344">
        <f t="shared" si="20"/>
        <v>216</v>
      </c>
      <c r="B212" s="322" t="str">
        <f t="shared" si="21"/>
        <v>Ganador</v>
      </c>
      <c r="C212" s="322" t="s">
        <v>67</v>
      </c>
      <c r="D212" s="409" t="str">
        <f t="shared" si="26"/>
        <v>GENERIC - GANADOR</v>
      </c>
      <c r="E212" s="322" t="str">
        <f t="shared" si="27"/>
        <v>GENERIC</v>
      </c>
      <c r="F212" s="322">
        <v>2050</v>
      </c>
      <c r="G212" s="410" t="e">
        <f>+INDEX(dnc_capex_drivers!$C$2:$C$1048576,MATCH(live_ds!#REF!,dnc_capex_drivers!$B$2:$B$1048576,0),1)</f>
        <v>#REF!</v>
      </c>
      <c r="H212" s="576" t="s">
        <v>905</v>
      </c>
      <c r="I212" s="666" t="s">
        <v>966</v>
      </c>
      <c r="J212" s="578">
        <v>3</v>
      </c>
      <c r="K212" s="701" t="str">
        <f t="shared" si="22"/>
        <v>GGGGG</v>
      </c>
      <c r="L212" s="579">
        <v>4</v>
      </c>
      <c r="M212" s="521">
        <v>3</v>
      </c>
      <c r="N212" s="523" t="str">
        <f t="shared" si="23"/>
        <v>GANADOR</v>
      </c>
      <c r="O212" s="580" t="s">
        <v>75</v>
      </c>
      <c r="P212" s="523">
        <v>100</v>
      </c>
      <c r="Q212" s="523">
        <v>75</v>
      </c>
      <c r="R212" s="581" t="s">
        <v>830</v>
      </c>
      <c r="S212" s="524" t="e">
        <f t="shared" si="24"/>
        <v>#REF!</v>
      </c>
      <c r="T212" s="578" t="s">
        <v>793</v>
      </c>
      <c r="U212" s="581" t="s">
        <v>92</v>
      </c>
      <c r="V212" s="527" t="str">
        <f t="shared" si="25"/>
        <v>GANADOR TB</v>
      </c>
      <c r="W212" s="668">
        <v>46867</v>
      </c>
      <c r="X212" s="668">
        <v>46836</v>
      </c>
      <c r="Y212" s="668">
        <v>46867</v>
      </c>
      <c r="Z212" s="669">
        <v>46927</v>
      </c>
      <c r="AA212" s="670">
        <v>46958</v>
      </c>
      <c r="AB212" s="670">
        <v>46957</v>
      </c>
      <c r="AC212" s="671">
        <v>46968</v>
      </c>
      <c r="AD212" s="672">
        <v>46978</v>
      </c>
      <c r="AE212" s="673">
        <v>46983</v>
      </c>
      <c r="AF212" s="674">
        <v>47027</v>
      </c>
      <c r="AG212" s="674">
        <v>47028</v>
      </c>
      <c r="AH212" s="675">
        <v>47040</v>
      </c>
      <c r="AI212" s="676">
        <v>47041</v>
      </c>
      <c r="AJ212" s="677">
        <v>47071</v>
      </c>
      <c r="AK212" s="674">
        <v>47048</v>
      </c>
      <c r="AL212" s="678">
        <v>47041</v>
      </c>
      <c r="AM212" s="366"/>
    </row>
    <row r="213" spans="1:39" x14ac:dyDescent="0.25">
      <c r="A213" s="301">
        <f t="shared" si="20"/>
        <v>217</v>
      </c>
      <c r="B213" s="301" t="str">
        <f t="shared" si="21"/>
        <v>Ganador</v>
      </c>
      <c r="C213" s="301" t="s">
        <v>67</v>
      </c>
      <c r="D213" s="419" t="str">
        <f t="shared" si="26"/>
        <v>GENERIC - GANADOR</v>
      </c>
      <c r="E213" s="301" t="str">
        <f t="shared" si="27"/>
        <v>GENERIC</v>
      </c>
      <c r="F213" s="301">
        <v>2050</v>
      </c>
      <c r="G213" s="420" t="e">
        <f>+INDEX(dnc_capex_drivers!$C$2:$C$1048576,MATCH(live_ds!#REF!,dnc_capex_drivers!$B$2:$B$1048576,0),1)</f>
        <v>#REF!</v>
      </c>
      <c r="H213" s="501" t="s">
        <v>905</v>
      </c>
      <c r="I213" s="667" t="s">
        <v>967</v>
      </c>
      <c r="J213" s="509">
        <v>3</v>
      </c>
      <c r="K213" s="700" t="str">
        <f t="shared" si="22"/>
        <v>GGGGG</v>
      </c>
      <c r="L213" s="504">
        <v>4</v>
      </c>
      <c r="M213" s="505">
        <v>4</v>
      </c>
      <c r="N213" s="507" t="str">
        <f t="shared" si="23"/>
        <v>GANADOR</v>
      </c>
      <c r="O213" s="506" t="s">
        <v>75</v>
      </c>
      <c r="P213" s="507">
        <v>100</v>
      </c>
      <c r="Q213" s="507">
        <v>75</v>
      </c>
      <c r="R213" s="510" t="s">
        <v>830</v>
      </c>
      <c r="S213" s="508" t="e">
        <f t="shared" si="24"/>
        <v>#REF!</v>
      </c>
      <c r="T213" s="509" t="s">
        <v>793</v>
      </c>
      <c r="U213" s="510" t="s">
        <v>92</v>
      </c>
      <c r="V213" s="511" t="str">
        <f t="shared" si="25"/>
        <v>GANADOR TB</v>
      </c>
      <c r="W213" s="679">
        <v>46877</v>
      </c>
      <c r="X213" s="679">
        <v>46846</v>
      </c>
      <c r="Y213" s="680">
        <v>46877</v>
      </c>
      <c r="Z213" s="681">
        <v>46937</v>
      </c>
      <c r="AA213" s="680">
        <v>46968</v>
      </c>
      <c r="AB213" s="680">
        <v>46967</v>
      </c>
      <c r="AC213" s="682">
        <v>46978</v>
      </c>
      <c r="AD213" s="682">
        <v>46978</v>
      </c>
      <c r="AE213" s="673">
        <v>46983</v>
      </c>
      <c r="AF213" s="674">
        <v>47027</v>
      </c>
      <c r="AG213" s="674">
        <v>47028</v>
      </c>
      <c r="AH213" s="675">
        <v>47040</v>
      </c>
      <c r="AI213" s="683">
        <v>47041</v>
      </c>
      <c r="AJ213" s="684">
        <v>47071</v>
      </c>
      <c r="AK213" s="674">
        <v>47058</v>
      </c>
      <c r="AL213" s="685">
        <v>47041</v>
      </c>
      <c r="AM213" s="362"/>
    </row>
    <row r="214" spans="1:39" x14ac:dyDescent="0.25">
      <c r="A214" s="344">
        <f t="shared" si="20"/>
        <v>218</v>
      </c>
      <c r="B214" s="322" t="str">
        <f t="shared" si="21"/>
        <v>LeasingII</v>
      </c>
      <c r="C214" s="322" t="s">
        <v>67</v>
      </c>
      <c r="D214" s="409" t="str">
        <f t="shared" si="26"/>
        <v>B3 - FARMAR 10K</v>
      </c>
      <c r="E214" s="322" t="str">
        <f t="shared" si="27"/>
        <v>B3</v>
      </c>
      <c r="F214" s="322">
        <v>2050</v>
      </c>
      <c r="G214" s="410" t="e">
        <f>+INDEX(dnc_capex_drivers!$C$2:$C$1048576,MATCH(live_ds!#REF!,dnc_capex_drivers!$B$2:$B$1048576,0),1)</f>
        <v>#REF!</v>
      </c>
      <c r="H214" s="576" t="s">
        <v>911</v>
      </c>
      <c r="I214" s="666" t="s">
        <v>1026</v>
      </c>
      <c r="J214" s="578">
        <v>3</v>
      </c>
      <c r="K214" s="701" t="str">
        <f t="shared" si="22"/>
        <v>LLLLL</v>
      </c>
      <c r="L214" s="579">
        <v>4</v>
      </c>
      <c r="M214" s="521">
        <v>1</v>
      </c>
      <c r="N214" s="523" t="str">
        <f t="shared" si="23"/>
        <v>NEW B3 LGOR</v>
      </c>
      <c r="O214" s="580" t="s">
        <v>75</v>
      </c>
      <c r="P214" s="523">
        <v>100</v>
      </c>
      <c r="Q214" s="523">
        <v>75</v>
      </c>
      <c r="R214" s="581" t="s">
        <v>830</v>
      </c>
      <c r="S214" s="524" t="e">
        <f t="shared" si="24"/>
        <v>#REF!</v>
      </c>
      <c r="T214" s="578" t="s">
        <v>793</v>
      </c>
      <c r="U214" s="581" t="s">
        <v>92</v>
      </c>
      <c r="V214" s="527" t="str">
        <f t="shared" si="25"/>
        <v>LEASINGII TB</v>
      </c>
      <c r="W214" s="668">
        <v>46977</v>
      </c>
      <c r="X214" s="668">
        <v>46946</v>
      </c>
      <c r="Y214" s="668">
        <v>46977</v>
      </c>
      <c r="Z214" s="669">
        <v>47037</v>
      </c>
      <c r="AA214" s="670">
        <v>47068</v>
      </c>
      <c r="AB214" s="670">
        <v>47067</v>
      </c>
      <c r="AC214" s="671">
        <v>47078</v>
      </c>
      <c r="AD214" s="672">
        <v>47108</v>
      </c>
      <c r="AE214" s="673">
        <v>47113</v>
      </c>
      <c r="AF214" s="674">
        <v>47157</v>
      </c>
      <c r="AG214" s="674">
        <v>47158</v>
      </c>
      <c r="AH214" s="675">
        <v>47170</v>
      </c>
      <c r="AI214" s="676">
        <v>47171</v>
      </c>
      <c r="AJ214" s="677">
        <v>47201</v>
      </c>
      <c r="AK214" s="674">
        <v>47158</v>
      </c>
      <c r="AL214" s="678">
        <v>47171</v>
      </c>
      <c r="AM214" s="366"/>
    </row>
    <row r="215" spans="1:39" x14ac:dyDescent="0.25">
      <c r="A215" s="301">
        <f t="shared" si="20"/>
        <v>219</v>
      </c>
      <c r="B215" s="301" t="str">
        <f t="shared" si="21"/>
        <v>LeasingII</v>
      </c>
      <c r="C215" s="301" t="s">
        <v>67</v>
      </c>
      <c r="D215" s="419" t="str">
        <f t="shared" si="26"/>
        <v>B3 - FARMAR 10K</v>
      </c>
      <c r="E215" s="301" t="str">
        <f t="shared" si="27"/>
        <v>B3</v>
      </c>
      <c r="F215" s="301">
        <v>2050</v>
      </c>
      <c r="G215" s="420" t="e">
        <f>+INDEX(dnc_capex_drivers!$C$2:$C$1048576,MATCH(live_ds!#REF!,dnc_capex_drivers!$B$2:$B$1048576,0),1)</f>
        <v>#REF!</v>
      </c>
      <c r="H215" s="501" t="s">
        <v>911</v>
      </c>
      <c r="I215" s="667" t="s">
        <v>1027</v>
      </c>
      <c r="J215" s="509">
        <v>3</v>
      </c>
      <c r="K215" s="700" t="str">
        <f t="shared" si="22"/>
        <v>LLLLL</v>
      </c>
      <c r="L215" s="504">
        <v>4</v>
      </c>
      <c r="M215" s="505">
        <v>2</v>
      </c>
      <c r="N215" s="507" t="str">
        <f t="shared" si="23"/>
        <v>NEW B3 LGOR</v>
      </c>
      <c r="O215" s="506" t="s">
        <v>75</v>
      </c>
      <c r="P215" s="507">
        <v>100</v>
      </c>
      <c r="Q215" s="507">
        <v>75</v>
      </c>
      <c r="R215" s="510" t="s">
        <v>830</v>
      </c>
      <c r="S215" s="508" t="e">
        <f t="shared" si="24"/>
        <v>#REF!</v>
      </c>
      <c r="T215" s="509" t="s">
        <v>793</v>
      </c>
      <c r="U215" s="510" t="s">
        <v>92</v>
      </c>
      <c r="V215" s="511" t="str">
        <f t="shared" si="25"/>
        <v>LEASINGII TB</v>
      </c>
      <c r="W215" s="679">
        <v>46987</v>
      </c>
      <c r="X215" s="679">
        <v>46956</v>
      </c>
      <c r="Y215" s="680">
        <v>46987</v>
      </c>
      <c r="Z215" s="681">
        <v>47047</v>
      </c>
      <c r="AA215" s="680">
        <v>47078</v>
      </c>
      <c r="AB215" s="680">
        <v>47077</v>
      </c>
      <c r="AC215" s="682">
        <v>47088</v>
      </c>
      <c r="AD215" s="682">
        <v>47108</v>
      </c>
      <c r="AE215" s="673">
        <v>47113</v>
      </c>
      <c r="AF215" s="674">
        <v>47157</v>
      </c>
      <c r="AG215" s="674">
        <v>47158</v>
      </c>
      <c r="AH215" s="675">
        <v>47170</v>
      </c>
      <c r="AI215" s="683">
        <v>47171</v>
      </c>
      <c r="AJ215" s="684">
        <v>47201</v>
      </c>
      <c r="AK215" s="674">
        <v>47168</v>
      </c>
      <c r="AL215" s="685">
        <v>47171</v>
      </c>
      <c r="AM215" s="362"/>
    </row>
    <row r="216" spans="1:39" x14ac:dyDescent="0.25">
      <c r="A216" s="344">
        <f t="shared" si="20"/>
        <v>220</v>
      </c>
      <c r="B216" s="322" t="str">
        <f t="shared" si="21"/>
        <v>LeasingII</v>
      </c>
      <c r="C216" s="322" t="s">
        <v>67</v>
      </c>
      <c r="D216" s="409" t="str">
        <f t="shared" si="26"/>
        <v>B3 - FARMAR 10K</v>
      </c>
      <c r="E216" s="322" t="str">
        <f t="shared" si="27"/>
        <v>B3</v>
      </c>
      <c r="F216" s="322">
        <v>2050</v>
      </c>
      <c r="G216" s="410" t="e">
        <f>+INDEX(dnc_capex_drivers!$C$2:$C$1048576,MATCH(live_ds!#REF!,dnc_capex_drivers!$B$2:$B$1048576,0),1)</f>
        <v>#REF!</v>
      </c>
      <c r="H216" s="576" t="s">
        <v>911</v>
      </c>
      <c r="I216" s="666" t="s">
        <v>1028</v>
      </c>
      <c r="J216" s="578">
        <v>3</v>
      </c>
      <c r="K216" s="701" t="str">
        <f t="shared" si="22"/>
        <v>LLLLL</v>
      </c>
      <c r="L216" s="579">
        <v>4</v>
      </c>
      <c r="M216" s="521">
        <v>3</v>
      </c>
      <c r="N216" s="523" t="str">
        <f t="shared" si="23"/>
        <v>NEW B3 LGOR</v>
      </c>
      <c r="O216" s="580" t="s">
        <v>75</v>
      </c>
      <c r="P216" s="523">
        <v>100</v>
      </c>
      <c r="Q216" s="523">
        <v>75</v>
      </c>
      <c r="R216" s="581" t="s">
        <v>830</v>
      </c>
      <c r="S216" s="524" t="e">
        <f t="shared" si="24"/>
        <v>#REF!</v>
      </c>
      <c r="T216" s="578" t="s">
        <v>793</v>
      </c>
      <c r="U216" s="581" t="s">
        <v>92</v>
      </c>
      <c r="V216" s="527" t="str">
        <f t="shared" si="25"/>
        <v>LEASINGII TB</v>
      </c>
      <c r="W216" s="668">
        <v>46997</v>
      </c>
      <c r="X216" s="668">
        <v>46966</v>
      </c>
      <c r="Y216" s="668">
        <v>46997</v>
      </c>
      <c r="Z216" s="669">
        <v>47057</v>
      </c>
      <c r="AA216" s="670">
        <v>47088</v>
      </c>
      <c r="AB216" s="670">
        <v>47087</v>
      </c>
      <c r="AC216" s="671">
        <v>47098</v>
      </c>
      <c r="AD216" s="672">
        <v>47108</v>
      </c>
      <c r="AE216" s="673">
        <v>47113</v>
      </c>
      <c r="AF216" s="674">
        <v>47157</v>
      </c>
      <c r="AG216" s="674">
        <v>47158</v>
      </c>
      <c r="AH216" s="675">
        <v>47170</v>
      </c>
      <c r="AI216" s="676">
        <v>47171</v>
      </c>
      <c r="AJ216" s="677">
        <v>47201</v>
      </c>
      <c r="AK216" s="674">
        <v>47178</v>
      </c>
      <c r="AL216" s="678">
        <v>47171</v>
      </c>
      <c r="AM216" s="366"/>
    </row>
    <row r="217" spans="1:39" x14ac:dyDescent="0.25">
      <c r="A217" s="301">
        <f t="shared" si="20"/>
        <v>221</v>
      </c>
      <c r="B217" s="301" t="str">
        <f t="shared" si="21"/>
        <v>LeasingII</v>
      </c>
      <c r="C217" s="301" t="s">
        <v>67</v>
      </c>
      <c r="D217" s="419" t="str">
        <f t="shared" si="26"/>
        <v>B3 - FARMAR 10K</v>
      </c>
      <c r="E217" s="301" t="str">
        <f t="shared" si="27"/>
        <v>B3</v>
      </c>
      <c r="F217" s="301">
        <v>2050</v>
      </c>
      <c r="G217" s="420" t="e">
        <f>+INDEX(dnc_capex_drivers!$C$2:$C$1048576,MATCH(live_ds!#REF!,dnc_capex_drivers!$B$2:$B$1048576,0),1)</f>
        <v>#REF!</v>
      </c>
      <c r="H217" s="501" t="s">
        <v>911</v>
      </c>
      <c r="I217" s="667" t="s">
        <v>1029</v>
      </c>
      <c r="J217" s="509">
        <v>3</v>
      </c>
      <c r="K217" s="700" t="str">
        <f t="shared" si="22"/>
        <v>LLLLL</v>
      </c>
      <c r="L217" s="504">
        <v>4</v>
      </c>
      <c r="M217" s="505">
        <v>4</v>
      </c>
      <c r="N217" s="507" t="str">
        <f t="shared" si="23"/>
        <v>NEW B3 LGOR</v>
      </c>
      <c r="O217" s="506" t="s">
        <v>75</v>
      </c>
      <c r="P217" s="507">
        <v>100</v>
      </c>
      <c r="Q217" s="507">
        <v>75</v>
      </c>
      <c r="R217" s="510" t="s">
        <v>830</v>
      </c>
      <c r="S217" s="508" t="e">
        <f t="shared" si="24"/>
        <v>#REF!</v>
      </c>
      <c r="T217" s="509" t="s">
        <v>793</v>
      </c>
      <c r="U217" s="510" t="s">
        <v>92</v>
      </c>
      <c r="V217" s="511" t="str">
        <f t="shared" si="25"/>
        <v>LEASINGII TB</v>
      </c>
      <c r="W217" s="679">
        <v>47007</v>
      </c>
      <c r="X217" s="679">
        <v>46976</v>
      </c>
      <c r="Y217" s="680">
        <v>47007</v>
      </c>
      <c r="Z217" s="681">
        <v>47067</v>
      </c>
      <c r="AA217" s="680">
        <v>47098</v>
      </c>
      <c r="AB217" s="680">
        <v>47097</v>
      </c>
      <c r="AC217" s="682">
        <v>47108</v>
      </c>
      <c r="AD217" s="682">
        <v>47108</v>
      </c>
      <c r="AE217" s="673">
        <v>47113</v>
      </c>
      <c r="AF217" s="674">
        <v>47157</v>
      </c>
      <c r="AG217" s="674">
        <v>47158</v>
      </c>
      <c r="AH217" s="675">
        <v>47170</v>
      </c>
      <c r="AI217" s="683">
        <v>47171</v>
      </c>
      <c r="AJ217" s="684">
        <v>47201</v>
      </c>
      <c r="AK217" s="674">
        <v>47188</v>
      </c>
      <c r="AL217" s="685">
        <v>47171</v>
      </c>
      <c r="AM217" s="362"/>
    </row>
    <row r="218" spans="1:39" x14ac:dyDescent="0.25">
      <c r="A218" s="344">
        <f t="shared" si="20"/>
        <v>222</v>
      </c>
      <c r="B218" s="322" t="str">
        <f t="shared" si="21"/>
        <v>Ganador</v>
      </c>
      <c r="C218" s="322" t="s">
        <v>67</v>
      </c>
      <c r="D218" s="409" t="str">
        <f t="shared" si="26"/>
        <v>GENERIC - GANADOR</v>
      </c>
      <c r="E218" s="322" t="str">
        <f t="shared" si="27"/>
        <v>GENERIC</v>
      </c>
      <c r="F218" s="322">
        <v>2050</v>
      </c>
      <c r="G218" s="410" t="e">
        <f>+INDEX(dnc_capex_drivers!$C$2:$C$1048576,MATCH(live_ds!#REF!,dnc_capex_drivers!$B$2:$B$1048576,0),1)</f>
        <v>#REF!</v>
      </c>
      <c r="H218" s="618" t="s">
        <v>905</v>
      </c>
      <c r="I218" s="666" t="s">
        <v>968</v>
      </c>
      <c r="J218" s="578">
        <v>3</v>
      </c>
      <c r="K218" s="701" t="str">
        <f t="shared" si="22"/>
        <v>GGGGG</v>
      </c>
      <c r="L218" s="579">
        <v>4</v>
      </c>
      <c r="M218" s="521">
        <v>1</v>
      </c>
      <c r="N218" s="523" t="str">
        <f t="shared" si="23"/>
        <v>GANADOR</v>
      </c>
      <c r="O218" s="580" t="s">
        <v>75</v>
      </c>
      <c r="P218" s="523">
        <v>100</v>
      </c>
      <c r="Q218" s="523">
        <v>75</v>
      </c>
      <c r="R218" s="581" t="s">
        <v>830</v>
      </c>
      <c r="S218" s="524" t="e">
        <f t="shared" si="24"/>
        <v>#REF!</v>
      </c>
      <c r="T218" s="578" t="s">
        <v>793</v>
      </c>
      <c r="U218" s="581" t="s">
        <v>92</v>
      </c>
      <c r="V218" s="527" t="str">
        <f t="shared" si="25"/>
        <v>GANADOR TB</v>
      </c>
      <c r="W218" s="668">
        <v>47107</v>
      </c>
      <c r="X218" s="668">
        <v>47076</v>
      </c>
      <c r="Y218" s="668">
        <v>47107</v>
      </c>
      <c r="Z218" s="669">
        <v>47167</v>
      </c>
      <c r="AA218" s="670">
        <v>47198</v>
      </c>
      <c r="AB218" s="670">
        <v>47197</v>
      </c>
      <c r="AC218" s="671">
        <v>47208</v>
      </c>
      <c r="AD218" s="672">
        <v>47238</v>
      </c>
      <c r="AE218" s="673">
        <v>47243</v>
      </c>
      <c r="AF218" s="674">
        <v>47287</v>
      </c>
      <c r="AG218" s="674">
        <v>47288</v>
      </c>
      <c r="AH218" s="675">
        <v>47300</v>
      </c>
      <c r="AI218" s="676">
        <v>47301</v>
      </c>
      <c r="AJ218" s="677">
        <v>47331</v>
      </c>
      <c r="AK218" s="674">
        <v>47288</v>
      </c>
      <c r="AL218" s="678">
        <v>47301</v>
      </c>
      <c r="AM218" s="366"/>
    </row>
    <row r="219" spans="1:39" x14ac:dyDescent="0.25">
      <c r="A219" s="301">
        <f t="shared" si="20"/>
        <v>223</v>
      </c>
      <c r="B219" s="301" t="str">
        <f t="shared" si="21"/>
        <v>Ganador</v>
      </c>
      <c r="C219" s="301" t="s">
        <v>67</v>
      </c>
      <c r="D219" s="419" t="str">
        <f t="shared" si="26"/>
        <v>GENERIC - GANADOR</v>
      </c>
      <c r="E219" s="301" t="str">
        <f t="shared" si="27"/>
        <v>GENERIC</v>
      </c>
      <c r="F219" s="301">
        <v>2050</v>
      </c>
      <c r="G219" s="420" t="e">
        <f>+INDEX(dnc_capex_drivers!$C$2:$C$1048576,MATCH(live_ds!#REF!,dnc_capex_drivers!$B$2:$B$1048576,0),1)</f>
        <v>#REF!</v>
      </c>
      <c r="H219" s="501" t="s">
        <v>905</v>
      </c>
      <c r="I219" s="667" t="s">
        <v>969</v>
      </c>
      <c r="J219" s="509">
        <v>3</v>
      </c>
      <c r="K219" s="700" t="str">
        <f t="shared" si="22"/>
        <v>GGGGG</v>
      </c>
      <c r="L219" s="504">
        <v>4</v>
      </c>
      <c r="M219" s="505">
        <v>2</v>
      </c>
      <c r="N219" s="507" t="str">
        <f t="shared" si="23"/>
        <v>GANADOR</v>
      </c>
      <c r="O219" s="506" t="s">
        <v>75</v>
      </c>
      <c r="P219" s="507">
        <v>100</v>
      </c>
      <c r="Q219" s="507">
        <v>75</v>
      </c>
      <c r="R219" s="510" t="s">
        <v>830</v>
      </c>
      <c r="S219" s="508" t="e">
        <f t="shared" si="24"/>
        <v>#REF!</v>
      </c>
      <c r="T219" s="509" t="s">
        <v>793</v>
      </c>
      <c r="U219" s="510" t="s">
        <v>92</v>
      </c>
      <c r="V219" s="511" t="str">
        <f t="shared" si="25"/>
        <v>GANADOR TB</v>
      </c>
      <c r="W219" s="679">
        <v>47117</v>
      </c>
      <c r="X219" s="679">
        <v>47086</v>
      </c>
      <c r="Y219" s="680">
        <v>47117</v>
      </c>
      <c r="Z219" s="681">
        <v>47177</v>
      </c>
      <c r="AA219" s="680">
        <v>47208</v>
      </c>
      <c r="AB219" s="680">
        <v>47207</v>
      </c>
      <c r="AC219" s="682">
        <v>47218</v>
      </c>
      <c r="AD219" s="682">
        <v>47238</v>
      </c>
      <c r="AE219" s="673">
        <v>47243</v>
      </c>
      <c r="AF219" s="674">
        <v>47287</v>
      </c>
      <c r="AG219" s="674">
        <v>47288</v>
      </c>
      <c r="AH219" s="675">
        <v>47300</v>
      </c>
      <c r="AI219" s="683">
        <v>47301</v>
      </c>
      <c r="AJ219" s="684">
        <v>47331</v>
      </c>
      <c r="AK219" s="674">
        <v>47298</v>
      </c>
      <c r="AL219" s="685">
        <v>47301</v>
      </c>
      <c r="AM219" s="362"/>
    </row>
    <row r="220" spans="1:39" x14ac:dyDescent="0.25">
      <c r="A220" s="344">
        <f t="shared" si="20"/>
        <v>224</v>
      </c>
      <c r="B220" s="322" t="str">
        <f t="shared" si="21"/>
        <v>Ganador</v>
      </c>
      <c r="C220" s="322" t="s">
        <v>67</v>
      </c>
      <c r="D220" s="409" t="str">
        <f t="shared" si="26"/>
        <v>GENERIC - GANADOR</v>
      </c>
      <c r="E220" s="322" t="str">
        <f t="shared" si="27"/>
        <v>GENERIC</v>
      </c>
      <c r="F220" s="322">
        <v>2050</v>
      </c>
      <c r="G220" s="410" t="e">
        <f>+INDEX(dnc_capex_drivers!$C$2:$C$1048576,MATCH(live_ds!#REF!,dnc_capex_drivers!$B$2:$B$1048576,0),1)</f>
        <v>#REF!</v>
      </c>
      <c r="H220" s="576" t="s">
        <v>905</v>
      </c>
      <c r="I220" s="666" t="s">
        <v>970</v>
      </c>
      <c r="J220" s="578">
        <v>3</v>
      </c>
      <c r="K220" s="701" t="str">
        <f t="shared" si="22"/>
        <v>GGGGG</v>
      </c>
      <c r="L220" s="579">
        <v>4</v>
      </c>
      <c r="M220" s="521">
        <v>3</v>
      </c>
      <c r="N220" s="523" t="str">
        <f t="shared" si="23"/>
        <v>GANADOR</v>
      </c>
      <c r="O220" s="580" t="s">
        <v>75</v>
      </c>
      <c r="P220" s="523">
        <v>100</v>
      </c>
      <c r="Q220" s="523">
        <v>75</v>
      </c>
      <c r="R220" s="581" t="s">
        <v>830</v>
      </c>
      <c r="S220" s="524" t="e">
        <f t="shared" si="24"/>
        <v>#REF!</v>
      </c>
      <c r="T220" s="578" t="s">
        <v>793</v>
      </c>
      <c r="U220" s="581" t="s">
        <v>92</v>
      </c>
      <c r="V220" s="527" t="str">
        <f t="shared" si="25"/>
        <v>GANADOR TB</v>
      </c>
      <c r="W220" s="668">
        <v>47127</v>
      </c>
      <c r="X220" s="668">
        <v>47096</v>
      </c>
      <c r="Y220" s="668">
        <v>47127</v>
      </c>
      <c r="Z220" s="669">
        <v>47187</v>
      </c>
      <c r="AA220" s="670">
        <v>47218</v>
      </c>
      <c r="AB220" s="670">
        <v>47217</v>
      </c>
      <c r="AC220" s="671">
        <v>47228</v>
      </c>
      <c r="AD220" s="672">
        <v>47238</v>
      </c>
      <c r="AE220" s="673">
        <v>47243</v>
      </c>
      <c r="AF220" s="674">
        <v>47287</v>
      </c>
      <c r="AG220" s="674">
        <v>47288</v>
      </c>
      <c r="AH220" s="675">
        <v>47300</v>
      </c>
      <c r="AI220" s="676">
        <v>47301</v>
      </c>
      <c r="AJ220" s="677">
        <v>47331</v>
      </c>
      <c r="AK220" s="674">
        <v>47308</v>
      </c>
      <c r="AL220" s="678">
        <v>47301</v>
      </c>
      <c r="AM220" s="366"/>
    </row>
    <row r="221" spans="1:39" x14ac:dyDescent="0.25">
      <c r="A221" s="301">
        <f t="shared" si="20"/>
        <v>225</v>
      </c>
      <c r="B221" s="301" t="str">
        <f t="shared" si="21"/>
        <v>Ganador</v>
      </c>
      <c r="C221" s="301" t="s">
        <v>67</v>
      </c>
      <c r="D221" s="419" t="str">
        <f t="shared" si="26"/>
        <v>GENERIC - GANADOR</v>
      </c>
      <c r="E221" s="301" t="str">
        <f t="shared" si="27"/>
        <v>GENERIC</v>
      </c>
      <c r="F221" s="301">
        <v>2050</v>
      </c>
      <c r="G221" s="420" t="e">
        <f>+INDEX(dnc_capex_drivers!$C$2:$C$1048576,MATCH(live_ds!#REF!,dnc_capex_drivers!$B$2:$B$1048576,0),1)</f>
        <v>#REF!</v>
      </c>
      <c r="H221" s="501" t="s">
        <v>905</v>
      </c>
      <c r="I221" s="667" t="s">
        <v>971</v>
      </c>
      <c r="J221" s="509">
        <v>3</v>
      </c>
      <c r="K221" s="700" t="str">
        <f t="shared" si="22"/>
        <v>GGGGG</v>
      </c>
      <c r="L221" s="504">
        <v>4</v>
      </c>
      <c r="M221" s="505">
        <v>4</v>
      </c>
      <c r="N221" s="507" t="str">
        <f t="shared" si="23"/>
        <v>GANADOR</v>
      </c>
      <c r="O221" s="506" t="s">
        <v>75</v>
      </c>
      <c r="P221" s="507">
        <v>100</v>
      </c>
      <c r="Q221" s="507">
        <v>75</v>
      </c>
      <c r="R221" s="510" t="s">
        <v>830</v>
      </c>
      <c r="S221" s="508" t="e">
        <f t="shared" si="24"/>
        <v>#REF!</v>
      </c>
      <c r="T221" s="509" t="s">
        <v>793</v>
      </c>
      <c r="U221" s="510" t="s">
        <v>92</v>
      </c>
      <c r="V221" s="511" t="str">
        <f t="shared" si="25"/>
        <v>GANADOR TB</v>
      </c>
      <c r="W221" s="679">
        <v>47137</v>
      </c>
      <c r="X221" s="679">
        <v>47106</v>
      </c>
      <c r="Y221" s="680">
        <v>47137</v>
      </c>
      <c r="Z221" s="681">
        <v>47197</v>
      </c>
      <c r="AA221" s="680">
        <v>47228</v>
      </c>
      <c r="AB221" s="680">
        <v>47227</v>
      </c>
      <c r="AC221" s="682">
        <v>47238</v>
      </c>
      <c r="AD221" s="682">
        <v>47238</v>
      </c>
      <c r="AE221" s="673">
        <v>47243</v>
      </c>
      <c r="AF221" s="674">
        <v>47287</v>
      </c>
      <c r="AG221" s="674">
        <v>47288</v>
      </c>
      <c r="AH221" s="675">
        <v>47300</v>
      </c>
      <c r="AI221" s="683">
        <v>47301</v>
      </c>
      <c r="AJ221" s="684">
        <v>47331</v>
      </c>
      <c r="AK221" s="674">
        <v>47318</v>
      </c>
      <c r="AL221" s="685">
        <v>47301</v>
      </c>
      <c r="AM221" s="362"/>
    </row>
    <row r="222" spans="1:39" x14ac:dyDescent="0.25">
      <c r="A222" s="344">
        <f t="shared" si="20"/>
        <v>226</v>
      </c>
      <c r="B222" s="322" t="str">
        <f t="shared" si="21"/>
        <v>Ganador</v>
      </c>
      <c r="C222" s="322" t="s">
        <v>67</v>
      </c>
      <c r="D222" s="409" t="str">
        <f t="shared" si="26"/>
        <v>GENERIC - GANADOR</v>
      </c>
      <c r="E222" s="322" t="str">
        <f t="shared" si="27"/>
        <v>GENERIC</v>
      </c>
      <c r="F222" s="322">
        <v>2050</v>
      </c>
      <c r="G222" s="410" t="e">
        <f>+INDEX(dnc_capex_drivers!$C$2:$C$1048576,MATCH(live_ds!#REF!,dnc_capex_drivers!$B$2:$B$1048576,0),1)</f>
        <v>#REF!</v>
      </c>
      <c r="H222" s="618" t="s">
        <v>905</v>
      </c>
      <c r="I222" s="666" t="s">
        <v>972</v>
      </c>
      <c r="J222" s="578">
        <v>3</v>
      </c>
      <c r="K222" s="701" t="str">
        <f t="shared" si="22"/>
        <v>GGGGG</v>
      </c>
      <c r="L222" s="579">
        <v>4</v>
      </c>
      <c r="M222" s="521">
        <v>1</v>
      </c>
      <c r="N222" s="523" t="str">
        <f t="shared" si="23"/>
        <v>GANADOR</v>
      </c>
      <c r="O222" s="580" t="s">
        <v>75</v>
      </c>
      <c r="P222" s="523">
        <v>100</v>
      </c>
      <c r="Q222" s="523">
        <v>75</v>
      </c>
      <c r="R222" s="581" t="s">
        <v>830</v>
      </c>
      <c r="S222" s="524" t="e">
        <f t="shared" si="24"/>
        <v>#REF!</v>
      </c>
      <c r="T222" s="578" t="s">
        <v>793</v>
      </c>
      <c r="U222" s="581" t="s">
        <v>92</v>
      </c>
      <c r="V222" s="527" t="str">
        <f t="shared" si="25"/>
        <v>GANADOR TB</v>
      </c>
      <c r="W222" s="668">
        <v>47237</v>
      </c>
      <c r="X222" s="668">
        <v>47206</v>
      </c>
      <c r="Y222" s="668">
        <v>47237</v>
      </c>
      <c r="Z222" s="669">
        <v>47297</v>
      </c>
      <c r="AA222" s="670">
        <v>47328</v>
      </c>
      <c r="AB222" s="670">
        <v>47327</v>
      </c>
      <c r="AC222" s="671">
        <v>47338</v>
      </c>
      <c r="AD222" s="672">
        <v>47368</v>
      </c>
      <c r="AE222" s="673">
        <v>47373</v>
      </c>
      <c r="AF222" s="674">
        <v>47417</v>
      </c>
      <c r="AG222" s="674">
        <v>47418</v>
      </c>
      <c r="AH222" s="675">
        <v>47430</v>
      </c>
      <c r="AI222" s="676">
        <v>47431</v>
      </c>
      <c r="AJ222" s="677">
        <v>47461</v>
      </c>
      <c r="AK222" s="674">
        <v>47418</v>
      </c>
      <c r="AL222" s="678">
        <v>47431</v>
      </c>
      <c r="AM222" s="366"/>
    </row>
    <row r="223" spans="1:39" x14ac:dyDescent="0.25">
      <c r="A223" s="301">
        <f t="shared" si="20"/>
        <v>227</v>
      </c>
      <c r="B223" s="301" t="str">
        <f t="shared" si="21"/>
        <v>Ganador</v>
      </c>
      <c r="C223" s="301" t="s">
        <v>67</v>
      </c>
      <c r="D223" s="419" t="str">
        <f t="shared" si="26"/>
        <v>GENERIC - GANADOR</v>
      </c>
      <c r="E223" s="301" t="str">
        <f t="shared" si="27"/>
        <v>GENERIC</v>
      </c>
      <c r="F223" s="301">
        <v>2050</v>
      </c>
      <c r="G223" s="420" t="e">
        <f>+INDEX(dnc_capex_drivers!$C$2:$C$1048576,MATCH(live_ds!#REF!,dnc_capex_drivers!$B$2:$B$1048576,0),1)</f>
        <v>#REF!</v>
      </c>
      <c r="H223" s="501" t="s">
        <v>905</v>
      </c>
      <c r="I223" s="667" t="s">
        <v>973</v>
      </c>
      <c r="J223" s="509">
        <v>3</v>
      </c>
      <c r="K223" s="700" t="str">
        <f t="shared" si="22"/>
        <v>GGGGG</v>
      </c>
      <c r="L223" s="504">
        <v>4</v>
      </c>
      <c r="M223" s="505">
        <v>2</v>
      </c>
      <c r="N223" s="507" t="str">
        <f t="shared" si="23"/>
        <v>GANADOR</v>
      </c>
      <c r="O223" s="506" t="s">
        <v>75</v>
      </c>
      <c r="P223" s="507">
        <v>100</v>
      </c>
      <c r="Q223" s="507">
        <v>75</v>
      </c>
      <c r="R223" s="510" t="s">
        <v>830</v>
      </c>
      <c r="S223" s="508" t="e">
        <f t="shared" si="24"/>
        <v>#REF!</v>
      </c>
      <c r="T223" s="509" t="s">
        <v>793</v>
      </c>
      <c r="U223" s="510" t="s">
        <v>92</v>
      </c>
      <c r="V223" s="511" t="str">
        <f t="shared" si="25"/>
        <v>GANADOR TB</v>
      </c>
      <c r="W223" s="679">
        <v>47247</v>
      </c>
      <c r="X223" s="679">
        <v>47216</v>
      </c>
      <c r="Y223" s="680">
        <v>47247</v>
      </c>
      <c r="Z223" s="681">
        <v>47307</v>
      </c>
      <c r="AA223" s="680">
        <v>47338</v>
      </c>
      <c r="AB223" s="680">
        <v>47337</v>
      </c>
      <c r="AC223" s="682">
        <v>47348</v>
      </c>
      <c r="AD223" s="682">
        <v>47368</v>
      </c>
      <c r="AE223" s="673">
        <v>47373</v>
      </c>
      <c r="AF223" s="674">
        <v>47417</v>
      </c>
      <c r="AG223" s="674">
        <v>47418</v>
      </c>
      <c r="AH223" s="675">
        <v>47430</v>
      </c>
      <c r="AI223" s="683">
        <v>47431</v>
      </c>
      <c r="AJ223" s="684">
        <v>47461</v>
      </c>
      <c r="AK223" s="674">
        <v>47428</v>
      </c>
      <c r="AL223" s="685">
        <v>47431</v>
      </c>
      <c r="AM223" s="362"/>
    </row>
    <row r="224" spans="1:39" x14ac:dyDescent="0.25">
      <c r="A224" s="344">
        <f t="shared" si="20"/>
        <v>228</v>
      </c>
      <c r="B224" s="322" t="str">
        <f t="shared" si="21"/>
        <v>Ganador</v>
      </c>
      <c r="C224" s="322" t="s">
        <v>67</v>
      </c>
      <c r="D224" s="409" t="str">
        <f t="shared" si="26"/>
        <v>GENERIC - GANADOR</v>
      </c>
      <c r="E224" s="322" t="str">
        <f t="shared" si="27"/>
        <v>GENERIC</v>
      </c>
      <c r="F224" s="322">
        <v>2050</v>
      </c>
      <c r="G224" s="410" t="e">
        <f>+INDEX(dnc_capex_drivers!$C$2:$C$1048576,MATCH(live_ds!#REF!,dnc_capex_drivers!$B$2:$B$1048576,0),1)</f>
        <v>#REF!</v>
      </c>
      <c r="H224" s="576" t="s">
        <v>905</v>
      </c>
      <c r="I224" s="666" t="s">
        <v>974</v>
      </c>
      <c r="J224" s="578">
        <v>3</v>
      </c>
      <c r="K224" s="701" t="str">
        <f t="shared" si="22"/>
        <v>GGGGG</v>
      </c>
      <c r="L224" s="579">
        <v>4</v>
      </c>
      <c r="M224" s="521">
        <v>3</v>
      </c>
      <c r="N224" s="523" t="str">
        <f t="shared" si="23"/>
        <v>GANADOR</v>
      </c>
      <c r="O224" s="580" t="s">
        <v>75</v>
      </c>
      <c r="P224" s="523">
        <v>100</v>
      </c>
      <c r="Q224" s="523">
        <v>75</v>
      </c>
      <c r="R224" s="581" t="s">
        <v>830</v>
      </c>
      <c r="S224" s="524" t="e">
        <f t="shared" si="24"/>
        <v>#REF!</v>
      </c>
      <c r="T224" s="578" t="s">
        <v>793</v>
      </c>
      <c r="U224" s="581" t="s">
        <v>92</v>
      </c>
      <c r="V224" s="527" t="str">
        <f t="shared" si="25"/>
        <v>GANADOR TB</v>
      </c>
      <c r="W224" s="668">
        <v>47257</v>
      </c>
      <c r="X224" s="668">
        <v>47226</v>
      </c>
      <c r="Y224" s="668">
        <v>47257</v>
      </c>
      <c r="Z224" s="669">
        <v>47317</v>
      </c>
      <c r="AA224" s="670">
        <v>47348</v>
      </c>
      <c r="AB224" s="670">
        <v>47347</v>
      </c>
      <c r="AC224" s="671">
        <v>47358</v>
      </c>
      <c r="AD224" s="672">
        <v>47368</v>
      </c>
      <c r="AE224" s="673">
        <v>47373</v>
      </c>
      <c r="AF224" s="674">
        <v>47417</v>
      </c>
      <c r="AG224" s="674">
        <v>47418</v>
      </c>
      <c r="AH224" s="675">
        <v>47430</v>
      </c>
      <c r="AI224" s="676">
        <v>47431</v>
      </c>
      <c r="AJ224" s="677">
        <v>47461</v>
      </c>
      <c r="AK224" s="674">
        <v>47438</v>
      </c>
      <c r="AL224" s="678">
        <v>47431</v>
      </c>
      <c r="AM224" s="366"/>
    </row>
    <row r="225" spans="1:39" x14ac:dyDescent="0.25">
      <c r="A225" s="301">
        <f t="shared" si="20"/>
        <v>229</v>
      </c>
      <c r="B225" s="301" t="str">
        <f t="shared" si="21"/>
        <v>Ganador</v>
      </c>
      <c r="C225" s="301" t="s">
        <v>67</v>
      </c>
      <c r="D225" s="419" t="str">
        <f t="shared" si="26"/>
        <v>GENERIC - GANADOR</v>
      </c>
      <c r="E225" s="301" t="str">
        <f t="shared" si="27"/>
        <v>GENERIC</v>
      </c>
      <c r="F225" s="301">
        <v>2050</v>
      </c>
      <c r="G225" s="420" t="e">
        <f>+INDEX(dnc_capex_drivers!$C$2:$C$1048576,MATCH(live_ds!#REF!,dnc_capex_drivers!$B$2:$B$1048576,0),1)</f>
        <v>#REF!</v>
      </c>
      <c r="H225" s="501" t="s">
        <v>905</v>
      </c>
      <c r="I225" s="667" t="s">
        <v>975</v>
      </c>
      <c r="J225" s="509">
        <v>3</v>
      </c>
      <c r="K225" s="700" t="str">
        <f t="shared" si="22"/>
        <v>GGGGG</v>
      </c>
      <c r="L225" s="504">
        <v>4</v>
      </c>
      <c r="M225" s="505">
        <v>4</v>
      </c>
      <c r="N225" s="507" t="str">
        <f t="shared" si="23"/>
        <v>GANADOR</v>
      </c>
      <c r="O225" s="506" t="s">
        <v>75</v>
      </c>
      <c r="P225" s="507">
        <v>100</v>
      </c>
      <c r="Q225" s="507">
        <v>75</v>
      </c>
      <c r="R225" s="510" t="s">
        <v>830</v>
      </c>
      <c r="S225" s="508" t="e">
        <f t="shared" si="24"/>
        <v>#REF!</v>
      </c>
      <c r="T225" s="509" t="s">
        <v>793</v>
      </c>
      <c r="U225" s="510" t="s">
        <v>92</v>
      </c>
      <c r="V225" s="511" t="str">
        <f t="shared" si="25"/>
        <v>GANADOR TB</v>
      </c>
      <c r="W225" s="679">
        <v>47267</v>
      </c>
      <c r="X225" s="679">
        <v>47236</v>
      </c>
      <c r="Y225" s="680">
        <v>47267</v>
      </c>
      <c r="Z225" s="681">
        <v>47327</v>
      </c>
      <c r="AA225" s="680">
        <v>47358</v>
      </c>
      <c r="AB225" s="680">
        <v>47357</v>
      </c>
      <c r="AC225" s="682">
        <v>47368</v>
      </c>
      <c r="AD225" s="682">
        <v>47368</v>
      </c>
      <c r="AE225" s="673">
        <v>47373</v>
      </c>
      <c r="AF225" s="674">
        <v>47417</v>
      </c>
      <c r="AG225" s="674">
        <v>47418</v>
      </c>
      <c r="AH225" s="675">
        <v>47430</v>
      </c>
      <c r="AI225" s="683">
        <v>47431</v>
      </c>
      <c r="AJ225" s="684">
        <v>47461</v>
      </c>
      <c r="AK225" s="674">
        <v>47448</v>
      </c>
      <c r="AL225" s="685">
        <v>47431</v>
      </c>
      <c r="AM225" s="362"/>
    </row>
    <row r="226" spans="1:39" x14ac:dyDescent="0.25">
      <c r="A226" s="344">
        <f t="shared" si="20"/>
        <v>230</v>
      </c>
      <c r="B226" s="322" t="str">
        <f t="shared" si="21"/>
        <v>LeasingII</v>
      </c>
      <c r="C226" s="322" t="s">
        <v>67</v>
      </c>
      <c r="D226" s="409" t="str">
        <f t="shared" si="26"/>
        <v>B3 - FARMAR 10K</v>
      </c>
      <c r="E226" s="322" t="str">
        <f t="shared" si="27"/>
        <v>B3</v>
      </c>
      <c r="F226" s="322">
        <v>2050</v>
      </c>
      <c r="G226" s="410" t="e">
        <f>+INDEX(dnc_capex_drivers!$C$2:$C$1048576,MATCH(live_ds!#REF!,dnc_capex_drivers!$B$2:$B$1048576,0),1)</f>
        <v>#REF!</v>
      </c>
      <c r="H226" s="576" t="s">
        <v>911</v>
      </c>
      <c r="I226" s="666" t="s">
        <v>1030</v>
      </c>
      <c r="J226" s="578">
        <v>3</v>
      </c>
      <c r="K226" s="701" t="str">
        <f t="shared" si="22"/>
        <v>LLLLL</v>
      </c>
      <c r="L226" s="579">
        <v>4</v>
      </c>
      <c r="M226" s="521">
        <v>1</v>
      </c>
      <c r="N226" s="523" t="str">
        <f t="shared" si="23"/>
        <v>NEW B3 LGOR</v>
      </c>
      <c r="O226" s="580" t="s">
        <v>75</v>
      </c>
      <c r="P226" s="523">
        <v>100</v>
      </c>
      <c r="Q226" s="523">
        <v>75</v>
      </c>
      <c r="R226" s="581" t="s">
        <v>830</v>
      </c>
      <c r="S226" s="524" t="e">
        <f t="shared" si="24"/>
        <v>#REF!</v>
      </c>
      <c r="T226" s="578" t="s">
        <v>793</v>
      </c>
      <c r="U226" s="581" t="s">
        <v>92</v>
      </c>
      <c r="V226" s="527" t="str">
        <f t="shared" si="25"/>
        <v>LEASINGII TB</v>
      </c>
      <c r="W226" s="668">
        <v>47367</v>
      </c>
      <c r="X226" s="668">
        <v>47336</v>
      </c>
      <c r="Y226" s="668">
        <v>47367</v>
      </c>
      <c r="Z226" s="669">
        <v>47427</v>
      </c>
      <c r="AA226" s="670">
        <v>47458</v>
      </c>
      <c r="AB226" s="670">
        <v>47457</v>
      </c>
      <c r="AC226" s="671">
        <v>47468</v>
      </c>
      <c r="AD226" s="672">
        <v>47498</v>
      </c>
      <c r="AE226" s="673">
        <v>47503</v>
      </c>
      <c r="AF226" s="674">
        <v>47547</v>
      </c>
      <c r="AG226" s="674">
        <v>47548</v>
      </c>
      <c r="AH226" s="675">
        <v>47560</v>
      </c>
      <c r="AI226" s="676">
        <v>47561</v>
      </c>
      <c r="AJ226" s="677">
        <v>47591</v>
      </c>
      <c r="AK226" s="674">
        <v>47548</v>
      </c>
      <c r="AL226" s="678">
        <v>47561</v>
      </c>
      <c r="AM226" s="366"/>
    </row>
    <row r="227" spans="1:39" x14ac:dyDescent="0.25">
      <c r="A227" s="301">
        <f t="shared" si="20"/>
        <v>231</v>
      </c>
      <c r="B227" s="301" t="str">
        <f t="shared" si="21"/>
        <v>LeasingII</v>
      </c>
      <c r="C227" s="301" t="s">
        <v>67</v>
      </c>
      <c r="D227" s="419" t="str">
        <f t="shared" si="26"/>
        <v>B3 - FARMAR 10K</v>
      </c>
      <c r="E227" s="301" t="str">
        <f t="shared" si="27"/>
        <v>B3</v>
      </c>
      <c r="F227" s="301">
        <v>2050</v>
      </c>
      <c r="G227" s="420" t="e">
        <f>+INDEX(dnc_capex_drivers!$C$2:$C$1048576,MATCH(live_ds!#REF!,dnc_capex_drivers!$B$2:$B$1048576,0),1)</f>
        <v>#REF!</v>
      </c>
      <c r="H227" s="501" t="s">
        <v>911</v>
      </c>
      <c r="I227" s="667" t="s">
        <v>1031</v>
      </c>
      <c r="J227" s="509">
        <v>3</v>
      </c>
      <c r="K227" s="700" t="str">
        <f t="shared" si="22"/>
        <v>LLLLL</v>
      </c>
      <c r="L227" s="504">
        <v>4</v>
      </c>
      <c r="M227" s="505">
        <v>2</v>
      </c>
      <c r="N227" s="507" t="str">
        <f t="shared" si="23"/>
        <v>NEW B3 LGOR</v>
      </c>
      <c r="O227" s="506" t="s">
        <v>75</v>
      </c>
      <c r="P227" s="507">
        <v>100</v>
      </c>
      <c r="Q227" s="507">
        <v>75</v>
      </c>
      <c r="R227" s="510" t="s">
        <v>830</v>
      </c>
      <c r="S227" s="508" t="e">
        <f t="shared" si="24"/>
        <v>#REF!</v>
      </c>
      <c r="T227" s="509" t="s">
        <v>793</v>
      </c>
      <c r="U227" s="510" t="s">
        <v>92</v>
      </c>
      <c r="V227" s="511" t="str">
        <f t="shared" si="25"/>
        <v>LEASINGII TB</v>
      </c>
      <c r="W227" s="679">
        <v>47377</v>
      </c>
      <c r="X227" s="679">
        <v>47346</v>
      </c>
      <c r="Y227" s="680">
        <v>47377</v>
      </c>
      <c r="Z227" s="681">
        <v>47437</v>
      </c>
      <c r="AA227" s="680">
        <v>47468</v>
      </c>
      <c r="AB227" s="680">
        <v>47467</v>
      </c>
      <c r="AC227" s="682">
        <v>47478</v>
      </c>
      <c r="AD227" s="682">
        <v>47498</v>
      </c>
      <c r="AE227" s="673">
        <v>47503</v>
      </c>
      <c r="AF227" s="674">
        <v>47547</v>
      </c>
      <c r="AG227" s="674">
        <v>47548</v>
      </c>
      <c r="AH227" s="675">
        <v>47560</v>
      </c>
      <c r="AI227" s="683">
        <v>47561</v>
      </c>
      <c r="AJ227" s="684">
        <v>47591</v>
      </c>
      <c r="AK227" s="674">
        <v>47558</v>
      </c>
      <c r="AL227" s="685">
        <v>47561</v>
      </c>
      <c r="AM227" s="362"/>
    </row>
    <row r="228" spans="1:39" x14ac:dyDescent="0.25">
      <c r="A228" s="344">
        <f t="shared" si="20"/>
        <v>232</v>
      </c>
      <c r="B228" s="322" t="str">
        <f t="shared" si="21"/>
        <v>LeasingII</v>
      </c>
      <c r="C228" s="322" t="s">
        <v>67</v>
      </c>
      <c r="D228" s="409" t="str">
        <f t="shared" si="26"/>
        <v>B3 - FARMAR 10K</v>
      </c>
      <c r="E228" s="322" t="str">
        <f t="shared" si="27"/>
        <v>B3</v>
      </c>
      <c r="F228" s="322">
        <v>2050</v>
      </c>
      <c r="G228" s="410" t="e">
        <f>+INDEX(dnc_capex_drivers!$C$2:$C$1048576,MATCH(live_ds!#REF!,dnc_capex_drivers!$B$2:$B$1048576,0),1)</f>
        <v>#REF!</v>
      </c>
      <c r="H228" s="576" t="s">
        <v>911</v>
      </c>
      <c r="I228" s="666" t="s">
        <v>1032</v>
      </c>
      <c r="J228" s="578">
        <v>3</v>
      </c>
      <c r="K228" s="701" t="str">
        <f t="shared" si="22"/>
        <v>LLLLL</v>
      </c>
      <c r="L228" s="579">
        <v>4</v>
      </c>
      <c r="M228" s="521">
        <v>3</v>
      </c>
      <c r="N228" s="523" t="str">
        <f t="shared" si="23"/>
        <v>NEW B3 LGOR</v>
      </c>
      <c r="O228" s="580" t="s">
        <v>75</v>
      </c>
      <c r="P228" s="523">
        <v>100</v>
      </c>
      <c r="Q228" s="523">
        <v>75</v>
      </c>
      <c r="R228" s="581" t="s">
        <v>830</v>
      </c>
      <c r="S228" s="524" t="e">
        <f t="shared" si="24"/>
        <v>#REF!</v>
      </c>
      <c r="T228" s="578" t="s">
        <v>793</v>
      </c>
      <c r="U228" s="581" t="s">
        <v>92</v>
      </c>
      <c r="V228" s="527" t="str">
        <f t="shared" si="25"/>
        <v>LEASINGII TB</v>
      </c>
      <c r="W228" s="668">
        <v>47387</v>
      </c>
      <c r="X228" s="668">
        <v>47356</v>
      </c>
      <c r="Y228" s="668">
        <v>47387</v>
      </c>
      <c r="Z228" s="669">
        <v>47447</v>
      </c>
      <c r="AA228" s="670">
        <v>47478</v>
      </c>
      <c r="AB228" s="670">
        <v>47477</v>
      </c>
      <c r="AC228" s="671">
        <v>47488</v>
      </c>
      <c r="AD228" s="672">
        <v>47498</v>
      </c>
      <c r="AE228" s="673">
        <v>47503</v>
      </c>
      <c r="AF228" s="674">
        <v>47547</v>
      </c>
      <c r="AG228" s="674">
        <v>47548</v>
      </c>
      <c r="AH228" s="675">
        <v>47560</v>
      </c>
      <c r="AI228" s="676">
        <v>47561</v>
      </c>
      <c r="AJ228" s="677">
        <v>47591</v>
      </c>
      <c r="AK228" s="674">
        <v>47568</v>
      </c>
      <c r="AL228" s="678">
        <v>47561</v>
      </c>
      <c r="AM228" s="366"/>
    </row>
    <row r="229" spans="1:39" x14ac:dyDescent="0.25">
      <c r="A229" s="301">
        <f t="shared" si="20"/>
        <v>233</v>
      </c>
      <c r="B229" s="301" t="str">
        <f t="shared" si="21"/>
        <v>LeasingII</v>
      </c>
      <c r="C229" s="301" t="s">
        <v>67</v>
      </c>
      <c r="D229" s="419" t="str">
        <f t="shared" si="26"/>
        <v>B3 - FARMAR 10K</v>
      </c>
      <c r="E229" s="301" t="str">
        <f t="shared" si="27"/>
        <v>B3</v>
      </c>
      <c r="F229" s="301">
        <v>2050</v>
      </c>
      <c r="G229" s="420" t="e">
        <f>+INDEX(dnc_capex_drivers!$C$2:$C$1048576,MATCH(live_ds!#REF!,dnc_capex_drivers!$B$2:$B$1048576,0),1)</f>
        <v>#REF!</v>
      </c>
      <c r="H229" s="501" t="s">
        <v>911</v>
      </c>
      <c r="I229" s="667" t="s">
        <v>1033</v>
      </c>
      <c r="J229" s="509">
        <v>3</v>
      </c>
      <c r="K229" s="700" t="str">
        <f t="shared" si="22"/>
        <v>LLLLL</v>
      </c>
      <c r="L229" s="504">
        <v>4</v>
      </c>
      <c r="M229" s="505">
        <v>4</v>
      </c>
      <c r="N229" s="507" t="str">
        <f t="shared" si="23"/>
        <v>NEW B3 LGOR</v>
      </c>
      <c r="O229" s="506" t="s">
        <v>75</v>
      </c>
      <c r="P229" s="507">
        <v>100</v>
      </c>
      <c r="Q229" s="507">
        <v>75</v>
      </c>
      <c r="R229" s="510" t="s">
        <v>830</v>
      </c>
      <c r="S229" s="508" t="e">
        <f t="shared" si="24"/>
        <v>#REF!</v>
      </c>
      <c r="T229" s="509" t="s">
        <v>793</v>
      </c>
      <c r="U229" s="510" t="s">
        <v>92</v>
      </c>
      <c r="V229" s="511" t="str">
        <f t="shared" si="25"/>
        <v>LEASINGII TB</v>
      </c>
      <c r="W229" s="679">
        <v>47397</v>
      </c>
      <c r="X229" s="679">
        <v>47366</v>
      </c>
      <c r="Y229" s="680">
        <v>47397</v>
      </c>
      <c r="Z229" s="681">
        <v>47457</v>
      </c>
      <c r="AA229" s="680">
        <v>47488</v>
      </c>
      <c r="AB229" s="680">
        <v>47487</v>
      </c>
      <c r="AC229" s="682">
        <v>47498</v>
      </c>
      <c r="AD229" s="682">
        <v>47498</v>
      </c>
      <c r="AE229" s="673">
        <v>47503</v>
      </c>
      <c r="AF229" s="674">
        <v>47547</v>
      </c>
      <c r="AG229" s="674">
        <v>47548</v>
      </c>
      <c r="AH229" s="675">
        <v>47560</v>
      </c>
      <c r="AI229" s="683">
        <v>47561</v>
      </c>
      <c r="AJ229" s="684">
        <v>47591</v>
      </c>
      <c r="AK229" s="674">
        <v>47578</v>
      </c>
      <c r="AL229" s="685">
        <v>47561</v>
      </c>
      <c r="AM229" s="362"/>
    </row>
    <row r="230" spans="1:39" x14ac:dyDescent="0.25">
      <c r="A230" s="344">
        <f t="shared" si="20"/>
        <v>234</v>
      </c>
      <c r="B230" s="322" t="str">
        <f t="shared" si="21"/>
        <v>Ganador</v>
      </c>
      <c r="C230" s="322" t="s">
        <v>67</v>
      </c>
      <c r="D230" s="409" t="str">
        <f t="shared" si="26"/>
        <v>GENERIC - GANADOR</v>
      </c>
      <c r="E230" s="322" t="str">
        <f t="shared" si="27"/>
        <v>GENERIC</v>
      </c>
      <c r="F230" s="322">
        <v>2050</v>
      </c>
      <c r="G230" s="410" t="e">
        <f>+INDEX(dnc_capex_drivers!$C$2:$C$1048576,MATCH(live_ds!#REF!,dnc_capex_drivers!$B$2:$B$1048576,0),1)</f>
        <v>#REF!</v>
      </c>
      <c r="H230" s="618" t="s">
        <v>905</v>
      </c>
      <c r="I230" s="666" t="s">
        <v>976</v>
      </c>
      <c r="J230" s="578">
        <v>3</v>
      </c>
      <c r="K230" s="701" t="str">
        <f t="shared" si="22"/>
        <v>GGGGG</v>
      </c>
      <c r="L230" s="579">
        <v>4</v>
      </c>
      <c r="M230" s="521">
        <v>1</v>
      </c>
      <c r="N230" s="523" t="str">
        <f t="shared" si="23"/>
        <v>GANADOR</v>
      </c>
      <c r="O230" s="580" t="s">
        <v>75</v>
      </c>
      <c r="P230" s="523">
        <v>100</v>
      </c>
      <c r="Q230" s="523">
        <v>75</v>
      </c>
      <c r="R230" s="581" t="s">
        <v>830</v>
      </c>
      <c r="S230" s="524" t="e">
        <f t="shared" si="24"/>
        <v>#REF!</v>
      </c>
      <c r="T230" s="578" t="s">
        <v>793</v>
      </c>
      <c r="U230" s="581" t="s">
        <v>92</v>
      </c>
      <c r="V230" s="527" t="str">
        <f t="shared" si="25"/>
        <v>GANADOR TB</v>
      </c>
      <c r="W230" s="668">
        <v>47497</v>
      </c>
      <c r="X230" s="668">
        <v>47466</v>
      </c>
      <c r="Y230" s="668">
        <v>47497</v>
      </c>
      <c r="Z230" s="669">
        <v>47557</v>
      </c>
      <c r="AA230" s="670">
        <v>47588</v>
      </c>
      <c r="AB230" s="670">
        <v>47587</v>
      </c>
      <c r="AC230" s="671">
        <v>47598</v>
      </c>
      <c r="AD230" s="672">
        <v>47628</v>
      </c>
      <c r="AE230" s="673">
        <v>47633</v>
      </c>
      <c r="AF230" s="674">
        <v>47677</v>
      </c>
      <c r="AG230" s="674">
        <v>47678</v>
      </c>
      <c r="AH230" s="675">
        <v>47690</v>
      </c>
      <c r="AI230" s="676">
        <v>47691</v>
      </c>
      <c r="AJ230" s="677">
        <v>47721</v>
      </c>
      <c r="AK230" s="674">
        <v>47678</v>
      </c>
      <c r="AL230" s="678">
        <v>47691</v>
      </c>
      <c r="AM230" s="366"/>
    </row>
    <row r="231" spans="1:39" x14ac:dyDescent="0.25">
      <c r="A231" s="301">
        <f t="shared" si="20"/>
        <v>235</v>
      </c>
      <c r="B231" s="301" t="str">
        <f t="shared" si="21"/>
        <v>Ganador</v>
      </c>
      <c r="C231" s="301" t="s">
        <v>67</v>
      </c>
      <c r="D231" s="419" t="str">
        <f t="shared" si="26"/>
        <v>GENERIC - GANADOR</v>
      </c>
      <c r="E231" s="301" t="str">
        <f t="shared" si="27"/>
        <v>GENERIC</v>
      </c>
      <c r="F231" s="301">
        <v>2050</v>
      </c>
      <c r="G231" s="420" t="e">
        <f>+INDEX(dnc_capex_drivers!$C$2:$C$1048576,MATCH(live_ds!#REF!,dnc_capex_drivers!$B$2:$B$1048576,0),1)</f>
        <v>#REF!</v>
      </c>
      <c r="H231" s="501" t="s">
        <v>905</v>
      </c>
      <c r="I231" s="667" t="s">
        <v>977</v>
      </c>
      <c r="J231" s="509">
        <v>3</v>
      </c>
      <c r="K231" s="700" t="str">
        <f t="shared" si="22"/>
        <v>GGGGG</v>
      </c>
      <c r="L231" s="504">
        <v>4</v>
      </c>
      <c r="M231" s="505">
        <v>2</v>
      </c>
      <c r="N231" s="507" t="str">
        <f t="shared" si="23"/>
        <v>GANADOR</v>
      </c>
      <c r="O231" s="506" t="s">
        <v>75</v>
      </c>
      <c r="P231" s="507">
        <v>100</v>
      </c>
      <c r="Q231" s="507">
        <v>75</v>
      </c>
      <c r="R231" s="510" t="s">
        <v>830</v>
      </c>
      <c r="S231" s="508" t="e">
        <f t="shared" si="24"/>
        <v>#REF!</v>
      </c>
      <c r="T231" s="509" t="s">
        <v>793</v>
      </c>
      <c r="U231" s="510" t="s">
        <v>92</v>
      </c>
      <c r="V231" s="511" t="str">
        <f t="shared" si="25"/>
        <v>GANADOR TB</v>
      </c>
      <c r="W231" s="679">
        <v>47507</v>
      </c>
      <c r="X231" s="679">
        <v>47476</v>
      </c>
      <c r="Y231" s="680">
        <v>47507</v>
      </c>
      <c r="Z231" s="681">
        <v>47567</v>
      </c>
      <c r="AA231" s="680">
        <v>47598</v>
      </c>
      <c r="AB231" s="680">
        <v>47597</v>
      </c>
      <c r="AC231" s="682">
        <v>47608</v>
      </c>
      <c r="AD231" s="682">
        <v>47628</v>
      </c>
      <c r="AE231" s="673">
        <v>47633</v>
      </c>
      <c r="AF231" s="674">
        <v>47677</v>
      </c>
      <c r="AG231" s="674">
        <v>47678</v>
      </c>
      <c r="AH231" s="675">
        <v>47690</v>
      </c>
      <c r="AI231" s="683">
        <v>47691</v>
      </c>
      <c r="AJ231" s="684">
        <v>47721</v>
      </c>
      <c r="AK231" s="674">
        <v>47688</v>
      </c>
      <c r="AL231" s="685">
        <v>47691</v>
      </c>
      <c r="AM231" s="362"/>
    </row>
    <row r="232" spans="1:39" x14ac:dyDescent="0.25">
      <c r="A232" s="344">
        <f t="shared" si="20"/>
        <v>236</v>
      </c>
      <c r="B232" s="322" t="str">
        <f t="shared" si="21"/>
        <v>Ganador</v>
      </c>
      <c r="C232" s="322" t="s">
        <v>67</v>
      </c>
      <c r="D232" s="409" t="str">
        <f t="shared" si="26"/>
        <v>GENERIC - GANADOR</v>
      </c>
      <c r="E232" s="322" t="str">
        <f t="shared" si="27"/>
        <v>GENERIC</v>
      </c>
      <c r="F232" s="322">
        <v>2050</v>
      </c>
      <c r="G232" s="410" t="e">
        <f>+INDEX(dnc_capex_drivers!$C$2:$C$1048576,MATCH(live_ds!#REF!,dnc_capex_drivers!$B$2:$B$1048576,0),1)</f>
        <v>#REF!</v>
      </c>
      <c r="H232" s="576" t="s">
        <v>905</v>
      </c>
      <c r="I232" s="666" t="s">
        <v>978</v>
      </c>
      <c r="J232" s="578">
        <v>3</v>
      </c>
      <c r="K232" s="701" t="str">
        <f t="shared" si="22"/>
        <v>GGGGG</v>
      </c>
      <c r="L232" s="579">
        <v>4</v>
      </c>
      <c r="M232" s="521">
        <v>3</v>
      </c>
      <c r="N232" s="523" t="str">
        <f t="shared" si="23"/>
        <v>GANADOR</v>
      </c>
      <c r="O232" s="580" t="s">
        <v>75</v>
      </c>
      <c r="P232" s="523">
        <v>100</v>
      </c>
      <c r="Q232" s="523">
        <v>75</v>
      </c>
      <c r="R232" s="581" t="s">
        <v>830</v>
      </c>
      <c r="S232" s="524" t="e">
        <f t="shared" si="24"/>
        <v>#REF!</v>
      </c>
      <c r="T232" s="578" t="s">
        <v>793</v>
      </c>
      <c r="U232" s="581" t="s">
        <v>92</v>
      </c>
      <c r="V232" s="527" t="str">
        <f t="shared" si="25"/>
        <v>GANADOR TB</v>
      </c>
      <c r="W232" s="668">
        <v>47517</v>
      </c>
      <c r="X232" s="668">
        <v>47486</v>
      </c>
      <c r="Y232" s="668">
        <v>47517</v>
      </c>
      <c r="Z232" s="669">
        <v>47577</v>
      </c>
      <c r="AA232" s="670">
        <v>47608</v>
      </c>
      <c r="AB232" s="670">
        <v>47607</v>
      </c>
      <c r="AC232" s="671">
        <v>47618</v>
      </c>
      <c r="AD232" s="672">
        <v>47628</v>
      </c>
      <c r="AE232" s="673">
        <v>47633</v>
      </c>
      <c r="AF232" s="674">
        <v>47677</v>
      </c>
      <c r="AG232" s="674">
        <v>47678</v>
      </c>
      <c r="AH232" s="675">
        <v>47690</v>
      </c>
      <c r="AI232" s="676">
        <v>47691</v>
      </c>
      <c r="AJ232" s="677">
        <v>47721</v>
      </c>
      <c r="AK232" s="674">
        <v>47698</v>
      </c>
      <c r="AL232" s="678">
        <v>47691</v>
      </c>
      <c r="AM232" s="366"/>
    </row>
    <row r="233" spans="1:39" x14ac:dyDescent="0.25">
      <c r="A233" s="301">
        <f t="shared" si="20"/>
        <v>237</v>
      </c>
      <c r="B233" s="301" t="str">
        <f t="shared" si="21"/>
        <v>Ganador</v>
      </c>
      <c r="C233" s="301" t="s">
        <v>67</v>
      </c>
      <c r="D233" s="419" t="str">
        <f t="shared" si="26"/>
        <v>GENERIC - GANADOR</v>
      </c>
      <c r="E233" s="301" t="str">
        <f t="shared" si="27"/>
        <v>GENERIC</v>
      </c>
      <c r="F233" s="301">
        <v>2050</v>
      </c>
      <c r="G233" s="420" t="e">
        <f>+INDEX(dnc_capex_drivers!$C$2:$C$1048576,MATCH(live_ds!#REF!,dnc_capex_drivers!$B$2:$B$1048576,0),1)</f>
        <v>#REF!</v>
      </c>
      <c r="H233" s="501" t="s">
        <v>905</v>
      </c>
      <c r="I233" s="667" t="s">
        <v>979</v>
      </c>
      <c r="J233" s="509">
        <v>3</v>
      </c>
      <c r="K233" s="700" t="str">
        <f t="shared" si="22"/>
        <v>GGGGG</v>
      </c>
      <c r="L233" s="504">
        <v>4</v>
      </c>
      <c r="M233" s="505">
        <v>4</v>
      </c>
      <c r="N233" s="507" t="str">
        <f t="shared" si="23"/>
        <v>GANADOR</v>
      </c>
      <c r="O233" s="506" t="s">
        <v>75</v>
      </c>
      <c r="P233" s="507">
        <v>100</v>
      </c>
      <c r="Q233" s="507">
        <v>75</v>
      </c>
      <c r="R233" s="510" t="s">
        <v>830</v>
      </c>
      <c r="S233" s="508" t="e">
        <f t="shared" si="24"/>
        <v>#REF!</v>
      </c>
      <c r="T233" s="509" t="s">
        <v>793</v>
      </c>
      <c r="U233" s="510" t="s">
        <v>92</v>
      </c>
      <c r="V233" s="511" t="str">
        <f t="shared" si="25"/>
        <v>GANADOR TB</v>
      </c>
      <c r="W233" s="679">
        <v>47527</v>
      </c>
      <c r="X233" s="679">
        <v>47496</v>
      </c>
      <c r="Y233" s="680">
        <v>47527</v>
      </c>
      <c r="Z233" s="681">
        <v>47587</v>
      </c>
      <c r="AA233" s="680">
        <v>47618</v>
      </c>
      <c r="AB233" s="680">
        <v>47617</v>
      </c>
      <c r="AC233" s="682">
        <v>47628</v>
      </c>
      <c r="AD233" s="682">
        <v>47628</v>
      </c>
      <c r="AE233" s="673">
        <v>47633</v>
      </c>
      <c r="AF233" s="674">
        <v>47677</v>
      </c>
      <c r="AG233" s="674">
        <v>47678</v>
      </c>
      <c r="AH233" s="675">
        <v>47690</v>
      </c>
      <c r="AI233" s="683">
        <v>47691</v>
      </c>
      <c r="AJ233" s="684">
        <v>47721</v>
      </c>
      <c r="AK233" s="674">
        <v>47708</v>
      </c>
      <c r="AL233" s="685">
        <v>47691</v>
      </c>
      <c r="AM233" s="362"/>
    </row>
    <row r="234" spans="1:39" x14ac:dyDescent="0.25">
      <c r="A234" s="344">
        <f t="shared" si="20"/>
        <v>238</v>
      </c>
      <c r="B234" s="322" t="str">
        <f t="shared" si="21"/>
        <v>Ganador</v>
      </c>
      <c r="C234" s="322" t="s">
        <v>67</v>
      </c>
      <c r="D234" s="409" t="str">
        <f t="shared" si="26"/>
        <v>GENERIC - GANADOR</v>
      </c>
      <c r="E234" s="322" t="str">
        <f t="shared" si="27"/>
        <v>GENERIC</v>
      </c>
      <c r="F234" s="322">
        <v>2050</v>
      </c>
      <c r="G234" s="410" t="e">
        <f>+INDEX(dnc_capex_drivers!$C$2:$C$1048576,MATCH(live_ds!#REF!,dnc_capex_drivers!$B$2:$B$1048576,0),1)</f>
        <v>#REF!</v>
      </c>
      <c r="H234" s="618" t="s">
        <v>905</v>
      </c>
      <c r="I234" s="666" t="s">
        <v>980</v>
      </c>
      <c r="J234" s="578">
        <v>3</v>
      </c>
      <c r="K234" s="701" t="str">
        <f t="shared" si="22"/>
        <v>GGGGG</v>
      </c>
      <c r="L234" s="579">
        <v>4</v>
      </c>
      <c r="M234" s="521">
        <v>1</v>
      </c>
      <c r="N234" s="523" t="str">
        <f t="shared" si="23"/>
        <v>GANADOR</v>
      </c>
      <c r="O234" s="580" t="s">
        <v>75</v>
      </c>
      <c r="P234" s="523">
        <v>100</v>
      </c>
      <c r="Q234" s="523">
        <v>75</v>
      </c>
      <c r="R234" s="581" t="s">
        <v>830</v>
      </c>
      <c r="S234" s="524" t="e">
        <f t="shared" si="24"/>
        <v>#REF!</v>
      </c>
      <c r="T234" s="578" t="s">
        <v>793</v>
      </c>
      <c r="U234" s="581" t="s">
        <v>92</v>
      </c>
      <c r="V234" s="527" t="str">
        <f t="shared" si="25"/>
        <v>GANADOR TB</v>
      </c>
      <c r="W234" s="668">
        <v>47627</v>
      </c>
      <c r="X234" s="668">
        <v>47596</v>
      </c>
      <c r="Y234" s="668">
        <v>47627</v>
      </c>
      <c r="Z234" s="669">
        <v>47687</v>
      </c>
      <c r="AA234" s="670">
        <v>47718</v>
      </c>
      <c r="AB234" s="670">
        <v>47717</v>
      </c>
      <c r="AC234" s="671">
        <v>47728</v>
      </c>
      <c r="AD234" s="672">
        <v>47758</v>
      </c>
      <c r="AE234" s="673">
        <v>47763</v>
      </c>
      <c r="AF234" s="674">
        <v>47807</v>
      </c>
      <c r="AG234" s="674">
        <v>47808</v>
      </c>
      <c r="AH234" s="675">
        <v>47820</v>
      </c>
      <c r="AI234" s="676">
        <v>47821</v>
      </c>
      <c r="AJ234" s="677">
        <v>47851</v>
      </c>
      <c r="AK234" s="674">
        <v>47808</v>
      </c>
      <c r="AL234" s="678">
        <v>47821</v>
      </c>
      <c r="AM234" s="366"/>
    </row>
    <row r="235" spans="1:39" x14ac:dyDescent="0.25">
      <c r="A235" s="301">
        <f t="shared" si="20"/>
        <v>239</v>
      </c>
      <c r="B235" s="301" t="str">
        <f t="shared" si="21"/>
        <v>Ganador</v>
      </c>
      <c r="C235" s="301" t="s">
        <v>67</v>
      </c>
      <c r="D235" s="419" t="str">
        <f t="shared" si="26"/>
        <v>GENERIC - GANADOR</v>
      </c>
      <c r="E235" s="301" t="str">
        <f t="shared" si="27"/>
        <v>GENERIC</v>
      </c>
      <c r="F235" s="301">
        <v>2050</v>
      </c>
      <c r="G235" s="420" t="e">
        <f>+INDEX(dnc_capex_drivers!$C$2:$C$1048576,MATCH(live_ds!#REF!,dnc_capex_drivers!$B$2:$B$1048576,0),1)</f>
        <v>#REF!</v>
      </c>
      <c r="H235" s="501" t="s">
        <v>905</v>
      </c>
      <c r="I235" s="667" t="s">
        <v>981</v>
      </c>
      <c r="J235" s="509">
        <v>3</v>
      </c>
      <c r="K235" s="700" t="str">
        <f t="shared" si="22"/>
        <v>GGGGG</v>
      </c>
      <c r="L235" s="504">
        <v>4</v>
      </c>
      <c r="M235" s="505">
        <v>2</v>
      </c>
      <c r="N235" s="507" t="str">
        <f t="shared" si="23"/>
        <v>GANADOR</v>
      </c>
      <c r="O235" s="506" t="s">
        <v>75</v>
      </c>
      <c r="P235" s="507">
        <v>100</v>
      </c>
      <c r="Q235" s="507">
        <v>75</v>
      </c>
      <c r="R235" s="510" t="s">
        <v>830</v>
      </c>
      <c r="S235" s="508" t="e">
        <f t="shared" si="24"/>
        <v>#REF!</v>
      </c>
      <c r="T235" s="509" t="s">
        <v>793</v>
      </c>
      <c r="U235" s="510" t="s">
        <v>92</v>
      </c>
      <c r="V235" s="511" t="str">
        <f t="shared" si="25"/>
        <v>GANADOR TB</v>
      </c>
      <c r="W235" s="679">
        <v>47637</v>
      </c>
      <c r="X235" s="679">
        <v>47606</v>
      </c>
      <c r="Y235" s="680">
        <v>47637</v>
      </c>
      <c r="Z235" s="681">
        <v>47697</v>
      </c>
      <c r="AA235" s="680">
        <v>47728</v>
      </c>
      <c r="AB235" s="680">
        <v>47727</v>
      </c>
      <c r="AC235" s="682">
        <v>47738</v>
      </c>
      <c r="AD235" s="682">
        <v>47758</v>
      </c>
      <c r="AE235" s="673">
        <v>47763</v>
      </c>
      <c r="AF235" s="674">
        <v>47807</v>
      </c>
      <c r="AG235" s="674">
        <v>47808</v>
      </c>
      <c r="AH235" s="675">
        <v>47820</v>
      </c>
      <c r="AI235" s="683">
        <v>47821</v>
      </c>
      <c r="AJ235" s="684">
        <v>47851</v>
      </c>
      <c r="AK235" s="674">
        <v>47818</v>
      </c>
      <c r="AL235" s="685">
        <v>47821</v>
      </c>
      <c r="AM235" s="362"/>
    </row>
    <row r="236" spans="1:39" x14ac:dyDescent="0.25">
      <c r="A236" s="344">
        <f t="shared" si="20"/>
        <v>240</v>
      </c>
      <c r="B236" s="322" t="str">
        <f t="shared" si="21"/>
        <v>Ganador</v>
      </c>
      <c r="C236" s="322" t="s">
        <v>67</v>
      </c>
      <c r="D236" s="409" t="str">
        <f t="shared" si="26"/>
        <v>GENERIC - GANADOR</v>
      </c>
      <c r="E236" s="322" t="str">
        <f t="shared" si="27"/>
        <v>GENERIC</v>
      </c>
      <c r="F236" s="322">
        <v>2050</v>
      </c>
      <c r="G236" s="410" t="e">
        <f>+INDEX(dnc_capex_drivers!$C$2:$C$1048576,MATCH(live_ds!#REF!,dnc_capex_drivers!$B$2:$B$1048576,0),1)</f>
        <v>#REF!</v>
      </c>
      <c r="H236" s="576" t="s">
        <v>905</v>
      </c>
      <c r="I236" s="666" t="s">
        <v>982</v>
      </c>
      <c r="J236" s="578">
        <v>3</v>
      </c>
      <c r="K236" s="701" t="str">
        <f t="shared" si="22"/>
        <v>GGGGG</v>
      </c>
      <c r="L236" s="579">
        <v>4</v>
      </c>
      <c r="M236" s="521">
        <v>3</v>
      </c>
      <c r="N236" s="523" t="str">
        <f t="shared" si="23"/>
        <v>GANADOR</v>
      </c>
      <c r="O236" s="580" t="s">
        <v>75</v>
      </c>
      <c r="P236" s="523">
        <v>100</v>
      </c>
      <c r="Q236" s="523">
        <v>75</v>
      </c>
      <c r="R236" s="581" t="s">
        <v>830</v>
      </c>
      <c r="S236" s="524" t="e">
        <f t="shared" si="24"/>
        <v>#REF!</v>
      </c>
      <c r="T236" s="578" t="s">
        <v>793</v>
      </c>
      <c r="U236" s="581" t="s">
        <v>92</v>
      </c>
      <c r="V236" s="527" t="str">
        <f t="shared" si="25"/>
        <v>GANADOR TB</v>
      </c>
      <c r="W236" s="668">
        <v>47647</v>
      </c>
      <c r="X236" s="668">
        <v>47616</v>
      </c>
      <c r="Y236" s="668">
        <v>47647</v>
      </c>
      <c r="Z236" s="669">
        <v>47707</v>
      </c>
      <c r="AA236" s="670">
        <v>47738</v>
      </c>
      <c r="AB236" s="670">
        <v>47737</v>
      </c>
      <c r="AC236" s="671">
        <v>47748</v>
      </c>
      <c r="AD236" s="672">
        <v>47758</v>
      </c>
      <c r="AE236" s="673">
        <v>47763</v>
      </c>
      <c r="AF236" s="674">
        <v>47807</v>
      </c>
      <c r="AG236" s="674">
        <v>47808</v>
      </c>
      <c r="AH236" s="675">
        <v>47820</v>
      </c>
      <c r="AI236" s="676">
        <v>47821</v>
      </c>
      <c r="AJ236" s="677">
        <v>47851</v>
      </c>
      <c r="AK236" s="674">
        <v>47828</v>
      </c>
      <c r="AL236" s="678">
        <v>47821</v>
      </c>
      <c r="AM236" s="366"/>
    </row>
    <row r="237" spans="1:39" x14ac:dyDescent="0.25">
      <c r="A237" s="301">
        <f t="shared" si="20"/>
        <v>241</v>
      </c>
      <c r="B237" s="301" t="str">
        <f t="shared" si="21"/>
        <v>Ganador</v>
      </c>
      <c r="C237" s="301" t="s">
        <v>67</v>
      </c>
      <c r="D237" s="419" t="str">
        <f t="shared" si="26"/>
        <v>GENERIC - GANADOR</v>
      </c>
      <c r="E237" s="301" t="str">
        <f t="shared" si="27"/>
        <v>GENERIC</v>
      </c>
      <c r="F237" s="301">
        <v>2050</v>
      </c>
      <c r="G237" s="420" t="e">
        <f>+INDEX(dnc_capex_drivers!$C$2:$C$1048576,MATCH(live_ds!#REF!,dnc_capex_drivers!$B$2:$B$1048576,0),1)</f>
        <v>#REF!</v>
      </c>
      <c r="H237" s="501" t="s">
        <v>905</v>
      </c>
      <c r="I237" s="667" t="s">
        <v>983</v>
      </c>
      <c r="J237" s="509">
        <v>3</v>
      </c>
      <c r="K237" s="700" t="str">
        <f t="shared" si="22"/>
        <v>GGGGG</v>
      </c>
      <c r="L237" s="504">
        <v>4</v>
      </c>
      <c r="M237" s="505">
        <v>4</v>
      </c>
      <c r="N237" s="507" t="str">
        <f t="shared" si="23"/>
        <v>GANADOR</v>
      </c>
      <c r="O237" s="506" t="s">
        <v>75</v>
      </c>
      <c r="P237" s="507">
        <v>100</v>
      </c>
      <c r="Q237" s="507">
        <v>75</v>
      </c>
      <c r="R237" s="510" t="s">
        <v>830</v>
      </c>
      <c r="S237" s="508" t="e">
        <f t="shared" si="24"/>
        <v>#REF!</v>
      </c>
      <c r="T237" s="509" t="s">
        <v>793</v>
      </c>
      <c r="U237" s="510" t="s">
        <v>92</v>
      </c>
      <c r="V237" s="511" t="str">
        <f t="shared" si="25"/>
        <v>GANADOR TB</v>
      </c>
      <c r="W237" s="679">
        <v>47657</v>
      </c>
      <c r="X237" s="679">
        <v>47626</v>
      </c>
      <c r="Y237" s="680">
        <v>47657</v>
      </c>
      <c r="Z237" s="681">
        <v>47717</v>
      </c>
      <c r="AA237" s="680">
        <v>47748</v>
      </c>
      <c r="AB237" s="680">
        <v>47747</v>
      </c>
      <c r="AC237" s="682">
        <v>47758</v>
      </c>
      <c r="AD237" s="682">
        <v>47758</v>
      </c>
      <c r="AE237" s="673">
        <v>47763</v>
      </c>
      <c r="AF237" s="674">
        <v>47807</v>
      </c>
      <c r="AG237" s="674">
        <v>47808</v>
      </c>
      <c r="AH237" s="675">
        <v>47820</v>
      </c>
      <c r="AI237" s="683">
        <v>47821</v>
      </c>
      <c r="AJ237" s="684">
        <v>47851</v>
      </c>
      <c r="AK237" s="674">
        <v>47838</v>
      </c>
      <c r="AL237" s="685">
        <v>47821</v>
      </c>
      <c r="AM237" s="362"/>
    </row>
    <row r="238" spans="1:39" x14ac:dyDescent="0.25">
      <c r="A238" s="344">
        <f t="shared" ref="A238:A283" si="28">+A237+1</f>
        <v>242</v>
      </c>
      <c r="B238" s="322" t="str">
        <f t="shared" si="21"/>
        <v>LeasingII</v>
      </c>
      <c r="C238" s="322" t="s">
        <v>67</v>
      </c>
      <c r="D238" s="409" t="str">
        <f t="shared" si="26"/>
        <v>B3 - FARMAR 10K</v>
      </c>
      <c r="E238" s="322" t="str">
        <f t="shared" si="27"/>
        <v>B3</v>
      </c>
      <c r="F238" s="322">
        <v>2050</v>
      </c>
      <c r="G238" s="410" t="e">
        <f>+INDEX(dnc_capex_drivers!$C$2:$C$1048576,MATCH(live_ds!#REF!,dnc_capex_drivers!$B$2:$B$1048576,0),1)</f>
        <v>#REF!</v>
      </c>
      <c r="H238" s="576" t="s">
        <v>911</v>
      </c>
      <c r="I238" s="666" t="s">
        <v>1034</v>
      </c>
      <c r="J238" s="578">
        <v>3</v>
      </c>
      <c r="K238" s="701" t="str">
        <f t="shared" si="22"/>
        <v>LLLLL</v>
      </c>
      <c r="L238" s="579">
        <v>4</v>
      </c>
      <c r="M238" s="521">
        <v>1</v>
      </c>
      <c r="N238" s="523" t="str">
        <f t="shared" si="23"/>
        <v>NEW B3 LGOR</v>
      </c>
      <c r="O238" s="580" t="s">
        <v>75</v>
      </c>
      <c r="P238" s="523">
        <v>100</v>
      </c>
      <c r="Q238" s="523">
        <v>75</v>
      </c>
      <c r="R238" s="581" t="s">
        <v>830</v>
      </c>
      <c r="S238" s="524" t="e">
        <f t="shared" si="24"/>
        <v>#REF!</v>
      </c>
      <c r="T238" s="578" t="s">
        <v>793</v>
      </c>
      <c r="U238" s="581" t="s">
        <v>92</v>
      </c>
      <c r="V238" s="527" t="str">
        <f t="shared" si="25"/>
        <v>LEASINGII TB</v>
      </c>
      <c r="W238" s="668">
        <v>47757</v>
      </c>
      <c r="X238" s="668">
        <v>47726</v>
      </c>
      <c r="Y238" s="668">
        <v>47757</v>
      </c>
      <c r="Z238" s="669">
        <v>47817</v>
      </c>
      <c r="AA238" s="670">
        <v>47848</v>
      </c>
      <c r="AB238" s="670">
        <v>47847</v>
      </c>
      <c r="AC238" s="671">
        <v>47858</v>
      </c>
      <c r="AD238" s="672">
        <v>47888</v>
      </c>
      <c r="AE238" s="673">
        <v>47893</v>
      </c>
      <c r="AF238" s="674">
        <v>47937</v>
      </c>
      <c r="AG238" s="674">
        <v>47938</v>
      </c>
      <c r="AH238" s="675">
        <v>47950</v>
      </c>
      <c r="AI238" s="676">
        <v>47951</v>
      </c>
      <c r="AJ238" s="677">
        <v>47981</v>
      </c>
      <c r="AK238" s="674">
        <v>47938</v>
      </c>
      <c r="AL238" s="678">
        <v>47951</v>
      </c>
      <c r="AM238" s="366"/>
    </row>
    <row r="239" spans="1:39" x14ac:dyDescent="0.25">
      <c r="A239" s="301">
        <f t="shared" si="28"/>
        <v>243</v>
      </c>
      <c r="B239" s="301" t="str">
        <f t="shared" si="21"/>
        <v>LeasingII</v>
      </c>
      <c r="C239" s="301" t="s">
        <v>67</v>
      </c>
      <c r="D239" s="419" t="str">
        <f t="shared" si="26"/>
        <v>B3 - FARMAR 10K</v>
      </c>
      <c r="E239" s="301" t="str">
        <f t="shared" si="27"/>
        <v>B3</v>
      </c>
      <c r="F239" s="301">
        <v>2050</v>
      </c>
      <c r="G239" s="420" t="e">
        <f>+INDEX(dnc_capex_drivers!$C$2:$C$1048576,MATCH(live_ds!#REF!,dnc_capex_drivers!$B$2:$B$1048576,0),1)</f>
        <v>#REF!</v>
      </c>
      <c r="H239" s="501" t="s">
        <v>911</v>
      </c>
      <c r="I239" s="667" t="s">
        <v>1035</v>
      </c>
      <c r="J239" s="509">
        <v>3</v>
      </c>
      <c r="K239" s="700" t="str">
        <f t="shared" si="22"/>
        <v>LLLLL</v>
      </c>
      <c r="L239" s="504">
        <v>4</v>
      </c>
      <c r="M239" s="505">
        <v>2</v>
      </c>
      <c r="N239" s="507" t="str">
        <f t="shared" si="23"/>
        <v>NEW B3 LGOR</v>
      </c>
      <c r="O239" s="506" t="s">
        <v>75</v>
      </c>
      <c r="P239" s="507">
        <v>100</v>
      </c>
      <c r="Q239" s="507">
        <v>75</v>
      </c>
      <c r="R239" s="510" t="s">
        <v>830</v>
      </c>
      <c r="S239" s="508" t="e">
        <f t="shared" si="24"/>
        <v>#REF!</v>
      </c>
      <c r="T239" s="509" t="s">
        <v>793</v>
      </c>
      <c r="U239" s="510" t="s">
        <v>92</v>
      </c>
      <c r="V239" s="511" t="str">
        <f t="shared" si="25"/>
        <v>LEASINGII TB</v>
      </c>
      <c r="W239" s="679">
        <v>47767</v>
      </c>
      <c r="X239" s="679">
        <v>47736</v>
      </c>
      <c r="Y239" s="680">
        <v>47767</v>
      </c>
      <c r="Z239" s="681">
        <v>47827</v>
      </c>
      <c r="AA239" s="680">
        <v>47858</v>
      </c>
      <c r="AB239" s="680">
        <v>47857</v>
      </c>
      <c r="AC239" s="682">
        <v>47868</v>
      </c>
      <c r="AD239" s="682">
        <v>47888</v>
      </c>
      <c r="AE239" s="673">
        <v>47893</v>
      </c>
      <c r="AF239" s="674">
        <v>47937</v>
      </c>
      <c r="AG239" s="674">
        <v>47938</v>
      </c>
      <c r="AH239" s="675">
        <v>47950</v>
      </c>
      <c r="AI239" s="683">
        <v>47951</v>
      </c>
      <c r="AJ239" s="684">
        <v>47981</v>
      </c>
      <c r="AK239" s="674">
        <v>47948</v>
      </c>
      <c r="AL239" s="685">
        <v>47951</v>
      </c>
      <c r="AM239" s="362"/>
    </row>
    <row r="240" spans="1:39" x14ac:dyDescent="0.25">
      <c r="A240" s="344">
        <f t="shared" si="28"/>
        <v>244</v>
      </c>
      <c r="B240" s="322" t="str">
        <f t="shared" si="21"/>
        <v>LeasingII</v>
      </c>
      <c r="C240" s="322" t="s">
        <v>67</v>
      </c>
      <c r="D240" s="409" t="str">
        <f t="shared" si="26"/>
        <v>B3 - FARMAR 10K</v>
      </c>
      <c r="E240" s="322" t="str">
        <f t="shared" si="27"/>
        <v>B3</v>
      </c>
      <c r="F240" s="322">
        <v>2050</v>
      </c>
      <c r="G240" s="410" t="e">
        <f>+INDEX(dnc_capex_drivers!$C$2:$C$1048576,MATCH(live_ds!#REF!,dnc_capex_drivers!$B$2:$B$1048576,0),1)</f>
        <v>#REF!</v>
      </c>
      <c r="H240" s="576" t="s">
        <v>911</v>
      </c>
      <c r="I240" s="666" t="s">
        <v>1036</v>
      </c>
      <c r="J240" s="578">
        <v>3</v>
      </c>
      <c r="K240" s="701" t="str">
        <f t="shared" si="22"/>
        <v>LLLLL</v>
      </c>
      <c r="L240" s="579">
        <v>4</v>
      </c>
      <c r="M240" s="521">
        <v>3</v>
      </c>
      <c r="N240" s="523" t="str">
        <f t="shared" si="23"/>
        <v>NEW B3 LGOR</v>
      </c>
      <c r="O240" s="580" t="s">
        <v>75</v>
      </c>
      <c r="P240" s="523">
        <v>100</v>
      </c>
      <c r="Q240" s="523">
        <v>75</v>
      </c>
      <c r="R240" s="581" t="s">
        <v>830</v>
      </c>
      <c r="S240" s="524" t="e">
        <f t="shared" si="24"/>
        <v>#REF!</v>
      </c>
      <c r="T240" s="578" t="s">
        <v>793</v>
      </c>
      <c r="U240" s="581" t="s">
        <v>92</v>
      </c>
      <c r="V240" s="527" t="str">
        <f t="shared" si="25"/>
        <v>LEASINGII TB</v>
      </c>
      <c r="W240" s="668">
        <v>47777</v>
      </c>
      <c r="X240" s="668">
        <v>47746</v>
      </c>
      <c r="Y240" s="668">
        <v>47777</v>
      </c>
      <c r="Z240" s="669">
        <v>47837</v>
      </c>
      <c r="AA240" s="670">
        <v>47868</v>
      </c>
      <c r="AB240" s="670">
        <v>47867</v>
      </c>
      <c r="AC240" s="671">
        <v>47878</v>
      </c>
      <c r="AD240" s="672">
        <v>47888</v>
      </c>
      <c r="AE240" s="673">
        <v>47893</v>
      </c>
      <c r="AF240" s="674">
        <v>47937</v>
      </c>
      <c r="AG240" s="674">
        <v>47938</v>
      </c>
      <c r="AH240" s="675">
        <v>47950</v>
      </c>
      <c r="AI240" s="676">
        <v>47951</v>
      </c>
      <c r="AJ240" s="677">
        <v>47981</v>
      </c>
      <c r="AK240" s="674">
        <v>47958</v>
      </c>
      <c r="AL240" s="678">
        <v>47951</v>
      </c>
      <c r="AM240" s="366"/>
    </row>
    <row r="241" spans="1:39" x14ac:dyDescent="0.25">
      <c r="A241" s="301">
        <f t="shared" si="28"/>
        <v>245</v>
      </c>
      <c r="B241" s="301" t="str">
        <f t="shared" si="21"/>
        <v>LeasingII</v>
      </c>
      <c r="C241" s="301" t="s">
        <v>67</v>
      </c>
      <c r="D241" s="419" t="str">
        <f t="shared" si="26"/>
        <v>B3 - FARMAR 10K</v>
      </c>
      <c r="E241" s="301" t="str">
        <f t="shared" si="27"/>
        <v>B3</v>
      </c>
      <c r="F241" s="301">
        <v>2050</v>
      </c>
      <c r="G241" s="420" t="e">
        <f>+INDEX(dnc_capex_drivers!$C$2:$C$1048576,MATCH(live_ds!#REF!,dnc_capex_drivers!$B$2:$B$1048576,0),1)</f>
        <v>#REF!</v>
      </c>
      <c r="H241" s="501" t="s">
        <v>911</v>
      </c>
      <c r="I241" s="667" t="s">
        <v>1037</v>
      </c>
      <c r="J241" s="509">
        <v>3</v>
      </c>
      <c r="K241" s="700" t="str">
        <f t="shared" si="22"/>
        <v>LLLLL</v>
      </c>
      <c r="L241" s="504">
        <v>4</v>
      </c>
      <c r="M241" s="505">
        <v>4</v>
      </c>
      <c r="N241" s="507" t="str">
        <f t="shared" si="23"/>
        <v>NEW B3 LGOR</v>
      </c>
      <c r="O241" s="506" t="s">
        <v>75</v>
      </c>
      <c r="P241" s="507">
        <v>100</v>
      </c>
      <c r="Q241" s="507">
        <v>75</v>
      </c>
      <c r="R241" s="510" t="s">
        <v>830</v>
      </c>
      <c r="S241" s="508" t="e">
        <f t="shared" si="24"/>
        <v>#REF!</v>
      </c>
      <c r="T241" s="509" t="s">
        <v>793</v>
      </c>
      <c r="U241" s="510" t="s">
        <v>92</v>
      </c>
      <c r="V241" s="511" t="str">
        <f t="shared" si="25"/>
        <v>LEASINGII TB</v>
      </c>
      <c r="W241" s="679">
        <v>47787</v>
      </c>
      <c r="X241" s="679">
        <v>47756</v>
      </c>
      <c r="Y241" s="680">
        <v>47787</v>
      </c>
      <c r="Z241" s="681">
        <v>47847</v>
      </c>
      <c r="AA241" s="680">
        <v>47878</v>
      </c>
      <c r="AB241" s="680">
        <v>47877</v>
      </c>
      <c r="AC241" s="682">
        <v>47888</v>
      </c>
      <c r="AD241" s="682">
        <v>47888</v>
      </c>
      <c r="AE241" s="673">
        <v>47893</v>
      </c>
      <c r="AF241" s="674">
        <v>47937</v>
      </c>
      <c r="AG241" s="674">
        <v>47938</v>
      </c>
      <c r="AH241" s="675">
        <v>47950</v>
      </c>
      <c r="AI241" s="683">
        <v>47951</v>
      </c>
      <c r="AJ241" s="684">
        <v>47981</v>
      </c>
      <c r="AK241" s="674">
        <v>47968</v>
      </c>
      <c r="AL241" s="685">
        <v>47951</v>
      </c>
      <c r="AM241" s="362"/>
    </row>
    <row r="242" spans="1:39" x14ac:dyDescent="0.25">
      <c r="A242" s="344">
        <f t="shared" si="28"/>
        <v>246</v>
      </c>
      <c r="B242" s="322" t="str">
        <f t="shared" si="21"/>
        <v>Ganador</v>
      </c>
      <c r="C242" s="322" t="s">
        <v>67</v>
      </c>
      <c r="D242" s="409" t="str">
        <f t="shared" si="26"/>
        <v>GENERIC - GANADOR</v>
      </c>
      <c r="E242" s="322" t="str">
        <f t="shared" si="27"/>
        <v>GENERIC</v>
      </c>
      <c r="F242" s="322">
        <v>2050</v>
      </c>
      <c r="G242" s="410" t="e">
        <f>+INDEX(dnc_capex_drivers!$C$2:$C$1048576,MATCH(live_ds!#REF!,dnc_capex_drivers!$B$2:$B$1048576,0),1)</f>
        <v>#REF!</v>
      </c>
      <c r="H242" s="618" t="s">
        <v>905</v>
      </c>
      <c r="I242" s="666" t="s">
        <v>984</v>
      </c>
      <c r="J242" s="578">
        <v>3</v>
      </c>
      <c r="K242" s="701" t="str">
        <f t="shared" si="22"/>
        <v>GGGGG</v>
      </c>
      <c r="L242" s="579">
        <v>4</v>
      </c>
      <c r="M242" s="521">
        <v>1</v>
      </c>
      <c r="N242" s="523" t="str">
        <f t="shared" si="23"/>
        <v>GANADOR</v>
      </c>
      <c r="O242" s="580" t="s">
        <v>75</v>
      </c>
      <c r="P242" s="523">
        <v>100</v>
      </c>
      <c r="Q242" s="523">
        <v>75</v>
      </c>
      <c r="R242" s="581" t="s">
        <v>830</v>
      </c>
      <c r="S242" s="524" t="e">
        <f t="shared" si="24"/>
        <v>#REF!</v>
      </c>
      <c r="T242" s="578" t="s">
        <v>793</v>
      </c>
      <c r="U242" s="581" t="s">
        <v>92</v>
      </c>
      <c r="V242" s="527" t="str">
        <f t="shared" si="25"/>
        <v>GANADOR TB</v>
      </c>
      <c r="W242" s="668">
        <v>47887</v>
      </c>
      <c r="X242" s="668">
        <v>47856</v>
      </c>
      <c r="Y242" s="668">
        <v>47887</v>
      </c>
      <c r="Z242" s="669">
        <v>47947</v>
      </c>
      <c r="AA242" s="670">
        <v>47978</v>
      </c>
      <c r="AB242" s="670">
        <v>47977</v>
      </c>
      <c r="AC242" s="671">
        <v>47988</v>
      </c>
      <c r="AD242" s="672">
        <v>48018</v>
      </c>
      <c r="AE242" s="673">
        <v>48023</v>
      </c>
      <c r="AF242" s="674">
        <v>48067</v>
      </c>
      <c r="AG242" s="674">
        <v>48068</v>
      </c>
      <c r="AH242" s="675">
        <v>48080</v>
      </c>
      <c r="AI242" s="676">
        <v>48081</v>
      </c>
      <c r="AJ242" s="677">
        <v>48111</v>
      </c>
      <c r="AK242" s="674">
        <v>48068</v>
      </c>
      <c r="AL242" s="678">
        <v>48081</v>
      </c>
      <c r="AM242" s="366"/>
    </row>
    <row r="243" spans="1:39" x14ac:dyDescent="0.25">
      <c r="A243" s="301">
        <f t="shared" si="28"/>
        <v>247</v>
      </c>
      <c r="B243" s="301" t="str">
        <f t="shared" si="21"/>
        <v>Ganador</v>
      </c>
      <c r="C243" s="301" t="s">
        <v>67</v>
      </c>
      <c r="D243" s="419" t="str">
        <f t="shared" si="26"/>
        <v>GENERIC - GANADOR</v>
      </c>
      <c r="E243" s="301" t="str">
        <f t="shared" si="27"/>
        <v>GENERIC</v>
      </c>
      <c r="F243" s="301">
        <v>2050</v>
      </c>
      <c r="G243" s="420" t="e">
        <f>+INDEX(dnc_capex_drivers!$C$2:$C$1048576,MATCH(live_ds!#REF!,dnc_capex_drivers!$B$2:$B$1048576,0),1)</f>
        <v>#REF!</v>
      </c>
      <c r="H243" s="501" t="s">
        <v>905</v>
      </c>
      <c r="I243" s="667" t="s">
        <v>985</v>
      </c>
      <c r="J243" s="509">
        <v>3</v>
      </c>
      <c r="K243" s="700" t="str">
        <f t="shared" si="22"/>
        <v>GGGGG</v>
      </c>
      <c r="L243" s="504">
        <v>4</v>
      </c>
      <c r="M243" s="505">
        <v>2</v>
      </c>
      <c r="N243" s="507" t="str">
        <f t="shared" si="23"/>
        <v>GANADOR</v>
      </c>
      <c r="O243" s="506" t="s">
        <v>75</v>
      </c>
      <c r="P243" s="507">
        <v>100</v>
      </c>
      <c r="Q243" s="507">
        <v>75</v>
      </c>
      <c r="R243" s="510" t="s">
        <v>830</v>
      </c>
      <c r="S243" s="508" t="e">
        <f t="shared" si="24"/>
        <v>#REF!</v>
      </c>
      <c r="T243" s="509" t="s">
        <v>793</v>
      </c>
      <c r="U243" s="510" t="s">
        <v>92</v>
      </c>
      <c r="V243" s="511" t="str">
        <f t="shared" si="25"/>
        <v>GANADOR TB</v>
      </c>
      <c r="W243" s="679">
        <v>47897</v>
      </c>
      <c r="X243" s="679">
        <v>47866</v>
      </c>
      <c r="Y243" s="680">
        <v>47897</v>
      </c>
      <c r="Z243" s="681">
        <v>47957</v>
      </c>
      <c r="AA243" s="680">
        <v>47988</v>
      </c>
      <c r="AB243" s="680">
        <v>47987</v>
      </c>
      <c r="AC243" s="682">
        <v>47998</v>
      </c>
      <c r="AD243" s="682">
        <v>48018</v>
      </c>
      <c r="AE243" s="673">
        <v>48023</v>
      </c>
      <c r="AF243" s="674">
        <v>48067</v>
      </c>
      <c r="AG243" s="674">
        <v>48068</v>
      </c>
      <c r="AH243" s="675">
        <v>48080</v>
      </c>
      <c r="AI243" s="683">
        <v>48081</v>
      </c>
      <c r="AJ243" s="684">
        <v>48111</v>
      </c>
      <c r="AK243" s="674">
        <v>48078</v>
      </c>
      <c r="AL243" s="685">
        <v>48081</v>
      </c>
      <c r="AM243" s="362"/>
    </row>
    <row r="244" spans="1:39" x14ac:dyDescent="0.25">
      <c r="A244" s="344">
        <f t="shared" si="28"/>
        <v>248</v>
      </c>
      <c r="B244" s="322" t="str">
        <f t="shared" si="21"/>
        <v>Ganador</v>
      </c>
      <c r="C244" s="322" t="s">
        <v>67</v>
      </c>
      <c r="D244" s="409" t="str">
        <f t="shared" si="26"/>
        <v>GENERIC - GANADOR</v>
      </c>
      <c r="E244" s="322" t="str">
        <f t="shared" si="27"/>
        <v>GENERIC</v>
      </c>
      <c r="F244" s="322">
        <v>2050</v>
      </c>
      <c r="G244" s="410" t="e">
        <f>+INDEX(dnc_capex_drivers!$C$2:$C$1048576,MATCH(live_ds!#REF!,dnc_capex_drivers!$B$2:$B$1048576,0),1)</f>
        <v>#REF!</v>
      </c>
      <c r="H244" s="576" t="s">
        <v>905</v>
      </c>
      <c r="I244" s="666" t="s">
        <v>986</v>
      </c>
      <c r="J244" s="578">
        <v>3</v>
      </c>
      <c r="K244" s="701" t="str">
        <f t="shared" si="22"/>
        <v>GGGGG</v>
      </c>
      <c r="L244" s="579">
        <v>4</v>
      </c>
      <c r="M244" s="521">
        <v>3</v>
      </c>
      <c r="N244" s="523" t="str">
        <f t="shared" si="23"/>
        <v>GANADOR</v>
      </c>
      <c r="O244" s="580" t="s">
        <v>75</v>
      </c>
      <c r="P244" s="523">
        <v>100</v>
      </c>
      <c r="Q244" s="523">
        <v>75</v>
      </c>
      <c r="R244" s="581" t="s">
        <v>830</v>
      </c>
      <c r="S244" s="524" t="e">
        <f t="shared" si="24"/>
        <v>#REF!</v>
      </c>
      <c r="T244" s="578" t="s">
        <v>793</v>
      </c>
      <c r="U244" s="581" t="s">
        <v>92</v>
      </c>
      <c r="V244" s="527" t="str">
        <f t="shared" si="25"/>
        <v>GANADOR TB</v>
      </c>
      <c r="W244" s="668">
        <v>47907</v>
      </c>
      <c r="X244" s="668">
        <v>47876</v>
      </c>
      <c r="Y244" s="668">
        <v>47907</v>
      </c>
      <c r="Z244" s="669">
        <v>47967</v>
      </c>
      <c r="AA244" s="670">
        <v>47998</v>
      </c>
      <c r="AB244" s="670">
        <v>47997</v>
      </c>
      <c r="AC244" s="671">
        <v>48008</v>
      </c>
      <c r="AD244" s="672">
        <v>48018</v>
      </c>
      <c r="AE244" s="673">
        <v>48023</v>
      </c>
      <c r="AF244" s="674">
        <v>48067</v>
      </c>
      <c r="AG244" s="674">
        <v>48068</v>
      </c>
      <c r="AH244" s="675">
        <v>48080</v>
      </c>
      <c r="AI244" s="676">
        <v>48081</v>
      </c>
      <c r="AJ244" s="677">
        <v>48111</v>
      </c>
      <c r="AK244" s="674">
        <v>48088</v>
      </c>
      <c r="AL244" s="678">
        <v>48081</v>
      </c>
      <c r="AM244" s="366"/>
    </row>
    <row r="245" spans="1:39" x14ac:dyDescent="0.25">
      <c r="A245" s="301">
        <f t="shared" si="28"/>
        <v>249</v>
      </c>
      <c r="B245" s="301" t="str">
        <f t="shared" si="21"/>
        <v>Ganador</v>
      </c>
      <c r="C245" s="301" t="s">
        <v>67</v>
      </c>
      <c r="D245" s="419" t="str">
        <f t="shared" si="26"/>
        <v>GENERIC - GANADOR</v>
      </c>
      <c r="E245" s="301" t="str">
        <f t="shared" si="27"/>
        <v>GENERIC</v>
      </c>
      <c r="F245" s="301">
        <v>2050</v>
      </c>
      <c r="G245" s="420" t="e">
        <f>+INDEX(dnc_capex_drivers!$C$2:$C$1048576,MATCH(live_ds!#REF!,dnc_capex_drivers!$B$2:$B$1048576,0),1)</f>
        <v>#REF!</v>
      </c>
      <c r="H245" s="501" t="s">
        <v>905</v>
      </c>
      <c r="I245" s="667" t="s">
        <v>987</v>
      </c>
      <c r="J245" s="509">
        <v>3</v>
      </c>
      <c r="K245" s="700" t="str">
        <f t="shared" si="22"/>
        <v>GGGGG</v>
      </c>
      <c r="L245" s="504">
        <v>4</v>
      </c>
      <c r="M245" s="505">
        <v>4</v>
      </c>
      <c r="N245" s="507" t="str">
        <f t="shared" si="23"/>
        <v>GANADOR</v>
      </c>
      <c r="O245" s="506" t="s">
        <v>75</v>
      </c>
      <c r="P245" s="507">
        <v>100</v>
      </c>
      <c r="Q245" s="507">
        <v>75</v>
      </c>
      <c r="R245" s="510" t="s">
        <v>830</v>
      </c>
      <c r="S245" s="508" t="e">
        <f t="shared" si="24"/>
        <v>#REF!</v>
      </c>
      <c r="T245" s="509" t="s">
        <v>793</v>
      </c>
      <c r="U245" s="510" t="s">
        <v>92</v>
      </c>
      <c r="V245" s="511" t="str">
        <f t="shared" si="25"/>
        <v>GANADOR TB</v>
      </c>
      <c r="W245" s="679">
        <v>47917</v>
      </c>
      <c r="X245" s="679">
        <v>47886</v>
      </c>
      <c r="Y245" s="680">
        <v>47917</v>
      </c>
      <c r="Z245" s="681">
        <v>47977</v>
      </c>
      <c r="AA245" s="680">
        <v>48008</v>
      </c>
      <c r="AB245" s="680">
        <v>48007</v>
      </c>
      <c r="AC245" s="682">
        <v>48018</v>
      </c>
      <c r="AD245" s="682">
        <v>48018</v>
      </c>
      <c r="AE245" s="673">
        <v>48023</v>
      </c>
      <c r="AF245" s="674">
        <v>48067</v>
      </c>
      <c r="AG245" s="674">
        <v>48068</v>
      </c>
      <c r="AH245" s="675">
        <v>48080</v>
      </c>
      <c r="AI245" s="683">
        <v>48081</v>
      </c>
      <c r="AJ245" s="684">
        <v>48111</v>
      </c>
      <c r="AK245" s="674">
        <v>48098</v>
      </c>
      <c r="AL245" s="685">
        <v>48081</v>
      </c>
      <c r="AM245" s="362"/>
    </row>
    <row r="246" spans="1:39" x14ac:dyDescent="0.25">
      <c r="A246" s="344">
        <f t="shared" si="28"/>
        <v>250</v>
      </c>
      <c r="B246" s="322" t="str">
        <f t="shared" si="21"/>
        <v>Ganador</v>
      </c>
      <c r="C246" s="322" t="s">
        <v>67</v>
      </c>
      <c r="D246" s="409" t="str">
        <f t="shared" si="26"/>
        <v>GENERIC - GANADOR</v>
      </c>
      <c r="E246" s="322" t="str">
        <f t="shared" si="27"/>
        <v>GENERIC</v>
      </c>
      <c r="F246" s="322">
        <v>2050</v>
      </c>
      <c r="G246" s="410" t="e">
        <f>+INDEX(dnc_capex_drivers!$C$2:$C$1048576,MATCH(live_ds!#REF!,dnc_capex_drivers!$B$2:$B$1048576,0),1)</f>
        <v>#REF!</v>
      </c>
      <c r="H246" s="618" t="s">
        <v>905</v>
      </c>
      <c r="I246" s="666" t="s">
        <v>988</v>
      </c>
      <c r="J246" s="578">
        <v>3</v>
      </c>
      <c r="K246" s="701" t="str">
        <f t="shared" si="22"/>
        <v>GGGGG</v>
      </c>
      <c r="L246" s="579">
        <v>4</v>
      </c>
      <c r="M246" s="521">
        <v>1</v>
      </c>
      <c r="N246" s="523" t="str">
        <f t="shared" si="23"/>
        <v>GANADOR</v>
      </c>
      <c r="O246" s="580" t="s">
        <v>75</v>
      </c>
      <c r="P246" s="523">
        <v>100</v>
      </c>
      <c r="Q246" s="523">
        <v>75</v>
      </c>
      <c r="R246" s="581" t="s">
        <v>830</v>
      </c>
      <c r="S246" s="524" t="e">
        <f t="shared" si="24"/>
        <v>#REF!</v>
      </c>
      <c r="T246" s="578" t="s">
        <v>793</v>
      </c>
      <c r="U246" s="581" t="s">
        <v>92</v>
      </c>
      <c r="V246" s="527" t="str">
        <f t="shared" si="25"/>
        <v>GANADOR TB</v>
      </c>
      <c r="W246" s="668">
        <v>48017</v>
      </c>
      <c r="X246" s="668">
        <v>47986</v>
      </c>
      <c r="Y246" s="668">
        <v>48017</v>
      </c>
      <c r="Z246" s="669">
        <v>48077</v>
      </c>
      <c r="AA246" s="670">
        <v>48108</v>
      </c>
      <c r="AB246" s="670">
        <v>48107</v>
      </c>
      <c r="AC246" s="671">
        <v>48118</v>
      </c>
      <c r="AD246" s="672">
        <v>48148</v>
      </c>
      <c r="AE246" s="673">
        <v>48153</v>
      </c>
      <c r="AF246" s="674">
        <v>48197</v>
      </c>
      <c r="AG246" s="674">
        <v>48198</v>
      </c>
      <c r="AH246" s="675">
        <v>48210</v>
      </c>
      <c r="AI246" s="676">
        <v>48211</v>
      </c>
      <c r="AJ246" s="677">
        <v>48241</v>
      </c>
      <c r="AK246" s="674">
        <v>48198</v>
      </c>
      <c r="AL246" s="678">
        <v>48211</v>
      </c>
      <c r="AM246" s="366"/>
    </row>
    <row r="247" spans="1:39" x14ac:dyDescent="0.25">
      <c r="A247" s="301">
        <f t="shared" si="28"/>
        <v>251</v>
      </c>
      <c r="B247" s="301" t="str">
        <f t="shared" si="21"/>
        <v>Ganador</v>
      </c>
      <c r="C247" s="301" t="s">
        <v>67</v>
      </c>
      <c r="D247" s="419" t="str">
        <f t="shared" si="26"/>
        <v>GENERIC - GANADOR</v>
      </c>
      <c r="E247" s="301" t="str">
        <f t="shared" si="27"/>
        <v>GENERIC</v>
      </c>
      <c r="F247" s="301">
        <v>2050</v>
      </c>
      <c r="G247" s="420" t="e">
        <f>+INDEX(dnc_capex_drivers!$C$2:$C$1048576,MATCH(live_ds!#REF!,dnc_capex_drivers!$B$2:$B$1048576,0),1)</f>
        <v>#REF!</v>
      </c>
      <c r="H247" s="501" t="s">
        <v>905</v>
      </c>
      <c r="I247" s="667" t="s">
        <v>989</v>
      </c>
      <c r="J247" s="509">
        <v>3</v>
      </c>
      <c r="K247" s="700" t="str">
        <f t="shared" si="22"/>
        <v>GGGGG</v>
      </c>
      <c r="L247" s="504">
        <v>4</v>
      </c>
      <c r="M247" s="505">
        <v>2</v>
      </c>
      <c r="N247" s="507" t="str">
        <f t="shared" si="23"/>
        <v>GANADOR</v>
      </c>
      <c r="O247" s="506" t="s">
        <v>75</v>
      </c>
      <c r="P247" s="507">
        <v>100</v>
      </c>
      <c r="Q247" s="507">
        <v>75</v>
      </c>
      <c r="R247" s="510" t="s">
        <v>830</v>
      </c>
      <c r="S247" s="508" t="e">
        <f t="shared" si="24"/>
        <v>#REF!</v>
      </c>
      <c r="T247" s="509" t="s">
        <v>793</v>
      </c>
      <c r="U247" s="510" t="s">
        <v>92</v>
      </c>
      <c r="V247" s="511" t="str">
        <f t="shared" si="25"/>
        <v>GANADOR TB</v>
      </c>
      <c r="W247" s="679">
        <v>48027</v>
      </c>
      <c r="X247" s="679">
        <v>47996</v>
      </c>
      <c r="Y247" s="680">
        <v>48027</v>
      </c>
      <c r="Z247" s="681">
        <v>48087</v>
      </c>
      <c r="AA247" s="680">
        <v>48118</v>
      </c>
      <c r="AB247" s="680">
        <v>48117</v>
      </c>
      <c r="AC247" s="682">
        <v>48128</v>
      </c>
      <c r="AD247" s="682">
        <v>48148</v>
      </c>
      <c r="AE247" s="673">
        <v>48153</v>
      </c>
      <c r="AF247" s="674">
        <v>48197</v>
      </c>
      <c r="AG247" s="674">
        <v>48198</v>
      </c>
      <c r="AH247" s="675">
        <v>48210</v>
      </c>
      <c r="AI247" s="683">
        <v>48211</v>
      </c>
      <c r="AJ247" s="684">
        <v>48241</v>
      </c>
      <c r="AK247" s="674">
        <v>48208</v>
      </c>
      <c r="AL247" s="685">
        <v>48211</v>
      </c>
      <c r="AM247" s="362"/>
    </row>
    <row r="248" spans="1:39" x14ac:dyDescent="0.25">
      <c r="A248" s="344">
        <f t="shared" si="28"/>
        <v>252</v>
      </c>
      <c r="B248" s="322" t="str">
        <f t="shared" si="21"/>
        <v>Ganador</v>
      </c>
      <c r="C248" s="322" t="s">
        <v>67</v>
      </c>
      <c r="D248" s="409" t="str">
        <f t="shared" si="26"/>
        <v>GENERIC - GANADOR</v>
      </c>
      <c r="E248" s="322" t="str">
        <f t="shared" si="27"/>
        <v>GENERIC</v>
      </c>
      <c r="F248" s="322">
        <v>2050</v>
      </c>
      <c r="G248" s="410" t="e">
        <f>+INDEX(dnc_capex_drivers!$C$2:$C$1048576,MATCH(live_ds!#REF!,dnc_capex_drivers!$B$2:$B$1048576,0),1)</f>
        <v>#REF!</v>
      </c>
      <c r="H248" s="576" t="s">
        <v>905</v>
      </c>
      <c r="I248" s="666" t="s">
        <v>990</v>
      </c>
      <c r="J248" s="578">
        <v>3</v>
      </c>
      <c r="K248" s="701" t="str">
        <f t="shared" si="22"/>
        <v>GGGGG</v>
      </c>
      <c r="L248" s="579">
        <v>4</v>
      </c>
      <c r="M248" s="521">
        <v>3</v>
      </c>
      <c r="N248" s="523" t="str">
        <f t="shared" si="23"/>
        <v>GANADOR</v>
      </c>
      <c r="O248" s="580" t="s">
        <v>75</v>
      </c>
      <c r="P248" s="523">
        <v>100</v>
      </c>
      <c r="Q248" s="523">
        <v>75</v>
      </c>
      <c r="R248" s="581" t="s">
        <v>830</v>
      </c>
      <c r="S248" s="524" t="e">
        <f t="shared" si="24"/>
        <v>#REF!</v>
      </c>
      <c r="T248" s="578" t="s">
        <v>793</v>
      </c>
      <c r="U248" s="581" t="s">
        <v>92</v>
      </c>
      <c r="V248" s="527" t="str">
        <f t="shared" si="25"/>
        <v>GANADOR TB</v>
      </c>
      <c r="W248" s="668">
        <v>48037</v>
      </c>
      <c r="X248" s="668">
        <v>48006</v>
      </c>
      <c r="Y248" s="668">
        <v>48037</v>
      </c>
      <c r="Z248" s="669">
        <v>48097</v>
      </c>
      <c r="AA248" s="670">
        <v>48128</v>
      </c>
      <c r="AB248" s="670">
        <v>48127</v>
      </c>
      <c r="AC248" s="671">
        <v>48138</v>
      </c>
      <c r="AD248" s="672">
        <v>48148</v>
      </c>
      <c r="AE248" s="673">
        <v>48153</v>
      </c>
      <c r="AF248" s="674">
        <v>48197</v>
      </c>
      <c r="AG248" s="674">
        <v>48198</v>
      </c>
      <c r="AH248" s="675">
        <v>48210</v>
      </c>
      <c r="AI248" s="676">
        <v>48211</v>
      </c>
      <c r="AJ248" s="677">
        <v>48241</v>
      </c>
      <c r="AK248" s="674">
        <v>48218</v>
      </c>
      <c r="AL248" s="678">
        <v>48211</v>
      </c>
      <c r="AM248" s="366"/>
    </row>
    <row r="249" spans="1:39" x14ac:dyDescent="0.25">
      <c r="A249" s="301">
        <f t="shared" si="28"/>
        <v>253</v>
      </c>
      <c r="B249" s="301" t="str">
        <f t="shared" si="21"/>
        <v>Ganador</v>
      </c>
      <c r="C249" s="301" t="s">
        <v>67</v>
      </c>
      <c r="D249" s="419" t="str">
        <f t="shared" si="26"/>
        <v>GENERIC - GANADOR</v>
      </c>
      <c r="E249" s="301" t="str">
        <f t="shared" si="27"/>
        <v>GENERIC</v>
      </c>
      <c r="F249" s="301">
        <v>2050</v>
      </c>
      <c r="G249" s="420" t="e">
        <f>+INDEX(dnc_capex_drivers!$C$2:$C$1048576,MATCH(live_ds!#REF!,dnc_capex_drivers!$B$2:$B$1048576,0),1)</f>
        <v>#REF!</v>
      </c>
      <c r="H249" s="501" t="s">
        <v>905</v>
      </c>
      <c r="I249" s="667" t="s">
        <v>991</v>
      </c>
      <c r="J249" s="509">
        <v>3</v>
      </c>
      <c r="K249" s="700" t="str">
        <f t="shared" si="22"/>
        <v>GGGGG</v>
      </c>
      <c r="L249" s="504">
        <v>4</v>
      </c>
      <c r="M249" s="505">
        <v>4</v>
      </c>
      <c r="N249" s="507" t="str">
        <f t="shared" si="23"/>
        <v>GANADOR</v>
      </c>
      <c r="O249" s="506" t="s">
        <v>75</v>
      </c>
      <c r="P249" s="507">
        <v>100</v>
      </c>
      <c r="Q249" s="507">
        <v>75</v>
      </c>
      <c r="R249" s="510" t="s">
        <v>830</v>
      </c>
      <c r="S249" s="508" t="e">
        <f t="shared" si="24"/>
        <v>#REF!</v>
      </c>
      <c r="T249" s="509" t="s">
        <v>793</v>
      </c>
      <c r="U249" s="510" t="s">
        <v>92</v>
      </c>
      <c r="V249" s="511" t="str">
        <f t="shared" si="25"/>
        <v>GANADOR TB</v>
      </c>
      <c r="W249" s="679">
        <v>48047</v>
      </c>
      <c r="X249" s="679">
        <v>48016</v>
      </c>
      <c r="Y249" s="680">
        <v>48047</v>
      </c>
      <c r="Z249" s="681">
        <v>48107</v>
      </c>
      <c r="AA249" s="680">
        <v>48138</v>
      </c>
      <c r="AB249" s="680">
        <v>48137</v>
      </c>
      <c r="AC249" s="682">
        <v>48148</v>
      </c>
      <c r="AD249" s="682">
        <v>48148</v>
      </c>
      <c r="AE249" s="673">
        <v>48153</v>
      </c>
      <c r="AF249" s="674">
        <v>48197</v>
      </c>
      <c r="AG249" s="674">
        <v>48198</v>
      </c>
      <c r="AH249" s="675">
        <v>48210</v>
      </c>
      <c r="AI249" s="683">
        <v>48211</v>
      </c>
      <c r="AJ249" s="684">
        <v>48241</v>
      </c>
      <c r="AK249" s="674">
        <v>48228</v>
      </c>
      <c r="AL249" s="685">
        <v>48211</v>
      </c>
      <c r="AM249" s="362"/>
    </row>
    <row r="250" spans="1:39" x14ac:dyDescent="0.25">
      <c r="A250" s="344">
        <f t="shared" si="28"/>
        <v>254</v>
      </c>
      <c r="B250" s="322" t="str">
        <f t="shared" si="21"/>
        <v>LeasingII</v>
      </c>
      <c r="C250" s="322" t="s">
        <v>67</v>
      </c>
      <c r="D250" s="409" t="str">
        <f t="shared" si="26"/>
        <v>B3 - FARMAR 10K</v>
      </c>
      <c r="E250" s="322" t="str">
        <f t="shared" si="27"/>
        <v>B3</v>
      </c>
      <c r="F250" s="322">
        <v>2050</v>
      </c>
      <c r="G250" s="410" t="e">
        <f>+INDEX(dnc_capex_drivers!$C$2:$C$1048576,MATCH(live_ds!#REF!,dnc_capex_drivers!$B$2:$B$1048576,0),1)</f>
        <v>#REF!</v>
      </c>
      <c r="H250" s="576" t="s">
        <v>911</v>
      </c>
      <c r="I250" s="666" t="s">
        <v>1038</v>
      </c>
      <c r="J250" s="578">
        <v>3</v>
      </c>
      <c r="K250" s="701" t="str">
        <f t="shared" si="22"/>
        <v>LLLLL</v>
      </c>
      <c r="L250" s="579">
        <v>4</v>
      </c>
      <c r="M250" s="521">
        <v>1</v>
      </c>
      <c r="N250" s="523" t="str">
        <f t="shared" si="23"/>
        <v>NEW B3 LGOR</v>
      </c>
      <c r="O250" s="580" t="s">
        <v>75</v>
      </c>
      <c r="P250" s="523">
        <v>100</v>
      </c>
      <c r="Q250" s="523">
        <v>75</v>
      </c>
      <c r="R250" s="581" t="s">
        <v>830</v>
      </c>
      <c r="S250" s="524" t="e">
        <f t="shared" si="24"/>
        <v>#REF!</v>
      </c>
      <c r="T250" s="578" t="s">
        <v>793</v>
      </c>
      <c r="U250" s="581" t="s">
        <v>92</v>
      </c>
      <c r="V250" s="527" t="str">
        <f t="shared" si="25"/>
        <v>LEASINGII TB</v>
      </c>
      <c r="W250" s="668">
        <v>48147</v>
      </c>
      <c r="X250" s="668">
        <v>48116</v>
      </c>
      <c r="Y250" s="668">
        <v>48147</v>
      </c>
      <c r="Z250" s="669">
        <v>48207</v>
      </c>
      <c r="AA250" s="670">
        <v>48238</v>
      </c>
      <c r="AB250" s="670">
        <v>48237</v>
      </c>
      <c r="AC250" s="671">
        <v>48248</v>
      </c>
      <c r="AD250" s="672">
        <v>48278</v>
      </c>
      <c r="AE250" s="673">
        <v>48283</v>
      </c>
      <c r="AF250" s="674">
        <v>48327</v>
      </c>
      <c r="AG250" s="674">
        <v>48328</v>
      </c>
      <c r="AH250" s="675">
        <v>48340</v>
      </c>
      <c r="AI250" s="676">
        <v>48341</v>
      </c>
      <c r="AJ250" s="677">
        <v>48371</v>
      </c>
      <c r="AK250" s="674">
        <v>48328</v>
      </c>
      <c r="AL250" s="678">
        <v>48341</v>
      </c>
      <c r="AM250" s="366"/>
    </row>
    <row r="251" spans="1:39" x14ac:dyDescent="0.25">
      <c r="A251" s="301">
        <f t="shared" si="28"/>
        <v>255</v>
      </c>
      <c r="B251" s="301" t="str">
        <f t="shared" si="21"/>
        <v>LeasingII</v>
      </c>
      <c r="C251" s="301" t="s">
        <v>67</v>
      </c>
      <c r="D251" s="419" t="str">
        <f t="shared" si="26"/>
        <v>B3 - FARMAR 10K</v>
      </c>
      <c r="E251" s="301" t="str">
        <f t="shared" si="27"/>
        <v>B3</v>
      </c>
      <c r="F251" s="301">
        <v>2050</v>
      </c>
      <c r="G251" s="420" t="e">
        <f>+INDEX(dnc_capex_drivers!$C$2:$C$1048576,MATCH(live_ds!#REF!,dnc_capex_drivers!$B$2:$B$1048576,0),1)</f>
        <v>#REF!</v>
      </c>
      <c r="H251" s="501" t="s">
        <v>911</v>
      </c>
      <c r="I251" s="667" t="s">
        <v>1039</v>
      </c>
      <c r="J251" s="509">
        <v>3</v>
      </c>
      <c r="K251" s="700" t="str">
        <f t="shared" si="22"/>
        <v>LLLLL</v>
      </c>
      <c r="L251" s="504">
        <v>4</v>
      </c>
      <c r="M251" s="505">
        <v>2</v>
      </c>
      <c r="N251" s="507" t="str">
        <f t="shared" si="23"/>
        <v>NEW B3 LGOR</v>
      </c>
      <c r="O251" s="506" t="s">
        <v>75</v>
      </c>
      <c r="P251" s="507">
        <v>100</v>
      </c>
      <c r="Q251" s="507">
        <v>75</v>
      </c>
      <c r="R251" s="510" t="s">
        <v>830</v>
      </c>
      <c r="S251" s="508" t="e">
        <f t="shared" si="24"/>
        <v>#REF!</v>
      </c>
      <c r="T251" s="509" t="s">
        <v>793</v>
      </c>
      <c r="U251" s="510" t="s">
        <v>92</v>
      </c>
      <c r="V251" s="511" t="str">
        <f t="shared" si="25"/>
        <v>LEASINGII TB</v>
      </c>
      <c r="W251" s="679">
        <v>48157</v>
      </c>
      <c r="X251" s="679">
        <v>48126</v>
      </c>
      <c r="Y251" s="680">
        <v>48157</v>
      </c>
      <c r="Z251" s="681">
        <v>48217</v>
      </c>
      <c r="AA251" s="680">
        <v>48248</v>
      </c>
      <c r="AB251" s="680">
        <v>48247</v>
      </c>
      <c r="AC251" s="682">
        <v>48258</v>
      </c>
      <c r="AD251" s="682">
        <v>48278</v>
      </c>
      <c r="AE251" s="673">
        <v>48283</v>
      </c>
      <c r="AF251" s="674">
        <v>48327</v>
      </c>
      <c r="AG251" s="674">
        <v>48328</v>
      </c>
      <c r="AH251" s="675">
        <v>48340</v>
      </c>
      <c r="AI251" s="683">
        <v>48341</v>
      </c>
      <c r="AJ251" s="684">
        <v>48371</v>
      </c>
      <c r="AK251" s="674">
        <v>48338</v>
      </c>
      <c r="AL251" s="685">
        <v>48341</v>
      </c>
      <c r="AM251" s="362"/>
    </row>
    <row r="252" spans="1:39" x14ac:dyDescent="0.25">
      <c r="A252" s="344">
        <f t="shared" si="28"/>
        <v>256</v>
      </c>
      <c r="B252" s="322" t="str">
        <f t="shared" si="21"/>
        <v>LeasingII</v>
      </c>
      <c r="C252" s="322" t="s">
        <v>67</v>
      </c>
      <c r="D252" s="409" t="str">
        <f t="shared" si="26"/>
        <v>B3 - FARMAR 10K</v>
      </c>
      <c r="E252" s="322" t="str">
        <f t="shared" si="27"/>
        <v>B3</v>
      </c>
      <c r="F252" s="322">
        <v>2050</v>
      </c>
      <c r="G252" s="410" t="e">
        <f>+INDEX(dnc_capex_drivers!$C$2:$C$1048576,MATCH(live_ds!#REF!,dnc_capex_drivers!$B$2:$B$1048576,0),1)</f>
        <v>#REF!</v>
      </c>
      <c r="H252" s="576" t="s">
        <v>911</v>
      </c>
      <c r="I252" s="666" t="s">
        <v>1040</v>
      </c>
      <c r="J252" s="578">
        <v>3</v>
      </c>
      <c r="K252" s="701" t="str">
        <f t="shared" si="22"/>
        <v>LLLLL</v>
      </c>
      <c r="L252" s="579">
        <v>4</v>
      </c>
      <c r="M252" s="521">
        <v>3</v>
      </c>
      <c r="N252" s="523" t="str">
        <f t="shared" si="23"/>
        <v>NEW B3 LGOR</v>
      </c>
      <c r="O252" s="580" t="s">
        <v>75</v>
      </c>
      <c r="P252" s="523">
        <v>100</v>
      </c>
      <c r="Q252" s="523">
        <v>75</v>
      </c>
      <c r="R252" s="581" t="s">
        <v>830</v>
      </c>
      <c r="S252" s="524" t="e">
        <f t="shared" si="24"/>
        <v>#REF!</v>
      </c>
      <c r="T252" s="578" t="s">
        <v>793</v>
      </c>
      <c r="U252" s="581" t="s">
        <v>92</v>
      </c>
      <c r="V252" s="527" t="str">
        <f t="shared" si="25"/>
        <v>LEASINGII TB</v>
      </c>
      <c r="W252" s="668">
        <v>48167</v>
      </c>
      <c r="X252" s="668">
        <v>48136</v>
      </c>
      <c r="Y252" s="668">
        <v>48167</v>
      </c>
      <c r="Z252" s="669">
        <v>48227</v>
      </c>
      <c r="AA252" s="670">
        <v>48258</v>
      </c>
      <c r="AB252" s="670">
        <v>48257</v>
      </c>
      <c r="AC252" s="671">
        <v>48268</v>
      </c>
      <c r="AD252" s="672">
        <v>48278</v>
      </c>
      <c r="AE252" s="673">
        <v>48283</v>
      </c>
      <c r="AF252" s="674">
        <v>48327</v>
      </c>
      <c r="AG252" s="674">
        <v>48328</v>
      </c>
      <c r="AH252" s="675">
        <v>48340</v>
      </c>
      <c r="AI252" s="676">
        <v>48341</v>
      </c>
      <c r="AJ252" s="677">
        <v>48371</v>
      </c>
      <c r="AK252" s="674">
        <v>48348</v>
      </c>
      <c r="AL252" s="678">
        <v>48341</v>
      </c>
      <c r="AM252" s="366"/>
    </row>
    <row r="253" spans="1:39" x14ac:dyDescent="0.25">
      <c r="A253" s="301">
        <f t="shared" si="28"/>
        <v>257</v>
      </c>
      <c r="B253" s="301" t="str">
        <f t="shared" si="21"/>
        <v>LeasingII</v>
      </c>
      <c r="C253" s="301" t="s">
        <v>67</v>
      </c>
      <c r="D253" s="419" t="str">
        <f t="shared" si="26"/>
        <v>B3 - FARMAR 10K</v>
      </c>
      <c r="E253" s="301" t="str">
        <f t="shared" si="27"/>
        <v>B3</v>
      </c>
      <c r="F253" s="301">
        <v>2050</v>
      </c>
      <c r="G253" s="420" t="e">
        <f>+INDEX(dnc_capex_drivers!$C$2:$C$1048576,MATCH(live_ds!#REF!,dnc_capex_drivers!$B$2:$B$1048576,0),1)</f>
        <v>#REF!</v>
      </c>
      <c r="H253" s="501" t="s">
        <v>911</v>
      </c>
      <c r="I253" s="667" t="s">
        <v>1041</v>
      </c>
      <c r="J253" s="509">
        <v>3</v>
      </c>
      <c r="K253" s="700" t="str">
        <f t="shared" si="22"/>
        <v>LLLLL</v>
      </c>
      <c r="L253" s="504">
        <v>4</v>
      </c>
      <c r="M253" s="505">
        <v>4</v>
      </c>
      <c r="N253" s="507" t="str">
        <f t="shared" si="23"/>
        <v>NEW B3 LGOR</v>
      </c>
      <c r="O253" s="506" t="s">
        <v>75</v>
      </c>
      <c r="P253" s="507">
        <v>100</v>
      </c>
      <c r="Q253" s="507">
        <v>75</v>
      </c>
      <c r="R253" s="510" t="s">
        <v>830</v>
      </c>
      <c r="S253" s="508" t="e">
        <f t="shared" si="24"/>
        <v>#REF!</v>
      </c>
      <c r="T253" s="509" t="s">
        <v>793</v>
      </c>
      <c r="U253" s="510" t="s">
        <v>92</v>
      </c>
      <c r="V253" s="511" t="str">
        <f t="shared" si="25"/>
        <v>LEASINGII TB</v>
      </c>
      <c r="W253" s="679">
        <v>48177</v>
      </c>
      <c r="X253" s="679">
        <v>48146</v>
      </c>
      <c r="Y253" s="680">
        <v>48177</v>
      </c>
      <c r="Z253" s="681">
        <v>48237</v>
      </c>
      <c r="AA253" s="680">
        <v>48268</v>
      </c>
      <c r="AB253" s="680">
        <v>48267</v>
      </c>
      <c r="AC253" s="682">
        <v>48278</v>
      </c>
      <c r="AD253" s="682">
        <v>48278</v>
      </c>
      <c r="AE253" s="673">
        <v>48283</v>
      </c>
      <c r="AF253" s="674">
        <v>48327</v>
      </c>
      <c r="AG253" s="674">
        <v>48328</v>
      </c>
      <c r="AH253" s="675">
        <v>48340</v>
      </c>
      <c r="AI253" s="683">
        <v>48341</v>
      </c>
      <c r="AJ253" s="684">
        <v>48371</v>
      </c>
      <c r="AK253" s="674">
        <v>48358</v>
      </c>
      <c r="AL253" s="685">
        <v>48341</v>
      </c>
      <c r="AM253" s="362"/>
    </row>
    <row r="254" spans="1:39" x14ac:dyDescent="0.25">
      <c r="A254" s="344">
        <f t="shared" si="28"/>
        <v>258</v>
      </c>
      <c r="B254" s="322" t="str">
        <f t="shared" si="21"/>
        <v>Ganador</v>
      </c>
      <c r="C254" s="322" t="s">
        <v>67</v>
      </c>
      <c r="D254" s="409" t="str">
        <f t="shared" si="26"/>
        <v>GENERIC - GANADOR</v>
      </c>
      <c r="E254" s="322" t="str">
        <f t="shared" si="27"/>
        <v>GENERIC</v>
      </c>
      <c r="F254" s="322">
        <v>2050</v>
      </c>
      <c r="G254" s="410" t="e">
        <f>+INDEX(dnc_capex_drivers!$C$2:$C$1048576,MATCH(live_ds!#REF!,dnc_capex_drivers!$B$2:$B$1048576,0),1)</f>
        <v>#REF!</v>
      </c>
      <c r="H254" s="618" t="s">
        <v>905</v>
      </c>
      <c r="I254" s="666" t="s">
        <v>992</v>
      </c>
      <c r="J254" s="578">
        <v>3</v>
      </c>
      <c r="K254" s="701" t="str">
        <f t="shared" si="22"/>
        <v>GGGGG</v>
      </c>
      <c r="L254" s="579">
        <v>4</v>
      </c>
      <c r="M254" s="521">
        <v>1</v>
      </c>
      <c r="N254" s="523" t="str">
        <f t="shared" si="23"/>
        <v>GANADOR</v>
      </c>
      <c r="O254" s="580" t="s">
        <v>75</v>
      </c>
      <c r="P254" s="523">
        <v>100</v>
      </c>
      <c r="Q254" s="523">
        <v>75</v>
      </c>
      <c r="R254" s="581" t="s">
        <v>830</v>
      </c>
      <c r="S254" s="524" t="e">
        <f t="shared" si="24"/>
        <v>#REF!</v>
      </c>
      <c r="T254" s="578" t="s">
        <v>793</v>
      </c>
      <c r="U254" s="581" t="s">
        <v>92</v>
      </c>
      <c r="V254" s="527" t="str">
        <f t="shared" si="25"/>
        <v>GANADOR TB</v>
      </c>
      <c r="W254" s="668">
        <v>48277</v>
      </c>
      <c r="X254" s="668">
        <v>48246</v>
      </c>
      <c r="Y254" s="668">
        <v>48277</v>
      </c>
      <c r="Z254" s="669">
        <v>48337</v>
      </c>
      <c r="AA254" s="670">
        <v>48368</v>
      </c>
      <c r="AB254" s="670">
        <v>48367</v>
      </c>
      <c r="AC254" s="671">
        <v>48378</v>
      </c>
      <c r="AD254" s="672">
        <v>48408</v>
      </c>
      <c r="AE254" s="673">
        <v>48413</v>
      </c>
      <c r="AF254" s="674">
        <v>48457</v>
      </c>
      <c r="AG254" s="674">
        <v>48458</v>
      </c>
      <c r="AH254" s="675">
        <v>48470</v>
      </c>
      <c r="AI254" s="676">
        <v>48471</v>
      </c>
      <c r="AJ254" s="677">
        <v>48501</v>
      </c>
      <c r="AK254" s="674">
        <v>48458</v>
      </c>
      <c r="AL254" s="678">
        <v>48471</v>
      </c>
      <c r="AM254" s="366"/>
    </row>
    <row r="255" spans="1:39" x14ac:dyDescent="0.25">
      <c r="A255" s="301">
        <f t="shared" si="28"/>
        <v>259</v>
      </c>
      <c r="B255" s="301" t="str">
        <f t="shared" si="21"/>
        <v>Ganador</v>
      </c>
      <c r="C255" s="301" t="s">
        <v>67</v>
      </c>
      <c r="D255" s="419" t="str">
        <f t="shared" si="26"/>
        <v>GENERIC - GANADOR</v>
      </c>
      <c r="E255" s="301" t="str">
        <f t="shared" si="27"/>
        <v>GENERIC</v>
      </c>
      <c r="F255" s="301">
        <v>2050</v>
      </c>
      <c r="G255" s="420" t="e">
        <f>+INDEX(dnc_capex_drivers!$C$2:$C$1048576,MATCH(live_ds!#REF!,dnc_capex_drivers!$B$2:$B$1048576,0),1)</f>
        <v>#REF!</v>
      </c>
      <c r="H255" s="501" t="s">
        <v>905</v>
      </c>
      <c r="I255" s="667" t="s">
        <v>993</v>
      </c>
      <c r="J255" s="509">
        <v>3</v>
      </c>
      <c r="K255" s="700" t="str">
        <f t="shared" si="22"/>
        <v>GGGGG</v>
      </c>
      <c r="L255" s="504">
        <v>4</v>
      </c>
      <c r="M255" s="505">
        <v>2</v>
      </c>
      <c r="N255" s="507" t="str">
        <f t="shared" si="23"/>
        <v>GANADOR</v>
      </c>
      <c r="O255" s="506" t="s">
        <v>75</v>
      </c>
      <c r="P255" s="507">
        <v>100</v>
      </c>
      <c r="Q255" s="507">
        <v>75</v>
      </c>
      <c r="R255" s="510" t="s">
        <v>830</v>
      </c>
      <c r="S255" s="508" t="e">
        <f t="shared" si="24"/>
        <v>#REF!</v>
      </c>
      <c r="T255" s="509" t="s">
        <v>793</v>
      </c>
      <c r="U255" s="510" t="s">
        <v>92</v>
      </c>
      <c r="V255" s="511" t="str">
        <f t="shared" si="25"/>
        <v>GANADOR TB</v>
      </c>
      <c r="W255" s="679">
        <v>48287</v>
      </c>
      <c r="X255" s="679">
        <v>48256</v>
      </c>
      <c r="Y255" s="680">
        <v>48287</v>
      </c>
      <c r="Z255" s="681">
        <v>48347</v>
      </c>
      <c r="AA255" s="680">
        <v>48378</v>
      </c>
      <c r="AB255" s="680">
        <v>48377</v>
      </c>
      <c r="AC255" s="682">
        <v>48388</v>
      </c>
      <c r="AD255" s="682">
        <v>48408</v>
      </c>
      <c r="AE255" s="673">
        <v>48413</v>
      </c>
      <c r="AF255" s="674">
        <v>48457</v>
      </c>
      <c r="AG255" s="674">
        <v>48458</v>
      </c>
      <c r="AH255" s="675">
        <v>48470</v>
      </c>
      <c r="AI255" s="683">
        <v>48471</v>
      </c>
      <c r="AJ255" s="684">
        <v>48501</v>
      </c>
      <c r="AK255" s="674">
        <v>48468</v>
      </c>
      <c r="AL255" s="685">
        <v>48471</v>
      </c>
      <c r="AM255" s="362"/>
    </row>
    <row r="256" spans="1:39" x14ac:dyDescent="0.25">
      <c r="A256" s="344">
        <f t="shared" si="28"/>
        <v>260</v>
      </c>
      <c r="B256" s="322" t="str">
        <f t="shared" si="21"/>
        <v>Ganador</v>
      </c>
      <c r="C256" s="322" t="s">
        <v>67</v>
      </c>
      <c r="D256" s="409" t="str">
        <f t="shared" si="26"/>
        <v>GENERIC - GANADOR</v>
      </c>
      <c r="E256" s="322" t="str">
        <f t="shared" si="27"/>
        <v>GENERIC</v>
      </c>
      <c r="F256" s="322">
        <v>2050</v>
      </c>
      <c r="G256" s="410" t="e">
        <f>+INDEX(dnc_capex_drivers!$C$2:$C$1048576,MATCH(live_ds!#REF!,dnc_capex_drivers!$B$2:$B$1048576,0),1)</f>
        <v>#REF!</v>
      </c>
      <c r="H256" s="576" t="s">
        <v>905</v>
      </c>
      <c r="I256" s="666" t="s">
        <v>994</v>
      </c>
      <c r="J256" s="578">
        <v>3</v>
      </c>
      <c r="K256" s="701" t="str">
        <f t="shared" si="22"/>
        <v>GGGGG</v>
      </c>
      <c r="L256" s="579">
        <v>4</v>
      </c>
      <c r="M256" s="521">
        <v>3</v>
      </c>
      <c r="N256" s="523" t="str">
        <f t="shared" si="23"/>
        <v>GANADOR</v>
      </c>
      <c r="O256" s="580" t="s">
        <v>75</v>
      </c>
      <c r="P256" s="523">
        <v>100</v>
      </c>
      <c r="Q256" s="523">
        <v>75</v>
      </c>
      <c r="R256" s="581" t="s">
        <v>830</v>
      </c>
      <c r="S256" s="524" t="e">
        <f t="shared" si="24"/>
        <v>#REF!</v>
      </c>
      <c r="T256" s="578" t="s">
        <v>793</v>
      </c>
      <c r="U256" s="581" t="s">
        <v>92</v>
      </c>
      <c r="V256" s="527" t="str">
        <f t="shared" si="25"/>
        <v>GANADOR TB</v>
      </c>
      <c r="W256" s="668">
        <v>48297</v>
      </c>
      <c r="X256" s="668">
        <v>48266</v>
      </c>
      <c r="Y256" s="668">
        <v>48297</v>
      </c>
      <c r="Z256" s="669">
        <v>48357</v>
      </c>
      <c r="AA256" s="670">
        <v>48388</v>
      </c>
      <c r="AB256" s="670">
        <v>48387</v>
      </c>
      <c r="AC256" s="671">
        <v>48398</v>
      </c>
      <c r="AD256" s="672">
        <v>48408</v>
      </c>
      <c r="AE256" s="673">
        <v>48413</v>
      </c>
      <c r="AF256" s="674">
        <v>48457</v>
      </c>
      <c r="AG256" s="674">
        <v>48458</v>
      </c>
      <c r="AH256" s="675">
        <v>48470</v>
      </c>
      <c r="AI256" s="676">
        <v>48471</v>
      </c>
      <c r="AJ256" s="677">
        <v>48501</v>
      </c>
      <c r="AK256" s="674">
        <v>48478</v>
      </c>
      <c r="AL256" s="678">
        <v>48471</v>
      </c>
      <c r="AM256" s="366"/>
    </row>
    <row r="257" spans="1:39" x14ac:dyDescent="0.25">
      <c r="A257" s="301">
        <f t="shared" si="28"/>
        <v>261</v>
      </c>
      <c r="B257" s="301" t="str">
        <f t="shared" si="21"/>
        <v>Ganador</v>
      </c>
      <c r="C257" s="301" t="s">
        <v>67</v>
      </c>
      <c r="D257" s="419" t="str">
        <f t="shared" si="26"/>
        <v>GENERIC - GANADOR</v>
      </c>
      <c r="E257" s="301" t="str">
        <f t="shared" si="27"/>
        <v>GENERIC</v>
      </c>
      <c r="F257" s="301">
        <v>2050</v>
      </c>
      <c r="G257" s="420" t="e">
        <f>+INDEX(dnc_capex_drivers!$C$2:$C$1048576,MATCH(live_ds!#REF!,dnc_capex_drivers!$B$2:$B$1048576,0),1)</f>
        <v>#REF!</v>
      </c>
      <c r="H257" s="501" t="s">
        <v>905</v>
      </c>
      <c r="I257" s="667" t="s">
        <v>995</v>
      </c>
      <c r="J257" s="509">
        <v>3</v>
      </c>
      <c r="K257" s="700" t="str">
        <f t="shared" si="22"/>
        <v>GGGGG</v>
      </c>
      <c r="L257" s="504">
        <v>4</v>
      </c>
      <c r="M257" s="505">
        <v>4</v>
      </c>
      <c r="N257" s="507" t="str">
        <f t="shared" si="23"/>
        <v>GANADOR</v>
      </c>
      <c r="O257" s="506" t="s">
        <v>75</v>
      </c>
      <c r="P257" s="507">
        <v>100</v>
      </c>
      <c r="Q257" s="507">
        <v>75</v>
      </c>
      <c r="R257" s="510" t="s">
        <v>830</v>
      </c>
      <c r="S257" s="508" t="e">
        <f t="shared" si="24"/>
        <v>#REF!</v>
      </c>
      <c r="T257" s="509" t="s">
        <v>793</v>
      </c>
      <c r="U257" s="510" t="s">
        <v>92</v>
      </c>
      <c r="V257" s="511" t="str">
        <f t="shared" si="25"/>
        <v>GANADOR TB</v>
      </c>
      <c r="W257" s="679">
        <v>48307</v>
      </c>
      <c r="X257" s="679">
        <v>48276</v>
      </c>
      <c r="Y257" s="680">
        <v>48307</v>
      </c>
      <c r="Z257" s="681">
        <v>48367</v>
      </c>
      <c r="AA257" s="680">
        <v>48398</v>
      </c>
      <c r="AB257" s="680">
        <v>48397</v>
      </c>
      <c r="AC257" s="682">
        <v>48408</v>
      </c>
      <c r="AD257" s="682">
        <v>48408</v>
      </c>
      <c r="AE257" s="673">
        <v>48413</v>
      </c>
      <c r="AF257" s="674">
        <v>48457</v>
      </c>
      <c r="AG257" s="674">
        <v>48458</v>
      </c>
      <c r="AH257" s="675">
        <v>48470</v>
      </c>
      <c r="AI257" s="683">
        <v>48471</v>
      </c>
      <c r="AJ257" s="684">
        <v>48501</v>
      </c>
      <c r="AK257" s="674">
        <v>48488</v>
      </c>
      <c r="AL257" s="685">
        <v>48471</v>
      </c>
      <c r="AM257" s="362"/>
    </row>
    <row r="258" spans="1:39" hidden="1" outlineLevel="1" x14ac:dyDescent="0.25">
      <c r="A258" s="344">
        <f t="shared" si="28"/>
        <v>262</v>
      </c>
      <c r="B258" s="322" t="str">
        <f t="shared" si="21"/>
        <v>Ganador</v>
      </c>
      <c r="C258" s="322" t="s">
        <v>67</v>
      </c>
      <c r="D258" s="409" t="str">
        <f t="shared" si="26"/>
        <v>GENERIC - GANADOR</v>
      </c>
      <c r="E258" s="322" t="str">
        <f t="shared" si="27"/>
        <v>GENERIC</v>
      </c>
      <c r="F258" s="322">
        <v>2050</v>
      </c>
      <c r="G258" s="410" t="e">
        <f>+INDEX(dnc_capex_drivers!$C$2:$C$1048576,MATCH(live_ds!#REF!,dnc_capex_drivers!$B$2:$B$1048576,0),1)</f>
        <v>#REF!</v>
      </c>
      <c r="H258" s="618" t="s">
        <v>905</v>
      </c>
      <c r="I258" s="666" t="s">
        <v>996</v>
      </c>
      <c r="J258" s="578">
        <v>3</v>
      </c>
      <c r="K258" s="701" t="str">
        <f t="shared" si="22"/>
        <v>GGGGG</v>
      </c>
      <c r="L258" s="579">
        <v>4</v>
      </c>
      <c r="M258" s="521">
        <v>1</v>
      </c>
      <c r="N258" s="523" t="str">
        <f t="shared" si="23"/>
        <v>GANADOR</v>
      </c>
      <c r="O258" s="580" t="s">
        <v>75</v>
      </c>
      <c r="P258" s="523">
        <v>100</v>
      </c>
      <c r="Q258" s="523">
        <v>75</v>
      </c>
      <c r="R258" s="581" t="s">
        <v>830</v>
      </c>
      <c r="S258" s="524" t="e">
        <f t="shared" si="24"/>
        <v>#REF!</v>
      </c>
      <c r="T258" s="578" t="s">
        <v>793</v>
      </c>
      <c r="U258" s="581" t="s">
        <v>92</v>
      </c>
      <c r="V258" s="527" t="str">
        <f t="shared" si="25"/>
        <v>GANADOR TB</v>
      </c>
      <c r="W258" s="668">
        <v>48407</v>
      </c>
      <c r="X258" s="668">
        <v>48376</v>
      </c>
      <c r="Y258" s="668">
        <v>48407</v>
      </c>
      <c r="Z258" s="669">
        <v>48467</v>
      </c>
      <c r="AA258" s="670">
        <v>48498</v>
      </c>
      <c r="AB258" s="670">
        <v>48497</v>
      </c>
      <c r="AC258" s="671">
        <v>48508</v>
      </c>
      <c r="AD258" s="672">
        <v>48538</v>
      </c>
      <c r="AE258" s="673">
        <v>48543</v>
      </c>
      <c r="AF258" s="674">
        <v>48587</v>
      </c>
      <c r="AG258" s="674">
        <v>48588</v>
      </c>
      <c r="AH258" s="675">
        <v>48600</v>
      </c>
      <c r="AI258" s="676">
        <v>48601</v>
      </c>
      <c r="AJ258" s="677">
        <v>48631</v>
      </c>
      <c r="AK258" s="674">
        <v>48588</v>
      </c>
      <c r="AL258" s="678">
        <v>48601</v>
      </c>
      <c r="AM258" s="366"/>
    </row>
    <row r="259" spans="1:39" hidden="1" outlineLevel="1" x14ac:dyDescent="0.25">
      <c r="A259" s="301">
        <f t="shared" si="28"/>
        <v>263</v>
      </c>
      <c r="B259" s="301" t="str">
        <f t="shared" si="21"/>
        <v>Ganador</v>
      </c>
      <c r="C259" s="301" t="s">
        <v>67</v>
      </c>
      <c r="D259" s="419" t="str">
        <f t="shared" si="26"/>
        <v>GENERIC - GANADOR</v>
      </c>
      <c r="E259" s="301" t="str">
        <f t="shared" si="27"/>
        <v>GENERIC</v>
      </c>
      <c r="F259" s="301">
        <v>2050</v>
      </c>
      <c r="G259" s="420" t="e">
        <f>+INDEX(dnc_capex_drivers!$C$2:$C$1048576,MATCH(live_ds!#REF!,dnc_capex_drivers!$B$2:$B$1048576,0),1)</f>
        <v>#REF!</v>
      </c>
      <c r="H259" s="501" t="s">
        <v>905</v>
      </c>
      <c r="I259" s="667" t="s">
        <v>997</v>
      </c>
      <c r="J259" s="509">
        <v>3</v>
      </c>
      <c r="K259" s="700" t="str">
        <f t="shared" si="22"/>
        <v>GGGGG</v>
      </c>
      <c r="L259" s="504">
        <v>4</v>
      </c>
      <c r="M259" s="505">
        <v>2</v>
      </c>
      <c r="N259" s="507" t="str">
        <f t="shared" si="23"/>
        <v>GANADOR</v>
      </c>
      <c r="O259" s="506" t="s">
        <v>75</v>
      </c>
      <c r="P259" s="507">
        <v>100</v>
      </c>
      <c r="Q259" s="507">
        <v>75</v>
      </c>
      <c r="R259" s="510" t="s">
        <v>830</v>
      </c>
      <c r="S259" s="508" t="e">
        <f t="shared" si="24"/>
        <v>#REF!</v>
      </c>
      <c r="T259" s="509" t="s">
        <v>793</v>
      </c>
      <c r="U259" s="510" t="s">
        <v>92</v>
      </c>
      <c r="V259" s="511" t="str">
        <f t="shared" si="25"/>
        <v>GANADOR TB</v>
      </c>
      <c r="W259" s="679">
        <v>48417</v>
      </c>
      <c r="X259" s="679">
        <v>48386</v>
      </c>
      <c r="Y259" s="680">
        <v>48417</v>
      </c>
      <c r="Z259" s="681">
        <v>48477</v>
      </c>
      <c r="AA259" s="680">
        <v>48508</v>
      </c>
      <c r="AB259" s="680">
        <v>48507</v>
      </c>
      <c r="AC259" s="682">
        <v>48518</v>
      </c>
      <c r="AD259" s="682">
        <v>48538</v>
      </c>
      <c r="AE259" s="673">
        <v>48543</v>
      </c>
      <c r="AF259" s="674">
        <v>48587</v>
      </c>
      <c r="AG259" s="674">
        <v>48588</v>
      </c>
      <c r="AH259" s="675">
        <v>48600</v>
      </c>
      <c r="AI259" s="683">
        <v>48601</v>
      </c>
      <c r="AJ259" s="684">
        <v>48631</v>
      </c>
      <c r="AK259" s="674">
        <v>48598</v>
      </c>
      <c r="AL259" s="685">
        <v>48601</v>
      </c>
      <c r="AM259" s="362"/>
    </row>
    <row r="260" spans="1:39" hidden="1" outlineLevel="1" x14ac:dyDescent="0.25">
      <c r="A260" s="344">
        <f t="shared" si="28"/>
        <v>264</v>
      </c>
      <c r="B260" s="322" t="str">
        <f t="shared" si="21"/>
        <v>Ganador</v>
      </c>
      <c r="C260" s="322" t="s">
        <v>67</v>
      </c>
      <c r="D260" s="409" t="str">
        <f t="shared" si="26"/>
        <v>GENERIC - GANADOR</v>
      </c>
      <c r="E260" s="322" t="str">
        <f t="shared" si="27"/>
        <v>GENERIC</v>
      </c>
      <c r="F260" s="322">
        <v>2050</v>
      </c>
      <c r="G260" s="410" t="e">
        <f>+INDEX(dnc_capex_drivers!$C$2:$C$1048576,MATCH(live_ds!#REF!,dnc_capex_drivers!$B$2:$B$1048576,0),1)</f>
        <v>#REF!</v>
      </c>
      <c r="H260" s="576" t="s">
        <v>905</v>
      </c>
      <c r="I260" s="666" t="s">
        <v>998</v>
      </c>
      <c r="J260" s="578">
        <v>3</v>
      </c>
      <c r="K260" s="701" t="str">
        <f t="shared" si="22"/>
        <v>GGGGG</v>
      </c>
      <c r="L260" s="579">
        <v>4</v>
      </c>
      <c r="M260" s="521">
        <v>3</v>
      </c>
      <c r="N260" s="523" t="str">
        <f t="shared" si="23"/>
        <v>GANADOR</v>
      </c>
      <c r="O260" s="580" t="s">
        <v>75</v>
      </c>
      <c r="P260" s="523">
        <v>100</v>
      </c>
      <c r="Q260" s="523">
        <v>75</v>
      </c>
      <c r="R260" s="581" t="s">
        <v>830</v>
      </c>
      <c r="S260" s="524" t="e">
        <f t="shared" si="24"/>
        <v>#REF!</v>
      </c>
      <c r="T260" s="578" t="s">
        <v>793</v>
      </c>
      <c r="U260" s="581" t="s">
        <v>92</v>
      </c>
      <c r="V260" s="527" t="str">
        <f t="shared" si="25"/>
        <v>GANADOR TB</v>
      </c>
      <c r="W260" s="668">
        <v>48427</v>
      </c>
      <c r="X260" s="668">
        <v>48396</v>
      </c>
      <c r="Y260" s="668">
        <v>48427</v>
      </c>
      <c r="Z260" s="669">
        <v>48487</v>
      </c>
      <c r="AA260" s="670">
        <v>48518</v>
      </c>
      <c r="AB260" s="670">
        <v>48517</v>
      </c>
      <c r="AC260" s="671">
        <v>48528</v>
      </c>
      <c r="AD260" s="672">
        <v>48538</v>
      </c>
      <c r="AE260" s="673">
        <v>48543</v>
      </c>
      <c r="AF260" s="674">
        <v>48587</v>
      </c>
      <c r="AG260" s="674">
        <v>48588</v>
      </c>
      <c r="AH260" s="675">
        <v>48600</v>
      </c>
      <c r="AI260" s="676">
        <v>48601</v>
      </c>
      <c r="AJ260" s="677">
        <v>48631</v>
      </c>
      <c r="AK260" s="674">
        <v>48608</v>
      </c>
      <c r="AL260" s="678">
        <v>48601</v>
      </c>
      <c r="AM260" s="366"/>
    </row>
    <row r="261" spans="1:39" hidden="1" outlineLevel="1" x14ac:dyDescent="0.25">
      <c r="A261" s="301">
        <f t="shared" si="28"/>
        <v>265</v>
      </c>
      <c r="B261" s="301" t="str">
        <f t="shared" si="21"/>
        <v>Ganador</v>
      </c>
      <c r="C261" s="301" t="s">
        <v>67</v>
      </c>
      <c r="D261" s="419" t="str">
        <f t="shared" si="26"/>
        <v>GENERIC - GANADOR</v>
      </c>
      <c r="E261" s="301" t="str">
        <f t="shared" si="27"/>
        <v>GENERIC</v>
      </c>
      <c r="F261" s="301">
        <v>2050</v>
      </c>
      <c r="G261" s="420" t="e">
        <f>+INDEX(dnc_capex_drivers!$C$2:$C$1048576,MATCH(live_ds!#REF!,dnc_capex_drivers!$B$2:$B$1048576,0),1)</f>
        <v>#REF!</v>
      </c>
      <c r="H261" s="501" t="s">
        <v>905</v>
      </c>
      <c r="I261" s="667" t="s">
        <v>999</v>
      </c>
      <c r="J261" s="509">
        <v>3</v>
      </c>
      <c r="K261" s="700" t="str">
        <f t="shared" si="22"/>
        <v>GGGGG</v>
      </c>
      <c r="L261" s="504">
        <v>4</v>
      </c>
      <c r="M261" s="505">
        <v>4</v>
      </c>
      <c r="N261" s="507" t="str">
        <f t="shared" si="23"/>
        <v>GANADOR</v>
      </c>
      <c r="O261" s="506" t="s">
        <v>75</v>
      </c>
      <c r="P261" s="507">
        <v>100</v>
      </c>
      <c r="Q261" s="507">
        <v>75</v>
      </c>
      <c r="R261" s="510" t="s">
        <v>830</v>
      </c>
      <c r="S261" s="508" t="e">
        <f t="shared" si="24"/>
        <v>#REF!</v>
      </c>
      <c r="T261" s="509" t="s">
        <v>793</v>
      </c>
      <c r="U261" s="510" t="s">
        <v>92</v>
      </c>
      <c r="V261" s="511" t="str">
        <f t="shared" si="25"/>
        <v>GANADOR TB</v>
      </c>
      <c r="W261" s="679">
        <v>48437</v>
      </c>
      <c r="X261" s="679">
        <v>48406</v>
      </c>
      <c r="Y261" s="680">
        <v>48437</v>
      </c>
      <c r="Z261" s="681">
        <v>48497</v>
      </c>
      <c r="AA261" s="680">
        <v>48528</v>
      </c>
      <c r="AB261" s="680">
        <v>48527</v>
      </c>
      <c r="AC261" s="682">
        <v>48538</v>
      </c>
      <c r="AD261" s="682">
        <v>48538</v>
      </c>
      <c r="AE261" s="673">
        <v>48543</v>
      </c>
      <c r="AF261" s="674">
        <v>48587</v>
      </c>
      <c r="AG261" s="674">
        <v>48588</v>
      </c>
      <c r="AH261" s="675">
        <v>48600</v>
      </c>
      <c r="AI261" s="683">
        <v>48601</v>
      </c>
      <c r="AJ261" s="684">
        <v>48631</v>
      </c>
      <c r="AK261" s="674">
        <v>48618</v>
      </c>
      <c r="AL261" s="685">
        <v>48601</v>
      </c>
      <c r="AM261" s="362"/>
    </row>
    <row r="262" spans="1:39" collapsed="1" x14ac:dyDescent="0.25">
      <c r="A262" s="344">
        <f t="shared" si="28"/>
        <v>266</v>
      </c>
      <c r="B262" s="322" t="str">
        <f t="shared" ref="B262:B283" si="29">+IF(ISNUMBER(FIND("Ganador",$I262)),"Ganador","LeasingII")</f>
        <v>LeasingII</v>
      </c>
      <c r="C262" s="322" t="s">
        <v>67</v>
      </c>
      <c r="D262" s="409" t="str">
        <f t="shared" si="26"/>
        <v>B3 - FARMAR 10K</v>
      </c>
      <c r="E262" s="322" t="str">
        <f t="shared" si="27"/>
        <v>B3</v>
      </c>
      <c r="F262" s="322">
        <v>2050</v>
      </c>
      <c r="G262" s="410" t="e">
        <f>+INDEX(dnc_capex_drivers!$C$2:$C$1048576,MATCH(live_ds!#REF!,dnc_capex_drivers!$B$2:$B$1048576,0),1)</f>
        <v>#REF!</v>
      </c>
      <c r="H262" s="576" t="s">
        <v>911</v>
      </c>
      <c r="I262" s="666" t="s">
        <v>1042</v>
      </c>
      <c r="J262" s="578">
        <v>3</v>
      </c>
      <c r="K262" s="701" t="str">
        <f t="shared" ref="K262:K283" si="30">+H262</f>
        <v>LLLLL</v>
      </c>
      <c r="L262" s="579">
        <v>4</v>
      </c>
      <c r="M262" s="521">
        <v>1</v>
      </c>
      <c r="N262" s="523" t="str">
        <f t="shared" ref="N262:N283" si="31">+IF(ISNUMBER(FIND("Ganador",$I262)),"GANADOR","NEW B3 LGOR")</f>
        <v>NEW B3 LGOR</v>
      </c>
      <c r="O262" s="580" t="s">
        <v>75</v>
      </c>
      <c r="P262" s="523">
        <v>100</v>
      </c>
      <c r="Q262" s="523">
        <v>75</v>
      </c>
      <c r="R262" s="581" t="s">
        <v>830</v>
      </c>
      <c r="S262" s="524" t="e">
        <f t="shared" ref="S262:S283" si="32">+G262</f>
        <v>#REF!</v>
      </c>
      <c r="T262" s="578" t="s">
        <v>793</v>
      </c>
      <c r="U262" s="581" t="s">
        <v>92</v>
      </c>
      <c r="V262" s="527" t="str">
        <f t="shared" ref="V262:V283" si="33">+IF(ISNUMBER(FIND("Ganador",$I262)),"GANADOR TB","LEASINGII TB")</f>
        <v>LEASINGII TB</v>
      </c>
      <c r="W262" s="668">
        <v>48537</v>
      </c>
      <c r="X262" s="668">
        <v>48506</v>
      </c>
      <c r="Y262" s="668">
        <v>48537</v>
      </c>
      <c r="Z262" s="669">
        <v>48597</v>
      </c>
      <c r="AA262" s="670">
        <v>48628</v>
      </c>
      <c r="AB262" s="670">
        <v>48627</v>
      </c>
      <c r="AC262" s="671">
        <v>48638</v>
      </c>
      <c r="AD262" s="672">
        <v>48668</v>
      </c>
      <c r="AE262" s="673">
        <v>48673</v>
      </c>
      <c r="AF262" s="674">
        <v>48717</v>
      </c>
      <c r="AG262" s="674">
        <v>48718</v>
      </c>
      <c r="AH262" s="675">
        <v>48730</v>
      </c>
      <c r="AI262" s="676">
        <v>48731</v>
      </c>
      <c r="AJ262" s="677">
        <v>48761</v>
      </c>
      <c r="AK262" s="674">
        <v>48718</v>
      </c>
      <c r="AL262" s="678">
        <v>48731</v>
      </c>
      <c r="AM262" s="366"/>
    </row>
    <row r="263" spans="1:39" x14ac:dyDescent="0.25">
      <c r="A263" s="301">
        <f t="shared" si="28"/>
        <v>267</v>
      </c>
      <c r="B263" s="301" t="str">
        <f t="shared" si="29"/>
        <v>LeasingII</v>
      </c>
      <c r="C263" s="301" t="s">
        <v>67</v>
      </c>
      <c r="D263" s="419" t="str">
        <f t="shared" ref="D263:D283" si="34">+IF(ISNUMBER(FIND("Ganador",$I263)),"GENERIC - GANADOR","B3 - FARMAR 10K")</f>
        <v>B3 - FARMAR 10K</v>
      </c>
      <c r="E263" s="301" t="str">
        <f t="shared" ref="E263:E283" si="35">+IF(ISNUMBER(FIND("Ganador",$I263)),"GENERIC","B3")</f>
        <v>B3</v>
      </c>
      <c r="F263" s="301">
        <v>2050</v>
      </c>
      <c r="G263" s="420" t="e">
        <f>+INDEX(dnc_capex_drivers!$C$2:$C$1048576,MATCH(live_ds!#REF!,dnc_capex_drivers!$B$2:$B$1048576,0),1)</f>
        <v>#REF!</v>
      </c>
      <c r="H263" s="501" t="s">
        <v>911</v>
      </c>
      <c r="I263" s="667" t="s">
        <v>1043</v>
      </c>
      <c r="J263" s="509">
        <v>3</v>
      </c>
      <c r="K263" s="700" t="str">
        <f t="shared" si="30"/>
        <v>LLLLL</v>
      </c>
      <c r="L263" s="504">
        <v>4</v>
      </c>
      <c r="M263" s="505">
        <v>2</v>
      </c>
      <c r="N263" s="507" t="str">
        <f t="shared" si="31"/>
        <v>NEW B3 LGOR</v>
      </c>
      <c r="O263" s="506" t="s">
        <v>75</v>
      </c>
      <c r="P263" s="507">
        <v>100</v>
      </c>
      <c r="Q263" s="507">
        <v>75</v>
      </c>
      <c r="R263" s="510" t="s">
        <v>830</v>
      </c>
      <c r="S263" s="508" t="e">
        <f t="shared" si="32"/>
        <v>#REF!</v>
      </c>
      <c r="T263" s="509" t="s">
        <v>793</v>
      </c>
      <c r="U263" s="510" t="s">
        <v>92</v>
      </c>
      <c r="V263" s="511" t="str">
        <f t="shared" si="33"/>
        <v>LEASINGII TB</v>
      </c>
      <c r="W263" s="679">
        <v>48547</v>
      </c>
      <c r="X263" s="679">
        <v>48516</v>
      </c>
      <c r="Y263" s="680">
        <v>48547</v>
      </c>
      <c r="Z263" s="681">
        <v>48607</v>
      </c>
      <c r="AA263" s="680">
        <v>48638</v>
      </c>
      <c r="AB263" s="680">
        <v>48637</v>
      </c>
      <c r="AC263" s="682">
        <v>48648</v>
      </c>
      <c r="AD263" s="682">
        <v>48668</v>
      </c>
      <c r="AE263" s="673">
        <v>48673</v>
      </c>
      <c r="AF263" s="674">
        <v>48717</v>
      </c>
      <c r="AG263" s="674">
        <v>48718</v>
      </c>
      <c r="AH263" s="675">
        <v>48730</v>
      </c>
      <c r="AI263" s="683">
        <v>48731</v>
      </c>
      <c r="AJ263" s="684">
        <v>48761</v>
      </c>
      <c r="AK263" s="674">
        <v>48728</v>
      </c>
      <c r="AL263" s="685">
        <v>48731</v>
      </c>
      <c r="AM263" s="362"/>
    </row>
    <row r="264" spans="1:39" x14ac:dyDescent="0.25">
      <c r="A264" s="344">
        <f t="shared" si="28"/>
        <v>268</v>
      </c>
      <c r="B264" s="322" t="str">
        <f t="shared" si="29"/>
        <v>LeasingII</v>
      </c>
      <c r="C264" s="322" t="s">
        <v>67</v>
      </c>
      <c r="D264" s="409" t="str">
        <f t="shared" si="34"/>
        <v>B3 - FARMAR 10K</v>
      </c>
      <c r="E264" s="322" t="str">
        <f t="shared" si="35"/>
        <v>B3</v>
      </c>
      <c r="F264" s="322">
        <v>2050</v>
      </c>
      <c r="G264" s="410" t="e">
        <f>+INDEX(dnc_capex_drivers!$C$2:$C$1048576,MATCH(live_ds!#REF!,dnc_capex_drivers!$B$2:$B$1048576,0),1)</f>
        <v>#REF!</v>
      </c>
      <c r="H264" s="576" t="s">
        <v>911</v>
      </c>
      <c r="I264" s="666" t="s">
        <v>1044</v>
      </c>
      <c r="J264" s="578">
        <v>3</v>
      </c>
      <c r="K264" s="701" t="str">
        <f t="shared" si="30"/>
        <v>LLLLL</v>
      </c>
      <c r="L264" s="579">
        <v>4</v>
      </c>
      <c r="M264" s="521">
        <v>3</v>
      </c>
      <c r="N264" s="523" t="str">
        <f t="shared" si="31"/>
        <v>NEW B3 LGOR</v>
      </c>
      <c r="O264" s="580" t="s">
        <v>75</v>
      </c>
      <c r="P264" s="523">
        <v>100</v>
      </c>
      <c r="Q264" s="523">
        <v>75</v>
      </c>
      <c r="R264" s="581" t="s">
        <v>830</v>
      </c>
      <c r="S264" s="524" t="e">
        <f t="shared" si="32"/>
        <v>#REF!</v>
      </c>
      <c r="T264" s="578" t="s">
        <v>793</v>
      </c>
      <c r="U264" s="581" t="s">
        <v>92</v>
      </c>
      <c r="V264" s="527" t="str">
        <f t="shared" si="33"/>
        <v>LEASINGII TB</v>
      </c>
      <c r="W264" s="668">
        <v>48557</v>
      </c>
      <c r="X264" s="668">
        <v>48526</v>
      </c>
      <c r="Y264" s="668">
        <v>48557</v>
      </c>
      <c r="Z264" s="669">
        <v>48617</v>
      </c>
      <c r="AA264" s="670">
        <v>48648</v>
      </c>
      <c r="AB264" s="670">
        <v>48647</v>
      </c>
      <c r="AC264" s="671">
        <v>48658</v>
      </c>
      <c r="AD264" s="672">
        <v>48668</v>
      </c>
      <c r="AE264" s="673">
        <v>48673</v>
      </c>
      <c r="AF264" s="674">
        <v>48717</v>
      </c>
      <c r="AG264" s="674">
        <v>48718</v>
      </c>
      <c r="AH264" s="675">
        <v>48730</v>
      </c>
      <c r="AI264" s="676">
        <v>48731</v>
      </c>
      <c r="AJ264" s="677">
        <v>48761</v>
      </c>
      <c r="AK264" s="674">
        <v>48738</v>
      </c>
      <c r="AL264" s="678">
        <v>48731</v>
      </c>
      <c r="AM264" s="366"/>
    </row>
    <row r="265" spans="1:39" x14ac:dyDescent="0.25">
      <c r="A265" s="301">
        <f t="shared" si="28"/>
        <v>269</v>
      </c>
      <c r="B265" s="301" t="str">
        <f t="shared" si="29"/>
        <v>LeasingII</v>
      </c>
      <c r="C265" s="301" t="s">
        <v>67</v>
      </c>
      <c r="D265" s="419" t="str">
        <f t="shared" si="34"/>
        <v>B3 - FARMAR 10K</v>
      </c>
      <c r="E265" s="301" t="str">
        <f t="shared" si="35"/>
        <v>B3</v>
      </c>
      <c r="F265" s="301">
        <v>2050</v>
      </c>
      <c r="G265" s="420" t="e">
        <f>+INDEX(dnc_capex_drivers!$C$2:$C$1048576,MATCH(live_ds!#REF!,dnc_capex_drivers!$B$2:$B$1048576,0),1)</f>
        <v>#REF!</v>
      </c>
      <c r="H265" s="501" t="s">
        <v>911</v>
      </c>
      <c r="I265" s="667" t="s">
        <v>1045</v>
      </c>
      <c r="J265" s="509">
        <v>3</v>
      </c>
      <c r="K265" s="700" t="str">
        <f t="shared" si="30"/>
        <v>LLLLL</v>
      </c>
      <c r="L265" s="504">
        <v>4</v>
      </c>
      <c r="M265" s="505">
        <v>4</v>
      </c>
      <c r="N265" s="507" t="str">
        <f t="shared" si="31"/>
        <v>NEW B3 LGOR</v>
      </c>
      <c r="O265" s="506" t="s">
        <v>75</v>
      </c>
      <c r="P265" s="507">
        <v>100</v>
      </c>
      <c r="Q265" s="507">
        <v>75</v>
      </c>
      <c r="R265" s="510" t="s">
        <v>830</v>
      </c>
      <c r="S265" s="508" t="e">
        <f t="shared" si="32"/>
        <v>#REF!</v>
      </c>
      <c r="T265" s="509" t="s">
        <v>793</v>
      </c>
      <c r="U265" s="510" t="s">
        <v>92</v>
      </c>
      <c r="V265" s="511" t="str">
        <f t="shared" si="33"/>
        <v>LEASINGII TB</v>
      </c>
      <c r="W265" s="679">
        <v>48567</v>
      </c>
      <c r="X265" s="679">
        <v>48536</v>
      </c>
      <c r="Y265" s="680">
        <v>48567</v>
      </c>
      <c r="Z265" s="681">
        <v>48627</v>
      </c>
      <c r="AA265" s="680">
        <v>48658</v>
      </c>
      <c r="AB265" s="680">
        <v>48657</v>
      </c>
      <c r="AC265" s="682">
        <v>48668</v>
      </c>
      <c r="AD265" s="682">
        <v>48668</v>
      </c>
      <c r="AE265" s="673">
        <v>48673</v>
      </c>
      <c r="AF265" s="674">
        <v>48717</v>
      </c>
      <c r="AG265" s="674">
        <v>48718</v>
      </c>
      <c r="AH265" s="675">
        <v>48730</v>
      </c>
      <c r="AI265" s="683">
        <v>48731</v>
      </c>
      <c r="AJ265" s="684">
        <v>48761</v>
      </c>
      <c r="AK265" s="674">
        <v>48748</v>
      </c>
      <c r="AL265" s="685">
        <v>48731</v>
      </c>
      <c r="AM265" s="362"/>
    </row>
    <row r="266" spans="1:39" hidden="1" outlineLevel="1" x14ac:dyDescent="0.25">
      <c r="A266" s="344">
        <f t="shared" si="28"/>
        <v>270</v>
      </c>
      <c r="B266" s="322" t="str">
        <f t="shared" si="29"/>
        <v>Ganador</v>
      </c>
      <c r="C266" s="322" t="s">
        <v>67</v>
      </c>
      <c r="D266" s="409" t="str">
        <f t="shared" si="34"/>
        <v>GENERIC - GANADOR</v>
      </c>
      <c r="E266" s="322" t="str">
        <f t="shared" si="35"/>
        <v>GENERIC</v>
      </c>
      <c r="F266" s="322">
        <v>2050</v>
      </c>
      <c r="G266" s="410" t="e">
        <f>+INDEX(dnc_capex_drivers!$C$2:$C$1048576,MATCH(live_ds!#REF!,dnc_capex_drivers!$B$2:$B$1048576,0),1)</f>
        <v>#REF!</v>
      </c>
      <c r="H266" s="618" t="s">
        <v>905</v>
      </c>
      <c r="I266" s="666" t="s">
        <v>1000</v>
      </c>
      <c r="J266" s="578">
        <v>3</v>
      </c>
      <c r="K266" s="701" t="str">
        <f t="shared" si="30"/>
        <v>GGGGG</v>
      </c>
      <c r="L266" s="579">
        <v>4</v>
      </c>
      <c r="M266" s="521">
        <v>1</v>
      </c>
      <c r="N266" s="523" t="str">
        <f t="shared" si="31"/>
        <v>GANADOR</v>
      </c>
      <c r="O266" s="580" t="s">
        <v>75</v>
      </c>
      <c r="P266" s="523">
        <v>100</v>
      </c>
      <c r="Q266" s="523">
        <v>75</v>
      </c>
      <c r="R266" s="581" t="s">
        <v>830</v>
      </c>
      <c r="S266" s="524" t="e">
        <f t="shared" si="32"/>
        <v>#REF!</v>
      </c>
      <c r="T266" s="578" t="s">
        <v>793</v>
      </c>
      <c r="U266" s="581" t="s">
        <v>92</v>
      </c>
      <c r="V266" s="527" t="str">
        <f t="shared" si="33"/>
        <v>GANADOR TB</v>
      </c>
      <c r="W266" s="668">
        <v>48667</v>
      </c>
      <c r="X266" s="668">
        <v>48636</v>
      </c>
      <c r="Y266" s="668">
        <v>48667</v>
      </c>
      <c r="Z266" s="669">
        <v>48727</v>
      </c>
      <c r="AA266" s="670">
        <v>48758</v>
      </c>
      <c r="AB266" s="670">
        <v>48757</v>
      </c>
      <c r="AC266" s="671">
        <v>48768</v>
      </c>
      <c r="AD266" s="672">
        <v>48798</v>
      </c>
      <c r="AE266" s="673">
        <v>48803</v>
      </c>
      <c r="AF266" s="674">
        <v>48847</v>
      </c>
      <c r="AG266" s="674">
        <v>48848</v>
      </c>
      <c r="AH266" s="675">
        <v>48860</v>
      </c>
      <c r="AI266" s="676">
        <v>48861</v>
      </c>
      <c r="AJ266" s="677">
        <v>48891</v>
      </c>
      <c r="AK266" s="674">
        <v>48848</v>
      </c>
      <c r="AL266" s="678">
        <v>48861</v>
      </c>
      <c r="AM266" s="366"/>
    </row>
    <row r="267" spans="1:39" hidden="1" outlineLevel="1" x14ac:dyDescent="0.25">
      <c r="A267" s="301">
        <f t="shared" si="28"/>
        <v>271</v>
      </c>
      <c r="B267" s="301" t="str">
        <f t="shared" si="29"/>
        <v>Ganador</v>
      </c>
      <c r="C267" s="301" t="s">
        <v>67</v>
      </c>
      <c r="D267" s="419" t="str">
        <f t="shared" si="34"/>
        <v>GENERIC - GANADOR</v>
      </c>
      <c r="E267" s="301" t="str">
        <f t="shared" si="35"/>
        <v>GENERIC</v>
      </c>
      <c r="F267" s="301">
        <v>2050</v>
      </c>
      <c r="G267" s="420" t="e">
        <f>+INDEX(dnc_capex_drivers!$C$2:$C$1048576,MATCH(live_ds!#REF!,dnc_capex_drivers!$B$2:$B$1048576,0),1)</f>
        <v>#REF!</v>
      </c>
      <c r="H267" s="501" t="s">
        <v>905</v>
      </c>
      <c r="I267" s="667" t="s">
        <v>1001</v>
      </c>
      <c r="J267" s="509">
        <v>3</v>
      </c>
      <c r="K267" s="700" t="str">
        <f t="shared" si="30"/>
        <v>GGGGG</v>
      </c>
      <c r="L267" s="504">
        <v>4</v>
      </c>
      <c r="M267" s="505">
        <v>2</v>
      </c>
      <c r="N267" s="507" t="str">
        <f t="shared" si="31"/>
        <v>GANADOR</v>
      </c>
      <c r="O267" s="506" t="s">
        <v>75</v>
      </c>
      <c r="P267" s="507">
        <v>100</v>
      </c>
      <c r="Q267" s="507">
        <v>75</v>
      </c>
      <c r="R267" s="510" t="s">
        <v>830</v>
      </c>
      <c r="S267" s="508" t="e">
        <f t="shared" si="32"/>
        <v>#REF!</v>
      </c>
      <c r="T267" s="509" t="s">
        <v>793</v>
      </c>
      <c r="U267" s="510" t="s">
        <v>92</v>
      </c>
      <c r="V267" s="511" t="str">
        <f t="shared" si="33"/>
        <v>GANADOR TB</v>
      </c>
      <c r="W267" s="679">
        <v>48677</v>
      </c>
      <c r="X267" s="679">
        <v>48646</v>
      </c>
      <c r="Y267" s="680">
        <v>48677</v>
      </c>
      <c r="Z267" s="681">
        <v>48737</v>
      </c>
      <c r="AA267" s="680">
        <v>48768</v>
      </c>
      <c r="AB267" s="680">
        <v>48767</v>
      </c>
      <c r="AC267" s="682">
        <v>48778</v>
      </c>
      <c r="AD267" s="682">
        <v>48798</v>
      </c>
      <c r="AE267" s="673">
        <v>48803</v>
      </c>
      <c r="AF267" s="674">
        <v>48847</v>
      </c>
      <c r="AG267" s="674">
        <v>48848</v>
      </c>
      <c r="AH267" s="675">
        <v>48860</v>
      </c>
      <c r="AI267" s="683">
        <v>48861</v>
      </c>
      <c r="AJ267" s="684">
        <v>48891</v>
      </c>
      <c r="AK267" s="674">
        <v>48858</v>
      </c>
      <c r="AL267" s="685">
        <v>48861</v>
      </c>
      <c r="AM267" s="362"/>
    </row>
    <row r="268" spans="1:39" collapsed="1" x14ac:dyDescent="0.25">
      <c r="A268" s="344">
        <f t="shared" si="28"/>
        <v>272</v>
      </c>
      <c r="B268" s="322" t="str">
        <f t="shared" si="29"/>
        <v>LeasingII</v>
      </c>
      <c r="C268" s="322" t="s">
        <v>67</v>
      </c>
      <c r="D268" s="409" t="str">
        <f t="shared" si="34"/>
        <v>B3 - FARMAR 10K</v>
      </c>
      <c r="E268" s="322" t="str">
        <f t="shared" si="35"/>
        <v>B3</v>
      </c>
      <c r="F268" s="322">
        <v>2050</v>
      </c>
      <c r="G268" s="410" t="e">
        <f>+INDEX(dnc_capex_drivers!$C$2:$C$1048576,MATCH(live_ds!#REF!,dnc_capex_drivers!$B$2:$B$1048576,0),1)</f>
        <v>#REF!</v>
      </c>
      <c r="H268" s="576" t="s">
        <v>905</v>
      </c>
      <c r="I268" s="666" t="s">
        <v>1046</v>
      </c>
      <c r="J268" s="578">
        <v>3</v>
      </c>
      <c r="K268" s="701" t="str">
        <f t="shared" si="30"/>
        <v>GGGGG</v>
      </c>
      <c r="L268" s="579">
        <v>4</v>
      </c>
      <c r="M268" s="521">
        <v>3</v>
      </c>
      <c r="N268" s="523" t="str">
        <f t="shared" si="31"/>
        <v>NEW B3 LGOR</v>
      </c>
      <c r="O268" s="580" t="s">
        <v>75</v>
      </c>
      <c r="P268" s="523">
        <v>100</v>
      </c>
      <c r="Q268" s="523">
        <v>75</v>
      </c>
      <c r="R268" s="581" t="s">
        <v>830</v>
      </c>
      <c r="S268" s="524" t="e">
        <f t="shared" si="32"/>
        <v>#REF!</v>
      </c>
      <c r="T268" s="578" t="s">
        <v>793</v>
      </c>
      <c r="U268" s="581" t="s">
        <v>92</v>
      </c>
      <c r="V268" s="527" t="str">
        <f t="shared" si="33"/>
        <v>LEASINGII TB</v>
      </c>
      <c r="W268" s="668">
        <v>48777</v>
      </c>
      <c r="X268" s="668">
        <v>48746</v>
      </c>
      <c r="Y268" s="668">
        <v>48777</v>
      </c>
      <c r="Z268" s="669">
        <v>48837</v>
      </c>
      <c r="AA268" s="670">
        <v>48868</v>
      </c>
      <c r="AB268" s="670">
        <v>48867</v>
      </c>
      <c r="AC268" s="671">
        <v>48878</v>
      </c>
      <c r="AD268" s="672">
        <v>48908</v>
      </c>
      <c r="AE268" s="673">
        <v>48913</v>
      </c>
      <c r="AF268" s="674">
        <v>48957</v>
      </c>
      <c r="AG268" s="674">
        <v>48958</v>
      </c>
      <c r="AH268" s="675">
        <v>48970</v>
      </c>
      <c r="AI268" s="676">
        <v>48971</v>
      </c>
      <c r="AJ268" s="677">
        <v>49001</v>
      </c>
      <c r="AK268" s="674">
        <v>48958</v>
      </c>
      <c r="AL268" s="678">
        <v>48971</v>
      </c>
      <c r="AM268" s="366"/>
    </row>
    <row r="269" spans="1:39" x14ac:dyDescent="0.25">
      <c r="A269" s="301">
        <f t="shared" si="28"/>
        <v>273</v>
      </c>
      <c r="B269" s="301" t="str">
        <f t="shared" si="29"/>
        <v>LeasingII</v>
      </c>
      <c r="C269" s="301" t="s">
        <v>67</v>
      </c>
      <c r="D269" s="419" t="str">
        <f t="shared" si="34"/>
        <v>B3 - FARMAR 10K</v>
      </c>
      <c r="E269" s="301" t="str">
        <f t="shared" si="35"/>
        <v>B3</v>
      </c>
      <c r="F269" s="301">
        <v>2050</v>
      </c>
      <c r="G269" s="420" t="e">
        <f>+INDEX(dnc_capex_drivers!$C$2:$C$1048576,MATCH(live_ds!#REF!,dnc_capex_drivers!$B$2:$B$1048576,0),1)</f>
        <v>#REF!</v>
      </c>
      <c r="H269" s="501" t="s">
        <v>905</v>
      </c>
      <c r="I269" s="667" t="s">
        <v>1047</v>
      </c>
      <c r="J269" s="509">
        <v>3</v>
      </c>
      <c r="K269" s="700" t="str">
        <f t="shared" si="30"/>
        <v>GGGGG</v>
      </c>
      <c r="L269" s="504">
        <v>4</v>
      </c>
      <c r="M269" s="505">
        <v>4</v>
      </c>
      <c r="N269" s="507" t="str">
        <f t="shared" si="31"/>
        <v>NEW B3 LGOR</v>
      </c>
      <c r="O269" s="506" t="s">
        <v>75</v>
      </c>
      <c r="P269" s="507">
        <v>100</v>
      </c>
      <c r="Q269" s="507">
        <v>75</v>
      </c>
      <c r="R269" s="510" t="s">
        <v>830</v>
      </c>
      <c r="S269" s="508" t="e">
        <f t="shared" si="32"/>
        <v>#REF!</v>
      </c>
      <c r="T269" s="509" t="s">
        <v>793</v>
      </c>
      <c r="U269" s="510" t="s">
        <v>92</v>
      </c>
      <c r="V269" s="511" t="str">
        <f t="shared" si="33"/>
        <v>LEASINGII TB</v>
      </c>
      <c r="W269" s="679">
        <v>48787</v>
      </c>
      <c r="X269" s="679">
        <v>48756</v>
      </c>
      <c r="Y269" s="680">
        <v>48787</v>
      </c>
      <c r="Z269" s="681">
        <v>48847</v>
      </c>
      <c r="AA269" s="680">
        <v>48878</v>
      </c>
      <c r="AB269" s="680">
        <v>48877</v>
      </c>
      <c r="AC269" s="682">
        <v>48888</v>
      </c>
      <c r="AD269" s="682">
        <v>48908</v>
      </c>
      <c r="AE269" s="673">
        <v>48913</v>
      </c>
      <c r="AF269" s="674">
        <v>48957</v>
      </c>
      <c r="AG269" s="674">
        <v>48958</v>
      </c>
      <c r="AH269" s="675">
        <v>48970</v>
      </c>
      <c r="AI269" s="683">
        <v>48971</v>
      </c>
      <c r="AJ269" s="684">
        <v>49001</v>
      </c>
      <c r="AK269" s="674">
        <v>48968</v>
      </c>
      <c r="AL269" s="685">
        <v>48971</v>
      </c>
      <c r="AM269" s="362"/>
    </row>
    <row r="270" spans="1:39" x14ac:dyDescent="0.25">
      <c r="A270" s="344">
        <f t="shared" si="28"/>
        <v>274</v>
      </c>
      <c r="B270" s="322" t="str">
        <f t="shared" si="29"/>
        <v>LeasingII</v>
      </c>
      <c r="C270" s="322" t="s">
        <v>67</v>
      </c>
      <c r="D270" s="409" t="str">
        <f t="shared" si="34"/>
        <v>B3 - FARMAR 10K</v>
      </c>
      <c r="E270" s="322" t="str">
        <f t="shared" si="35"/>
        <v>B3</v>
      </c>
      <c r="F270" s="322">
        <v>2050</v>
      </c>
      <c r="G270" s="410" t="e">
        <f>+INDEX(dnc_capex_drivers!$C$2:$C$1048576,MATCH(live_ds!#REF!,dnc_capex_drivers!$B$2:$B$1048576,0),1)</f>
        <v>#REF!</v>
      </c>
      <c r="H270" s="618" t="s">
        <v>905</v>
      </c>
      <c r="I270" s="666" t="s">
        <v>1048</v>
      </c>
      <c r="J270" s="578">
        <v>3</v>
      </c>
      <c r="K270" s="701" t="str">
        <f t="shared" si="30"/>
        <v>GGGGG</v>
      </c>
      <c r="L270" s="579">
        <v>4</v>
      </c>
      <c r="M270" s="521">
        <v>1</v>
      </c>
      <c r="N270" s="523" t="str">
        <f t="shared" si="31"/>
        <v>NEW B3 LGOR</v>
      </c>
      <c r="O270" s="580" t="s">
        <v>75</v>
      </c>
      <c r="P270" s="523">
        <v>100</v>
      </c>
      <c r="Q270" s="523">
        <v>75</v>
      </c>
      <c r="R270" s="581" t="s">
        <v>830</v>
      </c>
      <c r="S270" s="524" t="e">
        <f t="shared" si="32"/>
        <v>#REF!</v>
      </c>
      <c r="T270" s="578" t="s">
        <v>793</v>
      </c>
      <c r="U270" s="581" t="s">
        <v>92</v>
      </c>
      <c r="V270" s="527" t="str">
        <f t="shared" si="33"/>
        <v>LEASINGII TB</v>
      </c>
      <c r="W270" s="668">
        <v>48797</v>
      </c>
      <c r="X270" s="668">
        <v>48766</v>
      </c>
      <c r="Y270" s="668">
        <v>48797</v>
      </c>
      <c r="Z270" s="669">
        <v>48857</v>
      </c>
      <c r="AA270" s="670">
        <v>48888</v>
      </c>
      <c r="AB270" s="670">
        <v>48887</v>
      </c>
      <c r="AC270" s="671">
        <v>48898</v>
      </c>
      <c r="AD270" s="672">
        <v>48908</v>
      </c>
      <c r="AE270" s="673">
        <v>48913</v>
      </c>
      <c r="AF270" s="674">
        <v>48957</v>
      </c>
      <c r="AG270" s="674">
        <v>48958</v>
      </c>
      <c r="AH270" s="675">
        <v>48970</v>
      </c>
      <c r="AI270" s="676">
        <v>48971</v>
      </c>
      <c r="AJ270" s="677">
        <v>49001</v>
      </c>
      <c r="AK270" s="674">
        <v>48978</v>
      </c>
      <c r="AL270" s="678">
        <v>48971</v>
      </c>
      <c r="AM270" s="366"/>
    </row>
    <row r="271" spans="1:39" x14ac:dyDescent="0.25">
      <c r="A271" s="301">
        <f t="shared" si="28"/>
        <v>275</v>
      </c>
      <c r="B271" s="301" t="str">
        <f t="shared" si="29"/>
        <v>LeasingII</v>
      </c>
      <c r="C271" s="301" t="s">
        <v>67</v>
      </c>
      <c r="D271" s="419" t="str">
        <f t="shared" si="34"/>
        <v>B3 - FARMAR 10K</v>
      </c>
      <c r="E271" s="301" t="str">
        <f t="shared" si="35"/>
        <v>B3</v>
      </c>
      <c r="F271" s="301">
        <v>2050</v>
      </c>
      <c r="G271" s="420" t="e">
        <f>+INDEX(dnc_capex_drivers!$C$2:$C$1048576,MATCH(live_ds!#REF!,dnc_capex_drivers!$B$2:$B$1048576,0),1)</f>
        <v>#REF!</v>
      </c>
      <c r="H271" s="501" t="s">
        <v>905</v>
      </c>
      <c r="I271" s="667" t="s">
        <v>1049</v>
      </c>
      <c r="J271" s="509">
        <v>3</v>
      </c>
      <c r="K271" s="700" t="str">
        <f t="shared" si="30"/>
        <v>GGGGG</v>
      </c>
      <c r="L271" s="504">
        <v>4</v>
      </c>
      <c r="M271" s="505">
        <v>2</v>
      </c>
      <c r="N271" s="507" t="str">
        <f t="shared" si="31"/>
        <v>NEW B3 LGOR</v>
      </c>
      <c r="O271" s="506" t="s">
        <v>75</v>
      </c>
      <c r="P271" s="507">
        <v>100</v>
      </c>
      <c r="Q271" s="507">
        <v>75</v>
      </c>
      <c r="R271" s="510" t="s">
        <v>830</v>
      </c>
      <c r="S271" s="508" t="e">
        <f t="shared" si="32"/>
        <v>#REF!</v>
      </c>
      <c r="T271" s="509" t="s">
        <v>793</v>
      </c>
      <c r="U271" s="510" t="s">
        <v>92</v>
      </c>
      <c r="V271" s="511" t="str">
        <f t="shared" si="33"/>
        <v>LEASINGII TB</v>
      </c>
      <c r="W271" s="679">
        <v>48807</v>
      </c>
      <c r="X271" s="679">
        <v>48776</v>
      </c>
      <c r="Y271" s="680">
        <v>48807</v>
      </c>
      <c r="Z271" s="681">
        <v>48867</v>
      </c>
      <c r="AA271" s="680">
        <v>48898</v>
      </c>
      <c r="AB271" s="680">
        <v>48897</v>
      </c>
      <c r="AC271" s="682">
        <v>48908</v>
      </c>
      <c r="AD271" s="682">
        <v>48908</v>
      </c>
      <c r="AE271" s="673">
        <v>48913</v>
      </c>
      <c r="AF271" s="674">
        <v>48957</v>
      </c>
      <c r="AG271" s="674">
        <v>48958</v>
      </c>
      <c r="AH271" s="675">
        <v>48970</v>
      </c>
      <c r="AI271" s="683">
        <v>48971</v>
      </c>
      <c r="AJ271" s="684">
        <v>49001</v>
      </c>
      <c r="AK271" s="674">
        <v>48988</v>
      </c>
      <c r="AL271" s="685">
        <v>48971</v>
      </c>
      <c r="AM271" s="362"/>
    </row>
    <row r="272" spans="1:39" x14ac:dyDescent="0.25">
      <c r="A272" s="344">
        <f t="shared" si="28"/>
        <v>276</v>
      </c>
      <c r="B272" s="322" t="str">
        <f t="shared" si="29"/>
        <v>LeasingII</v>
      </c>
      <c r="C272" s="322" t="s">
        <v>67</v>
      </c>
      <c r="D272" s="409" t="str">
        <f t="shared" si="34"/>
        <v>B3 - FARMAR 10K</v>
      </c>
      <c r="E272" s="322" t="str">
        <f t="shared" si="35"/>
        <v>B3</v>
      </c>
      <c r="F272" s="322">
        <v>2050</v>
      </c>
      <c r="G272" s="410" t="e">
        <f>+INDEX(dnc_capex_drivers!$C$2:$C$1048576,MATCH(live_ds!#REF!,dnc_capex_drivers!$B$2:$B$1048576,0),1)</f>
        <v>#REF!</v>
      </c>
      <c r="H272" s="576" t="s">
        <v>905</v>
      </c>
      <c r="I272" s="666" t="s">
        <v>1050</v>
      </c>
      <c r="J272" s="578">
        <v>3</v>
      </c>
      <c r="K272" s="701" t="str">
        <f t="shared" si="30"/>
        <v>GGGGG</v>
      </c>
      <c r="L272" s="579">
        <v>4</v>
      </c>
      <c r="M272" s="521">
        <v>3</v>
      </c>
      <c r="N272" s="523" t="str">
        <f t="shared" si="31"/>
        <v>NEW B3 LGOR</v>
      </c>
      <c r="O272" s="580" t="s">
        <v>75</v>
      </c>
      <c r="P272" s="523">
        <v>100</v>
      </c>
      <c r="Q272" s="523">
        <v>75</v>
      </c>
      <c r="R272" s="581" t="s">
        <v>830</v>
      </c>
      <c r="S272" s="524" t="e">
        <f t="shared" si="32"/>
        <v>#REF!</v>
      </c>
      <c r="T272" s="578" t="s">
        <v>793</v>
      </c>
      <c r="U272" s="581" t="s">
        <v>92</v>
      </c>
      <c r="V272" s="527" t="str">
        <f t="shared" si="33"/>
        <v>LEASINGII TB</v>
      </c>
      <c r="W272" s="668">
        <v>48907</v>
      </c>
      <c r="X272" s="668">
        <v>48876</v>
      </c>
      <c r="Y272" s="668">
        <v>48907</v>
      </c>
      <c r="Z272" s="669">
        <v>48967</v>
      </c>
      <c r="AA272" s="670">
        <v>48998</v>
      </c>
      <c r="AB272" s="670">
        <v>48997</v>
      </c>
      <c r="AC272" s="671">
        <v>49008</v>
      </c>
      <c r="AD272" s="672">
        <v>49038</v>
      </c>
      <c r="AE272" s="673">
        <v>49043</v>
      </c>
      <c r="AF272" s="674">
        <v>49087</v>
      </c>
      <c r="AG272" s="674">
        <v>49088</v>
      </c>
      <c r="AH272" s="675">
        <v>49100</v>
      </c>
      <c r="AI272" s="676">
        <v>49101</v>
      </c>
      <c r="AJ272" s="677">
        <v>49131</v>
      </c>
      <c r="AK272" s="674">
        <v>49088</v>
      </c>
      <c r="AL272" s="678">
        <v>49101</v>
      </c>
      <c r="AM272" s="366"/>
    </row>
    <row r="273" spans="1:39" x14ac:dyDescent="0.25">
      <c r="A273" s="301">
        <f t="shared" si="28"/>
        <v>277</v>
      </c>
      <c r="B273" s="301" t="str">
        <f t="shared" si="29"/>
        <v>LeasingII</v>
      </c>
      <c r="C273" s="301" t="s">
        <v>67</v>
      </c>
      <c r="D273" s="419" t="str">
        <f t="shared" si="34"/>
        <v>B3 - FARMAR 10K</v>
      </c>
      <c r="E273" s="301" t="str">
        <f t="shared" si="35"/>
        <v>B3</v>
      </c>
      <c r="F273" s="301">
        <v>2050</v>
      </c>
      <c r="G273" s="420" t="e">
        <f>+INDEX(dnc_capex_drivers!$C$2:$C$1048576,MATCH(live_ds!#REF!,dnc_capex_drivers!$B$2:$B$1048576,0),1)</f>
        <v>#REF!</v>
      </c>
      <c r="H273" s="501" t="s">
        <v>905</v>
      </c>
      <c r="I273" s="667" t="s">
        <v>1051</v>
      </c>
      <c r="J273" s="509">
        <v>3</v>
      </c>
      <c r="K273" s="700" t="str">
        <f t="shared" si="30"/>
        <v>GGGGG</v>
      </c>
      <c r="L273" s="504">
        <v>4</v>
      </c>
      <c r="M273" s="505">
        <v>4</v>
      </c>
      <c r="N273" s="507" t="str">
        <f t="shared" si="31"/>
        <v>NEW B3 LGOR</v>
      </c>
      <c r="O273" s="506" t="s">
        <v>75</v>
      </c>
      <c r="P273" s="507">
        <v>100</v>
      </c>
      <c r="Q273" s="507">
        <v>75</v>
      </c>
      <c r="R273" s="510" t="s">
        <v>830</v>
      </c>
      <c r="S273" s="508" t="e">
        <f t="shared" si="32"/>
        <v>#REF!</v>
      </c>
      <c r="T273" s="509" t="s">
        <v>793</v>
      </c>
      <c r="U273" s="510" t="s">
        <v>92</v>
      </c>
      <c r="V273" s="511" t="str">
        <f t="shared" si="33"/>
        <v>LEASINGII TB</v>
      </c>
      <c r="W273" s="679">
        <v>48917</v>
      </c>
      <c r="X273" s="679">
        <v>48886</v>
      </c>
      <c r="Y273" s="680">
        <v>48917</v>
      </c>
      <c r="Z273" s="681">
        <v>48977</v>
      </c>
      <c r="AA273" s="680">
        <v>49008</v>
      </c>
      <c r="AB273" s="680">
        <v>49007</v>
      </c>
      <c r="AC273" s="682">
        <v>49018</v>
      </c>
      <c r="AD273" s="682">
        <v>49038</v>
      </c>
      <c r="AE273" s="673">
        <v>49043</v>
      </c>
      <c r="AF273" s="674">
        <v>49087</v>
      </c>
      <c r="AG273" s="674">
        <v>49088</v>
      </c>
      <c r="AH273" s="675">
        <v>49100</v>
      </c>
      <c r="AI273" s="683">
        <v>49101</v>
      </c>
      <c r="AJ273" s="684">
        <v>49131</v>
      </c>
      <c r="AK273" s="674">
        <v>49098</v>
      </c>
      <c r="AL273" s="685">
        <v>49101</v>
      </c>
      <c r="AM273" s="362"/>
    </row>
    <row r="274" spans="1:39" x14ac:dyDescent="0.25">
      <c r="A274" s="344">
        <f t="shared" si="28"/>
        <v>278</v>
      </c>
      <c r="B274" s="322" t="str">
        <f t="shared" si="29"/>
        <v>LeasingII</v>
      </c>
      <c r="C274" s="322" t="s">
        <v>67</v>
      </c>
      <c r="D274" s="409" t="str">
        <f t="shared" si="34"/>
        <v>B3 - FARMAR 10K</v>
      </c>
      <c r="E274" s="322" t="str">
        <f t="shared" si="35"/>
        <v>B3</v>
      </c>
      <c r="F274" s="322">
        <v>2050</v>
      </c>
      <c r="G274" s="410" t="e">
        <f>+INDEX(dnc_capex_drivers!$C$2:$C$1048576,MATCH(live_ds!#REF!,dnc_capex_drivers!$B$2:$B$1048576,0),1)</f>
        <v>#REF!</v>
      </c>
      <c r="H274" s="576" t="s">
        <v>911</v>
      </c>
      <c r="I274" s="666" t="s">
        <v>1052</v>
      </c>
      <c r="J274" s="578">
        <v>3</v>
      </c>
      <c r="K274" s="701" t="str">
        <f t="shared" si="30"/>
        <v>LLLLL</v>
      </c>
      <c r="L274" s="579">
        <v>4</v>
      </c>
      <c r="M274" s="521">
        <v>1</v>
      </c>
      <c r="N274" s="523" t="str">
        <f t="shared" si="31"/>
        <v>NEW B3 LGOR</v>
      </c>
      <c r="O274" s="580" t="s">
        <v>75</v>
      </c>
      <c r="P274" s="523">
        <v>100</v>
      </c>
      <c r="Q274" s="523">
        <v>75</v>
      </c>
      <c r="R274" s="581" t="s">
        <v>830</v>
      </c>
      <c r="S274" s="524" t="e">
        <f t="shared" si="32"/>
        <v>#REF!</v>
      </c>
      <c r="T274" s="578" t="s">
        <v>793</v>
      </c>
      <c r="U274" s="581" t="s">
        <v>92</v>
      </c>
      <c r="V274" s="527" t="str">
        <f t="shared" si="33"/>
        <v>LEASINGII TB</v>
      </c>
      <c r="W274" s="668">
        <v>48927</v>
      </c>
      <c r="X274" s="668">
        <v>48896</v>
      </c>
      <c r="Y274" s="668">
        <v>48927</v>
      </c>
      <c r="Z274" s="669">
        <v>48987</v>
      </c>
      <c r="AA274" s="670">
        <v>49018</v>
      </c>
      <c r="AB274" s="670">
        <v>49017</v>
      </c>
      <c r="AC274" s="671">
        <v>49028</v>
      </c>
      <c r="AD274" s="672">
        <v>49038</v>
      </c>
      <c r="AE274" s="673">
        <v>49043</v>
      </c>
      <c r="AF274" s="674">
        <v>49087</v>
      </c>
      <c r="AG274" s="674">
        <v>49088</v>
      </c>
      <c r="AH274" s="675">
        <v>49100</v>
      </c>
      <c r="AI274" s="676">
        <v>49101</v>
      </c>
      <c r="AJ274" s="677">
        <v>49131</v>
      </c>
      <c r="AK274" s="674">
        <v>49108</v>
      </c>
      <c r="AL274" s="678">
        <v>49101</v>
      </c>
      <c r="AM274" s="366"/>
    </row>
    <row r="275" spans="1:39" x14ac:dyDescent="0.25">
      <c r="A275" s="301">
        <f t="shared" si="28"/>
        <v>279</v>
      </c>
      <c r="B275" s="301" t="str">
        <f t="shared" si="29"/>
        <v>LeasingII</v>
      </c>
      <c r="C275" s="301" t="s">
        <v>67</v>
      </c>
      <c r="D275" s="419" t="str">
        <f t="shared" si="34"/>
        <v>B3 - FARMAR 10K</v>
      </c>
      <c r="E275" s="301" t="str">
        <f t="shared" si="35"/>
        <v>B3</v>
      </c>
      <c r="F275" s="301">
        <v>2050</v>
      </c>
      <c r="G275" s="420" t="e">
        <f>+INDEX(dnc_capex_drivers!$C$2:$C$1048576,MATCH(live_ds!#REF!,dnc_capex_drivers!$B$2:$B$1048576,0),1)</f>
        <v>#REF!</v>
      </c>
      <c r="H275" s="501" t="s">
        <v>911</v>
      </c>
      <c r="I275" s="667" t="s">
        <v>1053</v>
      </c>
      <c r="J275" s="509">
        <v>3</v>
      </c>
      <c r="K275" s="700" t="str">
        <f t="shared" si="30"/>
        <v>LLLLL</v>
      </c>
      <c r="L275" s="504">
        <v>4</v>
      </c>
      <c r="M275" s="505">
        <v>2</v>
      </c>
      <c r="N275" s="507" t="str">
        <f t="shared" si="31"/>
        <v>NEW B3 LGOR</v>
      </c>
      <c r="O275" s="506" t="s">
        <v>75</v>
      </c>
      <c r="P275" s="507">
        <v>100</v>
      </c>
      <c r="Q275" s="507">
        <v>75</v>
      </c>
      <c r="R275" s="510" t="s">
        <v>830</v>
      </c>
      <c r="S275" s="508" t="e">
        <f t="shared" si="32"/>
        <v>#REF!</v>
      </c>
      <c r="T275" s="509" t="s">
        <v>793</v>
      </c>
      <c r="U275" s="510" t="s">
        <v>92</v>
      </c>
      <c r="V275" s="511" t="str">
        <f t="shared" si="33"/>
        <v>LEASINGII TB</v>
      </c>
      <c r="W275" s="679">
        <v>48937</v>
      </c>
      <c r="X275" s="679">
        <v>48906</v>
      </c>
      <c r="Y275" s="680">
        <v>48937</v>
      </c>
      <c r="Z275" s="681">
        <v>48997</v>
      </c>
      <c r="AA275" s="680">
        <v>49028</v>
      </c>
      <c r="AB275" s="680">
        <v>49027</v>
      </c>
      <c r="AC275" s="682">
        <v>49038</v>
      </c>
      <c r="AD275" s="682">
        <v>49038</v>
      </c>
      <c r="AE275" s="673">
        <v>49043</v>
      </c>
      <c r="AF275" s="674">
        <v>49087</v>
      </c>
      <c r="AG275" s="674">
        <v>49088</v>
      </c>
      <c r="AH275" s="675">
        <v>49100</v>
      </c>
      <c r="AI275" s="683">
        <v>49101</v>
      </c>
      <c r="AJ275" s="684">
        <v>49131</v>
      </c>
      <c r="AK275" s="674">
        <v>49118</v>
      </c>
      <c r="AL275" s="685">
        <v>49101</v>
      </c>
      <c r="AM275" s="362"/>
    </row>
    <row r="276" spans="1:39" x14ac:dyDescent="0.25">
      <c r="A276" s="344">
        <f t="shared" si="28"/>
        <v>280</v>
      </c>
      <c r="B276" s="322" t="str">
        <f t="shared" si="29"/>
        <v>LeasingII</v>
      </c>
      <c r="C276" s="322" t="s">
        <v>67</v>
      </c>
      <c r="D276" s="409" t="str">
        <f t="shared" si="34"/>
        <v>B3 - FARMAR 10K</v>
      </c>
      <c r="E276" s="322" t="str">
        <f t="shared" si="35"/>
        <v>B3</v>
      </c>
      <c r="F276" s="322">
        <v>2050</v>
      </c>
      <c r="G276" s="410" t="e">
        <f>+INDEX(dnc_capex_drivers!$C$2:$C$1048576,MATCH(live_ds!#REF!,dnc_capex_drivers!$B$2:$B$1048576,0),1)</f>
        <v>#REF!</v>
      </c>
      <c r="H276" s="576" t="s">
        <v>911</v>
      </c>
      <c r="I276" s="666" t="s">
        <v>1054</v>
      </c>
      <c r="J276" s="578">
        <v>3</v>
      </c>
      <c r="K276" s="701" t="str">
        <f t="shared" si="30"/>
        <v>LLLLL</v>
      </c>
      <c r="L276" s="579">
        <v>4</v>
      </c>
      <c r="M276" s="521">
        <v>3</v>
      </c>
      <c r="N276" s="523" t="str">
        <f t="shared" si="31"/>
        <v>NEW B3 LGOR</v>
      </c>
      <c r="O276" s="580" t="s">
        <v>75</v>
      </c>
      <c r="P276" s="523">
        <v>100</v>
      </c>
      <c r="Q276" s="523">
        <v>75</v>
      </c>
      <c r="R276" s="581" t="s">
        <v>830</v>
      </c>
      <c r="S276" s="524" t="e">
        <f t="shared" si="32"/>
        <v>#REF!</v>
      </c>
      <c r="T276" s="578" t="s">
        <v>793</v>
      </c>
      <c r="U276" s="581" t="s">
        <v>92</v>
      </c>
      <c r="V276" s="527" t="str">
        <f t="shared" si="33"/>
        <v>LEASINGII TB</v>
      </c>
      <c r="W276" s="668">
        <v>49037</v>
      </c>
      <c r="X276" s="668">
        <v>49006</v>
      </c>
      <c r="Y276" s="668">
        <v>49037</v>
      </c>
      <c r="Z276" s="669">
        <v>49097</v>
      </c>
      <c r="AA276" s="670">
        <v>49128</v>
      </c>
      <c r="AB276" s="670">
        <v>49127</v>
      </c>
      <c r="AC276" s="671">
        <v>49138</v>
      </c>
      <c r="AD276" s="672">
        <v>49168</v>
      </c>
      <c r="AE276" s="673">
        <v>49173</v>
      </c>
      <c r="AF276" s="674">
        <v>49217</v>
      </c>
      <c r="AG276" s="674">
        <v>49218</v>
      </c>
      <c r="AH276" s="675">
        <v>49230</v>
      </c>
      <c r="AI276" s="676">
        <v>49231</v>
      </c>
      <c r="AJ276" s="677">
        <v>49261</v>
      </c>
      <c r="AK276" s="674">
        <v>49218</v>
      </c>
      <c r="AL276" s="678">
        <v>49231</v>
      </c>
      <c r="AM276" s="366"/>
    </row>
    <row r="277" spans="1:39" x14ac:dyDescent="0.25">
      <c r="A277" s="301">
        <f t="shared" si="28"/>
        <v>281</v>
      </c>
      <c r="B277" s="301" t="str">
        <f t="shared" si="29"/>
        <v>LeasingII</v>
      </c>
      <c r="C277" s="301" t="s">
        <v>67</v>
      </c>
      <c r="D277" s="419" t="str">
        <f t="shared" si="34"/>
        <v>B3 - FARMAR 10K</v>
      </c>
      <c r="E277" s="301" t="str">
        <f t="shared" si="35"/>
        <v>B3</v>
      </c>
      <c r="F277" s="301">
        <v>2050</v>
      </c>
      <c r="G277" s="420" t="e">
        <f>+INDEX(dnc_capex_drivers!$C$2:$C$1048576,MATCH(live_ds!#REF!,dnc_capex_drivers!$B$2:$B$1048576,0),1)</f>
        <v>#REF!</v>
      </c>
      <c r="H277" s="501" t="s">
        <v>911</v>
      </c>
      <c r="I277" s="667" t="s">
        <v>1055</v>
      </c>
      <c r="J277" s="509">
        <v>3</v>
      </c>
      <c r="K277" s="700" t="str">
        <f t="shared" si="30"/>
        <v>LLLLL</v>
      </c>
      <c r="L277" s="504">
        <v>4</v>
      </c>
      <c r="M277" s="505">
        <v>4</v>
      </c>
      <c r="N277" s="507" t="str">
        <f t="shared" si="31"/>
        <v>NEW B3 LGOR</v>
      </c>
      <c r="O277" s="506" t="s">
        <v>75</v>
      </c>
      <c r="P277" s="507">
        <v>100</v>
      </c>
      <c r="Q277" s="507">
        <v>75</v>
      </c>
      <c r="R277" s="510" t="s">
        <v>830</v>
      </c>
      <c r="S277" s="508" t="e">
        <f t="shared" si="32"/>
        <v>#REF!</v>
      </c>
      <c r="T277" s="509" t="s">
        <v>793</v>
      </c>
      <c r="U277" s="510" t="s">
        <v>92</v>
      </c>
      <c r="V277" s="511" t="str">
        <f t="shared" si="33"/>
        <v>LEASINGII TB</v>
      </c>
      <c r="W277" s="679">
        <v>49047</v>
      </c>
      <c r="X277" s="679">
        <v>49016</v>
      </c>
      <c r="Y277" s="680">
        <v>49047</v>
      </c>
      <c r="Z277" s="681">
        <v>49107</v>
      </c>
      <c r="AA277" s="680">
        <v>49138</v>
      </c>
      <c r="AB277" s="680">
        <v>49137</v>
      </c>
      <c r="AC277" s="682">
        <v>49148</v>
      </c>
      <c r="AD277" s="682">
        <v>49168</v>
      </c>
      <c r="AE277" s="673">
        <v>49173</v>
      </c>
      <c r="AF277" s="674">
        <v>49217</v>
      </c>
      <c r="AG277" s="674">
        <v>49218</v>
      </c>
      <c r="AH277" s="675">
        <v>49230</v>
      </c>
      <c r="AI277" s="683">
        <v>49231</v>
      </c>
      <c r="AJ277" s="684">
        <v>49261</v>
      </c>
      <c r="AK277" s="674">
        <v>49228</v>
      </c>
      <c r="AL277" s="685">
        <v>49231</v>
      </c>
      <c r="AM277" s="362"/>
    </row>
    <row r="278" spans="1:39" x14ac:dyDescent="0.25">
      <c r="A278" s="344">
        <f t="shared" si="28"/>
        <v>282</v>
      </c>
      <c r="B278" s="322" t="str">
        <f t="shared" si="29"/>
        <v>LeasingII</v>
      </c>
      <c r="C278" s="322" t="s">
        <v>67</v>
      </c>
      <c r="D278" s="409" t="str">
        <f t="shared" si="34"/>
        <v>B3 - FARMAR 10K</v>
      </c>
      <c r="E278" s="322" t="str">
        <f t="shared" si="35"/>
        <v>B3</v>
      </c>
      <c r="F278" s="322">
        <v>2050</v>
      </c>
      <c r="G278" s="410" t="e">
        <f>+INDEX(dnc_capex_drivers!$C$2:$C$1048576,MATCH(live_ds!#REF!,dnc_capex_drivers!$B$2:$B$1048576,0),1)</f>
        <v>#REF!</v>
      </c>
      <c r="H278" s="576" t="s">
        <v>911</v>
      </c>
      <c r="I278" s="666" t="s">
        <v>1056</v>
      </c>
      <c r="J278" s="578">
        <v>3</v>
      </c>
      <c r="K278" s="701" t="str">
        <f t="shared" si="30"/>
        <v>LLLLL</v>
      </c>
      <c r="L278" s="579">
        <v>4</v>
      </c>
      <c r="M278" s="521">
        <v>1</v>
      </c>
      <c r="N278" s="523" t="str">
        <f t="shared" si="31"/>
        <v>NEW B3 LGOR</v>
      </c>
      <c r="O278" s="580" t="s">
        <v>75</v>
      </c>
      <c r="P278" s="523">
        <v>100</v>
      </c>
      <c r="Q278" s="523">
        <v>75</v>
      </c>
      <c r="R278" s="581" t="s">
        <v>830</v>
      </c>
      <c r="S278" s="524" t="e">
        <f t="shared" si="32"/>
        <v>#REF!</v>
      </c>
      <c r="T278" s="578" t="s">
        <v>793</v>
      </c>
      <c r="U278" s="581" t="s">
        <v>92</v>
      </c>
      <c r="V278" s="527" t="str">
        <f t="shared" si="33"/>
        <v>LEASINGII TB</v>
      </c>
      <c r="W278" s="668">
        <v>49057</v>
      </c>
      <c r="X278" s="668">
        <v>49026</v>
      </c>
      <c r="Y278" s="668">
        <v>49057</v>
      </c>
      <c r="Z278" s="669">
        <v>49117</v>
      </c>
      <c r="AA278" s="670">
        <v>49148</v>
      </c>
      <c r="AB278" s="670">
        <v>49147</v>
      </c>
      <c r="AC278" s="671">
        <v>49158</v>
      </c>
      <c r="AD278" s="672">
        <v>49168</v>
      </c>
      <c r="AE278" s="673">
        <v>49173</v>
      </c>
      <c r="AF278" s="674">
        <v>49217</v>
      </c>
      <c r="AG278" s="674">
        <v>49218</v>
      </c>
      <c r="AH278" s="675">
        <v>49230</v>
      </c>
      <c r="AI278" s="676">
        <v>49231</v>
      </c>
      <c r="AJ278" s="677">
        <v>49261</v>
      </c>
      <c r="AK278" s="674">
        <v>49238</v>
      </c>
      <c r="AL278" s="678">
        <v>49231</v>
      </c>
      <c r="AM278" s="366"/>
    </row>
    <row r="279" spans="1:39" x14ac:dyDescent="0.25">
      <c r="A279" s="301">
        <f t="shared" si="28"/>
        <v>283</v>
      </c>
      <c r="B279" s="301" t="str">
        <f t="shared" si="29"/>
        <v>LeasingII</v>
      </c>
      <c r="C279" s="301" t="s">
        <v>67</v>
      </c>
      <c r="D279" s="419" t="str">
        <f t="shared" si="34"/>
        <v>B3 - FARMAR 10K</v>
      </c>
      <c r="E279" s="301" t="str">
        <f t="shared" si="35"/>
        <v>B3</v>
      </c>
      <c r="F279" s="301">
        <v>2050</v>
      </c>
      <c r="G279" s="420" t="e">
        <f>+INDEX(dnc_capex_drivers!$C$2:$C$1048576,MATCH(live_ds!#REF!,dnc_capex_drivers!$B$2:$B$1048576,0),1)</f>
        <v>#REF!</v>
      </c>
      <c r="H279" s="501" t="s">
        <v>911</v>
      </c>
      <c r="I279" s="667" t="s">
        <v>1057</v>
      </c>
      <c r="J279" s="509">
        <v>3</v>
      </c>
      <c r="K279" s="700" t="str">
        <f t="shared" si="30"/>
        <v>LLLLL</v>
      </c>
      <c r="L279" s="504">
        <v>4</v>
      </c>
      <c r="M279" s="505">
        <v>2</v>
      </c>
      <c r="N279" s="507" t="str">
        <f t="shared" si="31"/>
        <v>NEW B3 LGOR</v>
      </c>
      <c r="O279" s="506" t="s">
        <v>75</v>
      </c>
      <c r="P279" s="507">
        <v>100</v>
      </c>
      <c r="Q279" s="507">
        <v>75</v>
      </c>
      <c r="R279" s="510" t="s">
        <v>830</v>
      </c>
      <c r="S279" s="508" t="e">
        <f t="shared" si="32"/>
        <v>#REF!</v>
      </c>
      <c r="T279" s="509" t="s">
        <v>793</v>
      </c>
      <c r="U279" s="510" t="s">
        <v>92</v>
      </c>
      <c r="V279" s="511" t="str">
        <f t="shared" si="33"/>
        <v>LEASINGII TB</v>
      </c>
      <c r="W279" s="679">
        <v>49067</v>
      </c>
      <c r="X279" s="679">
        <v>49036</v>
      </c>
      <c r="Y279" s="680">
        <v>49067</v>
      </c>
      <c r="Z279" s="681">
        <v>49127</v>
      </c>
      <c r="AA279" s="680">
        <v>49158</v>
      </c>
      <c r="AB279" s="680">
        <v>49157</v>
      </c>
      <c r="AC279" s="682">
        <v>49168</v>
      </c>
      <c r="AD279" s="682">
        <v>49168</v>
      </c>
      <c r="AE279" s="673">
        <v>49173</v>
      </c>
      <c r="AF279" s="674">
        <v>49217</v>
      </c>
      <c r="AG279" s="674">
        <v>49218</v>
      </c>
      <c r="AH279" s="675">
        <v>49230</v>
      </c>
      <c r="AI279" s="683">
        <v>49231</v>
      </c>
      <c r="AJ279" s="684">
        <v>49261</v>
      </c>
      <c r="AK279" s="674">
        <v>49248</v>
      </c>
      <c r="AL279" s="685">
        <v>49231</v>
      </c>
      <c r="AM279" s="362"/>
    </row>
    <row r="280" spans="1:39" x14ac:dyDescent="0.25">
      <c r="A280" s="344">
        <f t="shared" si="28"/>
        <v>284</v>
      </c>
      <c r="B280" s="322" t="str">
        <f t="shared" si="29"/>
        <v>LeasingII</v>
      </c>
      <c r="C280" s="322" t="s">
        <v>67</v>
      </c>
      <c r="D280" s="409" t="str">
        <f t="shared" si="34"/>
        <v>B3 - FARMAR 10K</v>
      </c>
      <c r="E280" s="322" t="str">
        <f t="shared" si="35"/>
        <v>B3</v>
      </c>
      <c r="F280" s="322">
        <v>2050</v>
      </c>
      <c r="G280" s="410" t="e">
        <f>+INDEX(dnc_capex_drivers!$C$2:$C$1048576,MATCH(live_ds!#REF!,dnc_capex_drivers!$B$2:$B$1048576,0),1)</f>
        <v>#REF!</v>
      </c>
      <c r="H280" s="576" t="s">
        <v>911</v>
      </c>
      <c r="I280" s="666" t="s">
        <v>1058</v>
      </c>
      <c r="J280" s="578">
        <v>3</v>
      </c>
      <c r="K280" s="701" t="str">
        <f t="shared" si="30"/>
        <v>LLLLL</v>
      </c>
      <c r="L280" s="579">
        <v>4</v>
      </c>
      <c r="M280" s="521">
        <v>3</v>
      </c>
      <c r="N280" s="523" t="str">
        <f t="shared" si="31"/>
        <v>NEW B3 LGOR</v>
      </c>
      <c r="O280" s="580" t="s">
        <v>75</v>
      </c>
      <c r="P280" s="523">
        <v>100</v>
      </c>
      <c r="Q280" s="523">
        <v>75</v>
      </c>
      <c r="R280" s="581" t="s">
        <v>830</v>
      </c>
      <c r="S280" s="524" t="e">
        <f t="shared" si="32"/>
        <v>#REF!</v>
      </c>
      <c r="T280" s="578" t="s">
        <v>793</v>
      </c>
      <c r="U280" s="581" t="s">
        <v>92</v>
      </c>
      <c r="V280" s="527" t="str">
        <f t="shared" si="33"/>
        <v>LEASINGII TB</v>
      </c>
      <c r="W280" s="668">
        <v>49167</v>
      </c>
      <c r="X280" s="668">
        <v>49136</v>
      </c>
      <c r="Y280" s="668">
        <v>49167</v>
      </c>
      <c r="Z280" s="669">
        <v>49227</v>
      </c>
      <c r="AA280" s="670">
        <v>49258</v>
      </c>
      <c r="AB280" s="670">
        <v>49257</v>
      </c>
      <c r="AC280" s="671">
        <v>49268</v>
      </c>
      <c r="AD280" s="672">
        <v>49298</v>
      </c>
      <c r="AE280" s="673">
        <v>49303</v>
      </c>
      <c r="AF280" s="674">
        <v>49347</v>
      </c>
      <c r="AG280" s="674">
        <v>49348</v>
      </c>
      <c r="AH280" s="675">
        <v>49360</v>
      </c>
      <c r="AI280" s="676">
        <v>49361</v>
      </c>
      <c r="AJ280" s="677">
        <v>49391</v>
      </c>
      <c r="AK280" s="674">
        <v>49348</v>
      </c>
      <c r="AL280" s="678">
        <v>49361</v>
      </c>
      <c r="AM280" s="366"/>
    </row>
    <row r="281" spans="1:39" x14ac:dyDescent="0.25">
      <c r="A281" s="301">
        <f t="shared" si="28"/>
        <v>285</v>
      </c>
      <c r="B281" s="301" t="str">
        <f t="shared" si="29"/>
        <v>LeasingII</v>
      </c>
      <c r="C281" s="301" t="s">
        <v>67</v>
      </c>
      <c r="D281" s="419" t="str">
        <f t="shared" si="34"/>
        <v>B3 - FARMAR 10K</v>
      </c>
      <c r="E281" s="301" t="str">
        <f t="shared" si="35"/>
        <v>B3</v>
      </c>
      <c r="F281" s="301">
        <v>2050</v>
      </c>
      <c r="G281" s="420" t="e">
        <f>+INDEX(dnc_capex_drivers!$C$2:$C$1048576,MATCH(live_ds!#REF!,dnc_capex_drivers!$B$2:$B$1048576,0),1)</f>
        <v>#REF!</v>
      </c>
      <c r="H281" s="501" t="s">
        <v>911</v>
      </c>
      <c r="I281" s="667" t="s">
        <v>1059</v>
      </c>
      <c r="J281" s="509">
        <v>3</v>
      </c>
      <c r="K281" s="700" t="str">
        <f t="shared" si="30"/>
        <v>LLLLL</v>
      </c>
      <c r="L281" s="504">
        <v>4</v>
      </c>
      <c r="M281" s="505">
        <v>4</v>
      </c>
      <c r="N281" s="507" t="str">
        <f t="shared" si="31"/>
        <v>NEW B3 LGOR</v>
      </c>
      <c r="O281" s="506" t="s">
        <v>75</v>
      </c>
      <c r="P281" s="507">
        <v>100</v>
      </c>
      <c r="Q281" s="507">
        <v>75</v>
      </c>
      <c r="R281" s="510" t="s">
        <v>830</v>
      </c>
      <c r="S281" s="508" t="e">
        <f t="shared" si="32"/>
        <v>#REF!</v>
      </c>
      <c r="T281" s="509" t="s">
        <v>793</v>
      </c>
      <c r="U281" s="510" t="s">
        <v>92</v>
      </c>
      <c r="V281" s="511" t="str">
        <f t="shared" si="33"/>
        <v>LEASINGII TB</v>
      </c>
      <c r="W281" s="679">
        <v>49177</v>
      </c>
      <c r="X281" s="679">
        <v>49146</v>
      </c>
      <c r="Y281" s="680">
        <v>49177</v>
      </c>
      <c r="Z281" s="681">
        <v>49237</v>
      </c>
      <c r="AA281" s="680">
        <v>49268</v>
      </c>
      <c r="AB281" s="680">
        <v>49267</v>
      </c>
      <c r="AC281" s="682">
        <v>49278</v>
      </c>
      <c r="AD281" s="682">
        <v>49298</v>
      </c>
      <c r="AE281" s="673">
        <v>49303</v>
      </c>
      <c r="AF281" s="674">
        <v>49347</v>
      </c>
      <c r="AG281" s="674">
        <v>49348</v>
      </c>
      <c r="AH281" s="675">
        <v>49360</v>
      </c>
      <c r="AI281" s="683">
        <v>49361</v>
      </c>
      <c r="AJ281" s="684">
        <v>49391</v>
      </c>
      <c r="AK281" s="674">
        <v>49358</v>
      </c>
      <c r="AL281" s="685">
        <v>49361</v>
      </c>
      <c r="AM281" s="362"/>
    </row>
    <row r="282" spans="1:39" x14ac:dyDescent="0.25">
      <c r="A282" s="344">
        <f t="shared" si="28"/>
        <v>286</v>
      </c>
      <c r="B282" s="322" t="str">
        <f t="shared" si="29"/>
        <v>LeasingII</v>
      </c>
      <c r="C282" s="322" t="s">
        <v>67</v>
      </c>
      <c r="D282" s="409" t="str">
        <f t="shared" si="34"/>
        <v>B3 - FARMAR 10K</v>
      </c>
      <c r="E282" s="322" t="str">
        <f t="shared" si="35"/>
        <v>B3</v>
      </c>
      <c r="F282" s="322">
        <v>2050</v>
      </c>
      <c r="G282" s="410" t="e">
        <f>+INDEX(dnc_capex_drivers!$C$2:$C$1048576,MATCH(live_ds!#REF!,dnc_capex_drivers!$B$2:$B$1048576,0),1)</f>
        <v>#REF!</v>
      </c>
      <c r="H282" s="576" t="s">
        <v>911</v>
      </c>
      <c r="I282" s="666" t="s">
        <v>1060</v>
      </c>
      <c r="J282" s="578">
        <v>3</v>
      </c>
      <c r="K282" s="701" t="str">
        <f t="shared" si="30"/>
        <v>LLLLL</v>
      </c>
      <c r="L282" s="579">
        <v>4</v>
      </c>
      <c r="M282" s="521">
        <v>1</v>
      </c>
      <c r="N282" s="523" t="str">
        <f t="shared" si="31"/>
        <v>NEW B3 LGOR</v>
      </c>
      <c r="O282" s="580" t="s">
        <v>75</v>
      </c>
      <c r="P282" s="523">
        <v>100</v>
      </c>
      <c r="Q282" s="523">
        <v>75</v>
      </c>
      <c r="R282" s="581" t="s">
        <v>830</v>
      </c>
      <c r="S282" s="524" t="e">
        <f t="shared" si="32"/>
        <v>#REF!</v>
      </c>
      <c r="T282" s="578" t="s">
        <v>793</v>
      </c>
      <c r="U282" s="581" t="s">
        <v>92</v>
      </c>
      <c r="V282" s="527" t="str">
        <f t="shared" si="33"/>
        <v>LEASINGII TB</v>
      </c>
      <c r="W282" s="668">
        <v>49187</v>
      </c>
      <c r="X282" s="668">
        <v>49156</v>
      </c>
      <c r="Y282" s="668">
        <v>49187</v>
      </c>
      <c r="Z282" s="669">
        <v>49247</v>
      </c>
      <c r="AA282" s="670">
        <v>49278</v>
      </c>
      <c r="AB282" s="670">
        <v>49277</v>
      </c>
      <c r="AC282" s="671">
        <v>49288</v>
      </c>
      <c r="AD282" s="672">
        <v>49298</v>
      </c>
      <c r="AE282" s="673">
        <v>49303</v>
      </c>
      <c r="AF282" s="674">
        <v>49347</v>
      </c>
      <c r="AG282" s="674">
        <v>49348</v>
      </c>
      <c r="AH282" s="675">
        <v>49360</v>
      </c>
      <c r="AI282" s="676">
        <v>49361</v>
      </c>
      <c r="AJ282" s="677">
        <v>49391</v>
      </c>
      <c r="AK282" s="674">
        <v>49368</v>
      </c>
      <c r="AL282" s="678">
        <v>49361</v>
      </c>
      <c r="AM282" s="366"/>
    </row>
    <row r="283" spans="1:39" x14ac:dyDescent="0.25">
      <c r="A283" s="301">
        <f t="shared" si="28"/>
        <v>287</v>
      </c>
      <c r="B283" s="301" t="str">
        <f t="shared" si="29"/>
        <v>LeasingII</v>
      </c>
      <c r="C283" s="301" t="s">
        <v>67</v>
      </c>
      <c r="D283" s="419" t="str">
        <f t="shared" si="34"/>
        <v>B3 - FARMAR 10K</v>
      </c>
      <c r="E283" s="301" t="str">
        <f t="shared" si="35"/>
        <v>B3</v>
      </c>
      <c r="F283" s="301">
        <v>2050</v>
      </c>
      <c r="G283" s="420" t="e">
        <f>+INDEX(dnc_capex_drivers!$C$2:$C$1048576,MATCH(live_ds!#REF!,dnc_capex_drivers!$B$2:$B$1048576,0),1)</f>
        <v>#REF!</v>
      </c>
      <c r="H283" s="501" t="s">
        <v>911</v>
      </c>
      <c r="I283" s="667" t="s">
        <v>1061</v>
      </c>
      <c r="J283" s="509">
        <v>3</v>
      </c>
      <c r="K283" s="700" t="str">
        <f t="shared" si="30"/>
        <v>LLLLL</v>
      </c>
      <c r="L283" s="504">
        <v>4</v>
      </c>
      <c r="M283" s="505">
        <v>2</v>
      </c>
      <c r="N283" s="507" t="str">
        <f t="shared" si="31"/>
        <v>NEW B3 LGOR</v>
      </c>
      <c r="O283" s="506" t="s">
        <v>75</v>
      </c>
      <c r="P283" s="507">
        <v>100</v>
      </c>
      <c r="Q283" s="507">
        <v>75</v>
      </c>
      <c r="R283" s="510" t="s">
        <v>830</v>
      </c>
      <c r="S283" s="508" t="e">
        <f t="shared" si="32"/>
        <v>#REF!</v>
      </c>
      <c r="T283" s="509" t="s">
        <v>793</v>
      </c>
      <c r="U283" s="510" t="s">
        <v>92</v>
      </c>
      <c r="V283" s="511" t="str">
        <f t="shared" si="33"/>
        <v>LEASINGII TB</v>
      </c>
      <c r="W283" s="679">
        <v>49197</v>
      </c>
      <c r="X283" s="679">
        <v>49166</v>
      </c>
      <c r="Y283" s="680">
        <v>49197</v>
      </c>
      <c r="Z283" s="681">
        <v>49257</v>
      </c>
      <c r="AA283" s="680">
        <v>49288</v>
      </c>
      <c r="AB283" s="680">
        <v>49287</v>
      </c>
      <c r="AC283" s="682">
        <v>49298</v>
      </c>
      <c r="AD283" s="682">
        <v>49298</v>
      </c>
      <c r="AE283" s="673">
        <v>49303</v>
      </c>
      <c r="AF283" s="674">
        <v>49347</v>
      </c>
      <c r="AG283" s="674">
        <v>49348</v>
      </c>
      <c r="AH283" s="675">
        <v>49360</v>
      </c>
      <c r="AI283" s="683">
        <v>49361</v>
      </c>
      <c r="AJ283" s="684">
        <v>49391</v>
      </c>
      <c r="AK283" s="674">
        <v>49378</v>
      </c>
      <c r="AL283" s="685">
        <v>49361</v>
      </c>
      <c r="AM283" s="362"/>
    </row>
    <row r="284" spans="1:39" x14ac:dyDescent="0.25">
      <c r="D284" s="436"/>
      <c r="M284" s="521"/>
    </row>
    <row r="285" spans="1:39" x14ac:dyDescent="0.25">
      <c r="D285" s="436"/>
      <c r="M285" s="505"/>
    </row>
    <row r="286" spans="1:39" x14ac:dyDescent="0.25">
      <c r="D286" s="436"/>
      <c r="M286" s="521"/>
    </row>
    <row r="287" spans="1:39" x14ac:dyDescent="0.25">
      <c r="D287" s="436"/>
      <c r="M287" s="505"/>
    </row>
    <row r="288" spans="1:39" x14ac:dyDescent="0.25">
      <c r="D288" s="436"/>
      <c r="M288" s="521"/>
    </row>
    <row r="289" spans="4:13" x14ac:dyDescent="0.25">
      <c r="D289" s="436"/>
      <c r="M289" s="505"/>
    </row>
    <row r="290" spans="4:13" x14ac:dyDescent="0.25">
      <c r="D290" s="436"/>
      <c r="M290" s="521"/>
    </row>
    <row r="291" spans="4:13" x14ac:dyDescent="0.25">
      <c r="D291" s="436"/>
      <c r="M291" s="505"/>
    </row>
    <row r="292" spans="4:13" x14ac:dyDescent="0.25">
      <c r="D292" s="436"/>
      <c r="M292" s="521"/>
    </row>
    <row r="293" spans="4:13" x14ac:dyDescent="0.25">
      <c r="D293" s="436"/>
      <c r="M293" s="505"/>
    </row>
    <row r="294" spans="4:13" x14ac:dyDescent="0.25">
      <c r="D294" s="436"/>
    </row>
    <row r="295" spans="4:13" x14ac:dyDescent="0.25">
      <c r="D295" s="436"/>
    </row>
    <row r="296" spans="4:13" x14ac:dyDescent="0.25">
      <c r="D296" s="436"/>
    </row>
    <row r="297" spans="4:13" x14ac:dyDescent="0.25">
      <c r="D297" s="436"/>
    </row>
    <row r="298" spans="4:13" x14ac:dyDescent="0.25">
      <c r="D298" s="436"/>
    </row>
    <row r="299" spans="4:13" x14ac:dyDescent="0.25">
      <c r="D299" s="436"/>
    </row>
    <row r="300" spans="4:13" x14ac:dyDescent="0.25">
      <c r="D300" s="436"/>
    </row>
    <row r="301" spans="4:13" x14ac:dyDescent="0.25">
      <c r="D301" s="436"/>
    </row>
    <row r="302" spans="4:13" x14ac:dyDescent="0.25">
      <c r="D302" s="436"/>
    </row>
    <row r="303" spans="4:13" x14ac:dyDescent="0.25">
      <c r="D303" s="436"/>
    </row>
    <row r="304" spans="4:13" x14ac:dyDescent="0.25">
      <c r="D304" s="436"/>
    </row>
    <row r="305" spans="4:4" x14ac:dyDescent="0.25">
      <c r="D305" s="436"/>
    </row>
    <row r="306" spans="4:4" x14ac:dyDescent="0.25">
      <c r="D306" s="436"/>
    </row>
    <row r="307" spans="4:4" x14ac:dyDescent="0.25">
      <c r="D307" s="436"/>
    </row>
    <row r="308" spans="4:4" x14ac:dyDescent="0.25">
      <c r="D308" s="436"/>
    </row>
    <row r="309" spans="4:4" x14ac:dyDescent="0.25">
      <c r="D309" s="436"/>
    </row>
    <row r="310" spans="4:4" x14ac:dyDescent="0.25">
      <c r="D310" s="436"/>
    </row>
    <row r="311" spans="4:4" x14ac:dyDescent="0.25">
      <c r="D311" s="436"/>
    </row>
    <row r="312" spans="4:4" x14ac:dyDescent="0.25">
      <c r="D312" s="436"/>
    </row>
    <row r="313" spans="4:4" x14ac:dyDescent="0.25">
      <c r="D313" s="436"/>
    </row>
    <row r="314" spans="4:4" x14ac:dyDescent="0.25">
      <c r="D314" s="436"/>
    </row>
    <row r="315" spans="4:4" x14ac:dyDescent="0.25">
      <c r="D315" s="436"/>
    </row>
    <row r="316" spans="4:4" x14ac:dyDescent="0.25">
      <c r="D316" s="436"/>
    </row>
    <row r="317" spans="4:4" x14ac:dyDescent="0.25">
      <c r="D317" s="436"/>
    </row>
    <row r="318" spans="4:4" x14ac:dyDescent="0.25">
      <c r="D318" s="436"/>
    </row>
    <row r="319" spans="4:4" x14ac:dyDescent="0.25">
      <c r="D319" s="436"/>
    </row>
    <row r="320" spans="4:4" x14ac:dyDescent="0.25">
      <c r="D320" s="436"/>
    </row>
    <row r="321" spans="4:4" x14ac:dyDescent="0.25">
      <c r="D321" s="436"/>
    </row>
    <row r="322" spans="4:4" x14ac:dyDescent="0.25">
      <c r="D322" s="436"/>
    </row>
    <row r="323" spans="4:4" x14ac:dyDescent="0.25">
      <c r="D323" s="436"/>
    </row>
    <row r="324" spans="4:4" x14ac:dyDescent="0.25">
      <c r="D324" s="436"/>
    </row>
    <row r="325" spans="4:4" x14ac:dyDescent="0.25">
      <c r="D325" s="436"/>
    </row>
    <row r="326" spans="4:4" x14ac:dyDescent="0.25">
      <c r="D326" s="436"/>
    </row>
    <row r="327" spans="4:4" x14ac:dyDescent="0.25">
      <c r="D327" s="436"/>
    </row>
    <row r="328" spans="4:4" x14ac:dyDescent="0.25">
      <c r="D328" s="436"/>
    </row>
    <row r="329" spans="4:4" x14ac:dyDescent="0.25">
      <c r="D329" s="436"/>
    </row>
    <row r="330" spans="4:4" x14ac:dyDescent="0.25">
      <c r="D330" s="436"/>
    </row>
    <row r="331" spans="4:4" x14ac:dyDescent="0.25">
      <c r="D331" s="436"/>
    </row>
    <row r="332" spans="4:4" x14ac:dyDescent="0.25">
      <c r="D332" s="436"/>
    </row>
    <row r="333" spans="4:4" x14ac:dyDescent="0.25">
      <c r="D333" s="436"/>
    </row>
    <row r="334" spans="4:4" x14ac:dyDescent="0.25">
      <c r="D334" s="436"/>
    </row>
    <row r="335" spans="4:4" x14ac:dyDescent="0.25">
      <c r="D335" s="436"/>
    </row>
    <row r="336" spans="4:4" x14ac:dyDescent="0.25">
      <c r="D336" s="436"/>
    </row>
    <row r="337" spans="4:4" x14ac:dyDescent="0.25">
      <c r="D337" s="436"/>
    </row>
    <row r="338" spans="4:4" x14ac:dyDescent="0.25">
      <c r="D338" s="436"/>
    </row>
    <row r="339" spans="4:4" x14ac:dyDescent="0.25">
      <c r="D339" s="436"/>
    </row>
    <row r="340" spans="4:4" x14ac:dyDescent="0.25">
      <c r="D340" s="436"/>
    </row>
    <row r="341" spans="4:4" x14ac:dyDescent="0.25">
      <c r="D341" s="436"/>
    </row>
    <row r="342" spans="4:4" x14ac:dyDescent="0.25">
      <c r="D342" s="436"/>
    </row>
    <row r="343" spans="4:4" x14ac:dyDescent="0.25">
      <c r="D343" s="436"/>
    </row>
    <row r="344" spans="4:4" x14ac:dyDescent="0.25">
      <c r="D344" s="436"/>
    </row>
    <row r="345" spans="4:4" x14ac:dyDescent="0.25">
      <c r="D345" s="436"/>
    </row>
    <row r="346" spans="4:4" x14ac:dyDescent="0.25">
      <c r="D346" s="436"/>
    </row>
    <row r="347" spans="4:4" x14ac:dyDescent="0.25">
      <c r="D347" s="436"/>
    </row>
    <row r="348" spans="4:4" x14ac:dyDescent="0.25">
      <c r="D348" s="436"/>
    </row>
    <row r="349" spans="4:4" x14ac:dyDescent="0.25">
      <c r="D349" s="436"/>
    </row>
    <row r="350" spans="4:4" x14ac:dyDescent="0.25">
      <c r="D350" s="436"/>
    </row>
    <row r="351" spans="4:4" x14ac:dyDescent="0.25">
      <c r="D351" s="436"/>
    </row>
    <row r="352" spans="4:4" x14ac:dyDescent="0.25">
      <c r="D352" s="436"/>
    </row>
    <row r="353" spans="4:4" x14ac:dyDescent="0.25">
      <c r="D353" s="436"/>
    </row>
    <row r="354" spans="4:4" x14ac:dyDescent="0.25">
      <c r="D354" s="436"/>
    </row>
    <row r="355" spans="4:4" x14ac:dyDescent="0.25">
      <c r="D355" s="436"/>
    </row>
    <row r="356" spans="4:4" x14ac:dyDescent="0.25">
      <c r="D356" s="436"/>
    </row>
    <row r="357" spans="4:4" x14ac:dyDescent="0.25">
      <c r="D357" s="436"/>
    </row>
    <row r="358" spans="4:4" x14ac:dyDescent="0.25">
      <c r="D358" s="436"/>
    </row>
    <row r="359" spans="4:4" x14ac:dyDescent="0.25">
      <c r="D359" s="436"/>
    </row>
    <row r="360" spans="4:4" x14ac:dyDescent="0.25">
      <c r="D360" s="436"/>
    </row>
    <row r="361" spans="4:4" x14ac:dyDescent="0.25">
      <c r="D361" s="436"/>
    </row>
    <row r="362" spans="4:4" x14ac:dyDescent="0.25">
      <c r="D362" s="436"/>
    </row>
    <row r="363" spans="4:4" x14ac:dyDescent="0.25">
      <c r="D363" s="436"/>
    </row>
    <row r="364" spans="4:4" x14ac:dyDescent="0.25">
      <c r="D364" s="436"/>
    </row>
    <row r="365" spans="4:4" x14ac:dyDescent="0.25">
      <c r="D365" s="436"/>
    </row>
    <row r="366" spans="4:4" x14ac:dyDescent="0.25">
      <c r="D366" s="436"/>
    </row>
    <row r="367" spans="4:4" x14ac:dyDescent="0.25">
      <c r="D367" s="436"/>
    </row>
    <row r="368" spans="4:4" x14ac:dyDescent="0.25">
      <c r="D368" s="436"/>
    </row>
    <row r="369" spans="4:4" x14ac:dyDescent="0.25">
      <c r="D369" s="436"/>
    </row>
    <row r="370" spans="4:4" x14ac:dyDescent="0.25">
      <c r="D370" s="436"/>
    </row>
    <row r="371" spans="4:4" x14ac:dyDescent="0.25">
      <c r="D371" s="436"/>
    </row>
    <row r="372" spans="4:4" x14ac:dyDescent="0.25">
      <c r="D372" s="436"/>
    </row>
    <row r="373" spans="4:4" x14ac:dyDescent="0.25">
      <c r="D373" s="436"/>
    </row>
    <row r="374" spans="4:4" x14ac:dyDescent="0.25">
      <c r="D374" s="436"/>
    </row>
    <row r="375" spans="4:4" x14ac:dyDescent="0.25">
      <c r="D375" s="436"/>
    </row>
    <row r="376" spans="4:4" x14ac:dyDescent="0.25">
      <c r="D376" s="436"/>
    </row>
    <row r="377" spans="4:4" x14ac:dyDescent="0.25">
      <c r="D377" s="436"/>
    </row>
    <row r="378" spans="4:4" x14ac:dyDescent="0.25">
      <c r="D378" s="436"/>
    </row>
    <row r="379" spans="4:4" x14ac:dyDescent="0.25">
      <c r="D379" s="436"/>
    </row>
    <row r="380" spans="4:4" x14ac:dyDescent="0.25">
      <c r="D380" s="436"/>
    </row>
    <row r="381" spans="4:4" x14ac:dyDescent="0.25">
      <c r="D381" s="436"/>
    </row>
    <row r="382" spans="4:4" x14ac:dyDescent="0.25">
      <c r="D382" s="436"/>
    </row>
    <row r="383" spans="4:4" x14ac:dyDescent="0.25">
      <c r="D383" s="436"/>
    </row>
    <row r="384" spans="4:4" x14ac:dyDescent="0.25">
      <c r="D384" s="436"/>
    </row>
    <row r="385" spans="4:4" x14ac:dyDescent="0.25">
      <c r="D385" s="436"/>
    </row>
    <row r="386" spans="4:4" x14ac:dyDescent="0.25">
      <c r="D386" s="436"/>
    </row>
    <row r="387" spans="4:4" x14ac:dyDescent="0.25">
      <c r="D387" s="436"/>
    </row>
    <row r="388" spans="4:4" x14ac:dyDescent="0.25">
      <c r="D388" s="436"/>
    </row>
    <row r="389" spans="4:4" x14ac:dyDescent="0.25">
      <c r="D389" s="436"/>
    </row>
    <row r="390" spans="4:4" x14ac:dyDescent="0.25">
      <c r="D390" s="436"/>
    </row>
    <row r="391" spans="4:4" x14ac:dyDescent="0.25">
      <c r="D391" s="436"/>
    </row>
    <row r="392" spans="4:4" x14ac:dyDescent="0.25">
      <c r="D392" s="436"/>
    </row>
    <row r="393" spans="4:4" x14ac:dyDescent="0.25">
      <c r="D393" s="436"/>
    </row>
    <row r="394" spans="4:4" x14ac:dyDescent="0.25">
      <c r="D394" s="436"/>
    </row>
    <row r="395" spans="4:4" x14ac:dyDescent="0.25">
      <c r="D395" s="436"/>
    </row>
    <row r="396" spans="4:4" x14ac:dyDescent="0.25">
      <c r="D396" s="436"/>
    </row>
    <row r="397" spans="4:4" x14ac:dyDescent="0.25">
      <c r="D397" s="436"/>
    </row>
    <row r="398" spans="4:4" x14ac:dyDescent="0.25">
      <c r="D398" s="436"/>
    </row>
    <row r="399" spans="4:4" x14ac:dyDescent="0.25">
      <c r="D399" s="436"/>
    </row>
    <row r="400" spans="4:4" x14ac:dyDescent="0.25">
      <c r="D400" s="436"/>
    </row>
    <row r="401" spans="4:4" x14ac:dyDescent="0.25">
      <c r="D401" s="436"/>
    </row>
    <row r="402" spans="4:4" x14ac:dyDescent="0.25">
      <c r="D402" s="436"/>
    </row>
    <row r="403" spans="4:4" x14ac:dyDescent="0.25">
      <c r="D403" s="436"/>
    </row>
    <row r="404" spans="4:4" x14ac:dyDescent="0.25">
      <c r="D404" s="436"/>
    </row>
    <row r="405" spans="4:4" x14ac:dyDescent="0.25">
      <c r="D405" s="436"/>
    </row>
    <row r="406" spans="4:4" x14ac:dyDescent="0.25">
      <c r="D406" s="436"/>
    </row>
    <row r="407" spans="4:4" x14ac:dyDescent="0.25">
      <c r="D407" s="436"/>
    </row>
    <row r="408" spans="4:4" x14ac:dyDescent="0.25">
      <c r="D408" s="436"/>
    </row>
    <row r="409" spans="4:4" x14ac:dyDescent="0.25">
      <c r="D409" s="436"/>
    </row>
    <row r="410" spans="4:4" x14ac:dyDescent="0.25">
      <c r="D410" s="436"/>
    </row>
    <row r="411" spans="4:4" x14ac:dyDescent="0.25">
      <c r="D411" s="436"/>
    </row>
    <row r="412" spans="4:4" x14ac:dyDescent="0.25">
      <c r="D412" s="436"/>
    </row>
    <row r="413" spans="4:4" x14ac:dyDescent="0.25">
      <c r="D413" s="436"/>
    </row>
    <row r="414" spans="4:4" x14ac:dyDescent="0.25">
      <c r="D414" s="436"/>
    </row>
    <row r="415" spans="4:4" x14ac:dyDescent="0.25">
      <c r="D415" s="436"/>
    </row>
    <row r="416" spans="4:4" x14ac:dyDescent="0.25">
      <c r="D416" s="436"/>
    </row>
    <row r="417" spans="4:4" x14ac:dyDescent="0.25">
      <c r="D417" s="436"/>
    </row>
    <row r="418" spans="4:4" x14ac:dyDescent="0.25">
      <c r="D418" s="436"/>
    </row>
    <row r="419" spans="4:4" x14ac:dyDescent="0.25">
      <c r="D419" s="436"/>
    </row>
    <row r="420" spans="4:4" x14ac:dyDescent="0.25">
      <c r="D420" s="436"/>
    </row>
    <row r="421" spans="4:4" x14ac:dyDescent="0.25">
      <c r="D421" s="436"/>
    </row>
    <row r="422" spans="4:4" x14ac:dyDescent="0.25">
      <c r="D422" s="436"/>
    </row>
    <row r="423" spans="4:4" x14ac:dyDescent="0.25">
      <c r="D423" s="436"/>
    </row>
    <row r="424" spans="4:4" x14ac:dyDescent="0.25">
      <c r="D424" s="436"/>
    </row>
    <row r="425" spans="4:4" x14ac:dyDescent="0.25">
      <c r="D425" s="436"/>
    </row>
    <row r="426" spans="4:4" x14ac:dyDescent="0.25">
      <c r="D426" s="436"/>
    </row>
    <row r="427" spans="4:4" x14ac:dyDescent="0.25">
      <c r="D427" s="436"/>
    </row>
    <row r="428" spans="4:4" x14ac:dyDescent="0.25">
      <c r="D428" s="436"/>
    </row>
    <row r="429" spans="4:4" x14ac:dyDescent="0.25">
      <c r="D429" s="436"/>
    </row>
    <row r="430" spans="4:4" x14ac:dyDescent="0.25">
      <c r="D430" s="436"/>
    </row>
    <row r="431" spans="4:4" x14ac:dyDescent="0.25">
      <c r="D431" s="436"/>
    </row>
    <row r="432" spans="4:4" x14ac:dyDescent="0.25">
      <c r="D432" s="436"/>
    </row>
    <row r="433" spans="4:4" x14ac:dyDescent="0.25">
      <c r="D433" s="436"/>
    </row>
    <row r="434" spans="4:4" x14ac:dyDescent="0.25">
      <c r="D434" s="436"/>
    </row>
    <row r="435" spans="4:4" x14ac:dyDescent="0.25">
      <c r="D435" s="436"/>
    </row>
    <row r="436" spans="4:4" x14ac:dyDescent="0.25">
      <c r="D436" s="436"/>
    </row>
    <row r="437" spans="4:4" x14ac:dyDescent="0.25">
      <c r="D437" s="436"/>
    </row>
    <row r="438" spans="4:4" x14ac:dyDescent="0.25">
      <c r="D438" s="436"/>
    </row>
    <row r="439" spans="4:4" x14ac:dyDescent="0.25">
      <c r="D439" s="436"/>
    </row>
    <row r="440" spans="4:4" x14ac:dyDescent="0.25">
      <c r="D440" s="436"/>
    </row>
    <row r="441" spans="4:4" x14ac:dyDescent="0.25">
      <c r="D441" s="436"/>
    </row>
    <row r="442" spans="4:4" x14ac:dyDescent="0.25">
      <c r="D442" s="436"/>
    </row>
    <row r="443" spans="4:4" x14ac:dyDescent="0.25">
      <c r="D443" s="436"/>
    </row>
    <row r="444" spans="4:4" x14ac:dyDescent="0.25">
      <c r="D444" s="436"/>
    </row>
    <row r="445" spans="4:4" x14ac:dyDescent="0.25">
      <c r="D445" s="436"/>
    </row>
    <row r="446" spans="4:4" x14ac:dyDescent="0.25">
      <c r="D446" s="436"/>
    </row>
    <row r="447" spans="4:4" x14ac:dyDescent="0.25">
      <c r="D447" s="436"/>
    </row>
    <row r="448" spans="4:4" x14ac:dyDescent="0.25">
      <c r="D448" s="436"/>
    </row>
    <row r="449" spans="4:4" x14ac:dyDescent="0.25">
      <c r="D449" s="436"/>
    </row>
    <row r="450" spans="4:4" x14ac:dyDescent="0.25">
      <c r="D450" s="436"/>
    </row>
    <row r="451" spans="4:4" x14ac:dyDescent="0.25">
      <c r="D451" s="436"/>
    </row>
    <row r="452" spans="4:4" x14ac:dyDescent="0.25">
      <c r="D452" s="436"/>
    </row>
    <row r="453" spans="4:4" x14ac:dyDescent="0.25">
      <c r="D453" s="436"/>
    </row>
    <row r="454" spans="4:4" x14ac:dyDescent="0.25">
      <c r="D454" s="436"/>
    </row>
    <row r="455" spans="4:4" x14ac:dyDescent="0.25">
      <c r="D455" s="436"/>
    </row>
    <row r="456" spans="4:4" x14ac:dyDescent="0.25">
      <c r="D456" s="436"/>
    </row>
    <row r="457" spans="4:4" x14ac:dyDescent="0.25">
      <c r="D457" s="436"/>
    </row>
    <row r="458" spans="4:4" x14ac:dyDescent="0.25">
      <c r="D458" s="436"/>
    </row>
    <row r="459" spans="4:4" x14ac:dyDescent="0.25">
      <c r="D459" s="436"/>
    </row>
    <row r="460" spans="4:4" x14ac:dyDescent="0.25">
      <c r="D460" s="436"/>
    </row>
    <row r="461" spans="4:4" x14ac:dyDescent="0.25">
      <c r="D461" s="436"/>
    </row>
    <row r="462" spans="4:4" x14ac:dyDescent="0.25">
      <c r="D462" s="436"/>
    </row>
    <row r="463" spans="4:4" x14ac:dyDescent="0.25">
      <c r="D463" s="436"/>
    </row>
    <row r="464" spans="4:4" x14ac:dyDescent="0.25">
      <c r="D464" s="436"/>
    </row>
    <row r="465" spans="4:4" x14ac:dyDescent="0.25">
      <c r="D465" s="436"/>
    </row>
    <row r="466" spans="4:4" x14ac:dyDescent="0.25">
      <c r="D466" s="436"/>
    </row>
    <row r="467" spans="4:4" x14ac:dyDescent="0.25">
      <c r="D467" s="436"/>
    </row>
    <row r="468" spans="4:4" x14ac:dyDescent="0.25">
      <c r="D468" s="436"/>
    </row>
    <row r="469" spans="4:4" x14ac:dyDescent="0.25">
      <c r="D469" s="436"/>
    </row>
    <row r="470" spans="4:4" x14ac:dyDescent="0.25">
      <c r="D470" s="436"/>
    </row>
    <row r="471" spans="4:4" x14ac:dyDescent="0.25">
      <c r="D471" s="436"/>
    </row>
    <row r="472" spans="4:4" x14ac:dyDescent="0.25">
      <c r="D472" s="436"/>
    </row>
    <row r="473" spans="4:4" x14ac:dyDescent="0.25">
      <c r="D473" s="436"/>
    </row>
    <row r="474" spans="4:4" x14ac:dyDescent="0.25">
      <c r="D474" s="436"/>
    </row>
    <row r="475" spans="4:4" x14ac:dyDescent="0.25">
      <c r="D475" s="436"/>
    </row>
    <row r="476" spans="4:4" x14ac:dyDescent="0.25">
      <c r="D476" s="436"/>
    </row>
    <row r="477" spans="4:4" x14ac:dyDescent="0.25">
      <c r="D477" s="436"/>
    </row>
    <row r="478" spans="4:4" x14ac:dyDescent="0.25">
      <c r="D478" s="436"/>
    </row>
    <row r="479" spans="4:4" x14ac:dyDescent="0.25">
      <c r="D479" s="436"/>
    </row>
    <row r="480" spans="4:4" x14ac:dyDescent="0.25">
      <c r="D480" s="436"/>
    </row>
    <row r="481" spans="4:4" x14ac:dyDescent="0.25">
      <c r="D481" s="436"/>
    </row>
    <row r="482" spans="4:4" x14ac:dyDescent="0.25">
      <c r="D482" s="436"/>
    </row>
    <row r="483" spans="4:4" x14ac:dyDescent="0.25">
      <c r="D483" s="436"/>
    </row>
    <row r="484" spans="4:4" x14ac:dyDescent="0.25">
      <c r="D484" s="436"/>
    </row>
    <row r="485" spans="4:4" x14ac:dyDescent="0.25">
      <c r="D485" s="436"/>
    </row>
    <row r="486" spans="4:4" x14ac:dyDescent="0.25">
      <c r="D486" s="436"/>
    </row>
    <row r="487" spans="4:4" x14ac:dyDescent="0.25">
      <c r="D487" s="436"/>
    </row>
    <row r="488" spans="4:4" x14ac:dyDescent="0.25">
      <c r="D488" s="436"/>
    </row>
    <row r="489" spans="4:4" x14ac:dyDescent="0.25">
      <c r="D489" s="436"/>
    </row>
    <row r="490" spans="4:4" x14ac:dyDescent="0.25">
      <c r="D490" s="436"/>
    </row>
    <row r="491" spans="4:4" x14ac:dyDescent="0.25">
      <c r="D491" s="436"/>
    </row>
    <row r="492" spans="4:4" x14ac:dyDescent="0.25">
      <c r="D492" s="436"/>
    </row>
    <row r="493" spans="4:4" x14ac:dyDescent="0.25">
      <c r="D493" s="436"/>
    </row>
    <row r="494" spans="4:4" x14ac:dyDescent="0.25">
      <c r="D494" s="436"/>
    </row>
    <row r="495" spans="4:4" x14ac:dyDescent="0.25">
      <c r="D495" s="436"/>
    </row>
    <row r="496" spans="4:4" x14ac:dyDescent="0.25">
      <c r="D496" s="436"/>
    </row>
    <row r="497" spans="4:4" x14ac:dyDescent="0.25">
      <c r="D497" s="436"/>
    </row>
    <row r="498" spans="4:4" x14ac:dyDescent="0.25">
      <c r="D498" s="436"/>
    </row>
    <row r="499" spans="4:4" x14ac:dyDescent="0.25">
      <c r="D499" s="436"/>
    </row>
    <row r="500" spans="4:4" x14ac:dyDescent="0.25">
      <c r="D500" s="436"/>
    </row>
    <row r="501" spans="4:4" x14ac:dyDescent="0.25">
      <c r="D501" s="436"/>
    </row>
    <row r="502" spans="4:4" x14ac:dyDescent="0.25">
      <c r="D502" s="436"/>
    </row>
    <row r="503" spans="4:4" x14ac:dyDescent="0.25">
      <c r="D503" s="436"/>
    </row>
    <row r="504" spans="4:4" x14ac:dyDescent="0.25">
      <c r="D504" s="436"/>
    </row>
    <row r="505" spans="4:4" x14ac:dyDescent="0.25">
      <c r="D505" s="436"/>
    </row>
    <row r="506" spans="4:4" x14ac:dyDescent="0.25">
      <c r="D506" s="436"/>
    </row>
    <row r="507" spans="4:4" x14ac:dyDescent="0.25">
      <c r="D507" s="436"/>
    </row>
    <row r="508" spans="4:4" x14ac:dyDescent="0.25">
      <c r="D508" s="436"/>
    </row>
    <row r="509" spans="4:4" x14ac:dyDescent="0.25">
      <c r="D509" s="436"/>
    </row>
    <row r="510" spans="4:4" x14ac:dyDescent="0.25">
      <c r="D510" s="436"/>
    </row>
    <row r="511" spans="4:4" x14ac:dyDescent="0.25">
      <c r="D511" s="436"/>
    </row>
    <row r="512" spans="4:4" x14ac:dyDescent="0.25">
      <c r="D512" s="436"/>
    </row>
    <row r="513" spans="4:4" x14ac:dyDescent="0.25">
      <c r="D513" s="436"/>
    </row>
    <row r="514" spans="4:4" x14ac:dyDescent="0.25">
      <c r="D514" s="436"/>
    </row>
    <row r="515" spans="4:4" x14ac:dyDescent="0.25">
      <c r="D515" s="436"/>
    </row>
    <row r="516" spans="4:4" x14ac:dyDescent="0.25">
      <c r="D516" s="436"/>
    </row>
    <row r="517" spans="4:4" x14ac:dyDescent="0.25">
      <c r="D517" s="436"/>
    </row>
    <row r="518" spans="4:4" x14ac:dyDescent="0.25">
      <c r="D518" s="436"/>
    </row>
    <row r="519" spans="4:4" x14ac:dyDescent="0.25">
      <c r="D519" s="436"/>
    </row>
    <row r="520" spans="4:4" x14ac:dyDescent="0.25">
      <c r="D520" s="436"/>
    </row>
    <row r="521" spans="4:4" x14ac:dyDescent="0.25">
      <c r="D521" s="436"/>
    </row>
    <row r="522" spans="4:4" x14ac:dyDescent="0.25">
      <c r="D522" s="436"/>
    </row>
    <row r="523" spans="4:4" x14ac:dyDescent="0.25">
      <c r="D523" s="436"/>
    </row>
    <row r="524" spans="4:4" x14ac:dyDescent="0.25">
      <c r="D524" s="436"/>
    </row>
    <row r="525" spans="4:4" x14ac:dyDescent="0.25">
      <c r="D525" s="436"/>
    </row>
    <row r="526" spans="4:4" x14ac:dyDescent="0.25">
      <c r="D526" s="436"/>
    </row>
    <row r="527" spans="4:4" x14ac:dyDescent="0.25">
      <c r="D527" s="436"/>
    </row>
    <row r="528" spans="4:4" x14ac:dyDescent="0.25">
      <c r="D528" s="436"/>
    </row>
    <row r="529" spans="4:4" x14ac:dyDescent="0.25">
      <c r="D529" s="436"/>
    </row>
    <row r="530" spans="4:4" x14ac:dyDescent="0.25">
      <c r="D530" s="436"/>
    </row>
    <row r="531" spans="4:4" x14ac:dyDescent="0.25">
      <c r="D531" s="436"/>
    </row>
    <row r="532" spans="4:4" x14ac:dyDescent="0.25">
      <c r="D532" s="436"/>
    </row>
    <row r="533" spans="4:4" x14ac:dyDescent="0.25">
      <c r="D533" s="436"/>
    </row>
    <row r="534" spans="4:4" x14ac:dyDescent="0.25">
      <c r="D534" s="436"/>
    </row>
    <row r="535" spans="4:4" x14ac:dyDescent="0.25">
      <c r="D535" s="436"/>
    </row>
    <row r="536" spans="4:4" x14ac:dyDescent="0.25">
      <c r="D536" s="436"/>
    </row>
    <row r="537" spans="4:4" x14ac:dyDescent="0.25">
      <c r="D537" s="436"/>
    </row>
    <row r="538" spans="4:4" x14ac:dyDescent="0.25">
      <c r="D538" s="436"/>
    </row>
    <row r="539" spans="4:4" x14ac:dyDescent="0.25">
      <c r="D539" s="436"/>
    </row>
    <row r="540" spans="4:4" x14ac:dyDescent="0.25">
      <c r="D540" s="436"/>
    </row>
    <row r="541" spans="4:4" x14ac:dyDescent="0.25">
      <c r="D541" s="436"/>
    </row>
    <row r="542" spans="4:4" x14ac:dyDescent="0.25">
      <c r="D542" s="436"/>
    </row>
    <row r="543" spans="4:4" x14ac:dyDescent="0.25">
      <c r="D543" s="436"/>
    </row>
    <row r="544" spans="4:4" x14ac:dyDescent="0.25">
      <c r="D544" s="436"/>
    </row>
    <row r="545" spans="4:4" x14ac:dyDescent="0.25">
      <c r="D545" s="436"/>
    </row>
    <row r="546" spans="4:4" x14ac:dyDescent="0.25">
      <c r="D546" s="436"/>
    </row>
    <row r="547" spans="4:4" x14ac:dyDescent="0.25">
      <c r="D547" s="436"/>
    </row>
    <row r="548" spans="4:4" x14ac:dyDescent="0.25">
      <c r="D548" s="436"/>
    </row>
    <row r="549" spans="4:4" x14ac:dyDescent="0.25">
      <c r="D549" s="436"/>
    </row>
    <row r="550" spans="4:4" x14ac:dyDescent="0.25">
      <c r="D550" s="436"/>
    </row>
    <row r="551" spans="4:4" x14ac:dyDescent="0.25">
      <c r="D551" s="436"/>
    </row>
    <row r="552" spans="4:4" x14ac:dyDescent="0.25">
      <c r="D552" s="436"/>
    </row>
    <row r="553" spans="4:4" x14ac:dyDescent="0.25">
      <c r="D553" s="436"/>
    </row>
    <row r="554" spans="4:4" x14ac:dyDescent="0.25">
      <c r="D554" s="436"/>
    </row>
    <row r="555" spans="4:4" x14ac:dyDescent="0.25">
      <c r="D555" s="436"/>
    </row>
    <row r="556" spans="4:4" x14ac:dyDescent="0.25">
      <c r="D556" s="436"/>
    </row>
    <row r="557" spans="4:4" x14ac:dyDescent="0.25">
      <c r="D557" s="436"/>
    </row>
    <row r="558" spans="4:4" x14ac:dyDescent="0.25">
      <c r="D558" s="436"/>
    </row>
    <row r="559" spans="4:4" x14ac:dyDescent="0.25">
      <c r="D559" s="436"/>
    </row>
    <row r="560" spans="4:4" x14ac:dyDescent="0.25">
      <c r="D560" s="436"/>
    </row>
    <row r="561" spans="4:4" x14ac:dyDescent="0.25">
      <c r="D561" s="436"/>
    </row>
    <row r="562" spans="4:4" x14ac:dyDescent="0.25">
      <c r="D562" s="436"/>
    </row>
    <row r="563" spans="4:4" x14ac:dyDescent="0.25">
      <c r="D563" s="436"/>
    </row>
    <row r="564" spans="4:4" x14ac:dyDescent="0.25">
      <c r="D564" s="436"/>
    </row>
    <row r="565" spans="4:4" x14ac:dyDescent="0.25">
      <c r="D565" s="436"/>
    </row>
    <row r="566" spans="4:4" x14ac:dyDescent="0.25">
      <c r="D566" s="436"/>
    </row>
    <row r="567" spans="4:4" x14ac:dyDescent="0.25">
      <c r="D567" s="436"/>
    </row>
    <row r="568" spans="4:4" x14ac:dyDescent="0.25">
      <c r="D568" s="436"/>
    </row>
    <row r="569" spans="4:4" x14ac:dyDescent="0.25">
      <c r="D569" s="436"/>
    </row>
    <row r="570" spans="4:4" x14ac:dyDescent="0.25">
      <c r="D570" s="436"/>
    </row>
    <row r="571" spans="4:4" x14ac:dyDescent="0.25">
      <c r="D571" s="436"/>
    </row>
    <row r="572" spans="4:4" x14ac:dyDescent="0.25">
      <c r="D572" s="436"/>
    </row>
    <row r="573" spans="4:4" x14ac:dyDescent="0.25">
      <c r="D573" s="436"/>
    </row>
    <row r="574" spans="4:4" x14ac:dyDescent="0.25">
      <c r="D574" s="436"/>
    </row>
    <row r="575" spans="4:4" x14ac:dyDescent="0.25">
      <c r="D575" s="436"/>
    </row>
    <row r="576" spans="4:4" x14ac:dyDescent="0.25">
      <c r="D576" s="436"/>
    </row>
    <row r="577" spans="4:4" x14ac:dyDescent="0.25">
      <c r="D577" s="436"/>
    </row>
    <row r="578" spans="4:4" x14ac:dyDescent="0.25">
      <c r="D578" s="436"/>
    </row>
    <row r="579" spans="4:4" x14ac:dyDescent="0.25">
      <c r="D579" s="436"/>
    </row>
    <row r="580" spans="4:4" x14ac:dyDescent="0.25">
      <c r="D580" s="436"/>
    </row>
    <row r="581" spans="4:4" x14ac:dyDescent="0.25">
      <c r="D581" s="436"/>
    </row>
    <row r="582" spans="4:4" x14ac:dyDescent="0.25">
      <c r="D582" s="436"/>
    </row>
    <row r="583" spans="4:4" x14ac:dyDescent="0.25">
      <c r="D583" s="436"/>
    </row>
    <row r="584" spans="4:4" x14ac:dyDescent="0.25">
      <c r="D584" s="436"/>
    </row>
    <row r="585" spans="4:4" x14ac:dyDescent="0.25">
      <c r="D585" s="436"/>
    </row>
    <row r="586" spans="4:4" x14ac:dyDescent="0.25">
      <c r="D586" s="436"/>
    </row>
    <row r="587" spans="4:4" x14ac:dyDescent="0.25">
      <c r="D587" s="436"/>
    </row>
    <row r="588" spans="4:4" x14ac:dyDescent="0.25">
      <c r="D588" s="436"/>
    </row>
    <row r="589" spans="4:4" x14ac:dyDescent="0.25">
      <c r="D589" s="436"/>
    </row>
    <row r="590" spans="4:4" x14ac:dyDescent="0.25">
      <c r="D590" s="436"/>
    </row>
    <row r="591" spans="4:4" x14ac:dyDescent="0.25">
      <c r="D591" s="436"/>
    </row>
    <row r="592" spans="4:4" x14ac:dyDescent="0.25">
      <c r="D592" s="436"/>
    </row>
    <row r="593" spans="4:4" x14ac:dyDescent="0.25">
      <c r="D593" s="436"/>
    </row>
    <row r="594" spans="4:4" x14ac:dyDescent="0.25">
      <c r="D594" s="436"/>
    </row>
    <row r="595" spans="4:4" x14ac:dyDescent="0.25">
      <c r="D595" s="436"/>
    </row>
    <row r="596" spans="4:4" x14ac:dyDescent="0.25">
      <c r="D596" s="436"/>
    </row>
    <row r="597" spans="4:4" x14ac:dyDescent="0.25">
      <c r="D597" s="436"/>
    </row>
    <row r="598" spans="4:4" x14ac:dyDescent="0.25">
      <c r="D598" s="436"/>
    </row>
    <row r="599" spans="4:4" x14ac:dyDescent="0.25">
      <c r="D599" s="436"/>
    </row>
    <row r="600" spans="4:4" x14ac:dyDescent="0.25">
      <c r="D600" s="436"/>
    </row>
    <row r="601" spans="4:4" x14ac:dyDescent="0.25">
      <c r="D601" s="436"/>
    </row>
    <row r="602" spans="4:4" x14ac:dyDescent="0.25">
      <c r="D602" s="436"/>
    </row>
    <row r="603" spans="4:4" x14ac:dyDescent="0.25">
      <c r="D603" s="436"/>
    </row>
    <row r="604" spans="4:4" x14ac:dyDescent="0.25">
      <c r="D604" s="436"/>
    </row>
    <row r="605" spans="4:4" x14ac:dyDescent="0.25">
      <c r="D605" s="436"/>
    </row>
    <row r="606" spans="4:4" x14ac:dyDescent="0.25">
      <c r="D606" s="436"/>
    </row>
    <row r="607" spans="4:4" x14ac:dyDescent="0.25">
      <c r="D607" s="436"/>
    </row>
  </sheetData>
  <conditionalFormatting sqref="D284:D9987">
    <cfRule type="expression" dxfId="177" priority="49">
      <formula>AND(E284="GENERIC",D284&lt;&gt;"GENERIC")</formula>
    </cfRule>
  </conditionalFormatting>
  <conditionalFormatting sqref="E284:E9987">
    <cfRule type="expression" dxfId="176" priority="48">
      <formula>AND(D284="GENERIC",E284&lt;&gt;"GENERIC")</formula>
    </cfRule>
  </conditionalFormatting>
  <conditionalFormatting sqref="E119:E121">
    <cfRule type="expression" dxfId="175" priority="47">
      <formula>AND(D119="GENERIC",E119&lt;&gt;"GENERIC")</formula>
    </cfRule>
  </conditionalFormatting>
  <conditionalFormatting sqref="D2:D98">
    <cfRule type="expression" dxfId="174" priority="46">
      <formula>AND(E2="GENERIC",D2&lt;&gt;"GENERIC")</formula>
    </cfRule>
  </conditionalFormatting>
  <conditionalFormatting sqref="E2:E98">
    <cfRule type="expression" dxfId="173" priority="45">
      <formula>AND(D2="GENERIC",E2&lt;&gt;"GENERIC")</formula>
    </cfRule>
  </conditionalFormatting>
  <conditionalFormatting sqref="D99:D100">
    <cfRule type="expression" dxfId="172" priority="44">
      <formula>AND(E99="GENERIC",D99&lt;&gt;"GENERIC")</formula>
    </cfRule>
  </conditionalFormatting>
  <conditionalFormatting sqref="E99:E100">
    <cfRule type="expression" dxfId="171" priority="43">
      <formula>AND(D99="GENERIC",E99&lt;&gt;"GENERIC")</formula>
    </cfRule>
  </conditionalFormatting>
  <conditionalFormatting sqref="E101:E121">
    <cfRule type="expression" dxfId="170" priority="42">
      <formula>AND(D101="GENERIC",E101&lt;&gt;"GENERIC")</formula>
    </cfRule>
  </conditionalFormatting>
  <conditionalFormatting sqref="E111:E114">
    <cfRule type="expression" dxfId="169" priority="41">
      <formula>AND(D111="GENERIC",E111&lt;&gt;"GENERIC")</formula>
    </cfRule>
  </conditionalFormatting>
  <conditionalFormatting sqref="E115:E118">
    <cfRule type="expression" dxfId="168" priority="40">
      <formula>AND(D115="GENERIC",E115&lt;&gt;"GENERIC")</formula>
    </cfRule>
  </conditionalFormatting>
  <conditionalFormatting sqref="W122:AD122">
    <cfRule type="cellIs" dxfId="167" priority="33" operator="greaterThanOrEqual">
      <formula>TODAY()</formula>
    </cfRule>
  </conditionalFormatting>
  <conditionalFormatting sqref="AE122:AK122">
    <cfRule type="cellIs" dxfId="166" priority="32" operator="greaterThanOrEqual">
      <formula>TODAY()</formula>
    </cfRule>
  </conditionalFormatting>
  <conditionalFormatting sqref="W101:AL114 AL115:AL118 W115:AD121 AO111">
    <cfRule type="cellIs" dxfId="165" priority="39" operator="greaterThanOrEqual">
      <formula>TODAY()</formula>
    </cfRule>
  </conditionalFormatting>
  <conditionalFormatting sqref="AE115:AK118">
    <cfRule type="cellIs" dxfId="164" priority="38" operator="greaterThanOrEqual">
      <formula>TODAY()</formula>
    </cfRule>
  </conditionalFormatting>
  <conditionalFormatting sqref="AE119:AK120">
    <cfRule type="cellIs" dxfId="163" priority="37" operator="greaterThanOrEqual">
      <formula>TODAY()</formula>
    </cfRule>
  </conditionalFormatting>
  <conditionalFormatting sqref="AE121:AK121">
    <cfRule type="cellIs" dxfId="162" priority="36" operator="greaterThanOrEqual">
      <formula>TODAY()</formula>
    </cfRule>
  </conditionalFormatting>
  <conditionalFormatting sqref="E122">
    <cfRule type="expression" dxfId="161" priority="35">
      <formula>AND(D122="GENERIC",E122&lt;&gt;"GENERIC")</formula>
    </cfRule>
  </conditionalFormatting>
  <conditionalFormatting sqref="E122">
    <cfRule type="expression" dxfId="160" priority="34">
      <formula>AND(D122="GENERIC",E122&lt;&gt;"GENERIC")</formula>
    </cfRule>
  </conditionalFormatting>
  <conditionalFormatting sqref="E123:E125">
    <cfRule type="expression" dxfId="159" priority="31">
      <formula>AND(D123="GENERIC",E123&lt;&gt;"GENERIC")</formula>
    </cfRule>
  </conditionalFormatting>
  <conditionalFormatting sqref="E123:E125">
    <cfRule type="expression" dxfId="158" priority="30">
      <formula>AND(D123="GENERIC",E123&lt;&gt;"GENERIC")</formula>
    </cfRule>
  </conditionalFormatting>
  <conditionalFormatting sqref="W126:AD126">
    <cfRule type="cellIs" dxfId="157" priority="24" operator="greaterThanOrEqual">
      <formula>TODAY()</formula>
    </cfRule>
  </conditionalFormatting>
  <conditionalFormatting sqref="AE126:AK126">
    <cfRule type="cellIs" dxfId="156" priority="23" operator="greaterThanOrEqual">
      <formula>TODAY()</formula>
    </cfRule>
  </conditionalFormatting>
  <conditionalFormatting sqref="W123:AD125">
    <cfRule type="cellIs" dxfId="155" priority="29" operator="greaterThanOrEqual">
      <formula>TODAY()</formula>
    </cfRule>
  </conditionalFormatting>
  <conditionalFormatting sqref="AE123:AK124">
    <cfRule type="cellIs" dxfId="154" priority="28" operator="greaterThanOrEqual">
      <formula>TODAY()</formula>
    </cfRule>
  </conditionalFormatting>
  <conditionalFormatting sqref="AE125:AK125">
    <cfRule type="cellIs" dxfId="153" priority="27" operator="greaterThanOrEqual">
      <formula>TODAY()</formula>
    </cfRule>
  </conditionalFormatting>
  <conditionalFormatting sqref="E126">
    <cfRule type="expression" dxfId="152" priority="26">
      <formula>AND(D126="GENERIC",E126&lt;&gt;"GENERIC")</formula>
    </cfRule>
  </conditionalFormatting>
  <conditionalFormatting sqref="E126">
    <cfRule type="expression" dxfId="151" priority="25">
      <formula>AND(D126="GENERIC",E126&lt;&gt;"GENERIC")</formula>
    </cfRule>
  </conditionalFormatting>
  <conditionalFormatting sqref="E127:E129">
    <cfRule type="expression" dxfId="150" priority="22">
      <formula>AND(D127="GENERIC",E127&lt;&gt;"GENERIC")</formula>
    </cfRule>
  </conditionalFormatting>
  <conditionalFormatting sqref="E127:E129">
    <cfRule type="expression" dxfId="149" priority="21">
      <formula>AND(D127="GENERIC",E127&lt;&gt;"GENERIC")</formula>
    </cfRule>
  </conditionalFormatting>
  <conditionalFormatting sqref="W127:AD129">
    <cfRule type="cellIs" dxfId="148" priority="20" operator="greaterThanOrEqual">
      <formula>TODAY()</formula>
    </cfRule>
  </conditionalFormatting>
  <conditionalFormatting sqref="AE127:AK128">
    <cfRule type="cellIs" dxfId="147" priority="19" operator="greaterThanOrEqual">
      <formula>TODAY()</formula>
    </cfRule>
  </conditionalFormatting>
  <conditionalFormatting sqref="AE129:AK129">
    <cfRule type="cellIs" dxfId="146" priority="18" operator="greaterThanOrEqual">
      <formula>TODAY()</formula>
    </cfRule>
  </conditionalFormatting>
  <conditionalFormatting sqref="E130:E132">
    <cfRule type="expression" dxfId="145" priority="17">
      <formula>AND(D130="GENERIC",E130&lt;&gt;"GENERIC")</formula>
    </cfRule>
  </conditionalFormatting>
  <conditionalFormatting sqref="E130:E132">
    <cfRule type="expression" dxfId="144" priority="16">
      <formula>AND(D130="GENERIC",E130&lt;&gt;"GENERIC")</formula>
    </cfRule>
  </conditionalFormatting>
  <conditionalFormatting sqref="W133:AD133">
    <cfRule type="cellIs" dxfId="143" priority="10" operator="greaterThanOrEqual">
      <formula>TODAY()</formula>
    </cfRule>
  </conditionalFormatting>
  <conditionalFormatting sqref="AE133:AK133">
    <cfRule type="cellIs" dxfId="142" priority="9" operator="greaterThanOrEqual">
      <formula>TODAY()</formula>
    </cfRule>
  </conditionalFormatting>
  <conditionalFormatting sqref="W130:AD132">
    <cfRule type="cellIs" dxfId="141" priority="15" operator="greaterThanOrEqual">
      <formula>TODAY()</formula>
    </cfRule>
  </conditionalFormatting>
  <conditionalFormatting sqref="AE130:AK131">
    <cfRule type="cellIs" dxfId="140" priority="14" operator="greaterThanOrEqual">
      <formula>TODAY()</formula>
    </cfRule>
  </conditionalFormatting>
  <conditionalFormatting sqref="AE132:AK132">
    <cfRule type="cellIs" dxfId="139" priority="13" operator="greaterThanOrEqual">
      <formula>TODAY()</formula>
    </cfRule>
  </conditionalFormatting>
  <conditionalFormatting sqref="E133">
    <cfRule type="expression" dxfId="138" priority="12">
      <formula>AND(D133="GENERIC",E133&lt;&gt;"GENERIC")</formula>
    </cfRule>
  </conditionalFormatting>
  <conditionalFormatting sqref="E133">
    <cfRule type="expression" dxfId="137" priority="11">
      <formula>AND(D133="GENERIC",E133&lt;&gt;"GENERIC")</formula>
    </cfRule>
  </conditionalFormatting>
  <conditionalFormatting sqref="E134 E136 E138 E140 E142 E144 E146 E148 E150 E152 E154 E156 E158 E160 E162 E164 E166 E168 E170 E172 E174 E176 E178 E180 E182 E184 E186 E188 E190 E192 E194 E196 E198 E200 E202 E204 E206 E208 E210 E212 E214 E216 E218 E220 E222 E224 E226 E228 E230 E232 E234 E236 E238 E240 E242 E244 E246 E248 E250 E252 E254 E256 E258 E260 E262 E264 E266 E268 E270 E272 E274 E276 E278 E280 E282">
    <cfRule type="expression" dxfId="136" priority="8">
      <formula>AND(D134="GENERIC",E134&lt;&gt;"GENERIC")</formula>
    </cfRule>
  </conditionalFormatting>
  <conditionalFormatting sqref="E134 E136 E138 E140 E142 E144 E146 E148 E150 E152 E154 E156 E158 E160 E162 E164 E166 E168 E170 E172 E174 E176 E178 E180 E182 E184 E186 E188 E190 E192 E194 E196 E198 E200 E202 E204 E206 E208 E210 E212 E214 E216 E218 E220 E222 E224 E226 E228 E230 E232 E234 E236 E238 E240 E242 E244 E246 E248 E250 E252 E254 E256 E258 E260 E262 E264 E266 E268 E270 E272 E274 E276 E278 E280 E282">
    <cfRule type="expression" dxfId="135" priority="7">
      <formula>AND(D134="GENERIC",E134&lt;&gt;"GENERIC")</formula>
    </cfRule>
  </conditionalFormatting>
  <conditionalFormatting sqref="W135:AD135 W137:AD137 W139:AD139 W141:AD141 W143:AD143 W145:AD145 W147:AD147 W149:AD149 W151:AD151 W153:AD153 W155:AD155 W157:AD157 W159:AD159 W161:AD161 W163:AD163 W165:AD165 W167:AD167 W169:AD169 W171:AD171 W173:AD173 W175:AD175 W177:AD177 W179:AD179 W181:AD181 W183:AD183 W185:AD185 W187:AD187 W189:AD189 W191:AD191 W193:AD193 W195:AD195 W197:AD197 W199:AD199 W201:AD201 W203:AD203 W205:AD205 W207:AD207 W209:AD209 W211:AD211 W213:AD213 W215:AD215 W217:AD217 W219:AD219 W221:AD221 W223:AD223 W225:AD225 W227:AD227 W229:AD229 W231:AD231 W233:AD233 W235:AD235 W237:AD237 W239:AD239 W241:AD241 W243:AD243 W245:AD245 W247:AD247 W249:AD249 W251:AD251 W253:AD253 W255:AD255 W257:AD257 W259:AD259 W261:AD261 W263:AD263 W265:AD265 W267:AD267 W269:AD269 W271:AD271 W273:AD273 W275:AD275 W277:AD277 W279:AD279 W281:AD281 W283:AD283">
    <cfRule type="cellIs" dxfId="134" priority="2" operator="greaterThanOrEqual">
      <formula>TODAY()</formula>
    </cfRule>
  </conditionalFormatting>
  <conditionalFormatting sqref="AE135:AK135 AE137:AK137 AE139:AK139 AE141:AK141 AE143:AK143 AE145:AK145 AE147:AK147 AE149:AK149 AE151:AK151 AE153:AK153 AE155:AK155 AE157:AK157 AE159:AK159 AE161:AK161 AE163:AK163 AE165:AK165 AE167:AK167 AE169:AK169 AE171:AK171 AE173:AK173 AE175:AK175 AE177:AK177 AE179:AK179 AE181:AK181 AE183:AK183 AE185:AK185 AE187:AK187 AE189:AK189 AE191:AK191 AE193:AK193 AE195:AK195 AE197:AK197 AE199:AK199 AE201:AK201 AE203:AK203 AE205:AK205 AE207:AK207 AE209:AK209 AE211:AK211 AE213:AK213 AE215:AK215 AE217:AK217 AE219:AK219 AE221:AK221 AE223:AK223 AE225:AK225 AE227:AK227 AE229:AK229 AE231:AK231 AE233:AK233 AE235:AK235 AE237:AK237 AE239:AK239 AE241:AK241 AE243:AK243 AE245:AK245 AE247:AK247 AE249:AK249 AE251:AK251 AE253:AK253 AE255:AK255 AE257:AK257 AE259:AK259 AE261:AK261 AE263:AK263 AE265:AK265 AE267:AK267 AE269:AK269 AE271:AK271 AE273:AK273 AE275:AK275 AE277:AK277 AE279:AK279 AE281:AK281 AE283:AK283">
    <cfRule type="cellIs" dxfId="133" priority="1" operator="greaterThanOrEqual">
      <formula>TODAY()</formula>
    </cfRule>
  </conditionalFormatting>
  <conditionalFormatting sqref="W134:AD134 W136:AD136 W138:AD138 W140:AD140 W142:AD142 W144:AD144 W146:AD146 W148:AD148 W150:AD150 W152:AD152 W154:AD154 W156:AD156 W158:AD158 W160:AD160 W162:AD162 W164:AD164 W166:AD166 W168:AD168 W170:AD170 W172:AD172 W174:AD174 W176:AD176 W178:AD178 W180:AD180 W182:AD182 W184:AD184 W186:AD186 W188:AD188 W190:AD190 W192:AD192 W194:AD194 W196:AD196 W198:AD198 W200:AD200 W202:AD202 W204:AD204 W206:AD206 W208:AD208 W210:AD210 W212:AD212 W214:AD214 W216:AD216 W218:AD218 W220:AD220 W222:AD222 W224:AD224 W226:AD226 W228:AD228 W230:AD230 W232:AD232 W234:AD234 W236:AD236 W238:AD238 W240:AD240 W242:AD242 W244:AD244 W246:AD246 W248:AD248 W250:AD250 W252:AD252 W254:AD254 W256:AD256 W258:AD258 W260:AD260 W262:AD262 W264:AD264 W266:AD266 W268:AD268 W270:AD270 W272:AD272 W274:AD274 W276:AD276 W278:AD278 W280:AD280 W282:AD282">
    <cfRule type="cellIs" dxfId="132" priority="6" operator="greaterThanOrEqual">
      <formula>TODAY()</formula>
    </cfRule>
  </conditionalFormatting>
  <conditionalFormatting sqref="AE134:AK134 AE136:AK136 AE138:AK138 AE140:AK140 AE142:AK142 AE144:AK144 AE146:AK146 AE148:AK148 AE150:AK150 AE152:AK152 AE154:AK154 AE156:AK156 AE158:AK158 AE160:AK160 AE162:AK162 AE164:AK164 AE166:AK166 AE168:AK168 AE170:AK170 AE172:AK172 AE174:AK174 AE176:AK176 AE178:AK178 AE180:AK180 AE182:AK182 AE184:AK184 AE186:AK186 AE188:AK188 AE190:AK190 AE192:AK192 AE194:AK194 AE196:AK196 AE198:AK198 AE200:AK200 AE202:AK202 AE204:AK204 AE206:AK206 AE208:AK208 AE210:AK210 AE212:AK212 AE214:AK214 AE216:AK216 AE218:AK218 AE220:AK220 AE222:AK222 AE224:AK224 AE226:AK226 AE228:AK228 AE230:AK230 AE232:AK232 AE234:AK234 AE236:AK236 AE238:AK238 AE240:AK240 AE242:AK242 AE244:AK244 AE246:AK246 AE248:AK248 AE250:AK250 AE252:AK252 AE254:AK254 AE256:AK256 AE258:AK258 AE260:AK260 AE262:AK262 AE264:AK264 AE266:AK266 AE268:AK268 AE270:AK270 AE272:AK272 AE274:AK274 AE276:AK276 AE278:AK278 AE280:AK280 AE282:AK282">
    <cfRule type="cellIs" dxfId="131" priority="5" operator="greaterThanOrEqual">
      <formula>TODAY()</formula>
    </cfRule>
  </conditionalFormatting>
  <conditionalFormatting sqref="E135 E137 E139 E141 E143 E145 E147 E149 E151 E153 E155 E157 E159 E161 E163 E165 E167 E169 E171 E173 E175 E177 E179 E181 E183 E185 E187 E189 E191 E193 E195 E197 E199 E201 E203 E205 E207 E209 E211 E213 E215 E217 E219 E221 E223 E225 E227 E229 E231 E233 E235 E237 E239 E241 E243 E245 E247 E249 E251 E253 E255 E257 E259 E261 E263 E265 E267 E269 E271 E273 E275 E277 E279 E281 E283">
    <cfRule type="expression" dxfId="130" priority="4">
      <formula>AND(D135="GENERIC",E135&lt;&gt;"GENERIC")</formula>
    </cfRule>
  </conditionalFormatting>
  <conditionalFormatting sqref="E135 E137 E139 E141 E143 E145 E147 E149 E151 E153 E155 E157 E159 E161 E163 E165 E167 E169 E171 E173 E175 E177 E179 E181 E183 E185 E187 E189 E191 E193 E195 E197 E199 E201 E203 E205 E207 E209 E211 E213 E215 E217 E219 E221 E223 E225 E227 E229 E231 E233 E235 E237 E239 E241 E243 E245 E247 E249 E251 E253 E255 E257 E259 E261 E263 E265 E267 E269 E271 E273 E275 E277 E279 E281 E283">
    <cfRule type="expression" dxfId="129" priority="3">
      <formula>AND(D135="GENERIC",E135&lt;&gt;"GENERIC")</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89864-B844-49D3-BF94-E83CFE1B6429}">
  <sheetPr codeName="Sheet2">
    <tabColor rgb="FFA50021"/>
  </sheetPr>
  <dimension ref="A1:BZ457"/>
  <sheetViews>
    <sheetView workbookViewId="0">
      <pane xSplit="9" ySplit="100" topLeftCell="J101" activePane="bottomRight" state="frozen"/>
      <selection pane="topRight" activeCell="J1" sqref="J1"/>
      <selection pane="bottomLeft" activeCell="A101" sqref="A101"/>
      <selection pane="bottomRight" activeCell="J101" sqref="J101"/>
    </sheetView>
  </sheetViews>
  <sheetFormatPr defaultColWidth="9.140625" defaultRowHeight="15" outlineLevelRow="1" outlineLevelCol="1" x14ac:dyDescent="0.25"/>
  <cols>
    <col min="1" max="1" width="4.5703125" bestFit="1" customWidth="1"/>
    <col min="2" max="2" width="10.7109375" style="715" bestFit="1" customWidth="1"/>
    <col min="3" max="3" width="7.85546875" bestFit="1" customWidth="1"/>
    <col min="4" max="4" width="18.28515625" style="715" bestFit="1" customWidth="1"/>
    <col min="5" max="5" width="6.5703125" bestFit="1" customWidth="1"/>
    <col min="6" max="6" width="4.42578125" bestFit="1" customWidth="1"/>
    <col min="7" max="7" width="6" bestFit="1" customWidth="1"/>
    <col min="8" max="8" width="17" bestFit="1" customWidth="1"/>
    <col min="9" max="9" width="18.28515625" style="715" bestFit="1" customWidth="1"/>
    <col min="10" max="10" width="7.140625" bestFit="1" customWidth="1"/>
    <col min="11" max="11" width="8.28515625" customWidth="1" outlineLevel="1"/>
    <col min="12" max="12" width="7.5703125" bestFit="1" customWidth="1"/>
    <col min="13" max="13" width="9.42578125" bestFit="1" customWidth="1"/>
    <col min="14" max="14" width="14.28515625" bestFit="1" customWidth="1"/>
    <col min="15" max="15" width="12.5703125" customWidth="1" outlineLevel="1"/>
    <col min="16" max="16" width="4.5703125" bestFit="1" customWidth="1"/>
    <col min="17" max="17" width="5" bestFit="1" customWidth="1"/>
    <col min="18" max="18" width="5.85546875" customWidth="1" outlineLevel="1"/>
    <col min="19" max="19" width="11.85546875" bestFit="1" customWidth="1"/>
    <col min="20" max="20" width="14" customWidth="1" outlineLevel="1"/>
    <col min="21" max="21" width="12.140625" customWidth="1" outlineLevel="1"/>
    <col min="22" max="22" width="10.5703125" customWidth="1" outlineLevel="1"/>
    <col min="23" max="23" width="10.5703125" bestFit="1" customWidth="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5" width="10.42578125" bestFit="1" customWidth="1"/>
    <col min="46" max="78" width="10.28515625" bestFit="1" customWidth="1"/>
  </cols>
  <sheetData>
    <row r="1" spans="1:78" ht="34.5" x14ac:dyDescent="0.25">
      <c r="A1" s="274" t="s">
        <v>399</v>
      </c>
      <c r="B1" s="738" t="s">
        <v>0</v>
      </c>
      <c r="C1" s="274" t="s">
        <v>66</v>
      </c>
      <c r="D1" s="738" t="s">
        <v>68</v>
      </c>
      <c r="E1" s="274" t="s">
        <v>74</v>
      </c>
      <c r="F1" s="274" t="s">
        <v>76</v>
      </c>
      <c r="G1" s="275" t="s">
        <v>88</v>
      </c>
      <c r="H1" s="276" t="s">
        <v>400</v>
      </c>
      <c r="I1" s="747" t="s">
        <v>401</v>
      </c>
      <c r="J1" s="277" t="s">
        <v>65</v>
      </c>
      <c r="K1" s="277" t="s">
        <v>402</v>
      </c>
      <c r="L1" s="277" t="s">
        <v>77</v>
      </c>
      <c r="M1" s="278" t="s">
        <v>403</v>
      </c>
      <c r="N1" s="279" t="s">
        <v>78</v>
      </c>
      <c r="O1" s="276" t="s">
        <v>83</v>
      </c>
      <c r="P1" s="280" t="s">
        <v>84</v>
      </c>
      <c r="Q1" s="281" t="s">
        <v>85</v>
      </c>
      <c r="R1" s="276" t="s">
        <v>86</v>
      </c>
      <c r="S1" s="282" t="s">
        <v>404</v>
      </c>
      <c r="T1" s="276" t="s">
        <v>89</v>
      </c>
      <c r="U1" s="277" t="s">
        <v>91</v>
      </c>
      <c r="V1" s="283" t="s">
        <v>94</v>
      </c>
      <c r="W1" s="284" t="s">
        <v>405</v>
      </c>
      <c r="X1" s="285" t="s">
        <v>406</v>
      </c>
      <c r="Y1" s="286" t="s">
        <v>407</v>
      </c>
      <c r="Z1" s="287" t="s">
        <v>408</v>
      </c>
      <c r="AA1" s="288" t="s">
        <v>409</v>
      </c>
      <c r="AB1" s="288" t="s">
        <v>410</v>
      </c>
      <c r="AC1" s="289" t="s">
        <v>411</v>
      </c>
      <c r="AD1" s="290" t="s">
        <v>412</v>
      </c>
      <c r="AE1" s="291" t="s">
        <v>413</v>
      </c>
      <c r="AF1" s="292" t="s">
        <v>414</v>
      </c>
      <c r="AG1" s="293" t="s">
        <v>415</v>
      </c>
      <c r="AH1" s="294" t="s">
        <v>416</v>
      </c>
      <c r="AI1" s="295" t="s">
        <v>417</v>
      </c>
      <c r="AJ1" s="296" t="s">
        <v>418</v>
      </c>
      <c r="AK1" s="297" t="s">
        <v>419</v>
      </c>
      <c r="AL1" s="298" t="s">
        <v>420</v>
      </c>
      <c r="AM1" s="299" t="s">
        <v>93</v>
      </c>
      <c r="AN1" s="300"/>
    </row>
    <row r="2" spans="1:78" ht="22.5" hidden="1" outlineLevel="1" x14ac:dyDescent="0.25">
      <c r="A2" s="301">
        <v>1</v>
      </c>
      <c r="B2" s="739" t="s">
        <v>1</v>
      </c>
      <c r="C2" s="301" t="s">
        <v>67</v>
      </c>
      <c r="D2" s="744" t="s">
        <v>421</v>
      </c>
      <c r="E2" s="301" t="str">
        <f t="shared" ref="E2:E65" si="0">+IF(
OR(ISERROR(FIND("B3",N2))=FALSE,ISERROR(FIND("C1",N2))=FALSE),
"B3",
IF(OR(ISERROR(FIND("B1",N2))=FALSE,ISERROR(FIND("A1",N2))=FALSE),
"B1","GENERIC"))</f>
        <v>B1</v>
      </c>
      <c r="F2" s="301">
        <v>2050</v>
      </c>
      <c r="G2" s="303">
        <v>7500</v>
      </c>
      <c r="H2" s="304" t="s">
        <v>422</v>
      </c>
      <c r="I2" s="748" t="s">
        <v>423</v>
      </c>
      <c r="J2" s="306">
        <v>1</v>
      </c>
      <c r="K2" s="307" t="s">
        <v>424</v>
      </c>
      <c r="L2" s="307">
        <v>1</v>
      </c>
      <c r="M2" s="308">
        <v>1</v>
      </c>
      <c r="N2" s="309" t="s">
        <v>425</v>
      </c>
      <c r="O2" s="310" t="s">
        <v>426</v>
      </c>
      <c r="P2" s="311">
        <v>100</v>
      </c>
      <c r="Q2" s="311">
        <v>75</v>
      </c>
      <c r="R2" s="312" t="s">
        <v>427</v>
      </c>
      <c r="S2" s="313">
        <v>7471</v>
      </c>
      <c r="T2" s="306" t="s">
        <v>428</v>
      </c>
      <c r="U2" s="312" t="s">
        <v>429</v>
      </c>
      <c r="V2" s="309" t="s">
        <v>430</v>
      </c>
      <c r="W2" s="314">
        <f t="shared" ref="W2:Z21" si="1">+$AA$2</f>
        <v>41505</v>
      </c>
      <c r="X2" s="314">
        <f t="shared" si="1"/>
        <v>41505</v>
      </c>
      <c r="Y2" s="314">
        <f t="shared" si="1"/>
        <v>41505</v>
      </c>
      <c r="Z2" s="315">
        <f t="shared" si="1"/>
        <v>41505</v>
      </c>
      <c r="AA2" s="316">
        <v>41505</v>
      </c>
      <c r="AB2" s="316">
        <v>41505</v>
      </c>
      <c r="AC2" s="317">
        <v>41529</v>
      </c>
      <c r="AD2" s="318">
        <v>41536</v>
      </c>
      <c r="AE2" s="360">
        <v>41554</v>
      </c>
      <c r="AF2" s="317">
        <v>41558</v>
      </c>
      <c r="AG2" s="317">
        <v>41559</v>
      </c>
      <c r="AH2" s="319">
        <v>41562</v>
      </c>
      <c r="AI2" s="320">
        <v>41564</v>
      </c>
      <c r="AJ2" s="320">
        <v>41629</v>
      </c>
      <c r="AK2" s="316">
        <v>41601</v>
      </c>
      <c r="AL2" s="316">
        <v>41571</v>
      </c>
      <c r="AM2" s="362">
        <v>1</v>
      </c>
    </row>
    <row r="3" spans="1:78" ht="22.5" hidden="1" outlineLevel="1" x14ac:dyDescent="0.25">
      <c r="A3" s="321">
        <v>2</v>
      </c>
      <c r="B3" s="740" t="s">
        <v>1</v>
      </c>
      <c r="C3" s="322" t="s">
        <v>67</v>
      </c>
      <c r="D3" s="745" t="s">
        <v>421</v>
      </c>
      <c r="E3" s="322" t="str">
        <f t="shared" si="0"/>
        <v>B1</v>
      </c>
      <c r="F3" s="322">
        <v>2050</v>
      </c>
      <c r="G3" s="324">
        <v>7500</v>
      </c>
      <c r="H3" s="325" t="s">
        <v>431</v>
      </c>
      <c r="I3" s="749" t="s">
        <v>432</v>
      </c>
      <c r="J3" s="327">
        <v>1</v>
      </c>
      <c r="K3" s="328" t="s">
        <v>433</v>
      </c>
      <c r="L3" s="328">
        <v>1</v>
      </c>
      <c r="M3" s="329">
        <v>1</v>
      </c>
      <c r="N3" s="330" t="s">
        <v>425</v>
      </c>
      <c r="O3" s="331" t="s">
        <v>434</v>
      </c>
      <c r="P3" s="332">
        <v>100</v>
      </c>
      <c r="Q3" s="332">
        <v>75</v>
      </c>
      <c r="R3" s="333" t="s">
        <v>427</v>
      </c>
      <c r="S3" s="334">
        <v>7667</v>
      </c>
      <c r="T3" s="327" t="s">
        <v>435</v>
      </c>
      <c r="U3" s="333" t="s">
        <v>429</v>
      </c>
      <c r="V3" s="330" t="s">
        <v>430</v>
      </c>
      <c r="W3" s="314">
        <f t="shared" si="1"/>
        <v>41505</v>
      </c>
      <c r="X3" s="335">
        <f t="shared" si="1"/>
        <v>41505</v>
      </c>
      <c r="Y3" s="314">
        <f t="shared" si="1"/>
        <v>41505</v>
      </c>
      <c r="Z3" s="315">
        <f t="shared" si="1"/>
        <v>41505</v>
      </c>
      <c r="AA3" s="336">
        <v>41540</v>
      </c>
      <c r="AB3" s="336">
        <v>41540</v>
      </c>
      <c r="AC3" s="337">
        <v>41556</v>
      </c>
      <c r="AD3" s="338">
        <v>41560</v>
      </c>
      <c r="AE3" s="473">
        <v>41592</v>
      </c>
      <c r="AF3" s="337">
        <v>41596</v>
      </c>
      <c r="AG3" s="337">
        <v>41597</v>
      </c>
      <c r="AH3" s="339">
        <v>41600</v>
      </c>
      <c r="AI3" s="340">
        <v>41605</v>
      </c>
      <c r="AJ3" s="340">
        <v>41688</v>
      </c>
      <c r="AK3" s="336">
        <v>41637</v>
      </c>
      <c r="AL3" s="336">
        <v>41607</v>
      </c>
      <c r="AM3" s="474">
        <v>1</v>
      </c>
      <c r="AP3" s="341"/>
      <c r="AQ3" s="341"/>
      <c r="AR3" s="341"/>
      <c r="AS3" s="341"/>
      <c r="AT3" s="341"/>
      <c r="AU3" s="341"/>
      <c r="AV3" s="341"/>
      <c r="AW3" s="341"/>
      <c r="AX3" s="341"/>
      <c r="AY3" s="341"/>
      <c r="AZ3" s="341"/>
      <c r="BA3" s="341"/>
      <c r="BB3" s="341"/>
      <c r="BC3" s="341"/>
      <c r="BD3" s="341"/>
      <c r="BE3" s="341"/>
      <c r="BF3" s="341"/>
      <c r="BG3" s="341"/>
      <c r="BH3" s="341"/>
      <c r="BI3" s="341"/>
      <c r="BJ3" s="341"/>
      <c r="BK3" s="341"/>
      <c r="BL3" s="341"/>
      <c r="BM3" s="341"/>
      <c r="BN3" s="341"/>
      <c r="BO3" s="341"/>
      <c r="BP3" s="341"/>
      <c r="BQ3" s="341"/>
      <c r="BR3" s="341"/>
      <c r="BS3" s="341"/>
      <c r="BT3" s="341"/>
      <c r="BU3" s="341"/>
      <c r="BV3" s="341"/>
      <c r="BW3" s="341"/>
      <c r="BX3" s="341"/>
      <c r="BY3" s="341"/>
    </row>
    <row r="4" spans="1:78" ht="22.5" hidden="1" outlineLevel="1" x14ac:dyDescent="0.25">
      <c r="A4" s="301">
        <v>3</v>
      </c>
      <c r="B4" s="739" t="s">
        <v>1</v>
      </c>
      <c r="C4" s="301" t="s">
        <v>67</v>
      </c>
      <c r="D4" s="744" t="s">
        <v>421</v>
      </c>
      <c r="E4" s="301" t="str">
        <f t="shared" si="0"/>
        <v>B1</v>
      </c>
      <c r="F4" s="301">
        <v>2050</v>
      </c>
      <c r="G4" s="303">
        <v>7500</v>
      </c>
      <c r="H4" s="304" t="s">
        <v>436</v>
      </c>
      <c r="I4" s="748" t="s">
        <v>437</v>
      </c>
      <c r="J4" s="306">
        <v>1</v>
      </c>
      <c r="K4" s="307" t="s">
        <v>438</v>
      </c>
      <c r="L4" s="307">
        <v>1</v>
      </c>
      <c r="M4" s="308">
        <v>1</v>
      </c>
      <c r="N4" s="309" t="s">
        <v>425</v>
      </c>
      <c r="O4" s="310" t="s">
        <v>426</v>
      </c>
      <c r="P4" s="311">
        <v>100</v>
      </c>
      <c r="Q4" s="311">
        <v>75</v>
      </c>
      <c r="R4" s="312" t="s">
        <v>427</v>
      </c>
      <c r="S4" s="313">
        <v>7899</v>
      </c>
      <c r="T4" s="306" t="s">
        <v>439</v>
      </c>
      <c r="U4" s="312" t="s">
        <v>429</v>
      </c>
      <c r="V4" s="309" t="s">
        <v>440</v>
      </c>
      <c r="W4" s="314">
        <f t="shared" si="1"/>
        <v>41505</v>
      </c>
      <c r="X4" s="314">
        <f t="shared" si="1"/>
        <v>41505</v>
      </c>
      <c r="Y4" s="314">
        <f t="shared" si="1"/>
        <v>41505</v>
      </c>
      <c r="Z4" s="315">
        <f t="shared" si="1"/>
        <v>41505</v>
      </c>
      <c r="AA4" s="316">
        <v>41563</v>
      </c>
      <c r="AB4" s="316">
        <v>41563</v>
      </c>
      <c r="AC4" s="317">
        <v>41578</v>
      </c>
      <c r="AD4" s="318">
        <v>41582</v>
      </c>
      <c r="AE4" s="360">
        <v>41628</v>
      </c>
      <c r="AF4" s="317">
        <v>41634</v>
      </c>
      <c r="AG4" s="317">
        <v>41635</v>
      </c>
      <c r="AH4" s="319">
        <v>41638</v>
      </c>
      <c r="AI4" s="320">
        <v>41639</v>
      </c>
      <c r="AJ4" s="320">
        <v>41694</v>
      </c>
      <c r="AK4" s="316">
        <v>41682</v>
      </c>
      <c r="AL4" s="316">
        <v>41652</v>
      </c>
      <c r="AM4" s="362">
        <v>1</v>
      </c>
    </row>
    <row r="5" spans="1:78" ht="22.5" hidden="1" outlineLevel="1" x14ac:dyDescent="0.25">
      <c r="A5" s="321">
        <v>4</v>
      </c>
      <c r="B5" s="740" t="s">
        <v>1</v>
      </c>
      <c r="C5" s="322" t="s">
        <v>67</v>
      </c>
      <c r="D5" s="745" t="s">
        <v>421</v>
      </c>
      <c r="E5" s="322" t="str">
        <f t="shared" si="0"/>
        <v>B1</v>
      </c>
      <c r="F5" s="322">
        <v>2050</v>
      </c>
      <c r="G5" s="324">
        <v>7500</v>
      </c>
      <c r="H5" s="325" t="s">
        <v>441</v>
      </c>
      <c r="I5" s="749" t="s">
        <v>442</v>
      </c>
      <c r="J5" s="327">
        <v>1</v>
      </c>
      <c r="K5" s="328" t="s">
        <v>443</v>
      </c>
      <c r="L5" s="328">
        <v>1</v>
      </c>
      <c r="M5" s="329">
        <v>1</v>
      </c>
      <c r="N5" s="330" t="s">
        <v>425</v>
      </c>
      <c r="O5" s="331" t="s">
        <v>426</v>
      </c>
      <c r="P5" s="332">
        <v>100</v>
      </c>
      <c r="Q5" s="332">
        <v>75</v>
      </c>
      <c r="R5" s="333" t="s">
        <v>427</v>
      </c>
      <c r="S5" s="334">
        <v>7545</v>
      </c>
      <c r="T5" s="327" t="s">
        <v>444</v>
      </c>
      <c r="U5" s="333" t="s">
        <v>429</v>
      </c>
      <c r="V5" s="330" t="s">
        <v>430</v>
      </c>
      <c r="W5" s="314">
        <f t="shared" si="1"/>
        <v>41505</v>
      </c>
      <c r="X5" s="335">
        <f t="shared" si="1"/>
        <v>41505</v>
      </c>
      <c r="Y5" s="314">
        <f t="shared" si="1"/>
        <v>41505</v>
      </c>
      <c r="Z5" s="315">
        <f t="shared" si="1"/>
        <v>41505</v>
      </c>
      <c r="AA5" s="336">
        <v>41587</v>
      </c>
      <c r="AB5" s="336">
        <v>41587</v>
      </c>
      <c r="AC5" s="337">
        <v>41602</v>
      </c>
      <c r="AD5" s="338">
        <v>41608</v>
      </c>
      <c r="AE5" s="473">
        <v>41645</v>
      </c>
      <c r="AF5" s="337">
        <v>41651</v>
      </c>
      <c r="AG5" s="337">
        <v>41652</v>
      </c>
      <c r="AH5" s="339">
        <v>41655</v>
      </c>
      <c r="AI5" s="340">
        <v>41655</v>
      </c>
      <c r="AJ5" s="340">
        <v>41728</v>
      </c>
      <c r="AK5" s="336">
        <v>41707</v>
      </c>
      <c r="AL5" s="336">
        <v>41677</v>
      </c>
      <c r="AM5" s="474">
        <v>1</v>
      </c>
      <c r="AP5" s="342"/>
    </row>
    <row r="6" spans="1:78" ht="22.5" hidden="1" outlineLevel="1" x14ac:dyDescent="0.25">
      <c r="A6" s="301">
        <v>5</v>
      </c>
      <c r="B6" s="739" t="s">
        <v>1</v>
      </c>
      <c r="C6" s="301" t="s">
        <v>67</v>
      </c>
      <c r="D6" s="744" t="s">
        <v>421</v>
      </c>
      <c r="E6" s="301" t="str">
        <f t="shared" si="0"/>
        <v>B1</v>
      </c>
      <c r="F6" s="301">
        <v>2050</v>
      </c>
      <c r="G6" s="303">
        <v>7500</v>
      </c>
      <c r="H6" s="304" t="s">
        <v>445</v>
      </c>
      <c r="I6" s="748" t="s">
        <v>446</v>
      </c>
      <c r="J6" s="306">
        <v>1</v>
      </c>
      <c r="K6" s="307" t="s">
        <v>447</v>
      </c>
      <c r="L6" s="307">
        <v>1</v>
      </c>
      <c r="M6" s="308">
        <v>1</v>
      </c>
      <c r="N6" s="309" t="s">
        <v>425</v>
      </c>
      <c r="O6" s="310" t="s">
        <v>426</v>
      </c>
      <c r="P6" s="311">
        <v>100</v>
      </c>
      <c r="Q6" s="311">
        <v>75</v>
      </c>
      <c r="R6" s="312" t="s">
        <v>427</v>
      </c>
      <c r="S6" s="313">
        <v>7007</v>
      </c>
      <c r="T6" s="306" t="s">
        <v>448</v>
      </c>
      <c r="U6" s="312" t="s">
        <v>429</v>
      </c>
      <c r="V6" s="309" t="s">
        <v>440</v>
      </c>
      <c r="W6" s="314">
        <f t="shared" si="1"/>
        <v>41505</v>
      </c>
      <c r="X6" s="314">
        <f t="shared" si="1"/>
        <v>41505</v>
      </c>
      <c r="Y6" s="314">
        <f t="shared" si="1"/>
        <v>41505</v>
      </c>
      <c r="Z6" s="315">
        <f t="shared" si="1"/>
        <v>41505</v>
      </c>
      <c r="AA6" s="316">
        <v>41617</v>
      </c>
      <c r="AB6" s="316">
        <v>41617</v>
      </c>
      <c r="AC6" s="317">
        <v>41640</v>
      </c>
      <c r="AD6" s="318">
        <v>41647</v>
      </c>
      <c r="AE6" s="360">
        <v>41673</v>
      </c>
      <c r="AF6" s="317">
        <v>41678</v>
      </c>
      <c r="AG6" s="317">
        <v>41679</v>
      </c>
      <c r="AH6" s="319">
        <v>41682</v>
      </c>
      <c r="AI6" s="320">
        <v>41681</v>
      </c>
      <c r="AJ6" s="320">
        <v>41742</v>
      </c>
      <c r="AK6" s="316">
        <v>41730</v>
      </c>
      <c r="AL6" s="316">
        <v>41700</v>
      </c>
      <c r="AM6" s="362">
        <v>1</v>
      </c>
      <c r="AP6" s="342"/>
      <c r="AQ6" s="343"/>
      <c r="AR6" s="343"/>
      <c r="AS6" s="343"/>
      <c r="AT6" s="343"/>
      <c r="AU6" s="343"/>
      <c r="AV6" s="343"/>
      <c r="AW6" s="343"/>
      <c r="AX6" s="343"/>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row>
    <row r="7" spans="1:78" ht="22.5" hidden="1" outlineLevel="1" x14ac:dyDescent="0.25">
      <c r="A7" s="344">
        <v>6</v>
      </c>
      <c r="B7" s="740" t="s">
        <v>1</v>
      </c>
      <c r="C7" s="322" t="s">
        <v>67</v>
      </c>
      <c r="D7" s="745" t="s">
        <v>421</v>
      </c>
      <c r="E7" s="322" t="str">
        <f t="shared" si="0"/>
        <v>B1</v>
      </c>
      <c r="F7" s="322">
        <v>2050</v>
      </c>
      <c r="G7" s="324">
        <v>7500</v>
      </c>
      <c r="H7" s="345" t="s">
        <v>449</v>
      </c>
      <c r="I7" s="750" t="s">
        <v>450</v>
      </c>
      <c r="J7" s="347">
        <v>1</v>
      </c>
      <c r="K7" s="348" t="s">
        <v>451</v>
      </c>
      <c r="L7" s="348">
        <v>1</v>
      </c>
      <c r="M7" s="349">
        <v>1</v>
      </c>
      <c r="N7" s="350" t="s">
        <v>425</v>
      </c>
      <c r="O7" s="351" t="s">
        <v>426</v>
      </c>
      <c r="P7" s="352">
        <v>100</v>
      </c>
      <c r="Q7" s="352">
        <v>75</v>
      </c>
      <c r="R7" s="353" t="s">
        <v>427</v>
      </c>
      <c r="S7" s="354">
        <v>7313</v>
      </c>
      <c r="T7" s="347" t="s">
        <v>452</v>
      </c>
      <c r="U7" s="353" t="s">
        <v>429</v>
      </c>
      <c r="V7" s="350" t="s">
        <v>430</v>
      </c>
      <c r="W7" s="314">
        <f t="shared" si="1"/>
        <v>41505</v>
      </c>
      <c r="X7" s="335">
        <f t="shared" si="1"/>
        <v>41505</v>
      </c>
      <c r="Y7" s="314">
        <f t="shared" si="1"/>
        <v>41505</v>
      </c>
      <c r="Z7" s="315">
        <f t="shared" si="1"/>
        <v>41505</v>
      </c>
      <c r="AA7" s="355">
        <v>41650</v>
      </c>
      <c r="AB7" s="355">
        <v>41650</v>
      </c>
      <c r="AC7" s="356">
        <v>41663</v>
      </c>
      <c r="AD7" s="357">
        <v>41666</v>
      </c>
      <c r="AE7" s="364">
        <v>41689</v>
      </c>
      <c r="AF7" s="356">
        <v>41694</v>
      </c>
      <c r="AG7" s="356">
        <v>41695</v>
      </c>
      <c r="AH7" s="358">
        <v>41698</v>
      </c>
      <c r="AI7" s="359">
        <v>41699</v>
      </c>
      <c r="AJ7" s="359">
        <v>41765</v>
      </c>
      <c r="AK7" s="355">
        <v>41738</v>
      </c>
      <c r="AL7" s="355">
        <v>41708</v>
      </c>
      <c r="AM7" s="366">
        <v>1</v>
      </c>
      <c r="AP7" s="342"/>
      <c r="AQ7" s="343"/>
      <c r="AR7" s="343"/>
      <c r="AS7" s="343"/>
      <c r="AT7" s="343"/>
      <c r="AU7" s="343"/>
      <c r="AV7" s="343"/>
      <c r="AW7" s="343"/>
      <c r="AX7" s="343"/>
      <c r="AY7" s="343"/>
      <c r="AZ7" s="343"/>
      <c r="BA7" s="343"/>
      <c r="BB7" s="343"/>
      <c r="BC7" s="343"/>
      <c r="BD7" s="343"/>
      <c r="BE7" s="343"/>
      <c r="BF7" s="343"/>
      <c r="BG7" s="343"/>
      <c r="BH7" s="343"/>
      <c r="BI7" s="343"/>
      <c r="BJ7" s="343"/>
      <c r="BK7" s="343"/>
      <c r="BL7" s="343"/>
      <c r="BM7" s="343"/>
      <c r="BN7" s="343"/>
      <c r="BO7" s="343"/>
      <c r="BP7" s="343"/>
      <c r="BQ7" s="343"/>
      <c r="BR7" s="343"/>
      <c r="BS7" s="343"/>
      <c r="BT7" s="343"/>
      <c r="BU7" s="343"/>
      <c r="BV7" s="343"/>
      <c r="BW7" s="343"/>
      <c r="BX7" s="343"/>
      <c r="BY7" s="343"/>
      <c r="BZ7" s="343"/>
    </row>
    <row r="8" spans="1:78" ht="22.5" hidden="1" outlineLevel="1" x14ac:dyDescent="0.25">
      <c r="A8" s="301">
        <v>7</v>
      </c>
      <c r="B8" s="739" t="s">
        <v>1</v>
      </c>
      <c r="C8" s="301" t="s">
        <v>67</v>
      </c>
      <c r="D8" s="744" t="s">
        <v>421</v>
      </c>
      <c r="E8" s="301" t="str">
        <f t="shared" si="0"/>
        <v>B1</v>
      </c>
      <c r="F8" s="301">
        <v>2050</v>
      </c>
      <c r="G8" s="303">
        <v>7500</v>
      </c>
      <c r="H8" s="304" t="s">
        <v>453</v>
      </c>
      <c r="I8" s="748" t="s">
        <v>454</v>
      </c>
      <c r="J8" s="306">
        <v>1</v>
      </c>
      <c r="K8" s="307" t="s">
        <v>455</v>
      </c>
      <c r="L8" s="307">
        <v>1</v>
      </c>
      <c r="M8" s="308">
        <v>1</v>
      </c>
      <c r="N8" s="309" t="s">
        <v>425</v>
      </c>
      <c r="O8" s="310" t="s">
        <v>426</v>
      </c>
      <c r="P8" s="311">
        <v>100</v>
      </c>
      <c r="Q8" s="311">
        <v>75</v>
      </c>
      <c r="R8" s="312" t="s">
        <v>427</v>
      </c>
      <c r="S8" s="313">
        <v>7649</v>
      </c>
      <c r="T8" s="306" t="s">
        <v>456</v>
      </c>
      <c r="U8" s="312" t="s">
        <v>429</v>
      </c>
      <c r="V8" s="309" t="s">
        <v>430</v>
      </c>
      <c r="W8" s="314">
        <f t="shared" si="1"/>
        <v>41505</v>
      </c>
      <c r="X8" s="314">
        <f t="shared" si="1"/>
        <v>41505</v>
      </c>
      <c r="Y8" s="314">
        <f t="shared" si="1"/>
        <v>41505</v>
      </c>
      <c r="Z8" s="315">
        <f t="shared" si="1"/>
        <v>41505</v>
      </c>
      <c r="AA8" s="316">
        <v>41668</v>
      </c>
      <c r="AB8" s="316">
        <v>41668</v>
      </c>
      <c r="AC8" s="317">
        <v>41683</v>
      </c>
      <c r="AD8" s="318">
        <v>41687</v>
      </c>
      <c r="AE8" s="360">
        <v>41708</v>
      </c>
      <c r="AF8" s="317">
        <v>41713</v>
      </c>
      <c r="AG8" s="317">
        <v>41714</v>
      </c>
      <c r="AH8" s="319">
        <v>41717</v>
      </c>
      <c r="AI8" s="320">
        <v>41716</v>
      </c>
      <c r="AJ8" s="320">
        <v>41772</v>
      </c>
      <c r="AK8" s="316">
        <v>41764</v>
      </c>
      <c r="AL8" s="316">
        <v>41734</v>
      </c>
      <c r="AM8" s="362">
        <v>1</v>
      </c>
      <c r="AP8" s="342"/>
    </row>
    <row r="9" spans="1:78" ht="22.5" hidden="1" outlineLevel="1" x14ac:dyDescent="0.25">
      <c r="A9" s="344">
        <v>8</v>
      </c>
      <c r="B9" s="740" t="s">
        <v>1</v>
      </c>
      <c r="C9" s="322" t="s">
        <v>67</v>
      </c>
      <c r="D9" s="745" t="s">
        <v>421</v>
      </c>
      <c r="E9" s="322" t="str">
        <f t="shared" si="0"/>
        <v>B1</v>
      </c>
      <c r="F9" s="322">
        <v>2050</v>
      </c>
      <c r="G9" s="324">
        <v>7500</v>
      </c>
      <c r="H9" s="345" t="s">
        <v>457</v>
      </c>
      <c r="I9" s="750" t="s">
        <v>458</v>
      </c>
      <c r="J9" s="347">
        <v>1</v>
      </c>
      <c r="K9" s="348" t="s">
        <v>459</v>
      </c>
      <c r="L9" s="348">
        <v>1</v>
      </c>
      <c r="M9" s="349">
        <v>1</v>
      </c>
      <c r="N9" s="350" t="s">
        <v>425</v>
      </c>
      <c r="O9" s="351" t="s">
        <v>426</v>
      </c>
      <c r="P9" s="352">
        <v>100</v>
      </c>
      <c r="Q9" s="352">
        <v>75</v>
      </c>
      <c r="R9" s="353" t="s">
        <v>427</v>
      </c>
      <c r="S9" s="354">
        <v>7597</v>
      </c>
      <c r="T9" s="347" t="s">
        <v>460</v>
      </c>
      <c r="U9" s="353" t="s">
        <v>429</v>
      </c>
      <c r="V9" s="350" t="s">
        <v>430</v>
      </c>
      <c r="W9" s="314">
        <f t="shared" si="1"/>
        <v>41505</v>
      </c>
      <c r="X9" s="335">
        <f t="shared" si="1"/>
        <v>41505</v>
      </c>
      <c r="Y9" s="314">
        <f t="shared" si="1"/>
        <v>41505</v>
      </c>
      <c r="Z9" s="315">
        <f t="shared" si="1"/>
        <v>41505</v>
      </c>
      <c r="AA9" s="355">
        <v>41689</v>
      </c>
      <c r="AB9" s="355">
        <v>41689</v>
      </c>
      <c r="AC9" s="356">
        <v>41708</v>
      </c>
      <c r="AD9" s="357">
        <v>41711</v>
      </c>
      <c r="AE9" s="364">
        <v>41742</v>
      </c>
      <c r="AF9" s="356">
        <v>41746</v>
      </c>
      <c r="AG9" s="356">
        <v>41747</v>
      </c>
      <c r="AH9" s="358">
        <v>41750</v>
      </c>
      <c r="AI9" s="359">
        <v>41749</v>
      </c>
      <c r="AJ9" s="359">
        <v>41793</v>
      </c>
      <c r="AK9" s="355">
        <v>41789</v>
      </c>
      <c r="AL9" s="355">
        <v>41759</v>
      </c>
      <c r="AM9" s="366">
        <v>1</v>
      </c>
      <c r="AP9" s="342"/>
    </row>
    <row r="10" spans="1:78" ht="22.5" hidden="1" outlineLevel="1" x14ac:dyDescent="0.25">
      <c r="A10" s="301">
        <v>9</v>
      </c>
      <c r="B10" s="739" t="s">
        <v>1</v>
      </c>
      <c r="C10" s="301" t="s">
        <v>67</v>
      </c>
      <c r="D10" s="744" t="s">
        <v>421</v>
      </c>
      <c r="E10" s="301" t="str">
        <f t="shared" si="0"/>
        <v>B1</v>
      </c>
      <c r="F10" s="301">
        <v>2050</v>
      </c>
      <c r="G10" s="303">
        <v>7500</v>
      </c>
      <c r="H10" s="304" t="s">
        <v>461</v>
      </c>
      <c r="I10" s="748" t="s">
        <v>462</v>
      </c>
      <c r="J10" s="306">
        <v>1</v>
      </c>
      <c r="K10" s="307" t="s">
        <v>463</v>
      </c>
      <c r="L10" s="307">
        <v>1</v>
      </c>
      <c r="M10" s="308">
        <v>1</v>
      </c>
      <c r="N10" s="309" t="s">
        <v>464</v>
      </c>
      <c r="O10" s="310" t="s">
        <v>465</v>
      </c>
      <c r="P10" s="311">
        <v>100</v>
      </c>
      <c r="Q10" s="311">
        <v>75</v>
      </c>
      <c r="R10" s="312" t="s">
        <v>427</v>
      </c>
      <c r="S10" s="313">
        <v>7627</v>
      </c>
      <c r="T10" s="306" t="s">
        <v>466</v>
      </c>
      <c r="U10" s="312" t="s">
        <v>429</v>
      </c>
      <c r="V10" s="309" t="s">
        <v>467</v>
      </c>
      <c r="W10" s="314">
        <f t="shared" si="1"/>
        <v>41505</v>
      </c>
      <c r="X10" s="314">
        <f t="shared" si="1"/>
        <v>41505</v>
      </c>
      <c r="Y10" s="314">
        <f t="shared" si="1"/>
        <v>41505</v>
      </c>
      <c r="Z10" s="315">
        <f t="shared" si="1"/>
        <v>41505</v>
      </c>
      <c r="AA10" s="316">
        <v>41715</v>
      </c>
      <c r="AB10" s="316">
        <v>41715</v>
      </c>
      <c r="AC10" s="317">
        <v>41736</v>
      </c>
      <c r="AD10" s="318">
        <v>41738</v>
      </c>
      <c r="AE10" s="360">
        <v>41758</v>
      </c>
      <c r="AF10" s="317">
        <v>41763</v>
      </c>
      <c r="AG10" s="317">
        <v>41764</v>
      </c>
      <c r="AH10" s="319">
        <v>41767</v>
      </c>
      <c r="AI10" s="320">
        <v>41768</v>
      </c>
      <c r="AJ10" s="320">
        <v>41815</v>
      </c>
      <c r="AK10" s="316">
        <v>41801</v>
      </c>
      <c r="AL10" s="316">
        <v>41771</v>
      </c>
      <c r="AM10" s="362">
        <v>1</v>
      </c>
      <c r="AP10" s="342"/>
    </row>
    <row r="11" spans="1:78" ht="22.5" hidden="1" outlineLevel="1" x14ac:dyDescent="0.25">
      <c r="A11" s="344">
        <v>10</v>
      </c>
      <c r="B11" s="740" t="s">
        <v>1</v>
      </c>
      <c r="C11" s="322" t="s">
        <v>67</v>
      </c>
      <c r="D11" s="745" t="s">
        <v>421</v>
      </c>
      <c r="E11" s="322" t="str">
        <f t="shared" si="0"/>
        <v>B1</v>
      </c>
      <c r="F11" s="322">
        <v>2050</v>
      </c>
      <c r="G11" s="324">
        <v>7500</v>
      </c>
      <c r="H11" s="345" t="s">
        <v>468</v>
      </c>
      <c r="I11" s="750" t="s">
        <v>469</v>
      </c>
      <c r="J11" s="347">
        <v>1</v>
      </c>
      <c r="K11" s="348" t="s">
        <v>470</v>
      </c>
      <c r="L11" s="348">
        <v>1</v>
      </c>
      <c r="M11" s="349">
        <v>1</v>
      </c>
      <c r="N11" s="350" t="s">
        <v>425</v>
      </c>
      <c r="O11" s="351" t="s">
        <v>426</v>
      </c>
      <c r="P11" s="352">
        <v>100</v>
      </c>
      <c r="Q11" s="352">
        <v>75</v>
      </c>
      <c r="R11" s="353" t="s">
        <v>427</v>
      </c>
      <c r="S11" s="354">
        <v>7465</v>
      </c>
      <c r="T11" s="347" t="s">
        <v>471</v>
      </c>
      <c r="U11" s="353" t="s">
        <v>429</v>
      </c>
      <c r="V11" s="350" t="s">
        <v>440</v>
      </c>
      <c r="W11" s="314">
        <f t="shared" si="1"/>
        <v>41505</v>
      </c>
      <c r="X11" s="335">
        <f t="shared" si="1"/>
        <v>41505</v>
      </c>
      <c r="Y11" s="314">
        <f t="shared" si="1"/>
        <v>41505</v>
      </c>
      <c r="Z11" s="315">
        <f t="shared" si="1"/>
        <v>41505</v>
      </c>
      <c r="AA11" s="355">
        <v>41742</v>
      </c>
      <c r="AB11" s="355">
        <v>41742</v>
      </c>
      <c r="AC11" s="356">
        <v>41754</v>
      </c>
      <c r="AD11" s="357">
        <v>41759</v>
      </c>
      <c r="AE11" s="364">
        <v>41788</v>
      </c>
      <c r="AF11" s="356">
        <v>41793</v>
      </c>
      <c r="AG11" s="356">
        <v>41794</v>
      </c>
      <c r="AH11" s="358">
        <v>41797</v>
      </c>
      <c r="AI11" s="359">
        <v>41796</v>
      </c>
      <c r="AJ11" s="359">
        <v>41835</v>
      </c>
      <c r="AK11" s="355">
        <v>41833</v>
      </c>
      <c r="AL11" s="355">
        <v>41803</v>
      </c>
      <c r="AM11" s="366">
        <v>1</v>
      </c>
      <c r="AP11" s="342"/>
    </row>
    <row r="12" spans="1:78" ht="22.5" hidden="1" outlineLevel="1" x14ac:dyDescent="0.25">
      <c r="A12" s="301">
        <v>11</v>
      </c>
      <c r="B12" s="739" t="s">
        <v>1</v>
      </c>
      <c r="C12" s="301" t="s">
        <v>67</v>
      </c>
      <c r="D12" s="744" t="s">
        <v>421</v>
      </c>
      <c r="E12" s="301" t="str">
        <f t="shared" si="0"/>
        <v>B1</v>
      </c>
      <c r="F12" s="301">
        <v>2050</v>
      </c>
      <c r="G12" s="303">
        <v>7500</v>
      </c>
      <c r="H12" s="304" t="s">
        <v>472</v>
      </c>
      <c r="I12" s="748" t="s">
        <v>473</v>
      </c>
      <c r="J12" s="306">
        <v>1</v>
      </c>
      <c r="K12" s="307" t="s">
        <v>474</v>
      </c>
      <c r="L12" s="307">
        <v>1</v>
      </c>
      <c r="M12" s="308">
        <v>1</v>
      </c>
      <c r="N12" s="309" t="s">
        <v>425</v>
      </c>
      <c r="O12" s="310" t="s">
        <v>434</v>
      </c>
      <c r="P12" s="311">
        <v>100</v>
      </c>
      <c r="Q12" s="311">
        <v>75</v>
      </c>
      <c r="R12" s="312" t="s">
        <v>427</v>
      </c>
      <c r="S12" s="313">
        <v>7634</v>
      </c>
      <c r="T12" s="306" t="s">
        <v>475</v>
      </c>
      <c r="U12" s="312" t="s">
        <v>429</v>
      </c>
      <c r="V12" s="309" t="s">
        <v>430</v>
      </c>
      <c r="W12" s="314">
        <f t="shared" si="1"/>
        <v>41505</v>
      </c>
      <c r="X12" s="314">
        <f t="shared" si="1"/>
        <v>41505</v>
      </c>
      <c r="Y12" s="314">
        <f t="shared" si="1"/>
        <v>41505</v>
      </c>
      <c r="Z12" s="315">
        <f t="shared" si="1"/>
        <v>41505</v>
      </c>
      <c r="AA12" s="316">
        <v>41762</v>
      </c>
      <c r="AB12" s="316">
        <v>41762</v>
      </c>
      <c r="AC12" s="317">
        <v>41781</v>
      </c>
      <c r="AD12" s="318">
        <v>41784</v>
      </c>
      <c r="AE12" s="360">
        <v>41803</v>
      </c>
      <c r="AF12" s="317">
        <v>41809</v>
      </c>
      <c r="AG12" s="317">
        <v>41810</v>
      </c>
      <c r="AH12" s="319">
        <v>41813</v>
      </c>
      <c r="AI12" s="320">
        <v>41813</v>
      </c>
      <c r="AJ12" s="320">
        <v>41848</v>
      </c>
      <c r="AK12" s="316">
        <v>41849</v>
      </c>
      <c r="AL12" s="316">
        <v>41819</v>
      </c>
      <c r="AM12" s="362">
        <v>1</v>
      </c>
      <c r="AP12" s="342"/>
    </row>
    <row r="13" spans="1:78" ht="22.5" hidden="1" outlineLevel="1" x14ac:dyDescent="0.25">
      <c r="A13" s="344">
        <v>12</v>
      </c>
      <c r="B13" s="740" t="s">
        <v>1</v>
      </c>
      <c r="C13" s="322" t="s">
        <v>67</v>
      </c>
      <c r="D13" s="745" t="s">
        <v>421</v>
      </c>
      <c r="E13" s="322" t="str">
        <f t="shared" si="0"/>
        <v>B3</v>
      </c>
      <c r="F13" s="322">
        <v>2050</v>
      </c>
      <c r="G13" s="324">
        <v>7500</v>
      </c>
      <c r="H13" s="345" t="s">
        <v>476</v>
      </c>
      <c r="I13" s="750" t="s">
        <v>477</v>
      </c>
      <c r="J13" s="347">
        <v>1</v>
      </c>
      <c r="K13" s="348" t="s">
        <v>478</v>
      </c>
      <c r="L13" s="348">
        <v>1</v>
      </c>
      <c r="M13" s="349">
        <v>1</v>
      </c>
      <c r="N13" s="350" t="s">
        <v>479</v>
      </c>
      <c r="O13" s="351" t="s">
        <v>465</v>
      </c>
      <c r="P13" s="352">
        <v>100</v>
      </c>
      <c r="Q13" s="352">
        <v>75</v>
      </c>
      <c r="R13" s="353" t="s">
        <v>427</v>
      </c>
      <c r="S13" s="354">
        <v>6085</v>
      </c>
      <c r="T13" s="347" t="s">
        <v>480</v>
      </c>
      <c r="U13" s="353" t="s">
        <v>429</v>
      </c>
      <c r="V13" s="350" t="s">
        <v>467</v>
      </c>
      <c r="W13" s="314">
        <f t="shared" si="1"/>
        <v>41505</v>
      </c>
      <c r="X13" s="335">
        <f t="shared" si="1"/>
        <v>41505</v>
      </c>
      <c r="Y13" s="314">
        <f t="shared" si="1"/>
        <v>41505</v>
      </c>
      <c r="Z13" s="315">
        <f t="shared" si="1"/>
        <v>41505</v>
      </c>
      <c r="AA13" s="355">
        <v>41790</v>
      </c>
      <c r="AB13" s="355">
        <v>41790</v>
      </c>
      <c r="AC13" s="356">
        <v>41812</v>
      </c>
      <c r="AD13" s="357">
        <v>41816</v>
      </c>
      <c r="AE13" s="364">
        <v>41830</v>
      </c>
      <c r="AF13" s="356">
        <v>41837</v>
      </c>
      <c r="AG13" s="356">
        <v>41838</v>
      </c>
      <c r="AH13" s="358">
        <v>41841</v>
      </c>
      <c r="AI13" s="359">
        <v>41839</v>
      </c>
      <c r="AJ13" s="359">
        <v>41866</v>
      </c>
      <c r="AK13" s="355">
        <v>41881</v>
      </c>
      <c r="AL13" s="355">
        <v>41851</v>
      </c>
      <c r="AM13" s="366">
        <v>1</v>
      </c>
      <c r="AP13" s="342"/>
    </row>
    <row r="14" spans="1:78" ht="22.5" hidden="1" outlineLevel="1" x14ac:dyDescent="0.25">
      <c r="A14" s="301">
        <v>13</v>
      </c>
      <c r="B14" s="739" t="s">
        <v>1</v>
      </c>
      <c r="C14" s="301" t="s">
        <v>67</v>
      </c>
      <c r="D14" s="744" t="s">
        <v>421</v>
      </c>
      <c r="E14" s="301" t="str">
        <f t="shared" si="0"/>
        <v>B1</v>
      </c>
      <c r="F14" s="301">
        <v>2050</v>
      </c>
      <c r="G14" s="303">
        <v>7500</v>
      </c>
      <c r="H14" s="304" t="s">
        <v>481</v>
      </c>
      <c r="I14" s="748" t="s">
        <v>482</v>
      </c>
      <c r="J14" s="306">
        <v>1</v>
      </c>
      <c r="K14" s="307" t="s">
        <v>483</v>
      </c>
      <c r="L14" s="307">
        <v>1</v>
      </c>
      <c r="M14" s="308">
        <v>1</v>
      </c>
      <c r="N14" s="309" t="s">
        <v>425</v>
      </c>
      <c r="O14" s="310" t="s">
        <v>426</v>
      </c>
      <c r="P14" s="311">
        <v>100</v>
      </c>
      <c r="Q14" s="311">
        <v>75</v>
      </c>
      <c r="R14" s="312" t="s">
        <v>427</v>
      </c>
      <c r="S14" s="313">
        <v>7620</v>
      </c>
      <c r="T14" s="306" t="s">
        <v>484</v>
      </c>
      <c r="U14" s="312" t="s">
        <v>429</v>
      </c>
      <c r="V14" s="309" t="s">
        <v>440</v>
      </c>
      <c r="W14" s="314">
        <f t="shared" si="1"/>
        <v>41505</v>
      </c>
      <c r="X14" s="314">
        <f t="shared" si="1"/>
        <v>41505</v>
      </c>
      <c r="Y14" s="314">
        <f t="shared" si="1"/>
        <v>41505</v>
      </c>
      <c r="Z14" s="315">
        <f t="shared" si="1"/>
        <v>41505</v>
      </c>
      <c r="AA14" s="316">
        <v>41820</v>
      </c>
      <c r="AB14" s="316">
        <v>41820</v>
      </c>
      <c r="AC14" s="317">
        <v>41838</v>
      </c>
      <c r="AD14" s="318">
        <v>41841</v>
      </c>
      <c r="AE14" s="360">
        <v>41866</v>
      </c>
      <c r="AF14" s="317">
        <v>41875</v>
      </c>
      <c r="AG14" s="317">
        <v>41876</v>
      </c>
      <c r="AH14" s="319">
        <v>41879</v>
      </c>
      <c r="AI14" s="320">
        <v>41879</v>
      </c>
      <c r="AJ14" s="320">
        <v>41918</v>
      </c>
      <c r="AK14" s="316">
        <v>41922</v>
      </c>
      <c r="AL14" s="316">
        <v>41892</v>
      </c>
      <c r="AM14" s="362">
        <v>1</v>
      </c>
      <c r="AP14" s="342"/>
    </row>
    <row r="15" spans="1:78" ht="22.5" hidden="1" outlineLevel="1" x14ac:dyDescent="0.25">
      <c r="A15" s="344">
        <v>14</v>
      </c>
      <c r="B15" s="740" t="s">
        <v>1</v>
      </c>
      <c r="C15" s="322" t="s">
        <v>67</v>
      </c>
      <c r="D15" s="745" t="s">
        <v>421</v>
      </c>
      <c r="E15" s="322" t="str">
        <f t="shared" si="0"/>
        <v>B1</v>
      </c>
      <c r="F15" s="322">
        <v>2050</v>
      </c>
      <c r="G15" s="324">
        <v>7500</v>
      </c>
      <c r="H15" s="345" t="s">
        <v>485</v>
      </c>
      <c r="I15" s="750" t="s">
        <v>486</v>
      </c>
      <c r="J15" s="347">
        <v>1</v>
      </c>
      <c r="K15" s="348" t="s">
        <v>487</v>
      </c>
      <c r="L15" s="348">
        <v>1</v>
      </c>
      <c r="M15" s="349">
        <v>1</v>
      </c>
      <c r="N15" s="350" t="s">
        <v>425</v>
      </c>
      <c r="O15" s="351" t="s">
        <v>434</v>
      </c>
      <c r="P15" s="352">
        <v>100</v>
      </c>
      <c r="Q15" s="352">
        <v>75</v>
      </c>
      <c r="R15" s="353" t="s">
        <v>427</v>
      </c>
      <c r="S15" s="354">
        <v>7658</v>
      </c>
      <c r="T15" s="347" t="s">
        <v>488</v>
      </c>
      <c r="U15" s="353" t="s">
        <v>429</v>
      </c>
      <c r="V15" s="350" t="s">
        <v>430</v>
      </c>
      <c r="W15" s="314">
        <f t="shared" si="1"/>
        <v>41505</v>
      </c>
      <c r="X15" s="335">
        <f t="shared" si="1"/>
        <v>41505</v>
      </c>
      <c r="Y15" s="314">
        <f t="shared" si="1"/>
        <v>41505</v>
      </c>
      <c r="Z15" s="315">
        <f t="shared" si="1"/>
        <v>41505</v>
      </c>
      <c r="AA15" s="355">
        <v>41845</v>
      </c>
      <c r="AB15" s="355">
        <v>41845</v>
      </c>
      <c r="AC15" s="356">
        <v>41859</v>
      </c>
      <c r="AD15" s="357">
        <v>41862</v>
      </c>
      <c r="AE15" s="364">
        <v>41884</v>
      </c>
      <c r="AF15" s="356">
        <v>41890</v>
      </c>
      <c r="AG15" s="356">
        <v>41891</v>
      </c>
      <c r="AH15" s="358">
        <v>41894</v>
      </c>
      <c r="AI15" s="359">
        <v>41899</v>
      </c>
      <c r="AJ15" s="359">
        <v>41948</v>
      </c>
      <c r="AK15" s="355">
        <v>41944</v>
      </c>
      <c r="AL15" s="355">
        <v>41914</v>
      </c>
      <c r="AM15" s="366">
        <v>1</v>
      </c>
      <c r="AP15" s="342"/>
    </row>
    <row r="16" spans="1:78" ht="22.5" hidden="1" outlineLevel="1" x14ac:dyDescent="0.25">
      <c r="A16" s="301">
        <v>15</v>
      </c>
      <c r="B16" s="739" t="s">
        <v>1</v>
      </c>
      <c r="C16" s="301" t="s">
        <v>67</v>
      </c>
      <c r="D16" s="744" t="s">
        <v>421</v>
      </c>
      <c r="E16" s="301" t="str">
        <f t="shared" si="0"/>
        <v>B1</v>
      </c>
      <c r="F16" s="301">
        <v>2050</v>
      </c>
      <c r="G16" s="303">
        <v>7500</v>
      </c>
      <c r="H16" s="304" t="s">
        <v>489</v>
      </c>
      <c r="I16" s="748" t="s">
        <v>490</v>
      </c>
      <c r="J16" s="306">
        <v>1</v>
      </c>
      <c r="K16" s="307" t="s">
        <v>491</v>
      </c>
      <c r="L16" s="307">
        <v>1</v>
      </c>
      <c r="M16" s="308">
        <v>1</v>
      </c>
      <c r="N16" s="309" t="s">
        <v>425</v>
      </c>
      <c r="O16" s="310" t="s">
        <v>492</v>
      </c>
      <c r="P16" s="311">
        <v>100</v>
      </c>
      <c r="Q16" s="311">
        <v>75</v>
      </c>
      <c r="R16" s="312" t="s">
        <v>427</v>
      </c>
      <c r="S16" s="313">
        <v>9688</v>
      </c>
      <c r="T16" s="306" t="s">
        <v>493</v>
      </c>
      <c r="U16" s="312" t="s">
        <v>429</v>
      </c>
      <c r="V16" s="309" t="s">
        <v>440</v>
      </c>
      <c r="W16" s="314">
        <f t="shared" si="1"/>
        <v>41505</v>
      </c>
      <c r="X16" s="314">
        <f t="shared" si="1"/>
        <v>41505</v>
      </c>
      <c r="Y16" s="314">
        <f t="shared" si="1"/>
        <v>41505</v>
      </c>
      <c r="Z16" s="315">
        <f t="shared" si="1"/>
        <v>41505</v>
      </c>
      <c r="AA16" s="316">
        <v>41866</v>
      </c>
      <c r="AB16" s="316">
        <v>41866</v>
      </c>
      <c r="AC16" s="317">
        <v>41882</v>
      </c>
      <c r="AD16" s="318">
        <v>41888</v>
      </c>
      <c r="AE16" s="360">
        <v>41903</v>
      </c>
      <c r="AF16" s="317">
        <v>41912</v>
      </c>
      <c r="AG16" s="317">
        <v>41913</v>
      </c>
      <c r="AH16" s="319">
        <v>41916</v>
      </c>
      <c r="AI16" s="320">
        <v>41917</v>
      </c>
      <c r="AJ16" s="320">
        <v>41966</v>
      </c>
      <c r="AK16" s="316">
        <v>41952</v>
      </c>
      <c r="AL16" s="316">
        <v>41922</v>
      </c>
      <c r="AM16" s="362">
        <v>1</v>
      </c>
      <c r="AP16" s="342"/>
    </row>
    <row r="17" spans="1:42" ht="22.5" hidden="1" outlineLevel="1" x14ac:dyDescent="0.25">
      <c r="A17" s="344">
        <v>16</v>
      </c>
      <c r="B17" s="740" t="s">
        <v>1</v>
      </c>
      <c r="C17" s="322" t="s">
        <v>67</v>
      </c>
      <c r="D17" s="745" t="s">
        <v>421</v>
      </c>
      <c r="E17" s="322" t="str">
        <f t="shared" si="0"/>
        <v>B1</v>
      </c>
      <c r="F17" s="322">
        <v>2050</v>
      </c>
      <c r="G17" s="324">
        <v>7500</v>
      </c>
      <c r="H17" s="345" t="s">
        <v>494</v>
      </c>
      <c r="I17" s="750" t="s">
        <v>495</v>
      </c>
      <c r="J17" s="347">
        <v>1</v>
      </c>
      <c r="K17" s="348" t="s">
        <v>496</v>
      </c>
      <c r="L17" s="348">
        <v>1</v>
      </c>
      <c r="M17" s="349">
        <v>1</v>
      </c>
      <c r="N17" s="350" t="s">
        <v>425</v>
      </c>
      <c r="O17" s="351" t="s">
        <v>434</v>
      </c>
      <c r="P17" s="352">
        <v>100</v>
      </c>
      <c r="Q17" s="352">
        <v>75</v>
      </c>
      <c r="R17" s="353" t="s">
        <v>427</v>
      </c>
      <c r="S17" s="354">
        <v>7621</v>
      </c>
      <c r="T17" s="347" t="s">
        <v>497</v>
      </c>
      <c r="U17" s="353" t="s">
        <v>429</v>
      </c>
      <c r="V17" s="350" t="s">
        <v>430</v>
      </c>
      <c r="W17" s="314">
        <f t="shared" si="1"/>
        <v>41505</v>
      </c>
      <c r="X17" s="335">
        <f t="shared" si="1"/>
        <v>41505</v>
      </c>
      <c r="Y17" s="314">
        <f t="shared" si="1"/>
        <v>41505</v>
      </c>
      <c r="Z17" s="315">
        <f t="shared" si="1"/>
        <v>41505</v>
      </c>
      <c r="AA17" s="355">
        <v>41893</v>
      </c>
      <c r="AB17" s="355">
        <v>41893</v>
      </c>
      <c r="AC17" s="356">
        <v>41906</v>
      </c>
      <c r="AD17" s="357">
        <v>41909</v>
      </c>
      <c r="AE17" s="364">
        <v>41946</v>
      </c>
      <c r="AF17" s="356">
        <v>41955</v>
      </c>
      <c r="AG17" s="356">
        <v>41956</v>
      </c>
      <c r="AH17" s="358">
        <v>41959</v>
      </c>
      <c r="AI17" s="359">
        <v>41959</v>
      </c>
      <c r="AJ17" s="359">
        <v>42002</v>
      </c>
      <c r="AK17" s="355">
        <v>41997</v>
      </c>
      <c r="AL17" s="355">
        <v>41967</v>
      </c>
      <c r="AM17" s="366">
        <v>1</v>
      </c>
      <c r="AP17" s="342"/>
    </row>
    <row r="18" spans="1:42" ht="22.5" hidden="1" outlineLevel="1" x14ac:dyDescent="0.25">
      <c r="A18" s="301">
        <v>17</v>
      </c>
      <c r="B18" s="739" t="s">
        <v>1</v>
      </c>
      <c r="C18" s="301" t="s">
        <v>67</v>
      </c>
      <c r="D18" s="744" t="s">
        <v>421</v>
      </c>
      <c r="E18" s="301" t="str">
        <f t="shared" si="0"/>
        <v>B1</v>
      </c>
      <c r="F18" s="301">
        <v>2050</v>
      </c>
      <c r="G18" s="303">
        <v>7500</v>
      </c>
      <c r="H18" s="304" t="s">
        <v>498</v>
      </c>
      <c r="I18" s="748" t="s">
        <v>499</v>
      </c>
      <c r="J18" s="306">
        <v>1</v>
      </c>
      <c r="K18" s="307" t="s">
        <v>496</v>
      </c>
      <c r="L18" s="307">
        <v>1</v>
      </c>
      <c r="M18" s="308">
        <v>1</v>
      </c>
      <c r="N18" s="309" t="s">
        <v>425</v>
      </c>
      <c r="O18" s="310" t="s">
        <v>434</v>
      </c>
      <c r="P18" s="311">
        <v>100</v>
      </c>
      <c r="Q18" s="311">
        <v>75</v>
      </c>
      <c r="R18" s="312" t="s">
        <v>427</v>
      </c>
      <c r="S18" s="313">
        <v>7629</v>
      </c>
      <c r="T18" s="306" t="s">
        <v>500</v>
      </c>
      <c r="U18" s="312" t="s">
        <v>429</v>
      </c>
      <c r="V18" s="309" t="s">
        <v>430</v>
      </c>
      <c r="W18" s="314">
        <f t="shared" si="1"/>
        <v>41505</v>
      </c>
      <c r="X18" s="314">
        <f t="shared" si="1"/>
        <v>41505</v>
      </c>
      <c r="Y18" s="314">
        <f t="shared" si="1"/>
        <v>41505</v>
      </c>
      <c r="Z18" s="315">
        <f t="shared" si="1"/>
        <v>41505</v>
      </c>
      <c r="AA18" s="316">
        <v>41910</v>
      </c>
      <c r="AB18" s="316">
        <v>41910</v>
      </c>
      <c r="AC18" s="317">
        <v>41923</v>
      </c>
      <c r="AD18" s="318">
        <v>41927</v>
      </c>
      <c r="AE18" s="360">
        <v>41946</v>
      </c>
      <c r="AF18" s="317">
        <v>41955</v>
      </c>
      <c r="AG18" s="317">
        <v>41956</v>
      </c>
      <c r="AH18" s="319">
        <v>41959</v>
      </c>
      <c r="AI18" s="320">
        <v>41962</v>
      </c>
      <c r="AJ18" s="320">
        <v>42002</v>
      </c>
      <c r="AK18" s="316">
        <v>41995</v>
      </c>
      <c r="AL18" s="316">
        <v>41965</v>
      </c>
      <c r="AM18" s="362">
        <v>1</v>
      </c>
      <c r="AP18" s="342"/>
    </row>
    <row r="19" spans="1:42" ht="22.5" hidden="1" outlineLevel="1" x14ac:dyDescent="0.25">
      <c r="A19" s="344">
        <v>18</v>
      </c>
      <c r="B19" s="740" t="s">
        <v>1</v>
      </c>
      <c r="C19" s="322" t="s">
        <v>67</v>
      </c>
      <c r="D19" s="745" t="s">
        <v>421</v>
      </c>
      <c r="E19" s="322" t="str">
        <f t="shared" si="0"/>
        <v>B3</v>
      </c>
      <c r="F19" s="322">
        <v>2050</v>
      </c>
      <c r="G19" s="324">
        <v>7500</v>
      </c>
      <c r="H19" s="345" t="s">
        <v>501</v>
      </c>
      <c r="I19" s="750" t="s">
        <v>502</v>
      </c>
      <c r="J19" s="347">
        <v>1</v>
      </c>
      <c r="K19" s="348" t="s">
        <v>503</v>
      </c>
      <c r="L19" s="348">
        <v>1</v>
      </c>
      <c r="M19" s="349">
        <v>1</v>
      </c>
      <c r="N19" s="350" t="s">
        <v>479</v>
      </c>
      <c r="O19" s="351" t="s">
        <v>504</v>
      </c>
      <c r="P19" s="352">
        <v>100</v>
      </c>
      <c r="Q19" s="352">
        <v>75</v>
      </c>
      <c r="R19" s="353" t="s">
        <v>427</v>
      </c>
      <c r="S19" s="354">
        <v>7603</v>
      </c>
      <c r="T19" s="347" t="s">
        <v>505</v>
      </c>
      <c r="U19" s="353" t="s">
        <v>429</v>
      </c>
      <c r="V19" s="350" t="s">
        <v>506</v>
      </c>
      <c r="W19" s="314">
        <f t="shared" si="1"/>
        <v>41505</v>
      </c>
      <c r="X19" s="335">
        <f t="shared" si="1"/>
        <v>41505</v>
      </c>
      <c r="Y19" s="314">
        <f t="shared" si="1"/>
        <v>41505</v>
      </c>
      <c r="Z19" s="315">
        <f t="shared" si="1"/>
        <v>41505</v>
      </c>
      <c r="AA19" s="355">
        <v>41932</v>
      </c>
      <c r="AB19" s="355">
        <v>41932</v>
      </c>
      <c r="AC19" s="356">
        <v>41947</v>
      </c>
      <c r="AD19" s="357">
        <v>41949</v>
      </c>
      <c r="AE19" s="364">
        <v>41985</v>
      </c>
      <c r="AF19" s="356">
        <v>41993</v>
      </c>
      <c r="AG19" s="356">
        <v>41994</v>
      </c>
      <c r="AH19" s="358">
        <v>41997</v>
      </c>
      <c r="AI19" s="359">
        <v>41996</v>
      </c>
      <c r="AJ19" s="359">
        <v>42030</v>
      </c>
      <c r="AK19" s="355">
        <v>42047</v>
      </c>
      <c r="AL19" s="355">
        <v>42017</v>
      </c>
      <c r="AM19" s="366">
        <v>1</v>
      </c>
      <c r="AP19" s="342"/>
    </row>
    <row r="20" spans="1:42" ht="22.5" hidden="1" outlineLevel="1" x14ac:dyDescent="0.25">
      <c r="A20" s="301">
        <v>19</v>
      </c>
      <c r="B20" s="739" t="s">
        <v>1</v>
      </c>
      <c r="C20" s="301" t="s">
        <v>67</v>
      </c>
      <c r="D20" s="744" t="s">
        <v>421</v>
      </c>
      <c r="E20" s="301" t="str">
        <f t="shared" si="0"/>
        <v>B3</v>
      </c>
      <c r="F20" s="301">
        <v>2050</v>
      </c>
      <c r="G20" s="303">
        <v>7500</v>
      </c>
      <c r="H20" s="304" t="s">
        <v>507</v>
      </c>
      <c r="I20" s="748" t="s">
        <v>508</v>
      </c>
      <c r="J20" s="306">
        <v>1</v>
      </c>
      <c r="K20" s="307" t="s">
        <v>503</v>
      </c>
      <c r="L20" s="307">
        <v>1</v>
      </c>
      <c r="M20" s="308">
        <v>1</v>
      </c>
      <c r="N20" s="309" t="s">
        <v>479</v>
      </c>
      <c r="O20" s="310" t="s">
        <v>504</v>
      </c>
      <c r="P20" s="311">
        <v>100</v>
      </c>
      <c r="Q20" s="311">
        <v>75</v>
      </c>
      <c r="R20" s="312" t="s">
        <v>427</v>
      </c>
      <c r="S20" s="313">
        <v>7576</v>
      </c>
      <c r="T20" s="306" t="s">
        <v>509</v>
      </c>
      <c r="U20" s="312" t="s">
        <v>429</v>
      </c>
      <c r="V20" s="309" t="s">
        <v>506</v>
      </c>
      <c r="W20" s="314">
        <f t="shared" si="1"/>
        <v>41505</v>
      </c>
      <c r="X20" s="314">
        <f t="shared" si="1"/>
        <v>41505</v>
      </c>
      <c r="Y20" s="314">
        <f t="shared" si="1"/>
        <v>41505</v>
      </c>
      <c r="Z20" s="315">
        <f t="shared" si="1"/>
        <v>41505</v>
      </c>
      <c r="AA20" s="316">
        <v>41951</v>
      </c>
      <c r="AB20" s="316">
        <v>41951</v>
      </c>
      <c r="AC20" s="317">
        <v>41967</v>
      </c>
      <c r="AD20" s="318">
        <v>41970</v>
      </c>
      <c r="AE20" s="360">
        <v>41985</v>
      </c>
      <c r="AF20" s="317">
        <v>41993</v>
      </c>
      <c r="AG20" s="317">
        <v>41994</v>
      </c>
      <c r="AH20" s="319">
        <v>41997</v>
      </c>
      <c r="AI20" s="320">
        <v>42000</v>
      </c>
      <c r="AJ20" s="320">
        <v>42030</v>
      </c>
      <c r="AK20" s="316">
        <v>42051</v>
      </c>
      <c r="AL20" s="316">
        <v>42021</v>
      </c>
      <c r="AM20" s="362">
        <v>1</v>
      </c>
      <c r="AP20" s="342"/>
    </row>
    <row r="21" spans="1:42" ht="22.5" hidden="1" outlineLevel="1" x14ac:dyDescent="0.25">
      <c r="A21" s="344">
        <v>20</v>
      </c>
      <c r="B21" s="740" t="s">
        <v>1</v>
      </c>
      <c r="C21" s="322" t="s">
        <v>67</v>
      </c>
      <c r="D21" s="745" t="s">
        <v>421</v>
      </c>
      <c r="E21" s="322" t="str">
        <f t="shared" si="0"/>
        <v>B3</v>
      </c>
      <c r="F21" s="322">
        <v>2050</v>
      </c>
      <c r="G21" s="324">
        <v>7500</v>
      </c>
      <c r="H21" s="345" t="s">
        <v>510</v>
      </c>
      <c r="I21" s="750" t="s">
        <v>511</v>
      </c>
      <c r="J21" s="347">
        <v>1</v>
      </c>
      <c r="K21" s="348" t="s">
        <v>512</v>
      </c>
      <c r="L21" s="348">
        <v>1</v>
      </c>
      <c r="M21" s="349">
        <v>1</v>
      </c>
      <c r="N21" s="350" t="s">
        <v>479</v>
      </c>
      <c r="O21" s="351">
        <v>89</v>
      </c>
      <c r="P21" s="352">
        <v>100</v>
      </c>
      <c r="Q21" s="352">
        <v>74.164823999999996</v>
      </c>
      <c r="R21" s="353" t="s">
        <v>427</v>
      </c>
      <c r="S21" s="354">
        <v>7221</v>
      </c>
      <c r="T21" s="347" t="s">
        <v>513</v>
      </c>
      <c r="U21" s="353" t="s">
        <v>429</v>
      </c>
      <c r="V21" s="350" t="s">
        <v>514</v>
      </c>
      <c r="W21" s="314">
        <f t="shared" si="1"/>
        <v>41505</v>
      </c>
      <c r="X21" s="335">
        <f t="shared" si="1"/>
        <v>41505</v>
      </c>
      <c r="Y21" s="314">
        <f t="shared" si="1"/>
        <v>41505</v>
      </c>
      <c r="Z21" s="315">
        <f t="shared" si="1"/>
        <v>41505</v>
      </c>
      <c r="AA21" s="355">
        <v>42005</v>
      </c>
      <c r="AB21" s="355">
        <v>42005</v>
      </c>
      <c r="AC21" s="356">
        <v>42019</v>
      </c>
      <c r="AD21" s="357">
        <v>42022</v>
      </c>
      <c r="AE21" s="364">
        <v>42055</v>
      </c>
      <c r="AF21" s="356">
        <v>42065</v>
      </c>
      <c r="AG21" s="356">
        <v>42066</v>
      </c>
      <c r="AH21" s="358">
        <v>42069</v>
      </c>
      <c r="AI21" s="359">
        <v>42069</v>
      </c>
      <c r="AJ21" s="359">
        <v>42103</v>
      </c>
      <c r="AK21" s="355">
        <v>42118</v>
      </c>
      <c r="AL21" s="355">
        <v>42085</v>
      </c>
      <c r="AM21" s="366">
        <v>1</v>
      </c>
      <c r="AP21" s="342"/>
    </row>
    <row r="22" spans="1:42" ht="22.5" hidden="1" outlineLevel="1" x14ac:dyDescent="0.25">
      <c r="A22" s="301">
        <v>21</v>
      </c>
      <c r="B22" s="739" t="s">
        <v>1</v>
      </c>
      <c r="C22" s="301" t="s">
        <v>67</v>
      </c>
      <c r="D22" s="744" t="s">
        <v>421</v>
      </c>
      <c r="E22" s="301" t="str">
        <f t="shared" si="0"/>
        <v>B1</v>
      </c>
      <c r="F22" s="301">
        <v>2050</v>
      </c>
      <c r="G22" s="303">
        <v>7500</v>
      </c>
      <c r="H22" s="304" t="s">
        <v>515</v>
      </c>
      <c r="I22" s="748" t="s">
        <v>516</v>
      </c>
      <c r="J22" s="306">
        <v>1</v>
      </c>
      <c r="K22" s="307" t="s">
        <v>512</v>
      </c>
      <c r="L22" s="307">
        <v>1</v>
      </c>
      <c r="M22" s="308">
        <v>1</v>
      </c>
      <c r="N22" s="309" t="s">
        <v>464</v>
      </c>
      <c r="O22" s="310">
        <v>89</v>
      </c>
      <c r="P22" s="311">
        <v>100</v>
      </c>
      <c r="Q22" s="311">
        <v>75</v>
      </c>
      <c r="R22" s="312" t="s">
        <v>427</v>
      </c>
      <c r="S22" s="313">
        <v>7646</v>
      </c>
      <c r="T22" s="306" t="s">
        <v>517</v>
      </c>
      <c r="U22" s="312" t="s">
        <v>429</v>
      </c>
      <c r="V22" s="309" t="s">
        <v>514</v>
      </c>
      <c r="W22" s="314">
        <f t="shared" ref="W22:Z41" si="2">+$AA$2</f>
        <v>41505</v>
      </c>
      <c r="X22" s="314">
        <f t="shared" si="2"/>
        <v>41505</v>
      </c>
      <c r="Y22" s="314">
        <f t="shared" si="2"/>
        <v>41505</v>
      </c>
      <c r="Z22" s="315">
        <f t="shared" si="2"/>
        <v>41505</v>
      </c>
      <c r="AA22" s="316">
        <v>42024</v>
      </c>
      <c r="AB22" s="316">
        <v>42024</v>
      </c>
      <c r="AC22" s="317">
        <v>42034</v>
      </c>
      <c r="AD22" s="318">
        <v>42038</v>
      </c>
      <c r="AE22" s="360">
        <v>42055</v>
      </c>
      <c r="AF22" s="317">
        <v>42065</v>
      </c>
      <c r="AG22" s="317">
        <v>42066</v>
      </c>
      <c r="AH22" s="319">
        <v>42069</v>
      </c>
      <c r="AI22" s="320">
        <v>42071</v>
      </c>
      <c r="AJ22" s="320">
        <v>42106</v>
      </c>
      <c r="AK22" s="316">
        <v>42115</v>
      </c>
      <c r="AL22" s="316">
        <v>42088</v>
      </c>
      <c r="AM22" s="362">
        <v>1</v>
      </c>
      <c r="AP22" s="342"/>
    </row>
    <row r="23" spans="1:42" ht="22.5" hidden="1" outlineLevel="1" x14ac:dyDescent="0.25">
      <c r="A23" s="344">
        <v>22</v>
      </c>
      <c r="B23" s="740" t="s">
        <v>1</v>
      </c>
      <c r="C23" s="322" t="s">
        <v>67</v>
      </c>
      <c r="D23" s="745" t="s">
        <v>421</v>
      </c>
      <c r="E23" s="322" t="str">
        <f t="shared" si="0"/>
        <v>B3</v>
      </c>
      <c r="F23" s="322">
        <v>2050</v>
      </c>
      <c r="G23" s="324">
        <v>7500</v>
      </c>
      <c r="H23" s="345" t="s">
        <v>518</v>
      </c>
      <c r="I23" s="750" t="s">
        <v>519</v>
      </c>
      <c r="J23" s="347">
        <v>1</v>
      </c>
      <c r="K23" s="348" t="s">
        <v>520</v>
      </c>
      <c r="L23" s="348">
        <v>1</v>
      </c>
      <c r="M23" s="349">
        <v>1</v>
      </c>
      <c r="N23" s="350" t="s">
        <v>521</v>
      </c>
      <c r="O23" s="351" t="s">
        <v>426</v>
      </c>
      <c r="P23" s="352">
        <v>100</v>
      </c>
      <c r="Q23" s="352">
        <v>75</v>
      </c>
      <c r="R23" s="353" t="s">
        <v>427</v>
      </c>
      <c r="S23" s="354">
        <v>7512</v>
      </c>
      <c r="T23" s="347" t="s">
        <v>522</v>
      </c>
      <c r="U23" s="353" t="s">
        <v>429</v>
      </c>
      <c r="V23" s="350" t="s">
        <v>430</v>
      </c>
      <c r="W23" s="314">
        <f t="shared" si="2"/>
        <v>41505</v>
      </c>
      <c r="X23" s="335">
        <f t="shared" si="2"/>
        <v>41505</v>
      </c>
      <c r="Y23" s="314">
        <f t="shared" si="2"/>
        <v>41505</v>
      </c>
      <c r="Z23" s="315">
        <f t="shared" si="2"/>
        <v>41505</v>
      </c>
      <c r="AA23" s="355">
        <v>41978</v>
      </c>
      <c r="AB23" s="355">
        <v>41978</v>
      </c>
      <c r="AC23" s="356">
        <v>41995</v>
      </c>
      <c r="AD23" s="357">
        <v>41997</v>
      </c>
      <c r="AE23" s="364">
        <v>42083</v>
      </c>
      <c r="AF23" s="356">
        <v>42089</v>
      </c>
      <c r="AG23" s="356">
        <v>42090</v>
      </c>
      <c r="AH23" s="358">
        <v>42093</v>
      </c>
      <c r="AI23" s="359">
        <v>42092</v>
      </c>
      <c r="AJ23" s="359">
        <v>42116</v>
      </c>
      <c r="AK23" s="355">
        <v>42136</v>
      </c>
      <c r="AL23" s="355">
        <v>42106</v>
      </c>
      <c r="AM23" s="366">
        <v>1</v>
      </c>
      <c r="AP23" s="342"/>
    </row>
    <row r="24" spans="1:42" ht="22.5" hidden="1" outlineLevel="1" x14ac:dyDescent="0.25">
      <c r="A24" s="301">
        <v>23</v>
      </c>
      <c r="B24" s="739" t="s">
        <v>1</v>
      </c>
      <c r="C24" s="301" t="s">
        <v>67</v>
      </c>
      <c r="D24" s="744" t="s">
        <v>421</v>
      </c>
      <c r="E24" s="301" t="str">
        <f t="shared" si="0"/>
        <v>B3</v>
      </c>
      <c r="F24" s="301">
        <v>2050</v>
      </c>
      <c r="G24" s="303">
        <v>7500</v>
      </c>
      <c r="H24" s="304" t="s">
        <v>523</v>
      </c>
      <c r="I24" s="748" t="s">
        <v>524</v>
      </c>
      <c r="J24" s="306">
        <v>1</v>
      </c>
      <c r="K24" s="307" t="s">
        <v>525</v>
      </c>
      <c r="L24" s="307">
        <v>1</v>
      </c>
      <c r="M24" s="308">
        <v>1</v>
      </c>
      <c r="N24" s="309" t="s">
        <v>479</v>
      </c>
      <c r="O24" s="310" t="s">
        <v>465</v>
      </c>
      <c r="P24" s="311">
        <v>100</v>
      </c>
      <c r="Q24" s="311">
        <v>74.164823999999996</v>
      </c>
      <c r="R24" s="312" t="s">
        <v>427</v>
      </c>
      <c r="S24" s="313">
        <v>7106</v>
      </c>
      <c r="T24" s="306" t="s">
        <v>526</v>
      </c>
      <c r="U24" s="312" t="s">
        <v>429</v>
      </c>
      <c r="V24" s="309" t="s">
        <v>467</v>
      </c>
      <c r="W24" s="314">
        <f t="shared" si="2"/>
        <v>41505</v>
      </c>
      <c r="X24" s="314">
        <f t="shared" si="2"/>
        <v>41505</v>
      </c>
      <c r="Y24" s="314">
        <f t="shared" si="2"/>
        <v>41505</v>
      </c>
      <c r="Z24" s="315">
        <f t="shared" si="2"/>
        <v>41505</v>
      </c>
      <c r="AA24" s="316">
        <v>42024</v>
      </c>
      <c r="AB24" s="316">
        <v>42024</v>
      </c>
      <c r="AC24" s="317">
        <v>42049</v>
      </c>
      <c r="AD24" s="318">
        <v>42051</v>
      </c>
      <c r="AE24" s="360">
        <v>42120</v>
      </c>
      <c r="AF24" s="317">
        <v>42129</v>
      </c>
      <c r="AG24" s="317">
        <v>42130</v>
      </c>
      <c r="AH24" s="319">
        <v>42133</v>
      </c>
      <c r="AI24" s="320">
        <v>42139</v>
      </c>
      <c r="AJ24" s="320">
        <v>42167</v>
      </c>
      <c r="AK24" s="316">
        <v>42181</v>
      </c>
      <c r="AL24" s="316">
        <v>42151</v>
      </c>
      <c r="AM24" s="362">
        <v>1</v>
      </c>
      <c r="AP24" s="342"/>
    </row>
    <row r="25" spans="1:42" ht="22.5" hidden="1" outlineLevel="1" x14ac:dyDescent="0.25">
      <c r="A25" s="344">
        <v>24</v>
      </c>
      <c r="B25" s="740" t="s">
        <v>1</v>
      </c>
      <c r="C25" s="322" t="s">
        <v>67</v>
      </c>
      <c r="D25" s="745" t="s">
        <v>421</v>
      </c>
      <c r="E25" s="322" t="str">
        <f t="shared" si="0"/>
        <v>B1</v>
      </c>
      <c r="F25" s="322">
        <v>2050</v>
      </c>
      <c r="G25" s="324">
        <v>7500</v>
      </c>
      <c r="H25" s="345" t="s">
        <v>527</v>
      </c>
      <c r="I25" s="750" t="s">
        <v>528</v>
      </c>
      <c r="J25" s="347">
        <v>1</v>
      </c>
      <c r="K25" s="348" t="s">
        <v>525</v>
      </c>
      <c r="L25" s="348">
        <v>1</v>
      </c>
      <c r="M25" s="349">
        <v>1</v>
      </c>
      <c r="N25" s="350" t="s">
        <v>464</v>
      </c>
      <c r="O25" s="351" t="s">
        <v>465</v>
      </c>
      <c r="P25" s="352">
        <v>100</v>
      </c>
      <c r="Q25" s="352">
        <v>75</v>
      </c>
      <c r="R25" s="353" t="s">
        <v>427</v>
      </c>
      <c r="S25" s="354">
        <v>7656</v>
      </c>
      <c r="T25" s="347" t="s">
        <v>529</v>
      </c>
      <c r="U25" s="353" t="s">
        <v>429</v>
      </c>
      <c r="V25" s="350" t="s">
        <v>467</v>
      </c>
      <c r="W25" s="314">
        <f t="shared" si="2"/>
        <v>41505</v>
      </c>
      <c r="X25" s="335">
        <f t="shared" si="2"/>
        <v>41505</v>
      </c>
      <c r="Y25" s="314">
        <f t="shared" si="2"/>
        <v>41505</v>
      </c>
      <c r="Z25" s="315">
        <f t="shared" si="2"/>
        <v>41505</v>
      </c>
      <c r="AA25" s="355">
        <v>42035</v>
      </c>
      <c r="AB25" s="355">
        <v>42035</v>
      </c>
      <c r="AC25" s="356">
        <v>42061</v>
      </c>
      <c r="AD25" s="357">
        <v>42065</v>
      </c>
      <c r="AE25" s="364">
        <v>42120</v>
      </c>
      <c r="AF25" s="356">
        <v>42129</v>
      </c>
      <c r="AG25" s="356">
        <v>42130</v>
      </c>
      <c r="AH25" s="358">
        <v>42133</v>
      </c>
      <c r="AI25" s="359">
        <v>42154</v>
      </c>
      <c r="AJ25" s="359">
        <v>42176</v>
      </c>
      <c r="AK25" s="355">
        <v>42185</v>
      </c>
      <c r="AL25" s="355">
        <v>42155</v>
      </c>
      <c r="AM25" s="366">
        <v>1</v>
      </c>
      <c r="AP25" s="342"/>
    </row>
    <row r="26" spans="1:42" ht="22.5" hidden="1" outlineLevel="1" x14ac:dyDescent="0.25">
      <c r="A26" s="301">
        <v>25</v>
      </c>
      <c r="B26" s="739" t="s">
        <v>1</v>
      </c>
      <c r="C26" s="301" t="s">
        <v>67</v>
      </c>
      <c r="D26" s="744" t="s">
        <v>421</v>
      </c>
      <c r="E26" s="301" t="str">
        <f t="shared" si="0"/>
        <v>B3</v>
      </c>
      <c r="F26" s="301">
        <v>2050</v>
      </c>
      <c r="G26" s="303">
        <v>7500</v>
      </c>
      <c r="H26" s="304" t="s">
        <v>530</v>
      </c>
      <c r="I26" s="748" t="s">
        <v>531</v>
      </c>
      <c r="J26" s="306">
        <v>1</v>
      </c>
      <c r="K26" s="307" t="s">
        <v>532</v>
      </c>
      <c r="L26" s="307">
        <v>1</v>
      </c>
      <c r="M26" s="308">
        <v>1</v>
      </c>
      <c r="N26" s="309" t="s">
        <v>521</v>
      </c>
      <c r="O26" s="310" t="s">
        <v>426</v>
      </c>
      <c r="P26" s="311">
        <v>100</v>
      </c>
      <c r="Q26" s="311">
        <v>75</v>
      </c>
      <c r="R26" s="312" t="s">
        <v>427</v>
      </c>
      <c r="S26" s="313">
        <v>7767</v>
      </c>
      <c r="T26" s="306" t="s">
        <v>533</v>
      </c>
      <c r="U26" s="312" t="s">
        <v>429</v>
      </c>
      <c r="V26" s="309" t="s">
        <v>440</v>
      </c>
      <c r="W26" s="314">
        <f t="shared" si="2"/>
        <v>41505</v>
      </c>
      <c r="X26" s="314">
        <f t="shared" si="2"/>
        <v>41505</v>
      </c>
      <c r="Y26" s="314">
        <f t="shared" si="2"/>
        <v>41505</v>
      </c>
      <c r="Z26" s="315">
        <f t="shared" si="2"/>
        <v>41505</v>
      </c>
      <c r="AA26" s="316">
        <v>41972</v>
      </c>
      <c r="AB26" s="316">
        <v>41972</v>
      </c>
      <c r="AC26" s="317">
        <v>42019</v>
      </c>
      <c r="AD26" s="318">
        <v>42021</v>
      </c>
      <c r="AE26" s="360">
        <v>42140</v>
      </c>
      <c r="AF26" s="317">
        <v>42149</v>
      </c>
      <c r="AG26" s="317">
        <v>42150</v>
      </c>
      <c r="AH26" s="319">
        <v>42153</v>
      </c>
      <c r="AI26" s="320">
        <v>42157</v>
      </c>
      <c r="AJ26" s="320">
        <v>42184</v>
      </c>
      <c r="AK26" s="316">
        <v>42190</v>
      </c>
      <c r="AL26" s="316">
        <v>42160</v>
      </c>
      <c r="AM26" s="362">
        <v>1</v>
      </c>
      <c r="AP26" s="342"/>
    </row>
    <row r="27" spans="1:42" ht="22.5" hidden="1" outlineLevel="1" x14ac:dyDescent="0.25">
      <c r="A27" s="344">
        <v>26</v>
      </c>
      <c r="B27" s="740" t="s">
        <v>1</v>
      </c>
      <c r="C27" s="322" t="s">
        <v>67</v>
      </c>
      <c r="D27" s="745" t="s">
        <v>421</v>
      </c>
      <c r="E27" s="322" t="str">
        <f t="shared" si="0"/>
        <v>B1</v>
      </c>
      <c r="F27" s="322">
        <v>2050</v>
      </c>
      <c r="G27" s="324">
        <v>7500</v>
      </c>
      <c r="H27" s="345" t="s">
        <v>534</v>
      </c>
      <c r="I27" s="750" t="s">
        <v>535</v>
      </c>
      <c r="J27" s="347">
        <v>1</v>
      </c>
      <c r="K27" s="348" t="s">
        <v>532</v>
      </c>
      <c r="L27" s="348">
        <v>1</v>
      </c>
      <c r="M27" s="349">
        <v>1</v>
      </c>
      <c r="N27" s="350" t="s">
        <v>425</v>
      </c>
      <c r="O27" s="351" t="s">
        <v>426</v>
      </c>
      <c r="P27" s="352">
        <v>100</v>
      </c>
      <c r="Q27" s="352">
        <v>75</v>
      </c>
      <c r="R27" s="353" t="s">
        <v>427</v>
      </c>
      <c r="S27" s="354">
        <v>7744</v>
      </c>
      <c r="T27" s="347" t="s">
        <v>536</v>
      </c>
      <c r="U27" s="353" t="s">
        <v>429</v>
      </c>
      <c r="V27" s="350" t="s">
        <v>440</v>
      </c>
      <c r="W27" s="314">
        <f t="shared" si="2"/>
        <v>41505</v>
      </c>
      <c r="X27" s="335">
        <f t="shared" si="2"/>
        <v>41505</v>
      </c>
      <c r="Y27" s="314">
        <f t="shared" si="2"/>
        <v>41505</v>
      </c>
      <c r="Z27" s="315">
        <f t="shared" si="2"/>
        <v>41505</v>
      </c>
      <c r="AA27" s="355">
        <v>41985</v>
      </c>
      <c r="AB27" s="355">
        <v>41985</v>
      </c>
      <c r="AC27" s="356">
        <v>42005</v>
      </c>
      <c r="AD27" s="357">
        <v>42009</v>
      </c>
      <c r="AE27" s="364">
        <v>42140</v>
      </c>
      <c r="AF27" s="356">
        <v>42149</v>
      </c>
      <c r="AG27" s="356">
        <v>42150</v>
      </c>
      <c r="AH27" s="358">
        <v>42153</v>
      </c>
      <c r="AI27" s="359">
        <v>42154</v>
      </c>
      <c r="AJ27" s="359">
        <v>42184</v>
      </c>
      <c r="AK27" s="355">
        <v>42190</v>
      </c>
      <c r="AL27" s="355">
        <v>42160</v>
      </c>
      <c r="AM27" s="366">
        <v>1</v>
      </c>
      <c r="AP27" s="342"/>
    </row>
    <row r="28" spans="1:42" ht="22.5" hidden="1" outlineLevel="1" x14ac:dyDescent="0.25">
      <c r="A28" s="301">
        <v>27</v>
      </c>
      <c r="B28" s="739" t="s">
        <v>1</v>
      </c>
      <c r="C28" s="301" t="s">
        <v>67</v>
      </c>
      <c r="D28" s="744" t="s">
        <v>421</v>
      </c>
      <c r="E28" s="301" t="str">
        <f t="shared" si="0"/>
        <v>B3</v>
      </c>
      <c r="F28" s="301">
        <v>2050</v>
      </c>
      <c r="G28" s="303">
        <v>7500</v>
      </c>
      <c r="H28" s="304" t="s">
        <v>537</v>
      </c>
      <c r="I28" s="748" t="s">
        <v>538</v>
      </c>
      <c r="J28" s="306">
        <v>1</v>
      </c>
      <c r="K28" s="307" t="s">
        <v>539</v>
      </c>
      <c r="L28" s="307">
        <v>1</v>
      </c>
      <c r="M28" s="308">
        <v>1</v>
      </c>
      <c r="N28" s="309" t="s">
        <v>521</v>
      </c>
      <c r="O28" s="310" t="s">
        <v>540</v>
      </c>
      <c r="P28" s="311">
        <v>100</v>
      </c>
      <c r="Q28" s="311">
        <v>74.166250000000005</v>
      </c>
      <c r="R28" s="312" t="s">
        <v>427</v>
      </c>
      <c r="S28" s="313">
        <v>7146</v>
      </c>
      <c r="T28" s="306" t="s">
        <v>541</v>
      </c>
      <c r="U28" s="312" t="s">
        <v>429</v>
      </c>
      <c r="V28" s="309" t="s">
        <v>542</v>
      </c>
      <c r="W28" s="314">
        <f t="shared" si="2"/>
        <v>41505</v>
      </c>
      <c r="X28" s="314">
        <f t="shared" si="2"/>
        <v>41505</v>
      </c>
      <c r="Y28" s="314">
        <f t="shared" si="2"/>
        <v>41505</v>
      </c>
      <c r="Z28" s="315">
        <f t="shared" si="2"/>
        <v>41505</v>
      </c>
      <c r="AA28" s="316">
        <v>42113</v>
      </c>
      <c r="AB28" s="316">
        <v>42113</v>
      </c>
      <c r="AC28" s="317">
        <v>42142</v>
      </c>
      <c r="AD28" s="318">
        <v>42145</v>
      </c>
      <c r="AE28" s="360">
        <v>42168</v>
      </c>
      <c r="AF28" s="317">
        <v>42177</v>
      </c>
      <c r="AG28" s="317">
        <v>42178</v>
      </c>
      <c r="AH28" s="319">
        <v>42181</v>
      </c>
      <c r="AI28" s="320">
        <v>42180</v>
      </c>
      <c r="AJ28" s="320">
        <v>42203</v>
      </c>
      <c r="AK28" s="316">
        <v>42218</v>
      </c>
      <c r="AL28" s="316">
        <v>42188</v>
      </c>
      <c r="AM28" s="362">
        <v>1</v>
      </c>
      <c r="AP28" s="342"/>
    </row>
    <row r="29" spans="1:42" ht="22.5" hidden="1" outlineLevel="1" x14ac:dyDescent="0.25">
      <c r="A29" s="344">
        <v>28</v>
      </c>
      <c r="B29" s="740" t="s">
        <v>1</v>
      </c>
      <c r="C29" s="322" t="s">
        <v>67</v>
      </c>
      <c r="D29" s="745" t="s">
        <v>421</v>
      </c>
      <c r="E29" s="322" t="str">
        <f t="shared" si="0"/>
        <v>B1</v>
      </c>
      <c r="F29" s="322">
        <v>2050</v>
      </c>
      <c r="G29" s="324">
        <v>7500</v>
      </c>
      <c r="H29" s="345" t="s">
        <v>543</v>
      </c>
      <c r="I29" s="750" t="s">
        <v>544</v>
      </c>
      <c r="J29" s="347">
        <v>1</v>
      </c>
      <c r="K29" s="348" t="s">
        <v>539</v>
      </c>
      <c r="L29" s="348">
        <v>1</v>
      </c>
      <c r="M29" s="349">
        <v>1</v>
      </c>
      <c r="N29" s="350" t="s">
        <v>425</v>
      </c>
      <c r="O29" s="351" t="s">
        <v>540</v>
      </c>
      <c r="P29" s="352">
        <v>100</v>
      </c>
      <c r="Q29" s="352">
        <v>74.166250000000005</v>
      </c>
      <c r="R29" s="353" t="s">
        <v>427</v>
      </c>
      <c r="S29" s="354">
        <v>7148</v>
      </c>
      <c r="T29" s="347" t="s">
        <v>545</v>
      </c>
      <c r="U29" s="353" t="s">
        <v>429</v>
      </c>
      <c r="V29" s="350" t="s">
        <v>542</v>
      </c>
      <c r="W29" s="314">
        <f t="shared" si="2"/>
        <v>41505</v>
      </c>
      <c r="X29" s="335">
        <f t="shared" si="2"/>
        <v>41505</v>
      </c>
      <c r="Y29" s="314">
        <f t="shared" si="2"/>
        <v>41505</v>
      </c>
      <c r="Z29" s="315">
        <f t="shared" si="2"/>
        <v>41505</v>
      </c>
      <c r="AA29" s="355">
        <v>42117</v>
      </c>
      <c r="AB29" s="355">
        <v>42117</v>
      </c>
      <c r="AC29" s="356">
        <v>42131</v>
      </c>
      <c r="AD29" s="357">
        <v>42133</v>
      </c>
      <c r="AE29" s="364">
        <v>42168</v>
      </c>
      <c r="AF29" s="356">
        <v>42177</v>
      </c>
      <c r="AG29" s="356">
        <v>42178</v>
      </c>
      <c r="AH29" s="358">
        <v>42181</v>
      </c>
      <c r="AI29" s="359">
        <v>42181</v>
      </c>
      <c r="AJ29" s="359">
        <v>42231</v>
      </c>
      <c r="AK29" s="355">
        <v>42218</v>
      </c>
      <c r="AL29" s="355">
        <v>42188</v>
      </c>
      <c r="AM29" s="366">
        <v>1</v>
      </c>
      <c r="AP29" s="342"/>
    </row>
    <row r="30" spans="1:42" ht="22.5" hidden="1" outlineLevel="1" x14ac:dyDescent="0.25">
      <c r="A30" s="301">
        <v>29</v>
      </c>
      <c r="B30" s="739" t="s">
        <v>1</v>
      </c>
      <c r="C30" s="301" t="s">
        <v>67</v>
      </c>
      <c r="D30" s="744" t="s">
        <v>421</v>
      </c>
      <c r="E30" s="301" t="str">
        <f t="shared" si="0"/>
        <v>B3</v>
      </c>
      <c r="F30" s="301">
        <v>2050</v>
      </c>
      <c r="G30" s="303">
        <v>7500</v>
      </c>
      <c r="H30" s="304" t="s">
        <v>546</v>
      </c>
      <c r="I30" s="748" t="s">
        <v>547</v>
      </c>
      <c r="J30" s="306">
        <v>1</v>
      </c>
      <c r="K30" s="307" t="s">
        <v>548</v>
      </c>
      <c r="L30" s="307">
        <v>1</v>
      </c>
      <c r="M30" s="308">
        <v>1</v>
      </c>
      <c r="N30" s="309" t="s">
        <v>479</v>
      </c>
      <c r="O30" s="310" t="s">
        <v>504</v>
      </c>
      <c r="P30" s="311">
        <v>100</v>
      </c>
      <c r="Q30" s="311">
        <v>75</v>
      </c>
      <c r="R30" s="312" t="s">
        <v>427</v>
      </c>
      <c r="S30" s="313">
        <v>7557</v>
      </c>
      <c r="T30" s="306" t="s">
        <v>549</v>
      </c>
      <c r="U30" s="312" t="s">
        <v>429</v>
      </c>
      <c r="V30" s="309" t="s">
        <v>506</v>
      </c>
      <c r="W30" s="314">
        <f t="shared" si="2"/>
        <v>41505</v>
      </c>
      <c r="X30" s="314">
        <f t="shared" si="2"/>
        <v>41505</v>
      </c>
      <c r="Y30" s="314">
        <f t="shared" si="2"/>
        <v>41505</v>
      </c>
      <c r="Z30" s="315">
        <f t="shared" si="2"/>
        <v>41505</v>
      </c>
      <c r="AA30" s="316">
        <v>42069</v>
      </c>
      <c r="AB30" s="316">
        <v>42069</v>
      </c>
      <c r="AC30" s="317">
        <v>42106</v>
      </c>
      <c r="AD30" s="318">
        <v>42109</v>
      </c>
      <c r="AE30" s="360">
        <v>42200</v>
      </c>
      <c r="AF30" s="317">
        <v>42212</v>
      </c>
      <c r="AG30" s="317">
        <v>42213</v>
      </c>
      <c r="AH30" s="319">
        <v>42216</v>
      </c>
      <c r="AI30" s="320">
        <v>42214</v>
      </c>
      <c r="AJ30" s="320">
        <v>42248</v>
      </c>
      <c r="AK30" s="316">
        <v>42259</v>
      </c>
      <c r="AL30" s="316">
        <v>42229</v>
      </c>
      <c r="AM30" s="362">
        <v>1</v>
      </c>
      <c r="AP30" s="342"/>
    </row>
    <row r="31" spans="1:42" ht="22.5" hidden="1" outlineLevel="1" x14ac:dyDescent="0.25">
      <c r="A31" s="344">
        <v>30</v>
      </c>
      <c r="B31" s="740" t="s">
        <v>1</v>
      </c>
      <c r="C31" s="322" t="s">
        <v>67</v>
      </c>
      <c r="D31" s="745" t="s">
        <v>421</v>
      </c>
      <c r="E31" s="322" t="str">
        <f t="shared" si="0"/>
        <v>B1</v>
      </c>
      <c r="F31" s="322">
        <v>2050</v>
      </c>
      <c r="G31" s="324">
        <v>7500</v>
      </c>
      <c r="H31" s="345" t="s">
        <v>550</v>
      </c>
      <c r="I31" s="750" t="s">
        <v>551</v>
      </c>
      <c r="J31" s="347">
        <v>1</v>
      </c>
      <c r="K31" s="348" t="s">
        <v>548</v>
      </c>
      <c r="L31" s="348">
        <v>1</v>
      </c>
      <c r="M31" s="349">
        <v>1</v>
      </c>
      <c r="N31" s="350" t="s">
        <v>464</v>
      </c>
      <c r="O31" s="351" t="s">
        <v>504</v>
      </c>
      <c r="P31" s="352">
        <v>100</v>
      </c>
      <c r="Q31" s="352">
        <v>75</v>
      </c>
      <c r="R31" s="353" t="s">
        <v>427</v>
      </c>
      <c r="S31" s="354">
        <v>7566</v>
      </c>
      <c r="T31" s="347" t="s">
        <v>549</v>
      </c>
      <c r="U31" s="353" t="s">
        <v>429</v>
      </c>
      <c r="V31" s="350" t="s">
        <v>506</v>
      </c>
      <c r="W31" s="314">
        <f t="shared" si="2"/>
        <v>41505</v>
      </c>
      <c r="X31" s="335">
        <f t="shared" si="2"/>
        <v>41505</v>
      </c>
      <c r="Y31" s="314">
        <f t="shared" si="2"/>
        <v>41505</v>
      </c>
      <c r="Z31" s="315">
        <f t="shared" si="2"/>
        <v>41505</v>
      </c>
      <c r="AA31" s="355">
        <v>42072</v>
      </c>
      <c r="AB31" s="355">
        <v>42072</v>
      </c>
      <c r="AC31" s="356">
        <v>42083</v>
      </c>
      <c r="AD31" s="357">
        <v>42085</v>
      </c>
      <c r="AE31" s="364">
        <v>42200</v>
      </c>
      <c r="AF31" s="356">
        <v>42212</v>
      </c>
      <c r="AG31" s="356">
        <v>42213</v>
      </c>
      <c r="AH31" s="358">
        <v>42216</v>
      </c>
      <c r="AI31" s="359">
        <v>42218</v>
      </c>
      <c r="AJ31" s="359">
        <v>42268</v>
      </c>
      <c r="AK31" s="355">
        <v>42265</v>
      </c>
      <c r="AL31" s="355">
        <v>42235</v>
      </c>
      <c r="AM31" s="366">
        <v>1</v>
      </c>
      <c r="AP31" s="342"/>
    </row>
    <row r="32" spans="1:42" ht="22.5" hidden="1" outlineLevel="1" x14ac:dyDescent="0.25">
      <c r="A32" s="301">
        <v>31</v>
      </c>
      <c r="B32" s="739" t="s">
        <v>1</v>
      </c>
      <c r="C32" s="301" t="s">
        <v>67</v>
      </c>
      <c r="D32" s="744" t="s">
        <v>421</v>
      </c>
      <c r="E32" s="301" t="str">
        <f t="shared" si="0"/>
        <v>B1</v>
      </c>
      <c r="F32" s="301">
        <v>2050</v>
      </c>
      <c r="G32" s="303">
        <v>10000</v>
      </c>
      <c r="H32" s="304" t="s">
        <v>552</v>
      </c>
      <c r="I32" s="748" t="s">
        <v>553</v>
      </c>
      <c r="J32" s="306">
        <v>1</v>
      </c>
      <c r="K32" s="307" t="s">
        <v>554</v>
      </c>
      <c r="L32" s="307">
        <v>1</v>
      </c>
      <c r="M32" s="308">
        <v>1</v>
      </c>
      <c r="N32" s="309" t="s">
        <v>425</v>
      </c>
      <c r="O32" s="310" t="s">
        <v>492</v>
      </c>
      <c r="P32" s="311">
        <v>100</v>
      </c>
      <c r="Q32" s="311">
        <v>75</v>
      </c>
      <c r="R32" s="312" t="s">
        <v>427</v>
      </c>
      <c r="S32" s="313">
        <v>10291</v>
      </c>
      <c r="T32" s="306" t="s">
        <v>555</v>
      </c>
      <c r="U32" s="312" t="s">
        <v>429</v>
      </c>
      <c r="V32" s="309" t="s">
        <v>440</v>
      </c>
      <c r="W32" s="314">
        <f t="shared" si="2"/>
        <v>41505</v>
      </c>
      <c r="X32" s="314">
        <f t="shared" si="2"/>
        <v>41505</v>
      </c>
      <c r="Y32" s="314">
        <f t="shared" si="2"/>
        <v>41505</v>
      </c>
      <c r="Z32" s="315">
        <f t="shared" si="2"/>
        <v>41505</v>
      </c>
      <c r="AA32" s="316">
        <v>42148</v>
      </c>
      <c r="AB32" s="316">
        <v>42148</v>
      </c>
      <c r="AC32" s="317">
        <v>42181</v>
      </c>
      <c r="AD32" s="318">
        <v>42185</v>
      </c>
      <c r="AE32" s="360">
        <v>42236</v>
      </c>
      <c r="AF32" s="317">
        <v>42249</v>
      </c>
      <c r="AG32" s="317">
        <v>42250</v>
      </c>
      <c r="AH32" s="319">
        <v>42253</v>
      </c>
      <c r="AI32" s="320">
        <v>42255</v>
      </c>
      <c r="AJ32" s="320">
        <v>42283</v>
      </c>
      <c r="AK32" s="316">
        <v>42296</v>
      </c>
      <c r="AL32" s="316">
        <v>42266</v>
      </c>
      <c r="AM32" s="362">
        <v>1</v>
      </c>
      <c r="AP32" s="342"/>
    </row>
    <row r="33" spans="1:42" ht="22.5" hidden="1" outlineLevel="1" x14ac:dyDescent="0.25">
      <c r="A33" s="344">
        <v>32</v>
      </c>
      <c r="B33" s="740" t="s">
        <v>1</v>
      </c>
      <c r="C33" s="322" t="s">
        <v>67</v>
      </c>
      <c r="D33" s="745" t="s">
        <v>421</v>
      </c>
      <c r="E33" s="322" t="str">
        <f t="shared" si="0"/>
        <v>B1</v>
      </c>
      <c r="F33" s="322">
        <v>2050</v>
      </c>
      <c r="G33" s="324">
        <v>10000</v>
      </c>
      <c r="H33" s="345" t="s">
        <v>556</v>
      </c>
      <c r="I33" s="750" t="s">
        <v>557</v>
      </c>
      <c r="J33" s="347">
        <v>1</v>
      </c>
      <c r="K33" s="348" t="s">
        <v>554</v>
      </c>
      <c r="L33" s="348">
        <v>1</v>
      </c>
      <c r="M33" s="349">
        <v>1</v>
      </c>
      <c r="N33" s="350" t="s">
        <v>425</v>
      </c>
      <c r="O33" s="351" t="s">
        <v>492</v>
      </c>
      <c r="P33" s="352">
        <v>100</v>
      </c>
      <c r="Q33" s="352">
        <v>75</v>
      </c>
      <c r="R33" s="353" t="s">
        <v>427</v>
      </c>
      <c r="S33" s="354">
        <v>10291</v>
      </c>
      <c r="T33" s="347" t="s">
        <v>558</v>
      </c>
      <c r="U33" s="353" t="s">
        <v>429</v>
      </c>
      <c r="V33" s="350" t="s">
        <v>440</v>
      </c>
      <c r="W33" s="314">
        <f t="shared" si="2"/>
        <v>41505</v>
      </c>
      <c r="X33" s="335">
        <f t="shared" si="2"/>
        <v>41505</v>
      </c>
      <c r="Y33" s="314">
        <f t="shared" si="2"/>
        <v>41505</v>
      </c>
      <c r="Z33" s="315">
        <f t="shared" si="2"/>
        <v>41505</v>
      </c>
      <c r="AA33" s="355">
        <v>42152</v>
      </c>
      <c r="AB33" s="355">
        <v>42152</v>
      </c>
      <c r="AC33" s="356">
        <v>42165</v>
      </c>
      <c r="AD33" s="357">
        <v>42167</v>
      </c>
      <c r="AE33" s="364">
        <v>42236</v>
      </c>
      <c r="AF33" s="356">
        <v>42249</v>
      </c>
      <c r="AG33" s="356">
        <v>42250</v>
      </c>
      <c r="AH33" s="358">
        <v>42253</v>
      </c>
      <c r="AI33" s="359">
        <v>42253</v>
      </c>
      <c r="AJ33" s="359">
        <v>42283</v>
      </c>
      <c r="AK33" s="355">
        <v>42296</v>
      </c>
      <c r="AL33" s="355">
        <v>42266</v>
      </c>
      <c r="AM33" s="366">
        <v>1</v>
      </c>
      <c r="AP33" s="342"/>
    </row>
    <row r="34" spans="1:42" ht="22.5" hidden="1" outlineLevel="1" x14ac:dyDescent="0.25">
      <c r="A34" s="301">
        <v>33</v>
      </c>
      <c r="B34" s="739" t="s">
        <v>1</v>
      </c>
      <c r="C34" s="301" t="s">
        <v>67</v>
      </c>
      <c r="D34" s="744" t="s">
        <v>421</v>
      </c>
      <c r="E34" s="301" t="str">
        <f t="shared" si="0"/>
        <v>B1</v>
      </c>
      <c r="F34" s="301">
        <v>2050</v>
      </c>
      <c r="G34" s="303">
        <v>7500</v>
      </c>
      <c r="H34" s="304" t="s">
        <v>559</v>
      </c>
      <c r="I34" s="748" t="s">
        <v>560</v>
      </c>
      <c r="J34" s="306">
        <v>1</v>
      </c>
      <c r="K34" s="307" t="s">
        <v>561</v>
      </c>
      <c r="L34" s="307">
        <v>1</v>
      </c>
      <c r="M34" s="308">
        <v>1</v>
      </c>
      <c r="N34" s="309" t="s">
        <v>425</v>
      </c>
      <c r="O34" s="310" t="s">
        <v>434</v>
      </c>
      <c r="P34" s="311">
        <v>100</v>
      </c>
      <c r="Q34" s="311">
        <v>75</v>
      </c>
      <c r="R34" s="312" t="s">
        <v>427</v>
      </c>
      <c r="S34" s="313">
        <v>7631</v>
      </c>
      <c r="T34" s="306" t="s">
        <v>562</v>
      </c>
      <c r="U34" s="312" t="s">
        <v>429</v>
      </c>
      <c r="V34" s="309" t="s">
        <v>430</v>
      </c>
      <c r="W34" s="314">
        <f t="shared" si="2"/>
        <v>41505</v>
      </c>
      <c r="X34" s="314">
        <f t="shared" si="2"/>
        <v>41505</v>
      </c>
      <c r="Y34" s="314">
        <f t="shared" si="2"/>
        <v>41505</v>
      </c>
      <c r="Z34" s="315">
        <f t="shared" si="2"/>
        <v>41505</v>
      </c>
      <c r="AA34" s="316">
        <v>42189</v>
      </c>
      <c r="AB34" s="316">
        <v>42189</v>
      </c>
      <c r="AC34" s="317">
        <v>42201</v>
      </c>
      <c r="AD34" s="318">
        <v>42202</v>
      </c>
      <c r="AE34" s="360">
        <v>42277</v>
      </c>
      <c r="AF34" s="317">
        <v>42287</v>
      </c>
      <c r="AG34" s="317">
        <v>42288</v>
      </c>
      <c r="AH34" s="319">
        <v>42291</v>
      </c>
      <c r="AI34" s="320">
        <v>42291</v>
      </c>
      <c r="AJ34" s="320">
        <v>42322</v>
      </c>
      <c r="AK34" s="316">
        <v>42331</v>
      </c>
      <c r="AL34" s="316">
        <v>42301</v>
      </c>
      <c r="AM34" s="362">
        <v>1</v>
      </c>
      <c r="AP34" s="342"/>
    </row>
    <row r="35" spans="1:42" ht="22.5" hidden="1" outlineLevel="1" x14ac:dyDescent="0.25">
      <c r="A35" s="344">
        <v>34</v>
      </c>
      <c r="B35" s="740" t="s">
        <v>1</v>
      </c>
      <c r="C35" s="322" t="s">
        <v>67</v>
      </c>
      <c r="D35" s="745" t="s">
        <v>421</v>
      </c>
      <c r="E35" s="322" t="str">
        <f t="shared" si="0"/>
        <v>B1</v>
      </c>
      <c r="F35" s="322">
        <v>2050</v>
      </c>
      <c r="G35" s="324">
        <v>7500</v>
      </c>
      <c r="H35" s="345" t="s">
        <v>563</v>
      </c>
      <c r="I35" s="750" t="s">
        <v>564</v>
      </c>
      <c r="J35" s="347">
        <v>1</v>
      </c>
      <c r="K35" s="348" t="s">
        <v>561</v>
      </c>
      <c r="L35" s="348">
        <v>1</v>
      </c>
      <c r="M35" s="349">
        <v>1</v>
      </c>
      <c r="N35" s="350" t="s">
        <v>425</v>
      </c>
      <c r="O35" s="351" t="s">
        <v>434</v>
      </c>
      <c r="P35" s="352">
        <v>100</v>
      </c>
      <c r="Q35" s="352">
        <v>75</v>
      </c>
      <c r="R35" s="353" t="s">
        <v>427</v>
      </c>
      <c r="S35" s="354">
        <v>7639</v>
      </c>
      <c r="T35" s="347" t="s">
        <v>565</v>
      </c>
      <c r="U35" s="353" t="s">
        <v>429</v>
      </c>
      <c r="V35" s="350" t="s">
        <v>430</v>
      </c>
      <c r="W35" s="314">
        <f t="shared" si="2"/>
        <v>41505</v>
      </c>
      <c r="X35" s="335">
        <f t="shared" si="2"/>
        <v>41505</v>
      </c>
      <c r="Y35" s="314">
        <f t="shared" si="2"/>
        <v>41505</v>
      </c>
      <c r="Z35" s="315">
        <f t="shared" si="2"/>
        <v>41505</v>
      </c>
      <c r="AA35" s="355">
        <v>42191</v>
      </c>
      <c r="AB35" s="355">
        <v>42191</v>
      </c>
      <c r="AC35" s="356">
        <v>42209</v>
      </c>
      <c r="AD35" s="357">
        <v>42212</v>
      </c>
      <c r="AE35" s="364">
        <v>42277</v>
      </c>
      <c r="AF35" s="356">
        <v>42287</v>
      </c>
      <c r="AG35" s="356">
        <v>42288</v>
      </c>
      <c r="AH35" s="358">
        <v>42291</v>
      </c>
      <c r="AI35" s="359">
        <v>42293</v>
      </c>
      <c r="AJ35" s="359">
        <v>42322</v>
      </c>
      <c r="AK35" s="355">
        <v>42331</v>
      </c>
      <c r="AL35" s="355">
        <v>42301</v>
      </c>
      <c r="AM35" s="366">
        <v>1</v>
      </c>
      <c r="AP35" s="342"/>
    </row>
    <row r="36" spans="1:42" ht="22.5" hidden="1" outlineLevel="1" x14ac:dyDescent="0.25">
      <c r="A36" s="301">
        <v>35</v>
      </c>
      <c r="B36" s="739" t="s">
        <v>1</v>
      </c>
      <c r="C36" s="301" t="s">
        <v>67</v>
      </c>
      <c r="D36" s="744" t="s">
        <v>421</v>
      </c>
      <c r="E36" s="301" t="str">
        <f t="shared" si="0"/>
        <v>B1</v>
      </c>
      <c r="F36" s="301">
        <v>2050</v>
      </c>
      <c r="G36" s="303">
        <v>7500</v>
      </c>
      <c r="H36" s="304" t="s">
        <v>566</v>
      </c>
      <c r="I36" s="748" t="s">
        <v>567</v>
      </c>
      <c r="J36" s="306">
        <v>1</v>
      </c>
      <c r="K36" s="307" t="s">
        <v>568</v>
      </c>
      <c r="L36" s="307">
        <v>1</v>
      </c>
      <c r="M36" s="308">
        <v>1</v>
      </c>
      <c r="N36" s="309" t="s">
        <v>425</v>
      </c>
      <c r="O36" s="310" t="s">
        <v>569</v>
      </c>
      <c r="P36" s="311">
        <v>100</v>
      </c>
      <c r="Q36" s="311">
        <v>75</v>
      </c>
      <c r="R36" s="312" t="s">
        <v>427</v>
      </c>
      <c r="S36" s="313">
        <v>6644</v>
      </c>
      <c r="T36" s="306" t="s">
        <v>570</v>
      </c>
      <c r="U36" s="312" t="s">
        <v>429</v>
      </c>
      <c r="V36" s="309" t="s">
        <v>571</v>
      </c>
      <c r="W36" s="314">
        <f t="shared" si="2"/>
        <v>41505</v>
      </c>
      <c r="X36" s="314">
        <f t="shared" si="2"/>
        <v>41505</v>
      </c>
      <c r="Y36" s="314">
        <f t="shared" si="2"/>
        <v>41505</v>
      </c>
      <c r="Z36" s="315">
        <f t="shared" si="2"/>
        <v>41505</v>
      </c>
      <c r="AA36" s="316">
        <v>42217</v>
      </c>
      <c r="AB36" s="316">
        <v>42217</v>
      </c>
      <c r="AC36" s="317">
        <v>42243</v>
      </c>
      <c r="AD36" s="318">
        <v>42245</v>
      </c>
      <c r="AE36" s="360">
        <v>42305</v>
      </c>
      <c r="AF36" s="317">
        <v>42312</v>
      </c>
      <c r="AG36" s="317">
        <v>42313</v>
      </c>
      <c r="AH36" s="319">
        <v>42316</v>
      </c>
      <c r="AI36" s="320">
        <v>42315</v>
      </c>
      <c r="AJ36" s="320">
        <v>42344</v>
      </c>
      <c r="AK36" s="316">
        <v>42354</v>
      </c>
      <c r="AL36" s="316">
        <v>42324</v>
      </c>
      <c r="AM36" s="362">
        <v>1</v>
      </c>
      <c r="AP36" s="342"/>
    </row>
    <row r="37" spans="1:42" ht="22.5" hidden="1" outlineLevel="1" x14ac:dyDescent="0.25">
      <c r="A37" s="344">
        <v>36</v>
      </c>
      <c r="B37" s="740" t="s">
        <v>1</v>
      </c>
      <c r="C37" s="322" t="s">
        <v>67</v>
      </c>
      <c r="D37" s="745" t="s">
        <v>421</v>
      </c>
      <c r="E37" s="322" t="str">
        <f t="shared" si="0"/>
        <v>B3</v>
      </c>
      <c r="F37" s="322">
        <v>2050</v>
      </c>
      <c r="G37" s="324">
        <v>7500</v>
      </c>
      <c r="H37" s="345" t="s">
        <v>572</v>
      </c>
      <c r="I37" s="750" t="s">
        <v>573</v>
      </c>
      <c r="J37" s="347">
        <v>1</v>
      </c>
      <c r="K37" s="348" t="s">
        <v>568</v>
      </c>
      <c r="L37" s="348">
        <v>1</v>
      </c>
      <c r="M37" s="349">
        <v>1</v>
      </c>
      <c r="N37" s="350" t="s">
        <v>521</v>
      </c>
      <c r="O37" s="351" t="s">
        <v>569</v>
      </c>
      <c r="P37" s="352">
        <v>100</v>
      </c>
      <c r="Q37" s="352">
        <v>75</v>
      </c>
      <c r="R37" s="353" t="s">
        <v>427</v>
      </c>
      <c r="S37" s="354">
        <v>6841</v>
      </c>
      <c r="T37" s="347" t="s">
        <v>574</v>
      </c>
      <c r="U37" s="353" t="s">
        <v>429</v>
      </c>
      <c r="V37" s="350" t="s">
        <v>571</v>
      </c>
      <c r="W37" s="314">
        <f t="shared" si="2"/>
        <v>41505</v>
      </c>
      <c r="X37" s="335">
        <f t="shared" si="2"/>
        <v>41505</v>
      </c>
      <c r="Y37" s="314">
        <f t="shared" si="2"/>
        <v>41505</v>
      </c>
      <c r="Z37" s="315">
        <f t="shared" si="2"/>
        <v>41505</v>
      </c>
      <c r="AA37" s="355">
        <v>42221</v>
      </c>
      <c r="AB37" s="355">
        <v>42221</v>
      </c>
      <c r="AC37" s="356">
        <v>42235</v>
      </c>
      <c r="AD37" s="357">
        <v>42237</v>
      </c>
      <c r="AE37" s="364">
        <v>42305</v>
      </c>
      <c r="AF37" s="356">
        <v>42312</v>
      </c>
      <c r="AG37" s="356">
        <v>42313</v>
      </c>
      <c r="AH37" s="358">
        <v>42316</v>
      </c>
      <c r="AI37" s="359">
        <v>42316</v>
      </c>
      <c r="AJ37" s="359">
        <v>42344</v>
      </c>
      <c r="AK37" s="355">
        <v>42354</v>
      </c>
      <c r="AL37" s="355">
        <v>42324</v>
      </c>
      <c r="AM37" s="366">
        <v>1</v>
      </c>
      <c r="AP37" s="342"/>
    </row>
    <row r="38" spans="1:42" ht="22.5" hidden="1" outlineLevel="1" x14ac:dyDescent="0.25">
      <c r="A38" s="301">
        <v>37</v>
      </c>
      <c r="B38" s="739" t="s">
        <v>1</v>
      </c>
      <c r="C38" s="301" t="s">
        <v>67</v>
      </c>
      <c r="D38" s="744" t="s">
        <v>421</v>
      </c>
      <c r="E38" s="301" t="str">
        <f t="shared" si="0"/>
        <v>B3</v>
      </c>
      <c r="F38" s="301">
        <v>2050</v>
      </c>
      <c r="G38" s="303">
        <v>10000</v>
      </c>
      <c r="H38" s="304" t="s">
        <v>575</v>
      </c>
      <c r="I38" s="748" t="s">
        <v>576</v>
      </c>
      <c r="J38" s="306">
        <v>1</v>
      </c>
      <c r="K38" s="307" t="s">
        <v>577</v>
      </c>
      <c r="L38" s="307">
        <v>1</v>
      </c>
      <c r="M38" s="308">
        <v>1</v>
      </c>
      <c r="N38" s="309" t="s">
        <v>521</v>
      </c>
      <c r="O38" s="310" t="s">
        <v>492</v>
      </c>
      <c r="P38" s="311">
        <v>100</v>
      </c>
      <c r="Q38" s="311">
        <v>75</v>
      </c>
      <c r="R38" s="312" t="s">
        <v>427</v>
      </c>
      <c r="S38" s="313">
        <v>10071</v>
      </c>
      <c r="T38" s="306" t="s">
        <v>578</v>
      </c>
      <c r="U38" s="312" t="s">
        <v>429</v>
      </c>
      <c r="V38" s="309" t="s">
        <v>440</v>
      </c>
      <c r="W38" s="314">
        <f t="shared" si="2"/>
        <v>41505</v>
      </c>
      <c r="X38" s="314">
        <f t="shared" si="2"/>
        <v>41505</v>
      </c>
      <c r="Y38" s="314">
        <f t="shared" si="2"/>
        <v>41505</v>
      </c>
      <c r="Z38" s="315">
        <f t="shared" si="2"/>
        <v>41505</v>
      </c>
      <c r="AA38" s="316">
        <v>42249</v>
      </c>
      <c r="AB38" s="316">
        <v>42249</v>
      </c>
      <c r="AC38" s="317">
        <v>42284</v>
      </c>
      <c r="AD38" s="318">
        <v>42288</v>
      </c>
      <c r="AE38" s="360">
        <v>42317</v>
      </c>
      <c r="AF38" s="317">
        <v>42325</v>
      </c>
      <c r="AG38" s="317">
        <v>42326</v>
      </c>
      <c r="AH38" s="319">
        <v>42329</v>
      </c>
      <c r="AI38" s="320">
        <v>42328</v>
      </c>
      <c r="AJ38" s="320">
        <v>42355</v>
      </c>
      <c r="AK38" s="316">
        <v>42365</v>
      </c>
      <c r="AL38" s="316">
        <v>42335</v>
      </c>
      <c r="AM38" s="362">
        <v>1</v>
      </c>
      <c r="AP38" s="342"/>
    </row>
    <row r="39" spans="1:42" ht="22.5" hidden="1" outlineLevel="1" x14ac:dyDescent="0.25">
      <c r="A39" s="344">
        <v>38</v>
      </c>
      <c r="B39" s="740" t="s">
        <v>1</v>
      </c>
      <c r="C39" s="322" t="s">
        <v>67</v>
      </c>
      <c r="D39" s="745" t="s">
        <v>421</v>
      </c>
      <c r="E39" s="322" t="str">
        <f t="shared" si="0"/>
        <v>B3</v>
      </c>
      <c r="F39" s="322">
        <v>2050</v>
      </c>
      <c r="G39" s="324">
        <v>7500</v>
      </c>
      <c r="H39" s="345" t="s">
        <v>579</v>
      </c>
      <c r="I39" s="750" t="s">
        <v>580</v>
      </c>
      <c r="J39" s="347">
        <v>1</v>
      </c>
      <c r="K39" s="348" t="s">
        <v>581</v>
      </c>
      <c r="L39" s="348">
        <v>1</v>
      </c>
      <c r="M39" s="349">
        <v>1</v>
      </c>
      <c r="N39" s="350" t="s">
        <v>521</v>
      </c>
      <c r="O39" s="351" t="s">
        <v>426</v>
      </c>
      <c r="P39" s="352">
        <v>100</v>
      </c>
      <c r="Q39" s="352">
        <v>75</v>
      </c>
      <c r="R39" s="353" t="s">
        <v>427</v>
      </c>
      <c r="S39" s="354">
        <v>7563</v>
      </c>
      <c r="T39" s="347" t="s">
        <v>582</v>
      </c>
      <c r="U39" s="353" t="s">
        <v>429</v>
      </c>
      <c r="V39" s="350" t="s">
        <v>440</v>
      </c>
      <c r="W39" s="314">
        <f t="shared" si="2"/>
        <v>41505</v>
      </c>
      <c r="X39" s="335">
        <f t="shared" si="2"/>
        <v>41505</v>
      </c>
      <c r="Y39" s="314">
        <f t="shared" si="2"/>
        <v>41505</v>
      </c>
      <c r="Z39" s="315">
        <f t="shared" si="2"/>
        <v>41505</v>
      </c>
      <c r="AA39" s="355">
        <v>42292</v>
      </c>
      <c r="AB39" s="355">
        <v>42292</v>
      </c>
      <c r="AC39" s="356">
        <v>42321</v>
      </c>
      <c r="AD39" s="357">
        <v>42323</v>
      </c>
      <c r="AE39" s="364">
        <v>42348</v>
      </c>
      <c r="AF39" s="356">
        <v>42358</v>
      </c>
      <c r="AG39" s="356">
        <v>42359</v>
      </c>
      <c r="AH39" s="358">
        <v>42362</v>
      </c>
      <c r="AI39" s="359">
        <v>42362</v>
      </c>
      <c r="AJ39" s="359">
        <v>42390</v>
      </c>
      <c r="AK39" s="355">
        <v>42401</v>
      </c>
      <c r="AL39" s="355">
        <v>42371</v>
      </c>
      <c r="AM39" s="366">
        <v>1</v>
      </c>
    </row>
    <row r="40" spans="1:42" ht="22.5" hidden="1" outlineLevel="1" x14ac:dyDescent="0.25">
      <c r="A40" s="301">
        <v>39</v>
      </c>
      <c r="B40" s="739" t="s">
        <v>1</v>
      </c>
      <c r="C40" s="301" t="s">
        <v>67</v>
      </c>
      <c r="D40" s="744" t="s">
        <v>421</v>
      </c>
      <c r="E40" s="301" t="str">
        <f t="shared" si="0"/>
        <v>B1</v>
      </c>
      <c r="F40" s="301">
        <v>2050</v>
      </c>
      <c r="G40" s="303">
        <v>7500</v>
      </c>
      <c r="H40" s="304" t="s">
        <v>583</v>
      </c>
      <c r="I40" s="748" t="s">
        <v>584</v>
      </c>
      <c r="J40" s="306">
        <v>1</v>
      </c>
      <c r="K40" s="307" t="s">
        <v>581</v>
      </c>
      <c r="L40" s="307">
        <v>1</v>
      </c>
      <c r="M40" s="308">
        <v>1</v>
      </c>
      <c r="N40" s="309" t="s">
        <v>425</v>
      </c>
      <c r="O40" s="310" t="s">
        <v>426</v>
      </c>
      <c r="P40" s="311">
        <v>100</v>
      </c>
      <c r="Q40" s="311">
        <v>75</v>
      </c>
      <c r="R40" s="312" t="s">
        <v>427</v>
      </c>
      <c r="S40" s="313">
        <v>7473</v>
      </c>
      <c r="T40" s="306" t="s">
        <v>585</v>
      </c>
      <c r="U40" s="312" t="s">
        <v>429</v>
      </c>
      <c r="V40" s="309" t="s">
        <v>440</v>
      </c>
      <c r="W40" s="314">
        <f t="shared" si="2"/>
        <v>41505</v>
      </c>
      <c r="X40" s="314">
        <f t="shared" si="2"/>
        <v>41505</v>
      </c>
      <c r="Y40" s="314">
        <f t="shared" si="2"/>
        <v>41505</v>
      </c>
      <c r="Z40" s="315">
        <f t="shared" si="2"/>
        <v>41505</v>
      </c>
      <c r="AA40" s="316">
        <v>42296</v>
      </c>
      <c r="AB40" s="316">
        <v>42296</v>
      </c>
      <c r="AC40" s="317">
        <v>42308</v>
      </c>
      <c r="AD40" s="318">
        <v>42309</v>
      </c>
      <c r="AE40" s="360">
        <v>42348</v>
      </c>
      <c r="AF40" s="317">
        <v>42358</v>
      </c>
      <c r="AG40" s="317">
        <v>42359</v>
      </c>
      <c r="AH40" s="319">
        <v>42362</v>
      </c>
      <c r="AI40" s="320">
        <v>42361</v>
      </c>
      <c r="AJ40" s="320">
        <v>42390</v>
      </c>
      <c r="AK40" s="316">
        <v>42403</v>
      </c>
      <c r="AL40" s="316">
        <v>42373</v>
      </c>
      <c r="AM40" s="362">
        <v>1</v>
      </c>
    </row>
    <row r="41" spans="1:42" ht="22.5" hidden="1" outlineLevel="1" x14ac:dyDescent="0.25">
      <c r="A41" s="344">
        <v>40</v>
      </c>
      <c r="B41" s="740" t="s">
        <v>1</v>
      </c>
      <c r="C41" s="322" t="s">
        <v>67</v>
      </c>
      <c r="D41" s="745" t="s">
        <v>421</v>
      </c>
      <c r="E41" s="322" t="str">
        <f t="shared" si="0"/>
        <v>B3</v>
      </c>
      <c r="F41" s="322">
        <v>2050</v>
      </c>
      <c r="G41" s="324">
        <v>7500</v>
      </c>
      <c r="H41" s="345" t="s">
        <v>586</v>
      </c>
      <c r="I41" s="750" t="s">
        <v>587</v>
      </c>
      <c r="J41" s="347">
        <v>1</v>
      </c>
      <c r="K41" s="348" t="s">
        <v>588</v>
      </c>
      <c r="L41" s="348">
        <v>1</v>
      </c>
      <c r="M41" s="349">
        <v>1</v>
      </c>
      <c r="N41" s="350" t="s">
        <v>479</v>
      </c>
      <c r="O41" s="351">
        <v>89</v>
      </c>
      <c r="P41" s="352">
        <v>100</v>
      </c>
      <c r="Q41" s="352">
        <v>74.164823999999996</v>
      </c>
      <c r="R41" s="353" t="s">
        <v>427</v>
      </c>
      <c r="S41" s="354">
        <v>7021</v>
      </c>
      <c r="T41" s="347" t="s">
        <v>589</v>
      </c>
      <c r="U41" s="353" t="s">
        <v>429</v>
      </c>
      <c r="V41" s="350" t="s">
        <v>514</v>
      </c>
      <c r="W41" s="314">
        <f t="shared" si="2"/>
        <v>41505</v>
      </c>
      <c r="X41" s="335">
        <f t="shared" si="2"/>
        <v>41505</v>
      </c>
      <c r="Y41" s="314">
        <f t="shared" si="2"/>
        <v>41505</v>
      </c>
      <c r="Z41" s="315">
        <f t="shared" si="2"/>
        <v>41505</v>
      </c>
      <c r="AA41" s="355">
        <v>42327</v>
      </c>
      <c r="AB41" s="355">
        <v>42327</v>
      </c>
      <c r="AC41" s="356">
        <v>42353</v>
      </c>
      <c r="AD41" s="357">
        <v>42356</v>
      </c>
      <c r="AE41" s="364">
        <v>42383</v>
      </c>
      <c r="AF41" s="356">
        <v>42393</v>
      </c>
      <c r="AG41" s="356">
        <v>42394</v>
      </c>
      <c r="AH41" s="358">
        <v>42397</v>
      </c>
      <c r="AI41" s="359">
        <v>42401</v>
      </c>
      <c r="AJ41" s="359">
        <v>42431</v>
      </c>
      <c r="AK41" s="355">
        <v>42437</v>
      </c>
      <c r="AL41" s="355">
        <v>42407</v>
      </c>
      <c r="AM41" s="366">
        <v>1</v>
      </c>
    </row>
    <row r="42" spans="1:42" ht="22.5" hidden="1" outlineLevel="1" x14ac:dyDescent="0.25">
      <c r="A42" s="301">
        <v>41</v>
      </c>
      <c r="B42" s="739" t="s">
        <v>1</v>
      </c>
      <c r="C42" s="301" t="s">
        <v>67</v>
      </c>
      <c r="D42" s="744" t="s">
        <v>421</v>
      </c>
      <c r="E42" s="301" t="str">
        <f t="shared" si="0"/>
        <v>B1</v>
      </c>
      <c r="F42" s="301">
        <v>2050</v>
      </c>
      <c r="G42" s="303">
        <v>7500</v>
      </c>
      <c r="H42" s="304" t="s">
        <v>590</v>
      </c>
      <c r="I42" s="748" t="s">
        <v>591</v>
      </c>
      <c r="J42" s="306">
        <v>1</v>
      </c>
      <c r="K42" s="307" t="s">
        <v>588</v>
      </c>
      <c r="L42" s="307">
        <v>1</v>
      </c>
      <c r="M42" s="308">
        <v>1</v>
      </c>
      <c r="N42" s="309" t="s">
        <v>464</v>
      </c>
      <c r="O42" s="310">
        <v>89</v>
      </c>
      <c r="P42" s="311">
        <v>100</v>
      </c>
      <c r="Q42" s="311">
        <v>74.164823999999996</v>
      </c>
      <c r="R42" s="312" t="s">
        <v>427</v>
      </c>
      <c r="S42" s="313">
        <v>7201</v>
      </c>
      <c r="T42" s="306" t="s">
        <v>592</v>
      </c>
      <c r="U42" s="312" t="s">
        <v>429</v>
      </c>
      <c r="V42" s="309" t="s">
        <v>514</v>
      </c>
      <c r="W42" s="314">
        <f t="shared" ref="W42:Z61" si="3">+$AA$2</f>
        <v>41505</v>
      </c>
      <c r="X42" s="314">
        <f t="shared" si="3"/>
        <v>41505</v>
      </c>
      <c r="Y42" s="314">
        <f t="shared" si="3"/>
        <v>41505</v>
      </c>
      <c r="Z42" s="315">
        <f t="shared" si="3"/>
        <v>41505</v>
      </c>
      <c r="AA42" s="316">
        <v>42331</v>
      </c>
      <c r="AB42" s="316">
        <v>42331</v>
      </c>
      <c r="AC42" s="317">
        <v>42344</v>
      </c>
      <c r="AD42" s="318">
        <v>42345</v>
      </c>
      <c r="AE42" s="360">
        <v>42383</v>
      </c>
      <c r="AF42" s="317">
        <v>42393</v>
      </c>
      <c r="AG42" s="317">
        <v>42394</v>
      </c>
      <c r="AH42" s="319">
        <v>42397</v>
      </c>
      <c r="AI42" s="320">
        <v>42409</v>
      </c>
      <c r="AJ42" s="320">
        <v>42431</v>
      </c>
      <c r="AK42" s="316">
        <v>42444</v>
      </c>
      <c r="AL42" s="316">
        <v>42414</v>
      </c>
      <c r="AM42" s="362">
        <v>1</v>
      </c>
    </row>
    <row r="43" spans="1:42" ht="22.5" hidden="1" outlineLevel="1" x14ac:dyDescent="0.25">
      <c r="A43" s="344">
        <v>42</v>
      </c>
      <c r="B43" s="740" t="s">
        <v>1</v>
      </c>
      <c r="C43" s="322" t="s">
        <v>67</v>
      </c>
      <c r="D43" s="745" t="s">
        <v>421</v>
      </c>
      <c r="E43" s="322" t="str">
        <f t="shared" si="0"/>
        <v>B3</v>
      </c>
      <c r="F43" s="322">
        <v>2050</v>
      </c>
      <c r="G43" s="324">
        <v>7500</v>
      </c>
      <c r="H43" s="345" t="s">
        <v>593</v>
      </c>
      <c r="I43" s="750" t="s">
        <v>594</v>
      </c>
      <c r="J43" s="347">
        <v>1</v>
      </c>
      <c r="K43" s="348" t="s">
        <v>595</v>
      </c>
      <c r="L43" s="348">
        <v>1</v>
      </c>
      <c r="M43" s="349">
        <v>1</v>
      </c>
      <c r="N43" s="350" t="s">
        <v>521</v>
      </c>
      <c r="O43" s="351" t="s">
        <v>426</v>
      </c>
      <c r="P43" s="352">
        <v>100</v>
      </c>
      <c r="Q43" s="352">
        <v>75</v>
      </c>
      <c r="R43" s="353" t="s">
        <v>427</v>
      </c>
      <c r="S43" s="354">
        <v>7741</v>
      </c>
      <c r="T43" s="347" t="s">
        <v>596</v>
      </c>
      <c r="U43" s="353" t="s">
        <v>429</v>
      </c>
      <c r="V43" s="350" t="s">
        <v>430</v>
      </c>
      <c r="W43" s="314">
        <f t="shared" si="3"/>
        <v>41505</v>
      </c>
      <c r="X43" s="335">
        <f t="shared" si="3"/>
        <v>41505</v>
      </c>
      <c r="Y43" s="314">
        <f t="shared" si="3"/>
        <v>41505</v>
      </c>
      <c r="Z43" s="315">
        <f t="shared" si="3"/>
        <v>41505</v>
      </c>
      <c r="AA43" s="355">
        <v>42360</v>
      </c>
      <c r="AB43" s="355">
        <v>42360</v>
      </c>
      <c r="AC43" s="356">
        <v>42397</v>
      </c>
      <c r="AD43" s="357">
        <v>42399</v>
      </c>
      <c r="AE43" s="364">
        <v>42422</v>
      </c>
      <c r="AF43" s="356">
        <v>42434</v>
      </c>
      <c r="AG43" s="356">
        <v>42435</v>
      </c>
      <c r="AH43" s="358">
        <v>42438</v>
      </c>
      <c r="AI43" s="359">
        <v>42439</v>
      </c>
      <c r="AJ43" s="359">
        <v>42467</v>
      </c>
      <c r="AK43" s="355">
        <v>42486</v>
      </c>
      <c r="AL43" s="355">
        <v>42456</v>
      </c>
      <c r="AM43" s="366">
        <v>1</v>
      </c>
    </row>
    <row r="44" spans="1:42" ht="22.5" hidden="1" outlineLevel="1" x14ac:dyDescent="0.25">
      <c r="A44" s="301">
        <v>43</v>
      </c>
      <c r="B44" s="739" t="s">
        <v>1</v>
      </c>
      <c r="C44" s="301" t="s">
        <v>67</v>
      </c>
      <c r="D44" s="744" t="s">
        <v>421</v>
      </c>
      <c r="E44" s="301" t="str">
        <f t="shared" si="0"/>
        <v>B3</v>
      </c>
      <c r="F44" s="301">
        <v>2050</v>
      </c>
      <c r="G44" s="303">
        <v>7500</v>
      </c>
      <c r="H44" s="304" t="s">
        <v>597</v>
      </c>
      <c r="I44" s="748" t="s">
        <v>598</v>
      </c>
      <c r="J44" s="306">
        <v>1</v>
      </c>
      <c r="K44" s="307" t="s">
        <v>595</v>
      </c>
      <c r="L44" s="307">
        <v>1</v>
      </c>
      <c r="M44" s="308">
        <v>1</v>
      </c>
      <c r="N44" s="309" t="s">
        <v>521</v>
      </c>
      <c r="O44" s="310" t="s">
        <v>426</v>
      </c>
      <c r="P44" s="311">
        <v>100</v>
      </c>
      <c r="Q44" s="311">
        <v>75</v>
      </c>
      <c r="R44" s="312" t="s">
        <v>427</v>
      </c>
      <c r="S44" s="313">
        <v>7377</v>
      </c>
      <c r="T44" s="306" t="s">
        <v>599</v>
      </c>
      <c r="U44" s="312" t="s">
        <v>429</v>
      </c>
      <c r="V44" s="309" t="s">
        <v>430</v>
      </c>
      <c r="W44" s="314">
        <f t="shared" si="3"/>
        <v>41505</v>
      </c>
      <c r="X44" s="314">
        <f t="shared" si="3"/>
        <v>41505</v>
      </c>
      <c r="Y44" s="314">
        <f t="shared" si="3"/>
        <v>41505</v>
      </c>
      <c r="Z44" s="315">
        <f t="shared" si="3"/>
        <v>41505</v>
      </c>
      <c r="AA44" s="316">
        <v>42364</v>
      </c>
      <c r="AB44" s="316">
        <v>42364</v>
      </c>
      <c r="AC44" s="317">
        <v>42381</v>
      </c>
      <c r="AD44" s="318">
        <v>42383</v>
      </c>
      <c r="AE44" s="360">
        <v>42422</v>
      </c>
      <c r="AF44" s="317">
        <v>42433</v>
      </c>
      <c r="AG44" s="317">
        <v>42434</v>
      </c>
      <c r="AH44" s="319">
        <v>42437</v>
      </c>
      <c r="AI44" s="320">
        <v>42441</v>
      </c>
      <c r="AJ44" s="320">
        <v>42467</v>
      </c>
      <c r="AK44" s="316">
        <v>42480</v>
      </c>
      <c r="AL44" s="316">
        <v>42450</v>
      </c>
      <c r="AM44" s="362">
        <v>1</v>
      </c>
    </row>
    <row r="45" spans="1:42" ht="22.5" hidden="1" outlineLevel="1" x14ac:dyDescent="0.25">
      <c r="A45" s="344">
        <v>44</v>
      </c>
      <c r="B45" s="740" t="s">
        <v>1</v>
      </c>
      <c r="C45" s="322" t="s">
        <v>67</v>
      </c>
      <c r="D45" s="745" t="s">
        <v>421</v>
      </c>
      <c r="E45" s="322" t="str">
        <f t="shared" si="0"/>
        <v>B3</v>
      </c>
      <c r="F45" s="322">
        <v>2050</v>
      </c>
      <c r="G45" s="324">
        <v>7500</v>
      </c>
      <c r="H45" s="345" t="s">
        <v>600</v>
      </c>
      <c r="I45" s="750" t="s">
        <v>601</v>
      </c>
      <c r="J45" s="347">
        <v>1</v>
      </c>
      <c r="K45" s="348" t="s">
        <v>602</v>
      </c>
      <c r="L45" s="348">
        <v>1</v>
      </c>
      <c r="M45" s="349">
        <v>1</v>
      </c>
      <c r="N45" s="350" t="s">
        <v>521</v>
      </c>
      <c r="O45" s="351" t="s">
        <v>426</v>
      </c>
      <c r="P45" s="352">
        <v>100</v>
      </c>
      <c r="Q45" s="352">
        <v>75</v>
      </c>
      <c r="R45" s="353" t="s">
        <v>427</v>
      </c>
      <c r="S45" s="354">
        <v>7351</v>
      </c>
      <c r="T45" s="347" t="s">
        <v>603</v>
      </c>
      <c r="U45" s="353" t="s">
        <v>429</v>
      </c>
      <c r="V45" s="350" t="s">
        <v>440</v>
      </c>
      <c r="W45" s="314">
        <f t="shared" si="3"/>
        <v>41505</v>
      </c>
      <c r="X45" s="335">
        <f t="shared" si="3"/>
        <v>41505</v>
      </c>
      <c r="Y45" s="314">
        <f t="shared" si="3"/>
        <v>41505</v>
      </c>
      <c r="Z45" s="315">
        <f t="shared" si="3"/>
        <v>41505</v>
      </c>
      <c r="AA45" s="355">
        <v>42403</v>
      </c>
      <c r="AB45" s="355">
        <v>42403</v>
      </c>
      <c r="AC45" s="356">
        <v>42428</v>
      </c>
      <c r="AD45" s="357">
        <v>42430</v>
      </c>
      <c r="AE45" s="364">
        <v>42464</v>
      </c>
      <c r="AF45" s="356">
        <v>42474</v>
      </c>
      <c r="AG45" s="356">
        <v>42475</v>
      </c>
      <c r="AH45" s="358">
        <v>42478</v>
      </c>
      <c r="AI45" s="359">
        <v>42478</v>
      </c>
      <c r="AJ45" s="359">
        <v>42501</v>
      </c>
      <c r="AK45" s="355">
        <v>42514</v>
      </c>
      <c r="AL45" s="355">
        <v>42484</v>
      </c>
      <c r="AM45" s="366">
        <v>1</v>
      </c>
    </row>
    <row r="46" spans="1:42" ht="22.5" hidden="1" outlineLevel="1" x14ac:dyDescent="0.25">
      <c r="A46" s="301">
        <v>45</v>
      </c>
      <c r="B46" s="739" t="s">
        <v>1</v>
      </c>
      <c r="C46" s="301" t="s">
        <v>67</v>
      </c>
      <c r="D46" s="744" t="s">
        <v>421</v>
      </c>
      <c r="E46" s="301" t="str">
        <f t="shared" si="0"/>
        <v>B3</v>
      </c>
      <c r="F46" s="301">
        <v>2050</v>
      </c>
      <c r="G46" s="303">
        <v>7500</v>
      </c>
      <c r="H46" s="304" t="s">
        <v>604</v>
      </c>
      <c r="I46" s="748" t="s">
        <v>605</v>
      </c>
      <c r="J46" s="306">
        <v>1</v>
      </c>
      <c r="K46" s="307" t="s">
        <v>602</v>
      </c>
      <c r="L46" s="307">
        <v>1</v>
      </c>
      <c r="M46" s="308">
        <v>1</v>
      </c>
      <c r="N46" s="309" t="s">
        <v>521</v>
      </c>
      <c r="O46" s="310" t="s">
        <v>426</v>
      </c>
      <c r="P46" s="311">
        <v>100</v>
      </c>
      <c r="Q46" s="311">
        <v>75</v>
      </c>
      <c r="R46" s="312" t="s">
        <v>427</v>
      </c>
      <c r="S46" s="313">
        <v>7982</v>
      </c>
      <c r="T46" s="306" t="s">
        <v>606</v>
      </c>
      <c r="U46" s="312" t="s">
        <v>429</v>
      </c>
      <c r="V46" s="309" t="s">
        <v>440</v>
      </c>
      <c r="W46" s="314">
        <f t="shared" si="3"/>
        <v>41505</v>
      </c>
      <c r="X46" s="314">
        <f t="shared" si="3"/>
        <v>41505</v>
      </c>
      <c r="Y46" s="314">
        <f t="shared" si="3"/>
        <v>41505</v>
      </c>
      <c r="Z46" s="315">
        <f t="shared" si="3"/>
        <v>41505</v>
      </c>
      <c r="AA46" s="316">
        <v>42406</v>
      </c>
      <c r="AB46" s="316">
        <v>42406</v>
      </c>
      <c r="AC46" s="317">
        <v>42418</v>
      </c>
      <c r="AD46" s="318">
        <v>42419</v>
      </c>
      <c r="AE46" s="360">
        <v>42464</v>
      </c>
      <c r="AF46" s="317">
        <v>42474</v>
      </c>
      <c r="AG46" s="317">
        <v>42475</v>
      </c>
      <c r="AH46" s="319">
        <v>42478</v>
      </c>
      <c r="AI46" s="320">
        <v>42477</v>
      </c>
      <c r="AJ46" s="320">
        <v>42501</v>
      </c>
      <c r="AK46" s="316">
        <v>42514</v>
      </c>
      <c r="AL46" s="316">
        <v>42484</v>
      </c>
      <c r="AM46" s="362">
        <v>1</v>
      </c>
    </row>
    <row r="47" spans="1:42" ht="22.5" hidden="1" outlineLevel="1" x14ac:dyDescent="0.25">
      <c r="A47" s="344">
        <v>46</v>
      </c>
      <c r="B47" s="740" t="s">
        <v>1</v>
      </c>
      <c r="C47" s="322" t="s">
        <v>67</v>
      </c>
      <c r="D47" s="745" t="s">
        <v>421</v>
      </c>
      <c r="E47" s="322" t="str">
        <f t="shared" si="0"/>
        <v>B3</v>
      </c>
      <c r="F47" s="322">
        <v>2050</v>
      </c>
      <c r="G47" s="324">
        <v>7500</v>
      </c>
      <c r="H47" s="345" t="s">
        <v>607</v>
      </c>
      <c r="I47" s="750" t="s">
        <v>608</v>
      </c>
      <c r="J47" s="347">
        <v>1</v>
      </c>
      <c r="K47" s="348" t="s">
        <v>609</v>
      </c>
      <c r="L47" s="348">
        <v>1</v>
      </c>
      <c r="M47" s="349">
        <v>1</v>
      </c>
      <c r="N47" s="350" t="s">
        <v>521</v>
      </c>
      <c r="O47" s="351" t="s">
        <v>426</v>
      </c>
      <c r="P47" s="352">
        <v>100</v>
      </c>
      <c r="Q47" s="352">
        <v>75</v>
      </c>
      <c r="R47" s="353" t="s">
        <v>427</v>
      </c>
      <c r="S47" s="354">
        <v>7324</v>
      </c>
      <c r="T47" s="347" t="s">
        <v>610</v>
      </c>
      <c r="U47" s="353" t="s">
        <v>429</v>
      </c>
      <c r="V47" s="350" t="s">
        <v>440</v>
      </c>
      <c r="W47" s="314">
        <f t="shared" si="3"/>
        <v>41505</v>
      </c>
      <c r="X47" s="335">
        <f t="shared" si="3"/>
        <v>41505</v>
      </c>
      <c r="Y47" s="314">
        <f t="shared" si="3"/>
        <v>41505</v>
      </c>
      <c r="Z47" s="315">
        <f t="shared" si="3"/>
        <v>41505</v>
      </c>
      <c r="AA47" s="355">
        <v>42517</v>
      </c>
      <c r="AB47" s="355">
        <v>42517</v>
      </c>
      <c r="AC47" s="356">
        <v>42546</v>
      </c>
      <c r="AD47" s="357">
        <v>42548</v>
      </c>
      <c r="AE47" s="364">
        <v>42575</v>
      </c>
      <c r="AF47" s="356">
        <v>42585</v>
      </c>
      <c r="AG47" s="356">
        <v>42586</v>
      </c>
      <c r="AH47" s="358">
        <v>42589</v>
      </c>
      <c r="AI47" s="359">
        <v>42591</v>
      </c>
      <c r="AJ47" s="359">
        <v>42618</v>
      </c>
      <c r="AK47" s="355">
        <v>42625</v>
      </c>
      <c r="AL47" s="355">
        <v>42595</v>
      </c>
      <c r="AM47" s="366">
        <v>1</v>
      </c>
    </row>
    <row r="48" spans="1:42" ht="22.5" hidden="1" outlineLevel="1" x14ac:dyDescent="0.25">
      <c r="A48" s="301">
        <v>47</v>
      </c>
      <c r="B48" s="739" t="s">
        <v>1</v>
      </c>
      <c r="C48" s="301" t="s">
        <v>67</v>
      </c>
      <c r="D48" s="744" t="s">
        <v>421</v>
      </c>
      <c r="E48" s="301" t="str">
        <f t="shared" si="0"/>
        <v>B3</v>
      </c>
      <c r="F48" s="301">
        <v>2050</v>
      </c>
      <c r="G48" s="303">
        <v>7500</v>
      </c>
      <c r="H48" s="304" t="s">
        <v>611</v>
      </c>
      <c r="I48" s="748" t="s">
        <v>612</v>
      </c>
      <c r="J48" s="306">
        <v>1</v>
      </c>
      <c r="K48" s="307" t="s">
        <v>609</v>
      </c>
      <c r="L48" s="307">
        <v>1</v>
      </c>
      <c r="M48" s="308">
        <v>1</v>
      </c>
      <c r="N48" s="309" t="s">
        <v>521</v>
      </c>
      <c r="O48" s="310" t="s">
        <v>426</v>
      </c>
      <c r="P48" s="311">
        <v>100</v>
      </c>
      <c r="Q48" s="311">
        <v>75</v>
      </c>
      <c r="R48" s="312" t="s">
        <v>427</v>
      </c>
      <c r="S48" s="313">
        <v>7904</v>
      </c>
      <c r="T48" s="306" t="s">
        <v>613</v>
      </c>
      <c r="U48" s="312" t="s">
        <v>429</v>
      </c>
      <c r="V48" s="309" t="s">
        <v>440</v>
      </c>
      <c r="W48" s="314">
        <f t="shared" si="3"/>
        <v>41505</v>
      </c>
      <c r="X48" s="314">
        <f t="shared" si="3"/>
        <v>41505</v>
      </c>
      <c r="Y48" s="314">
        <f t="shared" si="3"/>
        <v>41505</v>
      </c>
      <c r="Z48" s="315">
        <f t="shared" si="3"/>
        <v>41505</v>
      </c>
      <c r="AA48" s="316">
        <v>42520</v>
      </c>
      <c r="AB48" s="316">
        <v>42520</v>
      </c>
      <c r="AC48" s="317">
        <v>42534</v>
      </c>
      <c r="AD48" s="318">
        <v>42537</v>
      </c>
      <c r="AE48" s="360">
        <v>42575</v>
      </c>
      <c r="AF48" s="317">
        <v>42585</v>
      </c>
      <c r="AG48" s="317">
        <v>42586</v>
      </c>
      <c r="AH48" s="319">
        <v>42589</v>
      </c>
      <c r="AI48" s="320">
        <v>42590</v>
      </c>
      <c r="AJ48" s="320">
        <v>42618</v>
      </c>
      <c r="AK48" s="316">
        <v>42626</v>
      </c>
      <c r="AL48" s="316">
        <v>42596</v>
      </c>
      <c r="AM48" s="362">
        <v>1</v>
      </c>
    </row>
    <row r="49" spans="1:39" ht="22.5" hidden="1" outlineLevel="1" x14ac:dyDescent="0.25">
      <c r="A49" s="344">
        <v>48</v>
      </c>
      <c r="B49" s="740" t="s">
        <v>1</v>
      </c>
      <c r="C49" s="322" t="s">
        <v>67</v>
      </c>
      <c r="D49" s="745" t="s">
        <v>421</v>
      </c>
      <c r="E49" s="322" t="str">
        <f t="shared" si="0"/>
        <v>B1</v>
      </c>
      <c r="F49" s="322">
        <v>2050</v>
      </c>
      <c r="G49" s="324">
        <v>7500</v>
      </c>
      <c r="H49" s="345" t="s">
        <v>614</v>
      </c>
      <c r="I49" s="750" t="s">
        <v>615</v>
      </c>
      <c r="J49" s="347">
        <v>1</v>
      </c>
      <c r="K49" s="348" t="s">
        <v>616</v>
      </c>
      <c r="L49" s="348">
        <v>1</v>
      </c>
      <c r="M49" s="349">
        <v>1</v>
      </c>
      <c r="N49" s="350" t="s">
        <v>425</v>
      </c>
      <c r="O49" s="351" t="s">
        <v>540</v>
      </c>
      <c r="P49" s="352">
        <v>100</v>
      </c>
      <c r="Q49" s="352">
        <v>74.166250000000005</v>
      </c>
      <c r="R49" s="353" t="s">
        <v>427</v>
      </c>
      <c r="S49" s="354">
        <v>7196</v>
      </c>
      <c r="T49" s="347" t="s">
        <v>617</v>
      </c>
      <c r="U49" s="353" t="s">
        <v>429</v>
      </c>
      <c r="V49" s="350" t="s">
        <v>542</v>
      </c>
      <c r="W49" s="314">
        <f t="shared" si="3"/>
        <v>41505</v>
      </c>
      <c r="X49" s="335">
        <f t="shared" si="3"/>
        <v>41505</v>
      </c>
      <c r="Y49" s="314">
        <f t="shared" si="3"/>
        <v>41505</v>
      </c>
      <c r="Z49" s="315">
        <f t="shared" si="3"/>
        <v>41505</v>
      </c>
      <c r="AA49" s="355">
        <v>42552</v>
      </c>
      <c r="AB49" s="355">
        <v>42552</v>
      </c>
      <c r="AC49" s="356">
        <v>42578</v>
      </c>
      <c r="AD49" s="357">
        <v>42580</v>
      </c>
      <c r="AE49" s="364">
        <v>42623</v>
      </c>
      <c r="AF49" s="356">
        <v>42633</v>
      </c>
      <c r="AG49" s="356">
        <v>42634</v>
      </c>
      <c r="AH49" s="358">
        <v>42637</v>
      </c>
      <c r="AI49" s="359">
        <v>42639</v>
      </c>
      <c r="AJ49" s="359">
        <v>42666</v>
      </c>
      <c r="AK49" s="355">
        <v>42682</v>
      </c>
      <c r="AL49" s="355">
        <v>42652</v>
      </c>
      <c r="AM49" s="366">
        <v>1</v>
      </c>
    </row>
    <row r="50" spans="1:39" ht="22.5" hidden="1" outlineLevel="1" x14ac:dyDescent="0.25">
      <c r="A50" s="301">
        <v>49</v>
      </c>
      <c r="B50" s="739" t="s">
        <v>1</v>
      </c>
      <c r="C50" s="301" t="s">
        <v>67</v>
      </c>
      <c r="D50" s="744" t="s">
        <v>421</v>
      </c>
      <c r="E50" s="301" t="str">
        <f t="shared" si="0"/>
        <v>B3</v>
      </c>
      <c r="F50" s="301">
        <v>2050</v>
      </c>
      <c r="G50" s="303">
        <v>7500</v>
      </c>
      <c r="H50" s="304" t="s">
        <v>618</v>
      </c>
      <c r="I50" s="748" t="s">
        <v>619</v>
      </c>
      <c r="J50" s="306">
        <v>1</v>
      </c>
      <c r="K50" s="307" t="s">
        <v>616</v>
      </c>
      <c r="L50" s="307">
        <v>1</v>
      </c>
      <c r="M50" s="308">
        <v>1</v>
      </c>
      <c r="N50" s="309" t="s">
        <v>521</v>
      </c>
      <c r="O50" s="310" t="s">
        <v>540</v>
      </c>
      <c r="P50" s="311">
        <v>100</v>
      </c>
      <c r="Q50" s="311">
        <v>74.17</v>
      </c>
      <c r="R50" s="312" t="s">
        <v>427</v>
      </c>
      <c r="S50" s="313">
        <v>6814</v>
      </c>
      <c r="T50" s="306" t="s">
        <v>620</v>
      </c>
      <c r="U50" s="312" t="s">
        <v>429</v>
      </c>
      <c r="V50" s="309" t="s">
        <v>542</v>
      </c>
      <c r="W50" s="314">
        <f t="shared" si="3"/>
        <v>41505</v>
      </c>
      <c r="X50" s="314">
        <f t="shared" si="3"/>
        <v>41505</v>
      </c>
      <c r="Y50" s="314">
        <f t="shared" si="3"/>
        <v>41505</v>
      </c>
      <c r="Z50" s="315">
        <f t="shared" si="3"/>
        <v>41505</v>
      </c>
      <c r="AA50" s="316">
        <v>42556</v>
      </c>
      <c r="AB50" s="316">
        <v>42556</v>
      </c>
      <c r="AC50" s="317">
        <v>42567</v>
      </c>
      <c r="AD50" s="318">
        <v>42569</v>
      </c>
      <c r="AE50" s="360">
        <v>42623</v>
      </c>
      <c r="AF50" s="317">
        <v>42633</v>
      </c>
      <c r="AG50" s="317">
        <v>42634</v>
      </c>
      <c r="AH50" s="319">
        <v>42637</v>
      </c>
      <c r="AI50" s="320">
        <v>42637</v>
      </c>
      <c r="AJ50" s="320">
        <v>42666</v>
      </c>
      <c r="AK50" s="316">
        <v>42672</v>
      </c>
      <c r="AL50" s="316">
        <v>42642</v>
      </c>
      <c r="AM50" s="362">
        <v>1</v>
      </c>
    </row>
    <row r="51" spans="1:39" ht="22.5" hidden="1" outlineLevel="1" x14ac:dyDescent="0.25">
      <c r="A51" s="344">
        <v>50</v>
      </c>
      <c r="B51" s="740" t="s">
        <v>1</v>
      </c>
      <c r="C51" s="322" t="s">
        <v>67</v>
      </c>
      <c r="D51" s="745" t="s">
        <v>421</v>
      </c>
      <c r="E51" s="322" t="str">
        <f t="shared" si="0"/>
        <v>B3</v>
      </c>
      <c r="F51" s="322">
        <v>2050</v>
      </c>
      <c r="G51" s="324">
        <v>7500</v>
      </c>
      <c r="H51" s="345" t="s">
        <v>621</v>
      </c>
      <c r="I51" s="750" t="s">
        <v>622</v>
      </c>
      <c r="J51" s="347">
        <v>1</v>
      </c>
      <c r="K51" s="348" t="s">
        <v>623</v>
      </c>
      <c r="L51" s="348">
        <v>1</v>
      </c>
      <c r="M51" s="349">
        <v>1</v>
      </c>
      <c r="N51" s="350" t="s">
        <v>521</v>
      </c>
      <c r="O51" s="351" t="s">
        <v>624</v>
      </c>
      <c r="P51" s="352">
        <v>100</v>
      </c>
      <c r="Q51" s="352">
        <v>75</v>
      </c>
      <c r="R51" s="353" t="s">
        <v>427</v>
      </c>
      <c r="S51" s="354">
        <v>8098</v>
      </c>
      <c r="T51" s="347" t="s">
        <v>625</v>
      </c>
      <c r="U51" s="353" t="s">
        <v>429</v>
      </c>
      <c r="V51" s="350" t="s">
        <v>626</v>
      </c>
      <c r="W51" s="314">
        <f t="shared" si="3"/>
        <v>41505</v>
      </c>
      <c r="X51" s="335">
        <f t="shared" si="3"/>
        <v>41505</v>
      </c>
      <c r="Y51" s="314">
        <f t="shared" si="3"/>
        <v>41505</v>
      </c>
      <c r="Z51" s="315">
        <f t="shared" si="3"/>
        <v>41505</v>
      </c>
      <c r="AA51" s="355">
        <v>42583</v>
      </c>
      <c r="AB51" s="355">
        <v>42583</v>
      </c>
      <c r="AC51" s="356">
        <v>42609</v>
      </c>
      <c r="AD51" s="357">
        <v>42619</v>
      </c>
      <c r="AE51" s="364">
        <v>42637</v>
      </c>
      <c r="AF51" s="356">
        <v>42647</v>
      </c>
      <c r="AG51" s="356">
        <v>42648</v>
      </c>
      <c r="AH51" s="358">
        <v>42651</v>
      </c>
      <c r="AI51" s="359">
        <v>42652</v>
      </c>
      <c r="AJ51" s="359">
        <v>42676</v>
      </c>
      <c r="AK51" s="355">
        <v>42698</v>
      </c>
      <c r="AL51" s="355">
        <v>42667</v>
      </c>
      <c r="AM51" s="366">
        <v>1</v>
      </c>
    </row>
    <row r="52" spans="1:39" ht="22.5" hidden="1" outlineLevel="1" x14ac:dyDescent="0.25">
      <c r="A52" s="301">
        <v>51</v>
      </c>
      <c r="B52" s="739" t="s">
        <v>1</v>
      </c>
      <c r="C52" s="301" t="s">
        <v>67</v>
      </c>
      <c r="D52" s="744" t="s">
        <v>421</v>
      </c>
      <c r="E52" s="301" t="str">
        <f t="shared" si="0"/>
        <v>B3</v>
      </c>
      <c r="F52" s="301">
        <v>2050</v>
      </c>
      <c r="G52" s="303">
        <v>7500</v>
      </c>
      <c r="H52" s="304" t="s">
        <v>627</v>
      </c>
      <c r="I52" s="748" t="s">
        <v>628</v>
      </c>
      <c r="J52" s="306">
        <v>1</v>
      </c>
      <c r="K52" s="307" t="s">
        <v>629</v>
      </c>
      <c r="L52" s="307">
        <v>1</v>
      </c>
      <c r="M52" s="308">
        <v>1</v>
      </c>
      <c r="N52" s="309" t="s">
        <v>521</v>
      </c>
      <c r="O52" s="310" t="s">
        <v>434</v>
      </c>
      <c r="P52" s="311">
        <v>100</v>
      </c>
      <c r="Q52" s="311">
        <v>75</v>
      </c>
      <c r="R52" s="312" t="s">
        <v>427</v>
      </c>
      <c r="S52" s="313">
        <v>7353</v>
      </c>
      <c r="T52" s="306" t="s">
        <v>630</v>
      </c>
      <c r="U52" s="312" t="s">
        <v>429</v>
      </c>
      <c r="V52" s="309" t="s">
        <v>430</v>
      </c>
      <c r="W52" s="314">
        <f t="shared" si="3"/>
        <v>41505</v>
      </c>
      <c r="X52" s="314">
        <f t="shared" si="3"/>
        <v>41505</v>
      </c>
      <c r="Y52" s="314">
        <f t="shared" si="3"/>
        <v>41505</v>
      </c>
      <c r="Z52" s="315">
        <f t="shared" si="3"/>
        <v>41505</v>
      </c>
      <c r="AA52" s="316">
        <v>42622</v>
      </c>
      <c r="AB52" s="316">
        <v>42622</v>
      </c>
      <c r="AC52" s="317">
        <v>42648</v>
      </c>
      <c r="AD52" s="318">
        <v>42650</v>
      </c>
      <c r="AE52" s="360">
        <v>42667</v>
      </c>
      <c r="AF52" s="317">
        <v>42676</v>
      </c>
      <c r="AG52" s="317">
        <v>42677</v>
      </c>
      <c r="AH52" s="319">
        <v>42680</v>
      </c>
      <c r="AI52" s="320">
        <v>42680</v>
      </c>
      <c r="AJ52" s="320">
        <v>42706</v>
      </c>
      <c r="AK52" s="316">
        <v>42719</v>
      </c>
      <c r="AL52" s="316">
        <v>42689</v>
      </c>
      <c r="AM52" s="362">
        <v>1</v>
      </c>
    </row>
    <row r="53" spans="1:39" ht="22.5" hidden="1" outlineLevel="1" x14ac:dyDescent="0.25">
      <c r="A53" s="344">
        <v>52</v>
      </c>
      <c r="B53" s="740" t="s">
        <v>1</v>
      </c>
      <c r="C53" s="322" t="s">
        <v>67</v>
      </c>
      <c r="D53" s="745" t="s">
        <v>421</v>
      </c>
      <c r="E53" s="322" t="str">
        <f t="shared" si="0"/>
        <v>B1</v>
      </c>
      <c r="F53" s="322">
        <v>2050</v>
      </c>
      <c r="G53" s="324">
        <v>7500</v>
      </c>
      <c r="H53" s="345" t="s">
        <v>631</v>
      </c>
      <c r="I53" s="750" t="s">
        <v>632</v>
      </c>
      <c r="J53" s="347">
        <v>1</v>
      </c>
      <c r="K53" s="348" t="s">
        <v>629</v>
      </c>
      <c r="L53" s="348">
        <v>1</v>
      </c>
      <c r="M53" s="349">
        <v>1</v>
      </c>
      <c r="N53" s="350" t="s">
        <v>425</v>
      </c>
      <c r="O53" s="351" t="s">
        <v>434</v>
      </c>
      <c r="P53" s="352">
        <v>100</v>
      </c>
      <c r="Q53" s="352">
        <v>75</v>
      </c>
      <c r="R53" s="353" t="s">
        <v>427</v>
      </c>
      <c r="S53" s="354">
        <v>7311</v>
      </c>
      <c r="T53" s="347" t="s">
        <v>633</v>
      </c>
      <c r="U53" s="353" t="s">
        <v>429</v>
      </c>
      <c r="V53" s="350" t="s">
        <v>430</v>
      </c>
      <c r="W53" s="314">
        <f t="shared" si="3"/>
        <v>41505</v>
      </c>
      <c r="X53" s="335">
        <f t="shared" si="3"/>
        <v>41505</v>
      </c>
      <c r="Y53" s="314">
        <f t="shared" si="3"/>
        <v>41505</v>
      </c>
      <c r="Z53" s="315">
        <f t="shared" si="3"/>
        <v>41505</v>
      </c>
      <c r="AA53" s="355">
        <v>42626</v>
      </c>
      <c r="AB53" s="355">
        <v>42626</v>
      </c>
      <c r="AC53" s="356">
        <v>42635</v>
      </c>
      <c r="AD53" s="357">
        <v>42637</v>
      </c>
      <c r="AE53" s="364">
        <v>42667</v>
      </c>
      <c r="AF53" s="356">
        <v>42676</v>
      </c>
      <c r="AG53" s="356">
        <v>42677</v>
      </c>
      <c r="AH53" s="358">
        <v>42680</v>
      </c>
      <c r="AI53" s="359">
        <v>42679</v>
      </c>
      <c r="AJ53" s="359">
        <v>42706</v>
      </c>
      <c r="AK53" s="355">
        <v>42721</v>
      </c>
      <c r="AL53" s="355">
        <v>42691</v>
      </c>
      <c r="AM53" s="366">
        <v>1</v>
      </c>
    </row>
    <row r="54" spans="1:39" ht="22.5" hidden="1" outlineLevel="1" x14ac:dyDescent="0.25">
      <c r="A54" s="301">
        <v>53</v>
      </c>
      <c r="B54" s="739" t="s">
        <v>1</v>
      </c>
      <c r="C54" s="301" t="s">
        <v>67</v>
      </c>
      <c r="D54" s="744" t="s">
        <v>421</v>
      </c>
      <c r="E54" s="301" t="str">
        <f t="shared" si="0"/>
        <v>B3</v>
      </c>
      <c r="F54" s="301">
        <v>2050</v>
      </c>
      <c r="G54" s="303">
        <v>7500</v>
      </c>
      <c r="H54" s="304" t="s">
        <v>634</v>
      </c>
      <c r="I54" s="748" t="s">
        <v>635</v>
      </c>
      <c r="J54" s="306">
        <v>1</v>
      </c>
      <c r="K54" s="307" t="s">
        <v>636</v>
      </c>
      <c r="L54" s="307">
        <v>1</v>
      </c>
      <c r="M54" s="308">
        <v>1</v>
      </c>
      <c r="N54" s="309" t="s">
        <v>637</v>
      </c>
      <c r="O54" s="310" t="s">
        <v>426</v>
      </c>
      <c r="P54" s="311">
        <v>100</v>
      </c>
      <c r="Q54" s="311">
        <v>75</v>
      </c>
      <c r="R54" s="312" t="s">
        <v>427</v>
      </c>
      <c r="S54" s="313">
        <v>7290</v>
      </c>
      <c r="T54" s="306" t="s">
        <v>638</v>
      </c>
      <c r="U54" s="312" t="s">
        <v>429</v>
      </c>
      <c r="V54" s="309" t="s">
        <v>430</v>
      </c>
      <c r="W54" s="314">
        <f t="shared" si="3"/>
        <v>41505</v>
      </c>
      <c r="X54" s="314">
        <f t="shared" si="3"/>
        <v>41505</v>
      </c>
      <c r="Y54" s="314">
        <f t="shared" si="3"/>
        <v>41505</v>
      </c>
      <c r="Z54" s="315">
        <f t="shared" si="3"/>
        <v>41505</v>
      </c>
      <c r="AA54" s="316">
        <v>42673</v>
      </c>
      <c r="AB54" s="316">
        <v>42673</v>
      </c>
      <c r="AC54" s="317">
        <v>42687</v>
      </c>
      <c r="AD54" s="318">
        <v>42689</v>
      </c>
      <c r="AE54" s="360">
        <v>42717</v>
      </c>
      <c r="AF54" s="317">
        <v>42724</v>
      </c>
      <c r="AG54" s="317">
        <v>42725</v>
      </c>
      <c r="AH54" s="319">
        <v>42728</v>
      </c>
      <c r="AI54" s="320">
        <v>42727</v>
      </c>
      <c r="AJ54" s="320">
        <v>42759</v>
      </c>
      <c r="AK54" s="316">
        <v>42762</v>
      </c>
      <c r="AL54" s="316">
        <v>42732</v>
      </c>
      <c r="AM54" s="362">
        <v>1</v>
      </c>
    </row>
    <row r="55" spans="1:39" ht="22.5" hidden="1" outlineLevel="1" x14ac:dyDescent="0.25">
      <c r="A55" s="344">
        <v>54</v>
      </c>
      <c r="B55" s="740" t="s">
        <v>1</v>
      </c>
      <c r="C55" s="322" t="s">
        <v>67</v>
      </c>
      <c r="D55" s="745" t="s">
        <v>421</v>
      </c>
      <c r="E55" s="322" t="str">
        <f t="shared" si="0"/>
        <v>B3</v>
      </c>
      <c r="F55" s="322">
        <v>2050</v>
      </c>
      <c r="G55" s="324">
        <v>7500</v>
      </c>
      <c r="H55" s="345" t="s">
        <v>639</v>
      </c>
      <c r="I55" s="750" t="s">
        <v>640</v>
      </c>
      <c r="J55" s="347">
        <v>1</v>
      </c>
      <c r="K55" s="348" t="s">
        <v>641</v>
      </c>
      <c r="L55" s="348">
        <v>1</v>
      </c>
      <c r="M55" s="349">
        <v>1</v>
      </c>
      <c r="N55" s="350" t="s">
        <v>521</v>
      </c>
      <c r="O55" s="351" t="s">
        <v>426</v>
      </c>
      <c r="P55" s="352">
        <v>100</v>
      </c>
      <c r="Q55" s="352">
        <v>75</v>
      </c>
      <c r="R55" s="353" t="s">
        <v>427</v>
      </c>
      <c r="S55" s="354">
        <v>7590</v>
      </c>
      <c r="T55" s="347" t="s">
        <v>642</v>
      </c>
      <c r="U55" s="353" t="s">
        <v>429</v>
      </c>
      <c r="V55" s="350" t="s">
        <v>440</v>
      </c>
      <c r="W55" s="314">
        <f t="shared" si="3"/>
        <v>41505</v>
      </c>
      <c r="X55" s="335">
        <f t="shared" si="3"/>
        <v>41505</v>
      </c>
      <c r="Y55" s="314">
        <f t="shared" si="3"/>
        <v>41505</v>
      </c>
      <c r="Z55" s="315">
        <f t="shared" si="3"/>
        <v>41505</v>
      </c>
      <c r="AA55" s="355">
        <v>42656</v>
      </c>
      <c r="AB55" s="355">
        <v>42656</v>
      </c>
      <c r="AC55" s="356">
        <v>42669</v>
      </c>
      <c r="AD55" s="357">
        <v>42671</v>
      </c>
      <c r="AE55" s="364">
        <v>42738</v>
      </c>
      <c r="AF55" s="356">
        <v>42745</v>
      </c>
      <c r="AG55" s="356">
        <v>42746</v>
      </c>
      <c r="AH55" s="358">
        <v>42749</v>
      </c>
      <c r="AI55" s="359">
        <v>42748</v>
      </c>
      <c r="AJ55" s="359">
        <v>42774</v>
      </c>
      <c r="AK55" s="355">
        <v>42788</v>
      </c>
      <c r="AL55" s="355">
        <v>42758</v>
      </c>
      <c r="AM55" s="366">
        <v>1</v>
      </c>
    </row>
    <row r="56" spans="1:39" ht="22.5" hidden="1" outlineLevel="1" x14ac:dyDescent="0.25">
      <c r="A56" s="301">
        <v>55</v>
      </c>
      <c r="B56" s="739" t="s">
        <v>1</v>
      </c>
      <c r="C56" s="301" t="s">
        <v>67</v>
      </c>
      <c r="D56" s="744" t="s">
        <v>421</v>
      </c>
      <c r="E56" s="301" t="str">
        <f t="shared" si="0"/>
        <v>B3</v>
      </c>
      <c r="F56" s="301">
        <v>2050</v>
      </c>
      <c r="G56" s="303">
        <v>7500</v>
      </c>
      <c r="H56" s="304" t="s">
        <v>643</v>
      </c>
      <c r="I56" s="748" t="s">
        <v>644</v>
      </c>
      <c r="J56" s="306">
        <v>1</v>
      </c>
      <c r="K56" s="307" t="s">
        <v>645</v>
      </c>
      <c r="L56" s="307">
        <v>1</v>
      </c>
      <c r="M56" s="308">
        <v>1</v>
      </c>
      <c r="N56" s="309" t="s">
        <v>521</v>
      </c>
      <c r="O56" s="310" t="s">
        <v>569</v>
      </c>
      <c r="P56" s="311">
        <v>100</v>
      </c>
      <c r="Q56" s="311">
        <v>75</v>
      </c>
      <c r="R56" s="312" t="s">
        <v>427</v>
      </c>
      <c r="S56" s="313">
        <v>7197</v>
      </c>
      <c r="T56" s="306" t="s">
        <v>646</v>
      </c>
      <c r="U56" s="312" t="s">
        <v>429</v>
      </c>
      <c r="V56" s="309" t="s">
        <v>647</v>
      </c>
      <c r="W56" s="314">
        <f t="shared" si="3"/>
        <v>41505</v>
      </c>
      <c r="X56" s="314">
        <f t="shared" si="3"/>
        <v>41505</v>
      </c>
      <c r="Y56" s="314">
        <f t="shared" si="3"/>
        <v>41505</v>
      </c>
      <c r="Z56" s="315">
        <f t="shared" si="3"/>
        <v>41505</v>
      </c>
      <c r="AA56" s="316">
        <v>42739</v>
      </c>
      <c r="AB56" s="316">
        <v>42739</v>
      </c>
      <c r="AC56" s="317">
        <v>42767</v>
      </c>
      <c r="AD56" s="318">
        <v>42769</v>
      </c>
      <c r="AE56" s="360">
        <v>42786</v>
      </c>
      <c r="AF56" s="317">
        <v>42798</v>
      </c>
      <c r="AG56" s="317">
        <v>42799</v>
      </c>
      <c r="AH56" s="319">
        <v>42802</v>
      </c>
      <c r="AI56" s="320">
        <v>42800</v>
      </c>
      <c r="AJ56" s="320">
        <v>42828</v>
      </c>
      <c r="AK56" s="316">
        <v>42844</v>
      </c>
      <c r="AL56" s="316">
        <v>42814</v>
      </c>
      <c r="AM56" s="362">
        <v>1</v>
      </c>
    </row>
    <row r="57" spans="1:39" ht="22.5" hidden="1" outlineLevel="1" x14ac:dyDescent="0.25">
      <c r="A57" s="344">
        <v>56</v>
      </c>
      <c r="B57" s="740" t="s">
        <v>1</v>
      </c>
      <c r="C57" s="322" t="s">
        <v>67</v>
      </c>
      <c r="D57" s="745" t="s">
        <v>421</v>
      </c>
      <c r="E57" s="322" t="str">
        <f t="shared" si="0"/>
        <v>B1</v>
      </c>
      <c r="F57" s="322">
        <v>2050</v>
      </c>
      <c r="G57" s="324">
        <v>7500</v>
      </c>
      <c r="H57" s="345" t="s">
        <v>648</v>
      </c>
      <c r="I57" s="750" t="s">
        <v>649</v>
      </c>
      <c r="J57" s="347">
        <v>1</v>
      </c>
      <c r="K57" s="348" t="s">
        <v>645</v>
      </c>
      <c r="L57" s="348">
        <v>1</v>
      </c>
      <c r="M57" s="349">
        <v>1</v>
      </c>
      <c r="N57" s="350" t="s">
        <v>425</v>
      </c>
      <c r="O57" s="351" t="s">
        <v>569</v>
      </c>
      <c r="P57" s="352">
        <v>100</v>
      </c>
      <c r="Q57" s="352">
        <v>75</v>
      </c>
      <c r="R57" s="353" t="s">
        <v>427</v>
      </c>
      <c r="S57" s="354">
        <v>7194</v>
      </c>
      <c r="T57" s="347" t="s">
        <v>650</v>
      </c>
      <c r="U57" s="353" t="s">
        <v>429</v>
      </c>
      <c r="V57" s="350" t="s">
        <v>647</v>
      </c>
      <c r="W57" s="314">
        <f t="shared" si="3"/>
        <v>41505</v>
      </c>
      <c r="X57" s="335">
        <f t="shared" si="3"/>
        <v>41505</v>
      </c>
      <c r="Y57" s="314">
        <f t="shared" si="3"/>
        <v>41505</v>
      </c>
      <c r="Z57" s="315">
        <f t="shared" si="3"/>
        <v>41505</v>
      </c>
      <c r="AA57" s="355">
        <v>42743</v>
      </c>
      <c r="AB57" s="355">
        <v>42743</v>
      </c>
      <c r="AC57" s="356">
        <v>42753</v>
      </c>
      <c r="AD57" s="357">
        <v>42755</v>
      </c>
      <c r="AE57" s="364">
        <v>42786</v>
      </c>
      <c r="AF57" s="356">
        <v>42798</v>
      </c>
      <c r="AG57" s="356">
        <v>42799</v>
      </c>
      <c r="AH57" s="358">
        <v>42802</v>
      </c>
      <c r="AI57" s="359">
        <v>42801</v>
      </c>
      <c r="AJ57" s="359">
        <v>42828</v>
      </c>
      <c r="AK57" s="355">
        <v>42845</v>
      </c>
      <c r="AL57" s="355">
        <v>42815</v>
      </c>
      <c r="AM57" s="366">
        <v>1</v>
      </c>
    </row>
    <row r="58" spans="1:39" ht="22.5" hidden="1" outlineLevel="1" x14ac:dyDescent="0.25">
      <c r="A58" s="301">
        <v>57</v>
      </c>
      <c r="B58" s="739" t="s">
        <v>1</v>
      </c>
      <c r="C58" s="301" t="s">
        <v>67</v>
      </c>
      <c r="D58" s="744" t="s">
        <v>421</v>
      </c>
      <c r="E58" s="301" t="str">
        <f t="shared" si="0"/>
        <v>B1</v>
      </c>
      <c r="F58" s="301">
        <v>2050</v>
      </c>
      <c r="G58" s="303">
        <v>7500</v>
      </c>
      <c r="H58" s="304" t="s">
        <v>651</v>
      </c>
      <c r="I58" s="748" t="s">
        <v>652</v>
      </c>
      <c r="J58" s="306">
        <v>1</v>
      </c>
      <c r="K58" s="307" t="s">
        <v>653</v>
      </c>
      <c r="L58" s="307">
        <v>1</v>
      </c>
      <c r="M58" s="308">
        <v>1</v>
      </c>
      <c r="N58" s="309" t="s">
        <v>464</v>
      </c>
      <c r="O58" s="310" t="s">
        <v>465</v>
      </c>
      <c r="P58" s="311">
        <v>100</v>
      </c>
      <c r="Q58" s="311">
        <v>73.333819000000005</v>
      </c>
      <c r="R58" s="312" t="s">
        <v>427</v>
      </c>
      <c r="S58" s="313">
        <v>7297</v>
      </c>
      <c r="T58" s="306" t="s">
        <v>654</v>
      </c>
      <c r="U58" s="312" t="s">
        <v>429</v>
      </c>
      <c r="V58" s="309" t="s">
        <v>655</v>
      </c>
      <c r="W58" s="314">
        <f t="shared" si="3"/>
        <v>41505</v>
      </c>
      <c r="X58" s="314">
        <f t="shared" si="3"/>
        <v>41505</v>
      </c>
      <c r="Y58" s="314">
        <f t="shared" si="3"/>
        <v>41505</v>
      </c>
      <c r="Z58" s="315">
        <f t="shared" si="3"/>
        <v>41505</v>
      </c>
      <c r="AA58" s="316">
        <v>42772</v>
      </c>
      <c r="AB58" s="316">
        <v>42772</v>
      </c>
      <c r="AC58" s="317">
        <v>42798</v>
      </c>
      <c r="AD58" s="318">
        <v>42800</v>
      </c>
      <c r="AE58" s="360">
        <v>42816</v>
      </c>
      <c r="AF58" s="317">
        <v>42827</v>
      </c>
      <c r="AG58" s="317">
        <v>42828</v>
      </c>
      <c r="AH58" s="319">
        <v>42831</v>
      </c>
      <c r="AI58" s="320">
        <v>42831</v>
      </c>
      <c r="AJ58" s="320">
        <v>42855</v>
      </c>
      <c r="AK58" s="316">
        <v>42872</v>
      </c>
      <c r="AL58" s="316">
        <v>42842</v>
      </c>
      <c r="AM58" s="362">
        <v>1</v>
      </c>
    </row>
    <row r="59" spans="1:39" ht="22.5" hidden="1" outlineLevel="1" x14ac:dyDescent="0.25">
      <c r="A59" s="344">
        <v>58</v>
      </c>
      <c r="B59" s="740" t="s">
        <v>1</v>
      </c>
      <c r="C59" s="322" t="s">
        <v>67</v>
      </c>
      <c r="D59" s="745" t="s">
        <v>421</v>
      </c>
      <c r="E59" s="322" t="str">
        <f t="shared" si="0"/>
        <v>B3</v>
      </c>
      <c r="F59" s="322">
        <v>2050</v>
      </c>
      <c r="G59" s="324">
        <v>7500</v>
      </c>
      <c r="H59" s="345" t="s">
        <v>656</v>
      </c>
      <c r="I59" s="750" t="s">
        <v>657</v>
      </c>
      <c r="J59" s="347">
        <v>1</v>
      </c>
      <c r="K59" s="348" t="s">
        <v>653</v>
      </c>
      <c r="L59" s="348">
        <v>1</v>
      </c>
      <c r="M59" s="349">
        <v>1</v>
      </c>
      <c r="N59" s="350" t="s">
        <v>479</v>
      </c>
      <c r="O59" s="351" t="s">
        <v>465</v>
      </c>
      <c r="P59" s="352">
        <v>100</v>
      </c>
      <c r="Q59" s="352">
        <v>73.333819000000005</v>
      </c>
      <c r="R59" s="353" t="s">
        <v>427</v>
      </c>
      <c r="S59" s="354">
        <v>7307</v>
      </c>
      <c r="T59" s="347" t="s">
        <v>658</v>
      </c>
      <c r="U59" s="353" t="s">
        <v>429</v>
      </c>
      <c r="V59" s="350" t="s">
        <v>655</v>
      </c>
      <c r="W59" s="314">
        <f t="shared" si="3"/>
        <v>41505</v>
      </c>
      <c r="X59" s="335">
        <f t="shared" si="3"/>
        <v>41505</v>
      </c>
      <c r="Y59" s="314">
        <f t="shared" si="3"/>
        <v>41505</v>
      </c>
      <c r="Z59" s="315">
        <f t="shared" si="3"/>
        <v>41505</v>
      </c>
      <c r="AA59" s="355">
        <v>42776</v>
      </c>
      <c r="AB59" s="355">
        <v>42776</v>
      </c>
      <c r="AC59" s="356">
        <v>42789</v>
      </c>
      <c r="AD59" s="357">
        <v>42792</v>
      </c>
      <c r="AE59" s="364">
        <v>42816</v>
      </c>
      <c r="AF59" s="356">
        <v>42827</v>
      </c>
      <c r="AG59" s="356">
        <v>42828</v>
      </c>
      <c r="AH59" s="358">
        <v>42831</v>
      </c>
      <c r="AI59" s="359">
        <v>42830</v>
      </c>
      <c r="AJ59" s="359">
        <v>42855</v>
      </c>
      <c r="AK59" s="355">
        <v>42872</v>
      </c>
      <c r="AL59" s="355">
        <v>42842</v>
      </c>
      <c r="AM59" s="366">
        <v>1</v>
      </c>
    </row>
    <row r="60" spans="1:39" ht="22.5" hidden="1" outlineLevel="1" x14ac:dyDescent="0.25">
      <c r="A60" s="301">
        <v>59</v>
      </c>
      <c r="B60" s="739" t="s">
        <v>1</v>
      </c>
      <c r="C60" s="301" t="s">
        <v>67</v>
      </c>
      <c r="D60" s="744" t="s">
        <v>421</v>
      </c>
      <c r="E60" s="301" t="str">
        <f t="shared" si="0"/>
        <v>B1</v>
      </c>
      <c r="F60" s="301">
        <v>2050</v>
      </c>
      <c r="G60" s="303">
        <v>7500</v>
      </c>
      <c r="H60" s="304" t="s">
        <v>659</v>
      </c>
      <c r="I60" s="748" t="s">
        <v>660</v>
      </c>
      <c r="J60" s="306">
        <v>1</v>
      </c>
      <c r="K60" s="307" t="s">
        <v>661</v>
      </c>
      <c r="L60" s="307">
        <v>1</v>
      </c>
      <c r="M60" s="308">
        <v>1</v>
      </c>
      <c r="N60" s="309" t="s">
        <v>425</v>
      </c>
      <c r="O60" s="310" t="s">
        <v>624</v>
      </c>
      <c r="P60" s="311">
        <v>100</v>
      </c>
      <c r="Q60" s="311">
        <v>75</v>
      </c>
      <c r="R60" s="312" t="s">
        <v>427</v>
      </c>
      <c r="S60" s="313">
        <v>7168</v>
      </c>
      <c r="T60" s="306" t="s">
        <v>662</v>
      </c>
      <c r="U60" s="312" t="s">
        <v>429</v>
      </c>
      <c r="V60" s="309" t="s">
        <v>663</v>
      </c>
      <c r="W60" s="314">
        <f t="shared" si="3"/>
        <v>41505</v>
      </c>
      <c r="X60" s="314">
        <f t="shared" si="3"/>
        <v>41505</v>
      </c>
      <c r="Y60" s="314">
        <f t="shared" si="3"/>
        <v>41505</v>
      </c>
      <c r="Z60" s="315">
        <f t="shared" si="3"/>
        <v>41505</v>
      </c>
      <c r="AA60" s="316">
        <v>42803</v>
      </c>
      <c r="AB60" s="316">
        <v>42803</v>
      </c>
      <c r="AC60" s="317">
        <v>42824</v>
      </c>
      <c r="AD60" s="318">
        <v>42826</v>
      </c>
      <c r="AE60" s="360">
        <v>42835</v>
      </c>
      <c r="AF60" s="317">
        <v>42848</v>
      </c>
      <c r="AG60" s="317">
        <v>42849</v>
      </c>
      <c r="AH60" s="319">
        <v>42852</v>
      </c>
      <c r="AI60" s="320">
        <v>42851</v>
      </c>
      <c r="AJ60" s="320">
        <v>42883</v>
      </c>
      <c r="AK60" s="316">
        <v>42900</v>
      </c>
      <c r="AL60" s="316">
        <v>42870</v>
      </c>
      <c r="AM60" s="362">
        <v>1</v>
      </c>
    </row>
    <row r="61" spans="1:39" ht="22.5" hidden="1" outlineLevel="1" x14ac:dyDescent="0.25">
      <c r="A61" s="344">
        <v>60</v>
      </c>
      <c r="B61" s="740" t="s">
        <v>1</v>
      </c>
      <c r="C61" s="322" t="s">
        <v>67</v>
      </c>
      <c r="D61" s="745" t="s">
        <v>421</v>
      </c>
      <c r="E61" s="322" t="str">
        <f t="shared" si="0"/>
        <v>B1</v>
      </c>
      <c r="F61" s="322">
        <v>2050</v>
      </c>
      <c r="G61" s="324">
        <v>7500</v>
      </c>
      <c r="H61" s="345" t="s">
        <v>664</v>
      </c>
      <c r="I61" s="750" t="s">
        <v>665</v>
      </c>
      <c r="J61" s="347">
        <v>1</v>
      </c>
      <c r="K61" s="348" t="s">
        <v>661</v>
      </c>
      <c r="L61" s="348">
        <v>1</v>
      </c>
      <c r="M61" s="349">
        <v>1</v>
      </c>
      <c r="N61" s="350" t="s">
        <v>425</v>
      </c>
      <c r="O61" s="351" t="s">
        <v>624</v>
      </c>
      <c r="P61" s="352">
        <v>100</v>
      </c>
      <c r="Q61" s="352">
        <v>75</v>
      </c>
      <c r="R61" s="353" t="s">
        <v>427</v>
      </c>
      <c r="S61" s="354">
        <v>7031</v>
      </c>
      <c r="T61" s="347" t="s">
        <v>666</v>
      </c>
      <c r="U61" s="353" t="s">
        <v>429</v>
      </c>
      <c r="V61" s="350" t="s">
        <v>663</v>
      </c>
      <c r="W61" s="314">
        <f t="shared" si="3"/>
        <v>41505</v>
      </c>
      <c r="X61" s="335">
        <f t="shared" si="3"/>
        <v>41505</v>
      </c>
      <c r="Y61" s="314">
        <f t="shared" si="3"/>
        <v>41505</v>
      </c>
      <c r="Z61" s="315">
        <f t="shared" si="3"/>
        <v>41505</v>
      </c>
      <c r="AA61" s="355">
        <v>42804</v>
      </c>
      <c r="AB61" s="355">
        <v>42804</v>
      </c>
      <c r="AC61" s="356">
        <v>42813</v>
      </c>
      <c r="AD61" s="357">
        <v>42815</v>
      </c>
      <c r="AE61" s="364">
        <v>42835</v>
      </c>
      <c r="AF61" s="356">
        <v>42848</v>
      </c>
      <c r="AG61" s="356">
        <v>42849</v>
      </c>
      <c r="AH61" s="358">
        <v>42852</v>
      </c>
      <c r="AI61" s="359">
        <v>42853</v>
      </c>
      <c r="AJ61" s="359">
        <v>42883</v>
      </c>
      <c r="AK61" s="355">
        <v>42900</v>
      </c>
      <c r="AL61" s="355">
        <v>42870</v>
      </c>
      <c r="AM61" s="366">
        <v>1</v>
      </c>
    </row>
    <row r="62" spans="1:39" ht="22.5" hidden="1" outlineLevel="1" x14ac:dyDescent="0.25">
      <c r="A62" s="301">
        <v>61</v>
      </c>
      <c r="B62" s="739" t="s">
        <v>1</v>
      </c>
      <c r="C62" s="301" t="s">
        <v>67</v>
      </c>
      <c r="D62" s="744" t="s">
        <v>421</v>
      </c>
      <c r="E62" s="301" t="str">
        <f t="shared" si="0"/>
        <v>B1</v>
      </c>
      <c r="F62" s="301">
        <v>2050</v>
      </c>
      <c r="G62" s="303">
        <v>7500</v>
      </c>
      <c r="H62" s="304" t="s">
        <v>667</v>
      </c>
      <c r="I62" s="748" t="s">
        <v>668</v>
      </c>
      <c r="J62" s="306">
        <v>1</v>
      </c>
      <c r="K62" s="307" t="s">
        <v>669</v>
      </c>
      <c r="L62" s="307">
        <v>1</v>
      </c>
      <c r="M62" s="308">
        <v>1</v>
      </c>
      <c r="N62" s="309" t="s">
        <v>425</v>
      </c>
      <c r="O62" s="310" t="s">
        <v>434</v>
      </c>
      <c r="P62" s="311">
        <v>100</v>
      </c>
      <c r="Q62" s="311">
        <v>75</v>
      </c>
      <c r="R62" s="312" t="s">
        <v>427</v>
      </c>
      <c r="S62" s="475">
        <v>7245</v>
      </c>
      <c r="T62" s="306" t="s">
        <v>670</v>
      </c>
      <c r="U62" s="312" t="s">
        <v>429</v>
      </c>
      <c r="V62" s="309" t="s">
        <v>671</v>
      </c>
      <c r="W62" s="314">
        <f t="shared" ref="W62:Z86" si="4">+$AA$2</f>
        <v>41505</v>
      </c>
      <c r="X62" s="314">
        <f t="shared" si="4"/>
        <v>41505</v>
      </c>
      <c r="Y62" s="314">
        <f t="shared" si="4"/>
        <v>41505</v>
      </c>
      <c r="Z62" s="315">
        <f t="shared" si="4"/>
        <v>41505</v>
      </c>
      <c r="AA62" s="316">
        <v>42829</v>
      </c>
      <c r="AB62" s="316">
        <v>42829</v>
      </c>
      <c r="AC62" s="317">
        <v>42855</v>
      </c>
      <c r="AD62" s="318">
        <v>42857</v>
      </c>
      <c r="AE62" s="360">
        <v>42915</v>
      </c>
      <c r="AF62" s="317">
        <v>42932</v>
      </c>
      <c r="AG62" s="317">
        <v>42933</v>
      </c>
      <c r="AH62" s="319">
        <v>42936</v>
      </c>
      <c r="AI62" s="320">
        <v>42937</v>
      </c>
      <c r="AJ62" s="320">
        <v>42970</v>
      </c>
      <c r="AK62" s="316">
        <v>42973</v>
      </c>
      <c r="AL62" s="316">
        <v>42943</v>
      </c>
      <c r="AM62" s="362">
        <v>1</v>
      </c>
    </row>
    <row r="63" spans="1:39" ht="22.5" hidden="1" outlineLevel="1" x14ac:dyDescent="0.25">
      <c r="A63" s="344">
        <v>62</v>
      </c>
      <c r="B63" s="740" t="s">
        <v>1</v>
      </c>
      <c r="C63" s="322" t="s">
        <v>67</v>
      </c>
      <c r="D63" s="745" t="s">
        <v>421</v>
      </c>
      <c r="E63" s="322" t="str">
        <f t="shared" si="0"/>
        <v>B3</v>
      </c>
      <c r="F63" s="322">
        <v>2050</v>
      </c>
      <c r="G63" s="324">
        <v>7500</v>
      </c>
      <c r="H63" s="345" t="s">
        <v>672</v>
      </c>
      <c r="I63" s="750" t="s">
        <v>673</v>
      </c>
      <c r="J63" s="347">
        <v>1</v>
      </c>
      <c r="K63" s="348" t="s">
        <v>669</v>
      </c>
      <c r="L63" s="348">
        <v>1</v>
      </c>
      <c r="M63" s="349">
        <v>1</v>
      </c>
      <c r="N63" s="350" t="s">
        <v>521</v>
      </c>
      <c r="O63" s="351" t="s">
        <v>434</v>
      </c>
      <c r="P63" s="352">
        <v>100</v>
      </c>
      <c r="Q63" s="352">
        <v>75</v>
      </c>
      <c r="R63" s="353" t="s">
        <v>427</v>
      </c>
      <c r="S63" s="363">
        <v>7370</v>
      </c>
      <c r="T63" s="347" t="s">
        <v>674</v>
      </c>
      <c r="U63" s="353" t="s">
        <v>429</v>
      </c>
      <c r="V63" s="350" t="s">
        <v>671</v>
      </c>
      <c r="W63" s="314">
        <f t="shared" si="4"/>
        <v>41505</v>
      </c>
      <c r="X63" s="335">
        <f t="shared" si="4"/>
        <v>41505</v>
      </c>
      <c r="Y63" s="314">
        <f t="shared" si="4"/>
        <v>41505</v>
      </c>
      <c r="Z63" s="315">
        <f t="shared" si="4"/>
        <v>41505</v>
      </c>
      <c r="AA63" s="355">
        <v>42830</v>
      </c>
      <c r="AB63" s="355">
        <v>42830</v>
      </c>
      <c r="AC63" s="356">
        <v>42845</v>
      </c>
      <c r="AD63" s="357">
        <v>42846</v>
      </c>
      <c r="AE63" s="364">
        <v>42915</v>
      </c>
      <c r="AF63" s="356">
        <v>42932</v>
      </c>
      <c r="AG63" s="356">
        <v>42933</v>
      </c>
      <c r="AH63" s="358">
        <v>42936</v>
      </c>
      <c r="AI63" s="359">
        <v>42938</v>
      </c>
      <c r="AJ63" s="359">
        <v>42970</v>
      </c>
      <c r="AK63" s="355">
        <v>42973</v>
      </c>
      <c r="AL63" s="355">
        <v>42943</v>
      </c>
      <c r="AM63" s="366">
        <v>1</v>
      </c>
    </row>
    <row r="64" spans="1:39" ht="22.5" hidden="1" outlineLevel="1" x14ac:dyDescent="0.25">
      <c r="A64" s="301">
        <v>63</v>
      </c>
      <c r="B64" s="739" t="s">
        <v>1</v>
      </c>
      <c r="C64" s="301" t="s">
        <v>67</v>
      </c>
      <c r="D64" s="744" t="s">
        <v>421</v>
      </c>
      <c r="E64" s="301" t="str">
        <f t="shared" si="0"/>
        <v>B3</v>
      </c>
      <c r="F64" s="301">
        <v>2050</v>
      </c>
      <c r="G64" s="303">
        <v>7500</v>
      </c>
      <c r="H64" s="304" t="s">
        <v>675</v>
      </c>
      <c r="I64" s="748" t="s">
        <v>676</v>
      </c>
      <c r="J64" s="306">
        <v>1</v>
      </c>
      <c r="K64" s="307" t="s">
        <v>677</v>
      </c>
      <c r="L64" s="307">
        <v>1</v>
      </c>
      <c r="M64" s="308">
        <v>1</v>
      </c>
      <c r="N64" s="309" t="s">
        <v>678</v>
      </c>
      <c r="O64" s="310" t="s">
        <v>504</v>
      </c>
      <c r="P64" s="311">
        <v>100</v>
      </c>
      <c r="Q64" s="311">
        <v>75</v>
      </c>
      <c r="R64" s="312" t="s">
        <v>427</v>
      </c>
      <c r="S64" s="475">
        <v>7045</v>
      </c>
      <c r="T64" s="306" t="s">
        <v>679</v>
      </c>
      <c r="U64" s="312" t="s">
        <v>429</v>
      </c>
      <c r="V64" s="309" t="s">
        <v>680</v>
      </c>
      <c r="W64" s="314">
        <f t="shared" si="4"/>
        <v>41505</v>
      </c>
      <c r="X64" s="314">
        <f t="shared" si="4"/>
        <v>41505</v>
      </c>
      <c r="Y64" s="314">
        <f t="shared" si="4"/>
        <v>41505</v>
      </c>
      <c r="Z64" s="315">
        <f t="shared" si="4"/>
        <v>41505</v>
      </c>
      <c r="AA64" s="316">
        <v>42860</v>
      </c>
      <c r="AB64" s="316">
        <v>42860</v>
      </c>
      <c r="AC64" s="317">
        <v>42887</v>
      </c>
      <c r="AD64" s="318">
        <v>42889</v>
      </c>
      <c r="AE64" s="360">
        <v>42965</v>
      </c>
      <c r="AF64" s="317">
        <v>42979</v>
      </c>
      <c r="AG64" s="317">
        <v>42980</v>
      </c>
      <c r="AH64" s="319">
        <v>42983</v>
      </c>
      <c r="AI64" s="320">
        <v>42984</v>
      </c>
      <c r="AJ64" s="320">
        <v>43013</v>
      </c>
      <c r="AK64" s="316">
        <v>43037</v>
      </c>
      <c r="AL64" s="316">
        <v>43007</v>
      </c>
      <c r="AM64" s="362">
        <v>1</v>
      </c>
    </row>
    <row r="65" spans="1:39" ht="22.5" hidden="1" outlineLevel="1" x14ac:dyDescent="0.25">
      <c r="A65" s="344">
        <v>64</v>
      </c>
      <c r="B65" s="740" t="s">
        <v>1</v>
      </c>
      <c r="C65" s="322" t="s">
        <v>67</v>
      </c>
      <c r="D65" s="745" t="s">
        <v>421</v>
      </c>
      <c r="E65" s="322" t="str">
        <f t="shared" si="0"/>
        <v>B3</v>
      </c>
      <c r="F65" s="322">
        <v>2050</v>
      </c>
      <c r="G65" s="324">
        <v>7500</v>
      </c>
      <c r="H65" s="345" t="s">
        <v>681</v>
      </c>
      <c r="I65" s="750" t="s">
        <v>682</v>
      </c>
      <c r="J65" s="347">
        <v>1</v>
      </c>
      <c r="K65" s="348" t="s">
        <v>677</v>
      </c>
      <c r="L65" s="348">
        <v>1</v>
      </c>
      <c r="M65" s="349">
        <v>1</v>
      </c>
      <c r="N65" s="350" t="s">
        <v>479</v>
      </c>
      <c r="O65" s="351" t="s">
        <v>504</v>
      </c>
      <c r="P65" s="352">
        <v>100</v>
      </c>
      <c r="Q65" s="352">
        <v>75</v>
      </c>
      <c r="R65" s="353" t="s">
        <v>427</v>
      </c>
      <c r="S65" s="363">
        <v>7165</v>
      </c>
      <c r="T65" s="347" t="s">
        <v>683</v>
      </c>
      <c r="U65" s="353" t="s">
        <v>429</v>
      </c>
      <c r="V65" s="350" t="s">
        <v>680</v>
      </c>
      <c r="W65" s="314">
        <f t="shared" si="4"/>
        <v>41505</v>
      </c>
      <c r="X65" s="335">
        <f t="shared" si="4"/>
        <v>41505</v>
      </c>
      <c r="Y65" s="314">
        <f t="shared" si="4"/>
        <v>41505</v>
      </c>
      <c r="Z65" s="315">
        <f t="shared" si="4"/>
        <v>41505</v>
      </c>
      <c r="AA65" s="355">
        <v>42862</v>
      </c>
      <c r="AB65" s="355">
        <v>42862</v>
      </c>
      <c r="AC65" s="356">
        <v>42876</v>
      </c>
      <c r="AD65" s="357">
        <v>42878</v>
      </c>
      <c r="AE65" s="364">
        <v>42965</v>
      </c>
      <c r="AF65" s="356">
        <v>42979</v>
      </c>
      <c r="AG65" s="356">
        <v>42980</v>
      </c>
      <c r="AH65" s="358">
        <v>42983</v>
      </c>
      <c r="AI65" s="359">
        <v>42982</v>
      </c>
      <c r="AJ65" s="359">
        <v>43011</v>
      </c>
      <c r="AK65" s="355">
        <v>43019</v>
      </c>
      <c r="AL65" s="355">
        <v>42989</v>
      </c>
      <c r="AM65" s="366">
        <v>1</v>
      </c>
    </row>
    <row r="66" spans="1:39" ht="22.5" hidden="1" outlineLevel="1" x14ac:dyDescent="0.25">
      <c r="A66" s="301">
        <v>65</v>
      </c>
      <c r="B66" s="739" t="s">
        <v>1</v>
      </c>
      <c r="C66" s="301" t="s">
        <v>67</v>
      </c>
      <c r="D66" s="744" t="s">
        <v>421</v>
      </c>
      <c r="E66" s="301" t="str">
        <f t="shared" ref="E66:E118" si="5">+IF(
OR(ISERROR(FIND("B3",N66))=FALSE,ISERROR(FIND("C1",N66))=FALSE),
"B3",
IF(OR(ISERROR(FIND("B1",N66))=FALSE,ISERROR(FIND("A1",N66))=FALSE),
"B1","GENERIC"))</f>
        <v>B1</v>
      </c>
      <c r="F66" s="301">
        <v>2050</v>
      </c>
      <c r="G66" s="303">
        <v>7500</v>
      </c>
      <c r="H66" s="304" t="s">
        <v>684</v>
      </c>
      <c r="I66" s="748" t="s">
        <v>685</v>
      </c>
      <c r="J66" s="306">
        <v>1</v>
      </c>
      <c r="K66" s="307" t="s">
        <v>686</v>
      </c>
      <c r="L66" s="307">
        <v>1</v>
      </c>
      <c r="M66" s="308">
        <v>1</v>
      </c>
      <c r="N66" s="309" t="s">
        <v>464</v>
      </c>
      <c r="O66" s="310" t="s">
        <v>504</v>
      </c>
      <c r="P66" s="311">
        <v>100</v>
      </c>
      <c r="Q66" s="311">
        <v>75</v>
      </c>
      <c r="R66" s="312" t="s">
        <v>427</v>
      </c>
      <c r="S66" s="475">
        <v>7136</v>
      </c>
      <c r="T66" s="306" t="s">
        <v>687</v>
      </c>
      <c r="U66" s="312" t="s">
        <v>429</v>
      </c>
      <c r="V66" s="309" t="s">
        <v>680</v>
      </c>
      <c r="W66" s="314">
        <f t="shared" si="4"/>
        <v>41505</v>
      </c>
      <c r="X66" s="314">
        <f t="shared" si="4"/>
        <v>41505</v>
      </c>
      <c r="Y66" s="314">
        <f t="shared" si="4"/>
        <v>41505</v>
      </c>
      <c r="Z66" s="315">
        <f t="shared" si="4"/>
        <v>41505</v>
      </c>
      <c r="AA66" s="316">
        <v>42892</v>
      </c>
      <c r="AB66" s="316">
        <v>42892</v>
      </c>
      <c r="AC66" s="317">
        <v>42916</v>
      </c>
      <c r="AD66" s="318">
        <v>42906</v>
      </c>
      <c r="AE66" s="360">
        <v>42983</v>
      </c>
      <c r="AF66" s="317">
        <v>43000</v>
      </c>
      <c r="AG66" s="317">
        <v>43001</v>
      </c>
      <c r="AH66" s="319">
        <v>43004</v>
      </c>
      <c r="AI66" s="320">
        <v>43004</v>
      </c>
      <c r="AJ66" s="320">
        <v>43037</v>
      </c>
      <c r="AK66" s="316">
        <v>43044</v>
      </c>
      <c r="AL66" s="316">
        <v>43014</v>
      </c>
      <c r="AM66" s="362">
        <v>1</v>
      </c>
    </row>
    <row r="67" spans="1:39" ht="22.5" hidden="1" outlineLevel="1" x14ac:dyDescent="0.25">
      <c r="A67" s="344">
        <v>66</v>
      </c>
      <c r="B67" s="740" t="s">
        <v>1</v>
      </c>
      <c r="C67" s="322" t="s">
        <v>67</v>
      </c>
      <c r="D67" s="745" t="s">
        <v>421</v>
      </c>
      <c r="E67" s="322" t="str">
        <f t="shared" si="5"/>
        <v>B3</v>
      </c>
      <c r="F67" s="322">
        <v>2050</v>
      </c>
      <c r="G67" s="324">
        <v>7500</v>
      </c>
      <c r="H67" s="345" t="s">
        <v>688</v>
      </c>
      <c r="I67" s="750" t="s">
        <v>689</v>
      </c>
      <c r="J67" s="347">
        <v>1</v>
      </c>
      <c r="K67" s="348" t="s">
        <v>686</v>
      </c>
      <c r="L67" s="348">
        <v>1</v>
      </c>
      <c r="M67" s="349">
        <v>1</v>
      </c>
      <c r="N67" s="350" t="s">
        <v>479</v>
      </c>
      <c r="O67" s="351" t="s">
        <v>504</v>
      </c>
      <c r="P67" s="352">
        <v>100</v>
      </c>
      <c r="Q67" s="352">
        <v>75</v>
      </c>
      <c r="R67" s="353" t="s">
        <v>427</v>
      </c>
      <c r="S67" s="363">
        <v>6905</v>
      </c>
      <c r="T67" s="347" t="s">
        <v>690</v>
      </c>
      <c r="U67" s="353" t="s">
        <v>429</v>
      </c>
      <c r="V67" s="350" t="s">
        <v>680</v>
      </c>
      <c r="W67" s="314">
        <f t="shared" si="4"/>
        <v>41505</v>
      </c>
      <c r="X67" s="335">
        <f t="shared" si="4"/>
        <v>41505</v>
      </c>
      <c r="Y67" s="314">
        <f t="shared" si="4"/>
        <v>41505</v>
      </c>
      <c r="Z67" s="315">
        <f t="shared" si="4"/>
        <v>41505</v>
      </c>
      <c r="AA67" s="355">
        <v>42894</v>
      </c>
      <c r="AB67" s="355">
        <v>42894</v>
      </c>
      <c r="AC67" s="356">
        <v>42904</v>
      </c>
      <c r="AD67" s="357">
        <v>42919</v>
      </c>
      <c r="AE67" s="364">
        <v>42983</v>
      </c>
      <c r="AF67" s="356">
        <v>43001</v>
      </c>
      <c r="AG67" s="356">
        <v>43002</v>
      </c>
      <c r="AH67" s="358">
        <v>43005</v>
      </c>
      <c r="AI67" s="359">
        <v>43005</v>
      </c>
      <c r="AJ67" s="359">
        <v>43037</v>
      </c>
      <c r="AK67" s="355">
        <v>43040</v>
      </c>
      <c r="AL67" s="355">
        <v>43010</v>
      </c>
      <c r="AM67" s="366">
        <v>1</v>
      </c>
    </row>
    <row r="68" spans="1:39" ht="22.5" hidden="1" outlineLevel="1" x14ac:dyDescent="0.25">
      <c r="A68" s="301">
        <v>67</v>
      </c>
      <c r="B68" s="739" t="s">
        <v>1</v>
      </c>
      <c r="C68" s="301" t="s">
        <v>67</v>
      </c>
      <c r="D68" s="744" t="s">
        <v>421</v>
      </c>
      <c r="E68" s="301" t="str">
        <f t="shared" si="5"/>
        <v>B3</v>
      </c>
      <c r="F68" s="301">
        <v>2050</v>
      </c>
      <c r="G68" s="303">
        <v>7500</v>
      </c>
      <c r="H68" s="304" t="s">
        <v>691</v>
      </c>
      <c r="I68" s="748" t="s">
        <v>692</v>
      </c>
      <c r="J68" s="306">
        <v>1</v>
      </c>
      <c r="K68" s="307" t="s">
        <v>693</v>
      </c>
      <c r="L68" s="307">
        <v>1</v>
      </c>
      <c r="M68" s="308">
        <v>1</v>
      </c>
      <c r="N68" s="309" t="s">
        <v>479</v>
      </c>
      <c r="O68" s="310" t="s">
        <v>465</v>
      </c>
      <c r="P68" s="311">
        <v>100</v>
      </c>
      <c r="Q68" s="311">
        <v>73.333819000000005</v>
      </c>
      <c r="R68" s="312" t="s">
        <v>427</v>
      </c>
      <c r="S68" s="475">
        <v>5301</v>
      </c>
      <c r="T68" s="306" t="s">
        <v>694</v>
      </c>
      <c r="U68" s="312" t="s">
        <v>429</v>
      </c>
      <c r="V68" s="309" t="s">
        <v>655</v>
      </c>
      <c r="W68" s="314">
        <f t="shared" si="4"/>
        <v>41505</v>
      </c>
      <c r="X68" s="314">
        <f t="shared" si="4"/>
        <v>41505</v>
      </c>
      <c r="Y68" s="314">
        <f t="shared" si="4"/>
        <v>41505</v>
      </c>
      <c r="Z68" s="315">
        <f t="shared" si="4"/>
        <v>41505</v>
      </c>
      <c r="AA68" s="316">
        <v>42951</v>
      </c>
      <c r="AB68" s="316">
        <v>42951</v>
      </c>
      <c r="AC68" s="317">
        <v>42975</v>
      </c>
      <c r="AD68" s="318">
        <v>42993</v>
      </c>
      <c r="AE68" s="360">
        <v>43155</v>
      </c>
      <c r="AF68" s="317">
        <v>43171</v>
      </c>
      <c r="AG68" s="317">
        <v>43172</v>
      </c>
      <c r="AH68" s="319">
        <v>43175</v>
      </c>
      <c r="AI68" s="320">
        <v>43186</v>
      </c>
      <c r="AJ68" s="320">
        <v>43202</v>
      </c>
      <c r="AK68" s="316">
        <v>43219</v>
      </c>
      <c r="AL68" s="316">
        <v>43189</v>
      </c>
      <c r="AM68" s="362">
        <v>1</v>
      </c>
    </row>
    <row r="69" spans="1:39" ht="22.5" hidden="1" outlineLevel="1" x14ac:dyDescent="0.25">
      <c r="A69" s="344">
        <v>68</v>
      </c>
      <c r="B69" s="740" t="s">
        <v>1</v>
      </c>
      <c r="C69" s="322" t="s">
        <v>67</v>
      </c>
      <c r="D69" s="745" t="s">
        <v>421</v>
      </c>
      <c r="E69" s="322" t="str">
        <f t="shared" si="5"/>
        <v>B1</v>
      </c>
      <c r="F69" s="322">
        <v>2050</v>
      </c>
      <c r="G69" s="324">
        <v>7500</v>
      </c>
      <c r="H69" s="345" t="s">
        <v>695</v>
      </c>
      <c r="I69" s="750" t="s">
        <v>696</v>
      </c>
      <c r="J69" s="347">
        <v>1</v>
      </c>
      <c r="K69" s="348" t="s">
        <v>693</v>
      </c>
      <c r="L69" s="348">
        <v>1</v>
      </c>
      <c r="M69" s="349">
        <v>1</v>
      </c>
      <c r="N69" s="350" t="s">
        <v>464</v>
      </c>
      <c r="O69" s="351" t="s">
        <v>465</v>
      </c>
      <c r="P69" s="352">
        <v>100</v>
      </c>
      <c r="Q69" s="352">
        <v>73.333819000000005</v>
      </c>
      <c r="R69" s="353" t="s">
        <v>427</v>
      </c>
      <c r="S69" s="363">
        <v>7448</v>
      </c>
      <c r="T69" s="347" t="s">
        <v>697</v>
      </c>
      <c r="U69" s="353" t="s">
        <v>429</v>
      </c>
      <c r="V69" s="350" t="s">
        <v>655</v>
      </c>
      <c r="W69" s="314">
        <f t="shared" si="4"/>
        <v>41505</v>
      </c>
      <c r="X69" s="335">
        <f t="shared" si="4"/>
        <v>41505</v>
      </c>
      <c r="Y69" s="314">
        <f t="shared" si="4"/>
        <v>41505</v>
      </c>
      <c r="Z69" s="315">
        <f t="shared" si="4"/>
        <v>41505</v>
      </c>
      <c r="AA69" s="355">
        <v>42952</v>
      </c>
      <c r="AB69" s="355">
        <v>42952</v>
      </c>
      <c r="AC69" s="356">
        <v>42962</v>
      </c>
      <c r="AD69" s="357">
        <v>42965</v>
      </c>
      <c r="AE69" s="364">
        <v>43155</v>
      </c>
      <c r="AF69" s="356">
        <v>43170</v>
      </c>
      <c r="AG69" s="356">
        <v>43171</v>
      </c>
      <c r="AH69" s="358">
        <v>43174</v>
      </c>
      <c r="AI69" s="359">
        <v>43186</v>
      </c>
      <c r="AJ69" s="359">
        <v>43199</v>
      </c>
      <c r="AK69" s="355">
        <v>43217</v>
      </c>
      <c r="AL69" s="355">
        <v>43187</v>
      </c>
      <c r="AM69" s="366">
        <v>1</v>
      </c>
    </row>
    <row r="70" spans="1:39" ht="22.5" hidden="1" outlineLevel="1" x14ac:dyDescent="0.25">
      <c r="A70" s="301">
        <v>69</v>
      </c>
      <c r="B70" s="739" t="s">
        <v>1</v>
      </c>
      <c r="C70" s="301" t="s">
        <v>67</v>
      </c>
      <c r="D70" s="744" t="s">
        <v>421</v>
      </c>
      <c r="E70" s="301" t="str">
        <f t="shared" si="5"/>
        <v>B3</v>
      </c>
      <c r="F70" s="301">
        <v>2050</v>
      </c>
      <c r="G70" s="303">
        <v>7500</v>
      </c>
      <c r="H70" s="304" t="s">
        <v>698</v>
      </c>
      <c r="I70" s="748" t="s">
        <v>699</v>
      </c>
      <c r="J70" s="306">
        <v>1</v>
      </c>
      <c r="K70" s="307" t="s">
        <v>700</v>
      </c>
      <c r="L70" s="307">
        <v>1</v>
      </c>
      <c r="M70" s="308">
        <v>1</v>
      </c>
      <c r="N70" s="309" t="s">
        <v>479</v>
      </c>
      <c r="O70" s="310">
        <v>89</v>
      </c>
      <c r="P70" s="311">
        <v>100</v>
      </c>
      <c r="Q70" s="311">
        <v>74.164823999999996</v>
      </c>
      <c r="R70" s="312" t="s">
        <v>427</v>
      </c>
      <c r="S70" s="475">
        <v>7112</v>
      </c>
      <c r="T70" s="306" t="s">
        <v>701</v>
      </c>
      <c r="U70" s="312" t="s">
        <v>429</v>
      </c>
      <c r="V70" s="309" t="s">
        <v>514</v>
      </c>
      <c r="W70" s="314">
        <f t="shared" si="4"/>
        <v>41505</v>
      </c>
      <c r="X70" s="314">
        <f t="shared" si="4"/>
        <v>41505</v>
      </c>
      <c r="Y70" s="314">
        <f t="shared" si="4"/>
        <v>41505</v>
      </c>
      <c r="Z70" s="315">
        <f t="shared" si="4"/>
        <v>41505</v>
      </c>
      <c r="AA70" s="316">
        <v>43112</v>
      </c>
      <c r="AB70" s="316">
        <v>43112</v>
      </c>
      <c r="AC70" s="317">
        <v>43136</v>
      </c>
      <c r="AD70" s="318">
        <v>43140</v>
      </c>
      <c r="AE70" s="360">
        <v>43205</v>
      </c>
      <c r="AF70" s="317">
        <v>43220</v>
      </c>
      <c r="AG70" s="317">
        <v>43221</v>
      </c>
      <c r="AH70" s="319">
        <v>43224</v>
      </c>
      <c r="AI70" s="320">
        <v>43230</v>
      </c>
      <c r="AJ70" s="320">
        <v>43278</v>
      </c>
      <c r="AK70" s="316">
        <v>43262</v>
      </c>
      <c r="AL70" s="316">
        <v>43232</v>
      </c>
      <c r="AM70" s="362">
        <v>1</v>
      </c>
    </row>
    <row r="71" spans="1:39" ht="22.5" hidden="1" outlineLevel="1" x14ac:dyDescent="0.25">
      <c r="A71" s="344">
        <v>70</v>
      </c>
      <c r="B71" s="740" t="s">
        <v>1</v>
      </c>
      <c r="C71" s="322" t="s">
        <v>67</v>
      </c>
      <c r="D71" s="745" t="s">
        <v>421</v>
      </c>
      <c r="E71" s="322" t="str">
        <f t="shared" si="5"/>
        <v>B1</v>
      </c>
      <c r="F71" s="322">
        <v>2050</v>
      </c>
      <c r="G71" s="324">
        <v>7500</v>
      </c>
      <c r="H71" s="345" t="s">
        <v>702</v>
      </c>
      <c r="I71" s="750" t="s">
        <v>703</v>
      </c>
      <c r="J71" s="347">
        <v>1</v>
      </c>
      <c r="K71" s="348" t="s">
        <v>700</v>
      </c>
      <c r="L71" s="348">
        <v>1</v>
      </c>
      <c r="M71" s="349">
        <v>1</v>
      </c>
      <c r="N71" s="350" t="s">
        <v>464</v>
      </c>
      <c r="O71" s="351">
        <v>89</v>
      </c>
      <c r="P71" s="352">
        <v>100</v>
      </c>
      <c r="Q71" s="352">
        <v>74.164823999999996</v>
      </c>
      <c r="R71" s="353" t="s">
        <v>427</v>
      </c>
      <c r="S71" s="363">
        <v>7151</v>
      </c>
      <c r="T71" s="347" t="s">
        <v>704</v>
      </c>
      <c r="U71" s="353" t="s">
        <v>429</v>
      </c>
      <c r="V71" s="350" t="s">
        <v>514</v>
      </c>
      <c r="W71" s="314">
        <f t="shared" si="4"/>
        <v>41505</v>
      </c>
      <c r="X71" s="335">
        <f t="shared" si="4"/>
        <v>41505</v>
      </c>
      <c r="Y71" s="314">
        <f t="shared" si="4"/>
        <v>41505</v>
      </c>
      <c r="Z71" s="315">
        <f t="shared" si="4"/>
        <v>41505</v>
      </c>
      <c r="AA71" s="355">
        <v>43114</v>
      </c>
      <c r="AB71" s="355">
        <v>43114</v>
      </c>
      <c r="AC71" s="356">
        <v>43124</v>
      </c>
      <c r="AD71" s="357">
        <v>43126</v>
      </c>
      <c r="AE71" s="364">
        <v>43205</v>
      </c>
      <c r="AF71" s="356">
        <v>43220</v>
      </c>
      <c r="AG71" s="356">
        <v>43221</v>
      </c>
      <c r="AH71" s="358">
        <v>43224</v>
      </c>
      <c r="AI71" s="359">
        <v>43230</v>
      </c>
      <c r="AJ71" s="359">
        <v>43278</v>
      </c>
      <c r="AK71" s="355">
        <v>43262</v>
      </c>
      <c r="AL71" s="355">
        <v>43232</v>
      </c>
      <c r="AM71" s="366">
        <v>1</v>
      </c>
    </row>
    <row r="72" spans="1:39" ht="22.5" hidden="1" outlineLevel="1" x14ac:dyDescent="0.25">
      <c r="A72" s="301">
        <v>71</v>
      </c>
      <c r="B72" s="739" t="s">
        <v>1</v>
      </c>
      <c r="C72" s="301" t="s">
        <v>67</v>
      </c>
      <c r="D72" s="744" t="s">
        <v>421</v>
      </c>
      <c r="E72" s="301" t="str">
        <f t="shared" si="5"/>
        <v>B1</v>
      </c>
      <c r="F72" s="301">
        <v>2050</v>
      </c>
      <c r="G72" s="303">
        <v>7500</v>
      </c>
      <c r="H72" s="304" t="s">
        <v>705</v>
      </c>
      <c r="I72" s="748" t="s">
        <v>706</v>
      </c>
      <c r="J72" s="306">
        <v>1</v>
      </c>
      <c r="K72" s="307" t="s">
        <v>707</v>
      </c>
      <c r="L72" s="307">
        <v>2</v>
      </c>
      <c r="M72" s="308">
        <v>1</v>
      </c>
      <c r="N72" s="309" t="s">
        <v>425</v>
      </c>
      <c r="O72" s="310" t="s">
        <v>624</v>
      </c>
      <c r="P72" s="311">
        <v>100</v>
      </c>
      <c r="Q72" s="311">
        <v>75</v>
      </c>
      <c r="R72" s="312" t="s">
        <v>427</v>
      </c>
      <c r="S72" s="475">
        <v>7989</v>
      </c>
      <c r="T72" s="306" t="s">
        <v>708</v>
      </c>
      <c r="U72" s="312" t="s">
        <v>429</v>
      </c>
      <c r="V72" s="309" t="s">
        <v>626</v>
      </c>
      <c r="W72" s="314">
        <f t="shared" si="4"/>
        <v>41505</v>
      </c>
      <c r="X72" s="314">
        <f t="shared" si="4"/>
        <v>41505</v>
      </c>
      <c r="Y72" s="314">
        <f t="shared" si="4"/>
        <v>41505</v>
      </c>
      <c r="Z72" s="315">
        <f t="shared" si="4"/>
        <v>41505</v>
      </c>
      <c r="AA72" s="316">
        <v>42921</v>
      </c>
      <c r="AB72" s="316">
        <v>42921</v>
      </c>
      <c r="AC72" s="317">
        <v>42935</v>
      </c>
      <c r="AD72" s="318">
        <v>42936</v>
      </c>
      <c r="AE72" s="360">
        <v>43224</v>
      </c>
      <c r="AF72" s="317">
        <v>43244</v>
      </c>
      <c r="AG72" s="317">
        <v>43245</v>
      </c>
      <c r="AH72" s="319">
        <v>43248</v>
      </c>
      <c r="AI72" s="320">
        <v>43252</v>
      </c>
      <c r="AJ72" s="320">
        <v>43315</v>
      </c>
      <c r="AK72" s="316">
        <v>43293</v>
      </c>
      <c r="AL72" s="316">
        <v>43263</v>
      </c>
      <c r="AM72" s="362">
        <v>1</v>
      </c>
    </row>
    <row r="73" spans="1:39" ht="22.5" hidden="1" outlineLevel="1" x14ac:dyDescent="0.25">
      <c r="A73" s="344">
        <v>72</v>
      </c>
      <c r="B73" s="740" t="s">
        <v>1</v>
      </c>
      <c r="C73" s="322" t="s">
        <v>67</v>
      </c>
      <c r="D73" s="745" t="s">
        <v>421</v>
      </c>
      <c r="E73" s="322" t="str">
        <f t="shared" si="5"/>
        <v>B3</v>
      </c>
      <c r="F73" s="322">
        <v>2050</v>
      </c>
      <c r="G73" s="324">
        <v>7500</v>
      </c>
      <c r="H73" s="345" t="s">
        <v>709</v>
      </c>
      <c r="I73" s="750" t="s">
        <v>710</v>
      </c>
      <c r="J73" s="347">
        <v>1</v>
      </c>
      <c r="K73" s="348" t="s">
        <v>707</v>
      </c>
      <c r="L73" s="348">
        <v>2</v>
      </c>
      <c r="M73" s="349">
        <v>2</v>
      </c>
      <c r="N73" s="350" t="s">
        <v>521</v>
      </c>
      <c r="O73" s="351" t="s">
        <v>624</v>
      </c>
      <c r="P73" s="352">
        <v>100</v>
      </c>
      <c r="Q73" s="352">
        <v>75</v>
      </c>
      <c r="R73" s="353" t="s">
        <v>427</v>
      </c>
      <c r="S73" s="363">
        <v>7954</v>
      </c>
      <c r="T73" s="347" t="s">
        <v>711</v>
      </c>
      <c r="U73" s="353" t="s">
        <v>429</v>
      </c>
      <c r="V73" s="350" t="s">
        <v>626</v>
      </c>
      <c r="W73" s="314">
        <f t="shared" si="4"/>
        <v>41505</v>
      </c>
      <c r="X73" s="335">
        <f t="shared" si="4"/>
        <v>41505</v>
      </c>
      <c r="Y73" s="314">
        <f t="shared" si="4"/>
        <v>41505</v>
      </c>
      <c r="Z73" s="315">
        <f t="shared" si="4"/>
        <v>41505</v>
      </c>
      <c r="AA73" s="355">
        <v>42922</v>
      </c>
      <c r="AB73" s="355">
        <v>42922</v>
      </c>
      <c r="AC73" s="356">
        <v>42945</v>
      </c>
      <c r="AD73" s="357">
        <v>42948</v>
      </c>
      <c r="AE73" s="364">
        <v>43224</v>
      </c>
      <c r="AF73" s="356">
        <v>43244</v>
      </c>
      <c r="AG73" s="356">
        <v>43245</v>
      </c>
      <c r="AH73" s="358">
        <v>43248</v>
      </c>
      <c r="AI73" s="359">
        <v>43252</v>
      </c>
      <c r="AJ73" s="359">
        <v>43315</v>
      </c>
      <c r="AK73" s="355">
        <v>43293</v>
      </c>
      <c r="AL73" s="355">
        <v>43263</v>
      </c>
      <c r="AM73" s="366">
        <v>1</v>
      </c>
    </row>
    <row r="74" spans="1:39" ht="22.5" hidden="1" outlineLevel="1" x14ac:dyDescent="0.25">
      <c r="A74" s="301">
        <v>73</v>
      </c>
      <c r="B74" s="739" t="s">
        <v>1</v>
      </c>
      <c r="C74" s="301" t="s">
        <v>67</v>
      </c>
      <c r="D74" s="744" t="s">
        <v>421</v>
      </c>
      <c r="E74" s="301" t="str">
        <f t="shared" si="5"/>
        <v>B3</v>
      </c>
      <c r="F74" s="301">
        <v>2050</v>
      </c>
      <c r="G74" s="303">
        <v>7500</v>
      </c>
      <c r="H74" s="304" t="s">
        <v>712</v>
      </c>
      <c r="I74" s="748" t="s">
        <v>713</v>
      </c>
      <c r="J74" s="306">
        <v>1</v>
      </c>
      <c r="K74" s="307" t="s">
        <v>714</v>
      </c>
      <c r="L74" s="307">
        <v>4</v>
      </c>
      <c r="M74" s="308">
        <v>1</v>
      </c>
      <c r="N74" s="309" t="s">
        <v>521</v>
      </c>
      <c r="O74" s="310" t="s">
        <v>434</v>
      </c>
      <c r="P74" s="311">
        <v>100</v>
      </c>
      <c r="Q74" s="311">
        <v>75</v>
      </c>
      <c r="R74" s="312" t="s">
        <v>427</v>
      </c>
      <c r="S74" s="475">
        <v>7490</v>
      </c>
      <c r="T74" s="306" t="s">
        <v>715</v>
      </c>
      <c r="U74" s="312" t="s">
        <v>429</v>
      </c>
      <c r="V74" s="309" t="s">
        <v>430</v>
      </c>
      <c r="W74" s="314">
        <f t="shared" si="4"/>
        <v>41505</v>
      </c>
      <c r="X74" s="314">
        <f t="shared" si="4"/>
        <v>41505</v>
      </c>
      <c r="Y74" s="314">
        <f t="shared" si="4"/>
        <v>41505</v>
      </c>
      <c r="Z74" s="315">
        <f t="shared" si="4"/>
        <v>41505</v>
      </c>
      <c r="AA74" s="316">
        <v>42998</v>
      </c>
      <c r="AB74" s="316">
        <v>42998</v>
      </c>
      <c r="AC74" s="317">
        <v>43013</v>
      </c>
      <c r="AD74" s="318">
        <v>43014</v>
      </c>
      <c r="AE74" s="360">
        <v>43302</v>
      </c>
      <c r="AF74" s="317">
        <v>43322</v>
      </c>
      <c r="AG74" s="317">
        <v>43363</v>
      </c>
      <c r="AH74" s="319">
        <v>43366</v>
      </c>
      <c r="AI74" s="320">
        <v>43373</v>
      </c>
      <c r="AJ74" s="320">
        <v>43412</v>
      </c>
      <c r="AK74" s="316">
        <v>43407</v>
      </c>
      <c r="AL74" s="316">
        <v>43383</v>
      </c>
      <c r="AM74" s="362">
        <v>1</v>
      </c>
    </row>
    <row r="75" spans="1:39" ht="22.5" hidden="1" outlineLevel="1" x14ac:dyDescent="0.25">
      <c r="A75" s="344">
        <v>74</v>
      </c>
      <c r="B75" s="740" t="s">
        <v>1</v>
      </c>
      <c r="C75" s="322" t="s">
        <v>67</v>
      </c>
      <c r="D75" s="745" t="s">
        <v>421</v>
      </c>
      <c r="E75" s="322" t="str">
        <f t="shared" si="5"/>
        <v>B3</v>
      </c>
      <c r="F75" s="322">
        <v>2050</v>
      </c>
      <c r="G75" s="324">
        <v>7500</v>
      </c>
      <c r="H75" s="345" t="s">
        <v>716</v>
      </c>
      <c r="I75" s="750" t="s">
        <v>717</v>
      </c>
      <c r="J75" s="347">
        <v>1</v>
      </c>
      <c r="K75" s="348" t="s">
        <v>714</v>
      </c>
      <c r="L75" s="348">
        <v>4</v>
      </c>
      <c r="M75" s="349">
        <v>2</v>
      </c>
      <c r="N75" s="350" t="s">
        <v>521</v>
      </c>
      <c r="O75" s="351" t="s">
        <v>434</v>
      </c>
      <c r="P75" s="352">
        <v>100</v>
      </c>
      <c r="Q75" s="352">
        <v>75</v>
      </c>
      <c r="R75" s="353" t="s">
        <v>427</v>
      </c>
      <c r="S75" s="363">
        <v>7565</v>
      </c>
      <c r="T75" s="347" t="s">
        <v>718</v>
      </c>
      <c r="U75" s="353" t="s">
        <v>429</v>
      </c>
      <c r="V75" s="350" t="s">
        <v>430</v>
      </c>
      <c r="W75" s="314">
        <f t="shared" si="4"/>
        <v>41505</v>
      </c>
      <c r="X75" s="335">
        <f t="shared" si="4"/>
        <v>41505</v>
      </c>
      <c r="Y75" s="314">
        <f t="shared" si="4"/>
        <v>41505</v>
      </c>
      <c r="Z75" s="315">
        <f t="shared" si="4"/>
        <v>41505</v>
      </c>
      <c r="AA75" s="355">
        <v>43239</v>
      </c>
      <c r="AB75" s="355">
        <v>43239</v>
      </c>
      <c r="AC75" s="356">
        <v>43271</v>
      </c>
      <c r="AD75" s="357">
        <v>43274</v>
      </c>
      <c r="AE75" s="364">
        <v>43302</v>
      </c>
      <c r="AF75" s="356">
        <v>43319</v>
      </c>
      <c r="AG75" s="356">
        <v>43356</v>
      </c>
      <c r="AH75" s="358">
        <v>43359</v>
      </c>
      <c r="AI75" s="359">
        <v>43373</v>
      </c>
      <c r="AJ75" s="359">
        <v>43412</v>
      </c>
      <c r="AK75" s="355">
        <v>43407</v>
      </c>
      <c r="AL75" s="355">
        <v>43375</v>
      </c>
      <c r="AM75" s="366">
        <v>1</v>
      </c>
    </row>
    <row r="76" spans="1:39" ht="22.5" hidden="1" outlineLevel="1" x14ac:dyDescent="0.25">
      <c r="A76" s="301">
        <v>75</v>
      </c>
      <c r="B76" s="739" t="s">
        <v>1</v>
      </c>
      <c r="C76" s="301" t="s">
        <v>67</v>
      </c>
      <c r="D76" s="744" t="s">
        <v>421</v>
      </c>
      <c r="E76" s="301" t="str">
        <f t="shared" si="5"/>
        <v>B1</v>
      </c>
      <c r="F76" s="301">
        <v>2050</v>
      </c>
      <c r="G76" s="303">
        <v>7500</v>
      </c>
      <c r="H76" s="304" t="s">
        <v>719</v>
      </c>
      <c r="I76" s="748" t="s">
        <v>720</v>
      </c>
      <c r="J76" s="306">
        <v>1</v>
      </c>
      <c r="K76" s="307" t="s">
        <v>714</v>
      </c>
      <c r="L76" s="307">
        <v>4</v>
      </c>
      <c r="M76" s="308">
        <v>3</v>
      </c>
      <c r="N76" s="309" t="s">
        <v>425</v>
      </c>
      <c r="O76" s="310" t="s">
        <v>434</v>
      </c>
      <c r="P76" s="311">
        <v>100</v>
      </c>
      <c r="Q76" s="311">
        <v>75</v>
      </c>
      <c r="R76" s="312" t="s">
        <v>427</v>
      </c>
      <c r="S76" s="475">
        <v>7440</v>
      </c>
      <c r="T76" s="306" t="s">
        <v>721</v>
      </c>
      <c r="U76" s="312" t="s">
        <v>429</v>
      </c>
      <c r="V76" s="309" t="s">
        <v>430</v>
      </c>
      <c r="W76" s="314">
        <f t="shared" si="4"/>
        <v>41505</v>
      </c>
      <c r="X76" s="314">
        <f t="shared" si="4"/>
        <v>41505</v>
      </c>
      <c r="Y76" s="314">
        <f t="shared" si="4"/>
        <v>41505</v>
      </c>
      <c r="Z76" s="315">
        <f t="shared" si="4"/>
        <v>41505</v>
      </c>
      <c r="AA76" s="316">
        <v>42997</v>
      </c>
      <c r="AB76" s="316">
        <v>42997</v>
      </c>
      <c r="AC76" s="317">
        <v>43023</v>
      </c>
      <c r="AD76" s="318">
        <v>43025</v>
      </c>
      <c r="AE76" s="360">
        <v>43325</v>
      </c>
      <c r="AF76" s="317">
        <v>43338</v>
      </c>
      <c r="AG76" s="317">
        <v>43346</v>
      </c>
      <c r="AH76" s="319">
        <v>43349</v>
      </c>
      <c r="AI76" s="320">
        <v>43373</v>
      </c>
      <c r="AJ76" s="320">
        <v>43412</v>
      </c>
      <c r="AK76" s="316">
        <v>43407</v>
      </c>
      <c r="AL76" s="316">
        <v>43376</v>
      </c>
      <c r="AM76" s="362">
        <v>1</v>
      </c>
    </row>
    <row r="77" spans="1:39" ht="22.5" hidden="1" outlineLevel="1" x14ac:dyDescent="0.25">
      <c r="A77" s="344">
        <v>76</v>
      </c>
      <c r="B77" s="740" t="s">
        <v>1</v>
      </c>
      <c r="C77" s="322" t="s">
        <v>67</v>
      </c>
      <c r="D77" s="745" t="s">
        <v>421</v>
      </c>
      <c r="E77" s="322" t="str">
        <f t="shared" si="5"/>
        <v>B1</v>
      </c>
      <c r="F77" s="322">
        <v>2050</v>
      </c>
      <c r="G77" s="324">
        <v>7500</v>
      </c>
      <c r="H77" s="345" t="s">
        <v>722</v>
      </c>
      <c r="I77" s="750" t="s">
        <v>723</v>
      </c>
      <c r="J77" s="347">
        <v>1</v>
      </c>
      <c r="K77" s="348" t="s">
        <v>714</v>
      </c>
      <c r="L77" s="348">
        <v>4</v>
      </c>
      <c r="M77" s="349">
        <v>4</v>
      </c>
      <c r="N77" s="350" t="s">
        <v>425</v>
      </c>
      <c r="O77" s="351" t="s">
        <v>434</v>
      </c>
      <c r="P77" s="352">
        <v>100</v>
      </c>
      <c r="Q77" s="352">
        <v>75</v>
      </c>
      <c r="R77" s="353" t="s">
        <v>427</v>
      </c>
      <c r="S77" s="363">
        <v>7577</v>
      </c>
      <c r="T77" s="347" t="s">
        <v>724</v>
      </c>
      <c r="U77" s="353" t="s">
        <v>429</v>
      </c>
      <c r="V77" s="350" t="s">
        <v>430</v>
      </c>
      <c r="W77" s="314">
        <f t="shared" si="4"/>
        <v>41505</v>
      </c>
      <c r="X77" s="335">
        <f t="shared" si="4"/>
        <v>41505</v>
      </c>
      <c r="Y77" s="314">
        <f t="shared" si="4"/>
        <v>41505</v>
      </c>
      <c r="Z77" s="315">
        <f t="shared" si="4"/>
        <v>41505</v>
      </c>
      <c r="AA77" s="355">
        <v>43240</v>
      </c>
      <c r="AB77" s="355">
        <v>43240</v>
      </c>
      <c r="AC77" s="356">
        <v>43251</v>
      </c>
      <c r="AD77" s="357">
        <v>43253</v>
      </c>
      <c r="AE77" s="364">
        <v>43325</v>
      </c>
      <c r="AF77" s="356">
        <v>43338</v>
      </c>
      <c r="AG77" s="356">
        <v>43354</v>
      </c>
      <c r="AH77" s="358">
        <v>43357</v>
      </c>
      <c r="AI77" s="359">
        <v>43373</v>
      </c>
      <c r="AJ77" s="359">
        <v>43412</v>
      </c>
      <c r="AK77" s="355">
        <v>43407</v>
      </c>
      <c r="AL77" s="355">
        <v>43374</v>
      </c>
      <c r="AM77" s="366">
        <v>1</v>
      </c>
    </row>
    <row r="78" spans="1:39" ht="22.5" hidden="1" outlineLevel="1" x14ac:dyDescent="0.25">
      <c r="A78" s="301">
        <v>77</v>
      </c>
      <c r="B78" s="739" t="s">
        <v>1</v>
      </c>
      <c r="C78" s="301" t="s">
        <v>67</v>
      </c>
      <c r="D78" s="744" t="s">
        <v>421</v>
      </c>
      <c r="E78" s="301" t="str">
        <f t="shared" si="5"/>
        <v>B1</v>
      </c>
      <c r="F78" s="301">
        <v>2050</v>
      </c>
      <c r="G78" s="303">
        <v>7500</v>
      </c>
      <c r="H78" s="304" t="s">
        <v>725</v>
      </c>
      <c r="I78" s="748" t="s">
        <v>726</v>
      </c>
      <c r="J78" s="306">
        <v>1</v>
      </c>
      <c r="K78" s="307" t="s">
        <v>727</v>
      </c>
      <c r="L78" s="307">
        <v>1</v>
      </c>
      <c r="M78" s="308">
        <v>1</v>
      </c>
      <c r="N78" s="309" t="s">
        <v>728</v>
      </c>
      <c r="O78" s="310" t="s">
        <v>540</v>
      </c>
      <c r="P78" s="311">
        <v>100</v>
      </c>
      <c r="Q78" s="311">
        <v>75</v>
      </c>
      <c r="R78" s="312" t="s">
        <v>427</v>
      </c>
      <c r="S78" s="475">
        <v>7041</v>
      </c>
      <c r="T78" s="306" t="s">
        <v>729</v>
      </c>
      <c r="U78" s="312" t="s">
        <v>429</v>
      </c>
      <c r="V78" s="309" t="s">
        <v>730</v>
      </c>
      <c r="W78" s="314">
        <f t="shared" si="4"/>
        <v>41505</v>
      </c>
      <c r="X78" s="314">
        <f t="shared" si="4"/>
        <v>41505</v>
      </c>
      <c r="Y78" s="314">
        <f t="shared" si="4"/>
        <v>41505</v>
      </c>
      <c r="Z78" s="315">
        <f t="shared" si="4"/>
        <v>41505</v>
      </c>
      <c r="AA78" s="316">
        <v>43317</v>
      </c>
      <c r="AB78" s="316">
        <v>43317</v>
      </c>
      <c r="AC78" s="317">
        <v>43340</v>
      </c>
      <c r="AD78" s="318">
        <v>43342</v>
      </c>
      <c r="AE78" s="360">
        <v>43371</v>
      </c>
      <c r="AF78" s="317">
        <v>43388</v>
      </c>
      <c r="AG78" s="317">
        <v>43391</v>
      </c>
      <c r="AH78" s="319">
        <v>43397</v>
      </c>
      <c r="AI78" s="320">
        <v>43419</v>
      </c>
      <c r="AJ78" s="320">
        <v>43447</v>
      </c>
      <c r="AK78" s="316">
        <v>43457</v>
      </c>
      <c r="AL78" s="316">
        <v>43427</v>
      </c>
      <c r="AM78" s="362">
        <v>1</v>
      </c>
    </row>
    <row r="79" spans="1:39" ht="22.5" hidden="1" outlineLevel="1" x14ac:dyDescent="0.25">
      <c r="A79" s="344">
        <v>78</v>
      </c>
      <c r="B79" s="740" t="s">
        <v>1</v>
      </c>
      <c r="C79" s="322" t="s">
        <v>67</v>
      </c>
      <c r="D79" s="745" t="s">
        <v>421</v>
      </c>
      <c r="E79" s="322" t="str">
        <f t="shared" si="5"/>
        <v>B3</v>
      </c>
      <c r="F79" s="322">
        <v>2050</v>
      </c>
      <c r="G79" s="324">
        <v>7500</v>
      </c>
      <c r="H79" s="345" t="s">
        <v>731</v>
      </c>
      <c r="I79" s="750" t="s">
        <v>732</v>
      </c>
      <c r="J79" s="347">
        <v>1</v>
      </c>
      <c r="K79" s="348" t="s">
        <v>727</v>
      </c>
      <c r="L79" s="348">
        <v>1</v>
      </c>
      <c r="M79" s="349">
        <v>1</v>
      </c>
      <c r="N79" s="350" t="s">
        <v>733</v>
      </c>
      <c r="O79" s="351" t="s">
        <v>540</v>
      </c>
      <c r="P79" s="352">
        <v>100</v>
      </c>
      <c r="Q79" s="352">
        <v>74.166250000000005</v>
      </c>
      <c r="R79" s="353" t="s">
        <v>427</v>
      </c>
      <c r="S79" s="363">
        <v>7639</v>
      </c>
      <c r="T79" s="347" t="s">
        <v>734</v>
      </c>
      <c r="U79" s="353" t="s">
        <v>429</v>
      </c>
      <c r="V79" s="350" t="s">
        <v>542</v>
      </c>
      <c r="W79" s="314">
        <f t="shared" si="4"/>
        <v>41505</v>
      </c>
      <c r="X79" s="335">
        <f t="shared" si="4"/>
        <v>41505</v>
      </c>
      <c r="Y79" s="314">
        <f t="shared" si="4"/>
        <v>41505</v>
      </c>
      <c r="Z79" s="315">
        <f t="shared" si="4"/>
        <v>41505</v>
      </c>
      <c r="AA79" s="355">
        <v>43318</v>
      </c>
      <c r="AB79" s="355">
        <v>43317</v>
      </c>
      <c r="AC79" s="356">
        <v>43331</v>
      </c>
      <c r="AD79" s="357">
        <v>43333</v>
      </c>
      <c r="AE79" s="364">
        <v>43371</v>
      </c>
      <c r="AF79" s="356">
        <v>43388</v>
      </c>
      <c r="AG79" s="356">
        <v>43391</v>
      </c>
      <c r="AH79" s="358">
        <v>43397</v>
      </c>
      <c r="AI79" s="359">
        <v>43407</v>
      </c>
      <c r="AJ79" s="359">
        <v>43438</v>
      </c>
      <c r="AK79" s="355">
        <v>43448</v>
      </c>
      <c r="AL79" s="355">
        <v>43407</v>
      </c>
      <c r="AM79" s="366">
        <v>1</v>
      </c>
    </row>
    <row r="80" spans="1:39" ht="22.5" hidden="1" outlineLevel="1" x14ac:dyDescent="0.25">
      <c r="A80" s="301">
        <v>79</v>
      </c>
      <c r="B80" s="739" t="s">
        <v>1</v>
      </c>
      <c r="C80" s="301" t="s">
        <v>67</v>
      </c>
      <c r="D80" s="744" t="s">
        <v>421</v>
      </c>
      <c r="E80" s="301" t="str">
        <f t="shared" si="5"/>
        <v>B3</v>
      </c>
      <c r="F80" s="301">
        <v>2050</v>
      </c>
      <c r="G80" s="303">
        <v>7500</v>
      </c>
      <c r="H80" s="304" t="s">
        <v>735</v>
      </c>
      <c r="I80" s="748" t="s">
        <v>736</v>
      </c>
      <c r="J80" s="306">
        <v>1</v>
      </c>
      <c r="K80" s="307" t="s">
        <v>737</v>
      </c>
      <c r="L80" s="307">
        <v>2</v>
      </c>
      <c r="M80" s="308">
        <v>1</v>
      </c>
      <c r="N80" s="309" t="s">
        <v>521</v>
      </c>
      <c r="O80" s="310" t="s">
        <v>426</v>
      </c>
      <c r="P80" s="311">
        <v>100</v>
      </c>
      <c r="Q80" s="311">
        <v>75</v>
      </c>
      <c r="R80" s="312" t="s">
        <v>427</v>
      </c>
      <c r="S80" s="475">
        <v>7643</v>
      </c>
      <c r="T80" s="306" t="s">
        <v>738</v>
      </c>
      <c r="U80" s="312" t="s">
        <v>429</v>
      </c>
      <c r="V80" s="309" t="s">
        <v>440</v>
      </c>
      <c r="W80" s="314">
        <f t="shared" si="4"/>
        <v>41505</v>
      </c>
      <c r="X80" s="314">
        <f t="shared" si="4"/>
        <v>41505</v>
      </c>
      <c r="Y80" s="314">
        <f t="shared" si="4"/>
        <v>41505</v>
      </c>
      <c r="Z80" s="315">
        <f t="shared" si="4"/>
        <v>41505</v>
      </c>
      <c r="AA80" s="316">
        <v>43348</v>
      </c>
      <c r="AB80" s="316">
        <v>43348</v>
      </c>
      <c r="AC80" s="317">
        <v>43374</v>
      </c>
      <c r="AD80" s="318">
        <v>43376</v>
      </c>
      <c r="AE80" s="360">
        <v>43406</v>
      </c>
      <c r="AF80" s="317">
        <v>43421</v>
      </c>
      <c r="AG80" s="317">
        <v>43422</v>
      </c>
      <c r="AH80" s="319">
        <v>43428</v>
      </c>
      <c r="AI80" s="320">
        <v>43433</v>
      </c>
      <c r="AJ80" s="320">
        <v>43461</v>
      </c>
      <c r="AK80" s="316">
        <v>43471</v>
      </c>
      <c r="AL80" s="316">
        <v>43435</v>
      </c>
      <c r="AM80" s="362">
        <v>1</v>
      </c>
    </row>
    <row r="81" spans="1:39" ht="22.5" hidden="1" outlineLevel="1" x14ac:dyDescent="0.25">
      <c r="A81" s="344">
        <v>80</v>
      </c>
      <c r="B81" s="740" t="s">
        <v>1</v>
      </c>
      <c r="C81" s="322" t="s">
        <v>67</v>
      </c>
      <c r="D81" s="745" t="s">
        <v>421</v>
      </c>
      <c r="E81" s="322" t="str">
        <f t="shared" si="5"/>
        <v>B3</v>
      </c>
      <c r="F81" s="322">
        <v>2050</v>
      </c>
      <c r="G81" s="324">
        <v>7500</v>
      </c>
      <c r="H81" s="345" t="s">
        <v>739</v>
      </c>
      <c r="I81" s="750" t="s">
        <v>740</v>
      </c>
      <c r="J81" s="347">
        <v>1</v>
      </c>
      <c r="K81" s="348" t="s">
        <v>737</v>
      </c>
      <c r="L81" s="348">
        <v>2</v>
      </c>
      <c r="M81" s="349">
        <v>2</v>
      </c>
      <c r="N81" s="350" t="s">
        <v>521</v>
      </c>
      <c r="O81" s="351" t="s">
        <v>426</v>
      </c>
      <c r="P81" s="352">
        <v>100</v>
      </c>
      <c r="Q81" s="352">
        <v>75</v>
      </c>
      <c r="R81" s="353" t="s">
        <v>427</v>
      </c>
      <c r="S81" s="363">
        <v>7577</v>
      </c>
      <c r="T81" s="347" t="s">
        <v>741</v>
      </c>
      <c r="U81" s="353" t="s">
        <v>429</v>
      </c>
      <c r="V81" s="350" t="s">
        <v>440</v>
      </c>
      <c r="W81" s="314">
        <f t="shared" si="4"/>
        <v>41505</v>
      </c>
      <c r="X81" s="335">
        <f t="shared" si="4"/>
        <v>41505</v>
      </c>
      <c r="Y81" s="314">
        <f t="shared" si="4"/>
        <v>41505</v>
      </c>
      <c r="Z81" s="315">
        <f t="shared" si="4"/>
        <v>41505</v>
      </c>
      <c r="AA81" s="355">
        <v>43349</v>
      </c>
      <c r="AB81" s="355">
        <v>43348</v>
      </c>
      <c r="AC81" s="356">
        <v>43360</v>
      </c>
      <c r="AD81" s="357">
        <v>43376</v>
      </c>
      <c r="AE81" s="364">
        <v>43406</v>
      </c>
      <c r="AF81" s="356">
        <v>43421</v>
      </c>
      <c r="AG81" s="356">
        <v>43422</v>
      </c>
      <c r="AH81" s="358">
        <v>43428</v>
      </c>
      <c r="AI81" s="359">
        <v>43434</v>
      </c>
      <c r="AJ81" s="359">
        <v>43461</v>
      </c>
      <c r="AK81" s="355">
        <v>43471</v>
      </c>
      <c r="AL81" s="355">
        <v>43436</v>
      </c>
      <c r="AM81" s="366">
        <v>1</v>
      </c>
    </row>
    <row r="82" spans="1:39" ht="22.5" hidden="1" outlineLevel="1" x14ac:dyDescent="0.25">
      <c r="A82" s="301">
        <v>81</v>
      </c>
      <c r="B82" s="739" t="s">
        <v>1</v>
      </c>
      <c r="C82" s="301" t="s">
        <v>67</v>
      </c>
      <c r="D82" s="744" t="s">
        <v>421</v>
      </c>
      <c r="E82" s="301" t="str">
        <f t="shared" si="5"/>
        <v>B3</v>
      </c>
      <c r="F82" s="301">
        <v>2050</v>
      </c>
      <c r="G82" s="303">
        <v>7500</v>
      </c>
      <c r="H82" s="304" t="s">
        <v>742</v>
      </c>
      <c r="I82" s="748" t="s">
        <v>743</v>
      </c>
      <c r="J82" s="306">
        <v>1</v>
      </c>
      <c r="K82" s="307" t="s">
        <v>744</v>
      </c>
      <c r="L82" s="307">
        <v>2</v>
      </c>
      <c r="M82" s="308">
        <v>1</v>
      </c>
      <c r="N82" s="309" t="s">
        <v>521</v>
      </c>
      <c r="O82" s="310" t="s">
        <v>624</v>
      </c>
      <c r="P82" s="311">
        <v>100</v>
      </c>
      <c r="Q82" s="311">
        <v>75</v>
      </c>
      <c r="R82" s="312" t="s">
        <v>427</v>
      </c>
      <c r="S82" s="475">
        <v>7733</v>
      </c>
      <c r="T82" s="306" t="s">
        <v>745</v>
      </c>
      <c r="U82" s="312" t="s">
        <v>429</v>
      </c>
      <c r="V82" s="309" t="s">
        <v>746</v>
      </c>
      <c r="W82" s="314">
        <f t="shared" si="4"/>
        <v>41505</v>
      </c>
      <c r="X82" s="314">
        <f t="shared" si="4"/>
        <v>41505</v>
      </c>
      <c r="Y82" s="314">
        <f t="shared" si="4"/>
        <v>41505</v>
      </c>
      <c r="Z82" s="315">
        <f t="shared" si="4"/>
        <v>41505</v>
      </c>
      <c r="AA82" s="316">
        <v>43374</v>
      </c>
      <c r="AB82" s="316">
        <v>43374</v>
      </c>
      <c r="AC82" s="317">
        <v>43405</v>
      </c>
      <c r="AD82" s="318">
        <v>43432</v>
      </c>
      <c r="AE82" s="360">
        <v>43452</v>
      </c>
      <c r="AF82" s="317">
        <v>43470</v>
      </c>
      <c r="AG82" s="317">
        <v>43474</v>
      </c>
      <c r="AH82" s="319">
        <v>43480</v>
      </c>
      <c r="AI82" s="320">
        <v>43483</v>
      </c>
      <c r="AJ82" s="320">
        <v>43495</v>
      </c>
      <c r="AK82" s="316">
        <v>43585</v>
      </c>
      <c r="AL82" s="316">
        <v>43488</v>
      </c>
      <c r="AM82" s="362">
        <v>1</v>
      </c>
    </row>
    <row r="83" spans="1:39" ht="22.5" hidden="1" outlineLevel="1" x14ac:dyDescent="0.25">
      <c r="A83" s="344">
        <v>82</v>
      </c>
      <c r="B83" s="740" t="s">
        <v>1</v>
      </c>
      <c r="C83" s="322" t="s">
        <v>67</v>
      </c>
      <c r="D83" s="745" t="s">
        <v>421</v>
      </c>
      <c r="E83" s="322" t="str">
        <f t="shared" si="5"/>
        <v>B3</v>
      </c>
      <c r="F83" s="322">
        <v>2050</v>
      </c>
      <c r="G83" s="324">
        <v>10000</v>
      </c>
      <c r="H83" s="345" t="s">
        <v>747</v>
      </c>
      <c r="I83" s="750" t="s">
        <v>748</v>
      </c>
      <c r="J83" s="347">
        <v>1</v>
      </c>
      <c r="K83" s="348" t="s">
        <v>744</v>
      </c>
      <c r="L83" s="348">
        <v>2</v>
      </c>
      <c r="M83" s="349">
        <v>2</v>
      </c>
      <c r="N83" s="350" t="s">
        <v>521</v>
      </c>
      <c r="O83" s="351" t="s">
        <v>624</v>
      </c>
      <c r="P83" s="352">
        <v>100</v>
      </c>
      <c r="Q83" s="352">
        <v>75</v>
      </c>
      <c r="R83" s="353" t="s">
        <v>427</v>
      </c>
      <c r="S83" s="363">
        <v>10241</v>
      </c>
      <c r="T83" s="347" t="s">
        <v>749</v>
      </c>
      <c r="U83" s="353" t="s">
        <v>429</v>
      </c>
      <c r="V83" s="350" t="s">
        <v>746</v>
      </c>
      <c r="W83" s="314">
        <f t="shared" si="4"/>
        <v>41505</v>
      </c>
      <c r="X83" s="335">
        <f t="shared" si="4"/>
        <v>41505</v>
      </c>
      <c r="Y83" s="314">
        <f t="shared" si="4"/>
        <v>41505</v>
      </c>
      <c r="Z83" s="315">
        <f t="shared" si="4"/>
        <v>41505</v>
      </c>
      <c r="AA83" s="355">
        <v>43375</v>
      </c>
      <c r="AB83" s="355">
        <v>43374</v>
      </c>
      <c r="AC83" s="356">
        <v>43398</v>
      </c>
      <c r="AD83" s="357">
        <v>43432</v>
      </c>
      <c r="AE83" s="364">
        <v>43452</v>
      </c>
      <c r="AF83" s="356">
        <v>43470</v>
      </c>
      <c r="AG83" s="356">
        <v>43474</v>
      </c>
      <c r="AH83" s="358">
        <v>43480</v>
      </c>
      <c r="AI83" s="359">
        <v>43483</v>
      </c>
      <c r="AJ83" s="359">
        <v>43489</v>
      </c>
      <c r="AK83" s="355">
        <v>43580</v>
      </c>
      <c r="AL83" s="355">
        <v>43488</v>
      </c>
      <c r="AM83" s="366">
        <v>1</v>
      </c>
    </row>
    <row r="84" spans="1:39" ht="22.5" hidden="1" outlineLevel="1" x14ac:dyDescent="0.25">
      <c r="A84" s="301">
        <v>83</v>
      </c>
      <c r="B84" s="739" t="s">
        <v>1</v>
      </c>
      <c r="C84" s="301" t="s">
        <v>67</v>
      </c>
      <c r="D84" s="744" t="s">
        <v>421</v>
      </c>
      <c r="E84" s="301" t="str">
        <f t="shared" si="5"/>
        <v>B3</v>
      </c>
      <c r="F84" s="301">
        <v>2050</v>
      </c>
      <c r="G84" s="303">
        <v>7500</v>
      </c>
      <c r="H84" s="304" t="s">
        <v>750</v>
      </c>
      <c r="I84" s="748" t="s">
        <v>751</v>
      </c>
      <c r="J84" s="306">
        <v>1</v>
      </c>
      <c r="K84" s="307" t="s">
        <v>752</v>
      </c>
      <c r="L84" s="307">
        <v>2</v>
      </c>
      <c r="M84" s="308">
        <v>1</v>
      </c>
      <c r="N84" s="309" t="s">
        <v>521</v>
      </c>
      <c r="O84" s="310" t="s">
        <v>569</v>
      </c>
      <c r="P84" s="311">
        <v>100</v>
      </c>
      <c r="Q84" s="311">
        <v>75</v>
      </c>
      <c r="R84" s="312" t="s">
        <v>427</v>
      </c>
      <c r="S84" s="475">
        <v>6548</v>
      </c>
      <c r="T84" s="306" t="s">
        <v>753</v>
      </c>
      <c r="U84" s="312" t="s">
        <v>429</v>
      </c>
      <c r="V84" s="309" t="s">
        <v>571</v>
      </c>
      <c r="W84" s="314">
        <f t="shared" si="4"/>
        <v>41505</v>
      </c>
      <c r="X84" s="314">
        <f t="shared" si="4"/>
        <v>41505</v>
      </c>
      <c r="Y84" s="314">
        <f t="shared" si="4"/>
        <v>41505</v>
      </c>
      <c r="Z84" s="315">
        <f t="shared" si="4"/>
        <v>41505</v>
      </c>
      <c r="AA84" s="316">
        <v>43280</v>
      </c>
      <c r="AB84" s="316">
        <v>43280</v>
      </c>
      <c r="AC84" s="317">
        <v>43311</v>
      </c>
      <c r="AD84" s="318">
        <v>43312</v>
      </c>
      <c r="AE84" s="360">
        <v>43482</v>
      </c>
      <c r="AF84" s="316">
        <v>43493</v>
      </c>
      <c r="AG84" s="316">
        <v>43496</v>
      </c>
      <c r="AH84" s="361">
        <v>43504</v>
      </c>
      <c r="AI84" s="320">
        <v>43509</v>
      </c>
      <c r="AJ84" s="320">
        <v>43531</v>
      </c>
      <c r="AK84" s="316">
        <v>43481</v>
      </c>
      <c r="AL84" s="316">
        <v>43512</v>
      </c>
      <c r="AM84" s="362">
        <v>1</v>
      </c>
    </row>
    <row r="85" spans="1:39" ht="22.5" hidden="1" outlineLevel="1" x14ac:dyDescent="0.25">
      <c r="A85" s="344">
        <v>84</v>
      </c>
      <c r="B85" s="740" t="s">
        <v>1</v>
      </c>
      <c r="C85" s="322" t="s">
        <v>67</v>
      </c>
      <c r="D85" s="745" t="s">
        <v>421</v>
      </c>
      <c r="E85" s="322" t="str">
        <f t="shared" si="5"/>
        <v>B1</v>
      </c>
      <c r="F85" s="322">
        <v>2050</v>
      </c>
      <c r="G85" s="324">
        <v>7500</v>
      </c>
      <c r="H85" s="345" t="s">
        <v>754</v>
      </c>
      <c r="I85" s="750" t="s">
        <v>755</v>
      </c>
      <c r="J85" s="347">
        <v>1</v>
      </c>
      <c r="K85" s="348" t="s">
        <v>752</v>
      </c>
      <c r="L85" s="348">
        <v>2</v>
      </c>
      <c r="M85" s="349">
        <v>2</v>
      </c>
      <c r="N85" s="350" t="s">
        <v>425</v>
      </c>
      <c r="O85" s="351" t="s">
        <v>569</v>
      </c>
      <c r="P85" s="352">
        <v>100</v>
      </c>
      <c r="Q85" s="352">
        <v>75</v>
      </c>
      <c r="R85" s="353" t="s">
        <v>427</v>
      </c>
      <c r="S85" s="363">
        <v>6700</v>
      </c>
      <c r="T85" s="347" t="s">
        <v>756</v>
      </c>
      <c r="U85" s="353" t="s">
        <v>429</v>
      </c>
      <c r="V85" s="350" t="s">
        <v>571</v>
      </c>
      <c r="W85" s="314">
        <f t="shared" si="4"/>
        <v>41505</v>
      </c>
      <c r="X85" s="335">
        <f t="shared" si="4"/>
        <v>41505</v>
      </c>
      <c r="Y85" s="314">
        <f t="shared" si="4"/>
        <v>41505</v>
      </c>
      <c r="Z85" s="315">
        <f t="shared" si="4"/>
        <v>41505</v>
      </c>
      <c r="AA85" s="355">
        <v>43281</v>
      </c>
      <c r="AB85" s="355">
        <v>43280</v>
      </c>
      <c r="AC85" s="356">
        <v>43293</v>
      </c>
      <c r="AD85" s="357">
        <v>43312</v>
      </c>
      <c r="AE85" s="364">
        <v>43482</v>
      </c>
      <c r="AF85" s="355">
        <v>43493</v>
      </c>
      <c r="AG85" s="355">
        <v>43496</v>
      </c>
      <c r="AH85" s="365">
        <v>43504</v>
      </c>
      <c r="AI85" s="359">
        <v>43509</v>
      </c>
      <c r="AJ85" s="359">
        <v>43531</v>
      </c>
      <c r="AK85" s="355">
        <v>43480</v>
      </c>
      <c r="AL85" s="355">
        <v>43510</v>
      </c>
      <c r="AM85" s="366">
        <v>1</v>
      </c>
    </row>
    <row r="86" spans="1:39" ht="22.5" hidden="1" outlineLevel="1" x14ac:dyDescent="0.25">
      <c r="A86" s="301">
        <v>85</v>
      </c>
      <c r="B86" s="739" t="s">
        <v>1</v>
      </c>
      <c r="C86" s="301" t="s">
        <v>67</v>
      </c>
      <c r="D86" s="744" t="s">
        <v>421</v>
      </c>
      <c r="E86" s="301" t="str">
        <f t="shared" si="5"/>
        <v>B3</v>
      </c>
      <c r="F86" s="301">
        <v>2050</v>
      </c>
      <c r="G86" s="303">
        <v>7500</v>
      </c>
      <c r="H86" s="304" t="s">
        <v>757</v>
      </c>
      <c r="I86" s="748" t="s">
        <v>758</v>
      </c>
      <c r="J86" s="306">
        <v>1</v>
      </c>
      <c r="K86" s="307" t="s">
        <v>759</v>
      </c>
      <c r="L86" s="307">
        <v>2</v>
      </c>
      <c r="M86" s="308">
        <v>1</v>
      </c>
      <c r="N86" s="309" t="s">
        <v>521</v>
      </c>
      <c r="O86" s="310" t="s">
        <v>569</v>
      </c>
      <c r="P86" s="311">
        <v>100</v>
      </c>
      <c r="Q86" s="311">
        <v>75</v>
      </c>
      <c r="R86" s="312" t="s">
        <v>427</v>
      </c>
      <c r="S86" s="313">
        <v>7024</v>
      </c>
      <c r="T86" s="306" t="s">
        <v>760</v>
      </c>
      <c r="U86" s="312" t="s">
        <v>429</v>
      </c>
      <c r="V86" s="309" t="s">
        <v>647</v>
      </c>
      <c r="W86" s="314">
        <f t="shared" si="4"/>
        <v>41505</v>
      </c>
      <c r="X86" s="314">
        <f t="shared" si="4"/>
        <v>41505</v>
      </c>
      <c r="Y86" s="314">
        <f t="shared" si="4"/>
        <v>41505</v>
      </c>
      <c r="Z86" s="315">
        <f t="shared" si="4"/>
        <v>41505</v>
      </c>
      <c r="AA86" s="320">
        <v>43437</v>
      </c>
      <c r="AB86" s="320">
        <v>43437</v>
      </c>
      <c r="AC86" s="320">
        <v>43452</v>
      </c>
      <c r="AD86" s="361">
        <v>43468</v>
      </c>
      <c r="AE86" s="367">
        <v>43488</v>
      </c>
      <c r="AF86" s="320">
        <v>43504</v>
      </c>
      <c r="AG86" s="320">
        <v>43510</v>
      </c>
      <c r="AH86" s="316">
        <v>43515</v>
      </c>
      <c r="AI86" s="367">
        <v>43515</v>
      </c>
      <c r="AJ86" s="320">
        <v>43531</v>
      </c>
      <c r="AK86" s="316">
        <v>43595</v>
      </c>
      <c r="AL86" s="316">
        <v>43520</v>
      </c>
      <c r="AM86" s="362">
        <v>1</v>
      </c>
    </row>
    <row r="87" spans="1:39" ht="22.5" hidden="1" outlineLevel="1" x14ac:dyDescent="0.25">
      <c r="A87" s="344">
        <v>86</v>
      </c>
      <c r="B87" s="740" t="s">
        <v>1</v>
      </c>
      <c r="C87" s="322" t="s">
        <v>67</v>
      </c>
      <c r="D87" s="745" t="s">
        <v>421</v>
      </c>
      <c r="E87" s="322" t="str">
        <f t="shared" si="5"/>
        <v>B3</v>
      </c>
      <c r="F87" s="322">
        <v>2050</v>
      </c>
      <c r="G87" s="324">
        <v>7500</v>
      </c>
      <c r="H87" s="345" t="s">
        <v>761</v>
      </c>
      <c r="I87" s="750" t="s">
        <v>762</v>
      </c>
      <c r="J87" s="347">
        <v>1</v>
      </c>
      <c r="K87" s="348" t="s">
        <v>759</v>
      </c>
      <c r="L87" s="348">
        <v>2</v>
      </c>
      <c r="M87" s="349">
        <v>2</v>
      </c>
      <c r="N87" s="350" t="s">
        <v>521</v>
      </c>
      <c r="O87" s="351" t="s">
        <v>569</v>
      </c>
      <c r="P87" s="352">
        <v>100</v>
      </c>
      <c r="Q87" s="352">
        <v>75</v>
      </c>
      <c r="R87" s="353" t="s">
        <v>427</v>
      </c>
      <c r="S87" s="354">
        <v>6847</v>
      </c>
      <c r="T87" s="347" t="s">
        <v>763</v>
      </c>
      <c r="U87" s="353" t="s">
        <v>429</v>
      </c>
      <c r="V87" s="350" t="s">
        <v>571</v>
      </c>
      <c r="W87" s="368">
        <v>43389</v>
      </c>
      <c r="X87" s="335">
        <f t="shared" ref="X87:X96" si="6">+$AA$2</f>
        <v>41505</v>
      </c>
      <c r="Y87" s="368">
        <v>43383</v>
      </c>
      <c r="Z87" s="315">
        <f t="shared" ref="Z87:Z94" si="7">+$AA$2</f>
        <v>41505</v>
      </c>
      <c r="AA87" s="359">
        <v>43454</v>
      </c>
      <c r="AB87" s="359">
        <v>43437</v>
      </c>
      <c r="AC87" s="359">
        <v>43468</v>
      </c>
      <c r="AD87" s="365">
        <v>43468</v>
      </c>
      <c r="AE87" s="369">
        <v>43488</v>
      </c>
      <c r="AF87" s="359">
        <v>43504</v>
      </c>
      <c r="AG87" s="359">
        <v>43509</v>
      </c>
      <c r="AH87" s="355">
        <v>43515</v>
      </c>
      <c r="AI87" s="369">
        <v>43515</v>
      </c>
      <c r="AJ87" s="359">
        <v>43531</v>
      </c>
      <c r="AK87" s="355">
        <v>43580</v>
      </c>
      <c r="AL87" s="355">
        <v>43520</v>
      </c>
      <c r="AM87" s="366">
        <v>1</v>
      </c>
    </row>
    <row r="88" spans="1:39" ht="22.5" hidden="1" outlineLevel="1" x14ac:dyDescent="0.25">
      <c r="A88" s="301">
        <v>87</v>
      </c>
      <c r="B88" s="739" t="s">
        <v>1</v>
      </c>
      <c r="C88" s="301" t="s">
        <v>67</v>
      </c>
      <c r="D88" s="744" t="s">
        <v>421</v>
      </c>
      <c r="E88" s="301" t="str">
        <f t="shared" si="5"/>
        <v>B1</v>
      </c>
      <c r="F88" s="301">
        <v>2050</v>
      </c>
      <c r="G88" s="303">
        <v>7500</v>
      </c>
      <c r="H88" s="304" t="s">
        <v>764</v>
      </c>
      <c r="I88" s="748" t="s">
        <v>765</v>
      </c>
      <c r="J88" s="306">
        <v>1</v>
      </c>
      <c r="K88" s="307" t="s">
        <v>766</v>
      </c>
      <c r="L88" s="307">
        <v>3</v>
      </c>
      <c r="M88" s="308">
        <v>1</v>
      </c>
      <c r="N88" s="309" t="s">
        <v>425</v>
      </c>
      <c r="O88" s="310" t="s">
        <v>434</v>
      </c>
      <c r="P88" s="311">
        <v>100</v>
      </c>
      <c r="Q88" s="311">
        <v>75</v>
      </c>
      <c r="R88" s="312" t="s">
        <v>427</v>
      </c>
      <c r="S88" s="313">
        <v>7711</v>
      </c>
      <c r="T88" s="306" t="s">
        <v>767</v>
      </c>
      <c r="U88" s="312" t="s">
        <v>429</v>
      </c>
      <c r="V88" s="309" t="s">
        <v>671</v>
      </c>
      <c r="W88" s="320">
        <v>43445</v>
      </c>
      <c r="X88" s="370">
        <f t="shared" si="6"/>
        <v>41505</v>
      </c>
      <c r="Y88" s="320">
        <v>43294</v>
      </c>
      <c r="Z88" s="371">
        <f t="shared" si="7"/>
        <v>41505</v>
      </c>
      <c r="AA88" s="320">
        <v>43471</v>
      </c>
      <c r="AB88" s="320">
        <v>43471</v>
      </c>
      <c r="AC88" s="320">
        <v>43479</v>
      </c>
      <c r="AD88" s="361">
        <v>43500</v>
      </c>
      <c r="AE88" s="360">
        <v>43525</v>
      </c>
      <c r="AF88" s="316">
        <v>43542</v>
      </c>
      <c r="AG88" s="316">
        <v>43544</v>
      </c>
      <c r="AH88" s="361">
        <v>43553</v>
      </c>
      <c r="AI88" s="320">
        <v>43558</v>
      </c>
      <c r="AJ88" s="320">
        <v>43577</v>
      </c>
      <c r="AK88" s="372">
        <v>43643</v>
      </c>
      <c r="AL88" s="316">
        <v>43569</v>
      </c>
      <c r="AM88" s="362">
        <v>1</v>
      </c>
    </row>
    <row r="89" spans="1:39" ht="22.5" hidden="1" outlineLevel="1" x14ac:dyDescent="0.25">
      <c r="A89" s="344">
        <v>88</v>
      </c>
      <c r="B89" s="740" t="s">
        <v>1</v>
      </c>
      <c r="C89" s="322" t="s">
        <v>67</v>
      </c>
      <c r="D89" s="745" t="s">
        <v>421</v>
      </c>
      <c r="E89" s="322" t="str">
        <f t="shared" si="5"/>
        <v>B1</v>
      </c>
      <c r="F89" s="322">
        <v>2050</v>
      </c>
      <c r="G89" s="324">
        <v>7500</v>
      </c>
      <c r="H89" s="345" t="s">
        <v>768</v>
      </c>
      <c r="I89" s="750" t="s">
        <v>769</v>
      </c>
      <c r="J89" s="347">
        <v>1</v>
      </c>
      <c r="K89" s="348" t="s">
        <v>766</v>
      </c>
      <c r="L89" s="348">
        <v>3</v>
      </c>
      <c r="M89" s="349">
        <v>2</v>
      </c>
      <c r="N89" s="350" t="s">
        <v>425</v>
      </c>
      <c r="O89" s="351" t="s">
        <v>434</v>
      </c>
      <c r="P89" s="352">
        <v>100</v>
      </c>
      <c r="Q89" s="352">
        <v>75</v>
      </c>
      <c r="R89" s="353" t="s">
        <v>427</v>
      </c>
      <c r="S89" s="354">
        <v>7682</v>
      </c>
      <c r="T89" s="347" t="s">
        <v>770</v>
      </c>
      <c r="U89" s="353" t="s">
        <v>429</v>
      </c>
      <c r="V89" s="350" t="s">
        <v>671</v>
      </c>
      <c r="W89" s="359">
        <v>43445</v>
      </c>
      <c r="X89" s="373">
        <f t="shared" si="6"/>
        <v>41505</v>
      </c>
      <c r="Y89" s="359">
        <v>43441</v>
      </c>
      <c r="Z89" s="371">
        <f t="shared" si="7"/>
        <v>41505</v>
      </c>
      <c r="AA89" s="359">
        <v>43480</v>
      </c>
      <c r="AB89" s="359">
        <v>43471</v>
      </c>
      <c r="AC89" s="359">
        <v>43487</v>
      </c>
      <c r="AD89" s="365">
        <v>43500</v>
      </c>
      <c r="AE89" s="364">
        <v>43525</v>
      </c>
      <c r="AF89" s="355">
        <v>43542</v>
      </c>
      <c r="AG89" s="355">
        <v>43544</v>
      </c>
      <c r="AH89" s="365">
        <v>43553</v>
      </c>
      <c r="AI89" s="359">
        <v>43558</v>
      </c>
      <c r="AJ89" s="359">
        <v>43577</v>
      </c>
      <c r="AK89" s="374">
        <v>43643</v>
      </c>
      <c r="AL89" s="355">
        <v>43570</v>
      </c>
      <c r="AM89" s="366">
        <v>1</v>
      </c>
    </row>
    <row r="90" spans="1:39" ht="22.5" hidden="1" outlineLevel="1" x14ac:dyDescent="0.25">
      <c r="A90" s="301">
        <v>89</v>
      </c>
      <c r="B90" s="739" t="s">
        <v>1</v>
      </c>
      <c r="C90" s="301" t="s">
        <v>67</v>
      </c>
      <c r="D90" s="744" t="s">
        <v>421</v>
      </c>
      <c r="E90" s="301" t="str">
        <f t="shared" si="5"/>
        <v>B1</v>
      </c>
      <c r="F90" s="301">
        <v>2050</v>
      </c>
      <c r="G90" s="303">
        <v>7500</v>
      </c>
      <c r="H90" s="304" t="s">
        <v>771</v>
      </c>
      <c r="I90" s="748" t="s">
        <v>772</v>
      </c>
      <c r="J90" s="306">
        <v>1</v>
      </c>
      <c r="K90" s="307" t="s">
        <v>766</v>
      </c>
      <c r="L90" s="307">
        <v>3</v>
      </c>
      <c r="M90" s="308">
        <v>3</v>
      </c>
      <c r="N90" s="309" t="s">
        <v>425</v>
      </c>
      <c r="O90" s="310" t="s">
        <v>434</v>
      </c>
      <c r="P90" s="311">
        <v>100</v>
      </c>
      <c r="Q90" s="311">
        <v>75</v>
      </c>
      <c r="R90" s="312" t="s">
        <v>427</v>
      </c>
      <c r="S90" s="313">
        <v>7646</v>
      </c>
      <c r="T90" s="306" t="s">
        <v>773</v>
      </c>
      <c r="U90" s="312" t="s">
        <v>429</v>
      </c>
      <c r="V90" s="309" t="s">
        <v>671</v>
      </c>
      <c r="W90" s="320">
        <v>43445</v>
      </c>
      <c r="X90" s="370">
        <f t="shared" si="6"/>
        <v>41505</v>
      </c>
      <c r="Y90" s="320">
        <v>43294</v>
      </c>
      <c r="Z90" s="371">
        <f t="shared" si="7"/>
        <v>41505</v>
      </c>
      <c r="AA90" s="320">
        <v>43488</v>
      </c>
      <c r="AB90" s="320">
        <v>43471</v>
      </c>
      <c r="AC90" s="320">
        <v>43500</v>
      </c>
      <c r="AD90" s="361">
        <v>43500</v>
      </c>
      <c r="AE90" s="360">
        <v>43525</v>
      </c>
      <c r="AF90" s="316">
        <v>43542</v>
      </c>
      <c r="AG90" s="316">
        <v>43544</v>
      </c>
      <c r="AH90" s="361">
        <v>43553</v>
      </c>
      <c r="AI90" s="320">
        <v>43558</v>
      </c>
      <c r="AJ90" s="320">
        <v>43577</v>
      </c>
      <c r="AK90" s="372">
        <v>43643</v>
      </c>
      <c r="AL90" s="316">
        <v>43574</v>
      </c>
      <c r="AM90" s="362">
        <v>1</v>
      </c>
    </row>
    <row r="91" spans="1:39" ht="22.5" hidden="1" outlineLevel="1" x14ac:dyDescent="0.25">
      <c r="A91" s="344">
        <v>90</v>
      </c>
      <c r="B91" s="740" t="s">
        <v>1</v>
      </c>
      <c r="C91" s="322" t="s">
        <v>67</v>
      </c>
      <c r="D91" s="745" t="s">
        <v>421</v>
      </c>
      <c r="E91" s="322" t="str">
        <f t="shared" si="5"/>
        <v>B3</v>
      </c>
      <c r="F91" s="322">
        <v>2050</v>
      </c>
      <c r="G91" s="324">
        <v>7500</v>
      </c>
      <c r="H91" s="345" t="s">
        <v>774</v>
      </c>
      <c r="I91" s="750" t="s">
        <v>775</v>
      </c>
      <c r="J91" s="347">
        <v>1</v>
      </c>
      <c r="K91" s="348" t="s">
        <v>776</v>
      </c>
      <c r="L91" s="348">
        <v>4</v>
      </c>
      <c r="M91" s="349">
        <v>1</v>
      </c>
      <c r="N91" s="350" t="s">
        <v>637</v>
      </c>
      <c r="O91" s="351" t="s">
        <v>426</v>
      </c>
      <c r="P91" s="352">
        <v>100</v>
      </c>
      <c r="Q91" s="352">
        <v>75</v>
      </c>
      <c r="R91" s="353" t="s">
        <v>427</v>
      </c>
      <c r="S91" s="354">
        <v>7624</v>
      </c>
      <c r="T91" s="347" t="s">
        <v>777</v>
      </c>
      <c r="U91" s="353" t="s">
        <v>429</v>
      </c>
      <c r="V91" s="350" t="s">
        <v>778</v>
      </c>
      <c r="W91" s="359">
        <v>43492</v>
      </c>
      <c r="X91" s="375">
        <f t="shared" si="6"/>
        <v>41505</v>
      </c>
      <c r="Y91" s="359">
        <v>43472</v>
      </c>
      <c r="Z91" s="371">
        <f t="shared" si="7"/>
        <v>41505</v>
      </c>
      <c r="AA91" s="359">
        <v>43503</v>
      </c>
      <c r="AB91" s="359">
        <v>43502</v>
      </c>
      <c r="AC91" s="355">
        <v>43514</v>
      </c>
      <c r="AD91" s="358">
        <v>43555</v>
      </c>
      <c r="AE91" s="364">
        <v>43596</v>
      </c>
      <c r="AF91" s="376">
        <v>43621</v>
      </c>
      <c r="AG91" s="376">
        <v>43622</v>
      </c>
      <c r="AH91" s="365">
        <v>43638</v>
      </c>
      <c r="AI91" s="359">
        <v>43642</v>
      </c>
      <c r="AJ91" s="377">
        <v>43671</v>
      </c>
      <c r="AK91" s="374">
        <v>43705</v>
      </c>
      <c r="AL91" s="378">
        <v>43657</v>
      </c>
      <c r="AM91" s="366">
        <v>1</v>
      </c>
    </row>
    <row r="92" spans="1:39" ht="22.5" hidden="1" outlineLevel="1" x14ac:dyDescent="0.25">
      <c r="A92" s="301">
        <v>91</v>
      </c>
      <c r="B92" s="739" t="s">
        <v>1</v>
      </c>
      <c r="C92" s="301" t="s">
        <v>67</v>
      </c>
      <c r="D92" s="744" t="s">
        <v>421</v>
      </c>
      <c r="E92" s="301" t="str">
        <f t="shared" si="5"/>
        <v>B3</v>
      </c>
      <c r="F92" s="301">
        <v>2050</v>
      </c>
      <c r="G92" s="303">
        <v>7500</v>
      </c>
      <c r="H92" s="304" t="s">
        <v>779</v>
      </c>
      <c r="I92" s="748" t="s">
        <v>780</v>
      </c>
      <c r="J92" s="306">
        <v>1</v>
      </c>
      <c r="K92" s="307" t="s">
        <v>776</v>
      </c>
      <c r="L92" s="307">
        <v>4</v>
      </c>
      <c r="M92" s="308">
        <v>2</v>
      </c>
      <c r="N92" s="309" t="s">
        <v>521</v>
      </c>
      <c r="O92" s="310" t="s">
        <v>426</v>
      </c>
      <c r="P92" s="311">
        <v>100</v>
      </c>
      <c r="Q92" s="311">
        <v>75</v>
      </c>
      <c r="R92" s="312" t="s">
        <v>427</v>
      </c>
      <c r="S92" s="313">
        <v>7605</v>
      </c>
      <c r="T92" s="306" t="s">
        <v>781</v>
      </c>
      <c r="U92" s="312" t="s">
        <v>429</v>
      </c>
      <c r="V92" s="309" t="s">
        <v>778</v>
      </c>
      <c r="W92" s="320">
        <v>43492</v>
      </c>
      <c r="X92" s="379">
        <f t="shared" si="6"/>
        <v>41505</v>
      </c>
      <c r="Y92" s="320">
        <v>43473</v>
      </c>
      <c r="Z92" s="371">
        <f t="shared" si="7"/>
        <v>41505</v>
      </c>
      <c r="AA92" s="320">
        <v>43517</v>
      </c>
      <c r="AB92" s="320">
        <v>43502</v>
      </c>
      <c r="AC92" s="316">
        <v>43528</v>
      </c>
      <c r="AD92" s="319">
        <v>43555</v>
      </c>
      <c r="AE92" s="360">
        <v>43596</v>
      </c>
      <c r="AF92" s="380">
        <v>43621</v>
      </c>
      <c r="AG92" s="380">
        <v>43622</v>
      </c>
      <c r="AH92" s="361">
        <v>43638</v>
      </c>
      <c r="AI92" s="320">
        <v>43642</v>
      </c>
      <c r="AJ92" s="381">
        <v>43671</v>
      </c>
      <c r="AK92" s="372">
        <v>43705</v>
      </c>
      <c r="AL92" s="382">
        <v>43661</v>
      </c>
      <c r="AM92" s="362">
        <v>1</v>
      </c>
    </row>
    <row r="93" spans="1:39" ht="22.5" hidden="1" outlineLevel="1" x14ac:dyDescent="0.25">
      <c r="A93" s="344">
        <v>92</v>
      </c>
      <c r="B93" s="740" t="s">
        <v>1</v>
      </c>
      <c r="C93" s="322" t="s">
        <v>67</v>
      </c>
      <c r="D93" s="745" t="s">
        <v>421</v>
      </c>
      <c r="E93" s="322" t="str">
        <f t="shared" si="5"/>
        <v>B1</v>
      </c>
      <c r="F93" s="322">
        <v>2050</v>
      </c>
      <c r="G93" s="324">
        <v>7500</v>
      </c>
      <c r="H93" s="345" t="s">
        <v>782</v>
      </c>
      <c r="I93" s="750" t="s">
        <v>783</v>
      </c>
      <c r="J93" s="347">
        <v>1</v>
      </c>
      <c r="K93" s="348" t="s">
        <v>776</v>
      </c>
      <c r="L93" s="348">
        <v>4</v>
      </c>
      <c r="M93" s="349">
        <v>3</v>
      </c>
      <c r="N93" s="350" t="s">
        <v>728</v>
      </c>
      <c r="O93" s="351" t="s">
        <v>426</v>
      </c>
      <c r="P93" s="352">
        <v>100</v>
      </c>
      <c r="Q93" s="352">
        <v>75</v>
      </c>
      <c r="R93" s="353" t="s">
        <v>427</v>
      </c>
      <c r="S93" s="354">
        <v>7396</v>
      </c>
      <c r="T93" s="347" t="s">
        <v>784</v>
      </c>
      <c r="U93" s="353" t="s">
        <v>429</v>
      </c>
      <c r="V93" s="350" t="s">
        <v>778</v>
      </c>
      <c r="W93" s="359">
        <v>43492</v>
      </c>
      <c r="X93" s="373">
        <f t="shared" si="6"/>
        <v>41505</v>
      </c>
      <c r="Y93" s="359">
        <v>43472</v>
      </c>
      <c r="Z93" s="371">
        <f t="shared" si="7"/>
        <v>41505</v>
      </c>
      <c r="AA93" s="359">
        <v>43531</v>
      </c>
      <c r="AB93" s="359">
        <v>43502</v>
      </c>
      <c r="AC93" s="355">
        <v>43538</v>
      </c>
      <c r="AD93" s="358">
        <v>43555</v>
      </c>
      <c r="AE93" s="364">
        <v>43596</v>
      </c>
      <c r="AF93" s="376">
        <v>43621</v>
      </c>
      <c r="AG93" s="376">
        <v>43622</v>
      </c>
      <c r="AH93" s="365">
        <v>43638</v>
      </c>
      <c r="AI93" s="359">
        <v>43642</v>
      </c>
      <c r="AJ93" s="377">
        <v>43671</v>
      </c>
      <c r="AK93" s="374">
        <v>43705</v>
      </c>
      <c r="AL93" s="355">
        <v>43654</v>
      </c>
      <c r="AM93" s="366">
        <v>1</v>
      </c>
    </row>
    <row r="94" spans="1:39" ht="22.5" hidden="1" outlineLevel="1" x14ac:dyDescent="0.25">
      <c r="A94" s="301">
        <v>93</v>
      </c>
      <c r="B94" s="739" t="s">
        <v>1</v>
      </c>
      <c r="C94" s="301" t="s">
        <v>67</v>
      </c>
      <c r="D94" s="744" t="s">
        <v>421</v>
      </c>
      <c r="E94" s="301" t="str">
        <f t="shared" si="5"/>
        <v>B3</v>
      </c>
      <c r="F94" s="301">
        <v>2050</v>
      </c>
      <c r="G94" s="303">
        <v>7500</v>
      </c>
      <c r="H94" s="304" t="s">
        <v>785</v>
      </c>
      <c r="I94" s="748" t="s">
        <v>786</v>
      </c>
      <c r="J94" s="306">
        <v>1</v>
      </c>
      <c r="K94" s="307" t="s">
        <v>776</v>
      </c>
      <c r="L94" s="307">
        <v>4</v>
      </c>
      <c r="M94" s="308">
        <v>4</v>
      </c>
      <c r="N94" s="309" t="s">
        <v>521</v>
      </c>
      <c r="O94" s="310" t="s">
        <v>426</v>
      </c>
      <c r="P94" s="311">
        <v>100</v>
      </c>
      <c r="Q94" s="311">
        <v>75</v>
      </c>
      <c r="R94" s="312" t="s">
        <v>427</v>
      </c>
      <c r="S94" s="313">
        <v>7605</v>
      </c>
      <c r="T94" s="306" t="s">
        <v>787</v>
      </c>
      <c r="U94" s="312" t="s">
        <v>429</v>
      </c>
      <c r="V94" s="309" t="s">
        <v>778</v>
      </c>
      <c r="W94" s="320">
        <v>43492</v>
      </c>
      <c r="X94" s="370">
        <f t="shared" si="6"/>
        <v>41505</v>
      </c>
      <c r="Y94" s="320">
        <v>43472</v>
      </c>
      <c r="Z94" s="371">
        <f t="shared" si="7"/>
        <v>41505</v>
      </c>
      <c r="AA94" s="320">
        <v>43541</v>
      </c>
      <c r="AB94" s="320">
        <v>43502</v>
      </c>
      <c r="AC94" s="317">
        <v>43555</v>
      </c>
      <c r="AD94" s="319">
        <v>43555</v>
      </c>
      <c r="AE94" s="360">
        <v>43596</v>
      </c>
      <c r="AF94" s="380">
        <v>43621</v>
      </c>
      <c r="AG94" s="380">
        <v>43622</v>
      </c>
      <c r="AH94" s="361">
        <v>43638</v>
      </c>
      <c r="AI94" s="320">
        <v>43642</v>
      </c>
      <c r="AJ94" s="381">
        <v>43671</v>
      </c>
      <c r="AK94" s="372">
        <v>43705</v>
      </c>
      <c r="AL94" s="382">
        <v>43658</v>
      </c>
      <c r="AM94" s="362">
        <v>1</v>
      </c>
    </row>
    <row r="95" spans="1:39" ht="33.75" hidden="1" outlineLevel="1" x14ac:dyDescent="0.25">
      <c r="A95" s="344">
        <v>94</v>
      </c>
      <c r="B95" s="740" t="s">
        <v>1</v>
      </c>
      <c r="C95" s="322" t="s">
        <v>67</v>
      </c>
      <c r="D95" s="745" t="s">
        <v>788</v>
      </c>
      <c r="E95" s="322" t="str">
        <f t="shared" si="5"/>
        <v>B1</v>
      </c>
      <c r="F95" s="322">
        <v>2050</v>
      </c>
      <c r="G95" s="324">
        <v>10000</v>
      </c>
      <c r="H95" s="345" t="s">
        <v>789</v>
      </c>
      <c r="I95" s="750" t="s">
        <v>790</v>
      </c>
      <c r="J95" s="347">
        <v>1</v>
      </c>
      <c r="K95" s="348" t="s">
        <v>791</v>
      </c>
      <c r="L95" s="348">
        <v>2</v>
      </c>
      <c r="M95" s="349">
        <v>1</v>
      </c>
      <c r="N95" s="350" t="s">
        <v>792</v>
      </c>
      <c r="O95" s="351" t="s">
        <v>624</v>
      </c>
      <c r="P95" s="352">
        <v>100</v>
      </c>
      <c r="Q95" s="352">
        <v>75</v>
      </c>
      <c r="R95" s="353" t="s">
        <v>427</v>
      </c>
      <c r="S95" s="354">
        <v>10100</v>
      </c>
      <c r="T95" s="347" t="s">
        <v>793</v>
      </c>
      <c r="U95" s="353" t="s">
        <v>429</v>
      </c>
      <c r="V95" s="350" t="s">
        <v>746</v>
      </c>
      <c r="W95" s="359">
        <v>43514</v>
      </c>
      <c r="X95" s="383">
        <f t="shared" si="6"/>
        <v>41505</v>
      </c>
      <c r="Y95" s="359">
        <v>43482</v>
      </c>
      <c r="Z95" s="365">
        <v>43527.6</v>
      </c>
      <c r="AA95" s="359">
        <v>43558</v>
      </c>
      <c r="AB95" s="359">
        <v>43558</v>
      </c>
      <c r="AC95" s="356">
        <v>43567</v>
      </c>
      <c r="AD95" s="358">
        <v>43581</v>
      </c>
      <c r="AE95" s="384">
        <v>43760</v>
      </c>
      <c r="AF95" s="374">
        <v>43772</v>
      </c>
      <c r="AG95" s="374">
        <v>43774</v>
      </c>
      <c r="AH95" s="385">
        <v>43778</v>
      </c>
      <c r="AI95" s="377">
        <v>43783</v>
      </c>
      <c r="AJ95" s="377">
        <v>43804</v>
      </c>
      <c r="AK95" s="374">
        <v>43731</v>
      </c>
      <c r="AL95" s="378">
        <v>43784</v>
      </c>
      <c r="AM95" s="366">
        <v>1</v>
      </c>
    </row>
    <row r="96" spans="1:39" ht="33.75" hidden="1" outlineLevel="1" x14ac:dyDescent="0.25">
      <c r="A96" s="301">
        <v>95</v>
      </c>
      <c r="B96" s="739" t="s">
        <v>1</v>
      </c>
      <c r="C96" s="301" t="s">
        <v>67</v>
      </c>
      <c r="D96" s="744" t="s">
        <v>788</v>
      </c>
      <c r="E96" s="301" t="str">
        <f t="shared" si="5"/>
        <v>B1</v>
      </c>
      <c r="F96" s="301">
        <v>2050</v>
      </c>
      <c r="G96" s="303">
        <v>10000</v>
      </c>
      <c r="H96" s="304" t="s">
        <v>794</v>
      </c>
      <c r="I96" s="748" t="s">
        <v>795</v>
      </c>
      <c r="J96" s="306">
        <v>1</v>
      </c>
      <c r="K96" s="307" t="s">
        <v>791</v>
      </c>
      <c r="L96" s="307">
        <v>2</v>
      </c>
      <c r="M96" s="308">
        <v>2</v>
      </c>
      <c r="N96" s="309" t="s">
        <v>792</v>
      </c>
      <c r="O96" s="310" t="s">
        <v>624</v>
      </c>
      <c r="P96" s="311">
        <v>100</v>
      </c>
      <c r="Q96" s="311">
        <v>75</v>
      </c>
      <c r="R96" s="312" t="s">
        <v>427</v>
      </c>
      <c r="S96" s="313">
        <v>10100</v>
      </c>
      <c r="T96" s="306" t="s">
        <v>793</v>
      </c>
      <c r="U96" s="312" t="s">
        <v>429</v>
      </c>
      <c r="V96" s="309" t="s">
        <v>746</v>
      </c>
      <c r="W96" s="320">
        <v>43514</v>
      </c>
      <c r="X96" s="386">
        <f t="shared" si="6"/>
        <v>41505</v>
      </c>
      <c r="Y96" s="320">
        <v>43482</v>
      </c>
      <c r="Z96" s="361">
        <v>43527.6</v>
      </c>
      <c r="AA96" s="320">
        <v>43569</v>
      </c>
      <c r="AB96" s="320">
        <v>43558</v>
      </c>
      <c r="AC96" s="317">
        <v>43581</v>
      </c>
      <c r="AD96" s="319">
        <v>43581</v>
      </c>
      <c r="AE96" s="387">
        <v>43760</v>
      </c>
      <c r="AF96" s="372">
        <v>43772</v>
      </c>
      <c r="AG96" s="372">
        <v>43773</v>
      </c>
      <c r="AH96" s="388">
        <v>43781</v>
      </c>
      <c r="AI96" s="381">
        <v>43783</v>
      </c>
      <c r="AJ96" s="381">
        <v>43804</v>
      </c>
      <c r="AK96" s="372">
        <v>43731</v>
      </c>
      <c r="AL96" s="382">
        <v>43784</v>
      </c>
      <c r="AM96" s="362">
        <v>1</v>
      </c>
    </row>
    <row r="97" spans="1:41" ht="33.75" hidden="1" outlineLevel="1" x14ac:dyDescent="0.25">
      <c r="A97" s="344">
        <v>96</v>
      </c>
      <c r="B97" s="740" t="s">
        <v>1</v>
      </c>
      <c r="C97" s="322" t="s">
        <v>67</v>
      </c>
      <c r="D97" s="745" t="s">
        <v>788</v>
      </c>
      <c r="E97" s="322" t="str">
        <f t="shared" si="5"/>
        <v>B1</v>
      </c>
      <c r="F97" s="322">
        <v>2050</v>
      </c>
      <c r="G97" s="324">
        <v>10000</v>
      </c>
      <c r="H97" s="345" t="s">
        <v>796</v>
      </c>
      <c r="I97" s="750" t="s">
        <v>797</v>
      </c>
      <c r="J97" s="347">
        <v>1</v>
      </c>
      <c r="K97" s="348" t="s">
        <v>798</v>
      </c>
      <c r="L97" s="348">
        <v>4</v>
      </c>
      <c r="M97" s="349">
        <v>1</v>
      </c>
      <c r="N97" s="350" t="s">
        <v>425</v>
      </c>
      <c r="O97" s="351" t="s">
        <v>492</v>
      </c>
      <c r="P97" s="352">
        <v>100</v>
      </c>
      <c r="Q97" s="352">
        <v>75</v>
      </c>
      <c r="R97" s="353" t="s">
        <v>427</v>
      </c>
      <c r="S97" s="354">
        <v>11700</v>
      </c>
      <c r="T97" s="347" t="s">
        <v>793</v>
      </c>
      <c r="U97" s="353" t="s">
        <v>429</v>
      </c>
      <c r="V97" s="350" t="s">
        <v>799</v>
      </c>
      <c r="W97" s="359">
        <v>43570</v>
      </c>
      <c r="X97" s="359">
        <v>43464.4</v>
      </c>
      <c r="Y97" s="359">
        <v>43494.8</v>
      </c>
      <c r="Z97" s="365">
        <v>43555.6</v>
      </c>
      <c r="AA97" s="359">
        <v>43586</v>
      </c>
      <c r="AB97" s="359">
        <v>43586</v>
      </c>
      <c r="AC97" s="356">
        <v>43598</v>
      </c>
      <c r="AD97" s="358">
        <v>43650</v>
      </c>
      <c r="AE97" s="384">
        <v>43664</v>
      </c>
      <c r="AF97" s="374">
        <v>43695</v>
      </c>
      <c r="AG97" s="374">
        <v>43701</v>
      </c>
      <c r="AH97" s="385">
        <v>43712</v>
      </c>
      <c r="AI97" s="377">
        <v>43717</v>
      </c>
      <c r="AJ97" s="377">
        <v>43766</v>
      </c>
      <c r="AK97" s="374">
        <v>43800</v>
      </c>
      <c r="AL97" s="378">
        <v>43721</v>
      </c>
      <c r="AM97" s="366">
        <v>1</v>
      </c>
    </row>
    <row r="98" spans="1:41" ht="33.75" hidden="1" outlineLevel="1" x14ac:dyDescent="0.25">
      <c r="A98" s="301">
        <v>97</v>
      </c>
      <c r="B98" s="739" t="s">
        <v>1</v>
      </c>
      <c r="C98" s="301" t="s">
        <v>67</v>
      </c>
      <c r="D98" s="744" t="s">
        <v>788</v>
      </c>
      <c r="E98" s="301" t="str">
        <f t="shared" si="5"/>
        <v>B3</v>
      </c>
      <c r="F98" s="301">
        <v>2050</v>
      </c>
      <c r="G98" s="303">
        <v>10000</v>
      </c>
      <c r="H98" s="304" t="s">
        <v>800</v>
      </c>
      <c r="I98" s="748" t="s">
        <v>801</v>
      </c>
      <c r="J98" s="306">
        <v>1</v>
      </c>
      <c r="K98" s="307" t="s">
        <v>798</v>
      </c>
      <c r="L98" s="307">
        <v>4</v>
      </c>
      <c r="M98" s="308">
        <v>2</v>
      </c>
      <c r="N98" s="309" t="s">
        <v>521</v>
      </c>
      <c r="O98" s="310" t="s">
        <v>492</v>
      </c>
      <c r="P98" s="311">
        <v>100</v>
      </c>
      <c r="Q98" s="311">
        <v>75</v>
      </c>
      <c r="R98" s="312" t="s">
        <v>427</v>
      </c>
      <c r="S98" s="313">
        <v>11700</v>
      </c>
      <c r="T98" s="306" t="s">
        <v>793</v>
      </c>
      <c r="U98" s="312" t="s">
        <v>429</v>
      </c>
      <c r="V98" s="309" t="s">
        <v>799</v>
      </c>
      <c r="W98" s="320">
        <v>43570</v>
      </c>
      <c r="X98" s="320">
        <v>43464.4</v>
      </c>
      <c r="Y98" s="320">
        <v>43494.8</v>
      </c>
      <c r="Z98" s="361">
        <v>43555.6</v>
      </c>
      <c r="AA98" s="320">
        <v>43598</v>
      </c>
      <c r="AB98" s="320">
        <v>43586</v>
      </c>
      <c r="AC98" s="317">
        <v>43613</v>
      </c>
      <c r="AD98" s="319">
        <v>43650</v>
      </c>
      <c r="AE98" s="387">
        <v>43664</v>
      </c>
      <c r="AF98" s="372">
        <v>43695</v>
      </c>
      <c r="AG98" s="372">
        <v>43696</v>
      </c>
      <c r="AH98" s="388">
        <v>43712</v>
      </c>
      <c r="AI98" s="381">
        <v>43717</v>
      </c>
      <c r="AJ98" s="381">
        <v>43766</v>
      </c>
      <c r="AK98" s="372">
        <v>43800</v>
      </c>
      <c r="AL98" s="382">
        <v>43718</v>
      </c>
      <c r="AM98" s="362">
        <v>1</v>
      </c>
    </row>
    <row r="99" spans="1:41" ht="33.75" hidden="1" outlineLevel="1" collapsed="1" x14ac:dyDescent="0.25">
      <c r="A99" s="389">
        <v>98</v>
      </c>
      <c r="B99" s="741" t="s">
        <v>1</v>
      </c>
      <c r="C99" s="390" t="s">
        <v>67</v>
      </c>
      <c r="D99" s="745" t="s">
        <v>788</v>
      </c>
      <c r="E99" s="390" t="str">
        <f t="shared" si="5"/>
        <v>B3</v>
      </c>
      <c r="F99" s="390">
        <v>2050</v>
      </c>
      <c r="G99" s="391">
        <v>10000</v>
      </c>
      <c r="H99" s="392" t="s">
        <v>802</v>
      </c>
      <c r="I99" s="751" t="s">
        <v>803</v>
      </c>
      <c r="J99" s="394">
        <v>1</v>
      </c>
      <c r="K99" s="395" t="s">
        <v>798</v>
      </c>
      <c r="L99" s="395">
        <v>4</v>
      </c>
      <c r="M99" s="396">
        <v>3</v>
      </c>
      <c r="N99" s="397" t="s">
        <v>521</v>
      </c>
      <c r="O99" s="398" t="s">
        <v>492</v>
      </c>
      <c r="P99" s="399">
        <v>100</v>
      </c>
      <c r="Q99" s="399">
        <v>75</v>
      </c>
      <c r="R99" s="400" t="s">
        <v>427</v>
      </c>
      <c r="S99" s="401">
        <v>11700</v>
      </c>
      <c r="T99" s="394" t="s">
        <v>793</v>
      </c>
      <c r="U99" s="400" t="s">
        <v>429</v>
      </c>
      <c r="V99" s="397" t="s">
        <v>799</v>
      </c>
      <c r="W99" s="402">
        <v>43570</v>
      </c>
      <c r="X99" s="402">
        <v>43464.4</v>
      </c>
      <c r="Y99" s="402">
        <v>43494.8</v>
      </c>
      <c r="Z99" s="403">
        <v>43555.6</v>
      </c>
      <c r="AA99" s="402">
        <v>43614</v>
      </c>
      <c r="AB99" s="402">
        <v>43586</v>
      </c>
      <c r="AC99" s="404">
        <v>43629</v>
      </c>
      <c r="AD99" s="404">
        <v>43650</v>
      </c>
      <c r="AE99" s="405">
        <v>43664</v>
      </c>
      <c r="AF99" s="406">
        <v>43695</v>
      </c>
      <c r="AG99" s="406">
        <v>43706</v>
      </c>
      <c r="AH99" s="407">
        <v>43709</v>
      </c>
      <c r="AI99" s="408">
        <v>43717</v>
      </c>
      <c r="AJ99" s="408">
        <v>43766</v>
      </c>
      <c r="AK99" s="406">
        <v>43799</v>
      </c>
      <c r="AL99" s="378">
        <v>43718</v>
      </c>
      <c r="AM99" s="366">
        <v>1</v>
      </c>
    </row>
    <row r="100" spans="1:41" ht="33.75" hidden="1" outlineLevel="1" x14ac:dyDescent="0.25">
      <c r="A100" s="301">
        <v>99</v>
      </c>
      <c r="B100" s="739" t="s">
        <v>1</v>
      </c>
      <c r="C100" s="301" t="s">
        <v>67</v>
      </c>
      <c r="D100" s="744" t="s">
        <v>788</v>
      </c>
      <c r="E100" s="301" t="str">
        <f t="shared" si="5"/>
        <v>B3</v>
      </c>
      <c r="F100" s="301">
        <v>2050</v>
      </c>
      <c r="G100" s="303">
        <v>10000</v>
      </c>
      <c r="H100" s="304" t="s">
        <v>804</v>
      </c>
      <c r="I100" s="748" t="s">
        <v>805</v>
      </c>
      <c r="J100" s="306">
        <v>1</v>
      </c>
      <c r="K100" s="307" t="s">
        <v>798</v>
      </c>
      <c r="L100" s="307">
        <v>4</v>
      </c>
      <c r="M100" s="308">
        <v>4</v>
      </c>
      <c r="N100" s="309" t="s">
        <v>521</v>
      </c>
      <c r="O100" s="310" t="s">
        <v>492</v>
      </c>
      <c r="P100" s="311">
        <v>100</v>
      </c>
      <c r="Q100" s="311">
        <v>75</v>
      </c>
      <c r="R100" s="312" t="s">
        <v>427</v>
      </c>
      <c r="S100" s="313">
        <v>11700</v>
      </c>
      <c r="T100" s="306" t="s">
        <v>793</v>
      </c>
      <c r="U100" s="312" t="s">
        <v>429</v>
      </c>
      <c r="V100" s="309" t="s">
        <v>799</v>
      </c>
      <c r="W100" s="320">
        <v>43570</v>
      </c>
      <c r="X100" s="316">
        <v>43464.4</v>
      </c>
      <c r="Y100" s="320">
        <v>43494.8</v>
      </c>
      <c r="Z100" s="361">
        <v>43555.6</v>
      </c>
      <c r="AA100" s="320">
        <v>43630</v>
      </c>
      <c r="AB100" s="320">
        <v>43586</v>
      </c>
      <c r="AC100" s="317">
        <v>43642</v>
      </c>
      <c r="AD100" s="317">
        <v>43650</v>
      </c>
      <c r="AE100" s="387">
        <v>43664</v>
      </c>
      <c r="AF100" s="372">
        <v>43695</v>
      </c>
      <c r="AG100" s="372">
        <v>43709</v>
      </c>
      <c r="AH100" s="388">
        <v>43714</v>
      </c>
      <c r="AI100" s="381">
        <v>43717</v>
      </c>
      <c r="AJ100" s="381">
        <v>43766</v>
      </c>
      <c r="AK100" s="372">
        <v>43800</v>
      </c>
      <c r="AL100" s="382">
        <v>43718</v>
      </c>
      <c r="AM100" s="362">
        <v>1</v>
      </c>
    </row>
    <row r="101" spans="1:41" collapsed="1" x14ac:dyDescent="0.25">
      <c r="A101" s="344">
        <v>100</v>
      </c>
      <c r="B101" s="740" t="s">
        <v>1</v>
      </c>
      <c r="C101" s="322" t="s">
        <v>67</v>
      </c>
      <c r="D101" s="734" t="str">
        <f>IFERROR(INDEX(dnc_capex_drivers!$1:$1048576, MATCH(live_ds!$I101,dnc_capex_drivers!$B:$B,0),MATCH("CAPEX SCENARIO",dnc_capex_drivers!$1:$1,0)),
INDEX(asset_level_drivers!$1:$1048576, MATCH("CAPEX SCENARIO",asset_level_drivers!$A:$A,0),MATCH(live_ds!$B101,asset_level_drivers!$1:$1,0)))</f>
        <v>WANORECK A PU N131HM</v>
      </c>
      <c r="E101" s="322" t="str">
        <f t="shared" si="5"/>
        <v>GENERIC</v>
      </c>
      <c r="F101" s="322">
        <v>2050</v>
      </c>
      <c r="G101" s="410">
        <f>+INDEX(dnc_capex_drivers!$C$2:$C$1048576,MATCH(live_ds!$D101,dnc_capex_drivers!$B$2:$B$1048576,0),1)</f>
        <v>10100</v>
      </c>
      <c r="H101" s="345" t="s">
        <v>806</v>
      </c>
      <c r="I101" s="750" t="s">
        <v>21</v>
      </c>
      <c r="J101" s="394">
        <v>1</v>
      </c>
      <c r="K101" s="411" t="s">
        <v>807</v>
      </c>
      <c r="L101" s="348">
        <v>3</v>
      </c>
      <c r="M101" s="349">
        <v>1</v>
      </c>
      <c r="N101" s="397" t="s">
        <v>808</v>
      </c>
      <c r="O101" s="351" t="s">
        <v>624</v>
      </c>
      <c r="P101" s="352">
        <v>100</v>
      </c>
      <c r="Q101" s="352">
        <v>75</v>
      </c>
      <c r="R101" s="353" t="s">
        <v>427</v>
      </c>
      <c r="S101" s="354">
        <v>10100</v>
      </c>
      <c r="T101" s="347" t="s">
        <v>793</v>
      </c>
      <c r="U101" s="353" t="s">
        <v>429</v>
      </c>
      <c r="V101" s="350" t="s">
        <v>663</v>
      </c>
      <c r="W101" s="412">
        <v>43733</v>
      </c>
      <c r="X101" s="412">
        <v>43661</v>
      </c>
      <c r="Y101" s="412">
        <v>43698</v>
      </c>
      <c r="Z101" s="413">
        <v>43693</v>
      </c>
      <c r="AA101" s="414">
        <v>43767</v>
      </c>
      <c r="AB101" s="414">
        <v>43767</v>
      </c>
      <c r="AC101" s="415">
        <v>43785</v>
      </c>
      <c r="AD101" s="416">
        <v>43825</v>
      </c>
      <c r="AE101" s="417">
        <v>43832</v>
      </c>
      <c r="AF101" s="412">
        <v>43854</v>
      </c>
      <c r="AG101" s="412">
        <v>43857</v>
      </c>
      <c r="AH101" s="413">
        <v>43871</v>
      </c>
      <c r="AI101" s="418">
        <v>43873</v>
      </c>
      <c r="AJ101" s="414">
        <v>43891</v>
      </c>
      <c r="AK101" s="412">
        <v>43961</v>
      </c>
      <c r="AL101" s="412">
        <v>43874</v>
      </c>
      <c r="AM101" s="366">
        <v>1</v>
      </c>
    </row>
    <row r="102" spans="1:41" x14ac:dyDescent="0.25">
      <c r="A102" s="301">
        <v>101</v>
      </c>
      <c r="B102" s="739" t="s">
        <v>1</v>
      </c>
      <c r="C102" s="301" t="s">
        <v>67</v>
      </c>
      <c r="D102" s="735" t="str">
        <f>IFERROR(INDEX(dnc_capex_drivers!$1:$1048576, MATCH(live_ds!$I102,dnc_capex_drivers!$B:$B,0),MATCH("CAPEX SCENARIO",dnc_capex_drivers!$1:$1,0)),
INDEX(asset_level_drivers!$1:$1048576, MATCH("CAPEX SCENARIO",asset_level_drivers!$A:$A,0),MATCH(live_ds!$B102,asset_level_drivers!$1:$1,0)))</f>
        <v>WANORECK B PU N133HM</v>
      </c>
      <c r="E102" s="301" t="str">
        <f t="shared" si="5"/>
        <v>GENERIC</v>
      </c>
      <c r="F102" s="301">
        <v>2050</v>
      </c>
      <c r="G102" s="420">
        <f>+INDEX(dnc_capex_drivers!$C$2:$C$1048576,MATCH(live_ds!$D102,dnc_capex_drivers!$B$2:$B$1048576,0),1)</f>
        <v>10100</v>
      </c>
      <c r="H102" s="304" t="s">
        <v>809</v>
      </c>
      <c r="I102" s="748" t="s">
        <v>273</v>
      </c>
      <c r="J102" s="421">
        <v>1</v>
      </c>
      <c r="K102" s="422" t="s">
        <v>807</v>
      </c>
      <c r="L102" s="307">
        <v>3</v>
      </c>
      <c r="M102" s="308">
        <v>2</v>
      </c>
      <c r="N102" s="423" t="s">
        <v>808</v>
      </c>
      <c r="O102" s="310" t="s">
        <v>624</v>
      </c>
      <c r="P102" s="311">
        <v>100</v>
      </c>
      <c r="Q102" s="311">
        <v>75</v>
      </c>
      <c r="R102" s="312" t="s">
        <v>427</v>
      </c>
      <c r="S102" s="313">
        <v>10100</v>
      </c>
      <c r="T102" s="306" t="s">
        <v>793</v>
      </c>
      <c r="U102" s="312" t="s">
        <v>429</v>
      </c>
      <c r="V102" s="309" t="s">
        <v>663</v>
      </c>
      <c r="W102" s="424">
        <v>43733</v>
      </c>
      <c r="X102" s="424">
        <v>43661</v>
      </c>
      <c r="Y102" s="425">
        <v>43699</v>
      </c>
      <c r="Z102" s="426">
        <v>43693</v>
      </c>
      <c r="AA102" s="425">
        <v>43789</v>
      </c>
      <c r="AB102" s="425">
        <v>43767</v>
      </c>
      <c r="AC102" s="427">
        <v>43805</v>
      </c>
      <c r="AD102" s="427">
        <v>43825</v>
      </c>
      <c r="AE102" s="428">
        <v>43832</v>
      </c>
      <c r="AF102" s="424">
        <v>43854</v>
      </c>
      <c r="AG102" s="424">
        <v>43857</v>
      </c>
      <c r="AH102" s="426">
        <v>43871</v>
      </c>
      <c r="AI102" s="418">
        <v>43873</v>
      </c>
      <c r="AJ102" s="425">
        <v>43891</v>
      </c>
      <c r="AK102" s="424">
        <v>43961</v>
      </c>
      <c r="AL102" s="424">
        <v>43874</v>
      </c>
      <c r="AM102" s="362">
        <v>1</v>
      </c>
    </row>
    <row r="103" spans="1:41" x14ac:dyDescent="0.25">
      <c r="A103" s="344">
        <v>102</v>
      </c>
      <c r="B103" s="740" t="s">
        <v>1</v>
      </c>
      <c r="C103" s="322" t="s">
        <v>67</v>
      </c>
      <c r="D103" s="734" t="str">
        <f>IFERROR(INDEX(dnc_capex_drivers!$1:$1048576, MATCH(live_ds!$I103,dnc_capex_drivers!$B:$B,0),MATCH("CAPEX SCENARIO",dnc_capex_drivers!$1:$1,0)),
INDEX(asset_level_drivers!$1:$1048576, MATCH("CAPEX SCENARIO",asset_level_drivers!$A:$A,0),MATCH(live_ds!$B103,asset_level_drivers!$1:$1,0)))</f>
        <v>WANORECK B PU N134HM</v>
      </c>
      <c r="E103" s="322" t="str">
        <f t="shared" si="5"/>
        <v>GENERIC</v>
      </c>
      <c r="F103" s="322">
        <v>2050</v>
      </c>
      <c r="G103" s="410">
        <f>+INDEX(dnc_capex_drivers!$C$2:$C$1048576,MATCH(live_ds!$D103,dnc_capex_drivers!$B$2:$B$1048576,0),1)</f>
        <v>10100</v>
      </c>
      <c r="H103" s="345" t="s">
        <v>810</v>
      </c>
      <c r="I103" s="750" t="s">
        <v>274</v>
      </c>
      <c r="J103" s="394">
        <v>1</v>
      </c>
      <c r="K103" s="411" t="s">
        <v>807</v>
      </c>
      <c r="L103" s="348">
        <v>3</v>
      </c>
      <c r="M103" s="349">
        <v>3</v>
      </c>
      <c r="N103" s="397" t="s">
        <v>808</v>
      </c>
      <c r="O103" s="351" t="s">
        <v>624</v>
      </c>
      <c r="P103" s="352">
        <v>100</v>
      </c>
      <c r="Q103" s="352">
        <v>75</v>
      </c>
      <c r="R103" s="353" t="s">
        <v>427</v>
      </c>
      <c r="S103" s="354">
        <v>10100</v>
      </c>
      <c r="T103" s="347" t="s">
        <v>793</v>
      </c>
      <c r="U103" s="353" t="s">
        <v>429</v>
      </c>
      <c r="V103" s="350" t="s">
        <v>663</v>
      </c>
      <c r="W103" s="412">
        <v>43733</v>
      </c>
      <c r="X103" s="412">
        <v>43661</v>
      </c>
      <c r="Y103" s="412">
        <v>43699</v>
      </c>
      <c r="Z103" s="413">
        <v>43693</v>
      </c>
      <c r="AA103" s="414">
        <v>43809</v>
      </c>
      <c r="AB103" s="414">
        <v>43767</v>
      </c>
      <c r="AC103" s="415">
        <v>43822</v>
      </c>
      <c r="AD103" s="416">
        <v>43825</v>
      </c>
      <c r="AE103" s="417">
        <v>43832</v>
      </c>
      <c r="AF103" s="412">
        <v>43854</v>
      </c>
      <c r="AG103" s="412">
        <v>43857</v>
      </c>
      <c r="AH103" s="413">
        <v>43871</v>
      </c>
      <c r="AI103" s="418">
        <v>43873</v>
      </c>
      <c r="AJ103" s="414">
        <v>43891</v>
      </c>
      <c r="AK103" s="412">
        <v>43961</v>
      </c>
      <c r="AL103" s="412">
        <v>43873</v>
      </c>
      <c r="AM103" s="366">
        <v>1</v>
      </c>
    </row>
    <row r="104" spans="1:41" x14ac:dyDescent="0.25">
      <c r="A104" s="301">
        <v>104</v>
      </c>
      <c r="B104" s="739" t="s">
        <v>1</v>
      </c>
      <c r="C104" s="301" t="s">
        <v>67</v>
      </c>
      <c r="D104" s="735" t="str">
        <f>IFERROR(INDEX(dnc_capex_drivers!$1:$1048576, MATCH(live_ds!$I104,dnc_capex_drivers!$B:$B,0),MATCH("CAPEX SCENARIO",dnc_capex_drivers!$1:$1,0)),
INDEX(asset_level_drivers!$1:$1048576, MATCH("CAPEX SCENARIO",asset_level_drivers!$A:$A,0),MATCH(live_ds!$B104,asset_level_drivers!$1:$1,0)))</f>
        <v>HALCOMB A S271HU</v>
      </c>
      <c r="E104" s="301" t="str">
        <f t="shared" si="5"/>
        <v>GENERIC</v>
      </c>
      <c r="F104" s="301">
        <v>2050</v>
      </c>
      <c r="G104" s="420">
        <f>+INDEX(dnc_capex_drivers!$C$2:$C$1048576,MATCH(live_ds!$D104,dnc_capex_drivers!$B$2:$B$1048576,0),1)</f>
        <v>10300</v>
      </c>
      <c r="H104" s="304" t="s">
        <v>811</v>
      </c>
      <c r="I104" s="748" t="s">
        <v>275</v>
      </c>
      <c r="J104" s="394">
        <v>1</v>
      </c>
      <c r="K104" s="476" t="s">
        <v>812</v>
      </c>
      <c r="L104" s="477">
        <v>2</v>
      </c>
      <c r="M104" s="478">
        <v>1</v>
      </c>
      <c r="N104" s="479" t="s">
        <v>808</v>
      </c>
      <c r="O104" s="310" t="s">
        <v>624</v>
      </c>
      <c r="P104" s="311">
        <v>100</v>
      </c>
      <c r="Q104" s="311">
        <v>75</v>
      </c>
      <c r="R104" s="480" t="s">
        <v>427</v>
      </c>
      <c r="S104" s="313">
        <v>10300</v>
      </c>
      <c r="T104" s="306" t="s">
        <v>793</v>
      </c>
      <c r="U104" s="312" t="s">
        <v>429</v>
      </c>
      <c r="V104" s="309" t="s">
        <v>626</v>
      </c>
      <c r="W104" s="424">
        <v>43804</v>
      </c>
      <c r="X104" s="424">
        <v>43707.4</v>
      </c>
      <c r="Y104" s="425">
        <v>43725</v>
      </c>
      <c r="Z104" s="426">
        <v>43798.6</v>
      </c>
      <c r="AA104" s="425">
        <v>43829</v>
      </c>
      <c r="AB104" s="425">
        <v>43829</v>
      </c>
      <c r="AC104" s="427">
        <v>43837</v>
      </c>
      <c r="AD104" s="427">
        <v>43869</v>
      </c>
      <c r="AE104" s="428">
        <v>44048</v>
      </c>
      <c r="AF104" s="424">
        <v>44060</v>
      </c>
      <c r="AG104" s="424">
        <v>44062</v>
      </c>
      <c r="AH104" s="426">
        <v>44068</v>
      </c>
      <c r="AI104" s="418">
        <v>44083</v>
      </c>
      <c r="AJ104" s="425">
        <v>44097</v>
      </c>
      <c r="AK104" s="424">
        <v>44019</v>
      </c>
      <c r="AL104" s="424">
        <v>44097</v>
      </c>
      <c r="AM104" s="362">
        <v>1</v>
      </c>
    </row>
    <row r="105" spans="1:41" x14ac:dyDescent="0.25">
      <c r="A105" s="344">
        <v>106</v>
      </c>
      <c r="B105" s="740" t="s">
        <v>1</v>
      </c>
      <c r="C105" s="322" t="s">
        <v>67</v>
      </c>
      <c r="D105" s="734" t="str">
        <f>IFERROR(INDEX(dnc_capex_drivers!$1:$1048576, MATCH(live_ds!$I105,dnc_capex_drivers!$B:$B,0),MATCH("CAPEX SCENARIO",dnc_capex_drivers!$1:$1,0)),
INDEX(asset_level_drivers!$1:$1048576, MATCH("CAPEX SCENARIO",asset_level_drivers!$A:$A,0),MATCH(live_ds!$B105,asset_level_drivers!$1:$1,0)))</f>
        <v>HALCOMB A S288HM</v>
      </c>
      <c r="E105" s="322" t="str">
        <f t="shared" si="5"/>
        <v>GENERIC</v>
      </c>
      <c r="F105" s="322">
        <v>2050</v>
      </c>
      <c r="G105" s="410">
        <f>+INDEX(dnc_capex_drivers!$C$2:$C$1048576,MATCH(live_ds!$D105,dnc_capex_drivers!$B$2:$B$1048576,0),1)</f>
        <v>8900</v>
      </c>
      <c r="H105" s="345" t="s">
        <v>813</v>
      </c>
      <c r="I105" s="750" t="s">
        <v>276</v>
      </c>
      <c r="J105" s="421">
        <v>1</v>
      </c>
      <c r="K105" s="411" t="s">
        <v>812</v>
      </c>
      <c r="L105" s="348">
        <v>2</v>
      </c>
      <c r="M105" s="349">
        <v>2</v>
      </c>
      <c r="N105" s="423" t="s">
        <v>808</v>
      </c>
      <c r="O105" s="351" t="s">
        <v>624</v>
      </c>
      <c r="P105" s="352">
        <v>100</v>
      </c>
      <c r="Q105" s="352">
        <v>75</v>
      </c>
      <c r="R105" s="400" t="s">
        <v>427</v>
      </c>
      <c r="S105" s="354">
        <v>8900</v>
      </c>
      <c r="T105" s="347" t="s">
        <v>793</v>
      </c>
      <c r="U105" s="353" t="s">
        <v>429</v>
      </c>
      <c r="V105" s="350" t="s">
        <v>626</v>
      </c>
      <c r="W105" s="412">
        <v>43804</v>
      </c>
      <c r="X105" s="412">
        <v>43707.4</v>
      </c>
      <c r="Y105" s="412">
        <v>43725</v>
      </c>
      <c r="Z105" s="413">
        <v>43798.6</v>
      </c>
      <c r="AA105" s="414">
        <v>43838</v>
      </c>
      <c r="AB105" s="414">
        <v>43829</v>
      </c>
      <c r="AC105" s="415">
        <v>43849</v>
      </c>
      <c r="AD105" s="416">
        <v>43869</v>
      </c>
      <c r="AE105" s="417">
        <v>43904</v>
      </c>
      <c r="AF105" s="412">
        <v>43914</v>
      </c>
      <c r="AG105" s="412">
        <v>43917</v>
      </c>
      <c r="AH105" s="413">
        <v>43923</v>
      </c>
      <c r="AI105" s="418">
        <v>43924</v>
      </c>
      <c r="AJ105" s="414">
        <v>43938</v>
      </c>
      <c r="AK105" s="412">
        <v>44013</v>
      </c>
      <c r="AL105" s="412">
        <v>43925</v>
      </c>
      <c r="AM105" s="366">
        <v>1</v>
      </c>
    </row>
    <row r="106" spans="1:41" x14ac:dyDescent="0.25">
      <c r="A106" s="301">
        <v>110</v>
      </c>
      <c r="B106" s="739" t="s">
        <v>1</v>
      </c>
      <c r="C106" s="301" t="s">
        <v>67</v>
      </c>
      <c r="D106" s="735" t="str">
        <f>IFERROR(INDEX(dnc_capex_drivers!$1:$1048576, MATCH(live_ds!$I106,dnc_capex_drivers!$B:$B,0),MATCH("CAPEX SCENARIO",dnc_capex_drivers!$1:$1,0)),
INDEX(asset_level_drivers!$1:$1048576, MATCH("CAPEX SCENARIO",asset_level_drivers!$A:$A,0),MATCH(live_ds!$B106,asset_level_drivers!$1:$1,0)))</f>
        <v>HALCOMB A S287HU</v>
      </c>
      <c r="E106" s="301" t="str">
        <f t="shared" si="5"/>
        <v>GENERIC</v>
      </c>
      <c r="F106" s="301">
        <v>2050</v>
      </c>
      <c r="G106" s="420">
        <f>+INDEX(dnc_capex_drivers!$C$2:$C$1048576,MATCH(live_ds!$D106,dnc_capex_drivers!$B$2:$B$1048576,0),1)</f>
        <v>8900</v>
      </c>
      <c r="H106" s="304" t="s">
        <v>814</v>
      </c>
      <c r="I106" s="748" t="s">
        <v>277</v>
      </c>
      <c r="J106" s="394">
        <v>1</v>
      </c>
      <c r="K106" s="476" t="s">
        <v>812</v>
      </c>
      <c r="L106" s="477">
        <v>2</v>
      </c>
      <c r="M106" s="478">
        <v>1</v>
      </c>
      <c r="N106" s="479" t="s">
        <v>808</v>
      </c>
      <c r="O106" s="310" t="s">
        <v>624</v>
      </c>
      <c r="P106" s="311">
        <v>100</v>
      </c>
      <c r="Q106" s="311">
        <v>75</v>
      </c>
      <c r="R106" s="480" t="s">
        <v>427</v>
      </c>
      <c r="S106" s="313">
        <v>8900</v>
      </c>
      <c r="T106" s="306" t="s">
        <v>793</v>
      </c>
      <c r="U106" s="312" t="s">
        <v>429</v>
      </c>
      <c r="V106" s="309" t="s">
        <v>626</v>
      </c>
      <c r="W106" s="424">
        <v>43804</v>
      </c>
      <c r="X106" s="424">
        <v>43707.4</v>
      </c>
      <c r="Y106" s="425">
        <v>43725</v>
      </c>
      <c r="Z106" s="426">
        <v>43798.6</v>
      </c>
      <c r="AA106" s="425">
        <v>43851</v>
      </c>
      <c r="AB106" s="425">
        <v>43829</v>
      </c>
      <c r="AC106" s="427">
        <v>43856</v>
      </c>
      <c r="AD106" s="427">
        <v>43869</v>
      </c>
      <c r="AE106" s="428">
        <v>44048</v>
      </c>
      <c r="AF106" s="424">
        <v>44060</v>
      </c>
      <c r="AG106" s="424">
        <v>44062</v>
      </c>
      <c r="AH106" s="426">
        <v>44068</v>
      </c>
      <c r="AI106" s="418">
        <v>44070</v>
      </c>
      <c r="AJ106" s="425">
        <v>44097</v>
      </c>
      <c r="AK106" s="424">
        <v>44019</v>
      </c>
      <c r="AL106" s="424">
        <v>44071</v>
      </c>
      <c r="AM106" s="362">
        <v>1</v>
      </c>
    </row>
    <row r="107" spans="1:41" x14ac:dyDescent="0.25">
      <c r="A107" s="344">
        <v>111</v>
      </c>
      <c r="B107" s="740" t="s">
        <v>1</v>
      </c>
      <c r="C107" s="322" t="s">
        <v>67</v>
      </c>
      <c r="D107" s="734" t="str">
        <f>IFERROR(INDEX(dnc_capex_drivers!$1:$1048576, MATCH(live_ds!$I107,dnc_capex_drivers!$B:$B,0),MATCH("CAPEX SCENARIO",dnc_capex_drivers!$1:$1,0)),
INDEX(asset_level_drivers!$1:$1048576, MATCH("CAPEX SCENARIO",asset_level_drivers!$A:$A,0),MATCH(live_ds!$B107,asset_level_drivers!$1:$1,0)))</f>
        <v>HALCOMB A S286HD</v>
      </c>
      <c r="E107" s="322" t="str">
        <f t="shared" si="5"/>
        <v>GENERIC</v>
      </c>
      <c r="F107" s="322">
        <v>2050</v>
      </c>
      <c r="G107" s="410">
        <f>+INDEX(dnc_capex_drivers!$C$2:$C$1048576,MATCH(live_ds!$D107,dnc_capex_drivers!$B$2:$B$1048576,0),1)</f>
        <v>8900</v>
      </c>
      <c r="H107" s="345" t="s">
        <v>815</v>
      </c>
      <c r="I107" s="750" t="s">
        <v>278</v>
      </c>
      <c r="J107" s="421">
        <v>1</v>
      </c>
      <c r="K107" s="411" t="s">
        <v>812</v>
      </c>
      <c r="L107" s="348">
        <v>2</v>
      </c>
      <c r="M107" s="349">
        <v>2</v>
      </c>
      <c r="N107" s="423" t="s">
        <v>808</v>
      </c>
      <c r="O107" s="351" t="s">
        <v>624</v>
      </c>
      <c r="P107" s="352">
        <v>100</v>
      </c>
      <c r="Q107" s="352">
        <v>75</v>
      </c>
      <c r="R107" s="400" t="s">
        <v>427</v>
      </c>
      <c r="S107" s="354">
        <v>8900</v>
      </c>
      <c r="T107" s="347" t="s">
        <v>793</v>
      </c>
      <c r="U107" s="353" t="s">
        <v>429</v>
      </c>
      <c r="V107" s="350" t="s">
        <v>626</v>
      </c>
      <c r="W107" s="412">
        <v>43804</v>
      </c>
      <c r="X107" s="412">
        <v>43707.4</v>
      </c>
      <c r="Y107" s="412">
        <v>43725</v>
      </c>
      <c r="Z107" s="413">
        <v>43798.6</v>
      </c>
      <c r="AA107" s="414">
        <v>43859</v>
      </c>
      <c r="AB107" s="414">
        <v>43829</v>
      </c>
      <c r="AC107" s="415">
        <v>43866</v>
      </c>
      <c r="AD107" s="416">
        <v>43869</v>
      </c>
      <c r="AE107" s="417">
        <v>43904</v>
      </c>
      <c r="AF107" s="412">
        <v>43914</v>
      </c>
      <c r="AG107" s="412">
        <v>43917</v>
      </c>
      <c r="AH107" s="413">
        <v>43923</v>
      </c>
      <c r="AI107" s="418">
        <v>43924</v>
      </c>
      <c r="AJ107" s="414">
        <v>43938</v>
      </c>
      <c r="AK107" s="412">
        <v>44013</v>
      </c>
      <c r="AL107" s="412">
        <v>43925</v>
      </c>
      <c r="AM107" s="366">
        <v>1</v>
      </c>
    </row>
    <row r="108" spans="1:41" x14ac:dyDescent="0.25">
      <c r="A108" s="301">
        <v>112</v>
      </c>
      <c r="B108" s="739" t="s">
        <v>1</v>
      </c>
      <c r="C108" s="301" t="s">
        <v>67</v>
      </c>
      <c r="D108" s="735" t="str">
        <f>IFERROR(INDEX(dnc_capex_drivers!$1:$1048576, MATCH(live_ds!$I108,dnc_capex_drivers!$B:$B,0),MATCH("CAPEX SCENARIO",dnc_capex_drivers!$1:$1,0)),
INDEX(asset_level_drivers!$1:$1048576, MATCH("CAPEX SCENARIO",asset_level_drivers!$A:$A,0),MATCH(live_ds!$B108,asset_level_drivers!$1:$1,0)))</f>
        <v>HALCOMB A S273HU</v>
      </c>
      <c r="E108" s="301" t="str">
        <f t="shared" si="5"/>
        <v>GENERIC</v>
      </c>
      <c r="F108" s="301">
        <v>2050</v>
      </c>
      <c r="G108" s="420">
        <f>+INDEX(dnc_capex_drivers!$C$2:$C$1048576,MATCH(live_ds!$D108,dnc_capex_drivers!$B$2:$B$1048576,0),1)</f>
        <v>10300</v>
      </c>
      <c r="H108" s="304" t="s">
        <v>816</v>
      </c>
      <c r="I108" s="748" t="s">
        <v>279</v>
      </c>
      <c r="J108" s="394">
        <v>1</v>
      </c>
      <c r="K108" s="422" t="s">
        <v>817</v>
      </c>
      <c r="L108" s="307">
        <v>3</v>
      </c>
      <c r="M108" s="308">
        <v>1</v>
      </c>
      <c r="N108" s="479" t="s">
        <v>808</v>
      </c>
      <c r="O108" s="310" t="s">
        <v>624</v>
      </c>
      <c r="P108" s="311">
        <v>100</v>
      </c>
      <c r="Q108" s="311">
        <v>75</v>
      </c>
      <c r="R108" s="480" t="s">
        <v>427</v>
      </c>
      <c r="S108" s="313">
        <v>10300</v>
      </c>
      <c r="T108" s="306" t="s">
        <v>793</v>
      </c>
      <c r="U108" s="312" t="s">
        <v>429</v>
      </c>
      <c r="V108" s="309" t="s">
        <v>626</v>
      </c>
      <c r="W108" s="424">
        <v>43851</v>
      </c>
      <c r="X108" s="424">
        <v>43751.4</v>
      </c>
      <c r="Y108" s="425">
        <v>43754</v>
      </c>
      <c r="Z108" s="426">
        <v>43842.6</v>
      </c>
      <c r="AA108" s="425">
        <v>43873</v>
      </c>
      <c r="AB108" s="425">
        <v>43873</v>
      </c>
      <c r="AC108" s="427">
        <v>43878</v>
      </c>
      <c r="AD108" s="427">
        <v>43902</v>
      </c>
      <c r="AE108" s="428">
        <v>44063</v>
      </c>
      <c r="AF108" s="424">
        <v>44082</v>
      </c>
      <c r="AG108" s="424">
        <v>44084</v>
      </c>
      <c r="AH108" s="426">
        <v>44094</v>
      </c>
      <c r="AI108" s="418">
        <v>44097</v>
      </c>
      <c r="AJ108" s="425">
        <v>44127</v>
      </c>
      <c r="AK108" s="424">
        <v>44052</v>
      </c>
      <c r="AL108" s="424">
        <v>44098</v>
      </c>
      <c r="AM108" s="362">
        <v>1</v>
      </c>
    </row>
    <row r="109" spans="1:41" x14ac:dyDescent="0.25">
      <c r="A109" s="344">
        <v>113</v>
      </c>
      <c r="B109" s="740" t="s">
        <v>1</v>
      </c>
      <c r="C109" s="322" t="s">
        <v>67</v>
      </c>
      <c r="D109" s="734" t="str">
        <f>IFERROR(INDEX(dnc_capex_drivers!$1:$1048576, MATCH(live_ds!$I109,dnc_capex_drivers!$B:$B,0),MATCH("CAPEX SCENARIO",dnc_capex_drivers!$1:$1,0)),
INDEX(asset_level_drivers!$1:$1048576, MATCH("CAPEX SCENARIO",asset_level_drivers!$A:$A,0),MATCH(live_ds!$B109,asset_level_drivers!$1:$1,0)))</f>
        <v>HALCOMB A S274HM</v>
      </c>
      <c r="E109" s="322" t="str">
        <f t="shared" si="5"/>
        <v>GENERIC</v>
      </c>
      <c r="F109" s="322">
        <v>2050</v>
      </c>
      <c r="G109" s="410">
        <f>+INDEX(dnc_capex_drivers!$C$2:$C$1048576,MATCH(live_ds!$D109,dnc_capex_drivers!$B$2:$B$1048576,0),1)</f>
        <v>10300</v>
      </c>
      <c r="H109" s="345" t="s">
        <v>818</v>
      </c>
      <c r="I109" s="750" t="s">
        <v>280</v>
      </c>
      <c r="J109" s="531">
        <v>1</v>
      </c>
      <c r="K109" s="411" t="s">
        <v>817</v>
      </c>
      <c r="L109" s="348">
        <v>3</v>
      </c>
      <c r="M109" s="349">
        <v>2</v>
      </c>
      <c r="N109" s="423" t="s">
        <v>808</v>
      </c>
      <c r="O109" s="351" t="s">
        <v>624</v>
      </c>
      <c r="P109" s="352">
        <v>100</v>
      </c>
      <c r="Q109" s="352">
        <v>75</v>
      </c>
      <c r="R109" s="400" t="s">
        <v>427</v>
      </c>
      <c r="S109" s="354">
        <v>10300</v>
      </c>
      <c r="T109" s="347" t="s">
        <v>793</v>
      </c>
      <c r="U109" s="353" t="s">
        <v>429</v>
      </c>
      <c r="V109" s="350" t="s">
        <v>626</v>
      </c>
      <c r="W109" s="412">
        <v>43851</v>
      </c>
      <c r="X109" s="412">
        <v>43751.4</v>
      </c>
      <c r="Y109" s="412">
        <v>43754</v>
      </c>
      <c r="Z109" s="413">
        <v>43842.6</v>
      </c>
      <c r="AA109" s="414">
        <v>43881</v>
      </c>
      <c r="AB109" s="414">
        <v>43873</v>
      </c>
      <c r="AC109" s="415">
        <v>43891</v>
      </c>
      <c r="AD109" s="416">
        <v>43902</v>
      </c>
      <c r="AE109" s="417">
        <v>44063</v>
      </c>
      <c r="AF109" s="412">
        <v>44082</v>
      </c>
      <c r="AG109" s="412">
        <v>44084</v>
      </c>
      <c r="AH109" s="413">
        <v>44090</v>
      </c>
      <c r="AI109" s="418">
        <v>44097</v>
      </c>
      <c r="AJ109" s="414">
        <v>44127</v>
      </c>
      <c r="AK109" s="412">
        <v>44052</v>
      </c>
      <c r="AL109" s="412">
        <v>44097</v>
      </c>
      <c r="AM109" s="366">
        <v>1</v>
      </c>
    </row>
    <row r="110" spans="1:41" x14ac:dyDescent="0.25">
      <c r="A110" s="301">
        <f t="shared" ref="A110:A128" si="8">+A109+1</f>
        <v>114</v>
      </c>
      <c r="B110" s="739" t="s">
        <v>1</v>
      </c>
      <c r="C110" s="301" t="s">
        <v>67</v>
      </c>
      <c r="D110" s="735" t="str">
        <f>IFERROR(INDEX(dnc_capex_drivers!$1:$1048576, MATCH(live_ds!$I110,dnc_capex_drivers!$B:$B,0),MATCH("CAPEX SCENARIO",dnc_capex_drivers!$1:$1,0)),
INDEX(asset_level_drivers!$1:$1048576, MATCH("CAPEX SCENARIO",asset_level_drivers!$A:$A,0),MATCH(live_ds!$B110,asset_level_drivers!$1:$1,0)))</f>
        <v>HALCOMB A S274HA</v>
      </c>
      <c r="E110" s="301" t="str">
        <f t="shared" si="5"/>
        <v>GENERIC</v>
      </c>
      <c r="F110" s="301">
        <v>2050</v>
      </c>
      <c r="G110" s="420">
        <f>+INDEX(dnc_capex_drivers!$C$2:$C$1048576,MATCH(live_ds!$D110,dnc_capex_drivers!$B$2:$B$1048576,0),1)</f>
        <v>10300</v>
      </c>
      <c r="H110" s="304" t="s">
        <v>819</v>
      </c>
      <c r="I110" s="748" t="s">
        <v>281</v>
      </c>
      <c r="J110" s="531">
        <v>1</v>
      </c>
      <c r="K110" s="422" t="s">
        <v>817</v>
      </c>
      <c r="L110" s="307">
        <v>3</v>
      </c>
      <c r="M110" s="308">
        <v>3</v>
      </c>
      <c r="N110" s="481" t="s">
        <v>808</v>
      </c>
      <c r="O110" s="310" t="s">
        <v>624</v>
      </c>
      <c r="P110" s="311">
        <v>100</v>
      </c>
      <c r="Q110" s="311">
        <v>75</v>
      </c>
      <c r="R110" s="480" t="s">
        <v>427</v>
      </c>
      <c r="S110" s="313">
        <v>10300</v>
      </c>
      <c r="T110" s="306" t="s">
        <v>820</v>
      </c>
      <c r="U110" s="312" t="s">
        <v>429</v>
      </c>
      <c r="V110" s="309" t="s">
        <v>626</v>
      </c>
      <c r="W110" s="424">
        <v>43851</v>
      </c>
      <c r="X110" s="424">
        <v>43751.4</v>
      </c>
      <c r="Y110" s="425">
        <v>43754</v>
      </c>
      <c r="Z110" s="426">
        <v>43842.6</v>
      </c>
      <c r="AA110" s="425">
        <v>43894</v>
      </c>
      <c r="AB110" s="425">
        <v>43873</v>
      </c>
      <c r="AC110" s="427">
        <v>43899</v>
      </c>
      <c r="AD110" s="427">
        <v>43902</v>
      </c>
      <c r="AE110" s="428">
        <v>44063</v>
      </c>
      <c r="AF110" s="424">
        <v>44082</v>
      </c>
      <c r="AG110" s="424">
        <v>44084</v>
      </c>
      <c r="AH110" s="426">
        <v>44087</v>
      </c>
      <c r="AI110" s="418">
        <v>44097</v>
      </c>
      <c r="AJ110" s="425">
        <v>44127</v>
      </c>
      <c r="AK110" s="424">
        <v>44052</v>
      </c>
      <c r="AL110" s="424">
        <v>44125</v>
      </c>
      <c r="AM110" s="362">
        <v>1</v>
      </c>
    </row>
    <row r="111" spans="1:41" x14ac:dyDescent="0.25">
      <c r="A111" s="641">
        <f t="shared" si="8"/>
        <v>115</v>
      </c>
      <c r="B111" s="742" t="s">
        <v>881</v>
      </c>
      <c r="C111" s="642" t="s">
        <v>67</v>
      </c>
      <c r="D111" s="736" t="str">
        <f>IFERROR(INDEX(dnc_capex_drivers!$1:$1048576, MATCH(live_ds!$I111,dnc_capex_drivers!$B:$B,0),MATCH("CAPEX SCENARIO",dnc_capex_drivers!$1:$1,0)),
INDEX(asset_level_drivers!$1:$1048576, MATCH("CAPEX SCENARIO",asset_level_drivers!$A:$A,0),MATCH(live_ds!$B111,asset_level_drivers!$1:$1,0)))</f>
        <v>MUNSON C 2001H</v>
      </c>
      <c r="E111" s="642" t="str">
        <f t="shared" si="5"/>
        <v>GENERIC</v>
      </c>
      <c r="F111" s="642">
        <v>2050</v>
      </c>
      <c r="G111" s="644">
        <f>+INDEX(dnc_capex_drivers!$C$2:$C$1048576,MATCH(live_ds!$D111,dnc_capex_drivers!$B$2:$B$1048576,0),1)</f>
        <v>10000</v>
      </c>
      <c r="H111" s="482" t="s">
        <v>821</v>
      </c>
      <c r="I111" s="752" t="s">
        <v>293</v>
      </c>
      <c r="J111" s="484">
        <v>2</v>
      </c>
      <c r="K111" s="485" t="s">
        <v>822</v>
      </c>
      <c r="L111" s="486">
        <v>1</v>
      </c>
      <c r="M111" s="487">
        <v>1</v>
      </c>
      <c r="N111" s="488" t="s">
        <v>875</v>
      </c>
      <c r="O111" s="484" t="s">
        <v>823</v>
      </c>
      <c r="P111" s="488">
        <v>100</v>
      </c>
      <c r="Q111" s="488">
        <v>75</v>
      </c>
      <c r="R111" s="488" t="s">
        <v>824</v>
      </c>
      <c r="S111" s="489">
        <v>10000</v>
      </c>
      <c r="T111" s="490" t="s">
        <v>825</v>
      </c>
      <c r="U111" s="491" t="s">
        <v>826</v>
      </c>
      <c r="V111" s="492" t="s">
        <v>827</v>
      </c>
      <c r="W111" s="493">
        <v>42005</v>
      </c>
      <c r="X111" s="493">
        <v>42005</v>
      </c>
      <c r="Y111" s="493">
        <v>42005</v>
      </c>
      <c r="Z111" s="494">
        <v>42005</v>
      </c>
      <c r="AA111" s="495">
        <v>42005</v>
      </c>
      <c r="AB111" s="495">
        <v>42005</v>
      </c>
      <c r="AC111" s="496">
        <v>42005</v>
      </c>
      <c r="AD111" s="497">
        <v>42005</v>
      </c>
      <c r="AE111" s="498">
        <v>80848</v>
      </c>
      <c r="AF111" s="493">
        <v>80858.5</v>
      </c>
      <c r="AG111" s="493">
        <v>80859.5</v>
      </c>
      <c r="AH111" s="494">
        <v>80862.5</v>
      </c>
      <c r="AI111" s="499">
        <v>80863.5</v>
      </c>
      <c r="AJ111" s="495">
        <v>80893.5</v>
      </c>
      <c r="AK111" s="493">
        <v>42005</v>
      </c>
      <c r="AL111" s="429"/>
      <c r="AM111" s="500">
        <v>1</v>
      </c>
      <c r="AO111" s="585"/>
    </row>
    <row r="112" spans="1:41" x14ac:dyDescent="0.25">
      <c r="A112" s="301">
        <f t="shared" si="8"/>
        <v>116</v>
      </c>
      <c r="B112" s="739" t="s">
        <v>881</v>
      </c>
      <c r="C112" s="301" t="s">
        <v>67</v>
      </c>
      <c r="D112" s="735" t="str">
        <f>IFERROR(INDEX(dnc_capex_drivers!$1:$1048576, MATCH(live_ds!$I112,dnc_capex_drivers!$B:$B,0),MATCH("CAPEX SCENARIO",dnc_capex_drivers!$1:$1,0)),
INDEX(asset_level_drivers!$1:$1048576, MATCH("CAPEX SCENARIO",asset_level_drivers!$A:$A,0),MATCH(live_ds!$B112,asset_level_drivers!$1:$1,0)))</f>
        <v>MUNSON C S284HM</v>
      </c>
      <c r="E112" s="301" t="str">
        <f t="shared" si="5"/>
        <v>GENERIC</v>
      </c>
      <c r="F112" s="301">
        <v>2050</v>
      </c>
      <c r="G112" s="420">
        <f>+INDEX(dnc_capex_drivers!$C$2:$C$1048576,MATCH(live_ds!$D112,dnc_capex_drivers!$B$2:$B$1048576,0),1)</f>
        <v>8000</v>
      </c>
      <c r="H112" s="304" t="s">
        <v>828</v>
      </c>
      <c r="I112" s="748" t="s">
        <v>282</v>
      </c>
      <c r="J112" s="394">
        <v>1</v>
      </c>
      <c r="K112" s="422" t="s">
        <v>829</v>
      </c>
      <c r="L112" s="307">
        <v>3</v>
      </c>
      <c r="M112" s="308">
        <v>1</v>
      </c>
      <c r="N112" s="479" t="s">
        <v>808</v>
      </c>
      <c r="O112" s="310" t="s">
        <v>823</v>
      </c>
      <c r="P112" s="311">
        <v>100</v>
      </c>
      <c r="Q112" s="311">
        <v>75</v>
      </c>
      <c r="R112" s="480" t="s">
        <v>427</v>
      </c>
      <c r="S112" s="313">
        <v>8000</v>
      </c>
      <c r="T112" s="306" t="s">
        <v>793</v>
      </c>
      <c r="U112" s="312" t="s">
        <v>839</v>
      </c>
      <c r="V112" s="309" t="s">
        <v>827</v>
      </c>
      <c r="W112" s="424">
        <v>44127</v>
      </c>
      <c r="X112" s="424">
        <v>42005</v>
      </c>
      <c r="Y112" s="425">
        <v>44119</v>
      </c>
      <c r="Z112" s="426">
        <v>42005</v>
      </c>
      <c r="AA112" s="425">
        <v>44139</v>
      </c>
      <c r="AB112" s="425">
        <v>44139</v>
      </c>
      <c r="AC112" s="427">
        <v>44144</v>
      </c>
      <c r="AD112" s="427">
        <v>44159</v>
      </c>
      <c r="AE112" s="428">
        <v>44163</v>
      </c>
      <c r="AF112" s="424">
        <v>44183</v>
      </c>
      <c r="AG112" s="424">
        <v>44185</v>
      </c>
      <c r="AH112" s="426">
        <v>44201</v>
      </c>
      <c r="AI112" s="418">
        <v>44204</v>
      </c>
      <c r="AJ112" s="425">
        <v>44228</v>
      </c>
      <c r="AK112" s="424">
        <v>44291</v>
      </c>
      <c r="AL112" s="424">
        <v>44205</v>
      </c>
      <c r="AM112" s="362">
        <v>1</v>
      </c>
    </row>
    <row r="113" spans="1:41" x14ac:dyDescent="0.25">
      <c r="A113" s="344">
        <f t="shared" si="8"/>
        <v>117</v>
      </c>
      <c r="B113" s="740" t="s">
        <v>881</v>
      </c>
      <c r="C113" s="322" t="s">
        <v>67</v>
      </c>
      <c r="D113" s="734" t="str">
        <f>IFERROR(INDEX(dnc_capex_drivers!$1:$1048576, MATCH(live_ds!$I113,dnc_capex_drivers!$B:$B,0),MATCH("CAPEX SCENARIO",dnc_capex_drivers!$1:$1,0)),
INDEX(asset_level_drivers!$1:$1048576, MATCH("CAPEX SCENARIO",asset_level_drivers!$A:$A,0),MATCH(live_ds!$B113,asset_level_drivers!$1:$1,0)))</f>
        <v>MUNSON C S285HU</v>
      </c>
      <c r="E113" s="322" t="str">
        <f t="shared" si="5"/>
        <v>GENERIC</v>
      </c>
      <c r="F113" s="322">
        <v>2050</v>
      </c>
      <c r="G113" s="410">
        <f>+INDEX(dnc_capex_drivers!$C$2:$C$1048576,MATCH(live_ds!$D113,dnc_capex_drivers!$B$2:$B$1048576,0),1)</f>
        <v>8000</v>
      </c>
      <c r="H113" s="345" t="s">
        <v>831</v>
      </c>
      <c r="I113" s="750" t="s">
        <v>283</v>
      </c>
      <c r="J113" s="531">
        <v>1</v>
      </c>
      <c r="K113" s="411" t="s">
        <v>829</v>
      </c>
      <c r="L113" s="348">
        <v>3</v>
      </c>
      <c r="M113" s="349">
        <v>2</v>
      </c>
      <c r="N113" s="423" t="s">
        <v>808</v>
      </c>
      <c r="O113" s="351" t="s">
        <v>823</v>
      </c>
      <c r="P113" s="352">
        <v>100</v>
      </c>
      <c r="Q113" s="352">
        <v>75</v>
      </c>
      <c r="R113" s="400" t="s">
        <v>427</v>
      </c>
      <c r="S113" s="354">
        <v>8000</v>
      </c>
      <c r="T113" s="347" t="s">
        <v>793</v>
      </c>
      <c r="U113" s="353" t="s">
        <v>839</v>
      </c>
      <c r="V113" s="350" t="s">
        <v>827</v>
      </c>
      <c r="W113" s="412">
        <v>44127</v>
      </c>
      <c r="X113" s="412">
        <v>42005</v>
      </c>
      <c r="Y113" s="412">
        <v>44119</v>
      </c>
      <c r="Z113" s="413">
        <v>42005</v>
      </c>
      <c r="AA113" s="414">
        <v>44147</v>
      </c>
      <c r="AB113" s="414">
        <v>44139</v>
      </c>
      <c r="AC113" s="415">
        <v>44150</v>
      </c>
      <c r="AD113" s="416">
        <v>44159</v>
      </c>
      <c r="AE113" s="417">
        <v>44163</v>
      </c>
      <c r="AF113" s="412">
        <v>44183</v>
      </c>
      <c r="AG113" s="412">
        <v>44185</v>
      </c>
      <c r="AH113" s="413">
        <v>44201</v>
      </c>
      <c r="AI113" s="418">
        <v>44204</v>
      </c>
      <c r="AJ113" s="414">
        <v>44228</v>
      </c>
      <c r="AK113" s="412">
        <v>44291</v>
      </c>
      <c r="AL113" s="412">
        <v>44205</v>
      </c>
      <c r="AM113" s="366">
        <v>1</v>
      </c>
    </row>
    <row r="114" spans="1:41" x14ac:dyDescent="0.25">
      <c r="A114" s="638">
        <f t="shared" si="8"/>
        <v>118</v>
      </c>
      <c r="B114" s="743" t="s">
        <v>881</v>
      </c>
      <c r="C114" s="638" t="s">
        <v>67</v>
      </c>
      <c r="D114" s="737" t="str">
        <f>IFERROR(INDEX(dnc_capex_drivers!$1:$1048576, MATCH(live_ds!$I114,dnc_capex_drivers!$B:$B,0),MATCH("CAPEX SCENARIO",dnc_capex_drivers!$1:$1,0)),
INDEX(asset_level_drivers!$1:$1048576, MATCH("CAPEX SCENARIO",asset_level_drivers!$A:$A,0),MATCH(live_ds!$B114,asset_level_drivers!$1:$1,0)))</f>
        <v>MUNSON C S286HM</v>
      </c>
      <c r="E114" s="638" t="str">
        <f t="shared" si="5"/>
        <v>GENERIC</v>
      </c>
      <c r="F114" s="638">
        <v>2050</v>
      </c>
      <c r="G114" s="640">
        <f>+INDEX(dnc_capex_drivers!$C$2:$C$1048576,MATCH(live_ds!$D114,dnc_capex_drivers!$B$2:$B$1048576,0),1)</f>
        <v>8000</v>
      </c>
      <c r="H114" s="554" t="s">
        <v>832</v>
      </c>
      <c r="I114" s="755" t="s">
        <v>284</v>
      </c>
      <c r="J114" s="808">
        <v>1</v>
      </c>
      <c r="K114" s="557" t="s">
        <v>829</v>
      </c>
      <c r="L114" s="558">
        <v>3</v>
      </c>
      <c r="M114" s="559">
        <v>3</v>
      </c>
      <c r="N114" s="479" t="s">
        <v>808</v>
      </c>
      <c r="O114" s="556" t="s">
        <v>823</v>
      </c>
      <c r="P114" s="560">
        <v>100</v>
      </c>
      <c r="Q114" s="560">
        <v>75</v>
      </c>
      <c r="R114" s="809" t="s">
        <v>427</v>
      </c>
      <c r="S114" s="561">
        <v>8000</v>
      </c>
      <c r="T114" s="562" t="s">
        <v>793</v>
      </c>
      <c r="U114" s="563" t="s">
        <v>839</v>
      </c>
      <c r="V114" s="564" t="s">
        <v>827</v>
      </c>
      <c r="W114" s="566">
        <v>44127</v>
      </c>
      <c r="X114" s="566">
        <v>42005</v>
      </c>
      <c r="Y114" s="810">
        <v>44119</v>
      </c>
      <c r="Z114" s="811">
        <v>42005</v>
      </c>
      <c r="AA114" s="810">
        <v>44152</v>
      </c>
      <c r="AB114" s="810">
        <v>44139</v>
      </c>
      <c r="AC114" s="812">
        <v>44157</v>
      </c>
      <c r="AD114" s="812">
        <v>44159</v>
      </c>
      <c r="AE114" s="565">
        <v>44163</v>
      </c>
      <c r="AF114" s="566">
        <v>44183</v>
      </c>
      <c r="AG114" s="566">
        <v>44185</v>
      </c>
      <c r="AH114" s="811">
        <v>44201</v>
      </c>
      <c r="AI114" s="616">
        <v>44204</v>
      </c>
      <c r="AJ114" s="810">
        <v>44228</v>
      </c>
      <c r="AK114" s="566">
        <v>44291</v>
      </c>
      <c r="AL114" s="566">
        <v>44206</v>
      </c>
      <c r="AM114" s="813">
        <v>1</v>
      </c>
    </row>
    <row r="115" spans="1:41" x14ac:dyDescent="0.25">
      <c r="A115" s="801">
        <f t="shared" si="8"/>
        <v>119</v>
      </c>
      <c r="B115" s="802" t="s">
        <v>1</v>
      </c>
      <c r="C115" s="803" t="s">
        <v>67</v>
      </c>
      <c r="D115" s="804" t="str">
        <f>IFERROR(INDEX(dnc_capex_drivers!$1:$1048576, MATCH(live_ds!$I115,dnc_capex_drivers!$B:$B,0),MATCH("CAPEX SCENARIO",dnc_capex_drivers!$1:$1,0)),
INDEX(asset_level_drivers!$1:$1048576, MATCH("CAPEX SCENARIO",asset_level_drivers!$A:$A,0),MATCH(live_ds!$B115,asset_level_drivers!$1:$1,0)))</f>
        <v>FARMAR DD S548HM</v>
      </c>
      <c r="E115" s="803" t="str">
        <f t="shared" si="5"/>
        <v>GENERIC</v>
      </c>
      <c r="F115" s="803">
        <v>2050</v>
      </c>
      <c r="G115" s="410">
        <f>+INDEX(dnc_capex_drivers!$C$2:$C$1048576,MATCH(live_ds!$D115,dnc_capex_drivers!$B$2:$B$1048576,0),1)</f>
        <v>9400</v>
      </c>
      <c r="H115" s="345" t="s">
        <v>833</v>
      </c>
      <c r="I115" s="750" t="s">
        <v>285</v>
      </c>
      <c r="J115" s="805">
        <v>1</v>
      </c>
      <c r="K115" s="411" t="s">
        <v>834</v>
      </c>
      <c r="L115" s="348">
        <v>4</v>
      </c>
      <c r="M115" s="349">
        <v>4</v>
      </c>
      <c r="N115" s="806" t="s">
        <v>808</v>
      </c>
      <c r="O115" s="351" t="s">
        <v>426</v>
      </c>
      <c r="P115" s="352">
        <v>100</v>
      </c>
      <c r="Q115" s="352">
        <v>75</v>
      </c>
      <c r="R115" s="807" t="s">
        <v>427</v>
      </c>
      <c r="S115" s="354">
        <v>9400</v>
      </c>
      <c r="T115" s="347" t="s">
        <v>793</v>
      </c>
      <c r="U115" s="353" t="s">
        <v>429</v>
      </c>
      <c r="V115" s="350" t="s">
        <v>837</v>
      </c>
      <c r="W115" s="412">
        <v>43902</v>
      </c>
      <c r="X115" s="412">
        <v>43784.4</v>
      </c>
      <c r="Y115" s="412">
        <v>43859</v>
      </c>
      <c r="Z115" s="413">
        <v>43875.6</v>
      </c>
      <c r="AA115" s="414">
        <v>43906</v>
      </c>
      <c r="AB115" s="414">
        <v>43906</v>
      </c>
      <c r="AC115" s="415">
        <v>43917</v>
      </c>
      <c r="AD115" s="416">
        <v>43920</v>
      </c>
      <c r="AE115" s="548">
        <v>44252</v>
      </c>
      <c r="AF115" s="549">
        <v>44277</v>
      </c>
      <c r="AG115" s="549">
        <v>44282</v>
      </c>
      <c r="AH115" s="550">
        <v>44294</v>
      </c>
      <c r="AI115" s="418">
        <v>44298</v>
      </c>
      <c r="AJ115" s="551">
        <v>44322</v>
      </c>
      <c r="AK115" s="549">
        <v>44070</v>
      </c>
      <c r="AL115" s="412">
        <v>44302</v>
      </c>
      <c r="AM115" s="366">
        <v>1</v>
      </c>
    </row>
    <row r="116" spans="1:41" x14ac:dyDescent="0.25">
      <c r="A116" s="301">
        <f t="shared" si="8"/>
        <v>120</v>
      </c>
      <c r="B116" s="739" t="s">
        <v>1</v>
      </c>
      <c r="C116" s="301" t="s">
        <v>67</v>
      </c>
      <c r="D116" s="735" t="str">
        <f>IFERROR(INDEX(dnc_capex_drivers!$1:$1048576, MATCH(live_ds!$I116,dnc_capex_drivers!$B:$B,0),MATCH("CAPEX SCENARIO",dnc_capex_drivers!$1:$1,0)),
INDEX(asset_level_drivers!$1:$1048576, MATCH("CAPEX SCENARIO",asset_level_drivers!$A:$A,0),MATCH(live_ds!$B116,asset_level_drivers!$1:$1,0)))</f>
        <v>FARMAR DC S545HM</v>
      </c>
      <c r="E116" s="301" t="str">
        <f t="shared" si="5"/>
        <v>GENERIC</v>
      </c>
      <c r="F116" s="301">
        <v>2050</v>
      </c>
      <c r="G116" s="420">
        <f>+INDEX(dnc_capex_drivers!$C$2:$C$1048576,MATCH(live_ds!$D116,dnc_capex_drivers!$B$2:$B$1048576,0),1)</f>
        <v>9400</v>
      </c>
      <c r="H116" s="304" t="s">
        <v>838</v>
      </c>
      <c r="I116" s="748" t="s">
        <v>286</v>
      </c>
      <c r="J116" s="531">
        <v>1</v>
      </c>
      <c r="K116" s="422" t="s">
        <v>834</v>
      </c>
      <c r="L116" s="307">
        <v>4</v>
      </c>
      <c r="M116" s="308">
        <v>3</v>
      </c>
      <c r="N116" s="479" t="s">
        <v>808</v>
      </c>
      <c r="O116" s="310" t="s">
        <v>426</v>
      </c>
      <c r="P116" s="311">
        <v>100</v>
      </c>
      <c r="Q116" s="311">
        <v>75</v>
      </c>
      <c r="R116" s="311" t="s">
        <v>427</v>
      </c>
      <c r="S116" s="313">
        <v>9400</v>
      </c>
      <c r="T116" s="306" t="s">
        <v>793</v>
      </c>
      <c r="U116" s="312" t="s">
        <v>429</v>
      </c>
      <c r="V116" s="309" t="s">
        <v>837</v>
      </c>
      <c r="W116" s="424">
        <v>43902</v>
      </c>
      <c r="X116" s="424">
        <v>44041.4</v>
      </c>
      <c r="Y116" s="425">
        <v>43859</v>
      </c>
      <c r="Z116" s="426">
        <v>44132.6</v>
      </c>
      <c r="AA116" s="425">
        <v>44163</v>
      </c>
      <c r="AB116" s="425">
        <v>44163</v>
      </c>
      <c r="AC116" s="427">
        <v>44169</v>
      </c>
      <c r="AD116" s="427">
        <v>44189</v>
      </c>
      <c r="AE116" s="553">
        <v>44252</v>
      </c>
      <c r="AF116" s="549">
        <v>44277</v>
      </c>
      <c r="AG116" s="549">
        <v>44282</v>
      </c>
      <c r="AH116" s="550">
        <v>44294</v>
      </c>
      <c r="AI116" s="418">
        <v>44298</v>
      </c>
      <c r="AJ116" s="551">
        <v>44322</v>
      </c>
      <c r="AK116" s="549">
        <v>44339</v>
      </c>
      <c r="AL116" s="424">
        <v>44307</v>
      </c>
      <c r="AM116" s="362">
        <v>1</v>
      </c>
    </row>
    <row r="117" spans="1:41" x14ac:dyDescent="0.25">
      <c r="A117" s="344">
        <f t="shared" si="8"/>
        <v>121</v>
      </c>
      <c r="B117" s="740" t="s">
        <v>1</v>
      </c>
      <c r="C117" s="322" t="s">
        <v>67</v>
      </c>
      <c r="D117" s="734" t="str">
        <f>IFERROR(INDEX(dnc_capex_drivers!$1:$1048576, MATCH(live_ds!$I117,dnc_capex_drivers!$B:$B,0),MATCH("CAPEX SCENARIO",dnc_capex_drivers!$1:$1,0)),
INDEX(asset_level_drivers!$1:$1048576, MATCH("CAPEX SCENARIO",asset_level_drivers!$A:$A,0),MATCH(live_ds!$B117,asset_level_drivers!$1:$1,0)))</f>
        <v>FARMAR DB S544HU</v>
      </c>
      <c r="E117" s="322" t="str">
        <f t="shared" si="5"/>
        <v>GENERIC</v>
      </c>
      <c r="F117" s="322">
        <v>2050</v>
      </c>
      <c r="G117" s="410">
        <f>+INDEX(dnc_capex_drivers!$C$2:$C$1048576,MATCH(live_ds!$D117,dnc_capex_drivers!$B$2:$B$1048576,0),1)</f>
        <v>9400</v>
      </c>
      <c r="H117" s="345" t="s">
        <v>840</v>
      </c>
      <c r="I117" s="750" t="s">
        <v>287</v>
      </c>
      <c r="J117" s="531">
        <v>1</v>
      </c>
      <c r="K117" s="411" t="s">
        <v>834</v>
      </c>
      <c r="L117" s="348">
        <v>4</v>
      </c>
      <c r="M117" s="349">
        <v>2</v>
      </c>
      <c r="N117" s="479" t="s">
        <v>808</v>
      </c>
      <c r="O117" s="351" t="s">
        <v>426</v>
      </c>
      <c r="P117" s="352">
        <v>100</v>
      </c>
      <c r="Q117" s="352">
        <v>75</v>
      </c>
      <c r="R117" s="352" t="s">
        <v>427</v>
      </c>
      <c r="S117" s="354">
        <v>9400</v>
      </c>
      <c r="T117" s="347" t="s">
        <v>793</v>
      </c>
      <c r="U117" s="353" t="s">
        <v>429</v>
      </c>
      <c r="V117" s="350" t="s">
        <v>837</v>
      </c>
      <c r="W117" s="412">
        <v>43902</v>
      </c>
      <c r="X117" s="412">
        <v>44041.4</v>
      </c>
      <c r="Y117" s="412">
        <v>43859</v>
      </c>
      <c r="Z117" s="413">
        <v>44132.6</v>
      </c>
      <c r="AA117" s="414">
        <v>44171</v>
      </c>
      <c r="AB117" s="414">
        <v>44163</v>
      </c>
      <c r="AC117" s="415">
        <v>44175</v>
      </c>
      <c r="AD117" s="416">
        <v>44189</v>
      </c>
      <c r="AE117" s="553">
        <v>44263</v>
      </c>
      <c r="AF117" s="549">
        <v>44277</v>
      </c>
      <c r="AG117" s="549">
        <v>44282</v>
      </c>
      <c r="AH117" s="550">
        <v>44294</v>
      </c>
      <c r="AI117" s="418">
        <v>44298</v>
      </c>
      <c r="AJ117" s="551">
        <v>44322</v>
      </c>
      <c r="AK117" s="549">
        <v>44339</v>
      </c>
      <c r="AL117" s="412">
        <v>44304</v>
      </c>
      <c r="AM117" s="366">
        <v>1</v>
      </c>
    </row>
    <row r="118" spans="1:41" x14ac:dyDescent="0.25">
      <c r="A118" s="301">
        <f t="shared" si="8"/>
        <v>122</v>
      </c>
      <c r="B118" s="739" t="s">
        <v>1</v>
      </c>
      <c r="C118" s="301" t="s">
        <v>67</v>
      </c>
      <c r="D118" s="735" t="str">
        <f>IFERROR(INDEX(dnc_capex_drivers!$1:$1048576, MATCH(live_ds!$I118,dnc_capex_drivers!$B:$B,0),MATCH("CAPEX SCENARIO",dnc_capex_drivers!$1:$1,0)),
INDEX(asset_level_drivers!$1:$1048576, MATCH("CAPEX SCENARIO",asset_level_drivers!$A:$A,0),MATCH(live_ds!$B118,asset_level_drivers!$1:$1,0)))</f>
        <v>FARMAR DA S541HM</v>
      </c>
      <c r="E118" s="301" t="str">
        <f t="shared" si="5"/>
        <v>GENERIC</v>
      </c>
      <c r="F118" s="301">
        <v>2050</v>
      </c>
      <c r="G118" s="420">
        <f>+INDEX(dnc_capex_drivers!$C$2:$C$1048576,MATCH(live_ds!$D118,dnc_capex_drivers!$B$2:$B$1048576,0),1)</f>
        <v>9400</v>
      </c>
      <c r="H118" s="554" t="s">
        <v>841</v>
      </c>
      <c r="I118" s="755" t="s">
        <v>288</v>
      </c>
      <c r="J118" s="531" t="s">
        <v>1071</v>
      </c>
      <c r="K118" s="557" t="s">
        <v>834</v>
      </c>
      <c r="L118" s="558">
        <v>4</v>
      </c>
      <c r="M118" s="559">
        <v>1</v>
      </c>
      <c r="N118" s="479" t="s">
        <v>808</v>
      </c>
      <c r="O118" s="556" t="s">
        <v>426</v>
      </c>
      <c r="P118" s="560">
        <v>100</v>
      </c>
      <c r="Q118" s="560">
        <v>75</v>
      </c>
      <c r="R118" s="560" t="s">
        <v>427</v>
      </c>
      <c r="S118" s="561">
        <v>9400</v>
      </c>
      <c r="T118" s="562" t="s">
        <v>793</v>
      </c>
      <c r="U118" s="563" t="s">
        <v>429</v>
      </c>
      <c r="V118" s="564" t="s">
        <v>837</v>
      </c>
      <c r="W118" s="565">
        <v>43902</v>
      </c>
      <c r="X118" s="566">
        <v>44041.4</v>
      </c>
      <c r="Y118" s="566">
        <v>43859</v>
      </c>
      <c r="Z118" s="567">
        <v>44132.6</v>
      </c>
      <c r="AA118" s="566">
        <v>44177</v>
      </c>
      <c r="AB118" s="566">
        <v>44163</v>
      </c>
      <c r="AC118" s="566">
        <v>44184</v>
      </c>
      <c r="AD118" s="567">
        <v>44189</v>
      </c>
      <c r="AE118" s="568">
        <v>44263</v>
      </c>
      <c r="AF118" s="568">
        <v>44277</v>
      </c>
      <c r="AG118" s="568">
        <v>44282</v>
      </c>
      <c r="AH118" s="569">
        <v>44294</v>
      </c>
      <c r="AI118" s="616">
        <v>44298</v>
      </c>
      <c r="AJ118" s="570">
        <v>44322</v>
      </c>
      <c r="AK118" s="568">
        <v>44339</v>
      </c>
      <c r="AL118" s="424">
        <v>44299</v>
      </c>
      <c r="AM118" s="362">
        <v>1</v>
      </c>
    </row>
    <row r="119" spans="1:41" x14ac:dyDescent="0.25">
      <c r="A119" s="641">
        <f t="shared" si="8"/>
        <v>123</v>
      </c>
      <c r="B119" s="742" t="s">
        <v>881</v>
      </c>
      <c r="C119" s="642" t="s">
        <v>67</v>
      </c>
      <c r="D119" s="736" t="str">
        <f>IFERROR(INDEX(dnc_capex_drivers!$1:$1048576, MATCH(live_ds!$I119,dnc_capex_drivers!$B:$B,0),MATCH("CAPEX SCENARIO",dnc_capex_drivers!$1:$1,0)),
INDEX(asset_level_drivers!$1:$1048576, MATCH("CAPEX SCENARIO",asset_level_drivers!$A:$A,0),MATCH(live_ds!$B119,asset_level_drivers!$1:$1,0)))</f>
        <v>MUNSON C N283HU</v>
      </c>
      <c r="E119" s="642" t="str">
        <f t="shared" ref="E119:E121" si="9">+IF(
OR(ISERROR(FIND("B3",N119))=FALSE,ISERROR(FIND("C1",N119))=FALSE),
"B3",
IF(OR(ISERROR(FIND("B1",N119))=FALSE,ISERROR(FIND("A1",N119))=FALSE),
"B1","GENERIC"))</f>
        <v>GENERIC</v>
      </c>
      <c r="F119" s="642">
        <v>2050</v>
      </c>
      <c r="G119" s="644">
        <f>+INDEX(dnc_capex_drivers!$C$2:$C$1048576,MATCH(live_ds!$D119,dnc_capex_drivers!$B$2:$B$1048576,0),1)</f>
        <v>7460</v>
      </c>
      <c r="H119" s="517" t="s">
        <v>1062</v>
      </c>
      <c r="I119" s="754" t="s">
        <v>1063</v>
      </c>
      <c r="J119" s="525">
        <v>2</v>
      </c>
      <c r="K119" s="519" t="s">
        <v>844</v>
      </c>
      <c r="L119" s="520">
        <v>4</v>
      </c>
      <c r="M119" s="521">
        <v>1</v>
      </c>
      <c r="N119" s="523" t="s">
        <v>875</v>
      </c>
      <c r="O119" s="522" t="s">
        <v>823</v>
      </c>
      <c r="P119" s="523">
        <v>96.222719999999995</v>
      </c>
      <c r="Q119" s="523">
        <v>71.302882999999994</v>
      </c>
      <c r="R119" s="526" t="s">
        <v>830</v>
      </c>
      <c r="S119" s="524">
        <v>7460</v>
      </c>
      <c r="T119" s="525" t="s">
        <v>793</v>
      </c>
      <c r="U119" s="526" t="s">
        <v>92</v>
      </c>
      <c r="V119" s="527" t="s">
        <v>827</v>
      </c>
      <c r="W119" s="429">
        <v>44262.8</v>
      </c>
      <c r="X119" s="429">
        <v>44321</v>
      </c>
      <c r="Y119" s="429">
        <v>44333</v>
      </c>
      <c r="Z119" s="430">
        <v>44326</v>
      </c>
      <c r="AA119" s="431">
        <v>44354</v>
      </c>
      <c r="AB119" s="431">
        <v>44354</v>
      </c>
      <c r="AC119" s="432">
        <v>44363</v>
      </c>
      <c r="AD119" s="433">
        <v>44390</v>
      </c>
      <c r="AE119" s="571">
        <v>44395</v>
      </c>
      <c r="AF119" s="572">
        <v>44415</v>
      </c>
      <c r="AG119" s="572">
        <v>44416</v>
      </c>
      <c r="AH119" s="573">
        <v>44428</v>
      </c>
      <c r="AI119" s="515">
        <v>44429</v>
      </c>
      <c r="AJ119" s="574">
        <v>44459</v>
      </c>
      <c r="AK119" s="572">
        <v>44518</v>
      </c>
      <c r="AL119" s="378"/>
      <c r="AM119" s="366">
        <v>1</v>
      </c>
      <c r="AO119" s="665"/>
    </row>
    <row r="120" spans="1:41" x14ac:dyDescent="0.25">
      <c r="A120" s="301">
        <f t="shared" si="8"/>
        <v>124</v>
      </c>
      <c r="B120" s="739" t="s">
        <v>881</v>
      </c>
      <c r="C120" s="301" t="s">
        <v>67</v>
      </c>
      <c r="D120" s="735" t="str">
        <f>IFERROR(INDEX(dnc_capex_drivers!$1:$1048576, MATCH(live_ds!$I120,dnc_capex_drivers!$B:$B,0),MATCH("CAPEX SCENARIO",dnc_capex_drivers!$1:$1,0)),
INDEX(asset_level_drivers!$1:$1048576, MATCH("CAPEX SCENARIO",asset_level_drivers!$A:$A,0),MATCH(live_ds!$B120,asset_level_drivers!$1:$1,0)))</f>
        <v>MUNSON C N284HM</v>
      </c>
      <c r="E120" s="301" t="str">
        <f t="shared" si="9"/>
        <v>GENERIC</v>
      </c>
      <c r="F120" s="301">
        <v>2050</v>
      </c>
      <c r="G120" s="420">
        <f>+INDEX(dnc_capex_drivers!$C$2:$C$1048576,MATCH(live_ds!$D120,dnc_capex_drivers!$B$2:$B$1048576,0),1)</f>
        <v>7460</v>
      </c>
      <c r="H120" s="501" t="s">
        <v>1064</v>
      </c>
      <c r="I120" s="753" t="s">
        <v>843</v>
      </c>
      <c r="J120" s="509">
        <v>2</v>
      </c>
      <c r="K120" s="503" t="s">
        <v>844</v>
      </c>
      <c r="L120" s="504">
        <v>4</v>
      </c>
      <c r="M120" s="505">
        <v>2</v>
      </c>
      <c r="N120" s="507" t="s">
        <v>875</v>
      </c>
      <c r="O120" s="506" t="s">
        <v>823</v>
      </c>
      <c r="P120" s="507">
        <v>96.222719999999995</v>
      </c>
      <c r="Q120" s="507">
        <v>71.302882999999994</v>
      </c>
      <c r="R120" s="510" t="s">
        <v>830</v>
      </c>
      <c r="S120" s="508">
        <v>7460</v>
      </c>
      <c r="T120" s="509" t="s">
        <v>793</v>
      </c>
      <c r="U120" s="510" t="s">
        <v>92</v>
      </c>
      <c r="V120" s="511" t="s">
        <v>827</v>
      </c>
      <c r="W120" s="434">
        <v>44262.8</v>
      </c>
      <c r="X120" s="434">
        <v>44321</v>
      </c>
      <c r="Y120" s="512">
        <v>44333</v>
      </c>
      <c r="Z120" s="435">
        <v>44326</v>
      </c>
      <c r="AA120" s="512">
        <v>44363</v>
      </c>
      <c r="AB120" s="512">
        <v>44354</v>
      </c>
      <c r="AC120" s="513">
        <v>44372</v>
      </c>
      <c r="AD120" s="513">
        <v>44390</v>
      </c>
      <c r="AE120" s="575">
        <v>44395</v>
      </c>
      <c r="AF120" s="572">
        <v>44415</v>
      </c>
      <c r="AG120" s="572">
        <v>44416</v>
      </c>
      <c r="AH120" s="573">
        <v>44428</v>
      </c>
      <c r="AI120" s="515">
        <v>44429</v>
      </c>
      <c r="AJ120" s="574">
        <v>44459</v>
      </c>
      <c r="AK120" s="572">
        <v>44518</v>
      </c>
      <c r="AL120" s="382"/>
      <c r="AM120" s="362">
        <v>1</v>
      </c>
    </row>
    <row r="121" spans="1:41" x14ac:dyDescent="0.25">
      <c r="A121" s="344">
        <f t="shared" si="8"/>
        <v>125</v>
      </c>
      <c r="B121" s="740" t="s">
        <v>881</v>
      </c>
      <c r="C121" s="322" t="s">
        <v>67</v>
      </c>
      <c r="D121" s="734" t="str">
        <f>IFERROR(INDEX(dnc_capex_drivers!$1:$1048576, MATCH(live_ds!$I121,dnc_capex_drivers!$B:$B,0),MATCH("CAPEX SCENARIO",dnc_capex_drivers!$1:$1,0)),
INDEX(asset_level_drivers!$1:$1048576, MATCH("CAPEX SCENARIO",asset_level_drivers!$A:$A,0),MATCH(live_ds!$B121,asset_level_drivers!$1:$1,0)))</f>
        <v>MUNSON C N285HU</v>
      </c>
      <c r="E121" s="322" t="str">
        <f t="shared" si="9"/>
        <v>GENERIC</v>
      </c>
      <c r="F121" s="322">
        <v>2050</v>
      </c>
      <c r="G121" s="410">
        <f>+INDEX(dnc_capex_drivers!$C$2:$C$1048576,MATCH(live_ds!$D121,dnc_capex_drivers!$B$2:$B$1048576,0),1)</f>
        <v>7548</v>
      </c>
      <c r="H121" s="576" t="s">
        <v>1065</v>
      </c>
      <c r="I121" s="756" t="s">
        <v>846</v>
      </c>
      <c r="J121" s="578">
        <v>2</v>
      </c>
      <c r="K121" s="519" t="s">
        <v>844</v>
      </c>
      <c r="L121" s="579">
        <v>4</v>
      </c>
      <c r="M121" s="521">
        <v>3</v>
      </c>
      <c r="N121" s="523" t="s">
        <v>875</v>
      </c>
      <c r="O121" s="580" t="s">
        <v>823</v>
      </c>
      <c r="P121" s="523">
        <v>96.222719999999995</v>
      </c>
      <c r="Q121" s="523">
        <v>71.302882999999994</v>
      </c>
      <c r="R121" s="581" t="s">
        <v>830</v>
      </c>
      <c r="S121" s="524">
        <v>7548</v>
      </c>
      <c r="T121" s="578" t="s">
        <v>793</v>
      </c>
      <c r="U121" s="581" t="s">
        <v>92</v>
      </c>
      <c r="V121" s="527" t="s">
        <v>827</v>
      </c>
      <c r="W121" s="429">
        <v>44262.8</v>
      </c>
      <c r="X121" s="429">
        <v>44321</v>
      </c>
      <c r="Y121" s="429">
        <v>44333</v>
      </c>
      <c r="Z121" s="430">
        <v>44326</v>
      </c>
      <c r="AA121" s="582">
        <v>44372</v>
      </c>
      <c r="AB121" s="582">
        <v>44354</v>
      </c>
      <c r="AC121" s="432">
        <v>44381</v>
      </c>
      <c r="AD121" s="433">
        <v>44390</v>
      </c>
      <c r="AE121" s="575">
        <v>44395</v>
      </c>
      <c r="AF121" s="572">
        <v>44415</v>
      </c>
      <c r="AG121" s="572">
        <v>44416</v>
      </c>
      <c r="AH121" s="573">
        <v>44428</v>
      </c>
      <c r="AI121" s="583">
        <v>44429</v>
      </c>
      <c r="AJ121" s="584">
        <v>44459</v>
      </c>
      <c r="AK121" s="572">
        <v>44518</v>
      </c>
      <c r="AL121" s="378"/>
      <c r="AM121" s="366">
        <v>1</v>
      </c>
    </row>
    <row r="122" spans="1:41" x14ac:dyDescent="0.25">
      <c r="A122" s="638">
        <f t="shared" si="8"/>
        <v>126</v>
      </c>
      <c r="B122" s="743" t="s">
        <v>881</v>
      </c>
      <c r="C122" s="638" t="s">
        <v>67</v>
      </c>
      <c r="D122" s="737" t="str">
        <f>IFERROR(INDEX(dnc_capex_drivers!$1:$1048576, MATCH(live_ds!$I122,dnc_capex_drivers!$B:$B,0),MATCH("CAPEX SCENARIO",dnc_capex_drivers!$1:$1,0)),
INDEX(asset_level_drivers!$1:$1048576, MATCH("CAPEX SCENARIO",asset_level_drivers!$A:$A,0),MATCH(live_ds!$B122,asset_level_drivers!$1:$1,0)))</f>
        <v>MUNSON C N286HM</v>
      </c>
      <c r="E122" s="638" t="str">
        <f t="shared" ref="E122:E125" si="10">+IF(
OR(ISERROR(FIND("B3",N122))=FALSE,ISERROR(FIND("C1",N122))=FALSE),
"B3",
IF(OR(ISERROR(FIND("B1",N122))=FALSE,ISERROR(FIND("A1",N122))=FALSE),
"B1","GENERIC"))</f>
        <v>GENERIC</v>
      </c>
      <c r="F122" s="638">
        <v>2050</v>
      </c>
      <c r="G122" s="640">
        <f>+INDEX(dnc_capex_drivers!$C$2:$C$1048576,MATCH(live_ds!$D122,dnc_capex_drivers!$B$2:$B$1048576,0),1)</f>
        <v>7732</v>
      </c>
      <c r="H122" s="501" t="s">
        <v>1066</v>
      </c>
      <c r="I122" s="753" t="s">
        <v>848</v>
      </c>
      <c r="J122" s="509">
        <v>2</v>
      </c>
      <c r="K122" s="503" t="s">
        <v>844</v>
      </c>
      <c r="L122" s="504">
        <v>4</v>
      </c>
      <c r="M122" s="505">
        <v>4</v>
      </c>
      <c r="N122" s="507" t="s">
        <v>875</v>
      </c>
      <c r="O122" s="506" t="s">
        <v>823</v>
      </c>
      <c r="P122" s="507">
        <v>96.222719999999995</v>
      </c>
      <c r="Q122" s="507">
        <v>71.302882999999994</v>
      </c>
      <c r="R122" s="510" t="s">
        <v>830</v>
      </c>
      <c r="S122" s="508">
        <v>7732</v>
      </c>
      <c r="T122" s="509" t="s">
        <v>793</v>
      </c>
      <c r="U122" s="510" t="s">
        <v>92</v>
      </c>
      <c r="V122" s="511" t="s">
        <v>827</v>
      </c>
      <c r="W122" s="434">
        <v>44262.8</v>
      </c>
      <c r="X122" s="434">
        <v>44321</v>
      </c>
      <c r="Y122" s="512">
        <v>44333</v>
      </c>
      <c r="Z122" s="435">
        <v>44326</v>
      </c>
      <c r="AA122" s="512">
        <v>44381</v>
      </c>
      <c r="AB122" s="512">
        <v>44354</v>
      </c>
      <c r="AC122" s="513">
        <v>44390</v>
      </c>
      <c r="AD122" s="513">
        <v>44390</v>
      </c>
      <c r="AE122" s="575">
        <v>44395</v>
      </c>
      <c r="AF122" s="572">
        <v>44415</v>
      </c>
      <c r="AG122" s="572">
        <v>44416</v>
      </c>
      <c r="AH122" s="573">
        <v>44428</v>
      </c>
      <c r="AI122" s="515">
        <v>44429</v>
      </c>
      <c r="AJ122" s="574">
        <v>44459</v>
      </c>
      <c r="AK122" s="572">
        <v>44518</v>
      </c>
      <c r="AL122" s="382"/>
      <c r="AM122" s="362">
        <v>1</v>
      </c>
    </row>
    <row r="123" spans="1:41" x14ac:dyDescent="0.25">
      <c r="A123" s="344">
        <f t="shared" si="8"/>
        <v>127</v>
      </c>
      <c r="B123" s="740" t="s">
        <v>873</v>
      </c>
      <c r="C123" s="322" t="s">
        <v>67</v>
      </c>
      <c r="D123" s="734" t="str">
        <f>IFERROR(INDEX(dnc_capex_drivers!$1:$1048576, MATCH(live_ds!$I123,dnc_capex_drivers!$B:$B,0),MATCH("CAPEX SCENARIO",dnc_capex_drivers!$1:$1,0)),
INDEX(asset_level_drivers!$1:$1048576, MATCH("CAPEX SCENARIO",asset_level_drivers!$A:$A,0),MATCH(live_ds!$B123,asset_level_drivers!$1:$1,0)))</f>
        <v>Foreland I DUC 1</v>
      </c>
      <c r="E123" s="322" t="str">
        <f t="shared" si="10"/>
        <v>GENERIC</v>
      </c>
      <c r="F123" s="322">
        <v>2050</v>
      </c>
      <c r="G123" s="410">
        <f>+INDEX(dnc_capex_drivers!$C$2:$C$1048576,MATCH(live_ds!$D123,dnc_capex_drivers!$B$2:$B$1048576,0),1)</f>
        <v>10000</v>
      </c>
      <c r="H123" s="618" t="s">
        <v>842</v>
      </c>
      <c r="I123" s="757" t="s">
        <v>886</v>
      </c>
      <c r="J123" s="619">
        <v>2</v>
      </c>
      <c r="K123" s="620" t="s">
        <v>884</v>
      </c>
      <c r="L123" s="621">
        <v>4</v>
      </c>
      <c r="M123" s="622">
        <v>1</v>
      </c>
      <c r="N123" s="623" t="s">
        <v>910</v>
      </c>
      <c r="O123" s="624" t="s">
        <v>823</v>
      </c>
      <c r="P123" s="623">
        <v>100</v>
      </c>
      <c r="Q123" s="623">
        <v>75</v>
      </c>
      <c r="R123" s="625" t="s">
        <v>824</v>
      </c>
      <c r="S123" s="626">
        <v>10000</v>
      </c>
      <c r="T123" s="619" t="s">
        <v>793</v>
      </c>
      <c r="U123" s="625" t="s">
        <v>826</v>
      </c>
      <c r="V123" s="627" t="s">
        <v>894</v>
      </c>
      <c r="W123" s="628">
        <v>42005</v>
      </c>
      <c r="X123" s="628">
        <v>42005</v>
      </c>
      <c r="Y123" s="628">
        <v>42005</v>
      </c>
      <c r="Z123" s="629">
        <v>42005</v>
      </c>
      <c r="AA123" s="630">
        <v>42005</v>
      </c>
      <c r="AB123" s="630">
        <v>42005</v>
      </c>
      <c r="AC123" s="631">
        <v>42005</v>
      </c>
      <c r="AD123" s="632">
        <v>42005</v>
      </c>
      <c r="AE123" s="633">
        <v>44348</v>
      </c>
      <c r="AF123" s="634">
        <f t="shared" ref="AF123:AF126" si="11">+AF119-AE119+AE123</f>
        <v>44368</v>
      </c>
      <c r="AG123" s="634">
        <f t="shared" ref="AG123:AG126" si="12">+AG119-AF119+AF123</f>
        <v>44369</v>
      </c>
      <c r="AH123" s="635">
        <f t="shared" ref="AH123:AH126" si="13">+AH119-AG119+AG123</f>
        <v>44381</v>
      </c>
      <c r="AI123" s="636">
        <f t="shared" ref="AI123:AI126" si="14">+AI119-AH119+AH123</f>
        <v>44382</v>
      </c>
      <c r="AJ123" s="637">
        <f t="shared" ref="AJ123:AJ126" si="15">+AJ119-AI119+AI123</f>
        <v>44412</v>
      </c>
      <c r="AK123" s="634">
        <f t="shared" ref="AK123:AK126" si="16">+AA123+90</f>
        <v>42095</v>
      </c>
      <c r="AL123" s="378"/>
      <c r="AM123" s="366">
        <v>0</v>
      </c>
    </row>
    <row r="124" spans="1:41" x14ac:dyDescent="0.25">
      <c r="A124" s="301">
        <f t="shared" si="8"/>
        <v>128</v>
      </c>
      <c r="B124" s="739" t="s">
        <v>873</v>
      </c>
      <c r="C124" s="301" t="s">
        <v>67</v>
      </c>
      <c r="D124" s="735" t="str">
        <f>IFERROR(INDEX(dnc_capex_drivers!$1:$1048576, MATCH(live_ds!$I124,dnc_capex_drivers!$B:$B,0),MATCH("CAPEX SCENARIO",dnc_capex_drivers!$1:$1,0)),
INDEX(asset_level_drivers!$1:$1048576, MATCH("CAPEX SCENARIO",asset_level_drivers!$A:$A,0),MATCH(live_ds!$B124,asset_level_drivers!$1:$1,0)))</f>
        <v>Foreland I DUC 2</v>
      </c>
      <c r="E124" s="301" t="str">
        <f t="shared" si="10"/>
        <v>GENERIC</v>
      </c>
      <c r="F124" s="301">
        <v>2050</v>
      </c>
      <c r="G124" s="420">
        <f>+INDEX(dnc_capex_drivers!$C$2:$C$1048576,MATCH(live_ds!$D124,dnc_capex_drivers!$B$2:$B$1048576,0),1)</f>
        <v>10000</v>
      </c>
      <c r="H124" s="651" t="s">
        <v>845</v>
      </c>
      <c r="I124" s="758" t="s">
        <v>887</v>
      </c>
      <c r="J124" s="509">
        <v>2</v>
      </c>
      <c r="K124" s="503" t="s">
        <v>884</v>
      </c>
      <c r="L124" s="504">
        <v>4</v>
      </c>
      <c r="M124" s="505">
        <v>2</v>
      </c>
      <c r="N124" s="507" t="s">
        <v>910</v>
      </c>
      <c r="O124" s="506" t="s">
        <v>823</v>
      </c>
      <c r="P124" s="507">
        <v>100</v>
      </c>
      <c r="Q124" s="507">
        <v>75</v>
      </c>
      <c r="R124" s="510" t="s">
        <v>824</v>
      </c>
      <c r="S124" s="508">
        <v>10000</v>
      </c>
      <c r="T124" s="509" t="s">
        <v>793</v>
      </c>
      <c r="U124" s="510" t="s">
        <v>826</v>
      </c>
      <c r="V124" s="511" t="s">
        <v>894</v>
      </c>
      <c r="W124" s="434">
        <v>42005</v>
      </c>
      <c r="X124" s="434">
        <v>42005</v>
      </c>
      <c r="Y124" s="512">
        <v>42005</v>
      </c>
      <c r="Z124" s="435">
        <v>42005</v>
      </c>
      <c r="AA124" s="512">
        <v>42005</v>
      </c>
      <c r="AB124" s="512">
        <v>42005</v>
      </c>
      <c r="AC124" s="513">
        <v>42005</v>
      </c>
      <c r="AD124" s="513">
        <v>42005</v>
      </c>
      <c r="AE124" s="575">
        <f t="shared" ref="AE124:AE129" si="17">+AE120-AE119+AE123</f>
        <v>44348</v>
      </c>
      <c r="AF124" s="572">
        <f t="shared" si="11"/>
        <v>44368</v>
      </c>
      <c r="AG124" s="572">
        <f t="shared" si="12"/>
        <v>44369</v>
      </c>
      <c r="AH124" s="573">
        <f t="shared" si="13"/>
        <v>44381</v>
      </c>
      <c r="AI124" s="515">
        <f t="shared" si="14"/>
        <v>44382</v>
      </c>
      <c r="AJ124" s="574">
        <f t="shared" si="15"/>
        <v>44412</v>
      </c>
      <c r="AK124" s="572">
        <f t="shared" si="16"/>
        <v>42095</v>
      </c>
      <c r="AL124" s="382"/>
      <c r="AM124" s="362">
        <v>0</v>
      </c>
    </row>
    <row r="125" spans="1:41" x14ac:dyDescent="0.25">
      <c r="A125" s="344">
        <f t="shared" si="8"/>
        <v>129</v>
      </c>
      <c r="B125" s="740" t="s">
        <v>873</v>
      </c>
      <c r="C125" s="322" t="s">
        <v>67</v>
      </c>
      <c r="D125" s="734" t="str">
        <f>IFERROR(INDEX(dnc_capex_drivers!$1:$1048576, MATCH(live_ds!$I125,dnc_capex_drivers!$B:$B,0),MATCH("CAPEX SCENARIO",dnc_capex_drivers!$1:$1,0)),
INDEX(asset_level_drivers!$1:$1048576, MATCH("CAPEX SCENARIO",asset_level_drivers!$A:$A,0),MATCH(live_ds!$B125,asset_level_drivers!$1:$1,0)))</f>
        <v>Foreland I DUC 3</v>
      </c>
      <c r="E125" s="322" t="str">
        <f t="shared" si="10"/>
        <v>GENERIC</v>
      </c>
      <c r="F125" s="322">
        <v>2050</v>
      </c>
      <c r="G125" s="410">
        <f>+INDEX(dnc_capex_drivers!$C$2:$C$1048576,MATCH(live_ds!$D125,dnc_capex_drivers!$B$2:$B$1048576,0),1)</f>
        <v>10000</v>
      </c>
      <c r="H125" s="576" t="s">
        <v>847</v>
      </c>
      <c r="I125" s="759" t="s">
        <v>888</v>
      </c>
      <c r="J125" s="578">
        <v>2</v>
      </c>
      <c r="K125" s="519" t="s">
        <v>884</v>
      </c>
      <c r="L125" s="579">
        <v>4</v>
      </c>
      <c r="M125" s="521">
        <v>3</v>
      </c>
      <c r="N125" s="523" t="s">
        <v>910</v>
      </c>
      <c r="O125" s="580" t="s">
        <v>823</v>
      </c>
      <c r="P125" s="523">
        <v>100</v>
      </c>
      <c r="Q125" s="523">
        <v>75</v>
      </c>
      <c r="R125" s="581" t="s">
        <v>824</v>
      </c>
      <c r="S125" s="524">
        <v>10000</v>
      </c>
      <c r="T125" s="578" t="s">
        <v>793</v>
      </c>
      <c r="U125" s="581" t="s">
        <v>826</v>
      </c>
      <c r="V125" s="527" t="s">
        <v>894</v>
      </c>
      <c r="W125" s="429">
        <v>42005</v>
      </c>
      <c r="X125" s="429">
        <v>42005</v>
      </c>
      <c r="Y125" s="429">
        <v>42005</v>
      </c>
      <c r="Z125" s="430">
        <v>42005</v>
      </c>
      <c r="AA125" s="582">
        <v>42005</v>
      </c>
      <c r="AB125" s="582">
        <v>42005</v>
      </c>
      <c r="AC125" s="432">
        <v>42005</v>
      </c>
      <c r="AD125" s="433">
        <v>42005</v>
      </c>
      <c r="AE125" s="575">
        <f t="shared" si="17"/>
        <v>44348</v>
      </c>
      <c r="AF125" s="572">
        <f t="shared" si="11"/>
        <v>44368</v>
      </c>
      <c r="AG125" s="572">
        <f t="shared" si="12"/>
        <v>44369</v>
      </c>
      <c r="AH125" s="573">
        <f t="shared" si="13"/>
        <v>44381</v>
      </c>
      <c r="AI125" s="583">
        <f t="shared" si="14"/>
        <v>44382</v>
      </c>
      <c r="AJ125" s="584">
        <f t="shared" si="15"/>
        <v>44412</v>
      </c>
      <c r="AK125" s="572">
        <f t="shared" si="16"/>
        <v>42095</v>
      </c>
      <c r="AL125" s="378"/>
      <c r="AM125" s="366">
        <v>0</v>
      </c>
    </row>
    <row r="126" spans="1:41" x14ac:dyDescent="0.25">
      <c r="A126" s="301">
        <f t="shared" si="8"/>
        <v>130</v>
      </c>
      <c r="B126" s="739" t="s">
        <v>873</v>
      </c>
      <c r="C126" s="301" t="s">
        <v>67</v>
      </c>
      <c r="D126" s="735" t="str">
        <f>IFERROR(INDEX(dnc_capex_drivers!$1:$1048576, MATCH(live_ds!$I126,dnc_capex_drivers!$B:$B,0),MATCH("CAPEX SCENARIO",dnc_capex_drivers!$1:$1,0)),
INDEX(asset_level_drivers!$1:$1048576, MATCH("CAPEX SCENARIO",asset_level_drivers!$A:$A,0),MATCH(live_ds!$B126,asset_level_drivers!$1:$1,0)))</f>
        <v>Foreland I DUC 4</v>
      </c>
      <c r="E126" s="301" t="str">
        <f t="shared" ref="E126:E129" si="18">+IF(
OR(ISERROR(FIND("B3",N126))=FALSE,ISERROR(FIND("C1",N126))=FALSE),
"B3",
IF(OR(ISERROR(FIND("B1",N126))=FALSE,ISERROR(FIND("A1",N126))=FALSE),
"B1","GENERIC"))</f>
        <v>GENERIC</v>
      </c>
      <c r="F126" s="301">
        <v>2050</v>
      </c>
      <c r="G126" s="420">
        <f>+INDEX(dnc_capex_drivers!$C$2:$C$1048576,MATCH(live_ds!$D126,dnc_capex_drivers!$B$2:$B$1048576,0),1)</f>
        <v>10000</v>
      </c>
      <c r="H126" s="651" t="s">
        <v>854</v>
      </c>
      <c r="I126" s="758" t="s">
        <v>889</v>
      </c>
      <c r="J126" s="509">
        <v>2</v>
      </c>
      <c r="K126" s="503" t="s">
        <v>884</v>
      </c>
      <c r="L126" s="504">
        <v>4</v>
      </c>
      <c r="M126" s="505">
        <v>4</v>
      </c>
      <c r="N126" s="507" t="s">
        <v>910</v>
      </c>
      <c r="O126" s="506" t="s">
        <v>823</v>
      </c>
      <c r="P126" s="507">
        <v>100</v>
      </c>
      <c r="Q126" s="507">
        <v>75</v>
      </c>
      <c r="R126" s="510" t="s">
        <v>824</v>
      </c>
      <c r="S126" s="508">
        <v>10000</v>
      </c>
      <c r="T126" s="509" t="s">
        <v>793</v>
      </c>
      <c r="U126" s="510" t="s">
        <v>826</v>
      </c>
      <c r="V126" s="511" t="s">
        <v>894</v>
      </c>
      <c r="W126" s="434">
        <v>42005</v>
      </c>
      <c r="X126" s="434">
        <v>42005</v>
      </c>
      <c r="Y126" s="512">
        <v>42005</v>
      </c>
      <c r="Z126" s="435">
        <v>42005</v>
      </c>
      <c r="AA126" s="512">
        <v>42005</v>
      </c>
      <c r="AB126" s="512">
        <v>42005</v>
      </c>
      <c r="AC126" s="513">
        <v>42005</v>
      </c>
      <c r="AD126" s="513">
        <v>42005</v>
      </c>
      <c r="AE126" s="575">
        <f t="shared" si="17"/>
        <v>44348</v>
      </c>
      <c r="AF126" s="572">
        <f t="shared" si="11"/>
        <v>44368</v>
      </c>
      <c r="AG126" s="572">
        <f t="shared" si="12"/>
        <v>44369</v>
      </c>
      <c r="AH126" s="573">
        <f t="shared" si="13"/>
        <v>44381</v>
      </c>
      <c r="AI126" s="515">
        <f t="shared" si="14"/>
        <v>44382</v>
      </c>
      <c r="AJ126" s="574">
        <f t="shared" si="15"/>
        <v>44412</v>
      </c>
      <c r="AK126" s="572">
        <f t="shared" si="16"/>
        <v>42095</v>
      </c>
      <c r="AL126" s="382"/>
      <c r="AM126" s="362">
        <v>0</v>
      </c>
    </row>
    <row r="127" spans="1:41" x14ac:dyDescent="0.25">
      <c r="A127" s="641">
        <f t="shared" si="8"/>
        <v>131</v>
      </c>
      <c r="B127" s="742" t="s">
        <v>873</v>
      </c>
      <c r="C127" s="642" t="s">
        <v>67</v>
      </c>
      <c r="D127" s="736" t="str">
        <f>IFERROR(INDEX(dnc_capex_drivers!$1:$1048576, MATCH(live_ds!$I127,dnc_capex_drivers!$B:$B,0),MATCH("CAPEX SCENARIO",dnc_capex_drivers!$1:$1,0)),
INDEX(asset_level_drivers!$1:$1048576, MATCH("CAPEX SCENARIO",asset_level_drivers!$A:$A,0),MATCH(live_ds!$B127,asset_level_drivers!$1:$1,0)))</f>
        <v>Foreland I DUC 5</v>
      </c>
      <c r="E127" s="642" t="str">
        <f t="shared" si="18"/>
        <v>GENERIC</v>
      </c>
      <c r="F127" s="642">
        <v>2050</v>
      </c>
      <c r="G127" s="644">
        <f>+INDEX(dnc_capex_drivers!$C$2:$C$1048576,MATCH(live_ds!$D127,dnc_capex_drivers!$B$2:$B$1048576,0),1)</f>
        <v>10000</v>
      </c>
      <c r="H127" s="618" t="s">
        <v>842</v>
      </c>
      <c r="I127" s="757" t="s">
        <v>890</v>
      </c>
      <c r="J127" s="619">
        <v>2</v>
      </c>
      <c r="K127" s="620" t="s">
        <v>885</v>
      </c>
      <c r="L127" s="621">
        <v>4</v>
      </c>
      <c r="M127" s="622">
        <v>1</v>
      </c>
      <c r="N127" s="623" t="s">
        <v>910</v>
      </c>
      <c r="O127" s="624" t="s">
        <v>823</v>
      </c>
      <c r="P127" s="623">
        <v>100</v>
      </c>
      <c r="Q127" s="623">
        <v>75</v>
      </c>
      <c r="R127" s="625" t="s">
        <v>824</v>
      </c>
      <c r="S127" s="626">
        <v>10000</v>
      </c>
      <c r="T127" s="619" t="s">
        <v>793</v>
      </c>
      <c r="U127" s="625" t="s">
        <v>826</v>
      </c>
      <c r="V127" s="627" t="s">
        <v>894</v>
      </c>
      <c r="W127" s="628">
        <v>42005</v>
      </c>
      <c r="X127" s="628">
        <v>42005</v>
      </c>
      <c r="Y127" s="628">
        <v>42005</v>
      </c>
      <c r="Z127" s="629">
        <v>42005</v>
      </c>
      <c r="AA127" s="630">
        <v>42005</v>
      </c>
      <c r="AB127" s="630">
        <v>42005</v>
      </c>
      <c r="AC127" s="631">
        <v>42005</v>
      </c>
      <c r="AD127" s="632">
        <v>42005</v>
      </c>
      <c r="AE127" s="633">
        <v>44470</v>
      </c>
      <c r="AF127" s="634">
        <f t="shared" ref="AF127:AF129" si="19">+AF123-AE123+AE127</f>
        <v>44490</v>
      </c>
      <c r="AG127" s="634">
        <f t="shared" ref="AG127:AG129" si="20">+AG123-AF123+AF127</f>
        <v>44491</v>
      </c>
      <c r="AH127" s="635">
        <f t="shared" ref="AH127:AH129" si="21">+AH123-AG123+AG127</f>
        <v>44503</v>
      </c>
      <c r="AI127" s="636">
        <f t="shared" ref="AI127:AI129" si="22">+AI123-AH123+AH127</f>
        <v>44504</v>
      </c>
      <c r="AJ127" s="637">
        <f t="shared" ref="AJ127:AJ129" si="23">+AJ123-AI123+AI127</f>
        <v>44534</v>
      </c>
      <c r="AK127" s="634">
        <f t="shared" ref="AK127:AK129" si="24">+AA127+90</f>
        <v>42095</v>
      </c>
      <c r="AL127" s="378"/>
      <c r="AM127" s="366">
        <v>0</v>
      </c>
    </row>
    <row r="128" spans="1:41" x14ac:dyDescent="0.25">
      <c r="A128" s="301">
        <f t="shared" si="8"/>
        <v>132</v>
      </c>
      <c r="B128" s="739" t="s">
        <v>873</v>
      </c>
      <c r="C128" s="301" t="s">
        <v>67</v>
      </c>
      <c r="D128" s="735" t="str">
        <f>IFERROR(INDEX(dnc_capex_drivers!$1:$1048576, MATCH(live_ds!$I128,dnc_capex_drivers!$B:$B,0),MATCH("CAPEX SCENARIO",dnc_capex_drivers!$1:$1,0)),
INDEX(asset_level_drivers!$1:$1048576, MATCH("CAPEX SCENARIO",asset_level_drivers!$A:$A,0),MATCH(live_ds!$B128,asset_level_drivers!$1:$1,0)))</f>
        <v>Foreland I DUC 6</v>
      </c>
      <c r="E128" s="301" t="str">
        <f t="shared" si="18"/>
        <v>GENERIC</v>
      </c>
      <c r="F128" s="301">
        <v>2050</v>
      </c>
      <c r="G128" s="420">
        <f>+INDEX(dnc_capex_drivers!$C$2:$C$1048576,MATCH(live_ds!$D128,dnc_capex_drivers!$B$2:$B$1048576,0),1)</f>
        <v>10000</v>
      </c>
      <c r="H128" s="651" t="s">
        <v>845</v>
      </c>
      <c r="I128" s="758" t="s">
        <v>891</v>
      </c>
      <c r="J128" s="509">
        <v>2</v>
      </c>
      <c r="K128" s="503" t="s">
        <v>885</v>
      </c>
      <c r="L128" s="504">
        <v>4</v>
      </c>
      <c r="M128" s="505">
        <v>2</v>
      </c>
      <c r="N128" s="507" t="s">
        <v>910</v>
      </c>
      <c r="O128" s="506" t="s">
        <v>823</v>
      </c>
      <c r="P128" s="507">
        <v>100</v>
      </c>
      <c r="Q128" s="507">
        <v>75</v>
      </c>
      <c r="R128" s="510" t="s">
        <v>824</v>
      </c>
      <c r="S128" s="508">
        <v>10000</v>
      </c>
      <c r="T128" s="509" t="s">
        <v>793</v>
      </c>
      <c r="U128" s="510" t="s">
        <v>826</v>
      </c>
      <c r="V128" s="511" t="s">
        <v>894</v>
      </c>
      <c r="W128" s="434">
        <v>42005</v>
      </c>
      <c r="X128" s="434">
        <v>42005</v>
      </c>
      <c r="Y128" s="512">
        <v>42005</v>
      </c>
      <c r="Z128" s="435">
        <v>42005</v>
      </c>
      <c r="AA128" s="512">
        <v>42005</v>
      </c>
      <c r="AB128" s="512">
        <v>42005</v>
      </c>
      <c r="AC128" s="513">
        <v>42005</v>
      </c>
      <c r="AD128" s="513">
        <v>42005</v>
      </c>
      <c r="AE128" s="575">
        <f t="shared" si="17"/>
        <v>44470</v>
      </c>
      <c r="AF128" s="572">
        <f t="shared" si="19"/>
        <v>44490</v>
      </c>
      <c r="AG128" s="572">
        <f t="shared" si="20"/>
        <v>44491</v>
      </c>
      <c r="AH128" s="573">
        <f t="shared" si="21"/>
        <v>44503</v>
      </c>
      <c r="AI128" s="515">
        <f t="shared" si="22"/>
        <v>44504</v>
      </c>
      <c r="AJ128" s="574">
        <f t="shared" si="23"/>
        <v>44534</v>
      </c>
      <c r="AK128" s="572">
        <f t="shared" si="24"/>
        <v>42095</v>
      </c>
      <c r="AL128" s="382"/>
      <c r="AM128" s="362">
        <v>0</v>
      </c>
    </row>
    <row r="129" spans="1:39" x14ac:dyDescent="0.25">
      <c r="A129" s="344">
        <f t="shared" ref="A129:A133" si="25">+A128+1</f>
        <v>133</v>
      </c>
      <c r="B129" s="740" t="s">
        <v>873</v>
      </c>
      <c r="C129" s="322" t="s">
        <v>67</v>
      </c>
      <c r="D129" s="734" t="str">
        <f>IFERROR(INDEX(dnc_capex_drivers!$1:$1048576, MATCH(live_ds!$I129,dnc_capex_drivers!$B:$B,0),MATCH("CAPEX SCENARIO",dnc_capex_drivers!$1:$1,0)),
INDEX(asset_level_drivers!$1:$1048576, MATCH("CAPEX SCENARIO",asset_level_drivers!$A:$A,0),MATCH(live_ds!$B129,asset_level_drivers!$1:$1,0)))</f>
        <v>Foreland I DUC 7</v>
      </c>
      <c r="E129" s="322" t="str">
        <f t="shared" si="18"/>
        <v>GENERIC</v>
      </c>
      <c r="F129" s="322">
        <v>2050</v>
      </c>
      <c r="G129" s="410">
        <f>+INDEX(dnc_capex_drivers!$C$2:$C$1048576,MATCH(live_ds!$D129,dnc_capex_drivers!$B$2:$B$1048576,0),1)</f>
        <v>10000</v>
      </c>
      <c r="H129" s="576" t="s">
        <v>847</v>
      </c>
      <c r="I129" s="759" t="s">
        <v>892</v>
      </c>
      <c r="J129" s="578">
        <v>2</v>
      </c>
      <c r="K129" s="519" t="s">
        <v>885</v>
      </c>
      <c r="L129" s="579">
        <v>4</v>
      </c>
      <c r="M129" s="521">
        <v>3</v>
      </c>
      <c r="N129" s="523" t="s">
        <v>910</v>
      </c>
      <c r="O129" s="580" t="s">
        <v>823</v>
      </c>
      <c r="P129" s="523">
        <v>100</v>
      </c>
      <c r="Q129" s="523">
        <v>75</v>
      </c>
      <c r="R129" s="581" t="s">
        <v>824</v>
      </c>
      <c r="S129" s="524">
        <v>10000</v>
      </c>
      <c r="T129" s="578" t="s">
        <v>793</v>
      </c>
      <c r="U129" s="581" t="s">
        <v>826</v>
      </c>
      <c r="V129" s="527" t="s">
        <v>894</v>
      </c>
      <c r="W129" s="429">
        <v>42005</v>
      </c>
      <c r="X129" s="429">
        <v>42005</v>
      </c>
      <c r="Y129" s="429">
        <v>42005</v>
      </c>
      <c r="Z129" s="430">
        <v>42005</v>
      </c>
      <c r="AA129" s="582">
        <v>42005</v>
      </c>
      <c r="AB129" s="582">
        <v>42005</v>
      </c>
      <c r="AC129" s="432">
        <v>42005</v>
      </c>
      <c r="AD129" s="433">
        <v>42005</v>
      </c>
      <c r="AE129" s="575">
        <f t="shared" si="17"/>
        <v>44470</v>
      </c>
      <c r="AF129" s="572">
        <f t="shared" si="19"/>
        <v>44490</v>
      </c>
      <c r="AG129" s="572">
        <f t="shared" si="20"/>
        <v>44491</v>
      </c>
      <c r="AH129" s="573">
        <f t="shared" si="21"/>
        <v>44503</v>
      </c>
      <c r="AI129" s="583">
        <f t="shared" si="22"/>
        <v>44504</v>
      </c>
      <c r="AJ129" s="584">
        <f t="shared" si="23"/>
        <v>44534</v>
      </c>
      <c r="AK129" s="572">
        <f t="shared" si="24"/>
        <v>42095</v>
      </c>
      <c r="AL129" s="378"/>
      <c r="AM129" s="366">
        <v>0</v>
      </c>
    </row>
    <row r="130" spans="1:39" x14ac:dyDescent="0.25">
      <c r="A130" s="641">
        <f t="shared" si="25"/>
        <v>134</v>
      </c>
      <c r="B130" s="742" t="s">
        <v>1</v>
      </c>
      <c r="C130" s="642" t="s">
        <v>67</v>
      </c>
      <c r="D130" s="736" t="str">
        <f>IFERROR(INDEX(dnc_capex_drivers!$1:$1048576, MATCH(live_ds!$I130,dnc_capex_drivers!$B:$B,0),MATCH("CAPEX SCENARIO",dnc_capex_drivers!$1:$1,0)),
INDEX(asset_level_drivers!$1:$1048576, MATCH("CAPEX SCENARIO",asset_level_drivers!$A:$A,0),MATCH(live_ds!$B130,asset_level_drivers!$1:$1,0)))</f>
        <v>FARMAR CB PU N734HU</v>
      </c>
      <c r="E130" s="642" t="str">
        <f t="shared" ref="E130:E133" si="26">+IF(
OR(ISERROR(FIND("B3",N130))=FALSE,ISERROR(FIND("C1",N130))=FALSE),
"B3",
IF(OR(ISERROR(FIND("B1",N130))=FALSE,ISERROR(FIND("A1",N130))=FALSE),
"B1","GENERIC"))</f>
        <v>B1</v>
      </c>
      <c r="F130" s="642">
        <v>2050</v>
      </c>
      <c r="G130" s="644">
        <f>+INDEX(dnc_capex_drivers!$C$2:$C$1048576,MATCH(live_ds!$D130,dnc_capex_drivers!$B$2:$B$1048576,0),1)</f>
        <v>7600</v>
      </c>
      <c r="H130" s="618" t="s">
        <v>1067</v>
      </c>
      <c r="I130" s="757" t="s">
        <v>289</v>
      </c>
      <c r="J130" s="619">
        <v>2</v>
      </c>
      <c r="K130" s="620" t="s">
        <v>900</v>
      </c>
      <c r="L130" s="621">
        <v>4</v>
      </c>
      <c r="M130" s="622">
        <v>1</v>
      </c>
      <c r="N130" s="623" t="s">
        <v>792</v>
      </c>
      <c r="O130" s="624" t="s">
        <v>426</v>
      </c>
      <c r="P130" s="623">
        <v>100</v>
      </c>
      <c r="Q130" s="623">
        <v>75</v>
      </c>
      <c r="R130" s="625" t="s">
        <v>830</v>
      </c>
      <c r="S130" s="626">
        <v>7600</v>
      </c>
      <c r="T130" s="619" t="s">
        <v>793</v>
      </c>
      <c r="U130" s="625" t="s">
        <v>92</v>
      </c>
      <c r="V130" s="627"/>
      <c r="W130" s="628">
        <v>44423.8</v>
      </c>
      <c r="X130" s="628">
        <v>44393.4</v>
      </c>
      <c r="Y130" s="628">
        <v>44423.8</v>
      </c>
      <c r="Z130" s="629">
        <v>44484.6</v>
      </c>
      <c r="AA130" s="630">
        <v>44515</v>
      </c>
      <c r="AB130" s="630">
        <v>44515</v>
      </c>
      <c r="AC130" s="631">
        <v>44527</v>
      </c>
      <c r="AD130" s="632">
        <v>44563</v>
      </c>
      <c r="AE130" s="633">
        <v>44568</v>
      </c>
      <c r="AF130" s="634">
        <v>44592</v>
      </c>
      <c r="AG130" s="634">
        <v>44593</v>
      </c>
      <c r="AH130" s="635">
        <v>44605</v>
      </c>
      <c r="AI130" s="636">
        <v>44606</v>
      </c>
      <c r="AJ130" s="637">
        <v>44636</v>
      </c>
      <c r="AK130" s="634">
        <v>44695</v>
      </c>
      <c r="AL130" s="378"/>
      <c r="AM130" s="366"/>
    </row>
    <row r="131" spans="1:39" x14ac:dyDescent="0.25">
      <c r="A131" s="301">
        <f t="shared" si="25"/>
        <v>135</v>
      </c>
      <c r="B131" s="739" t="s">
        <v>1</v>
      </c>
      <c r="C131" s="301" t="s">
        <v>67</v>
      </c>
      <c r="D131" s="735" t="str">
        <f>IFERROR(INDEX(dnc_capex_drivers!$1:$1048576, MATCH(live_ds!$I131,dnc_capex_drivers!$B:$B,0),MATCH("CAPEX SCENARIO",dnc_capex_drivers!$1:$1,0)),
INDEX(asset_level_drivers!$1:$1048576, MATCH("CAPEX SCENARIO",asset_level_drivers!$A:$A,0),MATCH(live_ds!$B131,asset_level_drivers!$1:$1,0)))</f>
        <v>FARMAR CC PU N735HM</v>
      </c>
      <c r="E131" s="301" t="str">
        <f t="shared" si="26"/>
        <v>B3</v>
      </c>
      <c r="F131" s="301">
        <v>2050</v>
      </c>
      <c r="G131" s="420">
        <f>+INDEX(dnc_capex_drivers!$C$2:$C$1048576,MATCH(live_ds!$D131,dnc_capex_drivers!$B$2:$B$1048576,0),1)</f>
        <v>7600</v>
      </c>
      <c r="H131" s="651" t="s">
        <v>1068</v>
      </c>
      <c r="I131" s="758" t="s">
        <v>290</v>
      </c>
      <c r="J131" s="509">
        <v>2</v>
      </c>
      <c r="K131" s="503" t="s">
        <v>900</v>
      </c>
      <c r="L131" s="504">
        <v>4</v>
      </c>
      <c r="M131" s="505">
        <v>2</v>
      </c>
      <c r="N131" s="507" t="s">
        <v>835</v>
      </c>
      <c r="O131" s="506" t="s">
        <v>426</v>
      </c>
      <c r="P131" s="507">
        <v>100</v>
      </c>
      <c r="Q131" s="507">
        <v>75</v>
      </c>
      <c r="R131" s="510" t="s">
        <v>830</v>
      </c>
      <c r="S131" s="508">
        <v>7600</v>
      </c>
      <c r="T131" s="509" t="s">
        <v>793</v>
      </c>
      <c r="U131" s="510" t="s">
        <v>92</v>
      </c>
      <c r="V131" s="511"/>
      <c r="W131" s="434">
        <v>44423.8</v>
      </c>
      <c r="X131" s="434">
        <v>44393.4</v>
      </c>
      <c r="Y131" s="512">
        <v>44423.8</v>
      </c>
      <c r="Z131" s="435">
        <v>44484.6</v>
      </c>
      <c r="AA131" s="512">
        <v>44527</v>
      </c>
      <c r="AB131" s="512">
        <v>44515</v>
      </c>
      <c r="AC131" s="513">
        <v>44539</v>
      </c>
      <c r="AD131" s="513">
        <v>44563</v>
      </c>
      <c r="AE131" s="575">
        <v>44568</v>
      </c>
      <c r="AF131" s="572">
        <v>44592</v>
      </c>
      <c r="AG131" s="572">
        <v>44593</v>
      </c>
      <c r="AH131" s="573">
        <v>44605</v>
      </c>
      <c r="AI131" s="515">
        <v>44606</v>
      </c>
      <c r="AJ131" s="574">
        <v>44636</v>
      </c>
      <c r="AK131" s="572">
        <v>44695</v>
      </c>
      <c r="AL131" s="382"/>
      <c r="AM131" s="362"/>
    </row>
    <row r="132" spans="1:39" x14ac:dyDescent="0.25">
      <c r="A132" s="344">
        <f t="shared" si="25"/>
        <v>136</v>
      </c>
      <c r="B132" s="740" t="s">
        <v>1</v>
      </c>
      <c r="C132" s="322" t="s">
        <v>67</v>
      </c>
      <c r="D132" s="734" t="str">
        <f>IFERROR(INDEX(dnc_capex_drivers!$1:$1048576, MATCH(live_ds!$I132,dnc_capex_drivers!$B:$B,0),MATCH("CAPEX SCENARIO",dnc_capex_drivers!$1:$1,0)),
INDEX(asset_level_drivers!$1:$1048576, MATCH("CAPEX SCENARIO",asset_level_drivers!$A:$A,0),MATCH(live_ds!$B132,asset_level_drivers!$1:$1,0)))</f>
        <v>FARMAR CC PU N736HU</v>
      </c>
      <c r="E132" s="322" t="str">
        <f t="shared" si="26"/>
        <v>B1</v>
      </c>
      <c r="F132" s="322">
        <v>2050</v>
      </c>
      <c r="G132" s="410">
        <f>+INDEX(dnc_capex_drivers!$C$2:$C$1048576,MATCH(live_ds!$D132,dnc_capex_drivers!$B$2:$B$1048576,0),1)</f>
        <v>7600</v>
      </c>
      <c r="H132" s="576" t="s">
        <v>1069</v>
      </c>
      <c r="I132" s="759" t="s">
        <v>291</v>
      </c>
      <c r="J132" s="578">
        <v>2</v>
      </c>
      <c r="K132" s="519" t="s">
        <v>900</v>
      </c>
      <c r="L132" s="579">
        <v>4</v>
      </c>
      <c r="M132" s="521">
        <v>3</v>
      </c>
      <c r="N132" s="523" t="s">
        <v>792</v>
      </c>
      <c r="O132" s="580" t="s">
        <v>426</v>
      </c>
      <c r="P132" s="523">
        <v>100</v>
      </c>
      <c r="Q132" s="523">
        <v>75</v>
      </c>
      <c r="R132" s="581" t="s">
        <v>830</v>
      </c>
      <c r="S132" s="524">
        <v>7600</v>
      </c>
      <c r="T132" s="578" t="s">
        <v>793</v>
      </c>
      <c r="U132" s="581" t="s">
        <v>92</v>
      </c>
      <c r="V132" s="527"/>
      <c r="W132" s="429">
        <v>44423.8</v>
      </c>
      <c r="X132" s="429">
        <v>44393.4</v>
      </c>
      <c r="Y132" s="429">
        <v>44423.8</v>
      </c>
      <c r="Z132" s="430">
        <v>44484.6</v>
      </c>
      <c r="AA132" s="582">
        <v>44539</v>
      </c>
      <c r="AB132" s="582">
        <v>44515</v>
      </c>
      <c r="AC132" s="432">
        <v>44551</v>
      </c>
      <c r="AD132" s="433">
        <v>44563</v>
      </c>
      <c r="AE132" s="575">
        <v>44568</v>
      </c>
      <c r="AF132" s="572">
        <v>44592</v>
      </c>
      <c r="AG132" s="572">
        <v>44593</v>
      </c>
      <c r="AH132" s="573">
        <v>44605</v>
      </c>
      <c r="AI132" s="583">
        <v>44606</v>
      </c>
      <c r="AJ132" s="584">
        <v>44636</v>
      </c>
      <c r="AK132" s="572">
        <v>44695</v>
      </c>
      <c r="AL132" s="378"/>
      <c r="AM132" s="366"/>
    </row>
    <row r="133" spans="1:39" x14ac:dyDescent="0.25">
      <c r="A133" s="301">
        <f t="shared" si="25"/>
        <v>137</v>
      </c>
      <c r="B133" s="739" t="s">
        <v>1</v>
      </c>
      <c r="C133" s="301" t="s">
        <v>67</v>
      </c>
      <c r="D133" s="735" t="str">
        <f>IFERROR(INDEX(dnc_capex_drivers!$1:$1048576, MATCH(live_ds!$I133,dnc_capex_drivers!$B:$B,0),MATCH("CAPEX SCENARIO",dnc_capex_drivers!$1:$1,0)),
INDEX(asset_level_drivers!$1:$1048576, MATCH("CAPEX SCENARIO",asset_level_drivers!$A:$A,0),MATCH(live_ds!$B133,asset_level_drivers!$1:$1,0)))</f>
        <v>FARMAR CD PU N738HU</v>
      </c>
      <c r="E133" s="301" t="str">
        <f t="shared" si="26"/>
        <v>B3</v>
      </c>
      <c r="F133" s="301">
        <v>2050</v>
      </c>
      <c r="G133" s="420">
        <f>+INDEX(dnc_capex_drivers!$C$2:$C$1048576,MATCH(live_ds!$D133,dnc_capex_drivers!$B$2:$B$1048576,0),1)</f>
        <v>7600</v>
      </c>
      <c r="H133" s="501" t="s">
        <v>1070</v>
      </c>
      <c r="I133" s="758" t="s">
        <v>292</v>
      </c>
      <c r="J133" s="509">
        <v>2</v>
      </c>
      <c r="K133" s="503" t="s">
        <v>900</v>
      </c>
      <c r="L133" s="504">
        <v>4</v>
      </c>
      <c r="M133" s="505">
        <v>4</v>
      </c>
      <c r="N133" s="507" t="s">
        <v>835</v>
      </c>
      <c r="O133" s="506" t="s">
        <v>426</v>
      </c>
      <c r="P133" s="507">
        <v>100</v>
      </c>
      <c r="Q133" s="507">
        <v>75</v>
      </c>
      <c r="R133" s="510" t="s">
        <v>830</v>
      </c>
      <c r="S133" s="508">
        <v>7600</v>
      </c>
      <c r="T133" s="509" t="s">
        <v>793</v>
      </c>
      <c r="U133" s="510" t="s">
        <v>92</v>
      </c>
      <c r="V133" s="511"/>
      <c r="W133" s="434">
        <v>44423.8</v>
      </c>
      <c r="X133" s="434">
        <v>44393.4</v>
      </c>
      <c r="Y133" s="512">
        <v>44423.8</v>
      </c>
      <c r="Z133" s="435">
        <v>44484.6</v>
      </c>
      <c r="AA133" s="512">
        <v>44551</v>
      </c>
      <c r="AB133" s="512">
        <v>44515</v>
      </c>
      <c r="AC133" s="513">
        <v>44563</v>
      </c>
      <c r="AD133" s="513">
        <v>44563</v>
      </c>
      <c r="AE133" s="575">
        <v>44568</v>
      </c>
      <c r="AF133" s="572">
        <v>44592</v>
      </c>
      <c r="AG133" s="572">
        <v>44593</v>
      </c>
      <c r="AH133" s="573">
        <v>44605</v>
      </c>
      <c r="AI133" s="515">
        <v>44606</v>
      </c>
      <c r="AJ133" s="574">
        <v>44636</v>
      </c>
      <c r="AK133" s="572">
        <v>44695</v>
      </c>
      <c r="AL133" s="382"/>
      <c r="AM133" s="362"/>
    </row>
    <row r="134" spans="1:39" x14ac:dyDescent="0.25">
      <c r="D134" s="746"/>
      <c r="M134" s="521"/>
    </row>
    <row r="135" spans="1:39" x14ac:dyDescent="0.25">
      <c r="D135" s="746"/>
      <c r="M135" s="505"/>
      <c r="AI135" s="800"/>
    </row>
    <row r="136" spans="1:39" x14ac:dyDescent="0.25">
      <c r="D136" s="746"/>
      <c r="M136" s="521"/>
      <c r="AI136" s="665"/>
    </row>
    <row r="137" spans="1:39" x14ac:dyDescent="0.25">
      <c r="D137" s="746"/>
      <c r="M137" s="505"/>
      <c r="AI137" s="800"/>
    </row>
    <row r="138" spans="1:39" x14ac:dyDescent="0.25">
      <c r="D138" s="746"/>
      <c r="M138" s="521"/>
    </row>
    <row r="139" spans="1:39" x14ac:dyDescent="0.25">
      <c r="D139" s="746"/>
      <c r="M139" s="505"/>
    </row>
    <row r="140" spans="1:39" x14ac:dyDescent="0.25">
      <c r="D140" s="746"/>
      <c r="M140" s="521"/>
    </row>
    <row r="141" spans="1:39" x14ac:dyDescent="0.25">
      <c r="D141" s="746"/>
      <c r="M141" s="505"/>
    </row>
    <row r="142" spans="1:39" x14ac:dyDescent="0.25">
      <c r="D142" s="746"/>
      <c r="M142" s="521"/>
    </row>
    <row r="143" spans="1:39" x14ac:dyDescent="0.25">
      <c r="D143" s="746"/>
      <c r="M143" s="505"/>
    </row>
    <row r="144" spans="1:39" x14ac:dyDescent="0.25">
      <c r="D144" s="746"/>
    </row>
    <row r="145" spans="4:4" x14ac:dyDescent="0.25">
      <c r="D145" s="746"/>
    </row>
    <row r="146" spans="4:4" x14ac:dyDescent="0.25">
      <c r="D146" s="746"/>
    </row>
    <row r="147" spans="4:4" x14ac:dyDescent="0.25">
      <c r="D147" s="746"/>
    </row>
    <row r="148" spans="4:4" x14ac:dyDescent="0.25">
      <c r="D148" s="746"/>
    </row>
    <row r="149" spans="4:4" x14ac:dyDescent="0.25">
      <c r="D149" s="746"/>
    </row>
    <row r="150" spans="4:4" x14ac:dyDescent="0.25">
      <c r="D150" s="746"/>
    </row>
    <row r="151" spans="4:4" x14ac:dyDescent="0.25">
      <c r="D151" s="746"/>
    </row>
    <row r="152" spans="4:4" x14ac:dyDescent="0.25">
      <c r="D152" s="746"/>
    </row>
    <row r="153" spans="4:4" x14ac:dyDescent="0.25">
      <c r="D153" s="746"/>
    </row>
    <row r="154" spans="4:4" x14ac:dyDescent="0.25">
      <c r="D154" s="746"/>
    </row>
    <row r="155" spans="4:4" x14ac:dyDescent="0.25">
      <c r="D155" s="746"/>
    </row>
    <row r="156" spans="4:4" x14ac:dyDescent="0.25">
      <c r="D156" s="746"/>
    </row>
    <row r="157" spans="4:4" x14ac:dyDescent="0.25">
      <c r="D157" s="746"/>
    </row>
    <row r="158" spans="4:4" x14ac:dyDescent="0.25">
      <c r="D158" s="746"/>
    </row>
    <row r="159" spans="4:4" x14ac:dyDescent="0.25">
      <c r="D159" s="746"/>
    </row>
    <row r="160" spans="4:4" x14ac:dyDescent="0.25">
      <c r="D160" s="746"/>
    </row>
    <row r="161" spans="4:4" x14ac:dyDescent="0.25">
      <c r="D161" s="746"/>
    </row>
    <row r="162" spans="4:4" x14ac:dyDescent="0.25">
      <c r="D162" s="746"/>
    </row>
    <row r="163" spans="4:4" x14ac:dyDescent="0.25">
      <c r="D163" s="746"/>
    </row>
    <row r="164" spans="4:4" x14ac:dyDescent="0.25">
      <c r="D164" s="746"/>
    </row>
    <row r="165" spans="4:4" x14ac:dyDescent="0.25">
      <c r="D165" s="746"/>
    </row>
    <row r="166" spans="4:4" x14ac:dyDescent="0.25">
      <c r="D166" s="746"/>
    </row>
    <row r="167" spans="4:4" x14ac:dyDescent="0.25">
      <c r="D167" s="746"/>
    </row>
    <row r="168" spans="4:4" x14ac:dyDescent="0.25">
      <c r="D168" s="746"/>
    </row>
    <row r="169" spans="4:4" x14ac:dyDescent="0.25">
      <c r="D169" s="746"/>
    </row>
    <row r="170" spans="4:4" x14ac:dyDescent="0.25">
      <c r="D170" s="746"/>
    </row>
    <row r="171" spans="4:4" x14ac:dyDescent="0.25">
      <c r="D171" s="746"/>
    </row>
    <row r="172" spans="4:4" x14ac:dyDescent="0.25">
      <c r="D172" s="746"/>
    </row>
    <row r="173" spans="4:4" x14ac:dyDescent="0.25">
      <c r="D173" s="746"/>
    </row>
    <row r="174" spans="4:4" x14ac:dyDescent="0.25">
      <c r="D174" s="746"/>
    </row>
    <row r="175" spans="4:4" x14ac:dyDescent="0.25">
      <c r="D175" s="746"/>
    </row>
    <row r="176" spans="4:4" x14ac:dyDescent="0.25">
      <c r="D176" s="746"/>
    </row>
    <row r="177" spans="4:4" x14ac:dyDescent="0.25">
      <c r="D177" s="746"/>
    </row>
    <row r="178" spans="4:4" x14ac:dyDescent="0.25">
      <c r="D178" s="746"/>
    </row>
    <row r="179" spans="4:4" x14ac:dyDescent="0.25">
      <c r="D179" s="746"/>
    </row>
    <row r="180" spans="4:4" x14ac:dyDescent="0.25">
      <c r="D180" s="746"/>
    </row>
    <row r="181" spans="4:4" x14ac:dyDescent="0.25">
      <c r="D181" s="746"/>
    </row>
    <row r="182" spans="4:4" x14ac:dyDescent="0.25">
      <c r="D182" s="746"/>
    </row>
    <row r="183" spans="4:4" x14ac:dyDescent="0.25">
      <c r="D183" s="746"/>
    </row>
    <row r="184" spans="4:4" x14ac:dyDescent="0.25">
      <c r="D184" s="746"/>
    </row>
    <row r="185" spans="4:4" x14ac:dyDescent="0.25">
      <c r="D185" s="746"/>
    </row>
    <row r="186" spans="4:4" x14ac:dyDescent="0.25">
      <c r="D186" s="746"/>
    </row>
    <row r="187" spans="4:4" x14ac:dyDescent="0.25">
      <c r="D187" s="746"/>
    </row>
    <row r="188" spans="4:4" x14ac:dyDescent="0.25">
      <c r="D188" s="746"/>
    </row>
    <row r="189" spans="4:4" x14ac:dyDescent="0.25">
      <c r="D189" s="746"/>
    </row>
    <row r="190" spans="4:4" x14ac:dyDescent="0.25">
      <c r="D190" s="746"/>
    </row>
    <row r="191" spans="4:4" x14ac:dyDescent="0.25">
      <c r="D191" s="746"/>
    </row>
    <row r="192" spans="4:4" x14ac:dyDescent="0.25">
      <c r="D192" s="746"/>
    </row>
    <row r="193" spans="4:4" x14ac:dyDescent="0.25">
      <c r="D193" s="746"/>
    </row>
    <row r="194" spans="4:4" x14ac:dyDescent="0.25">
      <c r="D194" s="746"/>
    </row>
    <row r="195" spans="4:4" x14ac:dyDescent="0.25">
      <c r="D195" s="746"/>
    </row>
    <row r="196" spans="4:4" x14ac:dyDescent="0.25">
      <c r="D196" s="746"/>
    </row>
    <row r="197" spans="4:4" x14ac:dyDescent="0.25">
      <c r="D197" s="746"/>
    </row>
    <row r="198" spans="4:4" x14ac:dyDescent="0.25">
      <c r="D198" s="746"/>
    </row>
    <row r="199" spans="4:4" x14ac:dyDescent="0.25">
      <c r="D199" s="746"/>
    </row>
    <row r="200" spans="4:4" x14ac:dyDescent="0.25">
      <c r="D200" s="746"/>
    </row>
    <row r="201" spans="4:4" x14ac:dyDescent="0.25">
      <c r="D201" s="746"/>
    </row>
    <row r="202" spans="4:4" x14ac:dyDescent="0.25">
      <c r="D202" s="746"/>
    </row>
    <row r="203" spans="4:4" x14ac:dyDescent="0.25">
      <c r="D203" s="746"/>
    </row>
    <row r="204" spans="4:4" x14ac:dyDescent="0.25">
      <c r="D204" s="746"/>
    </row>
    <row r="205" spans="4:4" x14ac:dyDescent="0.25">
      <c r="D205" s="746"/>
    </row>
    <row r="206" spans="4:4" x14ac:dyDescent="0.25">
      <c r="D206" s="746"/>
    </row>
    <row r="207" spans="4:4" x14ac:dyDescent="0.25">
      <c r="D207" s="746"/>
    </row>
    <row r="208" spans="4:4" x14ac:dyDescent="0.25">
      <c r="D208" s="746"/>
    </row>
    <row r="209" spans="4:4" x14ac:dyDescent="0.25">
      <c r="D209" s="746"/>
    </row>
    <row r="210" spans="4:4" x14ac:dyDescent="0.25">
      <c r="D210" s="746"/>
    </row>
    <row r="211" spans="4:4" x14ac:dyDescent="0.25">
      <c r="D211" s="746"/>
    </row>
    <row r="212" spans="4:4" x14ac:dyDescent="0.25">
      <c r="D212" s="746"/>
    </row>
    <row r="213" spans="4:4" x14ac:dyDescent="0.25">
      <c r="D213" s="746"/>
    </row>
    <row r="214" spans="4:4" x14ac:dyDescent="0.25">
      <c r="D214" s="746"/>
    </row>
    <row r="215" spans="4:4" x14ac:dyDescent="0.25">
      <c r="D215" s="746"/>
    </row>
    <row r="216" spans="4:4" x14ac:dyDescent="0.25">
      <c r="D216" s="746"/>
    </row>
    <row r="217" spans="4:4" x14ac:dyDescent="0.25">
      <c r="D217" s="746"/>
    </row>
    <row r="218" spans="4:4" x14ac:dyDescent="0.25">
      <c r="D218" s="746"/>
    </row>
    <row r="219" spans="4:4" x14ac:dyDescent="0.25">
      <c r="D219" s="746"/>
    </row>
    <row r="220" spans="4:4" x14ac:dyDescent="0.25">
      <c r="D220" s="746"/>
    </row>
    <row r="221" spans="4:4" x14ac:dyDescent="0.25">
      <c r="D221" s="746"/>
    </row>
    <row r="222" spans="4:4" x14ac:dyDescent="0.25">
      <c r="D222" s="746"/>
    </row>
    <row r="223" spans="4:4" x14ac:dyDescent="0.25">
      <c r="D223" s="746"/>
    </row>
    <row r="224" spans="4:4" x14ac:dyDescent="0.25">
      <c r="D224" s="746"/>
    </row>
    <row r="225" spans="4:4" x14ac:dyDescent="0.25">
      <c r="D225" s="746"/>
    </row>
    <row r="226" spans="4:4" x14ac:dyDescent="0.25">
      <c r="D226" s="746"/>
    </row>
    <row r="227" spans="4:4" x14ac:dyDescent="0.25">
      <c r="D227" s="746"/>
    </row>
    <row r="228" spans="4:4" x14ac:dyDescent="0.25">
      <c r="D228" s="746"/>
    </row>
    <row r="229" spans="4:4" x14ac:dyDescent="0.25">
      <c r="D229" s="746"/>
    </row>
    <row r="230" spans="4:4" x14ac:dyDescent="0.25">
      <c r="D230" s="746"/>
    </row>
    <row r="231" spans="4:4" x14ac:dyDescent="0.25">
      <c r="D231" s="746"/>
    </row>
    <row r="232" spans="4:4" x14ac:dyDescent="0.25">
      <c r="D232" s="746"/>
    </row>
    <row r="233" spans="4:4" x14ac:dyDescent="0.25">
      <c r="D233" s="746"/>
    </row>
    <row r="234" spans="4:4" x14ac:dyDescent="0.25">
      <c r="D234" s="746"/>
    </row>
    <row r="235" spans="4:4" x14ac:dyDescent="0.25">
      <c r="D235" s="746"/>
    </row>
    <row r="236" spans="4:4" x14ac:dyDescent="0.25">
      <c r="D236" s="746"/>
    </row>
    <row r="237" spans="4:4" x14ac:dyDescent="0.25">
      <c r="D237" s="746"/>
    </row>
    <row r="238" spans="4:4" x14ac:dyDescent="0.25">
      <c r="D238" s="746"/>
    </row>
    <row r="239" spans="4:4" x14ac:dyDescent="0.25">
      <c r="D239" s="746"/>
    </row>
    <row r="240" spans="4:4" x14ac:dyDescent="0.25">
      <c r="D240" s="746"/>
    </row>
    <row r="241" spans="4:4" x14ac:dyDescent="0.25">
      <c r="D241" s="746"/>
    </row>
    <row r="242" spans="4:4" x14ac:dyDescent="0.25">
      <c r="D242" s="746"/>
    </row>
    <row r="243" spans="4:4" x14ac:dyDescent="0.25">
      <c r="D243" s="746"/>
    </row>
    <row r="244" spans="4:4" x14ac:dyDescent="0.25">
      <c r="D244" s="746"/>
    </row>
    <row r="245" spans="4:4" x14ac:dyDescent="0.25">
      <c r="D245" s="746"/>
    </row>
    <row r="246" spans="4:4" x14ac:dyDescent="0.25">
      <c r="D246" s="746"/>
    </row>
    <row r="247" spans="4:4" x14ac:dyDescent="0.25">
      <c r="D247" s="746"/>
    </row>
    <row r="248" spans="4:4" x14ac:dyDescent="0.25">
      <c r="D248" s="746"/>
    </row>
    <row r="249" spans="4:4" x14ac:dyDescent="0.25">
      <c r="D249" s="746"/>
    </row>
    <row r="250" spans="4:4" x14ac:dyDescent="0.25">
      <c r="D250" s="746"/>
    </row>
    <row r="251" spans="4:4" x14ac:dyDescent="0.25">
      <c r="D251" s="746"/>
    </row>
    <row r="252" spans="4:4" x14ac:dyDescent="0.25">
      <c r="D252" s="746"/>
    </row>
    <row r="253" spans="4:4" x14ac:dyDescent="0.25">
      <c r="D253" s="746"/>
    </row>
    <row r="254" spans="4:4" x14ac:dyDescent="0.25">
      <c r="D254" s="746"/>
    </row>
    <row r="255" spans="4:4" x14ac:dyDescent="0.25">
      <c r="D255" s="746"/>
    </row>
    <row r="256" spans="4:4" x14ac:dyDescent="0.25">
      <c r="D256" s="746"/>
    </row>
    <row r="257" spans="4:4" x14ac:dyDescent="0.25">
      <c r="D257" s="746"/>
    </row>
    <row r="258" spans="4:4" x14ac:dyDescent="0.25">
      <c r="D258" s="746"/>
    </row>
    <row r="259" spans="4:4" x14ac:dyDescent="0.25">
      <c r="D259" s="746"/>
    </row>
    <row r="260" spans="4:4" x14ac:dyDescent="0.25">
      <c r="D260" s="746"/>
    </row>
    <row r="261" spans="4:4" x14ac:dyDescent="0.25">
      <c r="D261" s="746"/>
    </row>
    <row r="262" spans="4:4" x14ac:dyDescent="0.25">
      <c r="D262" s="746"/>
    </row>
    <row r="263" spans="4:4" x14ac:dyDescent="0.25">
      <c r="D263" s="746"/>
    </row>
    <row r="264" spans="4:4" x14ac:dyDescent="0.25">
      <c r="D264" s="746"/>
    </row>
    <row r="265" spans="4:4" x14ac:dyDescent="0.25">
      <c r="D265" s="746"/>
    </row>
    <row r="266" spans="4:4" x14ac:dyDescent="0.25">
      <c r="D266" s="746"/>
    </row>
    <row r="267" spans="4:4" x14ac:dyDescent="0.25">
      <c r="D267" s="746"/>
    </row>
    <row r="268" spans="4:4" x14ac:dyDescent="0.25">
      <c r="D268" s="746"/>
    </row>
    <row r="269" spans="4:4" x14ac:dyDescent="0.25">
      <c r="D269" s="746"/>
    </row>
    <row r="270" spans="4:4" x14ac:dyDescent="0.25">
      <c r="D270" s="746"/>
    </row>
    <row r="271" spans="4:4" x14ac:dyDescent="0.25">
      <c r="D271" s="746"/>
    </row>
    <row r="272" spans="4:4" x14ac:dyDescent="0.25">
      <c r="D272" s="746"/>
    </row>
    <row r="273" spans="4:4" x14ac:dyDescent="0.25">
      <c r="D273" s="746"/>
    </row>
    <row r="274" spans="4:4" x14ac:dyDescent="0.25">
      <c r="D274" s="746"/>
    </row>
    <row r="275" spans="4:4" x14ac:dyDescent="0.25">
      <c r="D275" s="746"/>
    </row>
    <row r="276" spans="4:4" x14ac:dyDescent="0.25">
      <c r="D276" s="746"/>
    </row>
    <row r="277" spans="4:4" x14ac:dyDescent="0.25">
      <c r="D277" s="746"/>
    </row>
    <row r="278" spans="4:4" x14ac:dyDescent="0.25">
      <c r="D278" s="746"/>
    </row>
    <row r="279" spans="4:4" x14ac:dyDescent="0.25">
      <c r="D279" s="746"/>
    </row>
    <row r="280" spans="4:4" x14ac:dyDescent="0.25">
      <c r="D280" s="746"/>
    </row>
    <row r="281" spans="4:4" x14ac:dyDescent="0.25">
      <c r="D281" s="746"/>
    </row>
    <row r="282" spans="4:4" x14ac:dyDescent="0.25">
      <c r="D282" s="746"/>
    </row>
    <row r="283" spans="4:4" x14ac:dyDescent="0.25">
      <c r="D283" s="746"/>
    </row>
    <row r="284" spans="4:4" x14ac:dyDescent="0.25">
      <c r="D284" s="746"/>
    </row>
    <row r="285" spans="4:4" x14ac:dyDescent="0.25">
      <c r="D285" s="746"/>
    </row>
    <row r="286" spans="4:4" x14ac:dyDescent="0.25">
      <c r="D286" s="746"/>
    </row>
    <row r="287" spans="4:4" x14ac:dyDescent="0.25">
      <c r="D287" s="746"/>
    </row>
    <row r="288" spans="4:4" x14ac:dyDescent="0.25">
      <c r="D288" s="746"/>
    </row>
    <row r="289" spans="4:4" x14ac:dyDescent="0.25">
      <c r="D289" s="746"/>
    </row>
    <row r="290" spans="4:4" x14ac:dyDescent="0.25">
      <c r="D290" s="746"/>
    </row>
    <row r="291" spans="4:4" x14ac:dyDescent="0.25">
      <c r="D291" s="746"/>
    </row>
    <row r="292" spans="4:4" x14ac:dyDescent="0.25">
      <c r="D292" s="746"/>
    </row>
    <row r="293" spans="4:4" x14ac:dyDescent="0.25">
      <c r="D293" s="746"/>
    </row>
    <row r="294" spans="4:4" x14ac:dyDescent="0.25">
      <c r="D294" s="746"/>
    </row>
    <row r="295" spans="4:4" x14ac:dyDescent="0.25">
      <c r="D295" s="746"/>
    </row>
    <row r="296" spans="4:4" x14ac:dyDescent="0.25">
      <c r="D296" s="746"/>
    </row>
    <row r="297" spans="4:4" x14ac:dyDescent="0.25">
      <c r="D297" s="746"/>
    </row>
    <row r="298" spans="4:4" x14ac:dyDescent="0.25">
      <c r="D298" s="746"/>
    </row>
    <row r="299" spans="4:4" x14ac:dyDescent="0.25">
      <c r="D299" s="746"/>
    </row>
    <row r="300" spans="4:4" x14ac:dyDescent="0.25">
      <c r="D300" s="746"/>
    </row>
    <row r="301" spans="4:4" x14ac:dyDescent="0.25">
      <c r="D301" s="746"/>
    </row>
    <row r="302" spans="4:4" x14ac:dyDescent="0.25">
      <c r="D302" s="746"/>
    </row>
    <row r="303" spans="4:4" x14ac:dyDescent="0.25">
      <c r="D303" s="746"/>
    </row>
    <row r="304" spans="4:4" x14ac:dyDescent="0.25">
      <c r="D304" s="746"/>
    </row>
    <row r="305" spans="4:4" x14ac:dyDescent="0.25">
      <c r="D305" s="746"/>
    </row>
    <row r="306" spans="4:4" x14ac:dyDescent="0.25">
      <c r="D306" s="746"/>
    </row>
    <row r="307" spans="4:4" x14ac:dyDescent="0.25">
      <c r="D307" s="746"/>
    </row>
    <row r="308" spans="4:4" x14ac:dyDescent="0.25">
      <c r="D308" s="746"/>
    </row>
    <row r="309" spans="4:4" x14ac:dyDescent="0.25">
      <c r="D309" s="746"/>
    </row>
    <row r="310" spans="4:4" x14ac:dyDescent="0.25">
      <c r="D310" s="746"/>
    </row>
    <row r="311" spans="4:4" x14ac:dyDescent="0.25">
      <c r="D311" s="746"/>
    </row>
    <row r="312" spans="4:4" x14ac:dyDescent="0.25">
      <c r="D312" s="746"/>
    </row>
    <row r="313" spans="4:4" x14ac:dyDescent="0.25">
      <c r="D313" s="746"/>
    </row>
    <row r="314" spans="4:4" x14ac:dyDescent="0.25">
      <c r="D314" s="746"/>
    </row>
    <row r="315" spans="4:4" x14ac:dyDescent="0.25">
      <c r="D315" s="746"/>
    </row>
    <row r="316" spans="4:4" x14ac:dyDescent="0.25">
      <c r="D316" s="746"/>
    </row>
    <row r="317" spans="4:4" x14ac:dyDescent="0.25">
      <c r="D317" s="746"/>
    </row>
    <row r="318" spans="4:4" x14ac:dyDescent="0.25">
      <c r="D318" s="746"/>
    </row>
    <row r="319" spans="4:4" x14ac:dyDescent="0.25">
      <c r="D319" s="746"/>
    </row>
    <row r="320" spans="4:4" x14ac:dyDescent="0.25">
      <c r="D320" s="746"/>
    </row>
    <row r="321" spans="4:4" x14ac:dyDescent="0.25">
      <c r="D321" s="746"/>
    </row>
    <row r="322" spans="4:4" x14ac:dyDescent="0.25">
      <c r="D322" s="746"/>
    </row>
    <row r="323" spans="4:4" x14ac:dyDescent="0.25">
      <c r="D323" s="746"/>
    </row>
    <row r="324" spans="4:4" x14ac:dyDescent="0.25">
      <c r="D324" s="746"/>
    </row>
    <row r="325" spans="4:4" x14ac:dyDescent="0.25">
      <c r="D325" s="746"/>
    </row>
    <row r="326" spans="4:4" x14ac:dyDescent="0.25">
      <c r="D326" s="746"/>
    </row>
    <row r="327" spans="4:4" x14ac:dyDescent="0.25">
      <c r="D327" s="746"/>
    </row>
    <row r="328" spans="4:4" x14ac:dyDescent="0.25">
      <c r="D328" s="746"/>
    </row>
    <row r="329" spans="4:4" x14ac:dyDescent="0.25">
      <c r="D329" s="746"/>
    </row>
    <row r="330" spans="4:4" x14ac:dyDescent="0.25">
      <c r="D330" s="746"/>
    </row>
    <row r="331" spans="4:4" x14ac:dyDescent="0.25">
      <c r="D331" s="746"/>
    </row>
    <row r="332" spans="4:4" x14ac:dyDescent="0.25">
      <c r="D332" s="746"/>
    </row>
    <row r="333" spans="4:4" x14ac:dyDescent="0.25">
      <c r="D333" s="746"/>
    </row>
    <row r="334" spans="4:4" x14ac:dyDescent="0.25">
      <c r="D334" s="746"/>
    </row>
    <row r="335" spans="4:4" x14ac:dyDescent="0.25">
      <c r="D335" s="746"/>
    </row>
    <row r="336" spans="4:4" x14ac:dyDescent="0.25">
      <c r="D336" s="746"/>
    </row>
    <row r="337" spans="4:4" x14ac:dyDescent="0.25">
      <c r="D337" s="746"/>
    </row>
    <row r="338" spans="4:4" x14ac:dyDescent="0.25">
      <c r="D338" s="746"/>
    </row>
    <row r="339" spans="4:4" x14ac:dyDescent="0.25">
      <c r="D339" s="746"/>
    </row>
    <row r="340" spans="4:4" x14ac:dyDescent="0.25">
      <c r="D340" s="746"/>
    </row>
    <row r="341" spans="4:4" x14ac:dyDescent="0.25">
      <c r="D341" s="746"/>
    </row>
    <row r="342" spans="4:4" x14ac:dyDescent="0.25">
      <c r="D342" s="746"/>
    </row>
    <row r="343" spans="4:4" x14ac:dyDescent="0.25">
      <c r="D343" s="746"/>
    </row>
    <row r="344" spans="4:4" x14ac:dyDescent="0.25">
      <c r="D344" s="746"/>
    </row>
    <row r="345" spans="4:4" x14ac:dyDescent="0.25">
      <c r="D345" s="746"/>
    </row>
    <row r="346" spans="4:4" x14ac:dyDescent="0.25">
      <c r="D346" s="746"/>
    </row>
    <row r="347" spans="4:4" x14ac:dyDescent="0.25">
      <c r="D347" s="746"/>
    </row>
    <row r="348" spans="4:4" x14ac:dyDescent="0.25">
      <c r="D348" s="746"/>
    </row>
    <row r="349" spans="4:4" x14ac:dyDescent="0.25">
      <c r="D349" s="746"/>
    </row>
    <row r="350" spans="4:4" x14ac:dyDescent="0.25">
      <c r="D350" s="746"/>
    </row>
    <row r="351" spans="4:4" x14ac:dyDescent="0.25">
      <c r="D351" s="746"/>
    </row>
    <row r="352" spans="4:4" x14ac:dyDescent="0.25">
      <c r="D352" s="746"/>
    </row>
    <row r="353" spans="4:4" x14ac:dyDescent="0.25">
      <c r="D353" s="746"/>
    </row>
    <row r="354" spans="4:4" x14ac:dyDescent="0.25">
      <c r="D354" s="746"/>
    </row>
    <row r="355" spans="4:4" x14ac:dyDescent="0.25">
      <c r="D355" s="746"/>
    </row>
    <row r="356" spans="4:4" x14ac:dyDescent="0.25">
      <c r="D356" s="746"/>
    </row>
    <row r="357" spans="4:4" x14ac:dyDescent="0.25">
      <c r="D357" s="746"/>
    </row>
    <row r="358" spans="4:4" x14ac:dyDescent="0.25">
      <c r="D358" s="746"/>
    </row>
    <row r="359" spans="4:4" x14ac:dyDescent="0.25">
      <c r="D359" s="746"/>
    </row>
    <row r="360" spans="4:4" x14ac:dyDescent="0.25">
      <c r="D360" s="746"/>
    </row>
    <row r="361" spans="4:4" x14ac:dyDescent="0.25">
      <c r="D361" s="746"/>
    </row>
    <row r="362" spans="4:4" x14ac:dyDescent="0.25">
      <c r="D362" s="746"/>
    </row>
    <row r="363" spans="4:4" x14ac:dyDescent="0.25">
      <c r="D363" s="746"/>
    </row>
    <row r="364" spans="4:4" x14ac:dyDescent="0.25">
      <c r="D364" s="746"/>
    </row>
    <row r="365" spans="4:4" x14ac:dyDescent="0.25">
      <c r="D365" s="746"/>
    </row>
    <row r="366" spans="4:4" x14ac:dyDescent="0.25">
      <c r="D366" s="746"/>
    </row>
    <row r="367" spans="4:4" x14ac:dyDescent="0.25">
      <c r="D367" s="746"/>
    </row>
    <row r="368" spans="4:4" x14ac:dyDescent="0.25">
      <c r="D368" s="746"/>
    </row>
    <row r="369" spans="4:4" x14ac:dyDescent="0.25">
      <c r="D369" s="746"/>
    </row>
    <row r="370" spans="4:4" x14ac:dyDescent="0.25">
      <c r="D370" s="746"/>
    </row>
    <row r="371" spans="4:4" x14ac:dyDescent="0.25">
      <c r="D371" s="746"/>
    </row>
    <row r="372" spans="4:4" x14ac:dyDescent="0.25">
      <c r="D372" s="746"/>
    </row>
    <row r="373" spans="4:4" x14ac:dyDescent="0.25">
      <c r="D373" s="746"/>
    </row>
    <row r="374" spans="4:4" x14ac:dyDescent="0.25">
      <c r="D374" s="746"/>
    </row>
    <row r="375" spans="4:4" x14ac:dyDescent="0.25">
      <c r="D375" s="746"/>
    </row>
    <row r="376" spans="4:4" x14ac:dyDescent="0.25">
      <c r="D376" s="746"/>
    </row>
    <row r="377" spans="4:4" x14ac:dyDescent="0.25">
      <c r="D377" s="746"/>
    </row>
    <row r="378" spans="4:4" x14ac:dyDescent="0.25">
      <c r="D378" s="746"/>
    </row>
    <row r="379" spans="4:4" x14ac:dyDescent="0.25">
      <c r="D379" s="746"/>
    </row>
    <row r="380" spans="4:4" x14ac:dyDescent="0.25">
      <c r="D380" s="746"/>
    </row>
    <row r="381" spans="4:4" x14ac:dyDescent="0.25">
      <c r="D381" s="746"/>
    </row>
    <row r="382" spans="4:4" x14ac:dyDescent="0.25">
      <c r="D382" s="746"/>
    </row>
    <row r="383" spans="4:4" x14ac:dyDescent="0.25">
      <c r="D383" s="746"/>
    </row>
    <row r="384" spans="4:4" x14ac:dyDescent="0.25">
      <c r="D384" s="746"/>
    </row>
    <row r="385" spans="4:4" x14ac:dyDescent="0.25">
      <c r="D385" s="746"/>
    </row>
    <row r="386" spans="4:4" x14ac:dyDescent="0.25">
      <c r="D386" s="746"/>
    </row>
    <row r="387" spans="4:4" x14ac:dyDescent="0.25">
      <c r="D387" s="746"/>
    </row>
    <row r="388" spans="4:4" x14ac:dyDescent="0.25">
      <c r="D388" s="746"/>
    </row>
    <row r="389" spans="4:4" x14ac:dyDescent="0.25">
      <c r="D389" s="746"/>
    </row>
    <row r="390" spans="4:4" x14ac:dyDescent="0.25">
      <c r="D390" s="746"/>
    </row>
    <row r="391" spans="4:4" x14ac:dyDescent="0.25">
      <c r="D391" s="746"/>
    </row>
    <row r="392" spans="4:4" x14ac:dyDescent="0.25">
      <c r="D392" s="746"/>
    </row>
    <row r="393" spans="4:4" x14ac:dyDescent="0.25">
      <c r="D393" s="746"/>
    </row>
    <row r="394" spans="4:4" x14ac:dyDescent="0.25">
      <c r="D394" s="746"/>
    </row>
    <row r="395" spans="4:4" x14ac:dyDescent="0.25">
      <c r="D395" s="746"/>
    </row>
    <row r="396" spans="4:4" x14ac:dyDescent="0.25">
      <c r="D396" s="746"/>
    </row>
    <row r="397" spans="4:4" x14ac:dyDescent="0.25">
      <c r="D397" s="746"/>
    </row>
    <row r="398" spans="4:4" x14ac:dyDescent="0.25">
      <c r="D398" s="746"/>
    </row>
    <row r="399" spans="4:4" x14ac:dyDescent="0.25">
      <c r="D399" s="746"/>
    </row>
    <row r="400" spans="4:4" x14ac:dyDescent="0.25">
      <c r="D400" s="746"/>
    </row>
    <row r="401" spans="4:4" x14ac:dyDescent="0.25">
      <c r="D401" s="746"/>
    </row>
    <row r="402" spans="4:4" x14ac:dyDescent="0.25">
      <c r="D402" s="746"/>
    </row>
    <row r="403" spans="4:4" x14ac:dyDescent="0.25">
      <c r="D403" s="746"/>
    </row>
    <row r="404" spans="4:4" x14ac:dyDescent="0.25">
      <c r="D404" s="746"/>
    </row>
    <row r="405" spans="4:4" x14ac:dyDescent="0.25">
      <c r="D405" s="746"/>
    </row>
    <row r="406" spans="4:4" x14ac:dyDescent="0.25">
      <c r="D406" s="746"/>
    </row>
    <row r="407" spans="4:4" x14ac:dyDescent="0.25">
      <c r="D407" s="746"/>
    </row>
    <row r="408" spans="4:4" x14ac:dyDescent="0.25">
      <c r="D408" s="746"/>
    </row>
    <row r="409" spans="4:4" x14ac:dyDescent="0.25">
      <c r="D409" s="746"/>
    </row>
    <row r="410" spans="4:4" x14ac:dyDescent="0.25">
      <c r="D410" s="746"/>
    </row>
    <row r="411" spans="4:4" x14ac:dyDescent="0.25">
      <c r="D411" s="746"/>
    </row>
    <row r="412" spans="4:4" x14ac:dyDescent="0.25">
      <c r="D412" s="746"/>
    </row>
    <row r="413" spans="4:4" x14ac:dyDescent="0.25">
      <c r="D413" s="746"/>
    </row>
    <row r="414" spans="4:4" x14ac:dyDescent="0.25">
      <c r="D414" s="746"/>
    </row>
    <row r="415" spans="4:4" x14ac:dyDescent="0.25">
      <c r="D415" s="746"/>
    </row>
    <row r="416" spans="4:4" x14ac:dyDescent="0.25">
      <c r="D416" s="746"/>
    </row>
    <row r="417" spans="4:4" x14ac:dyDescent="0.25">
      <c r="D417" s="746"/>
    </row>
    <row r="418" spans="4:4" x14ac:dyDescent="0.25">
      <c r="D418" s="746"/>
    </row>
    <row r="419" spans="4:4" x14ac:dyDescent="0.25">
      <c r="D419" s="746"/>
    </row>
    <row r="420" spans="4:4" x14ac:dyDescent="0.25">
      <c r="D420" s="746"/>
    </row>
    <row r="421" spans="4:4" x14ac:dyDescent="0.25">
      <c r="D421" s="746"/>
    </row>
    <row r="422" spans="4:4" x14ac:dyDescent="0.25">
      <c r="D422" s="746"/>
    </row>
    <row r="423" spans="4:4" x14ac:dyDescent="0.25">
      <c r="D423" s="746"/>
    </row>
    <row r="424" spans="4:4" x14ac:dyDescent="0.25">
      <c r="D424" s="746"/>
    </row>
    <row r="425" spans="4:4" x14ac:dyDescent="0.25">
      <c r="D425" s="746"/>
    </row>
    <row r="426" spans="4:4" x14ac:dyDescent="0.25">
      <c r="D426" s="746"/>
    </row>
    <row r="427" spans="4:4" x14ac:dyDescent="0.25">
      <c r="D427" s="746"/>
    </row>
    <row r="428" spans="4:4" x14ac:dyDescent="0.25">
      <c r="D428" s="746"/>
    </row>
    <row r="429" spans="4:4" x14ac:dyDescent="0.25">
      <c r="D429" s="746"/>
    </row>
    <row r="430" spans="4:4" x14ac:dyDescent="0.25">
      <c r="D430" s="746"/>
    </row>
    <row r="431" spans="4:4" x14ac:dyDescent="0.25">
      <c r="D431" s="746"/>
    </row>
    <row r="432" spans="4:4" x14ac:dyDescent="0.25">
      <c r="D432" s="746"/>
    </row>
    <row r="433" spans="4:4" x14ac:dyDescent="0.25">
      <c r="D433" s="746"/>
    </row>
    <row r="434" spans="4:4" x14ac:dyDescent="0.25">
      <c r="D434" s="746"/>
    </row>
    <row r="435" spans="4:4" x14ac:dyDescent="0.25">
      <c r="D435" s="746"/>
    </row>
    <row r="436" spans="4:4" x14ac:dyDescent="0.25">
      <c r="D436" s="746"/>
    </row>
    <row r="437" spans="4:4" x14ac:dyDescent="0.25">
      <c r="D437" s="746"/>
    </row>
    <row r="438" spans="4:4" x14ac:dyDescent="0.25">
      <c r="D438" s="746"/>
    </row>
    <row r="439" spans="4:4" x14ac:dyDescent="0.25">
      <c r="D439" s="746"/>
    </row>
    <row r="440" spans="4:4" x14ac:dyDescent="0.25">
      <c r="D440" s="746"/>
    </row>
    <row r="441" spans="4:4" x14ac:dyDescent="0.25">
      <c r="D441" s="746"/>
    </row>
    <row r="442" spans="4:4" x14ac:dyDescent="0.25">
      <c r="D442" s="746"/>
    </row>
    <row r="443" spans="4:4" x14ac:dyDescent="0.25">
      <c r="D443" s="746"/>
    </row>
    <row r="444" spans="4:4" x14ac:dyDescent="0.25">
      <c r="D444" s="746"/>
    </row>
    <row r="445" spans="4:4" x14ac:dyDescent="0.25">
      <c r="D445" s="746"/>
    </row>
    <row r="446" spans="4:4" x14ac:dyDescent="0.25">
      <c r="D446" s="746"/>
    </row>
    <row r="447" spans="4:4" x14ac:dyDescent="0.25">
      <c r="D447" s="746"/>
    </row>
    <row r="448" spans="4:4" x14ac:dyDescent="0.25">
      <c r="D448" s="746"/>
    </row>
    <row r="449" spans="4:4" x14ac:dyDescent="0.25">
      <c r="D449" s="746"/>
    </row>
    <row r="450" spans="4:4" x14ac:dyDescent="0.25">
      <c r="D450" s="746"/>
    </row>
    <row r="451" spans="4:4" x14ac:dyDescent="0.25">
      <c r="D451" s="746"/>
    </row>
    <row r="452" spans="4:4" x14ac:dyDescent="0.25">
      <c r="D452" s="746"/>
    </row>
    <row r="453" spans="4:4" x14ac:dyDescent="0.25">
      <c r="D453" s="746"/>
    </row>
    <row r="454" spans="4:4" x14ac:dyDescent="0.25">
      <c r="D454" s="746"/>
    </row>
    <row r="455" spans="4:4" x14ac:dyDescent="0.25">
      <c r="D455" s="746"/>
    </row>
    <row r="456" spans="4:4" x14ac:dyDescent="0.25">
      <c r="D456" s="746"/>
    </row>
    <row r="457" spans="4:4" x14ac:dyDescent="0.25">
      <c r="D457" s="746"/>
    </row>
  </sheetData>
  <phoneticPr fontId="10" type="noConversion"/>
  <conditionalFormatting sqref="D134:D9837">
    <cfRule type="expression" dxfId="128" priority="63">
      <formula>AND(E134="GENERIC",D134&lt;&gt;"GENERIC")</formula>
    </cfRule>
  </conditionalFormatting>
  <conditionalFormatting sqref="E134:E9837">
    <cfRule type="expression" dxfId="127" priority="62">
      <formula>AND(D134="GENERIC",E134&lt;&gt;"GENERIC")</formula>
    </cfRule>
  </conditionalFormatting>
  <conditionalFormatting sqref="E119:E121">
    <cfRule type="expression" dxfId="126" priority="59">
      <formula>AND(D119="GENERIC",E119&lt;&gt;"GENERIC")</formula>
    </cfRule>
  </conditionalFormatting>
  <conditionalFormatting sqref="D2:D98">
    <cfRule type="expression" dxfId="125" priority="58">
      <formula>AND(E2="GENERIC",D2&lt;&gt;"GENERIC")</formula>
    </cfRule>
  </conditionalFormatting>
  <conditionalFormatting sqref="E2:E98">
    <cfRule type="expression" dxfId="124" priority="57">
      <formula>AND(D2="GENERIC",E2&lt;&gt;"GENERIC")</formula>
    </cfRule>
  </conditionalFormatting>
  <conditionalFormatting sqref="D99:D100">
    <cfRule type="expression" dxfId="123" priority="56">
      <formula>AND(E99="GENERIC",D99&lt;&gt;"GENERIC")</formula>
    </cfRule>
  </conditionalFormatting>
  <conditionalFormatting sqref="E99:E100">
    <cfRule type="expression" dxfId="122" priority="55">
      <formula>AND(D99="GENERIC",E99&lt;&gt;"GENERIC")</formula>
    </cfRule>
  </conditionalFormatting>
  <conditionalFormatting sqref="E101:E111 E115:E121">
    <cfRule type="expression" dxfId="121" priority="54">
      <formula>AND(D101="GENERIC",E101&lt;&gt;"GENERIC")</formula>
    </cfRule>
  </conditionalFormatting>
  <conditionalFormatting sqref="E111">
    <cfRule type="expression" dxfId="120" priority="52">
      <formula>AND(D111="GENERIC",E111&lt;&gt;"GENERIC")</formula>
    </cfRule>
  </conditionalFormatting>
  <conditionalFormatting sqref="E115:E118">
    <cfRule type="expression" dxfId="119" priority="51">
      <formula>AND(D115="GENERIC",E115&lt;&gt;"GENERIC")</formula>
    </cfRule>
  </conditionalFormatting>
  <conditionalFormatting sqref="W122:AD122">
    <cfRule type="cellIs" dxfId="118" priority="39" operator="greaterThanOrEqual">
      <formula>TODAY()</formula>
    </cfRule>
  </conditionalFormatting>
  <conditionalFormatting sqref="AE122:AK122">
    <cfRule type="cellIs" dxfId="117" priority="38" operator="greaterThanOrEqual">
      <formula>TODAY()</formula>
    </cfRule>
  </conditionalFormatting>
  <conditionalFormatting sqref="W101:AL111 AL115:AL118 W115:AD121 AO111">
    <cfRule type="cellIs" dxfId="116" priority="45" operator="greaterThanOrEqual">
      <formula>TODAY()</formula>
    </cfRule>
  </conditionalFormatting>
  <conditionalFormatting sqref="AE115:AK118">
    <cfRule type="cellIs" dxfId="115" priority="44" operator="greaterThanOrEqual">
      <formula>TODAY()</formula>
    </cfRule>
  </conditionalFormatting>
  <conditionalFormatting sqref="AE119:AK120">
    <cfRule type="cellIs" dxfId="114" priority="43" operator="greaterThanOrEqual">
      <formula>TODAY()</formula>
    </cfRule>
  </conditionalFormatting>
  <conditionalFormatting sqref="AE121:AK121">
    <cfRule type="cellIs" dxfId="113" priority="42" operator="greaterThanOrEqual">
      <formula>TODAY()</formula>
    </cfRule>
  </conditionalFormatting>
  <conditionalFormatting sqref="E122">
    <cfRule type="expression" dxfId="112" priority="41">
      <formula>AND(D122="GENERIC",E122&lt;&gt;"GENERIC")</formula>
    </cfRule>
  </conditionalFormatting>
  <conditionalFormatting sqref="E122">
    <cfRule type="expression" dxfId="111" priority="40">
      <formula>AND(D122="GENERIC",E122&lt;&gt;"GENERIC")</formula>
    </cfRule>
  </conditionalFormatting>
  <conditionalFormatting sqref="E123:E125">
    <cfRule type="expression" dxfId="110" priority="37">
      <formula>AND(D123="GENERIC",E123&lt;&gt;"GENERIC")</formula>
    </cfRule>
  </conditionalFormatting>
  <conditionalFormatting sqref="E123:E125">
    <cfRule type="expression" dxfId="109" priority="36">
      <formula>AND(D123="GENERIC",E123&lt;&gt;"GENERIC")</formula>
    </cfRule>
  </conditionalFormatting>
  <conditionalFormatting sqref="W126:AD126">
    <cfRule type="cellIs" dxfId="108" priority="30" operator="greaterThanOrEqual">
      <formula>TODAY()</formula>
    </cfRule>
  </conditionalFormatting>
  <conditionalFormatting sqref="AE126:AK126">
    <cfRule type="cellIs" dxfId="107" priority="29" operator="greaterThanOrEqual">
      <formula>TODAY()</formula>
    </cfRule>
  </conditionalFormatting>
  <conditionalFormatting sqref="W123:AD125">
    <cfRule type="cellIs" dxfId="106" priority="35" operator="greaterThanOrEqual">
      <formula>TODAY()</formula>
    </cfRule>
  </conditionalFormatting>
  <conditionalFormatting sqref="AE123:AK124">
    <cfRule type="cellIs" dxfId="105" priority="34" operator="greaterThanOrEqual">
      <formula>TODAY()</formula>
    </cfRule>
  </conditionalFormatting>
  <conditionalFormatting sqref="AE125:AK125">
    <cfRule type="cellIs" dxfId="104" priority="33" operator="greaterThanOrEqual">
      <formula>TODAY()</formula>
    </cfRule>
  </conditionalFormatting>
  <conditionalFormatting sqref="E126">
    <cfRule type="expression" dxfId="103" priority="32">
      <formula>AND(D126="GENERIC",E126&lt;&gt;"GENERIC")</formula>
    </cfRule>
  </conditionalFormatting>
  <conditionalFormatting sqref="E126">
    <cfRule type="expression" dxfId="102" priority="31">
      <formula>AND(D126="GENERIC",E126&lt;&gt;"GENERIC")</formula>
    </cfRule>
  </conditionalFormatting>
  <conditionalFormatting sqref="E127:E129">
    <cfRule type="expression" dxfId="101" priority="28">
      <formula>AND(D127="GENERIC",E127&lt;&gt;"GENERIC")</formula>
    </cfRule>
  </conditionalFormatting>
  <conditionalFormatting sqref="E127:E129">
    <cfRule type="expression" dxfId="100" priority="27">
      <formula>AND(D127="GENERIC",E127&lt;&gt;"GENERIC")</formula>
    </cfRule>
  </conditionalFormatting>
  <conditionalFormatting sqref="W127:AD129">
    <cfRule type="cellIs" dxfId="99" priority="26" operator="greaterThanOrEqual">
      <formula>TODAY()</formula>
    </cfRule>
  </conditionalFormatting>
  <conditionalFormatting sqref="AE127:AK128">
    <cfRule type="cellIs" dxfId="98" priority="25" operator="greaterThanOrEqual">
      <formula>TODAY()</formula>
    </cfRule>
  </conditionalFormatting>
  <conditionalFormatting sqref="AE129:AK129">
    <cfRule type="cellIs" dxfId="97" priority="24" operator="greaterThanOrEqual">
      <formula>TODAY()</formula>
    </cfRule>
  </conditionalFormatting>
  <conditionalFormatting sqref="E130:E132">
    <cfRule type="expression" dxfId="96" priority="19">
      <formula>AND(D130="GENERIC",E130&lt;&gt;"GENERIC")</formula>
    </cfRule>
  </conditionalFormatting>
  <conditionalFormatting sqref="E130:E132">
    <cfRule type="expression" dxfId="95" priority="18">
      <formula>AND(D130="GENERIC",E130&lt;&gt;"GENERIC")</formula>
    </cfRule>
  </conditionalFormatting>
  <conditionalFormatting sqref="W133:AD133">
    <cfRule type="cellIs" dxfId="94" priority="12" operator="greaterThanOrEqual">
      <formula>TODAY()</formula>
    </cfRule>
  </conditionalFormatting>
  <conditionalFormatting sqref="AE133:AK133">
    <cfRule type="cellIs" dxfId="93" priority="11" operator="greaterThanOrEqual">
      <formula>TODAY()</formula>
    </cfRule>
  </conditionalFormatting>
  <conditionalFormatting sqref="W130:AD132">
    <cfRule type="cellIs" dxfId="92" priority="17" operator="greaterThanOrEqual">
      <formula>TODAY()</formula>
    </cfRule>
  </conditionalFormatting>
  <conditionalFormatting sqref="AE130:AK131">
    <cfRule type="cellIs" dxfId="91" priority="16" operator="greaterThanOrEqual">
      <formula>TODAY()</formula>
    </cfRule>
  </conditionalFormatting>
  <conditionalFormatting sqref="AE132:AK132">
    <cfRule type="cellIs" dxfId="90" priority="15" operator="greaterThanOrEqual">
      <formula>TODAY()</formula>
    </cfRule>
  </conditionalFormatting>
  <conditionalFormatting sqref="E133">
    <cfRule type="expression" dxfId="89" priority="14">
      <formula>AND(D133="GENERIC",E133&lt;&gt;"GENERIC")</formula>
    </cfRule>
  </conditionalFormatting>
  <conditionalFormatting sqref="E133">
    <cfRule type="expression" dxfId="88" priority="13">
      <formula>AND(D133="GENERIC",E133&lt;&gt;"GENERIC")</formula>
    </cfRule>
  </conditionalFormatting>
  <conditionalFormatting sqref="E112:E114">
    <cfRule type="expression" dxfId="87" priority="2">
      <formula>AND(D112="GENERIC",E112&lt;&gt;"GENERIC")</formula>
    </cfRule>
  </conditionalFormatting>
  <conditionalFormatting sqref="W112:AL114">
    <cfRule type="cellIs" dxfId="86" priority="1" operator="greaterThanOrEqual">
      <formula>TODAY()</formula>
    </cfRule>
  </conditionalFormatting>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F68CB-2C5C-41EC-8D07-3DE7678D72B4}">
  <sheetPr codeName="Sheet4">
    <tabColor rgb="FFA50021"/>
  </sheetPr>
  <dimension ref="A1:AC53"/>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32.85546875" bestFit="1" customWidth="1"/>
    <col min="3" max="3" width="10.85546875" bestFit="1" customWidth="1"/>
    <col min="4" max="5" width="10.85546875" customWidth="1"/>
    <col min="10" max="11" width="9.5703125" bestFit="1" customWidth="1"/>
    <col min="12" max="12" width="9.85546875" bestFit="1" customWidth="1"/>
  </cols>
  <sheetData>
    <row r="1" spans="1:29" ht="45.75" x14ac:dyDescent="0.25">
      <c r="A1" s="190" t="s">
        <v>298</v>
      </c>
      <c r="B1" s="191" t="s">
        <v>68</v>
      </c>
      <c r="C1" s="191" t="s">
        <v>299</v>
      </c>
      <c r="D1" s="191" t="s">
        <v>74</v>
      </c>
      <c r="E1" s="191" t="s">
        <v>76</v>
      </c>
      <c r="F1" s="192" t="s">
        <v>300</v>
      </c>
      <c r="G1" s="193" t="s">
        <v>301</v>
      </c>
      <c r="H1" s="193" t="s">
        <v>302</v>
      </c>
      <c r="I1" s="194" t="s">
        <v>303</v>
      </c>
      <c r="J1" s="193" t="s">
        <v>304</v>
      </c>
      <c r="K1" s="195" t="s">
        <v>305</v>
      </c>
      <c r="L1" s="193" t="s">
        <v>306</v>
      </c>
      <c r="M1" s="193" t="s">
        <v>307</v>
      </c>
      <c r="N1" s="196" t="s">
        <v>308</v>
      </c>
      <c r="O1" s="197" t="s">
        <v>309</v>
      </c>
      <c r="P1" s="197" t="s">
        <v>310</v>
      </c>
      <c r="Q1" s="198" t="s">
        <v>311</v>
      </c>
      <c r="R1" s="196" t="s">
        <v>312</v>
      </c>
      <c r="S1" s="196" t="s">
        <v>313</v>
      </c>
      <c r="T1" s="193" t="s">
        <v>314</v>
      </c>
      <c r="U1" s="193" t="s">
        <v>315</v>
      </c>
      <c r="V1" s="193" t="s">
        <v>316</v>
      </c>
      <c r="W1" s="194" t="s">
        <v>317</v>
      </c>
      <c r="X1" s="193" t="s">
        <v>318</v>
      </c>
      <c r="Y1" s="195" t="s">
        <v>319</v>
      </c>
      <c r="Z1" s="193" t="s">
        <v>320</v>
      </c>
      <c r="AA1" s="193" t="s">
        <v>321</v>
      </c>
      <c r="AB1" s="199" t="s">
        <v>322</v>
      </c>
      <c r="AC1" s="664"/>
    </row>
    <row r="2" spans="1:29" ht="12" customHeight="1" x14ac:dyDescent="0.25">
      <c r="A2" s="200">
        <v>1</v>
      </c>
      <c r="B2" s="720" t="s">
        <v>69</v>
      </c>
      <c r="C2" s="201">
        <v>7500</v>
      </c>
      <c r="D2" s="202" t="s">
        <v>75</v>
      </c>
      <c r="E2" s="201">
        <v>2050</v>
      </c>
      <c r="F2" s="203">
        <f t="shared" ref="F2:N2" si="0">+AVERAGE(F3,F4)</f>
        <v>20</v>
      </c>
      <c r="G2" s="203">
        <f t="shared" si="0"/>
        <v>104</v>
      </c>
      <c r="H2" s="203">
        <f t="shared" si="0"/>
        <v>32</v>
      </c>
      <c r="I2" s="203">
        <f t="shared" si="0"/>
        <v>989</v>
      </c>
      <c r="J2" s="203">
        <f t="shared" si="0"/>
        <v>0</v>
      </c>
      <c r="K2" s="203">
        <f t="shared" ca="1" si="0"/>
        <v>1641.514538047848</v>
      </c>
      <c r="L2" s="203">
        <f t="shared" si="0"/>
        <v>208.89738257079298</v>
      </c>
      <c r="M2" s="204">
        <f t="shared" si="0"/>
        <v>211.72232938135886</v>
      </c>
      <c r="N2" s="204">
        <f t="shared" si="0"/>
        <v>640</v>
      </c>
      <c r="O2" s="205">
        <f t="shared" ref="O2" si="1">+AVERAGE(O3,O4)</f>
        <v>1145</v>
      </c>
      <c r="P2" s="592">
        <f t="shared" ref="P2:S2" ca="1" si="2">+AVERAGE(P3,P4)</f>
        <v>2062.1342500000001</v>
      </c>
      <c r="Q2" s="206">
        <f t="shared" ca="1" si="2"/>
        <v>3847.1342500000001</v>
      </c>
      <c r="R2" s="207">
        <f t="shared" si="2"/>
        <v>26.92</v>
      </c>
      <c r="S2" s="208">
        <f t="shared" si="2"/>
        <v>242.28</v>
      </c>
      <c r="T2" s="209">
        <v>45</v>
      </c>
      <c r="U2" s="209">
        <v>45</v>
      </c>
      <c r="V2" s="209">
        <v>45</v>
      </c>
      <c r="W2" s="209">
        <v>45</v>
      </c>
      <c r="X2" s="209">
        <v>45</v>
      </c>
      <c r="Y2" s="209">
        <v>45</v>
      </c>
      <c r="Z2" s="209">
        <v>45</v>
      </c>
      <c r="AA2" s="209">
        <v>45</v>
      </c>
      <c r="AB2" s="209">
        <v>45</v>
      </c>
    </row>
    <row r="3" spans="1:29" ht="12" customHeight="1" x14ac:dyDescent="0.25">
      <c r="A3" s="200">
        <f t="shared" ref="A3:A6" si="3">+A2+1</f>
        <v>2</v>
      </c>
      <c r="B3" s="720" t="s">
        <v>856</v>
      </c>
      <c r="C3" s="201">
        <v>7500</v>
      </c>
      <c r="D3" s="202" t="s">
        <v>329</v>
      </c>
      <c r="E3" s="201">
        <v>2050</v>
      </c>
      <c r="F3" s="591">
        <v>20</v>
      </c>
      <c r="G3" s="591">
        <v>104</v>
      </c>
      <c r="H3" s="591">
        <v>32</v>
      </c>
      <c r="I3" s="203">
        <f t="shared" ref="I3:I7" si="4">+O3-H3-G3-F3-J3</f>
        <v>894</v>
      </c>
      <c r="J3" s="203">
        <v>0</v>
      </c>
      <c r="K3" s="203">
        <f t="shared" ref="K3:K7" si="5">+P3-L3-M3</f>
        <v>1659.3802880478481</v>
      </c>
      <c r="L3" s="203">
        <v>208.89738257079298</v>
      </c>
      <c r="M3" s="204">
        <v>211.72232938135886</v>
      </c>
      <c r="N3" s="590">
        <v>640</v>
      </c>
      <c r="O3" s="586">
        <v>1050</v>
      </c>
      <c r="P3" s="586">
        <v>2080</v>
      </c>
      <c r="Q3" s="206">
        <f>+N3+O3+P3</f>
        <v>3770</v>
      </c>
      <c r="R3" s="593">
        <f>256.4*0.1</f>
        <v>25.64</v>
      </c>
      <c r="S3" s="594">
        <f>256.4*0.9</f>
        <v>230.76</v>
      </c>
      <c r="T3" s="209">
        <v>45</v>
      </c>
      <c r="U3" s="209">
        <v>45</v>
      </c>
      <c r="V3" s="209">
        <v>45</v>
      </c>
      <c r="W3" s="209">
        <v>45</v>
      </c>
      <c r="X3" s="209">
        <v>45</v>
      </c>
      <c r="Y3" s="209">
        <v>45</v>
      </c>
      <c r="Z3" s="209">
        <v>45</v>
      </c>
      <c r="AA3" s="209">
        <v>45</v>
      </c>
      <c r="AB3" s="209">
        <v>45</v>
      </c>
    </row>
    <row r="4" spans="1:29" ht="12" customHeight="1" x14ac:dyDescent="0.25">
      <c r="A4" s="200">
        <f t="shared" si="3"/>
        <v>3</v>
      </c>
      <c r="B4" s="720" t="s">
        <v>857</v>
      </c>
      <c r="C4" s="201">
        <v>7500</v>
      </c>
      <c r="D4" s="202" t="s">
        <v>328</v>
      </c>
      <c r="E4" s="201">
        <v>2050</v>
      </c>
      <c r="F4" s="591">
        <v>20</v>
      </c>
      <c r="G4" s="591">
        <v>104</v>
      </c>
      <c r="H4" s="591">
        <v>32</v>
      </c>
      <c r="I4" s="203">
        <f t="shared" si="4"/>
        <v>1084</v>
      </c>
      <c r="J4" s="203">
        <v>0</v>
      </c>
      <c r="K4" s="203">
        <f t="shared" ca="1" si="5"/>
        <v>1623.648788047848</v>
      </c>
      <c r="L4" s="203">
        <v>208.89738257079298</v>
      </c>
      <c r="M4" s="204">
        <v>211.72232938135886</v>
      </c>
      <c r="N4" s="590">
        <v>640</v>
      </c>
      <c r="O4" s="586">
        <v>1240</v>
      </c>
      <c r="P4" s="586">
        <f t="shared" ref="P4" ca="1" si="6">SUM(K4:M4)</f>
        <v>2044.2684999999999</v>
      </c>
      <c r="Q4" s="206">
        <f t="shared" ref="Q4" ca="1" si="7">+N4+O4+P4</f>
        <v>3924.2685000000001</v>
      </c>
      <c r="R4" s="593">
        <f>282*0.1</f>
        <v>28.200000000000003</v>
      </c>
      <c r="S4" s="594">
        <f>282*0.9</f>
        <v>253.8</v>
      </c>
      <c r="T4" s="209">
        <v>45</v>
      </c>
      <c r="U4" s="209">
        <v>45</v>
      </c>
      <c r="V4" s="209">
        <v>45</v>
      </c>
      <c r="W4" s="209">
        <v>45</v>
      </c>
      <c r="X4" s="209">
        <v>45</v>
      </c>
      <c r="Y4" s="209">
        <v>45</v>
      </c>
      <c r="Z4" s="209">
        <v>45</v>
      </c>
      <c r="AA4" s="209">
        <v>45</v>
      </c>
      <c r="AB4" s="209">
        <v>45</v>
      </c>
    </row>
    <row r="5" spans="1:29" ht="12" customHeight="1" x14ac:dyDescent="0.25">
      <c r="A5" s="200">
        <f t="shared" si="3"/>
        <v>4</v>
      </c>
      <c r="B5" s="720" t="s">
        <v>323</v>
      </c>
      <c r="C5" s="201">
        <v>10000</v>
      </c>
      <c r="D5" s="202" t="s">
        <v>75</v>
      </c>
      <c r="E5" s="201">
        <v>2050</v>
      </c>
      <c r="F5" s="203">
        <f t="shared" ref="F5" si="8">+AVERAGE(F6,F7)</f>
        <v>20</v>
      </c>
      <c r="G5" s="203">
        <f t="shared" ref="G5" si="9">+AVERAGE(G6,G7)</f>
        <v>104</v>
      </c>
      <c r="H5" s="203">
        <f t="shared" ref="H5" si="10">+AVERAGE(H6,H7)</f>
        <v>32</v>
      </c>
      <c r="I5" s="203">
        <f t="shared" ref="I5" si="11">+AVERAGE(I6,I7)</f>
        <v>1099</v>
      </c>
      <c r="J5" s="203">
        <f t="shared" ref="J5" si="12">+AVERAGE(J6,J7)</f>
        <v>0</v>
      </c>
      <c r="K5" s="203">
        <f t="shared" ref="K5" si="13">+AVERAGE(K6,K7)</f>
        <v>2244.3802880478479</v>
      </c>
      <c r="L5" s="203">
        <f t="shared" ref="L5" si="14">+AVERAGE(L6,L7)</f>
        <v>208.89738257079298</v>
      </c>
      <c r="M5" s="204">
        <f t="shared" ref="M5" si="15">+AVERAGE(M6,M7)</f>
        <v>211.72232938135886</v>
      </c>
      <c r="N5" s="204">
        <f t="shared" ref="N5:P5" si="16">+AVERAGE(N6,N7)</f>
        <v>640</v>
      </c>
      <c r="O5" s="592">
        <f t="shared" si="16"/>
        <v>1255</v>
      </c>
      <c r="P5" s="592">
        <f t="shared" si="16"/>
        <v>2665</v>
      </c>
      <c r="Q5" s="206">
        <f t="shared" ref="Q5:S5" si="17">+AVERAGE(Q6,Q7)</f>
        <v>4560</v>
      </c>
      <c r="R5" s="207">
        <f t="shared" si="17"/>
        <v>26.92</v>
      </c>
      <c r="S5" s="208">
        <f t="shared" si="17"/>
        <v>242.28</v>
      </c>
      <c r="T5" s="209">
        <v>45</v>
      </c>
      <c r="U5" s="209">
        <v>45</v>
      </c>
      <c r="V5" s="209">
        <v>45</v>
      </c>
      <c r="W5" s="209">
        <v>45</v>
      </c>
      <c r="X5" s="209">
        <v>45</v>
      </c>
      <c r="Y5" s="209">
        <v>45</v>
      </c>
      <c r="Z5" s="209">
        <v>45</v>
      </c>
      <c r="AA5" s="209">
        <v>45</v>
      </c>
      <c r="AB5" s="209">
        <v>45</v>
      </c>
    </row>
    <row r="6" spans="1:29" ht="12" customHeight="1" x14ac:dyDescent="0.25">
      <c r="A6" s="200">
        <f t="shared" si="3"/>
        <v>5</v>
      </c>
      <c r="B6" s="720" t="s">
        <v>858</v>
      </c>
      <c r="C6" s="201">
        <v>10000</v>
      </c>
      <c r="D6" s="202" t="s">
        <v>329</v>
      </c>
      <c r="E6" s="201">
        <v>2050</v>
      </c>
      <c r="F6" s="591">
        <v>20</v>
      </c>
      <c r="G6" s="591">
        <v>104</v>
      </c>
      <c r="H6" s="591">
        <v>32</v>
      </c>
      <c r="I6" s="203">
        <f t="shared" si="4"/>
        <v>964</v>
      </c>
      <c r="J6" s="203">
        <v>0</v>
      </c>
      <c r="K6" s="203">
        <f t="shared" si="5"/>
        <v>2219.3802880478479</v>
      </c>
      <c r="L6" s="203">
        <v>208.89738257079298</v>
      </c>
      <c r="M6" s="204">
        <v>211.72232938135886</v>
      </c>
      <c r="N6" s="590">
        <v>640</v>
      </c>
      <c r="O6" s="586">
        <v>1120</v>
      </c>
      <c r="P6" s="586">
        <v>2640</v>
      </c>
      <c r="Q6" s="206">
        <f t="shared" ref="Q6:Q7" si="18">+N6+O6+P6</f>
        <v>4400</v>
      </c>
      <c r="R6" s="593">
        <f t="shared" ref="R6" si="19">256.4*0.1</f>
        <v>25.64</v>
      </c>
      <c r="S6" s="594">
        <f t="shared" ref="S6" si="20">256.4*0.9</f>
        <v>230.76</v>
      </c>
      <c r="T6" s="209">
        <v>45</v>
      </c>
      <c r="U6" s="209">
        <v>45</v>
      </c>
      <c r="V6" s="209">
        <v>45</v>
      </c>
      <c r="W6" s="209">
        <v>45</v>
      </c>
      <c r="X6" s="209">
        <v>45</v>
      </c>
      <c r="Y6" s="209">
        <v>45</v>
      </c>
      <c r="Z6" s="209">
        <v>45</v>
      </c>
      <c r="AA6" s="209">
        <v>45</v>
      </c>
      <c r="AB6" s="209">
        <v>45</v>
      </c>
    </row>
    <row r="7" spans="1:29" ht="12" customHeight="1" x14ac:dyDescent="0.25">
      <c r="A7" s="210">
        <f t="shared" ref="A7:A53" si="21">+A6+1</f>
        <v>6</v>
      </c>
      <c r="B7" s="721" t="s">
        <v>859</v>
      </c>
      <c r="C7" s="211">
        <v>10000</v>
      </c>
      <c r="D7" s="212" t="s">
        <v>328</v>
      </c>
      <c r="E7" s="211">
        <v>2050</v>
      </c>
      <c r="F7" s="213">
        <v>20</v>
      </c>
      <c r="G7" s="213">
        <v>104</v>
      </c>
      <c r="H7" s="213">
        <v>32</v>
      </c>
      <c r="I7" s="588">
        <f t="shared" si="4"/>
        <v>1234</v>
      </c>
      <c r="J7" s="588">
        <v>0</v>
      </c>
      <c r="K7" s="588">
        <f t="shared" si="5"/>
        <v>2269.3802880478479</v>
      </c>
      <c r="L7" s="588">
        <v>208.89738257079298</v>
      </c>
      <c r="M7" s="589">
        <v>211.72232938135886</v>
      </c>
      <c r="N7" s="214">
        <v>640</v>
      </c>
      <c r="O7" s="587">
        <v>1390</v>
      </c>
      <c r="P7" s="587">
        <v>2690</v>
      </c>
      <c r="Q7" s="216">
        <f t="shared" si="18"/>
        <v>4720</v>
      </c>
      <c r="R7" s="225">
        <f>282*0.1</f>
        <v>28.200000000000003</v>
      </c>
      <c r="S7" s="226">
        <f>282*0.9</f>
        <v>253.8</v>
      </c>
      <c r="T7" s="217">
        <v>45</v>
      </c>
      <c r="U7" s="217">
        <v>45</v>
      </c>
      <c r="V7" s="217">
        <v>45</v>
      </c>
      <c r="W7" s="217">
        <v>45</v>
      </c>
      <c r="X7" s="217">
        <v>45</v>
      </c>
      <c r="Y7" s="217">
        <v>45</v>
      </c>
      <c r="Z7" s="217">
        <v>45</v>
      </c>
      <c r="AA7" s="217">
        <v>45</v>
      </c>
      <c r="AB7" s="217">
        <v>45</v>
      </c>
    </row>
    <row r="8" spans="1:29" ht="12" customHeight="1" x14ac:dyDescent="0.25">
      <c r="A8" s="200">
        <f t="shared" si="21"/>
        <v>7</v>
      </c>
      <c r="B8" s="712" t="s">
        <v>70</v>
      </c>
      <c r="C8" s="218">
        <v>10000</v>
      </c>
      <c r="D8" s="219" t="s">
        <v>75</v>
      </c>
      <c r="E8" s="218">
        <v>2050</v>
      </c>
      <c r="F8" s="220">
        <f t="shared" ref="F8:O8" si="22">+F7</f>
        <v>20</v>
      </c>
      <c r="G8" s="220">
        <f t="shared" si="22"/>
        <v>104</v>
      </c>
      <c r="H8" s="220">
        <f t="shared" si="22"/>
        <v>32</v>
      </c>
      <c r="I8" s="220">
        <f t="shared" si="22"/>
        <v>1234</v>
      </c>
      <c r="J8" s="220">
        <f t="shared" si="22"/>
        <v>0</v>
      </c>
      <c r="K8" s="220">
        <f t="shared" si="22"/>
        <v>2269.3802880478479</v>
      </c>
      <c r="L8" s="220">
        <f t="shared" si="22"/>
        <v>208.89738257079298</v>
      </c>
      <c r="M8" s="221">
        <f t="shared" si="22"/>
        <v>211.72232938135886</v>
      </c>
      <c r="N8" s="221">
        <f t="shared" si="22"/>
        <v>640</v>
      </c>
      <c r="O8" s="205">
        <f t="shared" si="22"/>
        <v>1390</v>
      </c>
      <c r="P8" s="205">
        <f t="shared" ref="P8:S8" si="23">+P7</f>
        <v>2690</v>
      </c>
      <c r="Q8" s="206">
        <f t="shared" si="23"/>
        <v>4720</v>
      </c>
      <c r="R8" s="222">
        <f t="shared" si="23"/>
        <v>28.200000000000003</v>
      </c>
      <c r="S8" s="223">
        <f t="shared" si="23"/>
        <v>253.8</v>
      </c>
      <c r="T8" s="224">
        <v>45</v>
      </c>
      <c r="U8" s="224">
        <v>45</v>
      </c>
      <c r="V8" s="224">
        <v>45</v>
      </c>
      <c r="W8" s="224">
        <v>45</v>
      </c>
      <c r="X8" s="224">
        <v>45</v>
      </c>
      <c r="Y8" s="224">
        <v>45</v>
      </c>
      <c r="Z8" s="224">
        <v>45</v>
      </c>
      <c r="AA8" s="224">
        <v>45</v>
      </c>
      <c r="AB8" s="224">
        <v>45</v>
      </c>
    </row>
    <row r="9" spans="1:29" ht="12" customHeight="1" x14ac:dyDescent="0.25">
      <c r="A9" s="227">
        <f t="shared" si="21"/>
        <v>8</v>
      </c>
      <c r="B9" s="722" t="s">
        <v>874</v>
      </c>
      <c r="C9" s="228">
        <v>8000</v>
      </c>
      <c r="D9" s="229" t="s">
        <v>75</v>
      </c>
      <c r="E9" s="228">
        <v>2050</v>
      </c>
      <c r="F9" s="595">
        <f t="shared" ref="F9:S9" si="24">+AVERAGE(F10,F11)</f>
        <v>20</v>
      </c>
      <c r="G9" s="595">
        <f t="shared" si="24"/>
        <v>104</v>
      </c>
      <c r="H9" s="595">
        <f t="shared" si="24"/>
        <v>32</v>
      </c>
      <c r="I9" s="595">
        <f t="shared" si="24"/>
        <v>969</v>
      </c>
      <c r="J9" s="595">
        <f t="shared" si="24"/>
        <v>0</v>
      </c>
      <c r="K9" s="595">
        <f t="shared" si="24"/>
        <v>1794.3802880478481</v>
      </c>
      <c r="L9" s="595">
        <f t="shared" si="24"/>
        <v>208.89738257079298</v>
      </c>
      <c r="M9" s="596">
        <f t="shared" si="24"/>
        <v>211.72232938135886</v>
      </c>
      <c r="N9" s="596">
        <f t="shared" si="24"/>
        <v>640</v>
      </c>
      <c r="O9" s="597">
        <f t="shared" si="24"/>
        <v>1125</v>
      </c>
      <c r="P9" s="597">
        <f t="shared" si="24"/>
        <v>2215</v>
      </c>
      <c r="Q9" s="233">
        <f t="shared" si="24"/>
        <v>3980</v>
      </c>
      <c r="R9" s="248">
        <f t="shared" si="24"/>
        <v>24.1</v>
      </c>
      <c r="S9" s="249">
        <f t="shared" si="24"/>
        <v>216.89999999999998</v>
      </c>
      <c r="T9" s="236">
        <v>45</v>
      </c>
      <c r="U9" s="236">
        <v>45</v>
      </c>
      <c r="V9" s="236">
        <v>45</v>
      </c>
      <c r="W9" s="236">
        <v>45</v>
      </c>
      <c r="X9" s="236">
        <v>45</v>
      </c>
      <c r="Y9" s="236">
        <v>45</v>
      </c>
      <c r="Z9" s="236">
        <v>45</v>
      </c>
      <c r="AA9" s="236">
        <v>45</v>
      </c>
      <c r="AB9" s="236">
        <v>45</v>
      </c>
    </row>
    <row r="10" spans="1:29" ht="12" customHeight="1" x14ac:dyDescent="0.25">
      <c r="A10" s="200">
        <f t="shared" si="21"/>
        <v>9</v>
      </c>
      <c r="B10" s="723" t="s">
        <v>876</v>
      </c>
      <c r="C10" s="218">
        <v>7500</v>
      </c>
      <c r="D10" s="219" t="s">
        <v>75</v>
      </c>
      <c r="E10" s="218">
        <v>2050</v>
      </c>
      <c r="F10" s="591">
        <v>20</v>
      </c>
      <c r="G10" s="591">
        <v>104</v>
      </c>
      <c r="H10" s="591">
        <v>32</v>
      </c>
      <c r="I10" s="203">
        <f t="shared" ref="I10:I11" si="25">+O10-H10-G10-F10-J10</f>
        <v>934</v>
      </c>
      <c r="J10" s="203">
        <v>0</v>
      </c>
      <c r="K10" s="203">
        <f t="shared" ref="K10:K11" si="26">+P10-L10-M10</f>
        <v>1549.3802880478481</v>
      </c>
      <c r="L10" s="203">
        <v>208.89738257079298</v>
      </c>
      <c r="M10" s="204">
        <v>211.72232938135886</v>
      </c>
      <c r="N10" s="590">
        <v>640</v>
      </c>
      <c r="O10" s="586">
        <v>1090</v>
      </c>
      <c r="P10" s="586">
        <v>1970</v>
      </c>
      <c r="Q10" s="206">
        <f>+N10+O10+P10</f>
        <v>3700</v>
      </c>
      <c r="R10" s="593">
        <f>256.4*0.1</f>
        <v>25.64</v>
      </c>
      <c r="S10" s="594">
        <f>256.4*0.9</f>
        <v>230.76</v>
      </c>
      <c r="T10" s="209">
        <v>45</v>
      </c>
      <c r="U10" s="209">
        <v>45</v>
      </c>
      <c r="V10" s="209">
        <v>45</v>
      </c>
      <c r="W10" s="209">
        <v>45</v>
      </c>
      <c r="X10" s="209">
        <v>45</v>
      </c>
      <c r="Y10" s="209">
        <v>45</v>
      </c>
      <c r="Z10" s="209">
        <v>45</v>
      </c>
      <c r="AA10" s="209">
        <v>45</v>
      </c>
      <c r="AB10" s="209">
        <v>45</v>
      </c>
    </row>
    <row r="11" spans="1:29" ht="12" customHeight="1" x14ac:dyDescent="0.25">
      <c r="A11" s="210">
        <f t="shared" si="21"/>
        <v>10</v>
      </c>
      <c r="B11" s="724" t="s">
        <v>877</v>
      </c>
      <c r="C11" s="211">
        <v>10000</v>
      </c>
      <c r="D11" s="212" t="s">
        <v>75</v>
      </c>
      <c r="E11" s="211">
        <v>2050</v>
      </c>
      <c r="F11" s="598">
        <v>20</v>
      </c>
      <c r="G11" s="598">
        <v>104</v>
      </c>
      <c r="H11" s="598">
        <v>32</v>
      </c>
      <c r="I11" s="599">
        <f t="shared" si="25"/>
        <v>1004</v>
      </c>
      <c r="J11" s="599">
        <v>0</v>
      </c>
      <c r="K11" s="599">
        <f t="shared" si="26"/>
        <v>2039.3802880478481</v>
      </c>
      <c r="L11" s="599">
        <v>208.89738257079298</v>
      </c>
      <c r="M11" s="600">
        <v>211.72232938135886</v>
      </c>
      <c r="N11" s="601">
        <v>640</v>
      </c>
      <c r="O11" s="587">
        <v>1160</v>
      </c>
      <c r="P11" s="587">
        <v>2460</v>
      </c>
      <c r="Q11" s="216">
        <f t="shared" ref="Q11" si="27">+N11+O11+P11</f>
        <v>4260</v>
      </c>
      <c r="R11" s="602">
        <f>225.6*0.1</f>
        <v>22.560000000000002</v>
      </c>
      <c r="S11" s="603">
        <f>225.6*0.9</f>
        <v>203.04</v>
      </c>
      <c r="T11" s="587">
        <v>45</v>
      </c>
      <c r="U11" s="587">
        <v>45</v>
      </c>
      <c r="V11" s="587">
        <v>45</v>
      </c>
      <c r="W11" s="587">
        <v>45</v>
      </c>
      <c r="X11" s="587">
        <v>45</v>
      </c>
      <c r="Y11" s="587">
        <v>45</v>
      </c>
      <c r="Z11" s="587">
        <v>45</v>
      </c>
      <c r="AA11" s="587">
        <v>45</v>
      </c>
      <c r="AB11" s="587">
        <v>45</v>
      </c>
    </row>
    <row r="12" spans="1:29" ht="12" customHeight="1" x14ac:dyDescent="0.25">
      <c r="A12" s="210">
        <f t="shared" si="21"/>
        <v>11</v>
      </c>
      <c r="B12" s="725" t="s">
        <v>71</v>
      </c>
      <c r="C12" s="211">
        <v>10000</v>
      </c>
      <c r="D12" s="212" t="s">
        <v>75</v>
      </c>
      <c r="E12" s="211">
        <v>2050</v>
      </c>
      <c r="F12" s="213">
        <v>20</v>
      </c>
      <c r="G12" s="213">
        <v>104</v>
      </c>
      <c r="H12" s="213">
        <v>32</v>
      </c>
      <c r="I12" s="588">
        <f t="shared" ref="I12" si="28">+O12-H12-G12-F12-J12</f>
        <v>1610.2781760416701</v>
      </c>
      <c r="J12" s="213">
        <v>0</v>
      </c>
      <c r="K12" s="588">
        <f t="shared" ref="K12" si="29">+P12-L12-M12</f>
        <v>2109.9741547145177</v>
      </c>
      <c r="L12" s="213">
        <v>208.89738257079298</v>
      </c>
      <c r="M12" s="214">
        <v>211.72232938135886</v>
      </c>
      <c r="N12" s="214">
        <f>+AVERAGE(290.005,290.005)</f>
        <v>290.005</v>
      </c>
      <c r="O12" s="587">
        <f>+AVERAGE(1813.39391979167,1719.16243229167)</f>
        <v>1766.2781760416701</v>
      </c>
      <c r="P12" s="587">
        <f>+AVERAGE(2532.09386666667,2529.09386666667)</f>
        <v>2530.5938666666698</v>
      </c>
      <c r="Q12" s="216">
        <f t="shared" ref="Q12:Q41" si="30">+N12+O12+P12</f>
        <v>4586.87704270834</v>
      </c>
      <c r="R12" s="225">
        <v>22.1</v>
      </c>
      <c r="S12" s="226">
        <v>198.9</v>
      </c>
      <c r="T12" s="217">
        <v>45</v>
      </c>
      <c r="U12" s="217">
        <v>45</v>
      </c>
      <c r="V12" s="217">
        <v>45</v>
      </c>
      <c r="W12" s="217">
        <v>45</v>
      </c>
      <c r="X12" s="217">
        <v>45</v>
      </c>
      <c r="Y12" s="217">
        <v>45</v>
      </c>
      <c r="Z12" s="217">
        <v>45</v>
      </c>
      <c r="AA12" s="217">
        <v>45</v>
      </c>
      <c r="AB12" s="217">
        <v>45</v>
      </c>
    </row>
    <row r="13" spans="1:29" ht="12" customHeight="1" x14ac:dyDescent="0.25">
      <c r="A13" s="200">
        <f t="shared" si="21"/>
        <v>12</v>
      </c>
      <c r="B13" s="726" t="s">
        <v>852</v>
      </c>
      <c r="C13" s="606">
        <v>8500</v>
      </c>
      <c r="D13" s="607" t="s">
        <v>75</v>
      </c>
      <c r="E13" s="606">
        <v>2050</v>
      </c>
      <c r="F13" s="608">
        <v>20</v>
      </c>
      <c r="G13" s="608">
        <v>104</v>
      </c>
      <c r="H13" s="608">
        <v>32</v>
      </c>
      <c r="I13" s="608">
        <v>1617.36553125</v>
      </c>
      <c r="J13" s="608">
        <v>0</v>
      </c>
      <c r="K13" s="608">
        <v>1847.368547547848</v>
      </c>
      <c r="L13" s="608">
        <v>208.89738257079298</v>
      </c>
      <c r="M13" s="609">
        <v>211.72232938135886</v>
      </c>
      <c r="N13" s="609">
        <v>642.04999999999995</v>
      </c>
      <c r="O13" s="610">
        <f>SUM(F13:J13)</f>
        <v>1773.36553125</v>
      </c>
      <c r="P13" s="610">
        <f>SUM(K13:M13)</f>
        <v>2267.9882594999999</v>
      </c>
      <c r="Q13" s="611">
        <f>+N13+O13+P13</f>
        <v>4683.4037907499996</v>
      </c>
      <c r="R13" s="612">
        <v>22.1</v>
      </c>
      <c r="S13" s="613">
        <v>198.9</v>
      </c>
      <c r="T13" s="614">
        <v>45</v>
      </c>
      <c r="U13" s="614">
        <v>45</v>
      </c>
      <c r="V13" s="614">
        <v>45</v>
      </c>
      <c r="W13" s="614">
        <v>45</v>
      </c>
      <c r="X13" s="614">
        <v>45</v>
      </c>
      <c r="Y13" s="614">
        <v>45</v>
      </c>
      <c r="Z13" s="614">
        <v>45</v>
      </c>
      <c r="AA13" s="614">
        <v>45</v>
      </c>
      <c r="AB13" s="614">
        <v>45</v>
      </c>
    </row>
    <row r="14" spans="1:29" ht="12" customHeight="1" x14ac:dyDescent="0.25">
      <c r="A14" s="227">
        <f t="shared" si="21"/>
        <v>13</v>
      </c>
      <c r="B14" s="727" t="s">
        <v>324</v>
      </c>
      <c r="C14" s="228">
        <v>10000</v>
      </c>
      <c r="D14" s="229" t="s">
        <v>75</v>
      </c>
      <c r="E14" s="228">
        <v>2050</v>
      </c>
      <c r="F14" s="230">
        <v>20</v>
      </c>
      <c r="G14" s="230">
        <v>104</v>
      </c>
      <c r="H14" s="230">
        <v>32</v>
      </c>
      <c r="I14" s="230">
        <v>956.33500000000004</v>
      </c>
      <c r="J14" s="230">
        <v>0</v>
      </c>
      <c r="K14" s="230">
        <v>2188.9732880478477</v>
      </c>
      <c r="L14" s="230">
        <v>208.89738257079298</v>
      </c>
      <c r="M14" s="231">
        <v>211.72232938135886</v>
      </c>
      <c r="N14" s="231">
        <v>640</v>
      </c>
      <c r="O14" s="232">
        <f t="shared" ref="O14:O19" si="31">SUM(F14:J14)</f>
        <v>1112.335</v>
      </c>
      <c r="P14" s="232">
        <f t="shared" ref="P14:P19" si="32">SUM(K14:M14)</f>
        <v>2609.5929999999998</v>
      </c>
      <c r="Q14" s="233">
        <f t="shared" si="30"/>
        <v>4361.9279999999999</v>
      </c>
      <c r="R14" s="234">
        <v>24.3</v>
      </c>
      <c r="S14" s="235">
        <v>218.70000000000002</v>
      </c>
      <c r="T14" s="236">
        <v>45</v>
      </c>
      <c r="U14" s="236">
        <v>45</v>
      </c>
      <c r="V14" s="236">
        <v>45</v>
      </c>
      <c r="W14" s="236">
        <v>45</v>
      </c>
      <c r="X14" s="236">
        <v>45</v>
      </c>
      <c r="Y14" s="236">
        <v>45</v>
      </c>
      <c r="Z14" s="236">
        <v>45</v>
      </c>
      <c r="AA14" s="236">
        <v>45</v>
      </c>
      <c r="AB14" s="236">
        <v>45</v>
      </c>
    </row>
    <row r="15" spans="1:29" ht="12" customHeight="1" x14ac:dyDescent="0.25">
      <c r="A15" s="210">
        <f t="shared" si="21"/>
        <v>14</v>
      </c>
      <c r="B15" s="728" t="s">
        <v>72</v>
      </c>
      <c r="C15" s="211">
        <v>10000</v>
      </c>
      <c r="D15" s="212" t="s">
        <v>75</v>
      </c>
      <c r="E15" s="211">
        <v>2050</v>
      </c>
      <c r="F15" s="213">
        <v>20</v>
      </c>
      <c r="G15" s="213">
        <v>104</v>
      </c>
      <c r="H15" s="213">
        <v>32</v>
      </c>
      <c r="I15" s="213">
        <v>956.33500000000004</v>
      </c>
      <c r="J15" s="213">
        <v>0</v>
      </c>
      <c r="K15" s="213">
        <v>1896.1122880478481</v>
      </c>
      <c r="L15" s="213">
        <v>208.89738257079298</v>
      </c>
      <c r="M15" s="214">
        <v>211.72232938135886</v>
      </c>
      <c r="N15" s="214">
        <v>640</v>
      </c>
      <c r="O15" s="215">
        <f t="shared" si="31"/>
        <v>1112.335</v>
      </c>
      <c r="P15" s="215">
        <f t="shared" si="32"/>
        <v>2316.732</v>
      </c>
      <c r="Q15" s="216">
        <f t="shared" si="30"/>
        <v>4069.067</v>
      </c>
      <c r="R15" s="225">
        <v>22.1</v>
      </c>
      <c r="S15" s="226">
        <v>198.9</v>
      </c>
      <c r="T15" s="217">
        <v>45</v>
      </c>
      <c r="U15" s="217">
        <v>45</v>
      </c>
      <c r="V15" s="217">
        <v>45</v>
      </c>
      <c r="W15" s="217">
        <v>45</v>
      </c>
      <c r="X15" s="217">
        <v>45</v>
      </c>
      <c r="Y15" s="217">
        <v>45</v>
      </c>
      <c r="Z15" s="217">
        <v>45</v>
      </c>
      <c r="AA15" s="217">
        <v>45</v>
      </c>
      <c r="AB15" s="217">
        <v>45</v>
      </c>
    </row>
    <row r="16" spans="1:29" ht="12" customHeight="1" x14ac:dyDescent="0.25">
      <c r="A16" s="227">
        <f t="shared" si="21"/>
        <v>15</v>
      </c>
      <c r="B16" s="727" t="s">
        <v>325</v>
      </c>
      <c r="C16" s="228">
        <v>10000</v>
      </c>
      <c r="D16" s="229" t="s">
        <v>75</v>
      </c>
      <c r="E16" s="228">
        <v>2050</v>
      </c>
      <c r="F16" s="230">
        <v>20</v>
      </c>
      <c r="G16" s="230">
        <v>104</v>
      </c>
      <c r="H16" s="230">
        <v>32</v>
      </c>
      <c r="I16" s="230">
        <v>1144.6949999999999</v>
      </c>
      <c r="J16" s="230">
        <v>0</v>
      </c>
      <c r="K16" s="230">
        <v>2224.1382880478477</v>
      </c>
      <c r="L16" s="230">
        <v>208.89738257079298</v>
      </c>
      <c r="M16" s="231">
        <v>211.72232938135886</v>
      </c>
      <c r="N16" s="231">
        <v>640</v>
      </c>
      <c r="O16" s="232">
        <f t="shared" si="31"/>
        <v>1300.6949999999999</v>
      </c>
      <c r="P16" s="232">
        <f t="shared" si="32"/>
        <v>2644.7579999999998</v>
      </c>
      <c r="Q16" s="233">
        <f t="shared" si="30"/>
        <v>4585.4529999999995</v>
      </c>
      <c r="R16" s="234">
        <v>26.1</v>
      </c>
      <c r="S16" s="235">
        <v>234.9</v>
      </c>
      <c r="T16" s="236">
        <v>45</v>
      </c>
      <c r="U16" s="236">
        <v>45</v>
      </c>
      <c r="V16" s="236">
        <v>45</v>
      </c>
      <c r="W16" s="236">
        <v>45</v>
      </c>
      <c r="X16" s="236">
        <v>45</v>
      </c>
      <c r="Y16" s="236">
        <v>45</v>
      </c>
      <c r="Z16" s="236">
        <v>45</v>
      </c>
      <c r="AA16" s="236">
        <v>45</v>
      </c>
      <c r="AB16" s="236">
        <v>45</v>
      </c>
    </row>
    <row r="17" spans="1:28" ht="12" customHeight="1" x14ac:dyDescent="0.25">
      <c r="A17" s="200">
        <f t="shared" si="21"/>
        <v>16</v>
      </c>
      <c r="B17" s="729" t="s">
        <v>326</v>
      </c>
      <c r="C17" s="237">
        <v>10000</v>
      </c>
      <c r="D17" s="238" t="s">
        <v>75</v>
      </c>
      <c r="E17" s="237">
        <v>2050</v>
      </c>
      <c r="F17" s="220">
        <v>20</v>
      </c>
      <c r="G17" s="220">
        <v>104</v>
      </c>
      <c r="H17" s="220">
        <v>32</v>
      </c>
      <c r="I17" s="220">
        <v>1144.6949999999999</v>
      </c>
      <c r="J17" s="220">
        <v>0</v>
      </c>
      <c r="K17" s="220">
        <v>2224.1382880478477</v>
      </c>
      <c r="L17" s="220">
        <v>208.89738257079298</v>
      </c>
      <c r="M17" s="221">
        <v>211.72232938135886</v>
      </c>
      <c r="N17" s="221">
        <v>640</v>
      </c>
      <c r="O17" s="239">
        <f t="shared" si="31"/>
        <v>1300.6949999999999</v>
      </c>
      <c r="P17" s="239">
        <f t="shared" si="32"/>
        <v>2644.7579999999998</v>
      </c>
      <c r="Q17" s="206">
        <f t="shared" si="30"/>
        <v>4585.4529999999995</v>
      </c>
      <c r="R17" s="222">
        <v>26.1</v>
      </c>
      <c r="S17" s="223">
        <v>234.9</v>
      </c>
      <c r="T17" s="240">
        <v>45</v>
      </c>
      <c r="U17" s="240">
        <v>45</v>
      </c>
      <c r="V17" s="240">
        <v>45</v>
      </c>
      <c r="W17" s="240">
        <v>45</v>
      </c>
      <c r="X17" s="240">
        <v>45</v>
      </c>
      <c r="Y17" s="240">
        <v>45</v>
      </c>
      <c r="Z17" s="240">
        <v>45</v>
      </c>
      <c r="AA17" s="240">
        <v>45</v>
      </c>
      <c r="AB17" s="240">
        <v>45</v>
      </c>
    </row>
    <row r="18" spans="1:28" ht="12" customHeight="1" x14ac:dyDescent="0.25">
      <c r="A18" s="200">
        <f t="shared" si="21"/>
        <v>17</v>
      </c>
      <c r="B18" s="729" t="s">
        <v>327</v>
      </c>
      <c r="C18" s="237">
        <v>7500</v>
      </c>
      <c r="D18" s="238" t="s">
        <v>75</v>
      </c>
      <c r="E18" s="237">
        <v>2050</v>
      </c>
      <c r="F18" s="220">
        <v>20</v>
      </c>
      <c r="G18" s="220">
        <v>104</v>
      </c>
      <c r="H18" s="220">
        <v>32</v>
      </c>
      <c r="I18" s="220">
        <v>1079.4449999999999</v>
      </c>
      <c r="J18" s="220">
        <v>0</v>
      </c>
      <c r="K18" s="220">
        <v>1636.8882880478479</v>
      </c>
      <c r="L18" s="220">
        <v>208.89738257079298</v>
      </c>
      <c r="M18" s="221">
        <v>211.72232938135886</v>
      </c>
      <c r="N18" s="221">
        <v>640</v>
      </c>
      <c r="O18" s="239">
        <f t="shared" si="31"/>
        <v>1235.4449999999999</v>
      </c>
      <c r="P18" s="239">
        <f t="shared" si="32"/>
        <v>2057.5079999999998</v>
      </c>
      <c r="Q18" s="206">
        <f t="shared" si="30"/>
        <v>3932.9529999999995</v>
      </c>
      <c r="R18" s="222">
        <v>26.1</v>
      </c>
      <c r="S18" s="223">
        <v>234.9</v>
      </c>
      <c r="T18" s="240">
        <v>45</v>
      </c>
      <c r="U18" s="240">
        <v>45</v>
      </c>
      <c r="V18" s="240">
        <v>45</v>
      </c>
      <c r="W18" s="240">
        <v>45</v>
      </c>
      <c r="X18" s="240">
        <v>45</v>
      </c>
      <c r="Y18" s="240">
        <v>45</v>
      </c>
      <c r="Z18" s="240">
        <v>45</v>
      </c>
      <c r="AA18" s="240">
        <v>45</v>
      </c>
      <c r="AB18" s="240">
        <v>45</v>
      </c>
    </row>
    <row r="19" spans="1:28" ht="12" customHeight="1" x14ac:dyDescent="0.25">
      <c r="A19" s="210">
        <f t="shared" si="21"/>
        <v>18</v>
      </c>
      <c r="B19" s="728" t="s">
        <v>73</v>
      </c>
      <c r="C19" s="211">
        <v>8750</v>
      </c>
      <c r="D19" s="212" t="s">
        <v>75</v>
      </c>
      <c r="E19" s="211">
        <v>2050</v>
      </c>
      <c r="F19" s="213">
        <v>20</v>
      </c>
      <c r="G19" s="213">
        <v>104</v>
      </c>
      <c r="H19" s="213">
        <v>32</v>
      </c>
      <c r="I19" s="213">
        <v>1112.07</v>
      </c>
      <c r="J19" s="213">
        <v>0</v>
      </c>
      <c r="K19" s="213">
        <v>1930.5132880478479</v>
      </c>
      <c r="L19" s="213">
        <v>208.89738257079298</v>
      </c>
      <c r="M19" s="214">
        <v>211.72232938135886</v>
      </c>
      <c r="N19" s="214">
        <v>640</v>
      </c>
      <c r="O19" s="215">
        <f t="shared" si="31"/>
        <v>1268.07</v>
      </c>
      <c r="P19" s="215">
        <f t="shared" si="32"/>
        <v>2351.1329999999998</v>
      </c>
      <c r="Q19" s="216">
        <f t="shared" si="30"/>
        <v>4259.2029999999995</v>
      </c>
      <c r="R19" s="225">
        <v>26.1</v>
      </c>
      <c r="S19" s="226">
        <v>234.9</v>
      </c>
      <c r="T19" s="217">
        <v>45</v>
      </c>
      <c r="U19" s="217">
        <v>45</v>
      </c>
      <c r="V19" s="217">
        <v>45</v>
      </c>
      <c r="W19" s="217">
        <v>45</v>
      </c>
      <c r="X19" s="217">
        <v>45</v>
      </c>
      <c r="Y19" s="217">
        <v>45</v>
      </c>
      <c r="Z19" s="217">
        <v>45</v>
      </c>
      <c r="AA19" s="217">
        <v>45</v>
      </c>
      <c r="AB19" s="217">
        <v>45</v>
      </c>
    </row>
    <row r="20" spans="1:28" ht="12" customHeight="1" x14ac:dyDescent="0.25">
      <c r="A20" s="200">
        <f t="shared" si="21"/>
        <v>19</v>
      </c>
      <c r="B20" s="730" t="s">
        <v>21</v>
      </c>
      <c r="C20" s="218">
        <v>10100</v>
      </c>
      <c r="D20" s="219" t="s">
        <v>75</v>
      </c>
      <c r="E20" s="218">
        <v>2050</v>
      </c>
      <c r="F20" s="241">
        <v>20</v>
      </c>
      <c r="G20" s="241">
        <v>104</v>
      </c>
      <c r="H20" s="241">
        <v>32</v>
      </c>
      <c r="I20" s="241">
        <v>1701.17</v>
      </c>
      <c r="J20" s="241">
        <v>0</v>
      </c>
      <c r="K20" s="241">
        <v>3140.1464225</v>
      </c>
      <c r="L20" s="241">
        <v>210.75</v>
      </c>
      <c r="M20" s="242">
        <v>213.6</v>
      </c>
      <c r="N20" s="242">
        <v>375</v>
      </c>
      <c r="O20" s="243">
        <f>SUM(F20:I20)</f>
        <v>1857.17</v>
      </c>
      <c r="P20" s="205">
        <f>SUM(J20:M20)</f>
        <v>3564.4964224999999</v>
      </c>
      <c r="Q20" s="206">
        <f t="shared" si="30"/>
        <v>5796.6664225000004</v>
      </c>
      <c r="R20" s="244">
        <f t="shared" ref="R20:S29" si="33">+R$7</f>
        <v>28.200000000000003</v>
      </c>
      <c r="S20" s="245">
        <f t="shared" si="33"/>
        <v>253.8</v>
      </c>
      <c r="T20" s="224">
        <v>45</v>
      </c>
      <c r="U20" s="224">
        <v>45</v>
      </c>
      <c r="V20" s="224">
        <v>45</v>
      </c>
      <c r="W20" s="224">
        <v>45</v>
      </c>
      <c r="X20" s="224">
        <v>45</v>
      </c>
      <c r="Y20" s="224">
        <v>45</v>
      </c>
      <c r="Z20" s="224">
        <v>45</v>
      </c>
      <c r="AA20" s="224">
        <v>45</v>
      </c>
      <c r="AB20" s="224">
        <v>45</v>
      </c>
    </row>
    <row r="21" spans="1:28" ht="12" customHeight="1" x14ac:dyDescent="0.25">
      <c r="A21" s="200">
        <f t="shared" si="21"/>
        <v>20</v>
      </c>
      <c r="B21" s="730" t="s">
        <v>273</v>
      </c>
      <c r="C21" s="218">
        <v>10100</v>
      </c>
      <c r="D21" s="219" t="s">
        <v>75</v>
      </c>
      <c r="E21" s="218">
        <v>2050</v>
      </c>
      <c r="F21" s="241">
        <v>20</v>
      </c>
      <c r="G21" s="241">
        <v>104</v>
      </c>
      <c r="H21" s="241">
        <v>32</v>
      </c>
      <c r="I21" s="241">
        <v>1654.1412499999999</v>
      </c>
      <c r="J21" s="241">
        <v>0</v>
      </c>
      <c r="K21" s="241">
        <v>3143.8464225000002</v>
      </c>
      <c r="L21" s="241">
        <v>210.75</v>
      </c>
      <c r="M21" s="242">
        <v>213.6</v>
      </c>
      <c r="N21" s="242">
        <v>375</v>
      </c>
      <c r="O21" s="205">
        <f t="shared" ref="O21:O22" si="34">SUM(F21:I21)</f>
        <v>1810.1412499999999</v>
      </c>
      <c r="P21" s="205">
        <f t="shared" ref="P21:P41" si="35">SUM(J21:M21)</f>
        <v>3568.1964225000002</v>
      </c>
      <c r="Q21" s="206">
        <f t="shared" si="30"/>
        <v>5753.3376724999998</v>
      </c>
      <c r="R21" s="244">
        <f t="shared" si="33"/>
        <v>28.200000000000003</v>
      </c>
      <c r="S21" s="245">
        <f t="shared" si="33"/>
        <v>253.8</v>
      </c>
      <c r="T21" s="224">
        <v>45</v>
      </c>
      <c r="U21" s="224">
        <v>45</v>
      </c>
      <c r="V21" s="224">
        <v>45</v>
      </c>
      <c r="W21" s="224">
        <v>45</v>
      </c>
      <c r="X21" s="224">
        <v>45</v>
      </c>
      <c r="Y21" s="224">
        <v>45</v>
      </c>
      <c r="Z21" s="224">
        <v>45</v>
      </c>
      <c r="AA21" s="224">
        <v>45</v>
      </c>
      <c r="AB21" s="224">
        <v>45</v>
      </c>
    </row>
    <row r="22" spans="1:28" ht="12" customHeight="1" x14ac:dyDescent="0.25">
      <c r="A22" s="200">
        <f t="shared" si="21"/>
        <v>21</v>
      </c>
      <c r="B22" s="730" t="s">
        <v>274</v>
      </c>
      <c r="C22" s="218">
        <v>10100</v>
      </c>
      <c r="D22" s="219" t="s">
        <v>75</v>
      </c>
      <c r="E22" s="218">
        <v>2050</v>
      </c>
      <c r="F22" s="241">
        <v>20</v>
      </c>
      <c r="G22" s="241">
        <v>104</v>
      </c>
      <c r="H22" s="241">
        <v>32</v>
      </c>
      <c r="I22" s="241">
        <v>1631.1412499999999</v>
      </c>
      <c r="J22" s="241">
        <v>0</v>
      </c>
      <c r="K22" s="241">
        <v>3137.0763875000002</v>
      </c>
      <c r="L22" s="241">
        <v>210.75</v>
      </c>
      <c r="M22" s="242">
        <v>213.6</v>
      </c>
      <c r="N22" s="242">
        <v>375</v>
      </c>
      <c r="O22" s="205">
        <f t="shared" si="34"/>
        <v>1787.1412499999999</v>
      </c>
      <c r="P22" s="205">
        <f t="shared" si="35"/>
        <v>3561.4263875000001</v>
      </c>
      <c r="Q22" s="206">
        <f t="shared" si="30"/>
        <v>5723.5676375000003</v>
      </c>
      <c r="R22" s="244">
        <f t="shared" si="33"/>
        <v>28.200000000000003</v>
      </c>
      <c r="S22" s="245">
        <f t="shared" si="33"/>
        <v>253.8</v>
      </c>
      <c r="T22" s="224">
        <v>45</v>
      </c>
      <c r="U22" s="224">
        <v>45</v>
      </c>
      <c r="V22" s="224">
        <v>45</v>
      </c>
      <c r="W22" s="224">
        <v>45</v>
      </c>
      <c r="X22" s="224">
        <v>45</v>
      </c>
      <c r="Y22" s="224">
        <v>45</v>
      </c>
      <c r="Z22" s="224">
        <v>45</v>
      </c>
      <c r="AA22" s="224">
        <v>45</v>
      </c>
      <c r="AB22" s="224">
        <v>45</v>
      </c>
    </row>
    <row r="23" spans="1:28" ht="12" customHeight="1" x14ac:dyDescent="0.25">
      <c r="A23" s="200">
        <f t="shared" si="21"/>
        <v>22</v>
      </c>
      <c r="B23" s="730" t="s">
        <v>275</v>
      </c>
      <c r="C23" s="218">
        <f>+live_ds!S104</f>
        <v>10300</v>
      </c>
      <c r="D23" s="219" t="s">
        <v>75</v>
      </c>
      <c r="E23" s="218">
        <v>2050</v>
      </c>
      <c r="F23" s="241">
        <v>0</v>
      </c>
      <c r="G23" s="241">
        <v>0</v>
      </c>
      <c r="H23" s="241">
        <v>0</v>
      </c>
      <c r="I23" s="241">
        <v>0</v>
      </c>
      <c r="J23" s="241">
        <v>0</v>
      </c>
      <c r="K23" s="241">
        <v>0</v>
      </c>
      <c r="L23" s="241">
        <v>0</v>
      </c>
      <c r="M23" s="242">
        <v>0</v>
      </c>
      <c r="N23" s="242">
        <v>0</v>
      </c>
      <c r="O23" s="205">
        <f t="shared" ref="O23:O41" si="36">SUM(F23:I23)</f>
        <v>0</v>
      </c>
      <c r="P23" s="205">
        <f t="shared" si="35"/>
        <v>0</v>
      </c>
      <c r="Q23" s="206">
        <f t="shared" si="30"/>
        <v>0</v>
      </c>
      <c r="R23" s="244">
        <f t="shared" si="33"/>
        <v>28.200000000000003</v>
      </c>
      <c r="S23" s="245">
        <f t="shared" si="33"/>
        <v>253.8</v>
      </c>
      <c r="T23" s="224">
        <v>45</v>
      </c>
      <c r="U23" s="224">
        <v>45</v>
      </c>
      <c r="V23" s="224">
        <v>45</v>
      </c>
      <c r="W23" s="224">
        <v>45</v>
      </c>
      <c r="X23" s="224">
        <v>45</v>
      </c>
      <c r="Y23" s="224">
        <v>45</v>
      </c>
      <c r="Z23" s="224">
        <v>45</v>
      </c>
      <c r="AA23" s="224">
        <v>45</v>
      </c>
      <c r="AB23" s="224">
        <v>45</v>
      </c>
    </row>
    <row r="24" spans="1:28" ht="12" customHeight="1" x14ac:dyDescent="0.25">
      <c r="A24" s="200">
        <f t="shared" si="21"/>
        <v>23</v>
      </c>
      <c r="B24" s="730" t="s">
        <v>276</v>
      </c>
      <c r="C24" s="218">
        <f>+live_ds!S105</f>
        <v>8900</v>
      </c>
      <c r="D24" s="219" t="s">
        <v>75</v>
      </c>
      <c r="E24" s="218">
        <v>2050</v>
      </c>
      <c r="F24" s="241">
        <v>0</v>
      </c>
      <c r="G24" s="241">
        <v>0</v>
      </c>
      <c r="H24" s="241">
        <v>0</v>
      </c>
      <c r="I24" s="241">
        <v>0</v>
      </c>
      <c r="J24" s="241">
        <v>0</v>
      </c>
      <c r="K24" s="241">
        <v>0</v>
      </c>
      <c r="L24" s="241">
        <v>0</v>
      </c>
      <c r="M24" s="242">
        <v>0</v>
      </c>
      <c r="N24" s="242">
        <v>0</v>
      </c>
      <c r="O24" s="205">
        <f t="shared" si="36"/>
        <v>0</v>
      </c>
      <c r="P24" s="205">
        <f t="shared" si="35"/>
        <v>0</v>
      </c>
      <c r="Q24" s="206">
        <f t="shared" si="30"/>
        <v>0</v>
      </c>
      <c r="R24" s="244">
        <f t="shared" si="33"/>
        <v>28.200000000000003</v>
      </c>
      <c r="S24" s="245">
        <f t="shared" si="33"/>
        <v>253.8</v>
      </c>
      <c r="T24" s="224">
        <v>45</v>
      </c>
      <c r="U24" s="224">
        <v>45</v>
      </c>
      <c r="V24" s="224">
        <v>45</v>
      </c>
      <c r="W24" s="224">
        <v>45</v>
      </c>
      <c r="X24" s="224">
        <v>45</v>
      </c>
      <c r="Y24" s="224">
        <v>45</v>
      </c>
      <c r="Z24" s="224">
        <v>45</v>
      </c>
      <c r="AA24" s="224">
        <v>45</v>
      </c>
      <c r="AB24" s="224">
        <v>45</v>
      </c>
    </row>
    <row r="25" spans="1:28" ht="12" customHeight="1" x14ac:dyDescent="0.25">
      <c r="A25" s="200">
        <f t="shared" si="21"/>
        <v>24</v>
      </c>
      <c r="B25" s="730" t="s">
        <v>277</v>
      </c>
      <c r="C25" s="218">
        <f>+live_ds!S106</f>
        <v>8900</v>
      </c>
      <c r="D25" s="219" t="s">
        <v>75</v>
      </c>
      <c r="E25" s="218">
        <v>2050</v>
      </c>
      <c r="F25" s="241">
        <v>0</v>
      </c>
      <c r="G25" s="241">
        <v>0</v>
      </c>
      <c r="H25" s="241">
        <v>0</v>
      </c>
      <c r="I25" s="241">
        <v>0</v>
      </c>
      <c r="J25" s="241">
        <v>0</v>
      </c>
      <c r="K25" s="241">
        <v>539.19389000000001</v>
      </c>
      <c r="L25" s="241">
        <v>0</v>
      </c>
      <c r="M25" s="242">
        <v>0</v>
      </c>
      <c r="N25" s="242">
        <v>79.551000000000002</v>
      </c>
      <c r="O25" s="205">
        <f t="shared" si="36"/>
        <v>0</v>
      </c>
      <c r="P25" s="205">
        <f t="shared" si="35"/>
        <v>539.19389000000001</v>
      </c>
      <c r="Q25" s="206">
        <f t="shared" si="30"/>
        <v>618.74489000000005</v>
      </c>
      <c r="R25" s="244">
        <f t="shared" si="33"/>
        <v>28.200000000000003</v>
      </c>
      <c r="S25" s="245">
        <f t="shared" si="33"/>
        <v>253.8</v>
      </c>
      <c r="T25" s="224">
        <v>45</v>
      </c>
      <c r="U25" s="224">
        <v>45</v>
      </c>
      <c r="V25" s="224">
        <v>45</v>
      </c>
      <c r="W25" s="224">
        <v>45</v>
      </c>
      <c r="X25" s="224">
        <v>45</v>
      </c>
      <c r="Y25" s="224">
        <v>45</v>
      </c>
      <c r="Z25" s="224">
        <v>45</v>
      </c>
      <c r="AA25" s="224">
        <v>45</v>
      </c>
      <c r="AB25" s="224">
        <v>45</v>
      </c>
    </row>
    <row r="26" spans="1:28" ht="12" customHeight="1" x14ac:dyDescent="0.25">
      <c r="A26" s="200">
        <f t="shared" si="21"/>
        <v>25</v>
      </c>
      <c r="B26" s="730" t="s">
        <v>278</v>
      </c>
      <c r="C26" s="218">
        <f>+live_ds!S107</f>
        <v>8900</v>
      </c>
      <c r="D26" s="219" t="s">
        <v>75</v>
      </c>
      <c r="E26" s="218">
        <v>2050</v>
      </c>
      <c r="F26" s="241">
        <v>0</v>
      </c>
      <c r="G26" s="241">
        <v>0</v>
      </c>
      <c r="H26" s="241">
        <v>0</v>
      </c>
      <c r="I26" s="241">
        <v>0</v>
      </c>
      <c r="J26" s="241">
        <v>0</v>
      </c>
      <c r="K26" s="241">
        <v>0</v>
      </c>
      <c r="L26" s="241">
        <v>0</v>
      </c>
      <c r="M26" s="242">
        <v>0</v>
      </c>
      <c r="N26" s="242">
        <v>0</v>
      </c>
      <c r="O26" s="205">
        <f t="shared" si="36"/>
        <v>0</v>
      </c>
      <c r="P26" s="205">
        <f t="shared" si="35"/>
        <v>0</v>
      </c>
      <c r="Q26" s="206">
        <f t="shared" si="30"/>
        <v>0</v>
      </c>
      <c r="R26" s="244">
        <f t="shared" si="33"/>
        <v>28.200000000000003</v>
      </c>
      <c r="S26" s="245">
        <f t="shared" si="33"/>
        <v>253.8</v>
      </c>
      <c r="T26" s="224">
        <v>45</v>
      </c>
      <c r="U26" s="224">
        <v>45</v>
      </c>
      <c r="V26" s="224">
        <v>45</v>
      </c>
      <c r="W26" s="224">
        <v>45</v>
      </c>
      <c r="X26" s="224">
        <v>45</v>
      </c>
      <c r="Y26" s="224">
        <v>45</v>
      </c>
      <c r="Z26" s="224">
        <v>45</v>
      </c>
      <c r="AA26" s="224">
        <v>45</v>
      </c>
      <c r="AB26" s="224">
        <v>45</v>
      </c>
    </row>
    <row r="27" spans="1:28" ht="12" customHeight="1" x14ac:dyDescent="0.25">
      <c r="A27" s="200">
        <f t="shared" si="21"/>
        <v>26</v>
      </c>
      <c r="B27" s="730" t="s">
        <v>279</v>
      </c>
      <c r="C27" s="218">
        <f>+live_ds!S108</f>
        <v>10300</v>
      </c>
      <c r="D27" s="219" t="s">
        <v>75</v>
      </c>
      <c r="E27" s="218">
        <v>2050</v>
      </c>
      <c r="F27" s="241">
        <v>0</v>
      </c>
      <c r="G27" s="241">
        <v>0</v>
      </c>
      <c r="H27" s="241">
        <v>0</v>
      </c>
      <c r="I27" s="241">
        <v>0</v>
      </c>
      <c r="J27" s="241">
        <v>0</v>
      </c>
      <c r="K27" s="241">
        <v>1194.3146200000001</v>
      </c>
      <c r="L27" s="241">
        <v>0</v>
      </c>
      <c r="M27" s="242">
        <v>0</v>
      </c>
      <c r="N27" s="242">
        <v>79.551000000000002</v>
      </c>
      <c r="O27" s="205">
        <f t="shared" si="36"/>
        <v>0</v>
      </c>
      <c r="P27" s="205">
        <f t="shared" si="35"/>
        <v>1194.3146200000001</v>
      </c>
      <c r="Q27" s="206">
        <f t="shared" si="30"/>
        <v>1273.86562</v>
      </c>
      <c r="R27" s="244">
        <f t="shared" si="33"/>
        <v>28.200000000000003</v>
      </c>
      <c r="S27" s="245">
        <f t="shared" si="33"/>
        <v>253.8</v>
      </c>
      <c r="T27" s="224">
        <v>45</v>
      </c>
      <c r="U27" s="224">
        <v>45</v>
      </c>
      <c r="V27" s="224">
        <v>45</v>
      </c>
      <c r="W27" s="224">
        <v>45</v>
      </c>
      <c r="X27" s="224">
        <v>45</v>
      </c>
      <c r="Y27" s="224">
        <v>45</v>
      </c>
      <c r="Z27" s="224">
        <v>45</v>
      </c>
      <c r="AA27" s="224">
        <v>45</v>
      </c>
      <c r="AB27" s="224">
        <v>45</v>
      </c>
    </row>
    <row r="28" spans="1:28" ht="12" customHeight="1" x14ac:dyDescent="0.25">
      <c r="A28" s="200">
        <f t="shared" si="21"/>
        <v>27</v>
      </c>
      <c r="B28" s="730" t="s">
        <v>280</v>
      </c>
      <c r="C28" s="218">
        <f>+live_ds!S109</f>
        <v>10300</v>
      </c>
      <c r="D28" s="219" t="s">
        <v>75</v>
      </c>
      <c r="E28" s="218">
        <v>2050</v>
      </c>
      <c r="F28" s="241">
        <v>0</v>
      </c>
      <c r="G28" s="241">
        <v>0</v>
      </c>
      <c r="H28" s="241">
        <v>0</v>
      </c>
      <c r="I28" s="241">
        <v>0</v>
      </c>
      <c r="J28" s="241">
        <v>0</v>
      </c>
      <c r="K28" s="241">
        <v>918.39782000000002</v>
      </c>
      <c r="L28" s="241">
        <v>0</v>
      </c>
      <c r="M28" s="242">
        <v>0</v>
      </c>
      <c r="N28" s="242">
        <v>79.551000000000002</v>
      </c>
      <c r="O28" s="205">
        <f t="shared" si="36"/>
        <v>0</v>
      </c>
      <c r="P28" s="205">
        <f t="shared" si="35"/>
        <v>918.39782000000002</v>
      </c>
      <c r="Q28" s="206">
        <f t="shared" si="30"/>
        <v>997.94882000000007</v>
      </c>
      <c r="R28" s="244">
        <f t="shared" si="33"/>
        <v>28.200000000000003</v>
      </c>
      <c r="S28" s="245">
        <f t="shared" si="33"/>
        <v>253.8</v>
      </c>
      <c r="T28" s="224">
        <v>45</v>
      </c>
      <c r="U28" s="224">
        <v>45</v>
      </c>
      <c r="V28" s="224">
        <v>45</v>
      </c>
      <c r="W28" s="224">
        <v>45</v>
      </c>
      <c r="X28" s="224">
        <v>45</v>
      </c>
      <c r="Y28" s="224">
        <v>45</v>
      </c>
      <c r="Z28" s="224">
        <v>45</v>
      </c>
      <c r="AA28" s="224">
        <v>45</v>
      </c>
      <c r="AB28" s="224">
        <v>45</v>
      </c>
    </row>
    <row r="29" spans="1:28" ht="12" customHeight="1" x14ac:dyDescent="0.25">
      <c r="A29" s="200">
        <f t="shared" si="21"/>
        <v>28</v>
      </c>
      <c r="B29" s="730" t="s">
        <v>281</v>
      </c>
      <c r="C29" s="218">
        <f>+live_ds!S110</f>
        <v>10300</v>
      </c>
      <c r="D29" s="219" t="s">
        <v>75</v>
      </c>
      <c r="E29" s="218">
        <v>2050</v>
      </c>
      <c r="F29" s="241">
        <v>0</v>
      </c>
      <c r="G29" s="241">
        <v>0</v>
      </c>
      <c r="H29" s="241">
        <v>0</v>
      </c>
      <c r="I29" s="241">
        <v>0</v>
      </c>
      <c r="J29" s="241">
        <v>0</v>
      </c>
      <c r="K29" s="241">
        <v>1080.66203</v>
      </c>
      <c r="L29" s="241">
        <v>0</v>
      </c>
      <c r="M29" s="242">
        <v>0</v>
      </c>
      <c r="N29" s="242">
        <v>79.551000000000002</v>
      </c>
      <c r="O29" s="205">
        <f t="shared" si="36"/>
        <v>0</v>
      </c>
      <c r="P29" s="205">
        <f t="shared" si="35"/>
        <v>1080.66203</v>
      </c>
      <c r="Q29" s="206">
        <f t="shared" si="30"/>
        <v>1160.2130299999999</v>
      </c>
      <c r="R29" s="244">
        <f t="shared" si="33"/>
        <v>28.200000000000003</v>
      </c>
      <c r="S29" s="245">
        <f t="shared" si="33"/>
        <v>253.8</v>
      </c>
      <c r="T29" s="224">
        <v>45</v>
      </c>
      <c r="U29" s="224">
        <v>45</v>
      </c>
      <c r="V29" s="224">
        <v>45</v>
      </c>
      <c r="W29" s="224">
        <v>45</v>
      </c>
      <c r="X29" s="224">
        <v>45</v>
      </c>
      <c r="Y29" s="224">
        <v>45</v>
      </c>
      <c r="Z29" s="224">
        <v>45</v>
      </c>
      <c r="AA29" s="224">
        <v>45</v>
      </c>
      <c r="AB29" s="224">
        <v>45</v>
      </c>
    </row>
    <row r="30" spans="1:28" ht="12" customHeight="1" x14ac:dyDescent="0.25">
      <c r="A30" s="227">
        <f t="shared" si="21"/>
        <v>29</v>
      </c>
      <c r="B30" s="731" t="s">
        <v>282</v>
      </c>
      <c r="C30" s="228">
        <v>8000</v>
      </c>
      <c r="D30" s="229" t="s">
        <v>75</v>
      </c>
      <c r="E30" s="228">
        <v>2050</v>
      </c>
      <c r="F30" s="246">
        <v>20</v>
      </c>
      <c r="G30" s="246">
        <v>104</v>
      </c>
      <c r="H30" s="246">
        <v>32</v>
      </c>
      <c r="I30" s="246">
        <v>1147.249</v>
      </c>
      <c r="J30" s="246">
        <v>0</v>
      </c>
      <c r="K30" s="246">
        <v>1887.6770000000001</v>
      </c>
      <c r="L30" s="246">
        <v>210.75</v>
      </c>
      <c r="M30" s="247">
        <v>213.6</v>
      </c>
      <c r="N30" s="247">
        <v>333.33333333333331</v>
      </c>
      <c r="O30" s="232">
        <f t="shared" si="36"/>
        <v>1303.249</v>
      </c>
      <c r="P30" s="232">
        <f t="shared" si="35"/>
        <v>2312.027</v>
      </c>
      <c r="Q30" s="233">
        <f t="shared" si="30"/>
        <v>3948.6093333333333</v>
      </c>
      <c r="R30" s="248">
        <f t="shared" ref="R30:S32" si="37">+R$9</f>
        <v>24.1</v>
      </c>
      <c r="S30" s="249">
        <f t="shared" si="37"/>
        <v>216.89999999999998</v>
      </c>
      <c r="T30" s="236">
        <v>45</v>
      </c>
      <c r="U30" s="236">
        <v>45</v>
      </c>
      <c r="V30" s="236">
        <v>45</v>
      </c>
      <c r="W30" s="236">
        <v>45</v>
      </c>
      <c r="X30" s="236">
        <v>45</v>
      </c>
      <c r="Y30" s="236">
        <v>45</v>
      </c>
      <c r="Z30" s="236">
        <v>45</v>
      </c>
      <c r="AA30" s="236">
        <v>45</v>
      </c>
      <c r="AB30" s="236">
        <v>45</v>
      </c>
    </row>
    <row r="31" spans="1:28" ht="12" customHeight="1" x14ac:dyDescent="0.25">
      <c r="A31" s="200">
        <f t="shared" si="21"/>
        <v>30</v>
      </c>
      <c r="B31" s="730" t="s">
        <v>283</v>
      </c>
      <c r="C31" s="218">
        <v>8000</v>
      </c>
      <c r="D31" s="219" t="s">
        <v>75</v>
      </c>
      <c r="E31" s="218">
        <v>2050</v>
      </c>
      <c r="F31" s="241">
        <v>20</v>
      </c>
      <c r="G31" s="241">
        <v>104</v>
      </c>
      <c r="H31" s="241">
        <v>32</v>
      </c>
      <c r="I31" s="241">
        <v>959.9380000000001</v>
      </c>
      <c r="J31" s="241">
        <v>0</v>
      </c>
      <c r="K31" s="241">
        <v>1887.6770000000001</v>
      </c>
      <c r="L31" s="241">
        <v>210.75</v>
      </c>
      <c r="M31" s="242">
        <v>213.6</v>
      </c>
      <c r="N31" s="242">
        <v>333.33333333333331</v>
      </c>
      <c r="O31" s="205">
        <f t="shared" si="36"/>
        <v>1115.9380000000001</v>
      </c>
      <c r="P31" s="205">
        <f t="shared" si="35"/>
        <v>2312.027</v>
      </c>
      <c r="Q31" s="206">
        <f t="shared" si="30"/>
        <v>3761.2983333333332</v>
      </c>
      <c r="R31" s="244">
        <f t="shared" si="37"/>
        <v>24.1</v>
      </c>
      <c r="S31" s="245">
        <f t="shared" si="37"/>
        <v>216.89999999999998</v>
      </c>
      <c r="T31" s="224">
        <v>45</v>
      </c>
      <c r="U31" s="224">
        <v>45</v>
      </c>
      <c r="V31" s="224">
        <v>45</v>
      </c>
      <c r="W31" s="224">
        <v>45</v>
      </c>
      <c r="X31" s="224">
        <v>45</v>
      </c>
      <c r="Y31" s="224">
        <v>45</v>
      </c>
      <c r="Z31" s="224">
        <v>45</v>
      </c>
      <c r="AA31" s="224">
        <v>45</v>
      </c>
      <c r="AB31" s="224">
        <v>45</v>
      </c>
    </row>
    <row r="32" spans="1:28" ht="12" customHeight="1" x14ac:dyDescent="0.25">
      <c r="A32" s="200">
        <f t="shared" si="21"/>
        <v>31</v>
      </c>
      <c r="B32" s="730" t="s">
        <v>284</v>
      </c>
      <c r="C32" s="218">
        <v>8000</v>
      </c>
      <c r="D32" s="219" t="s">
        <v>75</v>
      </c>
      <c r="E32" s="218">
        <v>2050</v>
      </c>
      <c r="F32" s="241">
        <v>20</v>
      </c>
      <c r="G32" s="241">
        <v>104</v>
      </c>
      <c r="H32" s="241">
        <v>32</v>
      </c>
      <c r="I32" s="241">
        <v>1147.249</v>
      </c>
      <c r="J32" s="241">
        <v>0</v>
      </c>
      <c r="K32" s="241">
        <v>1887.6770000000001</v>
      </c>
      <c r="L32" s="241">
        <v>210.75</v>
      </c>
      <c r="M32" s="242">
        <v>213.6</v>
      </c>
      <c r="N32" s="242">
        <v>333.33333333333331</v>
      </c>
      <c r="O32" s="205">
        <f t="shared" si="36"/>
        <v>1303.249</v>
      </c>
      <c r="P32" s="205">
        <f t="shared" si="35"/>
        <v>2312.027</v>
      </c>
      <c r="Q32" s="206">
        <f t="shared" si="30"/>
        <v>3948.6093333333333</v>
      </c>
      <c r="R32" s="244">
        <f t="shared" si="37"/>
        <v>24.1</v>
      </c>
      <c r="S32" s="245">
        <f t="shared" si="37"/>
        <v>216.89999999999998</v>
      </c>
      <c r="T32" s="224">
        <v>45</v>
      </c>
      <c r="U32" s="224">
        <v>45</v>
      </c>
      <c r="V32" s="224">
        <v>45</v>
      </c>
      <c r="W32" s="224">
        <v>45</v>
      </c>
      <c r="X32" s="224">
        <v>45</v>
      </c>
      <c r="Y32" s="224">
        <v>45</v>
      </c>
      <c r="Z32" s="224">
        <v>45</v>
      </c>
      <c r="AA32" s="224">
        <v>45</v>
      </c>
      <c r="AB32" s="224">
        <v>45</v>
      </c>
    </row>
    <row r="33" spans="1:28" ht="12" customHeight="1" x14ac:dyDescent="0.25">
      <c r="A33" s="227">
        <f t="shared" si="21"/>
        <v>32</v>
      </c>
      <c r="B33" s="731" t="s">
        <v>285</v>
      </c>
      <c r="C33" s="228">
        <v>9400</v>
      </c>
      <c r="D33" s="229" t="s">
        <v>328</v>
      </c>
      <c r="E33" s="228">
        <v>2050</v>
      </c>
      <c r="F33" s="246">
        <v>0</v>
      </c>
      <c r="G33" s="246">
        <v>0</v>
      </c>
      <c r="H33" s="246">
        <v>0</v>
      </c>
      <c r="I33" s="246">
        <v>0</v>
      </c>
      <c r="J33" s="246">
        <v>0</v>
      </c>
      <c r="K33" s="246">
        <v>2258.3609999999999</v>
      </c>
      <c r="L33" s="246">
        <v>210.75</v>
      </c>
      <c r="M33" s="247">
        <v>213.6</v>
      </c>
      <c r="N33" s="648">
        <v>675</v>
      </c>
      <c r="O33" s="232">
        <f t="shared" si="36"/>
        <v>0</v>
      </c>
      <c r="P33" s="232">
        <f t="shared" si="35"/>
        <v>2682.7109999999998</v>
      </c>
      <c r="Q33" s="233">
        <f t="shared" si="30"/>
        <v>3357.7109999999998</v>
      </c>
      <c r="R33" s="248">
        <f t="shared" ref="R33:S40" si="38">+R$7</f>
        <v>28.200000000000003</v>
      </c>
      <c r="S33" s="249">
        <f t="shared" si="38"/>
        <v>253.8</v>
      </c>
      <c r="T33" s="236">
        <v>45</v>
      </c>
      <c r="U33" s="236">
        <v>45</v>
      </c>
      <c r="V33" s="236">
        <v>45</v>
      </c>
      <c r="W33" s="236">
        <v>45</v>
      </c>
      <c r="X33" s="236">
        <v>45</v>
      </c>
      <c r="Y33" s="236">
        <v>45</v>
      </c>
      <c r="Z33" s="236">
        <v>45</v>
      </c>
      <c r="AA33" s="236">
        <v>45</v>
      </c>
      <c r="AB33" s="236">
        <v>45</v>
      </c>
    </row>
    <row r="34" spans="1:28" ht="12" customHeight="1" x14ac:dyDescent="0.25">
      <c r="A34" s="200">
        <f t="shared" si="21"/>
        <v>33</v>
      </c>
      <c r="B34" s="730" t="s">
        <v>286</v>
      </c>
      <c r="C34" s="218">
        <v>9400</v>
      </c>
      <c r="D34" s="219" t="s">
        <v>328</v>
      </c>
      <c r="E34" s="218">
        <v>2050</v>
      </c>
      <c r="F34" s="241">
        <v>20</v>
      </c>
      <c r="G34" s="241">
        <v>104</v>
      </c>
      <c r="H34" s="241">
        <v>32</v>
      </c>
      <c r="I34" s="241">
        <v>1254.1320000000001</v>
      </c>
      <c r="J34" s="241">
        <v>0</v>
      </c>
      <c r="K34" s="241">
        <v>2258.3609999999999</v>
      </c>
      <c r="L34" s="241">
        <v>210.75</v>
      </c>
      <c r="M34" s="242">
        <v>213.6</v>
      </c>
      <c r="N34" s="250">
        <v>675</v>
      </c>
      <c r="O34" s="205">
        <f t="shared" si="36"/>
        <v>1410.1320000000001</v>
      </c>
      <c r="P34" s="205">
        <f t="shared" si="35"/>
        <v>2682.7109999999998</v>
      </c>
      <c r="Q34" s="206">
        <f t="shared" si="30"/>
        <v>4767.8429999999998</v>
      </c>
      <c r="R34" s="244">
        <f t="shared" si="38"/>
        <v>28.200000000000003</v>
      </c>
      <c r="S34" s="245">
        <f t="shared" si="38"/>
        <v>253.8</v>
      </c>
      <c r="T34" s="224">
        <v>45</v>
      </c>
      <c r="U34" s="224">
        <v>45</v>
      </c>
      <c r="V34" s="224">
        <v>45</v>
      </c>
      <c r="W34" s="224">
        <v>45</v>
      </c>
      <c r="X34" s="224">
        <v>45</v>
      </c>
      <c r="Y34" s="224">
        <v>45</v>
      </c>
      <c r="Z34" s="224">
        <v>45</v>
      </c>
      <c r="AA34" s="224">
        <v>45</v>
      </c>
      <c r="AB34" s="224">
        <v>45</v>
      </c>
    </row>
    <row r="35" spans="1:28" ht="12" customHeight="1" x14ac:dyDescent="0.25">
      <c r="A35" s="200">
        <f t="shared" si="21"/>
        <v>34</v>
      </c>
      <c r="B35" s="730" t="s">
        <v>287</v>
      </c>
      <c r="C35" s="218">
        <v>9400</v>
      </c>
      <c r="D35" s="219" t="s">
        <v>329</v>
      </c>
      <c r="E35" s="218">
        <v>2050</v>
      </c>
      <c r="F35" s="241">
        <v>20</v>
      </c>
      <c r="G35" s="241">
        <v>104</v>
      </c>
      <c r="H35" s="241">
        <v>32</v>
      </c>
      <c r="I35" s="241">
        <v>922.92399999999998</v>
      </c>
      <c r="J35" s="241">
        <v>0</v>
      </c>
      <c r="K35" s="241">
        <v>2213.9059999999999</v>
      </c>
      <c r="L35" s="241">
        <v>210.75</v>
      </c>
      <c r="M35" s="242">
        <v>213.6</v>
      </c>
      <c r="N35" s="250">
        <v>675</v>
      </c>
      <c r="O35" s="205">
        <f t="shared" si="36"/>
        <v>1078.924</v>
      </c>
      <c r="P35" s="205">
        <f t="shared" si="35"/>
        <v>2638.2559999999999</v>
      </c>
      <c r="Q35" s="206">
        <f t="shared" si="30"/>
        <v>4392.18</v>
      </c>
      <c r="R35" s="244">
        <f t="shared" si="38"/>
        <v>28.200000000000003</v>
      </c>
      <c r="S35" s="245">
        <f t="shared" si="38"/>
        <v>253.8</v>
      </c>
      <c r="T35" s="224">
        <v>45</v>
      </c>
      <c r="U35" s="224">
        <v>45</v>
      </c>
      <c r="V35" s="224">
        <v>45</v>
      </c>
      <c r="W35" s="224">
        <v>45</v>
      </c>
      <c r="X35" s="224">
        <v>45</v>
      </c>
      <c r="Y35" s="224">
        <v>45</v>
      </c>
      <c r="Z35" s="224">
        <v>45</v>
      </c>
      <c r="AA35" s="224">
        <v>45</v>
      </c>
      <c r="AB35" s="224">
        <v>45</v>
      </c>
    </row>
    <row r="36" spans="1:28" ht="12" customHeight="1" x14ac:dyDescent="0.25">
      <c r="A36" s="200">
        <f t="shared" si="21"/>
        <v>35</v>
      </c>
      <c r="B36" s="730" t="s">
        <v>288</v>
      </c>
      <c r="C36" s="218">
        <v>9400</v>
      </c>
      <c r="D36" s="219" t="s">
        <v>328</v>
      </c>
      <c r="E36" s="218">
        <v>2050</v>
      </c>
      <c r="F36" s="241">
        <v>20</v>
      </c>
      <c r="G36" s="241">
        <v>104</v>
      </c>
      <c r="H36" s="241">
        <v>32</v>
      </c>
      <c r="I36" s="241">
        <v>1254.1320000000001</v>
      </c>
      <c r="J36" s="241">
        <v>0</v>
      </c>
      <c r="K36" s="241">
        <v>2258.3609999999999</v>
      </c>
      <c r="L36" s="241">
        <v>210.75</v>
      </c>
      <c r="M36" s="242">
        <v>213.6</v>
      </c>
      <c r="N36" s="250">
        <v>675</v>
      </c>
      <c r="O36" s="205">
        <f t="shared" si="36"/>
        <v>1410.1320000000001</v>
      </c>
      <c r="P36" s="205">
        <f t="shared" si="35"/>
        <v>2682.7109999999998</v>
      </c>
      <c r="Q36" s="206">
        <f t="shared" si="30"/>
        <v>4767.8429999999998</v>
      </c>
      <c r="R36" s="244">
        <f t="shared" si="38"/>
        <v>28.200000000000003</v>
      </c>
      <c r="S36" s="245">
        <f t="shared" si="38"/>
        <v>253.8</v>
      </c>
      <c r="T36" s="224">
        <v>45</v>
      </c>
      <c r="U36" s="224">
        <v>45</v>
      </c>
      <c r="V36" s="224">
        <v>45</v>
      </c>
      <c r="W36" s="224">
        <v>45</v>
      </c>
      <c r="X36" s="224">
        <v>45</v>
      </c>
      <c r="Y36" s="224">
        <v>45</v>
      </c>
      <c r="Z36" s="224">
        <v>45</v>
      </c>
      <c r="AA36" s="224">
        <v>45</v>
      </c>
      <c r="AB36" s="224">
        <v>45</v>
      </c>
    </row>
    <row r="37" spans="1:28" ht="12" customHeight="1" x14ac:dyDescent="0.25">
      <c r="A37" s="227">
        <f t="shared" si="21"/>
        <v>36</v>
      </c>
      <c r="B37" s="731" t="s">
        <v>289</v>
      </c>
      <c r="C37" s="228">
        <v>7600</v>
      </c>
      <c r="D37" s="229" t="s">
        <v>329</v>
      </c>
      <c r="E37" s="228">
        <v>2050</v>
      </c>
      <c r="F37" s="246">
        <v>20</v>
      </c>
      <c r="G37" s="246">
        <v>104</v>
      </c>
      <c r="H37" s="246">
        <v>32</v>
      </c>
      <c r="I37" s="246">
        <v>829.31299999999999</v>
      </c>
      <c r="J37" s="246">
        <v>0</v>
      </c>
      <c r="K37" s="246">
        <v>1844.8890000000001</v>
      </c>
      <c r="L37" s="246">
        <v>210.75</v>
      </c>
      <c r="M37" s="247">
        <v>213.6</v>
      </c>
      <c r="N37" s="247">
        <v>325</v>
      </c>
      <c r="O37" s="232">
        <f t="shared" si="36"/>
        <v>985.31299999999999</v>
      </c>
      <c r="P37" s="232">
        <f t="shared" si="35"/>
        <v>2269.239</v>
      </c>
      <c r="Q37" s="233">
        <f t="shared" si="30"/>
        <v>3579.5520000000001</v>
      </c>
      <c r="R37" s="248">
        <f t="shared" si="38"/>
        <v>28.200000000000003</v>
      </c>
      <c r="S37" s="249">
        <f t="shared" si="38"/>
        <v>253.8</v>
      </c>
      <c r="T37" s="236">
        <v>45</v>
      </c>
      <c r="U37" s="236">
        <v>45</v>
      </c>
      <c r="V37" s="236">
        <v>45</v>
      </c>
      <c r="W37" s="236">
        <v>45</v>
      </c>
      <c r="X37" s="236">
        <v>45</v>
      </c>
      <c r="Y37" s="236">
        <v>45</v>
      </c>
      <c r="Z37" s="236">
        <v>45</v>
      </c>
      <c r="AA37" s="236">
        <v>45</v>
      </c>
      <c r="AB37" s="236">
        <v>45</v>
      </c>
    </row>
    <row r="38" spans="1:28" ht="12" customHeight="1" x14ac:dyDescent="0.25">
      <c r="A38" s="200">
        <f t="shared" si="21"/>
        <v>37</v>
      </c>
      <c r="B38" s="730" t="s">
        <v>290</v>
      </c>
      <c r="C38" s="218">
        <v>7600</v>
      </c>
      <c r="D38" s="219" t="s">
        <v>328</v>
      </c>
      <c r="E38" s="218">
        <v>2050</v>
      </c>
      <c r="F38" s="241">
        <v>20</v>
      </c>
      <c r="G38" s="241">
        <v>104</v>
      </c>
      <c r="H38" s="241">
        <v>32</v>
      </c>
      <c r="I38" s="241">
        <v>1094.4760000000001</v>
      </c>
      <c r="J38" s="241">
        <v>0</v>
      </c>
      <c r="K38" s="241">
        <v>1858.1220000000003</v>
      </c>
      <c r="L38" s="241">
        <v>210.75</v>
      </c>
      <c r="M38" s="242">
        <v>213.6</v>
      </c>
      <c r="N38" s="242">
        <v>325</v>
      </c>
      <c r="O38" s="205">
        <f t="shared" si="36"/>
        <v>1250.4760000000001</v>
      </c>
      <c r="P38" s="205">
        <f t="shared" si="35"/>
        <v>2282.4720000000002</v>
      </c>
      <c r="Q38" s="206">
        <f t="shared" si="30"/>
        <v>3857.9480000000003</v>
      </c>
      <c r="R38" s="244">
        <f t="shared" si="38"/>
        <v>28.200000000000003</v>
      </c>
      <c r="S38" s="245">
        <f t="shared" si="38"/>
        <v>253.8</v>
      </c>
      <c r="T38" s="224">
        <v>45</v>
      </c>
      <c r="U38" s="224">
        <v>45</v>
      </c>
      <c r="V38" s="224">
        <v>45</v>
      </c>
      <c r="W38" s="224">
        <v>45</v>
      </c>
      <c r="X38" s="224">
        <v>45</v>
      </c>
      <c r="Y38" s="224">
        <v>45</v>
      </c>
      <c r="Z38" s="224">
        <v>45</v>
      </c>
      <c r="AA38" s="224">
        <v>45</v>
      </c>
      <c r="AB38" s="224">
        <v>45</v>
      </c>
    </row>
    <row r="39" spans="1:28" ht="12" customHeight="1" x14ac:dyDescent="0.25">
      <c r="A39" s="200">
        <f t="shared" si="21"/>
        <v>38</v>
      </c>
      <c r="B39" s="730" t="s">
        <v>291</v>
      </c>
      <c r="C39" s="218">
        <v>7600</v>
      </c>
      <c r="D39" s="219" t="s">
        <v>329</v>
      </c>
      <c r="E39" s="218">
        <v>2050</v>
      </c>
      <c r="F39" s="241">
        <v>20</v>
      </c>
      <c r="G39" s="241">
        <v>104</v>
      </c>
      <c r="H39" s="241">
        <v>32</v>
      </c>
      <c r="I39" s="241">
        <v>829.31299999999999</v>
      </c>
      <c r="J39" s="241">
        <v>0</v>
      </c>
      <c r="K39" s="241">
        <v>1844.8890000000001</v>
      </c>
      <c r="L39" s="241">
        <v>210.75</v>
      </c>
      <c r="M39" s="242">
        <v>213.6</v>
      </c>
      <c r="N39" s="242">
        <v>325</v>
      </c>
      <c r="O39" s="205">
        <f t="shared" si="36"/>
        <v>985.31299999999999</v>
      </c>
      <c r="P39" s="205">
        <f t="shared" si="35"/>
        <v>2269.239</v>
      </c>
      <c r="Q39" s="206">
        <f t="shared" si="30"/>
        <v>3579.5520000000001</v>
      </c>
      <c r="R39" s="244">
        <f t="shared" si="38"/>
        <v>28.200000000000003</v>
      </c>
      <c r="S39" s="245">
        <f t="shared" si="38"/>
        <v>253.8</v>
      </c>
      <c r="T39" s="224">
        <v>45</v>
      </c>
      <c r="U39" s="224">
        <v>45</v>
      </c>
      <c r="V39" s="224">
        <v>45</v>
      </c>
      <c r="W39" s="224">
        <v>45</v>
      </c>
      <c r="X39" s="224">
        <v>45</v>
      </c>
      <c r="Y39" s="224">
        <v>45</v>
      </c>
      <c r="Z39" s="224">
        <v>45</v>
      </c>
      <c r="AA39" s="224">
        <v>45</v>
      </c>
      <c r="AB39" s="224">
        <v>45</v>
      </c>
    </row>
    <row r="40" spans="1:28" ht="12" customHeight="1" x14ac:dyDescent="0.25">
      <c r="A40" s="200">
        <f t="shared" si="21"/>
        <v>39</v>
      </c>
      <c r="B40" s="730" t="s">
        <v>292</v>
      </c>
      <c r="C40" s="218">
        <v>7600</v>
      </c>
      <c r="D40" s="219" t="s">
        <v>328</v>
      </c>
      <c r="E40" s="218">
        <v>2050</v>
      </c>
      <c r="F40" s="241">
        <v>20</v>
      </c>
      <c r="G40" s="241">
        <v>104</v>
      </c>
      <c r="H40" s="241">
        <v>32</v>
      </c>
      <c r="I40" s="241">
        <v>829.31299999999999</v>
      </c>
      <c r="J40" s="241">
        <v>0</v>
      </c>
      <c r="K40" s="241">
        <v>1844.8890000000001</v>
      </c>
      <c r="L40" s="241">
        <v>210.75</v>
      </c>
      <c r="M40" s="242">
        <v>213.6</v>
      </c>
      <c r="N40" s="242">
        <v>325</v>
      </c>
      <c r="O40" s="205">
        <f t="shared" si="36"/>
        <v>985.31299999999999</v>
      </c>
      <c r="P40" s="205">
        <f t="shared" si="35"/>
        <v>2269.239</v>
      </c>
      <c r="Q40" s="206">
        <f t="shared" si="30"/>
        <v>3579.5520000000001</v>
      </c>
      <c r="R40" s="244">
        <f t="shared" si="38"/>
        <v>28.200000000000003</v>
      </c>
      <c r="S40" s="245">
        <f t="shared" si="38"/>
        <v>253.8</v>
      </c>
      <c r="T40" s="224">
        <v>45</v>
      </c>
      <c r="U40" s="224">
        <v>45</v>
      </c>
      <c r="V40" s="224">
        <v>45</v>
      </c>
      <c r="W40" s="224">
        <v>45</v>
      </c>
      <c r="X40" s="224">
        <v>45</v>
      </c>
      <c r="Y40" s="224">
        <v>45</v>
      </c>
      <c r="Z40" s="224">
        <v>45</v>
      </c>
      <c r="AA40" s="224">
        <v>45</v>
      </c>
      <c r="AB40" s="224">
        <v>45</v>
      </c>
    </row>
    <row r="41" spans="1:28" ht="12" customHeight="1" x14ac:dyDescent="0.25">
      <c r="A41" s="227">
        <f t="shared" si="21"/>
        <v>40</v>
      </c>
      <c r="B41" s="731" t="s">
        <v>293</v>
      </c>
      <c r="C41" s="228">
        <v>10000</v>
      </c>
      <c r="D41" s="229" t="s">
        <v>75</v>
      </c>
      <c r="E41" s="228">
        <v>2050</v>
      </c>
      <c r="F41" s="246">
        <v>0</v>
      </c>
      <c r="G41" s="246">
        <v>0</v>
      </c>
      <c r="H41" s="246">
        <v>0</v>
      </c>
      <c r="I41" s="246">
        <v>0</v>
      </c>
      <c r="J41" s="246">
        <v>0</v>
      </c>
      <c r="K41" s="246">
        <v>1689.866</v>
      </c>
      <c r="L41" s="246">
        <v>210.75</v>
      </c>
      <c r="M41" s="247">
        <v>213.6</v>
      </c>
      <c r="N41" s="247">
        <v>0</v>
      </c>
      <c r="O41" s="232">
        <f t="shared" si="36"/>
        <v>0</v>
      </c>
      <c r="P41" s="232">
        <f t="shared" si="35"/>
        <v>2114.2159999999999</v>
      </c>
      <c r="Q41" s="233">
        <f t="shared" si="30"/>
        <v>2114.2159999999999</v>
      </c>
      <c r="R41" s="248">
        <f t="shared" ref="R41:S53" si="39">+R$9</f>
        <v>24.1</v>
      </c>
      <c r="S41" s="249">
        <f t="shared" si="39"/>
        <v>216.89999999999998</v>
      </c>
      <c r="T41" s="236">
        <v>45</v>
      </c>
      <c r="U41" s="236">
        <v>45</v>
      </c>
      <c r="V41" s="236">
        <v>45</v>
      </c>
      <c r="W41" s="236">
        <v>45</v>
      </c>
      <c r="X41" s="236">
        <v>45</v>
      </c>
      <c r="Y41" s="236">
        <v>45</v>
      </c>
      <c r="Z41" s="236">
        <v>45</v>
      </c>
      <c r="AA41" s="236">
        <v>45</v>
      </c>
      <c r="AB41" s="236">
        <v>45</v>
      </c>
    </row>
    <row r="42" spans="1:28" ht="12" customHeight="1" x14ac:dyDescent="0.25">
      <c r="A42" s="227">
        <f t="shared" si="21"/>
        <v>41</v>
      </c>
      <c r="B42" s="732" t="s">
        <v>886</v>
      </c>
      <c r="C42" s="228">
        <v>10000</v>
      </c>
      <c r="D42" s="229" t="s">
        <v>75</v>
      </c>
      <c r="E42" s="228">
        <v>2050</v>
      </c>
      <c r="F42" s="246">
        <v>0</v>
      </c>
      <c r="G42" s="246">
        <v>0</v>
      </c>
      <c r="H42" s="246">
        <v>0</v>
      </c>
      <c r="I42" s="246">
        <v>0</v>
      </c>
      <c r="J42" s="246">
        <v>0</v>
      </c>
      <c r="K42" s="798">
        <v>0</v>
      </c>
      <c r="L42" s="798">
        <v>0</v>
      </c>
      <c r="M42" s="648">
        <v>0</v>
      </c>
      <c r="N42" s="247">
        <v>0</v>
      </c>
      <c r="O42" s="232">
        <f t="shared" ref="O42" si="40">SUM(F42:I42)</f>
        <v>0</v>
      </c>
      <c r="P42" s="232">
        <f t="shared" ref="P42" si="41">SUM(J42:M42)</f>
        <v>0</v>
      </c>
      <c r="Q42" s="233">
        <f t="shared" ref="Q42" si="42">+N42+O42+P42</f>
        <v>0</v>
      </c>
      <c r="R42" s="248">
        <f t="shared" si="39"/>
        <v>24.1</v>
      </c>
      <c r="S42" s="249">
        <f t="shared" si="39"/>
        <v>216.89999999999998</v>
      </c>
      <c r="T42" s="236">
        <v>45</v>
      </c>
      <c r="U42" s="236">
        <v>45</v>
      </c>
      <c r="V42" s="236">
        <v>45</v>
      </c>
      <c r="W42" s="236">
        <v>45</v>
      </c>
      <c r="X42" s="236">
        <v>45</v>
      </c>
      <c r="Y42" s="236">
        <v>45</v>
      </c>
      <c r="Z42" s="236">
        <v>45</v>
      </c>
      <c r="AA42" s="236">
        <v>45</v>
      </c>
      <c r="AB42" s="236">
        <v>45</v>
      </c>
    </row>
    <row r="43" spans="1:28" ht="12" customHeight="1" x14ac:dyDescent="0.25">
      <c r="A43" s="200">
        <f t="shared" si="21"/>
        <v>42</v>
      </c>
      <c r="B43" s="733" t="s">
        <v>887</v>
      </c>
      <c r="C43" s="218">
        <v>10000</v>
      </c>
      <c r="D43" s="219" t="s">
        <v>75</v>
      </c>
      <c r="E43" s="218">
        <v>2050</v>
      </c>
      <c r="F43" s="241">
        <v>0</v>
      </c>
      <c r="G43" s="241">
        <v>0</v>
      </c>
      <c r="H43" s="241">
        <v>0</v>
      </c>
      <c r="I43" s="241">
        <v>0</v>
      </c>
      <c r="J43" s="241">
        <v>0</v>
      </c>
      <c r="K43" s="799">
        <v>0</v>
      </c>
      <c r="L43" s="799">
        <v>0</v>
      </c>
      <c r="M43" s="250">
        <v>0</v>
      </c>
      <c r="N43" s="242">
        <v>0</v>
      </c>
      <c r="O43" s="205">
        <f t="shared" ref="O43:O49" si="43">SUM(F43:I43)</f>
        <v>0</v>
      </c>
      <c r="P43" s="205">
        <f t="shared" ref="P43:P49" si="44">SUM(J43:M43)</f>
        <v>0</v>
      </c>
      <c r="Q43" s="206">
        <f t="shared" ref="Q43:Q49" si="45">+N43+O43+P43</f>
        <v>0</v>
      </c>
      <c r="R43" s="244">
        <f t="shared" si="39"/>
        <v>24.1</v>
      </c>
      <c r="S43" s="245">
        <f t="shared" si="39"/>
        <v>216.89999999999998</v>
      </c>
      <c r="T43" s="224">
        <v>45</v>
      </c>
      <c r="U43" s="224">
        <v>45</v>
      </c>
      <c r="V43" s="224">
        <v>45</v>
      </c>
      <c r="W43" s="224">
        <v>45</v>
      </c>
      <c r="X43" s="224">
        <v>45</v>
      </c>
      <c r="Y43" s="224">
        <v>45</v>
      </c>
      <c r="Z43" s="224">
        <v>45</v>
      </c>
      <c r="AA43" s="224">
        <v>45</v>
      </c>
      <c r="AB43" s="224">
        <v>45</v>
      </c>
    </row>
    <row r="44" spans="1:28" ht="12" customHeight="1" x14ac:dyDescent="0.25">
      <c r="A44" s="200">
        <f t="shared" si="21"/>
        <v>43</v>
      </c>
      <c r="B44" s="733" t="s">
        <v>888</v>
      </c>
      <c r="C44" s="218">
        <v>10000</v>
      </c>
      <c r="D44" s="219" t="s">
        <v>75</v>
      </c>
      <c r="E44" s="218">
        <v>2050</v>
      </c>
      <c r="F44" s="241">
        <v>0</v>
      </c>
      <c r="G44" s="241">
        <v>0</v>
      </c>
      <c r="H44" s="241">
        <v>0</v>
      </c>
      <c r="I44" s="241">
        <v>0</v>
      </c>
      <c r="J44" s="241">
        <v>0</v>
      </c>
      <c r="K44" s="799">
        <v>0</v>
      </c>
      <c r="L44" s="799">
        <v>0</v>
      </c>
      <c r="M44" s="250">
        <v>0</v>
      </c>
      <c r="N44" s="242">
        <v>0</v>
      </c>
      <c r="O44" s="205">
        <f t="shared" si="43"/>
        <v>0</v>
      </c>
      <c r="P44" s="205">
        <f t="shared" si="44"/>
        <v>0</v>
      </c>
      <c r="Q44" s="206">
        <f t="shared" si="45"/>
        <v>0</v>
      </c>
      <c r="R44" s="244">
        <f t="shared" si="39"/>
        <v>24.1</v>
      </c>
      <c r="S44" s="245">
        <f t="shared" si="39"/>
        <v>216.89999999999998</v>
      </c>
      <c r="T44" s="224">
        <v>45</v>
      </c>
      <c r="U44" s="224">
        <v>45</v>
      </c>
      <c r="V44" s="224">
        <v>45</v>
      </c>
      <c r="W44" s="224">
        <v>45</v>
      </c>
      <c r="X44" s="224">
        <v>45</v>
      </c>
      <c r="Y44" s="224">
        <v>45</v>
      </c>
      <c r="Z44" s="224">
        <v>45</v>
      </c>
      <c r="AA44" s="224">
        <v>45</v>
      </c>
      <c r="AB44" s="224">
        <v>45</v>
      </c>
    </row>
    <row r="45" spans="1:28" ht="12" customHeight="1" x14ac:dyDescent="0.25">
      <c r="A45" s="200">
        <f t="shared" si="21"/>
        <v>44</v>
      </c>
      <c r="B45" s="733" t="s">
        <v>889</v>
      </c>
      <c r="C45" s="218">
        <v>10000</v>
      </c>
      <c r="D45" s="219" t="s">
        <v>75</v>
      </c>
      <c r="E45" s="218">
        <v>2050</v>
      </c>
      <c r="F45" s="241">
        <v>0</v>
      </c>
      <c r="G45" s="241">
        <v>0</v>
      </c>
      <c r="H45" s="241">
        <v>0</v>
      </c>
      <c r="I45" s="241">
        <v>0</v>
      </c>
      <c r="J45" s="241">
        <v>0</v>
      </c>
      <c r="K45" s="799">
        <v>0</v>
      </c>
      <c r="L45" s="799">
        <v>0</v>
      </c>
      <c r="M45" s="250">
        <v>0</v>
      </c>
      <c r="N45" s="242">
        <v>0</v>
      </c>
      <c r="O45" s="205">
        <f t="shared" si="43"/>
        <v>0</v>
      </c>
      <c r="P45" s="205">
        <f t="shared" si="44"/>
        <v>0</v>
      </c>
      <c r="Q45" s="206">
        <f t="shared" si="45"/>
        <v>0</v>
      </c>
      <c r="R45" s="244">
        <f t="shared" si="39"/>
        <v>24.1</v>
      </c>
      <c r="S45" s="245">
        <f t="shared" si="39"/>
        <v>216.89999999999998</v>
      </c>
      <c r="T45" s="224">
        <v>45</v>
      </c>
      <c r="U45" s="224">
        <v>45</v>
      </c>
      <c r="V45" s="224">
        <v>45</v>
      </c>
      <c r="W45" s="224">
        <v>45</v>
      </c>
      <c r="X45" s="224">
        <v>45</v>
      </c>
      <c r="Y45" s="224">
        <v>45</v>
      </c>
      <c r="Z45" s="224">
        <v>45</v>
      </c>
      <c r="AA45" s="224">
        <v>45</v>
      </c>
      <c r="AB45" s="224">
        <v>45</v>
      </c>
    </row>
    <row r="46" spans="1:28" ht="12" customHeight="1" x14ac:dyDescent="0.25">
      <c r="A46" s="200">
        <f t="shared" si="21"/>
        <v>45</v>
      </c>
      <c r="B46" s="733" t="s">
        <v>890</v>
      </c>
      <c r="C46" s="218">
        <v>10000</v>
      </c>
      <c r="D46" s="219" t="s">
        <v>75</v>
      </c>
      <c r="E46" s="218">
        <v>2050</v>
      </c>
      <c r="F46" s="241">
        <v>0</v>
      </c>
      <c r="G46" s="241">
        <v>0</v>
      </c>
      <c r="H46" s="241">
        <v>0</v>
      </c>
      <c r="I46" s="241">
        <v>0</v>
      </c>
      <c r="J46" s="241">
        <v>0</v>
      </c>
      <c r="K46" s="241">
        <v>1689.866</v>
      </c>
      <c r="L46" s="241">
        <v>210.75</v>
      </c>
      <c r="M46" s="242">
        <v>213.6</v>
      </c>
      <c r="N46" s="242">
        <v>0</v>
      </c>
      <c r="O46" s="205">
        <f t="shared" si="43"/>
        <v>0</v>
      </c>
      <c r="P46" s="205">
        <f t="shared" si="44"/>
        <v>2114.2159999999999</v>
      </c>
      <c r="Q46" s="206">
        <f t="shared" si="45"/>
        <v>2114.2159999999999</v>
      </c>
      <c r="R46" s="244">
        <f t="shared" si="39"/>
        <v>24.1</v>
      </c>
      <c r="S46" s="245">
        <f t="shared" si="39"/>
        <v>216.89999999999998</v>
      </c>
      <c r="T46" s="224">
        <v>45</v>
      </c>
      <c r="U46" s="224">
        <v>45</v>
      </c>
      <c r="V46" s="224">
        <v>45</v>
      </c>
      <c r="W46" s="224">
        <v>45</v>
      </c>
      <c r="X46" s="224">
        <v>45</v>
      </c>
      <c r="Y46" s="224">
        <v>45</v>
      </c>
      <c r="Z46" s="224">
        <v>45</v>
      </c>
      <c r="AA46" s="224">
        <v>45</v>
      </c>
      <c r="AB46" s="224">
        <v>45</v>
      </c>
    </row>
    <row r="47" spans="1:28" ht="12" customHeight="1" x14ac:dyDescent="0.25">
      <c r="A47" s="200">
        <f t="shared" si="21"/>
        <v>46</v>
      </c>
      <c r="B47" s="733" t="s">
        <v>891</v>
      </c>
      <c r="C47" s="218">
        <v>10000</v>
      </c>
      <c r="D47" s="219" t="s">
        <v>75</v>
      </c>
      <c r="E47" s="218">
        <v>2050</v>
      </c>
      <c r="F47" s="241">
        <v>0</v>
      </c>
      <c r="G47" s="241">
        <v>0</v>
      </c>
      <c r="H47" s="241">
        <v>0</v>
      </c>
      <c r="I47" s="241">
        <v>0</v>
      </c>
      <c r="J47" s="241">
        <v>0</v>
      </c>
      <c r="K47" s="241">
        <v>1689.866</v>
      </c>
      <c r="L47" s="241">
        <v>210.75</v>
      </c>
      <c r="M47" s="242">
        <v>213.6</v>
      </c>
      <c r="N47" s="242">
        <v>0</v>
      </c>
      <c r="O47" s="205">
        <f t="shared" si="43"/>
        <v>0</v>
      </c>
      <c r="P47" s="205">
        <f t="shared" si="44"/>
        <v>2114.2159999999999</v>
      </c>
      <c r="Q47" s="206">
        <f t="shared" si="45"/>
        <v>2114.2159999999999</v>
      </c>
      <c r="R47" s="244">
        <f t="shared" si="39"/>
        <v>24.1</v>
      </c>
      <c r="S47" s="245">
        <f t="shared" si="39"/>
        <v>216.89999999999998</v>
      </c>
      <c r="T47" s="224">
        <v>45</v>
      </c>
      <c r="U47" s="224">
        <v>45</v>
      </c>
      <c r="V47" s="224">
        <v>45</v>
      </c>
      <c r="W47" s="224">
        <v>45</v>
      </c>
      <c r="X47" s="224">
        <v>45</v>
      </c>
      <c r="Y47" s="224">
        <v>45</v>
      </c>
      <c r="Z47" s="224">
        <v>45</v>
      </c>
      <c r="AA47" s="224">
        <v>45</v>
      </c>
      <c r="AB47" s="224">
        <v>45</v>
      </c>
    </row>
    <row r="48" spans="1:28" ht="12" customHeight="1" x14ac:dyDescent="0.25">
      <c r="A48" s="200">
        <f t="shared" si="21"/>
        <v>47</v>
      </c>
      <c r="B48" s="733" t="s">
        <v>892</v>
      </c>
      <c r="C48" s="218">
        <v>10000</v>
      </c>
      <c r="D48" s="219" t="s">
        <v>75</v>
      </c>
      <c r="E48" s="218">
        <v>2050</v>
      </c>
      <c r="F48" s="241">
        <v>0</v>
      </c>
      <c r="G48" s="241">
        <v>0</v>
      </c>
      <c r="H48" s="241">
        <v>0</v>
      </c>
      <c r="I48" s="241">
        <v>0</v>
      </c>
      <c r="J48" s="241">
        <v>0</v>
      </c>
      <c r="K48" s="241">
        <v>1689.866</v>
      </c>
      <c r="L48" s="241">
        <v>210.75</v>
      </c>
      <c r="M48" s="242">
        <v>213.6</v>
      </c>
      <c r="N48" s="242">
        <v>0</v>
      </c>
      <c r="O48" s="205">
        <f t="shared" si="43"/>
        <v>0</v>
      </c>
      <c r="P48" s="205">
        <f t="shared" si="44"/>
        <v>2114.2159999999999</v>
      </c>
      <c r="Q48" s="206">
        <f t="shared" si="45"/>
        <v>2114.2159999999999</v>
      </c>
      <c r="R48" s="244">
        <f t="shared" si="39"/>
        <v>24.1</v>
      </c>
      <c r="S48" s="245">
        <f t="shared" si="39"/>
        <v>216.89999999999998</v>
      </c>
      <c r="T48" s="224">
        <v>45</v>
      </c>
      <c r="U48" s="224">
        <v>45</v>
      </c>
      <c r="V48" s="224">
        <v>45</v>
      </c>
      <c r="W48" s="224">
        <v>45</v>
      </c>
      <c r="X48" s="224">
        <v>45</v>
      </c>
      <c r="Y48" s="224">
        <v>45</v>
      </c>
      <c r="Z48" s="224">
        <v>45</v>
      </c>
      <c r="AA48" s="224">
        <v>45</v>
      </c>
      <c r="AB48" s="224">
        <v>45</v>
      </c>
    </row>
    <row r="49" spans="1:28" ht="12" customHeight="1" x14ac:dyDescent="0.25">
      <c r="A49" s="200">
        <f t="shared" si="21"/>
        <v>48</v>
      </c>
      <c r="B49" s="733" t="s">
        <v>893</v>
      </c>
      <c r="C49" s="218">
        <v>10000</v>
      </c>
      <c r="D49" s="219" t="s">
        <v>75</v>
      </c>
      <c r="E49" s="218">
        <v>2050</v>
      </c>
      <c r="F49" s="241">
        <v>0</v>
      </c>
      <c r="G49" s="241">
        <v>0</v>
      </c>
      <c r="H49" s="241">
        <v>0</v>
      </c>
      <c r="I49" s="241">
        <v>0</v>
      </c>
      <c r="J49" s="241">
        <v>0</v>
      </c>
      <c r="K49" s="241">
        <v>1689.866</v>
      </c>
      <c r="L49" s="241">
        <v>210.75</v>
      </c>
      <c r="M49" s="242">
        <v>213.6</v>
      </c>
      <c r="N49" s="242">
        <v>0</v>
      </c>
      <c r="O49" s="205">
        <f t="shared" si="43"/>
        <v>0</v>
      </c>
      <c r="P49" s="205">
        <f t="shared" si="44"/>
        <v>2114.2159999999999</v>
      </c>
      <c r="Q49" s="206">
        <f t="shared" si="45"/>
        <v>2114.2159999999999</v>
      </c>
      <c r="R49" s="244">
        <f t="shared" si="39"/>
        <v>24.1</v>
      </c>
      <c r="S49" s="245">
        <f t="shared" si="39"/>
        <v>216.89999999999998</v>
      </c>
      <c r="T49" s="224">
        <v>45</v>
      </c>
      <c r="U49" s="224">
        <v>45</v>
      </c>
      <c r="V49" s="224">
        <v>45</v>
      </c>
      <c r="W49" s="224">
        <v>45</v>
      </c>
      <c r="X49" s="224">
        <v>45</v>
      </c>
      <c r="Y49" s="224">
        <v>45</v>
      </c>
      <c r="Z49" s="224">
        <v>45</v>
      </c>
      <c r="AA49" s="224">
        <v>45</v>
      </c>
      <c r="AB49" s="224">
        <v>45</v>
      </c>
    </row>
    <row r="50" spans="1:28" ht="12" customHeight="1" x14ac:dyDescent="0.25">
      <c r="A50" s="227">
        <f t="shared" si="21"/>
        <v>49</v>
      </c>
      <c r="B50" s="732" t="s">
        <v>1063</v>
      </c>
      <c r="C50" s="228">
        <v>7460</v>
      </c>
      <c r="D50" s="229" t="s">
        <v>75</v>
      </c>
      <c r="E50" s="228">
        <v>2050</v>
      </c>
      <c r="F50" s="246">
        <f>+current_afes!B24</f>
        <v>20</v>
      </c>
      <c r="G50" s="246">
        <f>+current_afes!C24</f>
        <v>104</v>
      </c>
      <c r="H50" s="246">
        <f>+current_afes!D24</f>
        <v>32</v>
      </c>
      <c r="I50" s="246">
        <f>+current_afes!E24</f>
        <v>1200.3989999999999</v>
      </c>
      <c r="J50" s="246">
        <f>+current_afes!F24</f>
        <v>0</v>
      </c>
      <c r="K50" s="246">
        <f>+current_afes!G24</f>
        <v>1645.6779999999999</v>
      </c>
      <c r="L50" s="246">
        <f>+current_afes!H24</f>
        <v>210.75</v>
      </c>
      <c r="M50" s="247">
        <f>+current_afes!I24</f>
        <v>213.6</v>
      </c>
      <c r="N50" s="247">
        <f>+current_afes!J24</f>
        <v>234.68100000000001</v>
      </c>
      <c r="O50" s="232">
        <f t="shared" ref="O50:O53" si="46">SUM(F50:I50)</f>
        <v>1356.3989999999999</v>
      </c>
      <c r="P50" s="232">
        <f t="shared" ref="P50:P53" si="47">SUM(J50:M50)</f>
        <v>2070.0279999999998</v>
      </c>
      <c r="Q50" s="233">
        <f t="shared" ref="Q50:Q53" si="48">+N50+O50+P50</f>
        <v>3661.1079999999997</v>
      </c>
      <c r="R50" s="248">
        <f t="shared" si="39"/>
        <v>24.1</v>
      </c>
      <c r="S50" s="249">
        <f t="shared" si="39"/>
        <v>216.89999999999998</v>
      </c>
      <c r="T50" s="236">
        <v>45</v>
      </c>
      <c r="U50" s="236">
        <v>45</v>
      </c>
      <c r="V50" s="236">
        <v>45</v>
      </c>
      <c r="W50" s="236">
        <v>45</v>
      </c>
      <c r="X50" s="236">
        <v>45</v>
      </c>
      <c r="Y50" s="236">
        <v>45</v>
      </c>
      <c r="Z50" s="236">
        <v>45</v>
      </c>
      <c r="AA50" s="236">
        <v>45</v>
      </c>
      <c r="AB50" s="236">
        <v>45</v>
      </c>
    </row>
    <row r="51" spans="1:28" ht="12" customHeight="1" x14ac:dyDescent="0.25">
      <c r="A51" s="200">
        <f t="shared" si="21"/>
        <v>50</v>
      </c>
      <c r="B51" s="733" t="s">
        <v>843</v>
      </c>
      <c r="C51" s="218">
        <v>7460</v>
      </c>
      <c r="D51" s="219" t="s">
        <v>75</v>
      </c>
      <c r="E51" s="218">
        <v>2050</v>
      </c>
      <c r="F51" s="241">
        <f>+current_afes!B25</f>
        <v>20</v>
      </c>
      <c r="G51" s="241">
        <f>+current_afes!C25</f>
        <v>104</v>
      </c>
      <c r="H51" s="241">
        <f>+current_afes!D25</f>
        <v>32</v>
      </c>
      <c r="I51" s="241">
        <f>+current_afes!E25</f>
        <v>1191.626</v>
      </c>
      <c r="J51" s="241">
        <f>+current_afes!F25</f>
        <v>0</v>
      </c>
      <c r="K51" s="241">
        <f>+current_afes!G25</f>
        <v>1677.4790000000003</v>
      </c>
      <c r="L51" s="241">
        <f>+current_afes!H25</f>
        <v>210.75</v>
      </c>
      <c r="M51" s="242">
        <f>+current_afes!I25</f>
        <v>213.6</v>
      </c>
      <c r="N51" s="242">
        <f>+current_afes!J25</f>
        <v>234.68100000000001</v>
      </c>
      <c r="O51" s="205">
        <f t="shared" si="46"/>
        <v>1347.626</v>
      </c>
      <c r="P51" s="205">
        <f t="shared" si="47"/>
        <v>2101.8290000000002</v>
      </c>
      <c r="Q51" s="206">
        <f t="shared" si="48"/>
        <v>3684.1360000000004</v>
      </c>
      <c r="R51" s="244">
        <f t="shared" si="39"/>
        <v>24.1</v>
      </c>
      <c r="S51" s="245">
        <f t="shared" si="39"/>
        <v>216.89999999999998</v>
      </c>
      <c r="T51" s="224">
        <v>45</v>
      </c>
      <c r="U51" s="224">
        <v>45</v>
      </c>
      <c r="V51" s="224">
        <v>45</v>
      </c>
      <c r="W51" s="224">
        <v>45</v>
      </c>
      <c r="X51" s="224">
        <v>45</v>
      </c>
      <c r="Y51" s="224">
        <v>45</v>
      </c>
      <c r="Z51" s="224">
        <v>45</v>
      </c>
      <c r="AA51" s="224">
        <v>45</v>
      </c>
      <c r="AB51" s="224">
        <v>45</v>
      </c>
    </row>
    <row r="52" spans="1:28" ht="12" customHeight="1" x14ac:dyDescent="0.25">
      <c r="A52" s="200">
        <f t="shared" si="21"/>
        <v>51</v>
      </c>
      <c r="B52" s="733" t="s">
        <v>846</v>
      </c>
      <c r="C52" s="218">
        <v>7548</v>
      </c>
      <c r="D52" s="219" t="s">
        <v>75</v>
      </c>
      <c r="E52" s="218">
        <v>2050</v>
      </c>
      <c r="F52" s="241">
        <f>+current_afes!B26</f>
        <v>20</v>
      </c>
      <c r="G52" s="241">
        <f>+current_afes!C26</f>
        <v>104</v>
      </c>
      <c r="H52" s="241">
        <f>+current_afes!D26</f>
        <v>32</v>
      </c>
      <c r="I52" s="241">
        <f>+current_afes!E26</f>
        <v>1111.498</v>
      </c>
      <c r="J52" s="241">
        <f>+current_afes!F26</f>
        <v>0</v>
      </c>
      <c r="K52" s="241">
        <f>+current_afes!G26</f>
        <v>1674.4360000000001</v>
      </c>
      <c r="L52" s="241">
        <f>+current_afes!H26</f>
        <v>210.75</v>
      </c>
      <c r="M52" s="242">
        <f>+current_afes!I26</f>
        <v>213.6</v>
      </c>
      <c r="N52" s="242">
        <f>+current_afes!J26</f>
        <v>234.68100000000001</v>
      </c>
      <c r="O52" s="205">
        <f t="shared" si="46"/>
        <v>1267.498</v>
      </c>
      <c r="P52" s="205">
        <f t="shared" si="47"/>
        <v>2098.7860000000001</v>
      </c>
      <c r="Q52" s="206">
        <f t="shared" si="48"/>
        <v>3600.9650000000001</v>
      </c>
      <c r="R52" s="244">
        <f t="shared" si="39"/>
        <v>24.1</v>
      </c>
      <c r="S52" s="245">
        <f t="shared" si="39"/>
        <v>216.89999999999998</v>
      </c>
      <c r="T52" s="224">
        <v>45</v>
      </c>
      <c r="U52" s="224">
        <v>45</v>
      </c>
      <c r="V52" s="224">
        <v>45</v>
      </c>
      <c r="W52" s="224">
        <v>45</v>
      </c>
      <c r="X52" s="224">
        <v>45</v>
      </c>
      <c r="Y52" s="224">
        <v>45</v>
      </c>
      <c r="Z52" s="224">
        <v>45</v>
      </c>
      <c r="AA52" s="224">
        <v>45</v>
      </c>
      <c r="AB52" s="224">
        <v>45</v>
      </c>
    </row>
    <row r="53" spans="1:28" ht="12" customHeight="1" x14ac:dyDescent="0.25">
      <c r="A53" s="200">
        <f t="shared" si="21"/>
        <v>52</v>
      </c>
      <c r="B53" s="733" t="s">
        <v>848</v>
      </c>
      <c r="C53" s="218">
        <v>7732</v>
      </c>
      <c r="D53" s="219" t="s">
        <v>75</v>
      </c>
      <c r="E53" s="218">
        <v>2050</v>
      </c>
      <c r="F53" s="241">
        <f>+current_afes!B27</f>
        <v>20</v>
      </c>
      <c r="G53" s="241">
        <f>+current_afes!C27</f>
        <v>104</v>
      </c>
      <c r="H53" s="241">
        <f>+current_afes!D27</f>
        <v>32</v>
      </c>
      <c r="I53" s="241">
        <f>+current_afes!E27</f>
        <v>1271.241</v>
      </c>
      <c r="J53" s="241">
        <f>+current_afes!F27</f>
        <v>0</v>
      </c>
      <c r="K53" s="241">
        <f>+current_afes!G27</f>
        <v>1721.0630000000001</v>
      </c>
      <c r="L53" s="241">
        <f>+current_afes!H27</f>
        <v>210.75</v>
      </c>
      <c r="M53" s="242">
        <f>+current_afes!I27</f>
        <v>213.6</v>
      </c>
      <c r="N53" s="242">
        <f>+current_afes!J27</f>
        <v>234.68100000000001</v>
      </c>
      <c r="O53" s="205">
        <f t="shared" si="46"/>
        <v>1427.241</v>
      </c>
      <c r="P53" s="205">
        <f t="shared" si="47"/>
        <v>2145.413</v>
      </c>
      <c r="Q53" s="206">
        <f t="shared" si="48"/>
        <v>3807.335</v>
      </c>
      <c r="R53" s="244">
        <f t="shared" si="39"/>
        <v>24.1</v>
      </c>
      <c r="S53" s="245">
        <f t="shared" si="39"/>
        <v>216.89999999999998</v>
      </c>
      <c r="T53" s="224">
        <v>45</v>
      </c>
      <c r="U53" s="224">
        <v>45</v>
      </c>
      <c r="V53" s="224">
        <v>45</v>
      </c>
      <c r="W53" s="224">
        <v>45</v>
      </c>
      <c r="X53" s="224">
        <v>45</v>
      </c>
      <c r="Y53" s="224">
        <v>45</v>
      </c>
      <c r="Z53" s="224">
        <v>45</v>
      </c>
      <c r="AA53" s="224">
        <v>45</v>
      </c>
      <c r="AB53" s="224">
        <v>45</v>
      </c>
    </row>
  </sheetData>
  <phoneticPr fontId="10" type="noConversion"/>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FDACC-DF1D-43CF-BAAE-F959C4ED764D}">
  <sheetPr codeName="Sheet34"/>
  <dimension ref="A1:T479"/>
  <sheetViews>
    <sheetView topLeftCell="A246" workbookViewId="0">
      <selection sqref="A1:XFD1048576"/>
    </sheetView>
  </sheetViews>
  <sheetFormatPr defaultColWidth="9.140625" defaultRowHeight="11.25" outlineLevelCol="1" x14ac:dyDescent="0.2"/>
  <cols>
    <col min="1" max="1" width="14.7109375" style="251" customWidth="1"/>
    <col min="2" max="3" width="14.7109375" style="251" hidden="1" customWidth="1" outlineLevel="1"/>
    <col min="4" max="4" width="16.140625" style="251" bestFit="1" customWidth="1" collapsed="1"/>
    <col min="5" max="16" width="14.7109375" style="251" customWidth="1"/>
    <col min="17" max="17" width="10.85546875" style="251" bestFit="1" customWidth="1"/>
    <col min="18" max="18" width="9.140625" style="251"/>
    <col min="19" max="19" width="10.85546875" style="251" bestFit="1" customWidth="1"/>
    <col min="20" max="20" width="10.42578125" style="251" bestFit="1" customWidth="1"/>
    <col min="21" max="16384" width="9.140625" style="251"/>
  </cols>
  <sheetData>
    <row r="1" spans="1:16" ht="22.5" x14ac:dyDescent="0.2">
      <c r="A1" s="470" t="s">
        <v>330</v>
      </c>
      <c r="B1" s="470" t="s">
        <v>331</v>
      </c>
      <c r="C1" s="471" t="s">
        <v>332</v>
      </c>
      <c r="D1" s="471" t="s">
        <v>333</v>
      </c>
      <c r="E1" s="471" t="s">
        <v>334</v>
      </c>
      <c r="F1" s="471" t="s">
        <v>335</v>
      </c>
      <c r="G1" s="471" t="s">
        <v>336</v>
      </c>
      <c r="H1" s="471" t="s">
        <v>337</v>
      </c>
      <c r="I1" s="471" t="s">
        <v>338</v>
      </c>
      <c r="J1" s="471" t="s">
        <v>339</v>
      </c>
      <c r="K1" s="471" t="s">
        <v>340</v>
      </c>
      <c r="L1" s="471" t="s">
        <v>341</v>
      </c>
      <c r="M1" s="471" t="s">
        <v>342</v>
      </c>
      <c r="N1" s="471" t="s">
        <v>343</v>
      </c>
      <c r="O1" s="471" t="s">
        <v>344</v>
      </c>
      <c r="P1" s="471" t="s">
        <v>345</v>
      </c>
    </row>
    <row r="2" spans="1:16" x14ac:dyDescent="0.2">
      <c r="A2" s="252">
        <f t="shared" ref="A2:A17" ca="1" si="0">+TODAY()</f>
        <v>44350</v>
      </c>
      <c r="B2" s="253" t="s">
        <v>849</v>
      </c>
      <c r="C2" s="254" t="s">
        <v>347</v>
      </c>
      <c r="D2" s="254" t="s">
        <v>348</v>
      </c>
      <c r="E2" s="254" t="s">
        <v>353</v>
      </c>
      <c r="F2" s="254">
        <v>2022</v>
      </c>
      <c r="G2" s="254" t="s">
        <v>352</v>
      </c>
      <c r="H2" s="255">
        <v>0</v>
      </c>
      <c r="I2" s="254" t="s">
        <v>351</v>
      </c>
      <c r="J2" s="256">
        <v>55</v>
      </c>
      <c r="K2" s="256">
        <v>65</v>
      </c>
      <c r="L2" s="256">
        <v>0</v>
      </c>
      <c r="M2" s="257">
        <f t="shared" ref="M2:M70" si="1">+EOMONTH(LEFT($G2,FIND(" -",$G2)-1)&amp;"-"&amp;$F2,IF($C2="Oil",0,0))</f>
        <v>44681</v>
      </c>
      <c r="N2" s="258">
        <f t="shared" ref="N2:N70" si="2">+EOMONTH(RIGHT($G2,FIND("- ",$G2)-2)&amp;"-"&amp;$F2,IF($C2="Oil",0,0))</f>
        <v>44926</v>
      </c>
      <c r="O2" s="259">
        <f t="shared" ref="O2:O70" si="3">+ROUND((N2-M2)/30.4+1,0)</f>
        <v>9</v>
      </c>
      <c r="P2" s="259">
        <f t="shared" ref="P2:P70" si="4">+O2*H2</f>
        <v>0</v>
      </c>
    </row>
    <row r="3" spans="1:16" x14ac:dyDescent="0.2">
      <c r="A3" s="252">
        <f t="shared" ca="1" si="0"/>
        <v>44350</v>
      </c>
      <c r="B3" s="253" t="s">
        <v>849</v>
      </c>
      <c r="C3" s="254" t="s">
        <v>347</v>
      </c>
      <c r="D3" s="254" t="s">
        <v>348</v>
      </c>
      <c r="E3" s="254" t="s">
        <v>353</v>
      </c>
      <c r="F3" s="254">
        <v>2023</v>
      </c>
      <c r="G3" s="254" t="s">
        <v>350</v>
      </c>
      <c r="H3" s="255">
        <v>0</v>
      </c>
      <c r="I3" s="254" t="s">
        <v>351</v>
      </c>
      <c r="J3" s="256">
        <v>45</v>
      </c>
      <c r="K3" s="256">
        <v>50.57</v>
      </c>
      <c r="L3" s="256">
        <v>0</v>
      </c>
      <c r="M3" s="257">
        <f t="shared" si="1"/>
        <v>44957</v>
      </c>
      <c r="N3" s="258">
        <f t="shared" si="2"/>
        <v>45291</v>
      </c>
      <c r="O3" s="259">
        <f t="shared" si="3"/>
        <v>12</v>
      </c>
      <c r="P3" s="259">
        <f t="shared" si="4"/>
        <v>0</v>
      </c>
    </row>
    <row r="4" spans="1:16" x14ac:dyDescent="0.2">
      <c r="A4" s="252">
        <f t="shared" ca="1" si="0"/>
        <v>44350</v>
      </c>
      <c r="B4" s="253" t="s">
        <v>849</v>
      </c>
      <c r="C4" s="254" t="s">
        <v>377</v>
      </c>
      <c r="D4" s="254" t="s">
        <v>381</v>
      </c>
      <c r="E4" s="254" t="s">
        <v>353</v>
      </c>
      <c r="F4" s="254">
        <v>2023</v>
      </c>
      <c r="G4" s="254" t="s">
        <v>350</v>
      </c>
      <c r="H4" s="255">
        <v>0</v>
      </c>
      <c r="I4" s="254" t="s">
        <v>379</v>
      </c>
      <c r="J4" s="256">
        <v>2.5</v>
      </c>
      <c r="K4" s="256">
        <v>4</v>
      </c>
      <c r="L4" s="256">
        <v>0</v>
      </c>
      <c r="M4" s="257">
        <f t="shared" si="1"/>
        <v>44957</v>
      </c>
      <c r="N4" s="258">
        <f t="shared" si="2"/>
        <v>45291</v>
      </c>
      <c r="O4" s="259">
        <f t="shared" si="3"/>
        <v>12</v>
      </c>
      <c r="P4" s="259">
        <f t="shared" si="4"/>
        <v>0</v>
      </c>
    </row>
    <row r="5" spans="1:16" x14ac:dyDescent="0.2">
      <c r="A5" s="252">
        <f t="shared" ca="1" si="0"/>
        <v>44350</v>
      </c>
      <c r="B5" s="253" t="s">
        <v>849</v>
      </c>
      <c r="C5" s="254" t="s">
        <v>377</v>
      </c>
      <c r="D5" s="254" t="s">
        <v>381</v>
      </c>
      <c r="E5" s="254" t="s">
        <v>353</v>
      </c>
      <c r="F5" s="254">
        <v>2022</v>
      </c>
      <c r="G5" s="254" t="s">
        <v>352</v>
      </c>
      <c r="H5" s="255">
        <v>0</v>
      </c>
      <c r="I5" s="254" t="s">
        <v>379</v>
      </c>
      <c r="J5" s="256">
        <v>2.5</v>
      </c>
      <c r="K5" s="256">
        <v>3.5</v>
      </c>
      <c r="L5" s="256">
        <v>0</v>
      </c>
      <c r="M5" s="257">
        <f t="shared" si="1"/>
        <v>44681</v>
      </c>
      <c r="N5" s="258">
        <f t="shared" si="2"/>
        <v>44926</v>
      </c>
      <c r="O5" s="259">
        <f t="shared" si="3"/>
        <v>9</v>
      </c>
      <c r="P5" s="259">
        <f t="shared" si="4"/>
        <v>0</v>
      </c>
    </row>
    <row r="6" spans="1:16" x14ac:dyDescent="0.2">
      <c r="A6" s="252">
        <f t="shared" ca="1" si="0"/>
        <v>44350</v>
      </c>
      <c r="B6" s="253" t="s">
        <v>849</v>
      </c>
      <c r="C6" s="254" t="s">
        <v>377</v>
      </c>
      <c r="D6" s="254" t="s">
        <v>378</v>
      </c>
      <c r="E6" s="254" t="s">
        <v>349</v>
      </c>
      <c r="F6" s="254">
        <v>2023</v>
      </c>
      <c r="G6" s="254" t="s">
        <v>350</v>
      </c>
      <c r="H6" s="255">
        <v>0</v>
      </c>
      <c r="I6" s="254" t="s">
        <v>379</v>
      </c>
      <c r="J6" s="256">
        <v>-0.2</v>
      </c>
      <c r="K6" s="256">
        <v>0</v>
      </c>
      <c r="L6" s="256">
        <v>0</v>
      </c>
      <c r="M6" s="257">
        <f t="shared" si="1"/>
        <v>44957</v>
      </c>
      <c r="N6" s="258">
        <f t="shared" si="2"/>
        <v>45291</v>
      </c>
      <c r="O6" s="259">
        <f t="shared" si="3"/>
        <v>12</v>
      </c>
      <c r="P6" s="259">
        <f t="shared" si="4"/>
        <v>0</v>
      </c>
    </row>
    <row r="7" spans="1:16" x14ac:dyDescent="0.2">
      <c r="A7" s="252">
        <f t="shared" ca="1" si="0"/>
        <v>44350</v>
      </c>
      <c r="B7" s="253" t="s">
        <v>849</v>
      </c>
      <c r="C7" s="254" t="s">
        <v>377</v>
      </c>
      <c r="D7" s="254" t="s">
        <v>378</v>
      </c>
      <c r="E7" s="254" t="s">
        <v>349</v>
      </c>
      <c r="F7" s="254">
        <v>2022</v>
      </c>
      <c r="G7" s="254" t="s">
        <v>350</v>
      </c>
      <c r="H7" s="255">
        <v>0</v>
      </c>
      <c r="I7" s="254" t="s">
        <v>379</v>
      </c>
      <c r="J7" s="256">
        <v>-0.25</v>
      </c>
      <c r="K7" s="256">
        <v>0</v>
      </c>
      <c r="L7" s="256">
        <v>0</v>
      </c>
      <c r="M7" s="257">
        <f t="shared" si="1"/>
        <v>44592</v>
      </c>
      <c r="N7" s="258">
        <f t="shared" si="2"/>
        <v>44926</v>
      </c>
      <c r="O7" s="259">
        <f t="shared" si="3"/>
        <v>12</v>
      </c>
      <c r="P7" s="259">
        <f t="shared" si="4"/>
        <v>0</v>
      </c>
    </row>
    <row r="8" spans="1:16" x14ac:dyDescent="0.2">
      <c r="A8" s="252">
        <f t="shared" ca="1" si="0"/>
        <v>44350</v>
      </c>
      <c r="B8" s="253" t="s">
        <v>849</v>
      </c>
      <c r="C8" s="254" t="s">
        <v>360</v>
      </c>
      <c r="D8" s="254" t="s">
        <v>373</v>
      </c>
      <c r="E8" s="254" t="s">
        <v>349</v>
      </c>
      <c r="F8" s="254">
        <v>2023</v>
      </c>
      <c r="G8" s="254" t="s">
        <v>350</v>
      </c>
      <c r="H8" s="255">
        <v>0</v>
      </c>
      <c r="I8" s="254" t="s">
        <v>362</v>
      </c>
      <c r="J8" s="256">
        <v>0.21</v>
      </c>
      <c r="K8" s="256">
        <v>0</v>
      </c>
      <c r="L8" s="256">
        <v>0</v>
      </c>
      <c r="M8" s="257">
        <f t="shared" si="1"/>
        <v>44957</v>
      </c>
      <c r="N8" s="258">
        <f t="shared" si="2"/>
        <v>45291</v>
      </c>
      <c r="O8" s="259">
        <f t="shared" si="3"/>
        <v>12</v>
      </c>
      <c r="P8" s="259">
        <f t="shared" si="4"/>
        <v>0</v>
      </c>
    </row>
    <row r="9" spans="1:16" x14ac:dyDescent="0.2">
      <c r="A9" s="252">
        <f t="shared" ca="1" si="0"/>
        <v>44350</v>
      </c>
      <c r="B9" s="253" t="s">
        <v>849</v>
      </c>
      <c r="C9" s="254" t="s">
        <v>360</v>
      </c>
      <c r="D9" s="254" t="s">
        <v>373</v>
      </c>
      <c r="E9" s="254" t="s">
        <v>349</v>
      </c>
      <c r="F9" s="254">
        <v>2022</v>
      </c>
      <c r="G9" s="254" t="s">
        <v>350</v>
      </c>
      <c r="H9" s="255">
        <v>0</v>
      </c>
      <c r="I9" s="254" t="s">
        <v>362</v>
      </c>
      <c r="J9" s="256">
        <v>0.22</v>
      </c>
      <c r="K9" s="256">
        <v>0</v>
      </c>
      <c r="L9" s="256">
        <v>0</v>
      </c>
      <c r="M9" s="257">
        <f t="shared" si="1"/>
        <v>44592</v>
      </c>
      <c r="N9" s="258">
        <f t="shared" si="2"/>
        <v>44926</v>
      </c>
      <c r="O9" s="259">
        <f t="shared" si="3"/>
        <v>12</v>
      </c>
      <c r="P9" s="259">
        <f t="shared" si="4"/>
        <v>0</v>
      </c>
    </row>
    <row r="10" spans="1:16" x14ac:dyDescent="0.2">
      <c r="A10" s="252">
        <f t="shared" ca="1" si="0"/>
        <v>44350</v>
      </c>
      <c r="B10" s="253" t="s">
        <v>849</v>
      </c>
      <c r="C10" s="254" t="s">
        <v>360</v>
      </c>
      <c r="D10" s="254" t="s">
        <v>364</v>
      </c>
      <c r="E10" s="254" t="s">
        <v>349</v>
      </c>
      <c r="F10" s="254">
        <v>2023</v>
      </c>
      <c r="G10" s="254" t="s">
        <v>350</v>
      </c>
      <c r="H10" s="255">
        <v>0</v>
      </c>
      <c r="I10" s="254" t="s">
        <v>362</v>
      </c>
      <c r="J10" s="256">
        <v>0.64</v>
      </c>
      <c r="K10" s="256">
        <v>0</v>
      </c>
      <c r="L10" s="256">
        <v>0</v>
      </c>
      <c r="M10" s="257">
        <f t="shared" si="1"/>
        <v>44957</v>
      </c>
      <c r="N10" s="258">
        <f t="shared" si="2"/>
        <v>45291</v>
      </c>
      <c r="O10" s="259">
        <f t="shared" si="3"/>
        <v>12</v>
      </c>
      <c r="P10" s="259">
        <f t="shared" si="4"/>
        <v>0</v>
      </c>
    </row>
    <row r="11" spans="1:16" x14ac:dyDescent="0.2">
      <c r="A11" s="252">
        <f t="shared" ca="1" si="0"/>
        <v>44350</v>
      </c>
      <c r="B11" s="253" t="s">
        <v>849</v>
      </c>
      <c r="C11" s="254" t="s">
        <v>360</v>
      </c>
      <c r="D11" s="254" t="s">
        <v>364</v>
      </c>
      <c r="E11" s="254" t="s">
        <v>349</v>
      </c>
      <c r="F11" s="254">
        <v>2022</v>
      </c>
      <c r="G11" s="254" t="s">
        <v>350</v>
      </c>
      <c r="H11" s="255">
        <v>0</v>
      </c>
      <c r="I11" s="254" t="s">
        <v>362</v>
      </c>
      <c r="J11" s="256">
        <v>0.65</v>
      </c>
      <c r="K11" s="256">
        <v>0</v>
      </c>
      <c r="L11" s="256">
        <v>0</v>
      </c>
      <c r="M11" s="257">
        <f t="shared" si="1"/>
        <v>44592</v>
      </c>
      <c r="N11" s="258">
        <f t="shared" si="2"/>
        <v>44926</v>
      </c>
      <c r="O11" s="259">
        <f t="shared" si="3"/>
        <v>12</v>
      </c>
      <c r="P11" s="259">
        <f t="shared" si="4"/>
        <v>0</v>
      </c>
    </row>
    <row r="12" spans="1:16" x14ac:dyDescent="0.2">
      <c r="A12" s="252">
        <f t="shared" ca="1" si="0"/>
        <v>44350</v>
      </c>
      <c r="B12" s="253" t="s">
        <v>849</v>
      </c>
      <c r="C12" s="254" t="s">
        <v>360</v>
      </c>
      <c r="D12" s="254" t="s">
        <v>374</v>
      </c>
      <c r="E12" s="254" t="s">
        <v>349</v>
      </c>
      <c r="F12" s="254">
        <v>2023</v>
      </c>
      <c r="G12" s="254" t="s">
        <v>350</v>
      </c>
      <c r="H12" s="255">
        <v>0</v>
      </c>
      <c r="I12" s="254" t="s">
        <v>362</v>
      </c>
      <c r="J12" s="256">
        <v>0.75</v>
      </c>
      <c r="K12" s="256">
        <v>0</v>
      </c>
      <c r="L12" s="256">
        <v>0</v>
      </c>
      <c r="M12" s="257">
        <f t="shared" si="1"/>
        <v>44957</v>
      </c>
      <c r="N12" s="258">
        <f t="shared" si="2"/>
        <v>45291</v>
      </c>
      <c r="O12" s="259">
        <f t="shared" si="3"/>
        <v>12</v>
      </c>
      <c r="P12" s="259">
        <f t="shared" si="4"/>
        <v>0</v>
      </c>
    </row>
    <row r="13" spans="1:16" x14ac:dyDescent="0.2">
      <c r="A13" s="252">
        <f t="shared" ca="1" si="0"/>
        <v>44350</v>
      </c>
      <c r="B13" s="253" t="s">
        <v>849</v>
      </c>
      <c r="C13" s="254" t="s">
        <v>360</v>
      </c>
      <c r="D13" s="254" t="s">
        <v>374</v>
      </c>
      <c r="E13" s="254" t="s">
        <v>349</v>
      </c>
      <c r="F13" s="254">
        <v>2022</v>
      </c>
      <c r="G13" s="254" t="s">
        <v>350</v>
      </c>
      <c r="H13" s="255">
        <v>0</v>
      </c>
      <c r="I13" s="254" t="s">
        <v>362</v>
      </c>
      <c r="J13" s="256">
        <v>0.75</v>
      </c>
      <c r="K13" s="256">
        <v>0</v>
      </c>
      <c r="L13" s="256">
        <v>0</v>
      </c>
      <c r="M13" s="257">
        <f t="shared" si="1"/>
        <v>44592</v>
      </c>
      <c r="N13" s="258">
        <f t="shared" si="2"/>
        <v>44926</v>
      </c>
      <c r="O13" s="259">
        <f t="shared" si="3"/>
        <v>12</v>
      </c>
      <c r="P13" s="259">
        <f t="shared" si="4"/>
        <v>0</v>
      </c>
    </row>
    <row r="14" spans="1:16" x14ac:dyDescent="0.2">
      <c r="A14" s="252">
        <f t="shared" ca="1" si="0"/>
        <v>44350</v>
      </c>
      <c r="B14" s="253" t="s">
        <v>849</v>
      </c>
      <c r="C14" s="254" t="s">
        <v>360</v>
      </c>
      <c r="D14" s="254" t="s">
        <v>375</v>
      </c>
      <c r="E14" s="254" t="s">
        <v>349</v>
      </c>
      <c r="F14" s="254">
        <v>2023</v>
      </c>
      <c r="G14" s="254" t="s">
        <v>350</v>
      </c>
      <c r="H14" s="255">
        <v>0</v>
      </c>
      <c r="I14" s="254" t="s">
        <v>362</v>
      </c>
      <c r="J14" s="256">
        <v>0.75</v>
      </c>
      <c r="K14" s="256">
        <v>0</v>
      </c>
      <c r="L14" s="256">
        <v>0</v>
      </c>
      <c r="M14" s="257">
        <f t="shared" si="1"/>
        <v>44957</v>
      </c>
      <c r="N14" s="258">
        <f t="shared" si="2"/>
        <v>45291</v>
      </c>
      <c r="O14" s="259">
        <f t="shared" si="3"/>
        <v>12</v>
      </c>
      <c r="P14" s="259">
        <f t="shared" si="4"/>
        <v>0</v>
      </c>
    </row>
    <row r="15" spans="1:16" x14ac:dyDescent="0.2">
      <c r="A15" s="252">
        <f t="shared" ca="1" si="0"/>
        <v>44350</v>
      </c>
      <c r="B15" s="253" t="s">
        <v>849</v>
      </c>
      <c r="C15" s="254" t="s">
        <v>360</v>
      </c>
      <c r="D15" s="254" t="s">
        <v>375</v>
      </c>
      <c r="E15" s="254" t="s">
        <v>349</v>
      </c>
      <c r="F15" s="254">
        <v>2022</v>
      </c>
      <c r="G15" s="254" t="s">
        <v>350</v>
      </c>
      <c r="H15" s="255">
        <v>0</v>
      </c>
      <c r="I15" s="254" t="s">
        <v>362</v>
      </c>
      <c r="J15" s="256">
        <v>0.75</v>
      </c>
      <c r="K15" s="256">
        <v>0</v>
      </c>
      <c r="L15" s="256">
        <v>0</v>
      </c>
      <c r="M15" s="257">
        <f t="shared" si="1"/>
        <v>44592</v>
      </c>
      <c r="N15" s="258">
        <f t="shared" si="2"/>
        <v>44926</v>
      </c>
      <c r="O15" s="259">
        <f t="shared" si="3"/>
        <v>12</v>
      </c>
      <c r="P15" s="259">
        <f t="shared" si="4"/>
        <v>0</v>
      </c>
    </row>
    <row r="16" spans="1:16" x14ac:dyDescent="0.2">
      <c r="A16" s="252">
        <f t="shared" ca="1" si="0"/>
        <v>44350</v>
      </c>
      <c r="B16" s="253" t="s">
        <v>849</v>
      </c>
      <c r="C16" s="254" t="s">
        <v>360</v>
      </c>
      <c r="D16" s="254" t="s">
        <v>361</v>
      </c>
      <c r="E16" s="254" t="s">
        <v>349</v>
      </c>
      <c r="F16" s="254">
        <v>2023</v>
      </c>
      <c r="G16" s="254" t="s">
        <v>350</v>
      </c>
      <c r="H16" s="255">
        <v>0</v>
      </c>
      <c r="I16" s="254" t="s">
        <v>362</v>
      </c>
      <c r="J16" s="256">
        <v>1.1000000000000001</v>
      </c>
      <c r="K16" s="256">
        <v>0</v>
      </c>
      <c r="L16" s="256">
        <v>0</v>
      </c>
      <c r="M16" s="257">
        <f t="shared" si="1"/>
        <v>44957</v>
      </c>
      <c r="N16" s="258">
        <f t="shared" si="2"/>
        <v>45291</v>
      </c>
      <c r="O16" s="259">
        <f t="shared" si="3"/>
        <v>12</v>
      </c>
      <c r="P16" s="259">
        <f t="shared" si="4"/>
        <v>0</v>
      </c>
    </row>
    <row r="17" spans="1:16" x14ac:dyDescent="0.2">
      <c r="A17" s="252">
        <f t="shared" ca="1" si="0"/>
        <v>44350</v>
      </c>
      <c r="B17" s="253" t="s">
        <v>849</v>
      </c>
      <c r="C17" s="254" t="s">
        <v>360</v>
      </c>
      <c r="D17" s="254" t="s">
        <v>361</v>
      </c>
      <c r="E17" s="254" t="s">
        <v>349</v>
      </c>
      <c r="F17" s="254">
        <v>2022</v>
      </c>
      <c r="G17" s="254" t="s">
        <v>350</v>
      </c>
      <c r="H17" s="255">
        <v>0</v>
      </c>
      <c r="I17" s="254" t="s">
        <v>362</v>
      </c>
      <c r="J17" s="256">
        <v>1.1000000000000001</v>
      </c>
      <c r="K17" s="256">
        <v>0</v>
      </c>
      <c r="L17" s="256">
        <v>0</v>
      </c>
      <c r="M17" s="257">
        <f t="shared" si="1"/>
        <v>44592</v>
      </c>
      <c r="N17" s="258">
        <f t="shared" si="2"/>
        <v>44926</v>
      </c>
      <c r="O17" s="259">
        <f t="shared" si="3"/>
        <v>12</v>
      </c>
      <c r="P17" s="259">
        <f t="shared" si="4"/>
        <v>0</v>
      </c>
    </row>
    <row r="18" spans="1:16" x14ac:dyDescent="0.2">
      <c r="A18" s="661">
        <v>44327</v>
      </c>
      <c r="B18" s="261" t="s">
        <v>356</v>
      </c>
      <c r="C18" s="262" t="s">
        <v>347</v>
      </c>
      <c r="D18" s="262" t="s">
        <v>348</v>
      </c>
      <c r="E18" s="262" t="s">
        <v>353</v>
      </c>
      <c r="F18" s="262">
        <v>2023</v>
      </c>
      <c r="G18" s="262" t="s">
        <v>355</v>
      </c>
      <c r="H18" s="263">
        <v>12500</v>
      </c>
      <c r="I18" s="262" t="s">
        <v>351</v>
      </c>
      <c r="J18" s="264">
        <v>55</v>
      </c>
      <c r="K18" s="264">
        <v>59.3</v>
      </c>
      <c r="L18" s="264">
        <v>0</v>
      </c>
      <c r="M18" s="662">
        <f t="shared" si="1"/>
        <v>44957</v>
      </c>
      <c r="N18" s="266">
        <f t="shared" si="2"/>
        <v>45016</v>
      </c>
      <c r="O18" s="663">
        <f t="shared" si="3"/>
        <v>3</v>
      </c>
      <c r="P18" s="663">
        <f t="shared" si="4"/>
        <v>37500</v>
      </c>
    </row>
    <row r="19" spans="1:16" x14ac:dyDescent="0.2">
      <c r="A19" s="661">
        <v>44321</v>
      </c>
      <c r="B19" s="261" t="s">
        <v>346</v>
      </c>
      <c r="C19" s="262" t="s">
        <v>377</v>
      </c>
      <c r="D19" s="262" t="s">
        <v>381</v>
      </c>
      <c r="E19" s="262" t="s">
        <v>353</v>
      </c>
      <c r="F19" s="262">
        <v>2023</v>
      </c>
      <c r="G19" s="262" t="s">
        <v>355</v>
      </c>
      <c r="H19" s="263">
        <v>75000</v>
      </c>
      <c r="I19" s="262" t="s">
        <v>379</v>
      </c>
      <c r="J19" s="264">
        <v>2.25</v>
      </c>
      <c r="K19" s="264">
        <v>4.3</v>
      </c>
      <c r="L19" s="264">
        <v>0</v>
      </c>
      <c r="M19" s="662">
        <f t="shared" si="1"/>
        <v>44957</v>
      </c>
      <c r="N19" s="266">
        <f t="shared" si="2"/>
        <v>45016</v>
      </c>
      <c r="O19" s="663">
        <f t="shared" si="3"/>
        <v>3</v>
      </c>
      <c r="P19" s="663">
        <f t="shared" si="4"/>
        <v>225000</v>
      </c>
    </row>
    <row r="20" spans="1:16" x14ac:dyDescent="0.2">
      <c r="A20" s="661">
        <v>44306</v>
      </c>
      <c r="B20" s="261" t="s">
        <v>346</v>
      </c>
      <c r="C20" s="262" t="s">
        <v>377</v>
      </c>
      <c r="D20" s="262" t="s">
        <v>381</v>
      </c>
      <c r="E20" s="262" t="s">
        <v>353</v>
      </c>
      <c r="F20" s="262">
        <v>2021</v>
      </c>
      <c r="G20" s="262" t="s">
        <v>363</v>
      </c>
      <c r="H20" s="263">
        <v>70000</v>
      </c>
      <c r="I20" s="262" t="s">
        <v>379</v>
      </c>
      <c r="J20" s="264">
        <v>2.5</v>
      </c>
      <c r="K20" s="264">
        <v>3.67</v>
      </c>
      <c r="L20" s="264">
        <v>0</v>
      </c>
      <c r="M20" s="662">
        <f t="shared" si="1"/>
        <v>44500</v>
      </c>
      <c r="N20" s="266">
        <f t="shared" si="2"/>
        <v>44561</v>
      </c>
      <c r="O20" s="663">
        <f t="shared" si="3"/>
        <v>3</v>
      </c>
      <c r="P20" s="663">
        <f t="shared" si="4"/>
        <v>210000</v>
      </c>
    </row>
    <row r="21" spans="1:16" x14ac:dyDescent="0.2">
      <c r="A21" s="661">
        <v>44299</v>
      </c>
      <c r="B21" s="261" t="s">
        <v>354</v>
      </c>
      <c r="C21" s="262" t="s">
        <v>377</v>
      </c>
      <c r="D21" s="262" t="s">
        <v>381</v>
      </c>
      <c r="E21" s="262" t="s">
        <v>353</v>
      </c>
      <c r="F21" s="262">
        <v>2023</v>
      </c>
      <c r="G21" s="262" t="s">
        <v>350</v>
      </c>
      <c r="H21" s="263">
        <v>120000</v>
      </c>
      <c r="I21" s="262" t="s">
        <v>379</v>
      </c>
      <c r="J21" s="264">
        <v>2.25</v>
      </c>
      <c r="K21" s="264">
        <v>2.89</v>
      </c>
      <c r="L21" s="264">
        <v>0</v>
      </c>
      <c r="M21" s="662">
        <f t="shared" si="1"/>
        <v>44957</v>
      </c>
      <c r="N21" s="266">
        <f t="shared" si="2"/>
        <v>45291</v>
      </c>
      <c r="O21" s="663">
        <f t="shared" si="3"/>
        <v>12</v>
      </c>
      <c r="P21" s="663">
        <f t="shared" si="4"/>
        <v>1440000</v>
      </c>
    </row>
    <row r="22" spans="1:16" x14ac:dyDescent="0.2">
      <c r="A22" s="661">
        <v>44299</v>
      </c>
      <c r="B22" s="261" t="s">
        <v>354</v>
      </c>
      <c r="C22" s="262" t="s">
        <v>377</v>
      </c>
      <c r="D22" s="262" t="s">
        <v>381</v>
      </c>
      <c r="E22" s="262" t="s">
        <v>353</v>
      </c>
      <c r="F22" s="262">
        <v>2022</v>
      </c>
      <c r="G22" s="262" t="s">
        <v>352</v>
      </c>
      <c r="H22" s="263">
        <v>280000</v>
      </c>
      <c r="I22" s="262" t="s">
        <v>379</v>
      </c>
      <c r="J22" s="264">
        <v>2.25</v>
      </c>
      <c r="K22" s="264">
        <v>2.9</v>
      </c>
      <c r="L22" s="264">
        <v>0</v>
      </c>
      <c r="M22" s="662">
        <f t="shared" si="1"/>
        <v>44681</v>
      </c>
      <c r="N22" s="266">
        <f t="shared" si="2"/>
        <v>44926</v>
      </c>
      <c r="O22" s="663">
        <f t="shared" si="3"/>
        <v>9</v>
      </c>
      <c r="P22" s="663">
        <f t="shared" si="4"/>
        <v>2520000</v>
      </c>
    </row>
    <row r="23" spans="1:16" x14ac:dyDescent="0.2">
      <c r="A23" s="260">
        <v>44251</v>
      </c>
      <c r="B23" s="261" t="s">
        <v>356</v>
      </c>
      <c r="C23" s="262" t="s">
        <v>347</v>
      </c>
      <c r="D23" s="262" t="s">
        <v>348</v>
      </c>
      <c r="E23" s="262" t="s">
        <v>353</v>
      </c>
      <c r="F23" s="262">
        <v>2022</v>
      </c>
      <c r="G23" s="262" t="s">
        <v>352</v>
      </c>
      <c r="H23" s="263">
        <v>7000</v>
      </c>
      <c r="I23" s="262" t="s">
        <v>351</v>
      </c>
      <c r="J23" s="264">
        <v>45</v>
      </c>
      <c r="K23" s="264">
        <v>63</v>
      </c>
      <c r="L23" s="264">
        <v>0</v>
      </c>
      <c r="M23" s="265">
        <f t="shared" si="1"/>
        <v>44681</v>
      </c>
      <c r="N23" s="266">
        <f t="shared" si="2"/>
        <v>44926</v>
      </c>
      <c r="O23" s="267">
        <f t="shared" si="3"/>
        <v>9</v>
      </c>
      <c r="P23" s="267">
        <f t="shared" si="4"/>
        <v>63000</v>
      </c>
    </row>
    <row r="24" spans="1:16" x14ac:dyDescent="0.2">
      <c r="A24" s="260">
        <v>44245</v>
      </c>
      <c r="B24" s="261" t="s">
        <v>356</v>
      </c>
      <c r="C24" s="262" t="s">
        <v>347</v>
      </c>
      <c r="D24" s="262" t="s">
        <v>348</v>
      </c>
      <c r="E24" s="262" t="s">
        <v>353</v>
      </c>
      <c r="F24" s="262">
        <v>2023</v>
      </c>
      <c r="G24" s="262" t="s">
        <v>350</v>
      </c>
      <c r="H24" s="263">
        <v>5000</v>
      </c>
      <c r="I24" s="262" t="s">
        <v>351</v>
      </c>
      <c r="J24" s="264">
        <v>45</v>
      </c>
      <c r="K24" s="264">
        <v>54.72</v>
      </c>
      <c r="L24" s="264">
        <v>0</v>
      </c>
      <c r="M24" s="265">
        <f t="shared" si="1"/>
        <v>44957</v>
      </c>
      <c r="N24" s="266">
        <f t="shared" si="2"/>
        <v>45291</v>
      </c>
      <c r="O24" s="267">
        <f t="shared" si="3"/>
        <v>12</v>
      </c>
      <c r="P24" s="267">
        <f t="shared" si="4"/>
        <v>60000</v>
      </c>
    </row>
    <row r="25" spans="1:16" x14ac:dyDescent="0.2">
      <c r="A25" s="260">
        <v>44245</v>
      </c>
      <c r="B25" s="261" t="s">
        <v>356</v>
      </c>
      <c r="C25" s="262" t="s">
        <v>347</v>
      </c>
      <c r="D25" s="262" t="s">
        <v>348</v>
      </c>
      <c r="E25" s="262" t="s">
        <v>353</v>
      </c>
      <c r="F25" s="262">
        <v>2022</v>
      </c>
      <c r="G25" s="262" t="s">
        <v>350</v>
      </c>
      <c r="H25" s="263">
        <v>5000</v>
      </c>
      <c r="I25" s="262" t="s">
        <v>351</v>
      </c>
      <c r="J25" s="264">
        <v>45</v>
      </c>
      <c r="K25" s="264">
        <v>59.3</v>
      </c>
      <c r="L25" s="264">
        <v>0</v>
      </c>
      <c r="M25" s="265">
        <f t="shared" si="1"/>
        <v>44592</v>
      </c>
      <c r="N25" s="266">
        <f t="shared" si="2"/>
        <v>44926</v>
      </c>
      <c r="O25" s="267">
        <f t="shared" si="3"/>
        <v>12</v>
      </c>
      <c r="P25" s="267">
        <f t="shared" si="4"/>
        <v>60000</v>
      </c>
    </row>
    <row r="26" spans="1:16" x14ac:dyDescent="0.2">
      <c r="A26" s="260">
        <v>44239</v>
      </c>
      <c r="B26" s="261" t="s">
        <v>354</v>
      </c>
      <c r="C26" s="262" t="s">
        <v>347</v>
      </c>
      <c r="D26" s="262" t="s">
        <v>348</v>
      </c>
      <c r="E26" s="262" t="s">
        <v>349</v>
      </c>
      <c r="F26" s="262">
        <v>2022</v>
      </c>
      <c r="G26" s="262" t="s">
        <v>355</v>
      </c>
      <c r="H26" s="263">
        <v>10000</v>
      </c>
      <c r="I26" s="262" t="s">
        <v>351</v>
      </c>
      <c r="J26" s="264">
        <v>55.05</v>
      </c>
      <c r="K26" s="264">
        <v>0</v>
      </c>
      <c r="L26" s="264">
        <v>0</v>
      </c>
      <c r="M26" s="265">
        <f t="shared" si="1"/>
        <v>44592</v>
      </c>
      <c r="N26" s="266">
        <f t="shared" si="2"/>
        <v>44651</v>
      </c>
      <c r="O26" s="267">
        <f t="shared" si="3"/>
        <v>3</v>
      </c>
      <c r="P26" s="267">
        <f t="shared" si="4"/>
        <v>30000</v>
      </c>
    </row>
    <row r="27" spans="1:16" x14ac:dyDescent="0.2">
      <c r="A27" s="260">
        <v>44239</v>
      </c>
      <c r="B27" s="261" t="s">
        <v>354</v>
      </c>
      <c r="C27" s="262" t="s">
        <v>347</v>
      </c>
      <c r="D27" s="262" t="s">
        <v>348</v>
      </c>
      <c r="E27" s="262" t="s">
        <v>349</v>
      </c>
      <c r="F27" s="262">
        <v>2021</v>
      </c>
      <c r="G27" s="262" t="s">
        <v>359</v>
      </c>
      <c r="H27" s="263">
        <v>5000</v>
      </c>
      <c r="I27" s="262" t="s">
        <v>351</v>
      </c>
      <c r="J27" s="264">
        <v>55.05</v>
      </c>
      <c r="K27" s="264">
        <v>0</v>
      </c>
      <c r="L27" s="264">
        <v>0</v>
      </c>
      <c r="M27" s="265">
        <f t="shared" si="1"/>
        <v>44408</v>
      </c>
      <c r="N27" s="266">
        <f t="shared" si="2"/>
        <v>44561</v>
      </c>
      <c r="O27" s="267">
        <f t="shared" si="3"/>
        <v>6</v>
      </c>
      <c r="P27" s="267">
        <f t="shared" si="4"/>
        <v>30000</v>
      </c>
    </row>
    <row r="28" spans="1:16" x14ac:dyDescent="0.2">
      <c r="A28" s="260">
        <v>44235</v>
      </c>
      <c r="B28" s="261" t="s">
        <v>354</v>
      </c>
      <c r="C28" s="262" t="s">
        <v>377</v>
      </c>
      <c r="D28" s="262" t="s">
        <v>381</v>
      </c>
      <c r="E28" s="262" t="s">
        <v>353</v>
      </c>
      <c r="F28" s="262">
        <v>2022</v>
      </c>
      <c r="G28" s="262" t="s">
        <v>352</v>
      </c>
      <c r="H28" s="263">
        <v>40000</v>
      </c>
      <c r="I28" s="262" t="s">
        <v>379</v>
      </c>
      <c r="J28" s="264">
        <v>2.25</v>
      </c>
      <c r="K28" s="264">
        <v>2.875</v>
      </c>
      <c r="L28" s="264">
        <v>0</v>
      </c>
      <c r="M28" s="265">
        <f t="shared" si="1"/>
        <v>44681</v>
      </c>
      <c r="N28" s="266">
        <f t="shared" si="2"/>
        <v>44926</v>
      </c>
      <c r="O28" s="267">
        <f t="shared" si="3"/>
        <v>9</v>
      </c>
      <c r="P28" s="267">
        <f t="shared" si="4"/>
        <v>360000</v>
      </c>
    </row>
    <row r="29" spans="1:16" x14ac:dyDescent="0.2">
      <c r="A29" s="260">
        <v>44235</v>
      </c>
      <c r="B29" s="261" t="s">
        <v>354</v>
      </c>
      <c r="C29" s="262" t="s">
        <v>377</v>
      </c>
      <c r="D29" s="262" t="s">
        <v>381</v>
      </c>
      <c r="E29" s="262" t="s">
        <v>353</v>
      </c>
      <c r="F29" s="262">
        <v>2023</v>
      </c>
      <c r="G29" s="262" t="s">
        <v>350</v>
      </c>
      <c r="H29" s="263">
        <v>40000</v>
      </c>
      <c r="I29" s="262" t="s">
        <v>379</v>
      </c>
      <c r="J29" s="264">
        <v>2.25</v>
      </c>
      <c r="K29" s="264">
        <v>2.84</v>
      </c>
      <c r="L29" s="264">
        <v>0</v>
      </c>
      <c r="M29" s="265">
        <f t="shared" si="1"/>
        <v>44957</v>
      </c>
      <c r="N29" s="266">
        <f t="shared" si="2"/>
        <v>45291</v>
      </c>
      <c r="O29" s="267">
        <f t="shared" si="3"/>
        <v>12</v>
      </c>
      <c r="P29" s="267">
        <f t="shared" si="4"/>
        <v>480000</v>
      </c>
    </row>
    <row r="30" spans="1:16" x14ac:dyDescent="0.2">
      <c r="A30" s="260">
        <v>44235</v>
      </c>
      <c r="B30" s="261" t="s">
        <v>354</v>
      </c>
      <c r="C30" s="262" t="s">
        <v>347</v>
      </c>
      <c r="D30" s="262" t="s">
        <v>348</v>
      </c>
      <c r="E30" s="262" t="s">
        <v>353</v>
      </c>
      <c r="F30" s="262">
        <v>2023</v>
      </c>
      <c r="G30" s="262" t="s">
        <v>350</v>
      </c>
      <c r="H30" s="263">
        <v>3000</v>
      </c>
      <c r="I30" s="262" t="s">
        <v>351</v>
      </c>
      <c r="J30" s="264">
        <v>45</v>
      </c>
      <c r="K30" s="264">
        <v>51.66</v>
      </c>
      <c r="L30" s="264">
        <v>0</v>
      </c>
      <c r="M30" s="265">
        <f t="shared" si="1"/>
        <v>44957</v>
      </c>
      <c r="N30" s="266">
        <f t="shared" si="2"/>
        <v>45291</v>
      </c>
      <c r="O30" s="267">
        <f t="shared" si="3"/>
        <v>12</v>
      </c>
      <c r="P30" s="267">
        <f t="shared" si="4"/>
        <v>36000</v>
      </c>
    </row>
    <row r="31" spans="1:16" x14ac:dyDescent="0.2">
      <c r="A31" s="260">
        <v>44235</v>
      </c>
      <c r="B31" s="261" t="s">
        <v>354</v>
      </c>
      <c r="C31" s="262" t="s">
        <v>347</v>
      </c>
      <c r="D31" s="262" t="s">
        <v>348</v>
      </c>
      <c r="E31" s="262" t="s">
        <v>353</v>
      </c>
      <c r="F31" s="262">
        <v>2022</v>
      </c>
      <c r="G31" s="262" t="s">
        <v>350</v>
      </c>
      <c r="H31" s="263">
        <v>3000</v>
      </c>
      <c r="I31" s="262" t="s">
        <v>351</v>
      </c>
      <c r="J31" s="264">
        <v>45</v>
      </c>
      <c r="K31" s="264">
        <v>55.95</v>
      </c>
      <c r="L31" s="264">
        <v>0</v>
      </c>
      <c r="M31" s="265">
        <f t="shared" si="1"/>
        <v>44592</v>
      </c>
      <c r="N31" s="266">
        <f t="shared" si="2"/>
        <v>44926</v>
      </c>
      <c r="O31" s="267">
        <f t="shared" si="3"/>
        <v>12</v>
      </c>
      <c r="P31" s="267">
        <f t="shared" si="4"/>
        <v>36000</v>
      </c>
    </row>
    <row r="32" spans="1:16" x14ac:dyDescent="0.2">
      <c r="A32" s="260">
        <v>44201</v>
      </c>
      <c r="B32" s="261" t="s">
        <v>346</v>
      </c>
      <c r="C32" s="262" t="s">
        <v>347</v>
      </c>
      <c r="D32" s="262" t="s">
        <v>348</v>
      </c>
      <c r="E32" s="262" t="s">
        <v>353</v>
      </c>
      <c r="F32" s="262">
        <v>2023</v>
      </c>
      <c r="G32" s="262" t="s">
        <v>350</v>
      </c>
      <c r="H32" s="263">
        <v>3000</v>
      </c>
      <c r="I32" s="262" t="s">
        <v>351</v>
      </c>
      <c r="J32" s="264">
        <v>40</v>
      </c>
      <c r="K32" s="264">
        <v>50.25</v>
      </c>
      <c r="L32" s="264">
        <v>0</v>
      </c>
      <c r="M32" s="265">
        <f t="shared" si="1"/>
        <v>44957</v>
      </c>
      <c r="N32" s="266">
        <f t="shared" si="2"/>
        <v>45291</v>
      </c>
      <c r="O32" s="267">
        <f t="shared" si="3"/>
        <v>12</v>
      </c>
      <c r="P32" s="267">
        <f t="shared" si="4"/>
        <v>36000</v>
      </c>
    </row>
    <row r="33" spans="1:17" x14ac:dyDescent="0.2">
      <c r="A33" s="260">
        <v>44175</v>
      </c>
      <c r="B33" s="261" t="s">
        <v>354</v>
      </c>
      <c r="C33" s="262" t="s">
        <v>347</v>
      </c>
      <c r="D33" s="262" t="s">
        <v>348</v>
      </c>
      <c r="E33" s="262" t="s">
        <v>353</v>
      </c>
      <c r="F33" s="262">
        <v>2022</v>
      </c>
      <c r="G33" s="262" t="s">
        <v>355</v>
      </c>
      <c r="H33" s="263">
        <v>5000</v>
      </c>
      <c r="I33" s="262" t="s">
        <v>351</v>
      </c>
      <c r="J33" s="264">
        <v>42</v>
      </c>
      <c r="K33" s="264">
        <v>50.4</v>
      </c>
      <c r="L33" s="264">
        <v>0</v>
      </c>
      <c r="M33" s="265">
        <f t="shared" si="1"/>
        <v>44592</v>
      </c>
      <c r="N33" s="266">
        <f t="shared" si="2"/>
        <v>44651</v>
      </c>
      <c r="O33" s="267">
        <f t="shared" si="3"/>
        <v>3</v>
      </c>
      <c r="P33" s="267">
        <f t="shared" si="4"/>
        <v>15000</v>
      </c>
    </row>
    <row r="34" spans="1:17" x14ac:dyDescent="0.2">
      <c r="A34" s="260">
        <v>44175</v>
      </c>
      <c r="B34" s="261" t="s">
        <v>354</v>
      </c>
      <c r="C34" s="262" t="s">
        <v>347</v>
      </c>
      <c r="D34" s="262" t="s">
        <v>348</v>
      </c>
      <c r="E34" s="262" t="s">
        <v>353</v>
      </c>
      <c r="F34" s="262">
        <v>2021</v>
      </c>
      <c r="G34" s="262" t="s">
        <v>352</v>
      </c>
      <c r="H34" s="263">
        <v>5000</v>
      </c>
      <c r="I34" s="262" t="s">
        <v>351</v>
      </c>
      <c r="J34" s="264">
        <v>42</v>
      </c>
      <c r="K34" s="264">
        <v>50.4</v>
      </c>
      <c r="L34" s="264">
        <v>0</v>
      </c>
      <c r="M34" s="265">
        <f t="shared" si="1"/>
        <v>44316</v>
      </c>
      <c r="N34" s="266">
        <f t="shared" si="2"/>
        <v>44561</v>
      </c>
      <c r="O34" s="267">
        <f t="shared" si="3"/>
        <v>9</v>
      </c>
      <c r="P34" s="267">
        <f t="shared" si="4"/>
        <v>45000</v>
      </c>
    </row>
    <row r="35" spans="1:17" x14ac:dyDescent="0.2">
      <c r="A35" s="260">
        <v>44175</v>
      </c>
      <c r="B35" s="261" t="s">
        <v>346</v>
      </c>
      <c r="C35" s="262" t="s">
        <v>347</v>
      </c>
      <c r="D35" s="262" t="s">
        <v>348</v>
      </c>
      <c r="E35" s="262" t="s">
        <v>353</v>
      </c>
      <c r="F35" s="262">
        <v>2023</v>
      </c>
      <c r="G35" s="262" t="s">
        <v>350</v>
      </c>
      <c r="H35" s="263">
        <v>4000</v>
      </c>
      <c r="I35" s="262" t="s">
        <v>351</v>
      </c>
      <c r="J35" s="264">
        <v>40</v>
      </c>
      <c r="K35" s="264">
        <v>48.3</v>
      </c>
      <c r="L35" s="264">
        <v>0</v>
      </c>
      <c r="M35" s="265">
        <f t="shared" si="1"/>
        <v>44957</v>
      </c>
      <c r="N35" s="266">
        <f t="shared" si="2"/>
        <v>45291</v>
      </c>
      <c r="O35" s="267">
        <f t="shared" si="3"/>
        <v>12</v>
      </c>
      <c r="P35" s="267">
        <f t="shared" si="4"/>
        <v>48000</v>
      </c>
    </row>
    <row r="36" spans="1:17" x14ac:dyDescent="0.2">
      <c r="A36" s="260">
        <v>44168</v>
      </c>
      <c r="B36" s="261" t="s">
        <v>356</v>
      </c>
      <c r="C36" s="262" t="s">
        <v>347</v>
      </c>
      <c r="D36" s="262" t="s">
        <v>348</v>
      </c>
      <c r="E36" s="262" t="s">
        <v>353</v>
      </c>
      <c r="F36" s="262">
        <v>2021</v>
      </c>
      <c r="G36" s="262" t="s">
        <v>357</v>
      </c>
      <c r="H36" s="263">
        <v>5000</v>
      </c>
      <c r="I36" s="262" t="s">
        <v>351</v>
      </c>
      <c r="J36" s="264">
        <v>42</v>
      </c>
      <c r="K36" s="264">
        <v>47.75</v>
      </c>
      <c r="L36" s="264">
        <v>0</v>
      </c>
      <c r="M36" s="265">
        <f t="shared" si="1"/>
        <v>44408</v>
      </c>
      <c r="N36" s="266">
        <f t="shared" si="2"/>
        <v>44469</v>
      </c>
      <c r="O36" s="267">
        <f t="shared" si="3"/>
        <v>3</v>
      </c>
      <c r="P36" s="267">
        <f t="shared" si="4"/>
        <v>15000</v>
      </c>
    </row>
    <row r="37" spans="1:17" x14ac:dyDescent="0.2">
      <c r="A37" s="260">
        <v>44168</v>
      </c>
      <c r="B37" s="261" t="s">
        <v>356</v>
      </c>
      <c r="C37" s="262" t="s">
        <v>347</v>
      </c>
      <c r="D37" s="262" t="s">
        <v>348</v>
      </c>
      <c r="E37" s="262" t="s">
        <v>353</v>
      </c>
      <c r="F37" s="262">
        <v>2021</v>
      </c>
      <c r="G37" s="262" t="s">
        <v>358</v>
      </c>
      <c r="H37" s="263">
        <v>10000</v>
      </c>
      <c r="I37" s="262" t="s">
        <v>351</v>
      </c>
      <c r="J37" s="264">
        <v>42</v>
      </c>
      <c r="K37" s="264">
        <v>48.5</v>
      </c>
      <c r="L37" s="264">
        <v>0</v>
      </c>
      <c r="M37" s="265">
        <f t="shared" si="1"/>
        <v>44316</v>
      </c>
      <c r="N37" s="266">
        <f t="shared" si="2"/>
        <v>44377</v>
      </c>
      <c r="O37" s="267">
        <f t="shared" si="3"/>
        <v>3</v>
      </c>
      <c r="P37" s="267">
        <f t="shared" si="4"/>
        <v>30000</v>
      </c>
    </row>
    <row r="38" spans="1:17" x14ac:dyDescent="0.2">
      <c r="A38" s="260">
        <v>44168</v>
      </c>
      <c r="B38" s="261" t="s">
        <v>356</v>
      </c>
      <c r="C38" s="262" t="s">
        <v>347</v>
      </c>
      <c r="D38" s="262" t="s">
        <v>348</v>
      </c>
      <c r="E38" s="262" t="s">
        <v>353</v>
      </c>
      <c r="F38" s="262">
        <v>2022</v>
      </c>
      <c r="G38" s="262" t="s">
        <v>355</v>
      </c>
      <c r="H38" s="263">
        <v>15000</v>
      </c>
      <c r="I38" s="262" t="s">
        <v>351</v>
      </c>
      <c r="J38" s="264">
        <v>42</v>
      </c>
      <c r="K38" s="264">
        <v>46</v>
      </c>
      <c r="L38" s="264">
        <v>0</v>
      </c>
      <c r="M38" s="265">
        <f t="shared" si="1"/>
        <v>44592</v>
      </c>
      <c r="N38" s="266">
        <f t="shared" si="2"/>
        <v>44651</v>
      </c>
      <c r="O38" s="267">
        <f t="shared" si="3"/>
        <v>3</v>
      </c>
      <c r="P38" s="267">
        <f t="shared" si="4"/>
        <v>45000</v>
      </c>
    </row>
    <row r="39" spans="1:17" x14ac:dyDescent="0.2">
      <c r="A39" s="260">
        <v>44168</v>
      </c>
      <c r="B39" s="261" t="s">
        <v>356</v>
      </c>
      <c r="C39" s="262" t="s">
        <v>347</v>
      </c>
      <c r="D39" s="262" t="s">
        <v>348</v>
      </c>
      <c r="E39" s="262" t="s">
        <v>353</v>
      </c>
      <c r="F39" s="262">
        <v>2022</v>
      </c>
      <c r="G39" s="262" t="s">
        <v>355</v>
      </c>
      <c r="H39" s="263">
        <v>10000</v>
      </c>
      <c r="I39" s="262" t="s">
        <v>351</v>
      </c>
      <c r="J39" s="264">
        <v>42</v>
      </c>
      <c r="K39" s="264">
        <v>47.5</v>
      </c>
      <c r="L39" s="264">
        <v>0</v>
      </c>
      <c r="M39" s="265">
        <f t="shared" si="1"/>
        <v>44592</v>
      </c>
      <c r="N39" s="266">
        <f t="shared" si="2"/>
        <v>44651</v>
      </c>
      <c r="O39" s="267">
        <f t="shared" si="3"/>
        <v>3</v>
      </c>
      <c r="P39" s="267">
        <f t="shared" si="4"/>
        <v>30000</v>
      </c>
    </row>
    <row r="40" spans="1:17" x14ac:dyDescent="0.2">
      <c r="A40" s="260">
        <v>44168</v>
      </c>
      <c r="B40" s="261" t="s">
        <v>356</v>
      </c>
      <c r="C40" s="262" t="s">
        <v>347</v>
      </c>
      <c r="D40" s="262" t="s">
        <v>348</v>
      </c>
      <c r="E40" s="262" t="s">
        <v>353</v>
      </c>
      <c r="F40" s="262">
        <v>2021</v>
      </c>
      <c r="G40" s="262" t="s">
        <v>352</v>
      </c>
      <c r="H40" s="263">
        <v>10000</v>
      </c>
      <c r="I40" s="262" t="s">
        <v>351</v>
      </c>
      <c r="J40" s="264">
        <v>42</v>
      </c>
      <c r="K40" s="264">
        <v>47.5</v>
      </c>
      <c r="L40" s="264">
        <v>0</v>
      </c>
      <c r="M40" s="265">
        <f t="shared" si="1"/>
        <v>44316</v>
      </c>
      <c r="N40" s="266">
        <f t="shared" si="2"/>
        <v>44561</v>
      </c>
      <c r="O40" s="267">
        <f t="shared" si="3"/>
        <v>9</v>
      </c>
      <c r="P40" s="267">
        <f t="shared" si="4"/>
        <v>90000</v>
      </c>
    </row>
    <row r="41" spans="1:17" x14ac:dyDescent="0.2">
      <c r="A41" s="260">
        <v>44159</v>
      </c>
      <c r="B41" s="261" t="s">
        <v>346</v>
      </c>
      <c r="C41" s="262" t="s">
        <v>347</v>
      </c>
      <c r="D41" s="262" t="s">
        <v>348</v>
      </c>
      <c r="E41" s="262" t="s">
        <v>353</v>
      </c>
      <c r="F41" s="262">
        <v>2022</v>
      </c>
      <c r="G41" s="262" t="s">
        <v>350</v>
      </c>
      <c r="H41" s="263">
        <v>3000</v>
      </c>
      <c r="I41" s="262" t="s">
        <v>351</v>
      </c>
      <c r="J41" s="264">
        <v>40</v>
      </c>
      <c r="K41" s="264">
        <v>48.1</v>
      </c>
      <c r="L41" s="264">
        <v>0</v>
      </c>
      <c r="M41" s="265">
        <f t="shared" si="1"/>
        <v>44592</v>
      </c>
      <c r="N41" s="266">
        <f t="shared" si="2"/>
        <v>44926</v>
      </c>
      <c r="O41" s="267">
        <f t="shared" si="3"/>
        <v>12</v>
      </c>
      <c r="P41" s="267">
        <f t="shared" si="4"/>
        <v>36000</v>
      </c>
    </row>
    <row r="42" spans="1:17" x14ac:dyDescent="0.2">
      <c r="A42" s="260">
        <v>44159</v>
      </c>
      <c r="B42" s="261" t="s">
        <v>346</v>
      </c>
      <c r="C42" s="262" t="s">
        <v>347</v>
      </c>
      <c r="D42" s="262" t="s">
        <v>348</v>
      </c>
      <c r="E42" s="262" t="s">
        <v>353</v>
      </c>
      <c r="F42" s="262">
        <v>2023</v>
      </c>
      <c r="G42" s="262" t="s">
        <v>350</v>
      </c>
      <c r="H42" s="263">
        <v>3000</v>
      </c>
      <c r="I42" s="262" t="s">
        <v>351</v>
      </c>
      <c r="J42" s="264">
        <v>40</v>
      </c>
      <c r="K42" s="264">
        <v>47.55</v>
      </c>
      <c r="L42" s="264">
        <v>0</v>
      </c>
      <c r="M42" s="265">
        <f t="shared" si="1"/>
        <v>44957</v>
      </c>
      <c r="N42" s="266">
        <f t="shared" si="2"/>
        <v>45291</v>
      </c>
      <c r="O42" s="267">
        <f t="shared" si="3"/>
        <v>12</v>
      </c>
      <c r="P42" s="267">
        <f t="shared" si="4"/>
        <v>36000</v>
      </c>
    </row>
    <row r="43" spans="1:17" x14ac:dyDescent="0.2">
      <c r="A43" s="260">
        <v>44158</v>
      </c>
      <c r="B43" s="261" t="s">
        <v>346</v>
      </c>
      <c r="C43" s="262" t="s">
        <v>347</v>
      </c>
      <c r="D43" s="262" t="s">
        <v>348</v>
      </c>
      <c r="E43" s="262" t="s">
        <v>353</v>
      </c>
      <c r="F43" s="262">
        <v>2023</v>
      </c>
      <c r="G43" s="262" t="s">
        <v>350</v>
      </c>
      <c r="H43" s="263">
        <v>4000</v>
      </c>
      <c r="I43" s="262" t="s">
        <v>351</v>
      </c>
      <c r="J43" s="264">
        <v>40</v>
      </c>
      <c r="K43" s="264">
        <v>46.35</v>
      </c>
      <c r="L43" s="264">
        <v>0</v>
      </c>
      <c r="M43" s="265">
        <f t="shared" si="1"/>
        <v>44957</v>
      </c>
      <c r="N43" s="266">
        <f t="shared" si="2"/>
        <v>45291</v>
      </c>
      <c r="O43" s="267">
        <f t="shared" si="3"/>
        <v>12</v>
      </c>
      <c r="P43" s="267">
        <f t="shared" si="4"/>
        <v>48000</v>
      </c>
    </row>
    <row r="44" spans="1:17" x14ac:dyDescent="0.2">
      <c r="A44" s="260">
        <v>44158</v>
      </c>
      <c r="B44" s="261" t="s">
        <v>346</v>
      </c>
      <c r="C44" s="262" t="s">
        <v>347</v>
      </c>
      <c r="D44" s="262" t="s">
        <v>348</v>
      </c>
      <c r="E44" s="262" t="s">
        <v>353</v>
      </c>
      <c r="F44" s="262">
        <v>2022</v>
      </c>
      <c r="G44" s="262" t="s">
        <v>350</v>
      </c>
      <c r="H44" s="263">
        <v>4000</v>
      </c>
      <c r="I44" s="262" t="s">
        <v>351</v>
      </c>
      <c r="J44" s="264">
        <v>40</v>
      </c>
      <c r="K44" s="264">
        <v>46.3</v>
      </c>
      <c r="L44" s="264">
        <v>0</v>
      </c>
      <c r="M44" s="265">
        <f t="shared" si="1"/>
        <v>44592</v>
      </c>
      <c r="N44" s="266">
        <f t="shared" si="2"/>
        <v>44926</v>
      </c>
      <c r="O44" s="267">
        <f t="shared" si="3"/>
        <v>12</v>
      </c>
      <c r="P44" s="267">
        <f t="shared" si="4"/>
        <v>48000</v>
      </c>
    </row>
    <row r="45" spans="1:17" x14ac:dyDescent="0.2">
      <c r="A45" s="260">
        <v>44158</v>
      </c>
      <c r="B45" s="261" t="s">
        <v>346</v>
      </c>
      <c r="C45" s="262" t="s">
        <v>347</v>
      </c>
      <c r="D45" s="262" t="s">
        <v>348</v>
      </c>
      <c r="E45" s="262" t="s">
        <v>353</v>
      </c>
      <c r="F45" s="262">
        <v>2021</v>
      </c>
      <c r="G45" s="262" t="s">
        <v>359</v>
      </c>
      <c r="H45" s="263">
        <v>4000</v>
      </c>
      <c r="I45" s="262" t="s">
        <v>351</v>
      </c>
      <c r="J45" s="264">
        <v>40</v>
      </c>
      <c r="K45" s="264">
        <v>46.45</v>
      </c>
      <c r="L45" s="264">
        <v>0</v>
      </c>
      <c r="M45" s="265">
        <f t="shared" si="1"/>
        <v>44408</v>
      </c>
      <c r="N45" s="266">
        <f t="shared" si="2"/>
        <v>44561</v>
      </c>
      <c r="O45" s="267">
        <f t="shared" si="3"/>
        <v>6</v>
      </c>
      <c r="P45" s="267">
        <f t="shared" si="4"/>
        <v>24000</v>
      </c>
    </row>
    <row r="46" spans="1:17" x14ac:dyDescent="0.2">
      <c r="A46" s="260">
        <v>44153</v>
      </c>
      <c r="B46" s="261" t="s">
        <v>346</v>
      </c>
      <c r="C46" s="262" t="s">
        <v>347</v>
      </c>
      <c r="D46" s="262" t="s">
        <v>348</v>
      </c>
      <c r="E46" s="262" t="s">
        <v>353</v>
      </c>
      <c r="F46" s="262">
        <v>2023</v>
      </c>
      <c r="G46" s="262" t="s">
        <v>350</v>
      </c>
      <c r="H46" s="263">
        <v>3000</v>
      </c>
      <c r="I46" s="262" t="s">
        <v>351</v>
      </c>
      <c r="J46" s="264">
        <v>40</v>
      </c>
      <c r="K46" s="264">
        <v>46.6</v>
      </c>
      <c r="L46" s="264">
        <v>0</v>
      </c>
      <c r="M46" s="265">
        <f t="shared" si="1"/>
        <v>44957</v>
      </c>
      <c r="N46" s="266">
        <f t="shared" si="2"/>
        <v>45291</v>
      </c>
      <c r="O46" s="267">
        <f t="shared" si="3"/>
        <v>12</v>
      </c>
      <c r="P46" s="267">
        <f t="shared" si="4"/>
        <v>36000</v>
      </c>
    </row>
    <row r="47" spans="1:17" x14ac:dyDescent="0.2">
      <c r="A47" s="260">
        <v>44153</v>
      </c>
      <c r="B47" s="261" t="s">
        <v>346</v>
      </c>
      <c r="C47" s="262" t="s">
        <v>347</v>
      </c>
      <c r="D47" s="262" t="s">
        <v>348</v>
      </c>
      <c r="E47" s="262" t="s">
        <v>353</v>
      </c>
      <c r="F47" s="262">
        <v>2022</v>
      </c>
      <c r="G47" s="262" t="s">
        <v>350</v>
      </c>
      <c r="H47" s="263">
        <v>3000</v>
      </c>
      <c r="I47" s="262" t="s">
        <v>351</v>
      </c>
      <c r="J47" s="264">
        <v>40</v>
      </c>
      <c r="K47" s="264">
        <v>46.35</v>
      </c>
      <c r="L47" s="264">
        <v>0</v>
      </c>
      <c r="M47" s="265">
        <f t="shared" si="1"/>
        <v>44592</v>
      </c>
      <c r="N47" s="266">
        <f t="shared" si="2"/>
        <v>44926</v>
      </c>
      <c r="O47" s="267">
        <f t="shared" si="3"/>
        <v>12</v>
      </c>
      <c r="P47" s="267">
        <f t="shared" si="4"/>
        <v>36000</v>
      </c>
    </row>
    <row r="48" spans="1:17" x14ac:dyDescent="0.2">
      <c r="A48" s="260">
        <v>44144</v>
      </c>
      <c r="B48" s="261" t="s">
        <v>346</v>
      </c>
      <c r="C48" s="262" t="s">
        <v>347</v>
      </c>
      <c r="D48" s="262" t="s">
        <v>348</v>
      </c>
      <c r="E48" s="262" t="s">
        <v>353</v>
      </c>
      <c r="F48" s="262">
        <v>2022</v>
      </c>
      <c r="G48" s="262" t="s">
        <v>350</v>
      </c>
      <c r="H48" s="263">
        <v>2000</v>
      </c>
      <c r="I48" s="262" t="s">
        <v>351</v>
      </c>
      <c r="J48" s="264">
        <v>40</v>
      </c>
      <c r="K48" s="264">
        <v>45.55</v>
      </c>
      <c r="L48" s="264">
        <v>0</v>
      </c>
      <c r="M48" s="265">
        <f t="shared" si="1"/>
        <v>44592</v>
      </c>
      <c r="N48" s="266">
        <f t="shared" si="2"/>
        <v>44926</v>
      </c>
      <c r="O48" s="267">
        <f t="shared" si="3"/>
        <v>12</v>
      </c>
      <c r="P48" s="267">
        <f t="shared" si="4"/>
        <v>24000</v>
      </c>
      <c r="Q48" s="268"/>
    </row>
    <row r="49" spans="1:17" x14ac:dyDescent="0.2">
      <c r="A49" s="260">
        <v>44144</v>
      </c>
      <c r="B49" s="261" t="s">
        <v>346</v>
      </c>
      <c r="C49" s="262" t="s">
        <v>347</v>
      </c>
      <c r="D49" s="262" t="s">
        <v>348</v>
      </c>
      <c r="E49" s="262" t="s">
        <v>353</v>
      </c>
      <c r="F49" s="262">
        <v>2023</v>
      </c>
      <c r="G49" s="262" t="s">
        <v>350</v>
      </c>
      <c r="H49" s="263">
        <v>5000</v>
      </c>
      <c r="I49" s="262" t="s">
        <v>351</v>
      </c>
      <c r="J49" s="264">
        <v>40</v>
      </c>
      <c r="K49" s="264">
        <v>46.25</v>
      </c>
      <c r="L49" s="264">
        <v>0</v>
      </c>
      <c r="M49" s="265">
        <f t="shared" si="1"/>
        <v>44957</v>
      </c>
      <c r="N49" s="266">
        <f t="shared" si="2"/>
        <v>45291</v>
      </c>
      <c r="O49" s="267">
        <f t="shared" si="3"/>
        <v>12</v>
      </c>
      <c r="P49" s="267">
        <f t="shared" si="4"/>
        <v>60000</v>
      </c>
    </row>
    <row r="50" spans="1:17" x14ac:dyDescent="0.2">
      <c r="A50" s="260">
        <v>44118</v>
      </c>
      <c r="B50" s="261" t="s">
        <v>356</v>
      </c>
      <c r="C50" s="262" t="s">
        <v>347</v>
      </c>
      <c r="D50" s="262" t="s">
        <v>348</v>
      </c>
      <c r="E50" s="262" t="s">
        <v>353</v>
      </c>
      <c r="F50" s="262">
        <v>2021</v>
      </c>
      <c r="G50" s="262" t="s">
        <v>359</v>
      </c>
      <c r="H50" s="263">
        <v>6000</v>
      </c>
      <c r="I50" s="262" t="s">
        <v>351</v>
      </c>
      <c r="J50" s="264">
        <v>40</v>
      </c>
      <c r="K50" s="264">
        <v>45.3</v>
      </c>
      <c r="L50" s="264">
        <v>0</v>
      </c>
      <c r="M50" s="265">
        <f t="shared" si="1"/>
        <v>44408</v>
      </c>
      <c r="N50" s="266">
        <f t="shared" si="2"/>
        <v>44561</v>
      </c>
      <c r="O50" s="267">
        <f t="shared" si="3"/>
        <v>6</v>
      </c>
      <c r="P50" s="267">
        <f t="shared" si="4"/>
        <v>36000</v>
      </c>
      <c r="Q50" s="268"/>
    </row>
    <row r="51" spans="1:17" x14ac:dyDescent="0.2">
      <c r="A51" s="260">
        <v>44113</v>
      </c>
      <c r="B51" s="703" t="s">
        <v>346</v>
      </c>
      <c r="C51" s="262" t="s">
        <v>360</v>
      </c>
      <c r="D51" s="262" t="s">
        <v>361</v>
      </c>
      <c r="E51" s="262" t="s">
        <v>349</v>
      </c>
      <c r="F51" s="262">
        <v>2021</v>
      </c>
      <c r="G51" s="262" t="s">
        <v>350</v>
      </c>
      <c r="H51" s="263">
        <v>252000</v>
      </c>
      <c r="I51" s="262" t="s">
        <v>362</v>
      </c>
      <c r="J51" s="264">
        <v>0.91700000000000004</v>
      </c>
      <c r="K51" s="264">
        <v>0</v>
      </c>
      <c r="L51" s="264">
        <v>0</v>
      </c>
      <c r="M51" s="265">
        <f t="shared" si="1"/>
        <v>44227</v>
      </c>
      <c r="N51" s="266">
        <f t="shared" si="2"/>
        <v>44561</v>
      </c>
      <c r="O51" s="267">
        <f t="shared" si="3"/>
        <v>12</v>
      </c>
      <c r="P51" s="267">
        <f t="shared" si="4"/>
        <v>3024000</v>
      </c>
    </row>
    <row r="52" spans="1:17" x14ac:dyDescent="0.2">
      <c r="A52" s="260">
        <v>44113</v>
      </c>
      <c r="B52" s="703" t="s">
        <v>346</v>
      </c>
      <c r="C52" s="262" t="s">
        <v>360</v>
      </c>
      <c r="D52" s="262" t="s">
        <v>361</v>
      </c>
      <c r="E52" s="262" t="s">
        <v>349</v>
      </c>
      <c r="F52" s="262">
        <v>2020</v>
      </c>
      <c r="G52" s="262" t="s">
        <v>363</v>
      </c>
      <c r="H52" s="263">
        <v>252000</v>
      </c>
      <c r="I52" s="262" t="s">
        <v>362</v>
      </c>
      <c r="J52" s="264">
        <v>0.91700000000000004</v>
      </c>
      <c r="K52" s="264">
        <v>0</v>
      </c>
      <c r="L52" s="264">
        <v>0</v>
      </c>
      <c r="M52" s="265">
        <f t="shared" si="1"/>
        <v>44135</v>
      </c>
      <c r="N52" s="266">
        <f t="shared" si="2"/>
        <v>44196</v>
      </c>
      <c r="O52" s="267">
        <f t="shared" si="3"/>
        <v>3</v>
      </c>
      <c r="P52" s="267">
        <f t="shared" si="4"/>
        <v>756000</v>
      </c>
      <c r="Q52" s="268"/>
    </row>
    <row r="53" spans="1:17" x14ac:dyDescent="0.2">
      <c r="A53" s="260">
        <v>44113</v>
      </c>
      <c r="B53" s="261" t="s">
        <v>346</v>
      </c>
      <c r="C53" s="262" t="s">
        <v>360</v>
      </c>
      <c r="D53" s="262" t="s">
        <v>364</v>
      </c>
      <c r="E53" s="262" t="s">
        <v>349</v>
      </c>
      <c r="F53" s="262">
        <v>2021</v>
      </c>
      <c r="G53" s="262" t="s">
        <v>350</v>
      </c>
      <c r="H53" s="263">
        <v>147000</v>
      </c>
      <c r="I53" s="262" t="s">
        <v>362</v>
      </c>
      <c r="J53" s="264">
        <v>0.50124999999999997</v>
      </c>
      <c r="K53" s="264">
        <v>0</v>
      </c>
      <c r="L53" s="264">
        <v>0</v>
      </c>
      <c r="M53" s="265">
        <f t="shared" si="1"/>
        <v>44227</v>
      </c>
      <c r="N53" s="266">
        <f t="shared" si="2"/>
        <v>44561</v>
      </c>
      <c r="O53" s="267">
        <f t="shared" si="3"/>
        <v>12</v>
      </c>
      <c r="P53" s="267">
        <f t="shared" si="4"/>
        <v>1764000</v>
      </c>
    </row>
    <row r="54" spans="1:17" x14ac:dyDescent="0.2">
      <c r="A54" s="260">
        <v>44113</v>
      </c>
      <c r="B54" s="261" t="s">
        <v>346</v>
      </c>
      <c r="C54" s="262" t="s">
        <v>360</v>
      </c>
      <c r="D54" s="262" t="s">
        <v>364</v>
      </c>
      <c r="E54" s="262" t="s">
        <v>349</v>
      </c>
      <c r="F54" s="262">
        <v>2020</v>
      </c>
      <c r="G54" s="262" t="s">
        <v>363</v>
      </c>
      <c r="H54" s="263">
        <v>147000</v>
      </c>
      <c r="I54" s="262" t="s">
        <v>362</v>
      </c>
      <c r="J54" s="264">
        <v>0.50124999999999997</v>
      </c>
      <c r="K54" s="264">
        <v>0</v>
      </c>
      <c r="L54" s="264">
        <v>0</v>
      </c>
      <c r="M54" s="265">
        <f t="shared" si="1"/>
        <v>44135</v>
      </c>
      <c r="N54" s="266">
        <f t="shared" si="2"/>
        <v>44196</v>
      </c>
      <c r="O54" s="267">
        <f t="shared" si="3"/>
        <v>3</v>
      </c>
      <c r="P54" s="267">
        <f t="shared" si="4"/>
        <v>441000</v>
      </c>
      <c r="Q54" s="268"/>
    </row>
    <row r="55" spans="1:17" x14ac:dyDescent="0.2">
      <c r="A55" s="260">
        <v>44113</v>
      </c>
      <c r="B55" s="261" t="s">
        <v>356</v>
      </c>
      <c r="C55" s="262" t="s">
        <v>347</v>
      </c>
      <c r="D55" s="262" t="s">
        <v>348</v>
      </c>
      <c r="E55" s="262" t="s">
        <v>353</v>
      </c>
      <c r="F55" s="262">
        <v>2021</v>
      </c>
      <c r="G55" s="262" t="s">
        <v>359</v>
      </c>
      <c r="H55" s="263">
        <v>6000</v>
      </c>
      <c r="I55" s="262" t="s">
        <v>351</v>
      </c>
      <c r="J55" s="264">
        <v>40</v>
      </c>
      <c r="K55" s="264">
        <v>45.9</v>
      </c>
      <c r="L55" s="264">
        <v>0</v>
      </c>
      <c r="M55" s="265">
        <f t="shared" si="1"/>
        <v>44408</v>
      </c>
      <c r="N55" s="266">
        <f t="shared" si="2"/>
        <v>44561</v>
      </c>
      <c r="O55" s="267">
        <f t="shared" si="3"/>
        <v>6</v>
      </c>
      <c r="P55" s="267">
        <f t="shared" si="4"/>
        <v>36000</v>
      </c>
    </row>
    <row r="56" spans="1:17" x14ac:dyDescent="0.2">
      <c r="A56" s="260">
        <v>44110</v>
      </c>
      <c r="B56" s="261" t="s">
        <v>346</v>
      </c>
      <c r="C56" s="262" t="s">
        <v>347</v>
      </c>
      <c r="D56" s="262" t="s">
        <v>348</v>
      </c>
      <c r="E56" s="262" t="s">
        <v>353</v>
      </c>
      <c r="F56" s="262">
        <v>2021</v>
      </c>
      <c r="G56" s="262" t="s">
        <v>355</v>
      </c>
      <c r="H56" s="263">
        <v>6000</v>
      </c>
      <c r="I56" s="262" t="s">
        <v>351</v>
      </c>
      <c r="J56" s="264">
        <v>38</v>
      </c>
      <c r="K56" s="264">
        <v>44.6</v>
      </c>
      <c r="L56" s="264">
        <v>0</v>
      </c>
      <c r="M56" s="265">
        <f t="shared" si="1"/>
        <v>44227</v>
      </c>
      <c r="N56" s="266">
        <f t="shared" si="2"/>
        <v>44286</v>
      </c>
      <c r="O56" s="267">
        <f t="shared" si="3"/>
        <v>3</v>
      </c>
      <c r="P56" s="267">
        <f t="shared" si="4"/>
        <v>18000</v>
      </c>
      <c r="Q56" s="268"/>
    </row>
    <row r="57" spans="1:17" x14ac:dyDescent="0.2">
      <c r="A57" s="260">
        <v>44110</v>
      </c>
      <c r="B57" s="261" t="s">
        <v>346</v>
      </c>
      <c r="C57" s="262" t="s">
        <v>347</v>
      </c>
      <c r="D57" s="262" t="s">
        <v>348</v>
      </c>
      <c r="E57" s="262" t="s">
        <v>353</v>
      </c>
      <c r="F57" s="262">
        <v>2021</v>
      </c>
      <c r="G57" s="262" t="s">
        <v>358</v>
      </c>
      <c r="H57" s="263">
        <v>3000</v>
      </c>
      <c r="I57" s="262" t="s">
        <v>351</v>
      </c>
      <c r="J57" s="264">
        <v>38</v>
      </c>
      <c r="K57" s="264">
        <v>46.15</v>
      </c>
      <c r="L57" s="264">
        <v>0</v>
      </c>
      <c r="M57" s="265">
        <f t="shared" si="1"/>
        <v>44316</v>
      </c>
      <c r="N57" s="266">
        <f t="shared" si="2"/>
        <v>44377</v>
      </c>
      <c r="O57" s="267">
        <f t="shared" si="3"/>
        <v>3</v>
      </c>
      <c r="P57" s="267">
        <f t="shared" si="4"/>
        <v>9000</v>
      </c>
    </row>
    <row r="58" spans="1:17" x14ac:dyDescent="0.2">
      <c r="A58" s="260">
        <v>44091</v>
      </c>
      <c r="B58" s="261" t="s">
        <v>356</v>
      </c>
      <c r="C58" s="262" t="s">
        <v>347</v>
      </c>
      <c r="D58" s="262" t="s">
        <v>348</v>
      </c>
      <c r="E58" s="262" t="s">
        <v>349</v>
      </c>
      <c r="F58" s="262">
        <v>2021</v>
      </c>
      <c r="G58" s="262" t="s">
        <v>365</v>
      </c>
      <c r="H58" s="263">
        <v>9000</v>
      </c>
      <c r="I58" s="262" t="s">
        <v>351</v>
      </c>
      <c r="J58" s="264">
        <v>43.6</v>
      </c>
      <c r="K58" s="264">
        <v>0</v>
      </c>
      <c r="L58" s="264">
        <v>0</v>
      </c>
      <c r="M58" s="265">
        <f t="shared" si="1"/>
        <v>44530</v>
      </c>
      <c r="N58" s="266">
        <f t="shared" si="2"/>
        <v>44561</v>
      </c>
      <c r="O58" s="267">
        <f t="shared" si="3"/>
        <v>2</v>
      </c>
      <c r="P58" s="267">
        <f t="shared" si="4"/>
        <v>18000</v>
      </c>
    </row>
    <row r="59" spans="1:17" x14ac:dyDescent="0.2">
      <c r="A59" s="260">
        <v>44091</v>
      </c>
      <c r="B59" s="261" t="s">
        <v>356</v>
      </c>
      <c r="C59" s="262" t="s">
        <v>347</v>
      </c>
      <c r="D59" s="262" t="s">
        <v>348</v>
      </c>
      <c r="E59" s="262" t="s">
        <v>349</v>
      </c>
      <c r="F59" s="262">
        <v>2021</v>
      </c>
      <c r="G59" s="262" t="s">
        <v>366</v>
      </c>
      <c r="H59" s="263">
        <v>10000</v>
      </c>
      <c r="I59" s="262" t="s">
        <v>351</v>
      </c>
      <c r="J59" s="264">
        <v>43.6</v>
      </c>
      <c r="K59" s="264">
        <v>0</v>
      </c>
      <c r="L59" s="264">
        <v>0</v>
      </c>
      <c r="M59" s="265">
        <f t="shared" si="1"/>
        <v>44500</v>
      </c>
      <c r="N59" s="266">
        <f t="shared" si="2"/>
        <v>44500</v>
      </c>
      <c r="O59" s="267">
        <f t="shared" si="3"/>
        <v>1</v>
      </c>
      <c r="P59" s="267">
        <f t="shared" si="4"/>
        <v>10000</v>
      </c>
    </row>
    <row r="60" spans="1:17" x14ac:dyDescent="0.2">
      <c r="A60" s="260">
        <v>44091</v>
      </c>
      <c r="B60" s="261" t="s">
        <v>356</v>
      </c>
      <c r="C60" s="262" t="s">
        <v>347</v>
      </c>
      <c r="D60" s="262" t="s">
        <v>348</v>
      </c>
      <c r="E60" s="262" t="s">
        <v>349</v>
      </c>
      <c r="F60" s="262">
        <v>2021</v>
      </c>
      <c r="G60" s="262" t="s">
        <v>367</v>
      </c>
      <c r="H60" s="263">
        <v>12000</v>
      </c>
      <c r="I60" s="262" t="s">
        <v>351</v>
      </c>
      <c r="J60" s="264">
        <v>43.6</v>
      </c>
      <c r="K60" s="264">
        <v>0</v>
      </c>
      <c r="L60" s="264">
        <v>0</v>
      </c>
      <c r="M60" s="265">
        <f t="shared" si="1"/>
        <v>44469</v>
      </c>
      <c r="N60" s="266">
        <f t="shared" si="2"/>
        <v>44469</v>
      </c>
      <c r="O60" s="267">
        <f t="shared" si="3"/>
        <v>1</v>
      </c>
      <c r="P60" s="267">
        <f t="shared" si="4"/>
        <v>12000</v>
      </c>
    </row>
    <row r="61" spans="1:17" x14ac:dyDescent="0.2">
      <c r="A61" s="260">
        <v>44091</v>
      </c>
      <c r="B61" s="261" t="s">
        <v>356</v>
      </c>
      <c r="C61" s="262" t="s">
        <v>347</v>
      </c>
      <c r="D61" s="262" t="s">
        <v>348</v>
      </c>
      <c r="E61" s="262" t="s">
        <v>349</v>
      </c>
      <c r="F61" s="262">
        <v>2021</v>
      </c>
      <c r="G61" s="262" t="s">
        <v>368</v>
      </c>
      <c r="H61" s="263">
        <v>13000</v>
      </c>
      <c r="I61" s="262" t="s">
        <v>351</v>
      </c>
      <c r="J61" s="264">
        <v>43.6</v>
      </c>
      <c r="K61" s="264">
        <v>0</v>
      </c>
      <c r="L61" s="264">
        <v>0</v>
      </c>
      <c r="M61" s="265">
        <f t="shared" si="1"/>
        <v>44408</v>
      </c>
      <c r="N61" s="266">
        <f t="shared" si="2"/>
        <v>44439</v>
      </c>
      <c r="O61" s="267">
        <f t="shared" si="3"/>
        <v>2</v>
      </c>
      <c r="P61" s="267">
        <f t="shared" si="4"/>
        <v>26000</v>
      </c>
    </row>
    <row r="62" spans="1:17" x14ac:dyDescent="0.2">
      <c r="A62" s="260">
        <v>44091</v>
      </c>
      <c r="B62" s="261" t="s">
        <v>356</v>
      </c>
      <c r="C62" s="262" t="s">
        <v>347</v>
      </c>
      <c r="D62" s="262" t="s">
        <v>348</v>
      </c>
      <c r="E62" s="262" t="s">
        <v>349</v>
      </c>
      <c r="F62" s="262">
        <v>2021</v>
      </c>
      <c r="G62" s="262" t="s">
        <v>369</v>
      </c>
      <c r="H62" s="263">
        <v>2000</v>
      </c>
      <c r="I62" s="262" t="s">
        <v>351</v>
      </c>
      <c r="J62" s="264">
        <v>43.6</v>
      </c>
      <c r="K62" s="264">
        <v>0</v>
      </c>
      <c r="L62" s="264">
        <v>0</v>
      </c>
      <c r="M62" s="265">
        <f t="shared" si="1"/>
        <v>44377</v>
      </c>
      <c r="N62" s="266">
        <f t="shared" si="2"/>
        <v>44377</v>
      </c>
      <c r="O62" s="267">
        <f t="shared" si="3"/>
        <v>1</v>
      </c>
      <c r="P62" s="267">
        <f t="shared" si="4"/>
        <v>2000</v>
      </c>
    </row>
    <row r="63" spans="1:17" x14ac:dyDescent="0.2">
      <c r="A63" s="260">
        <v>44091</v>
      </c>
      <c r="B63" s="261" t="s">
        <v>356</v>
      </c>
      <c r="C63" s="262" t="s">
        <v>347</v>
      </c>
      <c r="D63" s="262" t="s">
        <v>348</v>
      </c>
      <c r="E63" s="262" t="s">
        <v>349</v>
      </c>
      <c r="F63" s="262">
        <v>2021</v>
      </c>
      <c r="G63" s="262" t="s">
        <v>370</v>
      </c>
      <c r="H63" s="263">
        <v>3000</v>
      </c>
      <c r="I63" s="262" t="s">
        <v>351</v>
      </c>
      <c r="J63" s="264">
        <v>43.6</v>
      </c>
      <c r="K63" s="264">
        <v>0</v>
      </c>
      <c r="L63" s="264">
        <v>0</v>
      </c>
      <c r="M63" s="265">
        <f t="shared" si="1"/>
        <v>44347</v>
      </c>
      <c r="N63" s="266">
        <f t="shared" si="2"/>
        <v>44347</v>
      </c>
      <c r="O63" s="267">
        <f t="shared" si="3"/>
        <v>1</v>
      </c>
      <c r="P63" s="267">
        <f t="shared" si="4"/>
        <v>3000</v>
      </c>
    </row>
    <row r="64" spans="1:17" x14ac:dyDescent="0.2">
      <c r="A64" s="260">
        <v>44091</v>
      </c>
      <c r="B64" s="261" t="s">
        <v>356</v>
      </c>
      <c r="C64" s="262" t="s">
        <v>347</v>
      </c>
      <c r="D64" s="262" t="s">
        <v>348</v>
      </c>
      <c r="E64" s="262" t="s">
        <v>349</v>
      </c>
      <c r="F64" s="262">
        <v>2021</v>
      </c>
      <c r="G64" s="262" t="s">
        <v>371</v>
      </c>
      <c r="H64" s="263">
        <v>5000</v>
      </c>
      <c r="I64" s="262" t="s">
        <v>351</v>
      </c>
      <c r="J64" s="264">
        <v>43.6</v>
      </c>
      <c r="K64" s="264">
        <v>0</v>
      </c>
      <c r="L64" s="264">
        <v>0</v>
      </c>
      <c r="M64" s="265">
        <f t="shared" si="1"/>
        <v>44316</v>
      </c>
      <c r="N64" s="266">
        <f t="shared" si="2"/>
        <v>44316</v>
      </c>
      <c r="O64" s="267">
        <f t="shared" si="3"/>
        <v>1</v>
      </c>
      <c r="P64" s="267">
        <f t="shared" si="4"/>
        <v>5000</v>
      </c>
    </row>
    <row r="65" spans="1:16" x14ac:dyDescent="0.2">
      <c r="A65" s="260">
        <v>44091</v>
      </c>
      <c r="B65" s="261" t="s">
        <v>356</v>
      </c>
      <c r="C65" s="262" t="s">
        <v>347</v>
      </c>
      <c r="D65" s="262" t="s">
        <v>348</v>
      </c>
      <c r="E65" s="262" t="s">
        <v>349</v>
      </c>
      <c r="F65" s="262">
        <v>2021</v>
      </c>
      <c r="G65" s="262" t="s">
        <v>372</v>
      </c>
      <c r="H65" s="263">
        <v>5000</v>
      </c>
      <c r="I65" s="262" t="s">
        <v>351</v>
      </c>
      <c r="J65" s="264">
        <v>43.6</v>
      </c>
      <c r="K65" s="264">
        <v>0</v>
      </c>
      <c r="L65" s="264">
        <v>0</v>
      </c>
      <c r="M65" s="265">
        <f t="shared" si="1"/>
        <v>44255</v>
      </c>
      <c r="N65" s="266">
        <f t="shared" si="2"/>
        <v>44255</v>
      </c>
      <c r="O65" s="267">
        <f t="shared" si="3"/>
        <v>1</v>
      </c>
      <c r="P65" s="267">
        <f t="shared" si="4"/>
        <v>5000</v>
      </c>
    </row>
    <row r="66" spans="1:16" x14ac:dyDescent="0.2">
      <c r="A66" s="260">
        <v>44090</v>
      </c>
      <c r="B66" s="261" t="s">
        <v>356</v>
      </c>
      <c r="C66" s="262" t="s">
        <v>347</v>
      </c>
      <c r="D66" s="262" t="s">
        <v>348</v>
      </c>
      <c r="E66" s="262" t="s">
        <v>349</v>
      </c>
      <c r="F66" s="262">
        <v>2021</v>
      </c>
      <c r="G66" s="262" t="s">
        <v>359</v>
      </c>
      <c r="H66" s="263">
        <v>8000</v>
      </c>
      <c r="I66" s="262" t="s">
        <v>351</v>
      </c>
      <c r="J66" s="264">
        <v>42.6</v>
      </c>
      <c r="K66" s="264">
        <v>0</v>
      </c>
      <c r="L66" s="264">
        <v>0</v>
      </c>
      <c r="M66" s="265">
        <f t="shared" si="1"/>
        <v>44408</v>
      </c>
      <c r="N66" s="266">
        <f t="shared" si="2"/>
        <v>44561</v>
      </c>
      <c r="O66" s="267">
        <f t="shared" si="3"/>
        <v>6</v>
      </c>
      <c r="P66" s="267">
        <f t="shared" si="4"/>
        <v>48000</v>
      </c>
    </row>
    <row r="67" spans="1:16" x14ac:dyDescent="0.2">
      <c r="A67" s="260">
        <v>44090</v>
      </c>
      <c r="B67" s="261" t="s">
        <v>356</v>
      </c>
      <c r="C67" s="262" t="s">
        <v>347</v>
      </c>
      <c r="D67" s="262" t="s">
        <v>348</v>
      </c>
      <c r="E67" s="262" t="s">
        <v>349</v>
      </c>
      <c r="F67" s="262">
        <v>2021</v>
      </c>
      <c r="G67" s="262" t="s">
        <v>358</v>
      </c>
      <c r="H67" s="263">
        <v>10000</v>
      </c>
      <c r="I67" s="262" t="s">
        <v>351</v>
      </c>
      <c r="J67" s="264">
        <v>42.6</v>
      </c>
      <c r="K67" s="264">
        <v>0</v>
      </c>
      <c r="L67" s="264">
        <v>0</v>
      </c>
      <c r="M67" s="265">
        <f t="shared" si="1"/>
        <v>44316</v>
      </c>
      <c r="N67" s="266">
        <f t="shared" si="2"/>
        <v>44377</v>
      </c>
      <c r="O67" s="267">
        <f t="shared" si="3"/>
        <v>3</v>
      </c>
      <c r="P67" s="267">
        <f t="shared" si="4"/>
        <v>30000</v>
      </c>
    </row>
    <row r="68" spans="1:16" x14ac:dyDescent="0.2">
      <c r="A68" s="260">
        <v>44090</v>
      </c>
      <c r="B68" s="261" t="s">
        <v>356</v>
      </c>
      <c r="C68" s="262" t="s">
        <v>347</v>
      </c>
      <c r="D68" s="262" t="s">
        <v>348</v>
      </c>
      <c r="E68" s="262" t="s">
        <v>349</v>
      </c>
      <c r="F68" s="262">
        <v>2021</v>
      </c>
      <c r="G68" s="262" t="s">
        <v>355</v>
      </c>
      <c r="H68" s="263">
        <v>15000</v>
      </c>
      <c r="I68" s="262" t="s">
        <v>351</v>
      </c>
      <c r="J68" s="264">
        <v>42.6</v>
      </c>
      <c r="K68" s="264">
        <v>0</v>
      </c>
      <c r="L68" s="264">
        <v>0</v>
      </c>
      <c r="M68" s="265">
        <f t="shared" si="1"/>
        <v>44227</v>
      </c>
      <c r="N68" s="266">
        <f t="shared" si="2"/>
        <v>44286</v>
      </c>
      <c r="O68" s="267">
        <f t="shared" si="3"/>
        <v>3</v>
      </c>
      <c r="P68" s="267">
        <f t="shared" si="4"/>
        <v>45000</v>
      </c>
    </row>
    <row r="69" spans="1:16" x14ac:dyDescent="0.2">
      <c r="A69" s="260">
        <v>44088</v>
      </c>
      <c r="B69" s="261" t="s">
        <v>356</v>
      </c>
      <c r="C69" s="262" t="s">
        <v>360</v>
      </c>
      <c r="D69" s="262" t="s">
        <v>373</v>
      </c>
      <c r="E69" s="262" t="s">
        <v>349</v>
      </c>
      <c r="F69" s="262">
        <v>2021</v>
      </c>
      <c r="G69" s="262" t="s">
        <v>363</v>
      </c>
      <c r="H69" s="263">
        <v>294000</v>
      </c>
      <c r="I69" s="262" t="s">
        <v>362</v>
      </c>
      <c r="J69" s="264">
        <v>0.22</v>
      </c>
      <c r="K69" s="264">
        <v>0</v>
      </c>
      <c r="L69" s="264">
        <v>0</v>
      </c>
      <c r="M69" s="265">
        <f t="shared" si="1"/>
        <v>44500</v>
      </c>
      <c r="N69" s="266">
        <f t="shared" si="2"/>
        <v>44561</v>
      </c>
      <c r="O69" s="267">
        <f t="shared" si="3"/>
        <v>3</v>
      </c>
      <c r="P69" s="267">
        <f t="shared" si="4"/>
        <v>882000</v>
      </c>
    </row>
    <row r="70" spans="1:16" x14ac:dyDescent="0.2">
      <c r="A70" s="260">
        <v>44088</v>
      </c>
      <c r="B70" s="261" t="s">
        <v>356</v>
      </c>
      <c r="C70" s="262" t="s">
        <v>360</v>
      </c>
      <c r="D70" s="262" t="s">
        <v>373</v>
      </c>
      <c r="E70" s="262" t="s">
        <v>349</v>
      </c>
      <c r="F70" s="262">
        <v>2021</v>
      </c>
      <c r="G70" s="262" t="s">
        <v>357</v>
      </c>
      <c r="H70" s="263">
        <v>420000</v>
      </c>
      <c r="I70" s="262" t="s">
        <v>362</v>
      </c>
      <c r="J70" s="264">
        <v>0.22</v>
      </c>
      <c r="K70" s="264">
        <v>0</v>
      </c>
      <c r="L70" s="264">
        <v>0</v>
      </c>
      <c r="M70" s="265">
        <f t="shared" si="1"/>
        <v>44408</v>
      </c>
      <c r="N70" s="266">
        <f t="shared" si="2"/>
        <v>44469</v>
      </c>
      <c r="O70" s="267">
        <f t="shared" si="3"/>
        <v>3</v>
      </c>
      <c r="P70" s="267">
        <f t="shared" si="4"/>
        <v>1260000</v>
      </c>
    </row>
    <row r="71" spans="1:16" x14ac:dyDescent="0.2">
      <c r="A71" s="260">
        <v>44088</v>
      </c>
      <c r="B71" s="261" t="s">
        <v>356</v>
      </c>
      <c r="C71" s="262" t="s">
        <v>360</v>
      </c>
      <c r="D71" s="262" t="s">
        <v>373</v>
      </c>
      <c r="E71" s="262" t="s">
        <v>349</v>
      </c>
      <c r="F71" s="262">
        <v>2021</v>
      </c>
      <c r="G71" s="262" t="s">
        <v>358</v>
      </c>
      <c r="H71" s="263">
        <v>84000</v>
      </c>
      <c r="I71" s="262" t="s">
        <v>362</v>
      </c>
      <c r="J71" s="264">
        <v>0.22</v>
      </c>
      <c r="K71" s="264">
        <v>0</v>
      </c>
      <c r="L71" s="264">
        <v>0</v>
      </c>
      <c r="M71" s="265">
        <f t="shared" ref="M71:M139" si="5">+EOMONTH(LEFT($G71,FIND(" -",$G71)-1)&amp;"-"&amp;$F71,IF($C71="Oil",0,0))</f>
        <v>44316</v>
      </c>
      <c r="N71" s="266">
        <f t="shared" ref="N71:N139" si="6">+EOMONTH(RIGHT($G71,FIND("- ",$G71)-2)&amp;"-"&amp;$F71,IF($C71="Oil",0,0))</f>
        <v>44377</v>
      </c>
      <c r="O71" s="267">
        <f t="shared" ref="O71:O134" si="7">+ROUND((N71-M71)/30.4+1,0)</f>
        <v>3</v>
      </c>
      <c r="P71" s="267">
        <f t="shared" ref="P71:P134" si="8">+O71*H71</f>
        <v>252000</v>
      </c>
    </row>
    <row r="72" spans="1:16" x14ac:dyDescent="0.2">
      <c r="A72" s="260">
        <v>44088</v>
      </c>
      <c r="B72" s="261" t="s">
        <v>356</v>
      </c>
      <c r="C72" s="262" t="s">
        <v>360</v>
      </c>
      <c r="D72" s="262" t="s">
        <v>373</v>
      </c>
      <c r="E72" s="262" t="s">
        <v>349</v>
      </c>
      <c r="F72" s="262">
        <v>2021</v>
      </c>
      <c r="G72" s="262" t="s">
        <v>355</v>
      </c>
      <c r="H72" s="263">
        <v>126000</v>
      </c>
      <c r="I72" s="262" t="s">
        <v>362</v>
      </c>
      <c r="J72" s="264">
        <v>0.22</v>
      </c>
      <c r="K72" s="264">
        <v>0</v>
      </c>
      <c r="L72" s="264">
        <v>0</v>
      </c>
      <c r="M72" s="265">
        <f t="shared" si="5"/>
        <v>44227</v>
      </c>
      <c r="N72" s="266">
        <f t="shared" si="6"/>
        <v>44286</v>
      </c>
      <c r="O72" s="267">
        <f t="shared" si="7"/>
        <v>3</v>
      </c>
      <c r="P72" s="267">
        <f t="shared" si="8"/>
        <v>378000</v>
      </c>
    </row>
    <row r="73" spans="1:16" x14ac:dyDescent="0.2">
      <c r="A73" s="260">
        <v>44088</v>
      </c>
      <c r="B73" s="261" t="s">
        <v>356</v>
      </c>
      <c r="C73" s="262" t="s">
        <v>360</v>
      </c>
      <c r="D73" s="262" t="s">
        <v>364</v>
      </c>
      <c r="E73" s="262" t="s">
        <v>349</v>
      </c>
      <c r="F73" s="262">
        <v>2021</v>
      </c>
      <c r="G73" s="262" t="s">
        <v>359</v>
      </c>
      <c r="H73" s="263">
        <v>294000</v>
      </c>
      <c r="I73" s="262" t="s">
        <v>362</v>
      </c>
      <c r="J73" s="264">
        <v>0.47249999999999998</v>
      </c>
      <c r="K73" s="264">
        <v>0</v>
      </c>
      <c r="L73" s="264">
        <v>0</v>
      </c>
      <c r="M73" s="265">
        <f t="shared" si="5"/>
        <v>44408</v>
      </c>
      <c r="N73" s="266">
        <f t="shared" si="6"/>
        <v>44561</v>
      </c>
      <c r="O73" s="267">
        <f t="shared" si="7"/>
        <v>6</v>
      </c>
      <c r="P73" s="267">
        <f t="shared" si="8"/>
        <v>1764000</v>
      </c>
    </row>
    <row r="74" spans="1:16" x14ac:dyDescent="0.2">
      <c r="A74" s="260">
        <v>44088</v>
      </c>
      <c r="B74" s="261" t="s">
        <v>356</v>
      </c>
      <c r="C74" s="262" t="s">
        <v>360</v>
      </c>
      <c r="D74" s="262" t="s">
        <v>364</v>
      </c>
      <c r="E74" s="262" t="s">
        <v>349</v>
      </c>
      <c r="F74" s="262">
        <v>2021</v>
      </c>
      <c r="G74" s="262" t="s">
        <v>355</v>
      </c>
      <c r="H74" s="263">
        <v>42000</v>
      </c>
      <c r="I74" s="262" t="s">
        <v>362</v>
      </c>
      <c r="J74" s="264">
        <v>0.47249999999999998</v>
      </c>
      <c r="K74" s="264">
        <v>0</v>
      </c>
      <c r="L74" s="264">
        <v>0</v>
      </c>
      <c r="M74" s="265">
        <f t="shared" si="5"/>
        <v>44227</v>
      </c>
      <c r="N74" s="266">
        <f t="shared" si="6"/>
        <v>44286</v>
      </c>
      <c r="O74" s="267">
        <f t="shared" si="7"/>
        <v>3</v>
      </c>
      <c r="P74" s="267">
        <f t="shared" si="8"/>
        <v>126000</v>
      </c>
    </row>
    <row r="75" spans="1:16" x14ac:dyDescent="0.2">
      <c r="A75" s="260">
        <v>44088</v>
      </c>
      <c r="B75" s="261" t="s">
        <v>356</v>
      </c>
      <c r="C75" s="262" t="s">
        <v>360</v>
      </c>
      <c r="D75" s="262" t="s">
        <v>364</v>
      </c>
      <c r="E75" s="262" t="s">
        <v>349</v>
      </c>
      <c r="F75" s="262">
        <v>2020</v>
      </c>
      <c r="G75" s="262" t="s">
        <v>363</v>
      </c>
      <c r="H75" s="263">
        <v>168000</v>
      </c>
      <c r="I75" s="262" t="s">
        <v>362</v>
      </c>
      <c r="J75" s="264">
        <v>0.47249999999999998</v>
      </c>
      <c r="K75" s="264">
        <v>0</v>
      </c>
      <c r="L75" s="264">
        <v>0</v>
      </c>
      <c r="M75" s="265">
        <f t="shared" si="5"/>
        <v>44135</v>
      </c>
      <c r="N75" s="266">
        <f t="shared" si="6"/>
        <v>44196</v>
      </c>
      <c r="O75" s="267">
        <f t="shared" si="7"/>
        <v>3</v>
      </c>
      <c r="P75" s="267">
        <f t="shared" si="8"/>
        <v>504000</v>
      </c>
    </row>
    <row r="76" spans="1:16" x14ac:dyDescent="0.2">
      <c r="A76" s="260">
        <v>44088</v>
      </c>
      <c r="B76" s="261" t="s">
        <v>356</v>
      </c>
      <c r="C76" s="262" t="s">
        <v>360</v>
      </c>
      <c r="D76" s="262" t="s">
        <v>374</v>
      </c>
      <c r="E76" s="262" t="s">
        <v>349</v>
      </c>
      <c r="F76" s="262">
        <v>2021</v>
      </c>
      <c r="G76" s="262" t="s">
        <v>350</v>
      </c>
      <c r="H76" s="263">
        <v>294000</v>
      </c>
      <c r="I76" s="262" t="s">
        <v>362</v>
      </c>
      <c r="J76" s="264">
        <v>0.53374999999999995</v>
      </c>
      <c r="K76" s="264">
        <v>0</v>
      </c>
      <c r="L76" s="264">
        <v>0</v>
      </c>
      <c r="M76" s="265">
        <f t="shared" si="5"/>
        <v>44227</v>
      </c>
      <c r="N76" s="266">
        <f t="shared" si="6"/>
        <v>44561</v>
      </c>
      <c r="O76" s="267">
        <f t="shared" si="7"/>
        <v>12</v>
      </c>
      <c r="P76" s="267">
        <f t="shared" si="8"/>
        <v>3528000</v>
      </c>
    </row>
    <row r="77" spans="1:16" x14ac:dyDescent="0.2">
      <c r="A77" s="260">
        <v>44088</v>
      </c>
      <c r="B77" s="261" t="s">
        <v>356</v>
      </c>
      <c r="C77" s="262" t="s">
        <v>360</v>
      </c>
      <c r="D77" s="262" t="s">
        <v>374</v>
      </c>
      <c r="E77" s="262" t="s">
        <v>349</v>
      </c>
      <c r="F77" s="262">
        <v>2020</v>
      </c>
      <c r="G77" s="262" t="s">
        <v>363</v>
      </c>
      <c r="H77" s="263">
        <v>294000</v>
      </c>
      <c r="I77" s="262" t="s">
        <v>362</v>
      </c>
      <c r="J77" s="264">
        <v>0.53374999999999995</v>
      </c>
      <c r="K77" s="264">
        <v>0</v>
      </c>
      <c r="L77" s="264">
        <v>0</v>
      </c>
      <c r="M77" s="265">
        <f t="shared" si="5"/>
        <v>44135</v>
      </c>
      <c r="N77" s="266">
        <f t="shared" si="6"/>
        <v>44196</v>
      </c>
      <c r="O77" s="267">
        <f t="shared" si="7"/>
        <v>3</v>
      </c>
      <c r="P77" s="267">
        <f t="shared" si="8"/>
        <v>882000</v>
      </c>
    </row>
    <row r="78" spans="1:16" x14ac:dyDescent="0.2">
      <c r="A78" s="260">
        <v>44088</v>
      </c>
      <c r="B78" s="261" t="s">
        <v>356</v>
      </c>
      <c r="C78" s="262" t="s">
        <v>360</v>
      </c>
      <c r="D78" s="262" t="s">
        <v>375</v>
      </c>
      <c r="E78" s="262" t="s">
        <v>349</v>
      </c>
      <c r="F78" s="262">
        <v>2021</v>
      </c>
      <c r="G78" s="262" t="s">
        <v>350</v>
      </c>
      <c r="H78" s="263">
        <v>84000</v>
      </c>
      <c r="I78" s="262" t="s">
        <v>362</v>
      </c>
      <c r="J78" s="264">
        <v>0.55500000000000005</v>
      </c>
      <c r="K78" s="264">
        <v>0</v>
      </c>
      <c r="L78" s="264">
        <v>0</v>
      </c>
      <c r="M78" s="265">
        <f t="shared" si="5"/>
        <v>44227</v>
      </c>
      <c r="N78" s="266">
        <f t="shared" si="6"/>
        <v>44561</v>
      </c>
      <c r="O78" s="267">
        <f t="shared" si="7"/>
        <v>12</v>
      </c>
      <c r="P78" s="267">
        <f t="shared" si="8"/>
        <v>1008000</v>
      </c>
    </row>
    <row r="79" spans="1:16" x14ac:dyDescent="0.2">
      <c r="A79" s="260">
        <v>44088</v>
      </c>
      <c r="B79" s="261" t="s">
        <v>354</v>
      </c>
      <c r="C79" s="262" t="s">
        <v>360</v>
      </c>
      <c r="D79" s="262" t="s">
        <v>375</v>
      </c>
      <c r="E79" s="262" t="s">
        <v>349</v>
      </c>
      <c r="F79" s="262">
        <v>2020</v>
      </c>
      <c r="G79" s="262" t="s">
        <v>363</v>
      </c>
      <c r="H79" s="263">
        <v>84000</v>
      </c>
      <c r="I79" s="262" t="s">
        <v>362</v>
      </c>
      <c r="J79" s="264">
        <v>0.55500000000000005</v>
      </c>
      <c r="K79" s="264">
        <v>0</v>
      </c>
      <c r="L79" s="264">
        <v>0</v>
      </c>
      <c r="M79" s="265">
        <f t="shared" si="5"/>
        <v>44135</v>
      </c>
      <c r="N79" s="266">
        <f t="shared" si="6"/>
        <v>44196</v>
      </c>
      <c r="O79" s="267">
        <f t="shared" si="7"/>
        <v>3</v>
      </c>
      <c r="P79" s="267">
        <f t="shared" si="8"/>
        <v>252000</v>
      </c>
    </row>
    <row r="80" spans="1:16" x14ac:dyDescent="0.2">
      <c r="A80" s="260">
        <v>44088</v>
      </c>
      <c r="B80" s="261" t="s">
        <v>354</v>
      </c>
      <c r="C80" s="262" t="s">
        <v>360</v>
      </c>
      <c r="D80" s="262" t="s">
        <v>361</v>
      </c>
      <c r="E80" s="262" t="s">
        <v>349</v>
      </c>
      <c r="F80" s="262">
        <v>2021</v>
      </c>
      <c r="G80" s="262" t="s">
        <v>376</v>
      </c>
      <c r="H80" s="263">
        <v>336000</v>
      </c>
      <c r="I80" s="262" t="s">
        <v>362</v>
      </c>
      <c r="J80" s="264">
        <v>0.82674999999999998</v>
      </c>
      <c r="K80" s="264">
        <v>0</v>
      </c>
      <c r="L80" s="264">
        <v>0</v>
      </c>
      <c r="M80" s="265">
        <f t="shared" si="5"/>
        <v>44227</v>
      </c>
      <c r="N80" s="266">
        <f t="shared" si="6"/>
        <v>44377</v>
      </c>
      <c r="O80" s="267">
        <f t="shared" si="7"/>
        <v>6</v>
      </c>
      <c r="P80" s="267">
        <f t="shared" si="8"/>
        <v>2016000</v>
      </c>
    </row>
    <row r="81" spans="1:16" x14ac:dyDescent="0.2">
      <c r="A81" s="260">
        <v>44088</v>
      </c>
      <c r="B81" s="261" t="s">
        <v>354</v>
      </c>
      <c r="C81" s="262" t="s">
        <v>360</v>
      </c>
      <c r="D81" s="262" t="s">
        <v>361</v>
      </c>
      <c r="E81" s="262" t="s">
        <v>349</v>
      </c>
      <c r="F81" s="262">
        <v>2020</v>
      </c>
      <c r="G81" s="262" t="s">
        <v>363</v>
      </c>
      <c r="H81" s="263">
        <v>336000</v>
      </c>
      <c r="I81" s="262" t="s">
        <v>362</v>
      </c>
      <c r="J81" s="264">
        <v>0.82674999999999998</v>
      </c>
      <c r="K81" s="264">
        <v>0</v>
      </c>
      <c r="L81" s="264">
        <v>0</v>
      </c>
      <c r="M81" s="265">
        <f t="shared" si="5"/>
        <v>44135</v>
      </c>
      <c r="N81" s="266">
        <f t="shared" si="6"/>
        <v>44196</v>
      </c>
      <c r="O81" s="267">
        <f t="shared" si="7"/>
        <v>3</v>
      </c>
      <c r="P81" s="267">
        <f t="shared" si="8"/>
        <v>1008000</v>
      </c>
    </row>
    <row r="82" spans="1:16" x14ac:dyDescent="0.2">
      <c r="A82" s="260">
        <v>44085</v>
      </c>
      <c r="B82" s="261" t="s">
        <v>346</v>
      </c>
      <c r="C82" s="262" t="s">
        <v>377</v>
      </c>
      <c r="D82" s="262" t="s">
        <v>378</v>
      </c>
      <c r="E82" s="262" t="s">
        <v>349</v>
      </c>
      <c r="F82" s="262">
        <v>2021</v>
      </c>
      <c r="G82" s="262" t="s">
        <v>363</v>
      </c>
      <c r="H82" s="263">
        <v>60000</v>
      </c>
      <c r="I82" s="262" t="s">
        <v>379</v>
      </c>
      <c r="J82" s="264">
        <v>-0.28999999999999998</v>
      </c>
      <c r="K82" s="264">
        <v>0</v>
      </c>
      <c r="L82" s="264">
        <v>0</v>
      </c>
      <c r="M82" s="265">
        <f t="shared" si="5"/>
        <v>44500</v>
      </c>
      <c r="N82" s="266">
        <f t="shared" si="6"/>
        <v>44561</v>
      </c>
      <c r="O82" s="267">
        <f t="shared" si="7"/>
        <v>3</v>
      </c>
      <c r="P82" s="267">
        <f t="shared" si="8"/>
        <v>180000</v>
      </c>
    </row>
    <row r="83" spans="1:16" x14ac:dyDescent="0.2">
      <c r="A83" s="260">
        <v>44085</v>
      </c>
      <c r="B83" s="261" t="s">
        <v>346</v>
      </c>
      <c r="C83" s="262" t="s">
        <v>377</v>
      </c>
      <c r="D83" s="262" t="s">
        <v>378</v>
      </c>
      <c r="E83" s="262" t="s">
        <v>349</v>
      </c>
      <c r="F83" s="262">
        <v>2021</v>
      </c>
      <c r="G83" s="262" t="s">
        <v>350</v>
      </c>
      <c r="H83" s="263">
        <v>50000</v>
      </c>
      <c r="I83" s="262" t="s">
        <v>379</v>
      </c>
      <c r="J83" s="264">
        <v>-0.32750000000000001</v>
      </c>
      <c r="K83" s="264">
        <v>0</v>
      </c>
      <c r="L83" s="264">
        <v>0</v>
      </c>
      <c r="M83" s="265">
        <f t="shared" si="5"/>
        <v>44227</v>
      </c>
      <c r="N83" s="266">
        <f t="shared" si="6"/>
        <v>44561</v>
      </c>
      <c r="O83" s="267">
        <f t="shared" si="7"/>
        <v>12</v>
      </c>
      <c r="P83" s="267">
        <f t="shared" si="8"/>
        <v>600000</v>
      </c>
    </row>
    <row r="84" spans="1:16" x14ac:dyDescent="0.2">
      <c r="A84" s="260">
        <v>44085</v>
      </c>
      <c r="B84" s="261" t="s">
        <v>354</v>
      </c>
      <c r="C84" s="262" t="s">
        <v>347</v>
      </c>
      <c r="D84" s="262" t="s">
        <v>348</v>
      </c>
      <c r="E84" s="262" t="s">
        <v>353</v>
      </c>
      <c r="F84" s="262">
        <v>2022</v>
      </c>
      <c r="G84" s="262" t="s">
        <v>363</v>
      </c>
      <c r="H84" s="263">
        <v>1000</v>
      </c>
      <c r="I84" s="262" t="s">
        <v>351</v>
      </c>
      <c r="J84" s="264">
        <v>38</v>
      </c>
      <c r="K84" s="264">
        <v>45.6</v>
      </c>
      <c r="L84" s="264">
        <v>0</v>
      </c>
      <c r="M84" s="265">
        <f t="shared" si="5"/>
        <v>44865</v>
      </c>
      <c r="N84" s="266">
        <f t="shared" si="6"/>
        <v>44926</v>
      </c>
      <c r="O84" s="267">
        <f t="shared" si="7"/>
        <v>3</v>
      </c>
      <c r="P84" s="267">
        <f t="shared" si="8"/>
        <v>3000</v>
      </c>
    </row>
    <row r="85" spans="1:16" x14ac:dyDescent="0.2">
      <c r="A85" s="260">
        <v>44085</v>
      </c>
      <c r="B85" s="261" t="s">
        <v>354</v>
      </c>
      <c r="C85" s="262" t="s">
        <v>347</v>
      </c>
      <c r="D85" s="262" t="s">
        <v>348</v>
      </c>
      <c r="E85" s="262" t="s">
        <v>353</v>
      </c>
      <c r="F85" s="262">
        <v>2022</v>
      </c>
      <c r="G85" s="262" t="s">
        <v>380</v>
      </c>
      <c r="H85" s="263">
        <v>2000</v>
      </c>
      <c r="I85" s="262" t="s">
        <v>351</v>
      </c>
      <c r="J85" s="264">
        <v>38</v>
      </c>
      <c r="K85" s="264">
        <v>45.6</v>
      </c>
      <c r="L85" s="264">
        <v>0</v>
      </c>
      <c r="M85" s="265">
        <f t="shared" si="5"/>
        <v>44681</v>
      </c>
      <c r="N85" s="266">
        <f t="shared" si="6"/>
        <v>44834</v>
      </c>
      <c r="O85" s="267">
        <f t="shared" si="7"/>
        <v>6</v>
      </c>
      <c r="P85" s="267">
        <f t="shared" si="8"/>
        <v>12000</v>
      </c>
    </row>
    <row r="86" spans="1:16" x14ac:dyDescent="0.2">
      <c r="A86" s="260">
        <v>44085</v>
      </c>
      <c r="B86" s="261" t="s">
        <v>354</v>
      </c>
      <c r="C86" s="262" t="s">
        <v>347</v>
      </c>
      <c r="D86" s="262" t="s">
        <v>348</v>
      </c>
      <c r="E86" s="262" t="s">
        <v>353</v>
      </c>
      <c r="F86" s="262">
        <v>2022</v>
      </c>
      <c r="G86" s="262" t="s">
        <v>355</v>
      </c>
      <c r="H86" s="263">
        <v>5000</v>
      </c>
      <c r="I86" s="262" t="s">
        <v>351</v>
      </c>
      <c r="J86" s="264">
        <v>38</v>
      </c>
      <c r="K86" s="264">
        <v>45.6</v>
      </c>
      <c r="L86" s="264">
        <v>0</v>
      </c>
      <c r="M86" s="265">
        <f t="shared" si="5"/>
        <v>44592</v>
      </c>
      <c r="N86" s="266">
        <f t="shared" si="6"/>
        <v>44651</v>
      </c>
      <c r="O86" s="267">
        <f t="shared" si="7"/>
        <v>3</v>
      </c>
      <c r="P86" s="267">
        <f t="shared" si="8"/>
        <v>15000</v>
      </c>
    </row>
    <row r="87" spans="1:16" x14ac:dyDescent="0.2">
      <c r="A87" s="260">
        <v>44085</v>
      </c>
      <c r="B87" s="261" t="s">
        <v>354</v>
      </c>
      <c r="C87" s="262" t="s">
        <v>347</v>
      </c>
      <c r="D87" s="262" t="s">
        <v>348</v>
      </c>
      <c r="E87" s="262" t="s">
        <v>353</v>
      </c>
      <c r="F87" s="262">
        <v>2021</v>
      </c>
      <c r="G87" s="262" t="s">
        <v>363</v>
      </c>
      <c r="H87" s="263">
        <v>5000</v>
      </c>
      <c r="I87" s="262" t="s">
        <v>351</v>
      </c>
      <c r="J87" s="264">
        <v>38</v>
      </c>
      <c r="K87" s="264">
        <v>45.6</v>
      </c>
      <c r="L87" s="264">
        <v>0</v>
      </c>
      <c r="M87" s="265">
        <f t="shared" si="5"/>
        <v>44500</v>
      </c>
      <c r="N87" s="266">
        <f t="shared" si="6"/>
        <v>44561</v>
      </c>
      <c r="O87" s="267">
        <f t="shared" si="7"/>
        <v>3</v>
      </c>
      <c r="P87" s="267">
        <f t="shared" si="8"/>
        <v>15000</v>
      </c>
    </row>
    <row r="88" spans="1:16" x14ac:dyDescent="0.2">
      <c r="A88" s="260">
        <v>44085</v>
      </c>
      <c r="B88" s="261" t="s">
        <v>346</v>
      </c>
      <c r="C88" s="262" t="s">
        <v>377</v>
      </c>
      <c r="D88" s="262" t="s">
        <v>381</v>
      </c>
      <c r="E88" s="262" t="s">
        <v>353</v>
      </c>
      <c r="F88" s="262">
        <v>2022</v>
      </c>
      <c r="G88" s="262" t="s">
        <v>355</v>
      </c>
      <c r="H88" s="263">
        <v>60000</v>
      </c>
      <c r="I88" s="262" t="s">
        <v>379</v>
      </c>
      <c r="J88" s="264">
        <v>2.5</v>
      </c>
      <c r="K88" s="264">
        <v>4.03</v>
      </c>
      <c r="L88" s="264">
        <v>0</v>
      </c>
      <c r="M88" s="265">
        <f t="shared" si="5"/>
        <v>44592</v>
      </c>
      <c r="N88" s="266">
        <f t="shared" si="6"/>
        <v>44651</v>
      </c>
      <c r="O88" s="267">
        <f t="shared" si="7"/>
        <v>3</v>
      </c>
      <c r="P88" s="267">
        <f t="shared" si="8"/>
        <v>180000</v>
      </c>
    </row>
    <row r="89" spans="1:16" x14ac:dyDescent="0.2">
      <c r="A89" s="260">
        <v>44085</v>
      </c>
      <c r="B89" s="261" t="s">
        <v>346</v>
      </c>
      <c r="C89" s="262" t="s">
        <v>377</v>
      </c>
      <c r="D89" s="262" t="s">
        <v>381</v>
      </c>
      <c r="E89" s="262" t="s">
        <v>353</v>
      </c>
      <c r="F89" s="262">
        <v>2021</v>
      </c>
      <c r="G89" s="262" t="s">
        <v>363</v>
      </c>
      <c r="H89" s="263">
        <v>60000</v>
      </c>
      <c r="I89" s="262" t="s">
        <v>379</v>
      </c>
      <c r="J89" s="264">
        <v>2.5</v>
      </c>
      <c r="K89" s="264">
        <v>4.03</v>
      </c>
      <c r="L89" s="264">
        <v>0</v>
      </c>
      <c r="M89" s="265">
        <f t="shared" si="5"/>
        <v>44500</v>
      </c>
      <c r="N89" s="266">
        <f t="shared" si="6"/>
        <v>44561</v>
      </c>
      <c r="O89" s="267">
        <f t="shared" si="7"/>
        <v>3</v>
      </c>
      <c r="P89" s="267">
        <f t="shared" si="8"/>
        <v>180000</v>
      </c>
    </row>
    <row r="90" spans="1:16" x14ac:dyDescent="0.2">
      <c r="A90" s="260">
        <v>44085</v>
      </c>
      <c r="B90" s="261" t="s">
        <v>346</v>
      </c>
      <c r="C90" s="262" t="s">
        <v>377</v>
      </c>
      <c r="D90" s="262" t="s">
        <v>381</v>
      </c>
      <c r="E90" s="262" t="s">
        <v>353</v>
      </c>
      <c r="F90" s="262">
        <v>2021</v>
      </c>
      <c r="G90" s="262" t="s">
        <v>355</v>
      </c>
      <c r="H90" s="263">
        <v>50000</v>
      </c>
      <c r="I90" s="262" t="s">
        <v>379</v>
      </c>
      <c r="J90" s="264">
        <v>2.5</v>
      </c>
      <c r="K90" s="264">
        <v>4.6100000000000003</v>
      </c>
      <c r="L90" s="264">
        <v>0</v>
      </c>
      <c r="M90" s="265">
        <f t="shared" si="5"/>
        <v>44227</v>
      </c>
      <c r="N90" s="266">
        <f t="shared" si="6"/>
        <v>44286</v>
      </c>
      <c r="O90" s="267">
        <f t="shared" si="7"/>
        <v>3</v>
      </c>
      <c r="P90" s="267">
        <f t="shared" si="8"/>
        <v>150000</v>
      </c>
    </row>
    <row r="91" spans="1:16" x14ac:dyDescent="0.2">
      <c r="A91" s="260">
        <v>44085</v>
      </c>
      <c r="B91" s="261" t="s">
        <v>346</v>
      </c>
      <c r="C91" s="262" t="s">
        <v>377</v>
      </c>
      <c r="D91" s="262" t="s">
        <v>381</v>
      </c>
      <c r="E91" s="262" t="s">
        <v>353</v>
      </c>
      <c r="F91" s="262">
        <v>2020</v>
      </c>
      <c r="G91" s="262" t="s">
        <v>365</v>
      </c>
      <c r="H91" s="263">
        <v>50000</v>
      </c>
      <c r="I91" s="262" t="s">
        <v>379</v>
      </c>
      <c r="J91" s="264">
        <v>2.5</v>
      </c>
      <c r="K91" s="264">
        <v>4.6100000000000003</v>
      </c>
      <c r="L91" s="264">
        <v>0</v>
      </c>
      <c r="M91" s="265">
        <f t="shared" si="5"/>
        <v>44165</v>
      </c>
      <c r="N91" s="266">
        <f t="shared" si="6"/>
        <v>44196</v>
      </c>
      <c r="O91" s="267">
        <f t="shared" si="7"/>
        <v>2</v>
      </c>
      <c r="P91" s="267">
        <f t="shared" si="8"/>
        <v>100000</v>
      </c>
    </row>
    <row r="92" spans="1:16" x14ac:dyDescent="0.2">
      <c r="A92" s="260">
        <v>44077</v>
      </c>
      <c r="B92" s="261" t="s">
        <v>356</v>
      </c>
      <c r="C92" s="262" t="s">
        <v>347</v>
      </c>
      <c r="D92" s="262" t="s">
        <v>348</v>
      </c>
      <c r="E92" s="262" t="s">
        <v>349</v>
      </c>
      <c r="F92" s="262">
        <v>2022</v>
      </c>
      <c r="G92" s="262" t="s">
        <v>350</v>
      </c>
      <c r="H92" s="263">
        <v>4000</v>
      </c>
      <c r="I92" s="262" t="s">
        <v>351</v>
      </c>
      <c r="J92" s="264">
        <v>45.15</v>
      </c>
      <c r="K92" s="264">
        <v>0</v>
      </c>
      <c r="L92" s="264">
        <v>0</v>
      </c>
      <c r="M92" s="265">
        <f t="shared" si="5"/>
        <v>44592</v>
      </c>
      <c r="N92" s="266">
        <f t="shared" si="6"/>
        <v>44926</v>
      </c>
      <c r="O92" s="267">
        <f t="shared" si="7"/>
        <v>12</v>
      </c>
      <c r="P92" s="267">
        <f t="shared" si="8"/>
        <v>48000</v>
      </c>
    </row>
    <row r="93" spans="1:16" x14ac:dyDescent="0.2">
      <c r="A93" s="260">
        <v>44077</v>
      </c>
      <c r="B93" s="261" t="s">
        <v>356</v>
      </c>
      <c r="C93" s="262" t="s">
        <v>347</v>
      </c>
      <c r="D93" s="262" t="s">
        <v>348</v>
      </c>
      <c r="E93" s="262" t="s">
        <v>349</v>
      </c>
      <c r="F93" s="262">
        <v>2021</v>
      </c>
      <c r="G93" s="262" t="s">
        <v>359</v>
      </c>
      <c r="H93" s="263">
        <v>4000</v>
      </c>
      <c r="I93" s="262" t="s">
        <v>351</v>
      </c>
      <c r="J93" s="264">
        <v>45.15</v>
      </c>
      <c r="K93" s="264">
        <v>0</v>
      </c>
      <c r="L93" s="264">
        <v>0</v>
      </c>
      <c r="M93" s="265">
        <f t="shared" si="5"/>
        <v>44408</v>
      </c>
      <c r="N93" s="266">
        <f t="shared" si="6"/>
        <v>44561</v>
      </c>
      <c r="O93" s="267">
        <f t="shared" si="7"/>
        <v>6</v>
      </c>
      <c r="P93" s="267">
        <f t="shared" si="8"/>
        <v>24000</v>
      </c>
    </row>
    <row r="94" spans="1:16" x14ac:dyDescent="0.2">
      <c r="A94" s="260">
        <v>44048</v>
      </c>
      <c r="B94" s="261" t="s">
        <v>354</v>
      </c>
      <c r="C94" s="262" t="s">
        <v>377</v>
      </c>
      <c r="D94" s="262" t="s">
        <v>378</v>
      </c>
      <c r="E94" s="262" t="s">
        <v>349</v>
      </c>
      <c r="F94" s="262">
        <v>2021</v>
      </c>
      <c r="G94" s="262" t="s">
        <v>352</v>
      </c>
      <c r="H94" s="263">
        <v>100000</v>
      </c>
      <c r="I94" s="262" t="s">
        <v>379</v>
      </c>
      <c r="J94" s="264">
        <v>-0.45</v>
      </c>
      <c r="K94" s="264">
        <v>0</v>
      </c>
      <c r="L94" s="264">
        <v>0</v>
      </c>
      <c r="M94" s="265">
        <f t="shared" si="5"/>
        <v>44316</v>
      </c>
      <c r="N94" s="266">
        <f t="shared" si="6"/>
        <v>44561</v>
      </c>
      <c r="O94" s="267">
        <f t="shared" si="7"/>
        <v>9</v>
      </c>
      <c r="P94" s="267">
        <f t="shared" si="8"/>
        <v>900000</v>
      </c>
    </row>
    <row r="95" spans="1:16" x14ac:dyDescent="0.2">
      <c r="A95" s="260">
        <v>44048</v>
      </c>
      <c r="B95" s="261" t="s">
        <v>354</v>
      </c>
      <c r="C95" s="262" t="s">
        <v>377</v>
      </c>
      <c r="D95" s="262" t="s">
        <v>378</v>
      </c>
      <c r="E95" s="262" t="s">
        <v>349</v>
      </c>
      <c r="F95" s="262">
        <v>2021</v>
      </c>
      <c r="G95" s="262" t="s">
        <v>355</v>
      </c>
      <c r="H95" s="263">
        <v>50000</v>
      </c>
      <c r="I95" s="262" t="s">
        <v>379</v>
      </c>
      <c r="J95" s="264">
        <v>-0.45</v>
      </c>
      <c r="K95" s="264">
        <v>0</v>
      </c>
      <c r="L95" s="264">
        <v>0</v>
      </c>
      <c r="M95" s="265">
        <f t="shared" si="5"/>
        <v>44227</v>
      </c>
      <c r="N95" s="266">
        <f t="shared" si="6"/>
        <v>44286</v>
      </c>
      <c r="O95" s="267">
        <f t="shared" si="7"/>
        <v>3</v>
      </c>
      <c r="P95" s="267">
        <f t="shared" si="8"/>
        <v>150000</v>
      </c>
    </row>
    <row r="96" spans="1:16" x14ac:dyDescent="0.2">
      <c r="A96" s="260">
        <v>44033</v>
      </c>
      <c r="B96" s="261" t="s">
        <v>356</v>
      </c>
      <c r="C96" s="262" t="s">
        <v>347</v>
      </c>
      <c r="D96" s="262" t="s">
        <v>348</v>
      </c>
      <c r="E96" s="262" t="s">
        <v>353</v>
      </c>
      <c r="F96" s="262">
        <v>2022</v>
      </c>
      <c r="G96" s="262" t="s">
        <v>350</v>
      </c>
      <c r="H96" s="263">
        <v>3000</v>
      </c>
      <c r="I96" s="262" t="s">
        <v>351</v>
      </c>
      <c r="J96" s="264">
        <v>35</v>
      </c>
      <c r="K96" s="264">
        <v>52</v>
      </c>
      <c r="L96" s="264">
        <v>0</v>
      </c>
      <c r="M96" s="265">
        <f t="shared" si="5"/>
        <v>44592</v>
      </c>
      <c r="N96" s="266">
        <f t="shared" si="6"/>
        <v>44926</v>
      </c>
      <c r="O96" s="267">
        <f t="shared" si="7"/>
        <v>12</v>
      </c>
      <c r="P96" s="267">
        <f t="shared" si="8"/>
        <v>36000</v>
      </c>
    </row>
    <row r="97" spans="1:16" x14ac:dyDescent="0.2">
      <c r="A97" s="260">
        <v>44014</v>
      </c>
      <c r="B97" s="261" t="s">
        <v>356</v>
      </c>
      <c r="C97" s="262" t="s">
        <v>347</v>
      </c>
      <c r="D97" s="262" t="s">
        <v>348</v>
      </c>
      <c r="E97" s="262" t="s">
        <v>353</v>
      </c>
      <c r="F97" s="262">
        <v>2022</v>
      </c>
      <c r="G97" s="262" t="s">
        <v>350</v>
      </c>
      <c r="H97" s="263">
        <v>3000</v>
      </c>
      <c r="I97" s="262" t="s">
        <v>351</v>
      </c>
      <c r="J97" s="264">
        <v>35</v>
      </c>
      <c r="K97" s="264">
        <v>49</v>
      </c>
      <c r="L97" s="264">
        <v>0</v>
      </c>
      <c r="M97" s="265">
        <f t="shared" si="5"/>
        <v>44592</v>
      </c>
      <c r="N97" s="266">
        <f t="shared" si="6"/>
        <v>44926</v>
      </c>
      <c r="O97" s="267">
        <f t="shared" si="7"/>
        <v>12</v>
      </c>
      <c r="P97" s="267">
        <f t="shared" si="8"/>
        <v>36000</v>
      </c>
    </row>
    <row r="98" spans="1:16" x14ac:dyDescent="0.2">
      <c r="A98" s="260">
        <v>44005</v>
      </c>
      <c r="B98" s="261" t="s">
        <v>354</v>
      </c>
      <c r="C98" s="262" t="s">
        <v>360</v>
      </c>
      <c r="D98" s="262" t="s">
        <v>373</v>
      </c>
      <c r="E98" s="262" t="s">
        <v>349</v>
      </c>
      <c r="F98" s="262">
        <v>2021</v>
      </c>
      <c r="G98" s="262" t="s">
        <v>376</v>
      </c>
      <c r="H98" s="263">
        <v>126000</v>
      </c>
      <c r="I98" s="262" t="s">
        <v>362</v>
      </c>
      <c r="J98" s="264">
        <v>0.18379999999999999</v>
      </c>
      <c r="K98" s="264">
        <v>0</v>
      </c>
      <c r="L98" s="264">
        <v>0</v>
      </c>
      <c r="M98" s="265">
        <f t="shared" si="5"/>
        <v>44227</v>
      </c>
      <c r="N98" s="266">
        <f t="shared" si="6"/>
        <v>44377</v>
      </c>
      <c r="O98" s="267">
        <f t="shared" si="7"/>
        <v>6</v>
      </c>
      <c r="P98" s="267">
        <f t="shared" si="8"/>
        <v>756000</v>
      </c>
    </row>
    <row r="99" spans="1:16" x14ac:dyDescent="0.2">
      <c r="A99" s="260">
        <v>44005</v>
      </c>
      <c r="B99" s="261" t="s">
        <v>354</v>
      </c>
      <c r="C99" s="262" t="s">
        <v>360</v>
      </c>
      <c r="D99" s="262" t="s">
        <v>364</v>
      </c>
      <c r="E99" s="262" t="s">
        <v>349</v>
      </c>
      <c r="F99" s="262">
        <v>2021</v>
      </c>
      <c r="G99" s="262" t="s">
        <v>376</v>
      </c>
      <c r="H99" s="263">
        <v>294000</v>
      </c>
      <c r="I99" s="262" t="s">
        <v>362</v>
      </c>
      <c r="J99" s="264">
        <v>0.48749999999999999</v>
      </c>
      <c r="K99" s="264">
        <v>0</v>
      </c>
      <c r="L99" s="264">
        <v>0</v>
      </c>
      <c r="M99" s="265">
        <f t="shared" si="5"/>
        <v>44227</v>
      </c>
      <c r="N99" s="266">
        <f t="shared" si="6"/>
        <v>44377</v>
      </c>
      <c r="O99" s="267">
        <f t="shared" si="7"/>
        <v>6</v>
      </c>
      <c r="P99" s="267">
        <f t="shared" si="8"/>
        <v>1764000</v>
      </c>
    </row>
    <row r="100" spans="1:16" x14ac:dyDescent="0.2">
      <c r="A100" s="260">
        <v>44005</v>
      </c>
      <c r="B100" s="261" t="s">
        <v>356</v>
      </c>
      <c r="C100" s="262" t="s">
        <v>347</v>
      </c>
      <c r="D100" s="262" t="s">
        <v>348</v>
      </c>
      <c r="E100" s="262" t="s">
        <v>353</v>
      </c>
      <c r="F100" s="262">
        <v>2022</v>
      </c>
      <c r="G100" s="262" t="s">
        <v>350</v>
      </c>
      <c r="H100" s="263">
        <v>6000</v>
      </c>
      <c r="I100" s="262" t="s">
        <v>351</v>
      </c>
      <c r="J100" s="264">
        <v>39</v>
      </c>
      <c r="K100" s="264">
        <v>45.2</v>
      </c>
      <c r="L100" s="264">
        <v>0</v>
      </c>
      <c r="M100" s="265">
        <f t="shared" si="5"/>
        <v>44592</v>
      </c>
      <c r="N100" s="266">
        <f t="shared" si="6"/>
        <v>44926</v>
      </c>
      <c r="O100" s="267">
        <f t="shared" si="7"/>
        <v>12</v>
      </c>
      <c r="P100" s="267">
        <f t="shared" si="8"/>
        <v>72000</v>
      </c>
    </row>
    <row r="101" spans="1:16" x14ac:dyDescent="0.2">
      <c r="A101" s="260">
        <v>44005</v>
      </c>
      <c r="B101" s="261" t="s">
        <v>356</v>
      </c>
      <c r="C101" s="262" t="s">
        <v>347</v>
      </c>
      <c r="D101" s="262" t="s">
        <v>348</v>
      </c>
      <c r="E101" s="262" t="s">
        <v>353</v>
      </c>
      <c r="F101" s="262">
        <v>2022</v>
      </c>
      <c r="G101" s="262" t="s">
        <v>376</v>
      </c>
      <c r="H101" s="263">
        <v>2000</v>
      </c>
      <c r="I101" s="262" t="s">
        <v>351</v>
      </c>
      <c r="J101" s="264">
        <v>39</v>
      </c>
      <c r="K101" s="264">
        <v>44.85</v>
      </c>
      <c r="L101" s="264">
        <v>0</v>
      </c>
      <c r="M101" s="265">
        <f t="shared" si="5"/>
        <v>44592</v>
      </c>
      <c r="N101" s="266">
        <f t="shared" si="6"/>
        <v>44742</v>
      </c>
      <c r="O101" s="267">
        <f t="shared" si="7"/>
        <v>6</v>
      </c>
      <c r="P101" s="267">
        <f t="shared" si="8"/>
        <v>12000</v>
      </c>
    </row>
    <row r="102" spans="1:16" x14ac:dyDescent="0.2">
      <c r="A102" s="260">
        <v>44005</v>
      </c>
      <c r="B102" s="261" t="s">
        <v>356</v>
      </c>
      <c r="C102" s="262" t="s">
        <v>347</v>
      </c>
      <c r="D102" s="262" t="s">
        <v>348</v>
      </c>
      <c r="E102" s="262" t="s">
        <v>353</v>
      </c>
      <c r="F102" s="262">
        <v>2021</v>
      </c>
      <c r="G102" s="262" t="s">
        <v>363</v>
      </c>
      <c r="H102" s="263">
        <v>4000</v>
      </c>
      <c r="I102" s="262" t="s">
        <v>351</v>
      </c>
      <c r="J102" s="264">
        <v>35</v>
      </c>
      <c r="K102" s="264">
        <v>48</v>
      </c>
      <c r="L102" s="264">
        <v>0</v>
      </c>
      <c r="M102" s="265">
        <f t="shared" si="5"/>
        <v>44500</v>
      </c>
      <c r="N102" s="266">
        <f t="shared" si="6"/>
        <v>44561</v>
      </c>
      <c r="O102" s="267">
        <f t="shared" si="7"/>
        <v>3</v>
      </c>
      <c r="P102" s="267">
        <f t="shared" si="8"/>
        <v>12000</v>
      </c>
    </row>
    <row r="103" spans="1:16" x14ac:dyDescent="0.2">
      <c r="A103" s="260">
        <v>44001</v>
      </c>
      <c r="B103" s="261" t="s">
        <v>354</v>
      </c>
      <c r="C103" s="262" t="s">
        <v>347</v>
      </c>
      <c r="D103" s="262" t="s">
        <v>348</v>
      </c>
      <c r="E103" s="262" t="s">
        <v>353</v>
      </c>
      <c r="F103" s="262">
        <v>2022</v>
      </c>
      <c r="G103" s="262" t="s">
        <v>350</v>
      </c>
      <c r="H103" s="263">
        <v>20000</v>
      </c>
      <c r="I103" s="262" t="s">
        <v>351</v>
      </c>
      <c r="J103" s="264">
        <v>38</v>
      </c>
      <c r="K103" s="264">
        <v>45.15</v>
      </c>
      <c r="L103" s="264">
        <v>0</v>
      </c>
      <c r="M103" s="265">
        <f t="shared" si="5"/>
        <v>44592</v>
      </c>
      <c r="N103" s="266">
        <f t="shared" si="6"/>
        <v>44926</v>
      </c>
      <c r="O103" s="267">
        <f t="shared" si="7"/>
        <v>12</v>
      </c>
      <c r="P103" s="267">
        <f t="shared" si="8"/>
        <v>240000</v>
      </c>
    </row>
    <row r="104" spans="1:16" x14ac:dyDescent="0.2">
      <c r="A104" s="260">
        <v>44001</v>
      </c>
      <c r="B104" s="261" t="s">
        <v>354</v>
      </c>
      <c r="C104" s="262" t="s">
        <v>347</v>
      </c>
      <c r="D104" s="262" t="s">
        <v>348</v>
      </c>
      <c r="E104" s="262" t="s">
        <v>353</v>
      </c>
      <c r="F104" s="262">
        <v>2021</v>
      </c>
      <c r="G104" s="262" t="s">
        <v>363</v>
      </c>
      <c r="H104" s="263">
        <v>15000</v>
      </c>
      <c r="I104" s="262" t="s">
        <v>351</v>
      </c>
      <c r="J104" s="264">
        <v>35</v>
      </c>
      <c r="K104" s="264">
        <v>47.03</v>
      </c>
      <c r="L104" s="264">
        <v>0</v>
      </c>
      <c r="M104" s="265">
        <f t="shared" si="5"/>
        <v>44500</v>
      </c>
      <c r="N104" s="266">
        <f t="shared" si="6"/>
        <v>44561</v>
      </c>
      <c r="O104" s="267">
        <f t="shared" si="7"/>
        <v>3</v>
      </c>
      <c r="P104" s="267">
        <f t="shared" si="8"/>
        <v>45000</v>
      </c>
    </row>
    <row r="105" spans="1:16" x14ac:dyDescent="0.2">
      <c r="A105" s="260">
        <v>43992</v>
      </c>
      <c r="B105" s="261" t="s">
        <v>356</v>
      </c>
      <c r="C105" s="262" t="s">
        <v>347</v>
      </c>
      <c r="D105" s="262" t="s">
        <v>348</v>
      </c>
      <c r="E105" s="262" t="s">
        <v>349</v>
      </c>
      <c r="F105" s="262">
        <v>2020</v>
      </c>
      <c r="G105" s="262" t="s">
        <v>363</v>
      </c>
      <c r="H105" s="263">
        <v>27000</v>
      </c>
      <c r="I105" s="262" t="s">
        <v>351</v>
      </c>
      <c r="J105" s="264">
        <v>39.729999999999997</v>
      </c>
      <c r="K105" s="264">
        <v>0</v>
      </c>
      <c r="L105" s="264">
        <v>0</v>
      </c>
      <c r="M105" s="265">
        <f t="shared" si="5"/>
        <v>44135</v>
      </c>
      <c r="N105" s="266">
        <f t="shared" si="6"/>
        <v>44196</v>
      </c>
      <c r="O105" s="267">
        <f t="shared" si="7"/>
        <v>3</v>
      </c>
      <c r="P105" s="267">
        <f t="shared" si="8"/>
        <v>81000</v>
      </c>
    </row>
    <row r="106" spans="1:16" x14ac:dyDescent="0.2">
      <c r="A106" s="260">
        <v>43992</v>
      </c>
      <c r="B106" s="261" t="s">
        <v>356</v>
      </c>
      <c r="C106" s="262" t="s">
        <v>347</v>
      </c>
      <c r="D106" s="262" t="s">
        <v>348</v>
      </c>
      <c r="E106" s="262" t="s">
        <v>349</v>
      </c>
      <c r="F106" s="262">
        <v>2021</v>
      </c>
      <c r="G106" s="262" t="s">
        <v>376</v>
      </c>
      <c r="H106" s="263">
        <v>10000</v>
      </c>
      <c r="I106" s="262" t="s">
        <v>351</v>
      </c>
      <c r="J106" s="264">
        <v>40.29</v>
      </c>
      <c r="K106" s="264">
        <v>0</v>
      </c>
      <c r="L106" s="264">
        <v>0</v>
      </c>
      <c r="M106" s="265">
        <f t="shared" si="5"/>
        <v>44227</v>
      </c>
      <c r="N106" s="266">
        <f t="shared" si="6"/>
        <v>44377</v>
      </c>
      <c r="O106" s="267">
        <f t="shared" si="7"/>
        <v>6</v>
      </c>
      <c r="P106" s="267">
        <f t="shared" si="8"/>
        <v>60000</v>
      </c>
    </row>
    <row r="107" spans="1:16" x14ac:dyDescent="0.2">
      <c r="A107" s="260">
        <v>43990</v>
      </c>
      <c r="B107" s="261" t="s">
        <v>356</v>
      </c>
      <c r="C107" s="262" t="s">
        <v>360</v>
      </c>
      <c r="D107" s="262" t="s">
        <v>364</v>
      </c>
      <c r="E107" s="262" t="s">
        <v>349</v>
      </c>
      <c r="F107" s="262">
        <v>2021</v>
      </c>
      <c r="G107" s="262" t="s">
        <v>350</v>
      </c>
      <c r="H107" s="263">
        <v>504000</v>
      </c>
      <c r="I107" s="262" t="s">
        <v>362</v>
      </c>
      <c r="J107" s="264">
        <v>0.46750000000000003</v>
      </c>
      <c r="K107" s="264">
        <v>0</v>
      </c>
      <c r="L107" s="264">
        <v>0</v>
      </c>
      <c r="M107" s="265">
        <f t="shared" si="5"/>
        <v>44227</v>
      </c>
      <c r="N107" s="266">
        <f t="shared" si="6"/>
        <v>44561</v>
      </c>
      <c r="O107" s="267">
        <f t="shared" si="7"/>
        <v>12</v>
      </c>
      <c r="P107" s="267">
        <f t="shared" si="8"/>
        <v>6048000</v>
      </c>
    </row>
    <row r="108" spans="1:16" x14ac:dyDescent="0.2">
      <c r="A108" s="260">
        <v>43990</v>
      </c>
      <c r="B108" s="261" t="s">
        <v>354</v>
      </c>
      <c r="C108" s="262" t="s">
        <v>360</v>
      </c>
      <c r="D108" s="262" t="s">
        <v>373</v>
      </c>
      <c r="E108" s="262" t="s">
        <v>349</v>
      </c>
      <c r="F108" s="262">
        <v>2021</v>
      </c>
      <c r="G108" s="262" t="s">
        <v>350</v>
      </c>
      <c r="H108" s="263">
        <v>336000</v>
      </c>
      <c r="I108" s="262" t="s">
        <v>362</v>
      </c>
      <c r="J108" s="264">
        <v>0.17599999999999999</v>
      </c>
      <c r="K108" s="264">
        <v>0</v>
      </c>
      <c r="L108" s="264">
        <v>0</v>
      </c>
      <c r="M108" s="265">
        <f t="shared" si="5"/>
        <v>44227</v>
      </c>
      <c r="N108" s="266">
        <f t="shared" si="6"/>
        <v>44561</v>
      </c>
      <c r="O108" s="267">
        <f t="shared" si="7"/>
        <v>12</v>
      </c>
      <c r="P108" s="267">
        <f t="shared" si="8"/>
        <v>4032000</v>
      </c>
    </row>
    <row r="109" spans="1:16" x14ac:dyDescent="0.2">
      <c r="A109" s="260">
        <v>43990</v>
      </c>
      <c r="B109" s="261" t="s">
        <v>356</v>
      </c>
      <c r="C109" s="262" t="s">
        <v>377</v>
      </c>
      <c r="D109" s="262" t="s">
        <v>381</v>
      </c>
      <c r="E109" s="262" t="s">
        <v>349</v>
      </c>
      <c r="F109" s="262">
        <v>2021</v>
      </c>
      <c r="G109" s="262" t="s">
        <v>380</v>
      </c>
      <c r="H109" s="263">
        <v>250000</v>
      </c>
      <c r="I109" s="262" t="s">
        <v>379</v>
      </c>
      <c r="J109" s="264">
        <v>2.476</v>
      </c>
      <c r="K109" s="264">
        <v>0</v>
      </c>
      <c r="L109" s="264">
        <v>0</v>
      </c>
      <c r="M109" s="265">
        <f t="shared" si="5"/>
        <v>44316</v>
      </c>
      <c r="N109" s="266">
        <f t="shared" si="6"/>
        <v>44469</v>
      </c>
      <c r="O109" s="267">
        <f t="shared" si="7"/>
        <v>6</v>
      </c>
      <c r="P109" s="267">
        <f t="shared" si="8"/>
        <v>1500000</v>
      </c>
    </row>
    <row r="110" spans="1:16" x14ac:dyDescent="0.2">
      <c r="A110" s="260">
        <v>43990</v>
      </c>
      <c r="B110" s="261" t="s">
        <v>354</v>
      </c>
      <c r="C110" s="262" t="s">
        <v>377</v>
      </c>
      <c r="D110" s="262" t="s">
        <v>381</v>
      </c>
      <c r="E110" s="262" t="s">
        <v>353</v>
      </c>
      <c r="F110" s="262">
        <v>2020</v>
      </c>
      <c r="G110" s="262" t="s">
        <v>363</v>
      </c>
      <c r="H110" s="263">
        <v>100000</v>
      </c>
      <c r="I110" s="262" t="s">
        <v>379</v>
      </c>
      <c r="J110" s="264">
        <v>2.25</v>
      </c>
      <c r="K110" s="264">
        <v>2.54</v>
      </c>
      <c r="L110" s="264">
        <v>0</v>
      </c>
      <c r="M110" s="265">
        <f t="shared" si="5"/>
        <v>44135</v>
      </c>
      <c r="N110" s="266">
        <f t="shared" si="6"/>
        <v>44196</v>
      </c>
      <c r="O110" s="267">
        <f t="shared" si="7"/>
        <v>3</v>
      </c>
      <c r="P110" s="267">
        <f t="shared" si="8"/>
        <v>300000</v>
      </c>
    </row>
    <row r="111" spans="1:16" x14ac:dyDescent="0.2">
      <c r="A111" s="260">
        <v>43966</v>
      </c>
      <c r="B111" s="261" t="s">
        <v>346</v>
      </c>
      <c r="C111" s="262" t="s">
        <v>360</v>
      </c>
      <c r="D111" s="262" t="s">
        <v>373</v>
      </c>
      <c r="E111" s="262" t="s">
        <v>349</v>
      </c>
      <c r="F111" s="262">
        <v>2020</v>
      </c>
      <c r="G111" s="262" t="s">
        <v>382</v>
      </c>
      <c r="H111" s="263">
        <v>840000</v>
      </c>
      <c r="I111" s="262" t="s">
        <v>362</v>
      </c>
      <c r="J111" s="264">
        <v>0.21124999999999999</v>
      </c>
      <c r="K111" s="264">
        <v>0</v>
      </c>
      <c r="L111" s="264">
        <v>0</v>
      </c>
      <c r="M111" s="265">
        <f t="shared" si="5"/>
        <v>44012</v>
      </c>
      <c r="N111" s="266">
        <f t="shared" si="6"/>
        <v>44196</v>
      </c>
      <c r="O111" s="267">
        <f t="shared" si="7"/>
        <v>7</v>
      </c>
      <c r="P111" s="267">
        <f t="shared" si="8"/>
        <v>5880000</v>
      </c>
    </row>
    <row r="112" spans="1:16" x14ac:dyDescent="0.2">
      <c r="A112" s="260">
        <v>43966</v>
      </c>
      <c r="B112" s="261" t="s">
        <v>346</v>
      </c>
      <c r="C112" s="262" t="s">
        <v>360</v>
      </c>
      <c r="D112" s="262" t="s">
        <v>364</v>
      </c>
      <c r="E112" s="262" t="s">
        <v>349</v>
      </c>
      <c r="F112" s="262">
        <v>2020</v>
      </c>
      <c r="G112" s="262" t="s">
        <v>382</v>
      </c>
      <c r="H112" s="263">
        <v>630000</v>
      </c>
      <c r="I112" s="262" t="s">
        <v>362</v>
      </c>
      <c r="J112" s="264">
        <v>0.4325</v>
      </c>
      <c r="K112" s="264">
        <v>0</v>
      </c>
      <c r="L112" s="264">
        <v>0</v>
      </c>
      <c r="M112" s="265">
        <f t="shared" si="5"/>
        <v>44012</v>
      </c>
      <c r="N112" s="266">
        <f t="shared" si="6"/>
        <v>44196</v>
      </c>
      <c r="O112" s="267">
        <f t="shared" si="7"/>
        <v>7</v>
      </c>
      <c r="P112" s="267">
        <f t="shared" si="8"/>
        <v>4410000</v>
      </c>
    </row>
    <row r="113" spans="1:19" x14ac:dyDescent="0.2">
      <c r="A113" s="260">
        <v>43963</v>
      </c>
      <c r="B113" s="261" t="s">
        <v>346</v>
      </c>
      <c r="C113" s="262" t="s">
        <v>377</v>
      </c>
      <c r="D113" s="262" t="s">
        <v>381</v>
      </c>
      <c r="E113" s="262" t="s">
        <v>353</v>
      </c>
      <c r="F113" s="262">
        <v>2022</v>
      </c>
      <c r="G113" s="262" t="s">
        <v>355</v>
      </c>
      <c r="H113" s="263">
        <v>290000</v>
      </c>
      <c r="I113" s="262" t="s">
        <v>379</v>
      </c>
      <c r="J113" s="264">
        <v>2.5</v>
      </c>
      <c r="K113" s="264">
        <v>3.17</v>
      </c>
      <c r="L113" s="264">
        <v>0</v>
      </c>
      <c r="M113" s="265">
        <f t="shared" si="5"/>
        <v>44592</v>
      </c>
      <c r="N113" s="266">
        <f t="shared" si="6"/>
        <v>44651</v>
      </c>
      <c r="O113" s="267">
        <f t="shared" si="7"/>
        <v>3</v>
      </c>
      <c r="P113" s="267">
        <f t="shared" si="8"/>
        <v>870000</v>
      </c>
    </row>
    <row r="114" spans="1:19" x14ac:dyDescent="0.2">
      <c r="A114" s="260">
        <v>43963</v>
      </c>
      <c r="B114" s="261" t="s">
        <v>346</v>
      </c>
      <c r="C114" s="262" t="s">
        <v>377</v>
      </c>
      <c r="D114" s="262" t="s">
        <v>381</v>
      </c>
      <c r="E114" s="262" t="s">
        <v>353</v>
      </c>
      <c r="F114" s="262">
        <v>2021</v>
      </c>
      <c r="G114" s="262" t="s">
        <v>363</v>
      </c>
      <c r="H114" s="263">
        <v>310000</v>
      </c>
      <c r="I114" s="262" t="s">
        <v>379</v>
      </c>
      <c r="J114" s="264">
        <v>2.5</v>
      </c>
      <c r="K114" s="264">
        <v>3.17</v>
      </c>
      <c r="L114" s="264">
        <v>0</v>
      </c>
      <c r="M114" s="265">
        <f t="shared" si="5"/>
        <v>44500</v>
      </c>
      <c r="N114" s="266">
        <f t="shared" si="6"/>
        <v>44561</v>
      </c>
      <c r="O114" s="267">
        <f t="shared" si="7"/>
        <v>3</v>
      </c>
      <c r="P114" s="267">
        <f t="shared" si="8"/>
        <v>930000</v>
      </c>
    </row>
    <row r="115" spans="1:19" x14ac:dyDescent="0.2">
      <c r="A115" s="260">
        <v>43922</v>
      </c>
      <c r="B115" s="261" t="s">
        <v>346</v>
      </c>
      <c r="C115" s="262" t="s">
        <v>377</v>
      </c>
      <c r="D115" s="262" t="s">
        <v>381</v>
      </c>
      <c r="E115" s="262" t="s">
        <v>353</v>
      </c>
      <c r="F115" s="262">
        <v>2021</v>
      </c>
      <c r="G115" s="262" t="s">
        <v>355</v>
      </c>
      <c r="H115" s="263">
        <v>40000</v>
      </c>
      <c r="I115" s="262" t="s">
        <v>379</v>
      </c>
      <c r="J115" s="264">
        <v>2.2000000000000002</v>
      </c>
      <c r="K115" s="264">
        <v>4</v>
      </c>
      <c r="L115" s="264">
        <v>0</v>
      </c>
      <c r="M115" s="265">
        <f t="shared" si="5"/>
        <v>44227</v>
      </c>
      <c r="N115" s="266">
        <f t="shared" si="6"/>
        <v>44286</v>
      </c>
      <c r="O115" s="267">
        <f t="shared" si="7"/>
        <v>3</v>
      </c>
      <c r="P115" s="267">
        <f t="shared" si="8"/>
        <v>120000</v>
      </c>
    </row>
    <row r="116" spans="1:19" x14ac:dyDescent="0.2">
      <c r="A116" s="260">
        <v>43903</v>
      </c>
      <c r="B116" s="261" t="s">
        <v>354</v>
      </c>
      <c r="C116" s="262" t="s">
        <v>347</v>
      </c>
      <c r="D116" s="262" t="s">
        <v>348</v>
      </c>
      <c r="E116" s="262" t="s">
        <v>349</v>
      </c>
      <c r="F116" s="262">
        <v>2021</v>
      </c>
      <c r="G116" s="262" t="s">
        <v>363</v>
      </c>
      <c r="H116" s="263">
        <v>20000</v>
      </c>
      <c r="I116" s="262" t="s">
        <v>351</v>
      </c>
      <c r="J116" s="264">
        <v>40.450000000000003</v>
      </c>
      <c r="K116" s="264">
        <v>0</v>
      </c>
      <c r="L116" s="264">
        <v>0</v>
      </c>
      <c r="M116" s="265">
        <f t="shared" si="5"/>
        <v>44500</v>
      </c>
      <c r="N116" s="266">
        <f t="shared" si="6"/>
        <v>44561</v>
      </c>
      <c r="O116" s="267">
        <f t="shared" si="7"/>
        <v>3</v>
      </c>
      <c r="P116" s="267">
        <f t="shared" si="8"/>
        <v>60000</v>
      </c>
    </row>
    <row r="117" spans="1:19" x14ac:dyDescent="0.2">
      <c r="A117" s="260">
        <v>43903</v>
      </c>
      <c r="B117" s="261" t="s">
        <v>346</v>
      </c>
      <c r="C117" s="262" t="s">
        <v>347</v>
      </c>
      <c r="D117" s="262" t="s">
        <v>348</v>
      </c>
      <c r="E117" s="262" t="s">
        <v>349</v>
      </c>
      <c r="F117" s="262">
        <v>2021</v>
      </c>
      <c r="G117" s="262" t="s">
        <v>358</v>
      </c>
      <c r="H117" s="263">
        <v>13000</v>
      </c>
      <c r="I117" s="262" t="s">
        <v>351</v>
      </c>
      <c r="J117" s="264">
        <v>38.450000000000003</v>
      </c>
      <c r="K117" s="264">
        <v>0</v>
      </c>
      <c r="L117" s="264">
        <v>0</v>
      </c>
      <c r="M117" s="265">
        <f t="shared" si="5"/>
        <v>44316</v>
      </c>
      <c r="N117" s="266">
        <f t="shared" si="6"/>
        <v>44377</v>
      </c>
      <c r="O117" s="267">
        <f t="shared" si="7"/>
        <v>3</v>
      </c>
      <c r="P117" s="267">
        <f t="shared" si="8"/>
        <v>39000</v>
      </c>
    </row>
    <row r="118" spans="1:19" x14ac:dyDescent="0.2">
      <c r="A118" s="260">
        <v>43903</v>
      </c>
      <c r="B118" s="261" t="s">
        <v>383</v>
      </c>
      <c r="C118" s="262" t="s">
        <v>347</v>
      </c>
      <c r="D118" s="262" t="s">
        <v>348</v>
      </c>
      <c r="E118" s="262" t="s">
        <v>349</v>
      </c>
      <c r="F118" s="262">
        <v>2021</v>
      </c>
      <c r="G118" s="262" t="s">
        <v>355</v>
      </c>
      <c r="H118" s="263">
        <v>13000</v>
      </c>
      <c r="I118" s="262" t="s">
        <v>351</v>
      </c>
      <c r="J118" s="264">
        <v>37.71</v>
      </c>
      <c r="K118" s="264">
        <v>0</v>
      </c>
      <c r="L118" s="264">
        <v>0</v>
      </c>
      <c r="M118" s="265">
        <f t="shared" si="5"/>
        <v>44227</v>
      </c>
      <c r="N118" s="266">
        <f t="shared" si="6"/>
        <v>44286</v>
      </c>
      <c r="O118" s="267">
        <f t="shared" si="7"/>
        <v>3</v>
      </c>
      <c r="P118" s="267">
        <f t="shared" si="8"/>
        <v>39000</v>
      </c>
    </row>
    <row r="119" spans="1:19" x14ac:dyDescent="0.2">
      <c r="A119" s="260">
        <v>43903</v>
      </c>
      <c r="B119" s="261" t="s">
        <v>354</v>
      </c>
      <c r="C119" s="262" t="s">
        <v>347</v>
      </c>
      <c r="D119" s="262" t="s">
        <v>348</v>
      </c>
      <c r="E119" s="262" t="s">
        <v>349</v>
      </c>
      <c r="F119" s="262">
        <v>2020</v>
      </c>
      <c r="G119" s="262" t="s">
        <v>357</v>
      </c>
      <c r="H119" s="263">
        <v>6000</v>
      </c>
      <c r="I119" s="262" t="s">
        <v>351</v>
      </c>
      <c r="J119" s="264">
        <v>34.700000000000003</v>
      </c>
      <c r="K119" s="264">
        <v>0</v>
      </c>
      <c r="L119" s="264">
        <v>0</v>
      </c>
      <c r="M119" s="265">
        <f t="shared" si="5"/>
        <v>44043</v>
      </c>
      <c r="N119" s="266">
        <f t="shared" si="6"/>
        <v>44104</v>
      </c>
      <c r="O119" s="267">
        <f t="shared" si="7"/>
        <v>3</v>
      </c>
      <c r="P119" s="267">
        <f t="shared" si="8"/>
        <v>18000</v>
      </c>
    </row>
    <row r="120" spans="1:19" x14ac:dyDescent="0.2">
      <c r="A120" s="260">
        <v>43903</v>
      </c>
      <c r="B120" s="261" t="s">
        <v>346</v>
      </c>
      <c r="C120" s="262" t="s">
        <v>347</v>
      </c>
      <c r="D120" s="262" t="s">
        <v>348</v>
      </c>
      <c r="E120" s="262" t="s">
        <v>349</v>
      </c>
      <c r="F120" s="262">
        <v>2020</v>
      </c>
      <c r="G120" s="262" t="s">
        <v>358</v>
      </c>
      <c r="H120" s="263">
        <v>2000</v>
      </c>
      <c r="I120" s="262" t="s">
        <v>351</v>
      </c>
      <c r="J120" s="264">
        <v>32.82</v>
      </c>
      <c r="K120" s="264">
        <v>0</v>
      </c>
      <c r="L120" s="264">
        <v>0</v>
      </c>
      <c r="M120" s="265">
        <f t="shared" si="5"/>
        <v>43951</v>
      </c>
      <c r="N120" s="266">
        <f t="shared" si="6"/>
        <v>44012</v>
      </c>
      <c r="O120" s="267">
        <f t="shared" si="7"/>
        <v>3</v>
      </c>
      <c r="P120" s="267">
        <f t="shared" si="8"/>
        <v>6000</v>
      </c>
    </row>
    <row r="121" spans="1:19" x14ac:dyDescent="0.2">
      <c r="A121" s="260">
        <v>43903</v>
      </c>
      <c r="B121" s="261" t="s">
        <v>346</v>
      </c>
      <c r="C121" s="262" t="s">
        <v>347</v>
      </c>
      <c r="D121" s="262" t="s">
        <v>348</v>
      </c>
      <c r="E121" s="262" t="s">
        <v>349</v>
      </c>
      <c r="F121" s="262">
        <v>2021</v>
      </c>
      <c r="G121" s="262" t="s">
        <v>363</v>
      </c>
      <c r="H121" s="263">
        <v>20000</v>
      </c>
      <c r="I121" s="262" t="s">
        <v>351</v>
      </c>
      <c r="J121" s="264">
        <v>41.5</v>
      </c>
      <c r="K121" s="264">
        <v>0</v>
      </c>
      <c r="L121" s="264">
        <v>0</v>
      </c>
      <c r="M121" s="265">
        <f t="shared" si="5"/>
        <v>44500</v>
      </c>
      <c r="N121" s="266">
        <f t="shared" si="6"/>
        <v>44561</v>
      </c>
      <c r="O121" s="267">
        <f t="shared" si="7"/>
        <v>3</v>
      </c>
      <c r="P121" s="267">
        <f t="shared" si="8"/>
        <v>60000</v>
      </c>
      <c r="Q121" s="269"/>
    </row>
    <row r="122" spans="1:19" x14ac:dyDescent="0.2">
      <c r="A122" s="260">
        <v>43903</v>
      </c>
      <c r="B122" s="261" t="s">
        <v>354</v>
      </c>
      <c r="C122" s="262" t="s">
        <v>347</v>
      </c>
      <c r="D122" s="262" t="s">
        <v>348</v>
      </c>
      <c r="E122" s="262" t="s">
        <v>349</v>
      </c>
      <c r="F122" s="262">
        <v>2021</v>
      </c>
      <c r="G122" s="262" t="s">
        <v>358</v>
      </c>
      <c r="H122" s="263">
        <v>14000</v>
      </c>
      <c r="I122" s="262" t="s">
        <v>351</v>
      </c>
      <c r="J122" s="264">
        <v>40.200000000000003</v>
      </c>
      <c r="K122" s="264">
        <v>0</v>
      </c>
      <c r="L122" s="264">
        <v>0</v>
      </c>
      <c r="M122" s="265">
        <f t="shared" si="5"/>
        <v>44316</v>
      </c>
      <c r="N122" s="266">
        <f t="shared" si="6"/>
        <v>44377</v>
      </c>
      <c r="O122" s="267">
        <f t="shared" si="7"/>
        <v>3</v>
      </c>
      <c r="P122" s="267">
        <f t="shared" si="8"/>
        <v>42000</v>
      </c>
    </row>
    <row r="123" spans="1:19" x14ac:dyDescent="0.2">
      <c r="A123" s="260">
        <v>43903</v>
      </c>
      <c r="B123" s="261" t="s">
        <v>354</v>
      </c>
      <c r="C123" s="262" t="s">
        <v>347</v>
      </c>
      <c r="D123" s="262" t="s">
        <v>348</v>
      </c>
      <c r="E123" s="262" t="s">
        <v>349</v>
      </c>
      <c r="F123" s="262">
        <v>2021</v>
      </c>
      <c r="G123" s="262" t="s">
        <v>355</v>
      </c>
      <c r="H123" s="263">
        <v>14000</v>
      </c>
      <c r="I123" s="262" t="s">
        <v>351</v>
      </c>
      <c r="J123" s="264">
        <v>39.35</v>
      </c>
      <c r="K123" s="264">
        <v>0</v>
      </c>
      <c r="L123" s="264">
        <v>0</v>
      </c>
      <c r="M123" s="265">
        <f t="shared" si="5"/>
        <v>44227</v>
      </c>
      <c r="N123" s="266">
        <f t="shared" si="6"/>
        <v>44286</v>
      </c>
      <c r="O123" s="267">
        <f t="shared" si="7"/>
        <v>3</v>
      </c>
      <c r="P123" s="267">
        <f t="shared" si="8"/>
        <v>42000</v>
      </c>
    </row>
    <row r="124" spans="1:19" x14ac:dyDescent="0.2">
      <c r="A124" s="260">
        <v>43903</v>
      </c>
      <c r="B124" s="261" t="s">
        <v>354</v>
      </c>
      <c r="C124" s="262" t="s">
        <v>347</v>
      </c>
      <c r="D124" s="262" t="s">
        <v>348</v>
      </c>
      <c r="E124" s="262" t="s">
        <v>349</v>
      </c>
      <c r="F124" s="262">
        <v>2020</v>
      </c>
      <c r="G124" s="262" t="s">
        <v>357</v>
      </c>
      <c r="H124" s="263">
        <v>7000</v>
      </c>
      <c r="I124" s="262" t="s">
        <v>351</v>
      </c>
      <c r="J124" s="264">
        <v>36.35</v>
      </c>
      <c r="K124" s="264">
        <v>0</v>
      </c>
      <c r="L124" s="264">
        <v>0</v>
      </c>
      <c r="M124" s="265">
        <f t="shared" si="5"/>
        <v>44043</v>
      </c>
      <c r="N124" s="266">
        <f t="shared" si="6"/>
        <v>44104</v>
      </c>
      <c r="O124" s="267">
        <f t="shared" si="7"/>
        <v>3</v>
      </c>
      <c r="P124" s="267">
        <f t="shared" si="8"/>
        <v>21000</v>
      </c>
    </row>
    <row r="125" spans="1:19" x14ac:dyDescent="0.2">
      <c r="A125" s="260">
        <v>43903</v>
      </c>
      <c r="B125" s="261" t="s">
        <v>354</v>
      </c>
      <c r="C125" s="262" t="s">
        <v>347</v>
      </c>
      <c r="D125" s="262" t="s">
        <v>348</v>
      </c>
      <c r="E125" s="262" t="s">
        <v>349</v>
      </c>
      <c r="F125" s="262">
        <v>2020</v>
      </c>
      <c r="G125" s="262" t="s">
        <v>358</v>
      </c>
      <c r="H125" s="263">
        <v>3000</v>
      </c>
      <c r="I125" s="262" t="s">
        <v>351</v>
      </c>
      <c r="J125" s="264">
        <v>34.6</v>
      </c>
      <c r="K125" s="264">
        <v>0</v>
      </c>
      <c r="L125" s="264">
        <v>0</v>
      </c>
      <c r="M125" s="265">
        <f t="shared" si="5"/>
        <v>43951</v>
      </c>
      <c r="N125" s="266">
        <f t="shared" si="6"/>
        <v>44012</v>
      </c>
      <c r="O125" s="267">
        <f t="shared" si="7"/>
        <v>3</v>
      </c>
      <c r="P125" s="267">
        <f t="shared" si="8"/>
        <v>9000</v>
      </c>
    </row>
    <row r="126" spans="1:19" x14ac:dyDescent="0.2">
      <c r="A126" s="260">
        <v>43900</v>
      </c>
      <c r="B126" s="261" t="s">
        <v>354</v>
      </c>
      <c r="C126" s="262" t="s">
        <v>347</v>
      </c>
      <c r="D126" s="262" t="s">
        <v>348</v>
      </c>
      <c r="E126" s="262" t="s">
        <v>349</v>
      </c>
      <c r="F126" s="262">
        <v>2020</v>
      </c>
      <c r="G126" s="262" t="s">
        <v>352</v>
      </c>
      <c r="H126" s="263">
        <v>8000</v>
      </c>
      <c r="I126" s="262" t="s">
        <v>351</v>
      </c>
      <c r="J126" s="264">
        <v>36.42</v>
      </c>
      <c r="K126" s="264">
        <v>0</v>
      </c>
      <c r="L126" s="264">
        <v>0</v>
      </c>
      <c r="M126" s="265">
        <f t="shared" si="5"/>
        <v>43951</v>
      </c>
      <c r="N126" s="266">
        <f t="shared" si="6"/>
        <v>44196</v>
      </c>
      <c r="O126" s="267">
        <f t="shared" si="7"/>
        <v>9</v>
      </c>
      <c r="P126" s="267">
        <f t="shared" si="8"/>
        <v>72000</v>
      </c>
    </row>
    <row r="127" spans="1:19" x14ac:dyDescent="0.2">
      <c r="A127" s="260">
        <v>43880</v>
      </c>
      <c r="B127" s="261" t="s">
        <v>383</v>
      </c>
      <c r="C127" s="262" t="s">
        <v>347</v>
      </c>
      <c r="D127" s="262" t="s">
        <v>348</v>
      </c>
      <c r="E127" s="262" t="s">
        <v>353</v>
      </c>
      <c r="F127" s="262">
        <v>2020</v>
      </c>
      <c r="G127" s="262" t="s">
        <v>352</v>
      </c>
      <c r="H127" s="263">
        <v>6000</v>
      </c>
      <c r="I127" s="262" t="s">
        <v>351</v>
      </c>
      <c r="J127" s="264">
        <v>50</v>
      </c>
      <c r="K127" s="264">
        <v>56.55</v>
      </c>
      <c r="L127" s="264">
        <v>0</v>
      </c>
      <c r="M127" s="265">
        <f t="shared" si="5"/>
        <v>43951</v>
      </c>
      <c r="N127" s="266">
        <f t="shared" si="6"/>
        <v>44196</v>
      </c>
      <c r="O127" s="267">
        <f t="shared" si="7"/>
        <v>9</v>
      </c>
      <c r="P127" s="267">
        <f t="shared" si="8"/>
        <v>54000</v>
      </c>
    </row>
    <row r="128" spans="1:19" x14ac:dyDescent="0.2">
      <c r="A128" s="260">
        <v>43859</v>
      </c>
      <c r="B128" s="261" t="s">
        <v>346</v>
      </c>
      <c r="C128" s="262" t="s">
        <v>347</v>
      </c>
      <c r="D128" s="262" t="s">
        <v>384</v>
      </c>
      <c r="E128" s="262" t="s">
        <v>349</v>
      </c>
      <c r="F128" s="262">
        <v>2021</v>
      </c>
      <c r="G128" s="262" t="s">
        <v>363</v>
      </c>
      <c r="H128" s="263">
        <v>25000</v>
      </c>
      <c r="I128" s="262" t="s">
        <v>351</v>
      </c>
      <c r="J128" s="264">
        <v>1.25</v>
      </c>
      <c r="K128" s="264">
        <v>0</v>
      </c>
      <c r="L128" s="264">
        <v>0</v>
      </c>
      <c r="M128" s="265">
        <f t="shared" si="5"/>
        <v>44500</v>
      </c>
      <c r="N128" s="266">
        <f t="shared" si="6"/>
        <v>44561</v>
      </c>
      <c r="O128" s="267">
        <f t="shared" si="7"/>
        <v>3</v>
      </c>
      <c r="P128" s="267">
        <f t="shared" si="8"/>
        <v>75000</v>
      </c>
      <c r="Q128" s="269"/>
      <c r="S128" s="270"/>
    </row>
    <row r="129" spans="1:16" x14ac:dyDescent="0.2">
      <c r="A129" s="260">
        <v>43852</v>
      </c>
      <c r="B129" s="261" t="s">
        <v>354</v>
      </c>
      <c r="C129" s="262" t="s">
        <v>347</v>
      </c>
      <c r="D129" s="262" t="s">
        <v>384</v>
      </c>
      <c r="E129" s="262" t="s">
        <v>349</v>
      </c>
      <c r="F129" s="262">
        <v>2021</v>
      </c>
      <c r="G129" s="262" t="s">
        <v>363</v>
      </c>
      <c r="H129" s="263">
        <v>25000</v>
      </c>
      <c r="I129" s="262" t="s">
        <v>351</v>
      </c>
      <c r="J129" s="264">
        <v>1.1000000000000001</v>
      </c>
      <c r="K129" s="264">
        <v>0</v>
      </c>
      <c r="L129" s="264">
        <v>0</v>
      </c>
      <c r="M129" s="265">
        <f t="shared" si="5"/>
        <v>44500</v>
      </c>
      <c r="N129" s="266">
        <f t="shared" si="6"/>
        <v>44561</v>
      </c>
      <c r="O129" s="267">
        <f t="shared" si="7"/>
        <v>3</v>
      </c>
      <c r="P129" s="267">
        <f t="shared" si="8"/>
        <v>75000</v>
      </c>
    </row>
    <row r="130" spans="1:16" x14ac:dyDescent="0.2">
      <c r="A130" s="260">
        <v>43833</v>
      </c>
      <c r="B130" s="261" t="s">
        <v>346</v>
      </c>
      <c r="C130" s="262" t="s">
        <v>347</v>
      </c>
      <c r="D130" s="262" t="s">
        <v>348</v>
      </c>
      <c r="E130" s="262" t="s">
        <v>353</v>
      </c>
      <c r="F130" s="262">
        <v>2021</v>
      </c>
      <c r="G130" s="262" t="s">
        <v>385</v>
      </c>
      <c r="H130" s="263">
        <v>6000</v>
      </c>
      <c r="I130" s="262" t="s">
        <v>351</v>
      </c>
      <c r="J130" s="264">
        <v>52</v>
      </c>
      <c r="K130" s="264">
        <v>58.35</v>
      </c>
      <c r="L130" s="264">
        <v>0</v>
      </c>
      <c r="M130" s="265">
        <f t="shared" si="5"/>
        <v>44227</v>
      </c>
      <c r="N130" s="266">
        <f t="shared" si="6"/>
        <v>44469</v>
      </c>
      <c r="O130" s="267">
        <f t="shared" si="7"/>
        <v>9</v>
      </c>
      <c r="P130" s="267">
        <f t="shared" si="8"/>
        <v>54000</v>
      </c>
    </row>
    <row r="131" spans="1:16" x14ac:dyDescent="0.2">
      <c r="A131" s="260">
        <v>43833</v>
      </c>
      <c r="B131" s="261" t="s">
        <v>346</v>
      </c>
      <c r="C131" s="262" t="s">
        <v>347</v>
      </c>
      <c r="D131" s="262" t="s">
        <v>348</v>
      </c>
      <c r="E131" s="262" t="s">
        <v>353</v>
      </c>
      <c r="F131" s="262">
        <v>2020</v>
      </c>
      <c r="G131" s="262" t="s">
        <v>350</v>
      </c>
      <c r="H131" s="263">
        <v>6000</v>
      </c>
      <c r="I131" s="262" t="s">
        <v>351</v>
      </c>
      <c r="J131" s="264">
        <v>57</v>
      </c>
      <c r="K131" s="264">
        <v>62.65</v>
      </c>
      <c r="L131" s="264">
        <v>0</v>
      </c>
      <c r="M131" s="265">
        <f t="shared" si="5"/>
        <v>43861</v>
      </c>
      <c r="N131" s="266">
        <f t="shared" si="6"/>
        <v>44196</v>
      </c>
      <c r="O131" s="267">
        <f t="shared" si="7"/>
        <v>12</v>
      </c>
      <c r="P131" s="267">
        <f t="shared" si="8"/>
        <v>72000</v>
      </c>
    </row>
    <row r="132" spans="1:16" x14ac:dyDescent="0.2">
      <c r="A132" s="260">
        <v>43829</v>
      </c>
      <c r="B132" s="261" t="s">
        <v>354</v>
      </c>
      <c r="C132" s="262" t="s">
        <v>347</v>
      </c>
      <c r="D132" s="262" t="s">
        <v>348</v>
      </c>
      <c r="E132" s="262" t="s">
        <v>349</v>
      </c>
      <c r="F132" s="262">
        <v>2020</v>
      </c>
      <c r="G132" s="262" t="s">
        <v>376</v>
      </c>
      <c r="H132" s="263">
        <v>6000</v>
      </c>
      <c r="I132" s="262" t="s">
        <v>351</v>
      </c>
      <c r="J132" s="264">
        <v>60.26</v>
      </c>
      <c r="K132" s="264">
        <v>0</v>
      </c>
      <c r="L132" s="264">
        <v>0</v>
      </c>
      <c r="M132" s="265">
        <f t="shared" si="5"/>
        <v>43861</v>
      </c>
      <c r="N132" s="266">
        <f t="shared" si="6"/>
        <v>44012</v>
      </c>
      <c r="O132" s="267">
        <f t="shared" si="7"/>
        <v>6</v>
      </c>
      <c r="P132" s="267">
        <f t="shared" si="8"/>
        <v>36000</v>
      </c>
    </row>
    <row r="133" spans="1:16" x14ac:dyDescent="0.2">
      <c r="A133" s="260">
        <v>43819</v>
      </c>
      <c r="B133" s="261" t="s">
        <v>383</v>
      </c>
      <c r="C133" s="262" t="s">
        <v>377</v>
      </c>
      <c r="D133" s="262" t="s">
        <v>378</v>
      </c>
      <c r="E133" s="262" t="s">
        <v>349</v>
      </c>
      <c r="F133" s="262">
        <v>2020</v>
      </c>
      <c r="G133" s="262" t="s">
        <v>350</v>
      </c>
      <c r="H133" s="263">
        <v>100000</v>
      </c>
      <c r="I133" s="262" t="s">
        <v>379</v>
      </c>
      <c r="J133" s="264">
        <v>-1.395</v>
      </c>
      <c r="K133" s="264">
        <v>0</v>
      </c>
      <c r="L133" s="264">
        <v>0</v>
      </c>
      <c r="M133" s="265">
        <f t="shared" si="5"/>
        <v>43861</v>
      </c>
      <c r="N133" s="266">
        <f t="shared" si="6"/>
        <v>44196</v>
      </c>
      <c r="O133" s="267">
        <f t="shared" si="7"/>
        <v>12</v>
      </c>
      <c r="P133" s="267">
        <f t="shared" si="8"/>
        <v>1200000</v>
      </c>
    </row>
    <row r="134" spans="1:16" x14ac:dyDescent="0.2">
      <c r="A134" s="260">
        <v>43803</v>
      </c>
      <c r="B134" s="261" t="s">
        <v>346</v>
      </c>
      <c r="C134" s="262" t="s">
        <v>347</v>
      </c>
      <c r="D134" s="262" t="s">
        <v>348</v>
      </c>
      <c r="E134" s="262" t="s">
        <v>353</v>
      </c>
      <c r="F134" s="262">
        <v>2021</v>
      </c>
      <c r="G134" s="262" t="s">
        <v>357</v>
      </c>
      <c r="H134" s="263">
        <v>15000</v>
      </c>
      <c r="I134" s="262" t="s">
        <v>351</v>
      </c>
      <c r="J134" s="264">
        <v>50</v>
      </c>
      <c r="K134" s="264">
        <v>55</v>
      </c>
      <c r="L134" s="264">
        <v>0</v>
      </c>
      <c r="M134" s="265">
        <f t="shared" si="5"/>
        <v>44408</v>
      </c>
      <c r="N134" s="266">
        <f t="shared" si="6"/>
        <v>44469</v>
      </c>
      <c r="O134" s="267">
        <f t="shared" si="7"/>
        <v>3</v>
      </c>
      <c r="P134" s="267">
        <f t="shared" si="8"/>
        <v>45000</v>
      </c>
    </row>
    <row r="135" spans="1:16" x14ac:dyDescent="0.2">
      <c r="A135" s="260">
        <v>43802</v>
      </c>
      <c r="B135" s="261" t="s">
        <v>346</v>
      </c>
      <c r="C135" s="262" t="s">
        <v>377</v>
      </c>
      <c r="D135" s="262" t="s">
        <v>381</v>
      </c>
      <c r="E135" s="262" t="s">
        <v>349</v>
      </c>
      <c r="F135" s="262">
        <v>2021</v>
      </c>
      <c r="G135" s="262" t="s">
        <v>357</v>
      </c>
      <c r="H135" s="263">
        <v>85000</v>
      </c>
      <c r="I135" s="262" t="s">
        <v>379</v>
      </c>
      <c r="J135" s="264">
        <v>2.34</v>
      </c>
      <c r="K135" s="264">
        <v>0</v>
      </c>
      <c r="L135" s="264">
        <v>0</v>
      </c>
      <c r="M135" s="265">
        <f t="shared" si="5"/>
        <v>44408</v>
      </c>
      <c r="N135" s="266">
        <f t="shared" si="6"/>
        <v>44469</v>
      </c>
      <c r="O135" s="267">
        <f t="shared" ref="O135:O198" si="9">+ROUND((N135-M135)/30.4+1,0)</f>
        <v>3</v>
      </c>
      <c r="P135" s="267">
        <f t="shared" ref="P135:P198" si="10">+O135*H135</f>
        <v>255000</v>
      </c>
    </row>
    <row r="136" spans="1:16" x14ac:dyDescent="0.2">
      <c r="A136" s="260">
        <v>43802</v>
      </c>
      <c r="B136" s="261" t="s">
        <v>346</v>
      </c>
      <c r="C136" s="262" t="s">
        <v>377</v>
      </c>
      <c r="D136" s="262" t="s">
        <v>381</v>
      </c>
      <c r="E136" s="262" t="s">
        <v>353</v>
      </c>
      <c r="F136" s="262">
        <v>2021</v>
      </c>
      <c r="G136" s="262" t="s">
        <v>355</v>
      </c>
      <c r="H136" s="263">
        <v>100000</v>
      </c>
      <c r="I136" s="262" t="s">
        <v>379</v>
      </c>
      <c r="J136" s="264">
        <v>2.2999999999999998</v>
      </c>
      <c r="K136" s="264">
        <v>3.36</v>
      </c>
      <c r="L136" s="264">
        <v>0</v>
      </c>
      <c r="M136" s="265">
        <f t="shared" si="5"/>
        <v>44227</v>
      </c>
      <c r="N136" s="266">
        <f t="shared" si="6"/>
        <v>44286</v>
      </c>
      <c r="O136" s="267">
        <f t="shared" si="9"/>
        <v>3</v>
      </c>
      <c r="P136" s="267">
        <f t="shared" si="10"/>
        <v>300000</v>
      </c>
    </row>
    <row r="137" spans="1:16" x14ac:dyDescent="0.2">
      <c r="A137" s="260">
        <v>43802</v>
      </c>
      <c r="B137" s="261" t="s">
        <v>346</v>
      </c>
      <c r="C137" s="262" t="s">
        <v>377</v>
      </c>
      <c r="D137" s="262" t="s">
        <v>381</v>
      </c>
      <c r="E137" s="262" t="s">
        <v>353</v>
      </c>
      <c r="F137" s="262">
        <v>2021</v>
      </c>
      <c r="G137" s="262" t="s">
        <v>355</v>
      </c>
      <c r="H137" s="263">
        <v>15000</v>
      </c>
      <c r="I137" s="262" t="s">
        <v>379</v>
      </c>
      <c r="J137" s="264">
        <v>2.2999999999999998</v>
      </c>
      <c r="K137" s="264">
        <v>3.35</v>
      </c>
      <c r="L137" s="264">
        <v>0</v>
      </c>
      <c r="M137" s="265">
        <f t="shared" si="5"/>
        <v>44227</v>
      </c>
      <c r="N137" s="266">
        <f t="shared" si="6"/>
        <v>44286</v>
      </c>
      <c r="O137" s="267">
        <f t="shared" si="9"/>
        <v>3</v>
      </c>
      <c r="P137" s="267">
        <f t="shared" si="10"/>
        <v>45000</v>
      </c>
    </row>
    <row r="138" spans="1:16" x14ac:dyDescent="0.2">
      <c r="A138" s="260">
        <v>43802</v>
      </c>
      <c r="B138" s="261" t="s">
        <v>346</v>
      </c>
      <c r="C138" s="262" t="s">
        <v>377</v>
      </c>
      <c r="D138" s="262" t="s">
        <v>381</v>
      </c>
      <c r="E138" s="262" t="s">
        <v>353</v>
      </c>
      <c r="F138" s="262">
        <v>2021</v>
      </c>
      <c r="G138" s="262" t="s">
        <v>385</v>
      </c>
      <c r="H138" s="263">
        <v>165000</v>
      </c>
      <c r="I138" s="262" t="s">
        <v>379</v>
      </c>
      <c r="J138" s="264">
        <v>2.2999999999999998</v>
      </c>
      <c r="K138" s="264">
        <v>2.56</v>
      </c>
      <c r="L138" s="264">
        <v>0</v>
      </c>
      <c r="M138" s="265">
        <f t="shared" si="5"/>
        <v>44227</v>
      </c>
      <c r="N138" s="266">
        <f t="shared" si="6"/>
        <v>44469</v>
      </c>
      <c r="O138" s="267">
        <f t="shared" si="9"/>
        <v>9</v>
      </c>
      <c r="P138" s="267">
        <f t="shared" si="10"/>
        <v>1485000</v>
      </c>
    </row>
    <row r="139" spans="1:16" x14ac:dyDescent="0.2">
      <c r="A139" s="260">
        <v>43795</v>
      </c>
      <c r="B139" s="261" t="s">
        <v>383</v>
      </c>
      <c r="C139" s="262" t="s">
        <v>347</v>
      </c>
      <c r="D139" s="262" t="s">
        <v>348</v>
      </c>
      <c r="E139" s="262" t="s">
        <v>353</v>
      </c>
      <c r="F139" s="262">
        <v>2021</v>
      </c>
      <c r="G139" s="262" t="s">
        <v>357</v>
      </c>
      <c r="H139" s="263">
        <v>8000</v>
      </c>
      <c r="I139" s="262" t="s">
        <v>351</v>
      </c>
      <c r="J139" s="264">
        <v>50</v>
      </c>
      <c r="K139" s="264">
        <v>54.75</v>
      </c>
      <c r="L139" s="264">
        <v>0</v>
      </c>
      <c r="M139" s="265">
        <f t="shared" si="5"/>
        <v>44408</v>
      </c>
      <c r="N139" s="266">
        <f t="shared" si="6"/>
        <v>44469</v>
      </c>
      <c r="O139" s="267">
        <f t="shared" si="9"/>
        <v>3</v>
      </c>
      <c r="P139" s="267">
        <f t="shared" si="10"/>
        <v>24000</v>
      </c>
    </row>
    <row r="140" spans="1:16" x14ac:dyDescent="0.2">
      <c r="A140" s="260">
        <v>43795</v>
      </c>
      <c r="B140" s="261" t="s">
        <v>383</v>
      </c>
      <c r="C140" s="262" t="s">
        <v>347</v>
      </c>
      <c r="D140" s="262" t="s">
        <v>348</v>
      </c>
      <c r="E140" s="262" t="s">
        <v>349</v>
      </c>
      <c r="F140" s="262">
        <v>2020</v>
      </c>
      <c r="G140" s="262" t="s">
        <v>357</v>
      </c>
      <c r="H140" s="263">
        <v>8000</v>
      </c>
      <c r="I140" s="262" t="s">
        <v>351</v>
      </c>
      <c r="J140" s="264">
        <v>55.1</v>
      </c>
      <c r="K140" s="264">
        <v>0</v>
      </c>
      <c r="L140" s="264">
        <v>0</v>
      </c>
      <c r="M140" s="265">
        <f t="shared" ref="M140:M203" si="11">+EOMONTH(LEFT($G140,FIND(" -",$G140)-1)&amp;"-"&amp;$F140,IF($C140="Oil",0,0))</f>
        <v>44043</v>
      </c>
      <c r="N140" s="266">
        <f t="shared" ref="N140:N203" si="12">+EOMONTH(RIGHT($G140,FIND("- ",$G140)-2)&amp;"-"&amp;$F140,IF($C140="Oil",0,0))</f>
        <v>44104</v>
      </c>
      <c r="O140" s="267">
        <f t="shared" si="9"/>
        <v>3</v>
      </c>
      <c r="P140" s="267">
        <f t="shared" si="10"/>
        <v>24000</v>
      </c>
    </row>
    <row r="141" spans="1:16" x14ac:dyDescent="0.2">
      <c r="A141" s="260">
        <v>43790</v>
      </c>
      <c r="B141" s="261" t="s">
        <v>346</v>
      </c>
      <c r="C141" s="262" t="s">
        <v>347</v>
      </c>
      <c r="D141" s="262" t="s">
        <v>348</v>
      </c>
      <c r="E141" s="262" t="s">
        <v>353</v>
      </c>
      <c r="F141" s="262">
        <v>2020</v>
      </c>
      <c r="G141" s="262" t="s">
        <v>352</v>
      </c>
      <c r="H141" s="263">
        <v>10000</v>
      </c>
      <c r="I141" s="262" t="s">
        <v>351</v>
      </c>
      <c r="J141" s="264">
        <v>53</v>
      </c>
      <c r="K141" s="264">
        <v>56.75</v>
      </c>
      <c r="L141" s="264">
        <v>0</v>
      </c>
      <c r="M141" s="265">
        <f t="shared" si="11"/>
        <v>43951</v>
      </c>
      <c r="N141" s="266">
        <f t="shared" si="12"/>
        <v>44196</v>
      </c>
      <c r="O141" s="267">
        <f t="shared" si="9"/>
        <v>9</v>
      </c>
      <c r="P141" s="267">
        <f t="shared" si="10"/>
        <v>90000</v>
      </c>
    </row>
    <row r="142" spans="1:16" x14ac:dyDescent="0.2">
      <c r="A142" s="260">
        <v>43790</v>
      </c>
      <c r="B142" s="261" t="s">
        <v>346</v>
      </c>
      <c r="C142" s="262" t="s">
        <v>347</v>
      </c>
      <c r="D142" s="262" t="s">
        <v>348</v>
      </c>
      <c r="E142" s="262" t="s">
        <v>353</v>
      </c>
      <c r="F142" s="262">
        <v>2021</v>
      </c>
      <c r="G142" s="262" t="s">
        <v>385</v>
      </c>
      <c r="H142" s="263">
        <v>10000</v>
      </c>
      <c r="I142" s="262" t="s">
        <v>351</v>
      </c>
      <c r="J142" s="264">
        <v>50</v>
      </c>
      <c r="K142" s="264">
        <v>55.65</v>
      </c>
      <c r="L142" s="264">
        <v>0</v>
      </c>
      <c r="M142" s="265">
        <f t="shared" si="11"/>
        <v>44227</v>
      </c>
      <c r="N142" s="266">
        <f t="shared" si="12"/>
        <v>44469</v>
      </c>
      <c r="O142" s="267">
        <f t="shared" si="9"/>
        <v>9</v>
      </c>
      <c r="P142" s="267">
        <f t="shared" si="10"/>
        <v>90000</v>
      </c>
    </row>
    <row r="143" spans="1:16" x14ac:dyDescent="0.2">
      <c r="A143" s="260">
        <v>43790</v>
      </c>
      <c r="B143" s="261" t="s">
        <v>354</v>
      </c>
      <c r="C143" s="262" t="s">
        <v>347</v>
      </c>
      <c r="D143" s="262" t="s">
        <v>384</v>
      </c>
      <c r="E143" s="262" t="s">
        <v>349</v>
      </c>
      <c r="F143" s="262">
        <v>2020</v>
      </c>
      <c r="G143" s="262" t="s">
        <v>350</v>
      </c>
      <c r="H143" s="263">
        <v>5000</v>
      </c>
      <c r="I143" s="262" t="s">
        <v>351</v>
      </c>
      <c r="J143" s="264">
        <v>1</v>
      </c>
      <c r="K143" s="264">
        <v>0</v>
      </c>
      <c r="L143" s="264">
        <v>0</v>
      </c>
      <c r="M143" s="265">
        <f t="shared" si="11"/>
        <v>43861</v>
      </c>
      <c r="N143" s="266">
        <f t="shared" si="12"/>
        <v>44196</v>
      </c>
      <c r="O143" s="267">
        <f t="shared" si="9"/>
        <v>12</v>
      </c>
      <c r="P143" s="267">
        <f t="shared" si="10"/>
        <v>60000</v>
      </c>
    </row>
    <row r="144" spans="1:16" x14ac:dyDescent="0.2">
      <c r="A144" s="260">
        <v>43789</v>
      </c>
      <c r="B144" s="261" t="s">
        <v>346</v>
      </c>
      <c r="C144" s="262" t="s">
        <v>347</v>
      </c>
      <c r="D144" s="262" t="s">
        <v>348</v>
      </c>
      <c r="E144" s="262" t="s">
        <v>353</v>
      </c>
      <c r="F144" s="262">
        <v>2021</v>
      </c>
      <c r="G144" s="262" t="s">
        <v>385</v>
      </c>
      <c r="H144" s="263">
        <v>10000</v>
      </c>
      <c r="I144" s="262" t="s">
        <v>351</v>
      </c>
      <c r="J144" s="264">
        <v>50</v>
      </c>
      <c r="K144" s="264">
        <v>54.35</v>
      </c>
      <c r="L144" s="264">
        <v>0</v>
      </c>
      <c r="M144" s="265">
        <f t="shared" si="11"/>
        <v>44227</v>
      </c>
      <c r="N144" s="266">
        <f t="shared" si="12"/>
        <v>44469</v>
      </c>
      <c r="O144" s="267">
        <f t="shared" si="9"/>
        <v>9</v>
      </c>
      <c r="P144" s="267">
        <f t="shared" si="10"/>
        <v>90000</v>
      </c>
    </row>
    <row r="145" spans="1:16" x14ac:dyDescent="0.2">
      <c r="A145" s="260">
        <v>43784</v>
      </c>
      <c r="B145" s="261" t="s">
        <v>383</v>
      </c>
      <c r="C145" s="262" t="s">
        <v>347</v>
      </c>
      <c r="D145" s="262" t="s">
        <v>384</v>
      </c>
      <c r="E145" s="262" t="s">
        <v>349</v>
      </c>
      <c r="F145" s="262">
        <v>2021</v>
      </c>
      <c r="G145" s="262" t="s">
        <v>350</v>
      </c>
      <c r="H145" s="263">
        <v>10000</v>
      </c>
      <c r="I145" s="262" t="s">
        <v>351</v>
      </c>
      <c r="J145" s="264">
        <v>0.95</v>
      </c>
      <c r="K145" s="264">
        <v>0</v>
      </c>
      <c r="L145" s="264">
        <v>0</v>
      </c>
      <c r="M145" s="265">
        <f t="shared" si="11"/>
        <v>44227</v>
      </c>
      <c r="N145" s="266">
        <f t="shared" si="12"/>
        <v>44561</v>
      </c>
      <c r="O145" s="267">
        <f t="shared" si="9"/>
        <v>12</v>
      </c>
      <c r="P145" s="267">
        <f t="shared" si="10"/>
        <v>120000</v>
      </c>
    </row>
    <row r="146" spans="1:16" x14ac:dyDescent="0.2">
      <c r="A146" s="260">
        <v>43784</v>
      </c>
      <c r="B146" s="261" t="s">
        <v>346</v>
      </c>
      <c r="C146" s="262" t="s">
        <v>347</v>
      </c>
      <c r="D146" s="262" t="s">
        <v>348</v>
      </c>
      <c r="E146" s="262" t="s">
        <v>353</v>
      </c>
      <c r="F146" s="262">
        <v>2021</v>
      </c>
      <c r="G146" s="262" t="s">
        <v>357</v>
      </c>
      <c r="H146" s="263">
        <v>20000</v>
      </c>
      <c r="I146" s="262" t="s">
        <v>351</v>
      </c>
      <c r="J146" s="264">
        <v>50</v>
      </c>
      <c r="K146" s="264">
        <v>54</v>
      </c>
      <c r="L146" s="264">
        <v>0</v>
      </c>
      <c r="M146" s="265">
        <f t="shared" si="11"/>
        <v>44408</v>
      </c>
      <c r="N146" s="266">
        <f t="shared" si="12"/>
        <v>44469</v>
      </c>
      <c r="O146" s="267">
        <f t="shared" si="9"/>
        <v>3</v>
      </c>
      <c r="P146" s="267">
        <f t="shared" si="10"/>
        <v>60000</v>
      </c>
    </row>
    <row r="147" spans="1:16" x14ac:dyDescent="0.2">
      <c r="A147" s="260">
        <v>43784</v>
      </c>
      <c r="B147" s="261" t="s">
        <v>346</v>
      </c>
      <c r="C147" s="262" t="s">
        <v>347</v>
      </c>
      <c r="D147" s="262" t="s">
        <v>348</v>
      </c>
      <c r="E147" s="262" t="s">
        <v>353</v>
      </c>
      <c r="F147" s="262">
        <v>2021</v>
      </c>
      <c r="G147" s="262" t="s">
        <v>358</v>
      </c>
      <c r="H147" s="263">
        <v>10000</v>
      </c>
      <c r="I147" s="262" t="s">
        <v>351</v>
      </c>
      <c r="J147" s="264">
        <v>50</v>
      </c>
      <c r="K147" s="264">
        <v>54.75</v>
      </c>
      <c r="L147" s="264">
        <v>0</v>
      </c>
      <c r="M147" s="265">
        <f t="shared" si="11"/>
        <v>44316</v>
      </c>
      <c r="N147" s="266">
        <f t="shared" si="12"/>
        <v>44377</v>
      </c>
      <c r="O147" s="267">
        <f t="shared" si="9"/>
        <v>3</v>
      </c>
      <c r="P147" s="267">
        <f t="shared" si="10"/>
        <v>30000</v>
      </c>
    </row>
    <row r="148" spans="1:16" x14ac:dyDescent="0.2">
      <c r="A148" s="260">
        <v>43777</v>
      </c>
      <c r="B148" s="261" t="s">
        <v>346</v>
      </c>
      <c r="C148" s="262" t="s">
        <v>347</v>
      </c>
      <c r="D148" s="262" t="s">
        <v>348</v>
      </c>
      <c r="E148" s="262" t="s">
        <v>353</v>
      </c>
      <c r="F148" s="262">
        <v>2021</v>
      </c>
      <c r="G148" s="262" t="s">
        <v>358</v>
      </c>
      <c r="H148" s="263">
        <v>7000</v>
      </c>
      <c r="I148" s="262" t="s">
        <v>351</v>
      </c>
      <c r="J148" s="264">
        <v>50</v>
      </c>
      <c r="K148" s="264">
        <v>53.87</v>
      </c>
      <c r="L148" s="264">
        <v>0</v>
      </c>
      <c r="M148" s="265">
        <f t="shared" si="11"/>
        <v>44316</v>
      </c>
      <c r="N148" s="266">
        <f t="shared" si="12"/>
        <v>44377</v>
      </c>
      <c r="O148" s="267">
        <f t="shared" si="9"/>
        <v>3</v>
      </c>
      <c r="P148" s="267">
        <f t="shared" si="10"/>
        <v>21000</v>
      </c>
    </row>
    <row r="149" spans="1:16" x14ac:dyDescent="0.2">
      <c r="A149" s="260">
        <v>43777</v>
      </c>
      <c r="B149" s="261" t="s">
        <v>383</v>
      </c>
      <c r="C149" s="262" t="s">
        <v>347</v>
      </c>
      <c r="D149" s="262" t="s">
        <v>348</v>
      </c>
      <c r="E149" s="262" t="s">
        <v>353</v>
      </c>
      <c r="F149" s="262">
        <v>2021</v>
      </c>
      <c r="G149" s="262" t="s">
        <v>355</v>
      </c>
      <c r="H149" s="263">
        <v>10000</v>
      </c>
      <c r="I149" s="262" t="s">
        <v>351</v>
      </c>
      <c r="J149" s="264">
        <v>50</v>
      </c>
      <c r="K149" s="264">
        <v>54.65</v>
      </c>
      <c r="L149" s="264">
        <v>0</v>
      </c>
      <c r="M149" s="265">
        <f t="shared" si="11"/>
        <v>44227</v>
      </c>
      <c r="N149" s="266">
        <f t="shared" si="12"/>
        <v>44286</v>
      </c>
      <c r="O149" s="267">
        <f t="shared" si="9"/>
        <v>3</v>
      </c>
      <c r="P149" s="267">
        <f t="shared" si="10"/>
        <v>30000</v>
      </c>
    </row>
    <row r="150" spans="1:16" x14ac:dyDescent="0.2">
      <c r="A150" s="260">
        <v>43767</v>
      </c>
      <c r="B150" s="261" t="s">
        <v>354</v>
      </c>
      <c r="C150" s="262" t="s">
        <v>377</v>
      </c>
      <c r="D150" s="262" t="s">
        <v>378</v>
      </c>
      <c r="E150" s="262" t="s">
        <v>349</v>
      </c>
      <c r="F150" s="262">
        <v>2021</v>
      </c>
      <c r="G150" s="262" t="s">
        <v>367</v>
      </c>
      <c r="H150" s="263">
        <v>75000</v>
      </c>
      <c r="I150" s="262" t="s">
        <v>379</v>
      </c>
      <c r="J150" s="264">
        <v>-0.9</v>
      </c>
      <c r="K150" s="264">
        <v>0</v>
      </c>
      <c r="L150" s="264">
        <v>0</v>
      </c>
      <c r="M150" s="265">
        <f t="shared" si="11"/>
        <v>44469</v>
      </c>
      <c r="N150" s="266">
        <f t="shared" si="12"/>
        <v>44469</v>
      </c>
      <c r="O150" s="267">
        <f t="shared" si="9"/>
        <v>1</v>
      </c>
      <c r="P150" s="267">
        <f t="shared" si="10"/>
        <v>75000</v>
      </c>
    </row>
    <row r="151" spans="1:16" x14ac:dyDescent="0.2">
      <c r="A151" s="260">
        <v>43767</v>
      </c>
      <c r="B151" s="261" t="s">
        <v>354</v>
      </c>
      <c r="C151" s="262" t="s">
        <v>377</v>
      </c>
      <c r="D151" s="262" t="s">
        <v>378</v>
      </c>
      <c r="E151" s="262" t="s">
        <v>349</v>
      </c>
      <c r="F151" s="262">
        <v>2021</v>
      </c>
      <c r="G151" s="262" t="s">
        <v>368</v>
      </c>
      <c r="H151" s="263">
        <v>77500</v>
      </c>
      <c r="I151" s="262" t="s">
        <v>379</v>
      </c>
      <c r="J151" s="264">
        <v>-0.9</v>
      </c>
      <c r="K151" s="264">
        <v>0</v>
      </c>
      <c r="L151" s="264">
        <v>0</v>
      </c>
      <c r="M151" s="265">
        <f t="shared" si="11"/>
        <v>44408</v>
      </c>
      <c r="N151" s="266">
        <f t="shared" si="12"/>
        <v>44439</v>
      </c>
      <c r="O151" s="267">
        <f t="shared" si="9"/>
        <v>2</v>
      </c>
      <c r="P151" s="267">
        <f t="shared" si="10"/>
        <v>155000</v>
      </c>
    </row>
    <row r="152" spans="1:16" x14ac:dyDescent="0.2">
      <c r="A152" s="260">
        <v>43767</v>
      </c>
      <c r="B152" s="261" t="s">
        <v>354</v>
      </c>
      <c r="C152" s="262" t="s">
        <v>377</v>
      </c>
      <c r="D152" s="262" t="s">
        <v>378</v>
      </c>
      <c r="E152" s="262" t="s">
        <v>349</v>
      </c>
      <c r="F152" s="262">
        <v>2021</v>
      </c>
      <c r="G152" s="262" t="s">
        <v>369</v>
      </c>
      <c r="H152" s="263">
        <v>75000</v>
      </c>
      <c r="I152" s="262" t="s">
        <v>379</v>
      </c>
      <c r="J152" s="264">
        <v>-0.9</v>
      </c>
      <c r="K152" s="264">
        <v>0</v>
      </c>
      <c r="L152" s="264">
        <v>0</v>
      </c>
      <c r="M152" s="265">
        <f t="shared" si="11"/>
        <v>44377</v>
      </c>
      <c r="N152" s="266">
        <f t="shared" si="12"/>
        <v>44377</v>
      </c>
      <c r="O152" s="267">
        <f t="shared" si="9"/>
        <v>1</v>
      </c>
      <c r="P152" s="267">
        <f t="shared" si="10"/>
        <v>75000</v>
      </c>
    </row>
    <row r="153" spans="1:16" x14ac:dyDescent="0.2">
      <c r="A153" s="260">
        <v>43767</v>
      </c>
      <c r="B153" s="261" t="s">
        <v>354</v>
      </c>
      <c r="C153" s="262" t="s">
        <v>377</v>
      </c>
      <c r="D153" s="262" t="s">
        <v>378</v>
      </c>
      <c r="E153" s="262" t="s">
        <v>349</v>
      </c>
      <c r="F153" s="262">
        <v>2021</v>
      </c>
      <c r="G153" s="262" t="s">
        <v>370</v>
      </c>
      <c r="H153" s="263">
        <v>77500</v>
      </c>
      <c r="I153" s="262" t="s">
        <v>379</v>
      </c>
      <c r="J153" s="264">
        <v>-0.9</v>
      </c>
      <c r="K153" s="264">
        <v>0</v>
      </c>
      <c r="L153" s="264">
        <v>0</v>
      </c>
      <c r="M153" s="265">
        <f t="shared" si="11"/>
        <v>44347</v>
      </c>
      <c r="N153" s="266">
        <f t="shared" si="12"/>
        <v>44347</v>
      </c>
      <c r="O153" s="267">
        <f t="shared" si="9"/>
        <v>1</v>
      </c>
      <c r="P153" s="267">
        <f t="shared" si="10"/>
        <v>77500</v>
      </c>
    </row>
    <row r="154" spans="1:16" x14ac:dyDescent="0.2">
      <c r="A154" s="260">
        <v>43767</v>
      </c>
      <c r="B154" s="261" t="s">
        <v>354</v>
      </c>
      <c r="C154" s="262" t="s">
        <v>377</v>
      </c>
      <c r="D154" s="262" t="s">
        <v>378</v>
      </c>
      <c r="E154" s="262" t="s">
        <v>349</v>
      </c>
      <c r="F154" s="262">
        <v>2021</v>
      </c>
      <c r="G154" s="262" t="s">
        <v>371</v>
      </c>
      <c r="H154" s="263">
        <v>75000</v>
      </c>
      <c r="I154" s="262" t="s">
        <v>379</v>
      </c>
      <c r="J154" s="264">
        <v>-0.9</v>
      </c>
      <c r="K154" s="264">
        <v>0</v>
      </c>
      <c r="L154" s="264">
        <v>0</v>
      </c>
      <c r="M154" s="265">
        <f t="shared" si="11"/>
        <v>44316</v>
      </c>
      <c r="N154" s="266">
        <f t="shared" si="12"/>
        <v>44316</v>
      </c>
      <c r="O154" s="267">
        <f t="shared" si="9"/>
        <v>1</v>
      </c>
      <c r="P154" s="267">
        <f t="shared" si="10"/>
        <v>75000</v>
      </c>
    </row>
    <row r="155" spans="1:16" x14ac:dyDescent="0.2">
      <c r="A155" s="260">
        <v>43766</v>
      </c>
      <c r="B155" s="261" t="s">
        <v>383</v>
      </c>
      <c r="C155" s="262" t="s">
        <v>347</v>
      </c>
      <c r="D155" s="262" t="s">
        <v>384</v>
      </c>
      <c r="E155" s="262" t="s">
        <v>349</v>
      </c>
      <c r="F155" s="262">
        <v>2020</v>
      </c>
      <c r="G155" s="262" t="s">
        <v>355</v>
      </c>
      <c r="H155" s="263">
        <v>5500</v>
      </c>
      <c r="I155" s="262" t="s">
        <v>351</v>
      </c>
      <c r="J155" s="264">
        <v>0.77</v>
      </c>
      <c r="K155" s="264">
        <v>0</v>
      </c>
      <c r="L155" s="264">
        <v>0</v>
      </c>
      <c r="M155" s="265">
        <f t="shared" si="11"/>
        <v>43861</v>
      </c>
      <c r="N155" s="266">
        <f t="shared" si="12"/>
        <v>43921</v>
      </c>
      <c r="O155" s="267">
        <f t="shared" si="9"/>
        <v>3</v>
      </c>
      <c r="P155" s="267">
        <f t="shared" si="10"/>
        <v>16500</v>
      </c>
    </row>
    <row r="156" spans="1:16" x14ac:dyDescent="0.2">
      <c r="A156" s="260">
        <v>43766</v>
      </c>
      <c r="B156" s="261" t="s">
        <v>383</v>
      </c>
      <c r="C156" s="262" t="s">
        <v>347</v>
      </c>
      <c r="D156" s="262" t="s">
        <v>384</v>
      </c>
      <c r="E156" s="262" t="s">
        <v>349</v>
      </c>
      <c r="F156" s="262">
        <v>2021</v>
      </c>
      <c r="G156" s="262" t="s">
        <v>380</v>
      </c>
      <c r="H156" s="263">
        <v>13000</v>
      </c>
      <c r="I156" s="262" t="s">
        <v>351</v>
      </c>
      <c r="J156" s="264">
        <v>0.8</v>
      </c>
      <c r="K156" s="264">
        <v>0</v>
      </c>
      <c r="L156" s="264">
        <v>0</v>
      </c>
      <c r="M156" s="265">
        <f t="shared" si="11"/>
        <v>44316</v>
      </c>
      <c r="N156" s="266">
        <f t="shared" si="12"/>
        <v>44469</v>
      </c>
      <c r="O156" s="267">
        <f t="shared" si="9"/>
        <v>6</v>
      </c>
      <c r="P156" s="267">
        <f t="shared" si="10"/>
        <v>78000</v>
      </c>
    </row>
    <row r="157" spans="1:16" x14ac:dyDescent="0.2">
      <c r="A157" s="260">
        <v>43763</v>
      </c>
      <c r="B157" s="261" t="s">
        <v>383</v>
      </c>
      <c r="C157" s="262" t="s">
        <v>347</v>
      </c>
      <c r="D157" s="262" t="s">
        <v>384</v>
      </c>
      <c r="E157" s="262" t="s">
        <v>349</v>
      </c>
      <c r="F157" s="262">
        <v>2020</v>
      </c>
      <c r="G157" s="262" t="s">
        <v>357</v>
      </c>
      <c r="H157" s="263">
        <v>12000</v>
      </c>
      <c r="I157" s="262" t="s">
        <v>351</v>
      </c>
      <c r="J157" s="264">
        <v>0.72</v>
      </c>
      <c r="K157" s="264">
        <v>0</v>
      </c>
      <c r="L157" s="264">
        <v>0</v>
      </c>
      <c r="M157" s="265">
        <f t="shared" si="11"/>
        <v>44043</v>
      </c>
      <c r="N157" s="266">
        <f t="shared" si="12"/>
        <v>44104</v>
      </c>
      <c r="O157" s="267">
        <f t="shared" si="9"/>
        <v>3</v>
      </c>
      <c r="P157" s="267">
        <f t="shared" si="10"/>
        <v>36000</v>
      </c>
    </row>
    <row r="158" spans="1:16" x14ac:dyDescent="0.2">
      <c r="A158" s="260">
        <v>43763</v>
      </c>
      <c r="B158" s="261" t="s">
        <v>383</v>
      </c>
      <c r="C158" s="262" t="s">
        <v>347</v>
      </c>
      <c r="D158" s="262" t="s">
        <v>384</v>
      </c>
      <c r="E158" s="262" t="s">
        <v>349</v>
      </c>
      <c r="F158" s="262">
        <v>2021</v>
      </c>
      <c r="G158" s="262" t="s">
        <v>355</v>
      </c>
      <c r="H158" s="263">
        <v>20000</v>
      </c>
      <c r="I158" s="262" t="s">
        <v>351</v>
      </c>
      <c r="J158" s="264">
        <v>0.75</v>
      </c>
      <c r="K158" s="264">
        <v>0</v>
      </c>
      <c r="L158" s="264">
        <v>0</v>
      </c>
      <c r="M158" s="265">
        <f t="shared" si="11"/>
        <v>44227</v>
      </c>
      <c r="N158" s="266">
        <f t="shared" si="12"/>
        <v>44286</v>
      </c>
      <c r="O158" s="267">
        <f t="shared" si="9"/>
        <v>3</v>
      </c>
      <c r="P158" s="267">
        <f t="shared" si="10"/>
        <v>60000</v>
      </c>
    </row>
    <row r="159" spans="1:16" x14ac:dyDescent="0.2">
      <c r="A159" s="260">
        <v>43763</v>
      </c>
      <c r="B159" s="261" t="s">
        <v>383</v>
      </c>
      <c r="C159" s="262" t="s">
        <v>347</v>
      </c>
      <c r="D159" s="262" t="s">
        <v>384</v>
      </c>
      <c r="E159" s="262" t="s">
        <v>349</v>
      </c>
      <c r="F159" s="262">
        <v>2020</v>
      </c>
      <c r="G159" s="262" t="s">
        <v>352</v>
      </c>
      <c r="H159" s="263">
        <v>20000</v>
      </c>
      <c r="I159" s="262" t="s">
        <v>351</v>
      </c>
      <c r="J159" s="264">
        <v>0.75</v>
      </c>
      <c r="K159" s="264">
        <v>0</v>
      </c>
      <c r="L159" s="264">
        <v>0</v>
      </c>
      <c r="M159" s="265">
        <f t="shared" si="11"/>
        <v>43951</v>
      </c>
      <c r="N159" s="266">
        <f t="shared" si="12"/>
        <v>44196</v>
      </c>
      <c r="O159" s="267">
        <f t="shared" si="9"/>
        <v>9</v>
      </c>
      <c r="P159" s="267">
        <f t="shared" si="10"/>
        <v>180000</v>
      </c>
    </row>
    <row r="160" spans="1:16" x14ac:dyDescent="0.2">
      <c r="A160" s="260">
        <v>43763</v>
      </c>
      <c r="B160" s="261" t="s">
        <v>383</v>
      </c>
      <c r="C160" s="262" t="s">
        <v>377</v>
      </c>
      <c r="D160" s="262" t="s">
        <v>378</v>
      </c>
      <c r="E160" s="262" t="s">
        <v>349</v>
      </c>
      <c r="F160" s="262">
        <v>2021</v>
      </c>
      <c r="G160" s="262" t="s">
        <v>355</v>
      </c>
      <c r="H160" s="263">
        <v>50000</v>
      </c>
      <c r="I160" s="262" t="s">
        <v>379</v>
      </c>
      <c r="J160" s="264">
        <v>-1.34</v>
      </c>
      <c r="K160" s="264">
        <v>0</v>
      </c>
      <c r="L160" s="264">
        <v>0</v>
      </c>
      <c r="M160" s="265">
        <f t="shared" si="11"/>
        <v>44227</v>
      </c>
      <c r="N160" s="266">
        <f t="shared" si="12"/>
        <v>44286</v>
      </c>
      <c r="O160" s="267">
        <f t="shared" si="9"/>
        <v>3</v>
      </c>
      <c r="P160" s="267">
        <f t="shared" si="10"/>
        <v>150000</v>
      </c>
    </row>
    <row r="161" spans="1:19" x14ac:dyDescent="0.2">
      <c r="A161" s="260">
        <v>43763</v>
      </c>
      <c r="B161" s="261" t="s">
        <v>383</v>
      </c>
      <c r="C161" s="262" t="s">
        <v>377</v>
      </c>
      <c r="D161" s="262" t="s">
        <v>378</v>
      </c>
      <c r="E161" s="262" t="s">
        <v>349</v>
      </c>
      <c r="F161" s="262">
        <v>2020</v>
      </c>
      <c r="G161" s="262" t="s">
        <v>365</v>
      </c>
      <c r="H161" s="263">
        <v>50000</v>
      </c>
      <c r="I161" s="262" t="s">
        <v>379</v>
      </c>
      <c r="J161" s="264">
        <v>-1.34</v>
      </c>
      <c r="K161" s="264">
        <v>0</v>
      </c>
      <c r="L161" s="264">
        <v>0</v>
      </c>
      <c r="M161" s="265">
        <f t="shared" si="11"/>
        <v>44165</v>
      </c>
      <c r="N161" s="266">
        <f t="shared" si="12"/>
        <v>44196</v>
      </c>
      <c r="O161" s="267">
        <f t="shared" si="9"/>
        <v>2</v>
      </c>
      <c r="P161" s="267">
        <f t="shared" si="10"/>
        <v>100000</v>
      </c>
    </row>
    <row r="162" spans="1:19" x14ac:dyDescent="0.2">
      <c r="A162" s="260">
        <v>43763</v>
      </c>
      <c r="B162" s="261" t="s">
        <v>383</v>
      </c>
      <c r="C162" s="262" t="s">
        <v>377</v>
      </c>
      <c r="D162" s="262" t="s">
        <v>378</v>
      </c>
      <c r="E162" s="262" t="s">
        <v>349</v>
      </c>
      <c r="F162" s="262">
        <v>2020</v>
      </c>
      <c r="G162" s="262" t="s">
        <v>386</v>
      </c>
      <c r="H162" s="263">
        <v>127500</v>
      </c>
      <c r="I162" s="262" t="s">
        <v>379</v>
      </c>
      <c r="J162" s="264">
        <v>-1.665</v>
      </c>
      <c r="K162" s="264">
        <v>0</v>
      </c>
      <c r="L162" s="264">
        <v>0</v>
      </c>
      <c r="M162" s="265">
        <f t="shared" si="11"/>
        <v>43951</v>
      </c>
      <c r="N162" s="266">
        <f t="shared" si="12"/>
        <v>44135</v>
      </c>
      <c r="O162" s="267">
        <f t="shared" si="9"/>
        <v>7</v>
      </c>
      <c r="P162" s="267">
        <f t="shared" si="10"/>
        <v>892500</v>
      </c>
    </row>
    <row r="163" spans="1:19" x14ac:dyDescent="0.2">
      <c r="A163" s="260">
        <v>43745</v>
      </c>
      <c r="B163" s="261" t="s">
        <v>383</v>
      </c>
      <c r="C163" s="262" t="s">
        <v>377</v>
      </c>
      <c r="D163" s="262" t="s">
        <v>378</v>
      </c>
      <c r="E163" s="262" t="s">
        <v>349</v>
      </c>
      <c r="F163" s="262">
        <v>2021</v>
      </c>
      <c r="G163" s="262" t="s">
        <v>355</v>
      </c>
      <c r="H163" s="263">
        <v>100000</v>
      </c>
      <c r="I163" s="262" t="s">
        <v>379</v>
      </c>
      <c r="J163" s="264">
        <v>-0.86</v>
      </c>
      <c r="K163" s="264">
        <v>0</v>
      </c>
      <c r="L163" s="264">
        <v>0</v>
      </c>
      <c r="M163" s="265">
        <f t="shared" si="11"/>
        <v>44227</v>
      </c>
      <c r="N163" s="266">
        <f t="shared" si="12"/>
        <v>44286</v>
      </c>
      <c r="O163" s="267">
        <f t="shared" si="9"/>
        <v>3</v>
      </c>
      <c r="P163" s="267">
        <f t="shared" si="10"/>
        <v>300000</v>
      </c>
    </row>
    <row r="164" spans="1:19" x14ac:dyDescent="0.2">
      <c r="A164" s="260">
        <v>43745</v>
      </c>
      <c r="B164" s="261" t="s">
        <v>383</v>
      </c>
      <c r="C164" s="262" t="s">
        <v>377</v>
      </c>
      <c r="D164" s="262" t="s">
        <v>378</v>
      </c>
      <c r="E164" s="262" t="s">
        <v>349</v>
      </c>
      <c r="F164" s="262">
        <v>2020</v>
      </c>
      <c r="G164" s="262" t="s">
        <v>365</v>
      </c>
      <c r="H164" s="263">
        <v>100000</v>
      </c>
      <c r="I164" s="262" t="s">
        <v>379</v>
      </c>
      <c r="J164" s="264">
        <v>-0.86</v>
      </c>
      <c r="K164" s="264">
        <v>0</v>
      </c>
      <c r="L164" s="264">
        <v>0</v>
      </c>
      <c r="M164" s="265">
        <f t="shared" si="11"/>
        <v>44165</v>
      </c>
      <c r="N164" s="266">
        <f t="shared" si="12"/>
        <v>44196</v>
      </c>
      <c r="O164" s="267">
        <f t="shared" si="9"/>
        <v>2</v>
      </c>
      <c r="P164" s="267">
        <f t="shared" si="10"/>
        <v>200000</v>
      </c>
      <c r="S164" s="270"/>
    </row>
    <row r="165" spans="1:19" x14ac:dyDescent="0.2">
      <c r="A165" s="260">
        <v>43739</v>
      </c>
      <c r="B165" s="261" t="s">
        <v>383</v>
      </c>
      <c r="C165" s="262" t="s">
        <v>377</v>
      </c>
      <c r="D165" s="262" t="s">
        <v>378</v>
      </c>
      <c r="E165" s="262" t="s">
        <v>349</v>
      </c>
      <c r="F165" s="262">
        <v>2020</v>
      </c>
      <c r="G165" s="262" t="s">
        <v>387</v>
      </c>
      <c r="H165" s="263">
        <v>77500</v>
      </c>
      <c r="I165" s="262" t="s">
        <v>379</v>
      </c>
      <c r="J165" s="264">
        <v>-1.1499999999999999</v>
      </c>
      <c r="K165" s="264">
        <v>0</v>
      </c>
      <c r="L165" s="264">
        <v>0</v>
      </c>
      <c r="M165" s="265">
        <f t="shared" si="11"/>
        <v>43921</v>
      </c>
      <c r="N165" s="266">
        <f t="shared" si="12"/>
        <v>43921</v>
      </c>
      <c r="O165" s="267">
        <f t="shared" si="9"/>
        <v>1</v>
      </c>
      <c r="P165" s="267">
        <f t="shared" si="10"/>
        <v>77500</v>
      </c>
    </row>
    <row r="166" spans="1:19" x14ac:dyDescent="0.2">
      <c r="A166" s="260">
        <v>43739</v>
      </c>
      <c r="B166" s="261" t="s">
        <v>383</v>
      </c>
      <c r="C166" s="262" t="s">
        <v>377</v>
      </c>
      <c r="D166" s="262" t="s">
        <v>378</v>
      </c>
      <c r="E166" s="262" t="s">
        <v>349</v>
      </c>
      <c r="F166" s="262">
        <v>2020</v>
      </c>
      <c r="G166" s="262" t="s">
        <v>372</v>
      </c>
      <c r="H166" s="263">
        <v>72500</v>
      </c>
      <c r="I166" s="262" t="s">
        <v>379</v>
      </c>
      <c r="J166" s="264">
        <v>-1.1499999999999999</v>
      </c>
      <c r="K166" s="264">
        <v>0</v>
      </c>
      <c r="L166" s="264">
        <v>0</v>
      </c>
      <c r="M166" s="265">
        <f t="shared" si="11"/>
        <v>43890</v>
      </c>
      <c r="N166" s="266">
        <f t="shared" si="12"/>
        <v>43890</v>
      </c>
      <c r="O166" s="267">
        <f t="shared" si="9"/>
        <v>1</v>
      </c>
      <c r="P166" s="267">
        <f t="shared" si="10"/>
        <v>72500</v>
      </c>
    </row>
    <row r="167" spans="1:19" x14ac:dyDescent="0.2">
      <c r="A167" s="260">
        <v>43739</v>
      </c>
      <c r="B167" s="261" t="s">
        <v>383</v>
      </c>
      <c r="C167" s="262" t="s">
        <v>377</v>
      </c>
      <c r="D167" s="262" t="s">
        <v>378</v>
      </c>
      <c r="E167" s="262" t="s">
        <v>349</v>
      </c>
      <c r="F167" s="262">
        <v>2020</v>
      </c>
      <c r="G167" s="262" t="s">
        <v>388</v>
      </c>
      <c r="H167" s="263">
        <v>77500</v>
      </c>
      <c r="I167" s="262" t="s">
        <v>379</v>
      </c>
      <c r="J167" s="264">
        <v>-1.1499999999999999</v>
      </c>
      <c r="K167" s="264">
        <v>0</v>
      </c>
      <c r="L167" s="264">
        <v>0</v>
      </c>
      <c r="M167" s="265">
        <f t="shared" si="11"/>
        <v>43861</v>
      </c>
      <c r="N167" s="266">
        <f t="shared" si="12"/>
        <v>43861</v>
      </c>
      <c r="O167" s="267">
        <f t="shared" si="9"/>
        <v>1</v>
      </c>
      <c r="P167" s="267">
        <f t="shared" si="10"/>
        <v>77500</v>
      </c>
    </row>
    <row r="168" spans="1:19" x14ac:dyDescent="0.2">
      <c r="A168" s="260">
        <v>43739</v>
      </c>
      <c r="B168" s="261" t="s">
        <v>383</v>
      </c>
      <c r="C168" s="262" t="s">
        <v>377</v>
      </c>
      <c r="D168" s="262" t="s">
        <v>378</v>
      </c>
      <c r="E168" s="262" t="s">
        <v>349</v>
      </c>
      <c r="F168" s="262">
        <v>2019</v>
      </c>
      <c r="G168" s="262" t="s">
        <v>389</v>
      </c>
      <c r="H168" s="263">
        <v>77500</v>
      </c>
      <c r="I168" s="262" t="s">
        <v>379</v>
      </c>
      <c r="J168" s="264">
        <v>-1.1499999999999999</v>
      </c>
      <c r="K168" s="264">
        <v>0</v>
      </c>
      <c r="L168" s="264">
        <v>0</v>
      </c>
      <c r="M168" s="265">
        <f t="shared" si="11"/>
        <v>43830</v>
      </c>
      <c r="N168" s="266">
        <f t="shared" si="12"/>
        <v>43830</v>
      </c>
      <c r="O168" s="267">
        <f t="shared" si="9"/>
        <v>1</v>
      </c>
      <c r="P168" s="267">
        <f t="shared" si="10"/>
        <v>77500</v>
      </c>
    </row>
    <row r="169" spans="1:19" x14ac:dyDescent="0.2">
      <c r="A169" s="260">
        <v>43739</v>
      </c>
      <c r="B169" s="261" t="s">
        <v>383</v>
      </c>
      <c r="C169" s="262" t="s">
        <v>377</v>
      </c>
      <c r="D169" s="262" t="s">
        <v>378</v>
      </c>
      <c r="E169" s="262" t="s">
        <v>349</v>
      </c>
      <c r="F169" s="262">
        <v>2019</v>
      </c>
      <c r="G169" s="262" t="s">
        <v>390</v>
      </c>
      <c r="H169" s="263">
        <v>75000</v>
      </c>
      <c r="I169" s="262" t="s">
        <v>379</v>
      </c>
      <c r="J169" s="264">
        <v>-1.1499999999999999</v>
      </c>
      <c r="K169" s="264">
        <v>0</v>
      </c>
      <c r="L169" s="264">
        <v>0</v>
      </c>
      <c r="M169" s="265">
        <f t="shared" si="11"/>
        <v>43799</v>
      </c>
      <c r="N169" s="266">
        <f t="shared" si="12"/>
        <v>43799</v>
      </c>
      <c r="O169" s="267">
        <f t="shared" si="9"/>
        <v>1</v>
      </c>
      <c r="P169" s="267">
        <f t="shared" si="10"/>
        <v>75000</v>
      </c>
    </row>
    <row r="170" spans="1:19" x14ac:dyDescent="0.2">
      <c r="A170" s="260">
        <v>43739</v>
      </c>
      <c r="B170" s="261" t="s">
        <v>354</v>
      </c>
      <c r="C170" s="262" t="s">
        <v>347</v>
      </c>
      <c r="D170" s="262" t="s">
        <v>384</v>
      </c>
      <c r="E170" s="262" t="s">
        <v>349</v>
      </c>
      <c r="F170" s="262">
        <v>2021</v>
      </c>
      <c r="G170" s="262" t="s">
        <v>376</v>
      </c>
      <c r="H170" s="263">
        <v>5000</v>
      </c>
      <c r="I170" s="262" t="s">
        <v>351</v>
      </c>
      <c r="J170" s="264">
        <v>0.64</v>
      </c>
      <c r="K170" s="264">
        <v>0</v>
      </c>
      <c r="L170" s="264">
        <v>0</v>
      </c>
      <c r="M170" s="265">
        <f t="shared" si="11"/>
        <v>44227</v>
      </c>
      <c r="N170" s="266">
        <f t="shared" si="12"/>
        <v>44377</v>
      </c>
      <c r="O170" s="267">
        <f t="shared" si="9"/>
        <v>6</v>
      </c>
      <c r="P170" s="267">
        <f t="shared" si="10"/>
        <v>30000</v>
      </c>
    </row>
    <row r="171" spans="1:19" x14ac:dyDescent="0.2">
      <c r="A171" s="260">
        <v>43739</v>
      </c>
      <c r="B171" s="261" t="s">
        <v>383</v>
      </c>
      <c r="C171" s="262" t="s">
        <v>347</v>
      </c>
      <c r="D171" s="262" t="s">
        <v>384</v>
      </c>
      <c r="E171" s="262" t="s">
        <v>349</v>
      </c>
      <c r="F171" s="262">
        <v>2021</v>
      </c>
      <c r="G171" s="262" t="s">
        <v>385</v>
      </c>
      <c r="H171" s="263">
        <v>5000</v>
      </c>
      <c r="I171" s="262" t="s">
        <v>351</v>
      </c>
      <c r="J171" s="264">
        <v>0.64</v>
      </c>
      <c r="K171" s="264">
        <v>0</v>
      </c>
      <c r="L171" s="264">
        <v>0</v>
      </c>
      <c r="M171" s="265">
        <f t="shared" si="11"/>
        <v>44227</v>
      </c>
      <c r="N171" s="266">
        <f t="shared" si="12"/>
        <v>44469</v>
      </c>
      <c r="O171" s="267">
        <f t="shared" si="9"/>
        <v>9</v>
      </c>
      <c r="P171" s="267">
        <f t="shared" si="10"/>
        <v>45000</v>
      </c>
    </row>
    <row r="172" spans="1:19" x14ac:dyDescent="0.2">
      <c r="A172" s="260">
        <v>43739</v>
      </c>
      <c r="B172" s="261" t="s">
        <v>354</v>
      </c>
      <c r="C172" s="262" t="s">
        <v>347</v>
      </c>
      <c r="D172" s="262" t="s">
        <v>384</v>
      </c>
      <c r="E172" s="262" t="s">
        <v>349</v>
      </c>
      <c r="F172" s="262">
        <v>2021</v>
      </c>
      <c r="G172" s="262" t="s">
        <v>385</v>
      </c>
      <c r="H172" s="263">
        <v>10000</v>
      </c>
      <c r="I172" s="262" t="s">
        <v>351</v>
      </c>
      <c r="J172" s="264">
        <v>0.64</v>
      </c>
      <c r="K172" s="264">
        <v>0</v>
      </c>
      <c r="L172" s="264">
        <v>0</v>
      </c>
      <c r="M172" s="265">
        <f t="shared" si="11"/>
        <v>44227</v>
      </c>
      <c r="N172" s="266">
        <f t="shared" si="12"/>
        <v>44469</v>
      </c>
      <c r="O172" s="267">
        <f t="shared" si="9"/>
        <v>9</v>
      </c>
      <c r="P172" s="267">
        <f t="shared" si="10"/>
        <v>90000</v>
      </c>
    </row>
    <row r="173" spans="1:19" x14ac:dyDescent="0.2">
      <c r="A173" s="260">
        <v>43738</v>
      </c>
      <c r="B173" s="261" t="s">
        <v>383</v>
      </c>
      <c r="C173" s="262" t="s">
        <v>347</v>
      </c>
      <c r="D173" s="262" t="s">
        <v>384</v>
      </c>
      <c r="E173" s="262" t="s">
        <v>349</v>
      </c>
      <c r="F173" s="262">
        <v>2021</v>
      </c>
      <c r="G173" s="262" t="s">
        <v>385</v>
      </c>
      <c r="H173" s="263">
        <v>10000</v>
      </c>
      <c r="I173" s="262" t="s">
        <v>351</v>
      </c>
      <c r="J173" s="264">
        <v>0.6</v>
      </c>
      <c r="K173" s="264">
        <v>0</v>
      </c>
      <c r="L173" s="264">
        <v>0</v>
      </c>
      <c r="M173" s="265">
        <f t="shared" si="11"/>
        <v>44227</v>
      </c>
      <c r="N173" s="266">
        <f t="shared" si="12"/>
        <v>44469</v>
      </c>
      <c r="O173" s="267">
        <f t="shared" si="9"/>
        <v>9</v>
      </c>
      <c r="P173" s="267">
        <f t="shared" si="10"/>
        <v>90000</v>
      </c>
    </row>
    <row r="174" spans="1:19" x14ac:dyDescent="0.2">
      <c r="A174" s="260">
        <v>43735</v>
      </c>
      <c r="B174" s="261" t="s">
        <v>354</v>
      </c>
      <c r="C174" s="262" t="s">
        <v>347</v>
      </c>
      <c r="D174" s="262" t="s">
        <v>384</v>
      </c>
      <c r="E174" s="262" t="s">
        <v>349</v>
      </c>
      <c r="F174" s="262">
        <v>2021</v>
      </c>
      <c r="G174" s="262" t="s">
        <v>385</v>
      </c>
      <c r="H174" s="263">
        <v>15000</v>
      </c>
      <c r="I174" s="262" t="s">
        <v>351</v>
      </c>
      <c r="J174" s="264">
        <v>0.65</v>
      </c>
      <c r="K174" s="264">
        <v>0</v>
      </c>
      <c r="L174" s="264">
        <v>0</v>
      </c>
      <c r="M174" s="265">
        <f t="shared" si="11"/>
        <v>44227</v>
      </c>
      <c r="N174" s="266">
        <f t="shared" si="12"/>
        <v>44469</v>
      </c>
      <c r="O174" s="267">
        <f t="shared" si="9"/>
        <v>9</v>
      </c>
      <c r="P174" s="267">
        <f t="shared" si="10"/>
        <v>135000</v>
      </c>
    </row>
    <row r="175" spans="1:19" x14ac:dyDescent="0.2">
      <c r="A175" s="260">
        <v>43735</v>
      </c>
      <c r="B175" s="261" t="s">
        <v>354</v>
      </c>
      <c r="C175" s="262" t="s">
        <v>347</v>
      </c>
      <c r="D175" s="262" t="s">
        <v>384</v>
      </c>
      <c r="E175" s="262" t="s">
        <v>349</v>
      </c>
      <c r="F175" s="262">
        <v>2021</v>
      </c>
      <c r="G175" s="262" t="s">
        <v>385</v>
      </c>
      <c r="H175" s="263">
        <v>35000</v>
      </c>
      <c r="I175" s="262" t="s">
        <v>351</v>
      </c>
      <c r="J175" s="264">
        <v>0.6</v>
      </c>
      <c r="K175" s="264">
        <v>0</v>
      </c>
      <c r="L175" s="264">
        <v>0</v>
      </c>
      <c r="M175" s="265">
        <f t="shared" si="11"/>
        <v>44227</v>
      </c>
      <c r="N175" s="266">
        <f t="shared" si="12"/>
        <v>44469</v>
      </c>
      <c r="O175" s="267">
        <f t="shared" si="9"/>
        <v>9</v>
      </c>
      <c r="P175" s="267">
        <f t="shared" si="10"/>
        <v>315000</v>
      </c>
    </row>
    <row r="176" spans="1:19" x14ac:dyDescent="0.2">
      <c r="A176" s="260">
        <v>43735</v>
      </c>
      <c r="B176" s="261" t="s">
        <v>354</v>
      </c>
      <c r="C176" s="262" t="s">
        <v>347</v>
      </c>
      <c r="D176" s="262" t="s">
        <v>384</v>
      </c>
      <c r="E176" s="262" t="s">
        <v>349</v>
      </c>
      <c r="F176" s="262">
        <v>2020</v>
      </c>
      <c r="G176" s="262" t="s">
        <v>363</v>
      </c>
      <c r="H176" s="263">
        <v>5000</v>
      </c>
      <c r="I176" s="262" t="s">
        <v>351</v>
      </c>
      <c r="J176" s="264">
        <v>0.65</v>
      </c>
      <c r="K176" s="264">
        <v>0</v>
      </c>
      <c r="L176" s="264">
        <v>0</v>
      </c>
      <c r="M176" s="265">
        <f t="shared" si="11"/>
        <v>44135</v>
      </c>
      <c r="N176" s="266">
        <f t="shared" si="12"/>
        <v>44196</v>
      </c>
      <c r="O176" s="267">
        <f t="shared" si="9"/>
        <v>3</v>
      </c>
      <c r="P176" s="267">
        <f t="shared" si="10"/>
        <v>15000</v>
      </c>
    </row>
    <row r="177" spans="1:20" x14ac:dyDescent="0.2">
      <c r="A177" s="260">
        <v>43735</v>
      </c>
      <c r="B177" s="261" t="s">
        <v>354</v>
      </c>
      <c r="C177" s="262" t="s">
        <v>347</v>
      </c>
      <c r="D177" s="262" t="s">
        <v>384</v>
      </c>
      <c r="E177" s="262" t="s">
        <v>349</v>
      </c>
      <c r="F177" s="262">
        <v>2020</v>
      </c>
      <c r="G177" s="262" t="s">
        <v>357</v>
      </c>
      <c r="H177" s="263">
        <v>17000</v>
      </c>
      <c r="I177" s="262" t="s">
        <v>351</v>
      </c>
      <c r="J177" s="264">
        <v>0.65</v>
      </c>
      <c r="K177" s="264">
        <v>0</v>
      </c>
      <c r="L177" s="264">
        <v>0</v>
      </c>
      <c r="M177" s="265">
        <f t="shared" si="11"/>
        <v>44043</v>
      </c>
      <c r="N177" s="266">
        <f t="shared" si="12"/>
        <v>44104</v>
      </c>
      <c r="O177" s="267">
        <f t="shared" si="9"/>
        <v>3</v>
      </c>
      <c r="P177" s="267">
        <f t="shared" si="10"/>
        <v>51000</v>
      </c>
    </row>
    <row r="178" spans="1:20" x14ac:dyDescent="0.2">
      <c r="A178" s="260">
        <v>43735</v>
      </c>
      <c r="B178" s="261" t="s">
        <v>354</v>
      </c>
      <c r="C178" s="262" t="s">
        <v>347</v>
      </c>
      <c r="D178" s="262" t="s">
        <v>384</v>
      </c>
      <c r="E178" s="262" t="s">
        <v>349</v>
      </c>
      <c r="F178" s="262">
        <v>2020</v>
      </c>
      <c r="G178" s="262" t="s">
        <v>358</v>
      </c>
      <c r="H178" s="263">
        <v>30000</v>
      </c>
      <c r="I178" s="262" t="s">
        <v>351</v>
      </c>
      <c r="J178" s="264">
        <v>0.65</v>
      </c>
      <c r="K178" s="264">
        <v>0</v>
      </c>
      <c r="L178" s="264">
        <v>0</v>
      </c>
      <c r="M178" s="265">
        <f t="shared" si="11"/>
        <v>43951</v>
      </c>
      <c r="N178" s="266">
        <f t="shared" si="12"/>
        <v>44012</v>
      </c>
      <c r="O178" s="267">
        <f t="shared" si="9"/>
        <v>3</v>
      </c>
      <c r="P178" s="267">
        <f t="shared" si="10"/>
        <v>90000</v>
      </c>
    </row>
    <row r="179" spans="1:20" x14ac:dyDescent="0.2">
      <c r="A179" s="260">
        <v>43735</v>
      </c>
      <c r="B179" s="261" t="s">
        <v>354</v>
      </c>
      <c r="C179" s="262" t="s">
        <v>347</v>
      </c>
      <c r="D179" s="262" t="s">
        <v>384</v>
      </c>
      <c r="E179" s="262" t="s">
        <v>349</v>
      </c>
      <c r="F179" s="262">
        <v>2020</v>
      </c>
      <c r="G179" s="262" t="s">
        <v>355</v>
      </c>
      <c r="H179" s="263">
        <v>15000</v>
      </c>
      <c r="I179" s="262" t="s">
        <v>351</v>
      </c>
      <c r="J179" s="264">
        <v>0.65</v>
      </c>
      <c r="K179" s="264">
        <v>0</v>
      </c>
      <c r="L179" s="264">
        <v>0</v>
      </c>
      <c r="M179" s="265">
        <f t="shared" si="11"/>
        <v>43861</v>
      </c>
      <c r="N179" s="266">
        <f t="shared" si="12"/>
        <v>43921</v>
      </c>
      <c r="O179" s="267">
        <f t="shared" si="9"/>
        <v>3</v>
      </c>
      <c r="P179" s="267">
        <f t="shared" si="10"/>
        <v>45000</v>
      </c>
    </row>
    <row r="180" spans="1:20" x14ac:dyDescent="0.2">
      <c r="A180" s="260">
        <v>43724</v>
      </c>
      <c r="B180" s="261" t="s">
        <v>383</v>
      </c>
      <c r="C180" s="262" t="s">
        <v>377</v>
      </c>
      <c r="D180" s="262" t="s">
        <v>381</v>
      </c>
      <c r="E180" s="262" t="s">
        <v>349</v>
      </c>
      <c r="F180" s="262">
        <v>2020</v>
      </c>
      <c r="G180" s="262" t="s">
        <v>355</v>
      </c>
      <c r="H180" s="263">
        <v>200000</v>
      </c>
      <c r="I180" s="262" t="s">
        <v>379</v>
      </c>
      <c r="J180" s="264">
        <v>2.79</v>
      </c>
      <c r="K180" s="264">
        <v>0</v>
      </c>
      <c r="L180" s="264">
        <v>0</v>
      </c>
      <c r="M180" s="265">
        <f t="shared" si="11"/>
        <v>43861</v>
      </c>
      <c r="N180" s="266">
        <f t="shared" si="12"/>
        <v>43921</v>
      </c>
      <c r="O180" s="267">
        <f t="shared" si="9"/>
        <v>3</v>
      </c>
      <c r="P180" s="267">
        <f t="shared" si="10"/>
        <v>600000</v>
      </c>
      <c r="S180" s="270"/>
    </row>
    <row r="181" spans="1:20" x14ac:dyDescent="0.2">
      <c r="A181" s="260">
        <v>43724</v>
      </c>
      <c r="B181" s="261" t="s">
        <v>383</v>
      </c>
      <c r="C181" s="262" t="s">
        <v>377</v>
      </c>
      <c r="D181" s="262" t="s">
        <v>381</v>
      </c>
      <c r="E181" s="262" t="s">
        <v>349</v>
      </c>
      <c r="F181" s="262">
        <v>2019</v>
      </c>
      <c r="G181" s="262" t="s">
        <v>363</v>
      </c>
      <c r="H181" s="263">
        <v>200000</v>
      </c>
      <c r="I181" s="262" t="s">
        <v>379</v>
      </c>
      <c r="J181" s="264">
        <v>2.79</v>
      </c>
      <c r="K181" s="264">
        <v>0</v>
      </c>
      <c r="L181" s="264">
        <v>0</v>
      </c>
      <c r="M181" s="265">
        <f t="shared" si="11"/>
        <v>43769</v>
      </c>
      <c r="N181" s="266">
        <f t="shared" si="12"/>
        <v>43830</v>
      </c>
      <c r="O181" s="267">
        <f t="shared" si="9"/>
        <v>3</v>
      </c>
      <c r="P181" s="267">
        <f t="shared" si="10"/>
        <v>600000</v>
      </c>
      <c r="S181" s="270"/>
    </row>
    <row r="182" spans="1:20" x14ac:dyDescent="0.2">
      <c r="A182" s="260">
        <v>43717</v>
      </c>
      <c r="B182" s="261" t="s">
        <v>346</v>
      </c>
      <c r="C182" s="262" t="s">
        <v>377</v>
      </c>
      <c r="D182" s="262" t="s">
        <v>381</v>
      </c>
      <c r="E182" s="262" t="s">
        <v>349</v>
      </c>
      <c r="F182" s="262">
        <v>2021</v>
      </c>
      <c r="G182" s="262" t="s">
        <v>376</v>
      </c>
      <c r="H182" s="263">
        <v>100000</v>
      </c>
      <c r="I182" s="262" t="s">
        <v>379</v>
      </c>
      <c r="J182" s="264">
        <v>2.4830000000000001</v>
      </c>
      <c r="K182" s="264">
        <v>0</v>
      </c>
      <c r="L182" s="264">
        <v>0</v>
      </c>
      <c r="M182" s="265">
        <f t="shared" si="11"/>
        <v>44227</v>
      </c>
      <c r="N182" s="266">
        <f t="shared" si="12"/>
        <v>44377</v>
      </c>
      <c r="O182" s="267">
        <f t="shared" si="9"/>
        <v>6</v>
      </c>
      <c r="P182" s="267">
        <f t="shared" si="10"/>
        <v>600000</v>
      </c>
      <c r="S182" s="270"/>
    </row>
    <row r="183" spans="1:20" x14ac:dyDescent="0.2">
      <c r="A183" s="260">
        <v>43717</v>
      </c>
      <c r="B183" s="261" t="s">
        <v>346</v>
      </c>
      <c r="C183" s="262" t="s">
        <v>377</v>
      </c>
      <c r="D183" s="262" t="s">
        <v>381</v>
      </c>
      <c r="E183" s="262" t="s">
        <v>349</v>
      </c>
      <c r="F183" s="262">
        <v>2020</v>
      </c>
      <c r="G183" s="262" t="s">
        <v>359</v>
      </c>
      <c r="H183" s="263">
        <v>100000</v>
      </c>
      <c r="I183" s="262" t="s">
        <v>379</v>
      </c>
      <c r="J183" s="264">
        <v>2.4830000000000001</v>
      </c>
      <c r="K183" s="264">
        <v>0</v>
      </c>
      <c r="L183" s="264">
        <v>0</v>
      </c>
      <c r="M183" s="265">
        <f t="shared" si="11"/>
        <v>44043</v>
      </c>
      <c r="N183" s="266">
        <f t="shared" si="12"/>
        <v>44196</v>
      </c>
      <c r="O183" s="267">
        <f t="shared" si="9"/>
        <v>6</v>
      </c>
      <c r="P183" s="267">
        <f t="shared" si="10"/>
        <v>600000</v>
      </c>
      <c r="S183" s="270"/>
    </row>
    <row r="184" spans="1:20" x14ac:dyDescent="0.2">
      <c r="A184" s="260">
        <v>43714</v>
      </c>
      <c r="B184" s="261" t="s">
        <v>354</v>
      </c>
      <c r="C184" s="262" t="s">
        <v>377</v>
      </c>
      <c r="D184" s="262" t="s">
        <v>381</v>
      </c>
      <c r="E184" s="262" t="s">
        <v>349</v>
      </c>
      <c r="F184" s="262">
        <v>2020</v>
      </c>
      <c r="G184" s="262" t="s">
        <v>391</v>
      </c>
      <c r="H184" s="263">
        <v>100000</v>
      </c>
      <c r="I184" s="262" t="s">
        <v>379</v>
      </c>
      <c r="J184" s="264">
        <v>2.504</v>
      </c>
      <c r="K184" s="264">
        <v>0</v>
      </c>
      <c r="L184" s="264">
        <v>0</v>
      </c>
      <c r="M184" s="265">
        <f t="shared" si="11"/>
        <v>43861</v>
      </c>
      <c r="N184" s="266">
        <f t="shared" si="12"/>
        <v>44135</v>
      </c>
      <c r="O184" s="267">
        <f t="shared" si="9"/>
        <v>10</v>
      </c>
      <c r="P184" s="267">
        <f t="shared" si="10"/>
        <v>1000000</v>
      </c>
      <c r="S184" s="270"/>
    </row>
    <row r="185" spans="1:20" x14ac:dyDescent="0.2">
      <c r="A185" s="260">
        <v>43714</v>
      </c>
      <c r="B185" s="261" t="s">
        <v>354</v>
      </c>
      <c r="C185" s="262" t="s">
        <v>377</v>
      </c>
      <c r="D185" s="262" t="s">
        <v>381</v>
      </c>
      <c r="E185" s="262" t="s">
        <v>349</v>
      </c>
      <c r="F185" s="262">
        <v>2019</v>
      </c>
      <c r="G185" s="262" t="s">
        <v>365</v>
      </c>
      <c r="H185" s="263">
        <v>100000</v>
      </c>
      <c r="I185" s="262" t="s">
        <v>379</v>
      </c>
      <c r="J185" s="264">
        <v>2.504</v>
      </c>
      <c r="K185" s="264">
        <v>0</v>
      </c>
      <c r="L185" s="264">
        <v>0</v>
      </c>
      <c r="M185" s="265">
        <f t="shared" si="11"/>
        <v>43799</v>
      </c>
      <c r="N185" s="266">
        <f t="shared" si="12"/>
        <v>43830</v>
      </c>
      <c r="O185" s="267">
        <f t="shared" si="9"/>
        <v>2</v>
      </c>
      <c r="P185" s="267">
        <f t="shared" si="10"/>
        <v>200000</v>
      </c>
    </row>
    <row r="186" spans="1:20" x14ac:dyDescent="0.2">
      <c r="A186" s="260">
        <v>43713</v>
      </c>
      <c r="B186" s="261" t="s">
        <v>346</v>
      </c>
      <c r="C186" s="262" t="s">
        <v>347</v>
      </c>
      <c r="D186" s="262" t="s">
        <v>348</v>
      </c>
      <c r="E186" s="262" t="s">
        <v>349</v>
      </c>
      <c r="F186" s="262">
        <v>2021</v>
      </c>
      <c r="G186" s="262" t="s">
        <v>358</v>
      </c>
      <c r="H186" s="263">
        <v>10000</v>
      </c>
      <c r="I186" s="262" t="s">
        <v>351</v>
      </c>
      <c r="J186" s="264">
        <v>52</v>
      </c>
      <c r="K186" s="264">
        <v>0</v>
      </c>
      <c r="L186" s="264">
        <v>0</v>
      </c>
      <c r="M186" s="265">
        <f t="shared" si="11"/>
        <v>44316</v>
      </c>
      <c r="N186" s="266">
        <f t="shared" si="12"/>
        <v>44377</v>
      </c>
      <c r="O186" s="267">
        <f t="shared" si="9"/>
        <v>3</v>
      </c>
      <c r="P186" s="267">
        <f t="shared" si="10"/>
        <v>30000</v>
      </c>
    </row>
    <row r="187" spans="1:20" x14ac:dyDescent="0.2">
      <c r="A187" s="260">
        <v>43677</v>
      </c>
      <c r="B187" s="261" t="s">
        <v>392</v>
      </c>
      <c r="C187" s="262" t="s">
        <v>347</v>
      </c>
      <c r="D187" s="262" t="s">
        <v>348</v>
      </c>
      <c r="E187" s="262" t="s">
        <v>349</v>
      </c>
      <c r="F187" s="262">
        <v>2021</v>
      </c>
      <c r="G187" s="262" t="s">
        <v>355</v>
      </c>
      <c r="H187" s="263">
        <v>10000</v>
      </c>
      <c r="I187" s="262" t="s">
        <v>351</v>
      </c>
      <c r="J187" s="264">
        <v>54</v>
      </c>
      <c r="K187" s="264">
        <v>0</v>
      </c>
      <c r="L187" s="264">
        <v>0</v>
      </c>
      <c r="M187" s="265">
        <f t="shared" si="11"/>
        <v>44227</v>
      </c>
      <c r="N187" s="266">
        <f t="shared" si="12"/>
        <v>44286</v>
      </c>
      <c r="O187" s="267">
        <f t="shared" si="9"/>
        <v>3</v>
      </c>
      <c r="P187" s="267">
        <f t="shared" si="10"/>
        <v>30000</v>
      </c>
    </row>
    <row r="188" spans="1:20" x14ac:dyDescent="0.2">
      <c r="A188" s="260">
        <v>43677</v>
      </c>
      <c r="B188" s="261" t="s">
        <v>346</v>
      </c>
      <c r="C188" s="262" t="s">
        <v>347</v>
      </c>
      <c r="D188" s="262" t="s">
        <v>348</v>
      </c>
      <c r="E188" s="262" t="s">
        <v>353</v>
      </c>
      <c r="F188" s="262">
        <v>2020</v>
      </c>
      <c r="G188" s="262" t="s">
        <v>350</v>
      </c>
      <c r="H188" s="263">
        <v>6000</v>
      </c>
      <c r="I188" s="262" t="s">
        <v>351</v>
      </c>
      <c r="J188" s="264">
        <v>54</v>
      </c>
      <c r="K188" s="264">
        <v>57.5</v>
      </c>
      <c r="L188" s="264">
        <v>0</v>
      </c>
      <c r="M188" s="265">
        <f t="shared" si="11"/>
        <v>43861</v>
      </c>
      <c r="N188" s="266">
        <f t="shared" si="12"/>
        <v>44196</v>
      </c>
      <c r="O188" s="267">
        <f t="shared" si="9"/>
        <v>12</v>
      </c>
      <c r="P188" s="267">
        <f t="shared" si="10"/>
        <v>72000</v>
      </c>
    </row>
    <row r="189" spans="1:20" x14ac:dyDescent="0.2">
      <c r="A189" s="260">
        <v>43670</v>
      </c>
      <c r="B189" s="261" t="s">
        <v>392</v>
      </c>
      <c r="C189" s="262" t="s">
        <v>347</v>
      </c>
      <c r="D189" s="262" t="s">
        <v>348</v>
      </c>
      <c r="E189" s="262" t="s">
        <v>349</v>
      </c>
      <c r="F189" s="262">
        <v>2021</v>
      </c>
      <c r="G189" s="262" t="s">
        <v>376</v>
      </c>
      <c r="H189" s="263">
        <v>10000</v>
      </c>
      <c r="I189" s="262" t="s">
        <v>351</v>
      </c>
      <c r="J189" s="264">
        <v>53.75</v>
      </c>
      <c r="K189" s="264">
        <v>0</v>
      </c>
      <c r="L189" s="264">
        <v>0</v>
      </c>
      <c r="M189" s="265">
        <f t="shared" si="11"/>
        <v>44227</v>
      </c>
      <c r="N189" s="266">
        <f t="shared" si="12"/>
        <v>44377</v>
      </c>
      <c r="O189" s="267">
        <f t="shared" si="9"/>
        <v>6</v>
      </c>
      <c r="P189" s="267">
        <f t="shared" si="10"/>
        <v>60000</v>
      </c>
    </row>
    <row r="190" spans="1:20" x14ac:dyDescent="0.2">
      <c r="A190" s="260">
        <v>43668</v>
      </c>
      <c r="B190" s="261" t="s">
        <v>392</v>
      </c>
      <c r="C190" s="262" t="s">
        <v>347</v>
      </c>
      <c r="D190" s="262" t="s">
        <v>348</v>
      </c>
      <c r="E190" s="262" t="s">
        <v>353</v>
      </c>
      <c r="F190" s="262">
        <v>2021</v>
      </c>
      <c r="G190" s="262" t="s">
        <v>376</v>
      </c>
      <c r="H190" s="263">
        <v>15000</v>
      </c>
      <c r="I190" s="262" t="s">
        <v>351</v>
      </c>
      <c r="J190" s="264">
        <v>50</v>
      </c>
      <c r="K190" s="264">
        <v>56.05</v>
      </c>
      <c r="L190" s="264">
        <v>0</v>
      </c>
      <c r="M190" s="265">
        <f t="shared" si="11"/>
        <v>44227</v>
      </c>
      <c r="N190" s="266">
        <f t="shared" si="12"/>
        <v>44377</v>
      </c>
      <c r="O190" s="267">
        <f t="shared" si="9"/>
        <v>6</v>
      </c>
      <c r="P190" s="267">
        <f t="shared" si="10"/>
        <v>90000</v>
      </c>
    </row>
    <row r="191" spans="1:20" x14ac:dyDescent="0.2">
      <c r="A191" s="260">
        <v>43648</v>
      </c>
      <c r="B191" s="261" t="s">
        <v>346</v>
      </c>
      <c r="C191" s="262" t="s">
        <v>347</v>
      </c>
      <c r="D191" s="262" t="s">
        <v>384</v>
      </c>
      <c r="E191" s="262" t="s">
        <v>349</v>
      </c>
      <c r="F191" s="262">
        <v>2020</v>
      </c>
      <c r="G191" s="262" t="s">
        <v>350</v>
      </c>
      <c r="H191" s="263">
        <v>15000</v>
      </c>
      <c r="I191" s="262" t="s">
        <v>351</v>
      </c>
      <c r="J191" s="264">
        <v>0.6</v>
      </c>
      <c r="K191" s="264">
        <v>0</v>
      </c>
      <c r="L191" s="264">
        <v>0</v>
      </c>
      <c r="M191" s="265">
        <f t="shared" si="11"/>
        <v>43861</v>
      </c>
      <c r="N191" s="266">
        <f t="shared" si="12"/>
        <v>44196</v>
      </c>
      <c r="O191" s="267">
        <f t="shared" si="9"/>
        <v>12</v>
      </c>
      <c r="P191" s="267">
        <f t="shared" si="10"/>
        <v>180000</v>
      </c>
      <c r="S191" s="270"/>
    </row>
    <row r="192" spans="1:20" x14ac:dyDescent="0.2">
      <c r="A192" s="260">
        <v>43642</v>
      </c>
      <c r="B192" s="261" t="s">
        <v>383</v>
      </c>
      <c r="C192" s="262" t="s">
        <v>347</v>
      </c>
      <c r="D192" s="262" t="s">
        <v>348</v>
      </c>
      <c r="E192" s="262" t="s">
        <v>353</v>
      </c>
      <c r="F192" s="262">
        <v>2019</v>
      </c>
      <c r="G192" s="262" t="s">
        <v>363</v>
      </c>
      <c r="H192" s="263">
        <v>9000</v>
      </c>
      <c r="I192" s="262" t="s">
        <v>351</v>
      </c>
      <c r="J192" s="264">
        <v>55</v>
      </c>
      <c r="K192" s="264">
        <v>61.8</v>
      </c>
      <c r="L192" s="264">
        <v>0</v>
      </c>
      <c r="M192" s="265">
        <f t="shared" si="11"/>
        <v>43769</v>
      </c>
      <c r="N192" s="266">
        <f t="shared" si="12"/>
        <v>43830</v>
      </c>
      <c r="O192" s="267">
        <f t="shared" si="9"/>
        <v>3</v>
      </c>
      <c r="P192" s="267">
        <f t="shared" si="10"/>
        <v>27000</v>
      </c>
      <c r="S192" s="270"/>
      <c r="T192" s="270"/>
    </row>
    <row r="193" spans="1:17" x14ac:dyDescent="0.2">
      <c r="A193" s="260">
        <v>43642</v>
      </c>
      <c r="B193" s="261" t="s">
        <v>346</v>
      </c>
      <c r="C193" s="262" t="s">
        <v>347</v>
      </c>
      <c r="D193" s="262" t="s">
        <v>348</v>
      </c>
      <c r="E193" s="262" t="s">
        <v>353</v>
      </c>
      <c r="F193" s="262">
        <v>2020</v>
      </c>
      <c r="G193" s="262" t="s">
        <v>350</v>
      </c>
      <c r="H193" s="263">
        <v>5000</v>
      </c>
      <c r="I193" s="262" t="s">
        <v>351</v>
      </c>
      <c r="J193" s="264">
        <v>55</v>
      </c>
      <c r="K193" s="264">
        <v>57.85</v>
      </c>
      <c r="L193" s="264">
        <v>0</v>
      </c>
      <c r="M193" s="265">
        <f t="shared" si="11"/>
        <v>43861</v>
      </c>
      <c r="N193" s="266">
        <f t="shared" si="12"/>
        <v>44196</v>
      </c>
      <c r="O193" s="267">
        <f t="shared" si="9"/>
        <v>12</v>
      </c>
      <c r="P193" s="267">
        <f t="shared" si="10"/>
        <v>60000</v>
      </c>
    </row>
    <row r="194" spans="1:17" x14ac:dyDescent="0.2">
      <c r="A194" s="260">
        <v>43637</v>
      </c>
      <c r="B194" s="261" t="s">
        <v>346</v>
      </c>
      <c r="C194" s="262" t="s">
        <v>347</v>
      </c>
      <c r="D194" s="262" t="s">
        <v>348</v>
      </c>
      <c r="E194" s="262" t="s">
        <v>349</v>
      </c>
      <c r="F194" s="262">
        <v>2020</v>
      </c>
      <c r="G194" s="262" t="s">
        <v>350</v>
      </c>
      <c r="H194" s="263">
        <v>8000</v>
      </c>
      <c r="I194" s="262" t="s">
        <v>351</v>
      </c>
      <c r="J194" s="264">
        <v>55.16</v>
      </c>
      <c r="K194" s="264">
        <v>0</v>
      </c>
      <c r="L194" s="264">
        <v>0</v>
      </c>
      <c r="M194" s="265">
        <f t="shared" si="11"/>
        <v>43861</v>
      </c>
      <c r="N194" s="266">
        <f t="shared" si="12"/>
        <v>44196</v>
      </c>
      <c r="O194" s="267">
        <f t="shared" si="9"/>
        <v>12</v>
      </c>
      <c r="P194" s="267">
        <f t="shared" si="10"/>
        <v>96000</v>
      </c>
    </row>
    <row r="195" spans="1:17" x14ac:dyDescent="0.2">
      <c r="A195" s="260">
        <v>43637</v>
      </c>
      <c r="B195" s="261" t="s">
        <v>346</v>
      </c>
      <c r="C195" s="262" t="s">
        <v>347</v>
      </c>
      <c r="D195" s="262" t="s">
        <v>348</v>
      </c>
      <c r="E195" s="262" t="s">
        <v>353</v>
      </c>
      <c r="F195" s="262">
        <v>2019</v>
      </c>
      <c r="G195" s="262" t="s">
        <v>359</v>
      </c>
      <c r="H195" s="263">
        <v>8000</v>
      </c>
      <c r="I195" s="262" t="s">
        <v>351</v>
      </c>
      <c r="J195" s="264">
        <v>50</v>
      </c>
      <c r="K195" s="264">
        <v>63.35</v>
      </c>
      <c r="L195" s="264">
        <v>0</v>
      </c>
      <c r="M195" s="265">
        <f t="shared" si="11"/>
        <v>43677</v>
      </c>
      <c r="N195" s="266">
        <f t="shared" si="12"/>
        <v>43830</v>
      </c>
      <c r="O195" s="267">
        <f t="shared" si="9"/>
        <v>6</v>
      </c>
      <c r="P195" s="267">
        <f t="shared" si="10"/>
        <v>48000</v>
      </c>
    </row>
    <row r="196" spans="1:17" x14ac:dyDescent="0.2">
      <c r="A196" s="260">
        <v>43633</v>
      </c>
      <c r="B196" s="261" t="s">
        <v>383</v>
      </c>
      <c r="C196" s="262" t="s">
        <v>377</v>
      </c>
      <c r="D196" s="262" t="s">
        <v>393</v>
      </c>
      <c r="E196" s="262" t="s">
        <v>349</v>
      </c>
      <c r="F196" s="262">
        <v>2019</v>
      </c>
      <c r="G196" s="262" t="s">
        <v>359</v>
      </c>
      <c r="H196" s="263">
        <v>50000</v>
      </c>
      <c r="I196" s="262" t="s">
        <v>379</v>
      </c>
      <c r="J196" s="264">
        <v>1.46</v>
      </c>
      <c r="K196" s="264">
        <v>0</v>
      </c>
      <c r="L196" s="264">
        <v>0</v>
      </c>
      <c r="M196" s="265">
        <f t="shared" si="11"/>
        <v>43677</v>
      </c>
      <c r="N196" s="266">
        <f t="shared" si="12"/>
        <v>43830</v>
      </c>
      <c r="O196" s="267">
        <f t="shared" si="9"/>
        <v>6</v>
      </c>
      <c r="P196" s="267">
        <f t="shared" si="10"/>
        <v>300000</v>
      </c>
    </row>
    <row r="197" spans="1:17" x14ac:dyDescent="0.2">
      <c r="A197" s="260">
        <v>43633</v>
      </c>
      <c r="B197" s="261" t="s">
        <v>383</v>
      </c>
      <c r="C197" s="262" t="s">
        <v>377</v>
      </c>
      <c r="D197" s="262" t="s">
        <v>393</v>
      </c>
      <c r="E197" s="262" t="s">
        <v>349</v>
      </c>
      <c r="F197" s="262">
        <v>2020</v>
      </c>
      <c r="G197" s="262" t="s">
        <v>355</v>
      </c>
      <c r="H197" s="263">
        <v>50000</v>
      </c>
      <c r="I197" s="262" t="s">
        <v>379</v>
      </c>
      <c r="J197" s="264">
        <v>1.46</v>
      </c>
      <c r="K197" s="264">
        <v>0</v>
      </c>
      <c r="L197" s="264">
        <v>0</v>
      </c>
      <c r="M197" s="265">
        <f t="shared" si="11"/>
        <v>43861</v>
      </c>
      <c r="N197" s="266">
        <f t="shared" si="12"/>
        <v>43921</v>
      </c>
      <c r="O197" s="267">
        <f t="shared" si="9"/>
        <v>3</v>
      </c>
      <c r="P197" s="267">
        <f t="shared" si="10"/>
        <v>150000</v>
      </c>
      <c r="Q197" s="269"/>
    </row>
    <row r="198" spans="1:17" x14ac:dyDescent="0.2">
      <c r="A198" s="260">
        <v>43627</v>
      </c>
      <c r="B198" s="261" t="s">
        <v>383</v>
      </c>
      <c r="C198" s="262" t="s">
        <v>347</v>
      </c>
      <c r="D198" s="262" t="s">
        <v>384</v>
      </c>
      <c r="E198" s="262" t="s">
        <v>349</v>
      </c>
      <c r="F198" s="262">
        <v>2020</v>
      </c>
      <c r="G198" s="262" t="s">
        <v>350</v>
      </c>
      <c r="H198" s="263">
        <v>15000</v>
      </c>
      <c r="I198" s="262" t="s">
        <v>351</v>
      </c>
      <c r="J198" s="264">
        <v>0.8</v>
      </c>
      <c r="K198" s="264">
        <v>0</v>
      </c>
      <c r="L198" s="264">
        <v>0</v>
      </c>
      <c r="M198" s="265">
        <f t="shared" si="11"/>
        <v>43861</v>
      </c>
      <c r="N198" s="266">
        <f t="shared" si="12"/>
        <v>44196</v>
      </c>
      <c r="O198" s="267">
        <f t="shared" si="9"/>
        <v>12</v>
      </c>
      <c r="P198" s="267">
        <f t="shared" si="10"/>
        <v>180000</v>
      </c>
      <c r="Q198" s="269"/>
    </row>
    <row r="199" spans="1:17" x14ac:dyDescent="0.2">
      <c r="A199" s="260">
        <v>43627</v>
      </c>
      <c r="B199" s="261" t="s">
        <v>383</v>
      </c>
      <c r="C199" s="262" t="s">
        <v>347</v>
      </c>
      <c r="D199" s="262" t="s">
        <v>384</v>
      </c>
      <c r="E199" s="262" t="s">
        <v>349</v>
      </c>
      <c r="F199" s="262">
        <v>2021</v>
      </c>
      <c r="G199" s="262" t="s">
        <v>350</v>
      </c>
      <c r="H199" s="263">
        <v>15000</v>
      </c>
      <c r="I199" s="262" t="s">
        <v>351</v>
      </c>
      <c r="J199" s="264">
        <v>0.8</v>
      </c>
      <c r="K199" s="264">
        <v>0</v>
      </c>
      <c r="L199" s="264">
        <v>0</v>
      </c>
      <c r="M199" s="265">
        <f t="shared" si="11"/>
        <v>44227</v>
      </c>
      <c r="N199" s="266">
        <f t="shared" si="12"/>
        <v>44561</v>
      </c>
      <c r="O199" s="267">
        <f t="shared" ref="O199:O262" si="13">+ROUND((N199-M199)/30.4+1,0)</f>
        <v>12</v>
      </c>
      <c r="P199" s="267">
        <f t="shared" ref="P199:P262" si="14">+O199*H199</f>
        <v>180000</v>
      </c>
      <c r="Q199" s="269"/>
    </row>
    <row r="200" spans="1:17" x14ac:dyDescent="0.2">
      <c r="A200" s="260">
        <v>43616</v>
      </c>
      <c r="B200" s="261" t="s">
        <v>346</v>
      </c>
      <c r="C200" s="262" t="s">
        <v>347</v>
      </c>
      <c r="D200" s="262" t="s">
        <v>348</v>
      </c>
      <c r="E200" s="262" t="s">
        <v>349</v>
      </c>
      <c r="F200" s="262">
        <v>2019</v>
      </c>
      <c r="G200" s="262" t="s">
        <v>359</v>
      </c>
      <c r="H200" s="263">
        <v>7000</v>
      </c>
      <c r="I200" s="262" t="s">
        <v>351</v>
      </c>
      <c r="J200" s="264">
        <v>54.83</v>
      </c>
      <c r="K200" s="264">
        <v>0</v>
      </c>
      <c r="L200" s="264">
        <v>0</v>
      </c>
      <c r="M200" s="265">
        <f t="shared" si="11"/>
        <v>43677</v>
      </c>
      <c r="N200" s="266">
        <f t="shared" si="12"/>
        <v>43830</v>
      </c>
      <c r="O200" s="267">
        <f t="shared" si="13"/>
        <v>6</v>
      </c>
      <c r="P200" s="267">
        <f t="shared" si="14"/>
        <v>42000</v>
      </c>
    </row>
    <row r="201" spans="1:17" x14ac:dyDescent="0.2">
      <c r="A201" s="260">
        <v>43616</v>
      </c>
      <c r="B201" s="261" t="s">
        <v>346</v>
      </c>
      <c r="C201" s="262" t="s">
        <v>347</v>
      </c>
      <c r="D201" s="262" t="s">
        <v>348</v>
      </c>
      <c r="E201" s="262" t="s">
        <v>349</v>
      </c>
      <c r="F201" s="262">
        <v>2020</v>
      </c>
      <c r="G201" s="262" t="s">
        <v>376</v>
      </c>
      <c r="H201" s="263">
        <v>7000</v>
      </c>
      <c r="I201" s="262" t="s">
        <v>351</v>
      </c>
      <c r="J201" s="264">
        <v>54.83</v>
      </c>
      <c r="K201" s="264">
        <v>0</v>
      </c>
      <c r="L201" s="264">
        <v>0</v>
      </c>
      <c r="M201" s="265">
        <f t="shared" si="11"/>
        <v>43861</v>
      </c>
      <c r="N201" s="266">
        <f t="shared" si="12"/>
        <v>44012</v>
      </c>
      <c r="O201" s="267">
        <f t="shared" si="13"/>
        <v>6</v>
      </c>
      <c r="P201" s="267">
        <f t="shared" si="14"/>
        <v>42000</v>
      </c>
    </row>
    <row r="202" spans="1:17" x14ac:dyDescent="0.2">
      <c r="A202" s="260">
        <v>43609</v>
      </c>
      <c r="B202" s="261" t="s">
        <v>354</v>
      </c>
      <c r="C202" s="262" t="s">
        <v>347</v>
      </c>
      <c r="D202" s="262" t="s">
        <v>384</v>
      </c>
      <c r="E202" s="262" t="s">
        <v>349</v>
      </c>
      <c r="F202" s="262">
        <v>2019</v>
      </c>
      <c r="G202" s="262" t="s">
        <v>363</v>
      </c>
      <c r="H202" s="263">
        <v>11000</v>
      </c>
      <c r="I202" s="262" t="s">
        <v>351</v>
      </c>
      <c r="J202" s="264">
        <v>0.5</v>
      </c>
      <c r="K202" s="264">
        <v>0</v>
      </c>
      <c r="L202" s="264">
        <v>0</v>
      </c>
      <c r="M202" s="265">
        <f t="shared" si="11"/>
        <v>43769</v>
      </c>
      <c r="N202" s="266">
        <f t="shared" si="12"/>
        <v>43830</v>
      </c>
      <c r="O202" s="267">
        <f t="shared" si="13"/>
        <v>3</v>
      </c>
      <c r="P202" s="267">
        <f t="shared" si="14"/>
        <v>33000</v>
      </c>
    </row>
    <row r="203" spans="1:17" x14ac:dyDescent="0.2">
      <c r="A203" s="260">
        <v>43607</v>
      </c>
      <c r="B203" s="261" t="s">
        <v>383</v>
      </c>
      <c r="C203" s="262" t="s">
        <v>347</v>
      </c>
      <c r="D203" s="262" t="s">
        <v>384</v>
      </c>
      <c r="E203" s="262" t="s">
        <v>349</v>
      </c>
      <c r="F203" s="262">
        <v>2019</v>
      </c>
      <c r="G203" s="262" t="s">
        <v>357</v>
      </c>
      <c r="H203" s="263">
        <v>15000</v>
      </c>
      <c r="I203" s="262" t="s">
        <v>351</v>
      </c>
      <c r="J203" s="264">
        <v>0.3</v>
      </c>
      <c r="K203" s="264">
        <v>0</v>
      </c>
      <c r="L203" s="264">
        <v>0</v>
      </c>
      <c r="M203" s="265">
        <f t="shared" si="11"/>
        <v>43677</v>
      </c>
      <c r="N203" s="266">
        <f t="shared" si="12"/>
        <v>43738</v>
      </c>
      <c r="O203" s="267">
        <f t="shared" si="13"/>
        <v>3</v>
      </c>
      <c r="P203" s="267">
        <f t="shared" si="14"/>
        <v>45000</v>
      </c>
    </row>
    <row r="204" spans="1:17" x14ac:dyDescent="0.2">
      <c r="A204" s="260">
        <v>43607</v>
      </c>
      <c r="B204" s="261" t="s">
        <v>383</v>
      </c>
      <c r="C204" s="262" t="s">
        <v>347</v>
      </c>
      <c r="D204" s="262" t="s">
        <v>384</v>
      </c>
      <c r="E204" s="262" t="s">
        <v>349</v>
      </c>
      <c r="F204" s="262">
        <v>2019</v>
      </c>
      <c r="G204" s="262" t="s">
        <v>357</v>
      </c>
      <c r="H204" s="263">
        <v>14000</v>
      </c>
      <c r="I204" s="262" t="s">
        <v>351</v>
      </c>
      <c r="J204" s="264">
        <v>0.35</v>
      </c>
      <c r="K204" s="264">
        <v>0</v>
      </c>
      <c r="L204" s="264">
        <v>0</v>
      </c>
      <c r="M204" s="265">
        <f t="shared" ref="M204:M267" si="15">+EOMONTH(LEFT($G204,FIND(" -",$G204)-1)&amp;"-"&amp;$F204,IF($C204="Oil",0,0))</f>
        <v>43677</v>
      </c>
      <c r="N204" s="266">
        <f t="shared" ref="N204:N267" si="16">+EOMONTH(RIGHT($G204,FIND("- ",$G204)-2)&amp;"-"&amp;$F204,IF($C204="Oil",0,0))</f>
        <v>43738</v>
      </c>
      <c r="O204" s="267">
        <f t="shared" si="13"/>
        <v>3</v>
      </c>
      <c r="P204" s="267">
        <f t="shared" si="14"/>
        <v>42000</v>
      </c>
    </row>
    <row r="205" spans="1:17" x14ac:dyDescent="0.2">
      <c r="A205" s="260">
        <v>43607</v>
      </c>
      <c r="B205" s="261" t="s">
        <v>383</v>
      </c>
      <c r="C205" s="262" t="s">
        <v>347</v>
      </c>
      <c r="D205" s="262" t="s">
        <v>384</v>
      </c>
      <c r="E205" s="262" t="s">
        <v>349</v>
      </c>
      <c r="F205" s="262">
        <v>2020</v>
      </c>
      <c r="G205" s="262" t="s">
        <v>355</v>
      </c>
      <c r="H205" s="263">
        <v>15000</v>
      </c>
      <c r="I205" s="262" t="s">
        <v>351</v>
      </c>
      <c r="J205" s="264">
        <v>0.4</v>
      </c>
      <c r="K205" s="264">
        <v>0</v>
      </c>
      <c r="L205" s="264">
        <v>0</v>
      </c>
      <c r="M205" s="265">
        <f t="shared" si="15"/>
        <v>43861</v>
      </c>
      <c r="N205" s="266">
        <f t="shared" si="16"/>
        <v>43921</v>
      </c>
      <c r="O205" s="267">
        <f t="shared" si="13"/>
        <v>3</v>
      </c>
      <c r="P205" s="267">
        <f t="shared" si="14"/>
        <v>45000</v>
      </c>
    </row>
    <row r="206" spans="1:17" x14ac:dyDescent="0.2">
      <c r="A206" s="260">
        <v>43606</v>
      </c>
      <c r="B206" s="261" t="s">
        <v>383</v>
      </c>
      <c r="C206" s="262" t="s">
        <v>347</v>
      </c>
      <c r="D206" s="262" t="s">
        <v>348</v>
      </c>
      <c r="E206" s="262" t="s">
        <v>349</v>
      </c>
      <c r="F206" s="262">
        <v>2021</v>
      </c>
      <c r="G206" s="262" t="s">
        <v>355</v>
      </c>
      <c r="H206" s="263">
        <v>7000</v>
      </c>
      <c r="I206" s="262" t="s">
        <v>351</v>
      </c>
      <c r="J206" s="264">
        <v>57.58</v>
      </c>
      <c r="K206" s="264">
        <v>0</v>
      </c>
      <c r="L206" s="264">
        <v>0</v>
      </c>
      <c r="M206" s="265">
        <f t="shared" si="15"/>
        <v>44227</v>
      </c>
      <c r="N206" s="266">
        <f t="shared" si="16"/>
        <v>44286</v>
      </c>
      <c r="O206" s="267">
        <f t="shared" si="13"/>
        <v>3</v>
      </c>
      <c r="P206" s="267">
        <f t="shared" si="14"/>
        <v>21000</v>
      </c>
    </row>
    <row r="207" spans="1:17" x14ac:dyDescent="0.2">
      <c r="A207" s="260">
        <v>43606</v>
      </c>
      <c r="B207" s="261" t="s">
        <v>383</v>
      </c>
      <c r="C207" s="262" t="s">
        <v>347</v>
      </c>
      <c r="D207" s="262" t="s">
        <v>348</v>
      </c>
      <c r="E207" s="262" t="s">
        <v>353</v>
      </c>
      <c r="F207" s="262">
        <v>2020</v>
      </c>
      <c r="G207" s="262" t="s">
        <v>350</v>
      </c>
      <c r="H207" s="263">
        <v>7000</v>
      </c>
      <c r="I207" s="262" t="s">
        <v>351</v>
      </c>
      <c r="J207" s="264">
        <v>55</v>
      </c>
      <c r="K207" s="264">
        <v>63.5</v>
      </c>
      <c r="L207" s="264">
        <v>0</v>
      </c>
      <c r="M207" s="265">
        <f t="shared" si="15"/>
        <v>43861</v>
      </c>
      <c r="N207" s="266">
        <f t="shared" si="16"/>
        <v>44196</v>
      </c>
      <c r="O207" s="267">
        <f t="shared" si="13"/>
        <v>12</v>
      </c>
      <c r="P207" s="267">
        <f t="shared" si="14"/>
        <v>84000</v>
      </c>
    </row>
    <row r="208" spans="1:17" x14ac:dyDescent="0.2">
      <c r="A208" s="260">
        <v>43606</v>
      </c>
      <c r="B208" s="261" t="s">
        <v>383</v>
      </c>
      <c r="C208" s="262" t="s">
        <v>347</v>
      </c>
      <c r="D208" s="262" t="s">
        <v>384</v>
      </c>
      <c r="E208" s="262" t="s">
        <v>349</v>
      </c>
      <c r="F208" s="262">
        <v>2019</v>
      </c>
      <c r="G208" s="262" t="s">
        <v>363</v>
      </c>
      <c r="H208" s="263">
        <v>15000</v>
      </c>
      <c r="I208" s="262" t="s">
        <v>351</v>
      </c>
      <c r="J208" s="264">
        <v>0.45</v>
      </c>
      <c r="K208" s="264">
        <v>0</v>
      </c>
      <c r="L208" s="264">
        <v>0</v>
      </c>
      <c r="M208" s="265">
        <f t="shared" si="15"/>
        <v>43769</v>
      </c>
      <c r="N208" s="266">
        <f t="shared" si="16"/>
        <v>43830</v>
      </c>
      <c r="O208" s="267">
        <f t="shared" si="13"/>
        <v>3</v>
      </c>
      <c r="P208" s="267">
        <f t="shared" si="14"/>
        <v>45000</v>
      </c>
    </row>
    <row r="209" spans="1:20" x14ac:dyDescent="0.2">
      <c r="A209" s="260">
        <v>43602</v>
      </c>
      <c r="B209" s="261" t="s">
        <v>346</v>
      </c>
      <c r="C209" s="262" t="s">
        <v>347</v>
      </c>
      <c r="D209" s="262" t="s">
        <v>384</v>
      </c>
      <c r="E209" s="262" t="s">
        <v>349</v>
      </c>
      <c r="F209" s="262">
        <v>2019</v>
      </c>
      <c r="G209" s="262" t="s">
        <v>357</v>
      </c>
      <c r="H209" s="263">
        <v>10000</v>
      </c>
      <c r="I209" s="262" t="s">
        <v>351</v>
      </c>
      <c r="J209" s="264">
        <v>0.19</v>
      </c>
      <c r="K209" s="264">
        <v>0</v>
      </c>
      <c r="L209" s="264">
        <v>0</v>
      </c>
      <c r="M209" s="265">
        <f t="shared" si="15"/>
        <v>43677</v>
      </c>
      <c r="N209" s="266">
        <f t="shared" si="16"/>
        <v>43738</v>
      </c>
      <c r="O209" s="267">
        <f t="shared" si="13"/>
        <v>3</v>
      </c>
      <c r="P209" s="267">
        <f t="shared" si="14"/>
        <v>30000</v>
      </c>
    </row>
    <row r="210" spans="1:20" x14ac:dyDescent="0.2">
      <c r="A210" s="260">
        <v>43602</v>
      </c>
      <c r="B210" s="261" t="s">
        <v>354</v>
      </c>
      <c r="C210" s="262" t="s">
        <v>347</v>
      </c>
      <c r="D210" s="262" t="s">
        <v>384</v>
      </c>
      <c r="E210" s="262" t="s">
        <v>349</v>
      </c>
      <c r="F210" s="262">
        <v>2019</v>
      </c>
      <c r="G210" s="262" t="s">
        <v>363</v>
      </c>
      <c r="H210" s="263">
        <v>23000</v>
      </c>
      <c r="I210" s="262" t="s">
        <v>351</v>
      </c>
      <c r="J210" s="264">
        <v>0.4</v>
      </c>
      <c r="K210" s="264">
        <v>0</v>
      </c>
      <c r="L210" s="264">
        <v>0</v>
      </c>
      <c r="M210" s="265">
        <f t="shared" si="15"/>
        <v>43769</v>
      </c>
      <c r="N210" s="266">
        <f t="shared" si="16"/>
        <v>43830</v>
      </c>
      <c r="O210" s="267">
        <f t="shared" si="13"/>
        <v>3</v>
      </c>
      <c r="P210" s="267">
        <f t="shared" si="14"/>
        <v>69000</v>
      </c>
    </row>
    <row r="211" spans="1:20" x14ac:dyDescent="0.2">
      <c r="A211" s="260">
        <v>43591</v>
      </c>
      <c r="B211" s="261" t="s">
        <v>346</v>
      </c>
      <c r="C211" s="262" t="s">
        <v>347</v>
      </c>
      <c r="D211" s="262" t="s">
        <v>348</v>
      </c>
      <c r="E211" s="262" t="s">
        <v>349</v>
      </c>
      <c r="F211" s="262">
        <v>2021</v>
      </c>
      <c r="G211" s="262" t="s">
        <v>355</v>
      </c>
      <c r="H211" s="263">
        <v>13333</v>
      </c>
      <c r="I211" s="262" t="s">
        <v>351</v>
      </c>
      <c r="J211" s="264">
        <v>57.15</v>
      </c>
      <c r="K211" s="264">
        <v>0</v>
      </c>
      <c r="L211" s="264">
        <v>0</v>
      </c>
      <c r="M211" s="265">
        <f t="shared" si="15"/>
        <v>44227</v>
      </c>
      <c r="N211" s="266">
        <f t="shared" si="16"/>
        <v>44286</v>
      </c>
      <c r="O211" s="267">
        <f t="shared" si="13"/>
        <v>3</v>
      </c>
      <c r="P211" s="267">
        <f t="shared" si="14"/>
        <v>39999</v>
      </c>
    </row>
    <row r="212" spans="1:20" x14ac:dyDescent="0.2">
      <c r="A212" s="260">
        <v>43587</v>
      </c>
      <c r="B212" s="261" t="s">
        <v>346</v>
      </c>
      <c r="C212" s="262" t="s">
        <v>347</v>
      </c>
      <c r="D212" s="262" t="s">
        <v>348</v>
      </c>
      <c r="E212" s="262" t="s">
        <v>353</v>
      </c>
      <c r="F212" s="262">
        <v>2019</v>
      </c>
      <c r="G212" s="262" t="s">
        <v>357</v>
      </c>
      <c r="H212" s="263">
        <v>3333</v>
      </c>
      <c r="I212" s="262" t="s">
        <v>351</v>
      </c>
      <c r="J212" s="264">
        <v>55</v>
      </c>
      <c r="K212" s="264">
        <v>66</v>
      </c>
      <c r="L212" s="264">
        <v>0</v>
      </c>
      <c r="M212" s="265">
        <f t="shared" si="15"/>
        <v>43677</v>
      </c>
      <c r="N212" s="266">
        <f t="shared" si="16"/>
        <v>43738</v>
      </c>
      <c r="O212" s="267">
        <f t="shared" si="13"/>
        <v>3</v>
      </c>
      <c r="P212" s="267">
        <f t="shared" si="14"/>
        <v>9999</v>
      </c>
    </row>
    <row r="213" spans="1:20" x14ac:dyDescent="0.2">
      <c r="A213" s="260">
        <v>43587</v>
      </c>
      <c r="B213" s="261" t="s">
        <v>346</v>
      </c>
      <c r="C213" s="262" t="s">
        <v>347</v>
      </c>
      <c r="D213" s="262" t="s">
        <v>348</v>
      </c>
      <c r="E213" s="262" t="s">
        <v>353</v>
      </c>
      <c r="F213" s="262">
        <v>2019</v>
      </c>
      <c r="G213" s="262" t="s">
        <v>363</v>
      </c>
      <c r="H213" s="263">
        <v>6666</v>
      </c>
      <c r="I213" s="262" t="s">
        <v>351</v>
      </c>
      <c r="J213" s="264">
        <v>55</v>
      </c>
      <c r="K213" s="264">
        <v>65</v>
      </c>
      <c r="L213" s="264">
        <v>0</v>
      </c>
      <c r="M213" s="265">
        <f t="shared" si="15"/>
        <v>43769</v>
      </c>
      <c r="N213" s="266">
        <f t="shared" si="16"/>
        <v>43830</v>
      </c>
      <c r="O213" s="267">
        <f t="shared" si="13"/>
        <v>3</v>
      </c>
      <c r="P213" s="267">
        <f t="shared" si="14"/>
        <v>19998</v>
      </c>
    </row>
    <row r="214" spans="1:20" x14ac:dyDescent="0.2">
      <c r="A214" s="260">
        <v>43587</v>
      </c>
      <c r="B214" s="261" t="s">
        <v>383</v>
      </c>
      <c r="C214" s="262" t="s">
        <v>347</v>
      </c>
      <c r="D214" s="262" t="s">
        <v>348</v>
      </c>
      <c r="E214" s="262" t="s">
        <v>353</v>
      </c>
      <c r="F214" s="262">
        <v>2020</v>
      </c>
      <c r="G214" s="262" t="s">
        <v>350</v>
      </c>
      <c r="H214" s="263">
        <v>10000</v>
      </c>
      <c r="I214" s="262" t="s">
        <v>351</v>
      </c>
      <c r="J214" s="264">
        <v>55</v>
      </c>
      <c r="K214" s="264">
        <v>61.25</v>
      </c>
      <c r="L214" s="264">
        <v>0</v>
      </c>
      <c r="M214" s="265">
        <f t="shared" si="15"/>
        <v>43861</v>
      </c>
      <c r="N214" s="266">
        <f t="shared" si="16"/>
        <v>44196</v>
      </c>
      <c r="O214" s="267">
        <f t="shared" si="13"/>
        <v>12</v>
      </c>
      <c r="P214" s="267">
        <f t="shared" si="14"/>
        <v>120000</v>
      </c>
    </row>
    <row r="215" spans="1:20" x14ac:dyDescent="0.2">
      <c r="A215" s="260">
        <v>43550</v>
      </c>
      <c r="B215" s="261" t="s">
        <v>356</v>
      </c>
      <c r="C215" s="262" t="s">
        <v>347</v>
      </c>
      <c r="D215" s="262" t="s">
        <v>348</v>
      </c>
      <c r="E215" s="262" t="s">
        <v>353</v>
      </c>
      <c r="F215" s="262">
        <v>2019</v>
      </c>
      <c r="G215" s="262" t="s">
        <v>359</v>
      </c>
      <c r="H215" s="263">
        <v>7000</v>
      </c>
      <c r="I215" s="262" t="s">
        <v>351</v>
      </c>
      <c r="J215" s="264">
        <v>55</v>
      </c>
      <c r="K215" s="264">
        <v>64.25</v>
      </c>
      <c r="L215" s="264">
        <v>0</v>
      </c>
      <c r="M215" s="265">
        <f t="shared" si="15"/>
        <v>43677</v>
      </c>
      <c r="N215" s="266">
        <f t="shared" si="16"/>
        <v>43830</v>
      </c>
      <c r="O215" s="267">
        <f t="shared" si="13"/>
        <v>6</v>
      </c>
      <c r="P215" s="267">
        <f t="shared" si="14"/>
        <v>42000</v>
      </c>
    </row>
    <row r="216" spans="1:20" x14ac:dyDescent="0.2">
      <c r="A216" s="260">
        <v>43550</v>
      </c>
      <c r="B216" s="261" t="s">
        <v>356</v>
      </c>
      <c r="C216" s="262" t="s">
        <v>347</v>
      </c>
      <c r="D216" s="262" t="s">
        <v>348</v>
      </c>
      <c r="E216" s="262" t="s">
        <v>353</v>
      </c>
      <c r="F216" s="262">
        <v>2020</v>
      </c>
      <c r="G216" s="262" t="s">
        <v>350</v>
      </c>
      <c r="H216" s="263">
        <v>3000</v>
      </c>
      <c r="I216" s="262" t="s">
        <v>351</v>
      </c>
      <c r="J216" s="264">
        <v>55</v>
      </c>
      <c r="K216" s="264">
        <v>61</v>
      </c>
      <c r="L216" s="264">
        <v>0</v>
      </c>
      <c r="M216" s="265">
        <f t="shared" si="15"/>
        <v>43861</v>
      </c>
      <c r="N216" s="266">
        <f t="shared" si="16"/>
        <v>44196</v>
      </c>
      <c r="O216" s="267">
        <f t="shared" si="13"/>
        <v>12</v>
      </c>
      <c r="P216" s="267">
        <f t="shared" si="14"/>
        <v>36000</v>
      </c>
    </row>
    <row r="217" spans="1:20" x14ac:dyDescent="0.2">
      <c r="A217" s="260">
        <v>43542</v>
      </c>
      <c r="B217" s="261" t="s">
        <v>356</v>
      </c>
      <c r="C217" s="262" t="s">
        <v>347</v>
      </c>
      <c r="D217" s="262" t="s">
        <v>348</v>
      </c>
      <c r="E217" s="262" t="s">
        <v>353</v>
      </c>
      <c r="F217" s="262">
        <v>2019</v>
      </c>
      <c r="G217" s="262" t="s">
        <v>359</v>
      </c>
      <c r="H217" s="263">
        <v>3000</v>
      </c>
      <c r="I217" s="262" t="s">
        <v>351</v>
      </c>
      <c r="J217" s="264">
        <v>53</v>
      </c>
      <c r="K217" s="264">
        <v>65.25</v>
      </c>
      <c r="L217" s="264">
        <v>0</v>
      </c>
      <c r="M217" s="265">
        <f t="shared" si="15"/>
        <v>43677</v>
      </c>
      <c r="N217" s="266">
        <f t="shared" si="16"/>
        <v>43830</v>
      </c>
      <c r="O217" s="267">
        <f t="shared" si="13"/>
        <v>6</v>
      </c>
      <c r="P217" s="267">
        <f t="shared" si="14"/>
        <v>18000</v>
      </c>
    </row>
    <row r="218" spans="1:20" x14ac:dyDescent="0.2">
      <c r="A218" s="260">
        <v>43542</v>
      </c>
      <c r="B218" s="261" t="s">
        <v>356</v>
      </c>
      <c r="C218" s="262" t="s">
        <v>347</v>
      </c>
      <c r="D218" s="262" t="s">
        <v>348</v>
      </c>
      <c r="E218" s="262" t="s">
        <v>353</v>
      </c>
      <c r="F218" s="262">
        <v>2020</v>
      </c>
      <c r="G218" s="262" t="s">
        <v>350</v>
      </c>
      <c r="H218" s="263">
        <v>3000</v>
      </c>
      <c r="I218" s="262" t="s">
        <v>351</v>
      </c>
      <c r="J218" s="264">
        <v>53</v>
      </c>
      <c r="K218" s="264">
        <v>62.5</v>
      </c>
      <c r="L218" s="264">
        <v>0</v>
      </c>
      <c r="M218" s="265">
        <f t="shared" si="15"/>
        <v>43861</v>
      </c>
      <c r="N218" s="266">
        <f t="shared" si="16"/>
        <v>44196</v>
      </c>
      <c r="O218" s="267">
        <f t="shared" si="13"/>
        <v>12</v>
      </c>
      <c r="P218" s="267">
        <f t="shared" si="14"/>
        <v>36000</v>
      </c>
    </row>
    <row r="219" spans="1:20" x14ac:dyDescent="0.2">
      <c r="A219" s="260">
        <v>43521</v>
      </c>
      <c r="B219" s="261" t="s">
        <v>356</v>
      </c>
      <c r="C219" s="262" t="s">
        <v>347</v>
      </c>
      <c r="D219" s="262" t="s">
        <v>348</v>
      </c>
      <c r="E219" s="262" t="s">
        <v>353</v>
      </c>
      <c r="F219" s="262">
        <v>2020</v>
      </c>
      <c r="G219" s="262" t="s">
        <v>355</v>
      </c>
      <c r="H219" s="263">
        <v>16000</v>
      </c>
      <c r="I219" s="262" t="s">
        <v>351</v>
      </c>
      <c r="J219" s="264">
        <v>51</v>
      </c>
      <c r="K219" s="264">
        <v>62</v>
      </c>
      <c r="L219" s="264">
        <v>0</v>
      </c>
      <c r="M219" s="265">
        <f t="shared" si="15"/>
        <v>43861</v>
      </c>
      <c r="N219" s="266">
        <f t="shared" si="16"/>
        <v>43921</v>
      </c>
      <c r="O219" s="267">
        <f t="shared" si="13"/>
        <v>3</v>
      </c>
      <c r="P219" s="267">
        <f t="shared" si="14"/>
        <v>48000</v>
      </c>
      <c r="Q219" s="271"/>
      <c r="R219" s="272"/>
      <c r="S219" s="269"/>
      <c r="T219" s="270"/>
    </row>
    <row r="220" spans="1:20" x14ac:dyDescent="0.2">
      <c r="A220" s="260">
        <v>43521</v>
      </c>
      <c r="B220" s="261" t="s">
        <v>356</v>
      </c>
      <c r="C220" s="262" t="s">
        <v>347</v>
      </c>
      <c r="D220" s="262" t="s">
        <v>348</v>
      </c>
      <c r="E220" s="262" t="s">
        <v>353</v>
      </c>
      <c r="F220" s="262">
        <v>2020</v>
      </c>
      <c r="G220" s="262" t="s">
        <v>358</v>
      </c>
      <c r="H220" s="263">
        <v>9000</v>
      </c>
      <c r="I220" s="262" t="s">
        <v>351</v>
      </c>
      <c r="J220" s="264">
        <v>51</v>
      </c>
      <c r="K220" s="264">
        <v>62</v>
      </c>
      <c r="L220" s="264">
        <v>0</v>
      </c>
      <c r="M220" s="265">
        <f t="shared" si="15"/>
        <v>43951</v>
      </c>
      <c r="N220" s="266">
        <f t="shared" si="16"/>
        <v>44012</v>
      </c>
      <c r="O220" s="267">
        <f t="shared" si="13"/>
        <v>3</v>
      </c>
      <c r="P220" s="267">
        <f t="shared" si="14"/>
        <v>27000</v>
      </c>
      <c r="Q220" s="273"/>
    </row>
    <row r="221" spans="1:20" x14ac:dyDescent="0.2">
      <c r="A221" s="260">
        <v>43521</v>
      </c>
      <c r="B221" s="261" t="s">
        <v>356</v>
      </c>
      <c r="C221" s="262" t="s">
        <v>347</v>
      </c>
      <c r="D221" s="262" t="s">
        <v>348</v>
      </c>
      <c r="E221" s="262" t="s">
        <v>353</v>
      </c>
      <c r="F221" s="262">
        <v>2020</v>
      </c>
      <c r="G221" s="262" t="s">
        <v>357</v>
      </c>
      <c r="H221" s="263">
        <v>4000</v>
      </c>
      <c r="I221" s="262" t="s">
        <v>351</v>
      </c>
      <c r="J221" s="264">
        <v>51</v>
      </c>
      <c r="K221" s="264">
        <v>62</v>
      </c>
      <c r="L221" s="264">
        <v>0</v>
      </c>
      <c r="M221" s="265">
        <f t="shared" si="15"/>
        <v>44043</v>
      </c>
      <c r="N221" s="266">
        <f t="shared" si="16"/>
        <v>44104</v>
      </c>
      <c r="O221" s="267">
        <f t="shared" si="13"/>
        <v>3</v>
      </c>
      <c r="P221" s="267">
        <f t="shared" si="14"/>
        <v>12000</v>
      </c>
    </row>
    <row r="222" spans="1:20" x14ac:dyDescent="0.2">
      <c r="A222" s="260">
        <v>43510</v>
      </c>
      <c r="B222" s="261" t="s">
        <v>392</v>
      </c>
      <c r="C222" s="262" t="s">
        <v>347</v>
      </c>
      <c r="D222" s="262" t="s">
        <v>348</v>
      </c>
      <c r="E222" s="262" t="s">
        <v>353</v>
      </c>
      <c r="F222" s="262">
        <v>2019</v>
      </c>
      <c r="G222" s="262" t="s">
        <v>387</v>
      </c>
      <c r="H222" s="263">
        <v>6000</v>
      </c>
      <c r="I222" s="262" t="s">
        <v>351</v>
      </c>
      <c r="J222" s="264">
        <v>51</v>
      </c>
      <c r="K222" s="264">
        <v>60.5</v>
      </c>
      <c r="L222" s="264">
        <v>0</v>
      </c>
      <c r="M222" s="265">
        <f t="shared" si="15"/>
        <v>43555</v>
      </c>
      <c r="N222" s="266">
        <f t="shared" si="16"/>
        <v>43555</v>
      </c>
      <c r="O222" s="267">
        <f t="shared" si="13"/>
        <v>1</v>
      </c>
      <c r="P222" s="267">
        <f t="shared" si="14"/>
        <v>6000</v>
      </c>
    </row>
    <row r="223" spans="1:20" x14ac:dyDescent="0.2">
      <c r="A223" s="260">
        <v>43510</v>
      </c>
      <c r="B223" s="261" t="s">
        <v>392</v>
      </c>
      <c r="C223" s="262" t="s">
        <v>347</v>
      </c>
      <c r="D223" s="262" t="s">
        <v>348</v>
      </c>
      <c r="E223" s="262" t="s">
        <v>353</v>
      </c>
      <c r="F223" s="262">
        <v>2019</v>
      </c>
      <c r="G223" s="262" t="s">
        <v>358</v>
      </c>
      <c r="H223" s="263">
        <v>16000</v>
      </c>
      <c r="I223" s="262" t="s">
        <v>351</v>
      </c>
      <c r="J223" s="264">
        <v>51</v>
      </c>
      <c r="K223" s="264">
        <v>60.5</v>
      </c>
      <c r="L223" s="264">
        <v>0</v>
      </c>
      <c r="M223" s="265">
        <f t="shared" si="15"/>
        <v>43585</v>
      </c>
      <c r="N223" s="266">
        <f t="shared" si="16"/>
        <v>43646</v>
      </c>
      <c r="O223" s="267">
        <f t="shared" si="13"/>
        <v>3</v>
      </c>
      <c r="P223" s="267">
        <f t="shared" si="14"/>
        <v>48000</v>
      </c>
    </row>
    <row r="224" spans="1:20" x14ac:dyDescent="0.2">
      <c r="A224" s="260">
        <v>43510</v>
      </c>
      <c r="B224" s="261" t="s">
        <v>392</v>
      </c>
      <c r="C224" s="262" t="s">
        <v>347</v>
      </c>
      <c r="D224" s="262" t="s">
        <v>348</v>
      </c>
      <c r="E224" s="262" t="s">
        <v>353</v>
      </c>
      <c r="F224" s="262">
        <v>2019</v>
      </c>
      <c r="G224" s="262" t="s">
        <v>357</v>
      </c>
      <c r="H224" s="263">
        <v>1000</v>
      </c>
      <c r="I224" s="262" t="s">
        <v>351</v>
      </c>
      <c r="J224" s="264">
        <v>51</v>
      </c>
      <c r="K224" s="264">
        <v>60.5</v>
      </c>
      <c r="L224" s="264">
        <v>0</v>
      </c>
      <c r="M224" s="265">
        <f t="shared" si="15"/>
        <v>43677</v>
      </c>
      <c r="N224" s="266">
        <f t="shared" si="16"/>
        <v>43738</v>
      </c>
      <c r="O224" s="267">
        <f t="shared" si="13"/>
        <v>3</v>
      </c>
      <c r="P224" s="267">
        <f t="shared" si="14"/>
        <v>3000</v>
      </c>
    </row>
    <row r="225" spans="1:16" x14ac:dyDescent="0.2">
      <c r="A225" s="260">
        <v>43509</v>
      </c>
      <c r="B225" s="261" t="s">
        <v>356</v>
      </c>
      <c r="C225" s="262" t="s">
        <v>347</v>
      </c>
      <c r="D225" s="262" t="s">
        <v>348</v>
      </c>
      <c r="E225" s="262" t="s">
        <v>353</v>
      </c>
      <c r="F225" s="262">
        <v>2019</v>
      </c>
      <c r="G225" s="262" t="s">
        <v>352</v>
      </c>
      <c r="H225" s="263">
        <v>8000</v>
      </c>
      <c r="I225" s="262" t="s">
        <v>351</v>
      </c>
      <c r="J225" s="264">
        <v>50</v>
      </c>
      <c r="K225" s="264">
        <v>61.5</v>
      </c>
      <c r="L225" s="264">
        <v>0</v>
      </c>
      <c r="M225" s="265">
        <f t="shared" si="15"/>
        <v>43585</v>
      </c>
      <c r="N225" s="266">
        <f t="shared" si="16"/>
        <v>43830</v>
      </c>
      <c r="O225" s="267">
        <f t="shared" si="13"/>
        <v>9</v>
      </c>
      <c r="P225" s="267">
        <f t="shared" si="14"/>
        <v>72000</v>
      </c>
    </row>
    <row r="226" spans="1:16" x14ac:dyDescent="0.2">
      <c r="A226" s="260">
        <v>43509</v>
      </c>
      <c r="B226" s="261" t="s">
        <v>356</v>
      </c>
      <c r="C226" s="262" t="s">
        <v>347</v>
      </c>
      <c r="D226" s="262" t="s">
        <v>348</v>
      </c>
      <c r="E226" s="262" t="s">
        <v>353</v>
      </c>
      <c r="F226" s="262">
        <v>2020</v>
      </c>
      <c r="G226" s="262" t="s">
        <v>350</v>
      </c>
      <c r="H226" s="263">
        <v>8000</v>
      </c>
      <c r="I226" s="262" t="s">
        <v>351</v>
      </c>
      <c r="J226" s="264">
        <v>50</v>
      </c>
      <c r="K226" s="264">
        <v>61.5</v>
      </c>
      <c r="L226" s="264">
        <v>0</v>
      </c>
      <c r="M226" s="265">
        <f t="shared" si="15"/>
        <v>43861</v>
      </c>
      <c r="N226" s="266">
        <f t="shared" si="16"/>
        <v>44196</v>
      </c>
      <c r="O226" s="267">
        <f t="shared" si="13"/>
        <v>12</v>
      </c>
      <c r="P226" s="267">
        <f t="shared" si="14"/>
        <v>96000</v>
      </c>
    </row>
    <row r="227" spans="1:16" x14ac:dyDescent="0.2">
      <c r="A227" s="260">
        <v>43494</v>
      </c>
      <c r="B227" s="261" t="s">
        <v>356</v>
      </c>
      <c r="C227" s="262" t="s">
        <v>347</v>
      </c>
      <c r="D227" s="262" t="s">
        <v>384</v>
      </c>
      <c r="E227" s="262" t="s">
        <v>349</v>
      </c>
      <c r="F227" s="262">
        <v>2019</v>
      </c>
      <c r="G227" s="262" t="s">
        <v>358</v>
      </c>
      <c r="H227" s="263">
        <v>25000</v>
      </c>
      <c r="I227" s="262" t="s">
        <v>351</v>
      </c>
      <c r="J227" s="264">
        <v>-2.65</v>
      </c>
      <c r="K227" s="264">
        <v>0</v>
      </c>
      <c r="L227" s="264">
        <v>0</v>
      </c>
      <c r="M227" s="265">
        <f t="shared" si="15"/>
        <v>43585</v>
      </c>
      <c r="N227" s="266">
        <f t="shared" si="16"/>
        <v>43646</v>
      </c>
      <c r="O227" s="267">
        <f t="shared" si="13"/>
        <v>3</v>
      </c>
      <c r="P227" s="267">
        <f t="shared" si="14"/>
        <v>75000</v>
      </c>
    </row>
    <row r="228" spans="1:16" x14ac:dyDescent="0.2">
      <c r="A228" s="260">
        <v>43489</v>
      </c>
      <c r="B228" s="261" t="s">
        <v>356</v>
      </c>
      <c r="C228" s="262" t="s">
        <v>347</v>
      </c>
      <c r="D228" s="262" t="s">
        <v>384</v>
      </c>
      <c r="E228" s="262" t="s">
        <v>349</v>
      </c>
      <c r="F228" s="262">
        <v>2019</v>
      </c>
      <c r="G228" s="262" t="s">
        <v>358</v>
      </c>
      <c r="H228" s="263">
        <v>50000</v>
      </c>
      <c r="I228" s="262" t="s">
        <v>351</v>
      </c>
      <c r="J228" s="264">
        <v>-3.1</v>
      </c>
      <c r="K228" s="264">
        <v>0</v>
      </c>
      <c r="L228" s="264">
        <v>0</v>
      </c>
      <c r="M228" s="265">
        <f t="shared" si="15"/>
        <v>43585</v>
      </c>
      <c r="N228" s="266">
        <f t="shared" si="16"/>
        <v>43646</v>
      </c>
      <c r="O228" s="267">
        <f t="shared" si="13"/>
        <v>3</v>
      </c>
      <c r="P228" s="267">
        <f t="shared" si="14"/>
        <v>150000</v>
      </c>
    </row>
    <row r="229" spans="1:16" x14ac:dyDescent="0.2">
      <c r="A229" s="260">
        <v>43488</v>
      </c>
      <c r="B229" s="261" t="s">
        <v>356</v>
      </c>
      <c r="C229" s="262" t="s">
        <v>347</v>
      </c>
      <c r="D229" s="262" t="s">
        <v>384</v>
      </c>
      <c r="E229" s="262" t="s">
        <v>349</v>
      </c>
      <c r="F229" s="262">
        <v>2019</v>
      </c>
      <c r="G229" s="262" t="s">
        <v>358</v>
      </c>
      <c r="H229" s="263">
        <v>50000</v>
      </c>
      <c r="I229" s="262" t="s">
        <v>351</v>
      </c>
      <c r="J229" s="264">
        <v>-4.25</v>
      </c>
      <c r="K229" s="264">
        <v>0</v>
      </c>
      <c r="L229" s="264">
        <v>0</v>
      </c>
      <c r="M229" s="265">
        <f t="shared" si="15"/>
        <v>43585</v>
      </c>
      <c r="N229" s="266">
        <f t="shared" si="16"/>
        <v>43646</v>
      </c>
      <c r="O229" s="267">
        <f t="shared" si="13"/>
        <v>3</v>
      </c>
      <c r="P229" s="267">
        <f t="shared" si="14"/>
        <v>150000</v>
      </c>
    </row>
    <row r="230" spans="1:16" x14ac:dyDescent="0.2">
      <c r="A230" s="260">
        <v>43473</v>
      </c>
      <c r="B230" s="261" t="s">
        <v>346</v>
      </c>
      <c r="C230" s="262" t="s">
        <v>347</v>
      </c>
      <c r="D230" s="262" t="s">
        <v>384</v>
      </c>
      <c r="E230" s="262" t="s">
        <v>349</v>
      </c>
      <c r="F230" s="262">
        <v>2020</v>
      </c>
      <c r="G230" s="262" t="s">
        <v>350</v>
      </c>
      <c r="H230" s="263">
        <v>25000</v>
      </c>
      <c r="I230" s="262" t="s">
        <v>351</v>
      </c>
      <c r="J230" s="264">
        <v>0</v>
      </c>
      <c r="K230" s="264">
        <v>0</v>
      </c>
      <c r="L230" s="264">
        <v>0</v>
      </c>
      <c r="M230" s="265">
        <f t="shared" si="15"/>
        <v>43861</v>
      </c>
      <c r="N230" s="266">
        <f t="shared" si="16"/>
        <v>44196</v>
      </c>
      <c r="O230" s="267">
        <f t="shared" si="13"/>
        <v>12</v>
      </c>
      <c r="P230" s="267">
        <f t="shared" si="14"/>
        <v>300000</v>
      </c>
    </row>
    <row r="231" spans="1:16" x14ac:dyDescent="0.2">
      <c r="A231" s="260">
        <v>43473</v>
      </c>
      <c r="B231" s="261" t="s">
        <v>356</v>
      </c>
      <c r="C231" s="262" t="s">
        <v>347</v>
      </c>
      <c r="D231" s="262" t="s">
        <v>384</v>
      </c>
      <c r="E231" s="262" t="s">
        <v>349</v>
      </c>
      <c r="F231" s="262">
        <v>2019</v>
      </c>
      <c r="G231" s="262" t="s">
        <v>357</v>
      </c>
      <c r="H231" s="263">
        <v>30500</v>
      </c>
      <c r="I231" s="262" t="s">
        <v>351</v>
      </c>
      <c r="J231" s="264">
        <v>-2</v>
      </c>
      <c r="K231" s="264">
        <v>0</v>
      </c>
      <c r="L231" s="264">
        <v>0</v>
      </c>
      <c r="M231" s="265">
        <f t="shared" si="15"/>
        <v>43677</v>
      </c>
      <c r="N231" s="266">
        <f t="shared" si="16"/>
        <v>43738</v>
      </c>
      <c r="O231" s="267">
        <f t="shared" si="13"/>
        <v>3</v>
      </c>
      <c r="P231" s="267">
        <f t="shared" si="14"/>
        <v>91500</v>
      </c>
    </row>
    <row r="232" spans="1:16" x14ac:dyDescent="0.2">
      <c r="A232" s="260">
        <v>43473</v>
      </c>
      <c r="B232" s="261" t="s">
        <v>356</v>
      </c>
      <c r="C232" s="262" t="s">
        <v>347</v>
      </c>
      <c r="D232" s="262" t="s">
        <v>384</v>
      </c>
      <c r="E232" s="262" t="s">
        <v>349</v>
      </c>
      <c r="F232" s="262">
        <v>2019</v>
      </c>
      <c r="G232" s="262" t="s">
        <v>357</v>
      </c>
      <c r="H232" s="263">
        <v>39500</v>
      </c>
      <c r="I232" s="262" t="s">
        <v>351</v>
      </c>
      <c r="J232" s="264">
        <v>-1.75</v>
      </c>
      <c r="K232" s="264">
        <v>0</v>
      </c>
      <c r="L232" s="264">
        <v>0</v>
      </c>
      <c r="M232" s="265">
        <f t="shared" si="15"/>
        <v>43677</v>
      </c>
      <c r="N232" s="266">
        <f t="shared" si="16"/>
        <v>43738</v>
      </c>
      <c r="O232" s="267">
        <f t="shared" si="13"/>
        <v>3</v>
      </c>
      <c r="P232" s="267">
        <f t="shared" si="14"/>
        <v>118500</v>
      </c>
    </row>
    <row r="233" spans="1:16" x14ac:dyDescent="0.2">
      <c r="A233" s="260">
        <v>43473</v>
      </c>
      <c r="B233" s="261" t="s">
        <v>356</v>
      </c>
      <c r="C233" s="262" t="s">
        <v>347</v>
      </c>
      <c r="D233" s="262" t="s">
        <v>384</v>
      </c>
      <c r="E233" s="262" t="s">
        <v>349</v>
      </c>
      <c r="F233" s="262">
        <v>2019</v>
      </c>
      <c r="G233" s="262" t="s">
        <v>363</v>
      </c>
      <c r="H233" s="263">
        <v>70000</v>
      </c>
      <c r="I233" s="262" t="s">
        <v>351</v>
      </c>
      <c r="J233" s="264">
        <v>-0.88</v>
      </c>
      <c r="K233" s="264">
        <v>0</v>
      </c>
      <c r="L233" s="264">
        <v>0</v>
      </c>
      <c r="M233" s="265">
        <f t="shared" si="15"/>
        <v>43769</v>
      </c>
      <c r="N233" s="266">
        <f t="shared" si="16"/>
        <v>43830</v>
      </c>
      <c r="O233" s="267">
        <f t="shared" si="13"/>
        <v>3</v>
      </c>
      <c r="P233" s="267">
        <f t="shared" si="14"/>
        <v>210000</v>
      </c>
    </row>
    <row r="234" spans="1:16" x14ac:dyDescent="0.2">
      <c r="A234" s="260">
        <v>43468</v>
      </c>
      <c r="B234" s="261" t="s">
        <v>346</v>
      </c>
      <c r="C234" s="262" t="s">
        <v>347</v>
      </c>
      <c r="D234" s="262" t="s">
        <v>384</v>
      </c>
      <c r="E234" s="262" t="s">
        <v>349</v>
      </c>
      <c r="F234" s="262">
        <v>2020</v>
      </c>
      <c r="G234" s="262" t="s">
        <v>350</v>
      </c>
      <c r="H234" s="263">
        <v>25000</v>
      </c>
      <c r="I234" s="262" t="s">
        <v>351</v>
      </c>
      <c r="J234" s="264">
        <v>-0.1</v>
      </c>
      <c r="K234" s="264">
        <v>0</v>
      </c>
      <c r="L234" s="264">
        <v>0</v>
      </c>
      <c r="M234" s="265">
        <f t="shared" si="15"/>
        <v>43861</v>
      </c>
      <c r="N234" s="266">
        <f t="shared" si="16"/>
        <v>44196</v>
      </c>
      <c r="O234" s="267">
        <f t="shared" si="13"/>
        <v>12</v>
      </c>
      <c r="P234" s="267">
        <f t="shared" si="14"/>
        <v>300000</v>
      </c>
    </row>
    <row r="235" spans="1:16" x14ac:dyDescent="0.2">
      <c r="A235" s="260">
        <v>43465</v>
      </c>
      <c r="B235" s="261" t="s">
        <v>356</v>
      </c>
      <c r="C235" s="262" t="s">
        <v>347</v>
      </c>
      <c r="D235" s="262" t="s">
        <v>348</v>
      </c>
      <c r="E235" s="262" t="s">
        <v>353</v>
      </c>
      <c r="F235" s="262">
        <v>2019</v>
      </c>
      <c r="G235" s="262" t="s">
        <v>359</v>
      </c>
      <c r="H235" s="263">
        <v>17000</v>
      </c>
      <c r="I235" s="262" t="s">
        <v>351</v>
      </c>
      <c r="J235" s="264">
        <v>45</v>
      </c>
      <c r="K235" s="264">
        <v>51.25</v>
      </c>
      <c r="L235" s="264">
        <v>0</v>
      </c>
      <c r="M235" s="265">
        <f t="shared" si="15"/>
        <v>43677</v>
      </c>
      <c r="N235" s="266">
        <f t="shared" si="16"/>
        <v>43830</v>
      </c>
      <c r="O235" s="267">
        <f t="shared" si="13"/>
        <v>6</v>
      </c>
      <c r="P235" s="267">
        <f t="shared" si="14"/>
        <v>102000</v>
      </c>
    </row>
    <row r="236" spans="1:16" x14ac:dyDescent="0.2">
      <c r="A236" s="260">
        <v>43462</v>
      </c>
      <c r="B236" s="261" t="s">
        <v>356</v>
      </c>
      <c r="C236" s="262" t="s">
        <v>347</v>
      </c>
      <c r="D236" s="262" t="s">
        <v>348</v>
      </c>
      <c r="E236" s="262" t="s">
        <v>349</v>
      </c>
      <c r="F236" s="262">
        <v>2019</v>
      </c>
      <c r="G236" s="262" t="s">
        <v>357</v>
      </c>
      <c r="H236" s="263">
        <v>7000</v>
      </c>
      <c r="I236" s="262" t="s">
        <v>351</v>
      </c>
      <c r="J236" s="264">
        <v>47.26</v>
      </c>
      <c r="K236" s="264">
        <v>0</v>
      </c>
      <c r="L236" s="264">
        <v>0</v>
      </c>
      <c r="M236" s="265">
        <f t="shared" si="15"/>
        <v>43677</v>
      </c>
      <c r="N236" s="266">
        <f t="shared" si="16"/>
        <v>43738</v>
      </c>
      <c r="O236" s="267">
        <f t="shared" si="13"/>
        <v>3</v>
      </c>
      <c r="P236" s="267">
        <f t="shared" si="14"/>
        <v>21000</v>
      </c>
    </row>
    <row r="237" spans="1:16" x14ac:dyDescent="0.2">
      <c r="A237" s="260">
        <v>43462</v>
      </c>
      <c r="B237" s="261" t="s">
        <v>356</v>
      </c>
      <c r="C237" s="262" t="s">
        <v>347</v>
      </c>
      <c r="D237" s="262" t="s">
        <v>348</v>
      </c>
      <c r="E237" s="262" t="s">
        <v>349</v>
      </c>
      <c r="F237" s="262">
        <v>2019</v>
      </c>
      <c r="G237" s="262" t="s">
        <v>363</v>
      </c>
      <c r="H237" s="263">
        <v>3000</v>
      </c>
      <c r="I237" s="262" t="s">
        <v>351</v>
      </c>
      <c r="J237" s="264">
        <v>47.59</v>
      </c>
      <c r="K237" s="264">
        <v>0</v>
      </c>
      <c r="L237" s="264">
        <v>0</v>
      </c>
      <c r="M237" s="265">
        <f t="shared" si="15"/>
        <v>43769</v>
      </c>
      <c r="N237" s="266">
        <f t="shared" si="16"/>
        <v>43830</v>
      </c>
      <c r="O237" s="267">
        <f t="shared" si="13"/>
        <v>3</v>
      </c>
      <c r="P237" s="267">
        <f t="shared" si="14"/>
        <v>9000</v>
      </c>
    </row>
    <row r="238" spans="1:16" x14ac:dyDescent="0.2">
      <c r="A238" s="260">
        <v>43453</v>
      </c>
      <c r="B238" s="261" t="s">
        <v>356</v>
      </c>
      <c r="C238" s="262" t="s">
        <v>347</v>
      </c>
      <c r="D238" s="262" t="s">
        <v>348</v>
      </c>
      <c r="E238" s="262" t="s">
        <v>349</v>
      </c>
      <c r="F238" s="262">
        <v>2019</v>
      </c>
      <c r="G238" s="262" t="s">
        <v>355</v>
      </c>
      <c r="H238" s="263">
        <v>8000</v>
      </c>
      <c r="I238" s="262" t="s">
        <v>351</v>
      </c>
      <c r="J238" s="264">
        <v>49.3</v>
      </c>
      <c r="K238" s="264">
        <v>0</v>
      </c>
      <c r="L238" s="264">
        <v>0</v>
      </c>
      <c r="M238" s="265">
        <f t="shared" si="15"/>
        <v>43496</v>
      </c>
      <c r="N238" s="266">
        <f t="shared" si="16"/>
        <v>43555</v>
      </c>
      <c r="O238" s="267">
        <f t="shared" si="13"/>
        <v>3</v>
      </c>
      <c r="P238" s="267">
        <f t="shared" si="14"/>
        <v>24000</v>
      </c>
    </row>
    <row r="239" spans="1:16" x14ac:dyDescent="0.2">
      <c r="A239" s="260">
        <v>43453</v>
      </c>
      <c r="B239" s="261" t="s">
        <v>356</v>
      </c>
      <c r="C239" s="262" t="s">
        <v>347</v>
      </c>
      <c r="D239" s="262" t="s">
        <v>348</v>
      </c>
      <c r="E239" s="262" t="s">
        <v>349</v>
      </c>
      <c r="F239" s="262">
        <v>2019</v>
      </c>
      <c r="G239" s="262" t="s">
        <v>358</v>
      </c>
      <c r="H239" s="263">
        <v>5000</v>
      </c>
      <c r="I239" s="262" t="s">
        <v>351</v>
      </c>
      <c r="J239" s="264">
        <v>50.4</v>
      </c>
      <c r="K239" s="264">
        <v>0</v>
      </c>
      <c r="L239" s="264">
        <v>0</v>
      </c>
      <c r="M239" s="265">
        <f t="shared" si="15"/>
        <v>43585</v>
      </c>
      <c r="N239" s="266">
        <f t="shared" si="16"/>
        <v>43646</v>
      </c>
      <c r="O239" s="267">
        <f t="shared" si="13"/>
        <v>3</v>
      </c>
      <c r="P239" s="267">
        <f t="shared" si="14"/>
        <v>15000</v>
      </c>
    </row>
    <row r="240" spans="1:16" x14ac:dyDescent="0.2">
      <c r="A240" s="260">
        <v>43376</v>
      </c>
      <c r="B240" s="261" t="s">
        <v>356</v>
      </c>
      <c r="C240" s="262" t="s">
        <v>347</v>
      </c>
      <c r="D240" s="262" t="s">
        <v>348</v>
      </c>
      <c r="E240" s="262" t="s">
        <v>349</v>
      </c>
      <c r="F240" s="262">
        <v>2019</v>
      </c>
      <c r="G240" s="262" t="s">
        <v>357</v>
      </c>
      <c r="H240" s="263">
        <v>8000</v>
      </c>
      <c r="I240" s="262" t="s">
        <v>351</v>
      </c>
      <c r="J240" s="264">
        <v>73.16</v>
      </c>
      <c r="K240" s="264">
        <v>0</v>
      </c>
      <c r="L240" s="264">
        <v>0</v>
      </c>
      <c r="M240" s="265">
        <f t="shared" si="15"/>
        <v>43677</v>
      </c>
      <c r="N240" s="266">
        <f t="shared" si="16"/>
        <v>43738</v>
      </c>
      <c r="O240" s="267">
        <f t="shared" si="13"/>
        <v>3</v>
      </c>
      <c r="P240" s="267">
        <f t="shared" si="14"/>
        <v>24000</v>
      </c>
    </row>
    <row r="241" spans="1:16" x14ac:dyDescent="0.2">
      <c r="A241" s="260">
        <v>43374</v>
      </c>
      <c r="B241" s="261" t="s">
        <v>392</v>
      </c>
      <c r="C241" s="262" t="s">
        <v>347</v>
      </c>
      <c r="D241" s="262" t="s">
        <v>348</v>
      </c>
      <c r="E241" s="262" t="s">
        <v>349</v>
      </c>
      <c r="F241" s="262">
        <v>2019</v>
      </c>
      <c r="G241" s="262" t="s">
        <v>358</v>
      </c>
      <c r="H241" s="263">
        <v>5000</v>
      </c>
      <c r="I241" s="262" t="s">
        <v>351</v>
      </c>
      <c r="J241" s="264">
        <v>72.8</v>
      </c>
      <c r="K241" s="264">
        <v>0</v>
      </c>
      <c r="L241" s="264">
        <v>0</v>
      </c>
      <c r="M241" s="265">
        <f t="shared" si="15"/>
        <v>43585</v>
      </c>
      <c r="N241" s="266">
        <f t="shared" si="16"/>
        <v>43646</v>
      </c>
      <c r="O241" s="267">
        <f t="shared" si="13"/>
        <v>3</v>
      </c>
      <c r="P241" s="267">
        <f t="shared" si="14"/>
        <v>15000</v>
      </c>
    </row>
    <row r="242" spans="1:16" x14ac:dyDescent="0.2">
      <c r="A242" s="260">
        <v>43370</v>
      </c>
      <c r="B242" s="261" t="s">
        <v>356</v>
      </c>
      <c r="C242" s="262" t="s">
        <v>347</v>
      </c>
      <c r="D242" s="262" t="s">
        <v>348</v>
      </c>
      <c r="E242" s="262" t="s">
        <v>349</v>
      </c>
      <c r="F242" s="262">
        <v>2019</v>
      </c>
      <c r="G242" s="262" t="s">
        <v>355</v>
      </c>
      <c r="H242" s="263">
        <v>5000</v>
      </c>
      <c r="I242" s="262" t="s">
        <v>351</v>
      </c>
      <c r="J242" s="264">
        <v>71.099999999999994</v>
      </c>
      <c r="K242" s="264">
        <v>0</v>
      </c>
      <c r="L242" s="264">
        <v>0</v>
      </c>
      <c r="M242" s="265">
        <f t="shared" si="15"/>
        <v>43496</v>
      </c>
      <c r="N242" s="266">
        <f t="shared" si="16"/>
        <v>43555</v>
      </c>
      <c r="O242" s="267">
        <f t="shared" si="13"/>
        <v>3</v>
      </c>
      <c r="P242" s="267">
        <f t="shared" si="14"/>
        <v>15000</v>
      </c>
    </row>
    <row r="243" spans="1:16" x14ac:dyDescent="0.2">
      <c r="A243" s="260">
        <v>43369</v>
      </c>
      <c r="B243" s="261" t="s">
        <v>356</v>
      </c>
      <c r="C243" s="262" t="s">
        <v>347</v>
      </c>
      <c r="D243" s="262" t="s">
        <v>348</v>
      </c>
      <c r="E243" s="262" t="s">
        <v>349</v>
      </c>
      <c r="F243" s="262">
        <v>2019</v>
      </c>
      <c r="G243" s="262" t="s">
        <v>355</v>
      </c>
      <c r="H243" s="263">
        <v>5000</v>
      </c>
      <c r="I243" s="262" t="s">
        <v>351</v>
      </c>
      <c r="J243" s="264">
        <v>71.03</v>
      </c>
      <c r="K243" s="264">
        <v>0</v>
      </c>
      <c r="L243" s="264">
        <v>0</v>
      </c>
      <c r="M243" s="265">
        <f t="shared" si="15"/>
        <v>43496</v>
      </c>
      <c r="N243" s="266">
        <f t="shared" si="16"/>
        <v>43555</v>
      </c>
      <c r="O243" s="267">
        <f t="shared" si="13"/>
        <v>3</v>
      </c>
      <c r="P243" s="267">
        <f t="shared" si="14"/>
        <v>15000</v>
      </c>
    </row>
    <row r="244" spans="1:16" x14ac:dyDescent="0.2">
      <c r="A244" s="260">
        <v>43350</v>
      </c>
      <c r="B244" s="261" t="s">
        <v>392</v>
      </c>
      <c r="C244" s="262" t="s">
        <v>347</v>
      </c>
      <c r="D244" s="262" t="s">
        <v>384</v>
      </c>
      <c r="E244" s="262" t="s">
        <v>349</v>
      </c>
      <c r="F244" s="262">
        <v>2020</v>
      </c>
      <c r="G244" s="262" t="s">
        <v>350</v>
      </c>
      <c r="H244" s="263">
        <v>5000</v>
      </c>
      <c r="I244" s="262" t="s">
        <v>351</v>
      </c>
      <c r="J244" s="264">
        <v>-0.89</v>
      </c>
      <c r="K244" s="264">
        <v>0</v>
      </c>
      <c r="L244" s="264">
        <v>0</v>
      </c>
      <c r="M244" s="265">
        <f t="shared" si="15"/>
        <v>43861</v>
      </c>
      <c r="N244" s="266">
        <f t="shared" si="16"/>
        <v>44196</v>
      </c>
      <c r="O244" s="267">
        <f t="shared" si="13"/>
        <v>12</v>
      </c>
      <c r="P244" s="267">
        <f t="shared" si="14"/>
        <v>60000</v>
      </c>
    </row>
    <row r="245" spans="1:16" x14ac:dyDescent="0.2">
      <c r="A245" s="260">
        <v>43341</v>
      </c>
      <c r="B245" s="261" t="s">
        <v>346</v>
      </c>
      <c r="C245" s="262" t="s">
        <v>347</v>
      </c>
      <c r="D245" s="262" t="s">
        <v>384</v>
      </c>
      <c r="E245" s="262" t="s">
        <v>349</v>
      </c>
      <c r="F245" s="262">
        <v>2020</v>
      </c>
      <c r="G245" s="262" t="s">
        <v>350</v>
      </c>
      <c r="H245" s="263">
        <v>5000</v>
      </c>
      <c r="I245" s="262" t="s">
        <v>351</v>
      </c>
      <c r="J245" s="264">
        <v>-1.2</v>
      </c>
      <c r="K245" s="264">
        <v>0</v>
      </c>
      <c r="L245" s="264">
        <v>0</v>
      </c>
      <c r="M245" s="265">
        <f t="shared" si="15"/>
        <v>43861</v>
      </c>
      <c r="N245" s="266">
        <f t="shared" si="16"/>
        <v>44196</v>
      </c>
      <c r="O245" s="267">
        <f t="shared" si="13"/>
        <v>12</v>
      </c>
      <c r="P245" s="267">
        <f t="shared" si="14"/>
        <v>60000</v>
      </c>
    </row>
    <row r="246" spans="1:16" x14ac:dyDescent="0.2">
      <c r="A246" s="260">
        <v>43229</v>
      </c>
      <c r="B246" s="261" t="s">
        <v>383</v>
      </c>
      <c r="C246" s="262" t="s">
        <v>347</v>
      </c>
      <c r="D246" s="262" t="s">
        <v>348</v>
      </c>
      <c r="E246" s="262" t="s">
        <v>349</v>
      </c>
      <c r="F246" s="262">
        <v>2018</v>
      </c>
      <c r="G246" s="262" t="s">
        <v>382</v>
      </c>
      <c r="H246" s="263">
        <v>5000</v>
      </c>
      <c r="I246" s="262" t="s">
        <v>351</v>
      </c>
      <c r="J246" s="264">
        <v>0</v>
      </c>
      <c r="K246" s="264">
        <v>75</v>
      </c>
      <c r="L246" s="264">
        <v>1.53</v>
      </c>
      <c r="M246" s="265">
        <f t="shared" si="15"/>
        <v>43281</v>
      </c>
      <c r="N246" s="266">
        <f t="shared" si="16"/>
        <v>43465</v>
      </c>
      <c r="O246" s="267">
        <f t="shared" si="13"/>
        <v>7</v>
      </c>
      <c r="P246" s="267">
        <f t="shared" si="14"/>
        <v>35000</v>
      </c>
    </row>
    <row r="247" spans="1:16" x14ac:dyDescent="0.2">
      <c r="A247" s="260">
        <v>43194</v>
      </c>
      <c r="B247" s="261" t="s">
        <v>394</v>
      </c>
      <c r="C247" s="262" t="s">
        <v>347</v>
      </c>
      <c r="D247" s="262" t="s">
        <v>348</v>
      </c>
      <c r="E247" s="262" t="s">
        <v>349</v>
      </c>
      <c r="F247" s="262">
        <v>2018</v>
      </c>
      <c r="G247" s="262" t="s">
        <v>395</v>
      </c>
      <c r="H247" s="263">
        <v>5000</v>
      </c>
      <c r="I247" s="262" t="s">
        <v>351</v>
      </c>
      <c r="J247" s="264">
        <v>61.55</v>
      </c>
      <c r="K247" s="264">
        <v>0</v>
      </c>
      <c r="L247" s="264">
        <v>0</v>
      </c>
      <c r="M247" s="265">
        <f t="shared" si="15"/>
        <v>43251</v>
      </c>
      <c r="N247" s="266">
        <f t="shared" si="16"/>
        <v>43465</v>
      </c>
      <c r="O247" s="267">
        <f t="shared" si="13"/>
        <v>8</v>
      </c>
      <c r="P247" s="267">
        <f t="shared" si="14"/>
        <v>40000</v>
      </c>
    </row>
    <row r="248" spans="1:16" x14ac:dyDescent="0.2">
      <c r="A248" s="260">
        <v>43194</v>
      </c>
      <c r="B248" s="261" t="s">
        <v>396</v>
      </c>
      <c r="C248" s="262" t="s">
        <v>347</v>
      </c>
      <c r="D248" s="262" t="s">
        <v>348</v>
      </c>
      <c r="E248" s="262" t="s">
        <v>349</v>
      </c>
      <c r="F248" s="262">
        <v>2018</v>
      </c>
      <c r="G248" s="262" t="s">
        <v>395</v>
      </c>
      <c r="H248" s="263">
        <v>10000</v>
      </c>
      <c r="I248" s="262" t="s">
        <v>351</v>
      </c>
      <c r="J248" s="264">
        <v>61.54</v>
      </c>
      <c r="K248" s="264">
        <v>0</v>
      </c>
      <c r="L248" s="264">
        <v>0</v>
      </c>
      <c r="M248" s="265">
        <f t="shared" si="15"/>
        <v>43251</v>
      </c>
      <c r="N248" s="266">
        <f t="shared" si="16"/>
        <v>43465</v>
      </c>
      <c r="O248" s="267">
        <f t="shared" si="13"/>
        <v>8</v>
      </c>
      <c r="P248" s="267">
        <f t="shared" si="14"/>
        <v>80000</v>
      </c>
    </row>
    <row r="249" spans="1:16" x14ac:dyDescent="0.2">
      <c r="A249" s="260">
        <v>43194</v>
      </c>
      <c r="B249" s="261" t="s">
        <v>346</v>
      </c>
      <c r="C249" s="262" t="s">
        <v>347</v>
      </c>
      <c r="D249" s="262" t="s">
        <v>348</v>
      </c>
      <c r="E249" s="262" t="s">
        <v>349</v>
      </c>
      <c r="F249" s="262">
        <v>2018</v>
      </c>
      <c r="G249" s="262" t="s">
        <v>395</v>
      </c>
      <c r="H249" s="263">
        <v>20000</v>
      </c>
      <c r="I249" s="262" t="s">
        <v>351</v>
      </c>
      <c r="J249" s="264">
        <v>61.56</v>
      </c>
      <c r="K249" s="264">
        <v>0</v>
      </c>
      <c r="L249" s="264">
        <v>0</v>
      </c>
      <c r="M249" s="265">
        <f t="shared" si="15"/>
        <v>43251</v>
      </c>
      <c r="N249" s="266">
        <f t="shared" si="16"/>
        <v>43465</v>
      </c>
      <c r="O249" s="267">
        <f t="shared" si="13"/>
        <v>8</v>
      </c>
      <c r="P249" s="267">
        <f t="shared" si="14"/>
        <v>160000</v>
      </c>
    </row>
    <row r="250" spans="1:16" x14ac:dyDescent="0.2">
      <c r="A250" s="260">
        <v>43194</v>
      </c>
      <c r="B250" s="261" t="s">
        <v>396</v>
      </c>
      <c r="C250" s="262" t="s">
        <v>347</v>
      </c>
      <c r="D250" s="262" t="s">
        <v>348</v>
      </c>
      <c r="E250" s="262" t="s">
        <v>349</v>
      </c>
      <c r="F250" s="262">
        <v>2018</v>
      </c>
      <c r="G250" s="262" t="s">
        <v>395</v>
      </c>
      <c r="H250" s="263">
        <v>10000</v>
      </c>
      <c r="I250" s="262" t="s">
        <v>351</v>
      </c>
      <c r="J250" s="264">
        <v>61.56</v>
      </c>
      <c r="K250" s="264">
        <v>0</v>
      </c>
      <c r="L250" s="264">
        <v>0</v>
      </c>
      <c r="M250" s="265">
        <f t="shared" si="15"/>
        <v>43251</v>
      </c>
      <c r="N250" s="266">
        <f t="shared" si="16"/>
        <v>43465</v>
      </c>
      <c r="O250" s="267">
        <f t="shared" si="13"/>
        <v>8</v>
      </c>
      <c r="P250" s="267">
        <f t="shared" si="14"/>
        <v>80000</v>
      </c>
    </row>
    <row r="251" spans="1:16" x14ac:dyDescent="0.2">
      <c r="A251" s="260">
        <v>43194</v>
      </c>
      <c r="B251" s="261" t="s">
        <v>396</v>
      </c>
      <c r="C251" s="262" t="s">
        <v>347</v>
      </c>
      <c r="D251" s="262" t="s">
        <v>348</v>
      </c>
      <c r="E251" s="262" t="s">
        <v>349</v>
      </c>
      <c r="F251" s="262">
        <v>2018</v>
      </c>
      <c r="G251" s="262" t="s">
        <v>395</v>
      </c>
      <c r="H251" s="263">
        <v>10000</v>
      </c>
      <c r="I251" s="262" t="s">
        <v>351</v>
      </c>
      <c r="J251" s="264">
        <v>61.6</v>
      </c>
      <c r="K251" s="264">
        <v>0</v>
      </c>
      <c r="L251" s="264">
        <v>0</v>
      </c>
      <c r="M251" s="265">
        <f t="shared" si="15"/>
        <v>43251</v>
      </c>
      <c r="N251" s="266">
        <f t="shared" si="16"/>
        <v>43465</v>
      </c>
      <c r="O251" s="267">
        <f t="shared" si="13"/>
        <v>8</v>
      </c>
      <c r="P251" s="267">
        <f t="shared" si="14"/>
        <v>80000</v>
      </c>
    </row>
    <row r="252" spans="1:16" x14ac:dyDescent="0.2">
      <c r="A252" s="260">
        <v>43194</v>
      </c>
      <c r="B252" s="261" t="s">
        <v>396</v>
      </c>
      <c r="C252" s="262" t="s">
        <v>347</v>
      </c>
      <c r="D252" s="262" t="s">
        <v>348</v>
      </c>
      <c r="E252" s="262" t="s">
        <v>349</v>
      </c>
      <c r="F252" s="262">
        <v>2018</v>
      </c>
      <c r="G252" s="262" t="s">
        <v>395</v>
      </c>
      <c r="H252" s="263">
        <v>15077.75</v>
      </c>
      <c r="I252" s="262" t="s">
        <v>351</v>
      </c>
      <c r="J252" s="264">
        <v>62.15</v>
      </c>
      <c r="K252" s="264">
        <v>0</v>
      </c>
      <c r="L252" s="264">
        <v>0</v>
      </c>
      <c r="M252" s="265">
        <f t="shared" si="15"/>
        <v>43251</v>
      </c>
      <c r="N252" s="266">
        <f t="shared" si="16"/>
        <v>43465</v>
      </c>
      <c r="O252" s="267">
        <f t="shared" si="13"/>
        <v>8</v>
      </c>
      <c r="P252" s="267">
        <f t="shared" si="14"/>
        <v>120622</v>
      </c>
    </row>
    <row r="253" spans="1:16" x14ac:dyDescent="0.2">
      <c r="A253" s="260">
        <v>43194</v>
      </c>
      <c r="B253" s="261" t="s">
        <v>346</v>
      </c>
      <c r="C253" s="262" t="s">
        <v>347</v>
      </c>
      <c r="D253" s="262" t="s">
        <v>348</v>
      </c>
      <c r="E253" s="262" t="s">
        <v>349</v>
      </c>
      <c r="F253" s="262">
        <v>2019</v>
      </c>
      <c r="G253" s="262" t="s">
        <v>350</v>
      </c>
      <c r="H253" s="263">
        <v>10000</v>
      </c>
      <c r="I253" s="262" t="s">
        <v>351</v>
      </c>
      <c r="J253" s="264">
        <v>57.52</v>
      </c>
      <c r="K253" s="264">
        <v>0</v>
      </c>
      <c r="L253" s="264">
        <v>0</v>
      </c>
      <c r="M253" s="265">
        <f t="shared" si="15"/>
        <v>43496</v>
      </c>
      <c r="N253" s="266">
        <f t="shared" si="16"/>
        <v>43830</v>
      </c>
      <c r="O253" s="267">
        <f t="shared" si="13"/>
        <v>12</v>
      </c>
      <c r="P253" s="267">
        <f t="shared" si="14"/>
        <v>120000</v>
      </c>
    </row>
    <row r="254" spans="1:16" x14ac:dyDescent="0.2">
      <c r="A254" s="260">
        <v>43194</v>
      </c>
      <c r="B254" s="261" t="s">
        <v>392</v>
      </c>
      <c r="C254" s="262" t="s">
        <v>347</v>
      </c>
      <c r="D254" s="262" t="s">
        <v>348</v>
      </c>
      <c r="E254" s="262" t="s">
        <v>349</v>
      </c>
      <c r="F254" s="262">
        <v>2019</v>
      </c>
      <c r="G254" s="262" t="s">
        <v>350</v>
      </c>
      <c r="H254" s="263">
        <v>5000</v>
      </c>
      <c r="I254" s="262" t="s">
        <v>351</v>
      </c>
      <c r="J254" s="264">
        <v>57.52</v>
      </c>
      <c r="K254" s="264">
        <v>0</v>
      </c>
      <c r="L254" s="264">
        <v>0</v>
      </c>
      <c r="M254" s="265">
        <f t="shared" si="15"/>
        <v>43496</v>
      </c>
      <c r="N254" s="266">
        <f t="shared" si="16"/>
        <v>43830</v>
      </c>
      <c r="O254" s="267">
        <f t="shared" si="13"/>
        <v>12</v>
      </c>
      <c r="P254" s="267">
        <f t="shared" si="14"/>
        <v>60000</v>
      </c>
    </row>
    <row r="255" spans="1:16" x14ac:dyDescent="0.2">
      <c r="A255" s="260">
        <v>43194</v>
      </c>
      <c r="B255" s="261" t="s">
        <v>356</v>
      </c>
      <c r="C255" s="262" t="s">
        <v>347</v>
      </c>
      <c r="D255" s="262" t="s">
        <v>348</v>
      </c>
      <c r="E255" s="262" t="s">
        <v>349</v>
      </c>
      <c r="F255" s="262">
        <v>2019</v>
      </c>
      <c r="G255" s="262" t="s">
        <v>350</v>
      </c>
      <c r="H255" s="263">
        <v>10000</v>
      </c>
      <c r="I255" s="262" t="s">
        <v>351</v>
      </c>
      <c r="J255" s="264">
        <v>57.55</v>
      </c>
      <c r="K255" s="264">
        <v>0</v>
      </c>
      <c r="L255" s="264">
        <v>0</v>
      </c>
      <c r="M255" s="265">
        <f t="shared" si="15"/>
        <v>43496</v>
      </c>
      <c r="N255" s="266">
        <f t="shared" si="16"/>
        <v>43830</v>
      </c>
      <c r="O255" s="267">
        <f t="shared" si="13"/>
        <v>12</v>
      </c>
      <c r="P255" s="267">
        <f t="shared" si="14"/>
        <v>120000</v>
      </c>
    </row>
    <row r="256" spans="1:16" x14ac:dyDescent="0.2">
      <c r="A256" s="260">
        <v>43194</v>
      </c>
      <c r="B256" s="261" t="s">
        <v>354</v>
      </c>
      <c r="C256" s="262" t="s">
        <v>347</v>
      </c>
      <c r="D256" s="262" t="s">
        <v>348</v>
      </c>
      <c r="E256" s="262" t="s">
        <v>349</v>
      </c>
      <c r="F256" s="262">
        <v>2019</v>
      </c>
      <c r="G256" s="262" t="s">
        <v>350</v>
      </c>
      <c r="H256" s="263">
        <v>10000</v>
      </c>
      <c r="I256" s="262" t="s">
        <v>351</v>
      </c>
      <c r="J256" s="264">
        <v>57.65</v>
      </c>
      <c r="K256" s="264">
        <v>0</v>
      </c>
      <c r="L256" s="264">
        <v>0</v>
      </c>
      <c r="M256" s="265">
        <f t="shared" si="15"/>
        <v>43496</v>
      </c>
      <c r="N256" s="266">
        <f t="shared" si="16"/>
        <v>43830</v>
      </c>
      <c r="O256" s="267">
        <f t="shared" si="13"/>
        <v>12</v>
      </c>
      <c r="P256" s="267">
        <f t="shared" si="14"/>
        <v>120000</v>
      </c>
    </row>
    <row r="257" spans="1:16" x14ac:dyDescent="0.2">
      <c r="A257" s="260">
        <v>43194</v>
      </c>
      <c r="B257" s="261" t="s">
        <v>356</v>
      </c>
      <c r="C257" s="262" t="s">
        <v>347</v>
      </c>
      <c r="D257" s="262" t="s">
        <v>348</v>
      </c>
      <c r="E257" s="262" t="s">
        <v>349</v>
      </c>
      <c r="F257" s="262">
        <v>2019</v>
      </c>
      <c r="G257" s="262" t="s">
        <v>350</v>
      </c>
      <c r="H257" s="263">
        <v>10000</v>
      </c>
      <c r="I257" s="262" t="s">
        <v>351</v>
      </c>
      <c r="J257" s="264">
        <v>57.65</v>
      </c>
      <c r="K257" s="264">
        <v>0</v>
      </c>
      <c r="L257" s="264">
        <v>0</v>
      </c>
      <c r="M257" s="265">
        <f t="shared" si="15"/>
        <v>43496</v>
      </c>
      <c r="N257" s="266">
        <f t="shared" si="16"/>
        <v>43830</v>
      </c>
      <c r="O257" s="267">
        <f t="shared" si="13"/>
        <v>12</v>
      </c>
      <c r="P257" s="267">
        <f t="shared" si="14"/>
        <v>120000</v>
      </c>
    </row>
    <row r="258" spans="1:16" x14ac:dyDescent="0.2">
      <c r="A258" s="260">
        <v>43194</v>
      </c>
      <c r="B258" s="261" t="s">
        <v>396</v>
      </c>
      <c r="C258" s="262" t="s">
        <v>347</v>
      </c>
      <c r="D258" s="262" t="s">
        <v>348</v>
      </c>
      <c r="E258" s="262" t="s">
        <v>349</v>
      </c>
      <c r="F258" s="262">
        <v>2019</v>
      </c>
      <c r="G258" s="262" t="s">
        <v>388</v>
      </c>
      <c r="H258" s="263">
        <v>14820</v>
      </c>
      <c r="I258" s="262" t="s">
        <v>351</v>
      </c>
      <c r="J258" s="264">
        <v>57.96</v>
      </c>
      <c r="K258" s="264">
        <v>0</v>
      </c>
      <c r="L258" s="264">
        <v>0</v>
      </c>
      <c r="M258" s="265">
        <f t="shared" si="15"/>
        <v>43496</v>
      </c>
      <c r="N258" s="266">
        <f t="shared" si="16"/>
        <v>43496</v>
      </c>
      <c r="O258" s="267">
        <f t="shared" si="13"/>
        <v>1</v>
      </c>
      <c r="P258" s="267">
        <f t="shared" si="14"/>
        <v>14820</v>
      </c>
    </row>
    <row r="259" spans="1:16" x14ac:dyDescent="0.2">
      <c r="A259" s="260">
        <v>43194</v>
      </c>
      <c r="B259" s="261" t="s">
        <v>396</v>
      </c>
      <c r="C259" s="262" t="s">
        <v>347</v>
      </c>
      <c r="D259" s="262" t="s">
        <v>348</v>
      </c>
      <c r="E259" s="262" t="s">
        <v>349</v>
      </c>
      <c r="F259" s="262">
        <v>2019</v>
      </c>
      <c r="G259" s="262" t="s">
        <v>372</v>
      </c>
      <c r="H259" s="263">
        <v>13417</v>
      </c>
      <c r="I259" s="262" t="s">
        <v>351</v>
      </c>
      <c r="J259" s="264">
        <v>57.96</v>
      </c>
      <c r="K259" s="264">
        <v>0</v>
      </c>
      <c r="L259" s="264">
        <v>0</v>
      </c>
      <c r="M259" s="265">
        <f t="shared" si="15"/>
        <v>43524</v>
      </c>
      <c r="N259" s="266">
        <f t="shared" si="16"/>
        <v>43524</v>
      </c>
      <c r="O259" s="267">
        <f t="shared" si="13"/>
        <v>1</v>
      </c>
      <c r="P259" s="267">
        <f t="shared" si="14"/>
        <v>13417</v>
      </c>
    </row>
    <row r="260" spans="1:16" x14ac:dyDescent="0.2">
      <c r="A260" s="260">
        <v>43194</v>
      </c>
      <c r="B260" s="261" t="s">
        <v>396</v>
      </c>
      <c r="C260" s="262" t="s">
        <v>347</v>
      </c>
      <c r="D260" s="262" t="s">
        <v>348</v>
      </c>
      <c r="E260" s="262" t="s">
        <v>349</v>
      </c>
      <c r="F260" s="262">
        <v>2019</v>
      </c>
      <c r="G260" s="262" t="s">
        <v>387</v>
      </c>
      <c r="H260" s="263">
        <v>12126</v>
      </c>
      <c r="I260" s="262" t="s">
        <v>351</v>
      </c>
      <c r="J260" s="264">
        <v>57.96</v>
      </c>
      <c r="K260" s="264">
        <v>0</v>
      </c>
      <c r="L260" s="264">
        <v>0</v>
      </c>
      <c r="M260" s="265">
        <f t="shared" si="15"/>
        <v>43555</v>
      </c>
      <c r="N260" s="266">
        <f t="shared" si="16"/>
        <v>43555</v>
      </c>
      <c r="O260" s="267">
        <f t="shared" si="13"/>
        <v>1</v>
      </c>
      <c r="P260" s="267">
        <f t="shared" si="14"/>
        <v>12126</v>
      </c>
    </row>
    <row r="261" spans="1:16" x14ac:dyDescent="0.2">
      <c r="A261" s="260">
        <v>43194</v>
      </c>
      <c r="B261" s="261" t="s">
        <v>396</v>
      </c>
      <c r="C261" s="262" t="s">
        <v>347</v>
      </c>
      <c r="D261" s="262" t="s">
        <v>348</v>
      </c>
      <c r="E261" s="262" t="s">
        <v>349</v>
      </c>
      <c r="F261" s="262">
        <v>2019</v>
      </c>
      <c r="G261" s="262" t="s">
        <v>371</v>
      </c>
      <c r="H261" s="263">
        <v>10933</v>
      </c>
      <c r="I261" s="262" t="s">
        <v>351</v>
      </c>
      <c r="J261" s="264">
        <v>57.96</v>
      </c>
      <c r="K261" s="264">
        <v>0</v>
      </c>
      <c r="L261" s="264">
        <v>0</v>
      </c>
      <c r="M261" s="265">
        <f t="shared" si="15"/>
        <v>43585</v>
      </c>
      <c r="N261" s="266">
        <f t="shared" si="16"/>
        <v>43585</v>
      </c>
      <c r="O261" s="267">
        <f t="shared" si="13"/>
        <v>1</v>
      </c>
      <c r="P261" s="267">
        <f t="shared" si="14"/>
        <v>10933</v>
      </c>
    </row>
    <row r="262" spans="1:16" x14ac:dyDescent="0.2">
      <c r="A262" s="260">
        <v>43194</v>
      </c>
      <c r="B262" s="261" t="s">
        <v>396</v>
      </c>
      <c r="C262" s="262" t="s">
        <v>347</v>
      </c>
      <c r="D262" s="262" t="s">
        <v>348</v>
      </c>
      <c r="E262" s="262" t="s">
        <v>349</v>
      </c>
      <c r="F262" s="262">
        <v>2019</v>
      </c>
      <c r="G262" s="262" t="s">
        <v>370</v>
      </c>
      <c r="H262" s="263">
        <v>9822</v>
      </c>
      <c r="I262" s="262" t="s">
        <v>351</v>
      </c>
      <c r="J262" s="264">
        <v>57.96</v>
      </c>
      <c r="K262" s="264">
        <v>0</v>
      </c>
      <c r="L262" s="264">
        <v>0</v>
      </c>
      <c r="M262" s="265">
        <f t="shared" si="15"/>
        <v>43616</v>
      </c>
      <c r="N262" s="266">
        <f t="shared" si="16"/>
        <v>43616</v>
      </c>
      <c r="O262" s="267">
        <f t="shared" si="13"/>
        <v>1</v>
      </c>
      <c r="P262" s="267">
        <f t="shared" si="14"/>
        <v>9822</v>
      </c>
    </row>
    <row r="263" spans="1:16" x14ac:dyDescent="0.2">
      <c r="A263" s="260">
        <v>43194</v>
      </c>
      <c r="B263" s="261" t="s">
        <v>396</v>
      </c>
      <c r="C263" s="262" t="s">
        <v>347</v>
      </c>
      <c r="D263" s="262" t="s">
        <v>348</v>
      </c>
      <c r="E263" s="262" t="s">
        <v>349</v>
      </c>
      <c r="F263" s="262">
        <v>2019</v>
      </c>
      <c r="G263" s="262" t="s">
        <v>369</v>
      </c>
      <c r="H263" s="263">
        <v>8785</v>
      </c>
      <c r="I263" s="262" t="s">
        <v>351</v>
      </c>
      <c r="J263" s="264">
        <v>57.96</v>
      </c>
      <c r="K263" s="264">
        <v>0</v>
      </c>
      <c r="L263" s="264">
        <v>0</v>
      </c>
      <c r="M263" s="265">
        <f t="shared" si="15"/>
        <v>43646</v>
      </c>
      <c r="N263" s="266">
        <f t="shared" si="16"/>
        <v>43646</v>
      </c>
      <c r="O263" s="267">
        <f t="shared" ref="O263:O291" si="17">+ROUND((N263-M263)/30.4+1,0)</f>
        <v>1</v>
      </c>
      <c r="P263" s="267">
        <f t="shared" ref="P263:P291" si="18">+O263*H263</f>
        <v>8785</v>
      </c>
    </row>
    <row r="264" spans="1:16" x14ac:dyDescent="0.2">
      <c r="A264" s="260">
        <v>43194</v>
      </c>
      <c r="B264" s="261" t="s">
        <v>396</v>
      </c>
      <c r="C264" s="262" t="s">
        <v>347</v>
      </c>
      <c r="D264" s="262" t="s">
        <v>348</v>
      </c>
      <c r="E264" s="262" t="s">
        <v>349</v>
      </c>
      <c r="F264" s="262">
        <v>2019</v>
      </c>
      <c r="G264" s="262" t="s">
        <v>397</v>
      </c>
      <c r="H264" s="263">
        <v>7811</v>
      </c>
      <c r="I264" s="262" t="s">
        <v>351</v>
      </c>
      <c r="J264" s="264">
        <v>57.96</v>
      </c>
      <c r="K264" s="264">
        <v>0</v>
      </c>
      <c r="L264" s="264">
        <v>0</v>
      </c>
      <c r="M264" s="265">
        <f t="shared" si="15"/>
        <v>43677</v>
      </c>
      <c r="N264" s="266">
        <f t="shared" si="16"/>
        <v>43677</v>
      </c>
      <c r="O264" s="267">
        <f t="shared" si="17"/>
        <v>1</v>
      </c>
      <c r="P264" s="267">
        <f t="shared" si="18"/>
        <v>7811</v>
      </c>
    </row>
    <row r="265" spans="1:16" x14ac:dyDescent="0.2">
      <c r="A265" s="260">
        <v>43194</v>
      </c>
      <c r="B265" s="261" t="s">
        <v>396</v>
      </c>
      <c r="C265" s="262" t="s">
        <v>347</v>
      </c>
      <c r="D265" s="262" t="s">
        <v>348</v>
      </c>
      <c r="E265" s="262" t="s">
        <v>349</v>
      </c>
      <c r="F265" s="262">
        <v>2019</v>
      </c>
      <c r="G265" s="262" t="s">
        <v>398</v>
      </c>
      <c r="H265" s="263">
        <v>6894</v>
      </c>
      <c r="I265" s="262" t="s">
        <v>351</v>
      </c>
      <c r="J265" s="264">
        <v>57.96</v>
      </c>
      <c r="K265" s="264">
        <v>0</v>
      </c>
      <c r="L265" s="264">
        <v>0</v>
      </c>
      <c r="M265" s="265">
        <f t="shared" si="15"/>
        <v>43708</v>
      </c>
      <c r="N265" s="266">
        <f t="shared" si="16"/>
        <v>43708</v>
      </c>
      <c r="O265" s="267">
        <f t="shared" si="17"/>
        <v>1</v>
      </c>
      <c r="P265" s="267">
        <f t="shared" si="18"/>
        <v>6894</v>
      </c>
    </row>
    <row r="266" spans="1:16" x14ac:dyDescent="0.2">
      <c r="A266" s="260">
        <v>43194</v>
      </c>
      <c r="B266" s="261" t="s">
        <v>396</v>
      </c>
      <c r="C266" s="262" t="s">
        <v>347</v>
      </c>
      <c r="D266" s="262" t="s">
        <v>348</v>
      </c>
      <c r="E266" s="262" t="s">
        <v>349</v>
      </c>
      <c r="F266" s="262">
        <v>2019</v>
      </c>
      <c r="G266" s="262" t="s">
        <v>367</v>
      </c>
      <c r="H266" s="263">
        <v>6028</v>
      </c>
      <c r="I266" s="262" t="s">
        <v>351</v>
      </c>
      <c r="J266" s="264">
        <v>57.96</v>
      </c>
      <c r="K266" s="264">
        <v>0</v>
      </c>
      <c r="L266" s="264">
        <v>0</v>
      </c>
      <c r="M266" s="265">
        <f t="shared" si="15"/>
        <v>43738</v>
      </c>
      <c r="N266" s="266">
        <f t="shared" si="16"/>
        <v>43738</v>
      </c>
      <c r="O266" s="267">
        <f t="shared" si="17"/>
        <v>1</v>
      </c>
      <c r="P266" s="267">
        <f t="shared" si="18"/>
        <v>6028</v>
      </c>
    </row>
    <row r="267" spans="1:16" x14ac:dyDescent="0.2">
      <c r="A267" s="260">
        <v>43194</v>
      </c>
      <c r="B267" s="261" t="s">
        <v>396</v>
      </c>
      <c r="C267" s="262" t="s">
        <v>347</v>
      </c>
      <c r="D267" s="262" t="s">
        <v>348</v>
      </c>
      <c r="E267" s="262" t="s">
        <v>349</v>
      </c>
      <c r="F267" s="262">
        <v>2019</v>
      </c>
      <c r="G267" s="262" t="s">
        <v>366</v>
      </c>
      <c r="H267" s="263">
        <v>5208</v>
      </c>
      <c r="I267" s="262" t="s">
        <v>351</v>
      </c>
      <c r="J267" s="264">
        <v>57.96</v>
      </c>
      <c r="K267" s="264">
        <v>0</v>
      </c>
      <c r="L267" s="264">
        <v>0</v>
      </c>
      <c r="M267" s="265">
        <f t="shared" si="15"/>
        <v>43769</v>
      </c>
      <c r="N267" s="266">
        <f t="shared" si="16"/>
        <v>43769</v>
      </c>
      <c r="O267" s="267">
        <f t="shared" si="17"/>
        <v>1</v>
      </c>
      <c r="P267" s="267">
        <f t="shared" si="18"/>
        <v>5208</v>
      </c>
    </row>
    <row r="268" spans="1:16" x14ac:dyDescent="0.2">
      <c r="A268" s="260">
        <v>43194</v>
      </c>
      <c r="B268" s="261" t="s">
        <v>396</v>
      </c>
      <c r="C268" s="262" t="s">
        <v>347</v>
      </c>
      <c r="D268" s="262" t="s">
        <v>348</v>
      </c>
      <c r="E268" s="262" t="s">
        <v>349</v>
      </c>
      <c r="F268" s="262">
        <v>2019</v>
      </c>
      <c r="G268" s="262" t="s">
        <v>390</v>
      </c>
      <c r="H268" s="263">
        <v>4429</v>
      </c>
      <c r="I268" s="262" t="s">
        <v>351</v>
      </c>
      <c r="J268" s="264">
        <v>57.96</v>
      </c>
      <c r="K268" s="264">
        <v>0</v>
      </c>
      <c r="L268" s="264">
        <v>0</v>
      </c>
      <c r="M268" s="265">
        <f t="shared" ref="M268:M291" si="19">+EOMONTH(LEFT($G268,FIND(" -",$G268)-1)&amp;"-"&amp;$F268,IF($C268="Oil",0,0))</f>
        <v>43799</v>
      </c>
      <c r="N268" s="266">
        <f t="shared" ref="N268:N291" si="20">+EOMONTH(RIGHT($G268,FIND("- ",$G268)-2)&amp;"-"&amp;$F268,IF($C268="Oil",0,0))</f>
        <v>43799</v>
      </c>
      <c r="O268" s="267">
        <f t="shared" si="17"/>
        <v>1</v>
      </c>
      <c r="P268" s="267">
        <f t="shared" si="18"/>
        <v>4429</v>
      </c>
    </row>
    <row r="269" spans="1:16" x14ac:dyDescent="0.2">
      <c r="A269" s="260">
        <v>43194</v>
      </c>
      <c r="B269" s="261" t="s">
        <v>396</v>
      </c>
      <c r="C269" s="262" t="s">
        <v>347</v>
      </c>
      <c r="D269" s="262" t="s">
        <v>348</v>
      </c>
      <c r="E269" s="262" t="s">
        <v>349</v>
      </c>
      <c r="F269" s="262">
        <v>2019</v>
      </c>
      <c r="G269" s="262" t="s">
        <v>389</v>
      </c>
      <c r="H269" s="263">
        <v>3687</v>
      </c>
      <c r="I269" s="262" t="s">
        <v>351</v>
      </c>
      <c r="J269" s="264">
        <v>57.96</v>
      </c>
      <c r="K269" s="264">
        <v>0</v>
      </c>
      <c r="L269" s="264">
        <v>0</v>
      </c>
      <c r="M269" s="265">
        <f t="shared" si="19"/>
        <v>43830</v>
      </c>
      <c r="N269" s="266">
        <f t="shared" si="20"/>
        <v>43830</v>
      </c>
      <c r="O269" s="267">
        <f t="shared" si="17"/>
        <v>1</v>
      </c>
      <c r="P269" s="267">
        <f t="shared" si="18"/>
        <v>3687</v>
      </c>
    </row>
    <row r="270" spans="1:16" x14ac:dyDescent="0.2">
      <c r="A270" s="260">
        <v>43194</v>
      </c>
      <c r="B270" s="261" t="s">
        <v>346</v>
      </c>
      <c r="C270" s="262" t="s">
        <v>347</v>
      </c>
      <c r="D270" s="262" t="s">
        <v>348</v>
      </c>
      <c r="E270" s="262" t="s">
        <v>349</v>
      </c>
      <c r="F270" s="262">
        <v>2020</v>
      </c>
      <c r="G270" s="262" t="s">
        <v>350</v>
      </c>
      <c r="H270" s="263">
        <v>10000</v>
      </c>
      <c r="I270" s="262" t="s">
        <v>351</v>
      </c>
      <c r="J270" s="264">
        <v>53.85</v>
      </c>
      <c r="K270" s="264">
        <v>0</v>
      </c>
      <c r="L270" s="264">
        <v>0</v>
      </c>
      <c r="M270" s="265">
        <f t="shared" si="19"/>
        <v>43861</v>
      </c>
      <c r="N270" s="266">
        <f t="shared" si="20"/>
        <v>44196</v>
      </c>
      <c r="O270" s="267">
        <f t="shared" si="17"/>
        <v>12</v>
      </c>
      <c r="P270" s="267">
        <f t="shared" si="18"/>
        <v>120000</v>
      </c>
    </row>
    <row r="271" spans="1:16" x14ac:dyDescent="0.2">
      <c r="A271" s="260">
        <v>43194</v>
      </c>
      <c r="B271" s="261" t="s">
        <v>356</v>
      </c>
      <c r="C271" s="262" t="s">
        <v>347</v>
      </c>
      <c r="D271" s="262" t="s">
        <v>348</v>
      </c>
      <c r="E271" s="262" t="s">
        <v>349</v>
      </c>
      <c r="F271" s="262">
        <v>2020</v>
      </c>
      <c r="G271" s="262" t="s">
        <v>350</v>
      </c>
      <c r="H271" s="263">
        <v>15000</v>
      </c>
      <c r="I271" s="262" t="s">
        <v>351</v>
      </c>
      <c r="J271" s="264">
        <v>53.85</v>
      </c>
      <c r="K271" s="264">
        <v>0</v>
      </c>
      <c r="L271" s="264">
        <v>0</v>
      </c>
      <c r="M271" s="265">
        <f t="shared" si="19"/>
        <v>43861</v>
      </c>
      <c r="N271" s="266">
        <f t="shared" si="20"/>
        <v>44196</v>
      </c>
      <c r="O271" s="267">
        <f t="shared" si="17"/>
        <v>12</v>
      </c>
      <c r="P271" s="267">
        <f t="shared" si="18"/>
        <v>180000</v>
      </c>
    </row>
    <row r="272" spans="1:16" x14ac:dyDescent="0.2">
      <c r="A272" s="260">
        <v>43194</v>
      </c>
      <c r="B272" s="261" t="s">
        <v>392</v>
      </c>
      <c r="C272" s="262" t="s">
        <v>347</v>
      </c>
      <c r="D272" s="262" t="s">
        <v>348</v>
      </c>
      <c r="E272" s="262" t="s">
        <v>349</v>
      </c>
      <c r="F272" s="262">
        <v>2020</v>
      </c>
      <c r="G272" s="262" t="s">
        <v>350</v>
      </c>
      <c r="H272" s="263">
        <v>19717.833333333332</v>
      </c>
      <c r="I272" s="262" t="s">
        <v>351</v>
      </c>
      <c r="J272" s="264">
        <v>54.28</v>
      </c>
      <c r="K272" s="264">
        <v>0</v>
      </c>
      <c r="L272" s="264">
        <v>0</v>
      </c>
      <c r="M272" s="265">
        <f t="shared" si="19"/>
        <v>43861</v>
      </c>
      <c r="N272" s="266">
        <f t="shared" si="20"/>
        <v>44196</v>
      </c>
      <c r="O272" s="267">
        <f t="shared" si="17"/>
        <v>12</v>
      </c>
      <c r="P272" s="267">
        <f t="shared" si="18"/>
        <v>236614</v>
      </c>
    </row>
    <row r="273" spans="1:16" x14ac:dyDescent="0.2">
      <c r="A273" s="260">
        <v>43194</v>
      </c>
      <c r="B273" s="261" t="s">
        <v>354</v>
      </c>
      <c r="C273" s="262" t="s">
        <v>377</v>
      </c>
      <c r="D273" s="262" t="s">
        <v>381</v>
      </c>
      <c r="E273" s="262" t="s">
        <v>349</v>
      </c>
      <c r="F273" s="262">
        <v>2018</v>
      </c>
      <c r="G273" s="262" t="s">
        <v>395</v>
      </c>
      <c r="H273" s="263">
        <v>69530.75</v>
      </c>
      <c r="I273" s="262" t="s">
        <v>379</v>
      </c>
      <c r="J273" s="264">
        <v>2.7919999999999998</v>
      </c>
      <c r="K273" s="264">
        <v>0</v>
      </c>
      <c r="L273" s="264">
        <v>0</v>
      </c>
      <c r="M273" s="265">
        <f t="shared" si="19"/>
        <v>43251</v>
      </c>
      <c r="N273" s="266">
        <f t="shared" si="20"/>
        <v>43465</v>
      </c>
      <c r="O273" s="267">
        <f t="shared" si="17"/>
        <v>8</v>
      </c>
      <c r="P273" s="267">
        <f t="shared" si="18"/>
        <v>556246</v>
      </c>
    </row>
    <row r="274" spans="1:16" x14ac:dyDescent="0.2">
      <c r="A274" s="260">
        <v>43194</v>
      </c>
      <c r="B274" s="261" t="s">
        <v>392</v>
      </c>
      <c r="C274" s="262" t="s">
        <v>377</v>
      </c>
      <c r="D274" s="262" t="s">
        <v>381</v>
      </c>
      <c r="E274" s="262" t="s">
        <v>349</v>
      </c>
      <c r="F274" s="262">
        <v>2020</v>
      </c>
      <c r="G274" s="262" t="s">
        <v>350</v>
      </c>
      <c r="H274" s="263">
        <v>38000.083333333336</v>
      </c>
      <c r="I274" s="262" t="s">
        <v>379</v>
      </c>
      <c r="J274" s="264">
        <v>2.7770000000000001</v>
      </c>
      <c r="K274" s="264">
        <v>0</v>
      </c>
      <c r="L274" s="264">
        <v>0</v>
      </c>
      <c r="M274" s="265">
        <f t="shared" si="19"/>
        <v>43861</v>
      </c>
      <c r="N274" s="266">
        <f t="shared" si="20"/>
        <v>44196</v>
      </c>
      <c r="O274" s="267">
        <f t="shared" si="17"/>
        <v>12</v>
      </c>
      <c r="P274" s="267">
        <f t="shared" si="18"/>
        <v>456001</v>
      </c>
    </row>
    <row r="275" spans="1:16" x14ac:dyDescent="0.2">
      <c r="A275" s="260">
        <v>43193</v>
      </c>
      <c r="B275" s="261" t="s">
        <v>392</v>
      </c>
      <c r="C275" s="262" t="s">
        <v>377</v>
      </c>
      <c r="D275" s="262" t="s">
        <v>381</v>
      </c>
      <c r="E275" s="262" t="s">
        <v>349</v>
      </c>
      <c r="F275" s="262">
        <v>2018</v>
      </c>
      <c r="G275" s="262" t="s">
        <v>395</v>
      </c>
      <c r="H275" s="263">
        <v>100000</v>
      </c>
      <c r="I275" s="262" t="s">
        <v>379</v>
      </c>
      <c r="J275" s="264">
        <v>2.8149999999999999</v>
      </c>
      <c r="K275" s="264">
        <v>0</v>
      </c>
      <c r="L275" s="264">
        <v>0</v>
      </c>
      <c r="M275" s="265">
        <f t="shared" si="19"/>
        <v>43251</v>
      </c>
      <c r="N275" s="266">
        <f t="shared" si="20"/>
        <v>43465</v>
      </c>
      <c r="O275" s="267">
        <f t="shared" si="17"/>
        <v>8</v>
      </c>
      <c r="P275" s="267">
        <f t="shared" si="18"/>
        <v>800000</v>
      </c>
    </row>
    <row r="276" spans="1:16" x14ac:dyDescent="0.2">
      <c r="A276" s="260">
        <v>43193</v>
      </c>
      <c r="B276" s="261" t="s">
        <v>346</v>
      </c>
      <c r="C276" s="262" t="s">
        <v>377</v>
      </c>
      <c r="D276" s="262" t="s">
        <v>381</v>
      </c>
      <c r="E276" s="262" t="s">
        <v>349</v>
      </c>
      <c r="F276" s="262">
        <v>2018</v>
      </c>
      <c r="G276" s="262" t="s">
        <v>395</v>
      </c>
      <c r="H276" s="263">
        <v>150000</v>
      </c>
      <c r="I276" s="262" t="s">
        <v>379</v>
      </c>
      <c r="J276" s="264">
        <v>2.8109999999999999</v>
      </c>
      <c r="K276" s="264">
        <v>0</v>
      </c>
      <c r="L276" s="264">
        <v>0</v>
      </c>
      <c r="M276" s="265">
        <f t="shared" si="19"/>
        <v>43251</v>
      </c>
      <c r="N276" s="266">
        <f t="shared" si="20"/>
        <v>43465</v>
      </c>
      <c r="O276" s="267">
        <f t="shared" si="17"/>
        <v>8</v>
      </c>
      <c r="P276" s="267">
        <f t="shared" si="18"/>
        <v>1200000</v>
      </c>
    </row>
    <row r="277" spans="1:16" x14ac:dyDescent="0.2">
      <c r="A277" s="260">
        <v>43193</v>
      </c>
      <c r="B277" s="261" t="s">
        <v>346</v>
      </c>
      <c r="C277" s="262" t="s">
        <v>377</v>
      </c>
      <c r="D277" s="262" t="s">
        <v>381</v>
      </c>
      <c r="E277" s="262" t="s">
        <v>349</v>
      </c>
      <c r="F277" s="262">
        <v>2019</v>
      </c>
      <c r="G277" s="262" t="s">
        <v>350</v>
      </c>
      <c r="H277" s="263">
        <v>100000</v>
      </c>
      <c r="I277" s="262" t="s">
        <v>379</v>
      </c>
      <c r="J277" s="264">
        <v>2.7850000000000001</v>
      </c>
      <c r="K277" s="264">
        <v>0</v>
      </c>
      <c r="L277" s="264">
        <v>0</v>
      </c>
      <c r="M277" s="265">
        <f t="shared" si="19"/>
        <v>43496</v>
      </c>
      <c r="N277" s="266">
        <f t="shared" si="20"/>
        <v>43830</v>
      </c>
      <c r="O277" s="267">
        <f t="shared" si="17"/>
        <v>12</v>
      </c>
      <c r="P277" s="267">
        <f t="shared" si="18"/>
        <v>1200000</v>
      </c>
    </row>
    <row r="278" spans="1:16" x14ac:dyDescent="0.2">
      <c r="A278" s="260">
        <v>43193</v>
      </c>
      <c r="B278" s="261" t="s">
        <v>356</v>
      </c>
      <c r="C278" s="262" t="s">
        <v>377</v>
      </c>
      <c r="D278" s="262" t="s">
        <v>381</v>
      </c>
      <c r="E278" s="262" t="s">
        <v>349</v>
      </c>
      <c r="F278" s="262">
        <v>2019</v>
      </c>
      <c r="G278" s="262" t="s">
        <v>350</v>
      </c>
      <c r="H278" s="263">
        <v>150000</v>
      </c>
      <c r="I278" s="262" t="s">
        <v>379</v>
      </c>
      <c r="J278" s="264">
        <v>2.7850000000000001</v>
      </c>
      <c r="K278" s="264">
        <v>0</v>
      </c>
      <c r="L278" s="264">
        <v>0</v>
      </c>
      <c r="M278" s="265">
        <f t="shared" si="19"/>
        <v>43496</v>
      </c>
      <c r="N278" s="266">
        <f t="shared" si="20"/>
        <v>43830</v>
      </c>
      <c r="O278" s="267">
        <f t="shared" si="17"/>
        <v>12</v>
      </c>
      <c r="P278" s="267">
        <f t="shared" si="18"/>
        <v>1800000</v>
      </c>
    </row>
    <row r="279" spans="1:16" x14ac:dyDescent="0.2">
      <c r="A279" s="260">
        <v>43193</v>
      </c>
      <c r="B279" s="261" t="s">
        <v>356</v>
      </c>
      <c r="C279" s="262" t="s">
        <v>377</v>
      </c>
      <c r="D279" s="262" t="s">
        <v>381</v>
      </c>
      <c r="E279" s="262" t="s">
        <v>349</v>
      </c>
      <c r="F279" s="262">
        <v>2019</v>
      </c>
      <c r="G279" s="262" t="s">
        <v>388</v>
      </c>
      <c r="H279" s="263">
        <v>46774</v>
      </c>
      <c r="I279" s="262" t="s">
        <v>379</v>
      </c>
      <c r="J279" s="264">
        <v>2.83</v>
      </c>
      <c r="K279" s="264">
        <v>0</v>
      </c>
      <c r="L279" s="264">
        <v>0</v>
      </c>
      <c r="M279" s="265">
        <f t="shared" si="19"/>
        <v>43496</v>
      </c>
      <c r="N279" s="266">
        <f t="shared" si="20"/>
        <v>43496</v>
      </c>
      <c r="O279" s="267">
        <f t="shared" si="17"/>
        <v>1</v>
      </c>
      <c r="P279" s="267">
        <f t="shared" si="18"/>
        <v>46774</v>
      </c>
    </row>
    <row r="280" spans="1:16" x14ac:dyDescent="0.2">
      <c r="A280" s="260">
        <v>43193</v>
      </c>
      <c r="B280" s="261" t="s">
        <v>356</v>
      </c>
      <c r="C280" s="262" t="s">
        <v>377</v>
      </c>
      <c r="D280" s="262" t="s">
        <v>381</v>
      </c>
      <c r="E280" s="262" t="s">
        <v>349</v>
      </c>
      <c r="F280" s="262">
        <v>2019</v>
      </c>
      <c r="G280" s="262" t="s">
        <v>372</v>
      </c>
      <c r="H280" s="263">
        <v>41766</v>
      </c>
      <c r="I280" s="262" t="s">
        <v>379</v>
      </c>
      <c r="J280" s="264">
        <v>2.83</v>
      </c>
      <c r="K280" s="264">
        <v>0</v>
      </c>
      <c r="L280" s="264">
        <v>0</v>
      </c>
      <c r="M280" s="265">
        <f t="shared" si="19"/>
        <v>43524</v>
      </c>
      <c r="N280" s="266">
        <f t="shared" si="20"/>
        <v>43524</v>
      </c>
      <c r="O280" s="267">
        <f t="shared" si="17"/>
        <v>1</v>
      </c>
      <c r="P280" s="267">
        <f t="shared" si="18"/>
        <v>41766</v>
      </c>
    </row>
    <row r="281" spans="1:16" x14ac:dyDescent="0.2">
      <c r="A281" s="260">
        <v>43193</v>
      </c>
      <c r="B281" s="261" t="s">
        <v>356</v>
      </c>
      <c r="C281" s="262" t="s">
        <v>377</v>
      </c>
      <c r="D281" s="262" t="s">
        <v>381</v>
      </c>
      <c r="E281" s="262" t="s">
        <v>349</v>
      </c>
      <c r="F281" s="262">
        <v>2019</v>
      </c>
      <c r="G281" s="262" t="s">
        <v>387</v>
      </c>
      <c r="H281" s="263">
        <v>37224</v>
      </c>
      <c r="I281" s="262" t="s">
        <v>379</v>
      </c>
      <c r="J281" s="264">
        <v>2.83</v>
      </c>
      <c r="K281" s="264">
        <v>0</v>
      </c>
      <c r="L281" s="264">
        <v>0</v>
      </c>
      <c r="M281" s="265">
        <f t="shared" si="19"/>
        <v>43555</v>
      </c>
      <c r="N281" s="266">
        <f t="shared" si="20"/>
        <v>43555</v>
      </c>
      <c r="O281" s="267">
        <f t="shared" si="17"/>
        <v>1</v>
      </c>
      <c r="P281" s="267">
        <f t="shared" si="18"/>
        <v>37224</v>
      </c>
    </row>
    <row r="282" spans="1:16" x14ac:dyDescent="0.2">
      <c r="A282" s="260">
        <v>43193</v>
      </c>
      <c r="B282" s="261" t="s">
        <v>356</v>
      </c>
      <c r="C282" s="262" t="s">
        <v>377</v>
      </c>
      <c r="D282" s="262" t="s">
        <v>381</v>
      </c>
      <c r="E282" s="262" t="s">
        <v>349</v>
      </c>
      <c r="F282" s="262">
        <v>2019</v>
      </c>
      <c r="G282" s="262" t="s">
        <v>371</v>
      </c>
      <c r="H282" s="263">
        <v>33098</v>
      </c>
      <c r="I282" s="262" t="s">
        <v>379</v>
      </c>
      <c r="J282" s="264">
        <v>2.83</v>
      </c>
      <c r="K282" s="264">
        <v>0</v>
      </c>
      <c r="L282" s="264">
        <v>0</v>
      </c>
      <c r="M282" s="265">
        <f t="shared" si="19"/>
        <v>43585</v>
      </c>
      <c r="N282" s="266">
        <f t="shared" si="20"/>
        <v>43585</v>
      </c>
      <c r="O282" s="267">
        <f t="shared" si="17"/>
        <v>1</v>
      </c>
      <c r="P282" s="267">
        <f t="shared" si="18"/>
        <v>33098</v>
      </c>
    </row>
    <row r="283" spans="1:16" x14ac:dyDescent="0.2">
      <c r="A283" s="260">
        <v>43193</v>
      </c>
      <c r="B283" s="261" t="s">
        <v>356</v>
      </c>
      <c r="C283" s="262" t="s">
        <v>377</v>
      </c>
      <c r="D283" s="262" t="s">
        <v>381</v>
      </c>
      <c r="E283" s="262" t="s">
        <v>349</v>
      </c>
      <c r="F283" s="262">
        <v>2019</v>
      </c>
      <c r="G283" s="262" t="s">
        <v>370</v>
      </c>
      <c r="H283" s="263">
        <v>29137</v>
      </c>
      <c r="I283" s="262" t="s">
        <v>379</v>
      </c>
      <c r="J283" s="264">
        <v>2.83</v>
      </c>
      <c r="K283" s="264">
        <v>0</v>
      </c>
      <c r="L283" s="264">
        <v>0</v>
      </c>
      <c r="M283" s="265">
        <f t="shared" si="19"/>
        <v>43616</v>
      </c>
      <c r="N283" s="266">
        <f t="shared" si="20"/>
        <v>43616</v>
      </c>
      <c r="O283" s="267">
        <f t="shared" si="17"/>
        <v>1</v>
      </c>
      <c r="P283" s="267">
        <f t="shared" si="18"/>
        <v>29137</v>
      </c>
    </row>
    <row r="284" spans="1:16" x14ac:dyDescent="0.2">
      <c r="A284" s="260">
        <v>43193</v>
      </c>
      <c r="B284" s="261" t="s">
        <v>356</v>
      </c>
      <c r="C284" s="262" t="s">
        <v>377</v>
      </c>
      <c r="D284" s="262" t="s">
        <v>381</v>
      </c>
      <c r="E284" s="262" t="s">
        <v>349</v>
      </c>
      <c r="F284" s="262">
        <v>2019</v>
      </c>
      <c r="G284" s="262" t="s">
        <v>369</v>
      </c>
      <c r="H284" s="263">
        <v>25306</v>
      </c>
      <c r="I284" s="262" t="s">
        <v>379</v>
      </c>
      <c r="J284" s="264">
        <v>2.83</v>
      </c>
      <c r="K284" s="264">
        <v>0</v>
      </c>
      <c r="L284" s="264">
        <v>0</v>
      </c>
      <c r="M284" s="265">
        <f t="shared" si="19"/>
        <v>43646</v>
      </c>
      <c r="N284" s="266">
        <f t="shared" si="20"/>
        <v>43646</v>
      </c>
      <c r="O284" s="267">
        <f t="shared" si="17"/>
        <v>1</v>
      </c>
      <c r="P284" s="267">
        <f t="shared" si="18"/>
        <v>25306</v>
      </c>
    </row>
    <row r="285" spans="1:16" x14ac:dyDescent="0.2">
      <c r="A285" s="260">
        <v>43193</v>
      </c>
      <c r="B285" s="261" t="s">
        <v>356</v>
      </c>
      <c r="C285" s="262" t="s">
        <v>377</v>
      </c>
      <c r="D285" s="262" t="s">
        <v>381</v>
      </c>
      <c r="E285" s="262" t="s">
        <v>349</v>
      </c>
      <c r="F285" s="262">
        <v>2019</v>
      </c>
      <c r="G285" s="262" t="s">
        <v>397</v>
      </c>
      <c r="H285" s="263">
        <v>21764</v>
      </c>
      <c r="I285" s="262" t="s">
        <v>379</v>
      </c>
      <c r="J285" s="264">
        <v>2.83</v>
      </c>
      <c r="K285" s="264">
        <v>0</v>
      </c>
      <c r="L285" s="264">
        <v>0</v>
      </c>
      <c r="M285" s="265">
        <f t="shared" si="19"/>
        <v>43677</v>
      </c>
      <c r="N285" s="266">
        <f t="shared" si="20"/>
        <v>43677</v>
      </c>
      <c r="O285" s="267">
        <f t="shared" si="17"/>
        <v>1</v>
      </c>
      <c r="P285" s="267">
        <f t="shared" si="18"/>
        <v>21764</v>
      </c>
    </row>
    <row r="286" spans="1:16" x14ac:dyDescent="0.2">
      <c r="A286" s="260">
        <v>43193</v>
      </c>
      <c r="B286" s="261" t="s">
        <v>356</v>
      </c>
      <c r="C286" s="262" t="s">
        <v>377</v>
      </c>
      <c r="D286" s="262" t="s">
        <v>381</v>
      </c>
      <c r="E286" s="262" t="s">
        <v>349</v>
      </c>
      <c r="F286" s="262">
        <v>2019</v>
      </c>
      <c r="G286" s="262" t="s">
        <v>398</v>
      </c>
      <c r="H286" s="263">
        <v>18482</v>
      </c>
      <c r="I286" s="262" t="s">
        <v>379</v>
      </c>
      <c r="J286" s="264">
        <v>2.83</v>
      </c>
      <c r="K286" s="264">
        <v>0</v>
      </c>
      <c r="L286" s="264">
        <v>0</v>
      </c>
      <c r="M286" s="265">
        <f t="shared" si="19"/>
        <v>43708</v>
      </c>
      <c r="N286" s="266">
        <f t="shared" si="20"/>
        <v>43708</v>
      </c>
      <c r="O286" s="267">
        <f t="shared" si="17"/>
        <v>1</v>
      </c>
      <c r="P286" s="267">
        <f t="shared" si="18"/>
        <v>18482</v>
      </c>
    </row>
    <row r="287" spans="1:16" x14ac:dyDescent="0.2">
      <c r="A287" s="260">
        <v>43193</v>
      </c>
      <c r="B287" s="261" t="s">
        <v>356</v>
      </c>
      <c r="C287" s="262" t="s">
        <v>377</v>
      </c>
      <c r="D287" s="262" t="s">
        <v>381</v>
      </c>
      <c r="E287" s="262" t="s">
        <v>349</v>
      </c>
      <c r="F287" s="262">
        <v>2019</v>
      </c>
      <c r="G287" s="262" t="s">
        <v>367</v>
      </c>
      <c r="H287" s="263">
        <v>15363</v>
      </c>
      <c r="I287" s="262" t="s">
        <v>379</v>
      </c>
      <c r="J287" s="264">
        <v>2.83</v>
      </c>
      <c r="K287" s="264">
        <v>0</v>
      </c>
      <c r="L287" s="264">
        <v>0</v>
      </c>
      <c r="M287" s="265">
        <f t="shared" si="19"/>
        <v>43738</v>
      </c>
      <c r="N287" s="266">
        <f t="shared" si="20"/>
        <v>43738</v>
      </c>
      <c r="O287" s="267">
        <f t="shared" si="17"/>
        <v>1</v>
      </c>
      <c r="P287" s="267">
        <f t="shared" si="18"/>
        <v>15363</v>
      </c>
    </row>
    <row r="288" spans="1:16" x14ac:dyDescent="0.2">
      <c r="A288" s="260">
        <v>43193</v>
      </c>
      <c r="B288" s="261" t="s">
        <v>356</v>
      </c>
      <c r="C288" s="262" t="s">
        <v>377</v>
      </c>
      <c r="D288" s="262" t="s">
        <v>381</v>
      </c>
      <c r="E288" s="262" t="s">
        <v>349</v>
      </c>
      <c r="F288" s="262">
        <v>2019</v>
      </c>
      <c r="G288" s="262" t="s">
        <v>366</v>
      </c>
      <c r="H288" s="263">
        <v>12295</v>
      </c>
      <c r="I288" s="262" t="s">
        <v>379</v>
      </c>
      <c r="J288" s="264">
        <v>2.83</v>
      </c>
      <c r="K288" s="264">
        <v>0</v>
      </c>
      <c r="L288" s="264">
        <v>0</v>
      </c>
      <c r="M288" s="265">
        <f t="shared" si="19"/>
        <v>43769</v>
      </c>
      <c r="N288" s="266">
        <f t="shared" si="20"/>
        <v>43769</v>
      </c>
      <c r="O288" s="267">
        <f t="shared" si="17"/>
        <v>1</v>
      </c>
      <c r="P288" s="267">
        <f t="shared" si="18"/>
        <v>12295</v>
      </c>
    </row>
    <row r="289" spans="1:16" x14ac:dyDescent="0.2">
      <c r="A289" s="260">
        <v>43193</v>
      </c>
      <c r="B289" s="261" t="s">
        <v>356</v>
      </c>
      <c r="C289" s="262" t="s">
        <v>377</v>
      </c>
      <c r="D289" s="262" t="s">
        <v>381</v>
      </c>
      <c r="E289" s="262" t="s">
        <v>349</v>
      </c>
      <c r="F289" s="262">
        <v>2019</v>
      </c>
      <c r="G289" s="262" t="s">
        <v>390</v>
      </c>
      <c r="H289" s="263">
        <v>9335</v>
      </c>
      <c r="I289" s="262" t="s">
        <v>379</v>
      </c>
      <c r="J289" s="264">
        <v>2.83</v>
      </c>
      <c r="K289" s="264">
        <v>0</v>
      </c>
      <c r="L289" s="264">
        <v>0</v>
      </c>
      <c r="M289" s="265">
        <f t="shared" si="19"/>
        <v>43799</v>
      </c>
      <c r="N289" s="266">
        <f t="shared" si="20"/>
        <v>43799</v>
      </c>
      <c r="O289" s="267">
        <f t="shared" si="17"/>
        <v>1</v>
      </c>
      <c r="P289" s="267">
        <f t="shared" si="18"/>
        <v>9335</v>
      </c>
    </row>
    <row r="290" spans="1:16" x14ac:dyDescent="0.2">
      <c r="A290" s="260">
        <v>43193</v>
      </c>
      <c r="B290" s="261" t="s">
        <v>356</v>
      </c>
      <c r="C290" s="262" t="s">
        <v>377</v>
      </c>
      <c r="D290" s="262" t="s">
        <v>381</v>
      </c>
      <c r="E290" s="262" t="s">
        <v>349</v>
      </c>
      <c r="F290" s="262">
        <v>2019</v>
      </c>
      <c r="G290" s="262" t="s">
        <v>389</v>
      </c>
      <c r="H290" s="263">
        <v>6374</v>
      </c>
      <c r="I290" s="262" t="s">
        <v>379</v>
      </c>
      <c r="J290" s="264">
        <v>2.83</v>
      </c>
      <c r="K290" s="264">
        <v>0</v>
      </c>
      <c r="L290" s="264">
        <v>0</v>
      </c>
      <c r="M290" s="265">
        <f t="shared" si="19"/>
        <v>43830</v>
      </c>
      <c r="N290" s="266">
        <f t="shared" si="20"/>
        <v>43830</v>
      </c>
      <c r="O290" s="267">
        <f t="shared" si="17"/>
        <v>1</v>
      </c>
      <c r="P290" s="267">
        <f t="shared" si="18"/>
        <v>6374</v>
      </c>
    </row>
    <row r="291" spans="1:16" x14ac:dyDescent="0.2">
      <c r="A291" s="260">
        <v>43193</v>
      </c>
      <c r="B291" s="261" t="s">
        <v>356</v>
      </c>
      <c r="C291" s="262" t="s">
        <v>377</v>
      </c>
      <c r="D291" s="262" t="s">
        <v>381</v>
      </c>
      <c r="E291" s="262" t="s">
        <v>349</v>
      </c>
      <c r="F291" s="262">
        <v>2020</v>
      </c>
      <c r="G291" s="262" t="s">
        <v>350</v>
      </c>
      <c r="H291" s="263">
        <v>200000</v>
      </c>
      <c r="I291" s="262" t="s">
        <v>379</v>
      </c>
      <c r="J291" s="264">
        <v>2.762</v>
      </c>
      <c r="K291" s="264">
        <v>0</v>
      </c>
      <c r="L291" s="264">
        <v>0</v>
      </c>
      <c r="M291" s="265">
        <f t="shared" si="19"/>
        <v>43861</v>
      </c>
      <c r="N291" s="266">
        <f t="shared" si="20"/>
        <v>44196</v>
      </c>
      <c r="O291" s="267">
        <f t="shared" si="17"/>
        <v>12</v>
      </c>
      <c r="P291" s="267">
        <f t="shared" si="18"/>
        <v>2400000</v>
      </c>
    </row>
    <row r="292" spans="1:16" x14ac:dyDescent="0.2">
      <c r="A292" s="260"/>
      <c r="B292" s="261"/>
      <c r="C292" s="262"/>
      <c r="D292" s="262"/>
      <c r="E292" s="262"/>
      <c r="F292" s="262"/>
      <c r="G292" s="262"/>
      <c r="H292" s="263"/>
      <c r="I292" s="262"/>
      <c r="J292" s="264"/>
      <c r="K292" s="264"/>
      <c r="L292" s="264"/>
      <c r="M292" s="265"/>
      <c r="N292" s="266"/>
      <c r="O292" s="267"/>
      <c r="P292" s="267"/>
    </row>
    <row r="293" spans="1:16" x14ac:dyDescent="0.2">
      <c r="A293" s="260"/>
      <c r="B293" s="261"/>
      <c r="C293" s="262"/>
      <c r="D293" s="262"/>
      <c r="E293" s="262"/>
      <c r="F293" s="262"/>
      <c r="G293" s="262"/>
      <c r="H293" s="263"/>
      <c r="I293" s="262"/>
      <c r="J293" s="264"/>
      <c r="K293" s="264"/>
      <c r="L293" s="264"/>
      <c r="M293" s="265"/>
      <c r="N293" s="266"/>
      <c r="O293" s="267"/>
      <c r="P293" s="267"/>
    </row>
    <row r="294" spans="1:16" x14ac:dyDescent="0.2">
      <c r="A294" s="260"/>
      <c r="B294" s="261"/>
      <c r="C294" s="262"/>
      <c r="D294" s="262"/>
      <c r="E294" s="262"/>
      <c r="F294" s="262"/>
      <c r="G294" s="262"/>
      <c r="H294" s="263"/>
      <c r="I294" s="262"/>
      <c r="J294" s="264"/>
      <c r="K294" s="264"/>
      <c r="L294" s="264"/>
      <c r="M294" s="265"/>
      <c r="N294" s="266"/>
      <c r="O294" s="267"/>
      <c r="P294" s="267"/>
    </row>
    <row r="295" spans="1:16" x14ac:dyDescent="0.2">
      <c r="A295" s="260"/>
      <c r="B295" s="261"/>
      <c r="C295" s="262"/>
      <c r="D295" s="262"/>
      <c r="E295" s="262"/>
      <c r="F295" s="262"/>
      <c r="G295" s="262"/>
      <c r="H295" s="263"/>
      <c r="I295" s="262"/>
      <c r="J295" s="264"/>
      <c r="K295" s="264"/>
      <c r="L295" s="264"/>
      <c r="M295" s="265"/>
      <c r="N295" s="266"/>
      <c r="O295" s="267"/>
      <c r="P295" s="267"/>
    </row>
    <row r="296" spans="1:16" x14ac:dyDescent="0.2">
      <c r="A296" s="260"/>
      <c r="B296" s="261"/>
      <c r="C296" s="262"/>
      <c r="D296" s="262"/>
      <c r="E296" s="262"/>
      <c r="F296" s="262"/>
      <c r="G296" s="262"/>
      <c r="H296" s="263"/>
      <c r="I296" s="262"/>
      <c r="J296" s="264"/>
      <c r="K296" s="264"/>
      <c r="L296" s="264"/>
      <c r="M296" s="265"/>
      <c r="N296" s="266"/>
      <c r="O296" s="267"/>
      <c r="P296" s="267"/>
    </row>
    <row r="297" spans="1:16" x14ac:dyDescent="0.2">
      <c r="A297" s="260"/>
      <c r="B297" s="261"/>
      <c r="C297" s="262"/>
      <c r="D297" s="262"/>
      <c r="E297" s="262"/>
      <c r="F297" s="262"/>
      <c r="G297" s="262"/>
      <c r="H297" s="263"/>
      <c r="I297" s="262"/>
      <c r="J297" s="264"/>
      <c r="K297" s="264"/>
      <c r="L297" s="264"/>
      <c r="M297" s="265"/>
      <c r="N297" s="266"/>
      <c r="O297" s="267"/>
      <c r="P297" s="267"/>
    </row>
    <row r="298" spans="1:16" x14ac:dyDescent="0.2">
      <c r="A298" s="260"/>
      <c r="B298" s="261"/>
      <c r="C298" s="262"/>
      <c r="D298" s="262"/>
      <c r="E298" s="262"/>
      <c r="F298" s="262"/>
      <c r="G298" s="262"/>
      <c r="H298" s="263"/>
      <c r="I298" s="262"/>
      <c r="J298" s="264"/>
      <c r="K298" s="264"/>
      <c r="L298" s="264"/>
      <c r="M298" s="265"/>
      <c r="N298" s="266"/>
      <c r="O298" s="267"/>
      <c r="P298" s="267"/>
    </row>
    <row r="299" spans="1:16" x14ac:dyDescent="0.2">
      <c r="A299" s="260"/>
      <c r="B299" s="261"/>
      <c r="C299" s="262"/>
      <c r="D299" s="262"/>
      <c r="E299" s="262"/>
      <c r="F299" s="262"/>
      <c r="G299" s="262"/>
      <c r="H299" s="263"/>
      <c r="I299" s="262"/>
      <c r="J299" s="264"/>
      <c r="K299" s="264"/>
      <c r="L299" s="264"/>
      <c r="M299" s="265"/>
      <c r="N299" s="266"/>
      <c r="O299" s="267"/>
      <c r="P299" s="267"/>
    </row>
    <row r="300" spans="1:16" x14ac:dyDescent="0.2">
      <c r="A300" s="260"/>
      <c r="B300" s="261"/>
      <c r="C300" s="262"/>
      <c r="D300" s="262"/>
      <c r="E300" s="262"/>
      <c r="F300" s="262"/>
      <c r="G300" s="262"/>
      <c r="H300" s="263"/>
      <c r="I300" s="262"/>
      <c r="J300" s="264"/>
      <c r="K300" s="264"/>
      <c r="L300" s="264"/>
      <c r="M300" s="265"/>
      <c r="N300" s="266"/>
      <c r="O300" s="267"/>
      <c r="P300" s="267"/>
    </row>
    <row r="301" spans="1:16" x14ac:dyDescent="0.2">
      <c r="A301" s="260"/>
      <c r="B301" s="261"/>
      <c r="C301" s="262"/>
      <c r="D301" s="262"/>
      <c r="E301" s="262"/>
      <c r="F301" s="262"/>
      <c r="G301" s="262"/>
      <c r="H301" s="263"/>
      <c r="I301" s="262"/>
      <c r="J301" s="264"/>
      <c r="K301" s="264"/>
      <c r="L301" s="264"/>
      <c r="M301" s="265"/>
      <c r="N301" s="266"/>
      <c r="O301" s="267"/>
      <c r="P301" s="267"/>
    </row>
    <row r="302" spans="1:16" x14ac:dyDescent="0.2">
      <c r="A302" s="260"/>
      <c r="B302" s="261"/>
      <c r="C302" s="262"/>
      <c r="D302" s="262"/>
      <c r="E302" s="262"/>
      <c r="F302" s="262"/>
      <c r="G302" s="262"/>
      <c r="H302" s="263"/>
      <c r="I302" s="262"/>
      <c r="J302" s="264"/>
      <c r="K302" s="264"/>
      <c r="L302" s="264"/>
      <c r="M302" s="265"/>
      <c r="N302" s="266"/>
      <c r="O302" s="267"/>
      <c r="P302" s="267"/>
    </row>
    <row r="303" spans="1:16" x14ac:dyDescent="0.2">
      <c r="A303" s="260"/>
      <c r="B303" s="261"/>
      <c r="C303" s="262"/>
      <c r="D303" s="262"/>
      <c r="E303" s="262"/>
      <c r="F303" s="262"/>
      <c r="G303" s="262"/>
      <c r="H303" s="263"/>
      <c r="I303" s="262"/>
      <c r="J303" s="264"/>
      <c r="K303" s="264"/>
      <c r="L303" s="264"/>
      <c r="M303" s="265"/>
      <c r="N303" s="266"/>
      <c r="O303" s="267"/>
      <c r="P303" s="267"/>
    </row>
    <row r="304" spans="1:16" x14ac:dyDescent="0.2">
      <c r="A304" s="260"/>
      <c r="B304" s="261"/>
      <c r="C304" s="262"/>
      <c r="D304" s="262"/>
      <c r="E304" s="262"/>
      <c r="F304" s="262"/>
      <c r="G304" s="262"/>
      <c r="H304" s="263"/>
      <c r="I304" s="262"/>
      <c r="J304" s="264"/>
      <c r="K304" s="264"/>
      <c r="L304" s="264"/>
      <c r="M304" s="265"/>
      <c r="N304" s="266"/>
      <c r="O304" s="267"/>
      <c r="P304" s="267"/>
    </row>
    <row r="305" spans="1:16" x14ac:dyDescent="0.2">
      <c r="A305" s="260"/>
      <c r="B305" s="261"/>
      <c r="C305" s="262"/>
      <c r="D305" s="262"/>
      <c r="E305" s="262"/>
      <c r="F305" s="262"/>
      <c r="G305" s="262"/>
      <c r="H305" s="263"/>
      <c r="I305" s="262"/>
      <c r="J305" s="264"/>
      <c r="K305" s="264"/>
      <c r="L305" s="264"/>
      <c r="M305" s="265"/>
      <c r="N305" s="266"/>
      <c r="O305" s="267"/>
      <c r="P305" s="267"/>
    </row>
    <row r="306" spans="1:16" x14ac:dyDescent="0.2">
      <c r="A306" s="260"/>
      <c r="B306" s="261"/>
      <c r="C306" s="262"/>
      <c r="D306" s="262"/>
      <c r="E306" s="262"/>
      <c r="F306" s="262"/>
      <c r="G306" s="262"/>
      <c r="H306" s="263"/>
      <c r="I306" s="262"/>
      <c r="J306" s="264"/>
      <c r="K306" s="264"/>
      <c r="L306" s="264"/>
      <c r="M306" s="265"/>
      <c r="N306" s="266"/>
      <c r="O306" s="267"/>
      <c r="P306" s="267"/>
    </row>
    <row r="307" spans="1:16" x14ac:dyDescent="0.2">
      <c r="A307" s="260"/>
      <c r="B307" s="261"/>
      <c r="C307" s="262"/>
      <c r="D307" s="262"/>
      <c r="E307" s="262"/>
      <c r="F307" s="262"/>
      <c r="G307" s="262"/>
      <c r="H307" s="263"/>
      <c r="I307" s="262"/>
      <c r="J307" s="264"/>
      <c r="K307" s="264"/>
      <c r="L307" s="264"/>
      <c r="M307" s="265"/>
      <c r="N307" s="266"/>
      <c r="O307" s="267"/>
      <c r="P307" s="267"/>
    </row>
    <row r="308" spans="1:16" x14ac:dyDescent="0.2">
      <c r="A308" s="260"/>
      <c r="B308" s="261"/>
      <c r="C308" s="262"/>
      <c r="D308" s="262"/>
      <c r="E308" s="262"/>
      <c r="F308" s="262"/>
      <c r="G308" s="262"/>
      <c r="H308" s="263"/>
      <c r="I308" s="262"/>
      <c r="J308" s="264"/>
      <c r="K308" s="264"/>
      <c r="L308" s="264"/>
      <c r="M308" s="265"/>
      <c r="N308" s="266"/>
      <c r="O308" s="267"/>
      <c r="P308" s="267"/>
    </row>
    <row r="309" spans="1:16" x14ac:dyDescent="0.2">
      <c r="A309" s="260"/>
      <c r="B309" s="261"/>
      <c r="C309" s="262"/>
      <c r="D309" s="262"/>
      <c r="E309" s="262"/>
      <c r="F309" s="262"/>
      <c r="G309" s="262"/>
      <c r="H309" s="263"/>
      <c r="I309" s="262"/>
      <c r="J309" s="264"/>
      <c r="K309" s="264"/>
      <c r="L309" s="264"/>
      <c r="M309" s="265"/>
      <c r="N309" s="266"/>
      <c r="O309" s="267"/>
      <c r="P309" s="267"/>
    </row>
    <row r="310" spans="1:16" x14ac:dyDescent="0.2">
      <c r="A310" s="260"/>
      <c r="B310" s="261"/>
      <c r="C310" s="262"/>
      <c r="D310" s="262"/>
      <c r="E310" s="262"/>
      <c r="F310" s="262"/>
      <c r="G310" s="262"/>
      <c r="H310" s="263"/>
      <c r="I310" s="262"/>
      <c r="J310" s="264"/>
      <c r="K310" s="264"/>
      <c r="L310" s="264"/>
      <c r="M310" s="265"/>
      <c r="N310" s="266"/>
      <c r="O310" s="267"/>
      <c r="P310" s="267"/>
    </row>
    <row r="311" spans="1:16" x14ac:dyDescent="0.2">
      <c r="A311" s="260"/>
      <c r="B311" s="261"/>
      <c r="C311" s="262"/>
      <c r="D311" s="262"/>
      <c r="E311" s="262"/>
      <c r="F311" s="262"/>
      <c r="G311" s="262"/>
      <c r="H311" s="263"/>
      <c r="I311" s="262"/>
      <c r="J311" s="264"/>
      <c r="K311" s="264"/>
      <c r="L311" s="264"/>
      <c r="M311" s="265"/>
      <c r="N311" s="266"/>
      <c r="O311" s="267"/>
      <c r="P311" s="267"/>
    </row>
    <row r="312" spans="1:16" x14ac:dyDescent="0.2">
      <c r="A312" s="260"/>
      <c r="B312" s="261"/>
      <c r="C312" s="262"/>
      <c r="D312" s="262"/>
      <c r="E312" s="262"/>
      <c r="F312" s="262"/>
      <c r="G312" s="262"/>
      <c r="H312" s="263"/>
      <c r="I312" s="262"/>
      <c r="J312" s="264"/>
      <c r="K312" s="264"/>
      <c r="L312" s="264"/>
      <c r="M312" s="265"/>
      <c r="N312" s="266"/>
      <c r="O312" s="267"/>
      <c r="P312" s="267"/>
    </row>
    <row r="313" spans="1:16" x14ac:dyDescent="0.2">
      <c r="A313" s="260"/>
      <c r="B313" s="261"/>
      <c r="C313" s="262"/>
      <c r="D313" s="262"/>
      <c r="E313" s="262"/>
      <c r="F313" s="262"/>
      <c r="G313" s="262"/>
      <c r="H313" s="263"/>
      <c r="I313" s="262"/>
      <c r="J313" s="264"/>
      <c r="K313" s="264"/>
      <c r="L313" s="264"/>
      <c r="M313" s="265"/>
      <c r="N313" s="266"/>
      <c r="O313" s="267"/>
      <c r="P313" s="267"/>
    </row>
    <row r="314" spans="1:16" x14ac:dyDescent="0.2">
      <c r="A314" s="260"/>
      <c r="B314" s="261"/>
      <c r="C314" s="262"/>
      <c r="D314" s="262"/>
      <c r="E314" s="262"/>
      <c r="F314" s="262"/>
      <c r="G314" s="262"/>
      <c r="H314" s="263"/>
      <c r="I314" s="262"/>
      <c r="J314" s="264"/>
      <c r="K314" s="264"/>
      <c r="L314" s="264"/>
      <c r="M314" s="265"/>
      <c r="N314" s="266"/>
      <c r="O314" s="267"/>
      <c r="P314" s="267"/>
    </row>
    <row r="315" spans="1:16" x14ac:dyDescent="0.2">
      <c r="A315" s="260"/>
      <c r="B315" s="261"/>
      <c r="C315" s="262"/>
      <c r="D315" s="262"/>
      <c r="E315" s="262"/>
      <c r="F315" s="262"/>
      <c r="G315" s="262"/>
      <c r="H315" s="263"/>
      <c r="I315" s="262"/>
      <c r="J315" s="264"/>
      <c r="K315" s="264"/>
      <c r="L315" s="264"/>
      <c r="M315" s="265"/>
      <c r="N315" s="266"/>
      <c r="O315" s="267"/>
      <c r="P315" s="267"/>
    </row>
    <row r="316" spans="1:16" x14ac:dyDescent="0.2">
      <c r="A316" s="260"/>
      <c r="B316" s="261"/>
      <c r="C316" s="262"/>
      <c r="D316" s="262"/>
      <c r="E316" s="262"/>
      <c r="F316" s="262"/>
      <c r="G316" s="262"/>
      <c r="H316" s="263"/>
      <c r="I316" s="262"/>
      <c r="J316" s="264"/>
      <c r="K316" s="264"/>
      <c r="L316" s="264"/>
      <c r="M316" s="265"/>
      <c r="N316" s="266"/>
      <c r="O316" s="267"/>
      <c r="P316" s="267"/>
    </row>
    <row r="317" spans="1:16" x14ac:dyDescent="0.2">
      <c r="A317" s="260"/>
      <c r="B317" s="261"/>
      <c r="C317" s="262"/>
      <c r="D317" s="262"/>
      <c r="E317" s="262"/>
      <c r="F317" s="262"/>
      <c r="G317" s="262"/>
      <c r="H317" s="263"/>
      <c r="I317" s="262"/>
      <c r="J317" s="264"/>
      <c r="K317" s="264"/>
      <c r="L317" s="264"/>
      <c r="M317" s="265"/>
      <c r="N317" s="266"/>
      <c r="O317" s="267"/>
      <c r="P317" s="267"/>
    </row>
    <row r="318" spans="1:16" x14ac:dyDescent="0.2">
      <c r="A318" s="260"/>
      <c r="B318" s="261"/>
      <c r="C318" s="262"/>
      <c r="D318" s="262"/>
      <c r="E318" s="262"/>
      <c r="F318" s="262"/>
      <c r="G318" s="262"/>
      <c r="H318" s="263"/>
      <c r="I318" s="262"/>
      <c r="J318" s="264"/>
      <c r="K318" s="264"/>
      <c r="L318" s="264"/>
      <c r="M318" s="265"/>
      <c r="N318" s="266"/>
      <c r="O318" s="267"/>
      <c r="P318" s="267"/>
    </row>
    <row r="319" spans="1:16" x14ac:dyDescent="0.2">
      <c r="A319" s="260"/>
      <c r="B319" s="261"/>
      <c r="C319" s="262"/>
      <c r="D319" s="262"/>
      <c r="E319" s="262"/>
      <c r="F319" s="262"/>
      <c r="G319" s="262"/>
      <c r="H319" s="263"/>
      <c r="I319" s="262"/>
      <c r="J319" s="264"/>
      <c r="K319" s="264"/>
      <c r="L319" s="264"/>
      <c r="M319" s="265"/>
      <c r="N319" s="266"/>
      <c r="O319" s="267"/>
      <c r="P319" s="267"/>
    </row>
    <row r="320" spans="1:16" x14ac:dyDescent="0.2">
      <c r="A320" s="260"/>
      <c r="B320" s="261"/>
      <c r="C320" s="262"/>
      <c r="D320" s="262"/>
      <c r="E320" s="262"/>
      <c r="F320" s="262"/>
      <c r="G320" s="262"/>
      <c r="H320" s="263"/>
      <c r="I320" s="262"/>
      <c r="J320" s="264"/>
      <c r="K320" s="264"/>
      <c r="L320" s="264"/>
      <c r="M320" s="265"/>
      <c r="N320" s="266"/>
      <c r="O320" s="267"/>
      <c r="P320" s="267"/>
    </row>
    <row r="321" spans="1:16" x14ac:dyDescent="0.2">
      <c r="A321" s="260"/>
      <c r="B321" s="261"/>
      <c r="C321" s="262"/>
      <c r="D321" s="262"/>
      <c r="E321" s="262"/>
      <c r="F321" s="262"/>
      <c r="G321" s="262"/>
      <c r="H321" s="263"/>
      <c r="I321" s="262"/>
      <c r="J321" s="264"/>
      <c r="K321" s="264"/>
      <c r="L321" s="264"/>
      <c r="M321" s="265"/>
      <c r="N321" s="266"/>
      <c r="O321" s="267"/>
      <c r="P321" s="267"/>
    </row>
    <row r="322" spans="1:16" x14ac:dyDescent="0.2">
      <c r="A322" s="260"/>
      <c r="B322" s="261"/>
      <c r="C322" s="262"/>
      <c r="D322" s="262"/>
      <c r="E322" s="262"/>
      <c r="F322" s="262"/>
      <c r="G322" s="262"/>
      <c r="H322" s="263"/>
      <c r="I322" s="262"/>
      <c r="J322" s="264"/>
      <c r="K322" s="264"/>
      <c r="L322" s="264"/>
      <c r="M322" s="265"/>
      <c r="N322" s="266"/>
      <c r="O322" s="267"/>
      <c r="P322" s="267"/>
    </row>
    <row r="323" spans="1:16" x14ac:dyDescent="0.2">
      <c r="A323" s="260"/>
      <c r="B323" s="261"/>
      <c r="C323" s="262"/>
      <c r="D323" s="262"/>
      <c r="E323" s="262"/>
      <c r="F323" s="262"/>
      <c r="G323" s="262"/>
      <c r="H323" s="263"/>
      <c r="I323" s="262"/>
      <c r="J323" s="264"/>
      <c r="K323" s="264"/>
      <c r="L323" s="264"/>
      <c r="M323" s="265"/>
      <c r="N323" s="266"/>
      <c r="O323" s="267"/>
      <c r="P323" s="267"/>
    </row>
    <row r="324" spans="1:16" x14ac:dyDescent="0.2">
      <c r="A324" s="260"/>
      <c r="B324" s="261"/>
      <c r="C324" s="262"/>
      <c r="D324" s="262"/>
      <c r="E324" s="262"/>
      <c r="F324" s="262"/>
      <c r="G324" s="262"/>
      <c r="H324" s="263"/>
      <c r="I324" s="262"/>
      <c r="J324" s="264"/>
      <c r="K324" s="264"/>
      <c r="L324" s="264"/>
      <c r="M324" s="265"/>
      <c r="N324" s="266"/>
      <c r="O324" s="267"/>
      <c r="P324" s="267"/>
    </row>
    <row r="325" spans="1:16" x14ac:dyDescent="0.2">
      <c r="A325" s="260"/>
      <c r="B325" s="261"/>
      <c r="C325" s="262"/>
      <c r="D325" s="262"/>
      <c r="E325" s="262"/>
      <c r="F325" s="262"/>
      <c r="G325" s="262"/>
      <c r="H325" s="263"/>
      <c r="I325" s="262"/>
      <c r="J325" s="264"/>
      <c r="K325" s="264"/>
      <c r="L325" s="264"/>
      <c r="M325" s="265"/>
      <c r="N325" s="266"/>
      <c r="O325" s="267"/>
      <c r="P325" s="267"/>
    </row>
    <row r="326" spans="1:16" x14ac:dyDescent="0.2">
      <c r="A326" s="260"/>
      <c r="B326" s="261"/>
      <c r="C326" s="262"/>
      <c r="D326" s="262"/>
      <c r="E326" s="262"/>
      <c r="F326" s="262"/>
      <c r="G326" s="262"/>
      <c r="H326" s="263"/>
      <c r="I326" s="262"/>
      <c r="J326" s="264"/>
      <c r="K326" s="264"/>
      <c r="L326" s="264"/>
      <c r="M326" s="265"/>
      <c r="N326" s="266"/>
      <c r="O326" s="267"/>
      <c r="P326" s="267"/>
    </row>
    <row r="327" spans="1:16" x14ac:dyDescent="0.2">
      <c r="A327" s="260"/>
      <c r="B327" s="261"/>
      <c r="C327" s="262"/>
      <c r="D327" s="262"/>
      <c r="E327" s="262"/>
      <c r="F327" s="262"/>
      <c r="G327" s="262"/>
      <c r="H327" s="263"/>
      <c r="I327" s="262"/>
      <c r="J327" s="264"/>
      <c r="K327" s="264"/>
      <c r="L327" s="264"/>
      <c r="M327" s="265"/>
      <c r="N327" s="266"/>
      <c r="O327" s="267"/>
      <c r="P327" s="267"/>
    </row>
    <row r="328" spans="1:16" x14ac:dyDescent="0.2">
      <c r="A328" s="260"/>
      <c r="B328" s="261"/>
      <c r="C328" s="262"/>
      <c r="D328" s="262"/>
      <c r="E328" s="262"/>
      <c r="F328" s="262"/>
      <c r="G328" s="262"/>
      <c r="H328" s="263"/>
      <c r="I328" s="262"/>
      <c r="J328" s="264"/>
      <c r="K328" s="264"/>
      <c r="L328" s="264"/>
      <c r="M328" s="265"/>
      <c r="N328" s="266"/>
      <c r="O328" s="267"/>
      <c r="P328" s="267"/>
    </row>
    <row r="329" spans="1:16" x14ac:dyDescent="0.2">
      <c r="A329" s="260"/>
      <c r="B329" s="261"/>
      <c r="C329" s="262"/>
      <c r="D329" s="262"/>
      <c r="E329" s="262"/>
      <c r="F329" s="262"/>
      <c r="G329" s="262"/>
      <c r="H329" s="263"/>
      <c r="I329" s="262"/>
      <c r="J329" s="264"/>
      <c r="K329" s="264"/>
      <c r="L329" s="264"/>
      <c r="M329" s="265"/>
      <c r="N329" s="266"/>
      <c r="O329" s="267"/>
      <c r="P329" s="267"/>
    </row>
    <row r="330" spans="1:16" x14ac:dyDescent="0.2">
      <c r="A330" s="260"/>
      <c r="B330" s="261"/>
      <c r="C330" s="262"/>
      <c r="D330" s="262"/>
      <c r="E330" s="262"/>
      <c r="F330" s="262"/>
      <c r="G330" s="262"/>
      <c r="H330" s="263"/>
      <c r="I330" s="262"/>
      <c r="J330" s="264"/>
      <c r="K330" s="264"/>
      <c r="L330" s="264"/>
      <c r="M330" s="265"/>
      <c r="N330" s="266"/>
      <c r="O330" s="267"/>
      <c r="P330" s="267"/>
    </row>
    <row r="331" spans="1:16" x14ac:dyDescent="0.2">
      <c r="A331" s="260"/>
      <c r="B331" s="261"/>
      <c r="C331" s="262"/>
      <c r="D331" s="262"/>
      <c r="E331" s="262"/>
      <c r="F331" s="262"/>
      <c r="G331" s="262"/>
      <c r="H331" s="263"/>
      <c r="I331" s="262"/>
      <c r="J331" s="264"/>
      <c r="K331" s="264"/>
      <c r="L331" s="264"/>
      <c r="M331" s="265"/>
      <c r="N331" s="266"/>
      <c r="O331" s="267"/>
      <c r="P331" s="267"/>
    </row>
    <row r="332" spans="1:16" x14ac:dyDescent="0.2">
      <c r="A332" s="260"/>
      <c r="B332" s="261"/>
      <c r="C332" s="262"/>
      <c r="D332" s="262"/>
      <c r="E332" s="262"/>
      <c r="F332" s="262"/>
      <c r="G332" s="262"/>
      <c r="H332" s="263"/>
      <c r="I332" s="262"/>
      <c r="J332" s="264"/>
      <c r="K332" s="264"/>
      <c r="L332" s="264"/>
      <c r="M332" s="265"/>
      <c r="N332" s="266"/>
      <c r="O332" s="267"/>
      <c r="P332" s="267"/>
    </row>
    <row r="333" spans="1:16" x14ac:dyDescent="0.2">
      <c r="A333" s="260"/>
      <c r="B333" s="261"/>
      <c r="C333" s="262"/>
      <c r="D333" s="262"/>
      <c r="E333" s="262"/>
      <c r="F333" s="262"/>
      <c r="G333" s="262"/>
      <c r="H333" s="263"/>
      <c r="I333" s="262"/>
      <c r="J333" s="264"/>
      <c r="K333" s="264"/>
      <c r="L333" s="264"/>
      <c r="M333" s="265"/>
      <c r="N333" s="266"/>
      <c r="O333" s="267"/>
      <c r="P333" s="267"/>
    </row>
    <row r="334" spans="1:16" x14ac:dyDescent="0.2">
      <c r="A334" s="260"/>
      <c r="B334" s="261"/>
      <c r="C334" s="262"/>
      <c r="D334" s="262"/>
      <c r="E334" s="262"/>
      <c r="F334" s="262"/>
      <c r="G334" s="262"/>
      <c r="H334" s="263"/>
      <c r="I334" s="262"/>
      <c r="J334" s="264"/>
      <c r="K334" s="264"/>
      <c r="L334" s="264"/>
      <c r="M334" s="265"/>
      <c r="N334" s="266"/>
      <c r="O334" s="267"/>
      <c r="P334" s="267"/>
    </row>
    <row r="335" spans="1:16" x14ac:dyDescent="0.2">
      <c r="A335" s="260"/>
      <c r="B335" s="261"/>
      <c r="C335" s="262"/>
      <c r="D335" s="262"/>
      <c r="E335" s="262"/>
      <c r="F335" s="262"/>
      <c r="G335" s="262"/>
      <c r="H335" s="263"/>
      <c r="I335" s="262"/>
      <c r="J335" s="264"/>
      <c r="K335" s="264"/>
      <c r="L335" s="264"/>
      <c r="M335" s="265"/>
      <c r="N335" s="266"/>
      <c r="O335" s="267"/>
      <c r="P335" s="267"/>
    </row>
    <row r="336" spans="1:16" x14ac:dyDescent="0.2">
      <c r="A336" s="260"/>
      <c r="B336" s="261"/>
      <c r="C336" s="262"/>
      <c r="D336" s="262"/>
      <c r="E336" s="262"/>
      <c r="F336" s="262"/>
      <c r="G336" s="262"/>
      <c r="H336" s="263"/>
      <c r="I336" s="262"/>
      <c r="J336" s="264"/>
      <c r="K336" s="264"/>
      <c r="L336" s="264"/>
      <c r="M336" s="265"/>
      <c r="N336" s="266"/>
      <c r="O336" s="267"/>
      <c r="P336" s="267"/>
    </row>
    <row r="337" spans="1:16" x14ac:dyDescent="0.2">
      <c r="A337" s="260"/>
      <c r="B337" s="261"/>
      <c r="C337" s="262"/>
      <c r="D337" s="262"/>
      <c r="E337" s="262"/>
      <c r="F337" s="262"/>
      <c r="G337" s="262"/>
      <c r="H337" s="263"/>
      <c r="I337" s="262"/>
      <c r="J337" s="264"/>
      <c r="K337" s="264"/>
      <c r="L337" s="264"/>
      <c r="M337" s="265"/>
      <c r="N337" s="266"/>
      <c r="O337" s="267"/>
      <c r="P337" s="267"/>
    </row>
    <row r="338" spans="1:16" x14ac:dyDescent="0.2">
      <c r="A338" s="260"/>
      <c r="B338" s="261"/>
      <c r="C338" s="262"/>
      <c r="D338" s="262"/>
      <c r="E338" s="262"/>
      <c r="F338" s="262"/>
      <c r="G338" s="262"/>
      <c r="H338" s="263"/>
      <c r="I338" s="262"/>
      <c r="J338" s="264"/>
      <c r="K338" s="264"/>
      <c r="L338" s="264"/>
      <c r="M338" s="265"/>
      <c r="N338" s="266"/>
      <c r="O338" s="267"/>
      <c r="P338" s="267"/>
    </row>
    <row r="339" spans="1:16" x14ac:dyDescent="0.2">
      <c r="A339" s="260"/>
      <c r="B339" s="261"/>
      <c r="C339" s="262"/>
      <c r="D339" s="262"/>
      <c r="E339" s="262"/>
      <c r="F339" s="262"/>
      <c r="G339" s="262"/>
      <c r="H339" s="263"/>
      <c r="I339" s="262"/>
      <c r="J339" s="264"/>
      <c r="K339" s="264"/>
      <c r="L339" s="264"/>
      <c r="M339" s="265"/>
      <c r="N339" s="266"/>
      <c r="O339" s="267"/>
      <c r="P339" s="267"/>
    </row>
    <row r="340" spans="1:16" x14ac:dyDescent="0.2">
      <c r="A340" s="260"/>
      <c r="B340" s="261"/>
      <c r="C340" s="262"/>
      <c r="D340" s="262"/>
      <c r="E340" s="262"/>
      <c r="F340" s="262"/>
      <c r="G340" s="262"/>
      <c r="H340" s="263"/>
      <c r="I340" s="262"/>
      <c r="J340" s="264"/>
      <c r="K340" s="264"/>
      <c r="L340" s="264"/>
      <c r="M340" s="265"/>
      <c r="N340" s="266"/>
      <c r="O340" s="267"/>
      <c r="P340" s="267"/>
    </row>
    <row r="341" spans="1:16" x14ac:dyDescent="0.2">
      <c r="A341" s="260"/>
      <c r="B341" s="261"/>
      <c r="C341" s="262"/>
      <c r="D341" s="262"/>
      <c r="E341" s="262"/>
      <c r="F341" s="262"/>
      <c r="G341" s="262"/>
      <c r="H341" s="263"/>
      <c r="I341" s="262"/>
      <c r="J341" s="264"/>
      <c r="K341" s="264"/>
      <c r="L341" s="264"/>
      <c r="M341" s="265"/>
      <c r="N341" s="266"/>
      <c r="O341" s="267"/>
      <c r="P341" s="267"/>
    </row>
    <row r="342" spans="1:16" x14ac:dyDescent="0.2">
      <c r="A342" s="260"/>
      <c r="B342" s="261"/>
      <c r="C342" s="262"/>
      <c r="D342" s="262"/>
      <c r="E342" s="262"/>
      <c r="F342" s="262"/>
      <c r="G342" s="262"/>
      <c r="H342" s="263"/>
      <c r="I342" s="262"/>
      <c r="J342" s="264"/>
      <c r="K342" s="264"/>
      <c r="L342" s="264"/>
      <c r="M342" s="265"/>
      <c r="N342" s="266"/>
      <c r="O342" s="267"/>
      <c r="P342" s="267"/>
    </row>
    <row r="343" spans="1:16" x14ac:dyDescent="0.2">
      <c r="A343" s="260"/>
      <c r="B343" s="261"/>
      <c r="C343" s="262"/>
      <c r="D343" s="262"/>
      <c r="E343" s="262"/>
      <c r="F343" s="262"/>
      <c r="G343" s="262"/>
      <c r="H343" s="263"/>
      <c r="I343" s="262"/>
      <c r="J343" s="264"/>
      <c r="K343" s="264"/>
      <c r="L343" s="264"/>
      <c r="M343" s="265"/>
      <c r="N343" s="266"/>
      <c r="O343" s="267"/>
      <c r="P343" s="267"/>
    </row>
    <row r="344" spans="1:16" x14ac:dyDescent="0.2">
      <c r="A344" s="260"/>
      <c r="B344" s="261"/>
      <c r="C344" s="262"/>
      <c r="D344" s="262"/>
      <c r="E344" s="262"/>
      <c r="F344" s="262"/>
      <c r="G344" s="262"/>
      <c r="H344" s="263"/>
      <c r="I344" s="262"/>
      <c r="J344" s="264"/>
      <c r="K344" s="264"/>
      <c r="L344" s="264"/>
      <c r="M344" s="265"/>
      <c r="N344" s="266"/>
      <c r="O344" s="267"/>
      <c r="P344" s="267"/>
    </row>
    <row r="345" spans="1:16" x14ac:dyDescent="0.2">
      <c r="A345" s="260"/>
      <c r="B345" s="261"/>
      <c r="C345" s="262"/>
      <c r="D345" s="262"/>
      <c r="E345" s="262"/>
      <c r="F345" s="262"/>
      <c r="G345" s="262"/>
      <c r="H345" s="263"/>
      <c r="I345" s="262"/>
      <c r="J345" s="264"/>
      <c r="K345" s="264"/>
      <c r="L345" s="264"/>
      <c r="M345" s="265"/>
      <c r="N345" s="266"/>
      <c r="O345" s="267"/>
      <c r="P345" s="267"/>
    </row>
    <row r="346" spans="1:16" x14ac:dyDescent="0.2">
      <c r="A346" s="260"/>
      <c r="B346" s="261"/>
      <c r="C346" s="262"/>
      <c r="D346" s="262"/>
      <c r="E346" s="262"/>
      <c r="F346" s="262"/>
      <c r="G346" s="262"/>
      <c r="H346" s="263"/>
      <c r="I346" s="262"/>
      <c r="J346" s="264"/>
      <c r="K346" s="264"/>
      <c r="L346" s="264"/>
      <c r="M346" s="265"/>
      <c r="N346" s="266"/>
      <c r="O346" s="267"/>
      <c r="P346" s="267"/>
    </row>
    <row r="347" spans="1:16" x14ac:dyDescent="0.2">
      <c r="A347" s="260"/>
      <c r="B347" s="261"/>
      <c r="C347" s="262"/>
      <c r="D347" s="262"/>
      <c r="E347" s="262"/>
      <c r="F347" s="262"/>
      <c r="G347" s="262"/>
      <c r="H347" s="263"/>
      <c r="I347" s="262"/>
      <c r="J347" s="264"/>
      <c r="K347" s="264"/>
      <c r="L347" s="264"/>
      <c r="M347" s="265"/>
      <c r="N347" s="266"/>
      <c r="O347" s="267"/>
      <c r="P347" s="267"/>
    </row>
    <row r="348" spans="1:16" x14ac:dyDescent="0.2">
      <c r="A348" s="260"/>
      <c r="B348" s="261"/>
      <c r="C348" s="262"/>
      <c r="D348" s="262"/>
      <c r="E348" s="262"/>
      <c r="F348" s="262"/>
      <c r="G348" s="262"/>
      <c r="H348" s="263"/>
      <c r="I348" s="262"/>
      <c r="J348" s="264"/>
      <c r="K348" s="264"/>
      <c r="L348" s="264"/>
      <c r="M348" s="265"/>
      <c r="N348" s="266"/>
      <c r="O348" s="267"/>
      <c r="P348" s="267"/>
    </row>
    <row r="349" spans="1:16" x14ac:dyDescent="0.2">
      <c r="A349" s="260"/>
      <c r="B349" s="261"/>
      <c r="C349" s="262"/>
      <c r="D349" s="262"/>
      <c r="E349" s="262"/>
      <c r="F349" s="262"/>
      <c r="G349" s="262"/>
      <c r="H349" s="263"/>
      <c r="I349" s="262"/>
      <c r="J349" s="264"/>
      <c r="K349" s="264"/>
      <c r="L349" s="264"/>
      <c r="M349" s="265"/>
      <c r="N349" s="266"/>
      <c r="O349" s="267"/>
      <c r="P349" s="267"/>
    </row>
    <row r="350" spans="1:16" x14ac:dyDescent="0.2">
      <c r="A350" s="260"/>
      <c r="B350" s="261"/>
      <c r="C350" s="262"/>
      <c r="D350" s="262"/>
      <c r="E350" s="262"/>
      <c r="F350" s="262"/>
      <c r="G350" s="262"/>
      <c r="H350" s="263"/>
      <c r="I350" s="262"/>
      <c r="J350" s="264"/>
      <c r="K350" s="264"/>
      <c r="L350" s="264"/>
      <c r="M350" s="265"/>
      <c r="N350" s="266"/>
      <c r="O350" s="267"/>
      <c r="P350" s="267"/>
    </row>
    <row r="351" spans="1:16" x14ac:dyDescent="0.2">
      <c r="A351" s="260"/>
      <c r="B351" s="261"/>
      <c r="C351" s="262"/>
      <c r="D351" s="262"/>
      <c r="E351" s="262"/>
      <c r="F351" s="262"/>
      <c r="G351" s="262"/>
      <c r="H351" s="263"/>
      <c r="I351" s="262"/>
      <c r="J351" s="264"/>
      <c r="K351" s="264"/>
      <c r="L351" s="264"/>
      <c r="M351" s="265"/>
      <c r="N351" s="266"/>
      <c r="O351" s="267"/>
      <c r="P351" s="267"/>
    </row>
    <row r="352" spans="1:16" x14ac:dyDescent="0.2">
      <c r="A352" s="260"/>
      <c r="B352" s="261"/>
      <c r="C352" s="262"/>
      <c r="D352" s="262"/>
      <c r="E352" s="262"/>
      <c r="F352" s="262"/>
      <c r="G352" s="262"/>
      <c r="H352" s="263"/>
      <c r="I352" s="262"/>
      <c r="J352" s="264"/>
      <c r="K352" s="264"/>
      <c r="L352" s="264"/>
      <c r="M352" s="265"/>
      <c r="N352" s="266"/>
      <c r="O352" s="267"/>
      <c r="P352" s="267"/>
    </row>
    <row r="353" spans="1:16" x14ac:dyDescent="0.2">
      <c r="A353" s="260"/>
      <c r="B353" s="261"/>
      <c r="C353" s="262"/>
      <c r="D353" s="262"/>
      <c r="E353" s="262"/>
      <c r="F353" s="262"/>
      <c r="G353" s="262"/>
      <c r="H353" s="263"/>
      <c r="I353" s="262"/>
      <c r="J353" s="264"/>
      <c r="K353" s="264"/>
      <c r="L353" s="264"/>
      <c r="M353" s="265"/>
      <c r="N353" s="266"/>
      <c r="O353" s="267"/>
      <c r="P353" s="267"/>
    </row>
    <row r="354" spans="1:16" x14ac:dyDescent="0.2">
      <c r="A354" s="260"/>
      <c r="B354" s="261"/>
      <c r="C354" s="262"/>
      <c r="D354" s="262"/>
      <c r="E354" s="262"/>
      <c r="F354" s="262"/>
      <c r="G354" s="262"/>
      <c r="H354" s="263"/>
      <c r="I354" s="262"/>
      <c r="J354" s="264"/>
      <c r="K354" s="264"/>
      <c r="L354" s="264"/>
      <c r="M354" s="265"/>
      <c r="N354" s="266"/>
      <c r="O354" s="267"/>
      <c r="P354" s="267"/>
    </row>
    <row r="355" spans="1:16" x14ac:dyDescent="0.2">
      <c r="A355" s="260"/>
      <c r="B355" s="261"/>
      <c r="C355" s="262"/>
      <c r="D355" s="262"/>
      <c r="E355" s="262"/>
      <c r="F355" s="262"/>
      <c r="G355" s="262"/>
      <c r="H355" s="263"/>
      <c r="I355" s="262"/>
      <c r="J355" s="264"/>
      <c r="K355" s="264"/>
      <c r="L355" s="264"/>
      <c r="M355" s="265"/>
      <c r="N355" s="266"/>
      <c r="O355" s="267"/>
      <c r="P355" s="267"/>
    </row>
    <row r="356" spans="1:16" x14ac:dyDescent="0.2">
      <c r="A356" s="260"/>
      <c r="B356" s="261"/>
      <c r="C356" s="262"/>
      <c r="D356" s="262"/>
      <c r="E356" s="262"/>
      <c r="F356" s="262"/>
      <c r="G356" s="262"/>
      <c r="H356" s="263"/>
      <c r="I356" s="262"/>
      <c r="J356" s="264"/>
      <c r="K356" s="264"/>
      <c r="L356" s="264"/>
      <c r="M356" s="265"/>
      <c r="N356" s="266"/>
      <c r="O356" s="267"/>
      <c r="P356" s="267"/>
    </row>
    <row r="357" spans="1:16" x14ac:dyDescent="0.2">
      <c r="A357" s="260"/>
      <c r="B357" s="261"/>
      <c r="C357" s="262"/>
      <c r="D357" s="262"/>
      <c r="E357" s="262"/>
      <c r="F357" s="262"/>
      <c r="G357" s="262"/>
      <c r="H357" s="263"/>
      <c r="I357" s="262"/>
      <c r="J357" s="264"/>
      <c r="K357" s="264"/>
      <c r="L357" s="264"/>
      <c r="M357" s="265"/>
      <c r="N357" s="266"/>
      <c r="O357" s="267"/>
      <c r="P357" s="267"/>
    </row>
    <row r="358" spans="1:16" x14ac:dyDescent="0.2">
      <c r="A358" s="260"/>
      <c r="B358" s="261"/>
      <c r="C358" s="262"/>
      <c r="D358" s="262"/>
      <c r="E358" s="262"/>
      <c r="F358" s="262"/>
      <c r="G358" s="262"/>
      <c r="H358" s="263"/>
      <c r="I358" s="262"/>
      <c r="J358" s="264"/>
      <c r="K358" s="264"/>
      <c r="L358" s="264"/>
      <c r="M358" s="265"/>
      <c r="N358" s="266"/>
      <c r="O358" s="267"/>
      <c r="P358" s="267"/>
    </row>
    <row r="359" spans="1:16" x14ac:dyDescent="0.2">
      <c r="A359" s="260"/>
      <c r="B359" s="261"/>
      <c r="C359" s="262"/>
      <c r="D359" s="262"/>
      <c r="E359" s="262"/>
      <c r="F359" s="262"/>
      <c r="G359" s="262"/>
      <c r="H359" s="263"/>
      <c r="I359" s="262"/>
      <c r="J359" s="264"/>
      <c r="K359" s="264"/>
      <c r="L359" s="264"/>
      <c r="M359" s="265"/>
      <c r="N359" s="266"/>
      <c r="O359" s="267"/>
      <c r="P359" s="267"/>
    </row>
    <row r="360" spans="1:16" x14ac:dyDescent="0.2">
      <c r="A360" s="260"/>
      <c r="B360" s="261"/>
      <c r="C360" s="262"/>
      <c r="D360" s="262"/>
      <c r="E360" s="262"/>
      <c r="F360" s="262"/>
      <c r="G360" s="262"/>
      <c r="H360" s="263"/>
      <c r="I360" s="262"/>
      <c r="J360" s="264"/>
      <c r="K360" s="264"/>
      <c r="L360" s="264"/>
      <c r="M360" s="265"/>
      <c r="N360" s="266"/>
      <c r="O360" s="267"/>
      <c r="P360" s="267"/>
    </row>
    <row r="361" spans="1:16" x14ac:dyDescent="0.2">
      <c r="A361" s="260"/>
      <c r="B361" s="261"/>
      <c r="C361" s="262"/>
      <c r="D361" s="262"/>
      <c r="E361" s="262"/>
      <c r="F361" s="262"/>
      <c r="G361" s="262"/>
      <c r="H361" s="263"/>
      <c r="I361" s="262"/>
      <c r="J361" s="264"/>
      <c r="K361" s="264"/>
      <c r="L361" s="264"/>
      <c r="M361" s="265"/>
      <c r="N361" s="266"/>
      <c r="O361" s="267"/>
      <c r="P361" s="267"/>
    </row>
    <row r="362" spans="1:16" x14ac:dyDescent="0.2">
      <c r="A362" s="260"/>
      <c r="B362" s="261"/>
      <c r="C362" s="262"/>
      <c r="D362" s="262"/>
      <c r="E362" s="262"/>
      <c r="F362" s="262"/>
      <c r="G362" s="262"/>
      <c r="H362" s="263"/>
      <c r="I362" s="262"/>
      <c r="J362" s="264"/>
      <c r="K362" s="264"/>
      <c r="L362" s="264"/>
      <c r="M362" s="265"/>
      <c r="N362" s="266"/>
      <c r="O362" s="267"/>
      <c r="P362" s="267"/>
    </row>
    <row r="363" spans="1:16" x14ac:dyDescent="0.2">
      <c r="A363" s="260"/>
      <c r="B363" s="261"/>
      <c r="C363" s="262"/>
      <c r="D363" s="262"/>
      <c r="E363" s="262"/>
      <c r="F363" s="262"/>
      <c r="G363" s="262"/>
      <c r="H363" s="263"/>
      <c r="I363" s="262"/>
      <c r="J363" s="264"/>
      <c r="K363" s="264"/>
      <c r="L363" s="264"/>
      <c r="M363" s="265"/>
      <c r="N363" s="266"/>
      <c r="O363" s="267"/>
      <c r="P363" s="267"/>
    </row>
    <row r="364" spans="1:16" x14ac:dyDescent="0.2">
      <c r="A364" s="260"/>
      <c r="B364" s="261"/>
      <c r="C364" s="262"/>
      <c r="D364" s="262"/>
      <c r="E364" s="262"/>
      <c r="F364" s="262"/>
      <c r="G364" s="262"/>
      <c r="H364" s="263"/>
      <c r="I364" s="262"/>
      <c r="J364" s="264"/>
      <c r="K364" s="264"/>
      <c r="L364" s="264"/>
      <c r="M364" s="265"/>
      <c r="N364" s="266"/>
      <c r="O364" s="267"/>
      <c r="P364" s="267"/>
    </row>
    <row r="365" spans="1:16" x14ac:dyDescent="0.2">
      <c r="A365" s="260"/>
      <c r="B365" s="261"/>
      <c r="C365" s="262"/>
      <c r="D365" s="262"/>
      <c r="E365" s="262"/>
      <c r="F365" s="262"/>
      <c r="G365" s="262"/>
      <c r="H365" s="263"/>
      <c r="I365" s="262"/>
      <c r="J365" s="264"/>
      <c r="K365" s="264"/>
      <c r="L365" s="264"/>
      <c r="M365" s="265"/>
      <c r="N365" s="266"/>
      <c r="O365" s="267"/>
      <c r="P365" s="267"/>
    </row>
    <row r="366" spans="1:16" x14ac:dyDescent="0.2">
      <c r="A366" s="260"/>
      <c r="B366" s="261"/>
      <c r="C366" s="262"/>
      <c r="D366" s="262"/>
      <c r="E366" s="262"/>
      <c r="F366" s="262"/>
      <c r="G366" s="262"/>
      <c r="H366" s="263"/>
      <c r="I366" s="262"/>
      <c r="J366" s="264"/>
      <c r="K366" s="264"/>
      <c r="L366" s="264"/>
      <c r="M366" s="265"/>
      <c r="N366" s="266"/>
      <c r="O366" s="267"/>
      <c r="P366" s="267"/>
    </row>
    <row r="367" spans="1:16" x14ac:dyDescent="0.2">
      <c r="A367" s="260"/>
      <c r="B367" s="261"/>
      <c r="C367" s="262"/>
      <c r="D367" s="262"/>
      <c r="E367" s="262"/>
      <c r="F367" s="262"/>
      <c r="G367" s="262"/>
      <c r="H367" s="263"/>
      <c r="I367" s="262"/>
      <c r="J367" s="264"/>
      <c r="K367" s="264"/>
      <c r="L367" s="264"/>
      <c r="M367" s="265"/>
      <c r="N367" s="266"/>
      <c r="O367" s="267"/>
      <c r="P367" s="267"/>
    </row>
    <row r="368" spans="1:16" x14ac:dyDescent="0.2">
      <c r="A368" s="260"/>
      <c r="B368" s="261"/>
      <c r="C368" s="262"/>
      <c r="D368" s="262"/>
      <c r="E368" s="262"/>
      <c r="F368" s="262"/>
      <c r="G368" s="262"/>
      <c r="H368" s="263"/>
      <c r="I368" s="262"/>
      <c r="J368" s="264"/>
      <c r="K368" s="264"/>
      <c r="L368" s="264"/>
      <c r="M368" s="265"/>
      <c r="N368" s="266"/>
      <c r="O368" s="267"/>
      <c r="P368" s="267"/>
    </row>
    <row r="369" spans="1:16" x14ac:dyDescent="0.2">
      <c r="A369" s="260"/>
      <c r="B369" s="261"/>
      <c r="C369" s="262"/>
      <c r="D369" s="262"/>
      <c r="E369" s="262"/>
      <c r="F369" s="262"/>
      <c r="G369" s="262"/>
      <c r="H369" s="263"/>
      <c r="I369" s="262"/>
      <c r="J369" s="264"/>
      <c r="K369" s="264"/>
      <c r="L369" s="264"/>
      <c r="M369" s="265"/>
      <c r="N369" s="266"/>
      <c r="O369" s="267"/>
      <c r="P369" s="267"/>
    </row>
    <row r="370" spans="1:16" x14ac:dyDescent="0.2">
      <c r="A370" s="260"/>
      <c r="B370" s="261"/>
      <c r="C370" s="262"/>
      <c r="D370" s="262"/>
      <c r="E370" s="262"/>
      <c r="F370" s="262"/>
      <c r="G370" s="262"/>
      <c r="H370" s="263"/>
      <c r="I370" s="262"/>
      <c r="J370" s="264"/>
      <c r="K370" s="264"/>
      <c r="L370" s="264"/>
      <c r="M370" s="265"/>
      <c r="N370" s="266"/>
      <c r="O370" s="267"/>
      <c r="P370" s="267"/>
    </row>
    <row r="371" spans="1:16" x14ac:dyDescent="0.2">
      <c r="A371" s="260"/>
      <c r="B371" s="261"/>
      <c r="C371" s="262"/>
      <c r="D371" s="262"/>
      <c r="E371" s="262"/>
      <c r="F371" s="262"/>
      <c r="G371" s="262"/>
      <c r="H371" s="263"/>
      <c r="I371" s="262"/>
      <c r="J371" s="264"/>
      <c r="K371" s="264"/>
      <c r="L371" s="264"/>
      <c r="M371" s="265"/>
      <c r="N371" s="266"/>
      <c r="O371" s="267"/>
      <c r="P371" s="267"/>
    </row>
    <row r="372" spans="1:16" x14ac:dyDescent="0.2">
      <c r="A372" s="260"/>
      <c r="B372" s="261"/>
      <c r="C372" s="262"/>
      <c r="D372" s="262"/>
      <c r="E372" s="262"/>
      <c r="F372" s="262"/>
      <c r="G372" s="262"/>
      <c r="H372" s="263"/>
      <c r="I372" s="262"/>
      <c r="J372" s="264"/>
      <c r="K372" s="264"/>
      <c r="L372" s="264"/>
      <c r="M372" s="265"/>
      <c r="N372" s="266"/>
      <c r="O372" s="267"/>
      <c r="P372" s="267"/>
    </row>
    <row r="373" spans="1:16" x14ac:dyDescent="0.2">
      <c r="A373" s="260"/>
      <c r="B373" s="261"/>
      <c r="C373" s="262"/>
      <c r="D373" s="262"/>
      <c r="E373" s="262"/>
      <c r="F373" s="262"/>
      <c r="G373" s="262"/>
      <c r="H373" s="263"/>
      <c r="I373" s="262"/>
      <c r="J373" s="264"/>
      <c r="K373" s="264"/>
      <c r="L373" s="264"/>
      <c r="M373" s="265"/>
      <c r="N373" s="266"/>
      <c r="O373" s="267"/>
      <c r="P373" s="267"/>
    </row>
    <row r="374" spans="1:16" x14ac:dyDescent="0.2">
      <c r="A374" s="260"/>
      <c r="B374" s="261"/>
      <c r="C374" s="262"/>
      <c r="D374" s="262"/>
      <c r="E374" s="262"/>
      <c r="F374" s="262"/>
      <c r="G374" s="262"/>
      <c r="H374" s="263"/>
      <c r="I374" s="262"/>
      <c r="J374" s="264"/>
      <c r="K374" s="264"/>
      <c r="L374" s="264"/>
      <c r="M374" s="265"/>
      <c r="N374" s="266"/>
      <c r="O374" s="267"/>
      <c r="P374" s="267"/>
    </row>
    <row r="375" spans="1:16" x14ac:dyDescent="0.2">
      <c r="A375" s="260"/>
      <c r="B375" s="261"/>
      <c r="C375" s="262"/>
      <c r="D375" s="262"/>
      <c r="E375" s="262"/>
      <c r="F375" s="262"/>
      <c r="G375" s="262"/>
      <c r="H375" s="263"/>
      <c r="I375" s="262"/>
      <c r="J375" s="264"/>
      <c r="K375" s="264"/>
      <c r="L375" s="264"/>
      <c r="M375" s="265"/>
      <c r="N375" s="266"/>
      <c r="O375" s="267"/>
      <c r="P375" s="267"/>
    </row>
    <row r="376" spans="1:16" x14ac:dyDescent="0.2">
      <c r="A376" s="260"/>
      <c r="B376" s="261"/>
      <c r="C376" s="262"/>
      <c r="D376" s="262"/>
      <c r="E376" s="262"/>
      <c r="F376" s="262"/>
      <c r="G376" s="262"/>
      <c r="H376" s="263"/>
      <c r="I376" s="262"/>
      <c r="J376" s="264"/>
      <c r="K376" s="264"/>
      <c r="L376" s="264"/>
      <c r="M376" s="265"/>
      <c r="N376" s="266"/>
      <c r="O376" s="267"/>
      <c r="P376" s="267"/>
    </row>
    <row r="377" spans="1:16" x14ac:dyDescent="0.2">
      <c r="A377" s="260"/>
      <c r="B377" s="261"/>
      <c r="C377" s="262"/>
      <c r="D377" s="262"/>
      <c r="E377" s="262"/>
      <c r="F377" s="262"/>
      <c r="G377" s="262"/>
      <c r="H377" s="263"/>
      <c r="I377" s="262"/>
      <c r="J377" s="264"/>
      <c r="K377" s="264"/>
      <c r="L377" s="264"/>
      <c r="M377" s="265"/>
      <c r="N377" s="266"/>
      <c r="O377" s="267"/>
      <c r="P377" s="267"/>
    </row>
    <row r="378" spans="1:16" x14ac:dyDescent="0.2">
      <c r="A378" s="260"/>
      <c r="B378" s="261"/>
      <c r="C378" s="262"/>
      <c r="D378" s="262"/>
      <c r="E378" s="262"/>
      <c r="F378" s="262"/>
      <c r="G378" s="262"/>
      <c r="H378" s="263"/>
      <c r="I378" s="262"/>
      <c r="J378" s="264"/>
      <c r="K378" s="264"/>
      <c r="L378" s="264"/>
      <c r="M378" s="265"/>
      <c r="N378" s="266"/>
      <c r="O378" s="267"/>
      <c r="P378" s="267"/>
    </row>
    <row r="379" spans="1:16" x14ac:dyDescent="0.2">
      <c r="A379" s="260"/>
      <c r="B379" s="261"/>
      <c r="C379" s="262"/>
      <c r="D379" s="262"/>
      <c r="E379" s="262"/>
      <c r="F379" s="262"/>
      <c r="G379" s="262"/>
      <c r="H379" s="263"/>
      <c r="I379" s="262"/>
      <c r="J379" s="264"/>
      <c r="K379" s="264"/>
      <c r="L379" s="264"/>
      <c r="M379" s="265"/>
      <c r="N379" s="266"/>
      <c r="O379" s="267"/>
      <c r="P379" s="267"/>
    </row>
    <row r="380" spans="1:16" x14ac:dyDescent="0.2">
      <c r="A380" s="260"/>
      <c r="B380" s="261"/>
      <c r="C380" s="262"/>
      <c r="D380" s="262"/>
      <c r="E380" s="262"/>
      <c r="F380" s="262"/>
      <c r="G380" s="262"/>
      <c r="H380" s="263"/>
      <c r="I380" s="262"/>
      <c r="J380" s="264"/>
      <c r="K380" s="264"/>
      <c r="L380" s="264"/>
      <c r="M380" s="265"/>
      <c r="N380" s="266"/>
      <c r="O380" s="267"/>
      <c r="P380" s="267"/>
    </row>
    <row r="381" spans="1:16" x14ac:dyDescent="0.2">
      <c r="A381" s="260"/>
      <c r="B381" s="261"/>
      <c r="C381" s="262"/>
      <c r="D381" s="262"/>
      <c r="E381" s="262"/>
      <c r="F381" s="262"/>
      <c r="G381" s="262"/>
      <c r="H381" s="263"/>
      <c r="I381" s="262"/>
      <c r="J381" s="264"/>
      <c r="K381" s="264"/>
      <c r="L381" s="264"/>
      <c r="M381" s="265"/>
      <c r="N381" s="266"/>
      <c r="O381" s="267"/>
      <c r="P381" s="267"/>
    </row>
    <row r="382" spans="1:16" x14ac:dyDescent="0.2">
      <c r="A382" s="260"/>
      <c r="B382" s="261"/>
      <c r="C382" s="262"/>
      <c r="D382" s="262"/>
      <c r="E382" s="262"/>
      <c r="F382" s="262"/>
      <c r="G382" s="262"/>
      <c r="H382" s="263"/>
      <c r="I382" s="262"/>
      <c r="J382" s="264"/>
      <c r="K382" s="264"/>
      <c r="L382" s="264"/>
      <c r="M382" s="265"/>
      <c r="N382" s="266"/>
      <c r="O382" s="267"/>
      <c r="P382" s="267"/>
    </row>
    <row r="383" spans="1:16" x14ac:dyDescent="0.2">
      <c r="A383" s="260"/>
      <c r="B383" s="261"/>
      <c r="C383" s="262"/>
      <c r="D383" s="262"/>
      <c r="E383" s="262"/>
      <c r="F383" s="262"/>
      <c r="G383" s="262"/>
      <c r="H383" s="263"/>
      <c r="I383" s="262"/>
      <c r="J383" s="264"/>
      <c r="K383" s="264"/>
      <c r="L383" s="264"/>
      <c r="M383" s="265"/>
      <c r="N383" s="266"/>
      <c r="O383" s="267"/>
      <c r="P383" s="267"/>
    </row>
    <row r="384" spans="1:16" x14ac:dyDescent="0.2">
      <c r="A384" s="260"/>
      <c r="B384" s="261"/>
      <c r="C384" s="262"/>
      <c r="D384" s="262"/>
      <c r="E384" s="262"/>
      <c r="F384" s="262"/>
      <c r="G384" s="262"/>
      <c r="H384" s="263"/>
      <c r="I384" s="262"/>
      <c r="J384" s="264"/>
      <c r="K384" s="264"/>
      <c r="L384" s="264"/>
      <c r="M384" s="265"/>
      <c r="N384" s="266"/>
      <c r="O384" s="267"/>
      <c r="P384" s="267"/>
    </row>
    <row r="385" spans="1:16" x14ac:dyDescent="0.2">
      <c r="A385" s="260"/>
      <c r="B385" s="261"/>
      <c r="C385" s="262"/>
      <c r="D385" s="262"/>
      <c r="E385" s="262"/>
      <c r="F385" s="262"/>
      <c r="G385" s="262"/>
      <c r="H385" s="263"/>
      <c r="I385" s="262"/>
      <c r="J385" s="264"/>
      <c r="K385" s="264"/>
      <c r="L385" s="264"/>
      <c r="M385" s="265"/>
      <c r="N385" s="266"/>
      <c r="O385" s="267"/>
      <c r="P385" s="267"/>
    </row>
    <row r="386" spans="1:16" x14ac:dyDescent="0.2">
      <c r="A386" s="260"/>
      <c r="B386" s="261"/>
      <c r="C386" s="262"/>
      <c r="D386" s="262"/>
      <c r="E386" s="262"/>
      <c r="F386" s="262"/>
      <c r="G386" s="262"/>
      <c r="H386" s="263"/>
      <c r="I386" s="262"/>
      <c r="J386" s="264"/>
      <c r="K386" s="264"/>
      <c r="L386" s="264"/>
      <c r="M386" s="265"/>
      <c r="N386" s="266"/>
      <c r="O386" s="267"/>
      <c r="P386" s="267"/>
    </row>
    <row r="387" spans="1:16" x14ac:dyDescent="0.2">
      <c r="A387" s="260"/>
      <c r="B387" s="261"/>
      <c r="C387" s="262"/>
      <c r="D387" s="262"/>
      <c r="E387" s="262"/>
      <c r="F387" s="262"/>
      <c r="G387" s="262"/>
      <c r="H387" s="263"/>
      <c r="I387" s="262"/>
      <c r="J387" s="264"/>
      <c r="K387" s="264"/>
      <c r="L387" s="264"/>
      <c r="M387" s="265"/>
      <c r="N387" s="266"/>
      <c r="O387" s="267"/>
      <c r="P387" s="267"/>
    </row>
    <row r="388" spans="1:16" x14ac:dyDescent="0.2">
      <c r="A388" s="260"/>
      <c r="B388" s="261"/>
      <c r="C388" s="262"/>
      <c r="D388" s="262"/>
      <c r="E388" s="262"/>
      <c r="F388" s="262"/>
      <c r="G388" s="262"/>
      <c r="H388" s="263"/>
      <c r="I388" s="262"/>
      <c r="J388" s="264"/>
      <c r="K388" s="264"/>
      <c r="L388" s="264"/>
      <c r="M388" s="265"/>
      <c r="N388" s="266"/>
      <c r="O388" s="267"/>
      <c r="P388" s="267"/>
    </row>
    <row r="389" spans="1:16" x14ac:dyDescent="0.2">
      <c r="A389" s="260"/>
      <c r="B389" s="261"/>
      <c r="C389" s="262"/>
      <c r="D389" s="262"/>
      <c r="E389" s="262"/>
      <c r="F389" s="262"/>
      <c r="G389" s="262"/>
      <c r="H389" s="263"/>
      <c r="I389" s="262"/>
      <c r="J389" s="264"/>
      <c r="K389" s="264"/>
      <c r="L389" s="264"/>
      <c r="M389" s="265"/>
      <c r="N389" s="266"/>
      <c r="O389" s="267"/>
      <c r="P389" s="267"/>
    </row>
    <row r="390" spans="1:16" x14ac:dyDescent="0.2">
      <c r="A390" s="260"/>
      <c r="B390" s="261"/>
      <c r="C390" s="262"/>
      <c r="D390" s="262"/>
      <c r="E390" s="262"/>
      <c r="F390" s="262"/>
      <c r="G390" s="262"/>
      <c r="H390" s="263"/>
      <c r="I390" s="262"/>
      <c r="J390" s="264"/>
      <c r="K390" s="264"/>
      <c r="L390" s="264"/>
      <c r="M390" s="265"/>
      <c r="N390" s="266"/>
      <c r="O390" s="267"/>
      <c r="P390" s="267"/>
    </row>
    <row r="391" spans="1:16" x14ac:dyDescent="0.2">
      <c r="A391" s="260"/>
      <c r="B391" s="261"/>
      <c r="C391" s="262"/>
      <c r="D391" s="262"/>
      <c r="E391" s="262"/>
      <c r="F391" s="262"/>
      <c r="G391" s="262"/>
      <c r="H391" s="263"/>
      <c r="I391" s="262"/>
      <c r="J391" s="264"/>
      <c r="K391" s="264"/>
      <c r="L391" s="264"/>
      <c r="M391" s="265"/>
      <c r="N391" s="266"/>
      <c r="O391" s="267"/>
      <c r="P391" s="267"/>
    </row>
    <row r="392" spans="1:16" x14ac:dyDescent="0.2">
      <c r="A392" s="260"/>
      <c r="B392" s="261"/>
      <c r="C392" s="262"/>
      <c r="D392" s="262"/>
      <c r="E392" s="262"/>
      <c r="F392" s="262"/>
      <c r="G392" s="262"/>
      <c r="H392" s="263"/>
      <c r="I392" s="262"/>
      <c r="J392" s="264"/>
      <c r="K392" s="264"/>
      <c r="L392" s="264"/>
      <c r="M392" s="265"/>
      <c r="N392" s="266"/>
      <c r="O392" s="267"/>
      <c r="P392" s="267"/>
    </row>
    <row r="393" spans="1:16" x14ac:dyDescent="0.2">
      <c r="A393" s="260"/>
      <c r="B393" s="261"/>
      <c r="C393" s="262"/>
      <c r="D393" s="262"/>
      <c r="E393" s="262"/>
      <c r="F393" s="262"/>
      <c r="G393" s="262"/>
      <c r="H393" s="263"/>
      <c r="I393" s="262"/>
      <c r="J393" s="264"/>
      <c r="K393" s="264"/>
      <c r="L393" s="264"/>
      <c r="M393" s="265"/>
      <c r="N393" s="266"/>
      <c r="O393" s="267"/>
      <c r="P393" s="267"/>
    </row>
    <row r="394" spans="1:16" x14ac:dyDescent="0.2">
      <c r="A394" s="260"/>
      <c r="B394" s="261"/>
      <c r="C394" s="262"/>
      <c r="D394" s="262"/>
      <c r="E394" s="262"/>
      <c r="F394" s="262"/>
      <c r="G394" s="262"/>
      <c r="H394" s="263"/>
      <c r="I394" s="262"/>
      <c r="J394" s="264"/>
      <c r="K394" s="264"/>
      <c r="L394" s="264"/>
      <c r="M394" s="265"/>
      <c r="N394" s="266"/>
      <c r="O394" s="267"/>
      <c r="P394" s="267"/>
    </row>
    <row r="395" spans="1:16" x14ac:dyDescent="0.2">
      <c r="A395" s="260"/>
      <c r="B395" s="261"/>
      <c r="C395" s="262"/>
      <c r="D395" s="262"/>
      <c r="E395" s="262"/>
      <c r="F395" s="262"/>
      <c r="G395" s="262"/>
      <c r="H395" s="263"/>
      <c r="I395" s="262"/>
      <c r="J395" s="264"/>
      <c r="K395" s="264"/>
      <c r="L395" s="264"/>
      <c r="M395" s="265"/>
      <c r="N395" s="266"/>
      <c r="O395" s="267"/>
      <c r="P395" s="267"/>
    </row>
    <row r="396" spans="1:16" x14ac:dyDescent="0.2">
      <c r="A396" s="260"/>
      <c r="B396" s="261"/>
      <c r="C396" s="262"/>
      <c r="D396" s="262"/>
      <c r="E396" s="262"/>
      <c r="F396" s="262"/>
      <c r="G396" s="262"/>
      <c r="H396" s="263"/>
      <c r="I396" s="262"/>
      <c r="J396" s="264"/>
      <c r="K396" s="264"/>
      <c r="L396" s="264"/>
      <c r="M396" s="265"/>
      <c r="N396" s="266"/>
      <c r="O396" s="267"/>
      <c r="P396" s="267"/>
    </row>
    <row r="397" spans="1:16" x14ac:dyDescent="0.2">
      <c r="A397" s="260"/>
      <c r="B397" s="261"/>
      <c r="C397" s="262"/>
      <c r="D397" s="262"/>
      <c r="E397" s="262"/>
      <c r="F397" s="262"/>
      <c r="G397" s="262"/>
      <c r="H397" s="263"/>
      <c r="I397" s="262"/>
      <c r="J397" s="264"/>
      <c r="K397" s="264"/>
      <c r="L397" s="264"/>
      <c r="M397" s="265"/>
      <c r="N397" s="266"/>
      <c r="O397" s="267"/>
      <c r="P397" s="267"/>
    </row>
    <row r="398" spans="1:16" x14ac:dyDescent="0.2">
      <c r="A398" s="260"/>
      <c r="B398" s="261"/>
      <c r="C398" s="262"/>
      <c r="D398" s="262"/>
      <c r="E398" s="262"/>
      <c r="F398" s="262"/>
      <c r="G398" s="262"/>
      <c r="H398" s="263"/>
      <c r="I398" s="262"/>
      <c r="J398" s="264"/>
      <c r="K398" s="264"/>
      <c r="L398" s="264"/>
      <c r="M398" s="265"/>
      <c r="N398" s="266"/>
      <c r="O398" s="267"/>
      <c r="P398" s="267"/>
    </row>
    <row r="399" spans="1:16" x14ac:dyDescent="0.2">
      <c r="A399" s="260"/>
      <c r="B399" s="261"/>
      <c r="C399" s="262"/>
      <c r="D399" s="262"/>
      <c r="E399" s="262"/>
      <c r="F399" s="262"/>
      <c r="G399" s="262"/>
      <c r="H399" s="263"/>
      <c r="I399" s="262"/>
      <c r="J399" s="264"/>
      <c r="K399" s="264"/>
      <c r="L399" s="264"/>
      <c r="M399" s="265"/>
      <c r="N399" s="266"/>
      <c r="O399" s="267"/>
      <c r="P399" s="267"/>
    </row>
    <row r="400" spans="1:16" x14ac:dyDescent="0.2">
      <c r="A400" s="260"/>
      <c r="B400" s="261"/>
      <c r="C400" s="262"/>
      <c r="D400" s="262"/>
      <c r="E400" s="262"/>
      <c r="F400" s="262"/>
      <c r="G400" s="262"/>
      <c r="H400" s="263"/>
      <c r="I400" s="262"/>
      <c r="J400" s="264"/>
      <c r="K400" s="264"/>
      <c r="L400" s="264"/>
      <c r="M400" s="265"/>
      <c r="N400" s="266"/>
      <c r="O400" s="267"/>
      <c r="P400" s="267"/>
    </row>
    <row r="401" spans="1:16" x14ac:dyDescent="0.2">
      <c r="A401" s="260"/>
      <c r="B401" s="261"/>
      <c r="C401" s="262"/>
      <c r="D401" s="262"/>
      <c r="E401" s="262"/>
      <c r="F401" s="262"/>
      <c r="G401" s="262"/>
      <c r="H401" s="263"/>
      <c r="I401" s="262"/>
      <c r="J401" s="264"/>
      <c r="K401" s="264"/>
      <c r="L401" s="264"/>
      <c r="M401" s="265"/>
      <c r="N401" s="266"/>
      <c r="O401" s="267"/>
      <c r="P401" s="267"/>
    </row>
    <row r="402" spans="1:16" x14ac:dyDescent="0.2">
      <c r="A402" s="260"/>
      <c r="B402" s="261"/>
      <c r="C402" s="262"/>
      <c r="D402" s="262"/>
      <c r="E402" s="262"/>
      <c r="F402" s="262"/>
      <c r="G402" s="262"/>
      <c r="H402" s="263"/>
      <c r="I402" s="262"/>
      <c r="J402" s="264"/>
      <c r="K402" s="264"/>
      <c r="L402" s="264"/>
      <c r="M402" s="265"/>
      <c r="N402" s="266"/>
      <c r="O402" s="267"/>
      <c r="P402" s="267"/>
    </row>
    <row r="403" spans="1:16" x14ac:dyDescent="0.2">
      <c r="A403" s="260"/>
      <c r="B403" s="261"/>
      <c r="C403" s="262"/>
      <c r="D403" s="262"/>
      <c r="E403" s="262"/>
      <c r="F403" s="262"/>
      <c r="G403" s="262"/>
      <c r="H403" s="263"/>
      <c r="I403" s="262"/>
      <c r="J403" s="264"/>
      <c r="K403" s="264"/>
      <c r="L403" s="264"/>
      <c r="M403" s="265"/>
      <c r="N403" s="266"/>
      <c r="O403" s="267"/>
      <c r="P403" s="267"/>
    </row>
    <row r="404" spans="1:16" x14ac:dyDescent="0.2">
      <c r="A404" s="260"/>
      <c r="B404" s="261"/>
      <c r="C404" s="262"/>
      <c r="D404" s="262"/>
      <c r="E404" s="262"/>
      <c r="F404" s="262"/>
      <c r="G404" s="262"/>
      <c r="H404" s="263"/>
      <c r="I404" s="262"/>
      <c r="J404" s="264"/>
      <c r="K404" s="264"/>
      <c r="L404" s="264"/>
      <c r="M404" s="265"/>
      <c r="N404" s="266"/>
      <c r="O404" s="267"/>
      <c r="P404" s="267"/>
    </row>
    <row r="405" spans="1:16" x14ac:dyDescent="0.2">
      <c r="A405" s="260"/>
      <c r="B405" s="261"/>
      <c r="C405" s="262"/>
      <c r="D405" s="262"/>
      <c r="E405" s="262"/>
      <c r="F405" s="262"/>
      <c r="G405" s="262"/>
      <c r="H405" s="263"/>
      <c r="I405" s="262"/>
      <c r="J405" s="264"/>
      <c r="K405" s="264"/>
      <c r="L405" s="264"/>
      <c r="M405" s="265"/>
      <c r="N405" s="266"/>
      <c r="O405" s="267"/>
      <c r="P405" s="267"/>
    </row>
    <row r="406" spans="1:16" x14ac:dyDescent="0.2">
      <c r="A406" s="260"/>
      <c r="B406" s="261"/>
      <c r="C406" s="262"/>
      <c r="D406" s="262"/>
      <c r="E406" s="262"/>
      <c r="F406" s="262"/>
      <c r="G406" s="262"/>
      <c r="H406" s="263"/>
      <c r="I406" s="262"/>
      <c r="J406" s="264"/>
      <c r="K406" s="264"/>
      <c r="L406" s="264"/>
      <c r="M406" s="265"/>
      <c r="N406" s="266"/>
      <c r="O406" s="267"/>
      <c r="P406" s="267"/>
    </row>
    <row r="407" spans="1:16" x14ac:dyDescent="0.2">
      <c r="A407" s="260"/>
      <c r="B407" s="261"/>
      <c r="C407" s="262"/>
      <c r="D407" s="262"/>
      <c r="E407" s="262"/>
      <c r="F407" s="262"/>
      <c r="G407" s="262"/>
      <c r="H407" s="263"/>
      <c r="I407" s="262"/>
      <c r="J407" s="264"/>
      <c r="K407" s="264"/>
      <c r="L407" s="264"/>
      <c r="M407" s="265"/>
      <c r="N407" s="266"/>
      <c r="O407" s="267"/>
      <c r="P407" s="267"/>
    </row>
    <row r="408" spans="1:16" x14ac:dyDescent="0.2">
      <c r="A408" s="260"/>
      <c r="B408" s="261"/>
      <c r="C408" s="262"/>
      <c r="D408" s="262"/>
      <c r="E408" s="262"/>
      <c r="F408" s="262"/>
      <c r="G408" s="262"/>
      <c r="H408" s="263"/>
      <c r="I408" s="262"/>
      <c r="J408" s="264"/>
      <c r="K408" s="264"/>
      <c r="L408" s="264"/>
      <c r="M408" s="265"/>
      <c r="N408" s="266"/>
      <c r="O408" s="267"/>
      <c r="P408" s="267"/>
    </row>
    <row r="409" spans="1:16" x14ac:dyDescent="0.2">
      <c r="A409" s="260"/>
      <c r="B409" s="261"/>
      <c r="C409" s="262"/>
      <c r="D409" s="262"/>
      <c r="E409" s="262"/>
      <c r="F409" s="262"/>
      <c r="G409" s="262"/>
      <c r="H409" s="263"/>
      <c r="I409" s="262"/>
      <c r="J409" s="264"/>
      <c r="K409" s="264"/>
      <c r="L409" s="264"/>
      <c r="M409" s="265"/>
      <c r="N409" s="266"/>
      <c r="O409" s="267"/>
      <c r="P409" s="267"/>
    </row>
    <row r="410" spans="1:16" x14ac:dyDescent="0.2">
      <c r="A410" s="260"/>
      <c r="B410" s="261"/>
      <c r="C410" s="262"/>
      <c r="D410" s="262"/>
      <c r="E410" s="262"/>
      <c r="F410" s="262"/>
      <c r="G410" s="262"/>
      <c r="H410" s="263"/>
      <c r="I410" s="262"/>
      <c r="J410" s="264"/>
      <c r="K410" s="264"/>
      <c r="L410" s="264"/>
      <c r="M410" s="265"/>
      <c r="N410" s="266"/>
      <c r="O410" s="267"/>
      <c r="P410" s="267"/>
    </row>
    <row r="411" spans="1:16" x14ac:dyDescent="0.2">
      <c r="A411" s="260"/>
      <c r="B411" s="261"/>
      <c r="C411" s="262"/>
      <c r="D411" s="262"/>
      <c r="E411" s="262"/>
      <c r="F411" s="262"/>
      <c r="G411" s="262"/>
      <c r="H411" s="263"/>
      <c r="I411" s="262"/>
      <c r="J411" s="264"/>
      <c r="K411" s="264"/>
      <c r="L411" s="264"/>
      <c r="M411" s="265"/>
      <c r="N411" s="266"/>
      <c r="O411" s="267"/>
      <c r="P411" s="267"/>
    </row>
    <row r="412" spans="1:16" x14ac:dyDescent="0.2">
      <c r="A412" s="260"/>
      <c r="B412" s="261"/>
      <c r="C412" s="262"/>
      <c r="D412" s="262"/>
      <c r="E412" s="262"/>
      <c r="F412" s="262"/>
      <c r="G412" s="262"/>
      <c r="H412" s="263"/>
      <c r="I412" s="262"/>
      <c r="J412" s="264"/>
      <c r="K412" s="264"/>
      <c r="L412" s="264"/>
      <c r="M412" s="265"/>
      <c r="N412" s="266"/>
      <c r="O412" s="267"/>
      <c r="P412" s="267"/>
    </row>
    <row r="413" spans="1:16" x14ac:dyDescent="0.2">
      <c r="A413" s="260"/>
      <c r="B413" s="261"/>
      <c r="C413" s="262"/>
      <c r="D413" s="262"/>
      <c r="E413" s="262"/>
      <c r="F413" s="262"/>
      <c r="G413" s="262"/>
      <c r="H413" s="263"/>
      <c r="I413" s="262"/>
      <c r="J413" s="264"/>
      <c r="K413" s="264"/>
      <c r="L413" s="264"/>
      <c r="M413" s="265"/>
      <c r="N413" s="266"/>
      <c r="O413" s="267"/>
      <c r="P413" s="267"/>
    </row>
    <row r="414" spans="1:16" x14ac:dyDescent="0.2">
      <c r="A414" s="260"/>
      <c r="B414" s="261"/>
      <c r="C414" s="262"/>
      <c r="D414" s="262"/>
      <c r="E414" s="262"/>
      <c r="F414" s="262"/>
      <c r="G414" s="262"/>
      <c r="H414" s="263"/>
      <c r="I414" s="262"/>
      <c r="J414" s="264"/>
      <c r="K414" s="264"/>
      <c r="L414" s="264"/>
      <c r="M414" s="265"/>
      <c r="N414" s="266"/>
      <c r="O414" s="267"/>
      <c r="P414" s="267"/>
    </row>
    <row r="415" spans="1:16" x14ac:dyDescent="0.2">
      <c r="A415" s="260"/>
      <c r="B415" s="261"/>
      <c r="C415" s="262"/>
      <c r="D415" s="262"/>
      <c r="E415" s="262"/>
      <c r="F415" s="262"/>
      <c r="G415" s="262"/>
      <c r="H415" s="263"/>
      <c r="I415" s="262"/>
      <c r="J415" s="264"/>
      <c r="K415" s="264"/>
      <c r="L415" s="264"/>
      <c r="M415" s="265"/>
      <c r="N415" s="266"/>
      <c r="O415" s="267"/>
      <c r="P415" s="267"/>
    </row>
    <row r="416" spans="1:16" x14ac:dyDescent="0.2">
      <c r="A416" s="260"/>
      <c r="B416" s="261"/>
      <c r="C416" s="262"/>
      <c r="D416" s="262"/>
      <c r="E416" s="262"/>
      <c r="F416" s="262"/>
      <c r="G416" s="262"/>
      <c r="H416" s="263"/>
      <c r="I416" s="262"/>
      <c r="J416" s="264"/>
      <c r="K416" s="264"/>
      <c r="L416" s="264"/>
      <c r="M416" s="265"/>
      <c r="N416" s="266"/>
      <c r="O416" s="267"/>
      <c r="P416" s="267"/>
    </row>
    <row r="417" spans="1:16" x14ac:dyDescent="0.2">
      <c r="A417" s="260"/>
      <c r="B417" s="261"/>
      <c r="C417" s="262"/>
      <c r="D417" s="262"/>
      <c r="E417" s="262"/>
      <c r="F417" s="262"/>
      <c r="G417" s="262"/>
      <c r="H417" s="263"/>
      <c r="I417" s="262"/>
      <c r="J417" s="264"/>
      <c r="K417" s="264"/>
      <c r="L417" s="264"/>
      <c r="M417" s="265"/>
      <c r="N417" s="266"/>
      <c r="O417" s="267"/>
      <c r="P417" s="267"/>
    </row>
    <row r="418" spans="1:16" x14ac:dyDescent="0.2">
      <c r="A418" s="260"/>
      <c r="B418" s="261"/>
      <c r="C418" s="262"/>
      <c r="D418" s="262"/>
      <c r="E418" s="262"/>
      <c r="F418" s="262"/>
      <c r="G418" s="262"/>
      <c r="H418" s="263"/>
      <c r="I418" s="262"/>
      <c r="J418" s="264"/>
      <c r="K418" s="264"/>
      <c r="L418" s="264"/>
      <c r="M418" s="265"/>
      <c r="N418" s="266"/>
      <c r="O418" s="267"/>
      <c r="P418" s="267"/>
    </row>
    <row r="419" spans="1:16" x14ac:dyDescent="0.2">
      <c r="A419" s="260"/>
      <c r="B419" s="261"/>
      <c r="C419" s="262"/>
      <c r="D419" s="262"/>
      <c r="E419" s="262"/>
      <c r="F419" s="262"/>
      <c r="G419" s="262"/>
      <c r="H419" s="263"/>
      <c r="I419" s="262"/>
      <c r="J419" s="264"/>
      <c r="K419" s="264"/>
      <c r="L419" s="264"/>
      <c r="M419" s="265"/>
      <c r="N419" s="266"/>
      <c r="O419" s="267"/>
      <c r="P419" s="267"/>
    </row>
    <row r="420" spans="1:16" x14ac:dyDescent="0.2">
      <c r="A420" s="260"/>
      <c r="B420" s="261"/>
      <c r="C420" s="262"/>
      <c r="D420" s="262"/>
      <c r="E420" s="262"/>
      <c r="F420" s="262"/>
      <c r="G420" s="262"/>
      <c r="H420" s="263"/>
      <c r="I420" s="262"/>
      <c r="J420" s="264"/>
      <c r="K420" s="264"/>
      <c r="L420" s="264"/>
      <c r="M420" s="265"/>
      <c r="N420" s="266"/>
      <c r="O420" s="267"/>
      <c r="P420" s="267"/>
    </row>
    <row r="421" spans="1:16" x14ac:dyDescent="0.2">
      <c r="A421" s="260"/>
      <c r="B421" s="261"/>
      <c r="C421" s="262"/>
      <c r="D421" s="262"/>
      <c r="E421" s="262"/>
      <c r="F421" s="262"/>
      <c r="G421" s="262"/>
      <c r="H421" s="263"/>
      <c r="I421" s="262"/>
      <c r="J421" s="264"/>
      <c r="K421" s="264"/>
      <c r="L421" s="264"/>
      <c r="M421" s="265"/>
      <c r="N421" s="266"/>
      <c r="O421" s="267"/>
      <c r="P421" s="267"/>
    </row>
    <row r="422" spans="1:16" x14ac:dyDescent="0.2">
      <c r="A422" s="260"/>
      <c r="B422" s="261"/>
      <c r="C422" s="262"/>
      <c r="D422" s="262"/>
      <c r="E422" s="262"/>
      <c r="F422" s="262"/>
      <c r="G422" s="262"/>
      <c r="H422" s="263"/>
      <c r="I422" s="262"/>
      <c r="J422" s="264"/>
      <c r="K422" s="264"/>
      <c r="L422" s="264"/>
      <c r="M422" s="265"/>
      <c r="N422" s="266"/>
      <c r="O422" s="267"/>
      <c r="P422" s="267"/>
    </row>
    <row r="423" spans="1:16" x14ac:dyDescent="0.2">
      <c r="A423" s="260"/>
      <c r="B423" s="261"/>
      <c r="C423" s="262"/>
      <c r="D423" s="262"/>
      <c r="E423" s="262"/>
      <c r="F423" s="262"/>
      <c r="G423" s="262"/>
      <c r="H423" s="263"/>
      <c r="I423" s="262"/>
      <c r="J423" s="264"/>
      <c r="K423" s="264"/>
      <c r="L423" s="264"/>
      <c r="M423" s="265"/>
      <c r="N423" s="266"/>
      <c r="O423" s="267"/>
      <c r="P423" s="267"/>
    </row>
    <row r="424" spans="1:16" x14ac:dyDescent="0.2">
      <c r="A424" s="260"/>
      <c r="B424" s="261"/>
      <c r="C424" s="262"/>
      <c r="D424" s="262"/>
      <c r="E424" s="262"/>
      <c r="F424" s="262"/>
      <c r="G424" s="262"/>
      <c r="H424" s="263"/>
      <c r="I424" s="262"/>
      <c r="J424" s="264"/>
      <c r="K424" s="264"/>
      <c r="L424" s="264"/>
      <c r="M424" s="265"/>
      <c r="N424" s="266"/>
      <c r="O424" s="267"/>
      <c r="P424" s="267"/>
    </row>
    <row r="425" spans="1:16" x14ac:dyDescent="0.2">
      <c r="A425" s="260"/>
      <c r="B425" s="261"/>
      <c r="C425" s="262"/>
      <c r="D425" s="262"/>
      <c r="E425" s="262"/>
      <c r="F425" s="262"/>
      <c r="G425" s="262"/>
      <c r="H425" s="263"/>
      <c r="I425" s="262"/>
      <c r="J425" s="264"/>
      <c r="K425" s="264"/>
      <c r="L425" s="264"/>
      <c r="M425" s="265"/>
      <c r="N425" s="266"/>
      <c r="O425" s="267"/>
      <c r="P425" s="267"/>
    </row>
    <row r="426" spans="1:16" x14ac:dyDescent="0.2">
      <c r="A426" s="260"/>
      <c r="B426" s="261"/>
      <c r="C426" s="262"/>
      <c r="D426" s="262"/>
      <c r="E426" s="262"/>
      <c r="F426" s="262"/>
      <c r="G426" s="262"/>
      <c r="H426" s="263"/>
      <c r="I426" s="262"/>
      <c r="J426" s="264"/>
      <c r="K426" s="264"/>
      <c r="L426" s="264"/>
      <c r="M426" s="265"/>
      <c r="N426" s="266"/>
      <c r="O426" s="267"/>
      <c r="P426" s="267"/>
    </row>
    <row r="427" spans="1:16" x14ac:dyDescent="0.2">
      <c r="A427" s="260"/>
      <c r="B427" s="261"/>
      <c r="C427" s="262"/>
      <c r="D427" s="262"/>
      <c r="E427" s="262"/>
      <c r="F427" s="262"/>
      <c r="G427" s="262"/>
      <c r="H427" s="263"/>
      <c r="I427" s="262"/>
      <c r="J427" s="264"/>
      <c r="K427" s="264"/>
      <c r="L427" s="264"/>
      <c r="M427" s="265"/>
      <c r="N427" s="266"/>
      <c r="O427" s="267"/>
      <c r="P427" s="267"/>
    </row>
    <row r="428" spans="1:16" x14ac:dyDescent="0.2">
      <c r="A428" s="260"/>
      <c r="B428" s="261"/>
      <c r="C428" s="262"/>
      <c r="D428" s="262"/>
      <c r="E428" s="262"/>
      <c r="F428" s="262"/>
      <c r="G428" s="262"/>
      <c r="H428" s="263"/>
      <c r="I428" s="262"/>
      <c r="J428" s="264"/>
      <c r="K428" s="264"/>
      <c r="L428" s="264"/>
      <c r="M428" s="265"/>
      <c r="N428" s="266"/>
      <c r="O428" s="267"/>
      <c r="P428" s="267"/>
    </row>
    <row r="429" spans="1:16" x14ac:dyDescent="0.2">
      <c r="A429" s="260"/>
      <c r="B429" s="261"/>
      <c r="C429" s="262"/>
      <c r="D429" s="262"/>
      <c r="E429" s="262"/>
      <c r="F429" s="262"/>
      <c r="G429" s="262"/>
      <c r="H429" s="263"/>
      <c r="I429" s="262"/>
      <c r="J429" s="264"/>
      <c r="K429" s="264"/>
      <c r="L429" s="264"/>
      <c r="M429" s="265"/>
      <c r="N429" s="266"/>
      <c r="O429" s="267"/>
      <c r="P429" s="267"/>
    </row>
    <row r="430" spans="1:16" x14ac:dyDescent="0.2">
      <c r="A430" s="260"/>
      <c r="B430" s="261"/>
      <c r="C430" s="262"/>
      <c r="D430" s="262"/>
      <c r="E430" s="262"/>
      <c r="F430" s="262"/>
      <c r="G430" s="262"/>
      <c r="H430" s="263"/>
      <c r="I430" s="262"/>
      <c r="J430" s="264"/>
      <c r="K430" s="264"/>
      <c r="L430" s="264"/>
      <c r="M430" s="265"/>
      <c r="N430" s="266"/>
      <c r="O430" s="267"/>
      <c r="P430" s="267"/>
    </row>
    <row r="431" spans="1:16" x14ac:dyDescent="0.2">
      <c r="A431" s="260"/>
      <c r="B431" s="261"/>
      <c r="C431" s="262"/>
      <c r="D431" s="262"/>
      <c r="E431" s="262"/>
      <c r="F431" s="262"/>
      <c r="G431" s="262"/>
      <c r="H431" s="263"/>
      <c r="I431" s="262"/>
      <c r="J431" s="264"/>
      <c r="K431" s="264"/>
      <c r="L431" s="264"/>
      <c r="M431" s="265"/>
      <c r="N431" s="266"/>
      <c r="O431" s="267"/>
      <c r="P431" s="267"/>
    </row>
    <row r="432" spans="1:16" x14ac:dyDescent="0.2">
      <c r="A432" s="260"/>
      <c r="B432" s="261"/>
      <c r="C432" s="262"/>
      <c r="D432" s="262"/>
      <c r="E432" s="262"/>
      <c r="F432" s="262"/>
      <c r="G432" s="262"/>
      <c r="H432" s="263"/>
      <c r="I432" s="262"/>
      <c r="J432" s="264"/>
      <c r="K432" s="264"/>
      <c r="L432" s="264"/>
      <c r="M432" s="265"/>
      <c r="N432" s="266"/>
      <c r="O432" s="267"/>
      <c r="P432" s="267"/>
    </row>
    <row r="433" spans="1:16" x14ac:dyDescent="0.2">
      <c r="A433" s="260"/>
      <c r="B433" s="261"/>
      <c r="C433" s="262"/>
      <c r="D433" s="262"/>
      <c r="E433" s="262"/>
      <c r="F433" s="262"/>
      <c r="G433" s="262"/>
      <c r="H433" s="263"/>
      <c r="I433" s="262"/>
      <c r="J433" s="264"/>
      <c r="K433" s="264"/>
      <c r="L433" s="264"/>
      <c r="M433" s="265"/>
      <c r="N433" s="266"/>
      <c r="O433" s="267"/>
      <c r="P433" s="267"/>
    </row>
    <row r="434" spans="1:16" x14ac:dyDescent="0.2">
      <c r="A434" s="260"/>
      <c r="B434" s="261"/>
      <c r="C434" s="262"/>
      <c r="D434" s="262"/>
      <c r="E434" s="262"/>
      <c r="F434" s="262"/>
      <c r="G434" s="262"/>
      <c r="H434" s="263"/>
      <c r="I434" s="262"/>
      <c r="J434" s="264"/>
      <c r="K434" s="264"/>
      <c r="L434" s="264"/>
      <c r="M434" s="265"/>
      <c r="N434" s="266"/>
      <c r="O434" s="267"/>
      <c r="P434" s="267"/>
    </row>
    <row r="435" spans="1:16" x14ac:dyDescent="0.2">
      <c r="A435" s="260"/>
      <c r="B435" s="261"/>
      <c r="C435" s="262"/>
      <c r="D435" s="262"/>
      <c r="E435" s="262"/>
      <c r="F435" s="262"/>
      <c r="G435" s="262"/>
      <c r="H435" s="263"/>
      <c r="I435" s="262"/>
      <c r="J435" s="264"/>
      <c r="K435" s="264"/>
      <c r="L435" s="264"/>
      <c r="M435" s="265"/>
      <c r="N435" s="266"/>
      <c r="O435" s="267"/>
      <c r="P435" s="267"/>
    </row>
    <row r="436" spans="1:16" x14ac:dyDescent="0.2">
      <c r="A436" s="260"/>
      <c r="B436" s="261"/>
      <c r="C436" s="262"/>
      <c r="D436" s="262"/>
      <c r="E436" s="262"/>
      <c r="F436" s="262"/>
      <c r="G436" s="262"/>
      <c r="H436" s="263"/>
      <c r="I436" s="262"/>
      <c r="J436" s="264"/>
      <c r="K436" s="264"/>
      <c r="L436" s="264"/>
      <c r="M436" s="265"/>
      <c r="N436" s="266"/>
      <c r="O436" s="267"/>
      <c r="P436" s="267"/>
    </row>
    <row r="437" spans="1:16" x14ac:dyDescent="0.2">
      <c r="A437" s="260"/>
      <c r="B437" s="261"/>
      <c r="C437" s="262"/>
      <c r="D437" s="262"/>
      <c r="E437" s="262"/>
      <c r="F437" s="262"/>
      <c r="G437" s="262"/>
      <c r="H437" s="263"/>
      <c r="I437" s="262"/>
      <c r="J437" s="264"/>
      <c r="K437" s="264"/>
      <c r="L437" s="264"/>
      <c r="M437" s="265"/>
      <c r="N437" s="266"/>
      <c r="O437" s="267"/>
      <c r="P437" s="267"/>
    </row>
    <row r="438" spans="1:16" x14ac:dyDescent="0.2">
      <c r="A438" s="260"/>
      <c r="B438" s="261"/>
      <c r="C438" s="262"/>
      <c r="D438" s="262"/>
      <c r="E438" s="262"/>
      <c r="F438" s="262"/>
      <c r="G438" s="262"/>
      <c r="H438" s="263"/>
      <c r="I438" s="262"/>
      <c r="J438" s="264"/>
      <c r="K438" s="264"/>
      <c r="L438" s="264"/>
      <c r="M438" s="265"/>
      <c r="N438" s="266"/>
      <c r="O438" s="267"/>
      <c r="P438" s="267"/>
    </row>
    <row r="439" spans="1:16" x14ac:dyDescent="0.2">
      <c r="A439" s="260"/>
      <c r="B439" s="261"/>
      <c r="C439" s="262"/>
      <c r="D439" s="262"/>
      <c r="E439" s="262"/>
      <c r="F439" s="262"/>
      <c r="G439" s="262"/>
      <c r="H439" s="263"/>
      <c r="I439" s="262"/>
      <c r="J439" s="264"/>
      <c r="K439" s="264"/>
      <c r="L439" s="264"/>
      <c r="M439" s="265"/>
      <c r="N439" s="266"/>
      <c r="O439" s="267"/>
      <c r="P439" s="267"/>
    </row>
    <row r="440" spans="1:16" x14ac:dyDescent="0.2">
      <c r="A440" s="260"/>
      <c r="B440" s="261"/>
      <c r="C440" s="262"/>
      <c r="D440" s="262"/>
      <c r="E440" s="262"/>
      <c r="F440" s="262"/>
      <c r="G440" s="262"/>
      <c r="H440" s="263"/>
      <c r="I440" s="262"/>
      <c r="J440" s="264"/>
      <c r="K440" s="264"/>
      <c r="L440" s="264"/>
      <c r="M440" s="265"/>
      <c r="N440" s="266"/>
      <c r="O440" s="267"/>
      <c r="P440" s="267"/>
    </row>
    <row r="441" spans="1:16" x14ac:dyDescent="0.2">
      <c r="A441" s="260"/>
      <c r="B441" s="261"/>
      <c r="C441" s="262"/>
      <c r="D441" s="262"/>
      <c r="E441" s="262"/>
      <c r="F441" s="262"/>
      <c r="G441" s="262"/>
      <c r="H441" s="263"/>
      <c r="I441" s="262"/>
      <c r="J441" s="264"/>
      <c r="K441" s="264"/>
      <c r="L441" s="264"/>
      <c r="M441" s="265"/>
      <c r="N441" s="266"/>
      <c r="O441" s="267"/>
      <c r="P441" s="267"/>
    </row>
    <row r="442" spans="1:16" x14ac:dyDescent="0.2">
      <c r="A442" s="260"/>
      <c r="B442" s="261"/>
      <c r="C442" s="262"/>
      <c r="D442" s="262"/>
      <c r="E442" s="262"/>
      <c r="F442" s="262"/>
      <c r="G442" s="262"/>
      <c r="H442" s="263"/>
      <c r="I442" s="262"/>
      <c r="J442" s="264"/>
      <c r="K442" s="264"/>
      <c r="L442" s="264"/>
      <c r="M442" s="265"/>
      <c r="N442" s="266"/>
      <c r="O442" s="267"/>
      <c r="P442" s="267"/>
    </row>
    <row r="443" spans="1:16" x14ac:dyDescent="0.2">
      <c r="A443" s="260"/>
      <c r="B443" s="261"/>
      <c r="C443" s="262"/>
      <c r="D443" s="262"/>
      <c r="E443" s="262"/>
      <c r="F443" s="262"/>
      <c r="G443" s="262"/>
      <c r="H443" s="263"/>
      <c r="I443" s="262"/>
      <c r="J443" s="264"/>
      <c r="K443" s="264"/>
      <c r="L443" s="264"/>
      <c r="M443" s="265"/>
      <c r="N443" s="266"/>
      <c r="O443" s="267"/>
      <c r="P443" s="267"/>
    </row>
    <row r="444" spans="1:16" x14ac:dyDescent="0.2">
      <c r="A444" s="260"/>
      <c r="B444" s="261"/>
      <c r="C444" s="262"/>
      <c r="D444" s="262"/>
      <c r="E444" s="262"/>
      <c r="F444" s="262"/>
      <c r="G444" s="262"/>
      <c r="H444" s="263"/>
      <c r="I444" s="262"/>
      <c r="J444" s="264"/>
      <c r="K444" s="264"/>
      <c r="L444" s="264"/>
      <c r="M444" s="265"/>
      <c r="N444" s="266"/>
      <c r="O444" s="267"/>
      <c r="P444" s="267"/>
    </row>
    <row r="445" spans="1:16" x14ac:dyDescent="0.2">
      <c r="A445" s="260"/>
      <c r="B445" s="261"/>
      <c r="C445" s="262"/>
      <c r="D445" s="262"/>
      <c r="E445" s="262"/>
      <c r="F445" s="262"/>
      <c r="G445" s="262"/>
      <c r="H445" s="263"/>
      <c r="I445" s="262"/>
      <c r="J445" s="264"/>
      <c r="K445" s="264"/>
      <c r="L445" s="264"/>
      <c r="M445" s="265"/>
      <c r="N445" s="266"/>
      <c r="O445" s="267"/>
      <c r="P445" s="267"/>
    </row>
    <row r="446" spans="1:16" x14ac:dyDescent="0.2">
      <c r="A446" s="260"/>
      <c r="B446" s="261"/>
      <c r="C446" s="262"/>
      <c r="D446" s="262"/>
      <c r="E446" s="262"/>
      <c r="F446" s="262"/>
      <c r="G446" s="262"/>
      <c r="H446" s="263"/>
      <c r="I446" s="262"/>
      <c r="J446" s="264"/>
      <c r="K446" s="264"/>
      <c r="L446" s="264"/>
      <c r="M446" s="265"/>
      <c r="N446" s="266"/>
      <c r="O446" s="267"/>
      <c r="P446" s="267"/>
    </row>
    <row r="447" spans="1:16" x14ac:dyDescent="0.2">
      <c r="A447" s="260"/>
      <c r="B447" s="261"/>
      <c r="C447" s="262"/>
      <c r="D447" s="262"/>
      <c r="E447" s="262"/>
      <c r="F447" s="262"/>
      <c r="G447" s="262"/>
      <c r="H447" s="263"/>
      <c r="I447" s="262"/>
      <c r="J447" s="264"/>
      <c r="K447" s="264"/>
      <c r="L447" s="264"/>
      <c r="M447" s="265"/>
      <c r="N447" s="266"/>
      <c r="O447" s="267"/>
      <c r="P447" s="267"/>
    </row>
    <row r="448" spans="1:16" x14ac:dyDescent="0.2">
      <c r="A448" s="260"/>
      <c r="B448" s="261"/>
      <c r="C448" s="262"/>
      <c r="D448" s="262"/>
      <c r="E448" s="262"/>
      <c r="F448" s="262"/>
      <c r="G448" s="262"/>
      <c r="H448" s="263"/>
      <c r="I448" s="262"/>
      <c r="J448" s="264"/>
      <c r="K448" s="264"/>
      <c r="L448" s="264"/>
      <c r="M448" s="265"/>
      <c r="N448" s="266"/>
      <c r="O448" s="267"/>
      <c r="P448" s="267"/>
    </row>
    <row r="449" spans="1:16" x14ac:dyDescent="0.2">
      <c r="A449" s="260"/>
      <c r="B449" s="261"/>
      <c r="C449" s="262"/>
      <c r="D449" s="262"/>
      <c r="E449" s="262"/>
      <c r="F449" s="262"/>
      <c r="G449" s="262"/>
      <c r="H449" s="263"/>
      <c r="I449" s="262"/>
      <c r="J449" s="264"/>
      <c r="K449" s="264"/>
      <c r="L449" s="264"/>
      <c r="M449" s="265"/>
      <c r="N449" s="266"/>
      <c r="O449" s="267"/>
      <c r="P449" s="267"/>
    </row>
    <row r="450" spans="1:16" x14ac:dyDescent="0.2">
      <c r="A450" s="260"/>
      <c r="B450" s="261"/>
      <c r="C450" s="262"/>
      <c r="D450" s="262"/>
      <c r="E450" s="262"/>
      <c r="F450" s="262"/>
      <c r="G450" s="262"/>
      <c r="H450" s="263"/>
      <c r="I450" s="262"/>
      <c r="J450" s="264"/>
      <c r="K450" s="264"/>
      <c r="L450" s="264"/>
      <c r="M450" s="265"/>
      <c r="N450" s="266"/>
      <c r="O450" s="267"/>
      <c r="P450" s="267"/>
    </row>
    <row r="451" spans="1:16" x14ac:dyDescent="0.2">
      <c r="A451" s="260"/>
      <c r="B451" s="261"/>
      <c r="C451" s="262"/>
      <c r="D451" s="262"/>
      <c r="E451" s="262"/>
      <c r="F451" s="262"/>
      <c r="G451" s="262"/>
      <c r="H451" s="263"/>
      <c r="I451" s="262"/>
      <c r="J451" s="264"/>
      <c r="K451" s="264"/>
      <c r="L451" s="264"/>
      <c r="M451" s="265"/>
      <c r="N451" s="266"/>
      <c r="O451" s="267"/>
      <c r="P451" s="267"/>
    </row>
    <row r="452" spans="1:16" x14ac:dyDescent="0.2">
      <c r="A452" s="260"/>
      <c r="B452" s="261"/>
      <c r="C452" s="262"/>
      <c r="D452" s="262"/>
      <c r="E452" s="262"/>
      <c r="F452" s="262"/>
      <c r="G452" s="262"/>
      <c r="H452" s="263"/>
      <c r="I452" s="262"/>
      <c r="J452" s="264"/>
      <c r="K452" s="264"/>
      <c r="L452" s="264"/>
      <c r="M452" s="265"/>
      <c r="N452" s="266"/>
      <c r="O452" s="267"/>
      <c r="P452" s="267"/>
    </row>
    <row r="453" spans="1:16" x14ac:dyDescent="0.2">
      <c r="A453" s="260"/>
      <c r="B453" s="261"/>
      <c r="C453" s="262"/>
      <c r="D453" s="262"/>
      <c r="E453" s="262"/>
      <c r="F453" s="262"/>
      <c r="G453" s="262"/>
      <c r="H453" s="263"/>
      <c r="I453" s="262"/>
      <c r="J453" s="264"/>
      <c r="K453" s="264"/>
      <c r="L453" s="264"/>
      <c r="M453" s="265"/>
      <c r="N453" s="266"/>
      <c r="O453" s="267"/>
      <c r="P453" s="267"/>
    </row>
    <row r="454" spans="1:16" x14ac:dyDescent="0.2">
      <c r="A454" s="260"/>
      <c r="B454" s="261"/>
      <c r="C454" s="262"/>
      <c r="D454" s="262"/>
      <c r="E454" s="262"/>
      <c r="F454" s="262"/>
      <c r="G454" s="262"/>
      <c r="H454" s="263"/>
      <c r="I454" s="262"/>
      <c r="J454" s="264"/>
      <c r="K454" s="264"/>
      <c r="L454" s="264"/>
      <c r="M454" s="265"/>
      <c r="N454" s="266"/>
      <c r="O454" s="267"/>
      <c r="P454" s="267"/>
    </row>
    <row r="455" spans="1:16" x14ac:dyDescent="0.2">
      <c r="A455" s="260"/>
      <c r="B455" s="261"/>
      <c r="C455" s="262"/>
      <c r="D455" s="262"/>
      <c r="E455" s="262"/>
      <c r="F455" s="262"/>
      <c r="G455" s="262"/>
      <c r="H455" s="263"/>
      <c r="I455" s="262"/>
      <c r="J455" s="264"/>
      <c r="K455" s="264"/>
      <c r="L455" s="264"/>
      <c r="M455" s="265"/>
      <c r="N455" s="266"/>
      <c r="O455" s="267"/>
      <c r="P455" s="267"/>
    </row>
    <row r="456" spans="1:16" x14ac:dyDescent="0.2">
      <c r="A456" s="260"/>
      <c r="B456" s="261"/>
      <c r="C456" s="262"/>
      <c r="D456" s="262"/>
      <c r="E456" s="262"/>
      <c r="F456" s="262"/>
      <c r="G456" s="262"/>
      <c r="H456" s="263"/>
      <c r="I456" s="262"/>
      <c r="J456" s="264"/>
      <c r="K456" s="264"/>
      <c r="L456" s="264"/>
      <c r="M456" s="265"/>
      <c r="N456" s="266"/>
      <c r="O456" s="267"/>
      <c r="P456" s="267"/>
    </row>
    <row r="457" spans="1:16" x14ac:dyDescent="0.2">
      <c r="A457" s="260"/>
      <c r="B457" s="261"/>
      <c r="C457" s="262"/>
      <c r="D457" s="262"/>
      <c r="E457" s="262"/>
      <c r="F457" s="262"/>
      <c r="G457" s="262"/>
      <c r="H457" s="263"/>
      <c r="I457" s="262"/>
      <c r="J457" s="264"/>
      <c r="K457" s="264"/>
      <c r="L457" s="264"/>
      <c r="M457" s="265"/>
      <c r="N457" s="266"/>
      <c r="O457" s="267"/>
      <c r="P457" s="267"/>
    </row>
    <row r="458" spans="1:16" x14ac:dyDescent="0.2">
      <c r="A458" s="260"/>
      <c r="B458" s="261"/>
      <c r="C458" s="262"/>
      <c r="D458" s="262"/>
      <c r="E458" s="262"/>
      <c r="F458" s="262"/>
      <c r="G458" s="262"/>
      <c r="H458" s="263"/>
      <c r="I458" s="262"/>
      <c r="J458" s="264"/>
      <c r="K458" s="264"/>
      <c r="L458" s="264"/>
      <c r="M458" s="265"/>
      <c r="N458" s="266"/>
      <c r="O458" s="267"/>
      <c r="P458" s="267"/>
    </row>
    <row r="459" spans="1:16" x14ac:dyDescent="0.2">
      <c r="A459" s="260"/>
      <c r="B459" s="261"/>
      <c r="C459" s="262"/>
      <c r="D459" s="262"/>
      <c r="E459" s="262"/>
      <c r="F459" s="262"/>
      <c r="G459" s="262"/>
      <c r="H459" s="263"/>
      <c r="I459" s="262"/>
      <c r="J459" s="264"/>
      <c r="K459" s="264"/>
      <c r="L459" s="264"/>
      <c r="M459" s="265"/>
      <c r="N459" s="266"/>
      <c r="O459" s="267"/>
      <c r="P459" s="267"/>
    </row>
    <row r="460" spans="1:16" x14ac:dyDescent="0.2">
      <c r="A460" s="260"/>
      <c r="B460" s="261"/>
      <c r="C460" s="262"/>
      <c r="D460" s="262"/>
      <c r="E460" s="262"/>
      <c r="F460" s="262"/>
      <c r="G460" s="262"/>
      <c r="H460" s="263"/>
      <c r="I460" s="262"/>
      <c r="J460" s="264"/>
      <c r="K460" s="264"/>
      <c r="L460" s="264"/>
      <c r="M460" s="265"/>
      <c r="N460" s="266"/>
      <c r="O460" s="267"/>
      <c r="P460" s="267"/>
    </row>
    <row r="461" spans="1:16" x14ac:dyDescent="0.2">
      <c r="A461" s="260"/>
      <c r="B461" s="261"/>
      <c r="C461" s="262"/>
      <c r="D461" s="262"/>
      <c r="E461" s="262"/>
      <c r="F461" s="262"/>
      <c r="G461" s="262"/>
      <c r="H461" s="263"/>
      <c r="I461" s="262"/>
      <c r="J461" s="264"/>
      <c r="K461" s="264"/>
      <c r="L461" s="264"/>
      <c r="M461" s="265"/>
      <c r="N461" s="266"/>
      <c r="O461" s="267"/>
      <c r="P461" s="267"/>
    </row>
    <row r="462" spans="1:16" x14ac:dyDescent="0.2">
      <c r="A462" s="260"/>
      <c r="B462" s="261"/>
      <c r="C462" s="262"/>
      <c r="D462" s="262"/>
      <c r="E462" s="262"/>
      <c r="F462" s="262"/>
      <c r="G462" s="262"/>
      <c r="H462" s="263"/>
      <c r="I462" s="262"/>
      <c r="J462" s="264"/>
      <c r="K462" s="264"/>
      <c r="L462" s="264"/>
      <c r="M462" s="265"/>
      <c r="N462" s="266"/>
      <c r="O462" s="267"/>
      <c r="P462" s="267"/>
    </row>
    <row r="463" spans="1:16" x14ac:dyDescent="0.2">
      <c r="A463" s="260"/>
      <c r="B463" s="261"/>
      <c r="C463" s="262"/>
      <c r="D463" s="262"/>
      <c r="E463" s="262"/>
      <c r="F463" s="262"/>
      <c r="G463" s="262"/>
      <c r="H463" s="263"/>
      <c r="I463" s="262"/>
      <c r="J463" s="264"/>
      <c r="K463" s="264"/>
      <c r="L463" s="264"/>
      <c r="M463" s="265"/>
      <c r="N463" s="266"/>
      <c r="O463" s="267"/>
      <c r="P463" s="267"/>
    </row>
    <row r="464" spans="1:16" x14ac:dyDescent="0.2">
      <c r="A464" s="260"/>
      <c r="B464" s="261"/>
      <c r="C464" s="262"/>
      <c r="D464" s="262"/>
      <c r="E464" s="262"/>
      <c r="F464" s="262"/>
      <c r="G464" s="262"/>
      <c r="H464" s="263"/>
      <c r="I464" s="262"/>
      <c r="J464" s="264"/>
      <c r="K464" s="264"/>
      <c r="L464" s="264"/>
      <c r="M464" s="265"/>
      <c r="N464" s="266"/>
      <c r="O464" s="267"/>
      <c r="P464" s="267"/>
    </row>
    <row r="465" spans="1:16" x14ac:dyDescent="0.2">
      <c r="A465" s="260"/>
      <c r="B465" s="261"/>
      <c r="C465" s="262"/>
      <c r="D465" s="262"/>
      <c r="E465" s="262"/>
      <c r="F465" s="262"/>
      <c r="G465" s="262"/>
      <c r="H465" s="263"/>
      <c r="I465" s="262"/>
      <c r="J465" s="264"/>
      <c r="K465" s="264"/>
      <c r="L465" s="264"/>
      <c r="M465" s="265"/>
      <c r="N465" s="266"/>
      <c r="O465" s="267"/>
      <c r="P465" s="267"/>
    </row>
    <row r="466" spans="1:16" x14ac:dyDescent="0.2">
      <c r="A466" s="260"/>
      <c r="B466" s="261"/>
      <c r="C466" s="262"/>
      <c r="D466" s="262"/>
      <c r="E466" s="262"/>
      <c r="F466" s="262"/>
      <c r="G466" s="262"/>
      <c r="H466" s="263"/>
      <c r="I466" s="262"/>
      <c r="J466" s="264"/>
      <c r="K466" s="264"/>
      <c r="L466" s="264"/>
      <c r="M466" s="265"/>
      <c r="N466" s="266"/>
      <c r="O466" s="267"/>
      <c r="P466" s="267"/>
    </row>
    <row r="467" spans="1:16" x14ac:dyDescent="0.2">
      <c r="A467" s="260"/>
      <c r="B467" s="261"/>
      <c r="C467" s="262"/>
      <c r="D467" s="262"/>
      <c r="E467" s="262"/>
      <c r="F467" s="262"/>
      <c r="G467" s="262"/>
      <c r="H467" s="263"/>
      <c r="I467" s="262"/>
      <c r="J467" s="264"/>
      <c r="K467" s="264"/>
      <c r="L467" s="264"/>
      <c r="M467" s="265"/>
      <c r="N467" s="266"/>
      <c r="O467" s="267"/>
      <c r="P467" s="267"/>
    </row>
    <row r="468" spans="1:16" x14ac:dyDescent="0.2">
      <c r="A468" s="260"/>
      <c r="B468" s="261"/>
      <c r="C468" s="262"/>
      <c r="D468" s="262"/>
      <c r="E468" s="262"/>
      <c r="F468" s="262"/>
      <c r="G468" s="262"/>
      <c r="H468" s="263"/>
      <c r="I468" s="262"/>
      <c r="J468" s="264"/>
      <c r="K468" s="264"/>
      <c r="L468" s="264"/>
      <c r="M468" s="265"/>
      <c r="N468" s="266"/>
      <c r="O468" s="267"/>
      <c r="P468" s="267"/>
    </row>
    <row r="469" spans="1:16" x14ac:dyDescent="0.2">
      <c r="A469" s="260"/>
      <c r="B469" s="261"/>
      <c r="C469" s="262"/>
      <c r="D469" s="262"/>
      <c r="E469" s="262"/>
      <c r="F469" s="262"/>
      <c r="G469" s="262"/>
      <c r="H469" s="263"/>
      <c r="I469" s="262"/>
      <c r="J469" s="264"/>
      <c r="K469" s="264"/>
      <c r="L469" s="264"/>
      <c r="M469" s="265"/>
      <c r="N469" s="266"/>
      <c r="O469" s="267"/>
      <c r="P469" s="267"/>
    </row>
    <row r="470" spans="1:16" x14ac:dyDescent="0.2">
      <c r="A470" s="260"/>
      <c r="B470" s="261"/>
      <c r="C470" s="262"/>
      <c r="D470" s="262"/>
      <c r="E470" s="262"/>
      <c r="F470" s="262"/>
      <c r="G470" s="262"/>
      <c r="H470" s="263"/>
      <c r="I470" s="262"/>
      <c r="J470" s="264"/>
      <c r="K470" s="264"/>
      <c r="L470" s="264"/>
      <c r="M470" s="265"/>
      <c r="N470" s="266"/>
      <c r="O470" s="267"/>
      <c r="P470" s="267"/>
    </row>
    <row r="471" spans="1:16" x14ac:dyDescent="0.2">
      <c r="A471" s="260"/>
      <c r="B471" s="261"/>
      <c r="C471" s="262"/>
      <c r="D471" s="262"/>
      <c r="E471" s="262"/>
      <c r="F471" s="262"/>
      <c r="G471" s="262"/>
      <c r="H471" s="263"/>
      <c r="I471" s="262"/>
      <c r="J471" s="264"/>
      <c r="K471" s="264"/>
      <c r="L471" s="264"/>
      <c r="M471" s="265"/>
      <c r="N471" s="266"/>
      <c r="O471" s="267"/>
      <c r="P471" s="267"/>
    </row>
    <row r="472" spans="1:16" x14ac:dyDescent="0.2">
      <c r="A472" s="260"/>
      <c r="B472" s="261"/>
      <c r="C472" s="262"/>
      <c r="D472" s="262"/>
      <c r="E472" s="262"/>
      <c r="F472" s="262"/>
      <c r="G472" s="262"/>
      <c r="H472" s="263"/>
      <c r="I472" s="262"/>
      <c r="J472" s="264"/>
      <c r="K472" s="264"/>
      <c r="L472" s="264"/>
      <c r="M472" s="265"/>
      <c r="N472" s="266"/>
      <c r="O472" s="267"/>
      <c r="P472" s="267"/>
    </row>
    <row r="473" spans="1:16" x14ac:dyDescent="0.2">
      <c r="A473" s="260"/>
      <c r="B473" s="261"/>
      <c r="C473" s="262"/>
      <c r="D473" s="262"/>
      <c r="E473" s="262"/>
      <c r="F473" s="262"/>
      <c r="G473" s="262"/>
      <c r="H473" s="263"/>
      <c r="I473" s="262"/>
      <c r="J473" s="264"/>
      <c r="K473" s="264"/>
      <c r="L473" s="264"/>
      <c r="M473" s="265"/>
      <c r="N473" s="266"/>
      <c r="O473" s="267"/>
      <c r="P473" s="267"/>
    </row>
    <row r="474" spans="1:16" x14ac:dyDescent="0.2">
      <c r="A474" s="260"/>
      <c r="B474" s="261"/>
      <c r="C474" s="262"/>
      <c r="D474" s="262"/>
      <c r="E474" s="262"/>
      <c r="F474" s="262"/>
      <c r="G474" s="262"/>
      <c r="H474" s="263"/>
      <c r="I474" s="262"/>
      <c r="J474" s="264"/>
      <c r="K474" s="264"/>
      <c r="L474" s="264"/>
      <c r="M474" s="265"/>
      <c r="N474" s="266"/>
      <c r="O474" s="267"/>
      <c r="P474" s="267"/>
    </row>
    <row r="475" spans="1:16" x14ac:dyDescent="0.2">
      <c r="A475" s="260"/>
      <c r="B475" s="261"/>
      <c r="C475" s="262"/>
      <c r="D475" s="262"/>
      <c r="E475" s="262"/>
      <c r="F475" s="262"/>
      <c r="G475" s="262"/>
      <c r="H475" s="263"/>
      <c r="I475" s="262"/>
      <c r="J475" s="264"/>
      <c r="K475" s="264"/>
      <c r="L475" s="264"/>
      <c r="M475" s="265"/>
      <c r="N475" s="266"/>
      <c r="O475" s="267"/>
      <c r="P475" s="267"/>
    </row>
    <row r="476" spans="1:16" x14ac:dyDescent="0.2">
      <c r="A476" s="260"/>
      <c r="B476" s="261"/>
      <c r="C476" s="262"/>
      <c r="D476" s="262"/>
      <c r="E476" s="262"/>
      <c r="F476" s="262"/>
      <c r="G476" s="262"/>
      <c r="H476" s="263"/>
      <c r="I476" s="262"/>
      <c r="J476" s="264"/>
      <c r="K476" s="264"/>
      <c r="L476" s="264"/>
      <c r="M476" s="265"/>
      <c r="N476" s="266"/>
      <c r="O476" s="267"/>
      <c r="P476" s="267"/>
    </row>
    <row r="477" spans="1:16" x14ac:dyDescent="0.2">
      <c r="A477" s="260"/>
      <c r="B477" s="261"/>
      <c r="C477" s="262"/>
      <c r="D477" s="262"/>
      <c r="E477" s="262"/>
      <c r="F477" s="262"/>
      <c r="G477" s="262"/>
      <c r="H477" s="263"/>
      <c r="I477" s="262"/>
      <c r="J477" s="264"/>
      <c r="K477" s="264"/>
      <c r="L477" s="264"/>
      <c r="M477" s="265"/>
      <c r="N477" s="266"/>
      <c r="O477" s="267"/>
      <c r="P477" s="267"/>
    </row>
    <row r="478" spans="1:16" x14ac:dyDescent="0.2">
      <c r="A478" s="260"/>
      <c r="B478" s="261"/>
      <c r="C478" s="262"/>
      <c r="D478" s="262"/>
      <c r="E478" s="262"/>
      <c r="F478" s="262"/>
      <c r="G478" s="262"/>
      <c r="H478" s="263"/>
      <c r="I478" s="262"/>
      <c r="J478" s="264"/>
      <c r="K478" s="264"/>
      <c r="L478" s="264"/>
      <c r="M478" s="265"/>
      <c r="N478" s="266"/>
      <c r="O478" s="267"/>
      <c r="P478" s="267"/>
    </row>
    <row r="479" spans="1:16" x14ac:dyDescent="0.2">
      <c r="A479" s="260"/>
      <c r="B479" s="261"/>
      <c r="C479" s="262"/>
      <c r="D479" s="262"/>
      <c r="E479" s="262"/>
      <c r="F479" s="262"/>
      <c r="G479" s="262"/>
      <c r="H479" s="263"/>
      <c r="I479" s="262"/>
      <c r="J479" s="264"/>
      <c r="K479" s="264"/>
      <c r="L479" s="264"/>
      <c r="M479" s="265"/>
      <c r="N479" s="266"/>
      <c r="O479" s="267"/>
      <c r="P479" s="267"/>
    </row>
  </sheetData>
  <conditionalFormatting sqref="A1:P10001">
    <cfRule type="expression" dxfId="85" priority="1">
      <formula>($D2&lt;&gt;$D1)</formula>
    </cfRule>
    <cfRule type="expression" dxfId="84" priority="2">
      <formula>($A2&lt;&gt;$A1)</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4D7CC-9206-4EF6-8D86-F94121E82424}">
  <sheetPr codeName="Sheet3">
    <tabColor rgb="FF3366CC"/>
  </sheetPr>
  <dimension ref="A1:T483"/>
  <sheetViews>
    <sheetView tabSelected="1" workbookViewId="0">
      <selection activeCell="J5" sqref="J2:J5"/>
    </sheetView>
  </sheetViews>
  <sheetFormatPr defaultColWidth="9.140625" defaultRowHeight="11.25" outlineLevelCol="1" x14ac:dyDescent="0.2"/>
  <cols>
    <col min="1" max="1" width="14.7109375" style="251" customWidth="1"/>
    <col min="2" max="3" width="14.7109375" style="251" hidden="1" customWidth="1" outlineLevel="1"/>
    <col min="4" max="4" width="16.140625" style="251" bestFit="1" customWidth="1" collapsed="1"/>
    <col min="5" max="16" width="14.7109375" style="251" customWidth="1"/>
    <col min="17" max="17" width="10.85546875" style="251" bestFit="1" customWidth="1"/>
    <col min="18" max="18" width="9.140625" style="251"/>
    <col min="19" max="19" width="10.85546875" style="251" bestFit="1" customWidth="1"/>
    <col min="20" max="20" width="10.42578125" style="251" bestFit="1" customWidth="1"/>
    <col min="21" max="16384" width="9.140625" style="251"/>
  </cols>
  <sheetData>
    <row r="1" spans="1:16" ht="22.5" x14ac:dyDescent="0.2">
      <c r="A1" s="470" t="s">
        <v>330</v>
      </c>
      <c r="B1" s="470" t="s">
        <v>331</v>
      </c>
      <c r="C1" s="471" t="s">
        <v>332</v>
      </c>
      <c r="D1" s="471" t="s">
        <v>333</v>
      </c>
      <c r="E1" s="471" t="s">
        <v>334</v>
      </c>
      <c r="F1" s="471" t="s">
        <v>335</v>
      </c>
      <c r="G1" s="471" t="s">
        <v>336</v>
      </c>
      <c r="H1" s="471" t="s">
        <v>337</v>
      </c>
      <c r="I1" s="471" t="s">
        <v>338</v>
      </c>
      <c r="J1" s="471" t="s">
        <v>339</v>
      </c>
      <c r="K1" s="471" t="s">
        <v>340</v>
      </c>
      <c r="L1" s="471" t="s">
        <v>341</v>
      </c>
      <c r="M1" s="471" t="s">
        <v>342</v>
      </c>
      <c r="N1" s="471" t="s">
        <v>343</v>
      </c>
      <c r="O1" s="471" t="s">
        <v>344</v>
      </c>
      <c r="P1" s="471" t="s">
        <v>345</v>
      </c>
    </row>
    <row r="2" spans="1:16" x14ac:dyDescent="0.2">
      <c r="A2" s="252">
        <f t="shared" ref="A2:A21" ca="1" si="0">+TODAY()</f>
        <v>44350</v>
      </c>
      <c r="B2" s="253" t="s">
        <v>849</v>
      </c>
      <c r="C2" s="254" t="s">
        <v>347</v>
      </c>
      <c r="D2" s="254" t="s">
        <v>348</v>
      </c>
      <c r="E2" s="254" t="s">
        <v>353</v>
      </c>
      <c r="F2" s="254">
        <v>2022</v>
      </c>
      <c r="G2" s="254" t="s">
        <v>355</v>
      </c>
      <c r="H2" s="255">
        <f>60000/3</f>
        <v>20000</v>
      </c>
      <c r="I2" s="254" t="s">
        <v>351</v>
      </c>
      <c r="J2" s="256">
        <v>55</v>
      </c>
      <c r="K2" s="256">
        <f>+J2+10</f>
        <v>65</v>
      </c>
      <c r="L2" s="256">
        <v>0</v>
      </c>
      <c r="M2" s="257">
        <f t="shared" ref="M2:M74" si="1">+EOMONTH(LEFT($G2,FIND(" -",$G2)-1)&amp;"-"&amp;$F2,IF($C2="Oil",0,0))</f>
        <v>44592</v>
      </c>
      <c r="N2" s="258">
        <f t="shared" ref="N2:N74" si="2">+EOMONTH(RIGHT($G2,FIND("- ",$G2)-2)&amp;"-"&amp;$F2,IF($C2="Oil",0,0))</f>
        <v>44651</v>
      </c>
      <c r="O2" s="259">
        <f t="shared" ref="O2:O74" si="3">+ROUND((N2-M2)/30.4+1,0)</f>
        <v>3</v>
      </c>
      <c r="P2" s="259">
        <f t="shared" ref="P2:P74" si="4">+O2*H2</f>
        <v>60000</v>
      </c>
    </row>
    <row r="3" spans="1:16" x14ac:dyDescent="0.2">
      <c r="A3" s="814">
        <f t="shared" ca="1" si="0"/>
        <v>44350</v>
      </c>
      <c r="B3" s="253" t="s">
        <v>849</v>
      </c>
      <c r="C3" s="254" t="s">
        <v>347</v>
      </c>
      <c r="D3" s="254" t="s">
        <v>348</v>
      </c>
      <c r="E3" s="254" t="s">
        <v>353</v>
      </c>
      <c r="F3" s="254">
        <v>2022</v>
      </c>
      <c r="G3" s="254" t="s">
        <v>358</v>
      </c>
      <c r="H3" s="255">
        <f>134000/3</f>
        <v>44666.666666666664</v>
      </c>
      <c r="I3" s="254" t="s">
        <v>351</v>
      </c>
      <c r="J3" s="256">
        <v>55</v>
      </c>
      <c r="K3" s="256">
        <f>+J3+10</f>
        <v>65</v>
      </c>
      <c r="L3" s="256">
        <v>0</v>
      </c>
      <c r="M3" s="815">
        <f t="shared" si="1"/>
        <v>44681</v>
      </c>
      <c r="N3" s="258">
        <f t="shared" si="2"/>
        <v>44742</v>
      </c>
      <c r="O3" s="816">
        <f t="shared" ref="O3" si="5">+ROUND((N3-M3)/30.4+1,0)</f>
        <v>3</v>
      </c>
      <c r="P3" s="816">
        <f t="shared" ref="P3" si="6">+O3*H3</f>
        <v>134000</v>
      </c>
    </row>
    <row r="4" spans="1:16" x14ac:dyDescent="0.2">
      <c r="A4" s="814">
        <f t="shared" ca="1" si="0"/>
        <v>44350</v>
      </c>
      <c r="B4" s="253" t="s">
        <v>849</v>
      </c>
      <c r="C4" s="254" t="s">
        <v>347</v>
      </c>
      <c r="D4" s="254" t="s">
        <v>348</v>
      </c>
      <c r="E4" s="254" t="s">
        <v>353</v>
      </c>
      <c r="F4" s="254">
        <v>2022</v>
      </c>
      <c r="G4" s="254" t="s">
        <v>357</v>
      </c>
      <c r="H4" s="255">
        <f>116000/3</f>
        <v>38666.666666666664</v>
      </c>
      <c r="I4" s="254" t="s">
        <v>351</v>
      </c>
      <c r="J4" s="256">
        <v>55</v>
      </c>
      <c r="K4" s="256">
        <f t="shared" ref="K4" si="7">+J4+10</f>
        <v>65</v>
      </c>
      <c r="L4" s="256">
        <v>0</v>
      </c>
      <c r="M4" s="815">
        <f t="shared" si="1"/>
        <v>44773</v>
      </c>
      <c r="N4" s="258">
        <f t="shared" si="2"/>
        <v>44834</v>
      </c>
      <c r="O4" s="816">
        <f t="shared" ref="O4" si="8">+ROUND((N4-M4)/30.4+1,0)</f>
        <v>3</v>
      </c>
      <c r="P4" s="816">
        <f t="shared" ref="P4" si="9">+O4*H4</f>
        <v>116000</v>
      </c>
    </row>
    <row r="5" spans="1:16" x14ac:dyDescent="0.2">
      <c r="A5" s="252">
        <f t="shared" ca="1" si="0"/>
        <v>44350</v>
      </c>
      <c r="B5" s="253" t="s">
        <v>849</v>
      </c>
      <c r="C5" s="254" t="s">
        <v>347</v>
      </c>
      <c r="D5" s="254" t="s">
        <v>348</v>
      </c>
      <c r="E5" s="254" t="s">
        <v>353</v>
      </c>
      <c r="F5" s="254">
        <v>2022</v>
      </c>
      <c r="G5" s="254" t="s">
        <v>363</v>
      </c>
      <c r="H5" s="255">
        <f>97000/3</f>
        <v>32333.333333333332</v>
      </c>
      <c r="I5" s="254" t="s">
        <v>351</v>
      </c>
      <c r="J5" s="256">
        <v>55</v>
      </c>
      <c r="K5" s="256">
        <f>+J5+10</f>
        <v>65</v>
      </c>
      <c r="L5" s="256">
        <v>0</v>
      </c>
      <c r="M5" s="257">
        <f t="shared" si="1"/>
        <v>44865</v>
      </c>
      <c r="N5" s="258">
        <f t="shared" si="2"/>
        <v>44926</v>
      </c>
      <c r="O5" s="259">
        <f t="shared" si="3"/>
        <v>3</v>
      </c>
      <c r="P5" s="259">
        <f t="shared" si="4"/>
        <v>97000</v>
      </c>
    </row>
    <row r="6" spans="1:16" x14ac:dyDescent="0.2">
      <c r="A6" s="252">
        <f t="shared" ca="1" si="0"/>
        <v>44350</v>
      </c>
      <c r="B6" s="253" t="s">
        <v>849</v>
      </c>
      <c r="C6" s="254" t="s">
        <v>377</v>
      </c>
      <c r="D6" s="254" t="s">
        <v>381</v>
      </c>
      <c r="E6" s="254" t="s">
        <v>353</v>
      </c>
      <c r="F6" s="254">
        <v>2022</v>
      </c>
      <c r="G6" s="254" t="s">
        <v>355</v>
      </c>
      <c r="H6" s="255">
        <v>0</v>
      </c>
      <c r="I6" s="254" t="s">
        <v>379</v>
      </c>
      <c r="J6" s="256">
        <v>2.75</v>
      </c>
      <c r="K6" s="256">
        <v>4</v>
      </c>
      <c r="L6" s="256">
        <v>0</v>
      </c>
      <c r="M6" s="257">
        <f t="shared" si="1"/>
        <v>44592</v>
      </c>
      <c r="N6" s="258">
        <f t="shared" si="2"/>
        <v>44651</v>
      </c>
      <c r="O6" s="259">
        <f t="shared" si="3"/>
        <v>3</v>
      </c>
      <c r="P6" s="259">
        <f t="shared" si="4"/>
        <v>0</v>
      </c>
    </row>
    <row r="7" spans="1:16" x14ac:dyDescent="0.2">
      <c r="A7" s="814">
        <f t="shared" ca="1" si="0"/>
        <v>44350</v>
      </c>
      <c r="B7" s="253" t="s">
        <v>849</v>
      </c>
      <c r="C7" s="254" t="s">
        <v>377</v>
      </c>
      <c r="D7" s="254" t="s">
        <v>381</v>
      </c>
      <c r="E7" s="254" t="s">
        <v>353</v>
      </c>
      <c r="F7" s="254">
        <v>2022</v>
      </c>
      <c r="G7" s="254" t="s">
        <v>358</v>
      </c>
      <c r="H7" s="255">
        <v>0</v>
      </c>
      <c r="I7" s="254" t="s">
        <v>379</v>
      </c>
      <c r="J7" s="256">
        <v>2.75</v>
      </c>
      <c r="K7" s="256">
        <v>4</v>
      </c>
      <c r="L7" s="256">
        <v>0</v>
      </c>
      <c r="M7" s="815">
        <f t="shared" si="1"/>
        <v>44681</v>
      </c>
      <c r="N7" s="258">
        <f t="shared" si="2"/>
        <v>44742</v>
      </c>
      <c r="O7" s="816">
        <f t="shared" ref="O7:O8" si="10">+ROUND((N7-M7)/30.4+1,0)</f>
        <v>3</v>
      </c>
      <c r="P7" s="816">
        <f t="shared" ref="P7:P8" si="11">+O7*H7</f>
        <v>0</v>
      </c>
    </row>
    <row r="8" spans="1:16" x14ac:dyDescent="0.2">
      <c r="A8" s="814">
        <f t="shared" ca="1" si="0"/>
        <v>44350</v>
      </c>
      <c r="B8" s="253" t="s">
        <v>849</v>
      </c>
      <c r="C8" s="254" t="s">
        <v>377</v>
      </c>
      <c r="D8" s="254" t="s">
        <v>381</v>
      </c>
      <c r="E8" s="254" t="s">
        <v>353</v>
      </c>
      <c r="F8" s="254">
        <v>2022</v>
      </c>
      <c r="G8" s="254" t="s">
        <v>357</v>
      </c>
      <c r="H8" s="255">
        <v>0</v>
      </c>
      <c r="I8" s="254" t="s">
        <v>379</v>
      </c>
      <c r="J8" s="256">
        <v>2.75</v>
      </c>
      <c r="K8" s="256">
        <v>4</v>
      </c>
      <c r="L8" s="256">
        <v>0</v>
      </c>
      <c r="M8" s="815">
        <f t="shared" si="1"/>
        <v>44773</v>
      </c>
      <c r="N8" s="258">
        <f t="shared" si="2"/>
        <v>44834</v>
      </c>
      <c r="O8" s="816">
        <f t="shared" si="10"/>
        <v>3</v>
      </c>
      <c r="P8" s="816">
        <f t="shared" si="11"/>
        <v>0</v>
      </c>
    </row>
    <row r="9" spans="1:16" x14ac:dyDescent="0.2">
      <c r="A9" s="252">
        <f t="shared" ca="1" si="0"/>
        <v>44350</v>
      </c>
      <c r="B9" s="253" t="s">
        <v>849</v>
      </c>
      <c r="C9" s="254" t="s">
        <v>377</v>
      </c>
      <c r="D9" s="254" t="s">
        <v>381</v>
      </c>
      <c r="E9" s="254" t="s">
        <v>353</v>
      </c>
      <c r="F9" s="254">
        <v>2022</v>
      </c>
      <c r="G9" s="254" t="s">
        <v>363</v>
      </c>
      <c r="H9" s="255">
        <v>0</v>
      </c>
      <c r="I9" s="254" t="s">
        <v>379</v>
      </c>
      <c r="J9" s="256">
        <v>2.75</v>
      </c>
      <c r="K9" s="256">
        <v>3.5</v>
      </c>
      <c r="L9" s="256">
        <v>0</v>
      </c>
      <c r="M9" s="257">
        <f t="shared" si="1"/>
        <v>44865</v>
      </c>
      <c r="N9" s="258">
        <f t="shared" si="2"/>
        <v>44926</v>
      </c>
      <c r="O9" s="259">
        <f t="shared" si="3"/>
        <v>3</v>
      </c>
      <c r="P9" s="259">
        <f t="shared" si="4"/>
        <v>0</v>
      </c>
    </row>
    <row r="10" spans="1:16" x14ac:dyDescent="0.2">
      <c r="A10" s="252">
        <f t="shared" ca="1" si="0"/>
        <v>44350</v>
      </c>
      <c r="B10" s="253" t="s">
        <v>849</v>
      </c>
      <c r="C10" s="254" t="s">
        <v>377</v>
      </c>
      <c r="D10" s="254" t="s">
        <v>378</v>
      </c>
      <c r="E10" s="254" t="s">
        <v>349</v>
      </c>
      <c r="F10" s="254">
        <v>2023</v>
      </c>
      <c r="G10" s="254" t="s">
        <v>350</v>
      </c>
      <c r="H10" s="255">
        <v>0</v>
      </c>
      <c r="I10" s="254" t="s">
        <v>379</v>
      </c>
      <c r="J10" s="256">
        <v>-0.2</v>
      </c>
      <c r="K10" s="256">
        <v>0</v>
      </c>
      <c r="L10" s="256">
        <v>0</v>
      </c>
      <c r="M10" s="257">
        <f t="shared" si="1"/>
        <v>44957</v>
      </c>
      <c r="N10" s="258">
        <f t="shared" si="2"/>
        <v>45291</v>
      </c>
      <c r="O10" s="259">
        <f t="shared" si="3"/>
        <v>12</v>
      </c>
      <c r="P10" s="259">
        <f t="shared" si="4"/>
        <v>0</v>
      </c>
    </row>
    <row r="11" spans="1:16" x14ac:dyDescent="0.2">
      <c r="A11" s="252">
        <f t="shared" ca="1" si="0"/>
        <v>44350</v>
      </c>
      <c r="B11" s="253" t="s">
        <v>849</v>
      </c>
      <c r="C11" s="254" t="s">
        <v>377</v>
      </c>
      <c r="D11" s="254" t="s">
        <v>378</v>
      </c>
      <c r="E11" s="254" t="s">
        <v>349</v>
      </c>
      <c r="F11" s="254">
        <v>2022</v>
      </c>
      <c r="G11" s="254" t="s">
        <v>350</v>
      </c>
      <c r="H11" s="255">
        <v>0</v>
      </c>
      <c r="I11" s="254" t="s">
        <v>379</v>
      </c>
      <c r="J11" s="256">
        <v>-0.25</v>
      </c>
      <c r="K11" s="256">
        <v>0</v>
      </c>
      <c r="L11" s="256">
        <v>0</v>
      </c>
      <c r="M11" s="257">
        <f t="shared" si="1"/>
        <v>44592</v>
      </c>
      <c r="N11" s="258">
        <f t="shared" si="2"/>
        <v>44926</v>
      </c>
      <c r="O11" s="259">
        <f t="shared" si="3"/>
        <v>12</v>
      </c>
      <c r="P11" s="259">
        <f t="shared" si="4"/>
        <v>0</v>
      </c>
    </row>
    <row r="12" spans="1:16" x14ac:dyDescent="0.2">
      <c r="A12" s="252">
        <f t="shared" ca="1" si="0"/>
        <v>44350</v>
      </c>
      <c r="B12" s="253" t="s">
        <v>849</v>
      </c>
      <c r="C12" s="254" t="s">
        <v>360</v>
      </c>
      <c r="D12" s="254" t="s">
        <v>373</v>
      </c>
      <c r="E12" s="254" t="s">
        <v>349</v>
      </c>
      <c r="F12" s="254">
        <v>2023</v>
      </c>
      <c r="G12" s="254" t="s">
        <v>350</v>
      </c>
      <c r="H12" s="255">
        <v>0</v>
      </c>
      <c r="I12" s="254" t="s">
        <v>362</v>
      </c>
      <c r="J12" s="256">
        <v>0.21</v>
      </c>
      <c r="K12" s="256">
        <v>0</v>
      </c>
      <c r="L12" s="256">
        <v>0</v>
      </c>
      <c r="M12" s="257">
        <f t="shared" si="1"/>
        <v>44957</v>
      </c>
      <c r="N12" s="258">
        <f t="shared" si="2"/>
        <v>45291</v>
      </c>
      <c r="O12" s="259">
        <f t="shared" si="3"/>
        <v>12</v>
      </c>
      <c r="P12" s="259">
        <f t="shared" si="4"/>
        <v>0</v>
      </c>
    </row>
    <row r="13" spans="1:16" x14ac:dyDescent="0.2">
      <c r="A13" s="252">
        <f t="shared" ca="1" si="0"/>
        <v>44350</v>
      </c>
      <c r="B13" s="253" t="s">
        <v>849</v>
      </c>
      <c r="C13" s="254" t="s">
        <v>360</v>
      </c>
      <c r="D13" s="254" t="s">
        <v>373</v>
      </c>
      <c r="E13" s="254" t="s">
        <v>349</v>
      </c>
      <c r="F13" s="254">
        <v>2022</v>
      </c>
      <c r="G13" s="254" t="s">
        <v>350</v>
      </c>
      <c r="H13" s="255">
        <v>0</v>
      </c>
      <c r="I13" s="254" t="s">
        <v>362</v>
      </c>
      <c r="J13" s="256">
        <v>0.22</v>
      </c>
      <c r="K13" s="256">
        <v>0</v>
      </c>
      <c r="L13" s="256">
        <v>0</v>
      </c>
      <c r="M13" s="257">
        <f t="shared" si="1"/>
        <v>44592</v>
      </c>
      <c r="N13" s="258">
        <f t="shared" si="2"/>
        <v>44926</v>
      </c>
      <c r="O13" s="259">
        <f t="shared" si="3"/>
        <v>12</v>
      </c>
      <c r="P13" s="259">
        <f t="shared" si="4"/>
        <v>0</v>
      </c>
    </row>
    <row r="14" spans="1:16" x14ac:dyDescent="0.2">
      <c r="A14" s="252">
        <f t="shared" ca="1" si="0"/>
        <v>44350</v>
      </c>
      <c r="B14" s="253" t="s">
        <v>849</v>
      </c>
      <c r="C14" s="254" t="s">
        <v>360</v>
      </c>
      <c r="D14" s="254" t="s">
        <v>364</v>
      </c>
      <c r="E14" s="254" t="s">
        <v>349</v>
      </c>
      <c r="F14" s="254">
        <v>2023</v>
      </c>
      <c r="G14" s="254" t="s">
        <v>350</v>
      </c>
      <c r="H14" s="255">
        <v>0</v>
      </c>
      <c r="I14" s="254" t="s">
        <v>362</v>
      </c>
      <c r="J14" s="256">
        <v>0.64</v>
      </c>
      <c r="K14" s="256">
        <v>0</v>
      </c>
      <c r="L14" s="256">
        <v>0</v>
      </c>
      <c r="M14" s="257">
        <f t="shared" si="1"/>
        <v>44957</v>
      </c>
      <c r="N14" s="258">
        <f t="shared" si="2"/>
        <v>45291</v>
      </c>
      <c r="O14" s="259">
        <f t="shared" si="3"/>
        <v>12</v>
      </c>
      <c r="P14" s="259">
        <f t="shared" si="4"/>
        <v>0</v>
      </c>
    </row>
    <row r="15" spans="1:16" x14ac:dyDescent="0.2">
      <c r="A15" s="252">
        <f t="shared" ca="1" si="0"/>
        <v>44350</v>
      </c>
      <c r="B15" s="253" t="s">
        <v>849</v>
      </c>
      <c r="C15" s="254" t="s">
        <v>360</v>
      </c>
      <c r="D15" s="254" t="s">
        <v>364</v>
      </c>
      <c r="E15" s="254" t="s">
        <v>349</v>
      </c>
      <c r="F15" s="254">
        <v>2022</v>
      </c>
      <c r="G15" s="254" t="s">
        <v>350</v>
      </c>
      <c r="H15" s="255">
        <v>0</v>
      </c>
      <c r="I15" s="254" t="s">
        <v>362</v>
      </c>
      <c r="J15" s="256">
        <v>0.65</v>
      </c>
      <c r="K15" s="256">
        <v>0</v>
      </c>
      <c r="L15" s="256">
        <v>0</v>
      </c>
      <c r="M15" s="257">
        <f t="shared" si="1"/>
        <v>44592</v>
      </c>
      <c r="N15" s="258">
        <f t="shared" si="2"/>
        <v>44926</v>
      </c>
      <c r="O15" s="259">
        <f t="shared" si="3"/>
        <v>12</v>
      </c>
      <c r="P15" s="259">
        <f t="shared" si="4"/>
        <v>0</v>
      </c>
    </row>
    <row r="16" spans="1:16" x14ac:dyDescent="0.2">
      <c r="A16" s="252">
        <f t="shared" ca="1" si="0"/>
        <v>44350</v>
      </c>
      <c r="B16" s="253" t="s">
        <v>849</v>
      </c>
      <c r="C16" s="254" t="s">
        <v>360</v>
      </c>
      <c r="D16" s="254" t="s">
        <v>374</v>
      </c>
      <c r="E16" s="254" t="s">
        <v>349</v>
      </c>
      <c r="F16" s="254">
        <v>2023</v>
      </c>
      <c r="G16" s="254" t="s">
        <v>350</v>
      </c>
      <c r="H16" s="255">
        <v>0</v>
      </c>
      <c r="I16" s="254" t="s">
        <v>362</v>
      </c>
      <c r="J16" s="256">
        <v>0.75</v>
      </c>
      <c r="K16" s="256">
        <v>0</v>
      </c>
      <c r="L16" s="256">
        <v>0</v>
      </c>
      <c r="M16" s="257">
        <f t="shared" si="1"/>
        <v>44957</v>
      </c>
      <c r="N16" s="258">
        <f t="shared" si="2"/>
        <v>45291</v>
      </c>
      <c r="O16" s="259">
        <f t="shared" si="3"/>
        <v>12</v>
      </c>
      <c r="P16" s="259">
        <f t="shared" si="4"/>
        <v>0</v>
      </c>
    </row>
    <row r="17" spans="1:16" x14ac:dyDescent="0.2">
      <c r="A17" s="252">
        <f t="shared" ca="1" si="0"/>
        <v>44350</v>
      </c>
      <c r="B17" s="253" t="s">
        <v>849</v>
      </c>
      <c r="C17" s="254" t="s">
        <v>360</v>
      </c>
      <c r="D17" s="254" t="s">
        <v>374</v>
      </c>
      <c r="E17" s="254" t="s">
        <v>349</v>
      </c>
      <c r="F17" s="254">
        <v>2022</v>
      </c>
      <c r="G17" s="254" t="s">
        <v>350</v>
      </c>
      <c r="H17" s="255">
        <v>0</v>
      </c>
      <c r="I17" s="254" t="s">
        <v>362</v>
      </c>
      <c r="J17" s="256">
        <v>0.75</v>
      </c>
      <c r="K17" s="256">
        <v>0</v>
      </c>
      <c r="L17" s="256">
        <v>0</v>
      </c>
      <c r="M17" s="257">
        <f t="shared" si="1"/>
        <v>44592</v>
      </c>
      <c r="N17" s="258">
        <f t="shared" si="2"/>
        <v>44926</v>
      </c>
      <c r="O17" s="259">
        <f t="shared" si="3"/>
        <v>12</v>
      </c>
      <c r="P17" s="259">
        <f t="shared" si="4"/>
        <v>0</v>
      </c>
    </row>
    <row r="18" spans="1:16" x14ac:dyDescent="0.2">
      <c r="A18" s="252">
        <f t="shared" ca="1" si="0"/>
        <v>44350</v>
      </c>
      <c r="B18" s="253" t="s">
        <v>849</v>
      </c>
      <c r="C18" s="254" t="s">
        <v>360</v>
      </c>
      <c r="D18" s="254" t="s">
        <v>375</v>
      </c>
      <c r="E18" s="254" t="s">
        <v>349</v>
      </c>
      <c r="F18" s="254">
        <v>2023</v>
      </c>
      <c r="G18" s="254" t="s">
        <v>350</v>
      </c>
      <c r="H18" s="255">
        <v>0</v>
      </c>
      <c r="I18" s="254" t="s">
        <v>362</v>
      </c>
      <c r="J18" s="256">
        <v>0.75</v>
      </c>
      <c r="K18" s="256">
        <v>0</v>
      </c>
      <c r="L18" s="256">
        <v>0</v>
      </c>
      <c r="M18" s="257">
        <f t="shared" si="1"/>
        <v>44957</v>
      </c>
      <c r="N18" s="258">
        <f t="shared" si="2"/>
        <v>45291</v>
      </c>
      <c r="O18" s="259">
        <f t="shared" si="3"/>
        <v>12</v>
      </c>
      <c r="P18" s="259">
        <f t="shared" si="4"/>
        <v>0</v>
      </c>
    </row>
    <row r="19" spans="1:16" x14ac:dyDescent="0.2">
      <c r="A19" s="252">
        <f t="shared" ca="1" si="0"/>
        <v>44350</v>
      </c>
      <c r="B19" s="253" t="s">
        <v>849</v>
      </c>
      <c r="C19" s="254" t="s">
        <v>360</v>
      </c>
      <c r="D19" s="254" t="s">
        <v>375</v>
      </c>
      <c r="E19" s="254" t="s">
        <v>349</v>
      </c>
      <c r="F19" s="254">
        <v>2022</v>
      </c>
      <c r="G19" s="254" t="s">
        <v>350</v>
      </c>
      <c r="H19" s="255">
        <v>0</v>
      </c>
      <c r="I19" s="254" t="s">
        <v>362</v>
      </c>
      <c r="J19" s="256">
        <v>0.75</v>
      </c>
      <c r="K19" s="256">
        <v>0</v>
      </c>
      <c r="L19" s="256">
        <v>0</v>
      </c>
      <c r="M19" s="257">
        <f t="shared" si="1"/>
        <v>44592</v>
      </c>
      <c r="N19" s="258">
        <f t="shared" si="2"/>
        <v>44926</v>
      </c>
      <c r="O19" s="259">
        <f t="shared" si="3"/>
        <v>12</v>
      </c>
      <c r="P19" s="259">
        <f t="shared" si="4"/>
        <v>0</v>
      </c>
    </row>
    <row r="20" spans="1:16" x14ac:dyDescent="0.2">
      <c r="A20" s="252">
        <f t="shared" ca="1" si="0"/>
        <v>44350</v>
      </c>
      <c r="B20" s="253" t="s">
        <v>849</v>
      </c>
      <c r="C20" s="254" t="s">
        <v>360</v>
      </c>
      <c r="D20" s="254" t="s">
        <v>361</v>
      </c>
      <c r="E20" s="254" t="s">
        <v>349</v>
      </c>
      <c r="F20" s="254">
        <v>2023</v>
      </c>
      <c r="G20" s="254" t="s">
        <v>350</v>
      </c>
      <c r="H20" s="255">
        <v>0</v>
      </c>
      <c r="I20" s="254" t="s">
        <v>362</v>
      </c>
      <c r="J20" s="256">
        <v>1.1000000000000001</v>
      </c>
      <c r="K20" s="256">
        <v>0</v>
      </c>
      <c r="L20" s="256">
        <v>0</v>
      </c>
      <c r="M20" s="257">
        <f t="shared" si="1"/>
        <v>44957</v>
      </c>
      <c r="N20" s="258">
        <f t="shared" si="2"/>
        <v>45291</v>
      </c>
      <c r="O20" s="259">
        <f t="shared" si="3"/>
        <v>12</v>
      </c>
      <c r="P20" s="259">
        <f t="shared" si="4"/>
        <v>0</v>
      </c>
    </row>
    <row r="21" spans="1:16" x14ac:dyDescent="0.2">
      <c r="A21" s="252">
        <f t="shared" ca="1" si="0"/>
        <v>44350</v>
      </c>
      <c r="B21" s="253" t="s">
        <v>849</v>
      </c>
      <c r="C21" s="254" t="s">
        <v>360</v>
      </c>
      <c r="D21" s="254" t="s">
        <v>361</v>
      </c>
      <c r="E21" s="254" t="s">
        <v>349</v>
      </c>
      <c r="F21" s="254">
        <v>2022</v>
      </c>
      <c r="G21" s="254" t="s">
        <v>350</v>
      </c>
      <c r="H21" s="255">
        <v>0</v>
      </c>
      <c r="I21" s="254" t="s">
        <v>362</v>
      </c>
      <c r="J21" s="256">
        <v>1.1000000000000001</v>
      </c>
      <c r="K21" s="256">
        <v>0</v>
      </c>
      <c r="L21" s="256">
        <v>0</v>
      </c>
      <c r="M21" s="257">
        <f t="shared" si="1"/>
        <v>44592</v>
      </c>
      <c r="N21" s="258">
        <f t="shared" si="2"/>
        <v>44926</v>
      </c>
      <c r="O21" s="259">
        <f t="shared" si="3"/>
        <v>12</v>
      </c>
      <c r="P21" s="259">
        <f t="shared" si="4"/>
        <v>0</v>
      </c>
    </row>
    <row r="22" spans="1:16" x14ac:dyDescent="0.2">
      <c r="A22" s="661">
        <v>44327</v>
      </c>
      <c r="B22" s="261" t="s">
        <v>356</v>
      </c>
      <c r="C22" s="262" t="s">
        <v>347</v>
      </c>
      <c r="D22" s="262" t="s">
        <v>348</v>
      </c>
      <c r="E22" s="262" t="s">
        <v>353</v>
      </c>
      <c r="F22" s="262">
        <v>2023</v>
      </c>
      <c r="G22" s="262" t="s">
        <v>355</v>
      </c>
      <c r="H22" s="263">
        <v>12500</v>
      </c>
      <c r="I22" s="262" t="s">
        <v>351</v>
      </c>
      <c r="J22" s="264">
        <v>55</v>
      </c>
      <c r="K22" s="264">
        <v>59.3</v>
      </c>
      <c r="L22" s="264">
        <v>0</v>
      </c>
      <c r="M22" s="662">
        <f t="shared" si="1"/>
        <v>44957</v>
      </c>
      <c r="N22" s="266">
        <f t="shared" si="2"/>
        <v>45016</v>
      </c>
      <c r="O22" s="663">
        <f t="shared" si="3"/>
        <v>3</v>
      </c>
      <c r="P22" s="663">
        <f t="shared" si="4"/>
        <v>37500</v>
      </c>
    </row>
    <row r="23" spans="1:16" x14ac:dyDescent="0.2">
      <c r="A23" s="661">
        <v>44321</v>
      </c>
      <c r="B23" s="261" t="s">
        <v>346</v>
      </c>
      <c r="C23" s="262" t="s">
        <v>377</v>
      </c>
      <c r="D23" s="262" t="s">
        <v>381</v>
      </c>
      <c r="E23" s="262" t="s">
        <v>353</v>
      </c>
      <c r="F23" s="262">
        <v>2023</v>
      </c>
      <c r="G23" s="262" t="s">
        <v>355</v>
      </c>
      <c r="H23" s="263">
        <v>75000</v>
      </c>
      <c r="I23" s="262" t="s">
        <v>379</v>
      </c>
      <c r="J23" s="264">
        <v>2.25</v>
      </c>
      <c r="K23" s="264">
        <v>4.3</v>
      </c>
      <c r="L23" s="264">
        <v>0</v>
      </c>
      <c r="M23" s="662">
        <f t="shared" si="1"/>
        <v>44957</v>
      </c>
      <c r="N23" s="266">
        <f t="shared" si="2"/>
        <v>45016</v>
      </c>
      <c r="O23" s="663">
        <f t="shared" si="3"/>
        <v>3</v>
      </c>
      <c r="P23" s="663">
        <f t="shared" si="4"/>
        <v>225000</v>
      </c>
    </row>
    <row r="24" spans="1:16" x14ac:dyDescent="0.2">
      <c r="A24" s="661">
        <v>44306</v>
      </c>
      <c r="B24" s="261" t="s">
        <v>346</v>
      </c>
      <c r="C24" s="262" t="s">
        <v>377</v>
      </c>
      <c r="D24" s="262" t="s">
        <v>381</v>
      </c>
      <c r="E24" s="262" t="s">
        <v>353</v>
      </c>
      <c r="F24" s="262">
        <v>2021</v>
      </c>
      <c r="G24" s="262" t="s">
        <v>363</v>
      </c>
      <c r="H24" s="263">
        <v>70000</v>
      </c>
      <c r="I24" s="262" t="s">
        <v>379</v>
      </c>
      <c r="J24" s="264">
        <v>2.5</v>
      </c>
      <c r="K24" s="264">
        <v>3.67</v>
      </c>
      <c r="L24" s="264">
        <v>0</v>
      </c>
      <c r="M24" s="662">
        <f t="shared" si="1"/>
        <v>44500</v>
      </c>
      <c r="N24" s="266">
        <f t="shared" si="2"/>
        <v>44561</v>
      </c>
      <c r="O24" s="663">
        <f t="shared" si="3"/>
        <v>3</v>
      </c>
      <c r="P24" s="663">
        <f t="shared" si="4"/>
        <v>210000</v>
      </c>
    </row>
    <row r="25" spans="1:16" x14ac:dyDescent="0.2">
      <c r="A25" s="661">
        <v>44299</v>
      </c>
      <c r="B25" s="261" t="s">
        <v>354</v>
      </c>
      <c r="C25" s="262" t="s">
        <v>377</v>
      </c>
      <c r="D25" s="262" t="s">
        <v>381</v>
      </c>
      <c r="E25" s="262" t="s">
        <v>353</v>
      </c>
      <c r="F25" s="262">
        <v>2023</v>
      </c>
      <c r="G25" s="262" t="s">
        <v>350</v>
      </c>
      <c r="H25" s="263">
        <v>120000</v>
      </c>
      <c r="I25" s="262" t="s">
        <v>379</v>
      </c>
      <c r="J25" s="264">
        <v>2.25</v>
      </c>
      <c r="K25" s="264">
        <v>2.89</v>
      </c>
      <c r="L25" s="264">
        <v>0</v>
      </c>
      <c r="M25" s="662">
        <f t="shared" si="1"/>
        <v>44957</v>
      </c>
      <c r="N25" s="266">
        <f t="shared" si="2"/>
        <v>45291</v>
      </c>
      <c r="O25" s="663">
        <f t="shared" si="3"/>
        <v>12</v>
      </c>
      <c r="P25" s="663">
        <f t="shared" si="4"/>
        <v>1440000</v>
      </c>
    </row>
    <row r="26" spans="1:16" x14ac:dyDescent="0.2">
      <c r="A26" s="661">
        <v>44299</v>
      </c>
      <c r="B26" s="261" t="s">
        <v>354</v>
      </c>
      <c r="C26" s="262" t="s">
        <v>377</v>
      </c>
      <c r="D26" s="262" t="s">
        <v>381</v>
      </c>
      <c r="E26" s="262" t="s">
        <v>353</v>
      </c>
      <c r="F26" s="262">
        <v>2022</v>
      </c>
      <c r="G26" s="262" t="s">
        <v>352</v>
      </c>
      <c r="H26" s="263">
        <v>280000</v>
      </c>
      <c r="I26" s="262" t="s">
        <v>379</v>
      </c>
      <c r="J26" s="264">
        <v>2.25</v>
      </c>
      <c r="K26" s="264">
        <v>2.9</v>
      </c>
      <c r="L26" s="264">
        <v>0</v>
      </c>
      <c r="M26" s="662">
        <f t="shared" si="1"/>
        <v>44681</v>
      </c>
      <c r="N26" s="266">
        <f t="shared" si="2"/>
        <v>44926</v>
      </c>
      <c r="O26" s="663">
        <f t="shared" si="3"/>
        <v>9</v>
      </c>
      <c r="P26" s="663">
        <f t="shared" si="4"/>
        <v>2520000</v>
      </c>
    </row>
    <row r="27" spans="1:16" x14ac:dyDescent="0.2">
      <c r="A27" s="260">
        <v>44251</v>
      </c>
      <c r="B27" s="261" t="s">
        <v>356</v>
      </c>
      <c r="C27" s="262" t="s">
        <v>347</v>
      </c>
      <c r="D27" s="262" t="s">
        <v>348</v>
      </c>
      <c r="E27" s="262" t="s">
        <v>353</v>
      </c>
      <c r="F27" s="262">
        <v>2022</v>
      </c>
      <c r="G27" s="262" t="s">
        <v>352</v>
      </c>
      <c r="H27" s="263">
        <v>7000</v>
      </c>
      <c r="I27" s="262" t="s">
        <v>351</v>
      </c>
      <c r="J27" s="264">
        <v>45</v>
      </c>
      <c r="K27" s="264">
        <v>63</v>
      </c>
      <c r="L27" s="264">
        <v>0</v>
      </c>
      <c r="M27" s="265">
        <f t="shared" si="1"/>
        <v>44681</v>
      </c>
      <c r="N27" s="266">
        <f t="shared" si="2"/>
        <v>44926</v>
      </c>
      <c r="O27" s="267">
        <f t="shared" si="3"/>
        <v>9</v>
      </c>
      <c r="P27" s="267">
        <f t="shared" si="4"/>
        <v>63000</v>
      </c>
    </row>
    <row r="28" spans="1:16" x14ac:dyDescent="0.2">
      <c r="A28" s="260">
        <v>44245</v>
      </c>
      <c r="B28" s="261" t="s">
        <v>356</v>
      </c>
      <c r="C28" s="262" t="s">
        <v>347</v>
      </c>
      <c r="D28" s="262" t="s">
        <v>348</v>
      </c>
      <c r="E28" s="262" t="s">
        <v>353</v>
      </c>
      <c r="F28" s="262">
        <v>2023</v>
      </c>
      <c r="G28" s="262" t="s">
        <v>350</v>
      </c>
      <c r="H28" s="263">
        <v>5000</v>
      </c>
      <c r="I28" s="262" t="s">
        <v>351</v>
      </c>
      <c r="J28" s="264">
        <v>45</v>
      </c>
      <c r="K28" s="264">
        <v>54.72</v>
      </c>
      <c r="L28" s="264">
        <v>0</v>
      </c>
      <c r="M28" s="265">
        <f t="shared" si="1"/>
        <v>44957</v>
      </c>
      <c r="N28" s="266">
        <f t="shared" si="2"/>
        <v>45291</v>
      </c>
      <c r="O28" s="267">
        <f t="shared" si="3"/>
        <v>12</v>
      </c>
      <c r="P28" s="267">
        <f t="shared" si="4"/>
        <v>60000</v>
      </c>
    </row>
    <row r="29" spans="1:16" x14ac:dyDescent="0.2">
      <c r="A29" s="260">
        <v>44245</v>
      </c>
      <c r="B29" s="261" t="s">
        <v>356</v>
      </c>
      <c r="C29" s="262" t="s">
        <v>347</v>
      </c>
      <c r="D29" s="262" t="s">
        <v>348</v>
      </c>
      <c r="E29" s="262" t="s">
        <v>353</v>
      </c>
      <c r="F29" s="262">
        <v>2022</v>
      </c>
      <c r="G29" s="262" t="s">
        <v>350</v>
      </c>
      <c r="H29" s="263">
        <v>5000</v>
      </c>
      <c r="I29" s="262" t="s">
        <v>351</v>
      </c>
      <c r="J29" s="264">
        <v>45</v>
      </c>
      <c r="K29" s="264">
        <v>59.3</v>
      </c>
      <c r="L29" s="264">
        <v>0</v>
      </c>
      <c r="M29" s="265">
        <f t="shared" si="1"/>
        <v>44592</v>
      </c>
      <c r="N29" s="266">
        <f t="shared" si="2"/>
        <v>44926</v>
      </c>
      <c r="O29" s="267">
        <f t="shared" si="3"/>
        <v>12</v>
      </c>
      <c r="P29" s="267">
        <f t="shared" si="4"/>
        <v>60000</v>
      </c>
    </row>
    <row r="30" spans="1:16" x14ac:dyDescent="0.2">
      <c r="A30" s="260">
        <v>44239</v>
      </c>
      <c r="B30" s="261" t="s">
        <v>354</v>
      </c>
      <c r="C30" s="262" t="s">
        <v>347</v>
      </c>
      <c r="D30" s="262" t="s">
        <v>348</v>
      </c>
      <c r="E30" s="262" t="s">
        <v>349</v>
      </c>
      <c r="F30" s="262">
        <v>2022</v>
      </c>
      <c r="G30" s="262" t="s">
        <v>355</v>
      </c>
      <c r="H30" s="263">
        <v>10000</v>
      </c>
      <c r="I30" s="262" t="s">
        <v>351</v>
      </c>
      <c r="J30" s="264">
        <v>55.05</v>
      </c>
      <c r="K30" s="264">
        <v>0</v>
      </c>
      <c r="L30" s="264">
        <v>0</v>
      </c>
      <c r="M30" s="265">
        <f t="shared" si="1"/>
        <v>44592</v>
      </c>
      <c r="N30" s="266">
        <f t="shared" si="2"/>
        <v>44651</v>
      </c>
      <c r="O30" s="267">
        <f t="shared" si="3"/>
        <v>3</v>
      </c>
      <c r="P30" s="267">
        <f t="shared" si="4"/>
        <v>30000</v>
      </c>
    </row>
    <row r="31" spans="1:16" x14ac:dyDescent="0.2">
      <c r="A31" s="260">
        <v>44239</v>
      </c>
      <c r="B31" s="261" t="s">
        <v>354</v>
      </c>
      <c r="C31" s="262" t="s">
        <v>347</v>
      </c>
      <c r="D31" s="262" t="s">
        <v>348</v>
      </c>
      <c r="E31" s="262" t="s">
        <v>349</v>
      </c>
      <c r="F31" s="262">
        <v>2021</v>
      </c>
      <c r="G31" s="262" t="s">
        <v>359</v>
      </c>
      <c r="H31" s="263">
        <v>5000</v>
      </c>
      <c r="I31" s="262" t="s">
        <v>351</v>
      </c>
      <c r="J31" s="264">
        <v>55.05</v>
      </c>
      <c r="K31" s="264">
        <v>0</v>
      </c>
      <c r="L31" s="264">
        <v>0</v>
      </c>
      <c r="M31" s="265">
        <f t="shared" si="1"/>
        <v>44408</v>
      </c>
      <c r="N31" s="266">
        <f t="shared" si="2"/>
        <v>44561</v>
      </c>
      <c r="O31" s="267">
        <f t="shared" si="3"/>
        <v>6</v>
      </c>
      <c r="P31" s="267">
        <f t="shared" si="4"/>
        <v>30000</v>
      </c>
    </row>
    <row r="32" spans="1:16" x14ac:dyDescent="0.2">
      <c r="A32" s="260">
        <v>44235</v>
      </c>
      <c r="B32" s="261" t="s">
        <v>354</v>
      </c>
      <c r="C32" s="262" t="s">
        <v>377</v>
      </c>
      <c r="D32" s="262" t="s">
        <v>381</v>
      </c>
      <c r="E32" s="262" t="s">
        <v>353</v>
      </c>
      <c r="F32" s="262">
        <v>2022</v>
      </c>
      <c r="G32" s="262" t="s">
        <v>352</v>
      </c>
      <c r="H32" s="263">
        <v>40000</v>
      </c>
      <c r="I32" s="262" t="s">
        <v>379</v>
      </c>
      <c r="J32" s="264">
        <v>2.25</v>
      </c>
      <c r="K32" s="264">
        <v>2.875</v>
      </c>
      <c r="L32" s="264">
        <v>0</v>
      </c>
      <c r="M32" s="265">
        <f t="shared" si="1"/>
        <v>44681</v>
      </c>
      <c r="N32" s="266">
        <f t="shared" si="2"/>
        <v>44926</v>
      </c>
      <c r="O32" s="267">
        <f t="shared" si="3"/>
        <v>9</v>
      </c>
      <c r="P32" s="267">
        <f t="shared" si="4"/>
        <v>360000</v>
      </c>
    </row>
    <row r="33" spans="1:16" x14ac:dyDescent="0.2">
      <c r="A33" s="260">
        <v>44235</v>
      </c>
      <c r="B33" s="261" t="s">
        <v>354</v>
      </c>
      <c r="C33" s="262" t="s">
        <v>377</v>
      </c>
      <c r="D33" s="262" t="s">
        <v>381</v>
      </c>
      <c r="E33" s="262" t="s">
        <v>353</v>
      </c>
      <c r="F33" s="262">
        <v>2023</v>
      </c>
      <c r="G33" s="262" t="s">
        <v>350</v>
      </c>
      <c r="H33" s="263">
        <v>40000</v>
      </c>
      <c r="I33" s="262" t="s">
        <v>379</v>
      </c>
      <c r="J33" s="264">
        <v>2.25</v>
      </c>
      <c r="K33" s="264">
        <v>2.84</v>
      </c>
      <c r="L33" s="264">
        <v>0</v>
      </c>
      <c r="M33" s="265">
        <f t="shared" si="1"/>
        <v>44957</v>
      </c>
      <c r="N33" s="266">
        <f t="shared" si="2"/>
        <v>45291</v>
      </c>
      <c r="O33" s="267">
        <f t="shared" si="3"/>
        <v>12</v>
      </c>
      <c r="P33" s="267">
        <f t="shared" si="4"/>
        <v>480000</v>
      </c>
    </row>
    <row r="34" spans="1:16" x14ac:dyDescent="0.2">
      <c r="A34" s="260">
        <v>44235</v>
      </c>
      <c r="B34" s="261" t="s">
        <v>354</v>
      </c>
      <c r="C34" s="262" t="s">
        <v>347</v>
      </c>
      <c r="D34" s="262" t="s">
        <v>348</v>
      </c>
      <c r="E34" s="262" t="s">
        <v>353</v>
      </c>
      <c r="F34" s="262">
        <v>2023</v>
      </c>
      <c r="G34" s="262" t="s">
        <v>350</v>
      </c>
      <c r="H34" s="263">
        <v>3000</v>
      </c>
      <c r="I34" s="262" t="s">
        <v>351</v>
      </c>
      <c r="J34" s="264">
        <v>45</v>
      </c>
      <c r="K34" s="264">
        <v>51.66</v>
      </c>
      <c r="L34" s="264">
        <v>0</v>
      </c>
      <c r="M34" s="265">
        <f t="shared" si="1"/>
        <v>44957</v>
      </c>
      <c r="N34" s="266">
        <f t="shared" si="2"/>
        <v>45291</v>
      </c>
      <c r="O34" s="267">
        <f t="shared" si="3"/>
        <v>12</v>
      </c>
      <c r="P34" s="267">
        <f t="shared" si="4"/>
        <v>36000</v>
      </c>
    </row>
    <row r="35" spans="1:16" x14ac:dyDescent="0.2">
      <c r="A35" s="260">
        <v>44235</v>
      </c>
      <c r="B35" s="261" t="s">
        <v>354</v>
      </c>
      <c r="C35" s="262" t="s">
        <v>347</v>
      </c>
      <c r="D35" s="262" t="s">
        <v>348</v>
      </c>
      <c r="E35" s="262" t="s">
        <v>353</v>
      </c>
      <c r="F35" s="262">
        <v>2022</v>
      </c>
      <c r="G35" s="262" t="s">
        <v>350</v>
      </c>
      <c r="H35" s="263">
        <v>3000</v>
      </c>
      <c r="I35" s="262" t="s">
        <v>351</v>
      </c>
      <c r="J35" s="264">
        <v>45</v>
      </c>
      <c r="K35" s="264">
        <v>55.95</v>
      </c>
      <c r="L35" s="264">
        <v>0</v>
      </c>
      <c r="M35" s="265">
        <f t="shared" si="1"/>
        <v>44592</v>
      </c>
      <c r="N35" s="266">
        <f t="shared" si="2"/>
        <v>44926</v>
      </c>
      <c r="O35" s="267">
        <f t="shared" si="3"/>
        <v>12</v>
      </c>
      <c r="P35" s="267">
        <f t="shared" si="4"/>
        <v>36000</v>
      </c>
    </row>
    <row r="36" spans="1:16" x14ac:dyDescent="0.2">
      <c r="A36" s="260">
        <v>44201</v>
      </c>
      <c r="B36" s="261" t="s">
        <v>346</v>
      </c>
      <c r="C36" s="262" t="s">
        <v>347</v>
      </c>
      <c r="D36" s="262" t="s">
        <v>348</v>
      </c>
      <c r="E36" s="262" t="s">
        <v>353</v>
      </c>
      <c r="F36" s="262">
        <v>2023</v>
      </c>
      <c r="G36" s="262" t="s">
        <v>350</v>
      </c>
      <c r="H36" s="263">
        <v>3000</v>
      </c>
      <c r="I36" s="262" t="s">
        <v>351</v>
      </c>
      <c r="J36" s="264">
        <v>40</v>
      </c>
      <c r="K36" s="264">
        <v>50.25</v>
      </c>
      <c r="L36" s="264">
        <v>0</v>
      </c>
      <c r="M36" s="265">
        <f t="shared" si="1"/>
        <v>44957</v>
      </c>
      <c r="N36" s="266">
        <f t="shared" si="2"/>
        <v>45291</v>
      </c>
      <c r="O36" s="267">
        <f t="shared" si="3"/>
        <v>12</v>
      </c>
      <c r="P36" s="267">
        <f t="shared" si="4"/>
        <v>36000</v>
      </c>
    </row>
    <row r="37" spans="1:16" x14ac:dyDescent="0.2">
      <c r="A37" s="260">
        <v>44175</v>
      </c>
      <c r="B37" s="261" t="s">
        <v>354</v>
      </c>
      <c r="C37" s="262" t="s">
        <v>347</v>
      </c>
      <c r="D37" s="262" t="s">
        <v>348</v>
      </c>
      <c r="E37" s="262" t="s">
        <v>353</v>
      </c>
      <c r="F37" s="262">
        <v>2022</v>
      </c>
      <c r="G37" s="262" t="s">
        <v>355</v>
      </c>
      <c r="H37" s="263">
        <v>5000</v>
      </c>
      <c r="I37" s="262" t="s">
        <v>351</v>
      </c>
      <c r="J37" s="264">
        <v>42</v>
      </c>
      <c r="K37" s="264">
        <v>50.4</v>
      </c>
      <c r="L37" s="264">
        <v>0</v>
      </c>
      <c r="M37" s="265">
        <f t="shared" si="1"/>
        <v>44592</v>
      </c>
      <c r="N37" s="266">
        <f t="shared" si="2"/>
        <v>44651</v>
      </c>
      <c r="O37" s="267">
        <f t="shared" si="3"/>
        <v>3</v>
      </c>
      <c r="P37" s="267">
        <f t="shared" si="4"/>
        <v>15000</v>
      </c>
    </row>
    <row r="38" spans="1:16" x14ac:dyDescent="0.2">
      <c r="A38" s="260">
        <v>44175</v>
      </c>
      <c r="B38" s="261" t="s">
        <v>354</v>
      </c>
      <c r="C38" s="262" t="s">
        <v>347</v>
      </c>
      <c r="D38" s="262" t="s">
        <v>348</v>
      </c>
      <c r="E38" s="262" t="s">
        <v>353</v>
      </c>
      <c r="F38" s="262">
        <v>2021</v>
      </c>
      <c r="G38" s="262" t="s">
        <v>352</v>
      </c>
      <c r="H38" s="263">
        <v>5000</v>
      </c>
      <c r="I38" s="262" t="s">
        <v>351</v>
      </c>
      <c r="J38" s="264">
        <v>42</v>
      </c>
      <c r="K38" s="264">
        <v>50.4</v>
      </c>
      <c r="L38" s="264">
        <v>0</v>
      </c>
      <c r="M38" s="265">
        <f t="shared" si="1"/>
        <v>44316</v>
      </c>
      <c r="N38" s="266">
        <f t="shared" si="2"/>
        <v>44561</v>
      </c>
      <c r="O38" s="267">
        <f t="shared" si="3"/>
        <v>9</v>
      </c>
      <c r="P38" s="267">
        <f t="shared" si="4"/>
        <v>45000</v>
      </c>
    </row>
    <row r="39" spans="1:16" x14ac:dyDescent="0.2">
      <c r="A39" s="260">
        <v>44175</v>
      </c>
      <c r="B39" s="261" t="s">
        <v>346</v>
      </c>
      <c r="C39" s="262" t="s">
        <v>347</v>
      </c>
      <c r="D39" s="262" t="s">
        <v>348</v>
      </c>
      <c r="E39" s="262" t="s">
        <v>353</v>
      </c>
      <c r="F39" s="262">
        <v>2023</v>
      </c>
      <c r="G39" s="262" t="s">
        <v>350</v>
      </c>
      <c r="H39" s="263">
        <v>4000</v>
      </c>
      <c r="I39" s="262" t="s">
        <v>351</v>
      </c>
      <c r="J39" s="264">
        <v>40</v>
      </c>
      <c r="K39" s="264">
        <v>48.3</v>
      </c>
      <c r="L39" s="264">
        <v>0</v>
      </c>
      <c r="M39" s="265">
        <f t="shared" si="1"/>
        <v>44957</v>
      </c>
      <c r="N39" s="266">
        <f t="shared" si="2"/>
        <v>45291</v>
      </c>
      <c r="O39" s="267">
        <f t="shared" si="3"/>
        <v>12</v>
      </c>
      <c r="P39" s="267">
        <f t="shared" si="4"/>
        <v>48000</v>
      </c>
    </row>
    <row r="40" spans="1:16" x14ac:dyDescent="0.2">
      <c r="A40" s="260">
        <v>44168</v>
      </c>
      <c r="B40" s="261" t="s">
        <v>356</v>
      </c>
      <c r="C40" s="262" t="s">
        <v>347</v>
      </c>
      <c r="D40" s="262" t="s">
        <v>348</v>
      </c>
      <c r="E40" s="262" t="s">
        <v>353</v>
      </c>
      <c r="F40" s="262">
        <v>2021</v>
      </c>
      <c r="G40" s="262" t="s">
        <v>357</v>
      </c>
      <c r="H40" s="263">
        <v>5000</v>
      </c>
      <c r="I40" s="262" t="s">
        <v>351</v>
      </c>
      <c r="J40" s="264">
        <v>42</v>
      </c>
      <c r="K40" s="264">
        <v>47.75</v>
      </c>
      <c r="L40" s="264">
        <v>0</v>
      </c>
      <c r="M40" s="265">
        <f t="shared" si="1"/>
        <v>44408</v>
      </c>
      <c r="N40" s="266">
        <f t="shared" si="2"/>
        <v>44469</v>
      </c>
      <c r="O40" s="267">
        <f t="shared" si="3"/>
        <v>3</v>
      </c>
      <c r="P40" s="267">
        <f t="shared" si="4"/>
        <v>15000</v>
      </c>
    </row>
    <row r="41" spans="1:16" x14ac:dyDescent="0.2">
      <c r="A41" s="260">
        <v>44168</v>
      </c>
      <c r="B41" s="261" t="s">
        <v>356</v>
      </c>
      <c r="C41" s="262" t="s">
        <v>347</v>
      </c>
      <c r="D41" s="262" t="s">
        <v>348</v>
      </c>
      <c r="E41" s="262" t="s">
        <v>353</v>
      </c>
      <c r="F41" s="262">
        <v>2021</v>
      </c>
      <c r="G41" s="262" t="s">
        <v>358</v>
      </c>
      <c r="H41" s="263">
        <v>10000</v>
      </c>
      <c r="I41" s="262" t="s">
        <v>351</v>
      </c>
      <c r="J41" s="264">
        <v>42</v>
      </c>
      <c r="K41" s="264">
        <v>48.5</v>
      </c>
      <c r="L41" s="264">
        <v>0</v>
      </c>
      <c r="M41" s="265">
        <f t="shared" si="1"/>
        <v>44316</v>
      </c>
      <c r="N41" s="266">
        <f t="shared" si="2"/>
        <v>44377</v>
      </c>
      <c r="O41" s="267">
        <f t="shared" si="3"/>
        <v>3</v>
      </c>
      <c r="P41" s="267">
        <f t="shared" si="4"/>
        <v>30000</v>
      </c>
    </row>
    <row r="42" spans="1:16" x14ac:dyDescent="0.2">
      <c r="A42" s="260">
        <v>44168</v>
      </c>
      <c r="B42" s="261" t="s">
        <v>356</v>
      </c>
      <c r="C42" s="262" t="s">
        <v>347</v>
      </c>
      <c r="D42" s="262" t="s">
        <v>348</v>
      </c>
      <c r="E42" s="262" t="s">
        <v>353</v>
      </c>
      <c r="F42" s="262">
        <v>2022</v>
      </c>
      <c r="G42" s="262" t="s">
        <v>355</v>
      </c>
      <c r="H42" s="263">
        <v>15000</v>
      </c>
      <c r="I42" s="262" t="s">
        <v>351</v>
      </c>
      <c r="J42" s="264">
        <v>42</v>
      </c>
      <c r="K42" s="264">
        <v>46</v>
      </c>
      <c r="L42" s="264">
        <v>0</v>
      </c>
      <c r="M42" s="265">
        <f t="shared" si="1"/>
        <v>44592</v>
      </c>
      <c r="N42" s="266">
        <f t="shared" si="2"/>
        <v>44651</v>
      </c>
      <c r="O42" s="267">
        <f t="shared" si="3"/>
        <v>3</v>
      </c>
      <c r="P42" s="267">
        <f t="shared" si="4"/>
        <v>45000</v>
      </c>
    </row>
    <row r="43" spans="1:16" x14ac:dyDescent="0.2">
      <c r="A43" s="260">
        <v>44168</v>
      </c>
      <c r="B43" s="261" t="s">
        <v>356</v>
      </c>
      <c r="C43" s="262" t="s">
        <v>347</v>
      </c>
      <c r="D43" s="262" t="s">
        <v>348</v>
      </c>
      <c r="E43" s="262" t="s">
        <v>353</v>
      </c>
      <c r="F43" s="262">
        <v>2022</v>
      </c>
      <c r="G43" s="262" t="s">
        <v>355</v>
      </c>
      <c r="H43" s="263">
        <v>10000</v>
      </c>
      <c r="I43" s="262" t="s">
        <v>351</v>
      </c>
      <c r="J43" s="264">
        <v>42</v>
      </c>
      <c r="K43" s="264">
        <v>47.5</v>
      </c>
      <c r="L43" s="264">
        <v>0</v>
      </c>
      <c r="M43" s="265">
        <f t="shared" si="1"/>
        <v>44592</v>
      </c>
      <c r="N43" s="266">
        <f t="shared" si="2"/>
        <v>44651</v>
      </c>
      <c r="O43" s="267">
        <f t="shared" si="3"/>
        <v>3</v>
      </c>
      <c r="P43" s="267">
        <f t="shared" si="4"/>
        <v>30000</v>
      </c>
    </row>
    <row r="44" spans="1:16" x14ac:dyDescent="0.2">
      <c r="A44" s="260">
        <v>44168</v>
      </c>
      <c r="B44" s="261" t="s">
        <v>356</v>
      </c>
      <c r="C44" s="262" t="s">
        <v>347</v>
      </c>
      <c r="D44" s="262" t="s">
        <v>348</v>
      </c>
      <c r="E44" s="262" t="s">
        <v>353</v>
      </c>
      <c r="F44" s="262">
        <v>2021</v>
      </c>
      <c r="G44" s="262" t="s">
        <v>352</v>
      </c>
      <c r="H44" s="263">
        <v>10000</v>
      </c>
      <c r="I44" s="262" t="s">
        <v>351</v>
      </c>
      <c r="J44" s="264">
        <v>42</v>
      </c>
      <c r="K44" s="264">
        <v>47.5</v>
      </c>
      <c r="L44" s="264">
        <v>0</v>
      </c>
      <c r="M44" s="265">
        <f t="shared" si="1"/>
        <v>44316</v>
      </c>
      <c r="N44" s="266">
        <f t="shared" si="2"/>
        <v>44561</v>
      </c>
      <c r="O44" s="267">
        <f t="shared" si="3"/>
        <v>9</v>
      </c>
      <c r="P44" s="267">
        <f t="shared" si="4"/>
        <v>90000</v>
      </c>
    </row>
    <row r="45" spans="1:16" x14ac:dyDescent="0.2">
      <c r="A45" s="260">
        <v>44159</v>
      </c>
      <c r="B45" s="261" t="s">
        <v>346</v>
      </c>
      <c r="C45" s="262" t="s">
        <v>347</v>
      </c>
      <c r="D45" s="262" t="s">
        <v>348</v>
      </c>
      <c r="E45" s="262" t="s">
        <v>353</v>
      </c>
      <c r="F45" s="262">
        <v>2022</v>
      </c>
      <c r="G45" s="262" t="s">
        <v>350</v>
      </c>
      <c r="H45" s="263">
        <v>3000</v>
      </c>
      <c r="I45" s="262" t="s">
        <v>351</v>
      </c>
      <c r="J45" s="264">
        <v>40</v>
      </c>
      <c r="K45" s="264">
        <v>48.1</v>
      </c>
      <c r="L45" s="264">
        <v>0</v>
      </c>
      <c r="M45" s="265">
        <f t="shared" si="1"/>
        <v>44592</v>
      </c>
      <c r="N45" s="266">
        <f t="shared" si="2"/>
        <v>44926</v>
      </c>
      <c r="O45" s="267">
        <f t="shared" si="3"/>
        <v>12</v>
      </c>
      <c r="P45" s="267">
        <f t="shared" si="4"/>
        <v>36000</v>
      </c>
    </row>
    <row r="46" spans="1:16" x14ac:dyDescent="0.2">
      <c r="A46" s="260">
        <v>44159</v>
      </c>
      <c r="B46" s="261" t="s">
        <v>346</v>
      </c>
      <c r="C46" s="262" t="s">
        <v>347</v>
      </c>
      <c r="D46" s="262" t="s">
        <v>348</v>
      </c>
      <c r="E46" s="262" t="s">
        <v>353</v>
      </c>
      <c r="F46" s="262">
        <v>2023</v>
      </c>
      <c r="G46" s="262" t="s">
        <v>350</v>
      </c>
      <c r="H46" s="263">
        <v>3000</v>
      </c>
      <c r="I46" s="262" t="s">
        <v>351</v>
      </c>
      <c r="J46" s="264">
        <v>40</v>
      </c>
      <c r="K46" s="264">
        <v>47.55</v>
      </c>
      <c r="L46" s="264">
        <v>0</v>
      </c>
      <c r="M46" s="265">
        <f t="shared" si="1"/>
        <v>44957</v>
      </c>
      <c r="N46" s="266">
        <f t="shared" si="2"/>
        <v>45291</v>
      </c>
      <c r="O46" s="267">
        <f t="shared" si="3"/>
        <v>12</v>
      </c>
      <c r="P46" s="267">
        <f t="shared" si="4"/>
        <v>36000</v>
      </c>
    </row>
    <row r="47" spans="1:16" x14ac:dyDescent="0.2">
      <c r="A47" s="260">
        <v>44158</v>
      </c>
      <c r="B47" s="261" t="s">
        <v>346</v>
      </c>
      <c r="C47" s="262" t="s">
        <v>347</v>
      </c>
      <c r="D47" s="262" t="s">
        <v>348</v>
      </c>
      <c r="E47" s="262" t="s">
        <v>353</v>
      </c>
      <c r="F47" s="262">
        <v>2023</v>
      </c>
      <c r="G47" s="262" t="s">
        <v>350</v>
      </c>
      <c r="H47" s="263">
        <v>4000</v>
      </c>
      <c r="I47" s="262" t="s">
        <v>351</v>
      </c>
      <c r="J47" s="264">
        <v>40</v>
      </c>
      <c r="K47" s="264">
        <v>46.35</v>
      </c>
      <c r="L47" s="264">
        <v>0</v>
      </c>
      <c r="M47" s="265">
        <f t="shared" si="1"/>
        <v>44957</v>
      </c>
      <c r="N47" s="266">
        <f t="shared" si="2"/>
        <v>45291</v>
      </c>
      <c r="O47" s="267">
        <f t="shared" si="3"/>
        <v>12</v>
      </c>
      <c r="P47" s="267">
        <f t="shared" si="4"/>
        <v>48000</v>
      </c>
    </row>
    <row r="48" spans="1:16" x14ac:dyDescent="0.2">
      <c r="A48" s="260">
        <v>44158</v>
      </c>
      <c r="B48" s="261" t="s">
        <v>346</v>
      </c>
      <c r="C48" s="262" t="s">
        <v>347</v>
      </c>
      <c r="D48" s="262" t="s">
        <v>348</v>
      </c>
      <c r="E48" s="262" t="s">
        <v>353</v>
      </c>
      <c r="F48" s="262">
        <v>2022</v>
      </c>
      <c r="G48" s="262" t="s">
        <v>350</v>
      </c>
      <c r="H48" s="263">
        <v>4000</v>
      </c>
      <c r="I48" s="262" t="s">
        <v>351</v>
      </c>
      <c r="J48" s="264">
        <v>40</v>
      </c>
      <c r="K48" s="264">
        <v>46.3</v>
      </c>
      <c r="L48" s="264">
        <v>0</v>
      </c>
      <c r="M48" s="265">
        <f t="shared" si="1"/>
        <v>44592</v>
      </c>
      <c r="N48" s="266">
        <f t="shared" si="2"/>
        <v>44926</v>
      </c>
      <c r="O48" s="267">
        <f t="shared" si="3"/>
        <v>12</v>
      </c>
      <c r="P48" s="267">
        <f t="shared" si="4"/>
        <v>48000</v>
      </c>
    </row>
    <row r="49" spans="1:17" x14ac:dyDescent="0.2">
      <c r="A49" s="260">
        <v>44158</v>
      </c>
      <c r="B49" s="261" t="s">
        <v>346</v>
      </c>
      <c r="C49" s="262" t="s">
        <v>347</v>
      </c>
      <c r="D49" s="262" t="s">
        <v>348</v>
      </c>
      <c r="E49" s="262" t="s">
        <v>353</v>
      </c>
      <c r="F49" s="262">
        <v>2021</v>
      </c>
      <c r="G49" s="262" t="s">
        <v>359</v>
      </c>
      <c r="H49" s="263">
        <v>4000</v>
      </c>
      <c r="I49" s="262" t="s">
        <v>351</v>
      </c>
      <c r="J49" s="264">
        <v>40</v>
      </c>
      <c r="K49" s="264">
        <v>46.45</v>
      </c>
      <c r="L49" s="264">
        <v>0</v>
      </c>
      <c r="M49" s="265">
        <f t="shared" si="1"/>
        <v>44408</v>
      </c>
      <c r="N49" s="266">
        <f t="shared" si="2"/>
        <v>44561</v>
      </c>
      <c r="O49" s="267">
        <f t="shared" si="3"/>
        <v>6</v>
      </c>
      <c r="P49" s="267">
        <f t="shared" si="4"/>
        <v>24000</v>
      </c>
    </row>
    <row r="50" spans="1:17" x14ac:dyDescent="0.2">
      <c r="A50" s="260">
        <v>44153</v>
      </c>
      <c r="B50" s="261" t="s">
        <v>346</v>
      </c>
      <c r="C50" s="262" t="s">
        <v>347</v>
      </c>
      <c r="D50" s="262" t="s">
        <v>348</v>
      </c>
      <c r="E50" s="262" t="s">
        <v>353</v>
      </c>
      <c r="F50" s="262">
        <v>2023</v>
      </c>
      <c r="G50" s="262" t="s">
        <v>350</v>
      </c>
      <c r="H50" s="263">
        <v>3000</v>
      </c>
      <c r="I50" s="262" t="s">
        <v>351</v>
      </c>
      <c r="J50" s="264">
        <v>40</v>
      </c>
      <c r="K50" s="264">
        <v>46.6</v>
      </c>
      <c r="L50" s="264">
        <v>0</v>
      </c>
      <c r="M50" s="265">
        <f t="shared" si="1"/>
        <v>44957</v>
      </c>
      <c r="N50" s="266">
        <f t="shared" si="2"/>
        <v>45291</v>
      </c>
      <c r="O50" s="267">
        <f t="shared" si="3"/>
        <v>12</v>
      </c>
      <c r="P50" s="267">
        <f t="shared" si="4"/>
        <v>36000</v>
      </c>
    </row>
    <row r="51" spans="1:17" x14ac:dyDescent="0.2">
      <c r="A51" s="260">
        <v>44153</v>
      </c>
      <c r="B51" s="261" t="s">
        <v>346</v>
      </c>
      <c r="C51" s="262" t="s">
        <v>347</v>
      </c>
      <c r="D51" s="262" t="s">
        <v>348</v>
      </c>
      <c r="E51" s="262" t="s">
        <v>353</v>
      </c>
      <c r="F51" s="262">
        <v>2022</v>
      </c>
      <c r="G51" s="262" t="s">
        <v>350</v>
      </c>
      <c r="H51" s="263">
        <v>3000</v>
      </c>
      <c r="I51" s="262" t="s">
        <v>351</v>
      </c>
      <c r="J51" s="264">
        <v>40</v>
      </c>
      <c r="K51" s="264">
        <v>46.35</v>
      </c>
      <c r="L51" s="264">
        <v>0</v>
      </c>
      <c r="M51" s="265">
        <f t="shared" si="1"/>
        <v>44592</v>
      </c>
      <c r="N51" s="266">
        <f t="shared" si="2"/>
        <v>44926</v>
      </c>
      <c r="O51" s="267">
        <f t="shared" si="3"/>
        <v>12</v>
      </c>
      <c r="P51" s="267">
        <f t="shared" si="4"/>
        <v>36000</v>
      </c>
    </row>
    <row r="52" spans="1:17" x14ac:dyDescent="0.2">
      <c r="A52" s="260">
        <v>44144</v>
      </c>
      <c r="B52" s="261" t="s">
        <v>346</v>
      </c>
      <c r="C52" s="262" t="s">
        <v>347</v>
      </c>
      <c r="D52" s="262" t="s">
        <v>348</v>
      </c>
      <c r="E52" s="262" t="s">
        <v>353</v>
      </c>
      <c r="F52" s="262">
        <v>2022</v>
      </c>
      <c r="G52" s="262" t="s">
        <v>350</v>
      </c>
      <c r="H52" s="263">
        <v>2000</v>
      </c>
      <c r="I52" s="262" t="s">
        <v>351</v>
      </c>
      <c r="J52" s="264">
        <v>40</v>
      </c>
      <c r="K52" s="264">
        <v>45.55</v>
      </c>
      <c r="L52" s="264">
        <v>0</v>
      </c>
      <c r="M52" s="265">
        <f t="shared" si="1"/>
        <v>44592</v>
      </c>
      <c r="N52" s="266">
        <f t="shared" si="2"/>
        <v>44926</v>
      </c>
      <c r="O52" s="267">
        <f t="shared" si="3"/>
        <v>12</v>
      </c>
      <c r="P52" s="267">
        <f t="shared" si="4"/>
        <v>24000</v>
      </c>
      <c r="Q52" s="268"/>
    </row>
    <row r="53" spans="1:17" x14ac:dyDescent="0.2">
      <c r="A53" s="260">
        <v>44144</v>
      </c>
      <c r="B53" s="261" t="s">
        <v>346</v>
      </c>
      <c r="C53" s="262" t="s">
        <v>347</v>
      </c>
      <c r="D53" s="262" t="s">
        <v>348</v>
      </c>
      <c r="E53" s="262" t="s">
        <v>353</v>
      </c>
      <c r="F53" s="262">
        <v>2023</v>
      </c>
      <c r="G53" s="262" t="s">
        <v>350</v>
      </c>
      <c r="H53" s="263">
        <v>5000</v>
      </c>
      <c r="I53" s="262" t="s">
        <v>351</v>
      </c>
      <c r="J53" s="264">
        <v>40</v>
      </c>
      <c r="K53" s="264">
        <v>46.25</v>
      </c>
      <c r="L53" s="264">
        <v>0</v>
      </c>
      <c r="M53" s="265">
        <f t="shared" si="1"/>
        <v>44957</v>
      </c>
      <c r="N53" s="266">
        <f t="shared" si="2"/>
        <v>45291</v>
      </c>
      <c r="O53" s="267">
        <f t="shared" si="3"/>
        <v>12</v>
      </c>
      <c r="P53" s="267">
        <f t="shared" si="4"/>
        <v>60000</v>
      </c>
    </row>
    <row r="54" spans="1:17" x14ac:dyDescent="0.2">
      <c r="A54" s="260">
        <v>44118</v>
      </c>
      <c r="B54" s="261" t="s">
        <v>356</v>
      </c>
      <c r="C54" s="262" t="s">
        <v>347</v>
      </c>
      <c r="D54" s="262" t="s">
        <v>348</v>
      </c>
      <c r="E54" s="262" t="s">
        <v>353</v>
      </c>
      <c r="F54" s="262">
        <v>2021</v>
      </c>
      <c r="G54" s="262" t="s">
        <v>359</v>
      </c>
      <c r="H54" s="263">
        <v>6000</v>
      </c>
      <c r="I54" s="262" t="s">
        <v>351</v>
      </c>
      <c r="J54" s="264">
        <v>40</v>
      </c>
      <c r="K54" s="264">
        <v>45.3</v>
      </c>
      <c r="L54" s="264">
        <v>0</v>
      </c>
      <c r="M54" s="265">
        <f t="shared" si="1"/>
        <v>44408</v>
      </c>
      <c r="N54" s="266">
        <f t="shared" si="2"/>
        <v>44561</v>
      </c>
      <c r="O54" s="267">
        <f t="shared" si="3"/>
        <v>6</v>
      </c>
      <c r="P54" s="267">
        <f t="shared" si="4"/>
        <v>36000</v>
      </c>
      <c r="Q54" s="268"/>
    </row>
    <row r="55" spans="1:17" x14ac:dyDescent="0.2">
      <c r="A55" s="260">
        <v>44113</v>
      </c>
      <c r="B55" s="703" t="s">
        <v>346</v>
      </c>
      <c r="C55" s="262" t="s">
        <v>360</v>
      </c>
      <c r="D55" s="262" t="s">
        <v>361</v>
      </c>
      <c r="E55" s="262" t="s">
        <v>349</v>
      </c>
      <c r="F55" s="262">
        <v>2021</v>
      </c>
      <c r="G55" s="262" t="s">
        <v>350</v>
      </c>
      <c r="H55" s="263">
        <v>252000</v>
      </c>
      <c r="I55" s="262" t="s">
        <v>362</v>
      </c>
      <c r="J55" s="264">
        <v>0.91700000000000004</v>
      </c>
      <c r="K55" s="264">
        <v>0</v>
      </c>
      <c r="L55" s="264">
        <v>0</v>
      </c>
      <c r="M55" s="265">
        <f t="shared" si="1"/>
        <v>44227</v>
      </c>
      <c r="N55" s="266">
        <f t="shared" si="2"/>
        <v>44561</v>
      </c>
      <c r="O55" s="267">
        <f t="shared" si="3"/>
        <v>12</v>
      </c>
      <c r="P55" s="267">
        <f t="shared" si="4"/>
        <v>3024000</v>
      </c>
    </row>
    <row r="56" spans="1:17" x14ac:dyDescent="0.2">
      <c r="A56" s="260">
        <v>44113</v>
      </c>
      <c r="B56" s="703" t="s">
        <v>346</v>
      </c>
      <c r="C56" s="262" t="s">
        <v>360</v>
      </c>
      <c r="D56" s="262" t="s">
        <v>361</v>
      </c>
      <c r="E56" s="262" t="s">
        <v>349</v>
      </c>
      <c r="F56" s="262">
        <v>2020</v>
      </c>
      <c r="G56" s="262" t="s">
        <v>363</v>
      </c>
      <c r="H56" s="263">
        <v>252000</v>
      </c>
      <c r="I56" s="262" t="s">
        <v>362</v>
      </c>
      <c r="J56" s="264">
        <v>0.91700000000000004</v>
      </c>
      <c r="K56" s="264">
        <v>0</v>
      </c>
      <c r="L56" s="264">
        <v>0</v>
      </c>
      <c r="M56" s="265">
        <f t="shared" si="1"/>
        <v>44135</v>
      </c>
      <c r="N56" s="266">
        <f t="shared" si="2"/>
        <v>44196</v>
      </c>
      <c r="O56" s="267">
        <f t="shared" si="3"/>
        <v>3</v>
      </c>
      <c r="P56" s="267">
        <f t="shared" si="4"/>
        <v>756000</v>
      </c>
      <c r="Q56" s="268"/>
    </row>
    <row r="57" spans="1:17" x14ac:dyDescent="0.2">
      <c r="A57" s="260">
        <v>44113</v>
      </c>
      <c r="B57" s="261" t="s">
        <v>346</v>
      </c>
      <c r="C57" s="262" t="s">
        <v>360</v>
      </c>
      <c r="D57" s="262" t="s">
        <v>364</v>
      </c>
      <c r="E57" s="262" t="s">
        <v>349</v>
      </c>
      <c r="F57" s="262">
        <v>2021</v>
      </c>
      <c r="G57" s="262" t="s">
        <v>350</v>
      </c>
      <c r="H57" s="263">
        <v>147000</v>
      </c>
      <c r="I57" s="262" t="s">
        <v>362</v>
      </c>
      <c r="J57" s="264">
        <v>0.50124999999999997</v>
      </c>
      <c r="K57" s="264">
        <v>0</v>
      </c>
      <c r="L57" s="264">
        <v>0</v>
      </c>
      <c r="M57" s="265">
        <f t="shared" si="1"/>
        <v>44227</v>
      </c>
      <c r="N57" s="266">
        <f t="shared" si="2"/>
        <v>44561</v>
      </c>
      <c r="O57" s="267">
        <f t="shared" si="3"/>
        <v>12</v>
      </c>
      <c r="P57" s="267">
        <f t="shared" si="4"/>
        <v>1764000</v>
      </c>
    </row>
    <row r="58" spans="1:17" x14ac:dyDescent="0.2">
      <c r="A58" s="260">
        <v>44113</v>
      </c>
      <c r="B58" s="261" t="s">
        <v>346</v>
      </c>
      <c r="C58" s="262" t="s">
        <v>360</v>
      </c>
      <c r="D58" s="262" t="s">
        <v>364</v>
      </c>
      <c r="E58" s="262" t="s">
        <v>349</v>
      </c>
      <c r="F58" s="262">
        <v>2020</v>
      </c>
      <c r="G58" s="262" t="s">
        <v>363</v>
      </c>
      <c r="H58" s="263">
        <v>147000</v>
      </c>
      <c r="I58" s="262" t="s">
        <v>362</v>
      </c>
      <c r="J58" s="264">
        <v>0.50124999999999997</v>
      </c>
      <c r="K58" s="264">
        <v>0</v>
      </c>
      <c r="L58" s="264">
        <v>0</v>
      </c>
      <c r="M58" s="265">
        <f t="shared" si="1"/>
        <v>44135</v>
      </c>
      <c r="N58" s="266">
        <f t="shared" si="2"/>
        <v>44196</v>
      </c>
      <c r="O58" s="267">
        <f t="shared" si="3"/>
        <v>3</v>
      </c>
      <c r="P58" s="267">
        <f t="shared" si="4"/>
        <v>441000</v>
      </c>
      <c r="Q58" s="268"/>
    </row>
    <row r="59" spans="1:17" x14ac:dyDescent="0.2">
      <c r="A59" s="260">
        <v>44113</v>
      </c>
      <c r="B59" s="261" t="s">
        <v>356</v>
      </c>
      <c r="C59" s="262" t="s">
        <v>347</v>
      </c>
      <c r="D59" s="262" t="s">
        <v>348</v>
      </c>
      <c r="E59" s="262" t="s">
        <v>353</v>
      </c>
      <c r="F59" s="262">
        <v>2021</v>
      </c>
      <c r="G59" s="262" t="s">
        <v>359</v>
      </c>
      <c r="H59" s="263">
        <v>6000</v>
      </c>
      <c r="I59" s="262" t="s">
        <v>351</v>
      </c>
      <c r="J59" s="264">
        <v>40</v>
      </c>
      <c r="K59" s="264">
        <v>45.9</v>
      </c>
      <c r="L59" s="264">
        <v>0</v>
      </c>
      <c r="M59" s="265">
        <f t="shared" si="1"/>
        <v>44408</v>
      </c>
      <c r="N59" s="266">
        <f t="shared" si="2"/>
        <v>44561</v>
      </c>
      <c r="O59" s="267">
        <f t="shared" si="3"/>
        <v>6</v>
      </c>
      <c r="P59" s="267">
        <f t="shared" si="4"/>
        <v>36000</v>
      </c>
    </row>
    <row r="60" spans="1:17" x14ac:dyDescent="0.2">
      <c r="A60" s="260">
        <v>44110</v>
      </c>
      <c r="B60" s="261" t="s">
        <v>346</v>
      </c>
      <c r="C60" s="262" t="s">
        <v>347</v>
      </c>
      <c r="D60" s="262" t="s">
        <v>348</v>
      </c>
      <c r="E60" s="262" t="s">
        <v>353</v>
      </c>
      <c r="F60" s="262">
        <v>2021</v>
      </c>
      <c r="G60" s="262" t="s">
        <v>355</v>
      </c>
      <c r="H60" s="263">
        <v>6000</v>
      </c>
      <c r="I60" s="262" t="s">
        <v>351</v>
      </c>
      <c r="J60" s="264">
        <v>38</v>
      </c>
      <c r="K60" s="264">
        <v>44.6</v>
      </c>
      <c r="L60" s="264">
        <v>0</v>
      </c>
      <c r="M60" s="265">
        <f t="shared" si="1"/>
        <v>44227</v>
      </c>
      <c r="N60" s="266">
        <f t="shared" si="2"/>
        <v>44286</v>
      </c>
      <c r="O60" s="267">
        <f t="shared" si="3"/>
        <v>3</v>
      </c>
      <c r="P60" s="267">
        <f t="shared" si="4"/>
        <v>18000</v>
      </c>
      <c r="Q60" s="268"/>
    </row>
    <row r="61" spans="1:17" x14ac:dyDescent="0.2">
      <c r="A61" s="260">
        <v>44110</v>
      </c>
      <c r="B61" s="261" t="s">
        <v>346</v>
      </c>
      <c r="C61" s="262" t="s">
        <v>347</v>
      </c>
      <c r="D61" s="262" t="s">
        <v>348</v>
      </c>
      <c r="E61" s="262" t="s">
        <v>353</v>
      </c>
      <c r="F61" s="262">
        <v>2021</v>
      </c>
      <c r="G61" s="262" t="s">
        <v>358</v>
      </c>
      <c r="H61" s="263">
        <v>3000</v>
      </c>
      <c r="I61" s="262" t="s">
        <v>351</v>
      </c>
      <c r="J61" s="264">
        <v>38</v>
      </c>
      <c r="K61" s="264">
        <v>46.15</v>
      </c>
      <c r="L61" s="264">
        <v>0</v>
      </c>
      <c r="M61" s="265">
        <f t="shared" si="1"/>
        <v>44316</v>
      </c>
      <c r="N61" s="266">
        <f t="shared" si="2"/>
        <v>44377</v>
      </c>
      <c r="O61" s="267">
        <f t="shared" si="3"/>
        <v>3</v>
      </c>
      <c r="P61" s="267">
        <f t="shared" si="4"/>
        <v>9000</v>
      </c>
    </row>
    <row r="62" spans="1:17" x14ac:dyDescent="0.2">
      <c r="A62" s="260">
        <v>44091</v>
      </c>
      <c r="B62" s="261" t="s">
        <v>356</v>
      </c>
      <c r="C62" s="262" t="s">
        <v>347</v>
      </c>
      <c r="D62" s="262" t="s">
        <v>348</v>
      </c>
      <c r="E62" s="262" t="s">
        <v>349</v>
      </c>
      <c r="F62" s="262">
        <v>2021</v>
      </c>
      <c r="G62" s="262" t="s">
        <v>365</v>
      </c>
      <c r="H62" s="263">
        <v>9000</v>
      </c>
      <c r="I62" s="262" t="s">
        <v>351</v>
      </c>
      <c r="J62" s="264">
        <v>43.6</v>
      </c>
      <c r="K62" s="264">
        <v>0</v>
      </c>
      <c r="L62" s="264">
        <v>0</v>
      </c>
      <c r="M62" s="265">
        <f t="shared" si="1"/>
        <v>44530</v>
      </c>
      <c r="N62" s="266">
        <f t="shared" si="2"/>
        <v>44561</v>
      </c>
      <c r="O62" s="267">
        <f t="shared" si="3"/>
        <v>2</v>
      </c>
      <c r="P62" s="267">
        <f t="shared" si="4"/>
        <v>18000</v>
      </c>
    </row>
    <row r="63" spans="1:17" x14ac:dyDescent="0.2">
      <c r="A63" s="260">
        <v>44091</v>
      </c>
      <c r="B63" s="261" t="s">
        <v>356</v>
      </c>
      <c r="C63" s="262" t="s">
        <v>347</v>
      </c>
      <c r="D63" s="262" t="s">
        <v>348</v>
      </c>
      <c r="E63" s="262" t="s">
        <v>349</v>
      </c>
      <c r="F63" s="262">
        <v>2021</v>
      </c>
      <c r="G63" s="262" t="s">
        <v>366</v>
      </c>
      <c r="H63" s="263">
        <v>10000</v>
      </c>
      <c r="I63" s="262" t="s">
        <v>351</v>
      </c>
      <c r="J63" s="264">
        <v>43.6</v>
      </c>
      <c r="K63" s="264">
        <v>0</v>
      </c>
      <c r="L63" s="264">
        <v>0</v>
      </c>
      <c r="M63" s="265">
        <f t="shared" si="1"/>
        <v>44500</v>
      </c>
      <c r="N63" s="266">
        <f t="shared" si="2"/>
        <v>44500</v>
      </c>
      <c r="O63" s="267">
        <f t="shared" si="3"/>
        <v>1</v>
      </c>
      <c r="P63" s="267">
        <f t="shared" si="4"/>
        <v>10000</v>
      </c>
    </row>
    <row r="64" spans="1:17" x14ac:dyDescent="0.2">
      <c r="A64" s="260">
        <v>44091</v>
      </c>
      <c r="B64" s="261" t="s">
        <v>356</v>
      </c>
      <c r="C64" s="262" t="s">
        <v>347</v>
      </c>
      <c r="D64" s="262" t="s">
        <v>348</v>
      </c>
      <c r="E64" s="262" t="s">
        <v>349</v>
      </c>
      <c r="F64" s="262">
        <v>2021</v>
      </c>
      <c r="G64" s="262" t="s">
        <v>367</v>
      </c>
      <c r="H64" s="263">
        <v>12000</v>
      </c>
      <c r="I64" s="262" t="s">
        <v>351</v>
      </c>
      <c r="J64" s="264">
        <v>43.6</v>
      </c>
      <c r="K64" s="264">
        <v>0</v>
      </c>
      <c r="L64" s="264">
        <v>0</v>
      </c>
      <c r="M64" s="265">
        <f t="shared" si="1"/>
        <v>44469</v>
      </c>
      <c r="N64" s="266">
        <f t="shared" si="2"/>
        <v>44469</v>
      </c>
      <c r="O64" s="267">
        <f t="shared" si="3"/>
        <v>1</v>
      </c>
      <c r="P64" s="267">
        <f t="shared" si="4"/>
        <v>12000</v>
      </c>
    </row>
    <row r="65" spans="1:16" x14ac:dyDescent="0.2">
      <c r="A65" s="260">
        <v>44091</v>
      </c>
      <c r="B65" s="261" t="s">
        <v>356</v>
      </c>
      <c r="C65" s="262" t="s">
        <v>347</v>
      </c>
      <c r="D65" s="262" t="s">
        <v>348</v>
      </c>
      <c r="E65" s="262" t="s">
        <v>349</v>
      </c>
      <c r="F65" s="262">
        <v>2021</v>
      </c>
      <c r="G65" s="262" t="s">
        <v>368</v>
      </c>
      <c r="H65" s="263">
        <v>13000</v>
      </c>
      <c r="I65" s="262" t="s">
        <v>351</v>
      </c>
      <c r="J65" s="264">
        <v>43.6</v>
      </c>
      <c r="K65" s="264">
        <v>0</v>
      </c>
      <c r="L65" s="264">
        <v>0</v>
      </c>
      <c r="M65" s="265">
        <f t="shared" si="1"/>
        <v>44408</v>
      </c>
      <c r="N65" s="266">
        <f t="shared" si="2"/>
        <v>44439</v>
      </c>
      <c r="O65" s="267">
        <f t="shared" si="3"/>
        <v>2</v>
      </c>
      <c r="P65" s="267">
        <f t="shared" si="4"/>
        <v>26000</v>
      </c>
    </row>
    <row r="66" spans="1:16" x14ac:dyDescent="0.2">
      <c r="A66" s="260">
        <v>44091</v>
      </c>
      <c r="B66" s="261" t="s">
        <v>356</v>
      </c>
      <c r="C66" s="262" t="s">
        <v>347</v>
      </c>
      <c r="D66" s="262" t="s">
        <v>348</v>
      </c>
      <c r="E66" s="262" t="s">
        <v>349</v>
      </c>
      <c r="F66" s="262">
        <v>2021</v>
      </c>
      <c r="G66" s="262" t="s">
        <v>369</v>
      </c>
      <c r="H66" s="263">
        <v>2000</v>
      </c>
      <c r="I66" s="262" t="s">
        <v>351</v>
      </c>
      <c r="J66" s="264">
        <v>43.6</v>
      </c>
      <c r="K66" s="264">
        <v>0</v>
      </c>
      <c r="L66" s="264">
        <v>0</v>
      </c>
      <c r="M66" s="265">
        <f t="shared" si="1"/>
        <v>44377</v>
      </c>
      <c r="N66" s="266">
        <f t="shared" si="2"/>
        <v>44377</v>
      </c>
      <c r="O66" s="267">
        <f t="shared" si="3"/>
        <v>1</v>
      </c>
      <c r="P66" s="267">
        <f t="shared" si="4"/>
        <v>2000</v>
      </c>
    </row>
    <row r="67" spans="1:16" x14ac:dyDescent="0.2">
      <c r="A67" s="260">
        <v>44091</v>
      </c>
      <c r="B67" s="261" t="s">
        <v>356</v>
      </c>
      <c r="C67" s="262" t="s">
        <v>347</v>
      </c>
      <c r="D67" s="262" t="s">
        <v>348</v>
      </c>
      <c r="E67" s="262" t="s">
        <v>349</v>
      </c>
      <c r="F67" s="262">
        <v>2021</v>
      </c>
      <c r="G67" s="262" t="s">
        <v>370</v>
      </c>
      <c r="H67" s="263">
        <v>3000</v>
      </c>
      <c r="I67" s="262" t="s">
        <v>351</v>
      </c>
      <c r="J67" s="264">
        <v>43.6</v>
      </c>
      <c r="K67" s="264">
        <v>0</v>
      </c>
      <c r="L67" s="264">
        <v>0</v>
      </c>
      <c r="M67" s="265">
        <f t="shared" si="1"/>
        <v>44347</v>
      </c>
      <c r="N67" s="266">
        <f t="shared" si="2"/>
        <v>44347</v>
      </c>
      <c r="O67" s="267">
        <f t="shared" si="3"/>
        <v>1</v>
      </c>
      <c r="P67" s="267">
        <f t="shared" si="4"/>
        <v>3000</v>
      </c>
    </row>
    <row r="68" spans="1:16" x14ac:dyDescent="0.2">
      <c r="A68" s="260">
        <v>44091</v>
      </c>
      <c r="B68" s="261" t="s">
        <v>356</v>
      </c>
      <c r="C68" s="262" t="s">
        <v>347</v>
      </c>
      <c r="D68" s="262" t="s">
        <v>348</v>
      </c>
      <c r="E68" s="262" t="s">
        <v>349</v>
      </c>
      <c r="F68" s="262">
        <v>2021</v>
      </c>
      <c r="G68" s="262" t="s">
        <v>371</v>
      </c>
      <c r="H68" s="263">
        <v>5000</v>
      </c>
      <c r="I68" s="262" t="s">
        <v>351</v>
      </c>
      <c r="J68" s="264">
        <v>43.6</v>
      </c>
      <c r="K68" s="264">
        <v>0</v>
      </c>
      <c r="L68" s="264">
        <v>0</v>
      </c>
      <c r="M68" s="265">
        <f t="shared" si="1"/>
        <v>44316</v>
      </c>
      <c r="N68" s="266">
        <f t="shared" si="2"/>
        <v>44316</v>
      </c>
      <c r="O68" s="267">
        <f t="shared" si="3"/>
        <v>1</v>
      </c>
      <c r="P68" s="267">
        <f t="shared" si="4"/>
        <v>5000</v>
      </c>
    </row>
    <row r="69" spans="1:16" x14ac:dyDescent="0.2">
      <c r="A69" s="260">
        <v>44091</v>
      </c>
      <c r="B69" s="261" t="s">
        <v>356</v>
      </c>
      <c r="C69" s="262" t="s">
        <v>347</v>
      </c>
      <c r="D69" s="262" t="s">
        <v>348</v>
      </c>
      <c r="E69" s="262" t="s">
        <v>349</v>
      </c>
      <c r="F69" s="262">
        <v>2021</v>
      </c>
      <c r="G69" s="262" t="s">
        <v>372</v>
      </c>
      <c r="H69" s="263">
        <v>5000</v>
      </c>
      <c r="I69" s="262" t="s">
        <v>351</v>
      </c>
      <c r="J69" s="264">
        <v>43.6</v>
      </c>
      <c r="K69" s="264">
        <v>0</v>
      </c>
      <c r="L69" s="264">
        <v>0</v>
      </c>
      <c r="M69" s="265">
        <f t="shared" si="1"/>
        <v>44255</v>
      </c>
      <c r="N69" s="266">
        <f t="shared" si="2"/>
        <v>44255</v>
      </c>
      <c r="O69" s="267">
        <f t="shared" si="3"/>
        <v>1</v>
      </c>
      <c r="P69" s="267">
        <f t="shared" si="4"/>
        <v>5000</v>
      </c>
    </row>
    <row r="70" spans="1:16" x14ac:dyDescent="0.2">
      <c r="A70" s="260">
        <v>44090</v>
      </c>
      <c r="B70" s="261" t="s">
        <v>356</v>
      </c>
      <c r="C70" s="262" t="s">
        <v>347</v>
      </c>
      <c r="D70" s="262" t="s">
        <v>348</v>
      </c>
      <c r="E70" s="262" t="s">
        <v>349</v>
      </c>
      <c r="F70" s="262">
        <v>2021</v>
      </c>
      <c r="G70" s="262" t="s">
        <v>359</v>
      </c>
      <c r="H70" s="263">
        <v>8000</v>
      </c>
      <c r="I70" s="262" t="s">
        <v>351</v>
      </c>
      <c r="J70" s="264">
        <v>42.6</v>
      </c>
      <c r="K70" s="264">
        <v>0</v>
      </c>
      <c r="L70" s="264">
        <v>0</v>
      </c>
      <c r="M70" s="265">
        <f t="shared" si="1"/>
        <v>44408</v>
      </c>
      <c r="N70" s="266">
        <f t="shared" si="2"/>
        <v>44561</v>
      </c>
      <c r="O70" s="267">
        <f t="shared" si="3"/>
        <v>6</v>
      </c>
      <c r="P70" s="267">
        <f t="shared" si="4"/>
        <v>48000</v>
      </c>
    </row>
    <row r="71" spans="1:16" x14ac:dyDescent="0.2">
      <c r="A71" s="260">
        <v>44090</v>
      </c>
      <c r="B71" s="261" t="s">
        <v>356</v>
      </c>
      <c r="C71" s="262" t="s">
        <v>347</v>
      </c>
      <c r="D71" s="262" t="s">
        <v>348</v>
      </c>
      <c r="E71" s="262" t="s">
        <v>349</v>
      </c>
      <c r="F71" s="262">
        <v>2021</v>
      </c>
      <c r="G71" s="262" t="s">
        <v>358</v>
      </c>
      <c r="H71" s="263">
        <v>10000</v>
      </c>
      <c r="I71" s="262" t="s">
        <v>351</v>
      </c>
      <c r="J71" s="264">
        <v>42.6</v>
      </c>
      <c r="K71" s="264">
        <v>0</v>
      </c>
      <c r="L71" s="264">
        <v>0</v>
      </c>
      <c r="M71" s="265">
        <f t="shared" si="1"/>
        <v>44316</v>
      </c>
      <c r="N71" s="266">
        <f t="shared" si="2"/>
        <v>44377</v>
      </c>
      <c r="O71" s="267">
        <f t="shared" si="3"/>
        <v>3</v>
      </c>
      <c r="P71" s="267">
        <f t="shared" si="4"/>
        <v>30000</v>
      </c>
    </row>
    <row r="72" spans="1:16" x14ac:dyDescent="0.2">
      <c r="A72" s="260">
        <v>44090</v>
      </c>
      <c r="B72" s="261" t="s">
        <v>356</v>
      </c>
      <c r="C72" s="262" t="s">
        <v>347</v>
      </c>
      <c r="D72" s="262" t="s">
        <v>348</v>
      </c>
      <c r="E72" s="262" t="s">
        <v>349</v>
      </c>
      <c r="F72" s="262">
        <v>2021</v>
      </c>
      <c r="G72" s="262" t="s">
        <v>355</v>
      </c>
      <c r="H72" s="263">
        <v>15000</v>
      </c>
      <c r="I72" s="262" t="s">
        <v>351</v>
      </c>
      <c r="J72" s="264">
        <v>42.6</v>
      </c>
      <c r="K72" s="264">
        <v>0</v>
      </c>
      <c r="L72" s="264">
        <v>0</v>
      </c>
      <c r="M72" s="265">
        <f t="shared" si="1"/>
        <v>44227</v>
      </c>
      <c r="N72" s="266">
        <f t="shared" si="2"/>
        <v>44286</v>
      </c>
      <c r="O72" s="267">
        <f t="shared" si="3"/>
        <v>3</v>
      </c>
      <c r="P72" s="267">
        <f t="shared" si="4"/>
        <v>45000</v>
      </c>
    </row>
    <row r="73" spans="1:16" x14ac:dyDescent="0.2">
      <c r="A73" s="260">
        <v>44088</v>
      </c>
      <c r="B73" s="261" t="s">
        <v>356</v>
      </c>
      <c r="C73" s="262" t="s">
        <v>360</v>
      </c>
      <c r="D73" s="262" t="s">
        <v>373</v>
      </c>
      <c r="E73" s="262" t="s">
        <v>349</v>
      </c>
      <c r="F73" s="262">
        <v>2021</v>
      </c>
      <c r="G73" s="262" t="s">
        <v>363</v>
      </c>
      <c r="H73" s="263">
        <v>294000</v>
      </c>
      <c r="I73" s="262" t="s">
        <v>362</v>
      </c>
      <c r="J73" s="264">
        <v>0.22</v>
      </c>
      <c r="K73" s="264">
        <v>0</v>
      </c>
      <c r="L73" s="264">
        <v>0</v>
      </c>
      <c r="M73" s="265">
        <f t="shared" si="1"/>
        <v>44500</v>
      </c>
      <c r="N73" s="266">
        <f t="shared" si="2"/>
        <v>44561</v>
      </c>
      <c r="O73" s="267">
        <f t="shared" si="3"/>
        <v>3</v>
      </c>
      <c r="P73" s="267">
        <f t="shared" si="4"/>
        <v>882000</v>
      </c>
    </row>
    <row r="74" spans="1:16" x14ac:dyDescent="0.2">
      <c r="A74" s="260">
        <v>44088</v>
      </c>
      <c r="B74" s="261" t="s">
        <v>356</v>
      </c>
      <c r="C74" s="262" t="s">
        <v>360</v>
      </c>
      <c r="D74" s="262" t="s">
        <v>373</v>
      </c>
      <c r="E74" s="262" t="s">
        <v>349</v>
      </c>
      <c r="F74" s="262">
        <v>2021</v>
      </c>
      <c r="G74" s="262" t="s">
        <v>357</v>
      </c>
      <c r="H74" s="263">
        <v>420000</v>
      </c>
      <c r="I74" s="262" t="s">
        <v>362</v>
      </c>
      <c r="J74" s="264">
        <v>0.22</v>
      </c>
      <c r="K74" s="264">
        <v>0</v>
      </c>
      <c r="L74" s="264">
        <v>0</v>
      </c>
      <c r="M74" s="265">
        <f t="shared" si="1"/>
        <v>44408</v>
      </c>
      <c r="N74" s="266">
        <f t="shared" si="2"/>
        <v>44469</v>
      </c>
      <c r="O74" s="267">
        <f t="shared" si="3"/>
        <v>3</v>
      </c>
      <c r="P74" s="267">
        <f t="shared" si="4"/>
        <v>1260000</v>
      </c>
    </row>
    <row r="75" spans="1:16" x14ac:dyDescent="0.2">
      <c r="A75" s="260">
        <v>44088</v>
      </c>
      <c r="B75" s="261" t="s">
        <v>356</v>
      </c>
      <c r="C75" s="262" t="s">
        <v>360</v>
      </c>
      <c r="D75" s="262" t="s">
        <v>373</v>
      </c>
      <c r="E75" s="262" t="s">
        <v>349</v>
      </c>
      <c r="F75" s="262">
        <v>2021</v>
      </c>
      <c r="G75" s="262" t="s">
        <v>358</v>
      </c>
      <c r="H75" s="263">
        <v>84000</v>
      </c>
      <c r="I75" s="262" t="s">
        <v>362</v>
      </c>
      <c r="J75" s="264">
        <v>0.22</v>
      </c>
      <c r="K75" s="264">
        <v>0</v>
      </c>
      <c r="L75" s="264">
        <v>0</v>
      </c>
      <c r="M75" s="265">
        <f t="shared" ref="M75:M143" si="12">+EOMONTH(LEFT($G75,FIND(" -",$G75)-1)&amp;"-"&amp;$F75,IF($C75="Oil",0,0))</f>
        <v>44316</v>
      </c>
      <c r="N75" s="266">
        <f t="shared" ref="N75:N143" si="13">+EOMONTH(RIGHT($G75,FIND("- ",$G75)-2)&amp;"-"&amp;$F75,IF($C75="Oil",0,0))</f>
        <v>44377</v>
      </c>
      <c r="O75" s="267">
        <f t="shared" ref="O75:O138" si="14">+ROUND((N75-M75)/30.4+1,0)</f>
        <v>3</v>
      </c>
      <c r="P75" s="267">
        <f t="shared" ref="P75:P138" si="15">+O75*H75</f>
        <v>252000</v>
      </c>
    </row>
    <row r="76" spans="1:16" x14ac:dyDescent="0.2">
      <c r="A76" s="260">
        <v>44088</v>
      </c>
      <c r="B76" s="261" t="s">
        <v>356</v>
      </c>
      <c r="C76" s="262" t="s">
        <v>360</v>
      </c>
      <c r="D76" s="262" t="s">
        <v>373</v>
      </c>
      <c r="E76" s="262" t="s">
        <v>349</v>
      </c>
      <c r="F76" s="262">
        <v>2021</v>
      </c>
      <c r="G76" s="262" t="s">
        <v>355</v>
      </c>
      <c r="H76" s="263">
        <v>126000</v>
      </c>
      <c r="I76" s="262" t="s">
        <v>362</v>
      </c>
      <c r="J76" s="264">
        <v>0.22</v>
      </c>
      <c r="K76" s="264">
        <v>0</v>
      </c>
      <c r="L76" s="264">
        <v>0</v>
      </c>
      <c r="M76" s="265">
        <f t="shared" si="12"/>
        <v>44227</v>
      </c>
      <c r="N76" s="266">
        <f t="shared" si="13"/>
        <v>44286</v>
      </c>
      <c r="O76" s="267">
        <f t="shared" si="14"/>
        <v>3</v>
      </c>
      <c r="P76" s="267">
        <f t="shared" si="15"/>
        <v>378000</v>
      </c>
    </row>
    <row r="77" spans="1:16" x14ac:dyDescent="0.2">
      <c r="A77" s="260">
        <v>44088</v>
      </c>
      <c r="B77" s="261" t="s">
        <v>356</v>
      </c>
      <c r="C77" s="262" t="s">
        <v>360</v>
      </c>
      <c r="D77" s="262" t="s">
        <v>364</v>
      </c>
      <c r="E77" s="262" t="s">
        <v>349</v>
      </c>
      <c r="F77" s="262">
        <v>2021</v>
      </c>
      <c r="G77" s="262" t="s">
        <v>359</v>
      </c>
      <c r="H77" s="263">
        <v>294000</v>
      </c>
      <c r="I77" s="262" t="s">
        <v>362</v>
      </c>
      <c r="J77" s="264">
        <v>0.47249999999999998</v>
      </c>
      <c r="K77" s="264">
        <v>0</v>
      </c>
      <c r="L77" s="264">
        <v>0</v>
      </c>
      <c r="M77" s="265">
        <f t="shared" si="12"/>
        <v>44408</v>
      </c>
      <c r="N77" s="266">
        <f t="shared" si="13"/>
        <v>44561</v>
      </c>
      <c r="O77" s="267">
        <f t="shared" si="14"/>
        <v>6</v>
      </c>
      <c r="P77" s="267">
        <f t="shared" si="15"/>
        <v>1764000</v>
      </c>
    </row>
    <row r="78" spans="1:16" x14ac:dyDescent="0.2">
      <c r="A78" s="260">
        <v>44088</v>
      </c>
      <c r="B78" s="261" t="s">
        <v>356</v>
      </c>
      <c r="C78" s="262" t="s">
        <v>360</v>
      </c>
      <c r="D78" s="262" t="s">
        <v>364</v>
      </c>
      <c r="E78" s="262" t="s">
        <v>349</v>
      </c>
      <c r="F78" s="262">
        <v>2021</v>
      </c>
      <c r="G78" s="262" t="s">
        <v>355</v>
      </c>
      <c r="H78" s="263">
        <v>42000</v>
      </c>
      <c r="I78" s="262" t="s">
        <v>362</v>
      </c>
      <c r="J78" s="264">
        <v>0.47249999999999998</v>
      </c>
      <c r="K78" s="264">
        <v>0</v>
      </c>
      <c r="L78" s="264">
        <v>0</v>
      </c>
      <c r="M78" s="265">
        <f t="shared" si="12"/>
        <v>44227</v>
      </c>
      <c r="N78" s="266">
        <f t="shared" si="13"/>
        <v>44286</v>
      </c>
      <c r="O78" s="267">
        <f t="shared" si="14"/>
        <v>3</v>
      </c>
      <c r="P78" s="267">
        <f t="shared" si="15"/>
        <v>126000</v>
      </c>
    </row>
    <row r="79" spans="1:16" x14ac:dyDescent="0.2">
      <c r="A79" s="260">
        <v>44088</v>
      </c>
      <c r="B79" s="261" t="s">
        <v>356</v>
      </c>
      <c r="C79" s="262" t="s">
        <v>360</v>
      </c>
      <c r="D79" s="262" t="s">
        <v>364</v>
      </c>
      <c r="E79" s="262" t="s">
        <v>349</v>
      </c>
      <c r="F79" s="262">
        <v>2020</v>
      </c>
      <c r="G79" s="262" t="s">
        <v>363</v>
      </c>
      <c r="H79" s="263">
        <v>168000</v>
      </c>
      <c r="I79" s="262" t="s">
        <v>362</v>
      </c>
      <c r="J79" s="264">
        <v>0.47249999999999998</v>
      </c>
      <c r="K79" s="264">
        <v>0</v>
      </c>
      <c r="L79" s="264">
        <v>0</v>
      </c>
      <c r="M79" s="265">
        <f t="shared" si="12"/>
        <v>44135</v>
      </c>
      <c r="N79" s="266">
        <f t="shared" si="13"/>
        <v>44196</v>
      </c>
      <c r="O79" s="267">
        <f t="shared" si="14"/>
        <v>3</v>
      </c>
      <c r="P79" s="267">
        <f t="shared" si="15"/>
        <v>504000</v>
      </c>
    </row>
    <row r="80" spans="1:16" x14ac:dyDescent="0.2">
      <c r="A80" s="260">
        <v>44088</v>
      </c>
      <c r="B80" s="261" t="s">
        <v>356</v>
      </c>
      <c r="C80" s="262" t="s">
        <v>360</v>
      </c>
      <c r="D80" s="262" t="s">
        <v>374</v>
      </c>
      <c r="E80" s="262" t="s">
        <v>349</v>
      </c>
      <c r="F80" s="262">
        <v>2021</v>
      </c>
      <c r="G80" s="262" t="s">
        <v>350</v>
      </c>
      <c r="H80" s="263">
        <v>294000</v>
      </c>
      <c r="I80" s="262" t="s">
        <v>362</v>
      </c>
      <c r="J80" s="264">
        <v>0.53374999999999995</v>
      </c>
      <c r="K80" s="264">
        <v>0</v>
      </c>
      <c r="L80" s="264">
        <v>0</v>
      </c>
      <c r="M80" s="265">
        <f t="shared" si="12"/>
        <v>44227</v>
      </c>
      <c r="N80" s="266">
        <f t="shared" si="13"/>
        <v>44561</v>
      </c>
      <c r="O80" s="267">
        <f t="shared" si="14"/>
        <v>12</v>
      </c>
      <c r="P80" s="267">
        <f t="shared" si="15"/>
        <v>3528000</v>
      </c>
    </row>
    <row r="81" spans="1:16" x14ac:dyDescent="0.2">
      <c r="A81" s="260">
        <v>44088</v>
      </c>
      <c r="B81" s="261" t="s">
        <v>356</v>
      </c>
      <c r="C81" s="262" t="s">
        <v>360</v>
      </c>
      <c r="D81" s="262" t="s">
        <v>374</v>
      </c>
      <c r="E81" s="262" t="s">
        <v>349</v>
      </c>
      <c r="F81" s="262">
        <v>2020</v>
      </c>
      <c r="G81" s="262" t="s">
        <v>363</v>
      </c>
      <c r="H81" s="263">
        <v>294000</v>
      </c>
      <c r="I81" s="262" t="s">
        <v>362</v>
      </c>
      <c r="J81" s="264">
        <v>0.53374999999999995</v>
      </c>
      <c r="K81" s="264">
        <v>0</v>
      </c>
      <c r="L81" s="264">
        <v>0</v>
      </c>
      <c r="M81" s="265">
        <f t="shared" si="12"/>
        <v>44135</v>
      </c>
      <c r="N81" s="266">
        <f t="shared" si="13"/>
        <v>44196</v>
      </c>
      <c r="O81" s="267">
        <f t="shared" si="14"/>
        <v>3</v>
      </c>
      <c r="P81" s="267">
        <f t="shared" si="15"/>
        <v>882000</v>
      </c>
    </row>
    <row r="82" spans="1:16" x14ac:dyDescent="0.2">
      <c r="A82" s="260">
        <v>44088</v>
      </c>
      <c r="B82" s="261" t="s">
        <v>356</v>
      </c>
      <c r="C82" s="262" t="s">
        <v>360</v>
      </c>
      <c r="D82" s="262" t="s">
        <v>375</v>
      </c>
      <c r="E82" s="262" t="s">
        <v>349</v>
      </c>
      <c r="F82" s="262">
        <v>2021</v>
      </c>
      <c r="G82" s="262" t="s">
        <v>350</v>
      </c>
      <c r="H82" s="263">
        <v>84000</v>
      </c>
      <c r="I82" s="262" t="s">
        <v>362</v>
      </c>
      <c r="J82" s="264">
        <v>0.55500000000000005</v>
      </c>
      <c r="K82" s="264">
        <v>0</v>
      </c>
      <c r="L82" s="264">
        <v>0</v>
      </c>
      <c r="M82" s="265">
        <f t="shared" si="12"/>
        <v>44227</v>
      </c>
      <c r="N82" s="266">
        <f t="shared" si="13"/>
        <v>44561</v>
      </c>
      <c r="O82" s="267">
        <f t="shared" si="14"/>
        <v>12</v>
      </c>
      <c r="P82" s="267">
        <f t="shared" si="15"/>
        <v>1008000</v>
      </c>
    </row>
    <row r="83" spans="1:16" x14ac:dyDescent="0.2">
      <c r="A83" s="260">
        <v>44088</v>
      </c>
      <c r="B83" s="261" t="s">
        <v>354</v>
      </c>
      <c r="C83" s="262" t="s">
        <v>360</v>
      </c>
      <c r="D83" s="262" t="s">
        <v>375</v>
      </c>
      <c r="E83" s="262" t="s">
        <v>349</v>
      </c>
      <c r="F83" s="262">
        <v>2020</v>
      </c>
      <c r="G83" s="262" t="s">
        <v>363</v>
      </c>
      <c r="H83" s="263">
        <v>84000</v>
      </c>
      <c r="I83" s="262" t="s">
        <v>362</v>
      </c>
      <c r="J83" s="264">
        <v>0.55500000000000005</v>
      </c>
      <c r="K83" s="264">
        <v>0</v>
      </c>
      <c r="L83" s="264">
        <v>0</v>
      </c>
      <c r="M83" s="265">
        <f t="shared" si="12"/>
        <v>44135</v>
      </c>
      <c r="N83" s="266">
        <f t="shared" si="13"/>
        <v>44196</v>
      </c>
      <c r="O83" s="267">
        <f t="shared" si="14"/>
        <v>3</v>
      </c>
      <c r="P83" s="267">
        <f t="shared" si="15"/>
        <v>252000</v>
      </c>
    </row>
    <row r="84" spans="1:16" x14ac:dyDescent="0.2">
      <c r="A84" s="260">
        <v>44088</v>
      </c>
      <c r="B84" s="261" t="s">
        <v>354</v>
      </c>
      <c r="C84" s="262" t="s">
        <v>360</v>
      </c>
      <c r="D84" s="262" t="s">
        <v>361</v>
      </c>
      <c r="E84" s="262" t="s">
        <v>349</v>
      </c>
      <c r="F84" s="262">
        <v>2021</v>
      </c>
      <c r="G84" s="262" t="s">
        <v>376</v>
      </c>
      <c r="H84" s="263">
        <v>336000</v>
      </c>
      <c r="I84" s="262" t="s">
        <v>362</v>
      </c>
      <c r="J84" s="264">
        <v>0.82674999999999998</v>
      </c>
      <c r="K84" s="264">
        <v>0</v>
      </c>
      <c r="L84" s="264">
        <v>0</v>
      </c>
      <c r="M84" s="265">
        <f t="shared" si="12"/>
        <v>44227</v>
      </c>
      <c r="N84" s="266">
        <f t="shared" si="13"/>
        <v>44377</v>
      </c>
      <c r="O84" s="267">
        <f t="shared" si="14"/>
        <v>6</v>
      </c>
      <c r="P84" s="267">
        <f t="shared" si="15"/>
        <v>2016000</v>
      </c>
    </row>
    <row r="85" spans="1:16" x14ac:dyDescent="0.2">
      <c r="A85" s="260">
        <v>44088</v>
      </c>
      <c r="B85" s="261" t="s">
        <v>354</v>
      </c>
      <c r="C85" s="262" t="s">
        <v>360</v>
      </c>
      <c r="D85" s="262" t="s">
        <v>361</v>
      </c>
      <c r="E85" s="262" t="s">
        <v>349</v>
      </c>
      <c r="F85" s="262">
        <v>2020</v>
      </c>
      <c r="G85" s="262" t="s">
        <v>363</v>
      </c>
      <c r="H85" s="263">
        <v>336000</v>
      </c>
      <c r="I85" s="262" t="s">
        <v>362</v>
      </c>
      <c r="J85" s="264">
        <v>0.82674999999999998</v>
      </c>
      <c r="K85" s="264">
        <v>0</v>
      </c>
      <c r="L85" s="264">
        <v>0</v>
      </c>
      <c r="M85" s="265">
        <f t="shared" si="12"/>
        <v>44135</v>
      </c>
      <c r="N85" s="266">
        <f t="shared" si="13"/>
        <v>44196</v>
      </c>
      <c r="O85" s="267">
        <f t="shared" si="14"/>
        <v>3</v>
      </c>
      <c r="P85" s="267">
        <f t="shared" si="15"/>
        <v>1008000</v>
      </c>
    </row>
    <row r="86" spans="1:16" x14ac:dyDescent="0.2">
      <c r="A86" s="260">
        <v>44085</v>
      </c>
      <c r="B86" s="261" t="s">
        <v>346</v>
      </c>
      <c r="C86" s="262" t="s">
        <v>377</v>
      </c>
      <c r="D86" s="262" t="s">
        <v>378</v>
      </c>
      <c r="E86" s="262" t="s">
        <v>349</v>
      </c>
      <c r="F86" s="262">
        <v>2021</v>
      </c>
      <c r="G86" s="262" t="s">
        <v>363</v>
      </c>
      <c r="H86" s="263">
        <v>60000</v>
      </c>
      <c r="I86" s="262" t="s">
        <v>379</v>
      </c>
      <c r="J86" s="264">
        <v>-0.28999999999999998</v>
      </c>
      <c r="K86" s="264">
        <v>0</v>
      </c>
      <c r="L86" s="264">
        <v>0</v>
      </c>
      <c r="M86" s="265">
        <f t="shared" si="12"/>
        <v>44500</v>
      </c>
      <c r="N86" s="266">
        <f t="shared" si="13"/>
        <v>44561</v>
      </c>
      <c r="O86" s="267">
        <f t="shared" si="14"/>
        <v>3</v>
      </c>
      <c r="P86" s="267">
        <f t="shared" si="15"/>
        <v>180000</v>
      </c>
    </row>
    <row r="87" spans="1:16" x14ac:dyDescent="0.2">
      <c r="A87" s="260">
        <v>44085</v>
      </c>
      <c r="B87" s="261" t="s">
        <v>346</v>
      </c>
      <c r="C87" s="262" t="s">
        <v>377</v>
      </c>
      <c r="D87" s="262" t="s">
        <v>378</v>
      </c>
      <c r="E87" s="262" t="s">
        <v>349</v>
      </c>
      <c r="F87" s="262">
        <v>2021</v>
      </c>
      <c r="G87" s="262" t="s">
        <v>350</v>
      </c>
      <c r="H87" s="263">
        <v>50000</v>
      </c>
      <c r="I87" s="262" t="s">
        <v>379</v>
      </c>
      <c r="J87" s="264">
        <v>-0.32750000000000001</v>
      </c>
      <c r="K87" s="264">
        <v>0</v>
      </c>
      <c r="L87" s="264">
        <v>0</v>
      </c>
      <c r="M87" s="265">
        <f t="shared" si="12"/>
        <v>44227</v>
      </c>
      <c r="N87" s="266">
        <f t="shared" si="13"/>
        <v>44561</v>
      </c>
      <c r="O87" s="267">
        <f t="shared" si="14"/>
        <v>12</v>
      </c>
      <c r="P87" s="267">
        <f t="shared" si="15"/>
        <v>600000</v>
      </c>
    </row>
    <row r="88" spans="1:16" x14ac:dyDescent="0.2">
      <c r="A88" s="260">
        <v>44085</v>
      </c>
      <c r="B88" s="261" t="s">
        <v>354</v>
      </c>
      <c r="C88" s="262" t="s">
        <v>347</v>
      </c>
      <c r="D88" s="262" t="s">
        <v>348</v>
      </c>
      <c r="E88" s="262" t="s">
        <v>353</v>
      </c>
      <c r="F88" s="262">
        <v>2022</v>
      </c>
      <c r="G88" s="262" t="s">
        <v>363</v>
      </c>
      <c r="H88" s="263">
        <v>1000</v>
      </c>
      <c r="I88" s="262" t="s">
        <v>351</v>
      </c>
      <c r="J88" s="264">
        <v>38</v>
      </c>
      <c r="K88" s="264">
        <v>45.6</v>
      </c>
      <c r="L88" s="264">
        <v>0</v>
      </c>
      <c r="M88" s="265">
        <f t="shared" si="12"/>
        <v>44865</v>
      </c>
      <c r="N88" s="266">
        <f t="shared" si="13"/>
        <v>44926</v>
      </c>
      <c r="O88" s="267">
        <f t="shared" si="14"/>
        <v>3</v>
      </c>
      <c r="P88" s="267">
        <f t="shared" si="15"/>
        <v>3000</v>
      </c>
    </row>
    <row r="89" spans="1:16" x14ac:dyDescent="0.2">
      <c r="A89" s="260">
        <v>44085</v>
      </c>
      <c r="B89" s="261" t="s">
        <v>354</v>
      </c>
      <c r="C89" s="262" t="s">
        <v>347</v>
      </c>
      <c r="D89" s="262" t="s">
        <v>348</v>
      </c>
      <c r="E89" s="262" t="s">
        <v>353</v>
      </c>
      <c r="F89" s="262">
        <v>2022</v>
      </c>
      <c r="G89" s="262" t="s">
        <v>380</v>
      </c>
      <c r="H89" s="263">
        <v>2000</v>
      </c>
      <c r="I89" s="262" t="s">
        <v>351</v>
      </c>
      <c r="J89" s="264">
        <v>38</v>
      </c>
      <c r="K89" s="264">
        <v>45.6</v>
      </c>
      <c r="L89" s="264">
        <v>0</v>
      </c>
      <c r="M89" s="265">
        <f t="shared" si="12"/>
        <v>44681</v>
      </c>
      <c r="N89" s="266">
        <f t="shared" si="13"/>
        <v>44834</v>
      </c>
      <c r="O89" s="267">
        <f t="shared" si="14"/>
        <v>6</v>
      </c>
      <c r="P89" s="267">
        <f t="shared" si="15"/>
        <v>12000</v>
      </c>
    </row>
    <row r="90" spans="1:16" x14ac:dyDescent="0.2">
      <c r="A90" s="260">
        <v>44085</v>
      </c>
      <c r="B90" s="261" t="s">
        <v>354</v>
      </c>
      <c r="C90" s="262" t="s">
        <v>347</v>
      </c>
      <c r="D90" s="262" t="s">
        <v>348</v>
      </c>
      <c r="E90" s="262" t="s">
        <v>353</v>
      </c>
      <c r="F90" s="262">
        <v>2022</v>
      </c>
      <c r="G90" s="262" t="s">
        <v>355</v>
      </c>
      <c r="H90" s="263">
        <v>5000</v>
      </c>
      <c r="I90" s="262" t="s">
        <v>351</v>
      </c>
      <c r="J90" s="264">
        <v>38</v>
      </c>
      <c r="K90" s="264">
        <v>45.6</v>
      </c>
      <c r="L90" s="264">
        <v>0</v>
      </c>
      <c r="M90" s="265">
        <f t="shared" si="12"/>
        <v>44592</v>
      </c>
      <c r="N90" s="266">
        <f t="shared" si="13"/>
        <v>44651</v>
      </c>
      <c r="O90" s="267">
        <f t="shared" si="14"/>
        <v>3</v>
      </c>
      <c r="P90" s="267">
        <f t="shared" si="15"/>
        <v>15000</v>
      </c>
    </row>
    <row r="91" spans="1:16" x14ac:dyDescent="0.2">
      <c r="A91" s="260">
        <v>44085</v>
      </c>
      <c r="B91" s="261" t="s">
        <v>354</v>
      </c>
      <c r="C91" s="262" t="s">
        <v>347</v>
      </c>
      <c r="D91" s="262" t="s">
        <v>348</v>
      </c>
      <c r="E91" s="262" t="s">
        <v>353</v>
      </c>
      <c r="F91" s="262">
        <v>2021</v>
      </c>
      <c r="G91" s="262" t="s">
        <v>363</v>
      </c>
      <c r="H91" s="263">
        <v>5000</v>
      </c>
      <c r="I91" s="262" t="s">
        <v>351</v>
      </c>
      <c r="J91" s="264">
        <v>38</v>
      </c>
      <c r="K91" s="264">
        <v>45.6</v>
      </c>
      <c r="L91" s="264">
        <v>0</v>
      </c>
      <c r="M91" s="265">
        <f t="shared" si="12"/>
        <v>44500</v>
      </c>
      <c r="N91" s="266">
        <f t="shared" si="13"/>
        <v>44561</v>
      </c>
      <c r="O91" s="267">
        <f t="shared" si="14"/>
        <v>3</v>
      </c>
      <c r="P91" s="267">
        <f t="shared" si="15"/>
        <v>15000</v>
      </c>
    </row>
    <row r="92" spans="1:16" x14ac:dyDescent="0.2">
      <c r="A92" s="260">
        <v>44085</v>
      </c>
      <c r="B92" s="261" t="s">
        <v>346</v>
      </c>
      <c r="C92" s="262" t="s">
        <v>377</v>
      </c>
      <c r="D92" s="262" t="s">
        <v>381</v>
      </c>
      <c r="E92" s="262" t="s">
        <v>353</v>
      </c>
      <c r="F92" s="262">
        <v>2022</v>
      </c>
      <c r="G92" s="262" t="s">
        <v>355</v>
      </c>
      <c r="H92" s="263">
        <v>60000</v>
      </c>
      <c r="I92" s="262" t="s">
        <v>379</v>
      </c>
      <c r="J92" s="264">
        <v>2.5</v>
      </c>
      <c r="K92" s="264">
        <v>4.03</v>
      </c>
      <c r="L92" s="264">
        <v>0</v>
      </c>
      <c r="M92" s="265">
        <f t="shared" si="12"/>
        <v>44592</v>
      </c>
      <c r="N92" s="266">
        <f t="shared" si="13"/>
        <v>44651</v>
      </c>
      <c r="O92" s="267">
        <f t="shared" si="14"/>
        <v>3</v>
      </c>
      <c r="P92" s="267">
        <f t="shared" si="15"/>
        <v>180000</v>
      </c>
    </row>
    <row r="93" spans="1:16" x14ac:dyDescent="0.2">
      <c r="A93" s="260">
        <v>44085</v>
      </c>
      <c r="B93" s="261" t="s">
        <v>346</v>
      </c>
      <c r="C93" s="262" t="s">
        <v>377</v>
      </c>
      <c r="D93" s="262" t="s">
        <v>381</v>
      </c>
      <c r="E93" s="262" t="s">
        <v>353</v>
      </c>
      <c r="F93" s="262">
        <v>2021</v>
      </c>
      <c r="G93" s="262" t="s">
        <v>363</v>
      </c>
      <c r="H93" s="263">
        <v>60000</v>
      </c>
      <c r="I93" s="262" t="s">
        <v>379</v>
      </c>
      <c r="J93" s="264">
        <v>2.5</v>
      </c>
      <c r="K93" s="264">
        <v>4.03</v>
      </c>
      <c r="L93" s="264">
        <v>0</v>
      </c>
      <c r="M93" s="265">
        <f t="shared" si="12"/>
        <v>44500</v>
      </c>
      <c r="N93" s="266">
        <f t="shared" si="13"/>
        <v>44561</v>
      </c>
      <c r="O93" s="267">
        <f t="shared" si="14"/>
        <v>3</v>
      </c>
      <c r="P93" s="267">
        <f t="shared" si="15"/>
        <v>180000</v>
      </c>
    </row>
    <row r="94" spans="1:16" x14ac:dyDescent="0.2">
      <c r="A94" s="260">
        <v>44085</v>
      </c>
      <c r="B94" s="261" t="s">
        <v>346</v>
      </c>
      <c r="C94" s="262" t="s">
        <v>377</v>
      </c>
      <c r="D94" s="262" t="s">
        <v>381</v>
      </c>
      <c r="E94" s="262" t="s">
        <v>353</v>
      </c>
      <c r="F94" s="262">
        <v>2021</v>
      </c>
      <c r="G94" s="262" t="s">
        <v>355</v>
      </c>
      <c r="H94" s="263">
        <v>50000</v>
      </c>
      <c r="I94" s="262" t="s">
        <v>379</v>
      </c>
      <c r="J94" s="264">
        <v>2.5</v>
      </c>
      <c r="K94" s="264">
        <v>4.6100000000000003</v>
      </c>
      <c r="L94" s="264">
        <v>0</v>
      </c>
      <c r="M94" s="265">
        <f t="shared" si="12"/>
        <v>44227</v>
      </c>
      <c r="N94" s="266">
        <f t="shared" si="13"/>
        <v>44286</v>
      </c>
      <c r="O94" s="267">
        <f t="shared" si="14"/>
        <v>3</v>
      </c>
      <c r="P94" s="267">
        <f t="shared" si="15"/>
        <v>150000</v>
      </c>
    </row>
    <row r="95" spans="1:16" x14ac:dyDescent="0.2">
      <c r="A95" s="260">
        <v>44085</v>
      </c>
      <c r="B95" s="261" t="s">
        <v>346</v>
      </c>
      <c r="C95" s="262" t="s">
        <v>377</v>
      </c>
      <c r="D95" s="262" t="s">
        <v>381</v>
      </c>
      <c r="E95" s="262" t="s">
        <v>353</v>
      </c>
      <c r="F95" s="262">
        <v>2020</v>
      </c>
      <c r="G95" s="262" t="s">
        <v>365</v>
      </c>
      <c r="H95" s="263">
        <v>50000</v>
      </c>
      <c r="I95" s="262" t="s">
        <v>379</v>
      </c>
      <c r="J95" s="264">
        <v>2.5</v>
      </c>
      <c r="K95" s="264">
        <v>4.6100000000000003</v>
      </c>
      <c r="L95" s="264">
        <v>0</v>
      </c>
      <c r="M95" s="265">
        <f t="shared" si="12"/>
        <v>44165</v>
      </c>
      <c r="N95" s="266">
        <f t="shared" si="13"/>
        <v>44196</v>
      </c>
      <c r="O95" s="267">
        <f t="shared" si="14"/>
        <v>2</v>
      </c>
      <c r="P95" s="267">
        <f t="shared" si="15"/>
        <v>100000</v>
      </c>
    </row>
    <row r="96" spans="1:16" x14ac:dyDescent="0.2">
      <c r="A96" s="260">
        <v>44077</v>
      </c>
      <c r="B96" s="261" t="s">
        <v>356</v>
      </c>
      <c r="C96" s="262" t="s">
        <v>347</v>
      </c>
      <c r="D96" s="262" t="s">
        <v>348</v>
      </c>
      <c r="E96" s="262" t="s">
        <v>349</v>
      </c>
      <c r="F96" s="262">
        <v>2022</v>
      </c>
      <c r="G96" s="262" t="s">
        <v>350</v>
      </c>
      <c r="H96" s="263">
        <v>4000</v>
      </c>
      <c r="I96" s="262" t="s">
        <v>351</v>
      </c>
      <c r="J96" s="264">
        <v>45.15</v>
      </c>
      <c r="K96" s="264">
        <v>0</v>
      </c>
      <c r="L96" s="264">
        <v>0</v>
      </c>
      <c r="M96" s="265">
        <f t="shared" si="12"/>
        <v>44592</v>
      </c>
      <c r="N96" s="266">
        <f t="shared" si="13"/>
        <v>44926</v>
      </c>
      <c r="O96" s="267">
        <f t="shared" si="14"/>
        <v>12</v>
      </c>
      <c r="P96" s="267">
        <f t="shared" si="15"/>
        <v>48000</v>
      </c>
    </row>
    <row r="97" spans="1:16" x14ac:dyDescent="0.2">
      <c r="A97" s="260">
        <v>44077</v>
      </c>
      <c r="B97" s="261" t="s">
        <v>356</v>
      </c>
      <c r="C97" s="262" t="s">
        <v>347</v>
      </c>
      <c r="D97" s="262" t="s">
        <v>348</v>
      </c>
      <c r="E97" s="262" t="s">
        <v>349</v>
      </c>
      <c r="F97" s="262">
        <v>2021</v>
      </c>
      <c r="G97" s="262" t="s">
        <v>359</v>
      </c>
      <c r="H97" s="263">
        <v>4000</v>
      </c>
      <c r="I97" s="262" t="s">
        <v>351</v>
      </c>
      <c r="J97" s="264">
        <v>45.15</v>
      </c>
      <c r="K97" s="264">
        <v>0</v>
      </c>
      <c r="L97" s="264">
        <v>0</v>
      </c>
      <c r="M97" s="265">
        <f t="shared" si="12"/>
        <v>44408</v>
      </c>
      <c r="N97" s="266">
        <f t="shared" si="13"/>
        <v>44561</v>
      </c>
      <c r="O97" s="267">
        <f t="shared" si="14"/>
        <v>6</v>
      </c>
      <c r="P97" s="267">
        <f t="shared" si="15"/>
        <v>24000</v>
      </c>
    </row>
    <row r="98" spans="1:16" x14ac:dyDescent="0.2">
      <c r="A98" s="260">
        <v>44048</v>
      </c>
      <c r="B98" s="261" t="s">
        <v>354</v>
      </c>
      <c r="C98" s="262" t="s">
        <v>377</v>
      </c>
      <c r="D98" s="262" t="s">
        <v>378</v>
      </c>
      <c r="E98" s="262" t="s">
        <v>349</v>
      </c>
      <c r="F98" s="262">
        <v>2021</v>
      </c>
      <c r="G98" s="262" t="s">
        <v>352</v>
      </c>
      <c r="H98" s="263">
        <v>100000</v>
      </c>
      <c r="I98" s="262" t="s">
        <v>379</v>
      </c>
      <c r="J98" s="264">
        <v>-0.45</v>
      </c>
      <c r="K98" s="264">
        <v>0</v>
      </c>
      <c r="L98" s="264">
        <v>0</v>
      </c>
      <c r="M98" s="265">
        <f t="shared" si="12"/>
        <v>44316</v>
      </c>
      <c r="N98" s="266">
        <f t="shared" si="13"/>
        <v>44561</v>
      </c>
      <c r="O98" s="267">
        <f t="shared" si="14"/>
        <v>9</v>
      </c>
      <c r="P98" s="267">
        <f t="shared" si="15"/>
        <v>900000</v>
      </c>
    </row>
    <row r="99" spans="1:16" x14ac:dyDescent="0.2">
      <c r="A99" s="260">
        <v>44048</v>
      </c>
      <c r="B99" s="261" t="s">
        <v>354</v>
      </c>
      <c r="C99" s="262" t="s">
        <v>377</v>
      </c>
      <c r="D99" s="262" t="s">
        <v>378</v>
      </c>
      <c r="E99" s="262" t="s">
        <v>349</v>
      </c>
      <c r="F99" s="262">
        <v>2021</v>
      </c>
      <c r="G99" s="262" t="s">
        <v>355</v>
      </c>
      <c r="H99" s="263">
        <v>50000</v>
      </c>
      <c r="I99" s="262" t="s">
        <v>379</v>
      </c>
      <c r="J99" s="264">
        <v>-0.45</v>
      </c>
      <c r="K99" s="264">
        <v>0</v>
      </c>
      <c r="L99" s="264">
        <v>0</v>
      </c>
      <c r="M99" s="265">
        <f t="shared" si="12"/>
        <v>44227</v>
      </c>
      <c r="N99" s="266">
        <f t="shared" si="13"/>
        <v>44286</v>
      </c>
      <c r="O99" s="267">
        <f t="shared" si="14"/>
        <v>3</v>
      </c>
      <c r="P99" s="267">
        <f t="shared" si="15"/>
        <v>150000</v>
      </c>
    </row>
    <row r="100" spans="1:16" x14ac:dyDescent="0.2">
      <c r="A100" s="260">
        <v>44033</v>
      </c>
      <c r="B100" s="261" t="s">
        <v>356</v>
      </c>
      <c r="C100" s="262" t="s">
        <v>347</v>
      </c>
      <c r="D100" s="262" t="s">
        <v>348</v>
      </c>
      <c r="E100" s="262" t="s">
        <v>353</v>
      </c>
      <c r="F100" s="262">
        <v>2022</v>
      </c>
      <c r="G100" s="262" t="s">
        <v>350</v>
      </c>
      <c r="H100" s="263">
        <v>3000</v>
      </c>
      <c r="I100" s="262" t="s">
        <v>351</v>
      </c>
      <c r="J100" s="264">
        <v>35</v>
      </c>
      <c r="K100" s="264">
        <v>52</v>
      </c>
      <c r="L100" s="264">
        <v>0</v>
      </c>
      <c r="M100" s="265">
        <f t="shared" si="12"/>
        <v>44592</v>
      </c>
      <c r="N100" s="266">
        <f t="shared" si="13"/>
        <v>44926</v>
      </c>
      <c r="O100" s="267">
        <f t="shared" si="14"/>
        <v>12</v>
      </c>
      <c r="P100" s="267">
        <f t="shared" si="15"/>
        <v>36000</v>
      </c>
    </row>
    <row r="101" spans="1:16" x14ac:dyDescent="0.2">
      <c r="A101" s="260">
        <v>44014</v>
      </c>
      <c r="B101" s="261" t="s">
        <v>356</v>
      </c>
      <c r="C101" s="262" t="s">
        <v>347</v>
      </c>
      <c r="D101" s="262" t="s">
        <v>348</v>
      </c>
      <c r="E101" s="262" t="s">
        <v>353</v>
      </c>
      <c r="F101" s="262">
        <v>2022</v>
      </c>
      <c r="G101" s="262" t="s">
        <v>350</v>
      </c>
      <c r="H101" s="263">
        <v>3000</v>
      </c>
      <c r="I101" s="262" t="s">
        <v>351</v>
      </c>
      <c r="J101" s="264">
        <v>35</v>
      </c>
      <c r="K101" s="264">
        <v>49</v>
      </c>
      <c r="L101" s="264">
        <v>0</v>
      </c>
      <c r="M101" s="265">
        <f t="shared" si="12"/>
        <v>44592</v>
      </c>
      <c r="N101" s="266">
        <f t="shared" si="13"/>
        <v>44926</v>
      </c>
      <c r="O101" s="267">
        <f t="shared" si="14"/>
        <v>12</v>
      </c>
      <c r="P101" s="267">
        <f t="shared" si="15"/>
        <v>36000</v>
      </c>
    </row>
    <row r="102" spans="1:16" x14ac:dyDescent="0.2">
      <c r="A102" s="260">
        <v>44005</v>
      </c>
      <c r="B102" s="261" t="s">
        <v>354</v>
      </c>
      <c r="C102" s="262" t="s">
        <v>360</v>
      </c>
      <c r="D102" s="262" t="s">
        <v>373</v>
      </c>
      <c r="E102" s="262" t="s">
        <v>349</v>
      </c>
      <c r="F102" s="262">
        <v>2021</v>
      </c>
      <c r="G102" s="262" t="s">
        <v>376</v>
      </c>
      <c r="H102" s="263">
        <v>126000</v>
      </c>
      <c r="I102" s="262" t="s">
        <v>362</v>
      </c>
      <c r="J102" s="264">
        <v>0.18379999999999999</v>
      </c>
      <c r="K102" s="264">
        <v>0</v>
      </c>
      <c r="L102" s="264">
        <v>0</v>
      </c>
      <c r="M102" s="265">
        <f t="shared" si="12"/>
        <v>44227</v>
      </c>
      <c r="N102" s="266">
        <f t="shared" si="13"/>
        <v>44377</v>
      </c>
      <c r="O102" s="267">
        <f t="shared" si="14"/>
        <v>6</v>
      </c>
      <c r="P102" s="267">
        <f t="shared" si="15"/>
        <v>756000</v>
      </c>
    </row>
    <row r="103" spans="1:16" x14ac:dyDescent="0.2">
      <c r="A103" s="260">
        <v>44005</v>
      </c>
      <c r="B103" s="261" t="s">
        <v>354</v>
      </c>
      <c r="C103" s="262" t="s">
        <v>360</v>
      </c>
      <c r="D103" s="262" t="s">
        <v>364</v>
      </c>
      <c r="E103" s="262" t="s">
        <v>349</v>
      </c>
      <c r="F103" s="262">
        <v>2021</v>
      </c>
      <c r="G103" s="262" t="s">
        <v>376</v>
      </c>
      <c r="H103" s="263">
        <v>294000</v>
      </c>
      <c r="I103" s="262" t="s">
        <v>362</v>
      </c>
      <c r="J103" s="264">
        <v>0.48749999999999999</v>
      </c>
      <c r="K103" s="264">
        <v>0</v>
      </c>
      <c r="L103" s="264">
        <v>0</v>
      </c>
      <c r="M103" s="265">
        <f t="shared" si="12"/>
        <v>44227</v>
      </c>
      <c r="N103" s="266">
        <f t="shared" si="13"/>
        <v>44377</v>
      </c>
      <c r="O103" s="267">
        <f t="shared" si="14"/>
        <v>6</v>
      </c>
      <c r="P103" s="267">
        <f t="shared" si="15"/>
        <v>1764000</v>
      </c>
    </row>
    <row r="104" spans="1:16" x14ac:dyDescent="0.2">
      <c r="A104" s="260">
        <v>44005</v>
      </c>
      <c r="B104" s="261" t="s">
        <v>356</v>
      </c>
      <c r="C104" s="262" t="s">
        <v>347</v>
      </c>
      <c r="D104" s="262" t="s">
        <v>348</v>
      </c>
      <c r="E104" s="262" t="s">
        <v>353</v>
      </c>
      <c r="F104" s="262">
        <v>2022</v>
      </c>
      <c r="G104" s="262" t="s">
        <v>350</v>
      </c>
      <c r="H104" s="263">
        <v>6000</v>
      </c>
      <c r="I104" s="262" t="s">
        <v>351</v>
      </c>
      <c r="J104" s="264">
        <v>39</v>
      </c>
      <c r="K104" s="264">
        <v>45.2</v>
      </c>
      <c r="L104" s="264">
        <v>0</v>
      </c>
      <c r="M104" s="265">
        <f t="shared" si="12"/>
        <v>44592</v>
      </c>
      <c r="N104" s="266">
        <f t="shared" si="13"/>
        <v>44926</v>
      </c>
      <c r="O104" s="267">
        <f t="shared" si="14"/>
        <v>12</v>
      </c>
      <c r="P104" s="267">
        <f t="shared" si="15"/>
        <v>72000</v>
      </c>
    </row>
    <row r="105" spans="1:16" x14ac:dyDescent="0.2">
      <c r="A105" s="260">
        <v>44005</v>
      </c>
      <c r="B105" s="261" t="s">
        <v>356</v>
      </c>
      <c r="C105" s="262" t="s">
        <v>347</v>
      </c>
      <c r="D105" s="262" t="s">
        <v>348</v>
      </c>
      <c r="E105" s="262" t="s">
        <v>353</v>
      </c>
      <c r="F105" s="262">
        <v>2022</v>
      </c>
      <c r="G105" s="262" t="s">
        <v>376</v>
      </c>
      <c r="H105" s="263">
        <v>2000</v>
      </c>
      <c r="I105" s="262" t="s">
        <v>351</v>
      </c>
      <c r="J105" s="264">
        <v>39</v>
      </c>
      <c r="K105" s="264">
        <v>44.85</v>
      </c>
      <c r="L105" s="264">
        <v>0</v>
      </c>
      <c r="M105" s="265">
        <f t="shared" si="12"/>
        <v>44592</v>
      </c>
      <c r="N105" s="266">
        <f t="shared" si="13"/>
        <v>44742</v>
      </c>
      <c r="O105" s="267">
        <f t="shared" si="14"/>
        <v>6</v>
      </c>
      <c r="P105" s="267">
        <f t="shared" si="15"/>
        <v>12000</v>
      </c>
    </row>
    <row r="106" spans="1:16" x14ac:dyDescent="0.2">
      <c r="A106" s="260">
        <v>44005</v>
      </c>
      <c r="B106" s="261" t="s">
        <v>356</v>
      </c>
      <c r="C106" s="262" t="s">
        <v>347</v>
      </c>
      <c r="D106" s="262" t="s">
        <v>348</v>
      </c>
      <c r="E106" s="262" t="s">
        <v>353</v>
      </c>
      <c r="F106" s="262">
        <v>2021</v>
      </c>
      <c r="G106" s="262" t="s">
        <v>363</v>
      </c>
      <c r="H106" s="263">
        <v>4000</v>
      </c>
      <c r="I106" s="262" t="s">
        <v>351</v>
      </c>
      <c r="J106" s="264">
        <v>35</v>
      </c>
      <c r="K106" s="264">
        <v>48</v>
      </c>
      <c r="L106" s="264">
        <v>0</v>
      </c>
      <c r="M106" s="265">
        <f t="shared" si="12"/>
        <v>44500</v>
      </c>
      <c r="N106" s="266">
        <f t="shared" si="13"/>
        <v>44561</v>
      </c>
      <c r="O106" s="267">
        <f t="shared" si="14"/>
        <v>3</v>
      </c>
      <c r="P106" s="267">
        <f t="shared" si="15"/>
        <v>12000</v>
      </c>
    </row>
    <row r="107" spans="1:16" x14ac:dyDescent="0.2">
      <c r="A107" s="260">
        <v>44001</v>
      </c>
      <c r="B107" s="261" t="s">
        <v>354</v>
      </c>
      <c r="C107" s="262" t="s">
        <v>347</v>
      </c>
      <c r="D107" s="262" t="s">
        <v>348</v>
      </c>
      <c r="E107" s="262" t="s">
        <v>353</v>
      </c>
      <c r="F107" s="262">
        <v>2022</v>
      </c>
      <c r="G107" s="262" t="s">
        <v>350</v>
      </c>
      <c r="H107" s="263">
        <v>20000</v>
      </c>
      <c r="I107" s="262" t="s">
        <v>351</v>
      </c>
      <c r="J107" s="264">
        <v>38</v>
      </c>
      <c r="K107" s="264">
        <v>45.15</v>
      </c>
      <c r="L107" s="264">
        <v>0</v>
      </c>
      <c r="M107" s="265">
        <f t="shared" si="12"/>
        <v>44592</v>
      </c>
      <c r="N107" s="266">
        <f t="shared" si="13"/>
        <v>44926</v>
      </c>
      <c r="O107" s="267">
        <f t="shared" si="14"/>
        <v>12</v>
      </c>
      <c r="P107" s="267">
        <f t="shared" si="15"/>
        <v>240000</v>
      </c>
    </row>
    <row r="108" spans="1:16" x14ac:dyDescent="0.2">
      <c r="A108" s="260">
        <v>44001</v>
      </c>
      <c r="B108" s="261" t="s">
        <v>354</v>
      </c>
      <c r="C108" s="262" t="s">
        <v>347</v>
      </c>
      <c r="D108" s="262" t="s">
        <v>348</v>
      </c>
      <c r="E108" s="262" t="s">
        <v>353</v>
      </c>
      <c r="F108" s="262">
        <v>2021</v>
      </c>
      <c r="G108" s="262" t="s">
        <v>363</v>
      </c>
      <c r="H108" s="263">
        <v>15000</v>
      </c>
      <c r="I108" s="262" t="s">
        <v>351</v>
      </c>
      <c r="J108" s="264">
        <v>35</v>
      </c>
      <c r="K108" s="264">
        <v>47.03</v>
      </c>
      <c r="L108" s="264">
        <v>0</v>
      </c>
      <c r="M108" s="265">
        <f t="shared" si="12"/>
        <v>44500</v>
      </c>
      <c r="N108" s="266">
        <f t="shared" si="13"/>
        <v>44561</v>
      </c>
      <c r="O108" s="267">
        <f t="shared" si="14"/>
        <v>3</v>
      </c>
      <c r="P108" s="267">
        <f t="shared" si="15"/>
        <v>45000</v>
      </c>
    </row>
    <row r="109" spans="1:16" x14ac:dyDescent="0.2">
      <c r="A109" s="260">
        <v>43992</v>
      </c>
      <c r="B109" s="261" t="s">
        <v>356</v>
      </c>
      <c r="C109" s="262" t="s">
        <v>347</v>
      </c>
      <c r="D109" s="262" t="s">
        <v>348</v>
      </c>
      <c r="E109" s="262" t="s">
        <v>349</v>
      </c>
      <c r="F109" s="262">
        <v>2020</v>
      </c>
      <c r="G109" s="262" t="s">
        <v>363</v>
      </c>
      <c r="H109" s="263">
        <v>27000</v>
      </c>
      <c r="I109" s="262" t="s">
        <v>351</v>
      </c>
      <c r="J109" s="264">
        <v>39.729999999999997</v>
      </c>
      <c r="K109" s="264">
        <v>0</v>
      </c>
      <c r="L109" s="264">
        <v>0</v>
      </c>
      <c r="M109" s="265">
        <f t="shared" si="12"/>
        <v>44135</v>
      </c>
      <c r="N109" s="266">
        <f t="shared" si="13"/>
        <v>44196</v>
      </c>
      <c r="O109" s="267">
        <f t="shared" si="14"/>
        <v>3</v>
      </c>
      <c r="P109" s="267">
        <f t="shared" si="15"/>
        <v>81000</v>
      </c>
    </row>
    <row r="110" spans="1:16" x14ac:dyDescent="0.2">
      <c r="A110" s="260">
        <v>43992</v>
      </c>
      <c r="B110" s="261" t="s">
        <v>356</v>
      </c>
      <c r="C110" s="262" t="s">
        <v>347</v>
      </c>
      <c r="D110" s="262" t="s">
        <v>348</v>
      </c>
      <c r="E110" s="262" t="s">
        <v>349</v>
      </c>
      <c r="F110" s="262">
        <v>2021</v>
      </c>
      <c r="G110" s="262" t="s">
        <v>376</v>
      </c>
      <c r="H110" s="263">
        <v>10000</v>
      </c>
      <c r="I110" s="262" t="s">
        <v>351</v>
      </c>
      <c r="J110" s="264">
        <v>40.29</v>
      </c>
      <c r="K110" s="264">
        <v>0</v>
      </c>
      <c r="L110" s="264">
        <v>0</v>
      </c>
      <c r="M110" s="265">
        <f t="shared" si="12"/>
        <v>44227</v>
      </c>
      <c r="N110" s="266">
        <f t="shared" si="13"/>
        <v>44377</v>
      </c>
      <c r="O110" s="267">
        <f t="shared" si="14"/>
        <v>6</v>
      </c>
      <c r="P110" s="267">
        <f t="shared" si="15"/>
        <v>60000</v>
      </c>
    </row>
    <row r="111" spans="1:16" x14ac:dyDescent="0.2">
      <c r="A111" s="260">
        <v>43990</v>
      </c>
      <c r="B111" s="261" t="s">
        <v>356</v>
      </c>
      <c r="C111" s="262" t="s">
        <v>360</v>
      </c>
      <c r="D111" s="262" t="s">
        <v>364</v>
      </c>
      <c r="E111" s="262" t="s">
        <v>349</v>
      </c>
      <c r="F111" s="262">
        <v>2021</v>
      </c>
      <c r="G111" s="262" t="s">
        <v>350</v>
      </c>
      <c r="H111" s="263">
        <v>504000</v>
      </c>
      <c r="I111" s="262" t="s">
        <v>362</v>
      </c>
      <c r="J111" s="264">
        <v>0.46750000000000003</v>
      </c>
      <c r="K111" s="264">
        <v>0</v>
      </c>
      <c r="L111" s="264">
        <v>0</v>
      </c>
      <c r="M111" s="265">
        <f t="shared" si="12"/>
        <v>44227</v>
      </c>
      <c r="N111" s="266">
        <f t="shared" si="13"/>
        <v>44561</v>
      </c>
      <c r="O111" s="267">
        <f t="shared" si="14"/>
        <v>12</v>
      </c>
      <c r="P111" s="267">
        <f t="shared" si="15"/>
        <v>6048000</v>
      </c>
    </row>
    <row r="112" spans="1:16" x14ac:dyDescent="0.2">
      <c r="A112" s="260">
        <v>43990</v>
      </c>
      <c r="B112" s="261" t="s">
        <v>354</v>
      </c>
      <c r="C112" s="262" t="s">
        <v>360</v>
      </c>
      <c r="D112" s="262" t="s">
        <v>373</v>
      </c>
      <c r="E112" s="262" t="s">
        <v>349</v>
      </c>
      <c r="F112" s="262">
        <v>2021</v>
      </c>
      <c r="G112" s="262" t="s">
        <v>350</v>
      </c>
      <c r="H112" s="263">
        <v>336000</v>
      </c>
      <c r="I112" s="262" t="s">
        <v>362</v>
      </c>
      <c r="J112" s="264">
        <v>0.17599999999999999</v>
      </c>
      <c r="K112" s="264">
        <v>0</v>
      </c>
      <c r="L112" s="264">
        <v>0</v>
      </c>
      <c r="M112" s="265">
        <f t="shared" si="12"/>
        <v>44227</v>
      </c>
      <c r="N112" s="266">
        <f t="shared" si="13"/>
        <v>44561</v>
      </c>
      <c r="O112" s="267">
        <f t="shared" si="14"/>
        <v>12</v>
      </c>
      <c r="P112" s="267">
        <f t="shared" si="15"/>
        <v>4032000</v>
      </c>
    </row>
    <row r="113" spans="1:17" x14ac:dyDescent="0.2">
      <c r="A113" s="260">
        <v>43990</v>
      </c>
      <c r="B113" s="261" t="s">
        <v>356</v>
      </c>
      <c r="C113" s="262" t="s">
        <v>377</v>
      </c>
      <c r="D113" s="262" t="s">
        <v>381</v>
      </c>
      <c r="E113" s="262" t="s">
        <v>349</v>
      </c>
      <c r="F113" s="262">
        <v>2021</v>
      </c>
      <c r="G113" s="262" t="s">
        <v>380</v>
      </c>
      <c r="H113" s="263">
        <v>250000</v>
      </c>
      <c r="I113" s="262" t="s">
        <v>379</v>
      </c>
      <c r="J113" s="264">
        <v>2.476</v>
      </c>
      <c r="K113" s="264">
        <v>0</v>
      </c>
      <c r="L113" s="264">
        <v>0</v>
      </c>
      <c r="M113" s="265">
        <f t="shared" si="12"/>
        <v>44316</v>
      </c>
      <c r="N113" s="266">
        <f t="shared" si="13"/>
        <v>44469</v>
      </c>
      <c r="O113" s="267">
        <f t="shared" si="14"/>
        <v>6</v>
      </c>
      <c r="P113" s="267">
        <f t="shared" si="15"/>
        <v>1500000</v>
      </c>
    </row>
    <row r="114" spans="1:17" x14ac:dyDescent="0.2">
      <c r="A114" s="260">
        <v>43990</v>
      </c>
      <c r="B114" s="261" t="s">
        <v>354</v>
      </c>
      <c r="C114" s="262" t="s">
        <v>377</v>
      </c>
      <c r="D114" s="262" t="s">
        <v>381</v>
      </c>
      <c r="E114" s="262" t="s">
        <v>353</v>
      </c>
      <c r="F114" s="262">
        <v>2020</v>
      </c>
      <c r="G114" s="262" t="s">
        <v>363</v>
      </c>
      <c r="H114" s="263">
        <v>100000</v>
      </c>
      <c r="I114" s="262" t="s">
        <v>379</v>
      </c>
      <c r="J114" s="264">
        <v>2.25</v>
      </c>
      <c r="K114" s="264">
        <v>2.54</v>
      </c>
      <c r="L114" s="264">
        <v>0</v>
      </c>
      <c r="M114" s="265">
        <f t="shared" si="12"/>
        <v>44135</v>
      </c>
      <c r="N114" s="266">
        <f t="shared" si="13"/>
        <v>44196</v>
      </c>
      <c r="O114" s="267">
        <f t="shared" si="14"/>
        <v>3</v>
      </c>
      <c r="P114" s="267">
        <f t="shared" si="15"/>
        <v>300000</v>
      </c>
    </row>
    <row r="115" spans="1:17" x14ac:dyDescent="0.2">
      <c r="A115" s="260">
        <v>43966</v>
      </c>
      <c r="B115" s="261" t="s">
        <v>346</v>
      </c>
      <c r="C115" s="262" t="s">
        <v>360</v>
      </c>
      <c r="D115" s="262" t="s">
        <v>373</v>
      </c>
      <c r="E115" s="262" t="s">
        <v>349</v>
      </c>
      <c r="F115" s="262">
        <v>2020</v>
      </c>
      <c r="G115" s="262" t="s">
        <v>382</v>
      </c>
      <c r="H115" s="263">
        <v>840000</v>
      </c>
      <c r="I115" s="262" t="s">
        <v>362</v>
      </c>
      <c r="J115" s="264">
        <v>0.21124999999999999</v>
      </c>
      <c r="K115" s="264">
        <v>0</v>
      </c>
      <c r="L115" s="264">
        <v>0</v>
      </c>
      <c r="M115" s="265">
        <f t="shared" si="12"/>
        <v>44012</v>
      </c>
      <c r="N115" s="266">
        <f t="shared" si="13"/>
        <v>44196</v>
      </c>
      <c r="O115" s="267">
        <f t="shared" si="14"/>
        <v>7</v>
      </c>
      <c r="P115" s="267">
        <f t="shared" si="15"/>
        <v>5880000</v>
      </c>
    </row>
    <row r="116" spans="1:17" x14ac:dyDescent="0.2">
      <c r="A116" s="260">
        <v>43966</v>
      </c>
      <c r="B116" s="261" t="s">
        <v>346</v>
      </c>
      <c r="C116" s="262" t="s">
        <v>360</v>
      </c>
      <c r="D116" s="262" t="s">
        <v>364</v>
      </c>
      <c r="E116" s="262" t="s">
        <v>349</v>
      </c>
      <c r="F116" s="262">
        <v>2020</v>
      </c>
      <c r="G116" s="262" t="s">
        <v>382</v>
      </c>
      <c r="H116" s="263">
        <v>630000</v>
      </c>
      <c r="I116" s="262" t="s">
        <v>362</v>
      </c>
      <c r="J116" s="264">
        <v>0.4325</v>
      </c>
      <c r="K116" s="264">
        <v>0</v>
      </c>
      <c r="L116" s="264">
        <v>0</v>
      </c>
      <c r="M116" s="265">
        <f t="shared" si="12"/>
        <v>44012</v>
      </c>
      <c r="N116" s="266">
        <f t="shared" si="13"/>
        <v>44196</v>
      </c>
      <c r="O116" s="267">
        <f t="shared" si="14"/>
        <v>7</v>
      </c>
      <c r="P116" s="267">
        <f t="shared" si="15"/>
        <v>4410000</v>
      </c>
    </row>
    <row r="117" spans="1:17" x14ac:dyDescent="0.2">
      <c r="A117" s="260">
        <v>43963</v>
      </c>
      <c r="B117" s="261" t="s">
        <v>346</v>
      </c>
      <c r="C117" s="262" t="s">
        <v>377</v>
      </c>
      <c r="D117" s="262" t="s">
        <v>381</v>
      </c>
      <c r="E117" s="262" t="s">
        <v>353</v>
      </c>
      <c r="F117" s="262">
        <v>2022</v>
      </c>
      <c r="G117" s="262" t="s">
        <v>355</v>
      </c>
      <c r="H117" s="263">
        <v>290000</v>
      </c>
      <c r="I117" s="262" t="s">
        <v>379</v>
      </c>
      <c r="J117" s="264">
        <v>2.5</v>
      </c>
      <c r="K117" s="264">
        <v>3.17</v>
      </c>
      <c r="L117" s="264">
        <v>0</v>
      </c>
      <c r="M117" s="265">
        <f t="shared" si="12"/>
        <v>44592</v>
      </c>
      <c r="N117" s="266">
        <f t="shared" si="13"/>
        <v>44651</v>
      </c>
      <c r="O117" s="267">
        <f t="shared" si="14"/>
        <v>3</v>
      </c>
      <c r="P117" s="267">
        <f t="shared" si="15"/>
        <v>870000</v>
      </c>
    </row>
    <row r="118" spans="1:17" x14ac:dyDescent="0.2">
      <c r="A118" s="260">
        <v>43963</v>
      </c>
      <c r="B118" s="261" t="s">
        <v>346</v>
      </c>
      <c r="C118" s="262" t="s">
        <v>377</v>
      </c>
      <c r="D118" s="262" t="s">
        <v>381</v>
      </c>
      <c r="E118" s="262" t="s">
        <v>353</v>
      </c>
      <c r="F118" s="262">
        <v>2021</v>
      </c>
      <c r="G118" s="262" t="s">
        <v>363</v>
      </c>
      <c r="H118" s="263">
        <v>310000</v>
      </c>
      <c r="I118" s="262" t="s">
        <v>379</v>
      </c>
      <c r="J118" s="264">
        <v>2.5</v>
      </c>
      <c r="K118" s="264">
        <v>3.17</v>
      </c>
      <c r="L118" s="264">
        <v>0</v>
      </c>
      <c r="M118" s="265">
        <f t="shared" si="12"/>
        <v>44500</v>
      </c>
      <c r="N118" s="266">
        <f t="shared" si="13"/>
        <v>44561</v>
      </c>
      <c r="O118" s="267">
        <f t="shared" si="14"/>
        <v>3</v>
      </c>
      <c r="P118" s="267">
        <f t="shared" si="15"/>
        <v>930000</v>
      </c>
    </row>
    <row r="119" spans="1:17" x14ac:dyDescent="0.2">
      <c r="A119" s="260">
        <v>43922</v>
      </c>
      <c r="B119" s="261" t="s">
        <v>346</v>
      </c>
      <c r="C119" s="262" t="s">
        <v>377</v>
      </c>
      <c r="D119" s="262" t="s">
        <v>381</v>
      </c>
      <c r="E119" s="262" t="s">
        <v>353</v>
      </c>
      <c r="F119" s="262">
        <v>2021</v>
      </c>
      <c r="G119" s="262" t="s">
        <v>355</v>
      </c>
      <c r="H119" s="263">
        <v>40000</v>
      </c>
      <c r="I119" s="262" t="s">
        <v>379</v>
      </c>
      <c r="J119" s="264">
        <v>2.2000000000000002</v>
      </c>
      <c r="K119" s="264">
        <v>4</v>
      </c>
      <c r="L119" s="264">
        <v>0</v>
      </c>
      <c r="M119" s="265">
        <f t="shared" si="12"/>
        <v>44227</v>
      </c>
      <c r="N119" s="266">
        <f t="shared" si="13"/>
        <v>44286</v>
      </c>
      <c r="O119" s="267">
        <f t="shared" si="14"/>
        <v>3</v>
      </c>
      <c r="P119" s="267">
        <f t="shared" si="15"/>
        <v>120000</v>
      </c>
    </row>
    <row r="120" spans="1:17" x14ac:dyDescent="0.2">
      <c r="A120" s="260">
        <v>43903</v>
      </c>
      <c r="B120" s="261" t="s">
        <v>354</v>
      </c>
      <c r="C120" s="262" t="s">
        <v>347</v>
      </c>
      <c r="D120" s="262" t="s">
        <v>348</v>
      </c>
      <c r="E120" s="262" t="s">
        <v>349</v>
      </c>
      <c r="F120" s="262">
        <v>2021</v>
      </c>
      <c r="G120" s="262" t="s">
        <v>363</v>
      </c>
      <c r="H120" s="263">
        <v>20000</v>
      </c>
      <c r="I120" s="262" t="s">
        <v>351</v>
      </c>
      <c r="J120" s="264">
        <v>40.450000000000003</v>
      </c>
      <c r="K120" s="264">
        <v>0</v>
      </c>
      <c r="L120" s="264">
        <v>0</v>
      </c>
      <c r="M120" s="265">
        <f t="shared" si="12"/>
        <v>44500</v>
      </c>
      <c r="N120" s="266">
        <f t="shared" si="13"/>
        <v>44561</v>
      </c>
      <c r="O120" s="267">
        <f t="shared" si="14"/>
        <v>3</v>
      </c>
      <c r="P120" s="267">
        <f t="shared" si="15"/>
        <v>60000</v>
      </c>
    </row>
    <row r="121" spans="1:17" x14ac:dyDescent="0.2">
      <c r="A121" s="260">
        <v>43903</v>
      </c>
      <c r="B121" s="261" t="s">
        <v>346</v>
      </c>
      <c r="C121" s="262" t="s">
        <v>347</v>
      </c>
      <c r="D121" s="262" t="s">
        <v>348</v>
      </c>
      <c r="E121" s="262" t="s">
        <v>349</v>
      </c>
      <c r="F121" s="262">
        <v>2021</v>
      </c>
      <c r="G121" s="262" t="s">
        <v>358</v>
      </c>
      <c r="H121" s="263">
        <v>13000</v>
      </c>
      <c r="I121" s="262" t="s">
        <v>351</v>
      </c>
      <c r="J121" s="264">
        <v>38.450000000000003</v>
      </c>
      <c r="K121" s="264">
        <v>0</v>
      </c>
      <c r="L121" s="264">
        <v>0</v>
      </c>
      <c r="M121" s="265">
        <f t="shared" si="12"/>
        <v>44316</v>
      </c>
      <c r="N121" s="266">
        <f t="shared" si="13"/>
        <v>44377</v>
      </c>
      <c r="O121" s="267">
        <f t="shared" si="14"/>
        <v>3</v>
      </c>
      <c r="P121" s="267">
        <f t="shared" si="15"/>
        <v>39000</v>
      </c>
    </row>
    <row r="122" spans="1:17" x14ac:dyDescent="0.2">
      <c r="A122" s="260">
        <v>43903</v>
      </c>
      <c r="B122" s="261" t="s">
        <v>383</v>
      </c>
      <c r="C122" s="262" t="s">
        <v>347</v>
      </c>
      <c r="D122" s="262" t="s">
        <v>348</v>
      </c>
      <c r="E122" s="262" t="s">
        <v>349</v>
      </c>
      <c r="F122" s="262">
        <v>2021</v>
      </c>
      <c r="G122" s="262" t="s">
        <v>355</v>
      </c>
      <c r="H122" s="263">
        <v>13000</v>
      </c>
      <c r="I122" s="262" t="s">
        <v>351</v>
      </c>
      <c r="J122" s="264">
        <v>37.71</v>
      </c>
      <c r="K122" s="264">
        <v>0</v>
      </c>
      <c r="L122" s="264">
        <v>0</v>
      </c>
      <c r="M122" s="265">
        <f t="shared" si="12"/>
        <v>44227</v>
      </c>
      <c r="N122" s="266">
        <f t="shared" si="13"/>
        <v>44286</v>
      </c>
      <c r="O122" s="267">
        <f t="shared" si="14"/>
        <v>3</v>
      </c>
      <c r="P122" s="267">
        <f t="shared" si="15"/>
        <v>39000</v>
      </c>
    </row>
    <row r="123" spans="1:17" x14ac:dyDescent="0.2">
      <c r="A123" s="260">
        <v>43903</v>
      </c>
      <c r="B123" s="261" t="s">
        <v>354</v>
      </c>
      <c r="C123" s="262" t="s">
        <v>347</v>
      </c>
      <c r="D123" s="262" t="s">
        <v>348</v>
      </c>
      <c r="E123" s="262" t="s">
        <v>349</v>
      </c>
      <c r="F123" s="262">
        <v>2020</v>
      </c>
      <c r="G123" s="262" t="s">
        <v>357</v>
      </c>
      <c r="H123" s="263">
        <v>6000</v>
      </c>
      <c r="I123" s="262" t="s">
        <v>351</v>
      </c>
      <c r="J123" s="264">
        <v>34.700000000000003</v>
      </c>
      <c r="K123" s="264">
        <v>0</v>
      </c>
      <c r="L123" s="264">
        <v>0</v>
      </c>
      <c r="M123" s="265">
        <f t="shared" si="12"/>
        <v>44043</v>
      </c>
      <c r="N123" s="266">
        <f t="shared" si="13"/>
        <v>44104</v>
      </c>
      <c r="O123" s="267">
        <f t="shared" si="14"/>
        <v>3</v>
      </c>
      <c r="P123" s="267">
        <f t="shared" si="15"/>
        <v>18000</v>
      </c>
    </row>
    <row r="124" spans="1:17" x14ac:dyDescent="0.2">
      <c r="A124" s="260">
        <v>43903</v>
      </c>
      <c r="B124" s="261" t="s">
        <v>346</v>
      </c>
      <c r="C124" s="262" t="s">
        <v>347</v>
      </c>
      <c r="D124" s="262" t="s">
        <v>348</v>
      </c>
      <c r="E124" s="262" t="s">
        <v>349</v>
      </c>
      <c r="F124" s="262">
        <v>2020</v>
      </c>
      <c r="G124" s="262" t="s">
        <v>358</v>
      </c>
      <c r="H124" s="263">
        <v>2000</v>
      </c>
      <c r="I124" s="262" t="s">
        <v>351</v>
      </c>
      <c r="J124" s="264">
        <v>32.82</v>
      </c>
      <c r="K124" s="264">
        <v>0</v>
      </c>
      <c r="L124" s="264">
        <v>0</v>
      </c>
      <c r="M124" s="265">
        <f t="shared" si="12"/>
        <v>43951</v>
      </c>
      <c r="N124" s="266">
        <f t="shared" si="13"/>
        <v>44012</v>
      </c>
      <c r="O124" s="267">
        <f t="shared" si="14"/>
        <v>3</v>
      </c>
      <c r="P124" s="267">
        <f t="shared" si="15"/>
        <v>6000</v>
      </c>
    </row>
    <row r="125" spans="1:17" x14ac:dyDescent="0.2">
      <c r="A125" s="260">
        <v>43903</v>
      </c>
      <c r="B125" s="261" t="s">
        <v>346</v>
      </c>
      <c r="C125" s="262" t="s">
        <v>347</v>
      </c>
      <c r="D125" s="262" t="s">
        <v>348</v>
      </c>
      <c r="E125" s="262" t="s">
        <v>349</v>
      </c>
      <c r="F125" s="262">
        <v>2021</v>
      </c>
      <c r="G125" s="262" t="s">
        <v>363</v>
      </c>
      <c r="H125" s="263">
        <v>20000</v>
      </c>
      <c r="I125" s="262" t="s">
        <v>351</v>
      </c>
      <c r="J125" s="264">
        <v>41.5</v>
      </c>
      <c r="K125" s="264">
        <v>0</v>
      </c>
      <c r="L125" s="264">
        <v>0</v>
      </c>
      <c r="M125" s="265">
        <f t="shared" si="12"/>
        <v>44500</v>
      </c>
      <c r="N125" s="266">
        <f t="shared" si="13"/>
        <v>44561</v>
      </c>
      <c r="O125" s="267">
        <f t="shared" si="14"/>
        <v>3</v>
      </c>
      <c r="P125" s="267">
        <f t="shared" si="15"/>
        <v>60000</v>
      </c>
      <c r="Q125" s="269"/>
    </row>
    <row r="126" spans="1:17" x14ac:dyDescent="0.2">
      <c r="A126" s="260">
        <v>43903</v>
      </c>
      <c r="B126" s="261" t="s">
        <v>354</v>
      </c>
      <c r="C126" s="262" t="s">
        <v>347</v>
      </c>
      <c r="D126" s="262" t="s">
        <v>348</v>
      </c>
      <c r="E126" s="262" t="s">
        <v>349</v>
      </c>
      <c r="F126" s="262">
        <v>2021</v>
      </c>
      <c r="G126" s="262" t="s">
        <v>358</v>
      </c>
      <c r="H126" s="263">
        <v>14000</v>
      </c>
      <c r="I126" s="262" t="s">
        <v>351</v>
      </c>
      <c r="J126" s="264">
        <v>40.200000000000003</v>
      </c>
      <c r="K126" s="264">
        <v>0</v>
      </c>
      <c r="L126" s="264">
        <v>0</v>
      </c>
      <c r="M126" s="265">
        <f t="shared" si="12"/>
        <v>44316</v>
      </c>
      <c r="N126" s="266">
        <f t="shared" si="13"/>
        <v>44377</v>
      </c>
      <c r="O126" s="267">
        <f t="shared" si="14"/>
        <v>3</v>
      </c>
      <c r="P126" s="267">
        <f t="shared" si="15"/>
        <v>42000</v>
      </c>
    </row>
    <row r="127" spans="1:17" x14ac:dyDescent="0.2">
      <c r="A127" s="260">
        <v>43903</v>
      </c>
      <c r="B127" s="261" t="s">
        <v>354</v>
      </c>
      <c r="C127" s="262" t="s">
        <v>347</v>
      </c>
      <c r="D127" s="262" t="s">
        <v>348</v>
      </c>
      <c r="E127" s="262" t="s">
        <v>349</v>
      </c>
      <c r="F127" s="262">
        <v>2021</v>
      </c>
      <c r="G127" s="262" t="s">
        <v>355</v>
      </c>
      <c r="H127" s="263">
        <v>14000</v>
      </c>
      <c r="I127" s="262" t="s">
        <v>351</v>
      </c>
      <c r="J127" s="264">
        <v>39.35</v>
      </c>
      <c r="K127" s="264">
        <v>0</v>
      </c>
      <c r="L127" s="264">
        <v>0</v>
      </c>
      <c r="M127" s="265">
        <f t="shared" si="12"/>
        <v>44227</v>
      </c>
      <c r="N127" s="266">
        <f t="shared" si="13"/>
        <v>44286</v>
      </c>
      <c r="O127" s="267">
        <f t="shared" si="14"/>
        <v>3</v>
      </c>
      <c r="P127" s="267">
        <f t="shared" si="15"/>
        <v>42000</v>
      </c>
    </row>
    <row r="128" spans="1:17" x14ac:dyDescent="0.2">
      <c r="A128" s="260">
        <v>43903</v>
      </c>
      <c r="B128" s="261" t="s">
        <v>354</v>
      </c>
      <c r="C128" s="262" t="s">
        <v>347</v>
      </c>
      <c r="D128" s="262" t="s">
        <v>348</v>
      </c>
      <c r="E128" s="262" t="s">
        <v>349</v>
      </c>
      <c r="F128" s="262">
        <v>2020</v>
      </c>
      <c r="G128" s="262" t="s">
        <v>357</v>
      </c>
      <c r="H128" s="263">
        <v>7000</v>
      </c>
      <c r="I128" s="262" t="s">
        <v>351</v>
      </c>
      <c r="J128" s="264">
        <v>36.35</v>
      </c>
      <c r="K128" s="264">
        <v>0</v>
      </c>
      <c r="L128" s="264">
        <v>0</v>
      </c>
      <c r="M128" s="265">
        <f t="shared" si="12"/>
        <v>44043</v>
      </c>
      <c r="N128" s="266">
        <f t="shared" si="13"/>
        <v>44104</v>
      </c>
      <c r="O128" s="267">
        <f t="shared" si="14"/>
        <v>3</v>
      </c>
      <c r="P128" s="267">
        <f t="shared" si="15"/>
        <v>21000</v>
      </c>
    </row>
    <row r="129" spans="1:19" x14ac:dyDescent="0.2">
      <c r="A129" s="260">
        <v>43903</v>
      </c>
      <c r="B129" s="261" t="s">
        <v>354</v>
      </c>
      <c r="C129" s="262" t="s">
        <v>347</v>
      </c>
      <c r="D129" s="262" t="s">
        <v>348</v>
      </c>
      <c r="E129" s="262" t="s">
        <v>349</v>
      </c>
      <c r="F129" s="262">
        <v>2020</v>
      </c>
      <c r="G129" s="262" t="s">
        <v>358</v>
      </c>
      <c r="H129" s="263">
        <v>3000</v>
      </c>
      <c r="I129" s="262" t="s">
        <v>351</v>
      </c>
      <c r="J129" s="264">
        <v>34.6</v>
      </c>
      <c r="K129" s="264">
        <v>0</v>
      </c>
      <c r="L129" s="264">
        <v>0</v>
      </c>
      <c r="M129" s="265">
        <f t="shared" si="12"/>
        <v>43951</v>
      </c>
      <c r="N129" s="266">
        <f t="shared" si="13"/>
        <v>44012</v>
      </c>
      <c r="O129" s="267">
        <f t="shared" si="14"/>
        <v>3</v>
      </c>
      <c r="P129" s="267">
        <f t="shared" si="15"/>
        <v>9000</v>
      </c>
    </row>
    <row r="130" spans="1:19" x14ac:dyDescent="0.2">
      <c r="A130" s="260">
        <v>43900</v>
      </c>
      <c r="B130" s="261" t="s">
        <v>354</v>
      </c>
      <c r="C130" s="262" t="s">
        <v>347</v>
      </c>
      <c r="D130" s="262" t="s">
        <v>348</v>
      </c>
      <c r="E130" s="262" t="s">
        <v>349</v>
      </c>
      <c r="F130" s="262">
        <v>2020</v>
      </c>
      <c r="G130" s="262" t="s">
        <v>352</v>
      </c>
      <c r="H130" s="263">
        <v>8000</v>
      </c>
      <c r="I130" s="262" t="s">
        <v>351</v>
      </c>
      <c r="J130" s="264">
        <v>36.42</v>
      </c>
      <c r="K130" s="264">
        <v>0</v>
      </c>
      <c r="L130" s="264">
        <v>0</v>
      </c>
      <c r="M130" s="265">
        <f t="shared" si="12"/>
        <v>43951</v>
      </c>
      <c r="N130" s="266">
        <f t="shared" si="13"/>
        <v>44196</v>
      </c>
      <c r="O130" s="267">
        <f t="shared" si="14"/>
        <v>9</v>
      </c>
      <c r="P130" s="267">
        <f t="shared" si="15"/>
        <v>72000</v>
      </c>
    </row>
    <row r="131" spans="1:19" x14ac:dyDescent="0.2">
      <c r="A131" s="260">
        <v>43880</v>
      </c>
      <c r="B131" s="261" t="s">
        <v>383</v>
      </c>
      <c r="C131" s="262" t="s">
        <v>347</v>
      </c>
      <c r="D131" s="262" t="s">
        <v>348</v>
      </c>
      <c r="E131" s="262" t="s">
        <v>353</v>
      </c>
      <c r="F131" s="262">
        <v>2020</v>
      </c>
      <c r="G131" s="262" t="s">
        <v>352</v>
      </c>
      <c r="H131" s="263">
        <v>6000</v>
      </c>
      <c r="I131" s="262" t="s">
        <v>351</v>
      </c>
      <c r="J131" s="264">
        <v>50</v>
      </c>
      <c r="K131" s="264">
        <v>56.55</v>
      </c>
      <c r="L131" s="264">
        <v>0</v>
      </c>
      <c r="M131" s="265">
        <f t="shared" si="12"/>
        <v>43951</v>
      </c>
      <c r="N131" s="266">
        <f t="shared" si="13"/>
        <v>44196</v>
      </c>
      <c r="O131" s="267">
        <f t="shared" si="14"/>
        <v>9</v>
      </c>
      <c r="P131" s="267">
        <f t="shared" si="15"/>
        <v>54000</v>
      </c>
    </row>
    <row r="132" spans="1:19" x14ac:dyDescent="0.2">
      <c r="A132" s="260">
        <v>43859</v>
      </c>
      <c r="B132" s="261" t="s">
        <v>346</v>
      </c>
      <c r="C132" s="262" t="s">
        <v>347</v>
      </c>
      <c r="D132" s="262" t="s">
        <v>384</v>
      </c>
      <c r="E132" s="262" t="s">
        <v>349</v>
      </c>
      <c r="F132" s="262">
        <v>2021</v>
      </c>
      <c r="G132" s="262" t="s">
        <v>363</v>
      </c>
      <c r="H132" s="263">
        <v>25000</v>
      </c>
      <c r="I132" s="262" t="s">
        <v>351</v>
      </c>
      <c r="J132" s="264">
        <v>1.25</v>
      </c>
      <c r="K132" s="264">
        <v>0</v>
      </c>
      <c r="L132" s="264">
        <v>0</v>
      </c>
      <c r="M132" s="265">
        <f t="shared" si="12"/>
        <v>44500</v>
      </c>
      <c r="N132" s="266">
        <f t="shared" si="13"/>
        <v>44561</v>
      </c>
      <c r="O132" s="267">
        <f t="shared" si="14"/>
        <v>3</v>
      </c>
      <c r="P132" s="267">
        <f t="shared" si="15"/>
        <v>75000</v>
      </c>
      <c r="Q132" s="269"/>
      <c r="S132" s="270"/>
    </row>
    <row r="133" spans="1:19" x14ac:dyDescent="0.2">
      <c r="A133" s="260">
        <v>43852</v>
      </c>
      <c r="B133" s="261" t="s">
        <v>354</v>
      </c>
      <c r="C133" s="262" t="s">
        <v>347</v>
      </c>
      <c r="D133" s="262" t="s">
        <v>384</v>
      </c>
      <c r="E133" s="262" t="s">
        <v>349</v>
      </c>
      <c r="F133" s="262">
        <v>2021</v>
      </c>
      <c r="G133" s="262" t="s">
        <v>363</v>
      </c>
      <c r="H133" s="263">
        <v>25000</v>
      </c>
      <c r="I133" s="262" t="s">
        <v>351</v>
      </c>
      <c r="J133" s="264">
        <v>1.1000000000000001</v>
      </c>
      <c r="K133" s="264">
        <v>0</v>
      </c>
      <c r="L133" s="264">
        <v>0</v>
      </c>
      <c r="M133" s="265">
        <f t="shared" si="12"/>
        <v>44500</v>
      </c>
      <c r="N133" s="266">
        <f t="shared" si="13"/>
        <v>44561</v>
      </c>
      <c r="O133" s="267">
        <f t="shared" si="14"/>
        <v>3</v>
      </c>
      <c r="P133" s="267">
        <f t="shared" si="15"/>
        <v>75000</v>
      </c>
    </row>
    <row r="134" spans="1:19" x14ac:dyDescent="0.2">
      <c r="A134" s="260">
        <v>43833</v>
      </c>
      <c r="B134" s="261" t="s">
        <v>346</v>
      </c>
      <c r="C134" s="262" t="s">
        <v>347</v>
      </c>
      <c r="D134" s="262" t="s">
        <v>348</v>
      </c>
      <c r="E134" s="262" t="s">
        <v>353</v>
      </c>
      <c r="F134" s="262">
        <v>2021</v>
      </c>
      <c r="G134" s="262" t="s">
        <v>385</v>
      </c>
      <c r="H134" s="263">
        <v>6000</v>
      </c>
      <c r="I134" s="262" t="s">
        <v>351</v>
      </c>
      <c r="J134" s="264">
        <v>52</v>
      </c>
      <c r="K134" s="264">
        <v>58.35</v>
      </c>
      <c r="L134" s="264">
        <v>0</v>
      </c>
      <c r="M134" s="265">
        <f t="shared" si="12"/>
        <v>44227</v>
      </c>
      <c r="N134" s="266">
        <f t="shared" si="13"/>
        <v>44469</v>
      </c>
      <c r="O134" s="267">
        <f t="shared" si="14"/>
        <v>9</v>
      </c>
      <c r="P134" s="267">
        <f t="shared" si="15"/>
        <v>54000</v>
      </c>
    </row>
    <row r="135" spans="1:19" x14ac:dyDescent="0.2">
      <c r="A135" s="260">
        <v>43833</v>
      </c>
      <c r="B135" s="261" t="s">
        <v>346</v>
      </c>
      <c r="C135" s="262" t="s">
        <v>347</v>
      </c>
      <c r="D135" s="262" t="s">
        <v>348</v>
      </c>
      <c r="E135" s="262" t="s">
        <v>353</v>
      </c>
      <c r="F135" s="262">
        <v>2020</v>
      </c>
      <c r="G135" s="262" t="s">
        <v>350</v>
      </c>
      <c r="H135" s="263">
        <v>6000</v>
      </c>
      <c r="I135" s="262" t="s">
        <v>351</v>
      </c>
      <c r="J135" s="264">
        <v>57</v>
      </c>
      <c r="K135" s="264">
        <v>62.65</v>
      </c>
      <c r="L135" s="264">
        <v>0</v>
      </c>
      <c r="M135" s="265">
        <f t="shared" si="12"/>
        <v>43861</v>
      </c>
      <c r="N135" s="266">
        <f t="shared" si="13"/>
        <v>44196</v>
      </c>
      <c r="O135" s="267">
        <f t="shared" si="14"/>
        <v>12</v>
      </c>
      <c r="P135" s="267">
        <f t="shared" si="15"/>
        <v>72000</v>
      </c>
    </row>
    <row r="136" spans="1:19" x14ac:dyDescent="0.2">
      <c r="A136" s="260">
        <v>43829</v>
      </c>
      <c r="B136" s="261" t="s">
        <v>354</v>
      </c>
      <c r="C136" s="262" t="s">
        <v>347</v>
      </c>
      <c r="D136" s="262" t="s">
        <v>348</v>
      </c>
      <c r="E136" s="262" t="s">
        <v>349</v>
      </c>
      <c r="F136" s="262">
        <v>2020</v>
      </c>
      <c r="G136" s="262" t="s">
        <v>376</v>
      </c>
      <c r="H136" s="263">
        <v>6000</v>
      </c>
      <c r="I136" s="262" t="s">
        <v>351</v>
      </c>
      <c r="J136" s="264">
        <v>60.26</v>
      </c>
      <c r="K136" s="264">
        <v>0</v>
      </c>
      <c r="L136" s="264">
        <v>0</v>
      </c>
      <c r="M136" s="265">
        <f t="shared" si="12"/>
        <v>43861</v>
      </c>
      <c r="N136" s="266">
        <f t="shared" si="13"/>
        <v>44012</v>
      </c>
      <c r="O136" s="267">
        <f t="shared" si="14"/>
        <v>6</v>
      </c>
      <c r="P136" s="267">
        <f t="shared" si="15"/>
        <v>36000</v>
      </c>
    </row>
    <row r="137" spans="1:19" x14ac:dyDescent="0.2">
      <c r="A137" s="260">
        <v>43819</v>
      </c>
      <c r="B137" s="261" t="s">
        <v>383</v>
      </c>
      <c r="C137" s="262" t="s">
        <v>377</v>
      </c>
      <c r="D137" s="262" t="s">
        <v>378</v>
      </c>
      <c r="E137" s="262" t="s">
        <v>349</v>
      </c>
      <c r="F137" s="262">
        <v>2020</v>
      </c>
      <c r="G137" s="262" t="s">
        <v>350</v>
      </c>
      <c r="H137" s="263">
        <v>100000</v>
      </c>
      <c r="I137" s="262" t="s">
        <v>379</v>
      </c>
      <c r="J137" s="264">
        <v>-1.395</v>
      </c>
      <c r="K137" s="264">
        <v>0</v>
      </c>
      <c r="L137" s="264">
        <v>0</v>
      </c>
      <c r="M137" s="265">
        <f t="shared" si="12"/>
        <v>43861</v>
      </c>
      <c r="N137" s="266">
        <f t="shared" si="13"/>
        <v>44196</v>
      </c>
      <c r="O137" s="267">
        <f t="shared" si="14"/>
        <v>12</v>
      </c>
      <c r="P137" s="267">
        <f t="shared" si="15"/>
        <v>1200000</v>
      </c>
    </row>
    <row r="138" spans="1:19" x14ac:dyDescent="0.2">
      <c r="A138" s="260">
        <v>43803</v>
      </c>
      <c r="B138" s="261" t="s">
        <v>346</v>
      </c>
      <c r="C138" s="262" t="s">
        <v>347</v>
      </c>
      <c r="D138" s="262" t="s">
        <v>348</v>
      </c>
      <c r="E138" s="262" t="s">
        <v>353</v>
      </c>
      <c r="F138" s="262">
        <v>2021</v>
      </c>
      <c r="G138" s="262" t="s">
        <v>357</v>
      </c>
      <c r="H138" s="263">
        <v>15000</v>
      </c>
      <c r="I138" s="262" t="s">
        <v>351</v>
      </c>
      <c r="J138" s="264">
        <v>50</v>
      </c>
      <c r="K138" s="264">
        <v>55</v>
      </c>
      <c r="L138" s="264">
        <v>0</v>
      </c>
      <c r="M138" s="265">
        <f t="shared" si="12"/>
        <v>44408</v>
      </c>
      <c r="N138" s="266">
        <f t="shared" si="13"/>
        <v>44469</v>
      </c>
      <c r="O138" s="267">
        <f t="shared" si="14"/>
        <v>3</v>
      </c>
      <c r="P138" s="267">
        <f t="shared" si="15"/>
        <v>45000</v>
      </c>
    </row>
    <row r="139" spans="1:19" x14ac:dyDescent="0.2">
      <c r="A139" s="260">
        <v>43802</v>
      </c>
      <c r="B139" s="261" t="s">
        <v>346</v>
      </c>
      <c r="C139" s="262" t="s">
        <v>377</v>
      </c>
      <c r="D139" s="262" t="s">
        <v>381</v>
      </c>
      <c r="E139" s="262" t="s">
        <v>349</v>
      </c>
      <c r="F139" s="262">
        <v>2021</v>
      </c>
      <c r="G139" s="262" t="s">
        <v>357</v>
      </c>
      <c r="H139" s="263">
        <v>85000</v>
      </c>
      <c r="I139" s="262" t="s">
        <v>379</v>
      </c>
      <c r="J139" s="264">
        <v>2.34</v>
      </c>
      <c r="K139" s="264">
        <v>0</v>
      </c>
      <c r="L139" s="264">
        <v>0</v>
      </c>
      <c r="M139" s="265">
        <f t="shared" si="12"/>
        <v>44408</v>
      </c>
      <c r="N139" s="266">
        <f t="shared" si="13"/>
        <v>44469</v>
      </c>
      <c r="O139" s="267">
        <f t="shared" ref="O139:O202" si="16">+ROUND((N139-M139)/30.4+1,0)</f>
        <v>3</v>
      </c>
      <c r="P139" s="267">
        <f t="shared" ref="P139:P202" si="17">+O139*H139</f>
        <v>255000</v>
      </c>
    </row>
    <row r="140" spans="1:19" x14ac:dyDescent="0.2">
      <c r="A140" s="260">
        <v>43802</v>
      </c>
      <c r="B140" s="261" t="s">
        <v>346</v>
      </c>
      <c r="C140" s="262" t="s">
        <v>377</v>
      </c>
      <c r="D140" s="262" t="s">
        <v>381</v>
      </c>
      <c r="E140" s="262" t="s">
        <v>353</v>
      </c>
      <c r="F140" s="262">
        <v>2021</v>
      </c>
      <c r="G140" s="262" t="s">
        <v>355</v>
      </c>
      <c r="H140" s="263">
        <v>100000</v>
      </c>
      <c r="I140" s="262" t="s">
        <v>379</v>
      </c>
      <c r="J140" s="264">
        <v>2.2999999999999998</v>
      </c>
      <c r="K140" s="264">
        <v>3.36</v>
      </c>
      <c r="L140" s="264">
        <v>0</v>
      </c>
      <c r="M140" s="265">
        <f t="shared" si="12"/>
        <v>44227</v>
      </c>
      <c r="N140" s="266">
        <f t="shared" si="13"/>
        <v>44286</v>
      </c>
      <c r="O140" s="267">
        <f t="shared" si="16"/>
        <v>3</v>
      </c>
      <c r="P140" s="267">
        <f t="shared" si="17"/>
        <v>300000</v>
      </c>
    </row>
    <row r="141" spans="1:19" x14ac:dyDescent="0.2">
      <c r="A141" s="260">
        <v>43802</v>
      </c>
      <c r="B141" s="261" t="s">
        <v>346</v>
      </c>
      <c r="C141" s="262" t="s">
        <v>377</v>
      </c>
      <c r="D141" s="262" t="s">
        <v>381</v>
      </c>
      <c r="E141" s="262" t="s">
        <v>353</v>
      </c>
      <c r="F141" s="262">
        <v>2021</v>
      </c>
      <c r="G141" s="262" t="s">
        <v>355</v>
      </c>
      <c r="H141" s="263">
        <v>15000</v>
      </c>
      <c r="I141" s="262" t="s">
        <v>379</v>
      </c>
      <c r="J141" s="264">
        <v>2.2999999999999998</v>
      </c>
      <c r="K141" s="264">
        <v>3.35</v>
      </c>
      <c r="L141" s="264">
        <v>0</v>
      </c>
      <c r="M141" s="265">
        <f t="shared" si="12"/>
        <v>44227</v>
      </c>
      <c r="N141" s="266">
        <f t="shared" si="13"/>
        <v>44286</v>
      </c>
      <c r="O141" s="267">
        <f t="shared" si="16"/>
        <v>3</v>
      </c>
      <c r="P141" s="267">
        <f t="shared" si="17"/>
        <v>45000</v>
      </c>
    </row>
    <row r="142" spans="1:19" x14ac:dyDescent="0.2">
      <c r="A142" s="260">
        <v>43802</v>
      </c>
      <c r="B142" s="261" t="s">
        <v>346</v>
      </c>
      <c r="C142" s="262" t="s">
        <v>377</v>
      </c>
      <c r="D142" s="262" t="s">
        <v>381</v>
      </c>
      <c r="E142" s="262" t="s">
        <v>353</v>
      </c>
      <c r="F142" s="262">
        <v>2021</v>
      </c>
      <c r="G142" s="262" t="s">
        <v>385</v>
      </c>
      <c r="H142" s="263">
        <v>165000</v>
      </c>
      <c r="I142" s="262" t="s">
        <v>379</v>
      </c>
      <c r="J142" s="264">
        <v>2.2999999999999998</v>
      </c>
      <c r="K142" s="264">
        <v>2.56</v>
      </c>
      <c r="L142" s="264">
        <v>0</v>
      </c>
      <c r="M142" s="265">
        <f t="shared" si="12"/>
        <v>44227</v>
      </c>
      <c r="N142" s="266">
        <f t="shared" si="13"/>
        <v>44469</v>
      </c>
      <c r="O142" s="267">
        <f t="shared" si="16"/>
        <v>9</v>
      </c>
      <c r="P142" s="267">
        <f t="shared" si="17"/>
        <v>1485000</v>
      </c>
    </row>
    <row r="143" spans="1:19" x14ac:dyDescent="0.2">
      <c r="A143" s="260">
        <v>43795</v>
      </c>
      <c r="B143" s="261" t="s">
        <v>383</v>
      </c>
      <c r="C143" s="262" t="s">
        <v>347</v>
      </c>
      <c r="D143" s="262" t="s">
        <v>348</v>
      </c>
      <c r="E143" s="262" t="s">
        <v>353</v>
      </c>
      <c r="F143" s="262">
        <v>2021</v>
      </c>
      <c r="G143" s="262" t="s">
        <v>357</v>
      </c>
      <c r="H143" s="263">
        <v>8000</v>
      </c>
      <c r="I143" s="262" t="s">
        <v>351</v>
      </c>
      <c r="J143" s="264">
        <v>50</v>
      </c>
      <c r="K143" s="264">
        <v>54.75</v>
      </c>
      <c r="L143" s="264">
        <v>0</v>
      </c>
      <c r="M143" s="265">
        <f t="shared" si="12"/>
        <v>44408</v>
      </c>
      <c r="N143" s="266">
        <f t="shared" si="13"/>
        <v>44469</v>
      </c>
      <c r="O143" s="267">
        <f t="shared" si="16"/>
        <v>3</v>
      </c>
      <c r="P143" s="267">
        <f t="shared" si="17"/>
        <v>24000</v>
      </c>
    </row>
    <row r="144" spans="1:19" x14ac:dyDescent="0.2">
      <c r="A144" s="260">
        <v>43795</v>
      </c>
      <c r="B144" s="261" t="s">
        <v>383</v>
      </c>
      <c r="C144" s="262" t="s">
        <v>347</v>
      </c>
      <c r="D144" s="262" t="s">
        <v>348</v>
      </c>
      <c r="E144" s="262" t="s">
        <v>349</v>
      </c>
      <c r="F144" s="262">
        <v>2020</v>
      </c>
      <c r="G144" s="262" t="s">
        <v>357</v>
      </c>
      <c r="H144" s="263">
        <v>8000</v>
      </c>
      <c r="I144" s="262" t="s">
        <v>351</v>
      </c>
      <c r="J144" s="264">
        <v>55.1</v>
      </c>
      <c r="K144" s="264">
        <v>0</v>
      </c>
      <c r="L144" s="264">
        <v>0</v>
      </c>
      <c r="M144" s="265">
        <f t="shared" ref="M144:M207" si="18">+EOMONTH(LEFT($G144,FIND(" -",$G144)-1)&amp;"-"&amp;$F144,IF($C144="Oil",0,0))</f>
        <v>44043</v>
      </c>
      <c r="N144" s="266">
        <f t="shared" ref="N144:N207" si="19">+EOMONTH(RIGHT($G144,FIND("- ",$G144)-2)&amp;"-"&amp;$F144,IF($C144="Oil",0,0))</f>
        <v>44104</v>
      </c>
      <c r="O144" s="267">
        <f t="shared" si="16"/>
        <v>3</v>
      </c>
      <c r="P144" s="267">
        <f t="shared" si="17"/>
        <v>24000</v>
      </c>
    </row>
    <row r="145" spans="1:16" x14ac:dyDescent="0.2">
      <c r="A145" s="260">
        <v>43790</v>
      </c>
      <c r="B145" s="261" t="s">
        <v>346</v>
      </c>
      <c r="C145" s="262" t="s">
        <v>347</v>
      </c>
      <c r="D145" s="262" t="s">
        <v>348</v>
      </c>
      <c r="E145" s="262" t="s">
        <v>353</v>
      </c>
      <c r="F145" s="262">
        <v>2020</v>
      </c>
      <c r="G145" s="262" t="s">
        <v>352</v>
      </c>
      <c r="H145" s="263">
        <v>10000</v>
      </c>
      <c r="I145" s="262" t="s">
        <v>351</v>
      </c>
      <c r="J145" s="264">
        <v>53</v>
      </c>
      <c r="K145" s="264">
        <v>56.75</v>
      </c>
      <c r="L145" s="264">
        <v>0</v>
      </c>
      <c r="M145" s="265">
        <f t="shared" si="18"/>
        <v>43951</v>
      </c>
      <c r="N145" s="266">
        <f t="shared" si="19"/>
        <v>44196</v>
      </c>
      <c r="O145" s="267">
        <f t="shared" si="16"/>
        <v>9</v>
      </c>
      <c r="P145" s="267">
        <f t="shared" si="17"/>
        <v>90000</v>
      </c>
    </row>
    <row r="146" spans="1:16" x14ac:dyDescent="0.2">
      <c r="A146" s="260">
        <v>43790</v>
      </c>
      <c r="B146" s="261" t="s">
        <v>346</v>
      </c>
      <c r="C146" s="262" t="s">
        <v>347</v>
      </c>
      <c r="D146" s="262" t="s">
        <v>348</v>
      </c>
      <c r="E146" s="262" t="s">
        <v>353</v>
      </c>
      <c r="F146" s="262">
        <v>2021</v>
      </c>
      <c r="G146" s="262" t="s">
        <v>385</v>
      </c>
      <c r="H146" s="263">
        <v>10000</v>
      </c>
      <c r="I146" s="262" t="s">
        <v>351</v>
      </c>
      <c r="J146" s="264">
        <v>50</v>
      </c>
      <c r="K146" s="264">
        <v>55.65</v>
      </c>
      <c r="L146" s="264">
        <v>0</v>
      </c>
      <c r="M146" s="265">
        <f t="shared" si="18"/>
        <v>44227</v>
      </c>
      <c r="N146" s="266">
        <f t="shared" si="19"/>
        <v>44469</v>
      </c>
      <c r="O146" s="267">
        <f t="shared" si="16"/>
        <v>9</v>
      </c>
      <c r="P146" s="267">
        <f t="shared" si="17"/>
        <v>90000</v>
      </c>
    </row>
    <row r="147" spans="1:16" x14ac:dyDescent="0.2">
      <c r="A147" s="260">
        <v>43790</v>
      </c>
      <c r="B147" s="261" t="s">
        <v>354</v>
      </c>
      <c r="C147" s="262" t="s">
        <v>347</v>
      </c>
      <c r="D147" s="262" t="s">
        <v>384</v>
      </c>
      <c r="E147" s="262" t="s">
        <v>349</v>
      </c>
      <c r="F147" s="262">
        <v>2020</v>
      </c>
      <c r="G147" s="262" t="s">
        <v>350</v>
      </c>
      <c r="H147" s="263">
        <v>5000</v>
      </c>
      <c r="I147" s="262" t="s">
        <v>351</v>
      </c>
      <c r="J147" s="264">
        <v>1</v>
      </c>
      <c r="K147" s="264">
        <v>0</v>
      </c>
      <c r="L147" s="264">
        <v>0</v>
      </c>
      <c r="M147" s="265">
        <f t="shared" si="18"/>
        <v>43861</v>
      </c>
      <c r="N147" s="266">
        <f t="shared" si="19"/>
        <v>44196</v>
      </c>
      <c r="O147" s="267">
        <f t="shared" si="16"/>
        <v>12</v>
      </c>
      <c r="P147" s="267">
        <f t="shared" si="17"/>
        <v>60000</v>
      </c>
    </row>
    <row r="148" spans="1:16" x14ac:dyDescent="0.2">
      <c r="A148" s="260">
        <v>43789</v>
      </c>
      <c r="B148" s="261" t="s">
        <v>346</v>
      </c>
      <c r="C148" s="262" t="s">
        <v>347</v>
      </c>
      <c r="D148" s="262" t="s">
        <v>348</v>
      </c>
      <c r="E148" s="262" t="s">
        <v>353</v>
      </c>
      <c r="F148" s="262">
        <v>2021</v>
      </c>
      <c r="G148" s="262" t="s">
        <v>385</v>
      </c>
      <c r="H148" s="263">
        <v>10000</v>
      </c>
      <c r="I148" s="262" t="s">
        <v>351</v>
      </c>
      <c r="J148" s="264">
        <v>50</v>
      </c>
      <c r="K148" s="264">
        <v>54.35</v>
      </c>
      <c r="L148" s="264">
        <v>0</v>
      </c>
      <c r="M148" s="265">
        <f t="shared" si="18"/>
        <v>44227</v>
      </c>
      <c r="N148" s="266">
        <f t="shared" si="19"/>
        <v>44469</v>
      </c>
      <c r="O148" s="267">
        <f t="shared" si="16"/>
        <v>9</v>
      </c>
      <c r="P148" s="267">
        <f t="shared" si="17"/>
        <v>90000</v>
      </c>
    </row>
    <row r="149" spans="1:16" x14ac:dyDescent="0.2">
      <c r="A149" s="260">
        <v>43784</v>
      </c>
      <c r="B149" s="261" t="s">
        <v>383</v>
      </c>
      <c r="C149" s="262" t="s">
        <v>347</v>
      </c>
      <c r="D149" s="262" t="s">
        <v>384</v>
      </c>
      <c r="E149" s="262" t="s">
        <v>349</v>
      </c>
      <c r="F149" s="262">
        <v>2021</v>
      </c>
      <c r="G149" s="262" t="s">
        <v>350</v>
      </c>
      <c r="H149" s="263">
        <v>10000</v>
      </c>
      <c r="I149" s="262" t="s">
        <v>351</v>
      </c>
      <c r="J149" s="264">
        <v>0.95</v>
      </c>
      <c r="K149" s="264">
        <v>0</v>
      </c>
      <c r="L149" s="264">
        <v>0</v>
      </c>
      <c r="M149" s="265">
        <f t="shared" si="18"/>
        <v>44227</v>
      </c>
      <c r="N149" s="266">
        <f t="shared" si="19"/>
        <v>44561</v>
      </c>
      <c r="O149" s="267">
        <f t="shared" si="16"/>
        <v>12</v>
      </c>
      <c r="P149" s="267">
        <f t="shared" si="17"/>
        <v>120000</v>
      </c>
    </row>
    <row r="150" spans="1:16" x14ac:dyDescent="0.2">
      <c r="A150" s="260">
        <v>43784</v>
      </c>
      <c r="B150" s="261" t="s">
        <v>346</v>
      </c>
      <c r="C150" s="262" t="s">
        <v>347</v>
      </c>
      <c r="D150" s="262" t="s">
        <v>348</v>
      </c>
      <c r="E150" s="262" t="s">
        <v>353</v>
      </c>
      <c r="F150" s="262">
        <v>2021</v>
      </c>
      <c r="G150" s="262" t="s">
        <v>357</v>
      </c>
      <c r="H150" s="263">
        <v>20000</v>
      </c>
      <c r="I150" s="262" t="s">
        <v>351</v>
      </c>
      <c r="J150" s="264">
        <v>50</v>
      </c>
      <c r="K150" s="264">
        <v>54</v>
      </c>
      <c r="L150" s="264">
        <v>0</v>
      </c>
      <c r="M150" s="265">
        <f t="shared" si="18"/>
        <v>44408</v>
      </c>
      <c r="N150" s="266">
        <f t="shared" si="19"/>
        <v>44469</v>
      </c>
      <c r="O150" s="267">
        <f t="shared" si="16"/>
        <v>3</v>
      </c>
      <c r="P150" s="267">
        <f t="shared" si="17"/>
        <v>60000</v>
      </c>
    </row>
    <row r="151" spans="1:16" x14ac:dyDescent="0.2">
      <c r="A151" s="260">
        <v>43784</v>
      </c>
      <c r="B151" s="261" t="s">
        <v>346</v>
      </c>
      <c r="C151" s="262" t="s">
        <v>347</v>
      </c>
      <c r="D151" s="262" t="s">
        <v>348</v>
      </c>
      <c r="E151" s="262" t="s">
        <v>353</v>
      </c>
      <c r="F151" s="262">
        <v>2021</v>
      </c>
      <c r="G151" s="262" t="s">
        <v>358</v>
      </c>
      <c r="H151" s="263">
        <v>10000</v>
      </c>
      <c r="I151" s="262" t="s">
        <v>351</v>
      </c>
      <c r="J151" s="264">
        <v>50</v>
      </c>
      <c r="K151" s="264">
        <v>54.75</v>
      </c>
      <c r="L151" s="264">
        <v>0</v>
      </c>
      <c r="M151" s="265">
        <f t="shared" si="18"/>
        <v>44316</v>
      </c>
      <c r="N151" s="266">
        <f t="shared" si="19"/>
        <v>44377</v>
      </c>
      <c r="O151" s="267">
        <f t="shared" si="16"/>
        <v>3</v>
      </c>
      <c r="P151" s="267">
        <f t="shared" si="17"/>
        <v>30000</v>
      </c>
    </row>
    <row r="152" spans="1:16" x14ac:dyDescent="0.2">
      <c r="A152" s="260">
        <v>43777</v>
      </c>
      <c r="B152" s="261" t="s">
        <v>346</v>
      </c>
      <c r="C152" s="262" t="s">
        <v>347</v>
      </c>
      <c r="D152" s="262" t="s">
        <v>348</v>
      </c>
      <c r="E152" s="262" t="s">
        <v>353</v>
      </c>
      <c r="F152" s="262">
        <v>2021</v>
      </c>
      <c r="G152" s="262" t="s">
        <v>358</v>
      </c>
      <c r="H152" s="263">
        <v>7000</v>
      </c>
      <c r="I152" s="262" t="s">
        <v>351</v>
      </c>
      <c r="J152" s="264">
        <v>50</v>
      </c>
      <c r="K152" s="264">
        <v>53.87</v>
      </c>
      <c r="L152" s="264">
        <v>0</v>
      </c>
      <c r="M152" s="265">
        <f t="shared" si="18"/>
        <v>44316</v>
      </c>
      <c r="N152" s="266">
        <f t="shared" si="19"/>
        <v>44377</v>
      </c>
      <c r="O152" s="267">
        <f t="shared" si="16"/>
        <v>3</v>
      </c>
      <c r="P152" s="267">
        <f t="shared" si="17"/>
        <v>21000</v>
      </c>
    </row>
    <row r="153" spans="1:16" x14ac:dyDescent="0.2">
      <c r="A153" s="260">
        <v>43777</v>
      </c>
      <c r="B153" s="261" t="s">
        <v>383</v>
      </c>
      <c r="C153" s="262" t="s">
        <v>347</v>
      </c>
      <c r="D153" s="262" t="s">
        <v>348</v>
      </c>
      <c r="E153" s="262" t="s">
        <v>353</v>
      </c>
      <c r="F153" s="262">
        <v>2021</v>
      </c>
      <c r="G153" s="262" t="s">
        <v>355</v>
      </c>
      <c r="H153" s="263">
        <v>10000</v>
      </c>
      <c r="I153" s="262" t="s">
        <v>351</v>
      </c>
      <c r="J153" s="264">
        <v>50</v>
      </c>
      <c r="K153" s="264">
        <v>54.65</v>
      </c>
      <c r="L153" s="264">
        <v>0</v>
      </c>
      <c r="M153" s="265">
        <f t="shared" si="18"/>
        <v>44227</v>
      </c>
      <c r="N153" s="266">
        <f t="shared" si="19"/>
        <v>44286</v>
      </c>
      <c r="O153" s="267">
        <f t="shared" si="16"/>
        <v>3</v>
      </c>
      <c r="P153" s="267">
        <f t="shared" si="17"/>
        <v>30000</v>
      </c>
    </row>
    <row r="154" spans="1:16" x14ac:dyDescent="0.2">
      <c r="A154" s="260">
        <v>43767</v>
      </c>
      <c r="B154" s="261" t="s">
        <v>354</v>
      </c>
      <c r="C154" s="262" t="s">
        <v>377</v>
      </c>
      <c r="D154" s="262" t="s">
        <v>378</v>
      </c>
      <c r="E154" s="262" t="s">
        <v>349</v>
      </c>
      <c r="F154" s="262">
        <v>2021</v>
      </c>
      <c r="G154" s="262" t="s">
        <v>367</v>
      </c>
      <c r="H154" s="263">
        <v>75000</v>
      </c>
      <c r="I154" s="262" t="s">
        <v>379</v>
      </c>
      <c r="J154" s="264">
        <v>-0.9</v>
      </c>
      <c r="K154" s="264">
        <v>0</v>
      </c>
      <c r="L154" s="264">
        <v>0</v>
      </c>
      <c r="M154" s="265">
        <f t="shared" si="18"/>
        <v>44469</v>
      </c>
      <c r="N154" s="266">
        <f t="shared" si="19"/>
        <v>44469</v>
      </c>
      <c r="O154" s="267">
        <f t="shared" si="16"/>
        <v>1</v>
      </c>
      <c r="P154" s="267">
        <f t="shared" si="17"/>
        <v>75000</v>
      </c>
    </row>
    <row r="155" spans="1:16" x14ac:dyDescent="0.2">
      <c r="A155" s="260">
        <v>43767</v>
      </c>
      <c r="B155" s="261" t="s">
        <v>354</v>
      </c>
      <c r="C155" s="262" t="s">
        <v>377</v>
      </c>
      <c r="D155" s="262" t="s">
        <v>378</v>
      </c>
      <c r="E155" s="262" t="s">
        <v>349</v>
      </c>
      <c r="F155" s="262">
        <v>2021</v>
      </c>
      <c r="G155" s="262" t="s">
        <v>368</v>
      </c>
      <c r="H155" s="263">
        <v>77500</v>
      </c>
      <c r="I155" s="262" t="s">
        <v>379</v>
      </c>
      <c r="J155" s="264">
        <v>-0.9</v>
      </c>
      <c r="K155" s="264">
        <v>0</v>
      </c>
      <c r="L155" s="264">
        <v>0</v>
      </c>
      <c r="M155" s="265">
        <f t="shared" si="18"/>
        <v>44408</v>
      </c>
      <c r="N155" s="266">
        <f t="shared" si="19"/>
        <v>44439</v>
      </c>
      <c r="O155" s="267">
        <f t="shared" si="16"/>
        <v>2</v>
      </c>
      <c r="P155" s="267">
        <f t="shared" si="17"/>
        <v>155000</v>
      </c>
    </row>
    <row r="156" spans="1:16" x14ac:dyDescent="0.2">
      <c r="A156" s="260">
        <v>43767</v>
      </c>
      <c r="B156" s="261" t="s">
        <v>354</v>
      </c>
      <c r="C156" s="262" t="s">
        <v>377</v>
      </c>
      <c r="D156" s="262" t="s">
        <v>378</v>
      </c>
      <c r="E156" s="262" t="s">
        <v>349</v>
      </c>
      <c r="F156" s="262">
        <v>2021</v>
      </c>
      <c r="G156" s="262" t="s">
        <v>369</v>
      </c>
      <c r="H156" s="263">
        <v>75000</v>
      </c>
      <c r="I156" s="262" t="s">
        <v>379</v>
      </c>
      <c r="J156" s="264">
        <v>-0.9</v>
      </c>
      <c r="K156" s="264">
        <v>0</v>
      </c>
      <c r="L156" s="264">
        <v>0</v>
      </c>
      <c r="M156" s="265">
        <f t="shared" si="18"/>
        <v>44377</v>
      </c>
      <c r="N156" s="266">
        <f t="shared" si="19"/>
        <v>44377</v>
      </c>
      <c r="O156" s="267">
        <f t="shared" si="16"/>
        <v>1</v>
      </c>
      <c r="P156" s="267">
        <f t="shared" si="17"/>
        <v>75000</v>
      </c>
    </row>
    <row r="157" spans="1:16" x14ac:dyDescent="0.2">
      <c r="A157" s="260">
        <v>43767</v>
      </c>
      <c r="B157" s="261" t="s">
        <v>354</v>
      </c>
      <c r="C157" s="262" t="s">
        <v>377</v>
      </c>
      <c r="D157" s="262" t="s">
        <v>378</v>
      </c>
      <c r="E157" s="262" t="s">
        <v>349</v>
      </c>
      <c r="F157" s="262">
        <v>2021</v>
      </c>
      <c r="G157" s="262" t="s">
        <v>370</v>
      </c>
      <c r="H157" s="263">
        <v>77500</v>
      </c>
      <c r="I157" s="262" t="s">
        <v>379</v>
      </c>
      <c r="J157" s="264">
        <v>-0.9</v>
      </c>
      <c r="K157" s="264">
        <v>0</v>
      </c>
      <c r="L157" s="264">
        <v>0</v>
      </c>
      <c r="M157" s="265">
        <f t="shared" si="18"/>
        <v>44347</v>
      </c>
      <c r="N157" s="266">
        <f t="shared" si="19"/>
        <v>44347</v>
      </c>
      <c r="O157" s="267">
        <f t="shared" si="16"/>
        <v>1</v>
      </c>
      <c r="P157" s="267">
        <f t="shared" si="17"/>
        <v>77500</v>
      </c>
    </row>
    <row r="158" spans="1:16" x14ac:dyDescent="0.2">
      <c r="A158" s="260">
        <v>43767</v>
      </c>
      <c r="B158" s="261" t="s">
        <v>354</v>
      </c>
      <c r="C158" s="262" t="s">
        <v>377</v>
      </c>
      <c r="D158" s="262" t="s">
        <v>378</v>
      </c>
      <c r="E158" s="262" t="s">
        <v>349</v>
      </c>
      <c r="F158" s="262">
        <v>2021</v>
      </c>
      <c r="G158" s="262" t="s">
        <v>371</v>
      </c>
      <c r="H158" s="263">
        <v>75000</v>
      </c>
      <c r="I158" s="262" t="s">
        <v>379</v>
      </c>
      <c r="J158" s="264">
        <v>-0.9</v>
      </c>
      <c r="K158" s="264">
        <v>0</v>
      </c>
      <c r="L158" s="264">
        <v>0</v>
      </c>
      <c r="M158" s="265">
        <f t="shared" si="18"/>
        <v>44316</v>
      </c>
      <c r="N158" s="266">
        <f t="shared" si="19"/>
        <v>44316</v>
      </c>
      <c r="O158" s="267">
        <f t="shared" si="16"/>
        <v>1</v>
      </c>
      <c r="P158" s="267">
        <f t="shared" si="17"/>
        <v>75000</v>
      </c>
    </row>
    <row r="159" spans="1:16" x14ac:dyDescent="0.2">
      <c r="A159" s="260">
        <v>43766</v>
      </c>
      <c r="B159" s="261" t="s">
        <v>383</v>
      </c>
      <c r="C159" s="262" t="s">
        <v>347</v>
      </c>
      <c r="D159" s="262" t="s">
        <v>384</v>
      </c>
      <c r="E159" s="262" t="s">
        <v>349</v>
      </c>
      <c r="F159" s="262">
        <v>2020</v>
      </c>
      <c r="G159" s="262" t="s">
        <v>355</v>
      </c>
      <c r="H159" s="263">
        <v>5500</v>
      </c>
      <c r="I159" s="262" t="s">
        <v>351</v>
      </c>
      <c r="J159" s="264">
        <v>0.77</v>
      </c>
      <c r="K159" s="264">
        <v>0</v>
      </c>
      <c r="L159" s="264">
        <v>0</v>
      </c>
      <c r="M159" s="265">
        <f t="shared" si="18"/>
        <v>43861</v>
      </c>
      <c r="N159" s="266">
        <f t="shared" si="19"/>
        <v>43921</v>
      </c>
      <c r="O159" s="267">
        <f t="shared" si="16"/>
        <v>3</v>
      </c>
      <c r="P159" s="267">
        <f t="shared" si="17"/>
        <v>16500</v>
      </c>
    </row>
    <row r="160" spans="1:16" x14ac:dyDescent="0.2">
      <c r="A160" s="260">
        <v>43766</v>
      </c>
      <c r="B160" s="261" t="s">
        <v>383</v>
      </c>
      <c r="C160" s="262" t="s">
        <v>347</v>
      </c>
      <c r="D160" s="262" t="s">
        <v>384</v>
      </c>
      <c r="E160" s="262" t="s">
        <v>349</v>
      </c>
      <c r="F160" s="262">
        <v>2021</v>
      </c>
      <c r="G160" s="262" t="s">
        <v>380</v>
      </c>
      <c r="H160" s="263">
        <v>13000</v>
      </c>
      <c r="I160" s="262" t="s">
        <v>351</v>
      </c>
      <c r="J160" s="264">
        <v>0.8</v>
      </c>
      <c r="K160" s="264">
        <v>0</v>
      </c>
      <c r="L160" s="264">
        <v>0</v>
      </c>
      <c r="M160" s="265">
        <f t="shared" si="18"/>
        <v>44316</v>
      </c>
      <c r="N160" s="266">
        <f t="shared" si="19"/>
        <v>44469</v>
      </c>
      <c r="O160" s="267">
        <f t="shared" si="16"/>
        <v>6</v>
      </c>
      <c r="P160" s="267">
        <f t="shared" si="17"/>
        <v>78000</v>
      </c>
    </row>
    <row r="161" spans="1:19" x14ac:dyDescent="0.2">
      <c r="A161" s="260">
        <v>43763</v>
      </c>
      <c r="B161" s="261" t="s">
        <v>383</v>
      </c>
      <c r="C161" s="262" t="s">
        <v>347</v>
      </c>
      <c r="D161" s="262" t="s">
        <v>384</v>
      </c>
      <c r="E161" s="262" t="s">
        <v>349</v>
      </c>
      <c r="F161" s="262">
        <v>2020</v>
      </c>
      <c r="G161" s="262" t="s">
        <v>357</v>
      </c>
      <c r="H161" s="263">
        <v>12000</v>
      </c>
      <c r="I161" s="262" t="s">
        <v>351</v>
      </c>
      <c r="J161" s="264">
        <v>0.72</v>
      </c>
      <c r="K161" s="264">
        <v>0</v>
      </c>
      <c r="L161" s="264">
        <v>0</v>
      </c>
      <c r="M161" s="265">
        <f t="shared" si="18"/>
        <v>44043</v>
      </c>
      <c r="N161" s="266">
        <f t="shared" si="19"/>
        <v>44104</v>
      </c>
      <c r="O161" s="267">
        <f t="shared" si="16"/>
        <v>3</v>
      </c>
      <c r="P161" s="267">
        <f t="shared" si="17"/>
        <v>36000</v>
      </c>
    </row>
    <row r="162" spans="1:19" x14ac:dyDescent="0.2">
      <c r="A162" s="260">
        <v>43763</v>
      </c>
      <c r="B162" s="261" t="s">
        <v>383</v>
      </c>
      <c r="C162" s="262" t="s">
        <v>347</v>
      </c>
      <c r="D162" s="262" t="s">
        <v>384</v>
      </c>
      <c r="E162" s="262" t="s">
        <v>349</v>
      </c>
      <c r="F162" s="262">
        <v>2021</v>
      </c>
      <c r="G162" s="262" t="s">
        <v>355</v>
      </c>
      <c r="H162" s="263">
        <v>20000</v>
      </c>
      <c r="I162" s="262" t="s">
        <v>351</v>
      </c>
      <c r="J162" s="264">
        <v>0.75</v>
      </c>
      <c r="K162" s="264">
        <v>0</v>
      </c>
      <c r="L162" s="264">
        <v>0</v>
      </c>
      <c r="M162" s="265">
        <f t="shared" si="18"/>
        <v>44227</v>
      </c>
      <c r="N162" s="266">
        <f t="shared" si="19"/>
        <v>44286</v>
      </c>
      <c r="O162" s="267">
        <f t="shared" si="16"/>
        <v>3</v>
      </c>
      <c r="P162" s="267">
        <f t="shared" si="17"/>
        <v>60000</v>
      </c>
    </row>
    <row r="163" spans="1:19" x14ac:dyDescent="0.2">
      <c r="A163" s="260">
        <v>43763</v>
      </c>
      <c r="B163" s="261" t="s">
        <v>383</v>
      </c>
      <c r="C163" s="262" t="s">
        <v>347</v>
      </c>
      <c r="D163" s="262" t="s">
        <v>384</v>
      </c>
      <c r="E163" s="262" t="s">
        <v>349</v>
      </c>
      <c r="F163" s="262">
        <v>2020</v>
      </c>
      <c r="G163" s="262" t="s">
        <v>352</v>
      </c>
      <c r="H163" s="263">
        <v>20000</v>
      </c>
      <c r="I163" s="262" t="s">
        <v>351</v>
      </c>
      <c r="J163" s="264">
        <v>0.75</v>
      </c>
      <c r="K163" s="264">
        <v>0</v>
      </c>
      <c r="L163" s="264">
        <v>0</v>
      </c>
      <c r="M163" s="265">
        <f t="shared" si="18"/>
        <v>43951</v>
      </c>
      <c r="N163" s="266">
        <f t="shared" si="19"/>
        <v>44196</v>
      </c>
      <c r="O163" s="267">
        <f t="shared" si="16"/>
        <v>9</v>
      </c>
      <c r="P163" s="267">
        <f t="shared" si="17"/>
        <v>180000</v>
      </c>
    </row>
    <row r="164" spans="1:19" x14ac:dyDescent="0.2">
      <c r="A164" s="260">
        <v>43763</v>
      </c>
      <c r="B164" s="261" t="s">
        <v>383</v>
      </c>
      <c r="C164" s="262" t="s">
        <v>377</v>
      </c>
      <c r="D164" s="262" t="s">
        <v>378</v>
      </c>
      <c r="E164" s="262" t="s">
        <v>349</v>
      </c>
      <c r="F164" s="262">
        <v>2021</v>
      </c>
      <c r="G164" s="262" t="s">
        <v>355</v>
      </c>
      <c r="H164" s="263">
        <v>50000</v>
      </c>
      <c r="I164" s="262" t="s">
        <v>379</v>
      </c>
      <c r="J164" s="264">
        <v>-1.34</v>
      </c>
      <c r="K164" s="264">
        <v>0</v>
      </c>
      <c r="L164" s="264">
        <v>0</v>
      </c>
      <c r="M164" s="265">
        <f t="shared" si="18"/>
        <v>44227</v>
      </c>
      <c r="N164" s="266">
        <f t="shared" si="19"/>
        <v>44286</v>
      </c>
      <c r="O164" s="267">
        <f t="shared" si="16"/>
        <v>3</v>
      </c>
      <c r="P164" s="267">
        <f t="shared" si="17"/>
        <v>150000</v>
      </c>
    </row>
    <row r="165" spans="1:19" x14ac:dyDescent="0.2">
      <c r="A165" s="260">
        <v>43763</v>
      </c>
      <c r="B165" s="261" t="s">
        <v>383</v>
      </c>
      <c r="C165" s="262" t="s">
        <v>377</v>
      </c>
      <c r="D165" s="262" t="s">
        <v>378</v>
      </c>
      <c r="E165" s="262" t="s">
        <v>349</v>
      </c>
      <c r="F165" s="262">
        <v>2020</v>
      </c>
      <c r="G165" s="262" t="s">
        <v>365</v>
      </c>
      <c r="H165" s="263">
        <v>50000</v>
      </c>
      <c r="I165" s="262" t="s">
        <v>379</v>
      </c>
      <c r="J165" s="264">
        <v>-1.34</v>
      </c>
      <c r="K165" s="264">
        <v>0</v>
      </c>
      <c r="L165" s="264">
        <v>0</v>
      </c>
      <c r="M165" s="265">
        <f t="shared" si="18"/>
        <v>44165</v>
      </c>
      <c r="N165" s="266">
        <f t="shared" si="19"/>
        <v>44196</v>
      </c>
      <c r="O165" s="267">
        <f t="shared" si="16"/>
        <v>2</v>
      </c>
      <c r="P165" s="267">
        <f t="shared" si="17"/>
        <v>100000</v>
      </c>
    </row>
    <row r="166" spans="1:19" x14ac:dyDescent="0.2">
      <c r="A166" s="260">
        <v>43763</v>
      </c>
      <c r="B166" s="261" t="s">
        <v>383</v>
      </c>
      <c r="C166" s="262" t="s">
        <v>377</v>
      </c>
      <c r="D166" s="262" t="s">
        <v>378</v>
      </c>
      <c r="E166" s="262" t="s">
        <v>349</v>
      </c>
      <c r="F166" s="262">
        <v>2020</v>
      </c>
      <c r="G166" s="262" t="s">
        <v>386</v>
      </c>
      <c r="H166" s="263">
        <v>127500</v>
      </c>
      <c r="I166" s="262" t="s">
        <v>379</v>
      </c>
      <c r="J166" s="264">
        <v>-1.665</v>
      </c>
      <c r="K166" s="264">
        <v>0</v>
      </c>
      <c r="L166" s="264">
        <v>0</v>
      </c>
      <c r="M166" s="265">
        <f t="shared" si="18"/>
        <v>43951</v>
      </c>
      <c r="N166" s="266">
        <f t="shared" si="19"/>
        <v>44135</v>
      </c>
      <c r="O166" s="267">
        <f t="shared" si="16"/>
        <v>7</v>
      </c>
      <c r="P166" s="267">
        <f t="shared" si="17"/>
        <v>892500</v>
      </c>
    </row>
    <row r="167" spans="1:19" x14ac:dyDescent="0.2">
      <c r="A167" s="260">
        <v>43745</v>
      </c>
      <c r="B167" s="261" t="s">
        <v>383</v>
      </c>
      <c r="C167" s="262" t="s">
        <v>377</v>
      </c>
      <c r="D167" s="262" t="s">
        <v>378</v>
      </c>
      <c r="E167" s="262" t="s">
        <v>349</v>
      </c>
      <c r="F167" s="262">
        <v>2021</v>
      </c>
      <c r="G167" s="262" t="s">
        <v>355</v>
      </c>
      <c r="H167" s="263">
        <v>100000</v>
      </c>
      <c r="I167" s="262" t="s">
        <v>379</v>
      </c>
      <c r="J167" s="264">
        <v>-0.86</v>
      </c>
      <c r="K167" s="264">
        <v>0</v>
      </c>
      <c r="L167" s="264">
        <v>0</v>
      </c>
      <c r="M167" s="265">
        <f t="shared" si="18"/>
        <v>44227</v>
      </c>
      <c r="N167" s="266">
        <f t="shared" si="19"/>
        <v>44286</v>
      </c>
      <c r="O167" s="267">
        <f t="shared" si="16"/>
        <v>3</v>
      </c>
      <c r="P167" s="267">
        <f t="shared" si="17"/>
        <v>300000</v>
      </c>
    </row>
    <row r="168" spans="1:19" x14ac:dyDescent="0.2">
      <c r="A168" s="260">
        <v>43745</v>
      </c>
      <c r="B168" s="261" t="s">
        <v>383</v>
      </c>
      <c r="C168" s="262" t="s">
        <v>377</v>
      </c>
      <c r="D168" s="262" t="s">
        <v>378</v>
      </c>
      <c r="E168" s="262" t="s">
        <v>349</v>
      </c>
      <c r="F168" s="262">
        <v>2020</v>
      </c>
      <c r="G168" s="262" t="s">
        <v>365</v>
      </c>
      <c r="H168" s="263">
        <v>100000</v>
      </c>
      <c r="I168" s="262" t="s">
        <v>379</v>
      </c>
      <c r="J168" s="264">
        <v>-0.86</v>
      </c>
      <c r="K168" s="264">
        <v>0</v>
      </c>
      <c r="L168" s="264">
        <v>0</v>
      </c>
      <c r="M168" s="265">
        <f t="shared" si="18"/>
        <v>44165</v>
      </c>
      <c r="N168" s="266">
        <f t="shared" si="19"/>
        <v>44196</v>
      </c>
      <c r="O168" s="267">
        <f t="shared" si="16"/>
        <v>2</v>
      </c>
      <c r="P168" s="267">
        <f t="shared" si="17"/>
        <v>200000</v>
      </c>
      <c r="S168" s="270"/>
    </row>
    <row r="169" spans="1:19" x14ac:dyDescent="0.2">
      <c r="A169" s="260">
        <v>43739</v>
      </c>
      <c r="B169" s="261" t="s">
        <v>383</v>
      </c>
      <c r="C169" s="262" t="s">
        <v>377</v>
      </c>
      <c r="D169" s="262" t="s">
        <v>378</v>
      </c>
      <c r="E169" s="262" t="s">
        <v>349</v>
      </c>
      <c r="F169" s="262">
        <v>2020</v>
      </c>
      <c r="G169" s="262" t="s">
        <v>387</v>
      </c>
      <c r="H169" s="263">
        <v>77500</v>
      </c>
      <c r="I169" s="262" t="s">
        <v>379</v>
      </c>
      <c r="J169" s="264">
        <v>-1.1499999999999999</v>
      </c>
      <c r="K169" s="264">
        <v>0</v>
      </c>
      <c r="L169" s="264">
        <v>0</v>
      </c>
      <c r="M169" s="265">
        <f t="shared" si="18"/>
        <v>43921</v>
      </c>
      <c r="N169" s="266">
        <f t="shared" si="19"/>
        <v>43921</v>
      </c>
      <c r="O169" s="267">
        <f t="shared" si="16"/>
        <v>1</v>
      </c>
      <c r="P169" s="267">
        <f t="shared" si="17"/>
        <v>77500</v>
      </c>
    </row>
    <row r="170" spans="1:19" x14ac:dyDescent="0.2">
      <c r="A170" s="260">
        <v>43739</v>
      </c>
      <c r="B170" s="261" t="s">
        <v>383</v>
      </c>
      <c r="C170" s="262" t="s">
        <v>377</v>
      </c>
      <c r="D170" s="262" t="s">
        <v>378</v>
      </c>
      <c r="E170" s="262" t="s">
        <v>349</v>
      </c>
      <c r="F170" s="262">
        <v>2020</v>
      </c>
      <c r="G170" s="262" t="s">
        <v>372</v>
      </c>
      <c r="H170" s="263">
        <v>72500</v>
      </c>
      <c r="I170" s="262" t="s">
        <v>379</v>
      </c>
      <c r="J170" s="264">
        <v>-1.1499999999999999</v>
      </c>
      <c r="K170" s="264">
        <v>0</v>
      </c>
      <c r="L170" s="264">
        <v>0</v>
      </c>
      <c r="M170" s="265">
        <f t="shared" si="18"/>
        <v>43890</v>
      </c>
      <c r="N170" s="266">
        <f t="shared" si="19"/>
        <v>43890</v>
      </c>
      <c r="O170" s="267">
        <f t="shared" si="16"/>
        <v>1</v>
      </c>
      <c r="P170" s="267">
        <f t="shared" si="17"/>
        <v>72500</v>
      </c>
    </row>
    <row r="171" spans="1:19" x14ac:dyDescent="0.2">
      <c r="A171" s="260">
        <v>43739</v>
      </c>
      <c r="B171" s="261" t="s">
        <v>383</v>
      </c>
      <c r="C171" s="262" t="s">
        <v>377</v>
      </c>
      <c r="D171" s="262" t="s">
        <v>378</v>
      </c>
      <c r="E171" s="262" t="s">
        <v>349</v>
      </c>
      <c r="F171" s="262">
        <v>2020</v>
      </c>
      <c r="G171" s="262" t="s">
        <v>388</v>
      </c>
      <c r="H171" s="263">
        <v>77500</v>
      </c>
      <c r="I171" s="262" t="s">
        <v>379</v>
      </c>
      <c r="J171" s="264">
        <v>-1.1499999999999999</v>
      </c>
      <c r="K171" s="264">
        <v>0</v>
      </c>
      <c r="L171" s="264">
        <v>0</v>
      </c>
      <c r="M171" s="265">
        <f t="shared" si="18"/>
        <v>43861</v>
      </c>
      <c r="N171" s="266">
        <f t="shared" si="19"/>
        <v>43861</v>
      </c>
      <c r="O171" s="267">
        <f t="shared" si="16"/>
        <v>1</v>
      </c>
      <c r="P171" s="267">
        <f t="shared" si="17"/>
        <v>77500</v>
      </c>
    </row>
    <row r="172" spans="1:19" x14ac:dyDescent="0.2">
      <c r="A172" s="260">
        <v>43739</v>
      </c>
      <c r="B172" s="261" t="s">
        <v>383</v>
      </c>
      <c r="C172" s="262" t="s">
        <v>377</v>
      </c>
      <c r="D172" s="262" t="s">
        <v>378</v>
      </c>
      <c r="E172" s="262" t="s">
        <v>349</v>
      </c>
      <c r="F172" s="262">
        <v>2019</v>
      </c>
      <c r="G172" s="262" t="s">
        <v>389</v>
      </c>
      <c r="H172" s="263">
        <v>77500</v>
      </c>
      <c r="I172" s="262" t="s">
        <v>379</v>
      </c>
      <c r="J172" s="264">
        <v>-1.1499999999999999</v>
      </c>
      <c r="K172" s="264">
        <v>0</v>
      </c>
      <c r="L172" s="264">
        <v>0</v>
      </c>
      <c r="M172" s="265">
        <f t="shared" si="18"/>
        <v>43830</v>
      </c>
      <c r="N172" s="266">
        <f t="shared" si="19"/>
        <v>43830</v>
      </c>
      <c r="O172" s="267">
        <f t="shared" si="16"/>
        <v>1</v>
      </c>
      <c r="P172" s="267">
        <f t="shared" si="17"/>
        <v>77500</v>
      </c>
    </row>
    <row r="173" spans="1:19" x14ac:dyDescent="0.2">
      <c r="A173" s="260">
        <v>43739</v>
      </c>
      <c r="B173" s="261" t="s">
        <v>383</v>
      </c>
      <c r="C173" s="262" t="s">
        <v>377</v>
      </c>
      <c r="D173" s="262" t="s">
        <v>378</v>
      </c>
      <c r="E173" s="262" t="s">
        <v>349</v>
      </c>
      <c r="F173" s="262">
        <v>2019</v>
      </c>
      <c r="G173" s="262" t="s">
        <v>390</v>
      </c>
      <c r="H173" s="263">
        <v>75000</v>
      </c>
      <c r="I173" s="262" t="s">
        <v>379</v>
      </c>
      <c r="J173" s="264">
        <v>-1.1499999999999999</v>
      </c>
      <c r="K173" s="264">
        <v>0</v>
      </c>
      <c r="L173" s="264">
        <v>0</v>
      </c>
      <c r="M173" s="265">
        <f t="shared" si="18"/>
        <v>43799</v>
      </c>
      <c r="N173" s="266">
        <f t="shared" si="19"/>
        <v>43799</v>
      </c>
      <c r="O173" s="267">
        <f t="shared" si="16"/>
        <v>1</v>
      </c>
      <c r="P173" s="267">
        <f t="shared" si="17"/>
        <v>75000</v>
      </c>
    </row>
    <row r="174" spans="1:19" x14ac:dyDescent="0.2">
      <c r="A174" s="260">
        <v>43739</v>
      </c>
      <c r="B174" s="261" t="s">
        <v>354</v>
      </c>
      <c r="C174" s="262" t="s">
        <v>347</v>
      </c>
      <c r="D174" s="262" t="s">
        <v>384</v>
      </c>
      <c r="E174" s="262" t="s">
        <v>349</v>
      </c>
      <c r="F174" s="262">
        <v>2021</v>
      </c>
      <c r="G174" s="262" t="s">
        <v>376</v>
      </c>
      <c r="H174" s="263">
        <v>5000</v>
      </c>
      <c r="I174" s="262" t="s">
        <v>351</v>
      </c>
      <c r="J174" s="264">
        <v>0.64</v>
      </c>
      <c r="K174" s="264">
        <v>0</v>
      </c>
      <c r="L174" s="264">
        <v>0</v>
      </c>
      <c r="M174" s="265">
        <f t="shared" si="18"/>
        <v>44227</v>
      </c>
      <c r="N174" s="266">
        <f t="shared" si="19"/>
        <v>44377</v>
      </c>
      <c r="O174" s="267">
        <f t="shared" si="16"/>
        <v>6</v>
      </c>
      <c r="P174" s="267">
        <f t="shared" si="17"/>
        <v>30000</v>
      </c>
    </row>
    <row r="175" spans="1:19" x14ac:dyDescent="0.2">
      <c r="A175" s="260">
        <v>43739</v>
      </c>
      <c r="B175" s="261" t="s">
        <v>383</v>
      </c>
      <c r="C175" s="262" t="s">
        <v>347</v>
      </c>
      <c r="D175" s="262" t="s">
        <v>384</v>
      </c>
      <c r="E175" s="262" t="s">
        <v>349</v>
      </c>
      <c r="F175" s="262">
        <v>2021</v>
      </c>
      <c r="G175" s="262" t="s">
        <v>385</v>
      </c>
      <c r="H175" s="263">
        <v>5000</v>
      </c>
      <c r="I175" s="262" t="s">
        <v>351</v>
      </c>
      <c r="J175" s="264">
        <v>0.64</v>
      </c>
      <c r="K175" s="264">
        <v>0</v>
      </c>
      <c r="L175" s="264">
        <v>0</v>
      </c>
      <c r="M175" s="265">
        <f t="shared" si="18"/>
        <v>44227</v>
      </c>
      <c r="N175" s="266">
        <f t="shared" si="19"/>
        <v>44469</v>
      </c>
      <c r="O175" s="267">
        <f t="shared" si="16"/>
        <v>9</v>
      </c>
      <c r="P175" s="267">
        <f t="shared" si="17"/>
        <v>45000</v>
      </c>
    </row>
    <row r="176" spans="1:19" x14ac:dyDescent="0.2">
      <c r="A176" s="260">
        <v>43739</v>
      </c>
      <c r="B176" s="261" t="s">
        <v>354</v>
      </c>
      <c r="C176" s="262" t="s">
        <v>347</v>
      </c>
      <c r="D176" s="262" t="s">
        <v>384</v>
      </c>
      <c r="E176" s="262" t="s">
        <v>349</v>
      </c>
      <c r="F176" s="262">
        <v>2021</v>
      </c>
      <c r="G176" s="262" t="s">
        <v>385</v>
      </c>
      <c r="H176" s="263">
        <v>10000</v>
      </c>
      <c r="I176" s="262" t="s">
        <v>351</v>
      </c>
      <c r="J176" s="264">
        <v>0.64</v>
      </c>
      <c r="K176" s="264">
        <v>0</v>
      </c>
      <c r="L176" s="264">
        <v>0</v>
      </c>
      <c r="M176" s="265">
        <f t="shared" si="18"/>
        <v>44227</v>
      </c>
      <c r="N176" s="266">
        <f t="shared" si="19"/>
        <v>44469</v>
      </c>
      <c r="O176" s="267">
        <f t="shared" si="16"/>
        <v>9</v>
      </c>
      <c r="P176" s="267">
        <f t="shared" si="17"/>
        <v>90000</v>
      </c>
    </row>
    <row r="177" spans="1:19" x14ac:dyDescent="0.2">
      <c r="A177" s="260">
        <v>43738</v>
      </c>
      <c r="B177" s="261" t="s">
        <v>383</v>
      </c>
      <c r="C177" s="262" t="s">
        <v>347</v>
      </c>
      <c r="D177" s="262" t="s">
        <v>384</v>
      </c>
      <c r="E177" s="262" t="s">
        <v>349</v>
      </c>
      <c r="F177" s="262">
        <v>2021</v>
      </c>
      <c r="G177" s="262" t="s">
        <v>385</v>
      </c>
      <c r="H177" s="263">
        <v>10000</v>
      </c>
      <c r="I177" s="262" t="s">
        <v>351</v>
      </c>
      <c r="J177" s="264">
        <v>0.6</v>
      </c>
      <c r="K177" s="264">
        <v>0</v>
      </c>
      <c r="L177" s="264">
        <v>0</v>
      </c>
      <c r="M177" s="265">
        <f t="shared" si="18"/>
        <v>44227</v>
      </c>
      <c r="N177" s="266">
        <f t="shared" si="19"/>
        <v>44469</v>
      </c>
      <c r="O177" s="267">
        <f t="shared" si="16"/>
        <v>9</v>
      </c>
      <c r="P177" s="267">
        <f t="shared" si="17"/>
        <v>90000</v>
      </c>
    </row>
    <row r="178" spans="1:19" x14ac:dyDescent="0.2">
      <c r="A178" s="260">
        <v>43735</v>
      </c>
      <c r="B178" s="261" t="s">
        <v>354</v>
      </c>
      <c r="C178" s="262" t="s">
        <v>347</v>
      </c>
      <c r="D178" s="262" t="s">
        <v>384</v>
      </c>
      <c r="E178" s="262" t="s">
        <v>349</v>
      </c>
      <c r="F178" s="262">
        <v>2021</v>
      </c>
      <c r="G178" s="262" t="s">
        <v>385</v>
      </c>
      <c r="H178" s="263">
        <v>15000</v>
      </c>
      <c r="I178" s="262" t="s">
        <v>351</v>
      </c>
      <c r="J178" s="264">
        <v>0.65</v>
      </c>
      <c r="K178" s="264">
        <v>0</v>
      </c>
      <c r="L178" s="264">
        <v>0</v>
      </c>
      <c r="M178" s="265">
        <f t="shared" si="18"/>
        <v>44227</v>
      </c>
      <c r="N178" s="266">
        <f t="shared" si="19"/>
        <v>44469</v>
      </c>
      <c r="O178" s="267">
        <f t="shared" si="16"/>
        <v>9</v>
      </c>
      <c r="P178" s="267">
        <f t="shared" si="17"/>
        <v>135000</v>
      </c>
    </row>
    <row r="179" spans="1:19" x14ac:dyDescent="0.2">
      <c r="A179" s="260">
        <v>43735</v>
      </c>
      <c r="B179" s="261" t="s">
        <v>354</v>
      </c>
      <c r="C179" s="262" t="s">
        <v>347</v>
      </c>
      <c r="D179" s="262" t="s">
        <v>384</v>
      </c>
      <c r="E179" s="262" t="s">
        <v>349</v>
      </c>
      <c r="F179" s="262">
        <v>2021</v>
      </c>
      <c r="G179" s="262" t="s">
        <v>385</v>
      </c>
      <c r="H179" s="263">
        <v>35000</v>
      </c>
      <c r="I179" s="262" t="s">
        <v>351</v>
      </c>
      <c r="J179" s="264">
        <v>0.6</v>
      </c>
      <c r="K179" s="264">
        <v>0</v>
      </c>
      <c r="L179" s="264">
        <v>0</v>
      </c>
      <c r="M179" s="265">
        <f t="shared" si="18"/>
        <v>44227</v>
      </c>
      <c r="N179" s="266">
        <f t="shared" si="19"/>
        <v>44469</v>
      </c>
      <c r="O179" s="267">
        <f t="shared" si="16"/>
        <v>9</v>
      </c>
      <c r="P179" s="267">
        <f t="shared" si="17"/>
        <v>315000</v>
      </c>
    </row>
    <row r="180" spans="1:19" x14ac:dyDescent="0.2">
      <c r="A180" s="260">
        <v>43735</v>
      </c>
      <c r="B180" s="261" t="s">
        <v>354</v>
      </c>
      <c r="C180" s="262" t="s">
        <v>347</v>
      </c>
      <c r="D180" s="262" t="s">
        <v>384</v>
      </c>
      <c r="E180" s="262" t="s">
        <v>349</v>
      </c>
      <c r="F180" s="262">
        <v>2020</v>
      </c>
      <c r="G180" s="262" t="s">
        <v>363</v>
      </c>
      <c r="H180" s="263">
        <v>5000</v>
      </c>
      <c r="I180" s="262" t="s">
        <v>351</v>
      </c>
      <c r="J180" s="264">
        <v>0.65</v>
      </c>
      <c r="K180" s="264">
        <v>0</v>
      </c>
      <c r="L180" s="264">
        <v>0</v>
      </c>
      <c r="M180" s="265">
        <f t="shared" si="18"/>
        <v>44135</v>
      </c>
      <c r="N180" s="266">
        <f t="shared" si="19"/>
        <v>44196</v>
      </c>
      <c r="O180" s="267">
        <f t="shared" si="16"/>
        <v>3</v>
      </c>
      <c r="P180" s="267">
        <f t="shared" si="17"/>
        <v>15000</v>
      </c>
    </row>
    <row r="181" spans="1:19" x14ac:dyDescent="0.2">
      <c r="A181" s="260">
        <v>43735</v>
      </c>
      <c r="B181" s="261" t="s">
        <v>354</v>
      </c>
      <c r="C181" s="262" t="s">
        <v>347</v>
      </c>
      <c r="D181" s="262" t="s">
        <v>384</v>
      </c>
      <c r="E181" s="262" t="s">
        <v>349</v>
      </c>
      <c r="F181" s="262">
        <v>2020</v>
      </c>
      <c r="G181" s="262" t="s">
        <v>357</v>
      </c>
      <c r="H181" s="263">
        <v>17000</v>
      </c>
      <c r="I181" s="262" t="s">
        <v>351</v>
      </c>
      <c r="J181" s="264">
        <v>0.65</v>
      </c>
      <c r="K181" s="264">
        <v>0</v>
      </c>
      <c r="L181" s="264">
        <v>0</v>
      </c>
      <c r="M181" s="265">
        <f t="shared" si="18"/>
        <v>44043</v>
      </c>
      <c r="N181" s="266">
        <f t="shared" si="19"/>
        <v>44104</v>
      </c>
      <c r="O181" s="267">
        <f t="shared" si="16"/>
        <v>3</v>
      </c>
      <c r="P181" s="267">
        <f t="shared" si="17"/>
        <v>51000</v>
      </c>
    </row>
    <row r="182" spans="1:19" x14ac:dyDescent="0.2">
      <c r="A182" s="260">
        <v>43735</v>
      </c>
      <c r="B182" s="261" t="s">
        <v>354</v>
      </c>
      <c r="C182" s="262" t="s">
        <v>347</v>
      </c>
      <c r="D182" s="262" t="s">
        <v>384</v>
      </c>
      <c r="E182" s="262" t="s">
        <v>349</v>
      </c>
      <c r="F182" s="262">
        <v>2020</v>
      </c>
      <c r="G182" s="262" t="s">
        <v>358</v>
      </c>
      <c r="H182" s="263">
        <v>30000</v>
      </c>
      <c r="I182" s="262" t="s">
        <v>351</v>
      </c>
      <c r="J182" s="264">
        <v>0.65</v>
      </c>
      <c r="K182" s="264">
        <v>0</v>
      </c>
      <c r="L182" s="264">
        <v>0</v>
      </c>
      <c r="M182" s="265">
        <f t="shared" si="18"/>
        <v>43951</v>
      </c>
      <c r="N182" s="266">
        <f t="shared" si="19"/>
        <v>44012</v>
      </c>
      <c r="O182" s="267">
        <f t="shared" si="16"/>
        <v>3</v>
      </c>
      <c r="P182" s="267">
        <f t="shared" si="17"/>
        <v>90000</v>
      </c>
    </row>
    <row r="183" spans="1:19" x14ac:dyDescent="0.2">
      <c r="A183" s="260">
        <v>43735</v>
      </c>
      <c r="B183" s="261" t="s">
        <v>354</v>
      </c>
      <c r="C183" s="262" t="s">
        <v>347</v>
      </c>
      <c r="D183" s="262" t="s">
        <v>384</v>
      </c>
      <c r="E183" s="262" t="s">
        <v>349</v>
      </c>
      <c r="F183" s="262">
        <v>2020</v>
      </c>
      <c r="G183" s="262" t="s">
        <v>355</v>
      </c>
      <c r="H183" s="263">
        <v>15000</v>
      </c>
      <c r="I183" s="262" t="s">
        <v>351</v>
      </c>
      <c r="J183" s="264">
        <v>0.65</v>
      </c>
      <c r="K183" s="264">
        <v>0</v>
      </c>
      <c r="L183" s="264">
        <v>0</v>
      </c>
      <c r="M183" s="265">
        <f t="shared" si="18"/>
        <v>43861</v>
      </c>
      <c r="N183" s="266">
        <f t="shared" si="19"/>
        <v>43921</v>
      </c>
      <c r="O183" s="267">
        <f t="shared" si="16"/>
        <v>3</v>
      </c>
      <c r="P183" s="267">
        <f t="shared" si="17"/>
        <v>45000</v>
      </c>
    </row>
    <row r="184" spans="1:19" x14ac:dyDescent="0.2">
      <c r="A184" s="260">
        <v>43724</v>
      </c>
      <c r="B184" s="261" t="s">
        <v>383</v>
      </c>
      <c r="C184" s="262" t="s">
        <v>377</v>
      </c>
      <c r="D184" s="262" t="s">
        <v>381</v>
      </c>
      <c r="E184" s="262" t="s">
        <v>349</v>
      </c>
      <c r="F184" s="262">
        <v>2020</v>
      </c>
      <c r="G184" s="262" t="s">
        <v>355</v>
      </c>
      <c r="H184" s="263">
        <v>200000</v>
      </c>
      <c r="I184" s="262" t="s">
        <v>379</v>
      </c>
      <c r="J184" s="264">
        <v>2.79</v>
      </c>
      <c r="K184" s="264">
        <v>0</v>
      </c>
      <c r="L184" s="264">
        <v>0</v>
      </c>
      <c r="M184" s="265">
        <f t="shared" si="18"/>
        <v>43861</v>
      </c>
      <c r="N184" s="266">
        <f t="shared" si="19"/>
        <v>43921</v>
      </c>
      <c r="O184" s="267">
        <f t="shared" si="16"/>
        <v>3</v>
      </c>
      <c r="P184" s="267">
        <f t="shared" si="17"/>
        <v>600000</v>
      </c>
      <c r="S184" s="270"/>
    </row>
    <row r="185" spans="1:19" x14ac:dyDescent="0.2">
      <c r="A185" s="260">
        <v>43724</v>
      </c>
      <c r="B185" s="261" t="s">
        <v>383</v>
      </c>
      <c r="C185" s="262" t="s">
        <v>377</v>
      </c>
      <c r="D185" s="262" t="s">
        <v>381</v>
      </c>
      <c r="E185" s="262" t="s">
        <v>349</v>
      </c>
      <c r="F185" s="262">
        <v>2019</v>
      </c>
      <c r="G185" s="262" t="s">
        <v>363</v>
      </c>
      <c r="H185" s="263">
        <v>200000</v>
      </c>
      <c r="I185" s="262" t="s">
        <v>379</v>
      </c>
      <c r="J185" s="264">
        <v>2.79</v>
      </c>
      <c r="K185" s="264">
        <v>0</v>
      </c>
      <c r="L185" s="264">
        <v>0</v>
      </c>
      <c r="M185" s="265">
        <f t="shared" si="18"/>
        <v>43769</v>
      </c>
      <c r="N185" s="266">
        <f t="shared" si="19"/>
        <v>43830</v>
      </c>
      <c r="O185" s="267">
        <f t="shared" si="16"/>
        <v>3</v>
      </c>
      <c r="P185" s="267">
        <f t="shared" si="17"/>
        <v>600000</v>
      </c>
      <c r="S185" s="270"/>
    </row>
    <row r="186" spans="1:19" x14ac:dyDescent="0.2">
      <c r="A186" s="260">
        <v>43717</v>
      </c>
      <c r="B186" s="261" t="s">
        <v>346</v>
      </c>
      <c r="C186" s="262" t="s">
        <v>377</v>
      </c>
      <c r="D186" s="262" t="s">
        <v>381</v>
      </c>
      <c r="E186" s="262" t="s">
        <v>349</v>
      </c>
      <c r="F186" s="262">
        <v>2021</v>
      </c>
      <c r="G186" s="262" t="s">
        <v>376</v>
      </c>
      <c r="H186" s="263">
        <v>100000</v>
      </c>
      <c r="I186" s="262" t="s">
        <v>379</v>
      </c>
      <c r="J186" s="264">
        <v>2.4830000000000001</v>
      </c>
      <c r="K186" s="264">
        <v>0</v>
      </c>
      <c r="L186" s="264">
        <v>0</v>
      </c>
      <c r="M186" s="265">
        <f t="shared" si="18"/>
        <v>44227</v>
      </c>
      <c r="N186" s="266">
        <f t="shared" si="19"/>
        <v>44377</v>
      </c>
      <c r="O186" s="267">
        <f t="shared" si="16"/>
        <v>6</v>
      </c>
      <c r="P186" s="267">
        <f t="shared" si="17"/>
        <v>600000</v>
      </c>
      <c r="S186" s="270"/>
    </row>
    <row r="187" spans="1:19" x14ac:dyDescent="0.2">
      <c r="A187" s="260">
        <v>43717</v>
      </c>
      <c r="B187" s="261" t="s">
        <v>346</v>
      </c>
      <c r="C187" s="262" t="s">
        <v>377</v>
      </c>
      <c r="D187" s="262" t="s">
        <v>381</v>
      </c>
      <c r="E187" s="262" t="s">
        <v>349</v>
      </c>
      <c r="F187" s="262">
        <v>2020</v>
      </c>
      <c r="G187" s="262" t="s">
        <v>359</v>
      </c>
      <c r="H187" s="263">
        <v>100000</v>
      </c>
      <c r="I187" s="262" t="s">
        <v>379</v>
      </c>
      <c r="J187" s="264">
        <v>2.4830000000000001</v>
      </c>
      <c r="K187" s="264">
        <v>0</v>
      </c>
      <c r="L187" s="264">
        <v>0</v>
      </c>
      <c r="M187" s="265">
        <f t="shared" si="18"/>
        <v>44043</v>
      </c>
      <c r="N187" s="266">
        <f t="shared" si="19"/>
        <v>44196</v>
      </c>
      <c r="O187" s="267">
        <f t="shared" si="16"/>
        <v>6</v>
      </c>
      <c r="P187" s="267">
        <f t="shared" si="17"/>
        <v>600000</v>
      </c>
      <c r="S187" s="270"/>
    </row>
    <row r="188" spans="1:19" x14ac:dyDescent="0.2">
      <c r="A188" s="260">
        <v>43714</v>
      </c>
      <c r="B188" s="261" t="s">
        <v>354</v>
      </c>
      <c r="C188" s="262" t="s">
        <v>377</v>
      </c>
      <c r="D188" s="262" t="s">
        <v>381</v>
      </c>
      <c r="E188" s="262" t="s">
        <v>349</v>
      </c>
      <c r="F188" s="262">
        <v>2020</v>
      </c>
      <c r="G188" s="262" t="s">
        <v>391</v>
      </c>
      <c r="H188" s="263">
        <v>100000</v>
      </c>
      <c r="I188" s="262" t="s">
        <v>379</v>
      </c>
      <c r="J188" s="264">
        <v>2.504</v>
      </c>
      <c r="K188" s="264">
        <v>0</v>
      </c>
      <c r="L188" s="264">
        <v>0</v>
      </c>
      <c r="M188" s="265">
        <f t="shared" si="18"/>
        <v>43861</v>
      </c>
      <c r="N188" s="266">
        <f t="shared" si="19"/>
        <v>44135</v>
      </c>
      <c r="O188" s="267">
        <f t="shared" si="16"/>
        <v>10</v>
      </c>
      <c r="P188" s="267">
        <f t="shared" si="17"/>
        <v>1000000</v>
      </c>
      <c r="S188" s="270"/>
    </row>
    <row r="189" spans="1:19" x14ac:dyDescent="0.2">
      <c r="A189" s="260">
        <v>43714</v>
      </c>
      <c r="B189" s="261" t="s">
        <v>354</v>
      </c>
      <c r="C189" s="262" t="s">
        <v>377</v>
      </c>
      <c r="D189" s="262" t="s">
        <v>381</v>
      </c>
      <c r="E189" s="262" t="s">
        <v>349</v>
      </c>
      <c r="F189" s="262">
        <v>2019</v>
      </c>
      <c r="G189" s="262" t="s">
        <v>365</v>
      </c>
      <c r="H189" s="263">
        <v>100000</v>
      </c>
      <c r="I189" s="262" t="s">
        <v>379</v>
      </c>
      <c r="J189" s="264">
        <v>2.504</v>
      </c>
      <c r="K189" s="264">
        <v>0</v>
      </c>
      <c r="L189" s="264">
        <v>0</v>
      </c>
      <c r="M189" s="265">
        <f t="shared" si="18"/>
        <v>43799</v>
      </c>
      <c r="N189" s="266">
        <f t="shared" si="19"/>
        <v>43830</v>
      </c>
      <c r="O189" s="267">
        <f t="shared" si="16"/>
        <v>2</v>
      </c>
      <c r="P189" s="267">
        <f t="shared" si="17"/>
        <v>200000</v>
      </c>
    </row>
    <row r="190" spans="1:19" x14ac:dyDescent="0.2">
      <c r="A190" s="260">
        <v>43713</v>
      </c>
      <c r="B190" s="261" t="s">
        <v>346</v>
      </c>
      <c r="C190" s="262" t="s">
        <v>347</v>
      </c>
      <c r="D190" s="262" t="s">
        <v>348</v>
      </c>
      <c r="E190" s="262" t="s">
        <v>349</v>
      </c>
      <c r="F190" s="262">
        <v>2021</v>
      </c>
      <c r="G190" s="262" t="s">
        <v>358</v>
      </c>
      <c r="H190" s="263">
        <v>10000</v>
      </c>
      <c r="I190" s="262" t="s">
        <v>351</v>
      </c>
      <c r="J190" s="264">
        <v>52</v>
      </c>
      <c r="K190" s="264">
        <v>0</v>
      </c>
      <c r="L190" s="264">
        <v>0</v>
      </c>
      <c r="M190" s="265">
        <f t="shared" si="18"/>
        <v>44316</v>
      </c>
      <c r="N190" s="266">
        <f t="shared" si="19"/>
        <v>44377</v>
      </c>
      <c r="O190" s="267">
        <f t="shared" si="16"/>
        <v>3</v>
      </c>
      <c r="P190" s="267">
        <f t="shared" si="17"/>
        <v>30000</v>
      </c>
    </row>
    <row r="191" spans="1:19" x14ac:dyDescent="0.2">
      <c r="A191" s="260">
        <v>43677</v>
      </c>
      <c r="B191" s="261" t="s">
        <v>392</v>
      </c>
      <c r="C191" s="262" t="s">
        <v>347</v>
      </c>
      <c r="D191" s="262" t="s">
        <v>348</v>
      </c>
      <c r="E191" s="262" t="s">
        <v>349</v>
      </c>
      <c r="F191" s="262">
        <v>2021</v>
      </c>
      <c r="G191" s="262" t="s">
        <v>355</v>
      </c>
      <c r="H191" s="263">
        <v>10000</v>
      </c>
      <c r="I191" s="262" t="s">
        <v>351</v>
      </c>
      <c r="J191" s="264">
        <v>54</v>
      </c>
      <c r="K191" s="264">
        <v>0</v>
      </c>
      <c r="L191" s="264">
        <v>0</v>
      </c>
      <c r="M191" s="265">
        <f t="shared" si="18"/>
        <v>44227</v>
      </c>
      <c r="N191" s="266">
        <f t="shared" si="19"/>
        <v>44286</v>
      </c>
      <c r="O191" s="267">
        <f t="shared" si="16"/>
        <v>3</v>
      </c>
      <c r="P191" s="267">
        <f t="shared" si="17"/>
        <v>30000</v>
      </c>
    </row>
    <row r="192" spans="1:19" x14ac:dyDescent="0.2">
      <c r="A192" s="260">
        <v>43677</v>
      </c>
      <c r="B192" s="261" t="s">
        <v>346</v>
      </c>
      <c r="C192" s="262" t="s">
        <v>347</v>
      </c>
      <c r="D192" s="262" t="s">
        <v>348</v>
      </c>
      <c r="E192" s="262" t="s">
        <v>353</v>
      </c>
      <c r="F192" s="262">
        <v>2020</v>
      </c>
      <c r="G192" s="262" t="s">
        <v>350</v>
      </c>
      <c r="H192" s="263">
        <v>6000</v>
      </c>
      <c r="I192" s="262" t="s">
        <v>351</v>
      </c>
      <c r="J192" s="264">
        <v>54</v>
      </c>
      <c r="K192" s="264">
        <v>57.5</v>
      </c>
      <c r="L192" s="264">
        <v>0</v>
      </c>
      <c r="M192" s="265">
        <f t="shared" si="18"/>
        <v>43861</v>
      </c>
      <c r="N192" s="266">
        <f t="shared" si="19"/>
        <v>44196</v>
      </c>
      <c r="O192" s="267">
        <f t="shared" si="16"/>
        <v>12</v>
      </c>
      <c r="P192" s="267">
        <f t="shared" si="17"/>
        <v>72000</v>
      </c>
    </row>
    <row r="193" spans="1:20" x14ac:dyDescent="0.2">
      <c r="A193" s="260">
        <v>43670</v>
      </c>
      <c r="B193" s="261" t="s">
        <v>392</v>
      </c>
      <c r="C193" s="262" t="s">
        <v>347</v>
      </c>
      <c r="D193" s="262" t="s">
        <v>348</v>
      </c>
      <c r="E193" s="262" t="s">
        <v>349</v>
      </c>
      <c r="F193" s="262">
        <v>2021</v>
      </c>
      <c r="G193" s="262" t="s">
        <v>376</v>
      </c>
      <c r="H193" s="263">
        <v>10000</v>
      </c>
      <c r="I193" s="262" t="s">
        <v>351</v>
      </c>
      <c r="J193" s="264">
        <v>53.75</v>
      </c>
      <c r="K193" s="264">
        <v>0</v>
      </c>
      <c r="L193" s="264">
        <v>0</v>
      </c>
      <c r="M193" s="265">
        <f t="shared" si="18"/>
        <v>44227</v>
      </c>
      <c r="N193" s="266">
        <f t="shared" si="19"/>
        <v>44377</v>
      </c>
      <c r="O193" s="267">
        <f t="shared" si="16"/>
        <v>6</v>
      </c>
      <c r="P193" s="267">
        <f t="shared" si="17"/>
        <v>60000</v>
      </c>
    </row>
    <row r="194" spans="1:20" x14ac:dyDescent="0.2">
      <c r="A194" s="260">
        <v>43668</v>
      </c>
      <c r="B194" s="261" t="s">
        <v>392</v>
      </c>
      <c r="C194" s="262" t="s">
        <v>347</v>
      </c>
      <c r="D194" s="262" t="s">
        <v>348</v>
      </c>
      <c r="E194" s="262" t="s">
        <v>353</v>
      </c>
      <c r="F194" s="262">
        <v>2021</v>
      </c>
      <c r="G194" s="262" t="s">
        <v>376</v>
      </c>
      <c r="H194" s="263">
        <v>15000</v>
      </c>
      <c r="I194" s="262" t="s">
        <v>351</v>
      </c>
      <c r="J194" s="264">
        <v>50</v>
      </c>
      <c r="K194" s="264">
        <v>56.05</v>
      </c>
      <c r="L194" s="264">
        <v>0</v>
      </c>
      <c r="M194" s="265">
        <f t="shared" si="18"/>
        <v>44227</v>
      </c>
      <c r="N194" s="266">
        <f t="shared" si="19"/>
        <v>44377</v>
      </c>
      <c r="O194" s="267">
        <f t="shared" si="16"/>
        <v>6</v>
      </c>
      <c r="P194" s="267">
        <f t="shared" si="17"/>
        <v>90000</v>
      </c>
    </row>
    <row r="195" spans="1:20" x14ac:dyDescent="0.2">
      <c r="A195" s="260">
        <v>43648</v>
      </c>
      <c r="B195" s="261" t="s">
        <v>346</v>
      </c>
      <c r="C195" s="262" t="s">
        <v>347</v>
      </c>
      <c r="D195" s="262" t="s">
        <v>384</v>
      </c>
      <c r="E195" s="262" t="s">
        <v>349</v>
      </c>
      <c r="F195" s="262">
        <v>2020</v>
      </c>
      <c r="G195" s="262" t="s">
        <v>350</v>
      </c>
      <c r="H195" s="263">
        <v>15000</v>
      </c>
      <c r="I195" s="262" t="s">
        <v>351</v>
      </c>
      <c r="J195" s="264">
        <v>0.6</v>
      </c>
      <c r="K195" s="264">
        <v>0</v>
      </c>
      <c r="L195" s="264">
        <v>0</v>
      </c>
      <c r="M195" s="265">
        <f t="shared" si="18"/>
        <v>43861</v>
      </c>
      <c r="N195" s="266">
        <f t="shared" si="19"/>
        <v>44196</v>
      </c>
      <c r="O195" s="267">
        <f t="shared" si="16"/>
        <v>12</v>
      </c>
      <c r="P195" s="267">
        <f t="shared" si="17"/>
        <v>180000</v>
      </c>
      <c r="S195" s="270"/>
    </row>
    <row r="196" spans="1:20" x14ac:dyDescent="0.2">
      <c r="A196" s="260">
        <v>43642</v>
      </c>
      <c r="B196" s="261" t="s">
        <v>383</v>
      </c>
      <c r="C196" s="262" t="s">
        <v>347</v>
      </c>
      <c r="D196" s="262" t="s">
        <v>348</v>
      </c>
      <c r="E196" s="262" t="s">
        <v>353</v>
      </c>
      <c r="F196" s="262">
        <v>2019</v>
      </c>
      <c r="G196" s="262" t="s">
        <v>363</v>
      </c>
      <c r="H196" s="263">
        <v>9000</v>
      </c>
      <c r="I196" s="262" t="s">
        <v>351</v>
      </c>
      <c r="J196" s="264">
        <v>55</v>
      </c>
      <c r="K196" s="264">
        <v>61.8</v>
      </c>
      <c r="L196" s="264">
        <v>0</v>
      </c>
      <c r="M196" s="265">
        <f t="shared" si="18"/>
        <v>43769</v>
      </c>
      <c r="N196" s="266">
        <f t="shared" si="19"/>
        <v>43830</v>
      </c>
      <c r="O196" s="267">
        <f t="shared" si="16"/>
        <v>3</v>
      </c>
      <c r="P196" s="267">
        <f t="shared" si="17"/>
        <v>27000</v>
      </c>
      <c r="S196" s="270"/>
      <c r="T196" s="270"/>
    </row>
    <row r="197" spans="1:20" x14ac:dyDescent="0.2">
      <c r="A197" s="260">
        <v>43642</v>
      </c>
      <c r="B197" s="261" t="s">
        <v>346</v>
      </c>
      <c r="C197" s="262" t="s">
        <v>347</v>
      </c>
      <c r="D197" s="262" t="s">
        <v>348</v>
      </c>
      <c r="E197" s="262" t="s">
        <v>353</v>
      </c>
      <c r="F197" s="262">
        <v>2020</v>
      </c>
      <c r="G197" s="262" t="s">
        <v>350</v>
      </c>
      <c r="H197" s="263">
        <v>5000</v>
      </c>
      <c r="I197" s="262" t="s">
        <v>351</v>
      </c>
      <c r="J197" s="264">
        <v>55</v>
      </c>
      <c r="K197" s="264">
        <v>57.85</v>
      </c>
      <c r="L197" s="264">
        <v>0</v>
      </c>
      <c r="M197" s="265">
        <f t="shared" si="18"/>
        <v>43861</v>
      </c>
      <c r="N197" s="266">
        <f t="shared" si="19"/>
        <v>44196</v>
      </c>
      <c r="O197" s="267">
        <f t="shared" si="16"/>
        <v>12</v>
      </c>
      <c r="P197" s="267">
        <f t="shared" si="17"/>
        <v>60000</v>
      </c>
    </row>
    <row r="198" spans="1:20" x14ac:dyDescent="0.2">
      <c r="A198" s="260">
        <v>43637</v>
      </c>
      <c r="B198" s="261" t="s">
        <v>346</v>
      </c>
      <c r="C198" s="262" t="s">
        <v>347</v>
      </c>
      <c r="D198" s="262" t="s">
        <v>348</v>
      </c>
      <c r="E198" s="262" t="s">
        <v>349</v>
      </c>
      <c r="F198" s="262">
        <v>2020</v>
      </c>
      <c r="G198" s="262" t="s">
        <v>350</v>
      </c>
      <c r="H198" s="263">
        <v>8000</v>
      </c>
      <c r="I198" s="262" t="s">
        <v>351</v>
      </c>
      <c r="J198" s="264">
        <v>55.16</v>
      </c>
      <c r="K198" s="264">
        <v>0</v>
      </c>
      <c r="L198" s="264">
        <v>0</v>
      </c>
      <c r="M198" s="265">
        <f t="shared" si="18"/>
        <v>43861</v>
      </c>
      <c r="N198" s="266">
        <f t="shared" si="19"/>
        <v>44196</v>
      </c>
      <c r="O198" s="267">
        <f t="shared" si="16"/>
        <v>12</v>
      </c>
      <c r="P198" s="267">
        <f t="shared" si="17"/>
        <v>96000</v>
      </c>
    </row>
    <row r="199" spans="1:20" x14ac:dyDescent="0.2">
      <c r="A199" s="260">
        <v>43637</v>
      </c>
      <c r="B199" s="261" t="s">
        <v>346</v>
      </c>
      <c r="C199" s="262" t="s">
        <v>347</v>
      </c>
      <c r="D199" s="262" t="s">
        <v>348</v>
      </c>
      <c r="E199" s="262" t="s">
        <v>353</v>
      </c>
      <c r="F199" s="262">
        <v>2019</v>
      </c>
      <c r="G199" s="262" t="s">
        <v>359</v>
      </c>
      <c r="H199" s="263">
        <v>8000</v>
      </c>
      <c r="I199" s="262" t="s">
        <v>351</v>
      </c>
      <c r="J199" s="264">
        <v>50</v>
      </c>
      <c r="K199" s="264">
        <v>63.35</v>
      </c>
      <c r="L199" s="264">
        <v>0</v>
      </c>
      <c r="M199" s="265">
        <f t="shared" si="18"/>
        <v>43677</v>
      </c>
      <c r="N199" s="266">
        <f t="shared" si="19"/>
        <v>43830</v>
      </c>
      <c r="O199" s="267">
        <f t="shared" si="16"/>
        <v>6</v>
      </c>
      <c r="P199" s="267">
        <f t="shared" si="17"/>
        <v>48000</v>
      </c>
    </row>
    <row r="200" spans="1:20" x14ac:dyDescent="0.2">
      <c r="A200" s="260">
        <v>43633</v>
      </c>
      <c r="B200" s="261" t="s">
        <v>383</v>
      </c>
      <c r="C200" s="262" t="s">
        <v>377</v>
      </c>
      <c r="D200" s="262" t="s">
        <v>393</v>
      </c>
      <c r="E200" s="262" t="s">
        <v>349</v>
      </c>
      <c r="F200" s="262">
        <v>2019</v>
      </c>
      <c r="G200" s="262" t="s">
        <v>359</v>
      </c>
      <c r="H200" s="263">
        <v>50000</v>
      </c>
      <c r="I200" s="262" t="s">
        <v>379</v>
      </c>
      <c r="J200" s="264">
        <v>1.46</v>
      </c>
      <c r="K200" s="264">
        <v>0</v>
      </c>
      <c r="L200" s="264">
        <v>0</v>
      </c>
      <c r="M200" s="265">
        <f t="shared" si="18"/>
        <v>43677</v>
      </c>
      <c r="N200" s="266">
        <f t="shared" si="19"/>
        <v>43830</v>
      </c>
      <c r="O200" s="267">
        <f t="shared" si="16"/>
        <v>6</v>
      </c>
      <c r="P200" s="267">
        <f t="shared" si="17"/>
        <v>300000</v>
      </c>
    </row>
    <row r="201" spans="1:20" x14ac:dyDescent="0.2">
      <c r="A201" s="260">
        <v>43633</v>
      </c>
      <c r="B201" s="261" t="s">
        <v>383</v>
      </c>
      <c r="C201" s="262" t="s">
        <v>377</v>
      </c>
      <c r="D201" s="262" t="s">
        <v>393</v>
      </c>
      <c r="E201" s="262" t="s">
        <v>349</v>
      </c>
      <c r="F201" s="262">
        <v>2020</v>
      </c>
      <c r="G201" s="262" t="s">
        <v>355</v>
      </c>
      <c r="H201" s="263">
        <v>50000</v>
      </c>
      <c r="I201" s="262" t="s">
        <v>379</v>
      </c>
      <c r="J201" s="264">
        <v>1.46</v>
      </c>
      <c r="K201" s="264">
        <v>0</v>
      </c>
      <c r="L201" s="264">
        <v>0</v>
      </c>
      <c r="M201" s="265">
        <f t="shared" si="18"/>
        <v>43861</v>
      </c>
      <c r="N201" s="266">
        <f t="shared" si="19"/>
        <v>43921</v>
      </c>
      <c r="O201" s="267">
        <f t="shared" si="16"/>
        <v>3</v>
      </c>
      <c r="P201" s="267">
        <f t="shared" si="17"/>
        <v>150000</v>
      </c>
      <c r="Q201" s="269"/>
    </row>
    <row r="202" spans="1:20" x14ac:dyDescent="0.2">
      <c r="A202" s="260">
        <v>43627</v>
      </c>
      <c r="B202" s="261" t="s">
        <v>383</v>
      </c>
      <c r="C202" s="262" t="s">
        <v>347</v>
      </c>
      <c r="D202" s="262" t="s">
        <v>384</v>
      </c>
      <c r="E202" s="262" t="s">
        <v>349</v>
      </c>
      <c r="F202" s="262">
        <v>2020</v>
      </c>
      <c r="G202" s="262" t="s">
        <v>350</v>
      </c>
      <c r="H202" s="263">
        <v>15000</v>
      </c>
      <c r="I202" s="262" t="s">
        <v>351</v>
      </c>
      <c r="J202" s="264">
        <v>0.8</v>
      </c>
      <c r="K202" s="264">
        <v>0</v>
      </c>
      <c r="L202" s="264">
        <v>0</v>
      </c>
      <c r="M202" s="265">
        <f t="shared" si="18"/>
        <v>43861</v>
      </c>
      <c r="N202" s="266">
        <f t="shared" si="19"/>
        <v>44196</v>
      </c>
      <c r="O202" s="267">
        <f t="shared" si="16"/>
        <v>12</v>
      </c>
      <c r="P202" s="267">
        <f t="shared" si="17"/>
        <v>180000</v>
      </c>
      <c r="Q202" s="269"/>
    </row>
    <row r="203" spans="1:20" x14ac:dyDescent="0.2">
      <c r="A203" s="260">
        <v>43627</v>
      </c>
      <c r="B203" s="261" t="s">
        <v>383</v>
      </c>
      <c r="C203" s="262" t="s">
        <v>347</v>
      </c>
      <c r="D203" s="262" t="s">
        <v>384</v>
      </c>
      <c r="E203" s="262" t="s">
        <v>349</v>
      </c>
      <c r="F203" s="262">
        <v>2021</v>
      </c>
      <c r="G203" s="262" t="s">
        <v>350</v>
      </c>
      <c r="H203" s="263">
        <v>15000</v>
      </c>
      <c r="I203" s="262" t="s">
        <v>351</v>
      </c>
      <c r="J203" s="264">
        <v>0.8</v>
      </c>
      <c r="K203" s="264">
        <v>0</v>
      </c>
      <c r="L203" s="264">
        <v>0</v>
      </c>
      <c r="M203" s="265">
        <f t="shared" si="18"/>
        <v>44227</v>
      </c>
      <c r="N203" s="266">
        <f t="shared" si="19"/>
        <v>44561</v>
      </c>
      <c r="O203" s="267">
        <f t="shared" ref="O203:O266" si="20">+ROUND((N203-M203)/30.4+1,0)</f>
        <v>12</v>
      </c>
      <c r="P203" s="267">
        <f t="shared" ref="P203:P266" si="21">+O203*H203</f>
        <v>180000</v>
      </c>
      <c r="Q203" s="269"/>
    </row>
    <row r="204" spans="1:20" x14ac:dyDescent="0.2">
      <c r="A204" s="260">
        <v>43616</v>
      </c>
      <c r="B204" s="261" t="s">
        <v>346</v>
      </c>
      <c r="C204" s="262" t="s">
        <v>347</v>
      </c>
      <c r="D204" s="262" t="s">
        <v>348</v>
      </c>
      <c r="E204" s="262" t="s">
        <v>349</v>
      </c>
      <c r="F204" s="262">
        <v>2019</v>
      </c>
      <c r="G204" s="262" t="s">
        <v>359</v>
      </c>
      <c r="H204" s="263">
        <v>7000</v>
      </c>
      <c r="I204" s="262" t="s">
        <v>351</v>
      </c>
      <c r="J204" s="264">
        <v>54.83</v>
      </c>
      <c r="K204" s="264">
        <v>0</v>
      </c>
      <c r="L204" s="264">
        <v>0</v>
      </c>
      <c r="M204" s="265">
        <f t="shared" si="18"/>
        <v>43677</v>
      </c>
      <c r="N204" s="266">
        <f t="shared" si="19"/>
        <v>43830</v>
      </c>
      <c r="O204" s="267">
        <f t="shared" si="20"/>
        <v>6</v>
      </c>
      <c r="P204" s="267">
        <f t="shared" si="21"/>
        <v>42000</v>
      </c>
    </row>
    <row r="205" spans="1:20" x14ac:dyDescent="0.2">
      <c r="A205" s="260">
        <v>43616</v>
      </c>
      <c r="B205" s="261" t="s">
        <v>346</v>
      </c>
      <c r="C205" s="262" t="s">
        <v>347</v>
      </c>
      <c r="D205" s="262" t="s">
        <v>348</v>
      </c>
      <c r="E205" s="262" t="s">
        <v>349</v>
      </c>
      <c r="F205" s="262">
        <v>2020</v>
      </c>
      <c r="G205" s="262" t="s">
        <v>376</v>
      </c>
      <c r="H205" s="263">
        <v>7000</v>
      </c>
      <c r="I205" s="262" t="s">
        <v>351</v>
      </c>
      <c r="J205" s="264">
        <v>54.83</v>
      </c>
      <c r="K205" s="264">
        <v>0</v>
      </c>
      <c r="L205" s="264">
        <v>0</v>
      </c>
      <c r="M205" s="265">
        <f t="shared" si="18"/>
        <v>43861</v>
      </c>
      <c r="N205" s="266">
        <f t="shared" si="19"/>
        <v>44012</v>
      </c>
      <c r="O205" s="267">
        <f t="shared" si="20"/>
        <v>6</v>
      </c>
      <c r="P205" s="267">
        <f t="shared" si="21"/>
        <v>42000</v>
      </c>
    </row>
    <row r="206" spans="1:20" x14ac:dyDescent="0.2">
      <c r="A206" s="260">
        <v>43609</v>
      </c>
      <c r="B206" s="261" t="s">
        <v>354</v>
      </c>
      <c r="C206" s="262" t="s">
        <v>347</v>
      </c>
      <c r="D206" s="262" t="s">
        <v>384</v>
      </c>
      <c r="E206" s="262" t="s">
        <v>349</v>
      </c>
      <c r="F206" s="262">
        <v>2019</v>
      </c>
      <c r="G206" s="262" t="s">
        <v>363</v>
      </c>
      <c r="H206" s="263">
        <v>11000</v>
      </c>
      <c r="I206" s="262" t="s">
        <v>351</v>
      </c>
      <c r="J206" s="264">
        <v>0.5</v>
      </c>
      <c r="K206" s="264">
        <v>0</v>
      </c>
      <c r="L206" s="264">
        <v>0</v>
      </c>
      <c r="M206" s="265">
        <f t="shared" si="18"/>
        <v>43769</v>
      </c>
      <c r="N206" s="266">
        <f t="shared" si="19"/>
        <v>43830</v>
      </c>
      <c r="O206" s="267">
        <f t="shared" si="20"/>
        <v>3</v>
      </c>
      <c r="P206" s="267">
        <f t="shared" si="21"/>
        <v>33000</v>
      </c>
    </row>
    <row r="207" spans="1:20" x14ac:dyDescent="0.2">
      <c r="A207" s="260">
        <v>43607</v>
      </c>
      <c r="B207" s="261" t="s">
        <v>383</v>
      </c>
      <c r="C207" s="262" t="s">
        <v>347</v>
      </c>
      <c r="D207" s="262" t="s">
        <v>384</v>
      </c>
      <c r="E207" s="262" t="s">
        <v>349</v>
      </c>
      <c r="F207" s="262">
        <v>2019</v>
      </c>
      <c r="G207" s="262" t="s">
        <v>357</v>
      </c>
      <c r="H207" s="263">
        <v>15000</v>
      </c>
      <c r="I207" s="262" t="s">
        <v>351</v>
      </c>
      <c r="J207" s="264">
        <v>0.3</v>
      </c>
      <c r="K207" s="264">
        <v>0</v>
      </c>
      <c r="L207" s="264">
        <v>0</v>
      </c>
      <c r="M207" s="265">
        <f t="shared" si="18"/>
        <v>43677</v>
      </c>
      <c r="N207" s="266">
        <f t="shared" si="19"/>
        <v>43738</v>
      </c>
      <c r="O207" s="267">
        <f t="shared" si="20"/>
        <v>3</v>
      </c>
      <c r="P207" s="267">
        <f t="shared" si="21"/>
        <v>45000</v>
      </c>
    </row>
    <row r="208" spans="1:20" x14ac:dyDescent="0.2">
      <c r="A208" s="260">
        <v>43607</v>
      </c>
      <c r="B208" s="261" t="s">
        <v>383</v>
      </c>
      <c r="C208" s="262" t="s">
        <v>347</v>
      </c>
      <c r="D208" s="262" t="s">
        <v>384</v>
      </c>
      <c r="E208" s="262" t="s">
        <v>349</v>
      </c>
      <c r="F208" s="262">
        <v>2019</v>
      </c>
      <c r="G208" s="262" t="s">
        <v>357</v>
      </c>
      <c r="H208" s="263">
        <v>14000</v>
      </c>
      <c r="I208" s="262" t="s">
        <v>351</v>
      </c>
      <c r="J208" s="264">
        <v>0.35</v>
      </c>
      <c r="K208" s="264">
        <v>0</v>
      </c>
      <c r="L208" s="264">
        <v>0</v>
      </c>
      <c r="M208" s="265">
        <f t="shared" ref="M208:M271" si="22">+EOMONTH(LEFT($G208,FIND(" -",$G208)-1)&amp;"-"&amp;$F208,IF($C208="Oil",0,0))</f>
        <v>43677</v>
      </c>
      <c r="N208" s="266">
        <f t="shared" ref="N208:N271" si="23">+EOMONTH(RIGHT($G208,FIND("- ",$G208)-2)&amp;"-"&amp;$F208,IF($C208="Oil",0,0))</f>
        <v>43738</v>
      </c>
      <c r="O208" s="267">
        <f t="shared" si="20"/>
        <v>3</v>
      </c>
      <c r="P208" s="267">
        <f t="shared" si="21"/>
        <v>42000</v>
      </c>
    </row>
    <row r="209" spans="1:20" x14ac:dyDescent="0.2">
      <c r="A209" s="260">
        <v>43607</v>
      </c>
      <c r="B209" s="261" t="s">
        <v>383</v>
      </c>
      <c r="C209" s="262" t="s">
        <v>347</v>
      </c>
      <c r="D209" s="262" t="s">
        <v>384</v>
      </c>
      <c r="E209" s="262" t="s">
        <v>349</v>
      </c>
      <c r="F209" s="262">
        <v>2020</v>
      </c>
      <c r="G209" s="262" t="s">
        <v>355</v>
      </c>
      <c r="H209" s="263">
        <v>15000</v>
      </c>
      <c r="I209" s="262" t="s">
        <v>351</v>
      </c>
      <c r="J209" s="264">
        <v>0.4</v>
      </c>
      <c r="K209" s="264">
        <v>0</v>
      </c>
      <c r="L209" s="264">
        <v>0</v>
      </c>
      <c r="M209" s="265">
        <f t="shared" si="22"/>
        <v>43861</v>
      </c>
      <c r="N209" s="266">
        <f t="shared" si="23"/>
        <v>43921</v>
      </c>
      <c r="O209" s="267">
        <f t="shared" si="20"/>
        <v>3</v>
      </c>
      <c r="P209" s="267">
        <f t="shared" si="21"/>
        <v>45000</v>
      </c>
    </row>
    <row r="210" spans="1:20" x14ac:dyDescent="0.2">
      <c r="A210" s="260">
        <v>43606</v>
      </c>
      <c r="B210" s="261" t="s">
        <v>383</v>
      </c>
      <c r="C210" s="262" t="s">
        <v>347</v>
      </c>
      <c r="D210" s="262" t="s">
        <v>348</v>
      </c>
      <c r="E210" s="262" t="s">
        <v>349</v>
      </c>
      <c r="F210" s="262">
        <v>2021</v>
      </c>
      <c r="G210" s="262" t="s">
        <v>355</v>
      </c>
      <c r="H210" s="263">
        <v>7000</v>
      </c>
      <c r="I210" s="262" t="s">
        <v>351</v>
      </c>
      <c r="J210" s="264">
        <v>57.58</v>
      </c>
      <c r="K210" s="264">
        <v>0</v>
      </c>
      <c r="L210" s="264">
        <v>0</v>
      </c>
      <c r="M210" s="265">
        <f t="shared" si="22"/>
        <v>44227</v>
      </c>
      <c r="N210" s="266">
        <f t="shared" si="23"/>
        <v>44286</v>
      </c>
      <c r="O210" s="267">
        <f t="shared" si="20"/>
        <v>3</v>
      </c>
      <c r="P210" s="267">
        <f t="shared" si="21"/>
        <v>21000</v>
      </c>
    </row>
    <row r="211" spans="1:20" x14ac:dyDescent="0.2">
      <c r="A211" s="260">
        <v>43606</v>
      </c>
      <c r="B211" s="261" t="s">
        <v>383</v>
      </c>
      <c r="C211" s="262" t="s">
        <v>347</v>
      </c>
      <c r="D211" s="262" t="s">
        <v>348</v>
      </c>
      <c r="E211" s="262" t="s">
        <v>353</v>
      </c>
      <c r="F211" s="262">
        <v>2020</v>
      </c>
      <c r="G211" s="262" t="s">
        <v>350</v>
      </c>
      <c r="H211" s="263">
        <v>7000</v>
      </c>
      <c r="I211" s="262" t="s">
        <v>351</v>
      </c>
      <c r="J211" s="264">
        <v>55</v>
      </c>
      <c r="K211" s="264">
        <v>63.5</v>
      </c>
      <c r="L211" s="264">
        <v>0</v>
      </c>
      <c r="M211" s="265">
        <f t="shared" si="22"/>
        <v>43861</v>
      </c>
      <c r="N211" s="266">
        <f t="shared" si="23"/>
        <v>44196</v>
      </c>
      <c r="O211" s="267">
        <f t="shared" si="20"/>
        <v>12</v>
      </c>
      <c r="P211" s="267">
        <f t="shared" si="21"/>
        <v>84000</v>
      </c>
    </row>
    <row r="212" spans="1:20" x14ac:dyDescent="0.2">
      <c r="A212" s="260">
        <v>43606</v>
      </c>
      <c r="B212" s="261" t="s">
        <v>383</v>
      </c>
      <c r="C212" s="262" t="s">
        <v>347</v>
      </c>
      <c r="D212" s="262" t="s">
        <v>384</v>
      </c>
      <c r="E212" s="262" t="s">
        <v>349</v>
      </c>
      <c r="F212" s="262">
        <v>2019</v>
      </c>
      <c r="G212" s="262" t="s">
        <v>363</v>
      </c>
      <c r="H212" s="263">
        <v>15000</v>
      </c>
      <c r="I212" s="262" t="s">
        <v>351</v>
      </c>
      <c r="J212" s="264">
        <v>0.45</v>
      </c>
      <c r="K212" s="264">
        <v>0</v>
      </c>
      <c r="L212" s="264">
        <v>0</v>
      </c>
      <c r="M212" s="265">
        <f t="shared" si="22"/>
        <v>43769</v>
      </c>
      <c r="N212" s="266">
        <f t="shared" si="23"/>
        <v>43830</v>
      </c>
      <c r="O212" s="267">
        <f t="shared" si="20"/>
        <v>3</v>
      </c>
      <c r="P212" s="267">
        <f t="shared" si="21"/>
        <v>45000</v>
      </c>
    </row>
    <row r="213" spans="1:20" x14ac:dyDescent="0.2">
      <c r="A213" s="260">
        <v>43602</v>
      </c>
      <c r="B213" s="261" t="s">
        <v>346</v>
      </c>
      <c r="C213" s="262" t="s">
        <v>347</v>
      </c>
      <c r="D213" s="262" t="s">
        <v>384</v>
      </c>
      <c r="E213" s="262" t="s">
        <v>349</v>
      </c>
      <c r="F213" s="262">
        <v>2019</v>
      </c>
      <c r="G213" s="262" t="s">
        <v>357</v>
      </c>
      <c r="H213" s="263">
        <v>10000</v>
      </c>
      <c r="I213" s="262" t="s">
        <v>351</v>
      </c>
      <c r="J213" s="264">
        <v>0.19</v>
      </c>
      <c r="K213" s="264">
        <v>0</v>
      </c>
      <c r="L213" s="264">
        <v>0</v>
      </c>
      <c r="M213" s="265">
        <f t="shared" si="22"/>
        <v>43677</v>
      </c>
      <c r="N213" s="266">
        <f t="shared" si="23"/>
        <v>43738</v>
      </c>
      <c r="O213" s="267">
        <f t="shared" si="20"/>
        <v>3</v>
      </c>
      <c r="P213" s="267">
        <f t="shared" si="21"/>
        <v>30000</v>
      </c>
    </row>
    <row r="214" spans="1:20" x14ac:dyDescent="0.2">
      <c r="A214" s="260">
        <v>43602</v>
      </c>
      <c r="B214" s="261" t="s">
        <v>354</v>
      </c>
      <c r="C214" s="262" t="s">
        <v>347</v>
      </c>
      <c r="D214" s="262" t="s">
        <v>384</v>
      </c>
      <c r="E214" s="262" t="s">
        <v>349</v>
      </c>
      <c r="F214" s="262">
        <v>2019</v>
      </c>
      <c r="G214" s="262" t="s">
        <v>363</v>
      </c>
      <c r="H214" s="263">
        <v>23000</v>
      </c>
      <c r="I214" s="262" t="s">
        <v>351</v>
      </c>
      <c r="J214" s="264">
        <v>0.4</v>
      </c>
      <c r="K214" s="264">
        <v>0</v>
      </c>
      <c r="L214" s="264">
        <v>0</v>
      </c>
      <c r="M214" s="265">
        <f t="shared" si="22"/>
        <v>43769</v>
      </c>
      <c r="N214" s="266">
        <f t="shared" si="23"/>
        <v>43830</v>
      </c>
      <c r="O214" s="267">
        <f t="shared" si="20"/>
        <v>3</v>
      </c>
      <c r="P214" s="267">
        <f t="shared" si="21"/>
        <v>69000</v>
      </c>
    </row>
    <row r="215" spans="1:20" x14ac:dyDescent="0.2">
      <c r="A215" s="260">
        <v>43591</v>
      </c>
      <c r="B215" s="261" t="s">
        <v>346</v>
      </c>
      <c r="C215" s="262" t="s">
        <v>347</v>
      </c>
      <c r="D215" s="262" t="s">
        <v>348</v>
      </c>
      <c r="E215" s="262" t="s">
        <v>349</v>
      </c>
      <c r="F215" s="262">
        <v>2021</v>
      </c>
      <c r="G215" s="262" t="s">
        <v>355</v>
      </c>
      <c r="H215" s="263">
        <v>13333</v>
      </c>
      <c r="I215" s="262" t="s">
        <v>351</v>
      </c>
      <c r="J215" s="264">
        <v>57.15</v>
      </c>
      <c r="K215" s="264">
        <v>0</v>
      </c>
      <c r="L215" s="264">
        <v>0</v>
      </c>
      <c r="M215" s="265">
        <f t="shared" si="22"/>
        <v>44227</v>
      </c>
      <c r="N215" s="266">
        <f t="shared" si="23"/>
        <v>44286</v>
      </c>
      <c r="O215" s="267">
        <f t="shared" si="20"/>
        <v>3</v>
      </c>
      <c r="P215" s="267">
        <f t="shared" si="21"/>
        <v>39999</v>
      </c>
    </row>
    <row r="216" spans="1:20" x14ac:dyDescent="0.2">
      <c r="A216" s="260">
        <v>43587</v>
      </c>
      <c r="B216" s="261" t="s">
        <v>346</v>
      </c>
      <c r="C216" s="262" t="s">
        <v>347</v>
      </c>
      <c r="D216" s="262" t="s">
        <v>348</v>
      </c>
      <c r="E216" s="262" t="s">
        <v>353</v>
      </c>
      <c r="F216" s="262">
        <v>2019</v>
      </c>
      <c r="G216" s="262" t="s">
        <v>357</v>
      </c>
      <c r="H216" s="263">
        <v>3333</v>
      </c>
      <c r="I216" s="262" t="s">
        <v>351</v>
      </c>
      <c r="J216" s="264">
        <v>55</v>
      </c>
      <c r="K216" s="264">
        <v>66</v>
      </c>
      <c r="L216" s="264">
        <v>0</v>
      </c>
      <c r="M216" s="265">
        <f t="shared" si="22"/>
        <v>43677</v>
      </c>
      <c r="N216" s="266">
        <f t="shared" si="23"/>
        <v>43738</v>
      </c>
      <c r="O216" s="267">
        <f t="shared" si="20"/>
        <v>3</v>
      </c>
      <c r="P216" s="267">
        <f t="shared" si="21"/>
        <v>9999</v>
      </c>
    </row>
    <row r="217" spans="1:20" x14ac:dyDescent="0.2">
      <c r="A217" s="260">
        <v>43587</v>
      </c>
      <c r="B217" s="261" t="s">
        <v>346</v>
      </c>
      <c r="C217" s="262" t="s">
        <v>347</v>
      </c>
      <c r="D217" s="262" t="s">
        <v>348</v>
      </c>
      <c r="E217" s="262" t="s">
        <v>353</v>
      </c>
      <c r="F217" s="262">
        <v>2019</v>
      </c>
      <c r="G217" s="262" t="s">
        <v>363</v>
      </c>
      <c r="H217" s="263">
        <v>6666</v>
      </c>
      <c r="I217" s="262" t="s">
        <v>351</v>
      </c>
      <c r="J217" s="264">
        <v>55</v>
      </c>
      <c r="K217" s="264">
        <v>65</v>
      </c>
      <c r="L217" s="264">
        <v>0</v>
      </c>
      <c r="M217" s="265">
        <f t="shared" si="22"/>
        <v>43769</v>
      </c>
      <c r="N217" s="266">
        <f t="shared" si="23"/>
        <v>43830</v>
      </c>
      <c r="O217" s="267">
        <f t="shared" si="20"/>
        <v>3</v>
      </c>
      <c r="P217" s="267">
        <f t="shared" si="21"/>
        <v>19998</v>
      </c>
    </row>
    <row r="218" spans="1:20" x14ac:dyDescent="0.2">
      <c r="A218" s="260">
        <v>43587</v>
      </c>
      <c r="B218" s="261" t="s">
        <v>383</v>
      </c>
      <c r="C218" s="262" t="s">
        <v>347</v>
      </c>
      <c r="D218" s="262" t="s">
        <v>348</v>
      </c>
      <c r="E218" s="262" t="s">
        <v>353</v>
      </c>
      <c r="F218" s="262">
        <v>2020</v>
      </c>
      <c r="G218" s="262" t="s">
        <v>350</v>
      </c>
      <c r="H218" s="263">
        <v>10000</v>
      </c>
      <c r="I218" s="262" t="s">
        <v>351</v>
      </c>
      <c r="J218" s="264">
        <v>55</v>
      </c>
      <c r="K218" s="264">
        <v>61.25</v>
      </c>
      <c r="L218" s="264">
        <v>0</v>
      </c>
      <c r="M218" s="265">
        <f t="shared" si="22"/>
        <v>43861</v>
      </c>
      <c r="N218" s="266">
        <f t="shared" si="23"/>
        <v>44196</v>
      </c>
      <c r="O218" s="267">
        <f t="shared" si="20"/>
        <v>12</v>
      </c>
      <c r="P218" s="267">
        <f t="shared" si="21"/>
        <v>120000</v>
      </c>
    </row>
    <row r="219" spans="1:20" x14ac:dyDescent="0.2">
      <c r="A219" s="260">
        <v>43550</v>
      </c>
      <c r="B219" s="261" t="s">
        <v>356</v>
      </c>
      <c r="C219" s="262" t="s">
        <v>347</v>
      </c>
      <c r="D219" s="262" t="s">
        <v>348</v>
      </c>
      <c r="E219" s="262" t="s">
        <v>353</v>
      </c>
      <c r="F219" s="262">
        <v>2019</v>
      </c>
      <c r="G219" s="262" t="s">
        <v>359</v>
      </c>
      <c r="H219" s="263">
        <v>7000</v>
      </c>
      <c r="I219" s="262" t="s">
        <v>351</v>
      </c>
      <c r="J219" s="264">
        <v>55</v>
      </c>
      <c r="K219" s="264">
        <v>64.25</v>
      </c>
      <c r="L219" s="264">
        <v>0</v>
      </c>
      <c r="M219" s="265">
        <f t="shared" si="22"/>
        <v>43677</v>
      </c>
      <c r="N219" s="266">
        <f t="shared" si="23"/>
        <v>43830</v>
      </c>
      <c r="O219" s="267">
        <f t="shared" si="20"/>
        <v>6</v>
      </c>
      <c r="P219" s="267">
        <f t="shared" si="21"/>
        <v>42000</v>
      </c>
    </row>
    <row r="220" spans="1:20" x14ac:dyDescent="0.2">
      <c r="A220" s="260">
        <v>43550</v>
      </c>
      <c r="B220" s="261" t="s">
        <v>356</v>
      </c>
      <c r="C220" s="262" t="s">
        <v>347</v>
      </c>
      <c r="D220" s="262" t="s">
        <v>348</v>
      </c>
      <c r="E220" s="262" t="s">
        <v>353</v>
      </c>
      <c r="F220" s="262">
        <v>2020</v>
      </c>
      <c r="G220" s="262" t="s">
        <v>350</v>
      </c>
      <c r="H220" s="263">
        <v>3000</v>
      </c>
      <c r="I220" s="262" t="s">
        <v>351</v>
      </c>
      <c r="J220" s="264">
        <v>55</v>
      </c>
      <c r="K220" s="264">
        <v>61</v>
      </c>
      <c r="L220" s="264">
        <v>0</v>
      </c>
      <c r="M220" s="265">
        <f t="shared" si="22"/>
        <v>43861</v>
      </c>
      <c r="N220" s="266">
        <f t="shared" si="23"/>
        <v>44196</v>
      </c>
      <c r="O220" s="267">
        <f t="shared" si="20"/>
        <v>12</v>
      </c>
      <c r="P220" s="267">
        <f t="shared" si="21"/>
        <v>36000</v>
      </c>
    </row>
    <row r="221" spans="1:20" x14ac:dyDescent="0.2">
      <c r="A221" s="260">
        <v>43542</v>
      </c>
      <c r="B221" s="261" t="s">
        <v>356</v>
      </c>
      <c r="C221" s="262" t="s">
        <v>347</v>
      </c>
      <c r="D221" s="262" t="s">
        <v>348</v>
      </c>
      <c r="E221" s="262" t="s">
        <v>353</v>
      </c>
      <c r="F221" s="262">
        <v>2019</v>
      </c>
      <c r="G221" s="262" t="s">
        <v>359</v>
      </c>
      <c r="H221" s="263">
        <v>3000</v>
      </c>
      <c r="I221" s="262" t="s">
        <v>351</v>
      </c>
      <c r="J221" s="264">
        <v>53</v>
      </c>
      <c r="K221" s="264">
        <v>65.25</v>
      </c>
      <c r="L221" s="264">
        <v>0</v>
      </c>
      <c r="M221" s="265">
        <f t="shared" si="22"/>
        <v>43677</v>
      </c>
      <c r="N221" s="266">
        <f t="shared" si="23"/>
        <v>43830</v>
      </c>
      <c r="O221" s="267">
        <f t="shared" si="20"/>
        <v>6</v>
      </c>
      <c r="P221" s="267">
        <f t="shared" si="21"/>
        <v>18000</v>
      </c>
    </row>
    <row r="222" spans="1:20" x14ac:dyDescent="0.2">
      <c r="A222" s="260">
        <v>43542</v>
      </c>
      <c r="B222" s="261" t="s">
        <v>356</v>
      </c>
      <c r="C222" s="262" t="s">
        <v>347</v>
      </c>
      <c r="D222" s="262" t="s">
        <v>348</v>
      </c>
      <c r="E222" s="262" t="s">
        <v>353</v>
      </c>
      <c r="F222" s="262">
        <v>2020</v>
      </c>
      <c r="G222" s="262" t="s">
        <v>350</v>
      </c>
      <c r="H222" s="263">
        <v>3000</v>
      </c>
      <c r="I222" s="262" t="s">
        <v>351</v>
      </c>
      <c r="J222" s="264">
        <v>53</v>
      </c>
      <c r="K222" s="264">
        <v>62.5</v>
      </c>
      <c r="L222" s="264">
        <v>0</v>
      </c>
      <c r="M222" s="265">
        <f t="shared" si="22"/>
        <v>43861</v>
      </c>
      <c r="N222" s="266">
        <f t="shared" si="23"/>
        <v>44196</v>
      </c>
      <c r="O222" s="267">
        <f t="shared" si="20"/>
        <v>12</v>
      </c>
      <c r="P222" s="267">
        <f t="shared" si="21"/>
        <v>36000</v>
      </c>
    </row>
    <row r="223" spans="1:20" x14ac:dyDescent="0.2">
      <c r="A223" s="260">
        <v>43521</v>
      </c>
      <c r="B223" s="261" t="s">
        <v>356</v>
      </c>
      <c r="C223" s="262" t="s">
        <v>347</v>
      </c>
      <c r="D223" s="262" t="s">
        <v>348</v>
      </c>
      <c r="E223" s="262" t="s">
        <v>353</v>
      </c>
      <c r="F223" s="262">
        <v>2020</v>
      </c>
      <c r="G223" s="262" t="s">
        <v>355</v>
      </c>
      <c r="H223" s="263">
        <v>16000</v>
      </c>
      <c r="I223" s="262" t="s">
        <v>351</v>
      </c>
      <c r="J223" s="264">
        <v>51</v>
      </c>
      <c r="K223" s="264">
        <v>62</v>
      </c>
      <c r="L223" s="264">
        <v>0</v>
      </c>
      <c r="M223" s="265">
        <f t="shared" si="22"/>
        <v>43861</v>
      </c>
      <c r="N223" s="266">
        <f t="shared" si="23"/>
        <v>43921</v>
      </c>
      <c r="O223" s="267">
        <f t="shared" si="20"/>
        <v>3</v>
      </c>
      <c r="P223" s="267">
        <f t="shared" si="21"/>
        <v>48000</v>
      </c>
      <c r="Q223" s="271"/>
      <c r="R223" s="272"/>
      <c r="S223" s="269"/>
      <c r="T223" s="270"/>
    </row>
    <row r="224" spans="1:20" x14ac:dyDescent="0.2">
      <c r="A224" s="260">
        <v>43521</v>
      </c>
      <c r="B224" s="261" t="s">
        <v>356</v>
      </c>
      <c r="C224" s="262" t="s">
        <v>347</v>
      </c>
      <c r="D224" s="262" t="s">
        <v>348</v>
      </c>
      <c r="E224" s="262" t="s">
        <v>353</v>
      </c>
      <c r="F224" s="262">
        <v>2020</v>
      </c>
      <c r="G224" s="262" t="s">
        <v>358</v>
      </c>
      <c r="H224" s="263">
        <v>9000</v>
      </c>
      <c r="I224" s="262" t="s">
        <v>351</v>
      </c>
      <c r="J224" s="264">
        <v>51</v>
      </c>
      <c r="K224" s="264">
        <v>62</v>
      </c>
      <c r="L224" s="264">
        <v>0</v>
      </c>
      <c r="M224" s="265">
        <f t="shared" si="22"/>
        <v>43951</v>
      </c>
      <c r="N224" s="266">
        <f t="shared" si="23"/>
        <v>44012</v>
      </c>
      <c r="O224" s="267">
        <f t="shared" si="20"/>
        <v>3</v>
      </c>
      <c r="P224" s="267">
        <f t="shared" si="21"/>
        <v>27000</v>
      </c>
      <c r="Q224" s="273"/>
    </row>
    <row r="225" spans="1:16" x14ac:dyDescent="0.2">
      <c r="A225" s="260">
        <v>43521</v>
      </c>
      <c r="B225" s="261" t="s">
        <v>356</v>
      </c>
      <c r="C225" s="262" t="s">
        <v>347</v>
      </c>
      <c r="D225" s="262" t="s">
        <v>348</v>
      </c>
      <c r="E225" s="262" t="s">
        <v>353</v>
      </c>
      <c r="F225" s="262">
        <v>2020</v>
      </c>
      <c r="G225" s="262" t="s">
        <v>357</v>
      </c>
      <c r="H225" s="263">
        <v>4000</v>
      </c>
      <c r="I225" s="262" t="s">
        <v>351</v>
      </c>
      <c r="J225" s="264">
        <v>51</v>
      </c>
      <c r="K225" s="264">
        <v>62</v>
      </c>
      <c r="L225" s="264">
        <v>0</v>
      </c>
      <c r="M225" s="265">
        <f t="shared" si="22"/>
        <v>44043</v>
      </c>
      <c r="N225" s="266">
        <f t="shared" si="23"/>
        <v>44104</v>
      </c>
      <c r="O225" s="267">
        <f t="shared" si="20"/>
        <v>3</v>
      </c>
      <c r="P225" s="267">
        <f t="shared" si="21"/>
        <v>12000</v>
      </c>
    </row>
    <row r="226" spans="1:16" x14ac:dyDescent="0.2">
      <c r="A226" s="260">
        <v>43510</v>
      </c>
      <c r="B226" s="261" t="s">
        <v>392</v>
      </c>
      <c r="C226" s="262" t="s">
        <v>347</v>
      </c>
      <c r="D226" s="262" t="s">
        <v>348</v>
      </c>
      <c r="E226" s="262" t="s">
        <v>353</v>
      </c>
      <c r="F226" s="262">
        <v>2019</v>
      </c>
      <c r="G226" s="262" t="s">
        <v>387</v>
      </c>
      <c r="H226" s="263">
        <v>6000</v>
      </c>
      <c r="I226" s="262" t="s">
        <v>351</v>
      </c>
      <c r="J226" s="264">
        <v>51</v>
      </c>
      <c r="K226" s="264">
        <v>60.5</v>
      </c>
      <c r="L226" s="264">
        <v>0</v>
      </c>
      <c r="M226" s="265">
        <f t="shared" si="22"/>
        <v>43555</v>
      </c>
      <c r="N226" s="266">
        <f t="shared" si="23"/>
        <v>43555</v>
      </c>
      <c r="O226" s="267">
        <f t="shared" si="20"/>
        <v>1</v>
      </c>
      <c r="P226" s="267">
        <f t="shared" si="21"/>
        <v>6000</v>
      </c>
    </row>
    <row r="227" spans="1:16" x14ac:dyDescent="0.2">
      <c r="A227" s="260">
        <v>43510</v>
      </c>
      <c r="B227" s="261" t="s">
        <v>392</v>
      </c>
      <c r="C227" s="262" t="s">
        <v>347</v>
      </c>
      <c r="D227" s="262" t="s">
        <v>348</v>
      </c>
      <c r="E227" s="262" t="s">
        <v>353</v>
      </c>
      <c r="F227" s="262">
        <v>2019</v>
      </c>
      <c r="G227" s="262" t="s">
        <v>358</v>
      </c>
      <c r="H227" s="263">
        <v>16000</v>
      </c>
      <c r="I227" s="262" t="s">
        <v>351</v>
      </c>
      <c r="J227" s="264">
        <v>51</v>
      </c>
      <c r="K227" s="264">
        <v>60.5</v>
      </c>
      <c r="L227" s="264">
        <v>0</v>
      </c>
      <c r="M227" s="265">
        <f t="shared" si="22"/>
        <v>43585</v>
      </c>
      <c r="N227" s="266">
        <f t="shared" si="23"/>
        <v>43646</v>
      </c>
      <c r="O227" s="267">
        <f t="shared" si="20"/>
        <v>3</v>
      </c>
      <c r="P227" s="267">
        <f t="shared" si="21"/>
        <v>48000</v>
      </c>
    </row>
    <row r="228" spans="1:16" x14ac:dyDescent="0.2">
      <c r="A228" s="260">
        <v>43510</v>
      </c>
      <c r="B228" s="261" t="s">
        <v>392</v>
      </c>
      <c r="C228" s="262" t="s">
        <v>347</v>
      </c>
      <c r="D228" s="262" t="s">
        <v>348</v>
      </c>
      <c r="E228" s="262" t="s">
        <v>353</v>
      </c>
      <c r="F228" s="262">
        <v>2019</v>
      </c>
      <c r="G228" s="262" t="s">
        <v>357</v>
      </c>
      <c r="H228" s="263">
        <v>1000</v>
      </c>
      <c r="I228" s="262" t="s">
        <v>351</v>
      </c>
      <c r="J228" s="264">
        <v>51</v>
      </c>
      <c r="K228" s="264">
        <v>60.5</v>
      </c>
      <c r="L228" s="264">
        <v>0</v>
      </c>
      <c r="M228" s="265">
        <f t="shared" si="22"/>
        <v>43677</v>
      </c>
      <c r="N228" s="266">
        <f t="shared" si="23"/>
        <v>43738</v>
      </c>
      <c r="O228" s="267">
        <f t="shared" si="20"/>
        <v>3</v>
      </c>
      <c r="P228" s="267">
        <f t="shared" si="21"/>
        <v>3000</v>
      </c>
    </row>
    <row r="229" spans="1:16" x14ac:dyDescent="0.2">
      <c r="A229" s="260">
        <v>43509</v>
      </c>
      <c r="B229" s="261" t="s">
        <v>356</v>
      </c>
      <c r="C229" s="262" t="s">
        <v>347</v>
      </c>
      <c r="D229" s="262" t="s">
        <v>348</v>
      </c>
      <c r="E229" s="262" t="s">
        <v>353</v>
      </c>
      <c r="F229" s="262">
        <v>2019</v>
      </c>
      <c r="G229" s="262" t="s">
        <v>352</v>
      </c>
      <c r="H229" s="263">
        <v>8000</v>
      </c>
      <c r="I229" s="262" t="s">
        <v>351</v>
      </c>
      <c r="J229" s="264">
        <v>50</v>
      </c>
      <c r="K229" s="264">
        <v>61.5</v>
      </c>
      <c r="L229" s="264">
        <v>0</v>
      </c>
      <c r="M229" s="265">
        <f t="shared" si="22"/>
        <v>43585</v>
      </c>
      <c r="N229" s="266">
        <f t="shared" si="23"/>
        <v>43830</v>
      </c>
      <c r="O229" s="267">
        <f t="shared" si="20"/>
        <v>9</v>
      </c>
      <c r="P229" s="267">
        <f t="shared" si="21"/>
        <v>72000</v>
      </c>
    </row>
    <row r="230" spans="1:16" x14ac:dyDescent="0.2">
      <c r="A230" s="260">
        <v>43509</v>
      </c>
      <c r="B230" s="261" t="s">
        <v>356</v>
      </c>
      <c r="C230" s="262" t="s">
        <v>347</v>
      </c>
      <c r="D230" s="262" t="s">
        <v>348</v>
      </c>
      <c r="E230" s="262" t="s">
        <v>353</v>
      </c>
      <c r="F230" s="262">
        <v>2020</v>
      </c>
      <c r="G230" s="262" t="s">
        <v>350</v>
      </c>
      <c r="H230" s="263">
        <v>8000</v>
      </c>
      <c r="I230" s="262" t="s">
        <v>351</v>
      </c>
      <c r="J230" s="264">
        <v>50</v>
      </c>
      <c r="K230" s="264">
        <v>61.5</v>
      </c>
      <c r="L230" s="264">
        <v>0</v>
      </c>
      <c r="M230" s="265">
        <f t="shared" si="22"/>
        <v>43861</v>
      </c>
      <c r="N230" s="266">
        <f t="shared" si="23"/>
        <v>44196</v>
      </c>
      <c r="O230" s="267">
        <f t="shared" si="20"/>
        <v>12</v>
      </c>
      <c r="P230" s="267">
        <f t="shared" si="21"/>
        <v>96000</v>
      </c>
    </row>
    <row r="231" spans="1:16" x14ac:dyDescent="0.2">
      <c r="A231" s="260">
        <v>43494</v>
      </c>
      <c r="B231" s="261" t="s">
        <v>356</v>
      </c>
      <c r="C231" s="262" t="s">
        <v>347</v>
      </c>
      <c r="D231" s="262" t="s">
        <v>384</v>
      </c>
      <c r="E231" s="262" t="s">
        <v>349</v>
      </c>
      <c r="F231" s="262">
        <v>2019</v>
      </c>
      <c r="G231" s="262" t="s">
        <v>358</v>
      </c>
      <c r="H231" s="263">
        <v>25000</v>
      </c>
      <c r="I231" s="262" t="s">
        <v>351</v>
      </c>
      <c r="J231" s="264">
        <v>-2.65</v>
      </c>
      <c r="K231" s="264">
        <v>0</v>
      </c>
      <c r="L231" s="264">
        <v>0</v>
      </c>
      <c r="M231" s="265">
        <f t="shared" si="22"/>
        <v>43585</v>
      </c>
      <c r="N231" s="266">
        <f t="shared" si="23"/>
        <v>43646</v>
      </c>
      <c r="O231" s="267">
        <f t="shared" si="20"/>
        <v>3</v>
      </c>
      <c r="P231" s="267">
        <f t="shared" si="21"/>
        <v>75000</v>
      </c>
    </row>
    <row r="232" spans="1:16" x14ac:dyDescent="0.2">
      <c r="A232" s="260">
        <v>43489</v>
      </c>
      <c r="B232" s="261" t="s">
        <v>356</v>
      </c>
      <c r="C232" s="262" t="s">
        <v>347</v>
      </c>
      <c r="D232" s="262" t="s">
        <v>384</v>
      </c>
      <c r="E232" s="262" t="s">
        <v>349</v>
      </c>
      <c r="F232" s="262">
        <v>2019</v>
      </c>
      <c r="G232" s="262" t="s">
        <v>358</v>
      </c>
      <c r="H232" s="263">
        <v>50000</v>
      </c>
      <c r="I232" s="262" t="s">
        <v>351</v>
      </c>
      <c r="J232" s="264">
        <v>-3.1</v>
      </c>
      <c r="K232" s="264">
        <v>0</v>
      </c>
      <c r="L232" s="264">
        <v>0</v>
      </c>
      <c r="M232" s="265">
        <f t="shared" si="22"/>
        <v>43585</v>
      </c>
      <c r="N232" s="266">
        <f t="shared" si="23"/>
        <v>43646</v>
      </c>
      <c r="O232" s="267">
        <f t="shared" si="20"/>
        <v>3</v>
      </c>
      <c r="P232" s="267">
        <f t="shared" si="21"/>
        <v>150000</v>
      </c>
    </row>
    <row r="233" spans="1:16" x14ac:dyDescent="0.2">
      <c r="A233" s="260">
        <v>43488</v>
      </c>
      <c r="B233" s="261" t="s">
        <v>356</v>
      </c>
      <c r="C233" s="262" t="s">
        <v>347</v>
      </c>
      <c r="D233" s="262" t="s">
        <v>384</v>
      </c>
      <c r="E233" s="262" t="s">
        <v>349</v>
      </c>
      <c r="F233" s="262">
        <v>2019</v>
      </c>
      <c r="G233" s="262" t="s">
        <v>358</v>
      </c>
      <c r="H233" s="263">
        <v>50000</v>
      </c>
      <c r="I233" s="262" t="s">
        <v>351</v>
      </c>
      <c r="J233" s="264">
        <v>-4.25</v>
      </c>
      <c r="K233" s="264">
        <v>0</v>
      </c>
      <c r="L233" s="264">
        <v>0</v>
      </c>
      <c r="M233" s="265">
        <f t="shared" si="22"/>
        <v>43585</v>
      </c>
      <c r="N233" s="266">
        <f t="shared" si="23"/>
        <v>43646</v>
      </c>
      <c r="O233" s="267">
        <f t="shared" si="20"/>
        <v>3</v>
      </c>
      <c r="P233" s="267">
        <f t="shared" si="21"/>
        <v>150000</v>
      </c>
    </row>
    <row r="234" spans="1:16" x14ac:dyDescent="0.2">
      <c r="A234" s="260">
        <v>43473</v>
      </c>
      <c r="B234" s="261" t="s">
        <v>346</v>
      </c>
      <c r="C234" s="262" t="s">
        <v>347</v>
      </c>
      <c r="D234" s="262" t="s">
        <v>384</v>
      </c>
      <c r="E234" s="262" t="s">
        <v>349</v>
      </c>
      <c r="F234" s="262">
        <v>2020</v>
      </c>
      <c r="G234" s="262" t="s">
        <v>350</v>
      </c>
      <c r="H234" s="263">
        <v>25000</v>
      </c>
      <c r="I234" s="262" t="s">
        <v>351</v>
      </c>
      <c r="J234" s="264">
        <v>0</v>
      </c>
      <c r="K234" s="264">
        <v>0</v>
      </c>
      <c r="L234" s="264">
        <v>0</v>
      </c>
      <c r="M234" s="265">
        <f t="shared" si="22"/>
        <v>43861</v>
      </c>
      <c r="N234" s="266">
        <f t="shared" si="23"/>
        <v>44196</v>
      </c>
      <c r="O234" s="267">
        <f t="shared" si="20"/>
        <v>12</v>
      </c>
      <c r="P234" s="267">
        <f t="shared" si="21"/>
        <v>300000</v>
      </c>
    </row>
    <row r="235" spans="1:16" x14ac:dyDescent="0.2">
      <c r="A235" s="260">
        <v>43473</v>
      </c>
      <c r="B235" s="261" t="s">
        <v>356</v>
      </c>
      <c r="C235" s="262" t="s">
        <v>347</v>
      </c>
      <c r="D235" s="262" t="s">
        <v>384</v>
      </c>
      <c r="E235" s="262" t="s">
        <v>349</v>
      </c>
      <c r="F235" s="262">
        <v>2019</v>
      </c>
      <c r="G235" s="262" t="s">
        <v>357</v>
      </c>
      <c r="H235" s="263">
        <v>30500</v>
      </c>
      <c r="I235" s="262" t="s">
        <v>351</v>
      </c>
      <c r="J235" s="264">
        <v>-2</v>
      </c>
      <c r="K235" s="264">
        <v>0</v>
      </c>
      <c r="L235" s="264">
        <v>0</v>
      </c>
      <c r="M235" s="265">
        <f t="shared" si="22"/>
        <v>43677</v>
      </c>
      <c r="N235" s="266">
        <f t="shared" si="23"/>
        <v>43738</v>
      </c>
      <c r="O235" s="267">
        <f t="shared" si="20"/>
        <v>3</v>
      </c>
      <c r="P235" s="267">
        <f t="shared" si="21"/>
        <v>91500</v>
      </c>
    </row>
    <row r="236" spans="1:16" x14ac:dyDescent="0.2">
      <c r="A236" s="260">
        <v>43473</v>
      </c>
      <c r="B236" s="261" t="s">
        <v>356</v>
      </c>
      <c r="C236" s="262" t="s">
        <v>347</v>
      </c>
      <c r="D236" s="262" t="s">
        <v>384</v>
      </c>
      <c r="E236" s="262" t="s">
        <v>349</v>
      </c>
      <c r="F236" s="262">
        <v>2019</v>
      </c>
      <c r="G236" s="262" t="s">
        <v>357</v>
      </c>
      <c r="H236" s="263">
        <v>39500</v>
      </c>
      <c r="I236" s="262" t="s">
        <v>351</v>
      </c>
      <c r="J236" s="264">
        <v>-1.75</v>
      </c>
      <c r="K236" s="264">
        <v>0</v>
      </c>
      <c r="L236" s="264">
        <v>0</v>
      </c>
      <c r="M236" s="265">
        <f t="shared" si="22"/>
        <v>43677</v>
      </c>
      <c r="N236" s="266">
        <f t="shared" si="23"/>
        <v>43738</v>
      </c>
      <c r="O236" s="267">
        <f t="shared" si="20"/>
        <v>3</v>
      </c>
      <c r="P236" s="267">
        <f t="shared" si="21"/>
        <v>118500</v>
      </c>
    </row>
    <row r="237" spans="1:16" x14ac:dyDescent="0.2">
      <c r="A237" s="260">
        <v>43473</v>
      </c>
      <c r="B237" s="261" t="s">
        <v>356</v>
      </c>
      <c r="C237" s="262" t="s">
        <v>347</v>
      </c>
      <c r="D237" s="262" t="s">
        <v>384</v>
      </c>
      <c r="E237" s="262" t="s">
        <v>349</v>
      </c>
      <c r="F237" s="262">
        <v>2019</v>
      </c>
      <c r="G237" s="262" t="s">
        <v>363</v>
      </c>
      <c r="H237" s="263">
        <v>70000</v>
      </c>
      <c r="I237" s="262" t="s">
        <v>351</v>
      </c>
      <c r="J237" s="264">
        <v>-0.88</v>
      </c>
      <c r="K237" s="264">
        <v>0</v>
      </c>
      <c r="L237" s="264">
        <v>0</v>
      </c>
      <c r="M237" s="265">
        <f t="shared" si="22"/>
        <v>43769</v>
      </c>
      <c r="N237" s="266">
        <f t="shared" si="23"/>
        <v>43830</v>
      </c>
      <c r="O237" s="267">
        <f t="shared" si="20"/>
        <v>3</v>
      </c>
      <c r="P237" s="267">
        <f t="shared" si="21"/>
        <v>210000</v>
      </c>
    </row>
    <row r="238" spans="1:16" x14ac:dyDescent="0.2">
      <c r="A238" s="260">
        <v>43468</v>
      </c>
      <c r="B238" s="261" t="s">
        <v>346</v>
      </c>
      <c r="C238" s="262" t="s">
        <v>347</v>
      </c>
      <c r="D238" s="262" t="s">
        <v>384</v>
      </c>
      <c r="E238" s="262" t="s">
        <v>349</v>
      </c>
      <c r="F238" s="262">
        <v>2020</v>
      </c>
      <c r="G238" s="262" t="s">
        <v>350</v>
      </c>
      <c r="H238" s="263">
        <v>25000</v>
      </c>
      <c r="I238" s="262" t="s">
        <v>351</v>
      </c>
      <c r="J238" s="264">
        <v>-0.1</v>
      </c>
      <c r="K238" s="264">
        <v>0</v>
      </c>
      <c r="L238" s="264">
        <v>0</v>
      </c>
      <c r="M238" s="265">
        <f t="shared" si="22"/>
        <v>43861</v>
      </c>
      <c r="N238" s="266">
        <f t="shared" si="23"/>
        <v>44196</v>
      </c>
      <c r="O238" s="267">
        <f t="shared" si="20"/>
        <v>12</v>
      </c>
      <c r="P238" s="267">
        <f t="shared" si="21"/>
        <v>300000</v>
      </c>
    </row>
    <row r="239" spans="1:16" x14ac:dyDescent="0.2">
      <c r="A239" s="260">
        <v>43465</v>
      </c>
      <c r="B239" s="261" t="s">
        <v>356</v>
      </c>
      <c r="C239" s="262" t="s">
        <v>347</v>
      </c>
      <c r="D239" s="262" t="s">
        <v>348</v>
      </c>
      <c r="E239" s="262" t="s">
        <v>353</v>
      </c>
      <c r="F239" s="262">
        <v>2019</v>
      </c>
      <c r="G239" s="262" t="s">
        <v>359</v>
      </c>
      <c r="H239" s="263">
        <v>17000</v>
      </c>
      <c r="I239" s="262" t="s">
        <v>351</v>
      </c>
      <c r="J239" s="264">
        <v>45</v>
      </c>
      <c r="K239" s="264">
        <v>51.25</v>
      </c>
      <c r="L239" s="264">
        <v>0</v>
      </c>
      <c r="M239" s="265">
        <f t="shared" si="22"/>
        <v>43677</v>
      </c>
      <c r="N239" s="266">
        <f t="shared" si="23"/>
        <v>43830</v>
      </c>
      <c r="O239" s="267">
        <f t="shared" si="20"/>
        <v>6</v>
      </c>
      <c r="P239" s="267">
        <f t="shared" si="21"/>
        <v>102000</v>
      </c>
    </row>
    <row r="240" spans="1:16" x14ac:dyDescent="0.2">
      <c r="A240" s="260">
        <v>43462</v>
      </c>
      <c r="B240" s="261" t="s">
        <v>356</v>
      </c>
      <c r="C240" s="262" t="s">
        <v>347</v>
      </c>
      <c r="D240" s="262" t="s">
        <v>348</v>
      </c>
      <c r="E240" s="262" t="s">
        <v>349</v>
      </c>
      <c r="F240" s="262">
        <v>2019</v>
      </c>
      <c r="G240" s="262" t="s">
        <v>357</v>
      </c>
      <c r="H240" s="263">
        <v>7000</v>
      </c>
      <c r="I240" s="262" t="s">
        <v>351</v>
      </c>
      <c r="J240" s="264">
        <v>47.26</v>
      </c>
      <c r="K240" s="264">
        <v>0</v>
      </c>
      <c r="L240" s="264">
        <v>0</v>
      </c>
      <c r="M240" s="265">
        <f t="shared" si="22"/>
        <v>43677</v>
      </c>
      <c r="N240" s="266">
        <f t="shared" si="23"/>
        <v>43738</v>
      </c>
      <c r="O240" s="267">
        <f t="shared" si="20"/>
        <v>3</v>
      </c>
      <c r="P240" s="267">
        <f t="shared" si="21"/>
        <v>21000</v>
      </c>
    </row>
    <row r="241" spans="1:16" x14ac:dyDescent="0.2">
      <c r="A241" s="260">
        <v>43462</v>
      </c>
      <c r="B241" s="261" t="s">
        <v>356</v>
      </c>
      <c r="C241" s="262" t="s">
        <v>347</v>
      </c>
      <c r="D241" s="262" t="s">
        <v>348</v>
      </c>
      <c r="E241" s="262" t="s">
        <v>349</v>
      </c>
      <c r="F241" s="262">
        <v>2019</v>
      </c>
      <c r="G241" s="262" t="s">
        <v>363</v>
      </c>
      <c r="H241" s="263">
        <v>3000</v>
      </c>
      <c r="I241" s="262" t="s">
        <v>351</v>
      </c>
      <c r="J241" s="264">
        <v>47.59</v>
      </c>
      <c r="K241" s="264">
        <v>0</v>
      </c>
      <c r="L241" s="264">
        <v>0</v>
      </c>
      <c r="M241" s="265">
        <f t="shared" si="22"/>
        <v>43769</v>
      </c>
      <c r="N241" s="266">
        <f t="shared" si="23"/>
        <v>43830</v>
      </c>
      <c r="O241" s="267">
        <f t="shared" si="20"/>
        <v>3</v>
      </c>
      <c r="P241" s="267">
        <f t="shared" si="21"/>
        <v>9000</v>
      </c>
    </row>
    <row r="242" spans="1:16" x14ac:dyDescent="0.2">
      <c r="A242" s="260">
        <v>43453</v>
      </c>
      <c r="B242" s="261" t="s">
        <v>356</v>
      </c>
      <c r="C242" s="262" t="s">
        <v>347</v>
      </c>
      <c r="D242" s="262" t="s">
        <v>348</v>
      </c>
      <c r="E242" s="262" t="s">
        <v>349</v>
      </c>
      <c r="F242" s="262">
        <v>2019</v>
      </c>
      <c r="G242" s="262" t="s">
        <v>355</v>
      </c>
      <c r="H242" s="263">
        <v>8000</v>
      </c>
      <c r="I242" s="262" t="s">
        <v>351</v>
      </c>
      <c r="J242" s="264">
        <v>49.3</v>
      </c>
      <c r="K242" s="264">
        <v>0</v>
      </c>
      <c r="L242" s="264">
        <v>0</v>
      </c>
      <c r="M242" s="265">
        <f t="shared" si="22"/>
        <v>43496</v>
      </c>
      <c r="N242" s="266">
        <f t="shared" si="23"/>
        <v>43555</v>
      </c>
      <c r="O242" s="267">
        <f t="shared" si="20"/>
        <v>3</v>
      </c>
      <c r="P242" s="267">
        <f t="shared" si="21"/>
        <v>24000</v>
      </c>
    </row>
    <row r="243" spans="1:16" x14ac:dyDescent="0.2">
      <c r="A243" s="260">
        <v>43453</v>
      </c>
      <c r="B243" s="261" t="s">
        <v>356</v>
      </c>
      <c r="C243" s="262" t="s">
        <v>347</v>
      </c>
      <c r="D243" s="262" t="s">
        <v>348</v>
      </c>
      <c r="E243" s="262" t="s">
        <v>349</v>
      </c>
      <c r="F243" s="262">
        <v>2019</v>
      </c>
      <c r="G243" s="262" t="s">
        <v>358</v>
      </c>
      <c r="H243" s="263">
        <v>5000</v>
      </c>
      <c r="I243" s="262" t="s">
        <v>351</v>
      </c>
      <c r="J243" s="264">
        <v>50.4</v>
      </c>
      <c r="K243" s="264">
        <v>0</v>
      </c>
      <c r="L243" s="264">
        <v>0</v>
      </c>
      <c r="M243" s="265">
        <f t="shared" si="22"/>
        <v>43585</v>
      </c>
      <c r="N243" s="266">
        <f t="shared" si="23"/>
        <v>43646</v>
      </c>
      <c r="O243" s="267">
        <f t="shared" si="20"/>
        <v>3</v>
      </c>
      <c r="P243" s="267">
        <f t="shared" si="21"/>
        <v>15000</v>
      </c>
    </row>
    <row r="244" spans="1:16" x14ac:dyDescent="0.2">
      <c r="A244" s="260">
        <v>43376</v>
      </c>
      <c r="B244" s="261" t="s">
        <v>356</v>
      </c>
      <c r="C244" s="262" t="s">
        <v>347</v>
      </c>
      <c r="D244" s="262" t="s">
        <v>348</v>
      </c>
      <c r="E244" s="262" t="s">
        <v>349</v>
      </c>
      <c r="F244" s="262">
        <v>2019</v>
      </c>
      <c r="G244" s="262" t="s">
        <v>357</v>
      </c>
      <c r="H244" s="263">
        <v>8000</v>
      </c>
      <c r="I244" s="262" t="s">
        <v>351</v>
      </c>
      <c r="J244" s="264">
        <v>73.16</v>
      </c>
      <c r="K244" s="264">
        <v>0</v>
      </c>
      <c r="L244" s="264">
        <v>0</v>
      </c>
      <c r="M244" s="265">
        <f t="shared" si="22"/>
        <v>43677</v>
      </c>
      <c r="N244" s="266">
        <f t="shared" si="23"/>
        <v>43738</v>
      </c>
      <c r="O244" s="267">
        <f t="shared" si="20"/>
        <v>3</v>
      </c>
      <c r="P244" s="267">
        <f t="shared" si="21"/>
        <v>24000</v>
      </c>
    </row>
    <row r="245" spans="1:16" x14ac:dyDescent="0.2">
      <c r="A245" s="260">
        <v>43374</v>
      </c>
      <c r="B245" s="261" t="s">
        <v>392</v>
      </c>
      <c r="C245" s="262" t="s">
        <v>347</v>
      </c>
      <c r="D245" s="262" t="s">
        <v>348</v>
      </c>
      <c r="E245" s="262" t="s">
        <v>349</v>
      </c>
      <c r="F245" s="262">
        <v>2019</v>
      </c>
      <c r="G245" s="262" t="s">
        <v>358</v>
      </c>
      <c r="H245" s="263">
        <v>5000</v>
      </c>
      <c r="I245" s="262" t="s">
        <v>351</v>
      </c>
      <c r="J245" s="264">
        <v>72.8</v>
      </c>
      <c r="K245" s="264">
        <v>0</v>
      </c>
      <c r="L245" s="264">
        <v>0</v>
      </c>
      <c r="M245" s="265">
        <f t="shared" si="22"/>
        <v>43585</v>
      </c>
      <c r="N245" s="266">
        <f t="shared" si="23"/>
        <v>43646</v>
      </c>
      <c r="O245" s="267">
        <f t="shared" si="20"/>
        <v>3</v>
      </c>
      <c r="P245" s="267">
        <f t="shared" si="21"/>
        <v>15000</v>
      </c>
    </row>
    <row r="246" spans="1:16" x14ac:dyDescent="0.2">
      <c r="A246" s="260">
        <v>43370</v>
      </c>
      <c r="B246" s="261" t="s">
        <v>356</v>
      </c>
      <c r="C246" s="262" t="s">
        <v>347</v>
      </c>
      <c r="D246" s="262" t="s">
        <v>348</v>
      </c>
      <c r="E246" s="262" t="s">
        <v>349</v>
      </c>
      <c r="F246" s="262">
        <v>2019</v>
      </c>
      <c r="G246" s="262" t="s">
        <v>355</v>
      </c>
      <c r="H246" s="263">
        <v>5000</v>
      </c>
      <c r="I246" s="262" t="s">
        <v>351</v>
      </c>
      <c r="J246" s="264">
        <v>71.099999999999994</v>
      </c>
      <c r="K246" s="264">
        <v>0</v>
      </c>
      <c r="L246" s="264">
        <v>0</v>
      </c>
      <c r="M246" s="265">
        <f t="shared" si="22"/>
        <v>43496</v>
      </c>
      <c r="N246" s="266">
        <f t="shared" si="23"/>
        <v>43555</v>
      </c>
      <c r="O246" s="267">
        <f t="shared" si="20"/>
        <v>3</v>
      </c>
      <c r="P246" s="267">
        <f t="shared" si="21"/>
        <v>15000</v>
      </c>
    </row>
    <row r="247" spans="1:16" x14ac:dyDescent="0.2">
      <c r="A247" s="260">
        <v>43369</v>
      </c>
      <c r="B247" s="261" t="s">
        <v>356</v>
      </c>
      <c r="C247" s="262" t="s">
        <v>347</v>
      </c>
      <c r="D247" s="262" t="s">
        <v>348</v>
      </c>
      <c r="E247" s="262" t="s">
        <v>349</v>
      </c>
      <c r="F247" s="262">
        <v>2019</v>
      </c>
      <c r="G247" s="262" t="s">
        <v>355</v>
      </c>
      <c r="H247" s="263">
        <v>5000</v>
      </c>
      <c r="I247" s="262" t="s">
        <v>351</v>
      </c>
      <c r="J247" s="264">
        <v>71.03</v>
      </c>
      <c r="K247" s="264">
        <v>0</v>
      </c>
      <c r="L247" s="264">
        <v>0</v>
      </c>
      <c r="M247" s="265">
        <f t="shared" si="22"/>
        <v>43496</v>
      </c>
      <c r="N247" s="266">
        <f t="shared" si="23"/>
        <v>43555</v>
      </c>
      <c r="O247" s="267">
        <f t="shared" si="20"/>
        <v>3</v>
      </c>
      <c r="P247" s="267">
        <f t="shared" si="21"/>
        <v>15000</v>
      </c>
    </row>
    <row r="248" spans="1:16" x14ac:dyDescent="0.2">
      <c r="A248" s="260">
        <v>43350</v>
      </c>
      <c r="B248" s="261" t="s">
        <v>392</v>
      </c>
      <c r="C248" s="262" t="s">
        <v>347</v>
      </c>
      <c r="D248" s="262" t="s">
        <v>384</v>
      </c>
      <c r="E248" s="262" t="s">
        <v>349</v>
      </c>
      <c r="F248" s="262">
        <v>2020</v>
      </c>
      <c r="G248" s="262" t="s">
        <v>350</v>
      </c>
      <c r="H248" s="263">
        <v>5000</v>
      </c>
      <c r="I248" s="262" t="s">
        <v>351</v>
      </c>
      <c r="J248" s="264">
        <v>-0.89</v>
      </c>
      <c r="K248" s="264">
        <v>0</v>
      </c>
      <c r="L248" s="264">
        <v>0</v>
      </c>
      <c r="M248" s="265">
        <f t="shared" si="22"/>
        <v>43861</v>
      </c>
      <c r="N248" s="266">
        <f t="shared" si="23"/>
        <v>44196</v>
      </c>
      <c r="O248" s="267">
        <f t="shared" si="20"/>
        <v>12</v>
      </c>
      <c r="P248" s="267">
        <f t="shared" si="21"/>
        <v>60000</v>
      </c>
    </row>
    <row r="249" spans="1:16" x14ac:dyDescent="0.2">
      <c r="A249" s="260">
        <v>43341</v>
      </c>
      <c r="B249" s="261" t="s">
        <v>346</v>
      </c>
      <c r="C249" s="262" t="s">
        <v>347</v>
      </c>
      <c r="D249" s="262" t="s">
        <v>384</v>
      </c>
      <c r="E249" s="262" t="s">
        <v>349</v>
      </c>
      <c r="F249" s="262">
        <v>2020</v>
      </c>
      <c r="G249" s="262" t="s">
        <v>350</v>
      </c>
      <c r="H249" s="263">
        <v>5000</v>
      </c>
      <c r="I249" s="262" t="s">
        <v>351</v>
      </c>
      <c r="J249" s="264">
        <v>-1.2</v>
      </c>
      <c r="K249" s="264">
        <v>0</v>
      </c>
      <c r="L249" s="264">
        <v>0</v>
      </c>
      <c r="M249" s="265">
        <f t="shared" si="22"/>
        <v>43861</v>
      </c>
      <c r="N249" s="266">
        <f t="shared" si="23"/>
        <v>44196</v>
      </c>
      <c r="O249" s="267">
        <f t="shared" si="20"/>
        <v>12</v>
      </c>
      <c r="P249" s="267">
        <f t="shared" si="21"/>
        <v>60000</v>
      </c>
    </row>
    <row r="250" spans="1:16" x14ac:dyDescent="0.2">
      <c r="A250" s="260">
        <v>43229</v>
      </c>
      <c r="B250" s="261" t="s">
        <v>383</v>
      </c>
      <c r="C250" s="262" t="s">
        <v>347</v>
      </c>
      <c r="D250" s="262" t="s">
        <v>348</v>
      </c>
      <c r="E250" s="262" t="s">
        <v>349</v>
      </c>
      <c r="F250" s="262">
        <v>2018</v>
      </c>
      <c r="G250" s="262" t="s">
        <v>382</v>
      </c>
      <c r="H250" s="263">
        <v>5000</v>
      </c>
      <c r="I250" s="262" t="s">
        <v>351</v>
      </c>
      <c r="J250" s="264">
        <v>0</v>
      </c>
      <c r="K250" s="264">
        <v>75</v>
      </c>
      <c r="L250" s="264">
        <v>1.53</v>
      </c>
      <c r="M250" s="265">
        <f t="shared" si="22"/>
        <v>43281</v>
      </c>
      <c r="N250" s="266">
        <f t="shared" si="23"/>
        <v>43465</v>
      </c>
      <c r="O250" s="267">
        <f t="shared" si="20"/>
        <v>7</v>
      </c>
      <c r="P250" s="267">
        <f t="shared" si="21"/>
        <v>35000</v>
      </c>
    </row>
    <row r="251" spans="1:16" x14ac:dyDescent="0.2">
      <c r="A251" s="260">
        <v>43194</v>
      </c>
      <c r="B251" s="261" t="s">
        <v>394</v>
      </c>
      <c r="C251" s="262" t="s">
        <v>347</v>
      </c>
      <c r="D251" s="262" t="s">
        <v>348</v>
      </c>
      <c r="E251" s="262" t="s">
        <v>349</v>
      </c>
      <c r="F251" s="262">
        <v>2018</v>
      </c>
      <c r="G251" s="262" t="s">
        <v>395</v>
      </c>
      <c r="H251" s="263">
        <v>5000</v>
      </c>
      <c r="I251" s="262" t="s">
        <v>351</v>
      </c>
      <c r="J251" s="264">
        <v>61.55</v>
      </c>
      <c r="K251" s="264">
        <v>0</v>
      </c>
      <c r="L251" s="264">
        <v>0</v>
      </c>
      <c r="M251" s="265">
        <f t="shared" si="22"/>
        <v>43251</v>
      </c>
      <c r="N251" s="266">
        <f t="shared" si="23"/>
        <v>43465</v>
      </c>
      <c r="O251" s="267">
        <f t="shared" si="20"/>
        <v>8</v>
      </c>
      <c r="P251" s="267">
        <f t="shared" si="21"/>
        <v>40000</v>
      </c>
    </row>
    <row r="252" spans="1:16" x14ac:dyDescent="0.2">
      <c r="A252" s="260">
        <v>43194</v>
      </c>
      <c r="B252" s="261" t="s">
        <v>396</v>
      </c>
      <c r="C252" s="262" t="s">
        <v>347</v>
      </c>
      <c r="D252" s="262" t="s">
        <v>348</v>
      </c>
      <c r="E252" s="262" t="s">
        <v>349</v>
      </c>
      <c r="F252" s="262">
        <v>2018</v>
      </c>
      <c r="G252" s="262" t="s">
        <v>395</v>
      </c>
      <c r="H252" s="263">
        <v>10000</v>
      </c>
      <c r="I252" s="262" t="s">
        <v>351</v>
      </c>
      <c r="J252" s="264">
        <v>61.54</v>
      </c>
      <c r="K252" s="264">
        <v>0</v>
      </c>
      <c r="L252" s="264">
        <v>0</v>
      </c>
      <c r="M252" s="265">
        <f t="shared" si="22"/>
        <v>43251</v>
      </c>
      <c r="N252" s="266">
        <f t="shared" si="23"/>
        <v>43465</v>
      </c>
      <c r="O252" s="267">
        <f t="shared" si="20"/>
        <v>8</v>
      </c>
      <c r="P252" s="267">
        <f t="shared" si="21"/>
        <v>80000</v>
      </c>
    </row>
    <row r="253" spans="1:16" x14ac:dyDescent="0.2">
      <c r="A253" s="260">
        <v>43194</v>
      </c>
      <c r="B253" s="261" t="s">
        <v>346</v>
      </c>
      <c r="C253" s="262" t="s">
        <v>347</v>
      </c>
      <c r="D253" s="262" t="s">
        <v>348</v>
      </c>
      <c r="E253" s="262" t="s">
        <v>349</v>
      </c>
      <c r="F253" s="262">
        <v>2018</v>
      </c>
      <c r="G253" s="262" t="s">
        <v>395</v>
      </c>
      <c r="H253" s="263">
        <v>20000</v>
      </c>
      <c r="I253" s="262" t="s">
        <v>351</v>
      </c>
      <c r="J253" s="264">
        <v>61.56</v>
      </c>
      <c r="K253" s="264">
        <v>0</v>
      </c>
      <c r="L253" s="264">
        <v>0</v>
      </c>
      <c r="M253" s="265">
        <f t="shared" si="22"/>
        <v>43251</v>
      </c>
      <c r="N253" s="266">
        <f t="shared" si="23"/>
        <v>43465</v>
      </c>
      <c r="O253" s="267">
        <f t="shared" si="20"/>
        <v>8</v>
      </c>
      <c r="P253" s="267">
        <f t="shared" si="21"/>
        <v>160000</v>
      </c>
    </row>
    <row r="254" spans="1:16" x14ac:dyDescent="0.2">
      <c r="A254" s="260">
        <v>43194</v>
      </c>
      <c r="B254" s="261" t="s">
        <v>396</v>
      </c>
      <c r="C254" s="262" t="s">
        <v>347</v>
      </c>
      <c r="D254" s="262" t="s">
        <v>348</v>
      </c>
      <c r="E254" s="262" t="s">
        <v>349</v>
      </c>
      <c r="F254" s="262">
        <v>2018</v>
      </c>
      <c r="G254" s="262" t="s">
        <v>395</v>
      </c>
      <c r="H254" s="263">
        <v>10000</v>
      </c>
      <c r="I254" s="262" t="s">
        <v>351</v>
      </c>
      <c r="J254" s="264">
        <v>61.56</v>
      </c>
      <c r="K254" s="264">
        <v>0</v>
      </c>
      <c r="L254" s="264">
        <v>0</v>
      </c>
      <c r="M254" s="265">
        <f t="shared" si="22"/>
        <v>43251</v>
      </c>
      <c r="N254" s="266">
        <f t="shared" si="23"/>
        <v>43465</v>
      </c>
      <c r="O254" s="267">
        <f t="shared" si="20"/>
        <v>8</v>
      </c>
      <c r="P254" s="267">
        <f t="shared" si="21"/>
        <v>80000</v>
      </c>
    </row>
    <row r="255" spans="1:16" x14ac:dyDescent="0.2">
      <c r="A255" s="260">
        <v>43194</v>
      </c>
      <c r="B255" s="261" t="s">
        <v>396</v>
      </c>
      <c r="C255" s="262" t="s">
        <v>347</v>
      </c>
      <c r="D255" s="262" t="s">
        <v>348</v>
      </c>
      <c r="E255" s="262" t="s">
        <v>349</v>
      </c>
      <c r="F255" s="262">
        <v>2018</v>
      </c>
      <c r="G255" s="262" t="s">
        <v>395</v>
      </c>
      <c r="H255" s="263">
        <v>10000</v>
      </c>
      <c r="I255" s="262" t="s">
        <v>351</v>
      </c>
      <c r="J255" s="264">
        <v>61.6</v>
      </c>
      <c r="K255" s="264">
        <v>0</v>
      </c>
      <c r="L255" s="264">
        <v>0</v>
      </c>
      <c r="M255" s="265">
        <f t="shared" si="22"/>
        <v>43251</v>
      </c>
      <c r="N255" s="266">
        <f t="shared" si="23"/>
        <v>43465</v>
      </c>
      <c r="O255" s="267">
        <f t="shared" si="20"/>
        <v>8</v>
      </c>
      <c r="P255" s="267">
        <f t="shared" si="21"/>
        <v>80000</v>
      </c>
    </row>
    <row r="256" spans="1:16" x14ac:dyDescent="0.2">
      <c r="A256" s="260">
        <v>43194</v>
      </c>
      <c r="B256" s="261" t="s">
        <v>396</v>
      </c>
      <c r="C256" s="262" t="s">
        <v>347</v>
      </c>
      <c r="D256" s="262" t="s">
        <v>348</v>
      </c>
      <c r="E256" s="262" t="s">
        <v>349</v>
      </c>
      <c r="F256" s="262">
        <v>2018</v>
      </c>
      <c r="G256" s="262" t="s">
        <v>395</v>
      </c>
      <c r="H256" s="263">
        <v>15077.75</v>
      </c>
      <c r="I256" s="262" t="s">
        <v>351</v>
      </c>
      <c r="J256" s="264">
        <v>62.15</v>
      </c>
      <c r="K256" s="264">
        <v>0</v>
      </c>
      <c r="L256" s="264">
        <v>0</v>
      </c>
      <c r="M256" s="265">
        <f t="shared" si="22"/>
        <v>43251</v>
      </c>
      <c r="N256" s="266">
        <f t="shared" si="23"/>
        <v>43465</v>
      </c>
      <c r="O256" s="267">
        <f t="shared" si="20"/>
        <v>8</v>
      </c>
      <c r="P256" s="267">
        <f t="shared" si="21"/>
        <v>120622</v>
      </c>
    </row>
    <row r="257" spans="1:16" x14ac:dyDescent="0.2">
      <c r="A257" s="260">
        <v>43194</v>
      </c>
      <c r="B257" s="261" t="s">
        <v>346</v>
      </c>
      <c r="C257" s="262" t="s">
        <v>347</v>
      </c>
      <c r="D257" s="262" t="s">
        <v>348</v>
      </c>
      <c r="E257" s="262" t="s">
        <v>349</v>
      </c>
      <c r="F257" s="262">
        <v>2019</v>
      </c>
      <c r="G257" s="262" t="s">
        <v>350</v>
      </c>
      <c r="H257" s="263">
        <v>10000</v>
      </c>
      <c r="I257" s="262" t="s">
        <v>351</v>
      </c>
      <c r="J257" s="264">
        <v>57.52</v>
      </c>
      <c r="K257" s="264">
        <v>0</v>
      </c>
      <c r="L257" s="264">
        <v>0</v>
      </c>
      <c r="M257" s="265">
        <f t="shared" si="22"/>
        <v>43496</v>
      </c>
      <c r="N257" s="266">
        <f t="shared" si="23"/>
        <v>43830</v>
      </c>
      <c r="O257" s="267">
        <f t="shared" si="20"/>
        <v>12</v>
      </c>
      <c r="P257" s="267">
        <f t="shared" si="21"/>
        <v>120000</v>
      </c>
    </row>
    <row r="258" spans="1:16" x14ac:dyDescent="0.2">
      <c r="A258" s="260">
        <v>43194</v>
      </c>
      <c r="B258" s="261" t="s">
        <v>392</v>
      </c>
      <c r="C258" s="262" t="s">
        <v>347</v>
      </c>
      <c r="D258" s="262" t="s">
        <v>348</v>
      </c>
      <c r="E258" s="262" t="s">
        <v>349</v>
      </c>
      <c r="F258" s="262">
        <v>2019</v>
      </c>
      <c r="G258" s="262" t="s">
        <v>350</v>
      </c>
      <c r="H258" s="263">
        <v>5000</v>
      </c>
      <c r="I258" s="262" t="s">
        <v>351</v>
      </c>
      <c r="J258" s="264">
        <v>57.52</v>
      </c>
      <c r="K258" s="264">
        <v>0</v>
      </c>
      <c r="L258" s="264">
        <v>0</v>
      </c>
      <c r="M258" s="265">
        <f t="shared" si="22"/>
        <v>43496</v>
      </c>
      <c r="N258" s="266">
        <f t="shared" si="23"/>
        <v>43830</v>
      </c>
      <c r="O258" s="267">
        <f t="shared" si="20"/>
        <v>12</v>
      </c>
      <c r="P258" s="267">
        <f t="shared" si="21"/>
        <v>60000</v>
      </c>
    </row>
    <row r="259" spans="1:16" x14ac:dyDescent="0.2">
      <c r="A259" s="260">
        <v>43194</v>
      </c>
      <c r="B259" s="261" t="s">
        <v>356</v>
      </c>
      <c r="C259" s="262" t="s">
        <v>347</v>
      </c>
      <c r="D259" s="262" t="s">
        <v>348</v>
      </c>
      <c r="E259" s="262" t="s">
        <v>349</v>
      </c>
      <c r="F259" s="262">
        <v>2019</v>
      </c>
      <c r="G259" s="262" t="s">
        <v>350</v>
      </c>
      <c r="H259" s="263">
        <v>10000</v>
      </c>
      <c r="I259" s="262" t="s">
        <v>351</v>
      </c>
      <c r="J259" s="264">
        <v>57.55</v>
      </c>
      <c r="K259" s="264">
        <v>0</v>
      </c>
      <c r="L259" s="264">
        <v>0</v>
      </c>
      <c r="M259" s="265">
        <f t="shared" si="22"/>
        <v>43496</v>
      </c>
      <c r="N259" s="266">
        <f t="shared" si="23"/>
        <v>43830</v>
      </c>
      <c r="O259" s="267">
        <f t="shared" si="20"/>
        <v>12</v>
      </c>
      <c r="P259" s="267">
        <f t="shared" si="21"/>
        <v>120000</v>
      </c>
    </row>
    <row r="260" spans="1:16" x14ac:dyDescent="0.2">
      <c r="A260" s="260">
        <v>43194</v>
      </c>
      <c r="B260" s="261" t="s">
        <v>354</v>
      </c>
      <c r="C260" s="262" t="s">
        <v>347</v>
      </c>
      <c r="D260" s="262" t="s">
        <v>348</v>
      </c>
      <c r="E260" s="262" t="s">
        <v>349</v>
      </c>
      <c r="F260" s="262">
        <v>2019</v>
      </c>
      <c r="G260" s="262" t="s">
        <v>350</v>
      </c>
      <c r="H260" s="263">
        <v>10000</v>
      </c>
      <c r="I260" s="262" t="s">
        <v>351</v>
      </c>
      <c r="J260" s="264">
        <v>57.65</v>
      </c>
      <c r="K260" s="264">
        <v>0</v>
      </c>
      <c r="L260" s="264">
        <v>0</v>
      </c>
      <c r="M260" s="265">
        <f t="shared" si="22"/>
        <v>43496</v>
      </c>
      <c r="N260" s="266">
        <f t="shared" si="23"/>
        <v>43830</v>
      </c>
      <c r="O260" s="267">
        <f t="shared" si="20"/>
        <v>12</v>
      </c>
      <c r="P260" s="267">
        <f t="shared" si="21"/>
        <v>120000</v>
      </c>
    </row>
    <row r="261" spans="1:16" x14ac:dyDescent="0.2">
      <c r="A261" s="260">
        <v>43194</v>
      </c>
      <c r="B261" s="261" t="s">
        <v>356</v>
      </c>
      <c r="C261" s="262" t="s">
        <v>347</v>
      </c>
      <c r="D261" s="262" t="s">
        <v>348</v>
      </c>
      <c r="E261" s="262" t="s">
        <v>349</v>
      </c>
      <c r="F261" s="262">
        <v>2019</v>
      </c>
      <c r="G261" s="262" t="s">
        <v>350</v>
      </c>
      <c r="H261" s="263">
        <v>10000</v>
      </c>
      <c r="I261" s="262" t="s">
        <v>351</v>
      </c>
      <c r="J261" s="264">
        <v>57.65</v>
      </c>
      <c r="K261" s="264">
        <v>0</v>
      </c>
      <c r="L261" s="264">
        <v>0</v>
      </c>
      <c r="M261" s="265">
        <f t="shared" si="22"/>
        <v>43496</v>
      </c>
      <c r="N261" s="266">
        <f t="shared" si="23"/>
        <v>43830</v>
      </c>
      <c r="O261" s="267">
        <f t="shared" si="20"/>
        <v>12</v>
      </c>
      <c r="P261" s="267">
        <f t="shared" si="21"/>
        <v>120000</v>
      </c>
    </row>
    <row r="262" spans="1:16" x14ac:dyDescent="0.2">
      <c r="A262" s="260">
        <v>43194</v>
      </c>
      <c r="B262" s="261" t="s">
        <v>396</v>
      </c>
      <c r="C262" s="262" t="s">
        <v>347</v>
      </c>
      <c r="D262" s="262" t="s">
        <v>348</v>
      </c>
      <c r="E262" s="262" t="s">
        <v>349</v>
      </c>
      <c r="F262" s="262">
        <v>2019</v>
      </c>
      <c r="G262" s="262" t="s">
        <v>388</v>
      </c>
      <c r="H262" s="263">
        <v>14820</v>
      </c>
      <c r="I262" s="262" t="s">
        <v>351</v>
      </c>
      <c r="J262" s="264">
        <v>57.96</v>
      </c>
      <c r="K262" s="264">
        <v>0</v>
      </c>
      <c r="L262" s="264">
        <v>0</v>
      </c>
      <c r="M262" s="265">
        <f t="shared" si="22"/>
        <v>43496</v>
      </c>
      <c r="N262" s="266">
        <f t="shared" si="23"/>
        <v>43496</v>
      </c>
      <c r="O262" s="267">
        <f t="shared" si="20"/>
        <v>1</v>
      </c>
      <c r="P262" s="267">
        <f t="shared" si="21"/>
        <v>14820</v>
      </c>
    </row>
    <row r="263" spans="1:16" x14ac:dyDescent="0.2">
      <c r="A263" s="260">
        <v>43194</v>
      </c>
      <c r="B263" s="261" t="s">
        <v>396</v>
      </c>
      <c r="C263" s="262" t="s">
        <v>347</v>
      </c>
      <c r="D263" s="262" t="s">
        <v>348</v>
      </c>
      <c r="E263" s="262" t="s">
        <v>349</v>
      </c>
      <c r="F263" s="262">
        <v>2019</v>
      </c>
      <c r="G263" s="262" t="s">
        <v>372</v>
      </c>
      <c r="H263" s="263">
        <v>13417</v>
      </c>
      <c r="I263" s="262" t="s">
        <v>351</v>
      </c>
      <c r="J263" s="264">
        <v>57.96</v>
      </c>
      <c r="K263" s="264">
        <v>0</v>
      </c>
      <c r="L263" s="264">
        <v>0</v>
      </c>
      <c r="M263" s="265">
        <f t="shared" si="22"/>
        <v>43524</v>
      </c>
      <c r="N263" s="266">
        <f t="shared" si="23"/>
        <v>43524</v>
      </c>
      <c r="O263" s="267">
        <f t="shared" si="20"/>
        <v>1</v>
      </c>
      <c r="P263" s="267">
        <f t="shared" si="21"/>
        <v>13417</v>
      </c>
    </row>
    <row r="264" spans="1:16" x14ac:dyDescent="0.2">
      <c r="A264" s="260">
        <v>43194</v>
      </c>
      <c r="B264" s="261" t="s">
        <v>396</v>
      </c>
      <c r="C264" s="262" t="s">
        <v>347</v>
      </c>
      <c r="D264" s="262" t="s">
        <v>348</v>
      </c>
      <c r="E264" s="262" t="s">
        <v>349</v>
      </c>
      <c r="F264" s="262">
        <v>2019</v>
      </c>
      <c r="G264" s="262" t="s">
        <v>387</v>
      </c>
      <c r="H264" s="263">
        <v>12126</v>
      </c>
      <c r="I264" s="262" t="s">
        <v>351</v>
      </c>
      <c r="J264" s="264">
        <v>57.96</v>
      </c>
      <c r="K264" s="264">
        <v>0</v>
      </c>
      <c r="L264" s="264">
        <v>0</v>
      </c>
      <c r="M264" s="265">
        <f t="shared" si="22"/>
        <v>43555</v>
      </c>
      <c r="N264" s="266">
        <f t="shared" si="23"/>
        <v>43555</v>
      </c>
      <c r="O264" s="267">
        <f t="shared" si="20"/>
        <v>1</v>
      </c>
      <c r="P264" s="267">
        <f t="shared" si="21"/>
        <v>12126</v>
      </c>
    </row>
    <row r="265" spans="1:16" x14ac:dyDescent="0.2">
      <c r="A265" s="260">
        <v>43194</v>
      </c>
      <c r="B265" s="261" t="s">
        <v>396</v>
      </c>
      <c r="C265" s="262" t="s">
        <v>347</v>
      </c>
      <c r="D265" s="262" t="s">
        <v>348</v>
      </c>
      <c r="E265" s="262" t="s">
        <v>349</v>
      </c>
      <c r="F265" s="262">
        <v>2019</v>
      </c>
      <c r="G265" s="262" t="s">
        <v>371</v>
      </c>
      <c r="H265" s="263">
        <v>10933</v>
      </c>
      <c r="I265" s="262" t="s">
        <v>351</v>
      </c>
      <c r="J265" s="264">
        <v>57.96</v>
      </c>
      <c r="K265" s="264">
        <v>0</v>
      </c>
      <c r="L265" s="264">
        <v>0</v>
      </c>
      <c r="M265" s="265">
        <f t="shared" si="22"/>
        <v>43585</v>
      </c>
      <c r="N265" s="266">
        <f t="shared" si="23"/>
        <v>43585</v>
      </c>
      <c r="O265" s="267">
        <f t="shared" si="20"/>
        <v>1</v>
      </c>
      <c r="P265" s="267">
        <f t="shared" si="21"/>
        <v>10933</v>
      </c>
    </row>
    <row r="266" spans="1:16" x14ac:dyDescent="0.2">
      <c r="A266" s="260">
        <v>43194</v>
      </c>
      <c r="B266" s="261" t="s">
        <v>396</v>
      </c>
      <c r="C266" s="262" t="s">
        <v>347</v>
      </c>
      <c r="D266" s="262" t="s">
        <v>348</v>
      </c>
      <c r="E266" s="262" t="s">
        <v>349</v>
      </c>
      <c r="F266" s="262">
        <v>2019</v>
      </c>
      <c r="G266" s="262" t="s">
        <v>370</v>
      </c>
      <c r="H266" s="263">
        <v>9822</v>
      </c>
      <c r="I266" s="262" t="s">
        <v>351</v>
      </c>
      <c r="J266" s="264">
        <v>57.96</v>
      </c>
      <c r="K266" s="264">
        <v>0</v>
      </c>
      <c r="L266" s="264">
        <v>0</v>
      </c>
      <c r="M266" s="265">
        <f t="shared" si="22"/>
        <v>43616</v>
      </c>
      <c r="N266" s="266">
        <f t="shared" si="23"/>
        <v>43616</v>
      </c>
      <c r="O266" s="267">
        <f t="shared" si="20"/>
        <v>1</v>
      </c>
      <c r="P266" s="267">
        <f t="shared" si="21"/>
        <v>9822</v>
      </c>
    </row>
    <row r="267" spans="1:16" x14ac:dyDescent="0.2">
      <c r="A267" s="260">
        <v>43194</v>
      </c>
      <c r="B267" s="261" t="s">
        <v>396</v>
      </c>
      <c r="C267" s="262" t="s">
        <v>347</v>
      </c>
      <c r="D267" s="262" t="s">
        <v>348</v>
      </c>
      <c r="E267" s="262" t="s">
        <v>349</v>
      </c>
      <c r="F267" s="262">
        <v>2019</v>
      </c>
      <c r="G267" s="262" t="s">
        <v>369</v>
      </c>
      <c r="H267" s="263">
        <v>8785</v>
      </c>
      <c r="I267" s="262" t="s">
        <v>351</v>
      </c>
      <c r="J267" s="264">
        <v>57.96</v>
      </c>
      <c r="K267" s="264">
        <v>0</v>
      </c>
      <c r="L267" s="264">
        <v>0</v>
      </c>
      <c r="M267" s="265">
        <f t="shared" si="22"/>
        <v>43646</v>
      </c>
      <c r="N267" s="266">
        <f t="shared" si="23"/>
        <v>43646</v>
      </c>
      <c r="O267" s="267">
        <f t="shared" ref="O267:O295" si="24">+ROUND((N267-M267)/30.4+1,0)</f>
        <v>1</v>
      </c>
      <c r="P267" s="267">
        <f t="shared" ref="P267:P295" si="25">+O267*H267</f>
        <v>8785</v>
      </c>
    </row>
    <row r="268" spans="1:16" x14ac:dyDescent="0.2">
      <c r="A268" s="260">
        <v>43194</v>
      </c>
      <c r="B268" s="261" t="s">
        <v>396</v>
      </c>
      <c r="C268" s="262" t="s">
        <v>347</v>
      </c>
      <c r="D268" s="262" t="s">
        <v>348</v>
      </c>
      <c r="E268" s="262" t="s">
        <v>349</v>
      </c>
      <c r="F268" s="262">
        <v>2019</v>
      </c>
      <c r="G268" s="262" t="s">
        <v>397</v>
      </c>
      <c r="H268" s="263">
        <v>7811</v>
      </c>
      <c r="I268" s="262" t="s">
        <v>351</v>
      </c>
      <c r="J268" s="264">
        <v>57.96</v>
      </c>
      <c r="K268" s="264">
        <v>0</v>
      </c>
      <c r="L268" s="264">
        <v>0</v>
      </c>
      <c r="M268" s="265">
        <f t="shared" si="22"/>
        <v>43677</v>
      </c>
      <c r="N268" s="266">
        <f t="shared" si="23"/>
        <v>43677</v>
      </c>
      <c r="O268" s="267">
        <f t="shared" si="24"/>
        <v>1</v>
      </c>
      <c r="P268" s="267">
        <f t="shared" si="25"/>
        <v>7811</v>
      </c>
    </row>
    <row r="269" spans="1:16" x14ac:dyDescent="0.2">
      <c r="A269" s="260">
        <v>43194</v>
      </c>
      <c r="B269" s="261" t="s">
        <v>396</v>
      </c>
      <c r="C269" s="262" t="s">
        <v>347</v>
      </c>
      <c r="D269" s="262" t="s">
        <v>348</v>
      </c>
      <c r="E269" s="262" t="s">
        <v>349</v>
      </c>
      <c r="F269" s="262">
        <v>2019</v>
      </c>
      <c r="G269" s="262" t="s">
        <v>398</v>
      </c>
      <c r="H269" s="263">
        <v>6894</v>
      </c>
      <c r="I269" s="262" t="s">
        <v>351</v>
      </c>
      <c r="J269" s="264">
        <v>57.96</v>
      </c>
      <c r="K269" s="264">
        <v>0</v>
      </c>
      <c r="L269" s="264">
        <v>0</v>
      </c>
      <c r="M269" s="265">
        <f t="shared" si="22"/>
        <v>43708</v>
      </c>
      <c r="N269" s="266">
        <f t="shared" si="23"/>
        <v>43708</v>
      </c>
      <c r="O269" s="267">
        <f t="shared" si="24"/>
        <v>1</v>
      </c>
      <c r="P269" s="267">
        <f t="shared" si="25"/>
        <v>6894</v>
      </c>
    </row>
    <row r="270" spans="1:16" x14ac:dyDescent="0.2">
      <c r="A270" s="260">
        <v>43194</v>
      </c>
      <c r="B270" s="261" t="s">
        <v>396</v>
      </c>
      <c r="C270" s="262" t="s">
        <v>347</v>
      </c>
      <c r="D270" s="262" t="s">
        <v>348</v>
      </c>
      <c r="E270" s="262" t="s">
        <v>349</v>
      </c>
      <c r="F270" s="262">
        <v>2019</v>
      </c>
      <c r="G270" s="262" t="s">
        <v>367</v>
      </c>
      <c r="H270" s="263">
        <v>6028</v>
      </c>
      <c r="I270" s="262" t="s">
        <v>351</v>
      </c>
      <c r="J270" s="264">
        <v>57.96</v>
      </c>
      <c r="K270" s="264">
        <v>0</v>
      </c>
      <c r="L270" s="264">
        <v>0</v>
      </c>
      <c r="M270" s="265">
        <f t="shared" si="22"/>
        <v>43738</v>
      </c>
      <c r="N270" s="266">
        <f t="shared" si="23"/>
        <v>43738</v>
      </c>
      <c r="O270" s="267">
        <f t="shared" si="24"/>
        <v>1</v>
      </c>
      <c r="P270" s="267">
        <f t="shared" si="25"/>
        <v>6028</v>
      </c>
    </row>
    <row r="271" spans="1:16" x14ac:dyDescent="0.2">
      <c r="A271" s="260">
        <v>43194</v>
      </c>
      <c r="B271" s="261" t="s">
        <v>396</v>
      </c>
      <c r="C271" s="262" t="s">
        <v>347</v>
      </c>
      <c r="D271" s="262" t="s">
        <v>348</v>
      </c>
      <c r="E271" s="262" t="s">
        <v>349</v>
      </c>
      <c r="F271" s="262">
        <v>2019</v>
      </c>
      <c r="G271" s="262" t="s">
        <v>366</v>
      </c>
      <c r="H271" s="263">
        <v>5208</v>
      </c>
      <c r="I271" s="262" t="s">
        <v>351</v>
      </c>
      <c r="J271" s="264">
        <v>57.96</v>
      </c>
      <c r="K271" s="264">
        <v>0</v>
      </c>
      <c r="L271" s="264">
        <v>0</v>
      </c>
      <c r="M271" s="265">
        <f t="shared" si="22"/>
        <v>43769</v>
      </c>
      <c r="N271" s="266">
        <f t="shared" si="23"/>
        <v>43769</v>
      </c>
      <c r="O271" s="267">
        <f t="shared" si="24"/>
        <v>1</v>
      </c>
      <c r="P271" s="267">
        <f t="shared" si="25"/>
        <v>5208</v>
      </c>
    </row>
    <row r="272" spans="1:16" x14ac:dyDescent="0.2">
      <c r="A272" s="260">
        <v>43194</v>
      </c>
      <c r="B272" s="261" t="s">
        <v>396</v>
      </c>
      <c r="C272" s="262" t="s">
        <v>347</v>
      </c>
      <c r="D272" s="262" t="s">
        <v>348</v>
      </c>
      <c r="E272" s="262" t="s">
        <v>349</v>
      </c>
      <c r="F272" s="262">
        <v>2019</v>
      </c>
      <c r="G272" s="262" t="s">
        <v>390</v>
      </c>
      <c r="H272" s="263">
        <v>4429</v>
      </c>
      <c r="I272" s="262" t="s">
        <v>351</v>
      </c>
      <c r="J272" s="264">
        <v>57.96</v>
      </c>
      <c r="K272" s="264">
        <v>0</v>
      </c>
      <c r="L272" s="264">
        <v>0</v>
      </c>
      <c r="M272" s="265">
        <f t="shared" ref="M272:M295" si="26">+EOMONTH(LEFT($G272,FIND(" -",$G272)-1)&amp;"-"&amp;$F272,IF($C272="Oil",0,0))</f>
        <v>43799</v>
      </c>
      <c r="N272" s="266">
        <f t="shared" ref="N272:N295" si="27">+EOMONTH(RIGHT($G272,FIND("- ",$G272)-2)&amp;"-"&amp;$F272,IF($C272="Oil",0,0))</f>
        <v>43799</v>
      </c>
      <c r="O272" s="267">
        <f t="shared" si="24"/>
        <v>1</v>
      </c>
      <c r="P272" s="267">
        <f t="shared" si="25"/>
        <v>4429</v>
      </c>
    </row>
    <row r="273" spans="1:16" x14ac:dyDescent="0.2">
      <c r="A273" s="260">
        <v>43194</v>
      </c>
      <c r="B273" s="261" t="s">
        <v>396</v>
      </c>
      <c r="C273" s="262" t="s">
        <v>347</v>
      </c>
      <c r="D273" s="262" t="s">
        <v>348</v>
      </c>
      <c r="E273" s="262" t="s">
        <v>349</v>
      </c>
      <c r="F273" s="262">
        <v>2019</v>
      </c>
      <c r="G273" s="262" t="s">
        <v>389</v>
      </c>
      <c r="H273" s="263">
        <v>3687</v>
      </c>
      <c r="I273" s="262" t="s">
        <v>351</v>
      </c>
      <c r="J273" s="264">
        <v>57.96</v>
      </c>
      <c r="K273" s="264">
        <v>0</v>
      </c>
      <c r="L273" s="264">
        <v>0</v>
      </c>
      <c r="M273" s="265">
        <f t="shared" si="26"/>
        <v>43830</v>
      </c>
      <c r="N273" s="266">
        <f t="shared" si="27"/>
        <v>43830</v>
      </c>
      <c r="O273" s="267">
        <f t="shared" si="24"/>
        <v>1</v>
      </c>
      <c r="P273" s="267">
        <f t="shared" si="25"/>
        <v>3687</v>
      </c>
    </row>
    <row r="274" spans="1:16" x14ac:dyDescent="0.2">
      <c r="A274" s="260">
        <v>43194</v>
      </c>
      <c r="B274" s="261" t="s">
        <v>346</v>
      </c>
      <c r="C274" s="262" t="s">
        <v>347</v>
      </c>
      <c r="D274" s="262" t="s">
        <v>348</v>
      </c>
      <c r="E274" s="262" t="s">
        <v>349</v>
      </c>
      <c r="F274" s="262">
        <v>2020</v>
      </c>
      <c r="G274" s="262" t="s">
        <v>350</v>
      </c>
      <c r="H274" s="263">
        <v>10000</v>
      </c>
      <c r="I274" s="262" t="s">
        <v>351</v>
      </c>
      <c r="J274" s="264">
        <v>53.85</v>
      </c>
      <c r="K274" s="264">
        <v>0</v>
      </c>
      <c r="L274" s="264">
        <v>0</v>
      </c>
      <c r="M274" s="265">
        <f t="shared" si="26"/>
        <v>43861</v>
      </c>
      <c r="N274" s="266">
        <f t="shared" si="27"/>
        <v>44196</v>
      </c>
      <c r="O274" s="267">
        <f t="shared" si="24"/>
        <v>12</v>
      </c>
      <c r="P274" s="267">
        <f t="shared" si="25"/>
        <v>120000</v>
      </c>
    </row>
    <row r="275" spans="1:16" x14ac:dyDescent="0.2">
      <c r="A275" s="260">
        <v>43194</v>
      </c>
      <c r="B275" s="261" t="s">
        <v>356</v>
      </c>
      <c r="C275" s="262" t="s">
        <v>347</v>
      </c>
      <c r="D275" s="262" t="s">
        <v>348</v>
      </c>
      <c r="E275" s="262" t="s">
        <v>349</v>
      </c>
      <c r="F275" s="262">
        <v>2020</v>
      </c>
      <c r="G275" s="262" t="s">
        <v>350</v>
      </c>
      <c r="H275" s="263">
        <v>15000</v>
      </c>
      <c r="I275" s="262" t="s">
        <v>351</v>
      </c>
      <c r="J275" s="264">
        <v>53.85</v>
      </c>
      <c r="K275" s="264">
        <v>0</v>
      </c>
      <c r="L275" s="264">
        <v>0</v>
      </c>
      <c r="M275" s="265">
        <f t="shared" si="26"/>
        <v>43861</v>
      </c>
      <c r="N275" s="266">
        <f t="shared" si="27"/>
        <v>44196</v>
      </c>
      <c r="O275" s="267">
        <f t="shared" si="24"/>
        <v>12</v>
      </c>
      <c r="P275" s="267">
        <f t="shared" si="25"/>
        <v>180000</v>
      </c>
    </row>
    <row r="276" spans="1:16" x14ac:dyDescent="0.2">
      <c r="A276" s="260">
        <v>43194</v>
      </c>
      <c r="B276" s="261" t="s">
        <v>392</v>
      </c>
      <c r="C276" s="262" t="s">
        <v>347</v>
      </c>
      <c r="D276" s="262" t="s">
        <v>348</v>
      </c>
      <c r="E276" s="262" t="s">
        <v>349</v>
      </c>
      <c r="F276" s="262">
        <v>2020</v>
      </c>
      <c r="G276" s="262" t="s">
        <v>350</v>
      </c>
      <c r="H276" s="263">
        <v>19717.833333333332</v>
      </c>
      <c r="I276" s="262" t="s">
        <v>351</v>
      </c>
      <c r="J276" s="264">
        <v>54.28</v>
      </c>
      <c r="K276" s="264">
        <v>0</v>
      </c>
      <c r="L276" s="264">
        <v>0</v>
      </c>
      <c r="M276" s="265">
        <f t="shared" si="26"/>
        <v>43861</v>
      </c>
      <c r="N276" s="266">
        <f t="shared" si="27"/>
        <v>44196</v>
      </c>
      <c r="O276" s="267">
        <f t="shared" si="24"/>
        <v>12</v>
      </c>
      <c r="P276" s="267">
        <f t="shared" si="25"/>
        <v>236614</v>
      </c>
    </row>
    <row r="277" spans="1:16" x14ac:dyDescent="0.2">
      <c r="A277" s="260">
        <v>43194</v>
      </c>
      <c r="B277" s="261" t="s">
        <v>354</v>
      </c>
      <c r="C277" s="262" t="s">
        <v>377</v>
      </c>
      <c r="D277" s="262" t="s">
        <v>381</v>
      </c>
      <c r="E277" s="262" t="s">
        <v>349</v>
      </c>
      <c r="F277" s="262">
        <v>2018</v>
      </c>
      <c r="G277" s="262" t="s">
        <v>395</v>
      </c>
      <c r="H277" s="263">
        <v>69530.75</v>
      </c>
      <c r="I277" s="262" t="s">
        <v>379</v>
      </c>
      <c r="J277" s="264">
        <v>2.7919999999999998</v>
      </c>
      <c r="K277" s="264">
        <v>0</v>
      </c>
      <c r="L277" s="264">
        <v>0</v>
      </c>
      <c r="M277" s="265">
        <f t="shared" si="26"/>
        <v>43251</v>
      </c>
      <c r="N277" s="266">
        <f t="shared" si="27"/>
        <v>43465</v>
      </c>
      <c r="O277" s="267">
        <f t="shared" si="24"/>
        <v>8</v>
      </c>
      <c r="P277" s="267">
        <f t="shared" si="25"/>
        <v>556246</v>
      </c>
    </row>
    <row r="278" spans="1:16" x14ac:dyDescent="0.2">
      <c r="A278" s="260">
        <v>43194</v>
      </c>
      <c r="B278" s="261" t="s">
        <v>392</v>
      </c>
      <c r="C278" s="262" t="s">
        <v>377</v>
      </c>
      <c r="D278" s="262" t="s">
        <v>381</v>
      </c>
      <c r="E278" s="262" t="s">
        <v>349</v>
      </c>
      <c r="F278" s="262">
        <v>2020</v>
      </c>
      <c r="G278" s="262" t="s">
        <v>350</v>
      </c>
      <c r="H278" s="263">
        <v>38000.083333333336</v>
      </c>
      <c r="I278" s="262" t="s">
        <v>379</v>
      </c>
      <c r="J278" s="264">
        <v>2.7770000000000001</v>
      </c>
      <c r="K278" s="264">
        <v>0</v>
      </c>
      <c r="L278" s="264">
        <v>0</v>
      </c>
      <c r="M278" s="265">
        <f t="shared" si="26"/>
        <v>43861</v>
      </c>
      <c r="N278" s="266">
        <f t="shared" si="27"/>
        <v>44196</v>
      </c>
      <c r="O278" s="267">
        <f t="shared" si="24"/>
        <v>12</v>
      </c>
      <c r="P278" s="267">
        <f t="shared" si="25"/>
        <v>456001</v>
      </c>
    </row>
    <row r="279" spans="1:16" x14ac:dyDescent="0.2">
      <c r="A279" s="260">
        <v>43193</v>
      </c>
      <c r="B279" s="261" t="s">
        <v>392</v>
      </c>
      <c r="C279" s="262" t="s">
        <v>377</v>
      </c>
      <c r="D279" s="262" t="s">
        <v>381</v>
      </c>
      <c r="E279" s="262" t="s">
        <v>349</v>
      </c>
      <c r="F279" s="262">
        <v>2018</v>
      </c>
      <c r="G279" s="262" t="s">
        <v>395</v>
      </c>
      <c r="H279" s="263">
        <v>100000</v>
      </c>
      <c r="I279" s="262" t="s">
        <v>379</v>
      </c>
      <c r="J279" s="264">
        <v>2.8149999999999999</v>
      </c>
      <c r="K279" s="264">
        <v>0</v>
      </c>
      <c r="L279" s="264">
        <v>0</v>
      </c>
      <c r="M279" s="265">
        <f t="shared" si="26"/>
        <v>43251</v>
      </c>
      <c r="N279" s="266">
        <f t="shared" si="27"/>
        <v>43465</v>
      </c>
      <c r="O279" s="267">
        <f t="shared" si="24"/>
        <v>8</v>
      </c>
      <c r="P279" s="267">
        <f t="shared" si="25"/>
        <v>800000</v>
      </c>
    </row>
    <row r="280" spans="1:16" x14ac:dyDescent="0.2">
      <c r="A280" s="260">
        <v>43193</v>
      </c>
      <c r="B280" s="261" t="s">
        <v>346</v>
      </c>
      <c r="C280" s="262" t="s">
        <v>377</v>
      </c>
      <c r="D280" s="262" t="s">
        <v>381</v>
      </c>
      <c r="E280" s="262" t="s">
        <v>349</v>
      </c>
      <c r="F280" s="262">
        <v>2018</v>
      </c>
      <c r="G280" s="262" t="s">
        <v>395</v>
      </c>
      <c r="H280" s="263">
        <v>150000</v>
      </c>
      <c r="I280" s="262" t="s">
        <v>379</v>
      </c>
      <c r="J280" s="264">
        <v>2.8109999999999999</v>
      </c>
      <c r="K280" s="264">
        <v>0</v>
      </c>
      <c r="L280" s="264">
        <v>0</v>
      </c>
      <c r="M280" s="265">
        <f t="shared" si="26"/>
        <v>43251</v>
      </c>
      <c r="N280" s="266">
        <f t="shared" si="27"/>
        <v>43465</v>
      </c>
      <c r="O280" s="267">
        <f t="shared" si="24"/>
        <v>8</v>
      </c>
      <c r="P280" s="267">
        <f t="shared" si="25"/>
        <v>1200000</v>
      </c>
    </row>
    <row r="281" spans="1:16" x14ac:dyDescent="0.2">
      <c r="A281" s="260">
        <v>43193</v>
      </c>
      <c r="B281" s="261" t="s">
        <v>346</v>
      </c>
      <c r="C281" s="262" t="s">
        <v>377</v>
      </c>
      <c r="D281" s="262" t="s">
        <v>381</v>
      </c>
      <c r="E281" s="262" t="s">
        <v>349</v>
      </c>
      <c r="F281" s="262">
        <v>2019</v>
      </c>
      <c r="G281" s="262" t="s">
        <v>350</v>
      </c>
      <c r="H281" s="263">
        <v>100000</v>
      </c>
      <c r="I281" s="262" t="s">
        <v>379</v>
      </c>
      <c r="J281" s="264">
        <v>2.7850000000000001</v>
      </c>
      <c r="K281" s="264">
        <v>0</v>
      </c>
      <c r="L281" s="264">
        <v>0</v>
      </c>
      <c r="M281" s="265">
        <f t="shared" si="26"/>
        <v>43496</v>
      </c>
      <c r="N281" s="266">
        <f t="shared" si="27"/>
        <v>43830</v>
      </c>
      <c r="O281" s="267">
        <f t="shared" si="24"/>
        <v>12</v>
      </c>
      <c r="P281" s="267">
        <f t="shared" si="25"/>
        <v>1200000</v>
      </c>
    </row>
    <row r="282" spans="1:16" x14ac:dyDescent="0.2">
      <c r="A282" s="260">
        <v>43193</v>
      </c>
      <c r="B282" s="261" t="s">
        <v>356</v>
      </c>
      <c r="C282" s="262" t="s">
        <v>377</v>
      </c>
      <c r="D282" s="262" t="s">
        <v>381</v>
      </c>
      <c r="E282" s="262" t="s">
        <v>349</v>
      </c>
      <c r="F282" s="262">
        <v>2019</v>
      </c>
      <c r="G282" s="262" t="s">
        <v>350</v>
      </c>
      <c r="H282" s="263">
        <v>150000</v>
      </c>
      <c r="I282" s="262" t="s">
        <v>379</v>
      </c>
      <c r="J282" s="264">
        <v>2.7850000000000001</v>
      </c>
      <c r="K282" s="264">
        <v>0</v>
      </c>
      <c r="L282" s="264">
        <v>0</v>
      </c>
      <c r="M282" s="265">
        <f t="shared" si="26"/>
        <v>43496</v>
      </c>
      <c r="N282" s="266">
        <f t="shared" si="27"/>
        <v>43830</v>
      </c>
      <c r="O282" s="267">
        <f t="shared" si="24"/>
        <v>12</v>
      </c>
      <c r="P282" s="267">
        <f t="shared" si="25"/>
        <v>1800000</v>
      </c>
    </row>
    <row r="283" spans="1:16" x14ac:dyDescent="0.2">
      <c r="A283" s="260">
        <v>43193</v>
      </c>
      <c r="B283" s="261" t="s">
        <v>356</v>
      </c>
      <c r="C283" s="262" t="s">
        <v>377</v>
      </c>
      <c r="D283" s="262" t="s">
        <v>381</v>
      </c>
      <c r="E283" s="262" t="s">
        <v>349</v>
      </c>
      <c r="F283" s="262">
        <v>2019</v>
      </c>
      <c r="G283" s="262" t="s">
        <v>388</v>
      </c>
      <c r="H283" s="263">
        <v>46774</v>
      </c>
      <c r="I283" s="262" t="s">
        <v>379</v>
      </c>
      <c r="J283" s="264">
        <v>2.83</v>
      </c>
      <c r="K283" s="264">
        <v>0</v>
      </c>
      <c r="L283" s="264">
        <v>0</v>
      </c>
      <c r="M283" s="265">
        <f t="shared" si="26"/>
        <v>43496</v>
      </c>
      <c r="N283" s="266">
        <f t="shared" si="27"/>
        <v>43496</v>
      </c>
      <c r="O283" s="267">
        <f t="shared" si="24"/>
        <v>1</v>
      </c>
      <c r="P283" s="267">
        <f t="shared" si="25"/>
        <v>46774</v>
      </c>
    </row>
    <row r="284" spans="1:16" x14ac:dyDescent="0.2">
      <c r="A284" s="260">
        <v>43193</v>
      </c>
      <c r="B284" s="261" t="s">
        <v>356</v>
      </c>
      <c r="C284" s="262" t="s">
        <v>377</v>
      </c>
      <c r="D284" s="262" t="s">
        <v>381</v>
      </c>
      <c r="E284" s="262" t="s">
        <v>349</v>
      </c>
      <c r="F284" s="262">
        <v>2019</v>
      </c>
      <c r="G284" s="262" t="s">
        <v>372</v>
      </c>
      <c r="H284" s="263">
        <v>41766</v>
      </c>
      <c r="I284" s="262" t="s">
        <v>379</v>
      </c>
      <c r="J284" s="264">
        <v>2.83</v>
      </c>
      <c r="K284" s="264">
        <v>0</v>
      </c>
      <c r="L284" s="264">
        <v>0</v>
      </c>
      <c r="M284" s="265">
        <f t="shared" si="26"/>
        <v>43524</v>
      </c>
      <c r="N284" s="266">
        <f t="shared" si="27"/>
        <v>43524</v>
      </c>
      <c r="O284" s="267">
        <f t="shared" si="24"/>
        <v>1</v>
      </c>
      <c r="P284" s="267">
        <f t="shared" si="25"/>
        <v>41766</v>
      </c>
    </row>
    <row r="285" spans="1:16" x14ac:dyDescent="0.2">
      <c r="A285" s="260">
        <v>43193</v>
      </c>
      <c r="B285" s="261" t="s">
        <v>356</v>
      </c>
      <c r="C285" s="262" t="s">
        <v>377</v>
      </c>
      <c r="D285" s="262" t="s">
        <v>381</v>
      </c>
      <c r="E285" s="262" t="s">
        <v>349</v>
      </c>
      <c r="F285" s="262">
        <v>2019</v>
      </c>
      <c r="G285" s="262" t="s">
        <v>387</v>
      </c>
      <c r="H285" s="263">
        <v>37224</v>
      </c>
      <c r="I285" s="262" t="s">
        <v>379</v>
      </c>
      <c r="J285" s="264">
        <v>2.83</v>
      </c>
      <c r="K285" s="264">
        <v>0</v>
      </c>
      <c r="L285" s="264">
        <v>0</v>
      </c>
      <c r="M285" s="265">
        <f t="shared" si="26"/>
        <v>43555</v>
      </c>
      <c r="N285" s="266">
        <f t="shared" si="27"/>
        <v>43555</v>
      </c>
      <c r="O285" s="267">
        <f t="shared" si="24"/>
        <v>1</v>
      </c>
      <c r="P285" s="267">
        <f t="shared" si="25"/>
        <v>37224</v>
      </c>
    </row>
    <row r="286" spans="1:16" x14ac:dyDescent="0.2">
      <c r="A286" s="260">
        <v>43193</v>
      </c>
      <c r="B286" s="261" t="s">
        <v>356</v>
      </c>
      <c r="C286" s="262" t="s">
        <v>377</v>
      </c>
      <c r="D286" s="262" t="s">
        <v>381</v>
      </c>
      <c r="E286" s="262" t="s">
        <v>349</v>
      </c>
      <c r="F286" s="262">
        <v>2019</v>
      </c>
      <c r="G286" s="262" t="s">
        <v>371</v>
      </c>
      <c r="H286" s="263">
        <v>33098</v>
      </c>
      <c r="I286" s="262" t="s">
        <v>379</v>
      </c>
      <c r="J286" s="264">
        <v>2.83</v>
      </c>
      <c r="K286" s="264">
        <v>0</v>
      </c>
      <c r="L286" s="264">
        <v>0</v>
      </c>
      <c r="M286" s="265">
        <f t="shared" si="26"/>
        <v>43585</v>
      </c>
      <c r="N286" s="266">
        <f t="shared" si="27"/>
        <v>43585</v>
      </c>
      <c r="O286" s="267">
        <f t="shared" si="24"/>
        <v>1</v>
      </c>
      <c r="P286" s="267">
        <f t="shared" si="25"/>
        <v>33098</v>
      </c>
    </row>
    <row r="287" spans="1:16" x14ac:dyDescent="0.2">
      <c r="A287" s="260">
        <v>43193</v>
      </c>
      <c r="B287" s="261" t="s">
        <v>356</v>
      </c>
      <c r="C287" s="262" t="s">
        <v>377</v>
      </c>
      <c r="D287" s="262" t="s">
        <v>381</v>
      </c>
      <c r="E287" s="262" t="s">
        <v>349</v>
      </c>
      <c r="F287" s="262">
        <v>2019</v>
      </c>
      <c r="G287" s="262" t="s">
        <v>370</v>
      </c>
      <c r="H287" s="263">
        <v>29137</v>
      </c>
      <c r="I287" s="262" t="s">
        <v>379</v>
      </c>
      <c r="J287" s="264">
        <v>2.83</v>
      </c>
      <c r="K287" s="264">
        <v>0</v>
      </c>
      <c r="L287" s="264">
        <v>0</v>
      </c>
      <c r="M287" s="265">
        <f t="shared" si="26"/>
        <v>43616</v>
      </c>
      <c r="N287" s="266">
        <f t="shared" si="27"/>
        <v>43616</v>
      </c>
      <c r="O287" s="267">
        <f t="shared" si="24"/>
        <v>1</v>
      </c>
      <c r="P287" s="267">
        <f t="shared" si="25"/>
        <v>29137</v>
      </c>
    </row>
    <row r="288" spans="1:16" x14ac:dyDescent="0.2">
      <c r="A288" s="260">
        <v>43193</v>
      </c>
      <c r="B288" s="261" t="s">
        <v>356</v>
      </c>
      <c r="C288" s="262" t="s">
        <v>377</v>
      </c>
      <c r="D288" s="262" t="s">
        <v>381</v>
      </c>
      <c r="E288" s="262" t="s">
        <v>349</v>
      </c>
      <c r="F288" s="262">
        <v>2019</v>
      </c>
      <c r="G288" s="262" t="s">
        <v>369</v>
      </c>
      <c r="H288" s="263">
        <v>25306</v>
      </c>
      <c r="I288" s="262" t="s">
        <v>379</v>
      </c>
      <c r="J288" s="264">
        <v>2.83</v>
      </c>
      <c r="K288" s="264">
        <v>0</v>
      </c>
      <c r="L288" s="264">
        <v>0</v>
      </c>
      <c r="M288" s="265">
        <f t="shared" si="26"/>
        <v>43646</v>
      </c>
      <c r="N288" s="266">
        <f t="shared" si="27"/>
        <v>43646</v>
      </c>
      <c r="O288" s="267">
        <f t="shared" si="24"/>
        <v>1</v>
      </c>
      <c r="P288" s="267">
        <f t="shared" si="25"/>
        <v>25306</v>
      </c>
    </row>
    <row r="289" spans="1:16" x14ac:dyDescent="0.2">
      <c r="A289" s="260">
        <v>43193</v>
      </c>
      <c r="B289" s="261" t="s">
        <v>356</v>
      </c>
      <c r="C289" s="262" t="s">
        <v>377</v>
      </c>
      <c r="D289" s="262" t="s">
        <v>381</v>
      </c>
      <c r="E289" s="262" t="s">
        <v>349</v>
      </c>
      <c r="F289" s="262">
        <v>2019</v>
      </c>
      <c r="G289" s="262" t="s">
        <v>397</v>
      </c>
      <c r="H289" s="263">
        <v>21764</v>
      </c>
      <c r="I289" s="262" t="s">
        <v>379</v>
      </c>
      <c r="J289" s="264">
        <v>2.83</v>
      </c>
      <c r="K289" s="264">
        <v>0</v>
      </c>
      <c r="L289" s="264">
        <v>0</v>
      </c>
      <c r="M289" s="265">
        <f t="shared" si="26"/>
        <v>43677</v>
      </c>
      <c r="N289" s="266">
        <f t="shared" si="27"/>
        <v>43677</v>
      </c>
      <c r="O289" s="267">
        <f t="shared" si="24"/>
        <v>1</v>
      </c>
      <c r="P289" s="267">
        <f t="shared" si="25"/>
        <v>21764</v>
      </c>
    </row>
    <row r="290" spans="1:16" x14ac:dyDescent="0.2">
      <c r="A290" s="260">
        <v>43193</v>
      </c>
      <c r="B290" s="261" t="s">
        <v>356</v>
      </c>
      <c r="C290" s="262" t="s">
        <v>377</v>
      </c>
      <c r="D290" s="262" t="s">
        <v>381</v>
      </c>
      <c r="E290" s="262" t="s">
        <v>349</v>
      </c>
      <c r="F290" s="262">
        <v>2019</v>
      </c>
      <c r="G290" s="262" t="s">
        <v>398</v>
      </c>
      <c r="H290" s="263">
        <v>18482</v>
      </c>
      <c r="I290" s="262" t="s">
        <v>379</v>
      </c>
      <c r="J290" s="264">
        <v>2.83</v>
      </c>
      <c r="K290" s="264">
        <v>0</v>
      </c>
      <c r="L290" s="264">
        <v>0</v>
      </c>
      <c r="M290" s="265">
        <f t="shared" si="26"/>
        <v>43708</v>
      </c>
      <c r="N290" s="266">
        <f t="shared" si="27"/>
        <v>43708</v>
      </c>
      <c r="O290" s="267">
        <f t="shared" si="24"/>
        <v>1</v>
      </c>
      <c r="P290" s="267">
        <f t="shared" si="25"/>
        <v>18482</v>
      </c>
    </row>
    <row r="291" spans="1:16" x14ac:dyDescent="0.2">
      <c r="A291" s="260">
        <v>43193</v>
      </c>
      <c r="B291" s="261" t="s">
        <v>356</v>
      </c>
      <c r="C291" s="262" t="s">
        <v>377</v>
      </c>
      <c r="D291" s="262" t="s">
        <v>381</v>
      </c>
      <c r="E291" s="262" t="s">
        <v>349</v>
      </c>
      <c r="F291" s="262">
        <v>2019</v>
      </c>
      <c r="G291" s="262" t="s">
        <v>367</v>
      </c>
      <c r="H291" s="263">
        <v>15363</v>
      </c>
      <c r="I291" s="262" t="s">
        <v>379</v>
      </c>
      <c r="J291" s="264">
        <v>2.83</v>
      </c>
      <c r="K291" s="264">
        <v>0</v>
      </c>
      <c r="L291" s="264">
        <v>0</v>
      </c>
      <c r="M291" s="265">
        <f t="shared" si="26"/>
        <v>43738</v>
      </c>
      <c r="N291" s="266">
        <f t="shared" si="27"/>
        <v>43738</v>
      </c>
      <c r="O291" s="267">
        <f t="shared" si="24"/>
        <v>1</v>
      </c>
      <c r="P291" s="267">
        <f t="shared" si="25"/>
        <v>15363</v>
      </c>
    </row>
    <row r="292" spans="1:16" x14ac:dyDescent="0.2">
      <c r="A292" s="260">
        <v>43193</v>
      </c>
      <c r="B292" s="261" t="s">
        <v>356</v>
      </c>
      <c r="C292" s="262" t="s">
        <v>377</v>
      </c>
      <c r="D292" s="262" t="s">
        <v>381</v>
      </c>
      <c r="E292" s="262" t="s">
        <v>349</v>
      </c>
      <c r="F292" s="262">
        <v>2019</v>
      </c>
      <c r="G292" s="262" t="s">
        <v>366</v>
      </c>
      <c r="H292" s="263">
        <v>12295</v>
      </c>
      <c r="I292" s="262" t="s">
        <v>379</v>
      </c>
      <c r="J292" s="264">
        <v>2.83</v>
      </c>
      <c r="K292" s="264">
        <v>0</v>
      </c>
      <c r="L292" s="264">
        <v>0</v>
      </c>
      <c r="M292" s="265">
        <f t="shared" si="26"/>
        <v>43769</v>
      </c>
      <c r="N292" s="266">
        <f t="shared" si="27"/>
        <v>43769</v>
      </c>
      <c r="O292" s="267">
        <f t="shared" si="24"/>
        <v>1</v>
      </c>
      <c r="P292" s="267">
        <f t="shared" si="25"/>
        <v>12295</v>
      </c>
    </row>
    <row r="293" spans="1:16" x14ac:dyDescent="0.2">
      <c r="A293" s="260">
        <v>43193</v>
      </c>
      <c r="B293" s="261" t="s">
        <v>356</v>
      </c>
      <c r="C293" s="262" t="s">
        <v>377</v>
      </c>
      <c r="D293" s="262" t="s">
        <v>381</v>
      </c>
      <c r="E293" s="262" t="s">
        <v>349</v>
      </c>
      <c r="F293" s="262">
        <v>2019</v>
      </c>
      <c r="G293" s="262" t="s">
        <v>390</v>
      </c>
      <c r="H293" s="263">
        <v>9335</v>
      </c>
      <c r="I293" s="262" t="s">
        <v>379</v>
      </c>
      <c r="J293" s="264">
        <v>2.83</v>
      </c>
      <c r="K293" s="264">
        <v>0</v>
      </c>
      <c r="L293" s="264">
        <v>0</v>
      </c>
      <c r="M293" s="265">
        <f t="shared" si="26"/>
        <v>43799</v>
      </c>
      <c r="N293" s="266">
        <f t="shared" si="27"/>
        <v>43799</v>
      </c>
      <c r="O293" s="267">
        <f t="shared" si="24"/>
        <v>1</v>
      </c>
      <c r="P293" s="267">
        <f t="shared" si="25"/>
        <v>9335</v>
      </c>
    </row>
    <row r="294" spans="1:16" x14ac:dyDescent="0.2">
      <c r="A294" s="260">
        <v>43193</v>
      </c>
      <c r="B294" s="261" t="s">
        <v>356</v>
      </c>
      <c r="C294" s="262" t="s">
        <v>377</v>
      </c>
      <c r="D294" s="262" t="s">
        <v>381</v>
      </c>
      <c r="E294" s="262" t="s">
        <v>349</v>
      </c>
      <c r="F294" s="262">
        <v>2019</v>
      </c>
      <c r="G294" s="262" t="s">
        <v>389</v>
      </c>
      <c r="H294" s="263">
        <v>6374</v>
      </c>
      <c r="I294" s="262" t="s">
        <v>379</v>
      </c>
      <c r="J294" s="264">
        <v>2.83</v>
      </c>
      <c r="K294" s="264">
        <v>0</v>
      </c>
      <c r="L294" s="264">
        <v>0</v>
      </c>
      <c r="M294" s="265">
        <f t="shared" si="26"/>
        <v>43830</v>
      </c>
      <c r="N294" s="266">
        <f t="shared" si="27"/>
        <v>43830</v>
      </c>
      <c r="O294" s="267">
        <f t="shared" si="24"/>
        <v>1</v>
      </c>
      <c r="P294" s="267">
        <f t="shared" si="25"/>
        <v>6374</v>
      </c>
    </row>
    <row r="295" spans="1:16" x14ac:dyDescent="0.2">
      <c r="A295" s="260">
        <v>43193</v>
      </c>
      <c r="B295" s="261" t="s">
        <v>356</v>
      </c>
      <c r="C295" s="262" t="s">
        <v>377</v>
      </c>
      <c r="D295" s="262" t="s">
        <v>381</v>
      </c>
      <c r="E295" s="262" t="s">
        <v>349</v>
      </c>
      <c r="F295" s="262">
        <v>2020</v>
      </c>
      <c r="G295" s="262" t="s">
        <v>350</v>
      </c>
      <c r="H295" s="263">
        <v>200000</v>
      </c>
      <c r="I295" s="262" t="s">
        <v>379</v>
      </c>
      <c r="J295" s="264">
        <v>2.762</v>
      </c>
      <c r="K295" s="264">
        <v>0</v>
      </c>
      <c r="L295" s="264">
        <v>0</v>
      </c>
      <c r="M295" s="265">
        <f t="shared" si="26"/>
        <v>43861</v>
      </c>
      <c r="N295" s="266">
        <f t="shared" si="27"/>
        <v>44196</v>
      </c>
      <c r="O295" s="267">
        <f t="shared" si="24"/>
        <v>12</v>
      </c>
      <c r="P295" s="267">
        <f t="shared" si="25"/>
        <v>2400000</v>
      </c>
    </row>
    <row r="296" spans="1:16" x14ac:dyDescent="0.2">
      <c r="A296" s="260"/>
      <c r="B296" s="261"/>
      <c r="C296" s="262"/>
      <c r="D296" s="262"/>
      <c r="E296" s="262"/>
      <c r="F296" s="262"/>
      <c r="G296" s="262"/>
      <c r="H296" s="263"/>
      <c r="I296" s="262"/>
      <c r="J296" s="264"/>
      <c r="K296" s="264"/>
      <c r="L296" s="264"/>
      <c r="M296" s="265"/>
      <c r="N296" s="266"/>
      <c r="O296" s="267"/>
      <c r="P296" s="267"/>
    </row>
    <row r="297" spans="1:16" x14ac:dyDescent="0.2">
      <c r="A297" s="260"/>
      <c r="B297" s="261"/>
      <c r="C297" s="262"/>
      <c r="D297" s="262"/>
      <c r="E297" s="262"/>
      <c r="F297" s="262"/>
      <c r="G297" s="262"/>
      <c r="H297" s="263"/>
      <c r="I297" s="262"/>
      <c r="J297" s="264"/>
      <c r="K297" s="264"/>
      <c r="L297" s="264"/>
      <c r="M297" s="265"/>
      <c r="N297" s="266"/>
      <c r="O297" s="267"/>
      <c r="P297" s="267"/>
    </row>
    <row r="298" spans="1:16" x14ac:dyDescent="0.2">
      <c r="A298" s="260"/>
      <c r="B298" s="261"/>
      <c r="C298" s="262"/>
      <c r="D298" s="262"/>
      <c r="E298" s="262"/>
      <c r="F298" s="262"/>
      <c r="G298" s="262"/>
      <c r="H298" s="263"/>
      <c r="I298" s="262"/>
      <c r="J298" s="264"/>
      <c r="K298" s="264"/>
      <c r="L298" s="264"/>
      <c r="M298" s="265"/>
      <c r="N298" s="266"/>
      <c r="O298" s="267"/>
      <c r="P298" s="267"/>
    </row>
    <row r="299" spans="1:16" x14ac:dyDescent="0.2">
      <c r="A299" s="260"/>
      <c r="B299" s="261"/>
      <c r="C299" s="262"/>
      <c r="D299" s="262"/>
      <c r="E299" s="262"/>
      <c r="F299" s="262"/>
      <c r="G299" s="262"/>
      <c r="H299" s="263"/>
      <c r="I299" s="262"/>
      <c r="J299" s="264"/>
      <c r="K299" s="264"/>
      <c r="L299" s="264"/>
      <c r="M299" s="265"/>
      <c r="N299" s="266"/>
      <c r="O299" s="267"/>
      <c r="P299" s="267"/>
    </row>
    <row r="300" spans="1:16" x14ac:dyDescent="0.2">
      <c r="A300" s="260"/>
      <c r="B300" s="261"/>
      <c r="C300" s="262"/>
      <c r="D300" s="262"/>
      <c r="E300" s="262"/>
      <c r="F300" s="262"/>
      <c r="G300" s="262"/>
      <c r="H300" s="263"/>
      <c r="I300" s="262"/>
      <c r="J300" s="264"/>
      <c r="K300" s="264"/>
      <c r="L300" s="264"/>
      <c r="M300" s="265"/>
      <c r="N300" s="266"/>
      <c r="O300" s="267"/>
      <c r="P300" s="267"/>
    </row>
    <row r="301" spans="1:16" x14ac:dyDescent="0.2">
      <c r="A301" s="260"/>
      <c r="B301" s="261"/>
      <c r="C301" s="262"/>
      <c r="D301" s="262"/>
      <c r="E301" s="262"/>
      <c r="F301" s="262"/>
      <c r="G301" s="262"/>
      <c r="H301" s="263"/>
      <c r="I301" s="262"/>
      <c r="J301" s="264"/>
      <c r="K301" s="264"/>
      <c r="L301" s="264"/>
      <c r="M301" s="265"/>
      <c r="N301" s="266"/>
      <c r="O301" s="267"/>
      <c r="P301" s="267"/>
    </row>
    <row r="302" spans="1:16" x14ac:dyDescent="0.2">
      <c r="A302" s="260"/>
      <c r="B302" s="261"/>
      <c r="C302" s="262"/>
      <c r="D302" s="262"/>
      <c r="E302" s="262"/>
      <c r="F302" s="262"/>
      <c r="G302" s="262"/>
      <c r="H302" s="263"/>
      <c r="I302" s="262"/>
      <c r="J302" s="264"/>
      <c r="K302" s="264"/>
      <c r="L302" s="264"/>
      <c r="M302" s="265"/>
      <c r="N302" s="266"/>
      <c r="O302" s="267"/>
      <c r="P302" s="267"/>
    </row>
    <row r="303" spans="1:16" x14ac:dyDescent="0.2">
      <c r="A303" s="260"/>
      <c r="B303" s="261"/>
      <c r="C303" s="262"/>
      <c r="D303" s="262"/>
      <c r="E303" s="262"/>
      <c r="F303" s="262"/>
      <c r="G303" s="262"/>
      <c r="H303" s="263"/>
      <c r="I303" s="262"/>
      <c r="J303" s="264"/>
      <c r="K303" s="264"/>
      <c r="L303" s="264"/>
      <c r="M303" s="265"/>
      <c r="N303" s="266"/>
      <c r="O303" s="267"/>
      <c r="P303" s="267"/>
    </row>
    <row r="304" spans="1:16" x14ac:dyDescent="0.2">
      <c r="A304" s="260"/>
      <c r="B304" s="261"/>
      <c r="C304" s="262"/>
      <c r="D304" s="262"/>
      <c r="E304" s="262"/>
      <c r="F304" s="262"/>
      <c r="G304" s="262"/>
      <c r="H304" s="263"/>
      <c r="I304" s="262"/>
      <c r="J304" s="264"/>
      <c r="K304" s="264"/>
      <c r="L304" s="264"/>
      <c r="M304" s="265"/>
      <c r="N304" s="266"/>
      <c r="O304" s="267"/>
      <c r="P304" s="267"/>
    </row>
    <row r="305" spans="1:16" x14ac:dyDescent="0.2">
      <c r="A305" s="260"/>
      <c r="B305" s="261"/>
      <c r="C305" s="262"/>
      <c r="D305" s="262"/>
      <c r="E305" s="262"/>
      <c r="F305" s="262"/>
      <c r="G305" s="262"/>
      <c r="H305" s="263"/>
      <c r="I305" s="262"/>
      <c r="J305" s="264"/>
      <c r="K305" s="264"/>
      <c r="L305" s="264"/>
      <c r="M305" s="265"/>
      <c r="N305" s="266"/>
      <c r="O305" s="267"/>
      <c r="P305" s="267"/>
    </row>
    <row r="306" spans="1:16" x14ac:dyDescent="0.2">
      <c r="A306" s="260"/>
      <c r="B306" s="261"/>
      <c r="C306" s="262"/>
      <c r="D306" s="262"/>
      <c r="E306" s="262"/>
      <c r="F306" s="262"/>
      <c r="G306" s="262"/>
      <c r="H306" s="263"/>
      <c r="I306" s="262"/>
      <c r="J306" s="264"/>
      <c r="K306" s="264"/>
      <c r="L306" s="264"/>
      <c r="M306" s="265"/>
      <c r="N306" s="266"/>
      <c r="O306" s="267"/>
      <c r="P306" s="267"/>
    </row>
    <row r="307" spans="1:16" x14ac:dyDescent="0.2">
      <c r="A307" s="260"/>
      <c r="B307" s="261"/>
      <c r="C307" s="262"/>
      <c r="D307" s="262"/>
      <c r="E307" s="262"/>
      <c r="F307" s="262"/>
      <c r="G307" s="262"/>
      <c r="H307" s="263"/>
      <c r="I307" s="262"/>
      <c r="J307" s="264"/>
      <c r="K307" s="264"/>
      <c r="L307" s="264"/>
      <c r="M307" s="265"/>
      <c r="N307" s="266"/>
      <c r="O307" s="267"/>
      <c r="P307" s="267"/>
    </row>
    <row r="308" spans="1:16" x14ac:dyDescent="0.2">
      <c r="A308" s="260"/>
      <c r="B308" s="261"/>
      <c r="C308" s="262"/>
      <c r="D308" s="262"/>
      <c r="E308" s="262"/>
      <c r="F308" s="262"/>
      <c r="G308" s="262"/>
      <c r="H308" s="263"/>
      <c r="I308" s="262"/>
      <c r="J308" s="264"/>
      <c r="K308" s="264"/>
      <c r="L308" s="264"/>
      <c r="M308" s="265"/>
      <c r="N308" s="266"/>
      <c r="O308" s="267"/>
      <c r="P308" s="267"/>
    </row>
    <row r="309" spans="1:16" x14ac:dyDescent="0.2">
      <c r="A309" s="260"/>
      <c r="B309" s="261"/>
      <c r="C309" s="262"/>
      <c r="D309" s="262"/>
      <c r="E309" s="262"/>
      <c r="F309" s="262"/>
      <c r="G309" s="262"/>
      <c r="H309" s="263"/>
      <c r="I309" s="262"/>
      <c r="J309" s="264"/>
      <c r="K309" s="264"/>
      <c r="L309" s="264"/>
      <c r="M309" s="265"/>
      <c r="N309" s="266"/>
      <c r="O309" s="267"/>
      <c r="P309" s="267"/>
    </row>
    <row r="310" spans="1:16" x14ac:dyDescent="0.2">
      <c r="A310" s="260"/>
      <c r="B310" s="261"/>
      <c r="C310" s="262"/>
      <c r="D310" s="262"/>
      <c r="E310" s="262"/>
      <c r="F310" s="262"/>
      <c r="G310" s="262"/>
      <c r="H310" s="263"/>
      <c r="I310" s="262"/>
      <c r="J310" s="264"/>
      <c r="K310" s="264"/>
      <c r="L310" s="264"/>
      <c r="M310" s="265"/>
      <c r="N310" s="266"/>
      <c r="O310" s="267"/>
      <c r="P310" s="267"/>
    </row>
    <row r="311" spans="1:16" x14ac:dyDescent="0.2">
      <c r="A311" s="260"/>
      <c r="B311" s="261"/>
      <c r="C311" s="262"/>
      <c r="D311" s="262"/>
      <c r="E311" s="262"/>
      <c r="F311" s="262"/>
      <c r="G311" s="262"/>
      <c r="H311" s="263"/>
      <c r="I311" s="262"/>
      <c r="J311" s="264"/>
      <c r="K311" s="264"/>
      <c r="L311" s="264"/>
      <c r="M311" s="265"/>
      <c r="N311" s="266"/>
      <c r="O311" s="267"/>
      <c r="P311" s="267"/>
    </row>
    <row r="312" spans="1:16" x14ac:dyDescent="0.2">
      <c r="A312" s="260"/>
      <c r="B312" s="261"/>
      <c r="C312" s="262"/>
      <c r="D312" s="262"/>
      <c r="E312" s="262"/>
      <c r="F312" s="262"/>
      <c r="G312" s="262"/>
      <c r="H312" s="263"/>
      <c r="I312" s="262"/>
      <c r="J312" s="264"/>
      <c r="K312" s="264"/>
      <c r="L312" s="264"/>
      <c r="M312" s="265"/>
      <c r="N312" s="266"/>
      <c r="O312" s="267"/>
      <c r="P312" s="267"/>
    </row>
    <row r="313" spans="1:16" x14ac:dyDescent="0.2">
      <c r="A313" s="260"/>
      <c r="B313" s="261"/>
      <c r="C313" s="262"/>
      <c r="D313" s="262"/>
      <c r="E313" s="262"/>
      <c r="F313" s="262"/>
      <c r="G313" s="262"/>
      <c r="H313" s="263"/>
      <c r="I313" s="262"/>
      <c r="J313" s="264"/>
      <c r="K313" s="264"/>
      <c r="L313" s="264"/>
      <c r="M313" s="265"/>
      <c r="N313" s="266"/>
      <c r="O313" s="267"/>
      <c r="P313" s="267"/>
    </row>
    <row r="314" spans="1:16" x14ac:dyDescent="0.2">
      <c r="A314" s="260"/>
      <c r="B314" s="261"/>
      <c r="C314" s="262"/>
      <c r="D314" s="262"/>
      <c r="E314" s="262"/>
      <c r="F314" s="262"/>
      <c r="G314" s="262"/>
      <c r="H314" s="263"/>
      <c r="I314" s="262"/>
      <c r="J314" s="264"/>
      <c r="K314" s="264"/>
      <c r="L314" s="264"/>
      <c r="M314" s="265"/>
      <c r="N314" s="266"/>
      <c r="O314" s="267"/>
      <c r="P314" s="267"/>
    </row>
    <row r="315" spans="1:16" x14ac:dyDescent="0.2">
      <c r="A315" s="260"/>
      <c r="B315" s="261"/>
      <c r="C315" s="262"/>
      <c r="D315" s="262"/>
      <c r="E315" s="262"/>
      <c r="F315" s="262"/>
      <c r="G315" s="262"/>
      <c r="H315" s="263"/>
      <c r="I315" s="262"/>
      <c r="J315" s="264"/>
      <c r="K315" s="264"/>
      <c r="L315" s="264"/>
      <c r="M315" s="265"/>
      <c r="N315" s="266"/>
      <c r="O315" s="267"/>
      <c r="P315" s="267"/>
    </row>
    <row r="316" spans="1:16" x14ac:dyDescent="0.2">
      <c r="A316" s="260"/>
      <c r="B316" s="261"/>
      <c r="C316" s="262"/>
      <c r="D316" s="262"/>
      <c r="E316" s="262"/>
      <c r="F316" s="262"/>
      <c r="G316" s="262"/>
      <c r="H316" s="263"/>
      <c r="I316" s="262"/>
      <c r="J316" s="264"/>
      <c r="K316" s="264"/>
      <c r="L316" s="264"/>
      <c r="M316" s="265"/>
      <c r="N316" s="266"/>
      <c r="O316" s="267"/>
      <c r="P316" s="267"/>
    </row>
    <row r="317" spans="1:16" x14ac:dyDescent="0.2">
      <c r="A317" s="260"/>
      <c r="B317" s="261"/>
      <c r="C317" s="262"/>
      <c r="D317" s="262"/>
      <c r="E317" s="262"/>
      <c r="F317" s="262"/>
      <c r="G317" s="262"/>
      <c r="H317" s="263"/>
      <c r="I317" s="262"/>
      <c r="J317" s="264"/>
      <c r="K317" s="264"/>
      <c r="L317" s="264"/>
      <c r="M317" s="265"/>
      <c r="N317" s="266"/>
      <c r="O317" s="267"/>
      <c r="P317" s="267"/>
    </row>
    <row r="318" spans="1:16" x14ac:dyDescent="0.2">
      <c r="A318" s="260"/>
      <c r="B318" s="261"/>
      <c r="C318" s="262"/>
      <c r="D318" s="262"/>
      <c r="E318" s="262"/>
      <c r="F318" s="262"/>
      <c r="G318" s="262"/>
      <c r="H318" s="263"/>
      <c r="I318" s="262"/>
      <c r="J318" s="264"/>
      <c r="K318" s="264"/>
      <c r="L318" s="264"/>
      <c r="M318" s="265"/>
      <c r="N318" s="266"/>
      <c r="O318" s="267"/>
      <c r="P318" s="267"/>
    </row>
    <row r="319" spans="1:16" x14ac:dyDescent="0.2">
      <c r="A319" s="260"/>
      <c r="B319" s="261"/>
      <c r="C319" s="262"/>
      <c r="D319" s="262"/>
      <c r="E319" s="262"/>
      <c r="F319" s="262"/>
      <c r="G319" s="262"/>
      <c r="H319" s="263"/>
      <c r="I319" s="262"/>
      <c r="J319" s="264"/>
      <c r="K319" s="264"/>
      <c r="L319" s="264"/>
      <c r="M319" s="265"/>
      <c r="N319" s="266"/>
      <c r="O319" s="267"/>
      <c r="P319" s="267"/>
    </row>
    <row r="320" spans="1:16" x14ac:dyDescent="0.2">
      <c r="A320" s="260"/>
      <c r="B320" s="261"/>
      <c r="C320" s="262"/>
      <c r="D320" s="262"/>
      <c r="E320" s="262"/>
      <c r="F320" s="262"/>
      <c r="G320" s="262"/>
      <c r="H320" s="263"/>
      <c r="I320" s="262"/>
      <c r="J320" s="264"/>
      <c r="K320" s="264"/>
      <c r="L320" s="264"/>
      <c r="M320" s="265"/>
      <c r="N320" s="266"/>
      <c r="O320" s="267"/>
      <c r="P320" s="267"/>
    </row>
    <row r="321" spans="1:16" x14ac:dyDescent="0.2">
      <c r="A321" s="260"/>
      <c r="B321" s="261"/>
      <c r="C321" s="262"/>
      <c r="D321" s="262"/>
      <c r="E321" s="262"/>
      <c r="F321" s="262"/>
      <c r="G321" s="262"/>
      <c r="H321" s="263"/>
      <c r="I321" s="262"/>
      <c r="J321" s="264"/>
      <c r="K321" s="264"/>
      <c r="L321" s="264"/>
      <c r="M321" s="265"/>
      <c r="N321" s="266"/>
      <c r="O321" s="267"/>
      <c r="P321" s="267"/>
    </row>
    <row r="322" spans="1:16" x14ac:dyDescent="0.2">
      <c r="A322" s="260"/>
      <c r="B322" s="261"/>
      <c r="C322" s="262"/>
      <c r="D322" s="262"/>
      <c r="E322" s="262"/>
      <c r="F322" s="262"/>
      <c r="G322" s="262"/>
      <c r="H322" s="263"/>
      <c r="I322" s="262"/>
      <c r="J322" s="264"/>
      <c r="K322" s="264"/>
      <c r="L322" s="264"/>
      <c r="M322" s="265"/>
      <c r="N322" s="266"/>
      <c r="O322" s="267"/>
      <c r="P322" s="267"/>
    </row>
    <row r="323" spans="1:16" x14ac:dyDescent="0.2">
      <c r="A323" s="260"/>
      <c r="B323" s="261"/>
      <c r="C323" s="262"/>
      <c r="D323" s="262"/>
      <c r="E323" s="262"/>
      <c r="F323" s="262"/>
      <c r="G323" s="262"/>
      <c r="H323" s="263"/>
      <c r="I323" s="262"/>
      <c r="J323" s="264"/>
      <c r="K323" s="264"/>
      <c r="L323" s="264"/>
      <c r="M323" s="265"/>
      <c r="N323" s="266"/>
      <c r="O323" s="267"/>
      <c r="P323" s="267"/>
    </row>
    <row r="324" spans="1:16" x14ac:dyDescent="0.2">
      <c r="A324" s="260"/>
      <c r="B324" s="261"/>
      <c r="C324" s="262"/>
      <c r="D324" s="262"/>
      <c r="E324" s="262"/>
      <c r="F324" s="262"/>
      <c r="G324" s="262"/>
      <c r="H324" s="263"/>
      <c r="I324" s="262"/>
      <c r="J324" s="264"/>
      <c r="K324" s="264"/>
      <c r="L324" s="264"/>
      <c r="M324" s="265"/>
      <c r="N324" s="266"/>
      <c r="O324" s="267"/>
      <c r="P324" s="267"/>
    </row>
    <row r="325" spans="1:16" x14ac:dyDescent="0.2">
      <c r="A325" s="260"/>
      <c r="B325" s="261"/>
      <c r="C325" s="262"/>
      <c r="D325" s="262"/>
      <c r="E325" s="262"/>
      <c r="F325" s="262"/>
      <c r="G325" s="262"/>
      <c r="H325" s="263"/>
      <c r="I325" s="262"/>
      <c r="J325" s="264"/>
      <c r="K325" s="264"/>
      <c r="L325" s="264"/>
      <c r="M325" s="265"/>
      <c r="N325" s="266"/>
      <c r="O325" s="267"/>
      <c r="P325" s="267"/>
    </row>
    <row r="326" spans="1:16" x14ac:dyDescent="0.2">
      <c r="A326" s="260"/>
      <c r="B326" s="261"/>
      <c r="C326" s="262"/>
      <c r="D326" s="262"/>
      <c r="E326" s="262"/>
      <c r="F326" s="262"/>
      <c r="G326" s="262"/>
      <c r="H326" s="263"/>
      <c r="I326" s="262"/>
      <c r="J326" s="264"/>
      <c r="K326" s="264"/>
      <c r="L326" s="264"/>
      <c r="M326" s="265"/>
      <c r="N326" s="266"/>
      <c r="O326" s="267"/>
      <c r="P326" s="267"/>
    </row>
    <row r="327" spans="1:16" x14ac:dyDescent="0.2">
      <c r="A327" s="260"/>
      <c r="B327" s="261"/>
      <c r="C327" s="262"/>
      <c r="D327" s="262"/>
      <c r="E327" s="262"/>
      <c r="F327" s="262"/>
      <c r="G327" s="262"/>
      <c r="H327" s="263"/>
      <c r="I327" s="262"/>
      <c r="J327" s="264"/>
      <c r="K327" s="264"/>
      <c r="L327" s="264"/>
      <c r="M327" s="265"/>
      <c r="N327" s="266"/>
      <c r="O327" s="267"/>
      <c r="P327" s="267"/>
    </row>
    <row r="328" spans="1:16" x14ac:dyDescent="0.2">
      <c r="A328" s="260"/>
      <c r="B328" s="261"/>
      <c r="C328" s="262"/>
      <c r="D328" s="262"/>
      <c r="E328" s="262"/>
      <c r="F328" s="262"/>
      <c r="G328" s="262"/>
      <c r="H328" s="263"/>
      <c r="I328" s="262"/>
      <c r="J328" s="264"/>
      <c r="K328" s="264"/>
      <c r="L328" s="264"/>
      <c r="M328" s="265"/>
      <c r="N328" s="266"/>
      <c r="O328" s="267"/>
      <c r="P328" s="267"/>
    </row>
    <row r="329" spans="1:16" x14ac:dyDescent="0.2">
      <c r="A329" s="260"/>
      <c r="B329" s="261"/>
      <c r="C329" s="262"/>
      <c r="D329" s="262"/>
      <c r="E329" s="262"/>
      <c r="F329" s="262"/>
      <c r="G329" s="262"/>
      <c r="H329" s="263"/>
      <c r="I329" s="262"/>
      <c r="J329" s="264"/>
      <c r="K329" s="264"/>
      <c r="L329" s="264"/>
      <c r="M329" s="265"/>
      <c r="N329" s="266"/>
      <c r="O329" s="267"/>
      <c r="P329" s="267"/>
    </row>
    <row r="330" spans="1:16" x14ac:dyDescent="0.2">
      <c r="A330" s="260"/>
      <c r="B330" s="261"/>
      <c r="C330" s="262"/>
      <c r="D330" s="262"/>
      <c r="E330" s="262"/>
      <c r="F330" s="262"/>
      <c r="G330" s="262"/>
      <c r="H330" s="263"/>
      <c r="I330" s="262"/>
      <c r="J330" s="264"/>
      <c r="K330" s="264"/>
      <c r="L330" s="264"/>
      <c r="M330" s="265"/>
      <c r="N330" s="266"/>
      <c r="O330" s="267"/>
      <c r="P330" s="267"/>
    </row>
    <row r="331" spans="1:16" x14ac:dyDescent="0.2">
      <c r="A331" s="260"/>
      <c r="B331" s="261"/>
      <c r="C331" s="262"/>
      <c r="D331" s="262"/>
      <c r="E331" s="262"/>
      <c r="F331" s="262"/>
      <c r="G331" s="262"/>
      <c r="H331" s="263"/>
      <c r="I331" s="262"/>
      <c r="J331" s="264"/>
      <c r="K331" s="264"/>
      <c r="L331" s="264"/>
      <c r="M331" s="265"/>
      <c r="N331" s="266"/>
      <c r="O331" s="267"/>
      <c r="P331" s="267"/>
    </row>
    <row r="332" spans="1:16" x14ac:dyDescent="0.2">
      <c r="A332" s="260"/>
      <c r="B332" s="261"/>
      <c r="C332" s="262"/>
      <c r="D332" s="262"/>
      <c r="E332" s="262"/>
      <c r="F332" s="262"/>
      <c r="G332" s="262"/>
      <c r="H332" s="263"/>
      <c r="I332" s="262"/>
      <c r="J332" s="264"/>
      <c r="K332" s="264"/>
      <c r="L332" s="264"/>
      <c r="M332" s="265"/>
      <c r="N332" s="266"/>
      <c r="O332" s="267"/>
      <c r="P332" s="267"/>
    </row>
    <row r="333" spans="1:16" x14ac:dyDescent="0.2">
      <c r="A333" s="260"/>
      <c r="B333" s="261"/>
      <c r="C333" s="262"/>
      <c r="D333" s="262"/>
      <c r="E333" s="262"/>
      <c r="F333" s="262"/>
      <c r="G333" s="262"/>
      <c r="H333" s="263"/>
      <c r="I333" s="262"/>
      <c r="J333" s="264"/>
      <c r="K333" s="264"/>
      <c r="L333" s="264"/>
      <c r="M333" s="265"/>
      <c r="N333" s="266"/>
      <c r="O333" s="267"/>
      <c r="P333" s="267"/>
    </row>
    <row r="334" spans="1:16" x14ac:dyDescent="0.2">
      <c r="A334" s="260"/>
      <c r="B334" s="261"/>
      <c r="C334" s="262"/>
      <c r="D334" s="262"/>
      <c r="E334" s="262"/>
      <c r="F334" s="262"/>
      <c r="G334" s="262"/>
      <c r="H334" s="263"/>
      <c r="I334" s="262"/>
      <c r="J334" s="264"/>
      <c r="K334" s="264"/>
      <c r="L334" s="264"/>
      <c r="M334" s="265"/>
      <c r="N334" s="266"/>
      <c r="O334" s="267"/>
      <c r="P334" s="267"/>
    </row>
    <row r="335" spans="1:16" x14ac:dyDescent="0.2">
      <c r="A335" s="260"/>
      <c r="B335" s="261"/>
      <c r="C335" s="262"/>
      <c r="D335" s="262"/>
      <c r="E335" s="262"/>
      <c r="F335" s="262"/>
      <c r="G335" s="262"/>
      <c r="H335" s="263"/>
      <c r="I335" s="262"/>
      <c r="J335" s="264"/>
      <c r="K335" s="264"/>
      <c r="L335" s="264"/>
      <c r="M335" s="265"/>
      <c r="N335" s="266"/>
      <c r="O335" s="267"/>
      <c r="P335" s="267"/>
    </row>
    <row r="336" spans="1:16" x14ac:dyDescent="0.2">
      <c r="A336" s="260"/>
      <c r="B336" s="261"/>
      <c r="C336" s="262"/>
      <c r="D336" s="262"/>
      <c r="E336" s="262"/>
      <c r="F336" s="262"/>
      <c r="G336" s="262"/>
      <c r="H336" s="263"/>
      <c r="I336" s="262"/>
      <c r="J336" s="264"/>
      <c r="K336" s="264"/>
      <c r="L336" s="264"/>
      <c r="M336" s="265"/>
      <c r="N336" s="266"/>
      <c r="O336" s="267"/>
      <c r="P336" s="267"/>
    </row>
    <row r="337" spans="1:16" x14ac:dyDescent="0.2">
      <c r="A337" s="260"/>
      <c r="B337" s="261"/>
      <c r="C337" s="262"/>
      <c r="D337" s="262"/>
      <c r="E337" s="262"/>
      <c r="F337" s="262"/>
      <c r="G337" s="262"/>
      <c r="H337" s="263"/>
      <c r="I337" s="262"/>
      <c r="J337" s="264"/>
      <c r="K337" s="264"/>
      <c r="L337" s="264"/>
      <c r="M337" s="265"/>
      <c r="N337" s="266"/>
      <c r="O337" s="267"/>
      <c r="P337" s="267"/>
    </row>
    <row r="338" spans="1:16" x14ac:dyDescent="0.2">
      <c r="A338" s="260"/>
      <c r="B338" s="261"/>
      <c r="C338" s="262"/>
      <c r="D338" s="262"/>
      <c r="E338" s="262"/>
      <c r="F338" s="262"/>
      <c r="G338" s="262"/>
      <c r="H338" s="263"/>
      <c r="I338" s="262"/>
      <c r="J338" s="264"/>
      <c r="K338" s="264"/>
      <c r="L338" s="264"/>
      <c r="M338" s="265"/>
      <c r="N338" s="266"/>
      <c r="O338" s="267"/>
      <c r="P338" s="267"/>
    </row>
    <row r="339" spans="1:16" x14ac:dyDescent="0.2">
      <c r="A339" s="260"/>
      <c r="B339" s="261"/>
      <c r="C339" s="262"/>
      <c r="D339" s="262"/>
      <c r="E339" s="262"/>
      <c r="F339" s="262"/>
      <c r="G339" s="262"/>
      <c r="H339" s="263"/>
      <c r="I339" s="262"/>
      <c r="J339" s="264"/>
      <c r="K339" s="264"/>
      <c r="L339" s="264"/>
      <c r="M339" s="265"/>
      <c r="N339" s="266"/>
      <c r="O339" s="267"/>
      <c r="P339" s="267"/>
    </row>
    <row r="340" spans="1:16" x14ac:dyDescent="0.2">
      <c r="A340" s="260"/>
      <c r="B340" s="261"/>
      <c r="C340" s="262"/>
      <c r="D340" s="262"/>
      <c r="E340" s="262"/>
      <c r="F340" s="262"/>
      <c r="G340" s="262"/>
      <c r="H340" s="263"/>
      <c r="I340" s="262"/>
      <c r="J340" s="264"/>
      <c r="K340" s="264"/>
      <c r="L340" s="264"/>
      <c r="M340" s="265"/>
      <c r="N340" s="266"/>
      <c r="O340" s="267"/>
      <c r="P340" s="267"/>
    </row>
    <row r="341" spans="1:16" x14ac:dyDescent="0.2">
      <c r="A341" s="260"/>
      <c r="B341" s="261"/>
      <c r="C341" s="262"/>
      <c r="D341" s="262"/>
      <c r="E341" s="262"/>
      <c r="F341" s="262"/>
      <c r="G341" s="262"/>
      <c r="H341" s="263"/>
      <c r="I341" s="262"/>
      <c r="J341" s="264"/>
      <c r="K341" s="264"/>
      <c r="L341" s="264"/>
      <c r="M341" s="265"/>
      <c r="N341" s="266"/>
      <c r="O341" s="267"/>
      <c r="P341" s="267"/>
    </row>
    <row r="342" spans="1:16" x14ac:dyDescent="0.2">
      <c r="A342" s="260"/>
      <c r="B342" s="261"/>
      <c r="C342" s="262"/>
      <c r="D342" s="262"/>
      <c r="E342" s="262"/>
      <c r="F342" s="262"/>
      <c r="G342" s="262"/>
      <c r="H342" s="263"/>
      <c r="I342" s="262"/>
      <c r="J342" s="264"/>
      <c r="K342" s="264"/>
      <c r="L342" s="264"/>
      <c r="M342" s="265"/>
      <c r="N342" s="266"/>
      <c r="O342" s="267"/>
      <c r="P342" s="267"/>
    </row>
    <row r="343" spans="1:16" x14ac:dyDescent="0.2">
      <c r="A343" s="260"/>
      <c r="B343" s="261"/>
      <c r="C343" s="262"/>
      <c r="D343" s="262"/>
      <c r="E343" s="262"/>
      <c r="F343" s="262"/>
      <c r="G343" s="262"/>
      <c r="H343" s="263"/>
      <c r="I343" s="262"/>
      <c r="J343" s="264"/>
      <c r="K343" s="264"/>
      <c r="L343" s="264"/>
      <c r="M343" s="265"/>
      <c r="N343" s="266"/>
      <c r="O343" s="267"/>
      <c r="P343" s="267"/>
    </row>
    <row r="344" spans="1:16" x14ac:dyDescent="0.2">
      <c r="A344" s="260"/>
      <c r="B344" s="261"/>
      <c r="C344" s="262"/>
      <c r="D344" s="262"/>
      <c r="E344" s="262"/>
      <c r="F344" s="262"/>
      <c r="G344" s="262"/>
      <c r="H344" s="263"/>
      <c r="I344" s="262"/>
      <c r="J344" s="264"/>
      <c r="K344" s="264"/>
      <c r="L344" s="264"/>
      <c r="M344" s="265"/>
      <c r="N344" s="266"/>
      <c r="O344" s="267"/>
      <c r="P344" s="267"/>
    </row>
    <row r="345" spans="1:16" x14ac:dyDescent="0.2">
      <c r="A345" s="260"/>
      <c r="B345" s="261"/>
      <c r="C345" s="262"/>
      <c r="D345" s="262"/>
      <c r="E345" s="262"/>
      <c r="F345" s="262"/>
      <c r="G345" s="262"/>
      <c r="H345" s="263"/>
      <c r="I345" s="262"/>
      <c r="J345" s="264"/>
      <c r="K345" s="264"/>
      <c r="L345" s="264"/>
      <c r="M345" s="265"/>
      <c r="N345" s="266"/>
      <c r="O345" s="267"/>
      <c r="P345" s="267"/>
    </row>
    <row r="346" spans="1:16" x14ac:dyDescent="0.2">
      <c r="A346" s="260"/>
      <c r="B346" s="261"/>
      <c r="C346" s="262"/>
      <c r="D346" s="262"/>
      <c r="E346" s="262"/>
      <c r="F346" s="262"/>
      <c r="G346" s="262"/>
      <c r="H346" s="263"/>
      <c r="I346" s="262"/>
      <c r="J346" s="264"/>
      <c r="K346" s="264"/>
      <c r="L346" s="264"/>
      <c r="M346" s="265"/>
      <c r="N346" s="266"/>
      <c r="O346" s="267"/>
      <c r="P346" s="267"/>
    </row>
    <row r="347" spans="1:16" x14ac:dyDescent="0.2">
      <c r="A347" s="260"/>
      <c r="B347" s="261"/>
      <c r="C347" s="262"/>
      <c r="D347" s="262"/>
      <c r="E347" s="262"/>
      <c r="F347" s="262"/>
      <c r="G347" s="262"/>
      <c r="H347" s="263"/>
      <c r="I347" s="262"/>
      <c r="J347" s="264"/>
      <c r="K347" s="264"/>
      <c r="L347" s="264"/>
      <c r="M347" s="265"/>
      <c r="N347" s="266"/>
      <c r="O347" s="267"/>
      <c r="P347" s="267"/>
    </row>
    <row r="348" spans="1:16" x14ac:dyDescent="0.2">
      <c r="A348" s="260"/>
      <c r="B348" s="261"/>
      <c r="C348" s="262"/>
      <c r="D348" s="262"/>
      <c r="E348" s="262"/>
      <c r="F348" s="262"/>
      <c r="G348" s="262"/>
      <c r="H348" s="263"/>
      <c r="I348" s="262"/>
      <c r="J348" s="264"/>
      <c r="K348" s="264"/>
      <c r="L348" s="264"/>
      <c r="M348" s="265"/>
      <c r="N348" s="266"/>
      <c r="O348" s="267"/>
      <c r="P348" s="267"/>
    </row>
    <row r="349" spans="1:16" x14ac:dyDescent="0.2">
      <c r="A349" s="260"/>
      <c r="B349" s="261"/>
      <c r="C349" s="262"/>
      <c r="D349" s="262"/>
      <c r="E349" s="262"/>
      <c r="F349" s="262"/>
      <c r="G349" s="262"/>
      <c r="H349" s="263"/>
      <c r="I349" s="262"/>
      <c r="J349" s="264"/>
      <c r="K349" s="264"/>
      <c r="L349" s="264"/>
      <c r="M349" s="265"/>
      <c r="N349" s="266"/>
      <c r="O349" s="267"/>
      <c r="P349" s="267"/>
    </row>
    <row r="350" spans="1:16" x14ac:dyDescent="0.2">
      <c r="A350" s="260"/>
      <c r="B350" s="261"/>
      <c r="C350" s="262"/>
      <c r="D350" s="262"/>
      <c r="E350" s="262"/>
      <c r="F350" s="262"/>
      <c r="G350" s="262"/>
      <c r="H350" s="263"/>
      <c r="I350" s="262"/>
      <c r="J350" s="264"/>
      <c r="K350" s="264"/>
      <c r="L350" s="264"/>
      <c r="M350" s="265"/>
      <c r="N350" s="266"/>
      <c r="O350" s="267"/>
      <c r="P350" s="267"/>
    </row>
    <row r="351" spans="1:16" x14ac:dyDescent="0.2">
      <c r="A351" s="260"/>
      <c r="B351" s="261"/>
      <c r="C351" s="262"/>
      <c r="D351" s="262"/>
      <c r="E351" s="262"/>
      <c r="F351" s="262"/>
      <c r="G351" s="262"/>
      <c r="H351" s="263"/>
      <c r="I351" s="262"/>
      <c r="J351" s="264"/>
      <c r="K351" s="264"/>
      <c r="L351" s="264"/>
      <c r="M351" s="265"/>
      <c r="N351" s="266"/>
      <c r="O351" s="267"/>
      <c r="P351" s="267"/>
    </row>
    <row r="352" spans="1:16" x14ac:dyDescent="0.2">
      <c r="A352" s="260"/>
      <c r="B352" s="261"/>
      <c r="C352" s="262"/>
      <c r="D352" s="262"/>
      <c r="E352" s="262"/>
      <c r="F352" s="262"/>
      <c r="G352" s="262"/>
      <c r="H352" s="263"/>
      <c r="I352" s="262"/>
      <c r="J352" s="264"/>
      <c r="K352" s="264"/>
      <c r="L352" s="264"/>
      <c r="M352" s="265"/>
      <c r="N352" s="266"/>
      <c r="O352" s="267"/>
      <c r="P352" s="267"/>
    </row>
    <row r="353" spans="1:16" x14ac:dyDescent="0.2">
      <c r="A353" s="260"/>
      <c r="B353" s="261"/>
      <c r="C353" s="262"/>
      <c r="D353" s="262"/>
      <c r="E353" s="262"/>
      <c r="F353" s="262"/>
      <c r="G353" s="262"/>
      <c r="H353" s="263"/>
      <c r="I353" s="262"/>
      <c r="J353" s="264"/>
      <c r="K353" s="264"/>
      <c r="L353" s="264"/>
      <c r="M353" s="265"/>
      <c r="N353" s="266"/>
      <c r="O353" s="267"/>
      <c r="P353" s="267"/>
    </row>
    <row r="354" spans="1:16" x14ac:dyDescent="0.2">
      <c r="A354" s="260"/>
      <c r="B354" s="261"/>
      <c r="C354" s="262"/>
      <c r="D354" s="262"/>
      <c r="E354" s="262"/>
      <c r="F354" s="262"/>
      <c r="G354" s="262"/>
      <c r="H354" s="263"/>
      <c r="I354" s="262"/>
      <c r="J354" s="264"/>
      <c r="K354" s="264"/>
      <c r="L354" s="264"/>
      <c r="M354" s="265"/>
      <c r="N354" s="266"/>
      <c r="O354" s="267"/>
      <c r="P354" s="267"/>
    </row>
    <row r="355" spans="1:16" x14ac:dyDescent="0.2">
      <c r="A355" s="260"/>
      <c r="B355" s="261"/>
      <c r="C355" s="262"/>
      <c r="D355" s="262"/>
      <c r="E355" s="262"/>
      <c r="F355" s="262"/>
      <c r="G355" s="262"/>
      <c r="H355" s="263"/>
      <c r="I355" s="262"/>
      <c r="J355" s="264"/>
      <c r="K355" s="264"/>
      <c r="L355" s="264"/>
      <c r="M355" s="265"/>
      <c r="N355" s="266"/>
      <c r="O355" s="267"/>
      <c r="P355" s="267"/>
    </row>
    <row r="356" spans="1:16" x14ac:dyDescent="0.2">
      <c r="A356" s="260"/>
      <c r="B356" s="261"/>
      <c r="C356" s="262"/>
      <c r="D356" s="262"/>
      <c r="E356" s="262"/>
      <c r="F356" s="262"/>
      <c r="G356" s="262"/>
      <c r="H356" s="263"/>
      <c r="I356" s="262"/>
      <c r="J356" s="264"/>
      <c r="K356" s="264"/>
      <c r="L356" s="264"/>
      <c r="M356" s="265"/>
      <c r="N356" s="266"/>
      <c r="O356" s="267"/>
      <c r="P356" s="267"/>
    </row>
    <row r="357" spans="1:16" x14ac:dyDescent="0.2">
      <c r="A357" s="260"/>
      <c r="B357" s="261"/>
      <c r="C357" s="262"/>
      <c r="D357" s="262"/>
      <c r="E357" s="262"/>
      <c r="F357" s="262"/>
      <c r="G357" s="262"/>
      <c r="H357" s="263"/>
      <c r="I357" s="262"/>
      <c r="J357" s="264"/>
      <c r="K357" s="264"/>
      <c r="L357" s="264"/>
      <c r="M357" s="265"/>
      <c r="N357" s="266"/>
      <c r="O357" s="267"/>
      <c r="P357" s="267"/>
    </row>
    <row r="358" spans="1:16" x14ac:dyDescent="0.2">
      <c r="A358" s="260"/>
      <c r="B358" s="261"/>
      <c r="C358" s="262"/>
      <c r="D358" s="262"/>
      <c r="E358" s="262"/>
      <c r="F358" s="262"/>
      <c r="G358" s="262"/>
      <c r="H358" s="263"/>
      <c r="I358" s="262"/>
      <c r="J358" s="264"/>
      <c r="K358" s="264"/>
      <c r="L358" s="264"/>
      <c r="M358" s="265"/>
      <c r="N358" s="266"/>
      <c r="O358" s="267"/>
      <c r="P358" s="267"/>
    </row>
    <row r="359" spans="1:16" x14ac:dyDescent="0.2">
      <c r="A359" s="260"/>
      <c r="B359" s="261"/>
      <c r="C359" s="262"/>
      <c r="D359" s="262"/>
      <c r="E359" s="262"/>
      <c r="F359" s="262"/>
      <c r="G359" s="262"/>
      <c r="H359" s="263"/>
      <c r="I359" s="262"/>
      <c r="J359" s="264"/>
      <c r="K359" s="264"/>
      <c r="L359" s="264"/>
      <c r="M359" s="265"/>
      <c r="N359" s="266"/>
      <c r="O359" s="267"/>
      <c r="P359" s="267"/>
    </row>
    <row r="360" spans="1:16" x14ac:dyDescent="0.2">
      <c r="A360" s="260"/>
      <c r="B360" s="261"/>
      <c r="C360" s="262"/>
      <c r="D360" s="262"/>
      <c r="E360" s="262"/>
      <c r="F360" s="262"/>
      <c r="G360" s="262"/>
      <c r="H360" s="263"/>
      <c r="I360" s="262"/>
      <c r="J360" s="264"/>
      <c r="K360" s="264"/>
      <c r="L360" s="264"/>
      <c r="M360" s="265"/>
      <c r="N360" s="266"/>
      <c r="O360" s="267"/>
      <c r="P360" s="267"/>
    </row>
    <row r="361" spans="1:16" x14ac:dyDescent="0.2">
      <c r="A361" s="260"/>
      <c r="B361" s="261"/>
      <c r="C361" s="262"/>
      <c r="D361" s="262"/>
      <c r="E361" s="262"/>
      <c r="F361" s="262"/>
      <c r="G361" s="262"/>
      <c r="H361" s="263"/>
      <c r="I361" s="262"/>
      <c r="J361" s="264"/>
      <c r="K361" s="264"/>
      <c r="L361" s="264"/>
      <c r="M361" s="265"/>
      <c r="N361" s="266"/>
      <c r="O361" s="267"/>
      <c r="P361" s="267"/>
    </row>
    <row r="362" spans="1:16" x14ac:dyDescent="0.2">
      <c r="A362" s="260"/>
      <c r="B362" s="261"/>
      <c r="C362" s="262"/>
      <c r="D362" s="262"/>
      <c r="E362" s="262"/>
      <c r="F362" s="262"/>
      <c r="G362" s="262"/>
      <c r="H362" s="263"/>
      <c r="I362" s="262"/>
      <c r="J362" s="264"/>
      <c r="K362" s="264"/>
      <c r="L362" s="264"/>
      <c r="M362" s="265"/>
      <c r="N362" s="266"/>
      <c r="O362" s="267"/>
      <c r="P362" s="267"/>
    </row>
    <row r="363" spans="1:16" x14ac:dyDescent="0.2">
      <c r="A363" s="260"/>
      <c r="B363" s="261"/>
      <c r="C363" s="262"/>
      <c r="D363" s="262"/>
      <c r="E363" s="262"/>
      <c r="F363" s="262"/>
      <c r="G363" s="262"/>
      <c r="H363" s="263"/>
      <c r="I363" s="262"/>
      <c r="J363" s="264"/>
      <c r="K363" s="264"/>
      <c r="L363" s="264"/>
      <c r="M363" s="265"/>
      <c r="N363" s="266"/>
      <c r="O363" s="267"/>
      <c r="P363" s="267"/>
    </row>
    <row r="364" spans="1:16" x14ac:dyDescent="0.2">
      <c r="A364" s="260"/>
      <c r="B364" s="261"/>
      <c r="C364" s="262"/>
      <c r="D364" s="262"/>
      <c r="E364" s="262"/>
      <c r="F364" s="262"/>
      <c r="G364" s="262"/>
      <c r="H364" s="263"/>
      <c r="I364" s="262"/>
      <c r="J364" s="264"/>
      <c r="K364" s="264"/>
      <c r="L364" s="264"/>
      <c r="M364" s="265"/>
      <c r="N364" s="266"/>
      <c r="O364" s="267"/>
      <c r="P364" s="267"/>
    </row>
    <row r="365" spans="1:16" x14ac:dyDescent="0.2">
      <c r="A365" s="260"/>
      <c r="B365" s="261"/>
      <c r="C365" s="262"/>
      <c r="D365" s="262"/>
      <c r="E365" s="262"/>
      <c r="F365" s="262"/>
      <c r="G365" s="262"/>
      <c r="H365" s="263"/>
      <c r="I365" s="262"/>
      <c r="J365" s="264"/>
      <c r="K365" s="264"/>
      <c r="L365" s="264"/>
      <c r="M365" s="265"/>
      <c r="N365" s="266"/>
      <c r="O365" s="267"/>
      <c r="P365" s="267"/>
    </row>
    <row r="366" spans="1:16" x14ac:dyDescent="0.2">
      <c r="A366" s="260"/>
      <c r="B366" s="261"/>
      <c r="C366" s="262"/>
      <c r="D366" s="262"/>
      <c r="E366" s="262"/>
      <c r="F366" s="262"/>
      <c r="G366" s="262"/>
      <c r="H366" s="263"/>
      <c r="I366" s="262"/>
      <c r="J366" s="264"/>
      <c r="K366" s="264"/>
      <c r="L366" s="264"/>
      <c r="M366" s="265"/>
      <c r="N366" s="266"/>
      <c r="O366" s="267"/>
      <c r="P366" s="267"/>
    </row>
    <row r="367" spans="1:16" x14ac:dyDescent="0.2">
      <c r="A367" s="260"/>
      <c r="B367" s="261"/>
      <c r="C367" s="262"/>
      <c r="D367" s="262"/>
      <c r="E367" s="262"/>
      <c r="F367" s="262"/>
      <c r="G367" s="262"/>
      <c r="H367" s="263"/>
      <c r="I367" s="262"/>
      <c r="J367" s="264"/>
      <c r="K367" s="264"/>
      <c r="L367" s="264"/>
      <c r="M367" s="265"/>
      <c r="N367" s="266"/>
      <c r="O367" s="267"/>
      <c r="P367" s="267"/>
    </row>
    <row r="368" spans="1:16" x14ac:dyDescent="0.2">
      <c r="A368" s="260"/>
      <c r="B368" s="261"/>
      <c r="C368" s="262"/>
      <c r="D368" s="262"/>
      <c r="E368" s="262"/>
      <c r="F368" s="262"/>
      <c r="G368" s="262"/>
      <c r="H368" s="263"/>
      <c r="I368" s="262"/>
      <c r="J368" s="264"/>
      <c r="K368" s="264"/>
      <c r="L368" s="264"/>
      <c r="M368" s="265"/>
      <c r="N368" s="266"/>
      <c r="O368" s="267"/>
      <c r="P368" s="267"/>
    </row>
    <row r="369" spans="1:16" x14ac:dyDescent="0.2">
      <c r="A369" s="260"/>
      <c r="B369" s="261"/>
      <c r="C369" s="262"/>
      <c r="D369" s="262"/>
      <c r="E369" s="262"/>
      <c r="F369" s="262"/>
      <c r="G369" s="262"/>
      <c r="H369" s="263"/>
      <c r="I369" s="262"/>
      <c r="J369" s="264"/>
      <c r="K369" s="264"/>
      <c r="L369" s="264"/>
      <c r="M369" s="265"/>
      <c r="N369" s="266"/>
      <c r="O369" s="267"/>
      <c r="P369" s="267"/>
    </row>
    <row r="370" spans="1:16" x14ac:dyDescent="0.2">
      <c r="A370" s="260"/>
      <c r="B370" s="261"/>
      <c r="C370" s="262"/>
      <c r="D370" s="262"/>
      <c r="E370" s="262"/>
      <c r="F370" s="262"/>
      <c r="G370" s="262"/>
      <c r="H370" s="263"/>
      <c r="I370" s="262"/>
      <c r="J370" s="264"/>
      <c r="K370" s="264"/>
      <c r="L370" s="264"/>
      <c r="M370" s="265"/>
      <c r="N370" s="266"/>
      <c r="O370" s="267"/>
      <c r="P370" s="267"/>
    </row>
    <row r="371" spans="1:16" x14ac:dyDescent="0.2">
      <c r="A371" s="260"/>
      <c r="B371" s="261"/>
      <c r="C371" s="262"/>
      <c r="D371" s="262"/>
      <c r="E371" s="262"/>
      <c r="F371" s="262"/>
      <c r="G371" s="262"/>
      <c r="H371" s="263"/>
      <c r="I371" s="262"/>
      <c r="J371" s="264"/>
      <c r="K371" s="264"/>
      <c r="L371" s="264"/>
      <c r="M371" s="265"/>
      <c r="N371" s="266"/>
      <c r="O371" s="267"/>
      <c r="P371" s="267"/>
    </row>
    <row r="372" spans="1:16" x14ac:dyDescent="0.2">
      <c r="A372" s="260"/>
      <c r="B372" s="261"/>
      <c r="C372" s="262"/>
      <c r="D372" s="262"/>
      <c r="E372" s="262"/>
      <c r="F372" s="262"/>
      <c r="G372" s="262"/>
      <c r="H372" s="263"/>
      <c r="I372" s="262"/>
      <c r="J372" s="264"/>
      <c r="K372" s="264"/>
      <c r="L372" s="264"/>
      <c r="M372" s="265"/>
      <c r="N372" s="266"/>
      <c r="O372" s="267"/>
      <c r="P372" s="267"/>
    </row>
    <row r="373" spans="1:16" x14ac:dyDescent="0.2">
      <c r="A373" s="260"/>
      <c r="B373" s="261"/>
      <c r="C373" s="262"/>
      <c r="D373" s="262"/>
      <c r="E373" s="262"/>
      <c r="F373" s="262"/>
      <c r="G373" s="262"/>
      <c r="H373" s="263"/>
      <c r="I373" s="262"/>
      <c r="J373" s="264"/>
      <c r="K373" s="264"/>
      <c r="L373" s="264"/>
      <c r="M373" s="265"/>
      <c r="N373" s="266"/>
      <c r="O373" s="267"/>
      <c r="P373" s="267"/>
    </row>
    <row r="374" spans="1:16" x14ac:dyDescent="0.2">
      <c r="A374" s="260"/>
      <c r="B374" s="261"/>
      <c r="C374" s="262"/>
      <c r="D374" s="262"/>
      <c r="E374" s="262"/>
      <c r="F374" s="262"/>
      <c r="G374" s="262"/>
      <c r="H374" s="263"/>
      <c r="I374" s="262"/>
      <c r="J374" s="264"/>
      <c r="K374" s="264"/>
      <c r="L374" s="264"/>
      <c r="M374" s="265"/>
      <c r="N374" s="266"/>
      <c r="O374" s="267"/>
      <c r="P374" s="267"/>
    </row>
    <row r="375" spans="1:16" x14ac:dyDescent="0.2">
      <c r="A375" s="260"/>
      <c r="B375" s="261"/>
      <c r="C375" s="262"/>
      <c r="D375" s="262"/>
      <c r="E375" s="262"/>
      <c r="F375" s="262"/>
      <c r="G375" s="262"/>
      <c r="H375" s="263"/>
      <c r="I375" s="262"/>
      <c r="J375" s="264"/>
      <c r="K375" s="264"/>
      <c r="L375" s="264"/>
      <c r="M375" s="265"/>
      <c r="N375" s="266"/>
      <c r="O375" s="267"/>
      <c r="P375" s="267"/>
    </row>
    <row r="376" spans="1:16" x14ac:dyDescent="0.2">
      <c r="A376" s="260"/>
      <c r="B376" s="261"/>
      <c r="C376" s="262"/>
      <c r="D376" s="262"/>
      <c r="E376" s="262"/>
      <c r="F376" s="262"/>
      <c r="G376" s="262"/>
      <c r="H376" s="263"/>
      <c r="I376" s="262"/>
      <c r="J376" s="264"/>
      <c r="K376" s="264"/>
      <c r="L376" s="264"/>
      <c r="M376" s="265"/>
      <c r="N376" s="266"/>
      <c r="O376" s="267"/>
      <c r="P376" s="267"/>
    </row>
    <row r="377" spans="1:16" x14ac:dyDescent="0.2">
      <c r="A377" s="260"/>
      <c r="B377" s="261"/>
      <c r="C377" s="262"/>
      <c r="D377" s="262"/>
      <c r="E377" s="262"/>
      <c r="F377" s="262"/>
      <c r="G377" s="262"/>
      <c r="H377" s="263"/>
      <c r="I377" s="262"/>
      <c r="J377" s="264"/>
      <c r="K377" s="264"/>
      <c r="L377" s="264"/>
      <c r="M377" s="265"/>
      <c r="N377" s="266"/>
      <c r="O377" s="267"/>
      <c r="P377" s="267"/>
    </row>
    <row r="378" spans="1:16" x14ac:dyDescent="0.2">
      <c r="A378" s="260"/>
      <c r="B378" s="261"/>
      <c r="C378" s="262"/>
      <c r="D378" s="262"/>
      <c r="E378" s="262"/>
      <c r="F378" s="262"/>
      <c r="G378" s="262"/>
      <c r="H378" s="263"/>
      <c r="I378" s="262"/>
      <c r="J378" s="264"/>
      <c r="K378" s="264"/>
      <c r="L378" s="264"/>
      <c r="M378" s="265"/>
      <c r="N378" s="266"/>
      <c r="O378" s="267"/>
      <c r="P378" s="267"/>
    </row>
    <row r="379" spans="1:16" x14ac:dyDescent="0.2">
      <c r="A379" s="260"/>
      <c r="B379" s="261"/>
      <c r="C379" s="262"/>
      <c r="D379" s="262"/>
      <c r="E379" s="262"/>
      <c r="F379" s="262"/>
      <c r="G379" s="262"/>
      <c r="H379" s="263"/>
      <c r="I379" s="262"/>
      <c r="J379" s="264"/>
      <c r="K379" s="264"/>
      <c r="L379" s="264"/>
      <c r="M379" s="265"/>
      <c r="N379" s="266"/>
      <c r="O379" s="267"/>
      <c r="P379" s="267"/>
    </row>
    <row r="380" spans="1:16" x14ac:dyDescent="0.2">
      <c r="A380" s="260"/>
      <c r="B380" s="261"/>
      <c r="C380" s="262"/>
      <c r="D380" s="262"/>
      <c r="E380" s="262"/>
      <c r="F380" s="262"/>
      <c r="G380" s="262"/>
      <c r="H380" s="263"/>
      <c r="I380" s="262"/>
      <c r="J380" s="264"/>
      <c r="K380" s="264"/>
      <c r="L380" s="264"/>
      <c r="M380" s="265"/>
      <c r="N380" s="266"/>
      <c r="O380" s="267"/>
      <c r="P380" s="267"/>
    </row>
    <row r="381" spans="1:16" x14ac:dyDescent="0.2">
      <c r="A381" s="260"/>
      <c r="B381" s="261"/>
      <c r="C381" s="262"/>
      <c r="D381" s="262"/>
      <c r="E381" s="262"/>
      <c r="F381" s="262"/>
      <c r="G381" s="262"/>
      <c r="H381" s="263"/>
      <c r="I381" s="262"/>
      <c r="J381" s="264"/>
      <c r="K381" s="264"/>
      <c r="L381" s="264"/>
      <c r="M381" s="265"/>
      <c r="N381" s="266"/>
      <c r="O381" s="267"/>
      <c r="P381" s="267"/>
    </row>
    <row r="382" spans="1:16" x14ac:dyDescent="0.2">
      <c r="A382" s="260"/>
      <c r="B382" s="261"/>
      <c r="C382" s="262"/>
      <c r="D382" s="262"/>
      <c r="E382" s="262"/>
      <c r="F382" s="262"/>
      <c r="G382" s="262"/>
      <c r="H382" s="263"/>
      <c r="I382" s="262"/>
      <c r="J382" s="264"/>
      <c r="K382" s="264"/>
      <c r="L382" s="264"/>
      <c r="M382" s="265"/>
      <c r="N382" s="266"/>
      <c r="O382" s="267"/>
      <c r="P382" s="267"/>
    </row>
    <row r="383" spans="1:16" x14ac:dyDescent="0.2">
      <c r="A383" s="260"/>
      <c r="B383" s="261"/>
      <c r="C383" s="262"/>
      <c r="D383" s="262"/>
      <c r="E383" s="262"/>
      <c r="F383" s="262"/>
      <c r="G383" s="262"/>
      <c r="H383" s="263"/>
      <c r="I383" s="262"/>
      <c r="J383" s="264"/>
      <c r="K383" s="264"/>
      <c r="L383" s="264"/>
      <c r="M383" s="265"/>
      <c r="N383" s="266"/>
      <c r="O383" s="267"/>
      <c r="P383" s="267"/>
    </row>
    <row r="384" spans="1:16" x14ac:dyDescent="0.2">
      <c r="A384" s="260"/>
      <c r="B384" s="261"/>
      <c r="C384" s="262"/>
      <c r="D384" s="262"/>
      <c r="E384" s="262"/>
      <c r="F384" s="262"/>
      <c r="G384" s="262"/>
      <c r="H384" s="263"/>
      <c r="I384" s="262"/>
      <c r="J384" s="264"/>
      <c r="K384" s="264"/>
      <c r="L384" s="264"/>
      <c r="M384" s="265"/>
      <c r="N384" s="266"/>
      <c r="O384" s="267"/>
      <c r="P384" s="267"/>
    </row>
    <row r="385" spans="1:16" x14ac:dyDescent="0.2">
      <c r="A385" s="260"/>
      <c r="B385" s="261"/>
      <c r="C385" s="262"/>
      <c r="D385" s="262"/>
      <c r="E385" s="262"/>
      <c r="F385" s="262"/>
      <c r="G385" s="262"/>
      <c r="H385" s="263"/>
      <c r="I385" s="262"/>
      <c r="J385" s="264"/>
      <c r="K385" s="264"/>
      <c r="L385" s="264"/>
      <c r="M385" s="265"/>
      <c r="N385" s="266"/>
      <c r="O385" s="267"/>
      <c r="P385" s="267"/>
    </row>
    <row r="386" spans="1:16" x14ac:dyDescent="0.2">
      <c r="A386" s="260"/>
      <c r="B386" s="261"/>
      <c r="C386" s="262"/>
      <c r="D386" s="262"/>
      <c r="E386" s="262"/>
      <c r="F386" s="262"/>
      <c r="G386" s="262"/>
      <c r="H386" s="263"/>
      <c r="I386" s="262"/>
      <c r="J386" s="264"/>
      <c r="K386" s="264"/>
      <c r="L386" s="264"/>
      <c r="M386" s="265"/>
      <c r="N386" s="266"/>
      <c r="O386" s="267"/>
      <c r="P386" s="267"/>
    </row>
    <row r="387" spans="1:16" x14ac:dyDescent="0.2">
      <c r="A387" s="260"/>
      <c r="B387" s="261"/>
      <c r="C387" s="262"/>
      <c r="D387" s="262"/>
      <c r="E387" s="262"/>
      <c r="F387" s="262"/>
      <c r="G387" s="262"/>
      <c r="H387" s="263"/>
      <c r="I387" s="262"/>
      <c r="J387" s="264"/>
      <c r="K387" s="264"/>
      <c r="L387" s="264"/>
      <c r="M387" s="265"/>
      <c r="N387" s="266"/>
      <c r="O387" s="267"/>
      <c r="P387" s="267"/>
    </row>
    <row r="388" spans="1:16" x14ac:dyDescent="0.2">
      <c r="A388" s="260"/>
      <c r="B388" s="261"/>
      <c r="C388" s="262"/>
      <c r="D388" s="262"/>
      <c r="E388" s="262"/>
      <c r="F388" s="262"/>
      <c r="G388" s="262"/>
      <c r="H388" s="263"/>
      <c r="I388" s="262"/>
      <c r="J388" s="264"/>
      <c r="K388" s="264"/>
      <c r="L388" s="264"/>
      <c r="M388" s="265"/>
      <c r="N388" s="266"/>
      <c r="O388" s="267"/>
      <c r="P388" s="267"/>
    </row>
    <row r="389" spans="1:16" x14ac:dyDescent="0.2">
      <c r="A389" s="260"/>
      <c r="B389" s="261"/>
      <c r="C389" s="262"/>
      <c r="D389" s="262"/>
      <c r="E389" s="262"/>
      <c r="F389" s="262"/>
      <c r="G389" s="262"/>
      <c r="H389" s="263"/>
      <c r="I389" s="262"/>
      <c r="J389" s="264"/>
      <c r="K389" s="264"/>
      <c r="L389" s="264"/>
      <c r="M389" s="265"/>
      <c r="N389" s="266"/>
      <c r="O389" s="267"/>
      <c r="P389" s="267"/>
    </row>
    <row r="390" spans="1:16" x14ac:dyDescent="0.2">
      <c r="A390" s="260"/>
      <c r="B390" s="261"/>
      <c r="C390" s="262"/>
      <c r="D390" s="262"/>
      <c r="E390" s="262"/>
      <c r="F390" s="262"/>
      <c r="G390" s="262"/>
      <c r="H390" s="263"/>
      <c r="I390" s="262"/>
      <c r="J390" s="264"/>
      <c r="K390" s="264"/>
      <c r="L390" s="264"/>
      <c r="M390" s="265"/>
      <c r="N390" s="266"/>
      <c r="O390" s="267"/>
      <c r="P390" s="267"/>
    </row>
    <row r="391" spans="1:16" x14ac:dyDescent="0.2">
      <c r="A391" s="260"/>
      <c r="B391" s="261"/>
      <c r="C391" s="262"/>
      <c r="D391" s="262"/>
      <c r="E391" s="262"/>
      <c r="F391" s="262"/>
      <c r="G391" s="262"/>
      <c r="H391" s="263"/>
      <c r="I391" s="262"/>
      <c r="J391" s="264"/>
      <c r="K391" s="264"/>
      <c r="L391" s="264"/>
      <c r="M391" s="265"/>
      <c r="N391" s="266"/>
      <c r="O391" s="267"/>
      <c r="P391" s="267"/>
    </row>
    <row r="392" spans="1:16" x14ac:dyDescent="0.2">
      <c r="A392" s="260"/>
      <c r="B392" s="261"/>
      <c r="C392" s="262"/>
      <c r="D392" s="262"/>
      <c r="E392" s="262"/>
      <c r="F392" s="262"/>
      <c r="G392" s="262"/>
      <c r="H392" s="263"/>
      <c r="I392" s="262"/>
      <c r="J392" s="264"/>
      <c r="K392" s="264"/>
      <c r="L392" s="264"/>
      <c r="M392" s="265"/>
      <c r="N392" s="266"/>
      <c r="O392" s="267"/>
      <c r="P392" s="267"/>
    </row>
    <row r="393" spans="1:16" x14ac:dyDescent="0.2">
      <c r="A393" s="260"/>
      <c r="B393" s="261"/>
      <c r="C393" s="262"/>
      <c r="D393" s="262"/>
      <c r="E393" s="262"/>
      <c r="F393" s="262"/>
      <c r="G393" s="262"/>
      <c r="H393" s="263"/>
      <c r="I393" s="262"/>
      <c r="J393" s="264"/>
      <c r="K393" s="264"/>
      <c r="L393" s="264"/>
      <c r="M393" s="265"/>
      <c r="N393" s="266"/>
      <c r="O393" s="267"/>
      <c r="P393" s="267"/>
    </row>
    <row r="394" spans="1:16" x14ac:dyDescent="0.2">
      <c r="A394" s="260"/>
      <c r="B394" s="261"/>
      <c r="C394" s="262"/>
      <c r="D394" s="262"/>
      <c r="E394" s="262"/>
      <c r="F394" s="262"/>
      <c r="G394" s="262"/>
      <c r="H394" s="263"/>
      <c r="I394" s="262"/>
      <c r="J394" s="264"/>
      <c r="K394" s="264"/>
      <c r="L394" s="264"/>
      <c r="M394" s="265"/>
      <c r="N394" s="266"/>
      <c r="O394" s="267"/>
      <c r="P394" s="267"/>
    </row>
    <row r="395" spans="1:16" x14ac:dyDescent="0.2">
      <c r="A395" s="260"/>
      <c r="B395" s="261"/>
      <c r="C395" s="262"/>
      <c r="D395" s="262"/>
      <c r="E395" s="262"/>
      <c r="F395" s="262"/>
      <c r="G395" s="262"/>
      <c r="H395" s="263"/>
      <c r="I395" s="262"/>
      <c r="J395" s="264"/>
      <c r="K395" s="264"/>
      <c r="L395" s="264"/>
      <c r="M395" s="265"/>
      <c r="N395" s="266"/>
      <c r="O395" s="267"/>
      <c r="P395" s="267"/>
    </row>
    <row r="396" spans="1:16" x14ac:dyDescent="0.2">
      <c r="A396" s="260"/>
      <c r="B396" s="261"/>
      <c r="C396" s="262"/>
      <c r="D396" s="262"/>
      <c r="E396" s="262"/>
      <c r="F396" s="262"/>
      <c r="G396" s="262"/>
      <c r="H396" s="263"/>
      <c r="I396" s="262"/>
      <c r="J396" s="264"/>
      <c r="K396" s="264"/>
      <c r="L396" s="264"/>
      <c r="M396" s="265"/>
      <c r="N396" s="266"/>
      <c r="O396" s="267"/>
      <c r="P396" s="267"/>
    </row>
    <row r="397" spans="1:16" x14ac:dyDescent="0.2">
      <c r="A397" s="260"/>
      <c r="B397" s="261"/>
      <c r="C397" s="262"/>
      <c r="D397" s="262"/>
      <c r="E397" s="262"/>
      <c r="F397" s="262"/>
      <c r="G397" s="262"/>
      <c r="H397" s="263"/>
      <c r="I397" s="262"/>
      <c r="J397" s="264"/>
      <c r="K397" s="264"/>
      <c r="L397" s="264"/>
      <c r="M397" s="265"/>
      <c r="N397" s="266"/>
      <c r="O397" s="267"/>
      <c r="P397" s="267"/>
    </row>
    <row r="398" spans="1:16" x14ac:dyDescent="0.2">
      <c r="A398" s="260"/>
      <c r="B398" s="261"/>
      <c r="C398" s="262"/>
      <c r="D398" s="262"/>
      <c r="E398" s="262"/>
      <c r="F398" s="262"/>
      <c r="G398" s="262"/>
      <c r="H398" s="263"/>
      <c r="I398" s="262"/>
      <c r="J398" s="264"/>
      <c r="K398" s="264"/>
      <c r="L398" s="264"/>
      <c r="M398" s="265"/>
      <c r="N398" s="266"/>
      <c r="O398" s="267"/>
      <c r="P398" s="267"/>
    </row>
    <row r="399" spans="1:16" x14ac:dyDescent="0.2">
      <c r="A399" s="260"/>
      <c r="B399" s="261"/>
      <c r="C399" s="262"/>
      <c r="D399" s="262"/>
      <c r="E399" s="262"/>
      <c r="F399" s="262"/>
      <c r="G399" s="262"/>
      <c r="H399" s="263"/>
      <c r="I399" s="262"/>
      <c r="J399" s="264"/>
      <c r="K399" s="264"/>
      <c r="L399" s="264"/>
      <c r="M399" s="265"/>
      <c r="N399" s="266"/>
      <c r="O399" s="267"/>
      <c r="P399" s="267"/>
    </row>
    <row r="400" spans="1:16" x14ac:dyDescent="0.2">
      <c r="A400" s="260"/>
      <c r="B400" s="261"/>
      <c r="C400" s="262"/>
      <c r="D400" s="262"/>
      <c r="E400" s="262"/>
      <c r="F400" s="262"/>
      <c r="G400" s="262"/>
      <c r="H400" s="263"/>
      <c r="I400" s="262"/>
      <c r="J400" s="264"/>
      <c r="K400" s="264"/>
      <c r="L400" s="264"/>
      <c r="M400" s="265"/>
      <c r="N400" s="266"/>
      <c r="O400" s="267"/>
      <c r="P400" s="267"/>
    </row>
    <row r="401" spans="1:16" x14ac:dyDescent="0.2">
      <c r="A401" s="260"/>
      <c r="B401" s="261"/>
      <c r="C401" s="262"/>
      <c r="D401" s="262"/>
      <c r="E401" s="262"/>
      <c r="F401" s="262"/>
      <c r="G401" s="262"/>
      <c r="H401" s="263"/>
      <c r="I401" s="262"/>
      <c r="J401" s="264"/>
      <c r="K401" s="264"/>
      <c r="L401" s="264"/>
      <c r="M401" s="265"/>
      <c r="N401" s="266"/>
      <c r="O401" s="267"/>
      <c r="P401" s="267"/>
    </row>
    <row r="402" spans="1:16" x14ac:dyDescent="0.2">
      <c r="A402" s="260"/>
      <c r="B402" s="261"/>
      <c r="C402" s="262"/>
      <c r="D402" s="262"/>
      <c r="E402" s="262"/>
      <c r="F402" s="262"/>
      <c r="G402" s="262"/>
      <c r="H402" s="263"/>
      <c r="I402" s="262"/>
      <c r="J402" s="264"/>
      <c r="K402" s="264"/>
      <c r="L402" s="264"/>
      <c r="M402" s="265"/>
      <c r="N402" s="266"/>
      <c r="O402" s="267"/>
      <c r="P402" s="267"/>
    </row>
    <row r="403" spans="1:16" x14ac:dyDescent="0.2">
      <c r="A403" s="260"/>
      <c r="B403" s="261"/>
      <c r="C403" s="262"/>
      <c r="D403" s="262"/>
      <c r="E403" s="262"/>
      <c r="F403" s="262"/>
      <c r="G403" s="262"/>
      <c r="H403" s="263"/>
      <c r="I403" s="262"/>
      <c r="J403" s="264"/>
      <c r="K403" s="264"/>
      <c r="L403" s="264"/>
      <c r="M403" s="265"/>
      <c r="N403" s="266"/>
      <c r="O403" s="267"/>
      <c r="P403" s="267"/>
    </row>
    <row r="404" spans="1:16" x14ac:dyDescent="0.2">
      <c r="A404" s="260"/>
      <c r="B404" s="261"/>
      <c r="C404" s="262"/>
      <c r="D404" s="262"/>
      <c r="E404" s="262"/>
      <c r="F404" s="262"/>
      <c r="G404" s="262"/>
      <c r="H404" s="263"/>
      <c r="I404" s="262"/>
      <c r="J404" s="264"/>
      <c r="K404" s="264"/>
      <c r="L404" s="264"/>
      <c r="M404" s="265"/>
      <c r="N404" s="266"/>
      <c r="O404" s="267"/>
      <c r="P404" s="267"/>
    </row>
    <row r="405" spans="1:16" x14ac:dyDescent="0.2">
      <c r="A405" s="260"/>
      <c r="B405" s="261"/>
      <c r="C405" s="262"/>
      <c r="D405" s="262"/>
      <c r="E405" s="262"/>
      <c r="F405" s="262"/>
      <c r="G405" s="262"/>
      <c r="H405" s="263"/>
      <c r="I405" s="262"/>
      <c r="J405" s="264"/>
      <c r="K405" s="264"/>
      <c r="L405" s="264"/>
      <c r="M405" s="265"/>
      <c r="N405" s="266"/>
      <c r="O405" s="267"/>
      <c r="P405" s="267"/>
    </row>
    <row r="406" spans="1:16" x14ac:dyDescent="0.2">
      <c r="A406" s="260"/>
      <c r="B406" s="261"/>
      <c r="C406" s="262"/>
      <c r="D406" s="262"/>
      <c r="E406" s="262"/>
      <c r="F406" s="262"/>
      <c r="G406" s="262"/>
      <c r="H406" s="263"/>
      <c r="I406" s="262"/>
      <c r="J406" s="264"/>
      <c r="K406" s="264"/>
      <c r="L406" s="264"/>
      <c r="M406" s="265"/>
      <c r="N406" s="266"/>
      <c r="O406" s="267"/>
      <c r="P406" s="267"/>
    </row>
    <row r="407" spans="1:16" x14ac:dyDescent="0.2">
      <c r="A407" s="260"/>
      <c r="B407" s="261"/>
      <c r="C407" s="262"/>
      <c r="D407" s="262"/>
      <c r="E407" s="262"/>
      <c r="F407" s="262"/>
      <c r="G407" s="262"/>
      <c r="H407" s="263"/>
      <c r="I407" s="262"/>
      <c r="J407" s="264"/>
      <c r="K407" s="264"/>
      <c r="L407" s="264"/>
      <c r="M407" s="265"/>
      <c r="N407" s="266"/>
      <c r="O407" s="267"/>
      <c r="P407" s="267"/>
    </row>
    <row r="408" spans="1:16" x14ac:dyDescent="0.2">
      <c r="A408" s="260"/>
      <c r="B408" s="261"/>
      <c r="C408" s="262"/>
      <c r="D408" s="262"/>
      <c r="E408" s="262"/>
      <c r="F408" s="262"/>
      <c r="G408" s="262"/>
      <c r="H408" s="263"/>
      <c r="I408" s="262"/>
      <c r="J408" s="264"/>
      <c r="K408" s="264"/>
      <c r="L408" s="264"/>
      <c r="M408" s="265"/>
      <c r="N408" s="266"/>
      <c r="O408" s="267"/>
      <c r="P408" s="267"/>
    </row>
    <row r="409" spans="1:16" x14ac:dyDescent="0.2">
      <c r="A409" s="260"/>
      <c r="B409" s="261"/>
      <c r="C409" s="262"/>
      <c r="D409" s="262"/>
      <c r="E409" s="262"/>
      <c r="F409" s="262"/>
      <c r="G409" s="262"/>
      <c r="H409" s="263"/>
      <c r="I409" s="262"/>
      <c r="J409" s="264"/>
      <c r="K409" s="264"/>
      <c r="L409" s="264"/>
      <c r="M409" s="265"/>
      <c r="N409" s="266"/>
      <c r="O409" s="267"/>
      <c r="P409" s="267"/>
    </row>
    <row r="410" spans="1:16" x14ac:dyDescent="0.2">
      <c r="A410" s="260"/>
      <c r="B410" s="261"/>
      <c r="C410" s="262"/>
      <c r="D410" s="262"/>
      <c r="E410" s="262"/>
      <c r="F410" s="262"/>
      <c r="G410" s="262"/>
      <c r="H410" s="263"/>
      <c r="I410" s="262"/>
      <c r="J410" s="264"/>
      <c r="K410" s="264"/>
      <c r="L410" s="264"/>
      <c r="M410" s="265"/>
      <c r="N410" s="266"/>
      <c r="O410" s="267"/>
      <c r="P410" s="267"/>
    </row>
    <row r="411" spans="1:16" x14ac:dyDescent="0.2">
      <c r="A411" s="260"/>
      <c r="B411" s="261"/>
      <c r="C411" s="262"/>
      <c r="D411" s="262"/>
      <c r="E411" s="262"/>
      <c r="F411" s="262"/>
      <c r="G411" s="262"/>
      <c r="H411" s="263"/>
      <c r="I411" s="262"/>
      <c r="J411" s="264"/>
      <c r="K411" s="264"/>
      <c r="L411" s="264"/>
      <c r="M411" s="265"/>
      <c r="N411" s="266"/>
      <c r="O411" s="267"/>
      <c r="P411" s="267"/>
    </row>
    <row r="412" spans="1:16" x14ac:dyDescent="0.2">
      <c r="A412" s="260"/>
      <c r="B412" s="261"/>
      <c r="C412" s="262"/>
      <c r="D412" s="262"/>
      <c r="E412" s="262"/>
      <c r="F412" s="262"/>
      <c r="G412" s="262"/>
      <c r="H412" s="263"/>
      <c r="I412" s="262"/>
      <c r="J412" s="264"/>
      <c r="K412" s="264"/>
      <c r="L412" s="264"/>
      <c r="M412" s="265"/>
      <c r="N412" s="266"/>
      <c r="O412" s="267"/>
      <c r="P412" s="267"/>
    </row>
    <row r="413" spans="1:16" x14ac:dyDescent="0.2">
      <c r="A413" s="260"/>
      <c r="B413" s="261"/>
      <c r="C413" s="262"/>
      <c r="D413" s="262"/>
      <c r="E413" s="262"/>
      <c r="F413" s="262"/>
      <c r="G413" s="262"/>
      <c r="H413" s="263"/>
      <c r="I413" s="262"/>
      <c r="J413" s="264"/>
      <c r="K413" s="264"/>
      <c r="L413" s="264"/>
      <c r="M413" s="265"/>
      <c r="N413" s="266"/>
      <c r="O413" s="267"/>
      <c r="P413" s="267"/>
    </row>
    <row r="414" spans="1:16" x14ac:dyDescent="0.2">
      <c r="A414" s="260"/>
      <c r="B414" s="261"/>
      <c r="C414" s="262"/>
      <c r="D414" s="262"/>
      <c r="E414" s="262"/>
      <c r="F414" s="262"/>
      <c r="G414" s="262"/>
      <c r="H414" s="263"/>
      <c r="I414" s="262"/>
      <c r="J414" s="264"/>
      <c r="K414" s="264"/>
      <c r="L414" s="264"/>
      <c r="M414" s="265"/>
      <c r="N414" s="266"/>
      <c r="O414" s="267"/>
      <c r="P414" s="267"/>
    </row>
    <row r="415" spans="1:16" x14ac:dyDescent="0.2">
      <c r="A415" s="260"/>
      <c r="B415" s="261"/>
      <c r="C415" s="262"/>
      <c r="D415" s="262"/>
      <c r="E415" s="262"/>
      <c r="F415" s="262"/>
      <c r="G415" s="262"/>
      <c r="H415" s="263"/>
      <c r="I415" s="262"/>
      <c r="J415" s="264"/>
      <c r="K415" s="264"/>
      <c r="L415" s="264"/>
      <c r="M415" s="265"/>
      <c r="N415" s="266"/>
      <c r="O415" s="267"/>
      <c r="P415" s="267"/>
    </row>
    <row r="416" spans="1:16" x14ac:dyDescent="0.2">
      <c r="A416" s="260"/>
      <c r="B416" s="261"/>
      <c r="C416" s="262"/>
      <c r="D416" s="262"/>
      <c r="E416" s="262"/>
      <c r="F416" s="262"/>
      <c r="G416" s="262"/>
      <c r="H416" s="263"/>
      <c r="I416" s="262"/>
      <c r="J416" s="264"/>
      <c r="K416" s="264"/>
      <c r="L416" s="264"/>
      <c r="M416" s="265"/>
      <c r="N416" s="266"/>
      <c r="O416" s="267"/>
      <c r="P416" s="267"/>
    </row>
    <row r="417" spans="1:16" x14ac:dyDescent="0.2">
      <c r="A417" s="260"/>
      <c r="B417" s="261"/>
      <c r="C417" s="262"/>
      <c r="D417" s="262"/>
      <c r="E417" s="262"/>
      <c r="F417" s="262"/>
      <c r="G417" s="262"/>
      <c r="H417" s="263"/>
      <c r="I417" s="262"/>
      <c r="J417" s="264"/>
      <c r="K417" s="264"/>
      <c r="L417" s="264"/>
      <c r="M417" s="265"/>
      <c r="N417" s="266"/>
      <c r="O417" s="267"/>
      <c r="P417" s="267"/>
    </row>
    <row r="418" spans="1:16" x14ac:dyDescent="0.2">
      <c r="A418" s="260"/>
      <c r="B418" s="261"/>
      <c r="C418" s="262"/>
      <c r="D418" s="262"/>
      <c r="E418" s="262"/>
      <c r="F418" s="262"/>
      <c r="G418" s="262"/>
      <c r="H418" s="263"/>
      <c r="I418" s="262"/>
      <c r="J418" s="264"/>
      <c r="K418" s="264"/>
      <c r="L418" s="264"/>
      <c r="M418" s="265"/>
      <c r="N418" s="266"/>
      <c r="O418" s="267"/>
      <c r="P418" s="267"/>
    </row>
    <row r="419" spans="1:16" x14ac:dyDescent="0.2">
      <c r="A419" s="260"/>
      <c r="B419" s="261"/>
      <c r="C419" s="262"/>
      <c r="D419" s="262"/>
      <c r="E419" s="262"/>
      <c r="F419" s="262"/>
      <c r="G419" s="262"/>
      <c r="H419" s="263"/>
      <c r="I419" s="262"/>
      <c r="J419" s="264"/>
      <c r="K419" s="264"/>
      <c r="L419" s="264"/>
      <c r="M419" s="265"/>
      <c r="N419" s="266"/>
      <c r="O419" s="267"/>
      <c r="P419" s="267"/>
    </row>
    <row r="420" spans="1:16" x14ac:dyDescent="0.2">
      <c r="A420" s="260"/>
      <c r="B420" s="261"/>
      <c r="C420" s="262"/>
      <c r="D420" s="262"/>
      <c r="E420" s="262"/>
      <c r="F420" s="262"/>
      <c r="G420" s="262"/>
      <c r="H420" s="263"/>
      <c r="I420" s="262"/>
      <c r="J420" s="264"/>
      <c r="K420" s="264"/>
      <c r="L420" s="264"/>
      <c r="M420" s="265"/>
      <c r="N420" s="266"/>
      <c r="O420" s="267"/>
      <c r="P420" s="267"/>
    </row>
    <row r="421" spans="1:16" x14ac:dyDescent="0.2">
      <c r="A421" s="260"/>
      <c r="B421" s="261"/>
      <c r="C421" s="262"/>
      <c r="D421" s="262"/>
      <c r="E421" s="262"/>
      <c r="F421" s="262"/>
      <c r="G421" s="262"/>
      <c r="H421" s="263"/>
      <c r="I421" s="262"/>
      <c r="J421" s="264"/>
      <c r="K421" s="264"/>
      <c r="L421" s="264"/>
      <c r="M421" s="265"/>
      <c r="N421" s="266"/>
      <c r="O421" s="267"/>
      <c r="P421" s="267"/>
    </row>
    <row r="422" spans="1:16" x14ac:dyDescent="0.2">
      <c r="A422" s="260"/>
      <c r="B422" s="261"/>
      <c r="C422" s="262"/>
      <c r="D422" s="262"/>
      <c r="E422" s="262"/>
      <c r="F422" s="262"/>
      <c r="G422" s="262"/>
      <c r="H422" s="263"/>
      <c r="I422" s="262"/>
      <c r="J422" s="264"/>
      <c r="K422" s="264"/>
      <c r="L422" s="264"/>
      <c r="M422" s="265"/>
      <c r="N422" s="266"/>
      <c r="O422" s="267"/>
      <c r="P422" s="267"/>
    </row>
    <row r="423" spans="1:16" x14ac:dyDescent="0.2">
      <c r="A423" s="260"/>
      <c r="B423" s="261"/>
      <c r="C423" s="262"/>
      <c r="D423" s="262"/>
      <c r="E423" s="262"/>
      <c r="F423" s="262"/>
      <c r="G423" s="262"/>
      <c r="H423" s="263"/>
      <c r="I423" s="262"/>
      <c r="J423" s="264"/>
      <c r="K423" s="264"/>
      <c r="L423" s="264"/>
      <c r="M423" s="265"/>
      <c r="N423" s="266"/>
      <c r="O423" s="267"/>
      <c r="P423" s="267"/>
    </row>
    <row r="424" spans="1:16" x14ac:dyDescent="0.2">
      <c r="A424" s="260"/>
      <c r="B424" s="261"/>
      <c r="C424" s="262"/>
      <c r="D424" s="262"/>
      <c r="E424" s="262"/>
      <c r="F424" s="262"/>
      <c r="G424" s="262"/>
      <c r="H424" s="263"/>
      <c r="I424" s="262"/>
      <c r="J424" s="264"/>
      <c r="K424" s="264"/>
      <c r="L424" s="264"/>
      <c r="M424" s="265"/>
      <c r="N424" s="266"/>
      <c r="O424" s="267"/>
      <c r="P424" s="267"/>
    </row>
    <row r="425" spans="1:16" x14ac:dyDescent="0.2">
      <c r="A425" s="260"/>
      <c r="B425" s="261"/>
      <c r="C425" s="262"/>
      <c r="D425" s="262"/>
      <c r="E425" s="262"/>
      <c r="F425" s="262"/>
      <c r="G425" s="262"/>
      <c r="H425" s="263"/>
      <c r="I425" s="262"/>
      <c r="J425" s="264"/>
      <c r="K425" s="264"/>
      <c r="L425" s="264"/>
      <c r="M425" s="265"/>
      <c r="N425" s="266"/>
      <c r="O425" s="267"/>
      <c r="P425" s="267"/>
    </row>
    <row r="426" spans="1:16" x14ac:dyDescent="0.2">
      <c r="A426" s="260"/>
      <c r="B426" s="261"/>
      <c r="C426" s="262"/>
      <c r="D426" s="262"/>
      <c r="E426" s="262"/>
      <c r="F426" s="262"/>
      <c r="G426" s="262"/>
      <c r="H426" s="263"/>
      <c r="I426" s="262"/>
      <c r="J426" s="264"/>
      <c r="K426" s="264"/>
      <c r="L426" s="264"/>
      <c r="M426" s="265"/>
      <c r="N426" s="266"/>
      <c r="O426" s="267"/>
      <c r="P426" s="267"/>
    </row>
    <row r="427" spans="1:16" x14ac:dyDescent="0.2">
      <c r="A427" s="260"/>
      <c r="B427" s="261"/>
      <c r="C427" s="262"/>
      <c r="D427" s="262"/>
      <c r="E427" s="262"/>
      <c r="F427" s="262"/>
      <c r="G427" s="262"/>
      <c r="H427" s="263"/>
      <c r="I427" s="262"/>
      <c r="J427" s="264"/>
      <c r="K427" s="264"/>
      <c r="L427" s="264"/>
      <c r="M427" s="265"/>
      <c r="N427" s="266"/>
      <c r="O427" s="267"/>
      <c r="P427" s="267"/>
    </row>
    <row r="428" spans="1:16" x14ac:dyDescent="0.2">
      <c r="A428" s="260"/>
      <c r="B428" s="261"/>
      <c r="C428" s="262"/>
      <c r="D428" s="262"/>
      <c r="E428" s="262"/>
      <c r="F428" s="262"/>
      <c r="G428" s="262"/>
      <c r="H428" s="263"/>
      <c r="I428" s="262"/>
      <c r="J428" s="264"/>
      <c r="K428" s="264"/>
      <c r="L428" s="264"/>
      <c r="M428" s="265"/>
      <c r="N428" s="266"/>
      <c r="O428" s="267"/>
      <c r="P428" s="267"/>
    </row>
    <row r="429" spans="1:16" x14ac:dyDescent="0.2">
      <c r="A429" s="260"/>
      <c r="B429" s="261"/>
      <c r="C429" s="262"/>
      <c r="D429" s="262"/>
      <c r="E429" s="262"/>
      <c r="F429" s="262"/>
      <c r="G429" s="262"/>
      <c r="H429" s="263"/>
      <c r="I429" s="262"/>
      <c r="J429" s="264"/>
      <c r="K429" s="264"/>
      <c r="L429" s="264"/>
      <c r="M429" s="265"/>
      <c r="N429" s="266"/>
      <c r="O429" s="267"/>
      <c r="P429" s="267"/>
    </row>
    <row r="430" spans="1:16" x14ac:dyDescent="0.2">
      <c r="A430" s="260"/>
      <c r="B430" s="261"/>
      <c r="C430" s="262"/>
      <c r="D430" s="262"/>
      <c r="E430" s="262"/>
      <c r="F430" s="262"/>
      <c r="G430" s="262"/>
      <c r="H430" s="263"/>
      <c r="I430" s="262"/>
      <c r="J430" s="264"/>
      <c r="K430" s="264"/>
      <c r="L430" s="264"/>
      <c r="M430" s="265"/>
      <c r="N430" s="266"/>
      <c r="O430" s="267"/>
      <c r="P430" s="267"/>
    </row>
    <row r="431" spans="1:16" x14ac:dyDescent="0.2">
      <c r="A431" s="260"/>
      <c r="B431" s="261"/>
      <c r="C431" s="262"/>
      <c r="D431" s="262"/>
      <c r="E431" s="262"/>
      <c r="F431" s="262"/>
      <c r="G431" s="262"/>
      <c r="H431" s="263"/>
      <c r="I431" s="262"/>
      <c r="J431" s="264"/>
      <c r="K431" s="264"/>
      <c r="L431" s="264"/>
      <c r="M431" s="265"/>
      <c r="N431" s="266"/>
      <c r="O431" s="267"/>
      <c r="P431" s="267"/>
    </row>
    <row r="432" spans="1:16" x14ac:dyDescent="0.2">
      <c r="A432" s="260"/>
      <c r="B432" s="261"/>
      <c r="C432" s="262"/>
      <c r="D432" s="262"/>
      <c r="E432" s="262"/>
      <c r="F432" s="262"/>
      <c r="G432" s="262"/>
      <c r="H432" s="263"/>
      <c r="I432" s="262"/>
      <c r="J432" s="264"/>
      <c r="K432" s="264"/>
      <c r="L432" s="264"/>
      <c r="M432" s="265"/>
      <c r="N432" s="266"/>
      <c r="O432" s="267"/>
      <c r="P432" s="267"/>
    </row>
    <row r="433" spans="1:16" x14ac:dyDescent="0.2">
      <c r="A433" s="260"/>
      <c r="B433" s="261"/>
      <c r="C433" s="262"/>
      <c r="D433" s="262"/>
      <c r="E433" s="262"/>
      <c r="F433" s="262"/>
      <c r="G433" s="262"/>
      <c r="H433" s="263"/>
      <c r="I433" s="262"/>
      <c r="J433" s="264"/>
      <c r="K433" s="264"/>
      <c r="L433" s="264"/>
      <c r="M433" s="265"/>
      <c r="N433" s="266"/>
      <c r="O433" s="267"/>
      <c r="P433" s="267"/>
    </row>
    <row r="434" spans="1:16" x14ac:dyDescent="0.2">
      <c r="A434" s="260"/>
      <c r="B434" s="261"/>
      <c r="C434" s="262"/>
      <c r="D434" s="262"/>
      <c r="E434" s="262"/>
      <c r="F434" s="262"/>
      <c r="G434" s="262"/>
      <c r="H434" s="263"/>
      <c r="I434" s="262"/>
      <c r="J434" s="264"/>
      <c r="K434" s="264"/>
      <c r="L434" s="264"/>
      <c r="M434" s="265"/>
      <c r="N434" s="266"/>
      <c r="O434" s="267"/>
      <c r="P434" s="267"/>
    </row>
    <row r="435" spans="1:16" x14ac:dyDescent="0.2">
      <c r="A435" s="260"/>
      <c r="B435" s="261"/>
      <c r="C435" s="262"/>
      <c r="D435" s="262"/>
      <c r="E435" s="262"/>
      <c r="F435" s="262"/>
      <c r="G435" s="262"/>
      <c r="H435" s="263"/>
      <c r="I435" s="262"/>
      <c r="J435" s="264"/>
      <c r="K435" s="264"/>
      <c r="L435" s="264"/>
      <c r="M435" s="265"/>
      <c r="N435" s="266"/>
      <c r="O435" s="267"/>
      <c r="P435" s="267"/>
    </row>
    <row r="436" spans="1:16" x14ac:dyDescent="0.2">
      <c r="A436" s="260"/>
      <c r="B436" s="261"/>
      <c r="C436" s="262"/>
      <c r="D436" s="262"/>
      <c r="E436" s="262"/>
      <c r="F436" s="262"/>
      <c r="G436" s="262"/>
      <c r="H436" s="263"/>
      <c r="I436" s="262"/>
      <c r="J436" s="264"/>
      <c r="K436" s="264"/>
      <c r="L436" s="264"/>
      <c r="M436" s="265"/>
      <c r="N436" s="266"/>
      <c r="O436" s="267"/>
      <c r="P436" s="267"/>
    </row>
    <row r="437" spans="1:16" x14ac:dyDescent="0.2">
      <c r="A437" s="260"/>
      <c r="B437" s="261"/>
      <c r="C437" s="262"/>
      <c r="D437" s="262"/>
      <c r="E437" s="262"/>
      <c r="F437" s="262"/>
      <c r="G437" s="262"/>
      <c r="H437" s="263"/>
      <c r="I437" s="262"/>
      <c r="J437" s="264"/>
      <c r="K437" s="264"/>
      <c r="L437" s="264"/>
      <c r="M437" s="265"/>
      <c r="N437" s="266"/>
      <c r="O437" s="267"/>
      <c r="P437" s="267"/>
    </row>
    <row r="438" spans="1:16" x14ac:dyDescent="0.2">
      <c r="A438" s="260"/>
      <c r="B438" s="261"/>
      <c r="C438" s="262"/>
      <c r="D438" s="262"/>
      <c r="E438" s="262"/>
      <c r="F438" s="262"/>
      <c r="G438" s="262"/>
      <c r="H438" s="263"/>
      <c r="I438" s="262"/>
      <c r="J438" s="264"/>
      <c r="K438" s="264"/>
      <c r="L438" s="264"/>
      <c r="M438" s="265"/>
      <c r="N438" s="266"/>
      <c r="O438" s="267"/>
      <c r="P438" s="267"/>
    </row>
    <row r="439" spans="1:16" x14ac:dyDescent="0.2">
      <c r="A439" s="260"/>
      <c r="B439" s="261"/>
      <c r="C439" s="262"/>
      <c r="D439" s="262"/>
      <c r="E439" s="262"/>
      <c r="F439" s="262"/>
      <c r="G439" s="262"/>
      <c r="H439" s="263"/>
      <c r="I439" s="262"/>
      <c r="J439" s="264"/>
      <c r="K439" s="264"/>
      <c r="L439" s="264"/>
      <c r="M439" s="265"/>
      <c r="N439" s="266"/>
      <c r="O439" s="267"/>
      <c r="P439" s="267"/>
    </row>
    <row r="440" spans="1:16" x14ac:dyDescent="0.2">
      <c r="A440" s="260"/>
      <c r="B440" s="261"/>
      <c r="C440" s="262"/>
      <c r="D440" s="262"/>
      <c r="E440" s="262"/>
      <c r="F440" s="262"/>
      <c r="G440" s="262"/>
      <c r="H440" s="263"/>
      <c r="I440" s="262"/>
      <c r="J440" s="264"/>
      <c r="K440" s="264"/>
      <c r="L440" s="264"/>
      <c r="M440" s="265"/>
      <c r="N440" s="266"/>
      <c r="O440" s="267"/>
      <c r="P440" s="267"/>
    </row>
    <row r="441" spans="1:16" x14ac:dyDescent="0.2">
      <c r="A441" s="260"/>
      <c r="B441" s="261"/>
      <c r="C441" s="262"/>
      <c r="D441" s="262"/>
      <c r="E441" s="262"/>
      <c r="F441" s="262"/>
      <c r="G441" s="262"/>
      <c r="H441" s="263"/>
      <c r="I441" s="262"/>
      <c r="J441" s="264"/>
      <c r="K441" s="264"/>
      <c r="L441" s="264"/>
      <c r="M441" s="265"/>
      <c r="N441" s="266"/>
      <c r="O441" s="267"/>
      <c r="P441" s="267"/>
    </row>
    <row r="442" spans="1:16" x14ac:dyDescent="0.2">
      <c r="A442" s="260"/>
      <c r="B442" s="261"/>
      <c r="C442" s="262"/>
      <c r="D442" s="262"/>
      <c r="E442" s="262"/>
      <c r="F442" s="262"/>
      <c r="G442" s="262"/>
      <c r="H442" s="263"/>
      <c r="I442" s="262"/>
      <c r="J442" s="264"/>
      <c r="K442" s="264"/>
      <c r="L442" s="264"/>
      <c r="M442" s="265"/>
      <c r="N442" s="266"/>
      <c r="O442" s="267"/>
      <c r="P442" s="267"/>
    </row>
    <row r="443" spans="1:16" x14ac:dyDescent="0.2">
      <c r="A443" s="260"/>
      <c r="B443" s="261"/>
      <c r="C443" s="262"/>
      <c r="D443" s="262"/>
      <c r="E443" s="262"/>
      <c r="F443" s="262"/>
      <c r="G443" s="262"/>
      <c r="H443" s="263"/>
      <c r="I443" s="262"/>
      <c r="J443" s="264"/>
      <c r="K443" s="264"/>
      <c r="L443" s="264"/>
      <c r="M443" s="265"/>
      <c r="N443" s="266"/>
      <c r="O443" s="267"/>
      <c r="P443" s="267"/>
    </row>
    <row r="444" spans="1:16" x14ac:dyDescent="0.2">
      <c r="A444" s="260"/>
      <c r="B444" s="261"/>
      <c r="C444" s="262"/>
      <c r="D444" s="262"/>
      <c r="E444" s="262"/>
      <c r="F444" s="262"/>
      <c r="G444" s="262"/>
      <c r="H444" s="263"/>
      <c r="I444" s="262"/>
      <c r="J444" s="264"/>
      <c r="K444" s="264"/>
      <c r="L444" s="264"/>
      <c r="M444" s="265"/>
      <c r="N444" s="266"/>
      <c r="O444" s="267"/>
      <c r="P444" s="267"/>
    </row>
    <row r="445" spans="1:16" x14ac:dyDescent="0.2">
      <c r="A445" s="260"/>
      <c r="B445" s="261"/>
      <c r="C445" s="262"/>
      <c r="D445" s="262"/>
      <c r="E445" s="262"/>
      <c r="F445" s="262"/>
      <c r="G445" s="262"/>
      <c r="H445" s="263"/>
      <c r="I445" s="262"/>
      <c r="J445" s="264"/>
      <c r="K445" s="264"/>
      <c r="L445" s="264"/>
      <c r="M445" s="265"/>
      <c r="N445" s="266"/>
      <c r="O445" s="267"/>
      <c r="P445" s="267"/>
    </row>
    <row r="446" spans="1:16" x14ac:dyDescent="0.2">
      <c r="A446" s="260"/>
      <c r="B446" s="261"/>
      <c r="C446" s="262"/>
      <c r="D446" s="262"/>
      <c r="E446" s="262"/>
      <c r="F446" s="262"/>
      <c r="G446" s="262"/>
      <c r="H446" s="263"/>
      <c r="I446" s="262"/>
      <c r="J446" s="264"/>
      <c r="K446" s="264"/>
      <c r="L446" s="264"/>
      <c r="M446" s="265"/>
      <c r="N446" s="266"/>
      <c r="O446" s="267"/>
      <c r="P446" s="267"/>
    </row>
    <row r="447" spans="1:16" x14ac:dyDescent="0.2">
      <c r="A447" s="260"/>
      <c r="B447" s="261"/>
      <c r="C447" s="262"/>
      <c r="D447" s="262"/>
      <c r="E447" s="262"/>
      <c r="F447" s="262"/>
      <c r="G447" s="262"/>
      <c r="H447" s="263"/>
      <c r="I447" s="262"/>
      <c r="J447" s="264"/>
      <c r="K447" s="264"/>
      <c r="L447" s="264"/>
      <c r="M447" s="265"/>
      <c r="N447" s="266"/>
      <c r="O447" s="267"/>
      <c r="P447" s="267"/>
    </row>
    <row r="448" spans="1:16" x14ac:dyDescent="0.2">
      <c r="A448" s="260"/>
      <c r="B448" s="261"/>
      <c r="C448" s="262"/>
      <c r="D448" s="262"/>
      <c r="E448" s="262"/>
      <c r="F448" s="262"/>
      <c r="G448" s="262"/>
      <c r="H448" s="263"/>
      <c r="I448" s="262"/>
      <c r="J448" s="264"/>
      <c r="K448" s="264"/>
      <c r="L448" s="264"/>
      <c r="M448" s="265"/>
      <c r="N448" s="266"/>
      <c r="O448" s="267"/>
      <c r="P448" s="267"/>
    </row>
    <row r="449" spans="1:16" x14ac:dyDescent="0.2">
      <c r="A449" s="260"/>
      <c r="B449" s="261"/>
      <c r="C449" s="262"/>
      <c r="D449" s="262"/>
      <c r="E449" s="262"/>
      <c r="F449" s="262"/>
      <c r="G449" s="262"/>
      <c r="H449" s="263"/>
      <c r="I449" s="262"/>
      <c r="J449" s="264"/>
      <c r="K449" s="264"/>
      <c r="L449" s="264"/>
      <c r="M449" s="265"/>
      <c r="N449" s="266"/>
      <c r="O449" s="267"/>
      <c r="P449" s="267"/>
    </row>
    <row r="450" spans="1:16" x14ac:dyDescent="0.2">
      <c r="A450" s="260"/>
      <c r="B450" s="261"/>
      <c r="C450" s="262"/>
      <c r="D450" s="262"/>
      <c r="E450" s="262"/>
      <c r="F450" s="262"/>
      <c r="G450" s="262"/>
      <c r="H450" s="263"/>
      <c r="I450" s="262"/>
      <c r="J450" s="264"/>
      <c r="K450" s="264"/>
      <c r="L450" s="264"/>
      <c r="M450" s="265"/>
      <c r="N450" s="266"/>
      <c r="O450" s="267"/>
      <c r="P450" s="267"/>
    </row>
    <row r="451" spans="1:16" x14ac:dyDescent="0.2">
      <c r="A451" s="260"/>
      <c r="B451" s="261"/>
      <c r="C451" s="262"/>
      <c r="D451" s="262"/>
      <c r="E451" s="262"/>
      <c r="F451" s="262"/>
      <c r="G451" s="262"/>
      <c r="H451" s="263"/>
      <c r="I451" s="262"/>
      <c r="J451" s="264"/>
      <c r="K451" s="264"/>
      <c r="L451" s="264"/>
      <c r="M451" s="265"/>
      <c r="N451" s="266"/>
      <c r="O451" s="267"/>
      <c r="P451" s="267"/>
    </row>
    <row r="452" spans="1:16" x14ac:dyDescent="0.2">
      <c r="A452" s="260"/>
      <c r="B452" s="261"/>
      <c r="C452" s="262"/>
      <c r="D452" s="262"/>
      <c r="E452" s="262"/>
      <c r="F452" s="262"/>
      <c r="G452" s="262"/>
      <c r="H452" s="263"/>
      <c r="I452" s="262"/>
      <c r="J452" s="264"/>
      <c r="K452" s="264"/>
      <c r="L452" s="264"/>
      <c r="M452" s="265"/>
      <c r="N452" s="266"/>
      <c r="O452" s="267"/>
      <c r="P452" s="267"/>
    </row>
    <row r="453" spans="1:16" x14ac:dyDescent="0.2">
      <c r="A453" s="260"/>
      <c r="B453" s="261"/>
      <c r="C453" s="262"/>
      <c r="D453" s="262"/>
      <c r="E453" s="262"/>
      <c r="F453" s="262"/>
      <c r="G453" s="262"/>
      <c r="H453" s="263"/>
      <c r="I453" s="262"/>
      <c r="J453" s="264"/>
      <c r="K453" s="264"/>
      <c r="L453" s="264"/>
      <c r="M453" s="265"/>
      <c r="N453" s="266"/>
      <c r="O453" s="267"/>
      <c r="P453" s="267"/>
    </row>
    <row r="454" spans="1:16" x14ac:dyDescent="0.2">
      <c r="A454" s="260"/>
      <c r="B454" s="261"/>
      <c r="C454" s="262"/>
      <c r="D454" s="262"/>
      <c r="E454" s="262"/>
      <c r="F454" s="262"/>
      <c r="G454" s="262"/>
      <c r="H454" s="263"/>
      <c r="I454" s="262"/>
      <c r="J454" s="264"/>
      <c r="K454" s="264"/>
      <c r="L454" s="264"/>
      <c r="M454" s="265"/>
      <c r="N454" s="266"/>
      <c r="O454" s="267"/>
      <c r="P454" s="267"/>
    </row>
    <row r="455" spans="1:16" x14ac:dyDescent="0.2">
      <c r="A455" s="260"/>
      <c r="B455" s="261"/>
      <c r="C455" s="262"/>
      <c r="D455" s="262"/>
      <c r="E455" s="262"/>
      <c r="F455" s="262"/>
      <c r="G455" s="262"/>
      <c r="H455" s="263"/>
      <c r="I455" s="262"/>
      <c r="J455" s="264"/>
      <c r="K455" s="264"/>
      <c r="L455" s="264"/>
      <c r="M455" s="265"/>
      <c r="N455" s="266"/>
      <c r="O455" s="267"/>
      <c r="P455" s="267"/>
    </row>
    <row r="456" spans="1:16" x14ac:dyDescent="0.2">
      <c r="A456" s="260"/>
      <c r="B456" s="261"/>
      <c r="C456" s="262"/>
      <c r="D456" s="262"/>
      <c r="E456" s="262"/>
      <c r="F456" s="262"/>
      <c r="G456" s="262"/>
      <c r="H456" s="263"/>
      <c r="I456" s="262"/>
      <c r="J456" s="264"/>
      <c r="K456" s="264"/>
      <c r="L456" s="264"/>
      <c r="M456" s="265"/>
      <c r="N456" s="266"/>
      <c r="O456" s="267"/>
      <c r="P456" s="267"/>
    </row>
    <row r="457" spans="1:16" x14ac:dyDescent="0.2">
      <c r="A457" s="260"/>
      <c r="B457" s="261"/>
      <c r="C457" s="262"/>
      <c r="D457" s="262"/>
      <c r="E457" s="262"/>
      <c r="F457" s="262"/>
      <c r="G457" s="262"/>
      <c r="H457" s="263"/>
      <c r="I457" s="262"/>
      <c r="J457" s="264"/>
      <c r="K457" s="264"/>
      <c r="L457" s="264"/>
      <c r="M457" s="265"/>
      <c r="N457" s="266"/>
      <c r="O457" s="267"/>
      <c r="P457" s="267"/>
    </row>
    <row r="458" spans="1:16" x14ac:dyDescent="0.2">
      <c r="A458" s="260"/>
      <c r="B458" s="261"/>
      <c r="C458" s="262"/>
      <c r="D458" s="262"/>
      <c r="E458" s="262"/>
      <c r="F458" s="262"/>
      <c r="G458" s="262"/>
      <c r="H458" s="263"/>
      <c r="I458" s="262"/>
      <c r="J458" s="264"/>
      <c r="K458" s="264"/>
      <c r="L458" s="264"/>
      <c r="M458" s="265"/>
      <c r="N458" s="266"/>
      <c r="O458" s="267"/>
      <c r="P458" s="267"/>
    </row>
    <row r="459" spans="1:16" x14ac:dyDescent="0.2">
      <c r="A459" s="260"/>
      <c r="B459" s="261"/>
      <c r="C459" s="262"/>
      <c r="D459" s="262"/>
      <c r="E459" s="262"/>
      <c r="F459" s="262"/>
      <c r="G459" s="262"/>
      <c r="H459" s="263"/>
      <c r="I459" s="262"/>
      <c r="J459" s="264"/>
      <c r="K459" s="264"/>
      <c r="L459" s="264"/>
      <c r="M459" s="265"/>
      <c r="N459" s="266"/>
      <c r="O459" s="267"/>
      <c r="P459" s="267"/>
    </row>
    <row r="460" spans="1:16" x14ac:dyDescent="0.2">
      <c r="A460" s="260"/>
      <c r="B460" s="261"/>
      <c r="C460" s="262"/>
      <c r="D460" s="262"/>
      <c r="E460" s="262"/>
      <c r="F460" s="262"/>
      <c r="G460" s="262"/>
      <c r="H460" s="263"/>
      <c r="I460" s="262"/>
      <c r="J460" s="264"/>
      <c r="K460" s="264"/>
      <c r="L460" s="264"/>
      <c r="M460" s="265"/>
      <c r="N460" s="266"/>
      <c r="O460" s="267"/>
      <c r="P460" s="267"/>
    </row>
    <row r="461" spans="1:16" x14ac:dyDescent="0.2">
      <c r="A461" s="260"/>
      <c r="B461" s="261"/>
      <c r="C461" s="262"/>
      <c r="D461" s="262"/>
      <c r="E461" s="262"/>
      <c r="F461" s="262"/>
      <c r="G461" s="262"/>
      <c r="H461" s="263"/>
      <c r="I461" s="262"/>
      <c r="J461" s="264"/>
      <c r="K461" s="264"/>
      <c r="L461" s="264"/>
      <c r="M461" s="265"/>
      <c r="N461" s="266"/>
      <c r="O461" s="267"/>
      <c r="P461" s="267"/>
    </row>
    <row r="462" spans="1:16" x14ac:dyDescent="0.2">
      <c r="A462" s="260"/>
      <c r="B462" s="261"/>
      <c r="C462" s="262"/>
      <c r="D462" s="262"/>
      <c r="E462" s="262"/>
      <c r="F462" s="262"/>
      <c r="G462" s="262"/>
      <c r="H462" s="263"/>
      <c r="I462" s="262"/>
      <c r="J462" s="264"/>
      <c r="K462" s="264"/>
      <c r="L462" s="264"/>
      <c r="M462" s="265"/>
      <c r="N462" s="266"/>
      <c r="O462" s="267"/>
      <c r="P462" s="267"/>
    </row>
    <row r="463" spans="1:16" x14ac:dyDescent="0.2">
      <c r="A463" s="260"/>
      <c r="B463" s="261"/>
      <c r="C463" s="262"/>
      <c r="D463" s="262"/>
      <c r="E463" s="262"/>
      <c r="F463" s="262"/>
      <c r="G463" s="262"/>
      <c r="H463" s="263"/>
      <c r="I463" s="262"/>
      <c r="J463" s="264"/>
      <c r="K463" s="264"/>
      <c r="L463" s="264"/>
      <c r="M463" s="265"/>
      <c r="N463" s="266"/>
      <c r="O463" s="267"/>
      <c r="P463" s="267"/>
    </row>
    <row r="464" spans="1:16" x14ac:dyDescent="0.2">
      <c r="A464" s="260"/>
      <c r="B464" s="261"/>
      <c r="C464" s="262"/>
      <c r="D464" s="262"/>
      <c r="E464" s="262"/>
      <c r="F464" s="262"/>
      <c r="G464" s="262"/>
      <c r="H464" s="263"/>
      <c r="I464" s="262"/>
      <c r="J464" s="264"/>
      <c r="K464" s="264"/>
      <c r="L464" s="264"/>
      <c r="M464" s="265"/>
      <c r="N464" s="266"/>
      <c r="O464" s="267"/>
      <c r="P464" s="267"/>
    </row>
    <row r="465" spans="1:16" x14ac:dyDescent="0.2">
      <c r="A465" s="260"/>
      <c r="B465" s="261"/>
      <c r="C465" s="262"/>
      <c r="D465" s="262"/>
      <c r="E465" s="262"/>
      <c r="F465" s="262"/>
      <c r="G465" s="262"/>
      <c r="H465" s="263"/>
      <c r="I465" s="262"/>
      <c r="J465" s="264"/>
      <c r="K465" s="264"/>
      <c r="L465" s="264"/>
      <c r="M465" s="265"/>
      <c r="N465" s="266"/>
      <c r="O465" s="267"/>
      <c r="P465" s="267"/>
    </row>
    <row r="466" spans="1:16" x14ac:dyDescent="0.2">
      <c r="A466" s="260"/>
      <c r="B466" s="261"/>
      <c r="C466" s="262"/>
      <c r="D466" s="262"/>
      <c r="E466" s="262"/>
      <c r="F466" s="262"/>
      <c r="G466" s="262"/>
      <c r="H466" s="263"/>
      <c r="I466" s="262"/>
      <c r="J466" s="264"/>
      <c r="K466" s="264"/>
      <c r="L466" s="264"/>
      <c r="M466" s="265"/>
      <c r="N466" s="266"/>
      <c r="O466" s="267"/>
      <c r="P466" s="267"/>
    </row>
    <row r="467" spans="1:16" x14ac:dyDescent="0.2">
      <c r="A467" s="260"/>
      <c r="B467" s="261"/>
      <c r="C467" s="262"/>
      <c r="D467" s="262"/>
      <c r="E467" s="262"/>
      <c r="F467" s="262"/>
      <c r="G467" s="262"/>
      <c r="H467" s="263"/>
      <c r="I467" s="262"/>
      <c r="J467" s="264"/>
      <c r="K467" s="264"/>
      <c r="L467" s="264"/>
      <c r="M467" s="265"/>
      <c r="N467" s="266"/>
      <c r="O467" s="267"/>
      <c r="P467" s="267"/>
    </row>
    <row r="468" spans="1:16" x14ac:dyDescent="0.2">
      <c r="A468" s="260"/>
      <c r="B468" s="261"/>
      <c r="C468" s="262"/>
      <c r="D468" s="262"/>
      <c r="E468" s="262"/>
      <c r="F468" s="262"/>
      <c r="G468" s="262"/>
      <c r="H468" s="263"/>
      <c r="I468" s="262"/>
      <c r="J468" s="264"/>
      <c r="K468" s="264"/>
      <c r="L468" s="264"/>
      <c r="M468" s="265"/>
      <c r="N468" s="266"/>
      <c r="O468" s="267"/>
      <c r="P468" s="267"/>
    </row>
    <row r="469" spans="1:16" x14ac:dyDescent="0.2">
      <c r="A469" s="260"/>
      <c r="B469" s="261"/>
      <c r="C469" s="262"/>
      <c r="D469" s="262"/>
      <c r="E469" s="262"/>
      <c r="F469" s="262"/>
      <c r="G469" s="262"/>
      <c r="H469" s="263"/>
      <c r="I469" s="262"/>
      <c r="J469" s="264"/>
      <c r="K469" s="264"/>
      <c r="L469" s="264"/>
      <c r="M469" s="265"/>
      <c r="N469" s="266"/>
      <c r="O469" s="267"/>
      <c r="P469" s="267"/>
    </row>
    <row r="470" spans="1:16" x14ac:dyDescent="0.2">
      <c r="A470" s="260"/>
      <c r="B470" s="261"/>
      <c r="C470" s="262"/>
      <c r="D470" s="262"/>
      <c r="E470" s="262"/>
      <c r="F470" s="262"/>
      <c r="G470" s="262"/>
      <c r="H470" s="263"/>
      <c r="I470" s="262"/>
      <c r="J470" s="264"/>
      <c r="K470" s="264"/>
      <c r="L470" s="264"/>
      <c r="M470" s="265"/>
      <c r="N470" s="266"/>
      <c r="O470" s="267"/>
      <c r="P470" s="267"/>
    </row>
    <row r="471" spans="1:16" x14ac:dyDescent="0.2">
      <c r="A471" s="260"/>
      <c r="B471" s="261"/>
      <c r="C471" s="262"/>
      <c r="D471" s="262"/>
      <c r="E471" s="262"/>
      <c r="F471" s="262"/>
      <c r="G471" s="262"/>
      <c r="H471" s="263"/>
      <c r="I471" s="262"/>
      <c r="J471" s="264"/>
      <c r="K471" s="264"/>
      <c r="L471" s="264"/>
      <c r="M471" s="265"/>
      <c r="N471" s="266"/>
      <c r="O471" s="267"/>
      <c r="P471" s="267"/>
    </row>
    <row r="472" spans="1:16" x14ac:dyDescent="0.2">
      <c r="A472" s="260"/>
      <c r="B472" s="261"/>
      <c r="C472" s="262"/>
      <c r="D472" s="262"/>
      <c r="E472" s="262"/>
      <c r="F472" s="262"/>
      <c r="G472" s="262"/>
      <c r="H472" s="263"/>
      <c r="I472" s="262"/>
      <c r="J472" s="264"/>
      <c r="K472" s="264"/>
      <c r="L472" s="264"/>
      <c r="M472" s="265"/>
      <c r="N472" s="266"/>
      <c r="O472" s="267"/>
      <c r="P472" s="267"/>
    </row>
    <row r="473" spans="1:16" x14ac:dyDescent="0.2">
      <c r="A473" s="260"/>
      <c r="B473" s="261"/>
      <c r="C473" s="262"/>
      <c r="D473" s="262"/>
      <c r="E473" s="262"/>
      <c r="F473" s="262"/>
      <c r="G473" s="262"/>
      <c r="H473" s="263"/>
      <c r="I473" s="262"/>
      <c r="J473" s="264"/>
      <c r="K473" s="264"/>
      <c r="L473" s="264"/>
      <c r="M473" s="265"/>
      <c r="N473" s="266"/>
      <c r="O473" s="267"/>
      <c r="P473" s="267"/>
    </row>
    <row r="474" spans="1:16" x14ac:dyDescent="0.2">
      <c r="A474" s="260"/>
      <c r="B474" s="261"/>
      <c r="C474" s="262"/>
      <c r="D474" s="262"/>
      <c r="E474" s="262"/>
      <c r="F474" s="262"/>
      <c r="G474" s="262"/>
      <c r="H474" s="263"/>
      <c r="I474" s="262"/>
      <c r="J474" s="264"/>
      <c r="K474" s="264"/>
      <c r="L474" s="264"/>
      <c r="M474" s="265"/>
      <c r="N474" s="266"/>
      <c r="O474" s="267"/>
      <c r="P474" s="267"/>
    </row>
    <row r="475" spans="1:16" x14ac:dyDescent="0.2">
      <c r="A475" s="260"/>
      <c r="B475" s="261"/>
      <c r="C475" s="262"/>
      <c r="D475" s="262"/>
      <c r="E475" s="262"/>
      <c r="F475" s="262"/>
      <c r="G475" s="262"/>
      <c r="H475" s="263"/>
      <c r="I475" s="262"/>
      <c r="J475" s="264"/>
      <c r="K475" s="264"/>
      <c r="L475" s="264"/>
      <c r="M475" s="265"/>
      <c r="N475" s="266"/>
      <c r="O475" s="267"/>
      <c r="P475" s="267"/>
    </row>
    <row r="476" spans="1:16" x14ac:dyDescent="0.2">
      <c r="A476" s="260"/>
      <c r="B476" s="261"/>
      <c r="C476" s="262"/>
      <c r="D476" s="262"/>
      <c r="E476" s="262"/>
      <c r="F476" s="262"/>
      <c r="G476" s="262"/>
      <c r="H476" s="263"/>
      <c r="I476" s="262"/>
      <c r="J476" s="264"/>
      <c r="K476" s="264"/>
      <c r="L476" s="264"/>
      <c r="M476" s="265"/>
      <c r="N476" s="266"/>
      <c r="O476" s="267"/>
      <c r="P476" s="267"/>
    </row>
    <row r="477" spans="1:16" x14ac:dyDescent="0.2">
      <c r="A477" s="260"/>
      <c r="B477" s="261"/>
      <c r="C477" s="262"/>
      <c r="D477" s="262"/>
      <c r="E477" s="262"/>
      <c r="F477" s="262"/>
      <c r="G477" s="262"/>
      <c r="H477" s="263"/>
      <c r="I477" s="262"/>
      <c r="J477" s="264"/>
      <c r="K477" s="264"/>
      <c r="L477" s="264"/>
      <c r="M477" s="265"/>
      <c r="N477" s="266"/>
      <c r="O477" s="267"/>
      <c r="P477" s="267"/>
    </row>
    <row r="478" spans="1:16" x14ac:dyDescent="0.2">
      <c r="A478" s="260"/>
      <c r="B478" s="261"/>
      <c r="C478" s="262"/>
      <c r="D478" s="262"/>
      <c r="E478" s="262"/>
      <c r="F478" s="262"/>
      <c r="G478" s="262"/>
      <c r="H478" s="263"/>
      <c r="I478" s="262"/>
      <c r="J478" s="264"/>
      <c r="K478" s="264"/>
      <c r="L478" s="264"/>
      <c r="M478" s="265"/>
      <c r="N478" s="266"/>
      <c r="O478" s="267"/>
      <c r="P478" s="267"/>
    </row>
    <row r="479" spans="1:16" x14ac:dyDescent="0.2">
      <c r="A479" s="260"/>
      <c r="B479" s="261"/>
      <c r="C479" s="262"/>
      <c r="D479" s="262"/>
      <c r="E479" s="262"/>
      <c r="F479" s="262"/>
      <c r="G479" s="262"/>
      <c r="H479" s="263"/>
      <c r="I479" s="262"/>
      <c r="J479" s="264"/>
      <c r="K479" s="264"/>
      <c r="L479" s="264"/>
      <c r="M479" s="265"/>
      <c r="N479" s="266"/>
      <c r="O479" s="267"/>
      <c r="P479" s="267"/>
    </row>
    <row r="480" spans="1:16" x14ac:dyDescent="0.2">
      <c r="A480" s="260"/>
      <c r="B480" s="261"/>
      <c r="C480" s="262"/>
      <c r="D480" s="262"/>
      <c r="E480" s="262"/>
      <c r="F480" s="262"/>
      <c r="G480" s="262"/>
      <c r="H480" s="263"/>
      <c r="I480" s="262"/>
      <c r="J480" s="264"/>
      <c r="K480" s="264"/>
      <c r="L480" s="264"/>
      <c r="M480" s="265"/>
      <c r="N480" s="266"/>
      <c r="O480" s="267"/>
      <c r="P480" s="267"/>
    </row>
    <row r="481" spans="1:16" x14ac:dyDescent="0.2">
      <c r="A481" s="260"/>
      <c r="B481" s="261"/>
      <c r="C481" s="262"/>
      <c r="D481" s="262"/>
      <c r="E481" s="262"/>
      <c r="F481" s="262"/>
      <c r="G481" s="262"/>
      <c r="H481" s="263"/>
      <c r="I481" s="262"/>
      <c r="J481" s="264"/>
      <c r="K481" s="264"/>
      <c r="L481" s="264"/>
      <c r="M481" s="265"/>
      <c r="N481" s="266"/>
      <c r="O481" s="267"/>
      <c r="P481" s="267"/>
    </row>
    <row r="482" spans="1:16" x14ac:dyDescent="0.2">
      <c r="A482" s="260"/>
      <c r="B482" s="261"/>
      <c r="C482" s="262"/>
      <c r="D482" s="262"/>
      <c r="E482" s="262"/>
      <c r="F482" s="262"/>
      <c r="G482" s="262"/>
      <c r="H482" s="263"/>
      <c r="I482" s="262"/>
      <c r="J482" s="264"/>
      <c r="K482" s="264"/>
      <c r="L482" s="264"/>
      <c r="M482" s="265"/>
      <c r="N482" s="266"/>
      <c r="O482" s="267"/>
      <c r="P482" s="267"/>
    </row>
    <row r="483" spans="1:16" x14ac:dyDescent="0.2">
      <c r="A483" s="260"/>
      <c r="B483" s="261"/>
      <c r="C483" s="262"/>
      <c r="D483" s="262"/>
      <c r="E483" s="262"/>
      <c r="F483" s="262"/>
      <c r="G483" s="262"/>
      <c r="H483" s="263"/>
      <c r="I483" s="262"/>
      <c r="J483" s="264"/>
      <c r="K483" s="264"/>
      <c r="L483" s="264"/>
      <c r="M483" s="265"/>
      <c r="N483" s="266"/>
      <c r="O483" s="267"/>
      <c r="P483" s="267"/>
    </row>
  </sheetData>
  <conditionalFormatting sqref="A1:P1 A5:P5 A9:P10005">
    <cfRule type="expression" dxfId="83" priority="1">
      <formula>($D2&lt;&gt;$D1)</formula>
    </cfRule>
    <cfRule type="expression" dxfId="82" priority="2">
      <formula>($A2&lt;&gt;$A1)</formula>
    </cfRule>
  </conditionalFormatting>
  <conditionalFormatting sqref="A2:P3 A6:P7">
    <cfRule type="expression" dxfId="81" priority="70">
      <formula>($D5&lt;&gt;$D2)</formula>
    </cfRule>
    <cfRule type="expression" dxfId="80" priority="71">
      <formula>($A5&lt;&gt;$A2)</formula>
    </cfRule>
  </conditionalFormatting>
  <conditionalFormatting sqref="A8:P8">
    <cfRule type="expression" dxfId="79" priority="76">
      <formula>($D10&lt;&gt;$D8)</formula>
    </cfRule>
    <cfRule type="expression" dxfId="78" priority="77">
      <formula>($A10&lt;&gt;$A8)</formula>
    </cfRule>
  </conditionalFormatting>
  <conditionalFormatting sqref="A4:P4">
    <cfRule type="expression" dxfId="77" priority="80">
      <formula>($D9&lt;&gt;$D4)</formula>
    </cfRule>
    <cfRule type="expression" dxfId="76" priority="81">
      <formula>($A9&lt;&gt;$A4)</formula>
    </cfRule>
  </conditionalFormatting>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80559-A303-47C1-B9E3-E3E98EEBB8F4}">
  <sheetPr codeName="Sheet5">
    <tabColor rgb="FFA50021"/>
  </sheetPr>
  <dimension ref="A1:E721"/>
  <sheetViews>
    <sheetView workbookViewId="0"/>
  </sheetViews>
  <sheetFormatPr defaultRowHeight="15" x14ac:dyDescent="0.25"/>
  <cols>
    <col min="1" max="5" width="9.140625" style="2"/>
  </cols>
  <sheetData>
    <row r="1" spans="1:5" ht="34.5" x14ac:dyDescent="0.25">
      <c r="A1" s="89" t="s">
        <v>205</v>
      </c>
      <c r="B1" s="89" t="s">
        <v>294</v>
      </c>
      <c r="C1" s="90" t="s">
        <v>295</v>
      </c>
      <c r="D1" s="90" t="s">
        <v>296</v>
      </c>
      <c r="E1" s="91" t="s">
        <v>297</v>
      </c>
    </row>
    <row r="2" spans="1:5" x14ac:dyDescent="0.25">
      <c r="A2" s="149">
        <v>44135</v>
      </c>
      <c r="B2" s="186">
        <f>-0.58-0.06</f>
        <v>-0.6399999999999999</v>
      </c>
      <c r="C2" s="186">
        <f>-0.07-0.06</f>
        <v>-0.13</v>
      </c>
      <c r="D2" s="186">
        <v>-1.25</v>
      </c>
      <c r="E2" s="187">
        <v>-0.08</v>
      </c>
    </row>
    <row r="3" spans="1:5" x14ac:dyDescent="0.25">
      <c r="A3" s="106">
        <f t="shared" ref="A3:A66" si="0">+EOMONTH(A2,1)</f>
        <v>44165</v>
      </c>
      <c r="B3" s="188">
        <f t="shared" ref="B3:E18" si="1">+B2</f>
        <v>-0.6399999999999999</v>
      </c>
      <c r="C3" s="188">
        <f t="shared" si="1"/>
        <v>-0.13</v>
      </c>
      <c r="D3" s="188">
        <f t="shared" si="1"/>
        <v>-1.25</v>
      </c>
      <c r="E3" s="189">
        <f t="shared" si="1"/>
        <v>-0.08</v>
      </c>
    </row>
    <row r="4" spans="1:5" x14ac:dyDescent="0.25">
      <c r="A4" s="98">
        <f t="shared" si="0"/>
        <v>44196</v>
      </c>
      <c r="B4" s="186">
        <f t="shared" si="1"/>
        <v>-0.6399999999999999</v>
      </c>
      <c r="C4" s="186">
        <f t="shared" si="1"/>
        <v>-0.13</v>
      </c>
      <c r="D4" s="186">
        <f t="shared" si="1"/>
        <v>-1.25</v>
      </c>
      <c r="E4" s="187">
        <f t="shared" si="1"/>
        <v>-0.08</v>
      </c>
    </row>
    <row r="5" spans="1:5" x14ac:dyDescent="0.25">
      <c r="A5" s="106">
        <f t="shared" si="0"/>
        <v>44227</v>
      </c>
      <c r="B5" s="188">
        <f t="shared" si="1"/>
        <v>-0.6399999999999999</v>
      </c>
      <c r="C5" s="188">
        <f t="shared" si="1"/>
        <v>-0.13</v>
      </c>
      <c r="D5" s="188">
        <f t="shared" si="1"/>
        <v>-1.25</v>
      </c>
      <c r="E5" s="189">
        <f t="shared" si="1"/>
        <v>-0.08</v>
      </c>
    </row>
    <row r="6" spans="1:5" x14ac:dyDescent="0.25">
      <c r="A6" s="98">
        <f t="shared" si="0"/>
        <v>44255</v>
      </c>
      <c r="B6" s="186">
        <f t="shared" si="1"/>
        <v>-0.6399999999999999</v>
      </c>
      <c r="C6" s="186">
        <f t="shared" si="1"/>
        <v>-0.13</v>
      </c>
      <c r="D6" s="186">
        <f t="shared" si="1"/>
        <v>-1.25</v>
      </c>
      <c r="E6" s="187">
        <f t="shared" si="1"/>
        <v>-0.08</v>
      </c>
    </row>
    <row r="7" spans="1:5" x14ac:dyDescent="0.25">
      <c r="A7" s="106">
        <f t="shared" si="0"/>
        <v>44286</v>
      </c>
      <c r="B7" s="188">
        <f t="shared" si="1"/>
        <v>-0.6399999999999999</v>
      </c>
      <c r="C7" s="188">
        <f t="shared" si="1"/>
        <v>-0.13</v>
      </c>
      <c r="D7" s="188">
        <f t="shared" si="1"/>
        <v>-1.25</v>
      </c>
      <c r="E7" s="189">
        <f t="shared" si="1"/>
        <v>-0.08</v>
      </c>
    </row>
    <row r="8" spans="1:5" x14ac:dyDescent="0.25">
      <c r="A8" s="98">
        <f t="shared" si="0"/>
        <v>44316</v>
      </c>
      <c r="B8" s="186">
        <f t="shared" si="1"/>
        <v>-0.6399999999999999</v>
      </c>
      <c r="C8" s="186">
        <f t="shared" si="1"/>
        <v>-0.13</v>
      </c>
      <c r="D8" s="186">
        <f t="shared" si="1"/>
        <v>-1.25</v>
      </c>
      <c r="E8" s="187">
        <f t="shared" si="1"/>
        <v>-0.08</v>
      </c>
    </row>
    <row r="9" spans="1:5" x14ac:dyDescent="0.25">
      <c r="A9" s="106">
        <f t="shared" si="0"/>
        <v>44347</v>
      </c>
      <c r="B9" s="188">
        <f t="shared" si="1"/>
        <v>-0.6399999999999999</v>
      </c>
      <c r="C9" s="188">
        <f t="shared" si="1"/>
        <v>-0.13</v>
      </c>
      <c r="D9" s="188">
        <f t="shared" si="1"/>
        <v>-1.25</v>
      </c>
      <c r="E9" s="189">
        <f t="shared" si="1"/>
        <v>-0.08</v>
      </c>
    </row>
    <row r="10" spans="1:5" x14ac:dyDescent="0.25">
      <c r="A10" s="98">
        <f t="shared" si="0"/>
        <v>44377</v>
      </c>
      <c r="B10" s="186">
        <f t="shared" si="1"/>
        <v>-0.6399999999999999</v>
      </c>
      <c r="C10" s="186">
        <f t="shared" si="1"/>
        <v>-0.13</v>
      </c>
      <c r="D10" s="186">
        <f t="shared" si="1"/>
        <v>-1.25</v>
      </c>
      <c r="E10" s="187">
        <f t="shared" si="1"/>
        <v>-0.08</v>
      </c>
    </row>
    <row r="11" spans="1:5" x14ac:dyDescent="0.25">
      <c r="A11" s="106">
        <f t="shared" si="0"/>
        <v>44408</v>
      </c>
      <c r="B11" s="188">
        <f t="shared" si="1"/>
        <v>-0.6399999999999999</v>
      </c>
      <c r="C11" s="188">
        <f t="shared" si="1"/>
        <v>-0.13</v>
      </c>
      <c r="D11" s="188">
        <f t="shared" si="1"/>
        <v>-1.25</v>
      </c>
      <c r="E11" s="189">
        <f t="shared" si="1"/>
        <v>-0.08</v>
      </c>
    </row>
    <row r="12" spans="1:5" x14ac:dyDescent="0.25">
      <c r="A12" s="98">
        <f t="shared" si="0"/>
        <v>44439</v>
      </c>
      <c r="B12" s="186">
        <f t="shared" si="1"/>
        <v>-0.6399999999999999</v>
      </c>
      <c r="C12" s="186">
        <f t="shared" si="1"/>
        <v>-0.13</v>
      </c>
      <c r="D12" s="186">
        <f t="shared" si="1"/>
        <v>-1.25</v>
      </c>
      <c r="E12" s="187">
        <f t="shared" si="1"/>
        <v>-0.08</v>
      </c>
    </row>
    <row r="13" spans="1:5" x14ac:dyDescent="0.25">
      <c r="A13" s="106">
        <f t="shared" si="0"/>
        <v>44469</v>
      </c>
      <c r="B13" s="188">
        <f t="shared" si="1"/>
        <v>-0.6399999999999999</v>
      </c>
      <c r="C13" s="188">
        <f t="shared" si="1"/>
        <v>-0.13</v>
      </c>
      <c r="D13" s="188">
        <f t="shared" si="1"/>
        <v>-1.25</v>
      </c>
      <c r="E13" s="189">
        <f t="shared" si="1"/>
        <v>-0.08</v>
      </c>
    </row>
    <row r="14" spans="1:5" x14ac:dyDescent="0.25">
      <c r="A14" s="98">
        <f t="shared" si="0"/>
        <v>44500</v>
      </c>
      <c r="B14" s="186">
        <f t="shared" si="1"/>
        <v>-0.6399999999999999</v>
      </c>
      <c r="C14" s="186">
        <f t="shared" si="1"/>
        <v>-0.13</v>
      </c>
      <c r="D14" s="186">
        <f t="shared" si="1"/>
        <v>-1.25</v>
      </c>
      <c r="E14" s="187">
        <f t="shared" si="1"/>
        <v>-0.08</v>
      </c>
    </row>
    <row r="15" spans="1:5" x14ac:dyDescent="0.25">
      <c r="A15" s="106">
        <f t="shared" si="0"/>
        <v>44530</v>
      </c>
      <c r="B15" s="188">
        <f t="shared" si="1"/>
        <v>-0.6399999999999999</v>
      </c>
      <c r="C15" s="188">
        <f t="shared" si="1"/>
        <v>-0.13</v>
      </c>
      <c r="D15" s="188">
        <f t="shared" si="1"/>
        <v>-1.25</v>
      </c>
      <c r="E15" s="189">
        <f t="shared" si="1"/>
        <v>-0.08</v>
      </c>
    </row>
    <row r="16" spans="1:5" x14ac:dyDescent="0.25">
      <c r="A16" s="98">
        <f t="shared" si="0"/>
        <v>44561</v>
      </c>
      <c r="B16" s="186">
        <f t="shared" si="1"/>
        <v>-0.6399999999999999</v>
      </c>
      <c r="C16" s="186">
        <f t="shared" si="1"/>
        <v>-0.13</v>
      </c>
      <c r="D16" s="186">
        <f t="shared" si="1"/>
        <v>-1.25</v>
      </c>
      <c r="E16" s="187">
        <f t="shared" si="1"/>
        <v>-0.08</v>
      </c>
    </row>
    <row r="17" spans="1:5" x14ac:dyDescent="0.25">
      <c r="A17" s="106">
        <f t="shared" si="0"/>
        <v>44592</v>
      </c>
      <c r="B17" s="188">
        <f t="shared" si="1"/>
        <v>-0.6399999999999999</v>
      </c>
      <c r="C17" s="188">
        <f t="shared" si="1"/>
        <v>-0.13</v>
      </c>
      <c r="D17" s="188">
        <f t="shared" si="1"/>
        <v>-1.25</v>
      </c>
      <c r="E17" s="189">
        <f t="shared" si="1"/>
        <v>-0.08</v>
      </c>
    </row>
    <row r="18" spans="1:5" x14ac:dyDescent="0.25">
      <c r="A18" s="98">
        <f t="shared" si="0"/>
        <v>44620</v>
      </c>
      <c r="B18" s="186">
        <f t="shared" si="1"/>
        <v>-0.6399999999999999</v>
      </c>
      <c r="C18" s="186">
        <f t="shared" si="1"/>
        <v>-0.13</v>
      </c>
      <c r="D18" s="186">
        <f t="shared" si="1"/>
        <v>-1.25</v>
      </c>
      <c r="E18" s="187">
        <f t="shared" si="1"/>
        <v>-0.08</v>
      </c>
    </row>
    <row r="19" spans="1:5" x14ac:dyDescent="0.25">
      <c r="A19" s="106">
        <f t="shared" si="0"/>
        <v>44651</v>
      </c>
      <c r="B19" s="188">
        <f t="shared" ref="B19:E34" si="2">+B18</f>
        <v>-0.6399999999999999</v>
      </c>
      <c r="C19" s="188">
        <f t="shared" si="2"/>
        <v>-0.13</v>
      </c>
      <c r="D19" s="188">
        <f t="shared" si="2"/>
        <v>-1.25</v>
      </c>
      <c r="E19" s="189">
        <f t="shared" si="2"/>
        <v>-0.08</v>
      </c>
    </row>
    <row r="20" spans="1:5" x14ac:dyDescent="0.25">
      <c r="A20" s="98">
        <f t="shared" si="0"/>
        <v>44681</v>
      </c>
      <c r="B20" s="186">
        <f t="shared" si="2"/>
        <v>-0.6399999999999999</v>
      </c>
      <c r="C20" s="186">
        <f t="shared" si="2"/>
        <v>-0.13</v>
      </c>
      <c r="D20" s="186">
        <f t="shared" si="2"/>
        <v>-1.25</v>
      </c>
      <c r="E20" s="187">
        <f t="shared" si="2"/>
        <v>-0.08</v>
      </c>
    </row>
    <row r="21" spans="1:5" x14ac:dyDescent="0.25">
      <c r="A21" s="106">
        <f t="shared" si="0"/>
        <v>44712</v>
      </c>
      <c r="B21" s="188">
        <f t="shared" si="2"/>
        <v>-0.6399999999999999</v>
      </c>
      <c r="C21" s="188">
        <f t="shared" si="2"/>
        <v>-0.13</v>
      </c>
      <c r="D21" s="188">
        <f t="shared" si="2"/>
        <v>-1.25</v>
      </c>
      <c r="E21" s="189">
        <f t="shared" si="2"/>
        <v>-0.08</v>
      </c>
    </row>
    <row r="22" spans="1:5" x14ac:dyDescent="0.25">
      <c r="A22" s="98">
        <f t="shared" si="0"/>
        <v>44742</v>
      </c>
      <c r="B22" s="186">
        <f t="shared" si="2"/>
        <v>-0.6399999999999999</v>
      </c>
      <c r="C22" s="186">
        <f t="shared" si="2"/>
        <v>-0.13</v>
      </c>
      <c r="D22" s="186">
        <f t="shared" si="2"/>
        <v>-1.25</v>
      </c>
      <c r="E22" s="187">
        <f t="shared" si="2"/>
        <v>-0.08</v>
      </c>
    </row>
    <row r="23" spans="1:5" x14ac:dyDescent="0.25">
      <c r="A23" s="106">
        <f t="shared" si="0"/>
        <v>44773</v>
      </c>
      <c r="B23" s="188">
        <f t="shared" si="2"/>
        <v>-0.6399999999999999</v>
      </c>
      <c r="C23" s="188">
        <f t="shared" si="2"/>
        <v>-0.13</v>
      </c>
      <c r="D23" s="188">
        <f t="shared" si="2"/>
        <v>-1.25</v>
      </c>
      <c r="E23" s="189">
        <f t="shared" si="2"/>
        <v>-0.08</v>
      </c>
    </row>
    <row r="24" spans="1:5" x14ac:dyDescent="0.25">
      <c r="A24" s="98">
        <f t="shared" si="0"/>
        <v>44804</v>
      </c>
      <c r="B24" s="186">
        <f t="shared" si="2"/>
        <v>-0.6399999999999999</v>
      </c>
      <c r="C24" s="186">
        <f t="shared" si="2"/>
        <v>-0.13</v>
      </c>
      <c r="D24" s="186">
        <f t="shared" si="2"/>
        <v>-1.25</v>
      </c>
      <c r="E24" s="187">
        <f t="shared" si="2"/>
        <v>-0.08</v>
      </c>
    </row>
    <row r="25" spans="1:5" x14ac:dyDescent="0.25">
      <c r="A25" s="106">
        <f t="shared" si="0"/>
        <v>44834</v>
      </c>
      <c r="B25" s="188">
        <f t="shared" si="2"/>
        <v>-0.6399999999999999</v>
      </c>
      <c r="C25" s="188">
        <f t="shared" si="2"/>
        <v>-0.13</v>
      </c>
      <c r="D25" s="188">
        <f t="shared" si="2"/>
        <v>-1.25</v>
      </c>
      <c r="E25" s="189">
        <f t="shared" si="2"/>
        <v>-0.08</v>
      </c>
    </row>
    <row r="26" spans="1:5" x14ac:dyDescent="0.25">
      <c r="A26" s="98">
        <f t="shared" si="0"/>
        <v>44865</v>
      </c>
      <c r="B26" s="186">
        <f t="shared" si="2"/>
        <v>-0.6399999999999999</v>
      </c>
      <c r="C26" s="186">
        <f t="shared" si="2"/>
        <v>-0.13</v>
      </c>
      <c r="D26" s="186">
        <f t="shared" si="2"/>
        <v>-1.25</v>
      </c>
      <c r="E26" s="187">
        <f t="shared" si="2"/>
        <v>-0.08</v>
      </c>
    </row>
    <row r="27" spans="1:5" x14ac:dyDescent="0.25">
      <c r="A27" s="106">
        <f t="shared" si="0"/>
        <v>44895</v>
      </c>
      <c r="B27" s="188">
        <f t="shared" si="2"/>
        <v>-0.6399999999999999</v>
      </c>
      <c r="C27" s="188">
        <f t="shared" si="2"/>
        <v>-0.13</v>
      </c>
      <c r="D27" s="188">
        <f t="shared" si="2"/>
        <v>-1.25</v>
      </c>
      <c r="E27" s="189">
        <f t="shared" si="2"/>
        <v>-0.08</v>
      </c>
    </row>
    <row r="28" spans="1:5" x14ac:dyDescent="0.25">
      <c r="A28" s="98">
        <f t="shared" si="0"/>
        <v>44926</v>
      </c>
      <c r="B28" s="186">
        <f t="shared" si="2"/>
        <v>-0.6399999999999999</v>
      </c>
      <c r="C28" s="186">
        <f t="shared" si="2"/>
        <v>-0.13</v>
      </c>
      <c r="D28" s="186">
        <f t="shared" si="2"/>
        <v>-1.25</v>
      </c>
      <c r="E28" s="187">
        <f t="shared" si="2"/>
        <v>-0.08</v>
      </c>
    </row>
    <row r="29" spans="1:5" x14ac:dyDescent="0.25">
      <c r="A29" s="106">
        <f t="shared" si="0"/>
        <v>44957</v>
      </c>
      <c r="B29" s="188">
        <f t="shared" si="2"/>
        <v>-0.6399999999999999</v>
      </c>
      <c r="C29" s="188">
        <f t="shared" si="2"/>
        <v>-0.13</v>
      </c>
      <c r="D29" s="188">
        <f t="shared" si="2"/>
        <v>-1.25</v>
      </c>
      <c r="E29" s="189">
        <f t="shared" si="2"/>
        <v>-0.08</v>
      </c>
    </row>
    <row r="30" spans="1:5" x14ac:dyDescent="0.25">
      <c r="A30" s="98">
        <f t="shared" si="0"/>
        <v>44985</v>
      </c>
      <c r="B30" s="186">
        <f t="shared" si="2"/>
        <v>-0.6399999999999999</v>
      </c>
      <c r="C30" s="186">
        <f t="shared" si="2"/>
        <v>-0.13</v>
      </c>
      <c r="D30" s="186">
        <f t="shared" si="2"/>
        <v>-1.25</v>
      </c>
      <c r="E30" s="187">
        <f t="shared" si="2"/>
        <v>-0.08</v>
      </c>
    </row>
    <row r="31" spans="1:5" x14ac:dyDescent="0.25">
      <c r="A31" s="106">
        <f t="shared" si="0"/>
        <v>45016</v>
      </c>
      <c r="B31" s="188">
        <f t="shared" si="2"/>
        <v>-0.6399999999999999</v>
      </c>
      <c r="C31" s="188">
        <f t="shared" si="2"/>
        <v>-0.13</v>
      </c>
      <c r="D31" s="188">
        <f t="shared" si="2"/>
        <v>-1.25</v>
      </c>
      <c r="E31" s="189">
        <f t="shared" si="2"/>
        <v>-0.08</v>
      </c>
    </row>
    <row r="32" spans="1:5" x14ac:dyDescent="0.25">
      <c r="A32" s="98">
        <f t="shared" si="0"/>
        <v>45046</v>
      </c>
      <c r="B32" s="188">
        <f t="shared" si="2"/>
        <v>-0.6399999999999999</v>
      </c>
      <c r="C32" s="188">
        <f t="shared" si="2"/>
        <v>-0.13</v>
      </c>
      <c r="D32" s="188">
        <f t="shared" si="2"/>
        <v>-1.25</v>
      </c>
      <c r="E32" s="189">
        <f t="shared" si="2"/>
        <v>-0.08</v>
      </c>
    </row>
    <row r="33" spans="1:5" x14ac:dyDescent="0.25">
      <c r="A33" s="106">
        <f t="shared" si="0"/>
        <v>45077</v>
      </c>
      <c r="B33" s="186">
        <f t="shared" si="2"/>
        <v>-0.6399999999999999</v>
      </c>
      <c r="C33" s="186">
        <f t="shared" si="2"/>
        <v>-0.13</v>
      </c>
      <c r="D33" s="186">
        <f t="shared" si="2"/>
        <v>-1.25</v>
      </c>
      <c r="E33" s="187">
        <f t="shared" si="2"/>
        <v>-0.08</v>
      </c>
    </row>
    <row r="34" spans="1:5" x14ac:dyDescent="0.25">
      <c r="A34" s="98">
        <f t="shared" si="0"/>
        <v>45107</v>
      </c>
      <c r="B34" s="188">
        <f t="shared" si="2"/>
        <v>-0.6399999999999999</v>
      </c>
      <c r="C34" s="188">
        <f t="shared" si="2"/>
        <v>-0.13</v>
      </c>
      <c r="D34" s="188">
        <f t="shared" si="2"/>
        <v>-1.25</v>
      </c>
      <c r="E34" s="189">
        <f t="shared" si="2"/>
        <v>-0.08</v>
      </c>
    </row>
    <row r="35" spans="1:5" x14ac:dyDescent="0.25">
      <c r="A35" s="106">
        <f t="shared" si="0"/>
        <v>45138</v>
      </c>
      <c r="B35" s="186">
        <f t="shared" ref="B35:E50" si="3">+B34</f>
        <v>-0.6399999999999999</v>
      </c>
      <c r="C35" s="186">
        <f t="shared" si="3"/>
        <v>-0.13</v>
      </c>
      <c r="D35" s="186">
        <f t="shared" si="3"/>
        <v>-1.25</v>
      </c>
      <c r="E35" s="187">
        <f t="shared" si="3"/>
        <v>-0.08</v>
      </c>
    </row>
    <row r="36" spans="1:5" x14ac:dyDescent="0.25">
      <c r="A36" s="98">
        <f t="shared" si="0"/>
        <v>45169</v>
      </c>
      <c r="B36" s="188">
        <f t="shared" si="3"/>
        <v>-0.6399999999999999</v>
      </c>
      <c r="C36" s="188">
        <f t="shared" si="3"/>
        <v>-0.13</v>
      </c>
      <c r="D36" s="188">
        <f t="shared" si="3"/>
        <v>-1.25</v>
      </c>
      <c r="E36" s="189">
        <f t="shared" si="3"/>
        <v>-0.08</v>
      </c>
    </row>
    <row r="37" spans="1:5" x14ac:dyDescent="0.25">
      <c r="A37" s="106">
        <f t="shared" si="0"/>
        <v>45199</v>
      </c>
      <c r="B37" s="186">
        <f t="shared" si="3"/>
        <v>-0.6399999999999999</v>
      </c>
      <c r="C37" s="186">
        <f t="shared" si="3"/>
        <v>-0.13</v>
      </c>
      <c r="D37" s="186">
        <f t="shared" si="3"/>
        <v>-1.25</v>
      </c>
      <c r="E37" s="187">
        <f t="shared" si="3"/>
        <v>-0.08</v>
      </c>
    </row>
    <row r="38" spans="1:5" x14ac:dyDescent="0.25">
      <c r="A38" s="98">
        <f t="shared" si="0"/>
        <v>45230</v>
      </c>
      <c r="B38" s="188">
        <f t="shared" si="3"/>
        <v>-0.6399999999999999</v>
      </c>
      <c r="C38" s="188">
        <f t="shared" si="3"/>
        <v>-0.13</v>
      </c>
      <c r="D38" s="188">
        <f t="shared" si="3"/>
        <v>-1.25</v>
      </c>
      <c r="E38" s="189">
        <f t="shared" si="3"/>
        <v>-0.08</v>
      </c>
    </row>
    <row r="39" spans="1:5" x14ac:dyDescent="0.25">
      <c r="A39" s="106">
        <f t="shared" si="0"/>
        <v>45260</v>
      </c>
      <c r="B39" s="186">
        <f t="shared" si="3"/>
        <v>-0.6399999999999999</v>
      </c>
      <c r="C39" s="186">
        <f t="shared" si="3"/>
        <v>-0.13</v>
      </c>
      <c r="D39" s="186">
        <f t="shared" si="3"/>
        <v>-1.25</v>
      </c>
      <c r="E39" s="187">
        <f t="shared" si="3"/>
        <v>-0.08</v>
      </c>
    </row>
    <row r="40" spans="1:5" x14ac:dyDescent="0.25">
      <c r="A40" s="98">
        <f t="shared" si="0"/>
        <v>45291</v>
      </c>
      <c r="B40" s="188">
        <f t="shared" si="3"/>
        <v>-0.6399999999999999</v>
      </c>
      <c r="C40" s="188">
        <f t="shared" si="3"/>
        <v>-0.13</v>
      </c>
      <c r="D40" s="188">
        <f t="shared" si="3"/>
        <v>-1.25</v>
      </c>
      <c r="E40" s="189">
        <f t="shared" si="3"/>
        <v>-0.08</v>
      </c>
    </row>
    <row r="41" spans="1:5" x14ac:dyDescent="0.25">
      <c r="A41" s="106">
        <f t="shared" si="0"/>
        <v>45322</v>
      </c>
      <c r="B41" s="186">
        <f t="shared" si="3"/>
        <v>-0.6399999999999999</v>
      </c>
      <c r="C41" s="186">
        <f t="shared" si="3"/>
        <v>-0.13</v>
      </c>
      <c r="D41" s="186">
        <f t="shared" si="3"/>
        <v>-1.25</v>
      </c>
      <c r="E41" s="187">
        <f t="shared" si="3"/>
        <v>-0.08</v>
      </c>
    </row>
    <row r="42" spans="1:5" x14ac:dyDescent="0.25">
      <c r="A42" s="98">
        <f t="shared" si="0"/>
        <v>45351</v>
      </c>
      <c r="B42" s="188">
        <f t="shared" si="3"/>
        <v>-0.6399999999999999</v>
      </c>
      <c r="C42" s="188">
        <f t="shared" si="3"/>
        <v>-0.13</v>
      </c>
      <c r="D42" s="188">
        <f t="shared" si="3"/>
        <v>-1.25</v>
      </c>
      <c r="E42" s="189">
        <f t="shared" si="3"/>
        <v>-0.08</v>
      </c>
    </row>
    <row r="43" spans="1:5" x14ac:dyDescent="0.25">
      <c r="A43" s="106">
        <f t="shared" si="0"/>
        <v>45382</v>
      </c>
      <c r="B43" s="186">
        <f t="shared" si="3"/>
        <v>-0.6399999999999999</v>
      </c>
      <c r="C43" s="186">
        <f t="shared" si="3"/>
        <v>-0.13</v>
      </c>
      <c r="D43" s="186">
        <f t="shared" si="3"/>
        <v>-1.25</v>
      </c>
      <c r="E43" s="187">
        <f t="shared" si="3"/>
        <v>-0.08</v>
      </c>
    </row>
    <row r="44" spans="1:5" x14ac:dyDescent="0.25">
      <c r="A44" s="98">
        <f t="shared" si="0"/>
        <v>45412</v>
      </c>
      <c r="B44" s="188">
        <f t="shared" si="3"/>
        <v>-0.6399999999999999</v>
      </c>
      <c r="C44" s="188">
        <f t="shared" si="3"/>
        <v>-0.13</v>
      </c>
      <c r="D44" s="188">
        <f t="shared" si="3"/>
        <v>-1.25</v>
      </c>
      <c r="E44" s="189">
        <f t="shared" si="3"/>
        <v>-0.08</v>
      </c>
    </row>
    <row r="45" spans="1:5" x14ac:dyDescent="0.25">
      <c r="A45" s="106">
        <f t="shared" si="0"/>
        <v>45443</v>
      </c>
      <c r="B45" s="186">
        <f t="shared" si="3"/>
        <v>-0.6399999999999999</v>
      </c>
      <c r="C45" s="186">
        <f t="shared" si="3"/>
        <v>-0.13</v>
      </c>
      <c r="D45" s="186">
        <f t="shared" si="3"/>
        <v>-1.25</v>
      </c>
      <c r="E45" s="187">
        <f t="shared" si="3"/>
        <v>-0.08</v>
      </c>
    </row>
    <row r="46" spans="1:5" x14ac:dyDescent="0.25">
      <c r="A46" s="98">
        <f t="shared" si="0"/>
        <v>45473</v>
      </c>
      <c r="B46" s="188">
        <f t="shared" si="3"/>
        <v>-0.6399999999999999</v>
      </c>
      <c r="C46" s="188">
        <f t="shared" si="3"/>
        <v>-0.13</v>
      </c>
      <c r="D46" s="188">
        <f t="shared" si="3"/>
        <v>-1.25</v>
      </c>
      <c r="E46" s="189">
        <f t="shared" si="3"/>
        <v>-0.08</v>
      </c>
    </row>
    <row r="47" spans="1:5" x14ac:dyDescent="0.25">
      <c r="A47" s="106">
        <f t="shared" si="0"/>
        <v>45504</v>
      </c>
      <c r="B47" s="186">
        <f t="shared" si="3"/>
        <v>-0.6399999999999999</v>
      </c>
      <c r="C47" s="186">
        <f t="shared" si="3"/>
        <v>-0.13</v>
      </c>
      <c r="D47" s="186">
        <f t="shared" si="3"/>
        <v>-1.25</v>
      </c>
      <c r="E47" s="187">
        <f t="shared" si="3"/>
        <v>-0.08</v>
      </c>
    </row>
    <row r="48" spans="1:5" x14ac:dyDescent="0.25">
      <c r="A48" s="98">
        <f t="shared" si="0"/>
        <v>45535</v>
      </c>
      <c r="B48" s="188">
        <f t="shared" si="3"/>
        <v>-0.6399999999999999</v>
      </c>
      <c r="C48" s="188">
        <f t="shared" si="3"/>
        <v>-0.13</v>
      </c>
      <c r="D48" s="188">
        <f t="shared" si="3"/>
        <v>-1.25</v>
      </c>
      <c r="E48" s="189">
        <f t="shared" si="3"/>
        <v>-0.08</v>
      </c>
    </row>
    <row r="49" spans="1:5" x14ac:dyDescent="0.25">
      <c r="A49" s="106">
        <f t="shared" si="0"/>
        <v>45565</v>
      </c>
      <c r="B49" s="186">
        <f t="shared" si="3"/>
        <v>-0.6399999999999999</v>
      </c>
      <c r="C49" s="186">
        <f t="shared" si="3"/>
        <v>-0.13</v>
      </c>
      <c r="D49" s="186">
        <f t="shared" si="3"/>
        <v>-1.25</v>
      </c>
      <c r="E49" s="187">
        <f t="shared" si="3"/>
        <v>-0.08</v>
      </c>
    </row>
    <row r="50" spans="1:5" x14ac:dyDescent="0.25">
      <c r="A50" s="98">
        <f t="shared" si="0"/>
        <v>45596</v>
      </c>
      <c r="B50" s="188">
        <f t="shared" si="3"/>
        <v>-0.6399999999999999</v>
      </c>
      <c r="C50" s="188">
        <f t="shared" si="3"/>
        <v>-0.13</v>
      </c>
      <c r="D50" s="188">
        <f t="shared" si="3"/>
        <v>-1.25</v>
      </c>
      <c r="E50" s="189">
        <f t="shared" si="3"/>
        <v>-0.08</v>
      </c>
    </row>
    <row r="51" spans="1:5" x14ac:dyDescent="0.25">
      <c r="A51" s="106">
        <f t="shared" si="0"/>
        <v>45626</v>
      </c>
      <c r="B51" s="186">
        <f t="shared" ref="B51:E66" si="4">+B50</f>
        <v>-0.6399999999999999</v>
      </c>
      <c r="C51" s="186">
        <f t="shared" si="4"/>
        <v>-0.13</v>
      </c>
      <c r="D51" s="186">
        <f t="shared" si="4"/>
        <v>-1.25</v>
      </c>
      <c r="E51" s="187">
        <f t="shared" si="4"/>
        <v>-0.08</v>
      </c>
    </row>
    <row r="52" spans="1:5" x14ac:dyDescent="0.25">
      <c r="A52" s="98">
        <f t="shared" si="0"/>
        <v>45657</v>
      </c>
      <c r="B52" s="188">
        <f t="shared" si="4"/>
        <v>-0.6399999999999999</v>
      </c>
      <c r="C52" s="188">
        <f t="shared" si="4"/>
        <v>-0.13</v>
      </c>
      <c r="D52" s="188">
        <f t="shared" si="4"/>
        <v>-1.25</v>
      </c>
      <c r="E52" s="189">
        <f t="shared" si="4"/>
        <v>-0.08</v>
      </c>
    </row>
    <row r="53" spans="1:5" x14ac:dyDescent="0.25">
      <c r="A53" s="106">
        <f t="shared" si="0"/>
        <v>45688</v>
      </c>
      <c r="B53" s="186">
        <f t="shared" si="4"/>
        <v>-0.6399999999999999</v>
      </c>
      <c r="C53" s="186">
        <f t="shared" si="4"/>
        <v>-0.13</v>
      </c>
      <c r="D53" s="186">
        <f t="shared" si="4"/>
        <v>-1.25</v>
      </c>
      <c r="E53" s="187">
        <f t="shared" si="4"/>
        <v>-0.08</v>
      </c>
    </row>
    <row r="54" spans="1:5" x14ac:dyDescent="0.25">
      <c r="A54" s="98">
        <f t="shared" si="0"/>
        <v>45716</v>
      </c>
      <c r="B54" s="188">
        <f t="shared" si="4"/>
        <v>-0.6399999999999999</v>
      </c>
      <c r="C54" s="188">
        <f t="shared" si="4"/>
        <v>-0.13</v>
      </c>
      <c r="D54" s="188">
        <f t="shared" si="4"/>
        <v>-1.25</v>
      </c>
      <c r="E54" s="189">
        <f t="shared" si="4"/>
        <v>-0.08</v>
      </c>
    </row>
    <row r="55" spans="1:5" x14ac:dyDescent="0.25">
      <c r="A55" s="106">
        <f t="shared" si="0"/>
        <v>45747</v>
      </c>
      <c r="B55" s="186">
        <f t="shared" si="4"/>
        <v>-0.6399999999999999</v>
      </c>
      <c r="C55" s="186">
        <f t="shared" si="4"/>
        <v>-0.13</v>
      </c>
      <c r="D55" s="186">
        <f t="shared" si="4"/>
        <v>-1.25</v>
      </c>
      <c r="E55" s="187">
        <f t="shared" si="4"/>
        <v>-0.08</v>
      </c>
    </row>
    <row r="56" spans="1:5" x14ac:dyDescent="0.25">
      <c r="A56" s="98">
        <f t="shared" si="0"/>
        <v>45777</v>
      </c>
      <c r="B56" s="188">
        <f t="shared" si="4"/>
        <v>-0.6399999999999999</v>
      </c>
      <c r="C56" s="188">
        <f t="shared" si="4"/>
        <v>-0.13</v>
      </c>
      <c r="D56" s="188">
        <f t="shared" si="4"/>
        <v>-1.25</v>
      </c>
      <c r="E56" s="189">
        <f t="shared" si="4"/>
        <v>-0.08</v>
      </c>
    </row>
    <row r="57" spans="1:5" x14ac:dyDescent="0.25">
      <c r="A57" s="106">
        <f t="shared" si="0"/>
        <v>45808</v>
      </c>
      <c r="B57" s="186">
        <f t="shared" si="4"/>
        <v>-0.6399999999999999</v>
      </c>
      <c r="C57" s="186">
        <f t="shared" si="4"/>
        <v>-0.13</v>
      </c>
      <c r="D57" s="186">
        <f t="shared" si="4"/>
        <v>-1.25</v>
      </c>
      <c r="E57" s="187">
        <f t="shared" si="4"/>
        <v>-0.08</v>
      </c>
    </row>
    <row r="58" spans="1:5" x14ac:dyDescent="0.25">
      <c r="A58" s="98">
        <f t="shared" si="0"/>
        <v>45838</v>
      </c>
      <c r="B58" s="188">
        <f t="shared" si="4"/>
        <v>-0.6399999999999999</v>
      </c>
      <c r="C58" s="188">
        <f t="shared" si="4"/>
        <v>-0.13</v>
      </c>
      <c r="D58" s="188">
        <f t="shared" si="4"/>
        <v>-1.25</v>
      </c>
      <c r="E58" s="189">
        <f t="shared" si="4"/>
        <v>-0.08</v>
      </c>
    </row>
    <row r="59" spans="1:5" x14ac:dyDescent="0.25">
      <c r="A59" s="106">
        <f t="shared" si="0"/>
        <v>45869</v>
      </c>
      <c r="B59" s="186">
        <f t="shared" si="4"/>
        <v>-0.6399999999999999</v>
      </c>
      <c r="C59" s="186">
        <f t="shared" si="4"/>
        <v>-0.13</v>
      </c>
      <c r="D59" s="186">
        <f t="shared" si="4"/>
        <v>-1.25</v>
      </c>
      <c r="E59" s="187">
        <f t="shared" si="4"/>
        <v>-0.08</v>
      </c>
    </row>
    <row r="60" spans="1:5" x14ac:dyDescent="0.25">
      <c r="A60" s="98">
        <f t="shared" si="0"/>
        <v>45900</v>
      </c>
      <c r="B60" s="188">
        <f t="shared" si="4"/>
        <v>-0.6399999999999999</v>
      </c>
      <c r="C60" s="188">
        <f t="shared" si="4"/>
        <v>-0.13</v>
      </c>
      <c r="D60" s="188">
        <f t="shared" si="4"/>
        <v>-1.25</v>
      </c>
      <c r="E60" s="189">
        <f t="shared" si="4"/>
        <v>-0.08</v>
      </c>
    </row>
    <row r="61" spans="1:5" x14ac:dyDescent="0.25">
      <c r="A61" s="106">
        <f t="shared" si="0"/>
        <v>45930</v>
      </c>
      <c r="B61" s="186">
        <f t="shared" si="4"/>
        <v>-0.6399999999999999</v>
      </c>
      <c r="C61" s="186">
        <f t="shared" si="4"/>
        <v>-0.13</v>
      </c>
      <c r="D61" s="186">
        <f t="shared" si="4"/>
        <v>-1.25</v>
      </c>
      <c r="E61" s="187">
        <f t="shared" si="4"/>
        <v>-0.08</v>
      </c>
    </row>
    <row r="62" spans="1:5" x14ac:dyDescent="0.25">
      <c r="A62" s="98">
        <f t="shared" si="0"/>
        <v>45961</v>
      </c>
      <c r="B62" s="188">
        <f t="shared" si="4"/>
        <v>-0.6399999999999999</v>
      </c>
      <c r="C62" s="188">
        <f t="shared" si="4"/>
        <v>-0.13</v>
      </c>
      <c r="D62" s="188">
        <f t="shared" si="4"/>
        <v>-1.25</v>
      </c>
      <c r="E62" s="189">
        <f t="shared" si="4"/>
        <v>-0.08</v>
      </c>
    </row>
    <row r="63" spans="1:5" x14ac:dyDescent="0.25">
      <c r="A63" s="106">
        <f t="shared" si="0"/>
        <v>45991</v>
      </c>
      <c r="B63" s="186">
        <f t="shared" si="4"/>
        <v>-0.6399999999999999</v>
      </c>
      <c r="C63" s="186">
        <f t="shared" si="4"/>
        <v>-0.13</v>
      </c>
      <c r="D63" s="186">
        <f t="shared" si="4"/>
        <v>-1.25</v>
      </c>
      <c r="E63" s="187">
        <f t="shared" si="4"/>
        <v>-0.08</v>
      </c>
    </row>
    <row r="64" spans="1:5" x14ac:dyDescent="0.25">
      <c r="A64" s="98">
        <f t="shared" si="0"/>
        <v>46022</v>
      </c>
      <c r="B64" s="188">
        <f t="shared" si="4"/>
        <v>-0.6399999999999999</v>
      </c>
      <c r="C64" s="188">
        <f t="shared" si="4"/>
        <v>-0.13</v>
      </c>
      <c r="D64" s="188">
        <f t="shared" si="4"/>
        <v>-1.25</v>
      </c>
      <c r="E64" s="189">
        <f t="shared" si="4"/>
        <v>-0.08</v>
      </c>
    </row>
    <row r="65" spans="1:5" x14ac:dyDescent="0.25">
      <c r="A65" s="106">
        <f t="shared" si="0"/>
        <v>46053</v>
      </c>
      <c r="B65" s="186">
        <f t="shared" si="4"/>
        <v>-0.6399999999999999</v>
      </c>
      <c r="C65" s="186">
        <f t="shared" si="4"/>
        <v>-0.13</v>
      </c>
      <c r="D65" s="186">
        <f t="shared" si="4"/>
        <v>-1.25</v>
      </c>
      <c r="E65" s="187">
        <f t="shared" si="4"/>
        <v>-0.08</v>
      </c>
    </row>
    <row r="66" spans="1:5" x14ac:dyDescent="0.25">
      <c r="A66" s="98">
        <f t="shared" si="0"/>
        <v>46081</v>
      </c>
      <c r="B66" s="188">
        <f t="shared" si="4"/>
        <v>-0.6399999999999999</v>
      </c>
      <c r="C66" s="188">
        <f t="shared" si="4"/>
        <v>-0.13</v>
      </c>
      <c r="D66" s="188">
        <f t="shared" si="4"/>
        <v>-1.25</v>
      </c>
      <c r="E66" s="189">
        <f t="shared" si="4"/>
        <v>-0.08</v>
      </c>
    </row>
    <row r="67" spans="1:5" x14ac:dyDescent="0.25">
      <c r="A67" s="106">
        <f t="shared" ref="A67:A130" si="5">+EOMONTH(A66,1)</f>
        <v>46112</v>
      </c>
      <c r="B67" s="186">
        <f t="shared" ref="B67:E82" si="6">+B66</f>
        <v>-0.6399999999999999</v>
      </c>
      <c r="C67" s="186">
        <f t="shared" si="6"/>
        <v>-0.13</v>
      </c>
      <c r="D67" s="186">
        <f t="shared" si="6"/>
        <v>-1.25</v>
      </c>
      <c r="E67" s="187">
        <f t="shared" si="6"/>
        <v>-0.08</v>
      </c>
    </row>
    <row r="68" spans="1:5" x14ac:dyDescent="0.25">
      <c r="A68" s="98">
        <f t="shared" si="5"/>
        <v>46142</v>
      </c>
      <c r="B68" s="188">
        <f t="shared" si="6"/>
        <v>-0.6399999999999999</v>
      </c>
      <c r="C68" s="188">
        <f t="shared" si="6"/>
        <v>-0.13</v>
      </c>
      <c r="D68" s="188">
        <f t="shared" si="6"/>
        <v>-1.25</v>
      </c>
      <c r="E68" s="189">
        <f t="shared" si="6"/>
        <v>-0.08</v>
      </c>
    </row>
    <row r="69" spans="1:5" x14ac:dyDescent="0.25">
      <c r="A69" s="106">
        <f t="shared" si="5"/>
        <v>46173</v>
      </c>
      <c r="B69" s="186">
        <f t="shared" si="6"/>
        <v>-0.6399999999999999</v>
      </c>
      <c r="C69" s="186">
        <f t="shared" si="6"/>
        <v>-0.13</v>
      </c>
      <c r="D69" s="186">
        <f t="shared" si="6"/>
        <v>-1.25</v>
      </c>
      <c r="E69" s="187">
        <f t="shared" si="6"/>
        <v>-0.08</v>
      </c>
    </row>
    <row r="70" spans="1:5" x14ac:dyDescent="0.25">
      <c r="A70" s="98">
        <f t="shared" si="5"/>
        <v>46203</v>
      </c>
      <c r="B70" s="188">
        <f t="shared" si="6"/>
        <v>-0.6399999999999999</v>
      </c>
      <c r="C70" s="188">
        <f t="shared" si="6"/>
        <v>-0.13</v>
      </c>
      <c r="D70" s="188">
        <f t="shared" si="6"/>
        <v>-1.25</v>
      </c>
      <c r="E70" s="189">
        <f t="shared" si="6"/>
        <v>-0.08</v>
      </c>
    </row>
    <row r="71" spans="1:5" x14ac:dyDescent="0.25">
      <c r="A71" s="106">
        <f t="shared" si="5"/>
        <v>46234</v>
      </c>
      <c r="B71" s="186">
        <f t="shared" si="6"/>
        <v>-0.6399999999999999</v>
      </c>
      <c r="C71" s="186">
        <f t="shared" si="6"/>
        <v>-0.13</v>
      </c>
      <c r="D71" s="186">
        <f t="shared" si="6"/>
        <v>-1.25</v>
      </c>
      <c r="E71" s="187">
        <f t="shared" si="6"/>
        <v>-0.08</v>
      </c>
    </row>
    <row r="72" spans="1:5" x14ac:dyDescent="0.25">
      <c r="A72" s="98">
        <f t="shared" si="5"/>
        <v>46265</v>
      </c>
      <c r="B72" s="188">
        <f t="shared" si="6"/>
        <v>-0.6399999999999999</v>
      </c>
      <c r="C72" s="188">
        <f t="shared" si="6"/>
        <v>-0.13</v>
      </c>
      <c r="D72" s="188">
        <f t="shared" si="6"/>
        <v>-1.25</v>
      </c>
      <c r="E72" s="189">
        <f t="shared" si="6"/>
        <v>-0.08</v>
      </c>
    </row>
    <row r="73" spans="1:5" x14ac:dyDescent="0.25">
      <c r="A73" s="106">
        <f t="shared" si="5"/>
        <v>46295</v>
      </c>
      <c r="B73" s="186">
        <f t="shared" si="6"/>
        <v>-0.6399999999999999</v>
      </c>
      <c r="C73" s="186">
        <f t="shared" si="6"/>
        <v>-0.13</v>
      </c>
      <c r="D73" s="186">
        <f t="shared" si="6"/>
        <v>-1.25</v>
      </c>
      <c r="E73" s="187">
        <f t="shared" si="6"/>
        <v>-0.08</v>
      </c>
    </row>
    <row r="74" spans="1:5" x14ac:dyDescent="0.25">
      <c r="A74" s="98">
        <f t="shared" si="5"/>
        <v>46326</v>
      </c>
      <c r="B74" s="188">
        <f t="shared" si="6"/>
        <v>-0.6399999999999999</v>
      </c>
      <c r="C74" s="188">
        <f t="shared" si="6"/>
        <v>-0.13</v>
      </c>
      <c r="D74" s="188">
        <f t="shared" si="6"/>
        <v>-1.25</v>
      </c>
      <c r="E74" s="189">
        <f t="shared" si="6"/>
        <v>-0.08</v>
      </c>
    </row>
    <row r="75" spans="1:5" x14ac:dyDescent="0.25">
      <c r="A75" s="106">
        <f t="shared" si="5"/>
        <v>46356</v>
      </c>
      <c r="B75" s="186">
        <f t="shared" si="6"/>
        <v>-0.6399999999999999</v>
      </c>
      <c r="C75" s="186">
        <f t="shared" si="6"/>
        <v>-0.13</v>
      </c>
      <c r="D75" s="186">
        <f t="shared" si="6"/>
        <v>-1.25</v>
      </c>
      <c r="E75" s="187">
        <f t="shared" si="6"/>
        <v>-0.08</v>
      </c>
    </row>
    <row r="76" spans="1:5" x14ac:dyDescent="0.25">
      <c r="A76" s="98">
        <f t="shared" si="5"/>
        <v>46387</v>
      </c>
      <c r="B76" s="188">
        <f t="shared" si="6"/>
        <v>-0.6399999999999999</v>
      </c>
      <c r="C76" s="188">
        <f t="shared" si="6"/>
        <v>-0.13</v>
      </c>
      <c r="D76" s="188">
        <f t="shared" si="6"/>
        <v>-1.25</v>
      </c>
      <c r="E76" s="189">
        <f t="shared" si="6"/>
        <v>-0.08</v>
      </c>
    </row>
    <row r="77" spans="1:5" x14ac:dyDescent="0.25">
      <c r="A77" s="106">
        <f t="shared" si="5"/>
        <v>46418</v>
      </c>
      <c r="B77" s="186">
        <f t="shared" si="6"/>
        <v>-0.6399999999999999</v>
      </c>
      <c r="C77" s="186">
        <f t="shared" si="6"/>
        <v>-0.13</v>
      </c>
      <c r="D77" s="186">
        <f t="shared" si="6"/>
        <v>-1.25</v>
      </c>
      <c r="E77" s="187">
        <f t="shared" si="6"/>
        <v>-0.08</v>
      </c>
    </row>
    <row r="78" spans="1:5" x14ac:dyDescent="0.25">
      <c r="A78" s="98">
        <f t="shared" si="5"/>
        <v>46446</v>
      </c>
      <c r="B78" s="188">
        <f t="shared" si="6"/>
        <v>-0.6399999999999999</v>
      </c>
      <c r="C78" s="188">
        <f t="shared" si="6"/>
        <v>-0.13</v>
      </c>
      <c r="D78" s="188">
        <f t="shared" si="6"/>
        <v>-1.25</v>
      </c>
      <c r="E78" s="189">
        <f t="shared" si="6"/>
        <v>-0.08</v>
      </c>
    </row>
    <row r="79" spans="1:5" x14ac:dyDescent="0.25">
      <c r="A79" s="106">
        <f t="shared" si="5"/>
        <v>46477</v>
      </c>
      <c r="B79" s="186">
        <f t="shared" si="6"/>
        <v>-0.6399999999999999</v>
      </c>
      <c r="C79" s="186">
        <f t="shared" si="6"/>
        <v>-0.13</v>
      </c>
      <c r="D79" s="186">
        <f t="shared" si="6"/>
        <v>-1.25</v>
      </c>
      <c r="E79" s="187">
        <f t="shared" si="6"/>
        <v>-0.08</v>
      </c>
    </row>
    <row r="80" spans="1:5" x14ac:dyDescent="0.25">
      <c r="A80" s="98">
        <f t="shared" si="5"/>
        <v>46507</v>
      </c>
      <c r="B80" s="188">
        <f t="shared" si="6"/>
        <v>-0.6399999999999999</v>
      </c>
      <c r="C80" s="188">
        <f t="shared" si="6"/>
        <v>-0.13</v>
      </c>
      <c r="D80" s="188">
        <f t="shared" si="6"/>
        <v>-1.25</v>
      </c>
      <c r="E80" s="189">
        <f t="shared" si="6"/>
        <v>-0.08</v>
      </c>
    </row>
    <row r="81" spans="1:5" x14ac:dyDescent="0.25">
      <c r="A81" s="106">
        <f t="shared" si="5"/>
        <v>46538</v>
      </c>
      <c r="B81" s="186">
        <f t="shared" si="6"/>
        <v>-0.6399999999999999</v>
      </c>
      <c r="C81" s="186">
        <f t="shared" si="6"/>
        <v>-0.13</v>
      </c>
      <c r="D81" s="186">
        <f t="shared" si="6"/>
        <v>-1.25</v>
      </c>
      <c r="E81" s="187">
        <f t="shared" si="6"/>
        <v>-0.08</v>
      </c>
    </row>
    <row r="82" spans="1:5" x14ac:dyDescent="0.25">
      <c r="A82" s="98">
        <f t="shared" si="5"/>
        <v>46568</v>
      </c>
      <c r="B82" s="188">
        <f t="shared" si="6"/>
        <v>-0.6399999999999999</v>
      </c>
      <c r="C82" s="188">
        <f t="shared" si="6"/>
        <v>-0.13</v>
      </c>
      <c r="D82" s="188">
        <f t="shared" si="6"/>
        <v>-1.25</v>
      </c>
      <c r="E82" s="189">
        <f t="shared" si="6"/>
        <v>-0.08</v>
      </c>
    </row>
    <row r="83" spans="1:5" x14ac:dyDescent="0.25">
      <c r="A83" s="106">
        <f t="shared" si="5"/>
        <v>46599</v>
      </c>
      <c r="B83" s="186">
        <f t="shared" ref="B83:E98" si="7">+B82</f>
        <v>-0.6399999999999999</v>
      </c>
      <c r="C83" s="186">
        <f t="shared" si="7"/>
        <v>-0.13</v>
      </c>
      <c r="D83" s="186">
        <f t="shared" si="7"/>
        <v>-1.25</v>
      </c>
      <c r="E83" s="187">
        <f t="shared" si="7"/>
        <v>-0.08</v>
      </c>
    </row>
    <row r="84" spans="1:5" x14ac:dyDescent="0.25">
      <c r="A84" s="98">
        <f t="shared" si="5"/>
        <v>46630</v>
      </c>
      <c r="B84" s="188">
        <f t="shared" si="7"/>
        <v>-0.6399999999999999</v>
      </c>
      <c r="C84" s="188">
        <f t="shared" si="7"/>
        <v>-0.13</v>
      </c>
      <c r="D84" s="188">
        <f t="shared" si="7"/>
        <v>-1.25</v>
      </c>
      <c r="E84" s="189">
        <f t="shared" si="7"/>
        <v>-0.08</v>
      </c>
    </row>
    <row r="85" spans="1:5" x14ac:dyDescent="0.25">
      <c r="A85" s="106">
        <f t="shared" si="5"/>
        <v>46660</v>
      </c>
      <c r="B85" s="186">
        <f t="shared" si="7"/>
        <v>-0.6399999999999999</v>
      </c>
      <c r="C85" s="186">
        <f t="shared" si="7"/>
        <v>-0.13</v>
      </c>
      <c r="D85" s="186">
        <f t="shared" si="7"/>
        <v>-1.25</v>
      </c>
      <c r="E85" s="187">
        <f t="shared" si="7"/>
        <v>-0.08</v>
      </c>
    </row>
    <row r="86" spans="1:5" x14ac:dyDescent="0.25">
      <c r="A86" s="98">
        <f t="shared" si="5"/>
        <v>46691</v>
      </c>
      <c r="B86" s="188">
        <f t="shared" si="7"/>
        <v>-0.6399999999999999</v>
      </c>
      <c r="C86" s="188">
        <f t="shared" si="7"/>
        <v>-0.13</v>
      </c>
      <c r="D86" s="188">
        <f t="shared" si="7"/>
        <v>-1.25</v>
      </c>
      <c r="E86" s="189">
        <f t="shared" si="7"/>
        <v>-0.08</v>
      </c>
    </row>
    <row r="87" spans="1:5" x14ac:dyDescent="0.25">
      <c r="A87" s="106">
        <f t="shared" si="5"/>
        <v>46721</v>
      </c>
      <c r="B87" s="186">
        <f t="shared" si="7"/>
        <v>-0.6399999999999999</v>
      </c>
      <c r="C87" s="186">
        <f t="shared" si="7"/>
        <v>-0.13</v>
      </c>
      <c r="D87" s="186">
        <f t="shared" si="7"/>
        <v>-1.25</v>
      </c>
      <c r="E87" s="187">
        <f t="shared" si="7"/>
        <v>-0.08</v>
      </c>
    </row>
    <row r="88" spans="1:5" x14ac:dyDescent="0.25">
      <c r="A88" s="98">
        <f t="shared" si="5"/>
        <v>46752</v>
      </c>
      <c r="B88" s="188">
        <f t="shared" si="7"/>
        <v>-0.6399999999999999</v>
      </c>
      <c r="C88" s="188">
        <f t="shared" si="7"/>
        <v>-0.13</v>
      </c>
      <c r="D88" s="188">
        <f t="shared" si="7"/>
        <v>-1.25</v>
      </c>
      <c r="E88" s="189">
        <f t="shared" si="7"/>
        <v>-0.08</v>
      </c>
    </row>
    <row r="89" spans="1:5" x14ac:dyDescent="0.25">
      <c r="A89" s="106">
        <f t="shared" si="5"/>
        <v>46783</v>
      </c>
      <c r="B89" s="186">
        <f t="shared" si="7"/>
        <v>-0.6399999999999999</v>
      </c>
      <c r="C89" s="186">
        <f t="shared" si="7"/>
        <v>-0.13</v>
      </c>
      <c r="D89" s="186">
        <f t="shared" si="7"/>
        <v>-1.25</v>
      </c>
      <c r="E89" s="187">
        <f t="shared" si="7"/>
        <v>-0.08</v>
      </c>
    </row>
    <row r="90" spans="1:5" x14ac:dyDescent="0.25">
      <c r="A90" s="98">
        <f t="shared" si="5"/>
        <v>46812</v>
      </c>
      <c r="B90" s="188">
        <f t="shared" si="7"/>
        <v>-0.6399999999999999</v>
      </c>
      <c r="C90" s="188">
        <f t="shared" si="7"/>
        <v>-0.13</v>
      </c>
      <c r="D90" s="188">
        <f t="shared" si="7"/>
        <v>-1.25</v>
      </c>
      <c r="E90" s="189">
        <f t="shared" si="7"/>
        <v>-0.08</v>
      </c>
    </row>
    <row r="91" spans="1:5" x14ac:dyDescent="0.25">
      <c r="A91" s="106">
        <f t="shared" si="5"/>
        <v>46843</v>
      </c>
      <c r="B91" s="186">
        <f t="shared" si="7"/>
        <v>-0.6399999999999999</v>
      </c>
      <c r="C91" s="186">
        <f t="shared" si="7"/>
        <v>-0.13</v>
      </c>
      <c r="D91" s="186">
        <f t="shared" si="7"/>
        <v>-1.25</v>
      </c>
      <c r="E91" s="187">
        <f t="shared" si="7"/>
        <v>-0.08</v>
      </c>
    </row>
    <row r="92" spans="1:5" x14ac:dyDescent="0.25">
      <c r="A92" s="98">
        <f t="shared" si="5"/>
        <v>46873</v>
      </c>
      <c r="B92" s="188">
        <f t="shared" si="7"/>
        <v>-0.6399999999999999</v>
      </c>
      <c r="C92" s="188">
        <f t="shared" si="7"/>
        <v>-0.13</v>
      </c>
      <c r="D92" s="188">
        <f t="shared" si="7"/>
        <v>-1.25</v>
      </c>
      <c r="E92" s="189">
        <f t="shared" si="7"/>
        <v>-0.08</v>
      </c>
    </row>
    <row r="93" spans="1:5" x14ac:dyDescent="0.25">
      <c r="A93" s="106">
        <f t="shared" si="5"/>
        <v>46904</v>
      </c>
      <c r="B93" s="186">
        <f t="shared" si="7"/>
        <v>-0.6399999999999999</v>
      </c>
      <c r="C93" s="186">
        <f t="shared" si="7"/>
        <v>-0.13</v>
      </c>
      <c r="D93" s="186">
        <f t="shared" si="7"/>
        <v>-1.25</v>
      </c>
      <c r="E93" s="187">
        <f t="shared" si="7"/>
        <v>-0.08</v>
      </c>
    </row>
    <row r="94" spans="1:5" x14ac:dyDescent="0.25">
      <c r="A94" s="98">
        <f t="shared" si="5"/>
        <v>46934</v>
      </c>
      <c r="B94" s="188">
        <f t="shared" si="7"/>
        <v>-0.6399999999999999</v>
      </c>
      <c r="C94" s="188">
        <f t="shared" si="7"/>
        <v>-0.13</v>
      </c>
      <c r="D94" s="188">
        <f t="shared" si="7"/>
        <v>-1.25</v>
      </c>
      <c r="E94" s="189">
        <f t="shared" si="7"/>
        <v>-0.08</v>
      </c>
    </row>
    <row r="95" spans="1:5" x14ac:dyDescent="0.25">
      <c r="A95" s="106">
        <f t="shared" si="5"/>
        <v>46965</v>
      </c>
      <c r="B95" s="186">
        <f t="shared" si="7"/>
        <v>-0.6399999999999999</v>
      </c>
      <c r="C95" s="186">
        <f t="shared" si="7"/>
        <v>-0.13</v>
      </c>
      <c r="D95" s="186">
        <f t="shared" si="7"/>
        <v>-1.25</v>
      </c>
      <c r="E95" s="187">
        <f t="shared" si="7"/>
        <v>-0.08</v>
      </c>
    </row>
    <row r="96" spans="1:5" x14ac:dyDescent="0.25">
      <c r="A96" s="98">
        <f t="shared" si="5"/>
        <v>46996</v>
      </c>
      <c r="B96" s="188">
        <f t="shared" si="7"/>
        <v>-0.6399999999999999</v>
      </c>
      <c r="C96" s="188">
        <f t="shared" si="7"/>
        <v>-0.13</v>
      </c>
      <c r="D96" s="188">
        <f t="shared" si="7"/>
        <v>-1.25</v>
      </c>
      <c r="E96" s="189">
        <f t="shared" si="7"/>
        <v>-0.08</v>
      </c>
    </row>
    <row r="97" spans="1:5" x14ac:dyDescent="0.25">
      <c r="A97" s="106">
        <f t="shared" si="5"/>
        <v>47026</v>
      </c>
      <c r="B97" s="186">
        <f t="shared" si="7"/>
        <v>-0.6399999999999999</v>
      </c>
      <c r="C97" s="186">
        <f t="shared" si="7"/>
        <v>-0.13</v>
      </c>
      <c r="D97" s="186">
        <f t="shared" si="7"/>
        <v>-1.25</v>
      </c>
      <c r="E97" s="187">
        <f t="shared" si="7"/>
        <v>-0.08</v>
      </c>
    </row>
    <row r="98" spans="1:5" x14ac:dyDescent="0.25">
      <c r="A98" s="98">
        <f t="shared" si="5"/>
        <v>47057</v>
      </c>
      <c r="B98" s="188">
        <f t="shared" si="7"/>
        <v>-0.6399999999999999</v>
      </c>
      <c r="C98" s="188">
        <f t="shared" si="7"/>
        <v>-0.13</v>
      </c>
      <c r="D98" s="188">
        <f t="shared" si="7"/>
        <v>-1.25</v>
      </c>
      <c r="E98" s="189">
        <f t="shared" si="7"/>
        <v>-0.08</v>
      </c>
    </row>
    <row r="99" spans="1:5" x14ac:dyDescent="0.25">
      <c r="A99" s="106">
        <f t="shared" si="5"/>
        <v>47087</v>
      </c>
      <c r="B99" s="186">
        <f t="shared" ref="B99:E114" si="8">+B98</f>
        <v>-0.6399999999999999</v>
      </c>
      <c r="C99" s="186">
        <f t="shared" si="8"/>
        <v>-0.13</v>
      </c>
      <c r="D99" s="186">
        <f t="shared" si="8"/>
        <v>-1.25</v>
      </c>
      <c r="E99" s="187">
        <f t="shared" si="8"/>
        <v>-0.08</v>
      </c>
    </row>
    <row r="100" spans="1:5" x14ac:dyDescent="0.25">
      <c r="A100" s="98">
        <f t="shared" si="5"/>
        <v>47118</v>
      </c>
      <c r="B100" s="188">
        <f t="shared" si="8"/>
        <v>-0.6399999999999999</v>
      </c>
      <c r="C100" s="188">
        <f t="shared" si="8"/>
        <v>-0.13</v>
      </c>
      <c r="D100" s="188">
        <f t="shared" si="8"/>
        <v>-1.25</v>
      </c>
      <c r="E100" s="189">
        <f t="shared" si="8"/>
        <v>-0.08</v>
      </c>
    </row>
    <row r="101" spans="1:5" x14ac:dyDescent="0.25">
      <c r="A101" s="106">
        <f t="shared" si="5"/>
        <v>47149</v>
      </c>
      <c r="B101" s="186">
        <f t="shared" si="8"/>
        <v>-0.6399999999999999</v>
      </c>
      <c r="C101" s="186">
        <f t="shared" si="8"/>
        <v>-0.13</v>
      </c>
      <c r="D101" s="186">
        <f t="shared" si="8"/>
        <v>-1.25</v>
      </c>
      <c r="E101" s="187">
        <f t="shared" si="8"/>
        <v>-0.08</v>
      </c>
    </row>
    <row r="102" spans="1:5" x14ac:dyDescent="0.25">
      <c r="A102" s="98">
        <f t="shared" si="5"/>
        <v>47177</v>
      </c>
      <c r="B102" s="188">
        <f t="shared" si="8"/>
        <v>-0.6399999999999999</v>
      </c>
      <c r="C102" s="188">
        <f t="shared" si="8"/>
        <v>-0.13</v>
      </c>
      <c r="D102" s="188">
        <f t="shared" si="8"/>
        <v>-1.25</v>
      </c>
      <c r="E102" s="189">
        <f t="shared" si="8"/>
        <v>-0.08</v>
      </c>
    </row>
    <row r="103" spans="1:5" x14ac:dyDescent="0.25">
      <c r="A103" s="106">
        <f t="shared" si="5"/>
        <v>47208</v>
      </c>
      <c r="B103" s="186">
        <f t="shared" si="8"/>
        <v>-0.6399999999999999</v>
      </c>
      <c r="C103" s="186">
        <f t="shared" si="8"/>
        <v>-0.13</v>
      </c>
      <c r="D103" s="186">
        <f t="shared" si="8"/>
        <v>-1.25</v>
      </c>
      <c r="E103" s="187">
        <f t="shared" si="8"/>
        <v>-0.08</v>
      </c>
    </row>
    <row r="104" spans="1:5" x14ac:dyDescent="0.25">
      <c r="A104" s="98">
        <f t="shared" si="5"/>
        <v>47238</v>
      </c>
      <c r="B104" s="188">
        <f t="shared" si="8"/>
        <v>-0.6399999999999999</v>
      </c>
      <c r="C104" s="188">
        <f t="shared" si="8"/>
        <v>-0.13</v>
      </c>
      <c r="D104" s="188">
        <f t="shared" si="8"/>
        <v>-1.25</v>
      </c>
      <c r="E104" s="189">
        <f t="shared" si="8"/>
        <v>-0.08</v>
      </c>
    </row>
    <row r="105" spans="1:5" x14ac:dyDescent="0.25">
      <c r="A105" s="106">
        <f t="shared" si="5"/>
        <v>47269</v>
      </c>
      <c r="B105" s="186">
        <f t="shared" si="8"/>
        <v>-0.6399999999999999</v>
      </c>
      <c r="C105" s="186">
        <f t="shared" si="8"/>
        <v>-0.13</v>
      </c>
      <c r="D105" s="186">
        <f t="shared" si="8"/>
        <v>-1.25</v>
      </c>
      <c r="E105" s="187">
        <f t="shared" si="8"/>
        <v>-0.08</v>
      </c>
    </row>
    <row r="106" spans="1:5" x14ac:dyDescent="0.25">
      <c r="A106" s="98">
        <f t="shared" si="5"/>
        <v>47299</v>
      </c>
      <c r="B106" s="188">
        <f t="shared" si="8"/>
        <v>-0.6399999999999999</v>
      </c>
      <c r="C106" s="188">
        <f t="shared" si="8"/>
        <v>-0.13</v>
      </c>
      <c r="D106" s="188">
        <f t="shared" si="8"/>
        <v>-1.25</v>
      </c>
      <c r="E106" s="189">
        <f t="shared" si="8"/>
        <v>-0.08</v>
      </c>
    </row>
    <row r="107" spans="1:5" x14ac:dyDescent="0.25">
      <c r="A107" s="106">
        <f t="shared" si="5"/>
        <v>47330</v>
      </c>
      <c r="B107" s="186">
        <f t="shared" si="8"/>
        <v>-0.6399999999999999</v>
      </c>
      <c r="C107" s="186">
        <f t="shared" si="8"/>
        <v>-0.13</v>
      </c>
      <c r="D107" s="186">
        <f t="shared" si="8"/>
        <v>-1.25</v>
      </c>
      <c r="E107" s="187">
        <f t="shared" si="8"/>
        <v>-0.08</v>
      </c>
    </row>
    <row r="108" spans="1:5" x14ac:dyDescent="0.25">
      <c r="A108" s="98">
        <f t="shared" si="5"/>
        <v>47361</v>
      </c>
      <c r="B108" s="188">
        <f t="shared" si="8"/>
        <v>-0.6399999999999999</v>
      </c>
      <c r="C108" s="188">
        <f t="shared" si="8"/>
        <v>-0.13</v>
      </c>
      <c r="D108" s="188">
        <f t="shared" si="8"/>
        <v>-1.25</v>
      </c>
      <c r="E108" s="189">
        <f t="shared" si="8"/>
        <v>-0.08</v>
      </c>
    </row>
    <row r="109" spans="1:5" x14ac:dyDescent="0.25">
      <c r="A109" s="106">
        <f t="shared" si="5"/>
        <v>47391</v>
      </c>
      <c r="B109" s="186">
        <f t="shared" si="8"/>
        <v>-0.6399999999999999</v>
      </c>
      <c r="C109" s="186">
        <f t="shared" si="8"/>
        <v>-0.13</v>
      </c>
      <c r="D109" s="186">
        <f t="shared" si="8"/>
        <v>-1.25</v>
      </c>
      <c r="E109" s="187">
        <f t="shared" si="8"/>
        <v>-0.08</v>
      </c>
    </row>
    <row r="110" spans="1:5" x14ac:dyDescent="0.25">
      <c r="A110" s="98">
        <f t="shared" si="5"/>
        <v>47422</v>
      </c>
      <c r="B110" s="188">
        <f t="shared" si="8"/>
        <v>-0.6399999999999999</v>
      </c>
      <c r="C110" s="188">
        <f t="shared" si="8"/>
        <v>-0.13</v>
      </c>
      <c r="D110" s="188">
        <f t="shared" si="8"/>
        <v>-1.25</v>
      </c>
      <c r="E110" s="189">
        <f t="shared" si="8"/>
        <v>-0.08</v>
      </c>
    </row>
    <row r="111" spans="1:5" x14ac:dyDescent="0.25">
      <c r="A111" s="106">
        <f t="shared" si="5"/>
        <v>47452</v>
      </c>
      <c r="B111" s="186">
        <f t="shared" si="8"/>
        <v>-0.6399999999999999</v>
      </c>
      <c r="C111" s="186">
        <f t="shared" si="8"/>
        <v>-0.13</v>
      </c>
      <c r="D111" s="186">
        <f t="shared" si="8"/>
        <v>-1.25</v>
      </c>
      <c r="E111" s="187">
        <f t="shared" si="8"/>
        <v>-0.08</v>
      </c>
    </row>
    <row r="112" spans="1:5" x14ac:dyDescent="0.25">
      <c r="A112" s="98">
        <f t="shared" si="5"/>
        <v>47483</v>
      </c>
      <c r="B112" s="188">
        <f t="shared" si="8"/>
        <v>-0.6399999999999999</v>
      </c>
      <c r="C112" s="188">
        <f t="shared" si="8"/>
        <v>-0.13</v>
      </c>
      <c r="D112" s="188">
        <f t="shared" si="8"/>
        <v>-1.25</v>
      </c>
      <c r="E112" s="189">
        <f t="shared" si="8"/>
        <v>-0.08</v>
      </c>
    </row>
    <row r="113" spans="1:5" x14ac:dyDescent="0.25">
      <c r="A113" s="106">
        <f t="shared" si="5"/>
        <v>47514</v>
      </c>
      <c r="B113" s="186">
        <f t="shared" si="8"/>
        <v>-0.6399999999999999</v>
      </c>
      <c r="C113" s="186">
        <f t="shared" si="8"/>
        <v>-0.13</v>
      </c>
      <c r="D113" s="186">
        <f t="shared" si="8"/>
        <v>-1.25</v>
      </c>
      <c r="E113" s="187">
        <f t="shared" si="8"/>
        <v>-0.08</v>
      </c>
    </row>
    <row r="114" spans="1:5" x14ac:dyDescent="0.25">
      <c r="A114" s="98">
        <f t="shared" si="5"/>
        <v>47542</v>
      </c>
      <c r="B114" s="188">
        <f t="shared" si="8"/>
        <v>-0.6399999999999999</v>
      </c>
      <c r="C114" s="188">
        <f t="shared" si="8"/>
        <v>-0.13</v>
      </c>
      <c r="D114" s="188">
        <f t="shared" si="8"/>
        <v>-1.25</v>
      </c>
      <c r="E114" s="189">
        <f t="shared" si="8"/>
        <v>-0.08</v>
      </c>
    </row>
    <row r="115" spans="1:5" x14ac:dyDescent="0.25">
      <c r="A115" s="106">
        <f t="shared" si="5"/>
        <v>47573</v>
      </c>
      <c r="B115" s="186">
        <f t="shared" ref="B115:E130" si="9">+B114</f>
        <v>-0.6399999999999999</v>
      </c>
      <c r="C115" s="186">
        <f t="shared" si="9"/>
        <v>-0.13</v>
      </c>
      <c r="D115" s="186">
        <f t="shared" si="9"/>
        <v>-1.25</v>
      </c>
      <c r="E115" s="187">
        <f t="shared" si="9"/>
        <v>-0.08</v>
      </c>
    </row>
    <row r="116" spans="1:5" x14ac:dyDescent="0.25">
      <c r="A116" s="98">
        <f t="shared" si="5"/>
        <v>47603</v>
      </c>
      <c r="B116" s="188">
        <f t="shared" si="9"/>
        <v>-0.6399999999999999</v>
      </c>
      <c r="C116" s="188">
        <f t="shared" si="9"/>
        <v>-0.13</v>
      </c>
      <c r="D116" s="188">
        <f t="shared" si="9"/>
        <v>-1.25</v>
      </c>
      <c r="E116" s="189">
        <f t="shared" si="9"/>
        <v>-0.08</v>
      </c>
    </row>
    <row r="117" spans="1:5" x14ac:dyDescent="0.25">
      <c r="A117" s="106">
        <f t="shared" si="5"/>
        <v>47634</v>
      </c>
      <c r="B117" s="186">
        <f t="shared" si="9"/>
        <v>-0.6399999999999999</v>
      </c>
      <c r="C117" s="186">
        <f t="shared" si="9"/>
        <v>-0.13</v>
      </c>
      <c r="D117" s="186">
        <f t="shared" si="9"/>
        <v>-1.25</v>
      </c>
      <c r="E117" s="187">
        <f t="shared" si="9"/>
        <v>-0.08</v>
      </c>
    </row>
    <row r="118" spans="1:5" x14ac:dyDescent="0.25">
      <c r="A118" s="98">
        <f t="shared" si="5"/>
        <v>47664</v>
      </c>
      <c r="B118" s="188">
        <f t="shared" si="9"/>
        <v>-0.6399999999999999</v>
      </c>
      <c r="C118" s="188">
        <f t="shared" si="9"/>
        <v>-0.13</v>
      </c>
      <c r="D118" s="188">
        <f t="shared" si="9"/>
        <v>-1.25</v>
      </c>
      <c r="E118" s="189">
        <f t="shared" si="9"/>
        <v>-0.08</v>
      </c>
    </row>
    <row r="119" spans="1:5" x14ac:dyDescent="0.25">
      <c r="A119" s="106">
        <f t="shared" si="5"/>
        <v>47695</v>
      </c>
      <c r="B119" s="186">
        <f t="shared" si="9"/>
        <v>-0.6399999999999999</v>
      </c>
      <c r="C119" s="186">
        <f t="shared" si="9"/>
        <v>-0.13</v>
      </c>
      <c r="D119" s="186">
        <f t="shared" si="9"/>
        <v>-1.25</v>
      </c>
      <c r="E119" s="187">
        <f t="shared" si="9"/>
        <v>-0.08</v>
      </c>
    </row>
    <row r="120" spans="1:5" x14ac:dyDescent="0.25">
      <c r="A120" s="98">
        <f t="shared" si="5"/>
        <v>47726</v>
      </c>
      <c r="B120" s="188">
        <f t="shared" si="9"/>
        <v>-0.6399999999999999</v>
      </c>
      <c r="C120" s="188">
        <f t="shared" si="9"/>
        <v>-0.13</v>
      </c>
      <c r="D120" s="188">
        <f t="shared" si="9"/>
        <v>-1.25</v>
      </c>
      <c r="E120" s="189">
        <f t="shared" si="9"/>
        <v>-0.08</v>
      </c>
    </row>
    <row r="121" spans="1:5" x14ac:dyDescent="0.25">
      <c r="A121" s="106">
        <f t="shared" si="5"/>
        <v>47756</v>
      </c>
      <c r="B121" s="186">
        <f t="shared" si="9"/>
        <v>-0.6399999999999999</v>
      </c>
      <c r="C121" s="186">
        <f t="shared" si="9"/>
        <v>-0.13</v>
      </c>
      <c r="D121" s="186">
        <f t="shared" si="9"/>
        <v>-1.25</v>
      </c>
      <c r="E121" s="187">
        <f t="shared" si="9"/>
        <v>-0.08</v>
      </c>
    </row>
    <row r="122" spans="1:5" x14ac:dyDescent="0.25">
      <c r="A122" s="98">
        <f t="shared" si="5"/>
        <v>47787</v>
      </c>
      <c r="B122" s="188">
        <f t="shared" si="9"/>
        <v>-0.6399999999999999</v>
      </c>
      <c r="C122" s="188">
        <f t="shared" si="9"/>
        <v>-0.13</v>
      </c>
      <c r="D122" s="188">
        <f t="shared" si="9"/>
        <v>-1.25</v>
      </c>
      <c r="E122" s="189">
        <f t="shared" si="9"/>
        <v>-0.08</v>
      </c>
    </row>
    <row r="123" spans="1:5" x14ac:dyDescent="0.25">
      <c r="A123" s="106">
        <f t="shared" si="5"/>
        <v>47817</v>
      </c>
      <c r="B123" s="186">
        <f t="shared" si="9"/>
        <v>-0.6399999999999999</v>
      </c>
      <c r="C123" s="186">
        <f t="shared" si="9"/>
        <v>-0.13</v>
      </c>
      <c r="D123" s="186">
        <f t="shared" si="9"/>
        <v>-1.25</v>
      </c>
      <c r="E123" s="187">
        <f t="shared" si="9"/>
        <v>-0.08</v>
      </c>
    </row>
    <row r="124" spans="1:5" x14ac:dyDescent="0.25">
      <c r="A124" s="98">
        <f t="shared" si="5"/>
        <v>47848</v>
      </c>
      <c r="B124" s="188">
        <f t="shared" si="9"/>
        <v>-0.6399999999999999</v>
      </c>
      <c r="C124" s="188">
        <f t="shared" si="9"/>
        <v>-0.13</v>
      </c>
      <c r="D124" s="188">
        <f t="shared" si="9"/>
        <v>-1.25</v>
      </c>
      <c r="E124" s="189">
        <f t="shared" si="9"/>
        <v>-0.08</v>
      </c>
    </row>
    <row r="125" spans="1:5" x14ac:dyDescent="0.25">
      <c r="A125" s="106">
        <f t="shared" si="5"/>
        <v>47879</v>
      </c>
      <c r="B125" s="186">
        <f t="shared" si="9"/>
        <v>-0.6399999999999999</v>
      </c>
      <c r="C125" s="186">
        <f t="shared" si="9"/>
        <v>-0.13</v>
      </c>
      <c r="D125" s="186">
        <f t="shared" si="9"/>
        <v>-1.25</v>
      </c>
      <c r="E125" s="187">
        <f t="shared" si="9"/>
        <v>-0.08</v>
      </c>
    </row>
    <row r="126" spans="1:5" x14ac:dyDescent="0.25">
      <c r="A126" s="98">
        <f t="shared" si="5"/>
        <v>47907</v>
      </c>
      <c r="B126" s="188">
        <f t="shared" si="9"/>
        <v>-0.6399999999999999</v>
      </c>
      <c r="C126" s="188">
        <f t="shared" si="9"/>
        <v>-0.13</v>
      </c>
      <c r="D126" s="188">
        <f t="shared" si="9"/>
        <v>-1.25</v>
      </c>
      <c r="E126" s="189">
        <f t="shared" si="9"/>
        <v>-0.08</v>
      </c>
    </row>
    <row r="127" spans="1:5" x14ac:dyDescent="0.25">
      <c r="A127" s="106">
        <f t="shared" si="5"/>
        <v>47938</v>
      </c>
      <c r="B127" s="186">
        <f t="shared" si="9"/>
        <v>-0.6399999999999999</v>
      </c>
      <c r="C127" s="186">
        <f t="shared" si="9"/>
        <v>-0.13</v>
      </c>
      <c r="D127" s="186">
        <f t="shared" si="9"/>
        <v>-1.25</v>
      </c>
      <c r="E127" s="187">
        <f t="shared" si="9"/>
        <v>-0.08</v>
      </c>
    </row>
    <row r="128" spans="1:5" x14ac:dyDescent="0.25">
      <c r="A128" s="98">
        <f t="shared" si="5"/>
        <v>47968</v>
      </c>
      <c r="B128" s="188">
        <f t="shared" si="9"/>
        <v>-0.6399999999999999</v>
      </c>
      <c r="C128" s="188">
        <f t="shared" si="9"/>
        <v>-0.13</v>
      </c>
      <c r="D128" s="188">
        <f t="shared" si="9"/>
        <v>-1.25</v>
      </c>
      <c r="E128" s="189">
        <f t="shared" si="9"/>
        <v>-0.08</v>
      </c>
    </row>
    <row r="129" spans="1:5" x14ac:dyDescent="0.25">
      <c r="A129" s="106">
        <f t="shared" si="5"/>
        <v>47999</v>
      </c>
      <c r="B129" s="186">
        <f t="shared" si="9"/>
        <v>-0.6399999999999999</v>
      </c>
      <c r="C129" s="186">
        <f t="shared" si="9"/>
        <v>-0.13</v>
      </c>
      <c r="D129" s="186">
        <f t="shared" si="9"/>
        <v>-1.25</v>
      </c>
      <c r="E129" s="187">
        <f t="shared" si="9"/>
        <v>-0.08</v>
      </c>
    </row>
    <row r="130" spans="1:5" x14ac:dyDescent="0.25">
      <c r="A130" s="98">
        <f t="shared" si="5"/>
        <v>48029</v>
      </c>
      <c r="B130" s="188">
        <f t="shared" si="9"/>
        <v>-0.6399999999999999</v>
      </c>
      <c r="C130" s="188">
        <f t="shared" si="9"/>
        <v>-0.13</v>
      </c>
      <c r="D130" s="188">
        <f t="shared" si="9"/>
        <v>-1.25</v>
      </c>
      <c r="E130" s="189">
        <f t="shared" si="9"/>
        <v>-0.08</v>
      </c>
    </row>
    <row r="131" spans="1:5" x14ac:dyDescent="0.25">
      <c r="A131" s="106">
        <f t="shared" ref="A131:A194" si="10">+EOMONTH(A130,1)</f>
        <v>48060</v>
      </c>
      <c r="B131" s="186">
        <f t="shared" ref="B131:E146" si="11">+B130</f>
        <v>-0.6399999999999999</v>
      </c>
      <c r="C131" s="186">
        <f t="shared" si="11"/>
        <v>-0.13</v>
      </c>
      <c r="D131" s="186">
        <f t="shared" si="11"/>
        <v>-1.25</v>
      </c>
      <c r="E131" s="187">
        <f t="shared" si="11"/>
        <v>-0.08</v>
      </c>
    </row>
    <row r="132" spans="1:5" x14ac:dyDescent="0.25">
      <c r="A132" s="98">
        <f t="shared" si="10"/>
        <v>48091</v>
      </c>
      <c r="B132" s="188">
        <f t="shared" si="11"/>
        <v>-0.6399999999999999</v>
      </c>
      <c r="C132" s="188">
        <f t="shared" si="11"/>
        <v>-0.13</v>
      </c>
      <c r="D132" s="188">
        <f t="shared" si="11"/>
        <v>-1.25</v>
      </c>
      <c r="E132" s="189">
        <f t="shared" si="11"/>
        <v>-0.08</v>
      </c>
    </row>
    <row r="133" spans="1:5" x14ac:dyDescent="0.25">
      <c r="A133" s="106">
        <f t="shared" si="10"/>
        <v>48121</v>
      </c>
      <c r="B133" s="186">
        <f t="shared" si="11"/>
        <v>-0.6399999999999999</v>
      </c>
      <c r="C133" s="186">
        <f t="shared" si="11"/>
        <v>-0.13</v>
      </c>
      <c r="D133" s="186">
        <f t="shared" si="11"/>
        <v>-1.25</v>
      </c>
      <c r="E133" s="187">
        <f t="shared" si="11"/>
        <v>-0.08</v>
      </c>
    </row>
    <row r="134" spans="1:5" x14ac:dyDescent="0.25">
      <c r="A134" s="98">
        <f t="shared" si="10"/>
        <v>48152</v>
      </c>
      <c r="B134" s="188">
        <f t="shared" si="11"/>
        <v>-0.6399999999999999</v>
      </c>
      <c r="C134" s="188">
        <f t="shared" si="11"/>
        <v>-0.13</v>
      </c>
      <c r="D134" s="188">
        <f t="shared" si="11"/>
        <v>-1.25</v>
      </c>
      <c r="E134" s="189">
        <f t="shared" si="11"/>
        <v>-0.08</v>
      </c>
    </row>
    <row r="135" spans="1:5" x14ac:dyDescent="0.25">
      <c r="A135" s="106">
        <f t="shared" si="10"/>
        <v>48182</v>
      </c>
      <c r="B135" s="186">
        <f t="shared" si="11"/>
        <v>-0.6399999999999999</v>
      </c>
      <c r="C135" s="186">
        <f t="shared" si="11"/>
        <v>-0.13</v>
      </c>
      <c r="D135" s="186">
        <f t="shared" si="11"/>
        <v>-1.25</v>
      </c>
      <c r="E135" s="187">
        <f t="shared" si="11"/>
        <v>-0.08</v>
      </c>
    </row>
    <row r="136" spans="1:5" x14ac:dyDescent="0.25">
      <c r="A136" s="98">
        <f t="shared" si="10"/>
        <v>48213</v>
      </c>
      <c r="B136" s="188">
        <f t="shared" si="11"/>
        <v>-0.6399999999999999</v>
      </c>
      <c r="C136" s="188">
        <f t="shared" si="11"/>
        <v>-0.13</v>
      </c>
      <c r="D136" s="188">
        <f t="shared" si="11"/>
        <v>-1.25</v>
      </c>
      <c r="E136" s="189">
        <f t="shared" si="11"/>
        <v>-0.08</v>
      </c>
    </row>
    <row r="137" spans="1:5" x14ac:dyDescent="0.25">
      <c r="A137" s="106">
        <f t="shared" si="10"/>
        <v>48244</v>
      </c>
      <c r="B137" s="186">
        <f t="shared" si="11"/>
        <v>-0.6399999999999999</v>
      </c>
      <c r="C137" s="186">
        <f t="shared" si="11"/>
        <v>-0.13</v>
      </c>
      <c r="D137" s="186">
        <f t="shared" si="11"/>
        <v>-1.25</v>
      </c>
      <c r="E137" s="187">
        <f t="shared" si="11"/>
        <v>-0.08</v>
      </c>
    </row>
    <row r="138" spans="1:5" x14ac:dyDescent="0.25">
      <c r="A138" s="98">
        <f t="shared" si="10"/>
        <v>48273</v>
      </c>
      <c r="B138" s="188">
        <f t="shared" si="11"/>
        <v>-0.6399999999999999</v>
      </c>
      <c r="C138" s="188">
        <f t="shared" si="11"/>
        <v>-0.13</v>
      </c>
      <c r="D138" s="188">
        <f t="shared" si="11"/>
        <v>-1.25</v>
      </c>
      <c r="E138" s="189">
        <f t="shared" si="11"/>
        <v>-0.08</v>
      </c>
    </row>
    <row r="139" spans="1:5" x14ac:dyDescent="0.25">
      <c r="A139" s="106">
        <f t="shared" si="10"/>
        <v>48304</v>
      </c>
      <c r="B139" s="186">
        <f t="shared" si="11"/>
        <v>-0.6399999999999999</v>
      </c>
      <c r="C139" s="186">
        <f t="shared" si="11"/>
        <v>-0.13</v>
      </c>
      <c r="D139" s="186">
        <f t="shared" si="11"/>
        <v>-1.25</v>
      </c>
      <c r="E139" s="187">
        <f t="shared" si="11"/>
        <v>-0.08</v>
      </c>
    </row>
    <row r="140" spans="1:5" x14ac:dyDescent="0.25">
      <c r="A140" s="98">
        <f t="shared" si="10"/>
        <v>48334</v>
      </c>
      <c r="B140" s="188">
        <f t="shared" si="11"/>
        <v>-0.6399999999999999</v>
      </c>
      <c r="C140" s="188">
        <f t="shared" si="11"/>
        <v>-0.13</v>
      </c>
      <c r="D140" s="188">
        <f t="shared" si="11"/>
        <v>-1.25</v>
      </c>
      <c r="E140" s="189">
        <f t="shared" si="11"/>
        <v>-0.08</v>
      </c>
    </row>
    <row r="141" spans="1:5" x14ac:dyDescent="0.25">
      <c r="A141" s="106">
        <f t="shared" si="10"/>
        <v>48365</v>
      </c>
      <c r="B141" s="186">
        <f t="shared" si="11"/>
        <v>-0.6399999999999999</v>
      </c>
      <c r="C141" s="186">
        <f t="shared" si="11"/>
        <v>-0.13</v>
      </c>
      <c r="D141" s="186">
        <f t="shared" si="11"/>
        <v>-1.25</v>
      </c>
      <c r="E141" s="187">
        <f t="shared" si="11"/>
        <v>-0.08</v>
      </c>
    </row>
    <row r="142" spans="1:5" x14ac:dyDescent="0.25">
      <c r="A142" s="98">
        <f t="shared" si="10"/>
        <v>48395</v>
      </c>
      <c r="B142" s="188">
        <f t="shared" si="11"/>
        <v>-0.6399999999999999</v>
      </c>
      <c r="C142" s="188">
        <f t="shared" si="11"/>
        <v>-0.13</v>
      </c>
      <c r="D142" s="188">
        <f t="shared" si="11"/>
        <v>-1.25</v>
      </c>
      <c r="E142" s="189">
        <f t="shared" si="11"/>
        <v>-0.08</v>
      </c>
    </row>
    <row r="143" spans="1:5" x14ac:dyDescent="0.25">
      <c r="A143" s="106">
        <f t="shared" si="10"/>
        <v>48426</v>
      </c>
      <c r="B143" s="186">
        <f t="shared" si="11"/>
        <v>-0.6399999999999999</v>
      </c>
      <c r="C143" s="186">
        <f t="shared" si="11"/>
        <v>-0.13</v>
      </c>
      <c r="D143" s="186">
        <f t="shared" si="11"/>
        <v>-1.25</v>
      </c>
      <c r="E143" s="187">
        <f t="shared" si="11"/>
        <v>-0.08</v>
      </c>
    </row>
    <row r="144" spans="1:5" x14ac:dyDescent="0.25">
      <c r="A144" s="98">
        <f t="shared" si="10"/>
        <v>48457</v>
      </c>
      <c r="B144" s="188">
        <f t="shared" si="11"/>
        <v>-0.6399999999999999</v>
      </c>
      <c r="C144" s="188">
        <f t="shared" si="11"/>
        <v>-0.13</v>
      </c>
      <c r="D144" s="188">
        <f t="shared" si="11"/>
        <v>-1.25</v>
      </c>
      <c r="E144" s="189">
        <f t="shared" si="11"/>
        <v>-0.08</v>
      </c>
    </row>
    <row r="145" spans="1:5" x14ac:dyDescent="0.25">
      <c r="A145" s="106">
        <f t="shared" si="10"/>
        <v>48487</v>
      </c>
      <c r="B145" s="186">
        <f t="shared" si="11"/>
        <v>-0.6399999999999999</v>
      </c>
      <c r="C145" s="186">
        <f t="shared" si="11"/>
        <v>-0.13</v>
      </c>
      <c r="D145" s="186">
        <f t="shared" si="11"/>
        <v>-1.25</v>
      </c>
      <c r="E145" s="187">
        <f t="shared" si="11"/>
        <v>-0.08</v>
      </c>
    </row>
    <row r="146" spans="1:5" x14ac:dyDescent="0.25">
      <c r="A146" s="98">
        <f t="shared" si="10"/>
        <v>48518</v>
      </c>
      <c r="B146" s="188">
        <f t="shared" si="11"/>
        <v>-0.6399999999999999</v>
      </c>
      <c r="C146" s="188">
        <f t="shared" si="11"/>
        <v>-0.13</v>
      </c>
      <c r="D146" s="188">
        <f t="shared" si="11"/>
        <v>-1.25</v>
      </c>
      <c r="E146" s="189">
        <f t="shared" si="11"/>
        <v>-0.08</v>
      </c>
    </row>
    <row r="147" spans="1:5" x14ac:dyDescent="0.25">
      <c r="A147" s="106">
        <f t="shared" si="10"/>
        <v>48548</v>
      </c>
      <c r="B147" s="186">
        <f t="shared" ref="B147:E162" si="12">+B146</f>
        <v>-0.6399999999999999</v>
      </c>
      <c r="C147" s="186">
        <f t="shared" si="12"/>
        <v>-0.13</v>
      </c>
      <c r="D147" s="186">
        <f t="shared" si="12"/>
        <v>-1.25</v>
      </c>
      <c r="E147" s="187">
        <f t="shared" si="12"/>
        <v>-0.08</v>
      </c>
    </row>
    <row r="148" spans="1:5" x14ac:dyDescent="0.25">
      <c r="A148" s="98">
        <f t="shared" si="10"/>
        <v>48579</v>
      </c>
      <c r="B148" s="188">
        <f t="shared" si="12"/>
        <v>-0.6399999999999999</v>
      </c>
      <c r="C148" s="188">
        <f t="shared" si="12"/>
        <v>-0.13</v>
      </c>
      <c r="D148" s="188">
        <f t="shared" si="12"/>
        <v>-1.25</v>
      </c>
      <c r="E148" s="189">
        <f t="shared" si="12"/>
        <v>-0.08</v>
      </c>
    </row>
    <row r="149" spans="1:5" x14ac:dyDescent="0.25">
      <c r="A149" s="106">
        <f t="shared" si="10"/>
        <v>48610</v>
      </c>
      <c r="B149" s="186">
        <f t="shared" si="12"/>
        <v>-0.6399999999999999</v>
      </c>
      <c r="C149" s="186">
        <f t="shared" si="12"/>
        <v>-0.13</v>
      </c>
      <c r="D149" s="186">
        <f t="shared" si="12"/>
        <v>-1.25</v>
      </c>
      <c r="E149" s="187">
        <f t="shared" si="12"/>
        <v>-0.08</v>
      </c>
    </row>
    <row r="150" spans="1:5" x14ac:dyDescent="0.25">
      <c r="A150" s="98">
        <f t="shared" si="10"/>
        <v>48638</v>
      </c>
      <c r="B150" s="188">
        <f t="shared" si="12"/>
        <v>-0.6399999999999999</v>
      </c>
      <c r="C150" s="188">
        <f t="shared" si="12"/>
        <v>-0.13</v>
      </c>
      <c r="D150" s="188">
        <f t="shared" si="12"/>
        <v>-1.25</v>
      </c>
      <c r="E150" s="189">
        <f t="shared" si="12"/>
        <v>-0.08</v>
      </c>
    </row>
    <row r="151" spans="1:5" x14ac:dyDescent="0.25">
      <c r="A151" s="106">
        <f t="shared" si="10"/>
        <v>48669</v>
      </c>
      <c r="B151" s="186">
        <f t="shared" si="12"/>
        <v>-0.6399999999999999</v>
      </c>
      <c r="C151" s="186">
        <f t="shared" si="12"/>
        <v>-0.13</v>
      </c>
      <c r="D151" s="186">
        <f t="shared" si="12"/>
        <v>-1.25</v>
      </c>
      <c r="E151" s="187">
        <f t="shared" si="12"/>
        <v>-0.08</v>
      </c>
    </row>
    <row r="152" spans="1:5" x14ac:dyDescent="0.25">
      <c r="A152" s="98">
        <f t="shared" si="10"/>
        <v>48699</v>
      </c>
      <c r="B152" s="188">
        <f t="shared" si="12"/>
        <v>-0.6399999999999999</v>
      </c>
      <c r="C152" s="188">
        <f t="shared" si="12"/>
        <v>-0.13</v>
      </c>
      <c r="D152" s="188">
        <f t="shared" si="12"/>
        <v>-1.25</v>
      </c>
      <c r="E152" s="189">
        <f t="shared" si="12"/>
        <v>-0.08</v>
      </c>
    </row>
    <row r="153" spans="1:5" x14ac:dyDescent="0.25">
      <c r="A153" s="106">
        <f t="shared" si="10"/>
        <v>48730</v>
      </c>
      <c r="B153" s="186">
        <f t="shared" si="12"/>
        <v>-0.6399999999999999</v>
      </c>
      <c r="C153" s="186">
        <f t="shared" si="12"/>
        <v>-0.13</v>
      </c>
      <c r="D153" s="186">
        <f t="shared" si="12"/>
        <v>-1.25</v>
      </c>
      <c r="E153" s="187">
        <f t="shared" si="12"/>
        <v>-0.08</v>
      </c>
    </row>
    <row r="154" spans="1:5" x14ac:dyDescent="0.25">
      <c r="A154" s="98">
        <f t="shared" si="10"/>
        <v>48760</v>
      </c>
      <c r="B154" s="188">
        <f t="shared" si="12"/>
        <v>-0.6399999999999999</v>
      </c>
      <c r="C154" s="188">
        <f t="shared" si="12"/>
        <v>-0.13</v>
      </c>
      <c r="D154" s="188">
        <f t="shared" si="12"/>
        <v>-1.25</v>
      </c>
      <c r="E154" s="189">
        <f t="shared" si="12"/>
        <v>-0.08</v>
      </c>
    </row>
    <row r="155" spans="1:5" x14ac:dyDescent="0.25">
      <c r="A155" s="106">
        <f t="shared" si="10"/>
        <v>48791</v>
      </c>
      <c r="B155" s="186">
        <f t="shared" si="12"/>
        <v>-0.6399999999999999</v>
      </c>
      <c r="C155" s="186">
        <f t="shared" si="12"/>
        <v>-0.13</v>
      </c>
      <c r="D155" s="186">
        <f t="shared" si="12"/>
        <v>-1.25</v>
      </c>
      <c r="E155" s="187">
        <f t="shared" si="12"/>
        <v>-0.08</v>
      </c>
    </row>
    <row r="156" spans="1:5" x14ac:dyDescent="0.25">
      <c r="A156" s="98">
        <f t="shared" si="10"/>
        <v>48822</v>
      </c>
      <c r="B156" s="188">
        <f t="shared" si="12"/>
        <v>-0.6399999999999999</v>
      </c>
      <c r="C156" s="188">
        <f t="shared" si="12"/>
        <v>-0.13</v>
      </c>
      <c r="D156" s="188">
        <f t="shared" si="12"/>
        <v>-1.25</v>
      </c>
      <c r="E156" s="189">
        <f t="shared" si="12"/>
        <v>-0.08</v>
      </c>
    </row>
    <row r="157" spans="1:5" x14ac:dyDescent="0.25">
      <c r="A157" s="106">
        <f t="shared" si="10"/>
        <v>48852</v>
      </c>
      <c r="B157" s="186">
        <f t="shared" si="12"/>
        <v>-0.6399999999999999</v>
      </c>
      <c r="C157" s="186">
        <f t="shared" si="12"/>
        <v>-0.13</v>
      </c>
      <c r="D157" s="186">
        <f t="shared" si="12"/>
        <v>-1.25</v>
      </c>
      <c r="E157" s="187">
        <f t="shared" si="12"/>
        <v>-0.08</v>
      </c>
    </row>
    <row r="158" spans="1:5" x14ac:dyDescent="0.25">
      <c r="A158" s="98">
        <f t="shared" si="10"/>
        <v>48883</v>
      </c>
      <c r="B158" s="188">
        <f t="shared" si="12"/>
        <v>-0.6399999999999999</v>
      </c>
      <c r="C158" s="188">
        <f t="shared" si="12"/>
        <v>-0.13</v>
      </c>
      <c r="D158" s="188">
        <f t="shared" si="12"/>
        <v>-1.25</v>
      </c>
      <c r="E158" s="189">
        <f t="shared" si="12"/>
        <v>-0.08</v>
      </c>
    </row>
    <row r="159" spans="1:5" x14ac:dyDescent="0.25">
      <c r="A159" s="106">
        <f t="shared" si="10"/>
        <v>48913</v>
      </c>
      <c r="B159" s="186">
        <f t="shared" si="12"/>
        <v>-0.6399999999999999</v>
      </c>
      <c r="C159" s="186">
        <f t="shared" si="12"/>
        <v>-0.13</v>
      </c>
      <c r="D159" s="186">
        <f t="shared" si="12"/>
        <v>-1.25</v>
      </c>
      <c r="E159" s="187">
        <f t="shared" si="12"/>
        <v>-0.08</v>
      </c>
    </row>
    <row r="160" spans="1:5" x14ac:dyDescent="0.25">
      <c r="A160" s="98">
        <f t="shared" si="10"/>
        <v>48944</v>
      </c>
      <c r="B160" s="188">
        <f t="shared" si="12"/>
        <v>-0.6399999999999999</v>
      </c>
      <c r="C160" s="188">
        <f t="shared" si="12"/>
        <v>-0.13</v>
      </c>
      <c r="D160" s="188">
        <f t="shared" si="12"/>
        <v>-1.25</v>
      </c>
      <c r="E160" s="189">
        <f t="shared" si="12"/>
        <v>-0.08</v>
      </c>
    </row>
    <row r="161" spans="1:5" x14ac:dyDescent="0.25">
      <c r="A161" s="106">
        <f t="shared" si="10"/>
        <v>48975</v>
      </c>
      <c r="B161" s="186">
        <f t="shared" si="12"/>
        <v>-0.6399999999999999</v>
      </c>
      <c r="C161" s="186">
        <f t="shared" si="12"/>
        <v>-0.13</v>
      </c>
      <c r="D161" s="186">
        <f t="shared" si="12"/>
        <v>-1.25</v>
      </c>
      <c r="E161" s="187">
        <f t="shared" si="12"/>
        <v>-0.08</v>
      </c>
    </row>
    <row r="162" spans="1:5" x14ac:dyDescent="0.25">
      <c r="A162" s="98">
        <f t="shared" si="10"/>
        <v>49003</v>
      </c>
      <c r="B162" s="188">
        <f t="shared" si="12"/>
        <v>-0.6399999999999999</v>
      </c>
      <c r="C162" s="188">
        <f t="shared" si="12"/>
        <v>-0.13</v>
      </c>
      <c r="D162" s="188">
        <f t="shared" si="12"/>
        <v>-1.25</v>
      </c>
      <c r="E162" s="189">
        <f t="shared" si="12"/>
        <v>-0.08</v>
      </c>
    </row>
    <row r="163" spans="1:5" x14ac:dyDescent="0.25">
      <c r="A163" s="106">
        <f t="shared" si="10"/>
        <v>49034</v>
      </c>
      <c r="B163" s="186">
        <f t="shared" ref="B163:E178" si="13">+B162</f>
        <v>-0.6399999999999999</v>
      </c>
      <c r="C163" s="186">
        <f t="shared" si="13"/>
        <v>-0.13</v>
      </c>
      <c r="D163" s="186">
        <f t="shared" si="13"/>
        <v>-1.25</v>
      </c>
      <c r="E163" s="187">
        <f t="shared" si="13"/>
        <v>-0.08</v>
      </c>
    </row>
    <row r="164" spans="1:5" x14ac:dyDescent="0.25">
      <c r="A164" s="98">
        <f t="shared" si="10"/>
        <v>49064</v>
      </c>
      <c r="B164" s="188">
        <f t="shared" si="13"/>
        <v>-0.6399999999999999</v>
      </c>
      <c r="C164" s="188">
        <f t="shared" si="13"/>
        <v>-0.13</v>
      </c>
      <c r="D164" s="188">
        <f t="shared" si="13"/>
        <v>-1.25</v>
      </c>
      <c r="E164" s="189">
        <f t="shared" si="13"/>
        <v>-0.08</v>
      </c>
    </row>
    <row r="165" spans="1:5" x14ac:dyDescent="0.25">
      <c r="A165" s="106">
        <f t="shared" si="10"/>
        <v>49095</v>
      </c>
      <c r="B165" s="186">
        <f t="shared" si="13"/>
        <v>-0.6399999999999999</v>
      </c>
      <c r="C165" s="186">
        <f t="shared" si="13"/>
        <v>-0.13</v>
      </c>
      <c r="D165" s="186">
        <f t="shared" si="13"/>
        <v>-1.25</v>
      </c>
      <c r="E165" s="187">
        <f t="shared" si="13"/>
        <v>-0.08</v>
      </c>
    </row>
    <row r="166" spans="1:5" x14ac:dyDescent="0.25">
      <c r="A166" s="98">
        <f t="shared" si="10"/>
        <v>49125</v>
      </c>
      <c r="B166" s="188">
        <f t="shared" si="13"/>
        <v>-0.6399999999999999</v>
      </c>
      <c r="C166" s="188">
        <f t="shared" si="13"/>
        <v>-0.13</v>
      </c>
      <c r="D166" s="188">
        <f t="shared" si="13"/>
        <v>-1.25</v>
      </c>
      <c r="E166" s="189">
        <f t="shared" si="13"/>
        <v>-0.08</v>
      </c>
    </row>
    <row r="167" spans="1:5" x14ac:dyDescent="0.25">
      <c r="A167" s="106">
        <f t="shared" si="10"/>
        <v>49156</v>
      </c>
      <c r="B167" s="186">
        <f t="shared" si="13"/>
        <v>-0.6399999999999999</v>
      </c>
      <c r="C167" s="186">
        <f t="shared" si="13"/>
        <v>-0.13</v>
      </c>
      <c r="D167" s="186">
        <f t="shared" si="13"/>
        <v>-1.25</v>
      </c>
      <c r="E167" s="187">
        <f t="shared" si="13"/>
        <v>-0.08</v>
      </c>
    </row>
    <row r="168" spans="1:5" x14ac:dyDescent="0.25">
      <c r="A168" s="98">
        <f t="shared" si="10"/>
        <v>49187</v>
      </c>
      <c r="B168" s="188">
        <f t="shared" si="13"/>
        <v>-0.6399999999999999</v>
      </c>
      <c r="C168" s="188">
        <f t="shared" si="13"/>
        <v>-0.13</v>
      </c>
      <c r="D168" s="188">
        <f t="shared" si="13"/>
        <v>-1.25</v>
      </c>
      <c r="E168" s="189">
        <f t="shared" si="13"/>
        <v>-0.08</v>
      </c>
    </row>
    <row r="169" spans="1:5" x14ac:dyDescent="0.25">
      <c r="A169" s="106">
        <f t="shared" si="10"/>
        <v>49217</v>
      </c>
      <c r="B169" s="186">
        <f t="shared" si="13"/>
        <v>-0.6399999999999999</v>
      </c>
      <c r="C169" s="186">
        <f t="shared" si="13"/>
        <v>-0.13</v>
      </c>
      <c r="D169" s="186">
        <f t="shared" si="13"/>
        <v>-1.25</v>
      </c>
      <c r="E169" s="187">
        <f t="shared" si="13"/>
        <v>-0.08</v>
      </c>
    </row>
    <row r="170" spans="1:5" x14ac:dyDescent="0.25">
      <c r="A170" s="98">
        <f t="shared" si="10"/>
        <v>49248</v>
      </c>
      <c r="B170" s="188">
        <f t="shared" si="13"/>
        <v>-0.6399999999999999</v>
      </c>
      <c r="C170" s="188">
        <f t="shared" si="13"/>
        <v>-0.13</v>
      </c>
      <c r="D170" s="188">
        <f t="shared" si="13"/>
        <v>-1.25</v>
      </c>
      <c r="E170" s="189">
        <f t="shared" si="13"/>
        <v>-0.08</v>
      </c>
    </row>
    <row r="171" spans="1:5" x14ac:dyDescent="0.25">
      <c r="A171" s="106">
        <f t="shared" si="10"/>
        <v>49278</v>
      </c>
      <c r="B171" s="186">
        <f t="shared" si="13"/>
        <v>-0.6399999999999999</v>
      </c>
      <c r="C171" s="186">
        <f t="shared" si="13"/>
        <v>-0.13</v>
      </c>
      <c r="D171" s="186">
        <f t="shared" si="13"/>
        <v>-1.25</v>
      </c>
      <c r="E171" s="187">
        <f t="shared" si="13"/>
        <v>-0.08</v>
      </c>
    </row>
    <row r="172" spans="1:5" x14ac:dyDescent="0.25">
      <c r="A172" s="98">
        <f t="shared" si="10"/>
        <v>49309</v>
      </c>
      <c r="B172" s="188">
        <f t="shared" si="13"/>
        <v>-0.6399999999999999</v>
      </c>
      <c r="C172" s="188">
        <f t="shared" si="13"/>
        <v>-0.13</v>
      </c>
      <c r="D172" s="188">
        <f t="shared" si="13"/>
        <v>-1.25</v>
      </c>
      <c r="E172" s="189">
        <f t="shared" si="13"/>
        <v>-0.08</v>
      </c>
    </row>
    <row r="173" spans="1:5" x14ac:dyDescent="0.25">
      <c r="A173" s="106">
        <f t="shared" si="10"/>
        <v>49340</v>
      </c>
      <c r="B173" s="186">
        <f t="shared" si="13"/>
        <v>-0.6399999999999999</v>
      </c>
      <c r="C173" s="186">
        <f t="shared" si="13"/>
        <v>-0.13</v>
      </c>
      <c r="D173" s="186">
        <f t="shared" si="13"/>
        <v>-1.25</v>
      </c>
      <c r="E173" s="187">
        <f t="shared" si="13"/>
        <v>-0.08</v>
      </c>
    </row>
    <row r="174" spans="1:5" x14ac:dyDescent="0.25">
      <c r="A174" s="98">
        <f t="shared" si="10"/>
        <v>49368</v>
      </c>
      <c r="B174" s="188">
        <f t="shared" si="13"/>
        <v>-0.6399999999999999</v>
      </c>
      <c r="C174" s="188">
        <f t="shared" si="13"/>
        <v>-0.13</v>
      </c>
      <c r="D174" s="188">
        <f t="shared" si="13"/>
        <v>-1.25</v>
      </c>
      <c r="E174" s="189">
        <f t="shared" si="13"/>
        <v>-0.08</v>
      </c>
    </row>
    <row r="175" spans="1:5" x14ac:dyDescent="0.25">
      <c r="A175" s="106">
        <f t="shared" si="10"/>
        <v>49399</v>
      </c>
      <c r="B175" s="186">
        <f t="shared" si="13"/>
        <v>-0.6399999999999999</v>
      </c>
      <c r="C175" s="186">
        <f t="shared" si="13"/>
        <v>-0.13</v>
      </c>
      <c r="D175" s="186">
        <f t="shared" si="13"/>
        <v>-1.25</v>
      </c>
      <c r="E175" s="187">
        <f t="shared" si="13"/>
        <v>-0.08</v>
      </c>
    </row>
    <row r="176" spans="1:5" x14ac:dyDescent="0.25">
      <c r="A176" s="98">
        <f t="shared" si="10"/>
        <v>49429</v>
      </c>
      <c r="B176" s="188">
        <f t="shared" si="13"/>
        <v>-0.6399999999999999</v>
      </c>
      <c r="C176" s="188">
        <f t="shared" si="13"/>
        <v>-0.13</v>
      </c>
      <c r="D176" s="188">
        <f t="shared" si="13"/>
        <v>-1.25</v>
      </c>
      <c r="E176" s="189">
        <f t="shared" si="13"/>
        <v>-0.08</v>
      </c>
    </row>
    <row r="177" spans="1:5" x14ac:dyDescent="0.25">
      <c r="A177" s="106">
        <f t="shared" si="10"/>
        <v>49460</v>
      </c>
      <c r="B177" s="186">
        <f t="shared" si="13"/>
        <v>-0.6399999999999999</v>
      </c>
      <c r="C177" s="186">
        <f t="shared" si="13"/>
        <v>-0.13</v>
      </c>
      <c r="D177" s="186">
        <f t="shared" si="13"/>
        <v>-1.25</v>
      </c>
      <c r="E177" s="187">
        <f t="shared" si="13"/>
        <v>-0.08</v>
      </c>
    </row>
    <row r="178" spans="1:5" x14ac:dyDescent="0.25">
      <c r="A178" s="98">
        <f t="shared" si="10"/>
        <v>49490</v>
      </c>
      <c r="B178" s="188">
        <f t="shared" si="13"/>
        <v>-0.6399999999999999</v>
      </c>
      <c r="C178" s="188">
        <f t="shared" si="13"/>
        <v>-0.13</v>
      </c>
      <c r="D178" s="188">
        <f t="shared" si="13"/>
        <v>-1.25</v>
      </c>
      <c r="E178" s="189">
        <f t="shared" si="13"/>
        <v>-0.08</v>
      </c>
    </row>
    <row r="179" spans="1:5" x14ac:dyDescent="0.25">
      <c r="A179" s="106">
        <f t="shared" si="10"/>
        <v>49521</v>
      </c>
      <c r="B179" s="186">
        <f t="shared" ref="B179:E194" si="14">+B178</f>
        <v>-0.6399999999999999</v>
      </c>
      <c r="C179" s="186">
        <f t="shared" si="14"/>
        <v>-0.13</v>
      </c>
      <c r="D179" s="186">
        <f t="shared" si="14"/>
        <v>-1.25</v>
      </c>
      <c r="E179" s="187">
        <f t="shared" si="14"/>
        <v>-0.08</v>
      </c>
    </row>
    <row r="180" spans="1:5" x14ac:dyDescent="0.25">
      <c r="A180" s="98">
        <f t="shared" si="10"/>
        <v>49552</v>
      </c>
      <c r="B180" s="188">
        <f t="shared" si="14"/>
        <v>-0.6399999999999999</v>
      </c>
      <c r="C180" s="188">
        <f t="shared" si="14"/>
        <v>-0.13</v>
      </c>
      <c r="D180" s="188">
        <f t="shared" si="14"/>
        <v>-1.25</v>
      </c>
      <c r="E180" s="189">
        <f t="shared" si="14"/>
        <v>-0.08</v>
      </c>
    </row>
    <row r="181" spans="1:5" x14ac:dyDescent="0.25">
      <c r="A181" s="106">
        <f t="shared" si="10"/>
        <v>49582</v>
      </c>
      <c r="B181" s="186">
        <f t="shared" si="14"/>
        <v>-0.6399999999999999</v>
      </c>
      <c r="C181" s="186">
        <f t="shared" si="14"/>
        <v>-0.13</v>
      </c>
      <c r="D181" s="186">
        <f t="shared" si="14"/>
        <v>-1.25</v>
      </c>
      <c r="E181" s="187">
        <f t="shared" si="14"/>
        <v>-0.08</v>
      </c>
    </row>
    <row r="182" spans="1:5" x14ac:dyDescent="0.25">
      <c r="A182" s="98">
        <f t="shared" si="10"/>
        <v>49613</v>
      </c>
      <c r="B182" s="188">
        <f t="shared" si="14"/>
        <v>-0.6399999999999999</v>
      </c>
      <c r="C182" s="188">
        <f t="shared" si="14"/>
        <v>-0.13</v>
      </c>
      <c r="D182" s="188">
        <f t="shared" si="14"/>
        <v>-1.25</v>
      </c>
      <c r="E182" s="189">
        <f t="shared" si="14"/>
        <v>-0.08</v>
      </c>
    </row>
    <row r="183" spans="1:5" x14ac:dyDescent="0.25">
      <c r="A183" s="106">
        <f t="shared" si="10"/>
        <v>49643</v>
      </c>
      <c r="B183" s="186">
        <f t="shared" si="14"/>
        <v>-0.6399999999999999</v>
      </c>
      <c r="C183" s="186">
        <f t="shared" si="14"/>
        <v>-0.13</v>
      </c>
      <c r="D183" s="186">
        <f t="shared" si="14"/>
        <v>-1.25</v>
      </c>
      <c r="E183" s="187">
        <f t="shared" si="14"/>
        <v>-0.08</v>
      </c>
    </row>
    <row r="184" spans="1:5" x14ac:dyDescent="0.25">
      <c r="A184" s="98">
        <f t="shared" si="10"/>
        <v>49674</v>
      </c>
      <c r="B184" s="188">
        <f t="shared" si="14"/>
        <v>-0.6399999999999999</v>
      </c>
      <c r="C184" s="188">
        <f t="shared" si="14"/>
        <v>-0.13</v>
      </c>
      <c r="D184" s="188">
        <f t="shared" si="14"/>
        <v>-1.25</v>
      </c>
      <c r="E184" s="189">
        <f t="shared" si="14"/>
        <v>-0.08</v>
      </c>
    </row>
    <row r="185" spans="1:5" x14ac:dyDescent="0.25">
      <c r="A185" s="106">
        <f t="shared" si="10"/>
        <v>49705</v>
      </c>
      <c r="B185" s="186">
        <f t="shared" si="14"/>
        <v>-0.6399999999999999</v>
      </c>
      <c r="C185" s="186">
        <f t="shared" si="14"/>
        <v>-0.13</v>
      </c>
      <c r="D185" s="186">
        <f t="shared" si="14"/>
        <v>-1.25</v>
      </c>
      <c r="E185" s="187">
        <f t="shared" si="14"/>
        <v>-0.08</v>
      </c>
    </row>
    <row r="186" spans="1:5" x14ac:dyDescent="0.25">
      <c r="A186" s="98">
        <f t="shared" si="10"/>
        <v>49734</v>
      </c>
      <c r="B186" s="188">
        <f t="shared" si="14"/>
        <v>-0.6399999999999999</v>
      </c>
      <c r="C186" s="188">
        <f t="shared" si="14"/>
        <v>-0.13</v>
      </c>
      <c r="D186" s="188">
        <f t="shared" si="14"/>
        <v>-1.25</v>
      </c>
      <c r="E186" s="189">
        <f t="shared" si="14"/>
        <v>-0.08</v>
      </c>
    </row>
    <row r="187" spans="1:5" x14ac:dyDescent="0.25">
      <c r="A187" s="106">
        <f t="shared" si="10"/>
        <v>49765</v>
      </c>
      <c r="B187" s="186">
        <f t="shared" si="14"/>
        <v>-0.6399999999999999</v>
      </c>
      <c r="C187" s="186">
        <f t="shared" si="14"/>
        <v>-0.13</v>
      </c>
      <c r="D187" s="186">
        <f t="shared" si="14"/>
        <v>-1.25</v>
      </c>
      <c r="E187" s="187">
        <f t="shared" si="14"/>
        <v>-0.08</v>
      </c>
    </row>
    <row r="188" spans="1:5" x14ac:dyDescent="0.25">
      <c r="A188" s="98">
        <f t="shared" si="10"/>
        <v>49795</v>
      </c>
      <c r="B188" s="188">
        <f t="shared" si="14"/>
        <v>-0.6399999999999999</v>
      </c>
      <c r="C188" s="188">
        <f t="shared" si="14"/>
        <v>-0.13</v>
      </c>
      <c r="D188" s="188">
        <f t="shared" si="14"/>
        <v>-1.25</v>
      </c>
      <c r="E188" s="189">
        <f t="shared" si="14"/>
        <v>-0.08</v>
      </c>
    </row>
    <row r="189" spans="1:5" x14ac:dyDescent="0.25">
      <c r="A189" s="106">
        <f t="shared" si="10"/>
        <v>49826</v>
      </c>
      <c r="B189" s="186">
        <f t="shared" si="14"/>
        <v>-0.6399999999999999</v>
      </c>
      <c r="C189" s="186">
        <f t="shared" si="14"/>
        <v>-0.13</v>
      </c>
      <c r="D189" s="186">
        <f t="shared" si="14"/>
        <v>-1.25</v>
      </c>
      <c r="E189" s="187">
        <f t="shared" si="14"/>
        <v>-0.08</v>
      </c>
    </row>
    <row r="190" spans="1:5" x14ac:dyDescent="0.25">
      <c r="A190" s="98">
        <f t="shared" si="10"/>
        <v>49856</v>
      </c>
      <c r="B190" s="188">
        <f t="shared" si="14"/>
        <v>-0.6399999999999999</v>
      </c>
      <c r="C190" s="188">
        <f t="shared" si="14"/>
        <v>-0.13</v>
      </c>
      <c r="D190" s="188">
        <f t="shared" si="14"/>
        <v>-1.25</v>
      </c>
      <c r="E190" s="189">
        <f t="shared" si="14"/>
        <v>-0.08</v>
      </c>
    </row>
    <row r="191" spans="1:5" x14ac:dyDescent="0.25">
      <c r="A191" s="106">
        <f t="shared" si="10"/>
        <v>49887</v>
      </c>
      <c r="B191" s="186">
        <f t="shared" si="14"/>
        <v>-0.6399999999999999</v>
      </c>
      <c r="C191" s="186">
        <f t="shared" si="14"/>
        <v>-0.13</v>
      </c>
      <c r="D191" s="186">
        <f t="shared" si="14"/>
        <v>-1.25</v>
      </c>
      <c r="E191" s="187">
        <f t="shared" si="14"/>
        <v>-0.08</v>
      </c>
    </row>
    <row r="192" spans="1:5" x14ac:dyDescent="0.25">
      <c r="A192" s="98">
        <f t="shared" si="10"/>
        <v>49918</v>
      </c>
      <c r="B192" s="188">
        <f t="shared" si="14"/>
        <v>-0.6399999999999999</v>
      </c>
      <c r="C192" s="188">
        <f t="shared" si="14"/>
        <v>-0.13</v>
      </c>
      <c r="D192" s="188">
        <f t="shared" si="14"/>
        <v>-1.25</v>
      </c>
      <c r="E192" s="189">
        <f t="shared" si="14"/>
        <v>-0.08</v>
      </c>
    </row>
    <row r="193" spans="1:5" x14ac:dyDescent="0.25">
      <c r="A193" s="106">
        <f t="shared" si="10"/>
        <v>49948</v>
      </c>
      <c r="B193" s="186">
        <f t="shared" si="14"/>
        <v>-0.6399999999999999</v>
      </c>
      <c r="C193" s="186">
        <f t="shared" si="14"/>
        <v>-0.13</v>
      </c>
      <c r="D193" s="186">
        <f t="shared" si="14"/>
        <v>-1.25</v>
      </c>
      <c r="E193" s="187">
        <f t="shared" si="14"/>
        <v>-0.08</v>
      </c>
    </row>
    <row r="194" spans="1:5" x14ac:dyDescent="0.25">
      <c r="A194" s="98">
        <f t="shared" si="10"/>
        <v>49979</v>
      </c>
      <c r="B194" s="188">
        <f t="shared" si="14"/>
        <v>-0.6399999999999999</v>
      </c>
      <c r="C194" s="188">
        <f t="shared" si="14"/>
        <v>-0.13</v>
      </c>
      <c r="D194" s="188">
        <f t="shared" si="14"/>
        <v>-1.25</v>
      </c>
      <c r="E194" s="189">
        <f t="shared" si="14"/>
        <v>-0.08</v>
      </c>
    </row>
    <row r="195" spans="1:5" x14ac:dyDescent="0.25">
      <c r="A195" s="106">
        <f t="shared" ref="A195:A258" si="15">+EOMONTH(A194,1)</f>
        <v>50009</v>
      </c>
      <c r="B195" s="186">
        <f t="shared" ref="B195:E210" si="16">+B194</f>
        <v>-0.6399999999999999</v>
      </c>
      <c r="C195" s="186">
        <f t="shared" si="16"/>
        <v>-0.13</v>
      </c>
      <c r="D195" s="186">
        <f t="shared" si="16"/>
        <v>-1.25</v>
      </c>
      <c r="E195" s="187">
        <f t="shared" si="16"/>
        <v>-0.08</v>
      </c>
    </row>
    <row r="196" spans="1:5" x14ac:dyDescent="0.25">
      <c r="A196" s="98">
        <f t="shared" si="15"/>
        <v>50040</v>
      </c>
      <c r="B196" s="188">
        <f t="shared" si="16"/>
        <v>-0.6399999999999999</v>
      </c>
      <c r="C196" s="188">
        <f t="shared" si="16"/>
        <v>-0.13</v>
      </c>
      <c r="D196" s="188">
        <f t="shared" si="16"/>
        <v>-1.25</v>
      </c>
      <c r="E196" s="189">
        <f t="shared" si="16"/>
        <v>-0.08</v>
      </c>
    </row>
    <row r="197" spans="1:5" x14ac:dyDescent="0.25">
      <c r="A197" s="106">
        <f t="shared" si="15"/>
        <v>50071</v>
      </c>
      <c r="B197" s="186">
        <f t="shared" si="16"/>
        <v>-0.6399999999999999</v>
      </c>
      <c r="C197" s="186">
        <f t="shared" si="16"/>
        <v>-0.13</v>
      </c>
      <c r="D197" s="186">
        <f t="shared" si="16"/>
        <v>-1.25</v>
      </c>
      <c r="E197" s="187">
        <f t="shared" si="16"/>
        <v>-0.08</v>
      </c>
    </row>
    <row r="198" spans="1:5" x14ac:dyDescent="0.25">
      <c r="A198" s="98">
        <f t="shared" si="15"/>
        <v>50099</v>
      </c>
      <c r="B198" s="188">
        <f t="shared" si="16"/>
        <v>-0.6399999999999999</v>
      </c>
      <c r="C198" s="188">
        <f t="shared" si="16"/>
        <v>-0.13</v>
      </c>
      <c r="D198" s="188">
        <f t="shared" si="16"/>
        <v>-1.25</v>
      </c>
      <c r="E198" s="189">
        <f t="shared" si="16"/>
        <v>-0.08</v>
      </c>
    </row>
    <row r="199" spans="1:5" x14ac:dyDescent="0.25">
      <c r="A199" s="106">
        <f t="shared" si="15"/>
        <v>50130</v>
      </c>
      <c r="B199" s="186">
        <f t="shared" si="16"/>
        <v>-0.6399999999999999</v>
      </c>
      <c r="C199" s="186">
        <f t="shared" si="16"/>
        <v>-0.13</v>
      </c>
      <c r="D199" s="186">
        <f t="shared" si="16"/>
        <v>-1.25</v>
      </c>
      <c r="E199" s="187">
        <f t="shared" si="16"/>
        <v>-0.08</v>
      </c>
    </row>
    <row r="200" spans="1:5" x14ac:dyDescent="0.25">
      <c r="A200" s="98">
        <f t="shared" si="15"/>
        <v>50160</v>
      </c>
      <c r="B200" s="188">
        <f t="shared" si="16"/>
        <v>-0.6399999999999999</v>
      </c>
      <c r="C200" s="188">
        <f t="shared" si="16"/>
        <v>-0.13</v>
      </c>
      <c r="D200" s="188">
        <f t="shared" si="16"/>
        <v>-1.25</v>
      </c>
      <c r="E200" s="189">
        <f t="shared" si="16"/>
        <v>-0.08</v>
      </c>
    </row>
    <row r="201" spans="1:5" x14ac:dyDescent="0.25">
      <c r="A201" s="106">
        <f t="shared" si="15"/>
        <v>50191</v>
      </c>
      <c r="B201" s="186">
        <f t="shared" si="16"/>
        <v>-0.6399999999999999</v>
      </c>
      <c r="C201" s="186">
        <f t="shared" si="16"/>
        <v>-0.13</v>
      </c>
      <c r="D201" s="186">
        <f t="shared" si="16"/>
        <v>-1.25</v>
      </c>
      <c r="E201" s="187">
        <f t="shared" si="16"/>
        <v>-0.08</v>
      </c>
    </row>
    <row r="202" spans="1:5" x14ac:dyDescent="0.25">
      <c r="A202" s="98">
        <f t="shared" si="15"/>
        <v>50221</v>
      </c>
      <c r="B202" s="188">
        <f t="shared" si="16"/>
        <v>-0.6399999999999999</v>
      </c>
      <c r="C202" s="188">
        <f t="shared" si="16"/>
        <v>-0.13</v>
      </c>
      <c r="D202" s="188">
        <f t="shared" si="16"/>
        <v>-1.25</v>
      </c>
      <c r="E202" s="189">
        <f t="shared" si="16"/>
        <v>-0.08</v>
      </c>
    </row>
    <row r="203" spans="1:5" x14ac:dyDescent="0.25">
      <c r="A203" s="106">
        <f t="shared" si="15"/>
        <v>50252</v>
      </c>
      <c r="B203" s="186">
        <f t="shared" si="16"/>
        <v>-0.6399999999999999</v>
      </c>
      <c r="C203" s="186">
        <f t="shared" si="16"/>
        <v>-0.13</v>
      </c>
      <c r="D203" s="186">
        <f t="shared" si="16"/>
        <v>-1.25</v>
      </c>
      <c r="E203" s="187">
        <f t="shared" si="16"/>
        <v>-0.08</v>
      </c>
    </row>
    <row r="204" spans="1:5" x14ac:dyDescent="0.25">
      <c r="A204" s="98">
        <f t="shared" si="15"/>
        <v>50283</v>
      </c>
      <c r="B204" s="188">
        <f t="shared" si="16"/>
        <v>-0.6399999999999999</v>
      </c>
      <c r="C204" s="188">
        <f t="shared" si="16"/>
        <v>-0.13</v>
      </c>
      <c r="D204" s="188">
        <f t="shared" si="16"/>
        <v>-1.25</v>
      </c>
      <c r="E204" s="189">
        <f t="shared" si="16"/>
        <v>-0.08</v>
      </c>
    </row>
    <row r="205" spans="1:5" x14ac:dyDescent="0.25">
      <c r="A205" s="106">
        <f t="shared" si="15"/>
        <v>50313</v>
      </c>
      <c r="B205" s="186">
        <f t="shared" si="16"/>
        <v>-0.6399999999999999</v>
      </c>
      <c r="C205" s="186">
        <f t="shared" si="16"/>
        <v>-0.13</v>
      </c>
      <c r="D205" s="186">
        <f t="shared" si="16"/>
        <v>-1.25</v>
      </c>
      <c r="E205" s="187">
        <f t="shared" si="16"/>
        <v>-0.08</v>
      </c>
    </row>
    <row r="206" spans="1:5" x14ac:dyDescent="0.25">
      <c r="A206" s="98">
        <f t="shared" si="15"/>
        <v>50344</v>
      </c>
      <c r="B206" s="188">
        <f t="shared" si="16"/>
        <v>-0.6399999999999999</v>
      </c>
      <c r="C206" s="188">
        <f t="shared" si="16"/>
        <v>-0.13</v>
      </c>
      <c r="D206" s="188">
        <f t="shared" si="16"/>
        <v>-1.25</v>
      </c>
      <c r="E206" s="189">
        <f t="shared" si="16"/>
        <v>-0.08</v>
      </c>
    </row>
    <row r="207" spans="1:5" x14ac:dyDescent="0.25">
      <c r="A207" s="106">
        <f t="shared" si="15"/>
        <v>50374</v>
      </c>
      <c r="B207" s="186">
        <f t="shared" si="16"/>
        <v>-0.6399999999999999</v>
      </c>
      <c r="C207" s="186">
        <f t="shared" si="16"/>
        <v>-0.13</v>
      </c>
      <c r="D207" s="186">
        <f t="shared" si="16"/>
        <v>-1.25</v>
      </c>
      <c r="E207" s="187">
        <f t="shared" si="16"/>
        <v>-0.08</v>
      </c>
    </row>
    <row r="208" spans="1:5" x14ac:dyDescent="0.25">
      <c r="A208" s="98">
        <f t="shared" si="15"/>
        <v>50405</v>
      </c>
      <c r="B208" s="188">
        <f t="shared" si="16"/>
        <v>-0.6399999999999999</v>
      </c>
      <c r="C208" s="188">
        <f t="shared" si="16"/>
        <v>-0.13</v>
      </c>
      <c r="D208" s="188">
        <f t="shared" si="16"/>
        <v>-1.25</v>
      </c>
      <c r="E208" s="189">
        <f t="shared" si="16"/>
        <v>-0.08</v>
      </c>
    </row>
    <row r="209" spans="1:5" x14ac:dyDescent="0.25">
      <c r="A209" s="106">
        <f t="shared" si="15"/>
        <v>50436</v>
      </c>
      <c r="B209" s="186">
        <f t="shared" si="16"/>
        <v>-0.6399999999999999</v>
      </c>
      <c r="C209" s="186">
        <f t="shared" si="16"/>
        <v>-0.13</v>
      </c>
      <c r="D209" s="186">
        <f t="shared" si="16"/>
        <v>-1.25</v>
      </c>
      <c r="E209" s="187">
        <f t="shared" si="16"/>
        <v>-0.08</v>
      </c>
    </row>
    <row r="210" spans="1:5" x14ac:dyDescent="0.25">
      <c r="A210" s="98">
        <f t="shared" si="15"/>
        <v>50464</v>
      </c>
      <c r="B210" s="188">
        <f t="shared" si="16"/>
        <v>-0.6399999999999999</v>
      </c>
      <c r="C210" s="188">
        <f t="shared" si="16"/>
        <v>-0.13</v>
      </c>
      <c r="D210" s="188">
        <f t="shared" si="16"/>
        <v>-1.25</v>
      </c>
      <c r="E210" s="189">
        <f t="shared" si="16"/>
        <v>-0.08</v>
      </c>
    </row>
    <row r="211" spans="1:5" x14ac:dyDescent="0.25">
      <c r="A211" s="106">
        <f t="shared" si="15"/>
        <v>50495</v>
      </c>
      <c r="B211" s="186">
        <f t="shared" ref="B211:E226" si="17">+B210</f>
        <v>-0.6399999999999999</v>
      </c>
      <c r="C211" s="186">
        <f t="shared" si="17"/>
        <v>-0.13</v>
      </c>
      <c r="D211" s="186">
        <f t="shared" si="17"/>
        <v>-1.25</v>
      </c>
      <c r="E211" s="187">
        <f t="shared" si="17"/>
        <v>-0.08</v>
      </c>
    </row>
    <row r="212" spans="1:5" x14ac:dyDescent="0.25">
      <c r="A212" s="98">
        <f t="shared" si="15"/>
        <v>50525</v>
      </c>
      <c r="B212" s="188">
        <f t="shared" si="17"/>
        <v>-0.6399999999999999</v>
      </c>
      <c r="C212" s="188">
        <f t="shared" si="17"/>
        <v>-0.13</v>
      </c>
      <c r="D212" s="188">
        <f t="shared" si="17"/>
        <v>-1.25</v>
      </c>
      <c r="E212" s="189">
        <f t="shared" si="17"/>
        <v>-0.08</v>
      </c>
    </row>
    <row r="213" spans="1:5" x14ac:dyDescent="0.25">
      <c r="A213" s="106">
        <f t="shared" si="15"/>
        <v>50556</v>
      </c>
      <c r="B213" s="186">
        <f t="shared" si="17"/>
        <v>-0.6399999999999999</v>
      </c>
      <c r="C213" s="186">
        <f t="shared" si="17"/>
        <v>-0.13</v>
      </c>
      <c r="D213" s="186">
        <f t="shared" si="17"/>
        <v>-1.25</v>
      </c>
      <c r="E213" s="187">
        <f t="shared" si="17"/>
        <v>-0.08</v>
      </c>
    </row>
    <row r="214" spans="1:5" x14ac:dyDescent="0.25">
      <c r="A214" s="98">
        <f t="shared" si="15"/>
        <v>50586</v>
      </c>
      <c r="B214" s="188">
        <f t="shared" si="17"/>
        <v>-0.6399999999999999</v>
      </c>
      <c r="C214" s="188">
        <f t="shared" si="17"/>
        <v>-0.13</v>
      </c>
      <c r="D214" s="188">
        <f t="shared" si="17"/>
        <v>-1.25</v>
      </c>
      <c r="E214" s="189">
        <f t="shared" si="17"/>
        <v>-0.08</v>
      </c>
    </row>
    <row r="215" spans="1:5" x14ac:dyDescent="0.25">
      <c r="A215" s="106">
        <f t="shared" si="15"/>
        <v>50617</v>
      </c>
      <c r="B215" s="186">
        <f t="shared" si="17"/>
        <v>-0.6399999999999999</v>
      </c>
      <c r="C215" s="186">
        <f t="shared" si="17"/>
        <v>-0.13</v>
      </c>
      <c r="D215" s="186">
        <f t="shared" si="17"/>
        <v>-1.25</v>
      </c>
      <c r="E215" s="187">
        <f t="shared" si="17"/>
        <v>-0.08</v>
      </c>
    </row>
    <row r="216" spans="1:5" x14ac:dyDescent="0.25">
      <c r="A216" s="98">
        <f t="shared" si="15"/>
        <v>50648</v>
      </c>
      <c r="B216" s="188">
        <f t="shared" si="17"/>
        <v>-0.6399999999999999</v>
      </c>
      <c r="C216" s="188">
        <f t="shared" si="17"/>
        <v>-0.13</v>
      </c>
      <c r="D216" s="188">
        <f t="shared" si="17"/>
        <v>-1.25</v>
      </c>
      <c r="E216" s="189">
        <f t="shared" si="17"/>
        <v>-0.08</v>
      </c>
    </row>
    <row r="217" spans="1:5" x14ac:dyDescent="0.25">
      <c r="A217" s="106">
        <f t="shared" si="15"/>
        <v>50678</v>
      </c>
      <c r="B217" s="186">
        <f t="shared" si="17"/>
        <v>-0.6399999999999999</v>
      </c>
      <c r="C217" s="186">
        <f t="shared" si="17"/>
        <v>-0.13</v>
      </c>
      <c r="D217" s="186">
        <f t="shared" si="17"/>
        <v>-1.25</v>
      </c>
      <c r="E217" s="187">
        <f t="shared" si="17"/>
        <v>-0.08</v>
      </c>
    </row>
    <row r="218" spans="1:5" x14ac:dyDescent="0.25">
      <c r="A218" s="98">
        <f t="shared" si="15"/>
        <v>50709</v>
      </c>
      <c r="B218" s="188">
        <f t="shared" si="17"/>
        <v>-0.6399999999999999</v>
      </c>
      <c r="C218" s="188">
        <f t="shared" si="17"/>
        <v>-0.13</v>
      </c>
      <c r="D218" s="188">
        <f t="shared" si="17"/>
        <v>-1.25</v>
      </c>
      <c r="E218" s="189">
        <f t="shared" si="17"/>
        <v>-0.08</v>
      </c>
    </row>
    <row r="219" spans="1:5" x14ac:dyDescent="0.25">
      <c r="A219" s="106">
        <f t="shared" si="15"/>
        <v>50739</v>
      </c>
      <c r="B219" s="186">
        <f t="shared" si="17"/>
        <v>-0.6399999999999999</v>
      </c>
      <c r="C219" s="186">
        <f t="shared" si="17"/>
        <v>-0.13</v>
      </c>
      <c r="D219" s="186">
        <f t="shared" si="17"/>
        <v>-1.25</v>
      </c>
      <c r="E219" s="187">
        <f t="shared" si="17"/>
        <v>-0.08</v>
      </c>
    </row>
    <row r="220" spans="1:5" x14ac:dyDescent="0.25">
      <c r="A220" s="98">
        <f t="shared" si="15"/>
        <v>50770</v>
      </c>
      <c r="B220" s="188">
        <f t="shared" si="17"/>
        <v>-0.6399999999999999</v>
      </c>
      <c r="C220" s="188">
        <f t="shared" si="17"/>
        <v>-0.13</v>
      </c>
      <c r="D220" s="188">
        <f t="shared" si="17"/>
        <v>-1.25</v>
      </c>
      <c r="E220" s="189">
        <f t="shared" si="17"/>
        <v>-0.08</v>
      </c>
    </row>
    <row r="221" spans="1:5" x14ac:dyDescent="0.25">
      <c r="A221" s="106">
        <f t="shared" si="15"/>
        <v>50801</v>
      </c>
      <c r="B221" s="186">
        <f t="shared" si="17"/>
        <v>-0.6399999999999999</v>
      </c>
      <c r="C221" s="186">
        <f t="shared" si="17"/>
        <v>-0.13</v>
      </c>
      <c r="D221" s="186">
        <f t="shared" si="17"/>
        <v>-1.25</v>
      </c>
      <c r="E221" s="187">
        <f t="shared" si="17"/>
        <v>-0.08</v>
      </c>
    </row>
    <row r="222" spans="1:5" x14ac:dyDescent="0.25">
      <c r="A222" s="98">
        <f t="shared" si="15"/>
        <v>50829</v>
      </c>
      <c r="B222" s="188">
        <f t="shared" si="17"/>
        <v>-0.6399999999999999</v>
      </c>
      <c r="C222" s="188">
        <f t="shared" si="17"/>
        <v>-0.13</v>
      </c>
      <c r="D222" s="188">
        <f t="shared" si="17"/>
        <v>-1.25</v>
      </c>
      <c r="E222" s="189">
        <f t="shared" si="17"/>
        <v>-0.08</v>
      </c>
    </row>
    <row r="223" spans="1:5" x14ac:dyDescent="0.25">
      <c r="A223" s="106">
        <f t="shared" si="15"/>
        <v>50860</v>
      </c>
      <c r="B223" s="186">
        <f t="shared" si="17"/>
        <v>-0.6399999999999999</v>
      </c>
      <c r="C223" s="186">
        <f t="shared" si="17"/>
        <v>-0.13</v>
      </c>
      <c r="D223" s="186">
        <f t="shared" si="17"/>
        <v>-1.25</v>
      </c>
      <c r="E223" s="187">
        <f t="shared" si="17"/>
        <v>-0.08</v>
      </c>
    </row>
    <row r="224" spans="1:5" x14ac:dyDescent="0.25">
      <c r="A224" s="98">
        <f t="shared" si="15"/>
        <v>50890</v>
      </c>
      <c r="B224" s="188">
        <f t="shared" si="17"/>
        <v>-0.6399999999999999</v>
      </c>
      <c r="C224" s="188">
        <f t="shared" si="17"/>
        <v>-0.13</v>
      </c>
      <c r="D224" s="188">
        <f t="shared" si="17"/>
        <v>-1.25</v>
      </c>
      <c r="E224" s="189">
        <f t="shared" si="17"/>
        <v>-0.08</v>
      </c>
    </row>
    <row r="225" spans="1:5" x14ac:dyDescent="0.25">
      <c r="A225" s="106">
        <f t="shared" si="15"/>
        <v>50921</v>
      </c>
      <c r="B225" s="186">
        <f t="shared" si="17"/>
        <v>-0.6399999999999999</v>
      </c>
      <c r="C225" s="186">
        <f t="shared" si="17"/>
        <v>-0.13</v>
      </c>
      <c r="D225" s="186">
        <f t="shared" si="17"/>
        <v>-1.25</v>
      </c>
      <c r="E225" s="187">
        <f t="shared" si="17"/>
        <v>-0.08</v>
      </c>
    </row>
    <row r="226" spans="1:5" x14ac:dyDescent="0.25">
      <c r="A226" s="98">
        <f t="shared" si="15"/>
        <v>50951</v>
      </c>
      <c r="B226" s="188">
        <f t="shared" si="17"/>
        <v>-0.6399999999999999</v>
      </c>
      <c r="C226" s="188">
        <f t="shared" si="17"/>
        <v>-0.13</v>
      </c>
      <c r="D226" s="188">
        <f t="shared" si="17"/>
        <v>-1.25</v>
      </c>
      <c r="E226" s="189">
        <f t="shared" si="17"/>
        <v>-0.08</v>
      </c>
    </row>
    <row r="227" spans="1:5" x14ac:dyDescent="0.25">
      <c r="A227" s="106">
        <f t="shared" si="15"/>
        <v>50982</v>
      </c>
      <c r="B227" s="186">
        <f t="shared" ref="B227:E242" si="18">+B226</f>
        <v>-0.6399999999999999</v>
      </c>
      <c r="C227" s="186">
        <f t="shared" si="18"/>
        <v>-0.13</v>
      </c>
      <c r="D227" s="186">
        <f t="shared" si="18"/>
        <v>-1.25</v>
      </c>
      <c r="E227" s="187">
        <f t="shared" si="18"/>
        <v>-0.08</v>
      </c>
    </row>
    <row r="228" spans="1:5" x14ac:dyDescent="0.25">
      <c r="A228" s="98">
        <f t="shared" si="15"/>
        <v>51013</v>
      </c>
      <c r="B228" s="188">
        <f t="shared" si="18"/>
        <v>-0.6399999999999999</v>
      </c>
      <c r="C228" s="188">
        <f t="shared" si="18"/>
        <v>-0.13</v>
      </c>
      <c r="D228" s="188">
        <f t="shared" si="18"/>
        <v>-1.25</v>
      </c>
      <c r="E228" s="189">
        <f t="shared" si="18"/>
        <v>-0.08</v>
      </c>
    </row>
    <row r="229" spans="1:5" x14ac:dyDescent="0.25">
      <c r="A229" s="106">
        <f t="shared" si="15"/>
        <v>51043</v>
      </c>
      <c r="B229" s="186">
        <f t="shared" si="18"/>
        <v>-0.6399999999999999</v>
      </c>
      <c r="C229" s="186">
        <f t="shared" si="18"/>
        <v>-0.13</v>
      </c>
      <c r="D229" s="186">
        <f t="shared" si="18"/>
        <v>-1.25</v>
      </c>
      <c r="E229" s="187">
        <f t="shared" si="18"/>
        <v>-0.08</v>
      </c>
    </row>
    <row r="230" spans="1:5" x14ac:dyDescent="0.25">
      <c r="A230" s="98">
        <f t="shared" si="15"/>
        <v>51074</v>
      </c>
      <c r="B230" s="188">
        <f t="shared" si="18"/>
        <v>-0.6399999999999999</v>
      </c>
      <c r="C230" s="188">
        <f t="shared" si="18"/>
        <v>-0.13</v>
      </c>
      <c r="D230" s="188">
        <f t="shared" si="18"/>
        <v>-1.25</v>
      </c>
      <c r="E230" s="189">
        <f t="shared" si="18"/>
        <v>-0.08</v>
      </c>
    </row>
    <row r="231" spans="1:5" x14ac:dyDescent="0.25">
      <c r="A231" s="106">
        <f t="shared" si="15"/>
        <v>51104</v>
      </c>
      <c r="B231" s="186">
        <f t="shared" si="18"/>
        <v>-0.6399999999999999</v>
      </c>
      <c r="C231" s="186">
        <f t="shared" si="18"/>
        <v>-0.13</v>
      </c>
      <c r="D231" s="186">
        <f t="shared" si="18"/>
        <v>-1.25</v>
      </c>
      <c r="E231" s="187">
        <f t="shared" si="18"/>
        <v>-0.08</v>
      </c>
    </row>
    <row r="232" spans="1:5" x14ac:dyDescent="0.25">
      <c r="A232" s="98">
        <f t="shared" si="15"/>
        <v>51135</v>
      </c>
      <c r="B232" s="188">
        <f t="shared" si="18"/>
        <v>-0.6399999999999999</v>
      </c>
      <c r="C232" s="188">
        <f t="shared" si="18"/>
        <v>-0.13</v>
      </c>
      <c r="D232" s="188">
        <f t="shared" si="18"/>
        <v>-1.25</v>
      </c>
      <c r="E232" s="189">
        <f t="shared" si="18"/>
        <v>-0.08</v>
      </c>
    </row>
    <row r="233" spans="1:5" x14ac:dyDescent="0.25">
      <c r="A233" s="106">
        <f t="shared" si="15"/>
        <v>51166</v>
      </c>
      <c r="B233" s="186">
        <f t="shared" si="18"/>
        <v>-0.6399999999999999</v>
      </c>
      <c r="C233" s="186">
        <f t="shared" si="18"/>
        <v>-0.13</v>
      </c>
      <c r="D233" s="186">
        <f t="shared" si="18"/>
        <v>-1.25</v>
      </c>
      <c r="E233" s="187">
        <f t="shared" si="18"/>
        <v>-0.08</v>
      </c>
    </row>
    <row r="234" spans="1:5" x14ac:dyDescent="0.25">
      <c r="A234" s="98">
        <f t="shared" si="15"/>
        <v>51195</v>
      </c>
      <c r="B234" s="188">
        <f t="shared" si="18"/>
        <v>-0.6399999999999999</v>
      </c>
      <c r="C234" s="188">
        <f t="shared" si="18"/>
        <v>-0.13</v>
      </c>
      <c r="D234" s="188">
        <f t="shared" si="18"/>
        <v>-1.25</v>
      </c>
      <c r="E234" s="189">
        <f t="shared" si="18"/>
        <v>-0.08</v>
      </c>
    </row>
    <row r="235" spans="1:5" x14ac:dyDescent="0.25">
      <c r="A235" s="106">
        <f t="shared" si="15"/>
        <v>51226</v>
      </c>
      <c r="B235" s="186">
        <f t="shared" si="18"/>
        <v>-0.6399999999999999</v>
      </c>
      <c r="C235" s="186">
        <f t="shared" si="18"/>
        <v>-0.13</v>
      </c>
      <c r="D235" s="186">
        <f t="shared" si="18"/>
        <v>-1.25</v>
      </c>
      <c r="E235" s="187">
        <f t="shared" si="18"/>
        <v>-0.08</v>
      </c>
    </row>
    <row r="236" spans="1:5" x14ac:dyDescent="0.25">
      <c r="A236" s="98">
        <f t="shared" si="15"/>
        <v>51256</v>
      </c>
      <c r="B236" s="188">
        <f t="shared" si="18"/>
        <v>-0.6399999999999999</v>
      </c>
      <c r="C236" s="188">
        <f t="shared" si="18"/>
        <v>-0.13</v>
      </c>
      <c r="D236" s="188">
        <f t="shared" si="18"/>
        <v>-1.25</v>
      </c>
      <c r="E236" s="189">
        <f t="shared" si="18"/>
        <v>-0.08</v>
      </c>
    </row>
    <row r="237" spans="1:5" x14ac:dyDescent="0.25">
      <c r="A237" s="106">
        <f t="shared" si="15"/>
        <v>51287</v>
      </c>
      <c r="B237" s="186">
        <f t="shared" si="18"/>
        <v>-0.6399999999999999</v>
      </c>
      <c r="C237" s="186">
        <f t="shared" si="18"/>
        <v>-0.13</v>
      </c>
      <c r="D237" s="186">
        <f t="shared" si="18"/>
        <v>-1.25</v>
      </c>
      <c r="E237" s="187">
        <f t="shared" si="18"/>
        <v>-0.08</v>
      </c>
    </row>
    <row r="238" spans="1:5" x14ac:dyDescent="0.25">
      <c r="A238" s="98">
        <f t="shared" si="15"/>
        <v>51317</v>
      </c>
      <c r="B238" s="188">
        <f t="shared" si="18"/>
        <v>-0.6399999999999999</v>
      </c>
      <c r="C238" s="188">
        <f t="shared" si="18"/>
        <v>-0.13</v>
      </c>
      <c r="D238" s="188">
        <f t="shared" si="18"/>
        <v>-1.25</v>
      </c>
      <c r="E238" s="189">
        <f t="shared" si="18"/>
        <v>-0.08</v>
      </c>
    </row>
    <row r="239" spans="1:5" x14ac:dyDescent="0.25">
      <c r="A239" s="106">
        <f t="shared" si="15"/>
        <v>51348</v>
      </c>
      <c r="B239" s="186">
        <f t="shared" si="18"/>
        <v>-0.6399999999999999</v>
      </c>
      <c r="C239" s="186">
        <f t="shared" si="18"/>
        <v>-0.13</v>
      </c>
      <c r="D239" s="186">
        <f t="shared" si="18"/>
        <v>-1.25</v>
      </c>
      <c r="E239" s="187">
        <f t="shared" si="18"/>
        <v>-0.08</v>
      </c>
    </row>
    <row r="240" spans="1:5" x14ac:dyDescent="0.25">
      <c r="A240" s="98">
        <f t="shared" si="15"/>
        <v>51379</v>
      </c>
      <c r="B240" s="188">
        <f t="shared" si="18"/>
        <v>-0.6399999999999999</v>
      </c>
      <c r="C240" s="188">
        <f t="shared" si="18"/>
        <v>-0.13</v>
      </c>
      <c r="D240" s="188">
        <f t="shared" si="18"/>
        <v>-1.25</v>
      </c>
      <c r="E240" s="189">
        <f t="shared" si="18"/>
        <v>-0.08</v>
      </c>
    </row>
    <row r="241" spans="1:5" x14ac:dyDescent="0.25">
      <c r="A241" s="106">
        <f t="shared" si="15"/>
        <v>51409</v>
      </c>
      <c r="B241" s="186">
        <f t="shared" si="18"/>
        <v>-0.6399999999999999</v>
      </c>
      <c r="C241" s="186">
        <f t="shared" si="18"/>
        <v>-0.13</v>
      </c>
      <c r="D241" s="186">
        <f t="shared" si="18"/>
        <v>-1.25</v>
      </c>
      <c r="E241" s="187">
        <f t="shared" si="18"/>
        <v>-0.08</v>
      </c>
    </row>
    <row r="242" spans="1:5" x14ac:dyDescent="0.25">
      <c r="A242" s="98">
        <f t="shared" si="15"/>
        <v>51440</v>
      </c>
      <c r="B242" s="188">
        <f t="shared" si="18"/>
        <v>-0.6399999999999999</v>
      </c>
      <c r="C242" s="188">
        <f t="shared" si="18"/>
        <v>-0.13</v>
      </c>
      <c r="D242" s="188">
        <f t="shared" si="18"/>
        <v>-1.25</v>
      </c>
      <c r="E242" s="189">
        <f t="shared" si="18"/>
        <v>-0.08</v>
      </c>
    </row>
    <row r="243" spans="1:5" x14ac:dyDescent="0.25">
      <c r="A243" s="106">
        <f t="shared" si="15"/>
        <v>51470</v>
      </c>
      <c r="B243" s="186">
        <f t="shared" ref="B243:E258" si="19">+B242</f>
        <v>-0.6399999999999999</v>
      </c>
      <c r="C243" s="186">
        <f t="shared" si="19"/>
        <v>-0.13</v>
      </c>
      <c r="D243" s="186">
        <f t="shared" si="19"/>
        <v>-1.25</v>
      </c>
      <c r="E243" s="187">
        <f t="shared" si="19"/>
        <v>-0.08</v>
      </c>
    </row>
    <row r="244" spans="1:5" x14ac:dyDescent="0.25">
      <c r="A244" s="98">
        <f t="shared" si="15"/>
        <v>51501</v>
      </c>
      <c r="B244" s="188">
        <f t="shared" si="19"/>
        <v>-0.6399999999999999</v>
      </c>
      <c r="C244" s="188">
        <f t="shared" si="19"/>
        <v>-0.13</v>
      </c>
      <c r="D244" s="188">
        <f t="shared" si="19"/>
        <v>-1.25</v>
      </c>
      <c r="E244" s="189">
        <f t="shared" si="19"/>
        <v>-0.08</v>
      </c>
    </row>
    <row r="245" spans="1:5" x14ac:dyDescent="0.25">
      <c r="A245" s="106">
        <f t="shared" si="15"/>
        <v>51532</v>
      </c>
      <c r="B245" s="186">
        <f t="shared" si="19"/>
        <v>-0.6399999999999999</v>
      </c>
      <c r="C245" s="186">
        <f t="shared" si="19"/>
        <v>-0.13</v>
      </c>
      <c r="D245" s="186">
        <f t="shared" si="19"/>
        <v>-1.25</v>
      </c>
      <c r="E245" s="187">
        <f t="shared" si="19"/>
        <v>-0.08</v>
      </c>
    </row>
    <row r="246" spans="1:5" x14ac:dyDescent="0.25">
      <c r="A246" s="98">
        <f t="shared" si="15"/>
        <v>51560</v>
      </c>
      <c r="B246" s="188">
        <f t="shared" si="19"/>
        <v>-0.6399999999999999</v>
      </c>
      <c r="C246" s="188">
        <f t="shared" si="19"/>
        <v>-0.13</v>
      </c>
      <c r="D246" s="188">
        <f t="shared" si="19"/>
        <v>-1.25</v>
      </c>
      <c r="E246" s="189">
        <f t="shared" si="19"/>
        <v>-0.08</v>
      </c>
    </row>
    <row r="247" spans="1:5" x14ac:dyDescent="0.25">
      <c r="A247" s="106">
        <f t="shared" si="15"/>
        <v>51591</v>
      </c>
      <c r="B247" s="186">
        <f t="shared" si="19"/>
        <v>-0.6399999999999999</v>
      </c>
      <c r="C247" s="186">
        <f t="shared" si="19"/>
        <v>-0.13</v>
      </c>
      <c r="D247" s="186">
        <f t="shared" si="19"/>
        <v>-1.25</v>
      </c>
      <c r="E247" s="187">
        <f t="shared" si="19"/>
        <v>-0.08</v>
      </c>
    </row>
    <row r="248" spans="1:5" x14ac:dyDescent="0.25">
      <c r="A248" s="98">
        <f t="shared" si="15"/>
        <v>51621</v>
      </c>
      <c r="B248" s="188">
        <f t="shared" si="19"/>
        <v>-0.6399999999999999</v>
      </c>
      <c r="C248" s="188">
        <f t="shared" si="19"/>
        <v>-0.13</v>
      </c>
      <c r="D248" s="188">
        <f t="shared" si="19"/>
        <v>-1.25</v>
      </c>
      <c r="E248" s="189">
        <f t="shared" si="19"/>
        <v>-0.08</v>
      </c>
    </row>
    <row r="249" spans="1:5" x14ac:dyDescent="0.25">
      <c r="A249" s="106">
        <f t="shared" si="15"/>
        <v>51652</v>
      </c>
      <c r="B249" s="186">
        <f t="shared" si="19"/>
        <v>-0.6399999999999999</v>
      </c>
      <c r="C249" s="186">
        <f t="shared" si="19"/>
        <v>-0.13</v>
      </c>
      <c r="D249" s="186">
        <f t="shared" si="19"/>
        <v>-1.25</v>
      </c>
      <c r="E249" s="187">
        <f t="shared" si="19"/>
        <v>-0.08</v>
      </c>
    </row>
    <row r="250" spans="1:5" x14ac:dyDescent="0.25">
      <c r="A250" s="98">
        <f t="shared" si="15"/>
        <v>51682</v>
      </c>
      <c r="B250" s="188">
        <f t="shared" si="19"/>
        <v>-0.6399999999999999</v>
      </c>
      <c r="C250" s="188">
        <f t="shared" si="19"/>
        <v>-0.13</v>
      </c>
      <c r="D250" s="188">
        <f t="shared" si="19"/>
        <v>-1.25</v>
      </c>
      <c r="E250" s="189">
        <f t="shared" si="19"/>
        <v>-0.08</v>
      </c>
    </row>
    <row r="251" spans="1:5" x14ac:dyDescent="0.25">
      <c r="A251" s="106">
        <f t="shared" si="15"/>
        <v>51713</v>
      </c>
      <c r="B251" s="186">
        <f t="shared" si="19"/>
        <v>-0.6399999999999999</v>
      </c>
      <c r="C251" s="186">
        <f t="shared" si="19"/>
        <v>-0.13</v>
      </c>
      <c r="D251" s="186">
        <f t="shared" si="19"/>
        <v>-1.25</v>
      </c>
      <c r="E251" s="187">
        <f t="shared" si="19"/>
        <v>-0.08</v>
      </c>
    </row>
    <row r="252" spans="1:5" x14ac:dyDescent="0.25">
      <c r="A252" s="98">
        <f t="shared" si="15"/>
        <v>51744</v>
      </c>
      <c r="B252" s="188">
        <f t="shared" si="19"/>
        <v>-0.6399999999999999</v>
      </c>
      <c r="C252" s="188">
        <f t="shared" si="19"/>
        <v>-0.13</v>
      </c>
      <c r="D252" s="188">
        <f t="shared" si="19"/>
        <v>-1.25</v>
      </c>
      <c r="E252" s="189">
        <f t="shared" si="19"/>
        <v>-0.08</v>
      </c>
    </row>
    <row r="253" spans="1:5" x14ac:dyDescent="0.25">
      <c r="A253" s="106">
        <f t="shared" si="15"/>
        <v>51774</v>
      </c>
      <c r="B253" s="186">
        <f t="shared" si="19"/>
        <v>-0.6399999999999999</v>
      </c>
      <c r="C253" s="186">
        <f t="shared" si="19"/>
        <v>-0.13</v>
      </c>
      <c r="D253" s="186">
        <f t="shared" si="19"/>
        <v>-1.25</v>
      </c>
      <c r="E253" s="187">
        <f t="shared" si="19"/>
        <v>-0.08</v>
      </c>
    </row>
    <row r="254" spans="1:5" x14ac:dyDescent="0.25">
      <c r="A254" s="98">
        <f t="shared" si="15"/>
        <v>51805</v>
      </c>
      <c r="B254" s="188">
        <f t="shared" si="19"/>
        <v>-0.6399999999999999</v>
      </c>
      <c r="C254" s="188">
        <f t="shared" si="19"/>
        <v>-0.13</v>
      </c>
      <c r="D254" s="188">
        <f t="shared" si="19"/>
        <v>-1.25</v>
      </c>
      <c r="E254" s="189">
        <f t="shared" si="19"/>
        <v>-0.08</v>
      </c>
    </row>
    <row r="255" spans="1:5" x14ac:dyDescent="0.25">
      <c r="A255" s="106">
        <f t="shared" si="15"/>
        <v>51835</v>
      </c>
      <c r="B255" s="186">
        <f t="shared" si="19"/>
        <v>-0.6399999999999999</v>
      </c>
      <c r="C255" s="186">
        <f t="shared" si="19"/>
        <v>-0.13</v>
      </c>
      <c r="D255" s="186">
        <f t="shared" si="19"/>
        <v>-1.25</v>
      </c>
      <c r="E255" s="187">
        <f t="shared" si="19"/>
        <v>-0.08</v>
      </c>
    </row>
    <row r="256" spans="1:5" x14ac:dyDescent="0.25">
      <c r="A256" s="98">
        <f t="shared" si="15"/>
        <v>51866</v>
      </c>
      <c r="B256" s="188">
        <f t="shared" si="19"/>
        <v>-0.6399999999999999</v>
      </c>
      <c r="C256" s="188">
        <f t="shared" si="19"/>
        <v>-0.13</v>
      </c>
      <c r="D256" s="188">
        <f t="shared" si="19"/>
        <v>-1.25</v>
      </c>
      <c r="E256" s="189">
        <f t="shared" si="19"/>
        <v>-0.08</v>
      </c>
    </row>
    <row r="257" spans="1:5" x14ac:dyDescent="0.25">
      <c r="A257" s="106">
        <f t="shared" si="15"/>
        <v>51897</v>
      </c>
      <c r="B257" s="186">
        <f t="shared" si="19"/>
        <v>-0.6399999999999999</v>
      </c>
      <c r="C257" s="186">
        <f t="shared" si="19"/>
        <v>-0.13</v>
      </c>
      <c r="D257" s="186">
        <f t="shared" si="19"/>
        <v>-1.25</v>
      </c>
      <c r="E257" s="187">
        <f t="shared" si="19"/>
        <v>-0.08</v>
      </c>
    </row>
    <row r="258" spans="1:5" x14ac:dyDescent="0.25">
      <c r="A258" s="98">
        <f t="shared" si="15"/>
        <v>51925</v>
      </c>
      <c r="B258" s="188">
        <f t="shared" si="19"/>
        <v>-0.6399999999999999</v>
      </c>
      <c r="C258" s="188">
        <f t="shared" si="19"/>
        <v>-0.13</v>
      </c>
      <c r="D258" s="188">
        <f t="shared" si="19"/>
        <v>-1.25</v>
      </c>
      <c r="E258" s="189">
        <f t="shared" si="19"/>
        <v>-0.08</v>
      </c>
    </row>
    <row r="259" spans="1:5" x14ac:dyDescent="0.25">
      <c r="A259" s="106">
        <f t="shared" ref="A259:A322" si="20">+EOMONTH(A258,1)</f>
        <v>51956</v>
      </c>
      <c r="B259" s="186">
        <f t="shared" ref="B259:E274" si="21">+B258</f>
        <v>-0.6399999999999999</v>
      </c>
      <c r="C259" s="186">
        <f t="shared" si="21"/>
        <v>-0.13</v>
      </c>
      <c r="D259" s="186">
        <f t="shared" si="21"/>
        <v>-1.25</v>
      </c>
      <c r="E259" s="187">
        <f t="shared" si="21"/>
        <v>-0.08</v>
      </c>
    </row>
    <row r="260" spans="1:5" x14ac:dyDescent="0.25">
      <c r="A260" s="98">
        <f t="shared" si="20"/>
        <v>51986</v>
      </c>
      <c r="B260" s="188">
        <f t="shared" si="21"/>
        <v>-0.6399999999999999</v>
      </c>
      <c r="C260" s="188">
        <f t="shared" si="21"/>
        <v>-0.13</v>
      </c>
      <c r="D260" s="188">
        <f t="shared" si="21"/>
        <v>-1.25</v>
      </c>
      <c r="E260" s="189">
        <f t="shared" si="21"/>
        <v>-0.08</v>
      </c>
    </row>
    <row r="261" spans="1:5" x14ac:dyDescent="0.25">
      <c r="A261" s="106">
        <f t="shared" si="20"/>
        <v>52017</v>
      </c>
      <c r="B261" s="186">
        <f t="shared" si="21"/>
        <v>-0.6399999999999999</v>
      </c>
      <c r="C261" s="186">
        <f t="shared" si="21"/>
        <v>-0.13</v>
      </c>
      <c r="D261" s="186">
        <f t="shared" si="21"/>
        <v>-1.25</v>
      </c>
      <c r="E261" s="187">
        <f t="shared" si="21"/>
        <v>-0.08</v>
      </c>
    </row>
    <row r="262" spans="1:5" x14ac:dyDescent="0.25">
      <c r="A262" s="98">
        <f t="shared" si="20"/>
        <v>52047</v>
      </c>
      <c r="B262" s="188">
        <f t="shared" si="21"/>
        <v>-0.6399999999999999</v>
      </c>
      <c r="C262" s="188">
        <f t="shared" si="21"/>
        <v>-0.13</v>
      </c>
      <c r="D262" s="188">
        <f t="shared" si="21"/>
        <v>-1.25</v>
      </c>
      <c r="E262" s="189">
        <f t="shared" si="21"/>
        <v>-0.08</v>
      </c>
    </row>
    <row r="263" spans="1:5" x14ac:dyDescent="0.25">
      <c r="A263" s="106">
        <f t="shared" si="20"/>
        <v>52078</v>
      </c>
      <c r="B263" s="186">
        <f t="shared" si="21"/>
        <v>-0.6399999999999999</v>
      </c>
      <c r="C263" s="186">
        <f t="shared" si="21"/>
        <v>-0.13</v>
      </c>
      <c r="D263" s="186">
        <f t="shared" si="21"/>
        <v>-1.25</v>
      </c>
      <c r="E263" s="187">
        <f t="shared" si="21"/>
        <v>-0.08</v>
      </c>
    </row>
    <row r="264" spans="1:5" x14ac:dyDescent="0.25">
      <c r="A264" s="98">
        <f t="shared" si="20"/>
        <v>52109</v>
      </c>
      <c r="B264" s="188">
        <f t="shared" si="21"/>
        <v>-0.6399999999999999</v>
      </c>
      <c r="C264" s="188">
        <f t="shared" si="21"/>
        <v>-0.13</v>
      </c>
      <c r="D264" s="188">
        <f t="shared" si="21"/>
        <v>-1.25</v>
      </c>
      <c r="E264" s="189">
        <f t="shared" si="21"/>
        <v>-0.08</v>
      </c>
    </row>
    <row r="265" spans="1:5" x14ac:dyDescent="0.25">
      <c r="A265" s="106">
        <f t="shared" si="20"/>
        <v>52139</v>
      </c>
      <c r="B265" s="186">
        <f t="shared" si="21"/>
        <v>-0.6399999999999999</v>
      </c>
      <c r="C265" s="186">
        <f t="shared" si="21"/>
        <v>-0.13</v>
      </c>
      <c r="D265" s="186">
        <f t="shared" si="21"/>
        <v>-1.25</v>
      </c>
      <c r="E265" s="187">
        <f t="shared" si="21"/>
        <v>-0.08</v>
      </c>
    </row>
    <row r="266" spans="1:5" x14ac:dyDescent="0.25">
      <c r="A266" s="98">
        <f t="shared" si="20"/>
        <v>52170</v>
      </c>
      <c r="B266" s="188">
        <f t="shared" si="21"/>
        <v>-0.6399999999999999</v>
      </c>
      <c r="C266" s="188">
        <f t="shared" si="21"/>
        <v>-0.13</v>
      </c>
      <c r="D266" s="188">
        <f t="shared" si="21"/>
        <v>-1.25</v>
      </c>
      <c r="E266" s="189">
        <f t="shared" si="21"/>
        <v>-0.08</v>
      </c>
    </row>
    <row r="267" spans="1:5" x14ac:dyDescent="0.25">
      <c r="A267" s="106">
        <f t="shared" si="20"/>
        <v>52200</v>
      </c>
      <c r="B267" s="186">
        <f t="shared" si="21"/>
        <v>-0.6399999999999999</v>
      </c>
      <c r="C267" s="186">
        <f t="shared" si="21"/>
        <v>-0.13</v>
      </c>
      <c r="D267" s="186">
        <f t="shared" si="21"/>
        <v>-1.25</v>
      </c>
      <c r="E267" s="187">
        <f t="shared" si="21"/>
        <v>-0.08</v>
      </c>
    </row>
    <row r="268" spans="1:5" x14ac:dyDescent="0.25">
      <c r="A268" s="98">
        <f t="shared" si="20"/>
        <v>52231</v>
      </c>
      <c r="B268" s="188">
        <f t="shared" si="21"/>
        <v>-0.6399999999999999</v>
      </c>
      <c r="C268" s="188">
        <f t="shared" si="21"/>
        <v>-0.13</v>
      </c>
      <c r="D268" s="188">
        <f t="shared" si="21"/>
        <v>-1.25</v>
      </c>
      <c r="E268" s="189">
        <f t="shared" si="21"/>
        <v>-0.08</v>
      </c>
    </row>
    <row r="269" spans="1:5" x14ac:dyDescent="0.25">
      <c r="A269" s="106">
        <f t="shared" si="20"/>
        <v>52262</v>
      </c>
      <c r="B269" s="186">
        <f t="shared" si="21"/>
        <v>-0.6399999999999999</v>
      </c>
      <c r="C269" s="186">
        <f t="shared" si="21"/>
        <v>-0.13</v>
      </c>
      <c r="D269" s="186">
        <f t="shared" si="21"/>
        <v>-1.25</v>
      </c>
      <c r="E269" s="187">
        <f t="shared" si="21"/>
        <v>-0.08</v>
      </c>
    </row>
    <row r="270" spans="1:5" x14ac:dyDescent="0.25">
      <c r="A270" s="98">
        <f t="shared" si="20"/>
        <v>52290</v>
      </c>
      <c r="B270" s="188">
        <f t="shared" si="21"/>
        <v>-0.6399999999999999</v>
      </c>
      <c r="C270" s="188">
        <f t="shared" si="21"/>
        <v>-0.13</v>
      </c>
      <c r="D270" s="188">
        <f t="shared" si="21"/>
        <v>-1.25</v>
      </c>
      <c r="E270" s="189">
        <f t="shared" si="21"/>
        <v>-0.08</v>
      </c>
    </row>
    <row r="271" spans="1:5" x14ac:dyDescent="0.25">
      <c r="A271" s="106">
        <f t="shared" si="20"/>
        <v>52321</v>
      </c>
      <c r="B271" s="186">
        <f t="shared" si="21"/>
        <v>-0.6399999999999999</v>
      </c>
      <c r="C271" s="186">
        <f t="shared" si="21"/>
        <v>-0.13</v>
      </c>
      <c r="D271" s="186">
        <f t="shared" si="21"/>
        <v>-1.25</v>
      </c>
      <c r="E271" s="187">
        <f t="shared" si="21"/>
        <v>-0.08</v>
      </c>
    </row>
    <row r="272" spans="1:5" x14ac:dyDescent="0.25">
      <c r="A272" s="98">
        <f t="shared" si="20"/>
        <v>52351</v>
      </c>
      <c r="B272" s="188">
        <f t="shared" si="21"/>
        <v>-0.6399999999999999</v>
      </c>
      <c r="C272" s="188">
        <f t="shared" si="21"/>
        <v>-0.13</v>
      </c>
      <c r="D272" s="188">
        <f t="shared" si="21"/>
        <v>-1.25</v>
      </c>
      <c r="E272" s="189">
        <f t="shared" si="21"/>
        <v>-0.08</v>
      </c>
    </row>
    <row r="273" spans="1:5" x14ac:dyDescent="0.25">
      <c r="A273" s="106">
        <f t="shared" si="20"/>
        <v>52382</v>
      </c>
      <c r="B273" s="186">
        <f t="shared" si="21"/>
        <v>-0.6399999999999999</v>
      </c>
      <c r="C273" s="186">
        <f t="shared" si="21"/>
        <v>-0.13</v>
      </c>
      <c r="D273" s="186">
        <f t="shared" si="21"/>
        <v>-1.25</v>
      </c>
      <c r="E273" s="187">
        <f t="shared" si="21"/>
        <v>-0.08</v>
      </c>
    </row>
    <row r="274" spans="1:5" x14ac:dyDescent="0.25">
      <c r="A274" s="98">
        <f t="shared" si="20"/>
        <v>52412</v>
      </c>
      <c r="B274" s="188">
        <f t="shared" si="21"/>
        <v>-0.6399999999999999</v>
      </c>
      <c r="C274" s="188">
        <f t="shared" si="21"/>
        <v>-0.13</v>
      </c>
      <c r="D274" s="188">
        <f t="shared" si="21"/>
        <v>-1.25</v>
      </c>
      <c r="E274" s="189">
        <f t="shared" si="21"/>
        <v>-0.08</v>
      </c>
    </row>
    <row r="275" spans="1:5" x14ac:dyDescent="0.25">
      <c r="A275" s="106">
        <f t="shared" si="20"/>
        <v>52443</v>
      </c>
      <c r="B275" s="186">
        <f t="shared" ref="B275:E290" si="22">+B274</f>
        <v>-0.6399999999999999</v>
      </c>
      <c r="C275" s="186">
        <f t="shared" si="22"/>
        <v>-0.13</v>
      </c>
      <c r="D275" s="186">
        <f t="shared" si="22"/>
        <v>-1.25</v>
      </c>
      <c r="E275" s="187">
        <f t="shared" si="22"/>
        <v>-0.08</v>
      </c>
    </row>
    <row r="276" spans="1:5" x14ac:dyDescent="0.25">
      <c r="A276" s="98">
        <f t="shared" si="20"/>
        <v>52474</v>
      </c>
      <c r="B276" s="188">
        <f t="shared" si="22"/>
        <v>-0.6399999999999999</v>
      </c>
      <c r="C276" s="188">
        <f t="shared" si="22"/>
        <v>-0.13</v>
      </c>
      <c r="D276" s="188">
        <f t="shared" si="22"/>
        <v>-1.25</v>
      </c>
      <c r="E276" s="189">
        <f t="shared" si="22"/>
        <v>-0.08</v>
      </c>
    </row>
    <row r="277" spans="1:5" x14ac:dyDescent="0.25">
      <c r="A277" s="106">
        <f t="shared" si="20"/>
        <v>52504</v>
      </c>
      <c r="B277" s="186">
        <f t="shared" si="22"/>
        <v>-0.6399999999999999</v>
      </c>
      <c r="C277" s="186">
        <f t="shared" si="22"/>
        <v>-0.13</v>
      </c>
      <c r="D277" s="186">
        <f t="shared" si="22"/>
        <v>-1.25</v>
      </c>
      <c r="E277" s="187">
        <f t="shared" si="22"/>
        <v>-0.08</v>
      </c>
    </row>
    <row r="278" spans="1:5" x14ac:dyDescent="0.25">
      <c r="A278" s="98">
        <f t="shared" si="20"/>
        <v>52535</v>
      </c>
      <c r="B278" s="188">
        <f t="shared" si="22"/>
        <v>-0.6399999999999999</v>
      </c>
      <c r="C278" s="188">
        <f t="shared" si="22"/>
        <v>-0.13</v>
      </c>
      <c r="D278" s="188">
        <f t="shared" si="22"/>
        <v>-1.25</v>
      </c>
      <c r="E278" s="189">
        <f t="shared" si="22"/>
        <v>-0.08</v>
      </c>
    </row>
    <row r="279" spans="1:5" x14ac:dyDescent="0.25">
      <c r="A279" s="106">
        <f t="shared" si="20"/>
        <v>52565</v>
      </c>
      <c r="B279" s="186">
        <f t="shared" si="22"/>
        <v>-0.6399999999999999</v>
      </c>
      <c r="C279" s="186">
        <f t="shared" si="22"/>
        <v>-0.13</v>
      </c>
      <c r="D279" s="186">
        <f t="shared" si="22"/>
        <v>-1.25</v>
      </c>
      <c r="E279" s="187">
        <f t="shared" si="22"/>
        <v>-0.08</v>
      </c>
    </row>
    <row r="280" spans="1:5" x14ac:dyDescent="0.25">
      <c r="A280" s="98">
        <f t="shared" si="20"/>
        <v>52596</v>
      </c>
      <c r="B280" s="188">
        <f t="shared" si="22"/>
        <v>-0.6399999999999999</v>
      </c>
      <c r="C280" s="188">
        <f t="shared" si="22"/>
        <v>-0.13</v>
      </c>
      <c r="D280" s="188">
        <f t="shared" si="22"/>
        <v>-1.25</v>
      </c>
      <c r="E280" s="189">
        <f t="shared" si="22"/>
        <v>-0.08</v>
      </c>
    </row>
    <row r="281" spans="1:5" x14ac:dyDescent="0.25">
      <c r="A281" s="106">
        <f t="shared" si="20"/>
        <v>52627</v>
      </c>
      <c r="B281" s="186">
        <f t="shared" si="22"/>
        <v>-0.6399999999999999</v>
      </c>
      <c r="C281" s="186">
        <f t="shared" si="22"/>
        <v>-0.13</v>
      </c>
      <c r="D281" s="186">
        <f t="shared" si="22"/>
        <v>-1.25</v>
      </c>
      <c r="E281" s="187">
        <f t="shared" si="22"/>
        <v>-0.08</v>
      </c>
    </row>
    <row r="282" spans="1:5" x14ac:dyDescent="0.25">
      <c r="A282" s="98">
        <f t="shared" si="20"/>
        <v>52656</v>
      </c>
      <c r="B282" s="188">
        <f t="shared" si="22"/>
        <v>-0.6399999999999999</v>
      </c>
      <c r="C282" s="188">
        <f t="shared" si="22"/>
        <v>-0.13</v>
      </c>
      <c r="D282" s="188">
        <f t="shared" si="22"/>
        <v>-1.25</v>
      </c>
      <c r="E282" s="189">
        <f t="shared" si="22"/>
        <v>-0.08</v>
      </c>
    </row>
    <row r="283" spans="1:5" x14ac:dyDescent="0.25">
      <c r="A283" s="106">
        <f t="shared" si="20"/>
        <v>52687</v>
      </c>
      <c r="B283" s="186">
        <f t="shared" si="22"/>
        <v>-0.6399999999999999</v>
      </c>
      <c r="C283" s="186">
        <f t="shared" si="22"/>
        <v>-0.13</v>
      </c>
      <c r="D283" s="186">
        <f t="shared" si="22"/>
        <v>-1.25</v>
      </c>
      <c r="E283" s="187">
        <f t="shared" si="22"/>
        <v>-0.08</v>
      </c>
    </row>
    <row r="284" spans="1:5" x14ac:dyDescent="0.25">
      <c r="A284" s="98">
        <f t="shared" si="20"/>
        <v>52717</v>
      </c>
      <c r="B284" s="188">
        <f t="shared" si="22"/>
        <v>-0.6399999999999999</v>
      </c>
      <c r="C284" s="188">
        <f t="shared" si="22"/>
        <v>-0.13</v>
      </c>
      <c r="D284" s="188">
        <f t="shared" si="22"/>
        <v>-1.25</v>
      </c>
      <c r="E284" s="189">
        <f t="shared" si="22"/>
        <v>-0.08</v>
      </c>
    </row>
    <row r="285" spans="1:5" x14ac:dyDescent="0.25">
      <c r="A285" s="106">
        <f t="shared" si="20"/>
        <v>52748</v>
      </c>
      <c r="B285" s="186">
        <f t="shared" si="22"/>
        <v>-0.6399999999999999</v>
      </c>
      <c r="C285" s="186">
        <f t="shared" si="22"/>
        <v>-0.13</v>
      </c>
      <c r="D285" s="186">
        <f t="shared" si="22"/>
        <v>-1.25</v>
      </c>
      <c r="E285" s="187">
        <f t="shared" si="22"/>
        <v>-0.08</v>
      </c>
    </row>
    <row r="286" spans="1:5" x14ac:dyDescent="0.25">
      <c r="A286" s="98">
        <f t="shared" si="20"/>
        <v>52778</v>
      </c>
      <c r="B286" s="188">
        <f t="shared" si="22"/>
        <v>-0.6399999999999999</v>
      </c>
      <c r="C286" s="188">
        <f t="shared" si="22"/>
        <v>-0.13</v>
      </c>
      <c r="D286" s="188">
        <f t="shared" si="22"/>
        <v>-1.25</v>
      </c>
      <c r="E286" s="189">
        <f t="shared" si="22"/>
        <v>-0.08</v>
      </c>
    </row>
    <row r="287" spans="1:5" x14ac:dyDescent="0.25">
      <c r="A287" s="106">
        <f t="shared" si="20"/>
        <v>52809</v>
      </c>
      <c r="B287" s="186">
        <f t="shared" si="22"/>
        <v>-0.6399999999999999</v>
      </c>
      <c r="C287" s="186">
        <f t="shared" si="22"/>
        <v>-0.13</v>
      </c>
      <c r="D287" s="186">
        <f t="shared" si="22"/>
        <v>-1.25</v>
      </c>
      <c r="E287" s="187">
        <f t="shared" si="22"/>
        <v>-0.08</v>
      </c>
    </row>
    <row r="288" spans="1:5" x14ac:dyDescent="0.25">
      <c r="A288" s="98">
        <f t="shared" si="20"/>
        <v>52840</v>
      </c>
      <c r="B288" s="188">
        <f t="shared" si="22"/>
        <v>-0.6399999999999999</v>
      </c>
      <c r="C288" s="188">
        <f t="shared" si="22"/>
        <v>-0.13</v>
      </c>
      <c r="D288" s="188">
        <f t="shared" si="22"/>
        <v>-1.25</v>
      </c>
      <c r="E288" s="189">
        <f t="shared" si="22"/>
        <v>-0.08</v>
      </c>
    </row>
    <row r="289" spans="1:5" x14ac:dyDescent="0.25">
      <c r="A289" s="106">
        <f t="shared" si="20"/>
        <v>52870</v>
      </c>
      <c r="B289" s="186">
        <f t="shared" si="22"/>
        <v>-0.6399999999999999</v>
      </c>
      <c r="C289" s="186">
        <f t="shared" si="22"/>
        <v>-0.13</v>
      </c>
      <c r="D289" s="186">
        <f t="shared" si="22"/>
        <v>-1.25</v>
      </c>
      <c r="E289" s="187">
        <f t="shared" si="22"/>
        <v>-0.08</v>
      </c>
    </row>
    <row r="290" spans="1:5" x14ac:dyDescent="0.25">
      <c r="A290" s="98">
        <f t="shared" si="20"/>
        <v>52901</v>
      </c>
      <c r="B290" s="188">
        <f t="shared" si="22"/>
        <v>-0.6399999999999999</v>
      </c>
      <c r="C290" s="188">
        <f t="shared" si="22"/>
        <v>-0.13</v>
      </c>
      <c r="D290" s="188">
        <f t="shared" si="22"/>
        <v>-1.25</v>
      </c>
      <c r="E290" s="189">
        <f t="shared" si="22"/>
        <v>-0.08</v>
      </c>
    </row>
    <row r="291" spans="1:5" x14ac:dyDescent="0.25">
      <c r="A291" s="106">
        <f t="shared" si="20"/>
        <v>52931</v>
      </c>
      <c r="B291" s="186">
        <f t="shared" ref="B291:E306" si="23">+B290</f>
        <v>-0.6399999999999999</v>
      </c>
      <c r="C291" s="186">
        <f t="shared" si="23"/>
        <v>-0.13</v>
      </c>
      <c r="D291" s="186">
        <f t="shared" si="23"/>
        <v>-1.25</v>
      </c>
      <c r="E291" s="187">
        <f t="shared" si="23"/>
        <v>-0.08</v>
      </c>
    </row>
    <row r="292" spans="1:5" x14ac:dyDescent="0.25">
      <c r="A292" s="98">
        <f t="shared" si="20"/>
        <v>52962</v>
      </c>
      <c r="B292" s="188">
        <f t="shared" si="23"/>
        <v>-0.6399999999999999</v>
      </c>
      <c r="C292" s="188">
        <f t="shared" si="23"/>
        <v>-0.13</v>
      </c>
      <c r="D292" s="188">
        <f t="shared" si="23"/>
        <v>-1.25</v>
      </c>
      <c r="E292" s="189">
        <f t="shared" si="23"/>
        <v>-0.08</v>
      </c>
    </row>
    <row r="293" spans="1:5" x14ac:dyDescent="0.25">
      <c r="A293" s="106">
        <f t="shared" si="20"/>
        <v>52993</v>
      </c>
      <c r="B293" s="186">
        <f t="shared" si="23"/>
        <v>-0.6399999999999999</v>
      </c>
      <c r="C293" s="186">
        <f t="shared" si="23"/>
        <v>-0.13</v>
      </c>
      <c r="D293" s="186">
        <f t="shared" si="23"/>
        <v>-1.25</v>
      </c>
      <c r="E293" s="187">
        <f t="shared" si="23"/>
        <v>-0.08</v>
      </c>
    </row>
    <row r="294" spans="1:5" x14ac:dyDescent="0.25">
      <c r="A294" s="98">
        <f t="shared" si="20"/>
        <v>53021</v>
      </c>
      <c r="B294" s="188">
        <f t="shared" si="23"/>
        <v>-0.6399999999999999</v>
      </c>
      <c r="C294" s="188">
        <f t="shared" si="23"/>
        <v>-0.13</v>
      </c>
      <c r="D294" s="188">
        <f t="shared" si="23"/>
        <v>-1.25</v>
      </c>
      <c r="E294" s="189">
        <f t="shared" si="23"/>
        <v>-0.08</v>
      </c>
    </row>
    <row r="295" spans="1:5" x14ac:dyDescent="0.25">
      <c r="A295" s="106">
        <f t="shared" si="20"/>
        <v>53052</v>
      </c>
      <c r="B295" s="186">
        <f t="shared" si="23"/>
        <v>-0.6399999999999999</v>
      </c>
      <c r="C295" s="186">
        <f t="shared" si="23"/>
        <v>-0.13</v>
      </c>
      <c r="D295" s="186">
        <f t="shared" si="23"/>
        <v>-1.25</v>
      </c>
      <c r="E295" s="187">
        <f t="shared" si="23"/>
        <v>-0.08</v>
      </c>
    </row>
    <row r="296" spans="1:5" x14ac:dyDescent="0.25">
      <c r="A296" s="98">
        <f t="shared" si="20"/>
        <v>53082</v>
      </c>
      <c r="B296" s="188">
        <f t="shared" si="23"/>
        <v>-0.6399999999999999</v>
      </c>
      <c r="C296" s="188">
        <f t="shared" si="23"/>
        <v>-0.13</v>
      </c>
      <c r="D296" s="188">
        <f t="shared" si="23"/>
        <v>-1.25</v>
      </c>
      <c r="E296" s="189">
        <f t="shared" si="23"/>
        <v>-0.08</v>
      </c>
    </row>
    <row r="297" spans="1:5" x14ac:dyDescent="0.25">
      <c r="A297" s="106">
        <f t="shared" si="20"/>
        <v>53113</v>
      </c>
      <c r="B297" s="186">
        <f t="shared" si="23"/>
        <v>-0.6399999999999999</v>
      </c>
      <c r="C297" s="186">
        <f t="shared" si="23"/>
        <v>-0.13</v>
      </c>
      <c r="D297" s="186">
        <f t="shared" si="23"/>
        <v>-1.25</v>
      </c>
      <c r="E297" s="187">
        <f t="shared" si="23"/>
        <v>-0.08</v>
      </c>
    </row>
    <row r="298" spans="1:5" x14ac:dyDescent="0.25">
      <c r="A298" s="98">
        <f t="shared" si="20"/>
        <v>53143</v>
      </c>
      <c r="B298" s="188">
        <f t="shared" si="23"/>
        <v>-0.6399999999999999</v>
      </c>
      <c r="C298" s="188">
        <f t="shared" si="23"/>
        <v>-0.13</v>
      </c>
      <c r="D298" s="188">
        <f t="shared" si="23"/>
        <v>-1.25</v>
      </c>
      <c r="E298" s="189">
        <f t="shared" si="23"/>
        <v>-0.08</v>
      </c>
    </row>
    <row r="299" spans="1:5" x14ac:dyDescent="0.25">
      <c r="A299" s="106">
        <f t="shared" si="20"/>
        <v>53174</v>
      </c>
      <c r="B299" s="186">
        <f t="shared" si="23"/>
        <v>-0.6399999999999999</v>
      </c>
      <c r="C299" s="186">
        <f t="shared" si="23"/>
        <v>-0.13</v>
      </c>
      <c r="D299" s="186">
        <f t="shared" si="23"/>
        <v>-1.25</v>
      </c>
      <c r="E299" s="187">
        <f t="shared" si="23"/>
        <v>-0.08</v>
      </c>
    </row>
    <row r="300" spans="1:5" x14ac:dyDescent="0.25">
      <c r="A300" s="98">
        <f t="shared" si="20"/>
        <v>53205</v>
      </c>
      <c r="B300" s="188">
        <f t="shared" si="23"/>
        <v>-0.6399999999999999</v>
      </c>
      <c r="C300" s="188">
        <f t="shared" si="23"/>
        <v>-0.13</v>
      </c>
      <c r="D300" s="188">
        <f t="shared" si="23"/>
        <v>-1.25</v>
      </c>
      <c r="E300" s="189">
        <f t="shared" si="23"/>
        <v>-0.08</v>
      </c>
    </row>
    <row r="301" spans="1:5" x14ac:dyDescent="0.25">
      <c r="A301" s="106">
        <f t="shared" si="20"/>
        <v>53235</v>
      </c>
      <c r="B301" s="186">
        <f t="shared" si="23"/>
        <v>-0.6399999999999999</v>
      </c>
      <c r="C301" s="186">
        <f t="shared" si="23"/>
        <v>-0.13</v>
      </c>
      <c r="D301" s="186">
        <f t="shared" si="23"/>
        <v>-1.25</v>
      </c>
      <c r="E301" s="187">
        <f t="shared" si="23"/>
        <v>-0.08</v>
      </c>
    </row>
    <row r="302" spans="1:5" x14ac:dyDescent="0.25">
      <c r="A302" s="98">
        <f t="shared" si="20"/>
        <v>53266</v>
      </c>
      <c r="B302" s="188">
        <f t="shared" si="23"/>
        <v>-0.6399999999999999</v>
      </c>
      <c r="C302" s="188">
        <f t="shared" si="23"/>
        <v>-0.13</v>
      </c>
      <c r="D302" s="188">
        <f t="shared" si="23"/>
        <v>-1.25</v>
      </c>
      <c r="E302" s="189">
        <f t="shared" si="23"/>
        <v>-0.08</v>
      </c>
    </row>
    <row r="303" spans="1:5" x14ac:dyDescent="0.25">
      <c r="A303" s="106">
        <f t="shared" si="20"/>
        <v>53296</v>
      </c>
      <c r="B303" s="186">
        <f t="shared" si="23"/>
        <v>-0.6399999999999999</v>
      </c>
      <c r="C303" s="186">
        <f t="shared" si="23"/>
        <v>-0.13</v>
      </c>
      <c r="D303" s="186">
        <f t="shared" si="23"/>
        <v>-1.25</v>
      </c>
      <c r="E303" s="187">
        <f t="shared" si="23"/>
        <v>-0.08</v>
      </c>
    </row>
    <row r="304" spans="1:5" x14ac:dyDescent="0.25">
      <c r="A304" s="98">
        <f t="shared" si="20"/>
        <v>53327</v>
      </c>
      <c r="B304" s="188">
        <f t="shared" si="23"/>
        <v>-0.6399999999999999</v>
      </c>
      <c r="C304" s="188">
        <f t="shared" si="23"/>
        <v>-0.13</v>
      </c>
      <c r="D304" s="188">
        <f t="shared" si="23"/>
        <v>-1.25</v>
      </c>
      <c r="E304" s="189">
        <f t="shared" si="23"/>
        <v>-0.08</v>
      </c>
    </row>
    <row r="305" spans="1:5" x14ac:dyDescent="0.25">
      <c r="A305" s="106">
        <f t="shared" si="20"/>
        <v>53358</v>
      </c>
      <c r="B305" s="186">
        <f t="shared" si="23"/>
        <v>-0.6399999999999999</v>
      </c>
      <c r="C305" s="186">
        <f t="shared" si="23"/>
        <v>-0.13</v>
      </c>
      <c r="D305" s="186">
        <f t="shared" si="23"/>
        <v>-1.25</v>
      </c>
      <c r="E305" s="187">
        <f t="shared" si="23"/>
        <v>-0.08</v>
      </c>
    </row>
    <row r="306" spans="1:5" x14ac:dyDescent="0.25">
      <c r="A306" s="98">
        <f t="shared" si="20"/>
        <v>53386</v>
      </c>
      <c r="B306" s="188">
        <f t="shared" si="23"/>
        <v>-0.6399999999999999</v>
      </c>
      <c r="C306" s="188">
        <f t="shared" si="23"/>
        <v>-0.13</v>
      </c>
      <c r="D306" s="188">
        <f t="shared" si="23"/>
        <v>-1.25</v>
      </c>
      <c r="E306" s="189">
        <f t="shared" si="23"/>
        <v>-0.08</v>
      </c>
    </row>
    <row r="307" spans="1:5" x14ac:dyDescent="0.25">
      <c r="A307" s="106">
        <f t="shared" si="20"/>
        <v>53417</v>
      </c>
      <c r="B307" s="186">
        <f t="shared" ref="B307:E322" si="24">+B306</f>
        <v>-0.6399999999999999</v>
      </c>
      <c r="C307" s="186">
        <f t="shared" si="24"/>
        <v>-0.13</v>
      </c>
      <c r="D307" s="186">
        <f t="shared" si="24"/>
        <v>-1.25</v>
      </c>
      <c r="E307" s="187">
        <f t="shared" si="24"/>
        <v>-0.08</v>
      </c>
    </row>
    <row r="308" spans="1:5" x14ac:dyDescent="0.25">
      <c r="A308" s="98">
        <f t="shared" si="20"/>
        <v>53447</v>
      </c>
      <c r="B308" s="188">
        <f t="shared" si="24"/>
        <v>-0.6399999999999999</v>
      </c>
      <c r="C308" s="188">
        <f t="shared" si="24"/>
        <v>-0.13</v>
      </c>
      <c r="D308" s="188">
        <f t="shared" si="24"/>
        <v>-1.25</v>
      </c>
      <c r="E308" s="189">
        <f t="shared" si="24"/>
        <v>-0.08</v>
      </c>
    </row>
    <row r="309" spans="1:5" x14ac:dyDescent="0.25">
      <c r="A309" s="106">
        <f t="shared" si="20"/>
        <v>53478</v>
      </c>
      <c r="B309" s="186">
        <f t="shared" si="24"/>
        <v>-0.6399999999999999</v>
      </c>
      <c r="C309" s="186">
        <f t="shared" si="24"/>
        <v>-0.13</v>
      </c>
      <c r="D309" s="186">
        <f t="shared" si="24"/>
        <v>-1.25</v>
      </c>
      <c r="E309" s="187">
        <f t="shared" si="24"/>
        <v>-0.08</v>
      </c>
    </row>
    <row r="310" spans="1:5" x14ac:dyDescent="0.25">
      <c r="A310" s="98">
        <f t="shared" si="20"/>
        <v>53508</v>
      </c>
      <c r="B310" s="188">
        <f t="shared" si="24"/>
        <v>-0.6399999999999999</v>
      </c>
      <c r="C310" s="188">
        <f t="shared" si="24"/>
        <v>-0.13</v>
      </c>
      <c r="D310" s="188">
        <f t="shared" si="24"/>
        <v>-1.25</v>
      </c>
      <c r="E310" s="189">
        <f t="shared" si="24"/>
        <v>-0.08</v>
      </c>
    </row>
    <row r="311" spans="1:5" x14ac:dyDescent="0.25">
      <c r="A311" s="106">
        <f t="shared" si="20"/>
        <v>53539</v>
      </c>
      <c r="B311" s="186">
        <f t="shared" si="24"/>
        <v>-0.6399999999999999</v>
      </c>
      <c r="C311" s="186">
        <f t="shared" si="24"/>
        <v>-0.13</v>
      </c>
      <c r="D311" s="186">
        <f t="shared" si="24"/>
        <v>-1.25</v>
      </c>
      <c r="E311" s="187">
        <f t="shared" si="24"/>
        <v>-0.08</v>
      </c>
    </row>
    <row r="312" spans="1:5" x14ac:dyDescent="0.25">
      <c r="A312" s="98">
        <f t="shared" si="20"/>
        <v>53570</v>
      </c>
      <c r="B312" s="188">
        <f t="shared" si="24"/>
        <v>-0.6399999999999999</v>
      </c>
      <c r="C312" s="188">
        <f t="shared" si="24"/>
        <v>-0.13</v>
      </c>
      <c r="D312" s="188">
        <f t="shared" si="24"/>
        <v>-1.25</v>
      </c>
      <c r="E312" s="189">
        <f t="shared" si="24"/>
        <v>-0.08</v>
      </c>
    </row>
    <row r="313" spans="1:5" x14ac:dyDescent="0.25">
      <c r="A313" s="106">
        <f t="shared" si="20"/>
        <v>53600</v>
      </c>
      <c r="B313" s="186">
        <f t="shared" si="24"/>
        <v>-0.6399999999999999</v>
      </c>
      <c r="C313" s="186">
        <f t="shared" si="24"/>
        <v>-0.13</v>
      </c>
      <c r="D313" s="186">
        <f t="shared" si="24"/>
        <v>-1.25</v>
      </c>
      <c r="E313" s="187">
        <f t="shared" si="24"/>
        <v>-0.08</v>
      </c>
    </row>
    <row r="314" spans="1:5" x14ac:dyDescent="0.25">
      <c r="A314" s="98">
        <f t="shared" si="20"/>
        <v>53631</v>
      </c>
      <c r="B314" s="188">
        <f t="shared" si="24"/>
        <v>-0.6399999999999999</v>
      </c>
      <c r="C314" s="188">
        <f t="shared" si="24"/>
        <v>-0.13</v>
      </c>
      <c r="D314" s="188">
        <f t="shared" si="24"/>
        <v>-1.25</v>
      </c>
      <c r="E314" s="189">
        <f t="shared" si="24"/>
        <v>-0.08</v>
      </c>
    </row>
    <row r="315" spans="1:5" x14ac:dyDescent="0.25">
      <c r="A315" s="106">
        <f t="shared" si="20"/>
        <v>53661</v>
      </c>
      <c r="B315" s="186">
        <f t="shared" si="24"/>
        <v>-0.6399999999999999</v>
      </c>
      <c r="C315" s="186">
        <f t="shared" si="24"/>
        <v>-0.13</v>
      </c>
      <c r="D315" s="186">
        <f t="shared" si="24"/>
        <v>-1.25</v>
      </c>
      <c r="E315" s="187">
        <f t="shared" si="24"/>
        <v>-0.08</v>
      </c>
    </row>
    <row r="316" spans="1:5" x14ac:dyDescent="0.25">
      <c r="A316" s="98">
        <f t="shared" si="20"/>
        <v>53692</v>
      </c>
      <c r="B316" s="188">
        <f t="shared" si="24"/>
        <v>-0.6399999999999999</v>
      </c>
      <c r="C316" s="188">
        <f t="shared" si="24"/>
        <v>-0.13</v>
      </c>
      <c r="D316" s="188">
        <f t="shared" si="24"/>
        <v>-1.25</v>
      </c>
      <c r="E316" s="189">
        <f t="shared" si="24"/>
        <v>-0.08</v>
      </c>
    </row>
    <row r="317" spans="1:5" x14ac:dyDescent="0.25">
      <c r="A317" s="106">
        <f t="shared" si="20"/>
        <v>53723</v>
      </c>
      <c r="B317" s="186">
        <f t="shared" si="24"/>
        <v>-0.6399999999999999</v>
      </c>
      <c r="C317" s="186">
        <f t="shared" si="24"/>
        <v>-0.13</v>
      </c>
      <c r="D317" s="186">
        <f t="shared" si="24"/>
        <v>-1.25</v>
      </c>
      <c r="E317" s="187">
        <f t="shared" si="24"/>
        <v>-0.08</v>
      </c>
    </row>
    <row r="318" spans="1:5" x14ac:dyDescent="0.25">
      <c r="A318" s="98">
        <f t="shared" si="20"/>
        <v>53751</v>
      </c>
      <c r="B318" s="188">
        <f t="shared" si="24"/>
        <v>-0.6399999999999999</v>
      </c>
      <c r="C318" s="188">
        <f t="shared" si="24"/>
        <v>-0.13</v>
      </c>
      <c r="D318" s="188">
        <f t="shared" si="24"/>
        <v>-1.25</v>
      </c>
      <c r="E318" s="189">
        <f t="shared" si="24"/>
        <v>-0.08</v>
      </c>
    </row>
    <row r="319" spans="1:5" x14ac:dyDescent="0.25">
      <c r="A319" s="106">
        <f t="shared" si="20"/>
        <v>53782</v>
      </c>
      <c r="B319" s="186">
        <f t="shared" si="24"/>
        <v>-0.6399999999999999</v>
      </c>
      <c r="C319" s="186">
        <f t="shared" si="24"/>
        <v>-0.13</v>
      </c>
      <c r="D319" s="186">
        <f t="shared" si="24"/>
        <v>-1.25</v>
      </c>
      <c r="E319" s="187">
        <f t="shared" si="24"/>
        <v>-0.08</v>
      </c>
    </row>
    <row r="320" spans="1:5" x14ac:dyDescent="0.25">
      <c r="A320" s="98">
        <f t="shared" si="20"/>
        <v>53812</v>
      </c>
      <c r="B320" s="188">
        <f t="shared" si="24"/>
        <v>-0.6399999999999999</v>
      </c>
      <c r="C320" s="188">
        <f t="shared" si="24"/>
        <v>-0.13</v>
      </c>
      <c r="D320" s="188">
        <f t="shared" si="24"/>
        <v>-1.25</v>
      </c>
      <c r="E320" s="189">
        <f t="shared" si="24"/>
        <v>-0.08</v>
      </c>
    </row>
    <row r="321" spans="1:5" x14ac:dyDescent="0.25">
      <c r="A321" s="106">
        <f t="shared" si="20"/>
        <v>53843</v>
      </c>
      <c r="B321" s="186">
        <f t="shared" si="24"/>
        <v>-0.6399999999999999</v>
      </c>
      <c r="C321" s="186">
        <f t="shared" si="24"/>
        <v>-0.13</v>
      </c>
      <c r="D321" s="186">
        <f t="shared" si="24"/>
        <v>-1.25</v>
      </c>
      <c r="E321" s="187">
        <f t="shared" si="24"/>
        <v>-0.08</v>
      </c>
    </row>
    <row r="322" spans="1:5" x14ac:dyDescent="0.25">
      <c r="A322" s="98">
        <f t="shared" si="20"/>
        <v>53873</v>
      </c>
      <c r="B322" s="188">
        <f t="shared" si="24"/>
        <v>-0.6399999999999999</v>
      </c>
      <c r="C322" s="188">
        <f t="shared" si="24"/>
        <v>-0.13</v>
      </c>
      <c r="D322" s="188">
        <f t="shared" si="24"/>
        <v>-1.25</v>
      </c>
      <c r="E322" s="189">
        <f t="shared" si="24"/>
        <v>-0.08</v>
      </c>
    </row>
    <row r="323" spans="1:5" x14ac:dyDescent="0.25">
      <c r="A323" s="106">
        <f t="shared" ref="A323:A386" si="25">+EOMONTH(A322,1)</f>
        <v>53904</v>
      </c>
      <c r="B323" s="186">
        <f t="shared" ref="B323:E338" si="26">+B322</f>
        <v>-0.6399999999999999</v>
      </c>
      <c r="C323" s="186">
        <f t="shared" si="26"/>
        <v>-0.13</v>
      </c>
      <c r="D323" s="186">
        <f t="shared" si="26"/>
        <v>-1.25</v>
      </c>
      <c r="E323" s="187">
        <f t="shared" si="26"/>
        <v>-0.08</v>
      </c>
    </row>
    <row r="324" spans="1:5" x14ac:dyDescent="0.25">
      <c r="A324" s="98">
        <f t="shared" si="25"/>
        <v>53935</v>
      </c>
      <c r="B324" s="188">
        <f t="shared" si="26"/>
        <v>-0.6399999999999999</v>
      </c>
      <c r="C324" s="188">
        <f t="shared" si="26"/>
        <v>-0.13</v>
      </c>
      <c r="D324" s="188">
        <f t="shared" si="26"/>
        <v>-1.25</v>
      </c>
      <c r="E324" s="189">
        <f t="shared" si="26"/>
        <v>-0.08</v>
      </c>
    </row>
    <row r="325" spans="1:5" x14ac:dyDescent="0.25">
      <c r="A325" s="106">
        <f t="shared" si="25"/>
        <v>53965</v>
      </c>
      <c r="B325" s="186">
        <f t="shared" si="26"/>
        <v>-0.6399999999999999</v>
      </c>
      <c r="C325" s="186">
        <f t="shared" si="26"/>
        <v>-0.13</v>
      </c>
      <c r="D325" s="186">
        <f t="shared" si="26"/>
        <v>-1.25</v>
      </c>
      <c r="E325" s="187">
        <f t="shared" si="26"/>
        <v>-0.08</v>
      </c>
    </row>
    <row r="326" spans="1:5" x14ac:dyDescent="0.25">
      <c r="A326" s="98">
        <f t="shared" si="25"/>
        <v>53996</v>
      </c>
      <c r="B326" s="188">
        <f t="shared" si="26"/>
        <v>-0.6399999999999999</v>
      </c>
      <c r="C326" s="188">
        <f t="shared" si="26"/>
        <v>-0.13</v>
      </c>
      <c r="D326" s="188">
        <f t="shared" si="26"/>
        <v>-1.25</v>
      </c>
      <c r="E326" s="189">
        <f t="shared" si="26"/>
        <v>-0.08</v>
      </c>
    </row>
    <row r="327" spans="1:5" x14ac:dyDescent="0.25">
      <c r="A327" s="106">
        <f t="shared" si="25"/>
        <v>54026</v>
      </c>
      <c r="B327" s="186">
        <f t="shared" si="26"/>
        <v>-0.6399999999999999</v>
      </c>
      <c r="C327" s="186">
        <f t="shared" si="26"/>
        <v>-0.13</v>
      </c>
      <c r="D327" s="186">
        <f t="shared" si="26"/>
        <v>-1.25</v>
      </c>
      <c r="E327" s="187">
        <f t="shared" si="26"/>
        <v>-0.08</v>
      </c>
    </row>
    <row r="328" spans="1:5" x14ac:dyDescent="0.25">
      <c r="A328" s="98">
        <f t="shared" si="25"/>
        <v>54057</v>
      </c>
      <c r="B328" s="188">
        <f t="shared" si="26"/>
        <v>-0.6399999999999999</v>
      </c>
      <c r="C328" s="188">
        <f t="shared" si="26"/>
        <v>-0.13</v>
      </c>
      <c r="D328" s="188">
        <f t="shared" si="26"/>
        <v>-1.25</v>
      </c>
      <c r="E328" s="189">
        <f t="shared" si="26"/>
        <v>-0.08</v>
      </c>
    </row>
    <row r="329" spans="1:5" x14ac:dyDescent="0.25">
      <c r="A329" s="106">
        <f t="shared" si="25"/>
        <v>54088</v>
      </c>
      <c r="B329" s="186">
        <f t="shared" si="26"/>
        <v>-0.6399999999999999</v>
      </c>
      <c r="C329" s="186">
        <f t="shared" si="26"/>
        <v>-0.13</v>
      </c>
      <c r="D329" s="186">
        <f t="shared" si="26"/>
        <v>-1.25</v>
      </c>
      <c r="E329" s="187">
        <f t="shared" si="26"/>
        <v>-0.08</v>
      </c>
    </row>
    <row r="330" spans="1:5" x14ac:dyDescent="0.25">
      <c r="A330" s="98">
        <f t="shared" si="25"/>
        <v>54117</v>
      </c>
      <c r="B330" s="188">
        <f t="shared" si="26"/>
        <v>-0.6399999999999999</v>
      </c>
      <c r="C330" s="188">
        <f t="shared" si="26"/>
        <v>-0.13</v>
      </c>
      <c r="D330" s="188">
        <f t="shared" si="26"/>
        <v>-1.25</v>
      </c>
      <c r="E330" s="189">
        <f t="shared" si="26"/>
        <v>-0.08</v>
      </c>
    </row>
    <row r="331" spans="1:5" x14ac:dyDescent="0.25">
      <c r="A331" s="106">
        <f t="shared" si="25"/>
        <v>54148</v>
      </c>
      <c r="B331" s="186">
        <f t="shared" si="26"/>
        <v>-0.6399999999999999</v>
      </c>
      <c r="C331" s="186">
        <f t="shared" si="26"/>
        <v>-0.13</v>
      </c>
      <c r="D331" s="186">
        <f t="shared" si="26"/>
        <v>-1.25</v>
      </c>
      <c r="E331" s="187">
        <f t="shared" si="26"/>
        <v>-0.08</v>
      </c>
    </row>
    <row r="332" spans="1:5" x14ac:dyDescent="0.25">
      <c r="A332" s="98">
        <f t="shared" si="25"/>
        <v>54178</v>
      </c>
      <c r="B332" s="188">
        <f t="shared" si="26"/>
        <v>-0.6399999999999999</v>
      </c>
      <c r="C332" s="188">
        <f t="shared" si="26"/>
        <v>-0.13</v>
      </c>
      <c r="D332" s="188">
        <f t="shared" si="26"/>
        <v>-1.25</v>
      </c>
      <c r="E332" s="189">
        <f t="shared" si="26"/>
        <v>-0.08</v>
      </c>
    </row>
    <row r="333" spans="1:5" x14ac:dyDescent="0.25">
      <c r="A333" s="106">
        <f t="shared" si="25"/>
        <v>54209</v>
      </c>
      <c r="B333" s="186">
        <f t="shared" si="26"/>
        <v>-0.6399999999999999</v>
      </c>
      <c r="C333" s="186">
        <f t="shared" si="26"/>
        <v>-0.13</v>
      </c>
      <c r="D333" s="186">
        <f t="shared" si="26"/>
        <v>-1.25</v>
      </c>
      <c r="E333" s="187">
        <f t="shared" si="26"/>
        <v>-0.08</v>
      </c>
    </row>
    <row r="334" spans="1:5" x14ac:dyDescent="0.25">
      <c r="A334" s="98">
        <f t="shared" si="25"/>
        <v>54239</v>
      </c>
      <c r="B334" s="188">
        <f t="shared" si="26"/>
        <v>-0.6399999999999999</v>
      </c>
      <c r="C334" s="188">
        <f t="shared" si="26"/>
        <v>-0.13</v>
      </c>
      <c r="D334" s="188">
        <f t="shared" si="26"/>
        <v>-1.25</v>
      </c>
      <c r="E334" s="189">
        <f t="shared" si="26"/>
        <v>-0.08</v>
      </c>
    </row>
    <row r="335" spans="1:5" x14ac:dyDescent="0.25">
      <c r="A335" s="106">
        <f t="shared" si="25"/>
        <v>54270</v>
      </c>
      <c r="B335" s="186">
        <f t="shared" si="26"/>
        <v>-0.6399999999999999</v>
      </c>
      <c r="C335" s="186">
        <f t="shared" si="26"/>
        <v>-0.13</v>
      </c>
      <c r="D335" s="186">
        <f t="shared" si="26"/>
        <v>-1.25</v>
      </c>
      <c r="E335" s="187">
        <f t="shared" si="26"/>
        <v>-0.08</v>
      </c>
    </row>
    <row r="336" spans="1:5" x14ac:dyDescent="0.25">
      <c r="A336" s="98">
        <f t="shared" si="25"/>
        <v>54301</v>
      </c>
      <c r="B336" s="188">
        <f t="shared" si="26"/>
        <v>-0.6399999999999999</v>
      </c>
      <c r="C336" s="188">
        <f t="shared" si="26"/>
        <v>-0.13</v>
      </c>
      <c r="D336" s="188">
        <f t="shared" si="26"/>
        <v>-1.25</v>
      </c>
      <c r="E336" s="189">
        <f t="shared" si="26"/>
        <v>-0.08</v>
      </c>
    </row>
    <row r="337" spans="1:5" x14ac:dyDescent="0.25">
      <c r="A337" s="106">
        <f t="shared" si="25"/>
        <v>54331</v>
      </c>
      <c r="B337" s="186">
        <f t="shared" si="26"/>
        <v>-0.6399999999999999</v>
      </c>
      <c r="C337" s="186">
        <f t="shared" si="26"/>
        <v>-0.13</v>
      </c>
      <c r="D337" s="186">
        <f t="shared" si="26"/>
        <v>-1.25</v>
      </c>
      <c r="E337" s="187">
        <f t="shared" si="26"/>
        <v>-0.08</v>
      </c>
    </row>
    <row r="338" spans="1:5" x14ac:dyDescent="0.25">
      <c r="A338" s="98">
        <f t="shared" si="25"/>
        <v>54362</v>
      </c>
      <c r="B338" s="188">
        <f t="shared" si="26"/>
        <v>-0.6399999999999999</v>
      </c>
      <c r="C338" s="188">
        <f t="shared" si="26"/>
        <v>-0.13</v>
      </c>
      <c r="D338" s="188">
        <f t="shared" si="26"/>
        <v>-1.25</v>
      </c>
      <c r="E338" s="189">
        <f t="shared" si="26"/>
        <v>-0.08</v>
      </c>
    </row>
    <row r="339" spans="1:5" x14ac:dyDescent="0.25">
      <c r="A339" s="106">
        <f t="shared" si="25"/>
        <v>54392</v>
      </c>
      <c r="B339" s="186">
        <f t="shared" ref="B339:E354" si="27">+B338</f>
        <v>-0.6399999999999999</v>
      </c>
      <c r="C339" s="186">
        <f t="shared" si="27"/>
        <v>-0.13</v>
      </c>
      <c r="D339" s="186">
        <f t="shared" si="27"/>
        <v>-1.25</v>
      </c>
      <c r="E339" s="187">
        <f t="shared" si="27"/>
        <v>-0.08</v>
      </c>
    </row>
    <row r="340" spans="1:5" x14ac:dyDescent="0.25">
      <c r="A340" s="98">
        <f t="shared" si="25"/>
        <v>54423</v>
      </c>
      <c r="B340" s="188">
        <f t="shared" si="27"/>
        <v>-0.6399999999999999</v>
      </c>
      <c r="C340" s="188">
        <f t="shared" si="27"/>
        <v>-0.13</v>
      </c>
      <c r="D340" s="188">
        <f t="shared" si="27"/>
        <v>-1.25</v>
      </c>
      <c r="E340" s="189">
        <f t="shared" si="27"/>
        <v>-0.08</v>
      </c>
    </row>
    <row r="341" spans="1:5" x14ac:dyDescent="0.25">
      <c r="A341" s="106">
        <f t="shared" si="25"/>
        <v>54454</v>
      </c>
      <c r="B341" s="186">
        <f t="shared" si="27"/>
        <v>-0.6399999999999999</v>
      </c>
      <c r="C341" s="186">
        <f t="shared" si="27"/>
        <v>-0.13</v>
      </c>
      <c r="D341" s="186">
        <f t="shared" si="27"/>
        <v>-1.25</v>
      </c>
      <c r="E341" s="187">
        <f t="shared" si="27"/>
        <v>-0.08</v>
      </c>
    </row>
    <row r="342" spans="1:5" x14ac:dyDescent="0.25">
      <c r="A342" s="98">
        <f t="shared" si="25"/>
        <v>54482</v>
      </c>
      <c r="B342" s="188">
        <f t="shared" si="27"/>
        <v>-0.6399999999999999</v>
      </c>
      <c r="C342" s="188">
        <f t="shared" si="27"/>
        <v>-0.13</v>
      </c>
      <c r="D342" s="188">
        <f t="shared" si="27"/>
        <v>-1.25</v>
      </c>
      <c r="E342" s="189">
        <f t="shared" si="27"/>
        <v>-0.08</v>
      </c>
    </row>
    <row r="343" spans="1:5" x14ac:dyDescent="0.25">
      <c r="A343" s="106">
        <f t="shared" si="25"/>
        <v>54513</v>
      </c>
      <c r="B343" s="186">
        <f t="shared" si="27"/>
        <v>-0.6399999999999999</v>
      </c>
      <c r="C343" s="186">
        <f t="shared" si="27"/>
        <v>-0.13</v>
      </c>
      <c r="D343" s="186">
        <f t="shared" si="27"/>
        <v>-1.25</v>
      </c>
      <c r="E343" s="187">
        <f t="shared" si="27"/>
        <v>-0.08</v>
      </c>
    </row>
    <row r="344" spans="1:5" x14ac:dyDescent="0.25">
      <c r="A344" s="98">
        <f t="shared" si="25"/>
        <v>54543</v>
      </c>
      <c r="B344" s="188">
        <f t="shared" si="27"/>
        <v>-0.6399999999999999</v>
      </c>
      <c r="C344" s="188">
        <f t="shared" si="27"/>
        <v>-0.13</v>
      </c>
      <c r="D344" s="188">
        <f t="shared" si="27"/>
        <v>-1.25</v>
      </c>
      <c r="E344" s="189">
        <f t="shared" si="27"/>
        <v>-0.08</v>
      </c>
    </row>
    <row r="345" spans="1:5" x14ac:dyDescent="0.25">
      <c r="A345" s="106">
        <f t="shared" si="25"/>
        <v>54574</v>
      </c>
      <c r="B345" s="186">
        <f t="shared" si="27"/>
        <v>-0.6399999999999999</v>
      </c>
      <c r="C345" s="186">
        <f t="shared" si="27"/>
        <v>-0.13</v>
      </c>
      <c r="D345" s="186">
        <f t="shared" si="27"/>
        <v>-1.25</v>
      </c>
      <c r="E345" s="187">
        <f t="shared" si="27"/>
        <v>-0.08</v>
      </c>
    </row>
    <row r="346" spans="1:5" x14ac:dyDescent="0.25">
      <c r="A346" s="98">
        <f t="shared" si="25"/>
        <v>54604</v>
      </c>
      <c r="B346" s="188">
        <f t="shared" si="27"/>
        <v>-0.6399999999999999</v>
      </c>
      <c r="C346" s="188">
        <f t="shared" si="27"/>
        <v>-0.13</v>
      </c>
      <c r="D346" s="188">
        <f t="shared" si="27"/>
        <v>-1.25</v>
      </c>
      <c r="E346" s="189">
        <f t="shared" si="27"/>
        <v>-0.08</v>
      </c>
    </row>
    <row r="347" spans="1:5" x14ac:dyDescent="0.25">
      <c r="A347" s="106">
        <f t="shared" si="25"/>
        <v>54635</v>
      </c>
      <c r="B347" s="186">
        <f t="shared" si="27"/>
        <v>-0.6399999999999999</v>
      </c>
      <c r="C347" s="186">
        <f t="shared" si="27"/>
        <v>-0.13</v>
      </c>
      <c r="D347" s="186">
        <f t="shared" si="27"/>
        <v>-1.25</v>
      </c>
      <c r="E347" s="187">
        <f t="shared" si="27"/>
        <v>-0.08</v>
      </c>
    </row>
    <row r="348" spans="1:5" x14ac:dyDescent="0.25">
      <c r="A348" s="98">
        <f t="shared" si="25"/>
        <v>54666</v>
      </c>
      <c r="B348" s="188">
        <f t="shared" si="27"/>
        <v>-0.6399999999999999</v>
      </c>
      <c r="C348" s="188">
        <f t="shared" si="27"/>
        <v>-0.13</v>
      </c>
      <c r="D348" s="188">
        <f t="shared" si="27"/>
        <v>-1.25</v>
      </c>
      <c r="E348" s="189">
        <f t="shared" si="27"/>
        <v>-0.08</v>
      </c>
    </row>
    <row r="349" spans="1:5" x14ac:dyDescent="0.25">
      <c r="A349" s="106">
        <f t="shared" si="25"/>
        <v>54696</v>
      </c>
      <c r="B349" s="186">
        <f t="shared" si="27"/>
        <v>-0.6399999999999999</v>
      </c>
      <c r="C349" s="186">
        <f t="shared" si="27"/>
        <v>-0.13</v>
      </c>
      <c r="D349" s="186">
        <f t="shared" si="27"/>
        <v>-1.25</v>
      </c>
      <c r="E349" s="187">
        <f t="shared" si="27"/>
        <v>-0.08</v>
      </c>
    </row>
    <row r="350" spans="1:5" x14ac:dyDescent="0.25">
      <c r="A350" s="98">
        <f t="shared" si="25"/>
        <v>54727</v>
      </c>
      <c r="B350" s="188">
        <f t="shared" si="27"/>
        <v>-0.6399999999999999</v>
      </c>
      <c r="C350" s="188">
        <f t="shared" si="27"/>
        <v>-0.13</v>
      </c>
      <c r="D350" s="188">
        <f t="shared" si="27"/>
        <v>-1.25</v>
      </c>
      <c r="E350" s="189">
        <f t="shared" si="27"/>
        <v>-0.08</v>
      </c>
    </row>
    <row r="351" spans="1:5" x14ac:dyDescent="0.25">
      <c r="A351" s="106">
        <f t="shared" si="25"/>
        <v>54757</v>
      </c>
      <c r="B351" s="186">
        <f t="shared" si="27"/>
        <v>-0.6399999999999999</v>
      </c>
      <c r="C351" s="186">
        <f t="shared" si="27"/>
        <v>-0.13</v>
      </c>
      <c r="D351" s="186">
        <f t="shared" si="27"/>
        <v>-1.25</v>
      </c>
      <c r="E351" s="187">
        <f t="shared" si="27"/>
        <v>-0.08</v>
      </c>
    </row>
    <row r="352" spans="1:5" x14ac:dyDescent="0.25">
      <c r="A352" s="98">
        <f t="shared" si="25"/>
        <v>54788</v>
      </c>
      <c r="B352" s="188">
        <f t="shared" si="27"/>
        <v>-0.6399999999999999</v>
      </c>
      <c r="C352" s="188">
        <f t="shared" si="27"/>
        <v>-0.13</v>
      </c>
      <c r="D352" s="188">
        <f t="shared" si="27"/>
        <v>-1.25</v>
      </c>
      <c r="E352" s="189">
        <f t="shared" si="27"/>
        <v>-0.08</v>
      </c>
    </row>
    <row r="353" spans="1:5" x14ac:dyDescent="0.25">
      <c r="A353" s="106">
        <f t="shared" si="25"/>
        <v>54819</v>
      </c>
      <c r="B353" s="186">
        <f t="shared" si="27"/>
        <v>-0.6399999999999999</v>
      </c>
      <c r="C353" s="186">
        <f t="shared" si="27"/>
        <v>-0.13</v>
      </c>
      <c r="D353" s="186">
        <f t="shared" si="27"/>
        <v>-1.25</v>
      </c>
      <c r="E353" s="187">
        <f t="shared" si="27"/>
        <v>-0.08</v>
      </c>
    </row>
    <row r="354" spans="1:5" x14ac:dyDescent="0.25">
      <c r="A354" s="98">
        <f t="shared" si="25"/>
        <v>54847</v>
      </c>
      <c r="B354" s="188">
        <f t="shared" si="27"/>
        <v>-0.6399999999999999</v>
      </c>
      <c r="C354" s="188">
        <f t="shared" si="27"/>
        <v>-0.13</v>
      </c>
      <c r="D354" s="188">
        <f t="shared" si="27"/>
        <v>-1.25</v>
      </c>
      <c r="E354" s="189">
        <f t="shared" si="27"/>
        <v>-0.08</v>
      </c>
    </row>
    <row r="355" spans="1:5" x14ac:dyDescent="0.25">
      <c r="A355" s="106">
        <f t="shared" si="25"/>
        <v>54878</v>
      </c>
      <c r="B355" s="186">
        <f t="shared" ref="B355:E370" si="28">+B354</f>
        <v>-0.6399999999999999</v>
      </c>
      <c r="C355" s="186">
        <f t="shared" si="28"/>
        <v>-0.13</v>
      </c>
      <c r="D355" s="186">
        <f t="shared" si="28"/>
        <v>-1.25</v>
      </c>
      <c r="E355" s="187">
        <f t="shared" si="28"/>
        <v>-0.08</v>
      </c>
    </row>
    <row r="356" spans="1:5" x14ac:dyDescent="0.25">
      <c r="A356" s="98">
        <f t="shared" si="25"/>
        <v>54908</v>
      </c>
      <c r="B356" s="188">
        <f t="shared" si="28"/>
        <v>-0.6399999999999999</v>
      </c>
      <c r="C356" s="188">
        <f t="shared" si="28"/>
        <v>-0.13</v>
      </c>
      <c r="D356" s="188">
        <f t="shared" si="28"/>
        <v>-1.25</v>
      </c>
      <c r="E356" s="189">
        <f t="shared" si="28"/>
        <v>-0.08</v>
      </c>
    </row>
    <row r="357" spans="1:5" x14ac:dyDescent="0.25">
      <c r="A357" s="106">
        <f t="shared" si="25"/>
        <v>54939</v>
      </c>
      <c r="B357" s="186">
        <f t="shared" si="28"/>
        <v>-0.6399999999999999</v>
      </c>
      <c r="C357" s="186">
        <f t="shared" si="28"/>
        <v>-0.13</v>
      </c>
      <c r="D357" s="186">
        <f t="shared" si="28"/>
        <v>-1.25</v>
      </c>
      <c r="E357" s="187">
        <f t="shared" si="28"/>
        <v>-0.08</v>
      </c>
    </row>
    <row r="358" spans="1:5" x14ac:dyDescent="0.25">
      <c r="A358" s="98">
        <f t="shared" si="25"/>
        <v>54969</v>
      </c>
      <c r="B358" s="188">
        <f t="shared" si="28"/>
        <v>-0.6399999999999999</v>
      </c>
      <c r="C358" s="188">
        <f t="shared" si="28"/>
        <v>-0.13</v>
      </c>
      <c r="D358" s="188">
        <f t="shared" si="28"/>
        <v>-1.25</v>
      </c>
      <c r="E358" s="189">
        <f t="shared" si="28"/>
        <v>-0.08</v>
      </c>
    </row>
    <row r="359" spans="1:5" x14ac:dyDescent="0.25">
      <c r="A359" s="106">
        <f t="shared" si="25"/>
        <v>55000</v>
      </c>
      <c r="B359" s="186">
        <f t="shared" si="28"/>
        <v>-0.6399999999999999</v>
      </c>
      <c r="C359" s="186">
        <f t="shared" si="28"/>
        <v>-0.13</v>
      </c>
      <c r="D359" s="186">
        <f t="shared" si="28"/>
        <v>-1.25</v>
      </c>
      <c r="E359" s="187">
        <f t="shared" si="28"/>
        <v>-0.08</v>
      </c>
    </row>
    <row r="360" spans="1:5" x14ac:dyDescent="0.25">
      <c r="A360" s="98">
        <f t="shared" si="25"/>
        <v>55031</v>
      </c>
      <c r="B360" s="188">
        <f t="shared" si="28"/>
        <v>-0.6399999999999999</v>
      </c>
      <c r="C360" s="188">
        <f t="shared" si="28"/>
        <v>-0.13</v>
      </c>
      <c r="D360" s="188">
        <f t="shared" si="28"/>
        <v>-1.25</v>
      </c>
      <c r="E360" s="189">
        <f t="shared" si="28"/>
        <v>-0.08</v>
      </c>
    </row>
    <row r="361" spans="1:5" x14ac:dyDescent="0.25">
      <c r="A361" s="106">
        <f t="shared" si="25"/>
        <v>55061</v>
      </c>
      <c r="B361" s="186">
        <f t="shared" si="28"/>
        <v>-0.6399999999999999</v>
      </c>
      <c r="C361" s="186">
        <f t="shared" si="28"/>
        <v>-0.13</v>
      </c>
      <c r="D361" s="186">
        <f t="shared" si="28"/>
        <v>-1.25</v>
      </c>
      <c r="E361" s="187">
        <f t="shared" si="28"/>
        <v>-0.08</v>
      </c>
    </row>
    <row r="362" spans="1:5" x14ac:dyDescent="0.25">
      <c r="A362" s="98">
        <f t="shared" si="25"/>
        <v>55092</v>
      </c>
      <c r="B362" s="188">
        <f t="shared" si="28"/>
        <v>-0.6399999999999999</v>
      </c>
      <c r="C362" s="188">
        <f t="shared" si="28"/>
        <v>-0.13</v>
      </c>
      <c r="D362" s="188">
        <f t="shared" si="28"/>
        <v>-1.25</v>
      </c>
      <c r="E362" s="189">
        <f t="shared" si="28"/>
        <v>-0.08</v>
      </c>
    </row>
    <row r="363" spans="1:5" x14ac:dyDescent="0.25">
      <c r="A363" s="106">
        <f t="shared" si="25"/>
        <v>55122</v>
      </c>
      <c r="B363" s="186">
        <f t="shared" si="28"/>
        <v>-0.6399999999999999</v>
      </c>
      <c r="C363" s="186">
        <f t="shared" si="28"/>
        <v>-0.13</v>
      </c>
      <c r="D363" s="186">
        <f t="shared" si="28"/>
        <v>-1.25</v>
      </c>
      <c r="E363" s="187">
        <f t="shared" si="28"/>
        <v>-0.08</v>
      </c>
    </row>
    <row r="364" spans="1:5" x14ac:dyDescent="0.25">
      <c r="A364" s="98">
        <f t="shared" si="25"/>
        <v>55153</v>
      </c>
      <c r="B364" s="188">
        <f t="shared" si="28"/>
        <v>-0.6399999999999999</v>
      </c>
      <c r="C364" s="188">
        <f t="shared" si="28"/>
        <v>-0.13</v>
      </c>
      <c r="D364" s="188">
        <f t="shared" si="28"/>
        <v>-1.25</v>
      </c>
      <c r="E364" s="189">
        <f t="shared" si="28"/>
        <v>-0.08</v>
      </c>
    </row>
    <row r="365" spans="1:5" x14ac:dyDescent="0.25">
      <c r="A365" s="106">
        <f t="shared" si="25"/>
        <v>55184</v>
      </c>
      <c r="B365" s="186">
        <f t="shared" si="28"/>
        <v>-0.6399999999999999</v>
      </c>
      <c r="C365" s="186">
        <f t="shared" si="28"/>
        <v>-0.13</v>
      </c>
      <c r="D365" s="186">
        <f t="shared" si="28"/>
        <v>-1.25</v>
      </c>
      <c r="E365" s="187">
        <f t="shared" si="28"/>
        <v>-0.08</v>
      </c>
    </row>
    <row r="366" spans="1:5" x14ac:dyDescent="0.25">
      <c r="A366" s="98">
        <f t="shared" si="25"/>
        <v>55212</v>
      </c>
      <c r="B366" s="188">
        <f t="shared" si="28"/>
        <v>-0.6399999999999999</v>
      </c>
      <c r="C366" s="188">
        <f t="shared" si="28"/>
        <v>-0.13</v>
      </c>
      <c r="D366" s="188">
        <f t="shared" si="28"/>
        <v>-1.25</v>
      </c>
      <c r="E366" s="189">
        <f t="shared" si="28"/>
        <v>-0.08</v>
      </c>
    </row>
    <row r="367" spans="1:5" x14ac:dyDescent="0.25">
      <c r="A367" s="106">
        <f t="shared" si="25"/>
        <v>55243</v>
      </c>
      <c r="B367" s="186">
        <f t="shared" si="28"/>
        <v>-0.6399999999999999</v>
      </c>
      <c r="C367" s="186">
        <f t="shared" si="28"/>
        <v>-0.13</v>
      </c>
      <c r="D367" s="186">
        <f t="shared" si="28"/>
        <v>-1.25</v>
      </c>
      <c r="E367" s="187">
        <f t="shared" si="28"/>
        <v>-0.08</v>
      </c>
    </row>
    <row r="368" spans="1:5" x14ac:dyDescent="0.25">
      <c r="A368" s="98">
        <f t="shared" si="25"/>
        <v>55273</v>
      </c>
      <c r="B368" s="188">
        <f t="shared" si="28"/>
        <v>-0.6399999999999999</v>
      </c>
      <c r="C368" s="188">
        <f t="shared" si="28"/>
        <v>-0.13</v>
      </c>
      <c r="D368" s="188">
        <f t="shared" si="28"/>
        <v>-1.25</v>
      </c>
      <c r="E368" s="189">
        <f t="shared" si="28"/>
        <v>-0.08</v>
      </c>
    </row>
    <row r="369" spans="1:5" x14ac:dyDescent="0.25">
      <c r="A369" s="106">
        <f t="shared" si="25"/>
        <v>55304</v>
      </c>
      <c r="B369" s="186">
        <f t="shared" si="28"/>
        <v>-0.6399999999999999</v>
      </c>
      <c r="C369" s="186">
        <f t="shared" si="28"/>
        <v>-0.13</v>
      </c>
      <c r="D369" s="186">
        <f t="shared" si="28"/>
        <v>-1.25</v>
      </c>
      <c r="E369" s="187">
        <f t="shared" si="28"/>
        <v>-0.08</v>
      </c>
    </row>
    <row r="370" spans="1:5" x14ac:dyDescent="0.25">
      <c r="A370" s="98">
        <f t="shared" si="25"/>
        <v>55334</v>
      </c>
      <c r="B370" s="188">
        <f t="shared" si="28"/>
        <v>-0.6399999999999999</v>
      </c>
      <c r="C370" s="188">
        <f t="shared" si="28"/>
        <v>-0.13</v>
      </c>
      <c r="D370" s="188">
        <f t="shared" si="28"/>
        <v>-1.25</v>
      </c>
      <c r="E370" s="189">
        <f t="shared" si="28"/>
        <v>-0.08</v>
      </c>
    </row>
    <row r="371" spans="1:5" x14ac:dyDescent="0.25">
      <c r="A371" s="106">
        <f t="shared" si="25"/>
        <v>55365</v>
      </c>
      <c r="B371" s="186">
        <f t="shared" ref="B371:E386" si="29">+B370</f>
        <v>-0.6399999999999999</v>
      </c>
      <c r="C371" s="186">
        <f t="shared" si="29"/>
        <v>-0.13</v>
      </c>
      <c r="D371" s="186">
        <f t="shared" si="29"/>
        <v>-1.25</v>
      </c>
      <c r="E371" s="187">
        <f t="shared" si="29"/>
        <v>-0.08</v>
      </c>
    </row>
    <row r="372" spans="1:5" x14ac:dyDescent="0.25">
      <c r="A372" s="98">
        <f t="shared" si="25"/>
        <v>55396</v>
      </c>
      <c r="B372" s="188">
        <f t="shared" si="29"/>
        <v>-0.6399999999999999</v>
      </c>
      <c r="C372" s="188">
        <f t="shared" si="29"/>
        <v>-0.13</v>
      </c>
      <c r="D372" s="188">
        <f t="shared" si="29"/>
        <v>-1.25</v>
      </c>
      <c r="E372" s="189">
        <f t="shared" si="29"/>
        <v>-0.08</v>
      </c>
    </row>
    <row r="373" spans="1:5" x14ac:dyDescent="0.25">
      <c r="A373" s="106">
        <f t="shared" si="25"/>
        <v>55426</v>
      </c>
      <c r="B373" s="186">
        <f t="shared" si="29"/>
        <v>-0.6399999999999999</v>
      </c>
      <c r="C373" s="186">
        <f t="shared" si="29"/>
        <v>-0.13</v>
      </c>
      <c r="D373" s="186">
        <f t="shared" si="29"/>
        <v>-1.25</v>
      </c>
      <c r="E373" s="187">
        <f t="shared" si="29"/>
        <v>-0.08</v>
      </c>
    </row>
    <row r="374" spans="1:5" x14ac:dyDescent="0.25">
      <c r="A374" s="98">
        <f t="shared" si="25"/>
        <v>55457</v>
      </c>
      <c r="B374" s="188">
        <f t="shared" si="29"/>
        <v>-0.6399999999999999</v>
      </c>
      <c r="C374" s="188">
        <f t="shared" si="29"/>
        <v>-0.13</v>
      </c>
      <c r="D374" s="188">
        <f t="shared" si="29"/>
        <v>-1.25</v>
      </c>
      <c r="E374" s="189">
        <f t="shared" si="29"/>
        <v>-0.08</v>
      </c>
    </row>
    <row r="375" spans="1:5" x14ac:dyDescent="0.25">
      <c r="A375" s="106">
        <f t="shared" si="25"/>
        <v>55487</v>
      </c>
      <c r="B375" s="186">
        <f t="shared" si="29"/>
        <v>-0.6399999999999999</v>
      </c>
      <c r="C375" s="186">
        <f t="shared" si="29"/>
        <v>-0.13</v>
      </c>
      <c r="D375" s="186">
        <f t="shared" si="29"/>
        <v>-1.25</v>
      </c>
      <c r="E375" s="187">
        <f t="shared" si="29"/>
        <v>-0.08</v>
      </c>
    </row>
    <row r="376" spans="1:5" x14ac:dyDescent="0.25">
      <c r="A376" s="98">
        <f t="shared" si="25"/>
        <v>55518</v>
      </c>
      <c r="B376" s="188">
        <f t="shared" si="29"/>
        <v>-0.6399999999999999</v>
      </c>
      <c r="C376" s="188">
        <f t="shared" si="29"/>
        <v>-0.13</v>
      </c>
      <c r="D376" s="188">
        <f t="shared" si="29"/>
        <v>-1.25</v>
      </c>
      <c r="E376" s="189">
        <f t="shared" si="29"/>
        <v>-0.08</v>
      </c>
    </row>
    <row r="377" spans="1:5" x14ac:dyDescent="0.25">
      <c r="A377" s="106">
        <f t="shared" si="25"/>
        <v>55549</v>
      </c>
      <c r="B377" s="186">
        <f t="shared" si="29"/>
        <v>-0.6399999999999999</v>
      </c>
      <c r="C377" s="186">
        <f t="shared" si="29"/>
        <v>-0.13</v>
      </c>
      <c r="D377" s="186">
        <f t="shared" si="29"/>
        <v>-1.25</v>
      </c>
      <c r="E377" s="187">
        <f t="shared" si="29"/>
        <v>-0.08</v>
      </c>
    </row>
    <row r="378" spans="1:5" x14ac:dyDescent="0.25">
      <c r="A378" s="98">
        <f t="shared" si="25"/>
        <v>55578</v>
      </c>
      <c r="B378" s="188">
        <f t="shared" si="29"/>
        <v>-0.6399999999999999</v>
      </c>
      <c r="C378" s="188">
        <f t="shared" si="29"/>
        <v>-0.13</v>
      </c>
      <c r="D378" s="188">
        <f t="shared" si="29"/>
        <v>-1.25</v>
      </c>
      <c r="E378" s="189">
        <f t="shared" si="29"/>
        <v>-0.08</v>
      </c>
    </row>
    <row r="379" spans="1:5" x14ac:dyDescent="0.25">
      <c r="A379" s="106">
        <f t="shared" si="25"/>
        <v>55609</v>
      </c>
      <c r="B379" s="186">
        <f t="shared" si="29"/>
        <v>-0.6399999999999999</v>
      </c>
      <c r="C379" s="186">
        <f t="shared" si="29"/>
        <v>-0.13</v>
      </c>
      <c r="D379" s="186">
        <f t="shared" si="29"/>
        <v>-1.25</v>
      </c>
      <c r="E379" s="187">
        <f t="shared" si="29"/>
        <v>-0.08</v>
      </c>
    </row>
    <row r="380" spans="1:5" x14ac:dyDescent="0.25">
      <c r="A380" s="98">
        <f t="shared" si="25"/>
        <v>55639</v>
      </c>
      <c r="B380" s="188">
        <f t="shared" si="29"/>
        <v>-0.6399999999999999</v>
      </c>
      <c r="C380" s="188">
        <f t="shared" si="29"/>
        <v>-0.13</v>
      </c>
      <c r="D380" s="188">
        <f t="shared" si="29"/>
        <v>-1.25</v>
      </c>
      <c r="E380" s="189">
        <f t="shared" si="29"/>
        <v>-0.08</v>
      </c>
    </row>
    <row r="381" spans="1:5" x14ac:dyDescent="0.25">
      <c r="A381" s="106">
        <f t="shared" si="25"/>
        <v>55670</v>
      </c>
      <c r="B381" s="186">
        <f t="shared" si="29"/>
        <v>-0.6399999999999999</v>
      </c>
      <c r="C381" s="186">
        <f t="shared" si="29"/>
        <v>-0.13</v>
      </c>
      <c r="D381" s="186">
        <f t="shared" si="29"/>
        <v>-1.25</v>
      </c>
      <c r="E381" s="187">
        <f t="shared" si="29"/>
        <v>-0.08</v>
      </c>
    </row>
    <row r="382" spans="1:5" x14ac:dyDescent="0.25">
      <c r="A382" s="98">
        <f t="shared" si="25"/>
        <v>55700</v>
      </c>
      <c r="B382" s="188">
        <f t="shared" si="29"/>
        <v>-0.6399999999999999</v>
      </c>
      <c r="C382" s="188">
        <f t="shared" si="29"/>
        <v>-0.13</v>
      </c>
      <c r="D382" s="188">
        <f t="shared" si="29"/>
        <v>-1.25</v>
      </c>
      <c r="E382" s="189">
        <f t="shared" si="29"/>
        <v>-0.08</v>
      </c>
    </row>
    <row r="383" spans="1:5" x14ac:dyDescent="0.25">
      <c r="A383" s="106">
        <f t="shared" si="25"/>
        <v>55731</v>
      </c>
      <c r="B383" s="186">
        <f t="shared" si="29"/>
        <v>-0.6399999999999999</v>
      </c>
      <c r="C383" s="186">
        <f t="shared" si="29"/>
        <v>-0.13</v>
      </c>
      <c r="D383" s="186">
        <f t="shared" si="29"/>
        <v>-1.25</v>
      </c>
      <c r="E383" s="187">
        <f t="shared" si="29"/>
        <v>-0.08</v>
      </c>
    </row>
    <row r="384" spans="1:5" x14ac:dyDescent="0.25">
      <c r="A384" s="98">
        <f t="shared" si="25"/>
        <v>55762</v>
      </c>
      <c r="B384" s="188">
        <f t="shared" si="29"/>
        <v>-0.6399999999999999</v>
      </c>
      <c r="C384" s="188">
        <f t="shared" si="29"/>
        <v>-0.13</v>
      </c>
      <c r="D384" s="188">
        <f t="shared" si="29"/>
        <v>-1.25</v>
      </c>
      <c r="E384" s="189">
        <f t="shared" si="29"/>
        <v>-0.08</v>
      </c>
    </row>
    <row r="385" spans="1:5" x14ac:dyDescent="0.25">
      <c r="A385" s="106">
        <f t="shared" si="25"/>
        <v>55792</v>
      </c>
      <c r="B385" s="186">
        <f t="shared" si="29"/>
        <v>-0.6399999999999999</v>
      </c>
      <c r="C385" s="186">
        <f t="shared" si="29"/>
        <v>-0.13</v>
      </c>
      <c r="D385" s="186">
        <f t="shared" si="29"/>
        <v>-1.25</v>
      </c>
      <c r="E385" s="187">
        <f t="shared" si="29"/>
        <v>-0.08</v>
      </c>
    </row>
    <row r="386" spans="1:5" x14ac:dyDescent="0.25">
      <c r="A386" s="98">
        <f t="shared" si="25"/>
        <v>55823</v>
      </c>
      <c r="B386" s="188">
        <f t="shared" si="29"/>
        <v>-0.6399999999999999</v>
      </c>
      <c r="C386" s="188">
        <f t="shared" si="29"/>
        <v>-0.13</v>
      </c>
      <c r="D386" s="188">
        <f t="shared" si="29"/>
        <v>-1.25</v>
      </c>
      <c r="E386" s="189">
        <f t="shared" si="29"/>
        <v>-0.08</v>
      </c>
    </row>
    <row r="387" spans="1:5" x14ac:dyDescent="0.25">
      <c r="A387" s="106">
        <f t="shared" ref="A387:A450" si="30">+EOMONTH(A386,1)</f>
        <v>55853</v>
      </c>
      <c r="B387" s="186">
        <f t="shared" ref="B387:E402" si="31">+B386</f>
        <v>-0.6399999999999999</v>
      </c>
      <c r="C387" s="186">
        <f t="shared" si="31"/>
        <v>-0.13</v>
      </c>
      <c r="D387" s="186">
        <f t="shared" si="31"/>
        <v>-1.25</v>
      </c>
      <c r="E387" s="187">
        <f t="shared" si="31"/>
        <v>-0.08</v>
      </c>
    </row>
    <row r="388" spans="1:5" x14ac:dyDescent="0.25">
      <c r="A388" s="98">
        <f t="shared" si="30"/>
        <v>55884</v>
      </c>
      <c r="B388" s="188">
        <f t="shared" si="31"/>
        <v>-0.6399999999999999</v>
      </c>
      <c r="C388" s="188">
        <f t="shared" si="31"/>
        <v>-0.13</v>
      </c>
      <c r="D388" s="188">
        <f t="shared" si="31"/>
        <v>-1.25</v>
      </c>
      <c r="E388" s="189">
        <f t="shared" si="31"/>
        <v>-0.08</v>
      </c>
    </row>
    <row r="389" spans="1:5" x14ac:dyDescent="0.25">
      <c r="A389" s="106">
        <f t="shared" si="30"/>
        <v>55915</v>
      </c>
      <c r="B389" s="186">
        <f t="shared" si="31"/>
        <v>-0.6399999999999999</v>
      </c>
      <c r="C389" s="186">
        <f t="shared" si="31"/>
        <v>-0.13</v>
      </c>
      <c r="D389" s="186">
        <f t="shared" si="31"/>
        <v>-1.25</v>
      </c>
      <c r="E389" s="187">
        <f t="shared" si="31"/>
        <v>-0.08</v>
      </c>
    </row>
    <row r="390" spans="1:5" x14ac:dyDescent="0.25">
      <c r="A390" s="98">
        <f t="shared" si="30"/>
        <v>55943</v>
      </c>
      <c r="B390" s="188">
        <f t="shared" si="31"/>
        <v>-0.6399999999999999</v>
      </c>
      <c r="C390" s="188">
        <f t="shared" si="31"/>
        <v>-0.13</v>
      </c>
      <c r="D390" s="188">
        <f t="shared" si="31"/>
        <v>-1.25</v>
      </c>
      <c r="E390" s="189">
        <f t="shared" si="31"/>
        <v>-0.08</v>
      </c>
    </row>
    <row r="391" spans="1:5" x14ac:dyDescent="0.25">
      <c r="A391" s="106">
        <f t="shared" si="30"/>
        <v>55974</v>
      </c>
      <c r="B391" s="186">
        <f t="shared" si="31"/>
        <v>-0.6399999999999999</v>
      </c>
      <c r="C391" s="186">
        <f t="shared" si="31"/>
        <v>-0.13</v>
      </c>
      <c r="D391" s="186">
        <f t="shared" si="31"/>
        <v>-1.25</v>
      </c>
      <c r="E391" s="187">
        <f t="shared" si="31"/>
        <v>-0.08</v>
      </c>
    </row>
    <row r="392" spans="1:5" x14ac:dyDescent="0.25">
      <c r="A392" s="98">
        <f t="shared" si="30"/>
        <v>56004</v>
      </c>
      <c r="B392" s="188">
        <f t="shared" si="31"/>
        <v>-0.6399999999999999</v>
      </c>
      <c r="C392" s="188">
        <f t="shared" si="31"/>
        <v>-0.13</v>
      </c>
      <c r="D392" s="188">
        <f t="shared" si="31"/>
        <v>-1.25</v>
      </c>
      <c r="E392" s="189">
        <f t="shared" si="31"/>
        <v>-0.08</v>
      </c>
    </row>
    <row r="393" spans="1:5" x14ac:dyDescent="0.25">
      <c r="A393" s="106">
        <f t="shared" si="30"/>
        <v>56035</v>
      </c>
      <c r="B393" s="186">
        <f t="shared" si="31"/>
        <v>-0.6399999999999999</v>
      </c>
      <c r="C393" s="186">
        <f t="shared" si="31"/>
        <v>-0.13</v>
      </c>
      <c r="D393" s="186">
        <f t="shared" si="31"/>
        <v>-1.25</v>
      </c>
      <c r="E393" s="187">
        <f t="shared" si="31"/>
        <v>-0.08</v>
      </c>
    </row>
    <row r="394" spans="1:5" x14ac:dyDescent="0.25">
      <c r="A394" s="98">
        <f t="shared" si="30"/>
        <v>56065</v>
      </c>
      <c r="B394" s="188">
        <f t="shared" si="31"/>
        <v>-0.6399999999999999</v>
      </c>
      <c r="C394" s="188">
        <f t="shared" si="31"/>
        <v>-0.13</v>
      </c>
      <c r="D394" s="188">
        <f t="shared" si="31"/>
        <v>-1.25</v>
      </c>
      <c r="E394" s="189">
        <f t="shared" si="31"/>
        <v>-0.08</v>
      </c>
    </row>
    <row r="395" spans="1:5" x14ac:dyDescent="0.25">
      <c r="A395" s="106">
        <f t="shared" si="30"/>
        <v>56096</v>
      </c>
      <c r="B395" s="186">
        <f t="shared" si="31"/>
        <v>-0.6399999999999999</v>
      </c>
      <c r="C395" s="186">
        <f t="shared" si="31"/>
        <v>-0.13</v>
      </c>
      <c r="D395" s="186">
        <f t="shared" si="31"/>
        <v>-1.25</v>
      </c>
      <c r="E395" s="187">
        <f t="shared" si="31"/>
        <v>-0.08</v>
      </c>
    </row>
    <row r="396" spans="1:5" x14ac:dyDescent="0.25">
      <c r="A396" s="98">
        <f t="shared" si="30"/>
        <v>56127</v>
      </c>
      <c r="B396" s="188">
        <f t="shared" si="31"/>
        <v>-0.6399999999999999</v>
      </c>
      <c r="C396" s="188">
        <f t="shared" si="31"/>
        <v>-0.13</v>
      </c>
      <c r="D396" s="188">
        <f t="shared" si="31"/>
        <v>-1.25</v>
      </c>
      <c r="E396" s="189">
        <f t="shared" si="31"/>
        <v>-0.08</v>
      </c>
    </row>
    <row r="397" spans="1:5" x14ac:dyDescent="0.25">
      <c r="A397" s="106">
        <f t="shared" si="30"/>
        <v>56157</v>
      </c>
      <c r="B397" s="186">
        <f t="shared" si="31"/>
        <v>-0.6399999999999999</v>
      </c>
      <c r="C397" s="186">
        <f t="shared" si="31"/>
        <v>-0.13</v>
      </c>
      <c r="D397" s="186">
        <f t="shared" si="31"/>
        <v>-1.25</v>
      </c>
      <c r="E397" s="187">
        <f t="shared" si="31"/>
        <v>-0.08</v>
      </c>
    </row>
    <row r="398" spans="1:5" x14ac:dyDescent="0.25">
      <c r="A398" s="98">
        <f t="shared" si="30"/>
        <v>56188</v>
      </c>
      <c r="B398" s="188">
        <f t="shared" si="31"/>
        <v>-0.6399999999999999</v>
      </c>
      <c r="C398" s="188">
        <f t="shared" si="31"/>
        <v>-0.13</v>
      </c>
      <c r="D398" s="188">
        <f t="shared" si="31"/>
        <v>-1.25</v>
      </c>
      <c r="E398" s="189">
        <f t="shared" si="31"/>
        <v>-0.08</v>
      </c>
    </row>
    <row r="399" spans="1:5" x14ac:dyDescent="0.25">
      <c r="A399" s="106">
        <f t="shared" si="30"/>
        <v>56218</v>
      </c>
      <c r="B399" s="186">
        <f t="shared" si="31"/>
        <v>-0.6399999999999999</v>
      </c>
      <c r="C399" s="186">
        <f t="shared" si="31"/>
        <v>-0.13</v>
      </c>
      <c r="D399" s="186">
        <f t="shared" si="31"/>
        <v>-1.25</v>
      </c>
      <c r="E399" s="187">
        <f t="shared" si="31"/>
        <v>-0.08</v>
      </c>
    </row>
    <row r="400" spans="1:5" x14ac:dyDescent="0.25">
      <c r="A400" s="98">
        <f t="shared" si="30"/>
        <v>56249</v>
      </c>
      <c r="B400" s="188">
        <f t="shared" si="31"/>
        <v>-0.6399999999999999</v>
      </c>
      <c r="C400" s="188">
        <f t="shared" si="31"/>
        <v>-0.13</v>
      </c>
      <c r="D400" s="188">
        <f t="shared" si="31"/>
        <v>-1.25</v>
      </c>
      <c r="E400" s="189">
        <f t="shared" si="31"/>
        <v>-0.08</v>
      </c>
    </row>
    <row r="401" spans="1:5" x14ac:dyDescent="0.25">
      <c r="A401" s="106">
        <f t="shared" si="30"/>
        <v>56280</v>
      </c>
      <c r="B401" s="186">
        <f t="shared" si="31"/>
        <v>-0.6399999999999999</v>
      </c>
      <c r="C401" s="186">
        <f t="shared" si="31"/>
        <v>-0.13</v>
      </c>
      <c r="D401" s="186">
        <f t="shared" si="31"/>
        <v>-1.25</v>
      </c>
      <c r="E401" s="187">
        <f t="shared" si="31"/>
        <v>-0.08</v>
      </c>
    </row>
    <row r="402" spans="1:5" x14ac:dyDescent="0.25">
      <c r="A402" s="98">
        <f t="shared" si="30"/>
        <v>56308</v>
      </c>
      <c r="B402" s="188">
        <f t="shared" si="31"/>
        <v>-0.6399999999999999</v>
      </c>
      <c r="C402" s="188">
        <f t="shared" si="31"/>
        <v>-0.13</v>
      </c>
      <c r="D402" s="188">
        <f t="shared" si="31"/>
        <v>-1.25</v>
      </c>
      <c r="E402" s="189">
        <f t="shared" si="31"/>
        <v>-0.08</v>
      </c>
    </row>
    <row r="403" spans="1:5" x14ac:dyDescent="0.25">
      <c r="A403" s="106">
        <f t="shared" si="30"/>
        <v>56339</v>
      </c>
      <c r="B403" s="186">
        <f t="shared" ref="B403:E418" si="32">+B402</f>
        <v>-0.6399999999999999</v>
      </c>
      <c r="C403" s="186">
        <f t="shared" si="32"/>
        <v>-0.13</v>
      </c>
      <c r="D403" s="186">
        <f t="shared" si="32"/>
        <v>-1.25</v>
      </c>
      <c r="E403" s="187">
        <f t="shared" si="32"/>
        <v>-0.08</v>
      </c>
    </row>
    <row r="404" spans="1:5" x14ac:dyDescent="0.25">
      <c r="A404" s="98">
        <f t="shared" si="30"/>
        <v>56369</v>
      </c>
      <c r="B404" s="188">
        <f t="shared" si="32"/>
        <v>-0.6399999999999999</v>
      </c>
      <c r="C404" s="188">
        <f t="shared" si="32"/>
        <v>-0.13</v>
      </c>
      <c r="D404" s="188">
        <f t="shared" si="32"/>
        <v>-1.25</v>
      </c>
      <c r="E404" s="189">
        <f t="shared" si="32"/>
        <v>-0.08</v>
      </c>
    </row>
    <row r="405" spans="1:5" x14ac:dyDescent="0.25">
      <c r="A405" s="106">
        <f t="shared" si="30"/>
        <v>56400</v>
      </c>
      <c r="B405" s="186">
        <f t="shared" si="32"/>
        <v>-0.6399999999999999</v>
      </c>
      <c r="C405" s="186">
        <f t="shared" si="32"/>
        <v>-0.13</v>
      </c>
      <c r="D405" s="186">
        <f t="shared" si="32"/>
        <v>-1.25</v>
      </c>
      <c r="E405" s="187">
        <f t="shared" si="32"/>
        <v>-0.08</v>
      </c>
    </row>
    <row r="406" spans="1:5" x14ac:dyDescent="0.25">
      <c r="A406" s="98">
        <f t="shared" si="30"/>
        <v>56430</v>
      </c>
      <c r="B406" s="188">
        <f t="shared" si="32"/>
        <v>-0.6399999999999999</v>
      </c>
      <c r="C406" s="188">
        <f t="shared" si="32"/>
        <v>-0.13</v>
      </c>
      <c r="D406" s="188">
        <f t="shared" si="32"/>
        <v>-1.25</v>
      </c>
      <c r="E406" s="189">
        <f t="shared" si="32"/>
        <v>-0.08</v>
      </c>
    </row>
    <row r="407" spans="1:5" x14ac:dyDescent="0.25">
      <c r="A407" s="106">
        <f t="shared" si="30"/>
        <v>56461</v>
      </c>
      <c r="B407" s="186">
        <f t="shared" si="32"/>
        <v>-0.6399999999999999</v>
      </c>
      <c r="C407" s="186">
        <f t="shared" si="32"/>
        <v>-0.13</v>
      </c>
      <c r="D407" s="186">
        <f t="shared" si="32"/>
        <v>-1.25</v>
      </c>
      <c r="E407" s="187">
        <f t="shared" si="32"/>
        <v>-0.08</v>
      </c>
    </row>
    <row r="408" spans="1:5" x14ac:dyDescent="0.25">
      <c r="A408" s="98">
        <f t="shared" si="30"/>
        <v>56492</v>
      </c>
      <c r="B408" s="188">
        <f t="shared" si="32"/>
        <v>-0.6399999999999999</v>
      </c>
      <c r="C408" s="188">
        <f t="shared" si="32"/>
        <v>-0.13</v>
      </c>
      <c r="D408" s="188">
        <f t="shared" si="32"/>
        <v>-1.25</v>
      </c>
      <c r="E408" s="189">
        <f t="shared" si="32"/>
        <v>-0.08</v>
      </c>
    </row>
    <row r="409" spans="1:5" x14ac:dyDescent="0.25">
      <c r="A409" s="106">
        <f t="shared" si="30"/>
        <v>56522</v>
      </c>
      <c r="B409" s="186">
        <f t="shared" si="32"/>
        <v>-0.6399999999999999</v>
      </c>
      <c r="C409" s="186">
        <f t="shared" si="32"/>
        <v>-0.13</v>
      </c>
      <c r="D409" s="186">
        <f t="shared" si="32"/>
        <v>-1.25</v>
      </c>
      <c r="E409" s="187">
        <f t="shared" si="32"/>
        <v>-0.08</v>
      </c>
    </row>
    <row r="410" spans="1:5" x14ac:dyDescent="0.25">
      <c r="A410" s="98">
        <f t="shared" si="30"/>
        <v>56553</v>
      </c>
      <c r="B410" s="188">
        <f t="shared" si="32"/>
        <v>-0.6399999999999999</v>
      </c>
      <c r="C410" s="188">
        <f t="shared" si="32"/>
        <v>-0.13</v>
      </c>
      <c r="D410" s="188">
        <f t="shared" si="32"/>
        <v>-1.25</v>
      </c>
      <c r="E410" s="189">
        <f t="shared" si="32"/>
        <v>-0.08</v>
      </c>
    </row>
    <row r="411" spans="1:5" x14ac:dyDescent="0.25">
      <c r="A411" s="106">
        <f t="shared" si="30"/>
        <v>56583</v>
      </c>
      <c r="B411" s="186">
        <f t="shared" si="32"/>
        <v>-0.6399999999999999</v>
      </c>
      <c r="C411" s="186">
        <f t="shared" si="32"/>
        <v>-0.13</v>
      </c>
      <c r="D411" s="186">
        <f t="shared" si="32"/>
        <v>-1.25</v>
      </c>
      <c r="E411" s="187">
        <f t="shared" si="32"/>
        <v>-0.08</v>
      </c>
    </row>
    <row r="412" spans="1:5" x14ac:dyDescent="0.25">
      <c r="A412" s="98">
        <f t="shared" si="30"/>
        <v>56614</v>
      </c>
      <c r="B412" s="188">
        <f t="shared" si="32"/>
        <v>-0.6399999999999999</v>
      </c>
      <c r="C412" s="188">
        <f t="shared" si="32"/>
        <v>-0.13</v>
      </c>
      <c r="D412" s="188">
        <f t="shared" si="32"/>
        <v>-1.25</v>
      </c>
      <c r="E412" s="189">
        <f t="shared" si="32"/>
        <v>-0.08</v>
      </c>
    </row>
    <row r="413" spans="1:5" x14ac:dyDescent="0.25">
      <c r="A413" s="106">
        <f t="shared" si="30"/>
        <v>56645</v>
      </c>
      <c r="B413" s="186">
        <f t="shared" si="32"/>
        <v>-0.6399999999999999</v>
      </c>
      <c r="C413" s="186">
        <f t="shared" si="32"/>
        <v>-0.13</v>
      </c>
      <c r="D413" s="186">
        <f t="shared" si="32"/>
        <v>-1.25</v>
      </c>
      <c r="E413" s="187">
        <f t="shared" si="32"/>
        <v>-0.08</v>
      </c>
    </row>
    <row r="414" spans="1:5" x14ac:dyDescent="0.25">
      <c r="A414" s="98">
        <f t="shared" si="30"/>
        <v>56673</v>
      </c>
      <c r="B414" s="188">
        <f t="shared" si="32"/>
        <v>-0.6399999999999999</v>
      </c>
      <c r="C414" s="188">
        <f t="shared" si="32"/>
        <v>-0.13</v>
      </c>
      <c r="D414" s="188">
        <f t="shared" si="32"/>
        <v>-1.25</v>
      </c>
      <c r="E414" s="189">
        <f t="shared" si="32"/>
        <v>-0.08</v>
      </c>
    </row>
    <row r="415" spans="1:5" x14ac:dyDescent="0.25">
      <c r="A415" s="106">
        <f t="shared" si="30"/>
        <v>56704</v>
      </c>
      <c r="B415" s="186">
        <f t="shared" si="32"/>
        <v>-0.6399999999999999</v>
      </c>
      <c r="C415" s="186">
        <f t="shared" si="32"/>
        <v>-0.13</v>
      </c>
      <c r="D415" s="186">
        <f t="shared" si="32"/>
        <v>-1.25</v>
      </c>
      <c r="E415" s="187">
        <f t="shared" si="32"/>
        <v>-0.08</v>
      </c>
    </row>
    <row r="416" spans="1:5" x14ac:dyDescent="0.25">
      <c r="A416" s="98">
        <f t="shared" si="30"/>
        <v>56734</v>
      </c>
      <c r="B416" s="188">
        <f t="shared" si="32"/>
        <v>-0.6399999999999999</v>
      </c>
      <c r="C416" s="188">
        <f t="shared" si="32"/>
        <v>-0.13</v>
      </c>
      <c r="D416" s="188">
        <f t="shared" si="32"/>
        <v>-1.25</v>
      </c>
      <c r="E416" s="189">
        <f t="shared" si="32"/>
        <v>-0.08</v>
      </c>
    </row>
    <row r="417" spans="1:5" x14ac:dyDescent="0.25">
      <c r="A417" s="106">
        <f t="shared" si="30"/>
        <v>56765</v>
      </c>
      <c r="B417" s="186">
        <f t="shared" si="32"/>
        <v>-0.6399999999999999</v>
      </c>
      <c r="C417" s="186">
        <f t="shared" si="32"/>
        <v>-0.13</v>
      </c>
      <c r="D417" s="186">
        <f t="shared" si="32"/>
        <v>-1.25</v>
      </c>
      <c r="E417" s="187">
        <f t="shared" si="32"/>
        <v>-0.08</v>
      </c>
    </row>
    <row r="418" spans="1:5" x14ac:dyDescent="0.25">
      <c r="A418" s="98">
        <f t="shared" si="30"/>
        <v>56795</v>
      </c>
      <c r="B418" s="188">
        <f t="shared" si="32"/>
        <v>-0.6399999999999999</v>
      </c>
      <c r="C418" s="188">
        <f t="shared" si="32"/>
        <v>-0.13</v>
      </c>
      <c r="D418" s="188">
        <f t="shared" si="32"/>
        <v>-1.25</v>
      </c>
      <c r="E418" s="189">
        <f t="shared" si="32"/>
        <v>-0.08</v>
      </c>
    </row>
    <row r="419" spans="1:5" x14ac:dyDescent="0.25">
      <c r="A419" s="106">
        <f t="shared" si="30"/>
        <v>56826</v>
      </c>
      <c r="B419" s="186">
        <f t="shared" ref="B419:E434" si="33">+B418</f>
        <v>-0.6399999999999999</v>
      </c>
      <c r="C419" s="186">
        <f t="shared" si="33"/>
        <v>-0.13</v>
      </c>
      <c r="D419" s="186">
        <f t="shared" si="33"/>
        <v>-1.25</v>
      </c>
      <c r="E419" s="187">
        <f t="shared" si="33"/>
        <v>-0.08</v>
      </c>
    </row>
    <row r="420" spans="1:5" x14ac:dyDescent="0.25">
      <c r="A420" s="98">
        <f t="shared" si="30"/>
        <v>56857</v>
      </c>
      <c r="B420" s="188">
        <f t="shared" si="33"/>
        <v>-0.6399999999999999</v>
      </c>
      <c r="C420" s="188">
        <f t="shared" si="33"/>
        <v>-0.13</v>
      </c>
      <c r="D420" s="188">
        <f t="shared" si="33"/>
        <v>-1.25</v>
      </c>
      <c r="E420" s="189">
        <f t="shared" si="33"/>
        <v>-0.08</v>
      </c>
    </row>
    <row r="421" spans="1:5" x14ac:dyDescent="0.25">
      <c r="A421" s="106">
        <f t="shared" si="30"/>
        <v>56887</v>
      </c>
      <c r="B421" s="186">
        <f t="shared" si="33"/>
        <v>-0.6399999999999999</v>
      </c>
      <c r="C421" s="186">
        <f t="shared" si="33"/>
        <v>-0.13</v>
      </c>
      <c r="D421" s="186">
        <f t="shared" si="33"/>
        <v>-1.25</v>
      </c>
      <c r="E421" s="187">
        <f t="shared" si="33"/>
        <v>-0.08</v>
      </c>
    </row>
    <row r="422" spans="1:5" x14ac:dyDescent="0.25">
      <c r="A422" s="98">
        <f t="shared" si="30"/>
        <v>56918</v>
      </c>
      <c r="B422" s="188">
        <f t="shared" si="33"/>
        <v>-0.6399999999999999</v>
      </c>
      <c r="C422" s="188">
        <f t="shared" si="33"/>
        <v>-0.13</v>
      </c>
      <c r="D422" s="188">
        <f t="shared" si="33"/>
        <v>-1.25</v>
      </c>
      <c r="E422" s="189">
        <f t="shared" si="33"/>
        <v>-0.08</v>
      </c>
    </row>
    <row r="423" spans="1:5" x14ac:dyDescent="0.25">
      <c r="A423" s="106">
        <f t="shared" si="30"/>
        <v>56948</v>
      </c>
      <c r="B423" s="186">
        <f t="shared" si="33"/>
        <v>-0.6399999999999999</v>
      </c>
      <c r="C423" s="186">
        <f t="shared" si="33"/>
        <v>-0.13</v>
      </c>
      <c r="D423" s="186">
        <f t="shared" si="33"/>
        <v>-1.25</v>
      </c>
      <c r="E423" s="187">
        <f t="shared" si="33"/>
        <v>-0.08</v>
      </c>
    </row>
    <row r="424" spans="1:5" x14ac:dyDescent="0.25">
      <c r="A424" s="98">
        <f t="shared" si="30"/>
        <v>56979</v>
      </c>
      <c r="B424" s="188">
        <f t="shared" si="33"/>
        <v>-0.6399999999999999</v>
      </c>
      <c r="C424" s="188">
        <f t="shared" si="33"/>
        <v>-0.13</v>
      </c>
      <c r="D424" s="188">
        <f t="shared" si="33"/>
        <v>-1.25</v>
      </c>
      <c r="E424" s="189">
        <f t="shared" si="33"/>
        <v>-0.08</v>
      </c>
    </row>
    <row r="425" spans="1:5" x14ac:dyDescent="0.25">
      <c r="A425" s="106">
        <f t="shared" si="30"/>
        <v>57010</v>
      </c>
      <c r="B425" s="186">
        <f t="shared" si="33"/>
        <v>-0.6399999999999999</v>
      </c>
      <c r="C425" s="186">
        <f t="shared" si="33"/>
        <v>-0.13</v>
      </c>
      <c r="D425" s="186">
        <f t="shared" si="33"/>
        <v>-1.25</v>
      </c>
      <c r="E425" s="187">
        <f t="shared" si="33"/>
        <v>-0.08</v>
      </c>
    </row>
    <row r="426" spans="1:5" x14ac:dyDescent="0.25">
      <c r="A426" s="98">
        <f t="shared" si="30"/>
        <v>57039</v>
      </c>
      <c r="B426" s="188">
        <f t="shared" si="33"/>
        <v>-0.6399999999999999</v>
      </c>
      <c r="C426" s="188">
        <f t="shared" si="33"/>
        <v>-0.13</v>
      </c>
      <c r="D426" s="188">
        <f t="shared" si="33"/>
        <v>-1.25</v>
      </c>
      <c r="E426" s="189">
        <f t="shared" si="33"/>
        <v>-0.08</v>
      </c>
    </row>
    <row r="427" spans="1:5" x14ac:dyDescent="0.25">
      <c r="A427" s="106">
        <f t="shared" si="30"/>
        <v>57070</v>
      </c>
      <c r="B427" s="186">
        <f t="shared" si="33"/>
        <v>-0.6399999999999999</v>
      </c>
      <c r="C427" s="186">
        <f t="shared" si="33"/>
        <v>-0.13</v>
      </c>
      <c r="D427" s="186">
        <f t="shared" si="33"/>
        <v>-1.25</v>
      </c>
      <c r="E427" s="187">
        <f t="shared" si="33"/>
        <v>-0.08</v>
      </c>
    </row>
    <row r="428" spans="1:5" x14ac:dyDescent="0.25">
      <c r="A428" s="98">
        <f t="shared" si="30"/>
        <v>57100</v>
      </c>
      <c r="B428" s="188">
        <f t="shared" si="33"/>
        <v>-0.6399999999999999</v>
      </c>
      <c r="C428" s="188">
        <f t="shared" si="33"/>
        <v>-0.13</v>
      </c>
      <c r="D428" s="188">
        <f t="shared" si="33"/>
        <v>-1.25</v>
      </c>
      <c r="E428" s="189">
        <f t="shared" si="33"/>
        <v>-0.08</v>
      </c>
    </row>
    <row r="429" spans="1:5" x14ac:dyDescent="0.25">
      <c r="A429" s="106">
        <f t="shared" si="30"/>
        <v>57131</v>
      </c>
      <c r="B429" s="186">
        <f t="shared" si="33"/>
        <v>-0.6399999999999999</v>
      </c>
      <c r="C429" s="186">
        <f t="shared" si="33"/>
        <v>-0.13</v>
      </c>
      <c r="D429" s="186">
        <f t="shared" si="33"/>
        <v>-1.25</v>
      </c>
      <c r="E429" s="187">
        <f t="shared" si="33"/>
        <v>-0.08</v>
      </c>
    </row>
    <row r="430" spans="1:5" x14ac:dyDescent="0.25">
      <c r="A430" s="98">
        <f t="shared" si="30"/>
        <v>57161</v>
      </c>
      <c r="B430" s="188">
        <f t="shared" si="33"/>
        <v>-0.6399999999999999</v>
      </c>
      <c r="C430" s="188">
        <f t="shared" si="33"/>
        <v>-0.13</v>
      </c>
      <c r="D430" s="188">
        <f t="shared" si="33"/>
        <v>-1.25</v>
      </c>
      <c r="E430" s="189">
        <f t="shared" si="33"/>
        <v>-0.08</v>
      </c>
    </row>
    <row r="431" spans="1:5" x14ac:dyDescent="0.25">
      <c r="A431" s="106">
        <f t="shared" si="30"/>
        <v>57192</v>
      </c>
      <c r="B431" s="186">
        <f t="shared" si="33"/>
        <v>-0.6399999999999999</v>
      </c>
      <c r="C431" s="186">
        <f t="shared" si="33"/>
        <v>-0.13</v>
      </c>
      <c r="D431" s="186">
        <f t="shared" si="33"/>
        <v>-1.25</v>
      </c>
      <c r="E431" s="187">
        <f t="shared" si="33"/>
        <v>-0.08</v>
      </c>
    </row>
    <row r="432" spans="1:5" x14ac:dyDescent="0.25">
      <c r="A432" s="98">
        <f t="shared" si="30"/>
        <v>57223</v>
      </c>
      <c r="B432" s="188">
        <f t="shared" si="33"/>
        <v>-0.6399999999999999</v>
      </c>
      <c r="C432" s="188">
        <f t="shared" si="33"/>
        <v>-0.13</v>
      </c>
      <c r="D432" s="188">
        <f t="shared" si="33"/>
        <v>-1.25</v>
      </c>
      <c r="E432" s="189">
        <f t="shared" si="33"/>
        <v>-0.08</v>
      </c>
    </row>
    <row r="433" spans="1:5" x14ac:dyDescent="0.25">
      <c r="A433" s="106">
        <f t="shared" si="30"/>
        <v>57253</v>
      </c>
      <c r="B433" s="186">
        <f t="shared" si="33"/>
        <v>-0.6399999999999999</v>
      </c>
      <c r="C433" s="186">
        <f t="shared" si="33"/>
        <v>-0.13</v>
      </c>
      <c r="D433" s="186">
        <f t="shared" si="33"/>
        <v>-1.25</v>
      </c>
      <c r="E433" s="187">
        <f t="shared" si="33"/>
        <v>-0.08</v>
      </c>
    </row>
    <row r="434" spans="1:5" x14ac:dyDescent="0.25">
      <c r="A434" s="98">
        <f t="shared" si="30"/>
        <v>57284</v>
      </c>
      <c r="B434" s="188">
        <f t="shared" si="33"/>
        <v>-0.6399999999999999</v>
      </c>
      <c r="C434" s="188">
        <f t="shared" si="33"/>
        <v>-0.13</v>
      </c>
      <c r="D434" s="188">
        <f t="shared" si="33"/>
        <v>-1.25</v>
      </c>
      <c r="E434" s="189">
        <f t="shared" si="33"/>
        <v>-0.08</v>
      </c>
    </row>
    <row r="435" spans="1:5" x14ac:dyDescent="0.25">
      <c r="A435" s="106">
        <f t="shared" si="30"/>
        <v>57314</v>
      </c>
      <c r="B435" s="186">
        <f t="shared" ref="B435:E450" si="34">+B434</f>
        <v>-0.6399999999999999</v>
      </c>
      <c r="C435" s="186">
        <f t="shared" si="34"/>
        <v>-0.13</v>
      </c>
      <c r="D435" s="186">
        <f t="shared" si="34"/>
        <v>-1.25</v>
      </c>
      <c r="E435" s="187">
        <f t="shared" si="34"/>
        <v>-0.08</v>
      </c>
    </row>
    <row r="436" spans="1:5" x14ac:dyDescent="0.25">
      <c r="A436" s="98">
        <f t="shared" si="30"/>
        <v>57345</v>
      </c>
      <c r="B436" s="188">
        <f t="shared" si="34"/>
        <v>-0.6399999999999999</v>
      </c>
      <c r="C436" s="188">
        <f t="shared" si="34"/>
        <v>-0.13</v>
      </c>
      <c r="D436" s="188">
        <f t="shared" si="34"/>
        <v>-1.25</v>
      </c>
      <c r="E436" s="189">
        <f t="shared" si="34"/>
        <v>-0.08</v>
      </c>
    </row>
    <row r="437" spans="1:5" x14ac:dyDescent="0.25">
      <c r="A437" s="106">
        <f t="shared" si="30"/>
        <v>57376</v>
      </c>
      <c r="B437" s="186">
        <f t="shared" si="34"/>
        <v>-0.6399999999999999</v>
      </c>
      <c r="C437" s="186">
        <f t="shared" si="34"/>
        <v>-0.13</v>
      </c>
      <c r="D437" s="186">
        <f t="shared" si="34"/>
        <v>-1.25</v>
      </c>
      <c r="E437" s="187">
        <f t="shared" si="34"/>
        <v>-0.08</v>
      </c>
    </row>
    <row r="438" spans="1:5" x14ac:dyDescent="0.25">
      <c r="A438" s="98">
        <f t="shared" si="30"/>
        <v>57404</v>
      </c>
      <c r="B438" s="188">
        <f t="shared" si="34"/>
        <v>-0.6399999999999999</v>
      </c>
      <c r="C438" s="188">
        <f t="shared" si="34"/>
        <v>-0.13</v>
      </c>
      <c r="D438" s="188">
        <f t="shared" si="34"/>
        <v>-1.25</v>
      </c>
      <c r="E438" s="189">
        <f t="shared" si="34"/>
        <v>-0.08</v>
      </c>
    </row>
    <row r="439" spans="1:5" x14ac:dyDescent="0.25">
      <c r="A439" s="106">
        <f t="shared" si="30"/>
        <v>57435</v>
      </c>
      <c r="B439" s="186">
        <f t="shared" si="34"/>
        <v>-0.6399999999999999</v>
      </c>
      <c r="C439" s="186">
        <f t="shared" si="34"/>
        <v>-0.13</v>
      </c>
      <c r="D439" s="186">
        <f t="shared" si="34"/>
        <v>-1.25</v>
      </c>
      <c r="E439" s="187">
        <f t="shared" si="34"/>
        <v>-0.08</v>
      </c>
    </row>
    <row r="440" spans="1:5" x14ac:dyDescent="0.25">
      <c r="A440" s="98">
        <f t="shared" si="30"/>
        <v>57465</v>
      </c>
      <c r="B440" s="188">
        <f t="shared" si="34"/>
        <v>-0.6399999999999999</v>
      </c>
      <c r="C440" s="188">
        <f t="shared" si="34"/>
        <v>-0.13</v>
      </c>
      <c r="D440" s="188">
        <f t="shared" si="34"/>
        <v>-1.25</v>
      </c>
      <c r="E440" s="189">
        <f t="shared" si="34"/>
        <v>-0.08</v>
      </c>
    </row>
    <row r="441" spans="1:5" x14ac:dyDescent="0.25">
      <c r="A441" s="106">
        <f t="shared" si="30"/>
        <v>57496</v>
      </c>
      <c r="B441" s="186">
        <f t="shared" si="34"/>
        <v>-0.6399999999999999</v>
      </c>
      <c r="C441" s="186">
        <f t="shared" si="34"/>
        <v>-0.13</v>
      </c>
      <c r="D441" s="186">
        <f t="shared" si="34"/>
        <v>-1.25</v>
      </c>
      <c r="E441" s="187">
        <f t="shared" si="34"/>
        <v>-0.08</v>
      </c>
    </row>
    <row r="442" spans="1:5" x14ac:dyDescent="0.25">
      <c r="A442" s="98">
        <f t="shared" si="30"/>
        <v>57526</v>
      </c>
      <c r="B442" s="188">
        <f t="shared" si="34"/>
        <v>-0.6399999999999999</v>
      </c>
      <c r="C442" s="188">
        <f t="shared" si="34"/>
        <v>-0.13</v>
      </c>
      <c r="D442" s="188">
        <f t="shared" si="34"/>
        <v>-1.25</v>
      </c>
      <c r="E442" s="189">
        <f t="shared" si="34"/>
        <v>-0.08</v>
      </c>
    </row>
    <row r="443" spans="1:5" x14ac:dyDescent="0.25">
      <c r="A443" s="106">
        <f t="shared" si="30"/>
        <v>57557</v>
      </c>
      <c r="B443" s="186">
        <f t="shared" si="34"/>
        <v>-0.6399999999999999</v>
      </c>
      <c r="C443" s="186">
        <f t="shared" si="34"/>
        <v>-0.13</v>
      </c>
      <c r="D443" s="186">
        <f t="shared" si="34"/>
        <v>-1.25</v>
      </c>
      <c r="E443" s="187">
        <f t="shared" si="34"/>
        <v>-0.08</v>
      </c>
    </row>
    <row r="444" spans="1:5" x14ac:dyDescent="0.25">
      <c r="A444" s="98">
        <f t="shared" si="30"/>
        <v>57588</v>
      </c>
      <c r="B444" s="188">
        <f t="shared" si="34"/>
        <v>-0.6399999999999999</v>
      </c>
      <c r="C444" s="188">
        <f t="shared" si="34"/>
        <v>-0.13</v>
      </c>
      <c r="D444" s="188">
        <f t="shared" si="34"/>
        <v>-1.25</v>
      </c>
      <c r="E444" s="189">
        <f t="shared" si="34"/>
        <v>-0.08</v>
      </c>
    </row>
    <row r="445" spans="1:5" x14ac:dyDescent="0.25">
      <c r="A445" s="106">
        <f t="shared" si="30"/>
        <v>57618</v>
      </c>
      <c r="B445" s="186">
        <f t="shared" si="34"/>
        <v>-0.6399999999999999</v>
      </c>
      <c r="C445" s="186">
        <f t="shared" si="34"/>
        <v>-0.13</v>
      </c>
      <c r="D445" s="186">
        <f t="shared" si="34"/>
        <v>-1.25</v>
      </c>
      <c r="E445" s="187">
        <f t="shared" si="34"/>
        <v>-0.08</v>
      </c>
    </row>
    <row r="446" spans="1:5" x14ac:dyDescent="0.25">
      <c r="A446" s="98">
        <f t="shared" si="30"/>
        <v>57649</v>
      </c>
      <c r="B446" s="188">
        <f t="shared" si="34"/>
        <v>-0.6399999999999999</v>
      </c>
      <c r="C446" s="188">
        <f t="shared" si="34"/>
        <v>-0.13</v>
      </c>
      <c r="D446" s="188">
        <f t="shared" si="34"/>
        <v>-1.25</v>
      </c>
      <c r="E446" s="189">
        <f t="shared" si="34"/>
        <v>-0.08</v>
      </c>
    </row>
    <row r="447" spans="1:5" x14ac:dyDescent="0.25">
      <c r="A447" s="106">
        <f t="shared" si="30"/>
        <v>57679</v>
      </c>
      <c r="B447" s="186">
        <f t="shared" si="34"/>
        <v>-0.6399999999999999</v>
      </c>
      <c r="C447" s="186">
        <f t="shared" si="34"/>
        <v>-0.13</v>
      </c>
      <c r="D447" s="186">
        <f t="shared" si="34"/>
        <v>-1.25</v>
      </c>
      <c r="E447" s="187">
        <f t="shared" si="34"/>
        <v>-0.08</v>
      </c>
    </row>
    <row r="448" spans="1:5" x14ac:dyDescent="0.25">
      <c r="A448" s="98">
        <f t="shared" si="30"/>
        <v>57710</v>
      </c>
      <c r="B448" s="188">
        <f t="shared" si="34"/>
        <v>-0.6399999999999999</v>
      </c>
      <c r="C448" s="188">
        <f t="shared" si="34"/>
        <v>-0.13</v>
      </c>
      <c r="D448" s="188">
        <f t="shared" si="34"/>
        <v>-1.25</v>
      </c>
      <c r="E448" s="189">
        <f t="shared" si="34"/>
        <v>-0.08</v>
      </c>
    </row>
    <row r="449" spans="1:5" x14ac:dyDescent="0.25">
      <c r="A449" s="106">
        <f t="shared" si="30"/>
        <v>57741</v>
      </c>
      <c r="B449" s="186">
        <f t="shared" si="34"/>
        <v>-0.6399999999999999</v>
      </c>
      <c r="C449" s="186">
        <f t="shared" si="34"/>
        <v>-0.13</v>
      </c>
      <c r="D449" s="186">
        <f t="shared" si="34"/>
        <v>-1.25</v>
      </c>
      <c r="E449" s="187">
        <f t="shared" si="34"/>
        <v>-0.08</v>
      </c>
    </row>
    <row r="450" spans="1:5" x14ac:dyDescent="0.25">
      <c r="A450" s="98">
        <f t="shared" si="30"/>
        <v>57769</v>
      </c>
      <c r="B450" s="188">
        <f t="shared" si="34"/>
        <v>-0.6399999999999999</v>
      </c>
      <c r="C450" s="188">
        <f t="shared" si="34"/>
        <v>-0.13</v>
      </c>
      <c r="D450" s="188">
        <f t="shared" si="34"/>
        <v>-1.25</v>
      </c>
      <c r="E450" s="189">
        <f t="shared" si="34"/>
        <v>-0.08</v>
      </c>
    </row>
    <row r="451" spans="1:5" x14ac:dyDescent="0.25">
      <c r="A451" s="106">
        <f t="shared" ref="A451:A514" si="35">+EOMONTH(A450,1)</f>
        <v>57800</v>
      </c>
      <c r="B451" s="186">
        <f t="shared" ref="B451:E466" si="36">+B450</f>
        <v>-0.6399999999999999</v>
      </c>
      <c r="C451" s="186">
        <f t="shared" si="36"/>
        <v>-0.13</v>
      </c>
      <c r="D451" s="186">
        <f t="shared" si="36"/>
        <v>-1.25</v>
      </c>
      <c r="E451" s="187">
        <f t="shared" si="36"/>
        <v>-0.08</v>
      </c>
    </row>
    <row r="452" spans="1:5" x14ac:dyDescent="0.25">
      <c r="A452" s="98">
        <f t="shared" si="35"/>
        <v>57830</v>
      </c>
      <c r="B452" s="188">
        <f t="shared" si="36"/>
        <v>-0.6399999999999999</v>
      </c>
      <c r="C452" s="188">
        <f t="shared" si="36"/>
        <v>-0.13</v>
      </c>
      <c r="D452" s="188">
        <f t="shared" si="36"/>
        <v>-1.25</v>
      </c>
      <c r="E452" s="189">
        <f t="shared" si="36"/>
        <v>-0.08</v>
      </c>
    </row>
    <row r="453" spans="1:5" x14ac:dyDescent="0.25">
      <c r="A453" s="106">
        <f t="shared" si="35"/>
        <v>57861</v>
      </c>
      <c r="B453" s="186">
        <f t="shared" si="36"/>
        <v>-0.6399999999999999</v>
      </c>
      <c r="C453" s="186">
        <f t="shared" si="36"/>
        <v>-0.13</v>
      </c>
      <c r="D453" s="186">
        <f t="shared" si="36"/>
        <v>-1.25</v>
      </c>
      <c r="E453" s="187">
        <f t="shared" si="36"/>
        <v>-0.08</v>
      </c>
    </row>
    <row r="454" spans="1:5" x14ac:dyDescent="0.25">
      <c r="A454" s="98">
        <f t="shared" si="35"/>
        <v>57891</v>
      </c>
      <c r="B454" s="188">
        <f t="shared" si="36"/>
        <v>-0.6399999999999999</v>
      </c>
      <c r="C454" s="188">
        <f t="shared" si="36"/>
        <v>-0.13</v>
      </c>
      <c r="D454" s="188">
        <f t="shared" si="36"/>
        <v>-1.25</v>
      </c>
      <c r="E454" s="189">
        <f t="shared" si="36"/>
        <v>-0.08</v>
      </c>
    </row>
    <row r="455" spans="1:5" x14ac:dyDescent="0.25">
      <c r="A455" s="106">
        <f t="shared" si="35"/>
        <v>57922</v>
      </c>
      <c r="B455" s="186">
        <f t="shared" si="36"/>
        <v>-0.6399999999999999</v>
      </c>
      <c r="C455" s="186">
        <f t="shared" si="36"/>
        <v>-0.13</v>
      </c>
      <c r="D455" s="186">
        <f t="shared" si="36"/>
        <v>-1.25</v>
      </c>
      <c r="E455" s="187">
        <f t="shared" si="36"/>
        <v>-0.08</v>
      </c>
    </row>
    <row r="456" spans="1:5" x14ac:dyDescent="0.25">
      <c r="A456" s="98">
        <f t="shared" si="35"/>
        <v>57953</v>
      </c>
      <c r="B456" s="188">
        <f t="shared" si="36"/>
        <v>-0.6399999999999999</v>
      </c>
      <c r="C456" s="188">
        <f t="shared" si="36"/>
        <v>-0.13</v>
      </c>
      <c r="D456" s="188">
        <f t="shared" si="36"/>
        <v>-1.25</v>
      </c>
      <c r="E456" s="189">
        <f t="shared" si="36"/>
        <v>-0.08</v>
      </c>
    </row>
    <row r="457" spans="1:5" x14ac:dyDescent="0.25">
      <c r="A457" s="106">
        <f t="shared" si="35"/>
        <v>57983</v>
      </c>
      <c r="B457" s="186">
        <f t="shared" si="36"/>
        <v>-0.6399999999999999</v>
      </c>
      <c r="C457" s="186">
        <f t="shared" si="36"/>
        <v>-0.13</v>
      </c>
      <c r="D457" s="186">
        <f t="shared" si="36"/>
        <v>-1.25</v>
      </c>
      <c r="E457" s="187">
        <f t="shared" si="36"/>
        <v>-0.08</v>
      </c>
    </row>
    <row r="458" spans="1:5" x14ac:dyDescent="0.25">
      <c r="A458" s="98">
        <f t="shared" si="35"/>
        <v>58014</v>
      </c>
      <c r="B458" s="188">
        <f t="shared" si="36"/>
        <v>-0.6399999999999999</v>
      </c>
      <c r="C458" s="188">
        <f t="shared" si="36"/>
        <v>-0.13</v>
      </c>
      <c r="D458" s="188">
        <f t="shared" si="36"/>
        <v>-1.25</v>
      </c>
      <c r="E458" s="189">
        <f t="shared" si="36"/>
        <v>-0.08</v>
      </c>
    </row>
    <row r="459" spans="1:5" x14ac:dyDescent="0.25">
      <c r="A459" s="106">
        <f t="shared" si="35"/>
        <v>58044</v>
      </c>
      <c r="B459" s="186">
        <f t="shared" si="36"/>
        <v>-0.6399999999999999</v>
      </c>
      <c r="C459" s="186">
        <f t="shared" si="36"/>
        <v>-0.13</v>
      </c>
      <c r="D459" s="186">
        <f t="shared" si="36"/>
        <v>-1.25</v>
      </c>
      <c r="E459" s="187">
        <f t="shared" si="36"/>
        <v>-0.08</v>
      </c>
    </row>
    <row r="460" spans="1:5" x14ac:dyDescent="0.25">
      <c r="A460" s="98">
        <f t="shared" si="35"/>
        <v>58075</v>
      </c>
      <c r="B460" s="188">
        <f t="shared" si="36"/>
        <v>-0.6399999999999999</v>
      </c>
      <c r="C460" s="188">
        <f t="shared" si="36"/>
        <v>-0.13</v>
      </c>
      <c r="D460" s="188">
        <f t="shared" si="36"/>
        <v>-1.25</v>
      </c>
      <c r="E460" s="189">
        <f t="shared" si="36"/>
        <v>-0.08</v>
      </c>
    </row>
    <row r="461" spans="1:5" x14ac:dyDescent="0.25">
      <c r="A461" s="106">
        <f t="shared" si="35"/>
        <v>58106</v>
      </c>
      <c r="B461" s="186">
        <f t="shared" si="36"/>
        <v>-0.6399999999999999</v>
      </c>
      <c r="C461" s="186">
        <f t="shared" si="36"/>
        <v>-0.13</v>
      </c>
      <c r="D461" s="186">
        <f t="shared" si="36"/>
        <v>-1.25</v>
      </c>
      <c r="E461" s="187">
        <f t="shared" si="36"/>
        <v>-0.08</v>
      </c>
    </row>
    <row r="462" spans="1:5" x14ac:dyDescent="0.25">
      <c r="A462" s="98">
        <f t="shared" si="35"/>
        <v>58134</v>
      </c>
      <c r="B462" s="188">
        <f t="shared" si="36"/>
        <v>-0.6399999999999999</v>
      </c>
      <c r="C462" s="188">
        <f t="shared" si="36"/>
        <v>-0.13</v>
      </c>
      <c r="D462" s="188">
        <f t="shared" si="36"/>
        <v>-1.25</v>
      </c>
      <c r="E462" s="189">
        <f t="shared" si="36"/>
        <v>-0.08</v>
      </c>
    </row>
    <row r="463" spans="1:5" x14ac:dyDescent="0.25">
      <c r="A463" s="106">
        <f t="shared" si="35"/>
        <v>58165</v>
      </c>
      <c r="B463" s="186">
        <f t="shared" si="36"/>
        <v>-0.6399999999999999</v>
      </c>
      <c r="C463" s="186">
        <f t="shared" si="36"/>
        <v>-0.13</v>
      </c>
      <c r="D463" s="186">
        <f t="shared" si="36"/>
        <v>-1.25</v>
      </c>
      <c r="E463" s="187">
        <f t="shared" si="36"/>
        <v>-0.08</v>
      </c>
    </row>
    <row r="464" spans="1:5" x14ac:dyDescent="0.25">
      <c r="A464" s="98">
        <f t="shared" si="35"/>
        <v>58195</v>
      </c>
      <c r="B464" s="188">
        <f t="shared" si="36"/>
        <v>-0.6399999999999999</v>
      </c>
      <c r="C464" s="188">
        <f t="shared" si="36"/>
        <v>-0.13</v>
      </c>
      <c r="D464" s="188">
        <f t="shared" si="36"/>
        <v>-1.25</v>
      </c>
      <c r="E464" s="189">
        <f t="shared" si="36"/>
        <v>-0.08</v>
      </c>
    </row>
    <row r="465" spans="1:5" x14ac:dyDescent="0.25">
      <c r="A465" s="106">
        <f t="shared" si="35"/>
        <v>58226</v>
      </c>
      <c r="B465" s="186">
        <f t="shared" si="36"/>
        <v>-0.6399999999999999</v>
      </c>
      <c r="C465" s="186">
        <f t="shared" si="36"/>
        <v>-0.13</v>
      </c>
      <c r="D465" s="186">
        <f t="shared" si="36"/>
        <v>-1.25</v>
      </c>
      <c r="E465" s="187">
        <f t="shared" si="36"/>
        <v>-0.08</v>
      </c>
    </row>
    <row r="466" spans="1:5" x14ac:dyDescent="0.25">
      <c r="A466" s="98">
        <f t="shared" si="35"/>
        <v>58256</v>
      </c>
      <c r="B466" s="188">
        <f t="shared" si="36"/>
        <v>-0.6399999999999999</v>
      </c>
      <c r="C466" s="188">
        <f t="shared" si="36"/>
        <v>-0.13</v>
      </c>
      <c r="D466" s="188">
        <f t="shared" si="36"/>
        <v>-1.25</v>
      </c>
      <c r="E466" s="189">
        <f t="shared" si="36"/>
        <v>-0.08</v>
      </c>
    </row>
    <row r="467" spans="1:5" x14ac:dyDescent="0.25">
      <c r="A467" s="106">
        <f t="shared" si="35"/>
        <v>58287</v>
      </c>
      <c r="B467" s="186">
        <f t="shared" ref="B467:E482" si="37">+B466</f>
        <v>-0.6399999999999999</v>
      </c>
      <c r="C467" s="186">
        <f t="shared" si="37"/>
        <v>-0.13</v>
      </c>
      <c r="D467" s="186">
        <f t="shared" si="37"/>
        <v>-1.25</v>
      </c>
      <c r="E467" s="187">
        <f t="shared" si="37"/>
        <v>-0.08</v>
      </c>
    </row>
    <row r="468" spans="1:5" x14ac:dyDescent="0.25">
      <c r="A468" s="98">
        <f t="shared" si="35"/>
        <v>58318</v>
      </c>
      <c r="B468" s="188">
        <f t="shared" si="37"/>
        <v>-0.6399999999999999</v>
      </c>
      <c r="C468" s="188">
        <f t="shared" si="37"/>
        <v>-0.13</v>
      </c>
      <c r="D468" s="188">
        <f t="shared" si="37"/>
        <v>-1.25</v>
      </c>
      <c r="E468" s="189">
        <f t="shared" si="37"/>
        <v>-0.08</v>
      </c>
    </row>
    <row r="469" spans="1:5" x14ac:dyDescent="0.25">
      <c r="A469" s="106">
        <f t="shared" si="35"/>
        <v>58348</v>
      </c>
      <c r="B469" s="186">
        <f t="shared" si="37"/>
        <v>-0.6399999999999999</v>
      </c>
      <c r="C469" s="186">
        <f t="shared" si="37"/>
        <v>-0.13</v>
      </c>
      <c r="D469" s="186">
        <f t="shared" si="37"/>
        <v>-1.25</v>
      </c>
      <c r="E469" s="187">
        <f t="shared" si="37"/>
        <v>-0.08</v>
      </c>
    </row>
    <row r="470" spans="1:5" x14ac:dyDescent="0.25">
      <c r="A470" s="98">
        <f t="shared" si="35"/>
        <v>58379</v>
      </c>
      <c r="B470" s="188">
        <f t="shared" si="37"/>
        <v>-0.6399999999999999</v>
      </c>
      <c r="C470" s="188">
        <f t="shared" si="37"/>
        <v>-0.13</v>
      </c>
      <c r="D470" s="188">
        <f t="shared" si="37"/>
        <v>-1.25</v>
      </c>
      <c r="E470" s="189">
        <f t="shared" si="37"/>
        <v>-0.08</v>
      </c>
    </row>
    <row r="471" spans="1:5" x14ac:dyDescent="0.25">
      <c r="A471" s="106">
        <f t="shared" si="35"/>
        <v>58409</v>
      </c>
      <c r="B471" s="186">
        <f t="shared" si="37"/>
        <v>-0.6399999999999999</v>
      </c>
      <c r="C471" s="186">
        <f t="shared" si="37"/>
        <v>-0.13</v>
      </c>
      <c r="D471" s="186">
        <f t="shared" si="37"/>
        <v>-1.25</v>
      </c>
      <c r="E471" s="187">
        <f t="shared" si="37"/>
        <v>-0.08</v>
      </c>
    </row>
    <row r="472" spans="1:5" x14ac:dyDescent="0.25">
      <c r="A472" s="98">
        <f t="shared" si="35"/>
        <v>58440</v>
      </c>
      <c r="B472" s="188">
        <f t="shared" si="37"/>
        <v>-0.6399999999999999</v>
      </c>
      <c r="C472" s="188">
        <f t="shared" si="37"/>
        <v>-0.13</v>
      </c>
      <c r="D472" s="188">
        <f t="shared" si="37"/>
        <v>-1.25</v>
      </c>
      <c r="E472" s="189">
        <f t="shared" si="37"/>
        <v>-0.08</v>
      </c>
    </row>
    <row r="473" spans="1:5" x14ac:dyDescent="0.25">
      <c r="A473" s="106">
        <f t="shared" si="35"/>
        <v>58471</v>
      </c>
      <c r="B473" s="186">
        <f t="shared" si="37"/>
        <v>-0.6399999999999999</v>
      </c>
      <c r="C473" s="186">
        <f t="shared" si="37"/>
        <v>-0.13</v>
      </c>
      <c r="D473" s="186">
        <f t="shared" si="37"/>
        <v>-1.25</v>
      </c>
      <c r="E473" s="187">
        <f t="shared" si="37"/>
        <v>-0.08</v>
      </c>
    </row>
    <row r="474" spans="1:5" x14ac:dyDescent="0.25">
      <c r="A474" s="98">
        <f t="shared" si="35"/>
        <v>58500</v>
      </c>
      <c r="B474" s="188">
        <f t="shared" si="37"/>
        <v>-0.6399999999999999</v>
      </c>
      <c r="C474" s="188">
        <f t="shared" si="37"/>
        <v>-0.13</v>
      </c>
      <c r="D474" s="188">
        <f t="shared" si="37"/>
        <v>-1.25</v>
      </c>
      <c r="E474" s="189">
        <f t="shared" si="37"/>
        <v>-0.08</v>
      </c>
    </row>
    <row r="475" spans="1:5" x14ac:dyDescent="0.25">
      <c r="A475" s="106">
        <f t="shared" si="35"/>
        <v>58531</v>
      </c>
      <c r="B475" s="186">
        <f t="shared" si="37"/>
        <v>-0.6399999999999999</v>
      </c>
      <c r="C475" s="186">
        <f t="shared" si="37"/>
        <v>-0.13</v>
      </c>
      <c r="D475" s="186">
        <f t="shared" si="37"/>
        <v>-1.25</v>
      </c>
      <c r="E475" s="187">
        <f t="shared" si="37"/>
        <v>-0.08</v>
      </c>
    </row>
    <row r="476" spans="1:5" x14ac:dyDescent="0.25">
      <c r="A476" s="98">
        <f t="shared" si="35"/>
        <v>58561</v>
      </c>
      <c r="B476" s="188">
        <f t="shared" si="37"/>
        <v>-0.6399999999999999</v>
      </c>
      <c r="C476" s="188">
        <f t="shared" si="37"/>
        <v>-0.13</v>
      </c>
      <c r="D476" s="188">
        <f t="shared" si="37"/>
        <v>-1.25</v>
      </c>
      <c r="E476" s="189">
        <f t="shared" si="37"/>
        <v>-0.08</v>
      </c>
    </row>
    <row r="477" spans="1:5" x14ac:dyDescent="0.25">
      <c r="A477" s="106">
        <f t="shared" si="35"/>
        <v>58592</v>
      </c>
      <c r="B477" s="186">
        <f t="shared" si="37"/>
        <v>-0.6399999999999999</v>
      </c>
      <c r="C477" s="186">
        <f t="shared" si="37"/>
        <v>-0.13</v>
      </c>
      <c r="D477" s="186">
        <f t="shared" si="37"/>
        <v>-1.25</v>
      </c>
      <c r="E477" s="187">
        <f t="shared" si="37"/>
        <v>-0.08</v>
      </c>
    </row>
    <row r="478" spans="1:5" x14ac:dyDescent="0.25">
      <c r="A478" s="98">
        <f t="shared" si="35"/>
        <v>58622</v>
      </c>
      <c r="B478" s="188">
        <f t="shared" si="37"/>
        <v>-0.6399999999999999</v>
      </c>
      <c r="C478" s="188">
        <f t="shared" si="37"/>
        <v>-0.13</v>
      </c>
      <c r="D478" s="188">
        <f t="shared" si="37"/>
        <v>-1.25</v>
      </c>
      <c r="E478" s="189">
        <f t="shared" si="37"/>
        <v>-0.08</v>
      </c>
    </row>
    <row r="479" spans="1:5" x14ac:dyDescent="0.25">
      <c r="A479" s="106">
        <f t="shared" si="35"/>
        <v>58653</v>
      </c>
      <c r="B479" s="186">
        <f t="shared" si="37"/>
        <v>-0.6399999999999999</v>
      </c>
      <c r="C479" s="186">
        <f t="shared" si="37"/>
        <v>-0.13</v>
      </c>
      <c r="D479" s="186">
        <f t="shared" si="37"/>
        <v>-1.25</v>
      </c>
      <c r="E479" s="187">
        <f t="shared" si="37"/>
        <v>-0.08</v>
      </c>
    </row>
    <row r="480" spans="1:5" x14ac:dyDescent="0.25">
      <c r="A480" s="98">
        <f t="shared" si="35"/>
        <v>58684</v>
      </c>
      <c r="B480" s="188">
        <f t="shared" si="37"/>
        <v>-0.6399999999999999</v>
      </c>
      <c r="C480" s="188">
        <f t="shared" si="37"/>
        <v>-0.13</v>
      </c>
      <c r="D480" s="188">
        <f t="shared" si="37"/>
        <v>-1.25</v>
      </c>
      <c r="E480" s="189">
        <f t="shared" si="37"/>
        <v>-0.08</v>
      </c>
    </row>
    <row r="481" spans="1:5" x14ac:dyDescent="0.25">
      <c r="A481" s="106">
        <f t="shared" si="35"/>
        <v>58714</v>
      </c>
      <c r="B481" s="186">
        <f t="shared" si="37"/>
        <v>-0.6399999999999999</v>
      </c>
      <c r="C481" s="186">
        <f t="shared" si="37"/>
        <v>-0.13</v>
      </c>
      <c r="D481" s="186">
        <f t="shared" si="37"/>
        <v>-1.25</v>
      </c>
      <c r="E481" s="187">
        <f t="shared" si="37"/>
        <v>-0.08</v>
      </c>
    </row>
    <row r="482" spans="1:5" x14ac:dyDescent="0.25">
      <c r="A482" s="98">
        <f t="shared" si="35"/>
        <v>58745</v>
      </c>
      <c r="B482" s="188">
        <f t="shared" si="37"/>
        <v>-0.6399999999999999</v>
      </c>
      <c r="C482" s="188">
        <f t="shared" si="37"/>
        <v>-0.13</v>
      </c>
      <c r="D482" s="188">
        <f t="shared" si="37"/>
        <v>-1.25</v>
      </c>
      <c r="E482" s="189">
        <f t="shared" si="37"/>
        <v>-0.08</v>
      </c>
    </row>
    <row r="483" spans="1:5" x14ac:dyDescent="0.25">
      <c r="A483" s="106">
        <f t="shared" si="35"/>
        <v>58775</v>
      </c>
      <c r="B483" s="186">
        <f t="shared" ref="B483:E498" si="38">+B482</f>
        <v>-0.6399999999999999</v>
      </c>
      <c r="C483" s="186">
        <f t="shared" si="38"/>
        <v>-0.13</v>
      </c>
      <c r="D483" s="186">
        <f t="shared" si="38"/>
        <v>-1.25</v>
      </c>
      <c r="E483" s="187">
        <f t="shared" si="38"/>
        <v>-0.08</v>
      </c>
    </row>
    <row r="484" spans="1:5" x14ac:dyDescent="0.25">
      <c r="A484" s="98">
        <f t="shared" si="35"/>
        <v>58806</v>
      </c>
      <c r="B484" s="188">
        <f t="shared" si="38"/>
        <v>-0.6399999999999999</v>
      </c>
      <c r="C484" s="188">
        <f t="shared" si="38"/>
        <v>-0.13</v>
      </c>
      <c r="D484" s="188">
        <f t="shared" si="38"/>
        <v>-1.25</v>
      </c>
      <c r="E484" s="189">
        <f t="shared" si="38"/>
        <v>-0.08</v>
      </c>
    </row>
    <row r="485" spans="1:5" x14ac:dyDescent="0.25">
      <c r="A485" s="106">
        <f t="shared" si="35"/>
        <v>58837</v>
      </c>
      <c r="B485" s="186">
        <f t="shared" si="38"/>
        <v>-0.6399999999999999</v>
      </c>
      <c r="C485" s="186">
        <f t="shared" si="38"/>
        <v>-0.13</v>
      </c>
      <c r="D485" s="186">
        <f t="shared" si="38"/>
        <v>-1.25</v>
      </c>
      <c r="E485" s="187">
        <f t="shared" si="38"/>
        <v>-0.08</v>
      </c>
    </row>
    <row r="486" spans="1:5" x14ac:dyDescent="0.25">
      <c r="A486" s="98">
        <f t="shared" si="35"/>
        <v>58865</v>
      </c>
      <c r="B486" s="188">
        <f t="shared" si="38"/>
        <v>-0.6399999999999999</v>
      </c>
      <c r="C486" s="188">
        <f t="shared" si="38"/>
        <v>-0.13</v>
      </c>
      <c r="D486" s="188">
        <f t="shared" si="38"/>
        <v>-1.25</v>
      </c>
      <c r="E486" s="189">
        <f t="shared" si="38"/>
        <v>-0.08</v>
      </c>
    </row>
    <row r="487" spans="1:5" x14ac:dyDescent="0.25">
      <c r="A487" s="106">
        <f t="shared" si="35"/>
        <v>58896</v>
      </c>
      <c r="B487" s="186">
        <f t="shared" si="38"/>
        <v>-0.6399999999999999</v>
      </c>
      <c r="C487" s="186">
        <f t="shared" si="38"/>
        <v>-0.13</v>
      </c>
      <c r="D487" s="186">
        <f t="shared" si="38"/>
        <v>-1.25</v>
      </c>
      <c r="E487" s="187">
        <f t="shared" si="38"/>
        <v>-0.08</v>
      </c>
    </row>
    <row r="488" spans="1:5" x14ac:dyDescent="0.25">
      <c r="A488" s="98">
        <f t="shared" si="35"/>
        <v>58926</v>
      </c>
      <c r="B488" s="188">
        <f t="shared" si="38"/>
        <v>-0.6399999999999999</v>
      </c>
      <c r="C488" s="188">
        <f t="shared" si="38"/>
        <v>-0.13</v>
      </c>
      <c r="D488" s="188">
        <f t="shared" si="38"/>
        <v>-1.25</v>
      </c>
      <c r="E488" s="189">
        <f t="shared" si="38"/>
        <v>-0.08</v>
      </c>
    </row>
    <row r="489" spans="1:5" x14ac:dyDescent="0.25">
      <c r="A489" s="106">
        <f t="shared" si="35"/>
        <v>58957</v>
      </c>
      <c r="B489" s="186">
        <f t="shared" si="38"/>
        <v>-0.6399999999999999</v>
      </c>
      <c r="C489" s="186">
        <f t="shared" si="38"/>
        <v>-0.13</v>
      </c>
      <c r="D489" s="186">
        <f t="shared" si="38"/>
        <v>-1.25</v>
      </c>
      <c r="E489" s="187">
        <f t="shared" si="38"/>
        <v>-0.08</v>
      </c>
    </row>
    <row r="490" spans="1:5" x14ac:dyDescent="0.25">
      <c r="A490" s="98">
        <f t="shared" si="35"/>
        <v>58987</v>
      </c>
      <c r="B490" s="188">
        <f t="shared" si="38"/>
        <v>-0.6399999999999999</v>
      </c>
      <c r="C490" s="188">
        <f t="shared" si="38"/>
        <v>-0.13</v>
      </c>
      <c r="D490" s="188">
        <f t="shared" si="38"/>
        <v>-1.25</v>
      </c>
      <c r="E490" s="189">
        <f t="shared" si="38"/>
        <v>-0.08</v>
      </c>
    </row>
    <row r="491" spans="1:5" x14ac:dyDescent="0.25">
      <c r="A491" s="106">
        <f t="shared" si="35"/>
        <v>59018</v>
      </c>
      <c r="B491" s="186">
        <f t="shared" si="38"/>
        <v>-0.6399999999999999</v>
      </c>
      <c r="C491" s="186">
        <f t="shared" si="38"/>
        <v>-0.13</v>
      </c>
      <c r="D491" s="186">
        <f t="shared" si="38"/>
        <v>-1.25</v>
      </c>
      <c r="E491" s="187">
        <f t="shared" si="38"/>
        <v>-0.08</v>
      </c>
    </row>
    <row r="492" spans="1:5" x14ac:dyDescent="0.25">
      <c r="A492" s="98">
        <f t="shared" si="35"/>
        <v>59049</v>
      </c>
      <c r="B492" s="188">
        <f t="shared" si="38"/>
        <v>-0.6399999999999999</v>
      </c>
      <c r="C492" s="188">
        <f t="shared" si="38"/>
        <v>-0.13</v>
      </c>
      <c r="D492" s="188">
        <f t="shared" si="38"/>
        <v>-1.25</v>
      </c>
      <c r="E492" s="189">
        <f t="shared" si="38"/>
        <v>-0.08</v>
      </c>
    </row>
    <row r="493" spans="1:5" x14ac:dyDescent="0.25">
      <c r="A493" s="106">
        <f t="shared" si="35"/>
        <v>59079</v>
      </c>
      <c r="B493" s="186">
        <f t="shared" si="38"/>
        <v>-0.6399999999999999</v>
      </c>
      <c r="C493" s="186">
        <f t="shared" si="38"/>
        <v>-0.13</v>
      </c>
      <c r="D493" s="186">
        <f t="shared" si="38"/>
        <v>-1.25</v>
      </c>
      <c r="E493" s="187">
        <f t="shared" si="38"/>
        <v>-0.08</v>
      </c>
    </row>
    <row r="494" spans="1:5" x14ac:dyDescent="0.25">
      <c r="A494" s="98">
        <f t="shared" si="35"/>
        <v>59110</v>
      </c>
      <c r="B494" s="188">
        <f t="shared" si="38"/>
        <v>-0.6399999999999999</v>
      </c>
      <c r="C494" s="188">
        <f t="shared" si="38"/>
        <v>-0.13</v>
      </c>
      <c r="D494" s="188">
        <f t="shared" si="38"/>
        <v>-1.25</v>
      </c>
      <c r="E494" s="189">
        <f t="shared" si="38"/>
        <v>-0.08</v>
      </c>
    </row>
    <row r="495" spans="1:5" x14ac:dyDescent="0.25">
      <c r="A495" s="106">
        <f t="shared" si="35"/>
        <v>59140</v>
      </c>
      <c r="B495" s="186">
        <f t="shared" si="38"/>
        <v>-0.6399999999999999</v>
      </c>
      <c r="C495" s="186">
        <f t="shared" si="38"/>
        <v>-0.13</v>
      </c>
      <c r="D495" s="186">
        <f t="shared" si="38"/>
        <v>-1.25</v>
      </c>
      <c r="E495" s="187">
        <f t="shared" si="38"/>
        <v>-0.08</v>
      </c>
    </row>
    <row r="496" spans="1:5" x14ac:dyDescent="0.25">
      <c r="A496" s="98">
        <f t="shared" si="35"/>
        <v>59171</v>
      </c>
      <c r="B496" s="188">
        <f t="shared" si="38"/>
        <v>-0.6399999999999999</v>
      </c>
      <c r="C496" s="188">
        <f t="shared" si="38"/>
        <v>-0.13</v>
      </c>
      <c r="D496" s="188">
        <f t="shared" si="38"/>
        <v>-1.25</v>
      </c>
      <c r="E496" s="189">
        <f t="shared" si="38"/>
        <v>-0.08</v>
      </c>
    </row>
    <row r="497" spans="1:5" x14ac:dyDescent="0.25">
      <c r="A497" s="106">
        <f t="shared" si="35"/>
        <v>59202</v>
      </c>
      <c r="B497" s="186">
        <f t="shared" si="38"/>
        <v>-0.6399999999999999</v>
      </c>
      <c r="C497" s="186">
        <f t="shared" si="38"/>
        <v>-0.13</v>
      </c>
      <c r="D497" s="186">
        <f t="shared" si="38"/>
        <v>-1.25</v>
      </c>
      <c r="E497" s="187">
        <f t="shared" si="38"/>
        <v>-0.08</v>
      </c>
    </row>
    <row r="498" spans="1:5" x14ac:dyDescent="0.25">
      <c r="A498" s="98">
        <f t="shared" si="35"/>
        <v>59230</v>
      </c>
      <c r="B498" s="188">
        <f t="shared" si="38"/>
        <v>-0.6399999999999999</v>
      </c>
      <c r="C498" s="188">
        <f t="shared" si="38"/>
        <v>-0.13</v>
      </c>
      <c r="D498" s="188">
        <f t="shared" si="38"/>
        <v>-1.25</v>
      </c>
      <c r="E498" s="189">
        <f t="shared" si="38"/>
        <v>-0.08</v>
      </c>
    </row>
    <row r="499" spans="1:5" x14ac:dyDescent="0.25">
      <c r="A499" s="106">
        <f t="shared" si="35"/>
        <v>59261</v>
      </c>
      <c r="B499" s="186">
        <f t="shared" ref="B499:E514" si="39">+B498</f>
        <v>-0.6399999999999999</v>
      </c>
      <c r="C499" s="186">
        <f t="shared" si="39"/>
        <v>-0.13</v>
      </c>
      <c r="D499" s="186">
        <f t="shared" si="39"/>
        <v>-1.25</v>
      </c>
      <c r="E499" s="187">
        <f t="shared" si="39"/>
        <v>-0.08</v>
      </c>
    </row>
    <row r="500" spans="1:5" x14ac:dyDescent="0.25">
      <c r="A500" s="98">
        <f t="shared" si="35"/>
        <v>59291</v>
      </c>
      <c r="B500" s="188">
        <f t="shared" si="39"/>
        <v>-0.6399999999999999</v>
      </c>
      <c r="C500" s="188">
        <f t="shared" si="39"/>
        <v>-0.13</v>
      </c>
      <c r="D500" s="188">
        <f t="shared" si="39"/>
        <v>-1.25</v>
      </c>
      <c r="E500" s="189">
        <f t="shared" si="39"/>
        <v>-0.08</v>
      </c>
    </row>
    <row r="501" spans="1:5" x14ac:dyDescent="0.25">
      <c r="A501" s="106">
        <f t="shared" si="35"/>
        <v>59322</v>
      </c>
      <c r="B501" s="186">
        <f t="shared" si="39"/>
        <v>-0.6399999999999999</v>
      </c>
      <c r="C501" s="186">
        <f t="shared" si="39"/>
        <v>-0.13</v>
      </c>
      <c r="D501" s="186">
        <f t="shared" si="39"/>
        <v>-1.25</v>
      </c>
      <c r="E501" s="187">
        <f t="shared" si="39"/>
        <v>-0.08</v>
      </c>
    </row>
    <row r="502" spans="1:5" x14ac:dyDescent="0.25">
      <c r="A502" s="98">
        <f t="shared" si="35"/>
        <v>59352</v>
      </c>
      <c r="B502" s="188">
        <f t="shared" si="39"/>
        <v>-0.6399999999999999</v>
      </c>
      <c r="C502" s="188">
        <f t="shared" si="39"/>
        <v>-0.13</v>
      </c>
      <c r="D502" s="188">
        <f t="shared" si="39"/>
        <v>-1.25</v>
      </c>
      <c r="E502" s="189">
        <f t="shared" si="39"/>
        <v>-0.08</v>
      </c>
    </row>
    <row r="503" spans="1:5" x14ac:dyDescent="0.25">
      <c r="A503" s="106">
        <f t="shared" si="35"/>
        <v>59383</v>
      </c>
      <c r="B503" s="186">
        <f t="shared" si="39"/>
        <v>-0.6399999999999999</v>
      </c>
      <c r="C503" s="186">
        <f t="shared" si="39"/>
        <v>-0.13</v>
      </c>
      <c r="D503" s="186">
        <f t="shared" si="39"/>
        <v>-1.25</v>
      </c>
      <c r="E503" s="187">
        <f t="shared" si="39"/>
        <v>-0.08</v>
      </c>
    </row>
    <row r="504" spans="1:5" x14ac:dyDescent="0.25">
      <c r="A504" s="98">
        <f t="shared" si="35"/>
        <v>59414</v>
      </c>
      <c r="B504" s="188">
        <f t="shared" si="39"/>
        <v>-0.6399999999999999</v>
      </c>
      <c r="C504" s="188">
        <f t="shared" si="39"/>
        <v>-0.13</v>
      </c>
      <c r="D504" s="188">
        <f t="shared" si="39"/>
        <v>-1.25</v>
      </c>
      <c r="E504" s="189">
        <f t="shared" si="39"/>
        <v>-0.08</v>
      </c>
    </row>
    <row r="505" spans="1:5" x14ac:dyDescent="0.25">
      <c r="A505" s="106">
        <f t="shared" si="35"/>
        <v>59444</v>
      </c>
      <c r="B505" s="186">
        <f t="shared" si="39"/>
        <v>-0.6399999999999999</v>
      </c>
      <c r="C505" s="186">
        <f t="shared" si="39"/>
        <v>-0.13</v>
      </c>
      <c r="D505" s="186">
        <f t="shared" si="39"/>
        <v>-1.25</v>
      </c>
      <c r="E505" s="187">
        <f t="shared" si="39"/>
        <v>-0.08</v>
      </c>
    </row>
    <row r="506" spans="1:5" x14ac:dyDescent="0.25">
      <c r="A506" s="98">
        <f t="shared" si="35"/>
        <v>59475</v>
      </c>
      <c r="B506" s="188">
        <f t="shared" si="39"/>
        <v>-0.6399999999999999</v>
      </c>
      <c r="C506" s="188">
        <f t="shared" si="39"/>
        <v>-0.13</v>
      </c>
      <c r="D506" s="188">
        <f t="shared" si="39"/>
        <v>-1.25</v>
      </c>
      <c r="E506" s="189">
        <f t="shared" si="39"/>
        <v>-0.08</v>
      </c>
    </row>
    <row r="507" spans="1:5" x14ac:dyDescent="0.25">
      <c r="A507" s="106">
        <f t="shared" si="35"/>
        <v>59505</v>
      </c>
      <c r="B507" s="186">
        <f t="shared" si="39"/>
        <v>-0.6399999999999999</v>
      </c>
      <c r="C507" s="186">
        <f t="shared" si="39"/>
        <v>-0.13</v>
      </c>
      <c r="D507" s="186">
        <f t="shared" si="39"/>
        <v>-1.25</v>
      </c>
      <c r="E507" s="187">
        <f t="shared" si="39"/>
        <v>-0.08</v>
      </c>
    </row>
    <row r="508" spans="1:5" x14ac:dyDescent="0.25">
      <c r="A508" s="98">
        <f t="shared" si="35"/>
        <v>59536</v>
      </c>
      <c r="B508" s="188">
        <f t="shared" si="39"/>
        <v>-0.6399999999999999</v>
      </c>
      <c r="C508" s="188">
        <f t="shared" si="39"/>
        <v>-0.13</v>
      </c>
      <c r="D508" s="188">
        <f t="shared" si="39"/>
        <v>-1.25</v>
      </c>
      <c r="E508" s="189">
        <f t="shared" si="39"/>
        <v>-0.08</v>
      </c>
    </row>
    <row r="509" spans="1:5" x14ac:dyDescent="0.25">
      <c r="A509" s="106">
        <f t="shared" si="35"/>
        <v>59567</v>
      </c>
      <c r="B509" s="186">
        <f t="shared" si="39"/>
        <v>-0.6399999999999999</v>
      </c>
      <c r="C509" s="186">
        <f t="shared" si="39"/>
        <v>-0.13</v>
      </c>
      <c r="D509" s="186">
        <f t="shared" si="39"/>
        <v>-1.25</v>
      </c>
      <c r="E509" s="187">
        <f t="shared" si="39"/>
        <v>-0.08</v>
      </c>
    </row>
    <row r="510" spans="1:5" x14ac:dyDescent="0.25">
      <c r="A510" s="98">
        <f t="shared" si="35"/>
        <v>59595</v>
      </c>
      <c r="B510" s="188">
        <f t="shared" si="39"/>
        <v>-0.6399999999999999</v>
      </c>
      <c r="C510" s="188">
        <f t="shared" si="39"/>
        <v>-0.13</v>
      </c>
      <c r="D510" s="188">
        <f t="shared" si="39"/>
        <v>-1.25</v>
      </c>
      <c r="E510" s="189">
        <f t="shared" si="39"/>
        <v>-0.08</v>
      </c>
    </row>
    <row r="511" spans="1:5" x14ac:dyDescent="0.25">
      <c r="A511" s="106">
        <f t="shared" si="35"/>
        <v>59626</v>
      </c>
      <c r="B511" s="186">
        <f t="shared" si="39"/>
        <v>-0.6399999999999999</v>
      </c>
      <c r="C511" s="186">
        <f t="shared" si="39"/>
        <v>-0.13</v>
      </c>
      <c r="D511" s="186">
        <f t="shared" si="39"/>
        <v>-1.25</v>
      </c>
      <c r="E511" s="187">
        <f t="shared" si="39"/>
        <v>-0.08</v>
      </c>
    </row>
    <row r="512" spans="1:5" x14ac:dyDescent="0.25">
      <c r="A512" s="98">
        <f t="shared" si="35"/>
        <v>59656</v>
      </c>
      <c r="B512" s="188">
        <f t="shared" si="39"/>
        <v>-0.6399999999999999</v>
      </c>
      <c r="C512" s="188">
        <f t="shared" si="39"/>
        <v>-0.13</v>
      </c>
      <c r="D512" s="188">
        <f t="shared" si="39"/>
        <v>-1.25</v>
      </c>
      <c r="E512" s="189">
        <f t="shared" si="39"/>
        <v>-0.08</v>
      </c>
    </row>
    <row r="513" spans="1:5" x14ac:dyDescent="0.25">
      <c r="A513" s="106">
        <f t="shared" si="35"/>
        <v>59687</v>
      </c>
      <c r="B513" s="186">
        <f t="shared" si="39"/>
        <v>-0.6399999999999999</v>
      </c>
      <c r="C513" s="186">
        <f t="shared" si="39"/>
        <v>-0.13</v>
      </c>
      <c r="D513" s="186">
        <f t="shared" si="39"/>
        <v>-1.25</v>
      </c>
      <c r="E513" s="187">
        <f t="shared" si="39"/>
        <v>-0.08</v>
      </c>
    </row>
    <row r="514" spans="1:5" x14ac:dyDescent="0.25">
      <c r="A514" s="98">
        <f t="shared" si="35"/>
        <v>59717</v>
      </c>
      <c r="B514" s="188">
        <f t="shared" si="39"/>
        <v>-0.6399999999999999</v>
      </c>
      <c r="C514" s="188">
        <f t="shared" si="39"/>
        <v>-0.13</v>
      </c>
      <c r="D514" s="188">
        <f t="shared" si="39"/>
        <v>-1.25</v>
      </c>
      <c r="E514" s="189">
        <f t="shared" si="39"/>
        <v>-0.08</v>
      </c>
    </row>
    <row r="515" spans="1:5" x14ac:dyDescent="0.25">
      <c r="A515" s="106">
        <f t="shared" ref="A515:A578" si="40">+EOMONTH(A514,1)</f>
        <v>59748</v>
      </c>
      <c r="B515" s="186">
        <f t="shared" ref="B515:E530" si="41">+B514</f>
        <v>-0.6399999999999999</v>
      </c>
      <c r="C515" s="186">
        <f t="shared" si="41"/>
        <v>-0.13</v>
      </c>
      <c r="D515" s="186">
        <f t="shared" si="41"/>
        <v>-1.25</v>
      </c>
      <c r="E515" s="187">
        <f t="shared" si="41"/>
        <v>-0.08</v>
      </c>
    </row>
    <row r="516" spans="1:5" x14ac:dyDescent="0.25">
      <c r="A516" s="98">
        <f t="shared" si="40"/>
        <v>59779</v>
      </c>
      <c r="B516" s="188">
        <f t="shared" si="41"/>
        <v>-0.6399999999999999</v>
      </c>
      <c r="C516" s="188">
        <f t="shared" si="41"/>
        <v>-0.13</v>
      </c>
      <c r="D516" s="188">
        <f t="shared" si="41"/>
        <v>-1.25</v>
      </c>
      <c r="E516" s="189">
        <f t="shared" si="41"/>
        <v>-0.08</v>
      </c>
    </row>
    <row r="517" spans="1:5" x14ac:dyDescent="0.25">
      <c r="A517" s="106">
        <f t="shared" si="40"/>
        <v>59809</v>
      </c>
      <c r="B517" s="186">
        <f t="shared" si="41"/>
        <v>-0.6399999999999999</v>
      </c>
      <c r="C517" s="186">
        <f t="shared" si="41"/>
        <v>-0.13</v>
      </c>
      <c r="D517" s="186">
        <f t="shared" si="41"/>
        <v>-1.25</v>
      </c>
      <c r="E517" s="187">
        <f t="shared" si="41"/>
        <v>-0.08</v>
      </c>
    </row>
    <row r="518" spans="1:5" x14ac:dyDescent="0.25">
      <c r="A518" s="98">
        <f t="shared" si="40"/>
        <v>59840</v>
      </c>
      <c r="B518" s="188">
        <f t="shared" si="41"/>
        <v>-0.6399999999999999</v>
      </c>
      <c r="C518" s="188">
        <f t="shared" si="41"/>
        <v>-0.13</v>
      </c>
      <c r="D518" s="188">
        <f t="shared" si="41"/>
        <v>-1.25</v>
      </c>
      <c r="E518" s="189">
        <f t="shared" si="41"/>
        <v>-0.08</v>
      </c>
    </row>
    <row r="519" spans="1:5" x14ac:dyDescent="0.25">
      <c r="A519" s="106">
        <f t="shared" si="40"/>
        <v>59870</v>
      </c>
      <c r="B519" s="186">
        <f t="shared" si="41"/>
        <v>-0.6399999999999999</v>
      </c>
      <c r="C519" s="186">
        <f t="shared" si="41"/>
        <v>-0.13</v>
      </c>
      <c r="D519" s="186">
        <f t="shared" si="41"/>
        <v>-1.25</v>
      </c>
      <c r="E519" s="187">
        <f t="shared" si="41"/>
        <v>-0.08</v>
      </c>
    </row>
    <row r="520" spans="1:5" x14ac:dyDescent="0.25">
      <c r="A520" s="98">
        <f t="shared" si="40"/>
        <v>59901</v>
      </c>
      <c r="B520" s="188">
        <f t="shared" si="41"/>
        <v>-0.6399999999999999</v>
      </c>
      <c r="C520" s="188">
        <f t="shared" si="41"/>
        <v>-0.13</v>
      </c>
      <c r="D520" s="188">
        <f t="shared" si="41"/>
        <v>-1.25</v>
      </c>
      <c r="E520" s="189">
        <f t="shared" si="41"/>
        <v>-0.08</v>
      </c>
    </row>
    <row r="521" spans="1:5" x14ac:dyDescent="0.25">
      <c r="A521" s="106">
        <f t="shared" si="40"/>
        <v>59932</v>
      </c>
      <c r="B521" s="186">
        <f t="shared" si="41"/>
        <v>-0.6399999999999999</v>
      </c>
      <c r="C521" s="186">
        <f t="shared" si="41"/>
        <v>-0.13</v>
      </c>
      <c r="D521" s="186">
        <f t="shared" si="41"/>
        <v>-1.25</v>
      </c>
      <c r="E521" s="187">
        <f t="shared" si="41"/>
        <v>-0.08</v>
      </c>
    </row>
    <row r="522" spans="1:5" x14ac:dyDescent="0.25">
      <c r="A522" s="98">
        <f t="shared" si="40"/>
        <v>59961</v>
      </c>
      <c r="B522" s="188">
        <f t="shared" si="41"/>
        <v>-0.6399999999999999</v>
      </c>
      <c r="C522" s="188">
        <f t="shared" si="41"/>
        <v>-0.13</v>
      </c>
      <c r="D522" s="188">
        <f t="shared" si="41"/>
        <v>-1.25</v>
      </c>
      <c r="E522" s="189">
        <f t="shared" si="41"/>
        <v>-0.08</v>
      </c>
    </row>
    <row r="523" spans="1:5" x14ac:dyDescent="0.25">
      <c r="A523" s="106">
        <f t="shared" si="40"/>
        <v>59992</v>
      </c>
      <c r="B523" s="186">
        <f t="shared" si="41"/>
        <v>-0.6399999999999999</v>
      </c>
      <c r="C523" s="186">
        <f t="shared" si="41"/>
        <v>-0.13</v>
      </c>
      <c r="D523" s="186">
        <f t="shared" si="41"/>
        <v>-1.25</v>
      </c>
      <c r="E523" s="187">
        <f t="shared" si="41"/>
        <v>-0.08</v>
      </c>
    </row>
    <row r="524" spans="1:5" x14ac:dyDescent="0.25">
      <c r="A524" s="98">
        <f t="shared" si="40"/>
        <v>60022</v>
      </c>
      <c r="B524" s="188">
        <f t="shared" si="41"/>
        <v>-0.6399999999999999</v>
      </c>
      <c r="C524" s="188">
        <f t="shared" si="41"/>
        <v>-0.13</v>
      </c>
      <c r="D524" s="188">
        <f t="shared" si="41"/>
        <v>-1.25</v>
      </c>
      <c r="E524" s="189">
        <f t="shared" si="41"/>
        <v>-0.08</v>
      </c>
    </row>
    <row r="525" spans="1:5" x14ac:dyDescent="0.25">
      <c r="A525" s="106">
        <f t="shared" si="40"/>
        <v>60053</v>
      </c>
      <c r="B525" s="186">
        <f t="shared" si="41"/>
        <v>-0.6399999999999999</v>
      </c>
      <c r="C525" s="186">
        <f t="shared" si="41"/>
        <v>-0.13</v>
      </c>
      <c r="D525" s="186">
        <f t="shared" si="41"/>
        <v>-1.25</v>
      </c>
      <c r="E525" s="187">
        <f t="shared" si="41"/>
        <v>-0.08</v>
      </c>
    </row>
    <row r="526" spans="1:5" x14ac:dyDescent="0.25">
      <c r="A526" s="98">
        <f t="shared" si="40"/>
        <v>60083</v>
      </c>
      <c r="B526" s="188">
        <f t="shared" si="41"/>
        <v>-0.6399999999999999</v>
      </c>
      <c r="C526" s="188">
        <f t="shared" si="41"/>
        <v>-0.13</v>
      </c>
      <c r="D526" s="188">
        <f t="shared" si="41"/>
        <v>-1.25</v>
      </c>
      <c r="E526" s="189">
        <f t="shared" si="41"/>
        <v>-0.08</v>
      </c>
    </row>
    <row r="527" spans="1:5" x14ac:dyDescent="0.25">
      <c r="A527" s="106">
        <f t="shared" si="40"/>
        <v>60114</v>
      </c>
      <c r="B527" s="186">
        <f t="shared" si="41"/>
        <v>-0.6399999999999999</v>
      </c>
      <c r="C527" s="186">
        <f t="shared" si="41"/>
        <v>-0.13</v>
      </c>
      <c r="D527" s="186">
        <f t="shared" si="41"/>
        <v>-1.25</v>
      </c>
      <c r="E527" s="187">
        <f t="shared" si="41"/>
        <v>-0.08</v>
      </c>
    </row>
    <row r="528" spans="1:5" x14ac:dyDescent="0.25">
      <c r="A528" s="98">
        <f t="shared" si="40"/>
        <v>60145</v>
      </c>
      <c r="B528" s="188">
        <f t="shared" si="41"/>
        <v>-0.6399999999999999</v>
      </c>
      <c r="C528" s="188">
        <f t="shared" si="41"/>
        <v>-0.13</v>
      </c>
      <c r="D528" s="188">
        <f t="shared" si="41"/>
        <v>-1.25</v>
      </c>
      <c r="E528" s="189">
        <f t="shared" si="41"/>
        <v>-0.08</v>
      </c>
    </row>
    <row r="529" spans="1:5" x14ac:dyDescent="0.25">
      <c r="A529" s="106">
        <f t="shared" si="40"/>
        <v>60175</v>
      </c>
      <c r="B529" s="186">
        <f t="shared" si="41"/>
        <v>-0.6399999999999999</v>
      </c>
      <c r="C529" s="186">
        <f t="shared" si="41"/>
        <v>-0.13</v>
      </c>
      <c r="D529" s="186">
        <f t="shared" si="41"/>
        <v>-1.25</v>
      </c>
      <c r="E529" s="187">
        <f t="shared" si="41"/>
        <v>-0.08</v>
      </c>
    </row>
    <row r="530" spans="1:5" x14ac:dyDescent="0.25">
      <c r="A530" s="98">
        <f t="shared" si="40"/>
        <v>60206</v>
      </c>
      <c r="B530" s="188">
        <f t="shared" si="41"/>
        <v>-0.6399999999999999</v>
      </c>
      <c r="C530" s="188">
        <f t="shared" si="41"/>
        <v>-0.13</v>
      </c>
      <c r="D530" s="188">
        <f t="shared" si="41"/>
        <v>-1.25</v>
      </c>
      <c r="E530" s="189">
        <f t="shared" si="41"/>
        <v>-0.08</v>
      </c>
    </row>
    <row r="531" spans="1:5" x14ac:dyDescent="0.25">
      <c r="A531" s="106">
        <f t="shared" si="40"/>
        <v>60236</v>
      </c>
      <c r="B531" s="186">
        <f t="shared" ref="B531:E546" si="42">+B530</f>
        <v>-0.6399999999999999</v>
      </c>
      <c r="C531" s="186">
        <f t="shared" si="42"/>
        <v>-0.13</v>
      </c>
      <c r="D531" s="186">
        <f t="shared" si="42"/>
        <v>-1.25</v>
      </c>
      <c r="E531" s="187">
        <f t="shared" si="42"/>
        <v>-0.08</v>
      </c>
    </row>
    <row r="532" spans="1:5" x14ac:dyDescent="0.25">
      <c r="A532" s="98">
        <f t="shared" si="40"/>
        <v>60267</v>
      </c>
      <c r="B532" s="188">
        <f t="shared" si="42"/>
        <v>-0.6399999999999999</v>
      </c>
      <c r="C532" s="188">
        <f t="shared" si="42"/>
        <v>-0.13</v>
      </c>
      <c r="D532" s="188">
        <f t="shared" si="42"/>
        <v>-1.25</v>
      </c>
      <c r="E532" s="189">
        <f t="shared" si="42"/>
        <v>-0.08</v>
      </c>
    </row>
    <row r="533" spans="1:5" x14ac:dyDescent="0.25">
      <c r="A533" s="106">
        <f t="shared" si="40"/>
        <v>60298</v>
      </c>
      <c r="B533" s="186">
        <f t="shared" si="42"/>
        <v>-0.6399999999999999</v>
      </c>
      <c r="C533" s="186">
        <f t="shared" si="42"/>
        <v>-0.13</v>
      </c>
      <c r="D533" s="186">
        <f t="shared" si="42"/>
        <v>-1.25</v>
      </c>
      <c r="E533" s="187">
        <f t="shared" si="42"/>
        <v>-0.08</v>
      </c>
    </row>
    <row r="534" spans="1:5" x14ac:dyDescent="0.25">
      <c r="A534" s="98">
        <f t="shared" si="40"/>
        <v>60326</v>
      </c>
      <c r="B534" s="188">
        <f t="shared" si="42"/>
        <v>-0.6399999999999999</v>
      </c>
      <c r="C534" s="188">
        <f t="shared" si="42"/>
        <v>-0.13</v>
      </c>
      <c r="D534" s="188">
        <f t="shared" si="42"/>
        <v>-1.25</v>
      </c>
      <c r="E534" s="189">
        <f t="shared" si="42"/>
        <v>-0.08</v>
      </c>
    </row>
    <row r="535" spans="1:5" x14ac:dyDescent="0.25">
      <c r="A535" s="106">
        <f t="shared" si="40"/>
        <v>60357</v>
      </c>
      <c r="B535" s="186">
        <f t="shared" si="42"/>
        <v>-0.6399999999999999</v>
      </c>
      <c r="C535" s="186">
        <f t="shared" si="42"/>
        <v>-0.13</v>
      </c>
      <c r="D535" s="186">
        <f t="shared" si="42"/>
        <v>-1.25</v>
      </c>
      <c r="E535" s="187">
        <f t="shared" si="42"/>
        <v>-0.08</v>
      </c>
    </row>
    <row r="536" spans="1:5" x14ac:dyDescent="0.25">
      <c r="A536" s="98">
        <f t="shared" si="40"/>
        <v>60387</v>
      </c>
      <c r="B536" s="188">
        <f t="shared" si="42"/>
        <v>-0.6399999999999999</v>
      </c>
      <c r="C536" s="188">
        <f t="shared" si="42"/>
        <v>-0.13</v>
      </c>
      <c r="D536" s="188">
        <f t="shared" si="42"/>
        <v>-1.25</v>
      </c>
      <c r="E536" s="189">
        <f t="shared" si="42"/>
        <v>-0.08</v>
      </c>
    </row>
    <row r="537" spans="1:5" x14ac:dyDescent="0.25">
      <c r="A537" s="106">
        <f t="shared" si="40"/>
        <v>60418</v>
      </c>
      <c r="B537" s="186">
        <f t="shared" si="42"/>
        <v>-0.6399999999999999</v>
      </c>
      <c r="C537" s="186">
        <f t="shared" si="42"/>
        <v>-0.13</v>
      </c>
      <c r="D537" s="186">
        <f t="shared" si="42"/>
        <v>-1.25</v>
      </c>
      <c r="E537" s="187">
        <f t="shared" si="42"/>
        <v>-0.08</v>
      </c>
    </row>
    <row r="538" spans="1:5" x14ac:dyDescent="0.25">
      <c r="A538" s="98">
        <f t="shared" si="40"/>
        <v>60448</v>
      </c>
      <c r="B538" s="188">
        <f t="shared" si="42"/>
        <v>-0.6399999999999999</v>
      </c>
      <c r="C538" s="188">
        <f t="shared" si="42"/>
        <v>-0.13</v>
      </c>
      <c r="D538" s="188">
        <f t="shared" si="42"/>
        <v>-1.25</v>
      </c>
      <c r="E538" s="189">
        <f t="shared" si="42"/>
        <v>-0.08</v>
      </c>
    </row>
    <row r="539" spans="1:5" x14ac:dyDescent="0.25">
      <c r="A539" s="106">
        <f t="shared" si="40"/>
        <v>60479</v>
      </c>
      <c r="B539" s="186">
        <f t="shared" si="42"/>
        <v>-0.6399999999999999</v>
      </c>
      <c r="C539" s="186">
        <f t="shared" si="42"/>
        <v>-0.13</v>
      </c>
      <c r="D539" s="186">
        <f t="shared" si="42"/>
        <v>-1.25</v>
      </c>
      <c r="E539" s="187">
        <f t="shared" si="42"/>
        <v>-0.08</v>
      </c>
    </row>
    <row r="540" spans="1:5" x14ac:dyDescent="0.25">
      <c r="A540" s="98">
        <f t="shared" si="40"/>
        <v>60510</v>
      </c>
      <c r="B540" s="188">
        <f t="shared" si="42"/>
        <v>-0.6399999999999999</v>
      </c>
      <c r="C540" s="188">
        <f t="shared" si="42"/>
        <v>-0.13</v>
      </c>
      <c r="D540" s="188">
        <f t="shared" si="42"/>
        <v>-1.25</v>
      </c>
      <c r="E540" s="189">
        <f t="shared" si="42"/>
        <v>-0.08</v>
      </c>
    </row>
    <row r="541" spans="1:5" x14ac:dyDescent="0.25">
      <c r="A541" s="106">
        <f t="shared" si="40"/>
        <v>60540</v>
      </c>
      <c r="B541" s="186">
        <f t="shared" si="42"/>
        <v>-0.6399999999999999</v>
      </c>
      <c r="C541" s="186">
        <f t="shared" si="42"/>
        <v>-0.13</v>
      </c>
      <c r="D541" s="186">
        <f t="shared" si="42"/>
        <v>-1.25</v>
      </c>
      <c r="E541" s="187">
        <f t="shared" si="42"/>
        <v>-0.08</v>
      </c>
    </row>
    <row r="542" spans="1:5" x14ac:dyDescent="0.25">
      <c r="A542" s="98">
        <f t="shared" si="40"/>
        <v>60571</v>
      </c>
      <c r="B542" s="188">
        <f t="shared" si="42"/>
        <v>-0.6399999999999999</v>
      </c>
      <c r="C542" s="188">
        <f t="shared" si="42"/>
        <v>-0.13</v>
      </c>
      <c r="D542" s="188">
        <f t="shared" si="42"/>
        <v>-1.25</v>
      </c>
      <c r="E542" s="189">
        <f t="shared" si="42"/>
        <v>-0.08</v>
      </c>
    </row>
    <row r="543" spans="1:5" x14ac:dyDescent="0.25">
      <c r="A543" s="106">
        <f t="shared" si="40"/>
        <v>60601</v>
      </c>
      <c r="B543" s="186">
        <f t="shared" si="42"/>
        <v>-0.6399999999999999</v>
      </c>
      <c r="C543" s="186">
        <f t="shared" si="42"/>
        <v>-0.13</v>
      </c>
      <c r="D543" s="186">
        <f t="shared" si="42"/>
        <v>-1.25</v>
      </c>
      <c r="E543" s="187">
        <f t="shared" si="42"/>
        <v>-0.08</v>
      </c>
    </row>
    <row r="544" spans="1:5" x14ac:dyDescent="0.25">
      <c r="A544" s="98">
        <f t="shared" si="40"/>
        <v>60632</v>
      </c>
      <c r="B544" s="188">
        <f t="shared" si="42"/>
        <v>-0.6399999999999999</v>
      </c>
      <c r="C544" s="188">
        <f t="shared" si="42"/>
        <v>-0.13</v>
      </c>
      <c r="D544" s="188">
        <f t="shared" si="42"/>
        <v>-1.25</v>
      </c>
      <c r="E544" s="189">
        <f t="shared" si="42"/>
        <v>-0.08</v>
      </c>
    </row>
    <row r="545" spans="1:5" x14ac:dyDescent="0.25">
      <c r="A545" s="106">
        <f t="shared" si="40"/>
        <v>60663</v>
      </c>
      <c r="B545" s="186">
        <f t="shared" si="42"/>
        <v>-0.6399999999999999</v>
      </c>
      <c r="C545" s="186">
        <f t="shared" si="42"/>
        <v>-0.13</v>
      </c>
      <c r="D545" s="186">
        <f t="shared" si="42"/>
        <v>-1.25</v>
      </c>
      <c r="E545" s="187">
        <f t="shared" si="42"/>
        <v>-0.08</v>
      </c>
    </row>
    <row r="546" spans="1:5" x14ac:dyDescent="0.25">
      <c r="A546" s="98">
        <f t="shared" si="40"/>
        <v>60691</v>
      </c>
      <c r="B546" s="188">
        <f t="shared" si="42"/>
        <v>-0.6399999999999999</v>
      </c>
      <c r="C546" s="188">
        <f t="shared" si="42"/>
        <v>-0.13</v>
      </c>
      <c r="D546" s="188">
        <f t="shared" si="42"/>
        <v>-1.25</v>
      </c>
      <c r="E546" s="189">
        <f t="shared" si="42"/>
        <v>-0.08</v>
      </c>
    </row>
    <row r="547" spans="1:5" x14ac:dyDescent="0.25">
      <c r="A547" s="106">
        <f t="shared" si="40"/>
        <v>60722</v>
      </c>
      <c r="B547" s="186">
        <f t="shared" ref="B547:E562" si="43">+B546</f>
        <v>-0.6399999999999999</v>
      </c>
      <c r="C547" s="186">
        <f t="shared" si="43"/>
        <v>-0.13</v>
      </c>
      <c r="D547" s="186">
        <f t="shared" si="43"/>
        <v>-1.25</v>
      </c>
      <c r="E547" s="187">
        <f t="shared" si="43"/>
        <v>-0.08</v>
      </c>
    </row>
    <row r="548" spans="1:5" x14ac:dyDescent="0.25">
      <c r="A548" s="98">
        <f t="shared" si="40"/>
        <v>60752</v>
      </c>
      <c r="B548" s="188">
        <f t="shared" si="43"/>
        <v>-0.6399999999999999</v>
      </c>
      <c r="C548" s="188">
        <f t="shared" si="43"/>
        <v>-0.13</v>
      </c>
      <c r="D548" s="188">
        <f t="shared" si="43"/>
        <v>-1.25</v>
      </c>
      <c r="E548" s="189">
        <f t="shared" si="43"/>
        <v>-0.08</v>
      </c>
    </row>
    <row r="549" spans="1:5" x14ac:dyDescent="0.25">
      <c r="A549" s="106">
        <f t="shared" si="40"/>
        <v>60783</v>
      </c>
      <c r="B549" s="186">
        <f t="shared" si="43"/>
        <v>-0.6399999999999999</v>
      </c>
      <c r="C549" s="186">
        <f t="shared" si="43"/>
        <v>-0.13</v>
      </c>
      <c r="D549" s="186">
        <f t="shared" si="43"/>
        <v>-1.25</v>
      </c>
      <c r="E549" s="187">
        <f t="shared" si="43"/>
        <v>-0.08</v>
      </c>
    </row>
    <row r="550" spans="1:5" x14ac:dyDescent="0.25">
      <c r="A550" s="98">
        <f t="shared" si="40"/>
        <v>60813</v>
      </c>
      <c r="B550" s="188">
        <f t="shared" si="43"/>
        <v>-0.6399999999999999</v>
      </c>
      <c r="C550" s="188">
        <f t="shared" si="43"/>
        <v>-0.13</v>
      </c>
      <c r="D550" s="188">
        <f t="shared" si="43"/>
        <v>-1.25</v>
      </c>
      <c r="E550" s="189">
        <f t="shared" si="43"/>
        <v>-0.08</v>
      </c>
    </row>
    <row r="551" spans="1:5" x14ac:dyDescent="0.25">
      <c r="A551" s="106">
        <f t="shared" si="40"/>
        <v>60844</v>
      </c>
      <c r="B551" s="186">
        <f t="shared" si="43"/>
        <v>-0.6399999999999999</v>
      </c>
      <c r="C551" s="186">
        <f t="shared" si="43"/>
        <v>-0.13</v>
      </c>
      <c r="D551" s="186">
        <f t="shared" si="43"/>
        <v>-1.25</v>
      </c>
      <c r="E551" s="187">
        <f t="shared" si="43"/>
        <v>-0.08</v>
      </c>
    </row>
    <row r="552" spans="1:5" x14ac:dyDescent="0.25">
      <c r="A552" s="98">
        <f t="shared" si="40"/>
        <v>60875</v>
      </c>
      <c r="B552" s="188">
        <f t="shared" si="43"/>
        <v>-0.6399999999999999</v>
      </c>
      <c r="C552" s="188">
        <f t="shared" si="43"/>
        <v>-0.13</v>
      </c>
      <c r="D552" s="188">
        <f t="shared" si="43"/>
        <v>-1.25</v>
      </c>
      <c r="E552" s="189">
        <f t="shared" si="43"/>
        <v>-0.08</v>
      </c>
    </row>
    <row r="553" spans="1:5" x14ac:dyDescent="0.25">
      <c r="A553" s="106">
        <f t="shared" si="40"/>
        <v>60905</v>
      </c>
      <c r="B553" s="186">
        <f t="shared" si="43"/>
        <v>-0.6399999999999999</v>
      </c>
      <c r="C553" s="186">
        <f t="shared" si="43"/>
        <v>-0.13</v>
      </c>
      <c r="D553" s="186">
        <f t="shared" si="43"/>
        <v>-1.25</v>
      </c>
      <c r="E553" s="187">
        <f t="shared" si="43"/>
        <v>-0.08</v>
      </c>
    </row>
    <row r="554" spans="1:5" x14ac:dyDescent="0.25">
      <c r="A554" s="98">
        <f t="shared" si="40"/>
        <v>60936</v>
      </c>
      <c r="B554" s="188">
        <f t="shared" si="43"/>
        <v>-0.6399999999999999</v>
      </c>
      <c r="C554" s="188">
        <f t="shared" si="43"/>
        <v>-0.13</v>
      </c>
      <c r="D554" s="188">
        <f t="shared" si="43"/>
        <v>-1.25</v>
      </c>
      <c r="E554" s="189">
        <f t="shared" si="43"/>
        <v>-0.08</v>
      </c>
    </row>
    <row r="555" spans="1:5" x14ac:dyDescent="0.25">
      <c r="A555" s="106">
        <f t="shared" si="40"/>
        <v>60966</v>
      </c>
      <c r="B555" s="186">
        <f t="shared" si="43"/>
        <v>-0.6399999999999999</v>
      </c>
      <c r="C555" s="186">
        <f t="shared" si="43"/>
        <v>-0.13</v>
      </c>
      <c r="D555" s="186">
        <f t="shared" si="43"/>
        <v>-1.25</v>
      </c>
      <c r="E555" s="187">
        <f t="shared" si="43"/>
        <v>-0.08</v>
      </c>
    </row>
    <row r="556" spans="1:5" x14ac:dyDescent="0.25">
      <c r="A556" s="98">
        <f t="shared" si="40"/>
        <v>60997</v>
      </c>
      <c r="B556" s="188">
        <f t="shared" si="43"/>
        <v>-0.6399999999999999</v>
      </c>
      <c r="C556" s="188">
        <f t="shared" si="43"/>
        <v>-0.13</v>
      </c>
      <c r="D556" s="188">
        <f t="shared" si="43"/>
        <v>-1.25</v>
      </c>
      <c r="E556" s="189">
        <f t="shared" si="43"/>
        <v>-0.08</v>
      </c>
    </row>
    <row r="557" spans="1:5" x14ac:dyDescent="0.25">
      <c r="A557" s="106">
        <f t="shared" si="40"/>
        <v>61028</v>
      </c>
      <c r="B557" s="186">
        <f t="shared" si="43"/>
        <v>-0.6399999999999999</v>
      </c>
      <c r="C557" s="186">
        <f t="shared" si="43"/>
        <v>-0.13</v>
      </c>
      <c r="D557" s="186">
        <f t="shared" si="43"/>
        <v>-1.25</v>
      </c>
      <c r="E557" s="187">
        <f t="shared" si="43"/>
        <v>-0.08</v>
      </c>
    </row>
    <row r="558" spans="1:5" x14ac:dyDescent="0.25">
      <c r="A558" s="98">
        <f t="shared" si="40"/>
        <v>61056</v>
      </c>
      <c r="B558" s="188">
        <f t="shared" si="43"/>
        <v>-0.6399999999999999</v>
      </c>
      <c r="C558" s="188">
        <f t="shared" si="43"/>
        <v>-0.13</v>
      </c>
      <c r="D558" s="188">
        <f t="shared" si="43"/>
        <v>-1.25</v>
      </c>
      <c r="E558" s="189">
        <f t="shared" si="43"/>
        <v>-0.08</v>
      </c>
    </row>
    <row r="559" spans="1:5" x14ac:dyDescent="0.25">
      <c r="A559" s="106">
        <f t="shared" si="40"/>
        <v>61087</v>
      </c>
      <c r="B559" s="186">
        <f t="shared" si="43"/>
        <v>-0.6399999999999999</v>
      </c>
      <c r="C559" s="186">
        <f t="shared" si="43"/>
        <v>-0.13</v>
      </c>
      <c r="D559" s="186">
        <f t="shared" si="43"/>
        <v>-1.25</v>
      </c>
      <c r="E559" s="187">
        <f t="shared" si="43"/>
        <v>-0.08</v>
      </c>
    </row>
    <row r="560" spans="1:5" x14ac:dyDescent="0.25">
      <c r="A560" s="98">
        <f t="shared" si="40"/>
        <v>61117</v>
      </c>
      <c r="B560" s="188">
        <f t="shared" si="43"/>
        <v>-0.6399999999999999</v>
      </c>
      <c r="C560" s="188">
        <f t="shared" si="43"/>
        <v>-0.13</v>
      </c>
      <c r="D560" s="188">
        <f t="shared" si="43"/>
        <v>-1.25</v>
      </c>
      <c r="E560" s="189">
        <f t="shared" si="43"/>
        <v>-0.08</v>
      </c>
    </row>
    <row r="561" spans="1:5" x14ac:dyDescent="0.25">
      <c r="A561" s="106">
        <f t="shared" si="40"/>
        <v>61148</v>
      </c>
      <c r="B561" s="186">
        <f t="shared" si="43"/>
        <v>-0.6399999999999999</v>
      </c>
      <c r="C561" s="186">
        <f t="shared" si="43"/>
        <v>-0.13</v>
      </c>
      <c r="D561" s="186">
        <f t="shared" si="43"/>
        <v>-1.25</v>
      </c>
      <c r="E561" s="187">
        <f t="shared" si="43"/>
        <v>-0.08</v>
      </c>
    </row>
    <row r="562" spans="1:5" x14ac:dyDescent="0.25">
      <c r="A562" s="98">
        <f t="shared" si="40"/>
        <v>61178</v>
      </c>
      <c r="B562" s="188">
        <f t="shared" si="43"/>
        <v>-0.6399999999999999</v>
      </c>
      <c r="C562" s="188">
        <f t="shared" si="43"/>
        <v>-0.13</v>
      </c>
      <c r="D562" s="188">
        <f t="shared" si="43"/>
        <v>-1.25</v>
      </c>
      <c r="E562" s="189">
        <f t="shared" si="43"/>
        <v>-0.08</v>
      </c>
    </row>
    <row r="563" spans="1:5" x14ac:dyDescent="0.25">
      <c r="A563" s="106">
        <f t="shared" si="40"/>
        <v>61209</v>
      </c>
      <c r="B563" s="186">
        <f t="shared" ref="B563:E578" si="44">+B562</f>
        <v>-0.6399999999999999</v>
      </c>
      <c r="C563" s="186">
        <f t="shared" si="44"/>
        <v>-0.13</v>
      </c>
      <c r="D563" s="186">
        <f t="shared" si="44"/>
        <v>-1.25</v>
      </c>
      <c r="E563" s="187">
        <f t="shared" si="44"/>
        <v>-0.08</v>
      </c>
    </row>
    <row r="564" spans="1:5" x14ac:dyDescent="0.25">
      <c r="A564" s="98">
        <f t="shared" si="40"/>
        <v>61240</v>
      </c>
      <c r="B564" s="188">
        <f t="shared" si="44"/>
        <v>-0.6399999999999999</v>
      </c>
      <c r="C564" s="188">
        <f t="shared" si="44"/>
        <v>-0.13</v>
      </c>
      <c r="D564" s="188">
        <f t="shared" si="44"/>
        <v>-1.25</v>
      </c>
      <c r="E564" s="189">
        <f t="shared" si="44"/>
        <v>-0.08</v>
      </c>
    </row>
    <row r="565" spans="1:5" x14ac:dyDescent="0.25">
      <c r="A565" s="106">
        <f t="shared" si="40"/>
        <v>61270</v>
      </c>
      <c r="B565" s="186">
        <f t="shared" si="44"/>
        <v>-0.6399999999999999</v>
      </c>
      <c r="C565" s="186">
        <f t="shared" si="44"/>
        <v>-0.13</v>
      </c>
      <c r="D565" s="186">
        <f t="shared" si="44"/>
        <v>-1.25</v>
      </c>
      <c r="E565" s="187">
        <f t="shared" si="44"/>
        <v>-0.08</v>
      </c>
    </row>
    <row r="566" spans="1:5" x14ac:dyDescent="0.25">
      <c r="A566" s="98">
        <f t="shared" si="40"/>
        <v>61301</v>
      </c>
      <c r="B566" s="188">
        <f t="shared" si="44"/>
        <v>-0.6399999999999999</v>
      </c>
      <c r="C566" s="188">
        <f t="shared" si="44"/>
        <v>-0.13</v>
      </c>
      <c r="D566" s="188">
        <f t="shared" si="44"/>
        <v>-1.25</v>
      </c>
      <c r="E566" s="189">
        <f t="shared" si="44"/>
        <v>-0.08</v>
      </c>
    </row>
    <row r="567" spans="1:5" x14ac:dyDescent="0.25">
      <c r="A567" s="106">
        <f t="shared" si="40"/>
        <v>61331</v>
      </c>
      <c r="B567" s="186">
        <f t="shared" si="44"/>
        <v>-0.6399999999999999</v>
      </c>
      <c r="C567" s="186">
        <f t="shared" si="44"/>
        <v>-0.13</v>
      </c>
      <c r="D567" s="186">
        <f t="shared" si="44"/>
        <v>-1.25</v>
      </c>
      <c r="E567" s="187">
        <f t="shared" si="44"/>
        <v>-0.08</v>
      </c>
    </row>
    <row r="568" spans="1:5" x14ac:dyDescent="0.25">
      <c r="A568" s="98">
        <f t="shared" si="40"/>
        <v>61362</v>
      </c>
      <c r="B568" s="188">
        <f t="shared" si="44"/>
        <v>-0.6399999999999999</v>
      </c>
      <c r="C568" s="188">
        <f t="shared" si="44"/>
        <v>-0.13</v>
      </c>
      <c r="D568" s="188">
        <f t="shared" si="44"/>
        <v>-1.25</v>
      </c>
      <c r="E568" s="189">
        <f t="shared" si="44"/>
        <v>-0.08</v>
      </c>
    </row>
    <row r="569" spans="1:5" x14ac:dyDescent="0.25">
      <c r="A569" s="106">
        <f t="shared" si="40"/>
        <v>61393</v>
      </c>
      <c r="B569" s="186">
        <f t="shared" si="44"/>
        <v>-0.6399999999999999</v>
      </c>
      <c r="C569" s="186">
        <f t="shared" si="44"/>
        <v>-0.13</v>
      </c>
      <c r="D569" s="186">
        <f t="shared" si="44"/>
        <v>-1.25</v>
      </c>
      <c r="E569" s="187">
        <f t="shared" si="44"/>
        <v>-0.08</v>
      </c>
    </row>
    <row r="570" spans="1:5" x14ac:dyDescent="0.25">
      <c r="A570" s="98">
        <f t="shared" si="40"/>
        <v>61422</v>
      </c>
      <c r="B570" s="188">
        <f t="shared" si="44"/>
        <v>-0.6399999999999999</v>
      </c>
      <c r="C570" s="188">
        <f t="shared" si="44"/>
        <v>-0.13</v>
      </c>
      <c r="D570" s="188">
        <f t="shared" si="44"/>
        <v>-1.25</v>
      </c>
      <c r="E570" s="189">
        <f t="shared" si="44"/>
        <v>-0.08</v>
      </c>
    </row>
    <row r="571" spans="1:5" x14ac:dyDescent="0.25">
      <c r="A571" s="106">
        <f t="shared" si="40"/>
        <v>61453</v>
      </c>
      <c r="B571" s="186">
        <f t="shared" si="44"/>
        <v>-0.6399999999999999</v>
      </c>
      <c r="C571" s="186">
        <f t="shared" si="44"/>
        <v>-0.13</v>
      </c>
      <c r="D571" s="186">
        <f t="shared" si="44"/>
        <v>-1.25</v>
      </c>
      <c r="E571" s="187">
        <f t="shared" si="44"/>
        <v>-0.08</v>
      </c>
    </row>
    <row r="572" spans="1:5" x14ac:dyDescent="0.25">
      <c r="A572" s="98">
        <f t="shared" si="40"/>
        <v>61483</v>
      </c>
      <c r="B572" s="188">
        <f t="shared" si="44"/>
        <v>-0.6399999999999999</v>
      </c>
      <c r="C572" s="188">
        <f t="shared" si="44"/>
        <v>-0.13</v>
      </c>
      <c r="D572" s="188">
        <f t="shared" si="44"/>
        <v>-1.25</v>
      </c>
      <c r="E572" s="189">
        <f t="shared" si="44"/>
        <v>-0.08</v>
      </c>
    </row>
    <row r="573" spans="1:5" x14ac:dyDescent="0.25">
      <c r="A573" s="106">
        <f t="shared" si="40"/>
        <v>61514</v>
      </c>
      <c r="B573" s="186">
        <f t="shared" si="44"/>
        <v>-0.6399999999999999</v>
      </c>
      <c r="C573" s="186">
        <f t="shared" si="44"/>
        <v>-0.13</v>
      </c>
      <c r="D573" s="186">
        <f t="shared" si="44"/>
        <v>-1.25</v>
      </c>
      <c r="E573" s="187">
        <f t="shared" si="44"/>
        <v>-0.08</v>
      </c>
    </row>
    <row r="574" spans="1:5" x14ac:dyDescent="0.25">
      <c r="A574" s="98">
        <f t="shared" si="40"/>
        <v>61544</v>
      </c>
      <c r="B574" s="188">
        <f t="shared" si="44"/>
        <v>-0.6399999999999999</v>
      </c>
      <c r="C574" s="188">
        <f t="shared" si="44"/>
        <v>-0.13</v>
      </c>
      <c r="D574" s="188">
        <f t="shared" si="44"/>
        <v>-1.25</v>
      </c>
      <c r="E574" s="189">
        <f t="shared" si="44"/>
        <v>-0.08</v>
      </c>
    </row>
    <row r="575" spans="1:5" x14ac:dyDescent="0.25">
      <c r="A575" s="106">
        <f t="shared" si="40"/>
        <v>61575</v>
      </c>
      <c r="B575" s="186">
        <f t="shared" si="44"/>
        <v>-0.6399999999999999</v>
      </c>
      <c r="C575" s="186">
        <f t="shared" si="44"/>
        <v>-0.13</v>
      </c>
      <c r="D575" s="186">
        <f t="shared" si="44"/>
        <v>-1.25</v>
      </c>
      <c r="E575" s="187">
        <f t="shared" si="44"/>
        <v>-0.08</v>
      </c>
    </row>
    <row r="576" spans="1:5" x14ac:dyDescent="0.25">
      <c r="A576" s="98">
        <f t="shared" si="40"/>
        <v>61606</v>
      </c>
      <c r="B576" s="188">
        <f t="shared" si="44"/>
        <v>-0.6399999999999999</v>
      </c>
      <c r="C576" s="188">
        <f t="shared" si="44"/>
        <v>-0.13</v>
      </c>
      <c r="D576" s="188">
        <f t="shared" si="44"/>
        <v>-1.25</v>
      </c>
      <c r="E576" s="189">
        <f t="shared" si="44"/>
        <v>-0.08</v>
      </c>
    </row>
    <row r="577" spans="1:5" x14ac:dyDescent="0.25">
      <c r="A577" s="106">
        <f t="shared" si="40"/>
        <v>61636</v>
      </c>
      <c r="B577" s="186">
        <f t="shared" si="44"/>
        <v>-0.6399999999999999</v>
      </c>
      <c r="C577" s="186">
        <f t="shared" si="44"/>
        <v>-0.13</v>
      </c>
      <c r="D577" s="186">
        <f t="shared" si="44"/>
        <v>-1.25</v>
      </c>
      <c r="E577" s="187">
        <f t="shared" si="44"/>
        <v>-0.08</v>
      </c>
    </row>
    <row r="578" spans="1:5" x14ac:dyDescent="0.25">
      <c r="A578" s="98">
        <f t="shared" si="40"/>
        <v>61667</v>
      </c>
      <c r="B578" s="188">
        <f t="shared" si="44"/>
        <v>-0.6399999999999999</v>
      </c>
      <c r="C578" s="188">
        <f t="shared" si="44"/>
        <v>-0.13</v>
      </c>
      <c r="D578" s="188">
        <f t="shared" si="44"/>
        <v>-1.25</v>
      </c>
      <c r="E578" s="189">
        <f t="shared" si="44"/>
        <v>-0.08</v>
      </c>
    </row>
    <row r="579" spans="1:5" x14ac:dyDescent="0.25">
      <c r="A579" s="106">
        <f t="shared" ref="A579:A642" si="45">+EOMONTH(A578,1)</f>
        <v>61697</v>
      </c>
      <c r="B579" s="186">
        <f t="shared" ref="B579:E594" si="46">+B578</f>
        <v>-0.6399999999999999</v>
      </c>
      <c r="C579" s="186">
        <f t="shared" si="46"/>
        <v>-0.13</v>
      </c>
      <c r="D579" s="186">
        <f t="shared" si="46"/>
        <v>-1.25</v>
      </c>
      <c r="E579" s="187">
        <f t="shared" si="46"/>
        <v>-0.08</v>
      </c>
    </row>
    <row r="580" spans="1:5" x14ac:dyDescent="0.25">
      <c r="A580" s="98">
        <f t="shared" si="45"/>
        <v>61728</v>
      </c>
      <c r="B580" s="188">
        <f t="shared" si="46"/>
        <v>-0.6399999999999999</v>
      </c>
      <c r="C580" s="188">
        <f t="shared" si="46"/>
        <v>-0.13</v>
      </c>
      <c r="D580" s="188">
        <f t="shared" si="46"/>
        <v>-1.25</v>
      </c>
      <c r="E580" s="189">
        <f t="shared" si="46"/>
        <v>-0.08</v>
      </c>
    </row>
    <row r="581" spans="1:5" x14ac:dyDescent="0.25">
      <c r="A581" s="106">
        <f t="shared" si="45"/>
        <v>61759</v>
      </c>
      <c r="B581" s="186">
        <f t="shared" si="46"/>
        <v>-0.6399999999999999</v>
      </c>
      <c r="C581" s="186">
        <f t="shared" si="46"/>
        <v>-0.13</v>
      </c>
      <c r="D581" s="186">
        <f t="shared" si="46"/>
        <v>-1.25</v>
      </c>
      <c r="E581" s="187">
        <f t="shared" si="46"/>
        <v>-0.08</v>
      </c>
    </row>
    <row r="582" spans="1:5" x14ac:dyDescent="0.25">
      <c r="A582" s="98">
        <f t="shared" si="45"/>
        <v>61787</v>
      </c>
      <c r="B582" s="188">
        <f t="shared" si="46"/>
        <v>-0.6399999999999999</v>
      </c>
      <c r="C582" s="188">
        <f t="shared" si="46"/>
        <v>-0.13</v>
      </c>
      <c r="D582" s="188">
        <f t="shared" si="46"/>
        <v>-1.25</v>
      </c>
      <c r="E582" s="189">
        <f t="shared" si="46"/>
        <v>-0.08</v>
      </c>
    </row>
    <row r="583" spans="1:5" x14ac:dyDescent="0.25">
      <c r="A583" s="106">
        <f t="shared" si="45"/>
        <v>61818</v>
      </c>
      <c r="B583" s="186">
        <f t="shared" si="46"/>
        <v>-0.6399999999999999</v>
      </c>
      <c r="C583" s="186">
        <f t="shared" si="46"/>
        <v>-0.13</v>
      </c>
      <c r="D583" s="186">
        <f t="shared" si="46"/>
        <v>-1.25</v>
      </c>
      <c r="E583" s="187">
        <f t="shared" si="46"/>
        <v>-0.08</v>
      </c>
    </row>
    <row r="584" spans="1:5" x14ac:dyDescent="0.25">
      <c r="A584" s="98">
        <f t="shared" si="45"/>
        <v>61848</v>
      </c>
      <c r="B584" s="188">
        <f t="shared" si="46"/>
        <v>-0.6399999999999999</v>
      </c>
      <c r="C584" s="188">
        <f t="shared" si="46"/>
        <v>-0.13</v>
      </c>
      <c r="D584" s="188">
        <f t="shared" si="46"/>
        <v>-1.25</v>
      </c>
      <c r="E584" s="189">
        <f t="shared" si="46"/>
        <v>-0.08</v>
      </c>
    </row>
    <row r="585" spans="1:5" x14ac:dyDescent="0.25">
      <c r="A585" s="106">
        <f t="shared" si="45"/>
        <v>61879</v>
      </c>
      <c r="B585" s="186">
        <f t="shared" si="46"/>
        <v>-0.6399999999999999</v>
      </c>
      <c r="C585" s="186">
        <f t="shared" si="46"/>
        <v>-0.13</v>
      </c>
      <c r="D585" s="186">
        <f t="shared" si="46"/>
        <v>-1.25</v>
      </c>
      <c r="E585" s="187">
        <f t="shared" si="46"/>
        <v>-0.08</v>
      </c>
    </row>
    <row r="586" spans="1:5" x14ac:dyDescent="0.25">
      <c r="A586" s="98">
        <f t="shared" si="45"/>
        <v>61909</v>
      </c>
      <c r="B586" s="188">
        <f t="shared" si="46"/>
        <v>-0.6399999999999999</v>
      </c>
      <c r="C586" s="188">
        <f t="shared" si="46"/>
        <v>-0.13</v>
      </c>
      <c r="D586" s="188">
        <f t="shared" si="46"/>
        <v>-1.25</v>
      </c>
      <c r="E586" s="189">
        <f t="shared" si="46"/>
        <v>-0.08</v>
      </c>
    </row>
    <row r="587" spans="1:5" x14ac:dyDescent="0.25">
      <c r="A587" s="106">
        <f t="shared" si="45"/>
        <v>61940</v>
      </c>
      <c r="B587" s="186">
        <f t="shared" si="46"/>
        <v>-0.6399999999999999</v>
      </c>
      <c r="C587" s="186">
        <f t="shared" si="46"/>
        <v>-0.13</v>
      </c>
      <c r="D587" s="186">
        <f t="shared" si="46"/>
        <v>-1.25</v>
      </c>
      <c r="E587" s="187">
        <f t="shared" si="46"/>
        <v>-0.08</v>
      </c>
    </row>
    <row r="588" spans="1:5" x14ac:dyDescent="0.25">
      <c r="A588" s="98">
        <f t="shared" si="45"/>
        <v>61971</v>
      </c>
      <c r="B588" s="188">
        <f t="shared" si="46"/>
        <v>-0.6399999999999999</v>
      </c>
      <c r="C588" s="188">
        <f t="shared" si="46"/>
        <v>-0.13</v>
      </c>
      <c r="D588" s="188">
        <f t="shared" si="46"/>
        <v>-1.25</v>
      </c>
      <c r="E588" s="189">
        <f t="shared" si="46"/>
        <v>-0.08</v>
      </c>
    </row>
    <row r="589" spans="1:5" x14ac:dyDescent="0.25">
      <c r="A589" s="106">
        <f t="shared" si="45"/>
        <v>62001</v>
      </c>
      <c r="B589" s="186">
        <f t="shared" si="46"/>
        <v>-0.6399999999999999</v>
      </c>
      <c r="C589" s="186">
        <f t="shared" si="46"/>
        <v>-0.13</v>
      </c>
      <c r="D589" s="186">
        <f t="shared" si="46"/>
        <v>-1.25</v>
      </c>
      <c r="E589" s="187">
        <f t="shared" si="46"/>
        <v>-0.08</v>
      </c>
    </row>
    <row r="590" spans="1:5" x14ac:dyDescent="0.25">
      <c r="A590" s="98">
        <f t="shared" si="45"/>
        <v>62032</v>
      </c>
      <c r="B590" s="188">
        <f t="shared" si="46"/>
        <v>-0.6399999999999999</v>
      </c>
      <c r="C590" s="188">
        <f t="shared" si="46"/>
        <v>-0.13</v>
      </c>
      <c r="D590" s="188">
        <f t="shared" si="46"/>
        <v>-1.25</v>
      </c>
      <c r="E590" s="189">
        <f t="shared" si="46"/>
        <v>-0.08</v>
      </c>
    </row>
    <row r="591" spans="1:5" x14ac:dyDescent="0.25">
      <c r="A591" s="106">
        <f t="shared" si="45"/>
        <v>62062</v>
      </c>
      <c r="B591" s="186">
        <f t="shared" si="46"/>
        <v>-0.6399999999999999</v>
      </c>
      <c r="C591" s="186">
        <f t="shared" si="46"/>
        <v>-0.13</v>
      </c>
      <c r="D591" s="186">
        <f t="shared" si="46"/>
        <v>-1.25</v>
      </c>
      <c r="E591" s="187">
        <f t="shared" si="46"/>
        <v>-0.08</v>
      </c>
    </row>
    <row r="592" spans="1:5" x14ac:dyDescent="0.25">
      <c r="A592" s="98">
        <f t="shared" si="45"/>
        <v>62093</v>
      </c>
      <c r="B592" s="188">
        <f t="shared" si="46"/>
        <v>-0.6399999999999999</v>
      </c>
      <c r="C592" s="188">
        <f t="shared" si="46"/>
        <v>-0.13</v>
      </c>
      <c r="D592" s="188">
        <f t="shared" si="46"/>
        <v>-1.25</v>
      </c>
      <c r="E592" s="189">
        <f t="shared" si="46"/>
        <v>-0.08</v>
      </c>
    </row>
    <row r="593" spans="1:5" x14ac:dyDescent="0.25">
      <c r="A593" s="106">
        <f t="shared" si="45"/>
        <v>62124</v>
      </c>
      <c r="B593" s="186">
        <f t="shared" si="46"/>
        <v>-0.6399999999999999</v>
      </c>
      <c r="C593" s="186">
        <f t="shared" si="46"/>
        <v>-0.13</v>
      </c>
      <c r="D593" s="186">
        <f t="shared" si="46"/>
        <v>-1.25</v>
      </c>
      <c r="E593" s="187">
        <f t="shared" si="46"/>
        <v>-0.08</v>
      </c>
    </row>
    <row r="594" spans="1:5" x14ac:dyDescent="0.25">
      <c r="A594" s="98">
        <f t="shared" si="45"/>
        <v>62152</v>
      </c>
      <c r="B594" s="188">
        <f t="shared" si="46"/>
        <v>-0.6399999999999999</v>
      </c>
      <c r="C594" s="188">
        <f t="shared" si="46"/>
        <v>-0.13</v>
      </c>
      <c r="D594" s="188">
        <f t="shared" si="46"/>
        <v>-1.25</v>
      </c>
      <c r="E594" s="189">
        <f t="shared" si="46"/>
        <v>-0.08</v>
      </c>
    </row>
    <row r="595" spans="1:5" x14ac:dyDescent="0.25">
      <c r="A595" s="106">
        <f t="shared" si="45"/>
        <v>62183</v>
      </c>
      <c r="B595" s="186">
        <f t="shared" ref="B595:E610" si="47">+B594</f>
        <v>-0.6399999999999999</v>
      </c>
      <c r="C595" s="186">
        <f t="shared" si="47"/>
        <v>-0.13</v>
      </c>
      <c r="D595" s="186">
        <f t="shared" si="47"/>
        <v>-1.25</v>
      </c>
      <c r="E595" s="187">
        <f t="shared" si="47"/>
        <v>-0.08</v>
      </c>
    </row>
    <row r="596" spans="1:5" x14ac:dyDescent="0.25">
      <c r="A596" s="98">
        <f t="shared" si="45"/>
        <v>62213</v>
      </c>
      <c r="B596" s="188">
        <f t="shared" si="47"/>
        <v>-0.6399999999999999</v>
      </c>
      <c r="C596" s="188">
        <f t="shared" si="47"/>
        <v>-0.13</v>
      </c>
      <c r="D596" s="188">
        <f t="shared" si="47"/>
        <v>-1.25</v>
      </c>
      <c r="E596" s="189">
        <f t="shared" si="47"/>
        <v>-0.08</v>
      </c>
    </row>
    <row r="597" spans="1:5" x14ac:dyDescent="0.25">
      <c r="A597" s="106">
        <f t="shared" si="45"/>
        <v>62244</v>
      </c>
      <c r="B597" s="188">
        <f t="shared" si="47"/>
        <v>-0.6399999999999999</v>
      </c>
      <c r="C597" s="188">
        <f t="shared" si="47"/>
        <v>-0.13</v>
      </c>
      <c r="D597" s="188">
        <f t="shared" si="47"/>
        <v>-1.25</v>
      </c>
      <c r="E597" s="189">
        <f t="shared" si="47"/>
        <v>-0.08</v>
      </c>
    </row>
    <row r="598" spans="1:5" x14ac:dyDescent="0.25">
      <c r="A598" s="98">
        <f t="shared" si="45"/>
        <v>62274</v>
      </c>
      <c r="B598" s="186">
        <f t="shared" si="47"/>
        <v>-0.6399999999999999</v>
      </c>
      <c r="C598" s="186">
        <f t="shared" si="47"/>
        <v>-0.13</v>
      </c>
      <c r="D598" s="186">
        <f t="shared" si="47"/>
        <v>-1.25</v>
      </c>
      <c r="E598" s="187">
        <f t="shared" si="47"/>
        <v>-0.08</v>
      </c>
    </row>
    <row r="599" spans="1:5" x14ac:dyDescent="0.25">
      <c r="A599" s="106">
        <f t="shared" si="45"/>
        <v>62305</v>
      </c>
      <c r="B599" s="188">
        <f t="shared" si="47"/>
        <v>-0.6399999999999999</v>
      </c>
      <c r="C599" s="188">
        <f t="shared" si="47"/>
        <v>-0.13</v>
      </c>
      <c r="D599" s="188">
        <f t="shared" si="47"/>
        <v>-1.25</v>
      </c>
      <c r="E599" s="189">
        <f t="shared" si="47"/>
        <v>-0.08</v>
      </c>
    </row>
    <row r="600" spans="1:5" x14ac:dyDescent="0.25">
      <c r="A600" s="98">
        <f t="shared" si="45"/>
        <v>62336</v>
      </c>
      <c r="B600" s="188">
        <f t="shared" si="47"/>
        <v>-0.6399999999999999</v>
      </c>
      <c r="C600" s="188">
        <f t="shared" si="47"/>
        <v>-0.13</v>
      </c>
      <c r="D600" s="188">
        <f t="shared" si="47"/>
        <v>-1.25</v>
      </c>
      <c r="E600" s="189">
        <f t="shared" si="47"/>
        <v>-0.08</v>
      </c>
    </row>
    <row r="601" spans="1:5" x14ac:dyDescent="0.25">
      <c r="A601" s="98">
        <f t="shared" si="45"/>
        <v>62366</v>
      </c>
      <c r="B601" s="188">
        <f t="shared" si="47"/>
        <v>-0.6399999999999999</v>
      </c>
      <c r="C601" s="188">
        <f t="shared" si="47"/>
        <v>-0.13</v>
      </c>
      <c r="D601" s="188">
        <f t="shared" si="47"/>
        <v>-1.25</v>
      </c>
      <c r="E601" s="189">
        <f t="shared" si="47"/>
        <v>-0.08</v>
      </c>
    </row>
    <row r="602" spans="1:5" x14ac:dyDescent="0.25">
      <c r="A602" s="98">
        <f t="shared" si="45"/>
        <v>62397</v>
      </c>
      <c r="B602" s="188">
        <f t="shared" si="47"/>
        <v>-0.6399999999999999</v>
      </c>
      <c r="C602" s="188">
        <f t="shared" si="47"/>
        <v>-0.13</v>
      </c>
      <c r="D602" s="188">
        <f t="shared" si="47"/>
        <v>-1.25</v>
      </c>
      <c r="E602" s="189">
        <f t="shared" si="47"/>
        <v>-0.08</v>
      </c>
    </row>
    <row r="603" spans="1:5" x14ac:dyDescent="0.25">
      <c r="A603" s="98">
        <f t="shared" si="45"/>
        <v>62427</v>
      </c>
      <c r="B603" s="188">
        <f t="shared" si="47"/>
        <v>-0.6399999999999999</v>
      </c>
      <c r="C603" s="188">
        <f t="shared" si="47"/>
        <v>-0.13</v>
      </c>
      <c r="D603" s="188">
        <f t="shared" si="47"/>
        <v>-1.25</v>
      </c>
      <c r="E603" s="189">
        <f t="shared" si="47"/>
        <v>-0.08</v>
      </c>
    </row>
    <row r="604" spans="1:5" x14ac:dyDescent="0.25">
      <c r="A604" s="98">
        <f t="shared" si="45"/>
        <v>62458</v>
      </c>
      <c r="B604" s="188">
        <f t="shared" si="47"/>
        <v>-0.6399999999999999</v>
      </c>
      <c r="C604" s="188">
        <f t="shared" si="47"/>
        <v>-0.13</v>
      </c>
      <c r="D604" s="188">
        <f t="shared" si="47"/>
        <v>-1.25</v>
      </c>
      <c r="E604" s="189">
        <f t="shared" si="47"/>
        <v>-0.08</v>
      </c>
    </row>
    <row r="605" spans="1:5" x14ac:dyDescent="0.25">
      <c r="A605" s="98">
        <f t="shared" si="45"/>
        <v>62489</v>
      </c>
      <c r="B605" s="188">
        <f t="shared" si="47"/>
        <v>-0.6399999999999999</v>
      </c>
      <c r="C605" s="188">
        <f t="shared" si="47"/>
        <v>-0.13</v>
      </c>
      <c r="D605" s="188">
        <f t="shared" si="47"/>
        <v>-1.25</v>
      </c>
      <c r="E605" s="189">
        <f t="shared" si="47"/>
        <v>-0.08</v>
      </c>
    </row>
    <row r="606" spans="1:5" x14ac:dyDescent="0.25">
      <c r="A606" s="98">
        <f t="shared" si="45"/>
        <v>62517</v>
      </c>
      <c r="B606" s="188">
        <f t="shared" si="47"/>
        <v>-0.6399999999999999</v>
      </c>
      <c r="C606" s="188">
        <f t="shared" si="47"/>
        <v>-0.13</v>
      </c>
      <c r="D606" s="188">
        <f t="shared" si="47"/>
        <v>-1.25</v>
      </c>
      <c r="E606" s="189">
        <f t="shared" si="47"/>
        <v>-0.08</v>
      </c>
    </row>
    <row r="607" spans="1:5" x14ac:dyDescent="0.25">
      <c r="A607" s="98">
        <f t="shared" si="45"/>
        <v>62548</v>
      </c>
      <c r="B607" s="188">
        <f t="shared" si="47"/>
        <v>-0.6399999999999999</v>
      </c>
      <c r="C607" s="188">
        <f t="shared" si="47"/>
        <v>-0.13</v>
      </c>
      <c r="D607" s="188">
        <f t="shared" si="47"/>
        <v>-1.25</v>
      </c>
      <c r="E607" s="189">
        <f t="shared" si="47"/>
        <v>-0.08</v>
      </c>
    </row>
    <row r="608" spans="1:5" x14ac:dyDescent="0.25">
      <c r="A608" s="98">
        <f t="shared" si="45"/>
        <v>62578</v>
      </c>
      <c r="B608" s="188">
        <f t="shared" si="47"/>
        <v>-0.6399999999999999</v>
      </c>
      <c r="C608" s="188">
        <f t="shared" si="47"/>
        <v>-0.13</v>
      </c>
      <c r="D608" s="188">
        <f t="shared" si="47"/>
        <v>-1.25</v>
      </c>
      <c r="E608" s="189">
        <f t="shared" si="47"/>
        <v>-0.08</v>
      </c>
    </row>
    <row r="609" spans="1:5" x14ac:dyDescent="0.25">
      <c r="A609" s="98">
        <f t="shared" si="45"/>
        <v>62609</v>
      </c>
      <c r="B609" s="188">
        <f t="shared" si="47"/>
        <v>-0.6399999999999999</v>
      </c>
      <c r="C609" s="188">
        <f t="shared" si="47"/>
        <v>-0.13</v>
      </c>
      <c r="D609" s="188">
        <f t="shared" si="47"/>
        <v>-1.25</v>
      </c>
      <c r="E609" s="189">
        <f t="shared" si="47"/>
        <v>-0.08</v>
      </c>
    </row>
    <row r="610" spans="1:5" x14ac:dyDescent="0.25">
      <c r="A610" s="98">
        <f t="shared" si="45"/>
        <v>62639</v>
      </c>
      <c r="B610" s="188">
        <f t="shared" si="47"/>
        <v>-0.6399999999999999</v>
      </c>
      <c r="C610" s="188">
        <f t="shared" si="47"/>
        <v>-0.13</v>
      </c>
      <c r="D610" s="188">
        <f t="shared" si="47"/>
        <v>-1.25</v>
      </c>
      <c r="E610" s="189">
        <f t="shared" si="47"/>
        <v>-0.08</v>
      </c>
    </row>
    <row r="611" spans="1:5" x14ac:dyDescent="0.25">
      <c r="A611" s="98">
        <f t="shared" si="45"/>
        <v>62670</v>
      </c>
      <c r="B611" s="188">
        <f t="shared" ref="B611:E626" si="48">+B610</f>
        <v>-0.6399999999999999</v>
      </c>
      <c r="C611" s="188">
        <f t="shared" si="48"/>
        <v>-0.13</v>
      </c>
      <c r="D611" s="188">
        <f t="shared" si="48"/>
        <v>-1.25</v>
      </c>
      <c r="E611" s="189">
        <f t="shared" si="48"/>
        <v>-0.08</v>
      </c>
    </row>
    <row r="612" spans="1:5" x14ac:dyDescent="0.25">
      <c r="A612" s="98">
        <f t="shared" si="45"/>
        <v>62701</v>
      </c>
      <c r="B612" s="188">
        <f t="shared" si="48"/>
        <v>-0.6399999999999999</v>
      </c>
      <c r="C612" s="188">
        <f t="shared" si="48"/>
        <v>-0.13</v>
      </c>
      <c r="D612" s="188">
        <f t="shared" si="48"/>
        <v>-1.25</v>
      </c>
      <c r="E612" s="189">
        <f t="shared" si="48"/>
        <v>-0.08</v>
      </c>
    </row>
    <row r="613" spans="1:5" x14ac:dyDescent="0.25">
      <c r="A613" s="98">
        <f t="shared" si="45"/>
        <v>62731</v>
      </c>
      <c r="B613" s="188">
        <f t="shared" si="48"/>
        <v>-0.6399999999999999</v>
      </c>
      <c r="C613" s="188">
        <f t="shared" si="48"/>
        <v>-0.13</v>
      </c>
      <c r="D613" s="188">
        <f t="shared" si="48"/>
        <v>-1.25</v>
      </c>
      <c r="E613" s="189">
        <f t="shared" si="48"/>
        <v>-0.08</v>
      </c>
    </row>
    <row r="614" spans="1:5" x14ac:dyDescent="0.25">
      <c r="A614" s="98">
        <f t="shared" si="45"/>
        <v>62762</v>
      </c>
      <c r="B614" s="188">
        <f t="shared" si="48"/>
        <v>-0.6399999999999999</v>
      </c>
      <c r="C614" s="188">
        <f t="shared" si="48"/>
        <v>-0.13</v>
      </c>
      <c r="D614" s="188">
        <f t="shared" si="48"/>
        <v>-1.25</v>
      </c>
      <c r="E614" s="189">
        <f t="shared" si="48"/>
        <v>-0.08</v>
      </c>
    </row>
    <row r="615" spans="1:5" x14ac:dyDescent="0.25">
      <c r="A615" s="98">
        <f t="shared" si="45"/>
        <v>62792</v>
      </c>
      <c r="B615" s="188">
        <f t="shared" si="48"/>
        <v>-0.6399999999999999</v>
      </c>
      <c r="C615" s="188">
        <f t="shared" si="48"/>
        <v>-0.13</v>
      </c>
      <c r="D615" s="188">
        <f t="shared" si="48"/>
        <v>-1.25</v>
      </c>
      <c r="E615" s="189">
        <f t="shared" si="48"/>
        <v>-0.08</v>
      </c>
    </row>
    <row r="616" spans="1:5" x14ac:dyDescent="0.25">
      <c r="A616" s="98">
        <f t="shared" si="45"/>
        <v>62823</v>
      </c>
      <c r="B616" s="188">
        <f t="shared" si="48"/>
        <v>-0.6399999999999999</v>
      </c>
      <c r="C616" s="188">
        <f t="shared" si="48"/>
        <v>-0.13</v>
      </c>
      <c r="D616" s="188">
        <f t="shared" si="48"/>
        <v>-1.25</v>
      </c>
      <c r="E616" s="189">
        <f t="shared" si="48"/>
        <v>-0.08</v>
      </c>
    </row>
    <row r="617" spans="1:5" x14ac:dyDescent="0.25">
      <c r="A617" s="98">
        <f t="shared" si="45"/>
        <v>62854</v>
      </c>
      <c r="B617" s="188">
        <f t="shared" si="48"/>
        <v>-0.6399999999999999</v>
      </c>
      <c r="C617" s="188">
        <f t="shared" si="48"/>
        <v>-0.13</v>
      </c>
      <c r="D617" s="188">
        <f t="shared" si="48"/>
        <v>-1.25</v>
      </c>
      <c r="E617" s="189">
        <f t="shared" si="48"/>
        <v>-0.08</v>
      </c>
    </row>
    <row r="618" spans="1:5" x14ac:dyDescent="0.25">
      <c r="A618" s="98">
        <f t="shared" si="45"/>
        <v>62883</v>
      </c>
      <c r="B618" s="188">
        <f t="shared" si="48"/>
        <v>-0.6399999999999999</v>
      </c>
      <c r="C618" s="188">
        <f t="shared" si="48"/>
        <v>-0.13</v>
      </c>
      <c r="D618" s="188">
        <f t="shared" si="48"/>
        <v>-1.25</v>
      </c>
      <c r="E618" s="189">
        <f t="shared" si="48"/>
        <v>-0.08</v>
      </c>
    </row>
    <row r="619" spans="1:5" x14ac:dyDescent="0.25">
      <c r="A619" s="98">
        <f t="shared" si="45"/>
        <v>62914</v>
      </c>
      <c r="B619" s="188">
        <f t="shared" si="48"/>
        <v>-0.6399999999999999</v>
      </c>
      <c r="C619" s="188">
        <f t="shared" si="48"/>
        <v>-0.13</v>
      </c>
      <c r="D619" s="188">
        <f t="shared" si="48"/>
        <v>-1.25</v>
      </c>
      <c r="E619" s="189">
        <f t="shared" si="48"/>
        <v>-0.08</v>
      </c>
    </row>
    <row r="620" spans="1:5" x14ac:dyDescent="0.25">
      <c r="A620" s="98">
        <f t="shared" si="45"/>
        <v>62944</v>
      </c>
      <c r="B620" s="188">
        <f t="shared" si="48"/>
        <v>-0.6399999999999999</v>
      </c>
      <c r="C620" s="188">
        <f t="shared" si="48"/>
        <v>-0.13</v>
      </c>
      <c r="D620" s="188">
        <f t="shared" si="48"/>
        <v>-1.25</v>
      </c>
      <c r="E620" s="189">
        <f t="shared" si="48"/>
        <v>-0.08</v>
      </c>
    </row>
    <row r="621" spans="1:5" x14ac:dyDescent="0.25">
      <c r="A621" s="98">
        <f t="shared" si="45"/>
        <v>62975</v>
      </c>
      <c r="B621" s="188">
        <f t="shared" si="48"/>
        <v>-0.6399999999999999</v>
      </c>
      <c r="C621" s="188">
        <f t="shared" si="48"/>
        <v>-0.13</v>
      </c>
      <c r="D621" s="188">
        <f t="shared" si="48"/>
        <v>-1.25</v>
      </c>
      <c r="E621" s="189">
        <f t="shared" si="48"/>
        <v>-0.08</v>
      </c>
    </row>
    <row r="622" spans="1:5" x14ac:dyDescent="0.25">
      <c r="A622" s="98">
        <f t="shared" si="45"/>
        <v>63005</v>
      </c>
      <c r="B622" s="188">
        <f t="shared" si="48"/>
        <v>-0.6399999999999999</v>
      </c>
      <c r="C622" s="188">
        <f t="shared" si="48"/>
        <v>-0.13</v>
      </c>
      <c r="D622" s="188">
        <f t="shared" si="48"/>
        <v>-1.25</v>
      </c>
      <c r="E622" s="189">
        <f t="shared" si="48"/>
        <v>-0.08</v>
      </c>
    </row>
    <row r="623" spans="1:5" x14ac:dyDescent="0.25">
      <c r="A623" s="98">
        <f t="shared" si="45"/>
        <v>63036</v>
      </c>
      <c r="B623" s="188">
        <f t="shared" si="48"/>
        <v>-0.6399999999999999</v>
      </c>
      <c r="C623" s="188">
        <f t="shared" si="48"/>
        <v>-0.13</v>
      </c>
      <c r="D623" s="188">
        <f t="shared" si="48"/>
        <v>-1.25</v>
      </c>
      <c r="E623" s="189">
        <f t="shared" si="48"/>
        <v>-0.08</v>
      </c>
    </row>
    <row r="624" spans="1:5" x14ac:dyDescent="0.25">
      <c r="A624" s="98">
        <f t="shared" si="45"/>
        <v>63067</v>
      </c>
      <c r="B624" s="188">
        <f t="shared" si="48"/>
        <v>-0.6399999999999999</v>
      </c>
      <c r="C624" s="188">
        <f t="shared" si="48"/>
        <v>-0.13</v>
      </c>
      <c r="D624" s="188">
        <f t="shared" si="48"/>
        <v>-1.25</v>
      </c>
      <c r="E624" s="189">
        <f t="shared" si="48"/>
        <v>-0.08</v>
      </c>
    </row>
    <row r="625" spans="1:5" x14ac:dyDescent="0.25">
      <c r="A625" s="98">
        <f t="shared" si="45"/>
        <v>63097</v>
      </c>
      <c r="B625" s="188">
        <f t="shared" si="48"/>
        <v>-0.6399999999999999</v>
      </c>
      <c r="C625" s="188">
        <f t="shared" si="48"/>
        <v>-0.13</v>
      </c>
      <c r="D625" s="188">
        <f t="shared" si="48"/>
        <v>-1.25</v>
      </c>
      <c r="E625" s="189">
        <f t="shared" si="48"/>
        <v>-0.08</v>
      </c>
    </row>
    <row r="626" spans="1:5" x14ac:dyDescent="0.25">
      <c r="A626" s="98">
        <f t="shared" si="45"/>
        <v>63128</v>
      </c>
      <c r="B626" s="188">
        <f t="shared" si="48"/>
        <v>-0.6399999999999999</v>
      </c>
      <c r="C626" s="188">
        <f t="shared" si="48"/>
        <v>-0.13</v>
      </c>
      <c r="D626" s="188">
        <f t="shared" si="48"/>
        <v>-1.25</v>
      </c>
      <c r="E626" s="189">
        <f t="shared" si="48"/>
        <v>-0.08</v>
      </c>
    </row>
    <row r="627" spans="1:5" x14ac:dyDescent="0.25">
      <c r="A627" s="98">
        <f t="shared" si="45"/>
        <v>63158</v>
      </c>
      <c r="B627" s="188">
        <f t="shared" ref="B627:E642" si="49">+B626</f>
        <v>-0.6399999999999999</v>
      </c>
      <c r="C627" s="188">
        <f t="shared" si="49"/>
        <v>-0.13</v>
      </c>
      <c r="D627" s="188">
        <f t="shared" si="49"/>
        <v>-1.25</v>
      </c>
      <c r="E627" s="189">
        <f t="shared" si="49"/>
        <v>-0.08</v>
      </c>
    </row>
    <row r="628" spans="1:5" x14ac:dyDescent="0.25">
      <c r="A628" s="98">
        <f t="shared" si="45"/>
        <v>63189</v>
      </c>
      <c r="B628" s="188">
        <f t="shared" si="49"/>
        <v>-0.6399999999999999</v>
      </c>
      <c r="C628" s="188">
        <f t="shared" si="49"/>
        <v>-0.13</v>
      </c>
      <c r="D628" s="188">
        <f t="shared" si="49"/>
        <v>-1.25</v>
      </c>
      <c r="E628" s="189">
        <f t="shared" si="49"/>
        <v>-0.08</v>
      </c>
    </row>
    <row r="629" spans="1:5" x14ac:dyDescent="0.25">
      <c r="A629" s="98">
        <f t="shared" si="45"/>
        <v>63220</v>
      </c>
      <c r="B629" s="188">
        <f t="shared" si="49"/>
        <v>-0.6399999999999999</v>
      </c>
      <c r="C629" s="188">
        <f t="shared" si="49"/>
        <v>-0.13</v>
      </c>
      <c r="D629" s="188">
        <f t="shared" si="49"/>
        <v>-1.25</v>
      </c>
      <c r="E629" s="189">
        <f t="shared" si="49"/>
        <v>-0.08</v>
      </c>
    </row>
    <row r="630" spans="1:5" x14ac:dyDescent="0.25">
      <c r="A630" s="98">
        <f t="shared" si="45"/>
        <v>63248</v>
      </c>
      <c r="B630" s="188">
        <f t="shared" si="49"/>
        <v>-0.6399999999999999</v>
      </c>
      <c r="C630" s="188">
        <f t="shared" si="49"/>
        <v>-0.13</v>
      </c>
      <c r="D630" s="188">
        <f t="shared" si="49"/>
        <v>-1.25</v>
      </c>
      <c r="E630" s="189">
        <f t="shared" si="49"/>
        <v>-0.08</v>
      </c>
    </row>
    <row r="631" spans="1:5" x14ac:dyDescent="0.25">
      <c r="A631" s="98">
        <f t="shared" si="45"/>
        <v>63279</v>
      </c>
      <c r="B631" s="188">
        <f t="shared" si="49"/>
        <v>-0.6399999999999999</v>
      </c>
      <c r="C631" s="188">
        <f t="shared" si="49"/>
        <v>-0.13</v>
      </c>
      <c r="D631" s="188">
        <f t="shared" si="49"/>
        <v>-1.25</v>
      </c>
      <c r="E631" s="189">
        <f t="shared" si="49"/>
        <v>-0.08</v>
      </c>
    </row>
    <row r="632" spans="1:5" x14ac:dyDescent="0.25">
      <c r="A632" s="98">
        <f t="shared" si="45"/>
        <v>63309</v>
      </c>
      <c r="B632" s="188">
        <f t="shared" si="49"/>
        <v>-0.6399999999999999</v>
      </c>
      <c r="C632" s="188">
        <f t="shared" si="49"/>
        <v>-0.13</v>
      </c>
      <c r="D632" s="188">
        <f t="shared" si="49"/>
        <v>-1.25</v>
      </c>
      <c r="E632" s="189">
        <f t="shared" si="49"/>
        <v>-0.08</v>
      </c>
    </row>
    <row r="633" spans="1:5" x14ac:dyDescent="0.25">
      <c r="A633" s="98">
        <f t="shared" si="45"/>
        <v>63340</v>
      </c>
      <c r="B633" s="188">
        <f t="shared" si="49"/>
        <v>-0.6399999999999999</v>
      </c>
      <c r="C633" s="188">
        <f t="shared" si="49"/>
        <v>-0.13</v>
      </c>
      <c r="D633" s="188">
        <f t="shared" si="49"/>
        <v>-1.25</v>
      </c>
      <c r="E633" s="189">
        <f t="shared" si="49"/>
        <v>-0.08</v>
      </c>
    </row>
    <row r="634" spans="1:5" x14ac:dyDescent="0.25">
      <c r="A634" s="98">
        <f t="shared" si="45"/>
        <v>63370</v>
      </c>
      <c r="B634" s="188">
        <f t="shared" si="49"/>
        <v>-0.6399999999999999</v>
      </c>
      <c r="C634" s="188">
        <f t="shared" si="49"/>
        <v>-0.13</v>
      </c>
      <c r="D634" s="188">
        <f t="shared" si="49"/>
        <v>-1.25</v>
      </c>
      <c r="E634" s="189">
        <f t="shared" si="49"/>
        <v>-0.08</v>
      </c>
    </row>
    <row r="635" spans="1:5" x14ac:dyDescent="0.25">
      <c r="A635" s="98">
        <f t="shared" si="45"/>
        <v>63401</v>
      </c>
      <c r="B635" s="188">
        <f t="shared" si="49"/>
        <v>-0.6399999999999999</v>
      </c>
      <c r="C635" s="188">
        <f t="shared" si="49"/>
        <v>-0.13</v>
      </c>
      <c r="D635" s="188">
        <f t="shared" si="49"/>
        <v>-1.25</v>
      </c>
      <c r="E635" s="189">
        <f t="shared" si="49"/>
        <v>-0.08</v>
      </c>
    </row>
    <row r="636" spans="1:5" x14ac:dyDescent="0.25">
      <c r="A636" s="98">
        <f t="shared" si="45"/>
        <v>63432</v>
      </c>
      <c r="B636" s="188">
        <f t="shared" si="49"/>
        <v>-0.6399999999999999</v>
      </c>
      <c r="C636" s="188">
        <f t="shared" si="49"/>
        <v>-0.13</v>
      </c>
      <c r="D636" s="188">
        <f t="shared" si="49"/>
        <v>-1.25</v>
      </c>
      <c r="E636" s="189">
        <f t="shared" si="49"/>
        <v>-0.08</v>
      </c>
    </row>
    <row r="637" spans="1:5" x14ac:dyDescent="0.25">
      <c r="A637" s="98">
        <f t="shared" si="45"/>
        <v>63462</v>
      </c>
      <c r="B637" s="188">
        <f t="shared" si="49"/>
        <v>-0.6399999999999999</v>
      </c>
      <c r="C637" s="188">
        <f t="shared" si="49"/>
        <v>-0.13</v>
      </c>
      <c r="D637" s="188">
        <f t="shared" si="49"/>
        <v>-1.25</v>
      </c>
      <c r="E637" s="189">
        <f t="shared" si="49"/>
        <v>-0.08</v>
      </c>
    </row>
    <row r="638" spans="1:5" x14ac:dyDescent="0.25">
      <c r="A638" s="98">
        <f t="shared" si="45"/>
        <v>63493</v>
      </c>
      <c r="B638" s="188">
        <f t="shared" si="49"/>
        <v>-0.6399999999999999</v>
      </c>
      <c r="C638" s="188">
        <f t="shared" si="49"/>
        <v>-0.13</v>
      </c>
      <c r="D638" s="188">
        <f t="shared" si="49"/>
        <v>-1.25</v>
      </c>
      <c r="E638" s="189">
        <f t="shared" si="49"/>
        <v>-0.08</v>
      </c>
    </row>
    <row r="639" spans="1:5" x14ac:dyDescent="0.25">
      <c r="A639" s="98">
        <f t="shared" si="45"/>
        <v>63523</v>
      </c>
      <c r="B639" s="188">
        <f t="shared" si="49"/>
        <v>-0.6399999999999999</v>
      </c>
      <c r="C639" s="188">
        <f t="shared" si="49"/>
        <v>-0.13</v>
      </c>
      <c r="D639" s="188">
        <f t="shared" si="49"/>
        <v>-1.25</v>
      </c>
      <c r="E639" s="189">
        <f t="shared" si="49"/>
        <v>-0.08</v>
      </c>
    </row>
    <row r="640" spans="1:5" x14ac:dyDescent="0.25">
      <c r="A640" s="98">
        <f t="shared" si="45"/>
        <v>63554</v>
      </c>
      <c r="B640" s="188">
        <f t="shared" si="49"/>
        <v>-0.6399999999999999</v>
      </c>
      <c r="C640" s="188">
        <f t="shared" si="49"/>
        <v>-0.13</v>
      </c>
      <c r="D640" s="188">
        <f t="shared" si="49"/>
        <v>-1.25</v>
      </c>
      <c r="E640" s="189">
        <f t="shared" si="49"/>
        <v>-0.08</v>
      </c>
    </row>
    <row r="641" spans="1:5" x14ac:dyDescent="0.25">
      <c r="A641" s="98">
        <f t="shared" si="45"/>
        <v>63585</v>
      </c>
      <c r="B641" s="188">
        <f t="shared" si="49"/>
        <v>-0.6399999999999999</v>
      </c>
      <c r="C641" s="188">
        <f t="shared" si="49"/>
        <v>-0.13</v>
      </c>
      <c r="D641" s="188">
        <f t="shared" si="49"/>
        <v>-1.25</v>
      </c>
      <c r="E641" s="189">
        <f t="shared" si="49"/>
        <v>-0.08</v>
      </c>
    </row>
    <row r="642" spans="1:5" x14ac:dyDescent="0.25">
      <c r="A642" s="98">
        <f t="shared" si="45"/>
        <v>63613</v>
      </c>
      <c r="B642" s="188">
        <f t="shared" si="49"/>
        <v>-0.6399999999999999</v>
      </c>
      <c r="C642" s="188">
        <f t="shared" si="49"/>
        <v>-0.13</v>
      </c>
      <c r="D642" s="188">
        <f t="shared" si="49"/>
        <v>-1.25</v>
      </c>
      <c r="E642" s="189">
        <f t="shared" si="49"/>
        <v>-0.08</v>
      </c>
    </row>
    <row r="643" spans="1:5" x14ac:dyDescent="0.25">
      <c r="A643" s="98">
        <f t="shared" ref="A643:A706" si="50">+EOMONTH(A642,1)</f>
        <v>63644</v>
      </c>
      <c r="B643" s="188">
        <f t="shared" ref="B643:E658" si="51">+B642</f>
        <v>-0.6399999999999999</v>
      </c>
      <c r="C643" s="188">
        <f t="shared" si="51"/>
        <v>-0.13</v>
      </c>
      <c r="D643" s="188">
        <f t="shared" si="51"/>
        <v>-1.25</v>
      </c>
      <c r="E643" s="189">
        <f t="shared" si="51"/>
        <v>-0.08</v>
      </c>
    </row>
    <row r="644" spans="1:5" x14ac:dyDescent="0.25">
      <c r="A644" s="98">
        <f t="shared" si="50"/>
        <v>63674</v>
      </c>
      <c r="B644" s="188">
        <f t="shared" si="51"/>
        <v>-0.6399999999999999</v>
      </c>
      <c r="C644" s="188">
        <f t="shared" si="51"/>
        <v>-0.13</v>
      </c>
      <c r="D644" s="188">
        <f t="shared" si="51"/>
        <v>-1.25</v>
      </c>
      <c r="E644" s="189">
        <f t="shared" si="51"/>
        <v>-0.08</v>
      </c>
    </row>
    <row r="645" spans="1:5" x14ac:dyDescent="0.25">
      <c r="A645" s="98">
        <f t="shared" si="50"/>
        <v>63705</v>
      </c>
      <c r="B645" s="188">
        <f t="shared" si="51"/>
        <v>-0.6399999999999999</v>
      </c>
      <c r="C645" s="188">
        <f t="shared" si="51"/>
        <v>-0.13</v>
      </c>
      <c r="D645" s="188">
        <f t="shared" si="51"/>
        <v>-1.25</v>
      </c>
      <c r="E645" s="189">
        <f t="shared" si="51"/>
        <v>-0.08</v>
      </c>
    </row>
    <row r="646" spans="1:5" x14ac:dyDescent="0.25">
      <c r="A646" s="98">
        <f t="shared" si="50"/>
        <v>63735</v>
      </c>
      <c r="B646" s="188">
        <f t="shared" si="51"/>
        <v>-0.6399999999999999</v>
      </c>
      <c r="C646" s="188">
        <f t="shared" si="51"/>
        <v>-0.13</v>
      </c>
      <c r="D646" s="188">
        <f t="shared" si="51"/>
        <v>-1.25</v>
      </c>
      <c r="E646" s="189">
        <f t="shared" si="51"/>
        <v>-0.08</v>
      </c>
    </row>
    <row r="647" spans="1:5" x14ac:dyDescent="0.25">
      <c r="A647" s="98">
        <f t="shared" si="50"/>
        <v>63766</v>
      </c>
      <c r="B647" s="188">
        <f t="shared" si="51"/>
        <v>-0.6399999999999999</v>
      </c>
      <c r="C647" s="188">
        <f t="shared" si="51"/>
        <v>-0.13</v>
      </c>
      <c r="D647" s="188">
        <f t="shared" si="51"/>
        <v>-1.25</v>
      </c>
      <c r="E647" s="189">
        <f t="shared" si="51"/>
        <v>-0.08</v>
      </c>
    </row>
    <row r="648" spans="1:5" x14ac:dyDescent="0.25">
      <c r="A648" s="98">
        <f t="shared" si="50"/>
        <v>63797</v>
      </c>
      <c r="B648" s="188">
        <f t="shared" si="51"/>
        <v>-0.6399999999999999</v>
      </c>
      <c r="C648" s="188">
        <f t="shared" si="51"/>
        <v>-0.13</v>
      </c>
      <c r="D648" s="188">
        <f t="shared" si="51"/>
        <v>-1.25</v>
      </c>
      <c r="E648" s="189">
        <f t="shared" si="51"/>
        <v>-0.08</v>
      </c>
    </row>
    <row r="649" spans="1:5" x14ac:dyDescent="0.25">
      <c r="A649" s="98">
        <f t="shared" si="50"/>
        <v>63827</v>
      </c>
      <c r="B649" s="188">
        <f t="shared" si="51"/>
        <v>-0.6399999999999999</v>
      </c>
      <c r="C649" s="188">
        <f t="shared" si="51"/>
        <v>-0.13</v>
      </c>
      <c r="D649" s="188">
        <f t="shared" si="51"/>
        <v>-1.25</v>
      </c>
      <c r="E649" s="189">
        <f t="shared" si="51"/>
        <v>-0.08</v>
      </c>
    </row>
    <row r="650" spans="1:5" x14ac:dyDescent="0.25">
      <c r="A650" s="98">
        <f t="shared" si="50"/>
        <v>63858</v>
      </c>
      <c r="B650" s="188">
        <f t="shared" si="51"/>
        <v>-0.6399999999999999</v>
      </c>
      <c r="C650" s="188">
        <f t="shared" si="51"/>
        <v>-0.13</v>
      </c>
      <c r="D650" s="188">
        <f t="shared" si="51"/>
        <v>-1.25</v>
      </c>
      <c r="E650" s="189">
        <f t="shared" si="51"/>
        <v>-0.08</v>
      </c>
    </row>
    <row r="651" spans="1:5" x14ac:dyDescent="0.25">
      <c r="A651" s="98">
        <f t="shared" si="50"/>
        <v>63888</v>
      </c>
      <c r="B651" s="188">
        <f t="shared" si="51"/>
        <v>-0.6399999999999999</v>
      </c>
      <c r="C651" s="188">
        <f t="shared" si="51"/>
        <v>-0.13</v>
      </c>
      <c r="D651" s="188">
        <f t="shared" si="51"/>
        <v>-1.25</v>
      </c>
      <c r="E651" s="189">
        <f t="shared" si="51"/>
        <v>-0.08</v>
      </c>
    </row>
    <row r="652" spans="1:5" x14ac:dyDescent="0.25">
      <c r="A652" s="98">
        <f t="shared" si="50"/>
        <v>63919</v>
      </c>
      <c r="B652" s="188">
        <f t="shared" si="51"/>
        <v>-0.6399999999999999</v>
      </c>
      <c r="C652" s="188">
        <f t="shared" si="51"/>
        <v>-0.13</v>
      </c>
      <c r="D652" s="188">
        <f t="shared" si="51"/>
        <v>-1.25</v>
      </c>
      <c r="E652" s="189">
        <f t="shared" si="51"/>
        <v>-0.08</v>
      </c>
    </row>
    <row r="653" spans="1:5" x14ac:dyDescent="0.25">
      <c r="A653" s="98">
        <f t="shared" si="50"/>
        <v>63950</v>
      </c>
      <c r="B653" s="188">
        <f t="shared" si="51"/>
        <v>-0.6399999999999999</v>
      </c>
      <c r="C653" s="188">
        <f t="shared" si="51"/>
        <v>-0.13</v>
      </c>
      <c r="D653" s="188">
        <f t="shared" si="51"/>
        <v>-1.25</v>
      </c>
      <c r="E653" s="189">
        <f t="shared" si="51"/>
        <v>-0.08</v>
      </c>
    </row>
    <row r="654" spans="1:5" x14ac:dyDescent="0.25">
      <c r="A654" s="98">
        <f t="shared" si="50"/>
        <v>63978</v>
      </c>
      <c r="B654" s="188">
        <f t="shared" si="51"/>
        <v>-0.6399999999999999</v>
      </c>
      <c r="C654" s="188">
        <f t="shared" si="51"/>
        <v>-0.13</v>
      </c>
      <c r="D654" s="188">
        <f t="shared" si="51"/>
        <v>-1.25</v>
      </c>
      <c r="E654" s="189">
        <f t="shared" si="51"/>
        <v>-0.08</v>
      </c>
    </row>
    <row r="655" spans="1:5" x14ac:dyDescent="0.25">
      <c r="A655" s="98">
        <f t="shared" si="50"/>
        <v>64009</v>
      </c>
      <c r="B655" s="188">
        <f t="shared" si="51"/>
        <v>-0.6399999999999999</v>
      </c>
      <c r="C655" s="188">
        <f t="shared" si="51"/>
        <v>-0.13</v>
      </c>
      <c r="D655" s="188">
        <f t="shared" si="51"/>
        <v>-1.25</v>
      </c>
      <c r="E655" s="189">
        <f t="shared" si="51"/>
        <v>-0.08</v>
      </c>
    </row>
    <row r="656" spans="1:5" x14ac:dyDescent="0.25">
      <c r="A656" s="98">
        <f t="shared" si="50"/>
        <v>64039</v>
      </c>
      <c r="B656" s="188">
        <f t="shared" si="51"/>
        <v>-0.6399999999999999</v>
      </c>
      <c r="C656" s="188">
        <f t="shared" si="51"/>
        <v>-0.13</v>
      </c>
      <c r="D656" s="188">
        <f t="shared" si="51"/>
        <v>-1.25</v>
      </c>
      <c r="E656" s="189">
        <f t="shared" si="51"/>
        <v>-0.08</v>
      </c>
    </row>
    <row r="657" spans="1:5" x14ac:dyDescent="0.25">
      <c r="A657" s="98">
        <f t="shared" si="50"/>
        <v>64070</v>
      </c>
      <c r="B657" s="188">
        <f t="shared" si="51"/>
        <v>-0.6399999999999999</v>
      </c>
      <c r="C657" s="188">
        <f t="shared" si="51"/>
        <v>-0.13</v>
      </c>
      <c r="D657" s="188">
        <f t="shared" si="51"/>
        <v>-1.25</v>
      </c>
      <c r="E657" s="189">
        <f t="shared" si="51"/>
        <v>-0.08</v>
      </c>
    </row>
    <row r="658" spans="1:5" x14ac:dyDescent="0.25">
      <c r="A658" s="98">
        <f t="shared" si="50"/>
        <v>64100</v>
      </c>
      <c r="B658" s="188">
        <f t="shared" si="51"/>
        <v>-0.6399999999999999</v>
      </c>
      <c r="C658" s="188">
        <f t="shared" si="51"/>
        <v>-0.13</v>
      </c>
      <c r="D658" s="188">
        <f t="shared" si="51"/>
        <v>-1.25</v>
      </c>
      <c r="E658" s="189">
        <f t="shared" si="51"/>
        <v>-0.08</v>
      </c>
    </row>
    <row r="659" spans="1:5" x14ac:dyDescent="0.25">
      <c r="A659" s="98">
        <f t="shared" si="50"/>
        <v>64131</v>
      </c>
      <c r="B659" s="188">
        <f t="shared" ref="B659:E674" si="52">+B658</f>
        <v>-0.6399999999999999</v>
      </c>
      <c r="C659" s="188">
        <f t="shared" si="52"/>
        <v>-0.13</v>
      </c>
      <c r="D659" s="188">
        <f t="shared" si="52"/>
        <v>-1.25</v>
      </c>
      <c r="E659" s="189">
        <f t="shared" si="52"/>
        <v>-0.08</v>
      </c>
    </row>
    <row r="660" spans="1:5" x14ac:dyDescent="0.25">
      <c r="A660" s="98">
        <f t="shared" si="50"/>
        <v>64162</v>
      </c>
      <c r="B660" s="188">
        <f t="shared" si="52"/>
        <v>-0.6399999999999999</v>
      </c>
      <c r="C660" s="188">
        <f t="shared" si="52"/>
        <v>-0.13</v>
      </c>
      <c r="D660" s="188">
        <f t="shared" si="52"/>
        <v>-1.25</v>
      </c>
      <c r="E660" s="189">
        <f t="shared" si="52"/>
        <v>-0.08</v>
      </c>
    </row>
    <row r="661" spans="1:5" x14ac:dyDescent="0.25">
      <c r="A661" s="98">
        <f t="shared" si="50"/>
        <v>64192</v>
      </c>
      <c r="B661" s="188">
        <f t="shared" si="52"/>
        <v>-0.6399999999999999</v>
      </c>
      <c r="C661" s="188">
        <f t="shared" si="52"/>
        <v>-0.13</v>
      </c>
      <c r="D661" s="188">
        <f t="shared" si="52"/>
        <v>-1.25</v>
      </c>
      <c r="E661" s="189">
        <f t="shared" si="52"/>
        <v>-0.08</v>
      </c>
    </row>
    <row r="662" spans="1:5" x14ac:dyDescent="0.25">
      <c r="A662" s="98">
        <f t="shared" si="50"/>
        <v>64223</v>
      </c>
      <c r="B662" s="188">
        <f t="shared" si="52"/>
        <v>-0.6399999999999999</v>
      </c>
      <c r="C662" s="188">
        <f t="shared" si="52"/>
        <v>-0.13</v>
      </c>
      <c r="D662" s="188">
        <f t="shared" si="52"/>
        <v>-1.25</v>
      </c>
      <c r="E662" s="189">
        <f t="shared" si="52"/>
        <v>-0.08</v>
      </c>
    </row>
    <row r="663" spans="1:5" x14ac:dyDescent="0.25">
      <c r="A663" s="98">
        <f t="shared" si="50"/>
        <v>64253</v>
      </c>
      <c r="B663" s="188">
        <f t="shared" si="52"/>
        <v>-0.6399999999999999</v>
      </c>
      <c r="C663" s="188">
        <f t="shared" si="52"/>
        <v>-0.13</v>
      </c>
      <c r="D663" s="188">
        <f t="shared" si="52"/>
        <v>-1.25</v>
      </c>
      <c r="E663" s="189">
        <f t="shared" si="52"/>
        <v>-0.08</v>
      </c>
    </row>
    <row r="664" spans="1:5" x14ac:dyDescent="0.25">
      <c r="A664" s="98">
        <f t="shared" si="50"/>
        <v>64284</v>
      </c>
      <c r="B664" s="188">
        <f t="shared" si="52"/>
        <v>-0.6399999999999999</v>
      </c>
      <c r="C664" s="188">
        <f t="shared" si="52"/>
        <v>-0.13</v>
      </c>
      <c r="D664" s="188">
        <f t="shared" si="52"/>
        <v>-1.25</v>
      </c>
      <c r="E664" s="189">
        <f t="shared" si="52"/>
        <v>-0.08</v>
      </c>
    </row>
    <row r="665" spans="1:5" x14ac:dyDescent="0.25">
      <c r="A665" s="98">
        <f t="shared" si="50"/>
        <v>64315</v>
      </c>
      <c r="B665" s="188">
        <f t="shared" si="52"/>
        <v>-0.6399999999999999</v>
      </c>
      <c r="C665" s="188">
        <f t="shared" si="52"/>
        <v>-0.13</v>
      </c>
      <c r="D665" s="188">
        <f t="shared" si="52"/>
        <v>-1.25</v>
      </c>
      <c r="E665" s="189">
        <f t="shared" si="52"/>
        <v>-0.08</v>
      </c>
    </row>
    <row r="666" spans="1:5" x14ac:dyDescent="0.25">
      <c r="A666" s="98">
        <f t="shared" si="50"/>
        <v>64344</v>
      </c>
      <c r="B666" s="188">
        <f t="shared" si="52"/>
        <v>-0.6399999999999999</v>
      </c>
      <c r="C666" s="188">
        <f t="shared" si="52"/>
        <v>-0.13</v>
      </c>
      <c r="D666" s="188">
        <f t="shared" si="52"/>
        <v>-1.25</v>
      </c>
      <c r="E666" s="189">
        <f t="shared" si="52"/>
        <v>-0.08</v>
      </c>
    </row>
    <row r="667" spans="1:5" x14ac:dyDescent="0.25">
      <c r="A667" s="98">
        <f t="shared" si="50"/>
        <v>64375</v>
      </c>
      <c r="B667" s="188">
        <f t="shared" si="52"/>
        <v>-0.6399999999999999</v>
      </c>
      <c r="C667" s="188">
        <f t="shared" si="52"/>
        <v>-0.13</v>
      </c>
      <c r="D667" s="188">
        <f t="shared" si="52"/>
        <v>-1.25</v>
      </c>
      <c r="E667" s="189">
        <f t="shared" si="52"/>
        <v>-0.08</v>
      </c>
    </row>
    <row r="668" spans="1:5" x14ac:dyDescent="0.25">
      <c r="A668" s="98">
        <f t="shared" si="50"/>
        <v>64405</v>
      </c>
      <c r="B668" s="188">
        <f t="shared" si="52"/>
        <v>-0.6399999999999999</v>
      </c>
      <c r="C668" s="188">
        <f t="shared" si="52"/>
        <v>-0.13</v>
      </c>
      <c r="D668" s="188">
        <f t="shared" si="52"/>
        <v>-1.25</v>
      </c>
      <c r="E668" s="189">
        <f t="shared" si="52"/>
        <v>-0.08</v>
      </c>
    </row>
    <row r="669" spans="1:5" x14ac:dyDescent="0.25">
      <c r="A669" s="98">
        <f t="shared" si="50"/>
        <v>64436</v>
      </c>
      <c r="B669" s="188">
        <f t="shared" si="52"/>
        <v>-0.6399999999999999</v>
      </c>
      <c r="C669" s="188">
        <f t="shared" si="52"/>
        <v>-0.13</v>
      </c>
      <c r="D669" s="188">
        <f t="shared" si="52"/>
        <v>-1.25</v>
      </c>
      <c r="E669" s="189">
        <f t="shared" si="52"/>
        <v>-0.08</v>
      </c>
    </row>
    <row r="670" spans="1:5" x14ac:dyDescent="0.25">
      <c r="A670" s="98">
        <f t="shared" si="50"/>
        <v>64466</v>
      </c>
      <c r="B670" s="188">
        <f t="shared" si="52"/>
        <v>-0.6399999999999999</v>
      </c>
      <c r="C670" s="188">
        <f t="shared" si="52"/>
        <v>-0.13</v>
      </c>
      <c r="D670" s="188">
        <f t="shared" si="52"/>
        <v>-1.25</v>
      </c>
      <c r="E670" s="189">
        <f t="shared" si="52"/>
        <v>-0.08</v>
      </c>
    </row>
    <row r="671" spans="1:5" x14ac:dyDescent="0.25">
      <c r="A671" s="98">
        <f t="shared" si="50"/>
        <v>64497</v>
      </c>
      <c r="B671" s="188">
        <f t="shared" si="52"/>
        <v>-0.6399999999999999</v>
      </c>
      <c r="C671" s="188">
        <f t="shared" si="52"/>
        <v>-0.13</v>
      </c>
      <c r="D671" s="188">
        <f t="shared" si="52"/>
        <v>-1.25</v>
      </c>
      <c r="E671" s="189">
        <f t="shared" si="52"/>
        <v>-0.08</v>
      </c>
    </row>
    <row r="672" spans="1:5" x14ac:dyDescent="0.25">
      <c r="A672" s="98">
        <f t="shared" si="50"/>
        <v>64528</v>
      </c>
      <c r="B672" s="188">
        <f t="shared" si="52"/>
        <v>-0.6399999999999999</v>
      </c>
      <c r="C672" s="188">
        <f t="shared" si="52"/>
        <v>-0.13</v>
      </c>
      <c r="D672" s="188">
        <f t="shared" si="52"/>
        <v>-1.25</v>
      </c>
      <c r="E672" s="189">
        <f t="shared" si="52"/>
        <v>-0.08</v>
      </c>
    </row>
    <row r="673" spans="1:5" x14ac:dyDescent="0.25">
      <c r="A673" s="98">
        <f t="shared" si="50"/>
        <v>64558</v>
      </c>
      <c r="B673" s="188">
        <f t="shared" si="52"/>
        <v>-0.6399999999999999</v>
      </c>
      <c r="C673" s="188">
        <f t="shared" si="52"/>
        <v>-0.13</v>
      </c>
      <c r="D673" s="188">
        <f t="shared" si="52"/>
        <v>-1.25</v>
      </c>
      <c r="E673" s="189">
        <f t="shared" si="52"/>
        <v>-0.08</v>
      </c>
    </row>
    <row r="674" spans="1:5" x14ac:dyDescent="0.25">
      <c r="A674" s="98">
        <f t="shared" si="50"/>
        <v>64589</v>
      </c>
      <c r="B674" s="188">
        <f t="shared" si="52"/>
        <v>-0.6399999999999999</v>
      </c>
      <c r="C674" s="188">
        <f t="shared" si="52"/>
        <v>-0.13</v>
      </c>
      <c r="D674" s="188">
        <f t="shared" si="52"/>
        <v>-1.25</v>
      </c>
      <c r="E674" s="189">
        <f t="shared" si="52"/>
        <v>-0.08</v>
      </c>
    </row>
    <row r="675" spans="1:5" x14ac:dyDescent="0.25">
      <c r="A675" s="98">
        <f t="shared" si="50"/>
        <v>64619</v>
      </c>
      <c r="B675" s="188">
        <f t="shared" ref="B675:E690" si="53">+B674</f>
        <v>-0.6399999999999999</v>
      </c>
      <c r="C675" s="188">
        <f t="shared" si="53"/>
        <v>-0.13</v>
      </c>
      <c r="D675" s="188">
        <f t="shared" si="53"/>
        <v>-1.25</v>
      </c>
      <c r="E675" s="189">
        <f t="shared" si="53"/>
        <v>-0.08</v>
      </c>
    </row>
    <row r="676" spans="1:5" x14ac:dyDescent="0.25">
      <c r="A676" s="98">
        <f t="shared" si="50"/>
        <v>64650</v>
      </c>
      <c r="B676" s="188">
        <f t="shared" si="53"/>
        <v>-0.6399999999999999</v>
      </c>
      <c r="C676" s="188">
        <f t="shared" si="53"/>
        <v>-0.13</v>
      </c>
      <c r="D676" s="188">
        <f t="shared" si="53"/>
        <v>-1.25</v>
      </c>
      <c r="E676" s="189">
        <f t="shared" si="53"/>
        <v>-0.08</v>
      </c>
    </row>
    <row r="677" spans="1:5" x14ac:dyDescent="0.25">
      <c r="A677" s="98">
        <f t="shared" si="50"/>
        <v>64681</v>
      </c>
      <c r="B677" s="188">
        <f t="shared" si="53"/>
        <v>-0.6399999999999999</v>
      </c>
      <c r="C677" s="188">
        <f t="shared" si="53"/>
        <v>-0.13</v>
      </c>
      <c r="D677" s="188">
        <f t="shared" si="53"/>
        <v>-1.25</v>
      </c>
      <c r="E677" s="189">
        <f t="shared" si="53"/>
        <v>-0.08</v>
      </c>
    </row>
    <row r="678" spans="1:5" x14ac:dyDescent="0.25">
      <c r="A678" s="98">
        <f t="shared" si="50"/>
        <v>64709</v>
      </c>
      <c r="B678" s="188">
        <f t="shared" si="53"/>
        <v>-0.6399999999999999</v>
      </c>
      <c r="C678" s="188">
        <f t="shared" si="53"/>
        <v>-0.13</v>
      </c>
      <c r="D678" s="188">
        <f t="shared" si="53"/>
        <v>-1.25</v>
      </c>
      <c r="E678" s="189">
        <f t="shared" si="53"/>
        <v>-0.08</v>
      </c>
    </row>
    <row r="679" spans="1:5" x14ac:dyDescent="0.25">
      <c r="A679" s="98">
        <f t="shared" si="50"/>
        <v>64740</v>
      </c>
      <c r="B679" s="188">
        <f t="shared" si="53"/>
        <v>-0.6399999999999999</v>
      </c>
      <c r="C679" s="188">
        <f t="shared" si="53"/>
        <v>-0.13</v>
      </c>
      <c r="D679" s="188">
        <f t="shared" si="53"/>
        <v>-1.25</v>
      </c>
      <c r="E679" s="189">
        <f t="shared" si="53"/>
        <v>-0.08</v>
      </c>
    </row>
    <row r="680" spans="1:5" x14ac:dyDescent="0.25">
      <c r="A680" s="98">
        <f t="shared" si="50"/>
        <v>64770</v>
      </c>
      <c r="B680" s="188">
        <f t="shared" si="53"/>
        <v>-0.6399999999999999</v>
      </c>
      <c r="C680" s="188">
        <f t="shared" si="53"/>
        <v>-0.13</v>
      </c>
      <c r="D680" s="188">
        <f t="shared" si="53"/>
        <v>-1.25</v>
      </c>
      <c r="E680" s="189">
        <f t="shared" si="53"/>
        <v>-0.08</v>
      </c>
    </row>
    <row r="681" spans="1:5" x14ac:dyDescent="0.25">
      <c r="A681" s="98">
        <f t="shared" si="50"/>
        <v>64801</v>
      </c>
      <c r="B681" s="188">
        <f t="shared" si="53"/>
        <v>-0.6399999999999999</v>
      </c>
      <c r="C681" s="188">
        <f t="shared" si="53"/>
        <v>-0.13</v>
      </c>
      <c r="D681" s="188">
        <f t="shared" si="53"/>
        <v>-1.25</v>
      </c>
      <c r="E681" s="189">
        <f t="shared" si="53"/>
        <v>-0.08</v>
      </c>
    </row>
    <row r="682" spans="1:5" x14ac:dyDescent="0.25">
      <c r="A682" s="98">
        <f t="shared" si="50"/>
        <v>64831</v>
      </c>
      <c r="B682" s="188">
        <f t="shared" si="53"/>
        <v>-0.6399999999999999</v>
      </c>
      <c r="C682" s="188">
        <f t="shared" si="53"/>
        <v>-0.13</v>
      </c>
      <c r="D682" s="188">
        <f t="shared" si="53"/>
        <v>-1.25</v>
      </c>
      <c r="E682" s="189">
        <f t="shared" si="53"/>
        <v>-0.08</v>
      </c>
    </row>
    <row r="683" spans="1:5" x14ac:dyDescent="0.25">
      <c r="A683" s="98">
        <f t="shared" si="50"/>
        <v>64862</v>
      </c>
      <c r="B683" s="188">
        <f t="shared" si="53"/>
        <v>-0.6399999999999999</v>
      </c>
      <c r="C683" s="188">
        <f t="shared" si="53"/>
        <v>-0.13</v>
      </c>
      <c r="D683" s="188">
        <f t="shared" si="53"/>
        <v>-1.25</v>
      </c>
      <c r="E683" s="189">
        <f t="shared" si="53"/>
        <v>-0.08</v>
      </c>
    </row>
    <row r="684" spans="1:5" x14ac:dyDescent="0.25">
      <c r="A684" s="98">
        <f t="shared" si="50"/>
        <v>64893</v>
      </c>
      <c r="B684" s="188">
        <f t="shared" si="53"/>
        <v>-0.6399999999999999</v>
      </c>
      <c r="C684" s="188">
        <f t="shared" si="53"/>
        <v>-0.13</v>
      </c>
      <c r="D684" s="188">
        <f t="shared" si="53"/>
        <v>-1.25</v>
      </c>
      <c r="E684" s="189">
        <f t="shared" si="53"/>
        <v>-0.08</v>
      </c>
    </row>
    <row r="685" spans="1:5" x14ac:dyDescent="0.25">
      <c r="A685" s="98">
        <f t="shared" si="50"/>
        <v>64923</v>
      </c>
      <c r="B685" s="188">
        <f t="shared" si="53"/>
        <v>-0.6399999999999999</v>
      </c>
      <c r="C685" s="188">
        <f t="shared" si="53"/>
        <v>-0.13</v>
      </c>
      <c r="D685" s="188">
        <f t="shared" si="53"/>
        <v>-1.25</v>
      </c>
      <c r="E685" s="189">
        <f t="shared" si="53"/>
        <v>-0.08</v>
      </c>
    </row>
    <row r="686" spans="1:5" x14ac:dyDescent="0.25">
      <c r="A686" s="98">
        <f t="shared" si="50"/>
        <v>64954</v>
      </c>
      <c r="B686" s="188">
        <f t="shared" si="53"/>
        <v>-0.6399999999999999</v>
      </c>
      <c r="C686" s="188">
        <f t="shared" si="53"/>
        <v>-0.13</v>
      </c>
      <c r="D686" s="188">
        <f t="shared" si="53"/>
        <v>-1.25</v>
      </c>
      <c r="E686" s="189">
        <f t="shared" si="53"/>
        <v>-0.08</v>
      </c>
    </row>
    <row r="687" spans="1:5" x14ac:dyDescent="0.25">
      <c r="A687" s="98">
        <f t="shared" si="50"/>
        <v>64984</v>
      </c>
      <c r="B687" s="188">
        <f t="shared" si="53"/>
        <v>-0.6399999999999999</v>
      </c>
      <c r="C687" s="188">
        <f t="shared" si="53"/>
        <v>-0.13</v>
      </c>
      <c r="D687" s="188">
        <f t="shared" si="53"/>
        <v>-1.25</v>
      </c>
      <c r="E687" s="189">
        <f t="shared" si="53"/>
        <v>-0.08</v>
      </c>
    </row>
    <row r="688" spans="1:5" x14ac:dyDescent="0.25">
      <c r="A688" s="98">
        <f t="shared" si="50"/>
        <v>65015</v>
      </c>
      <c r="B688" s="188">
        <f t="shared" si="53"/>
        <v>-0.6399999999999999</v>
      </c>
      <c r="C688" s="188">
        <f t="shared" si="53"/>
        <v>-0.13</v>
      </c>
      <c r="D688" s="188">
        <f t="shared" si="53"/>
        <v>-1.25</v>
      </c>
      <c r="E688" s="189">
        <f t="shared" si="53"/>
        <v>-0.08</v>
      </c>
    </row>
    <row r="689" spans="1:5" x14ac:dyDescent="0.25">
      <c r="A689" s="98">
        <f t="shared" si="50"/>
        <v>65046</v>
      </c>
      <c r="B689" s="188">
        <f t="shared" si="53"/>
        <v>-0.6399999999999999</v>
      </c>
      <c r="C689" s="188">
        <f t="shared" si="53"/>
        <v>-0.13</v>
      </c>
      <c r="D689" s="188">
        <f t="shared" si="53"/>
        <v>-1.25</v>
      </c>
      <c r="E689" s="189">
        <f t="shared" si="53"/>
        <v>-0.08</v>
      </c>
    </row>
    <row r="690" spans="1:5" x14ac:dyDescent="0.25">
      <c r="A690" s="98">
        <f t="shared" si="50"/>
        <v>65074</v>
      </c>
      <c r="B690" s="188">
        <f t="shared" si="53"/>
        <v>-0.6399999999999999</v>
      </c>
      <c r="C690" s="188">
        <f t="shared" si="53"/>
        <v>-0.13</v>
      </c>
      <c r="D690" s="188">
        <f t="shared" si="53"/>
        <v>-1.25</v>
      </c>
      <c r="E690" s="189">
        <f t="shared" si="53"/>
        <v>-0.08</v>
      </c>
    </row>
    <row r="691" spans="1:5" x14ac:dyDescent="0.25">
      <c r="A691" s="98">
        <f t="shared" si="50"/>
        <v>65105</v>
      </c>
      <c r="B691" s="188">
        <f t="shared" ref="B691:E706" si="54">+B690</f>
        <v>-0.6399999999999999</v>
      </c>
      <c r="C691" s="188">
        <f t="shared" si="54"/>
        <v>-0.13</v>
      </c>
      <c r="D691" s="188">
        <f t="shared" si="54"/>
        <v>-1.25</v>
      </c>
      <c r="E691" s="189">
        <f t="shared" si="54"/>
        <v>-0.08</v>
      </c>
    </row>
    <row r="692" spans="1:5" x14ac:dyDescent="0.25">
      <c r="A692" s="98">
        <f t="shared" si="50"/>
        <v>65135</v>
      </c>
      <c r="B692" s="188">
        <f t="shared" si="54"/>
        <v>-0.6399999999999999</v>
      </c>
      <c r="C692" s="188">
        <f t="shared" si="54"/>
        <v>-0.13</v>
      </c>
      <c r="D692" s="188">
        <f t="shared" si="54"/>
        <v>-1.25</v>
      </c>
      <c r="E692" s="189">
        <f t="shared" si="54"/>
        <v>-0.08</v>
      </c>
    </row>
    <row r="693" spans="1:5" x14ac:dyDescent="0.25">
      <c r="A693" s="98">
        <f t="shared" si="50"/>
        <v>65166</v>
      </c>
      <c r="B693" s="188">
        <f t="shared" si="54"/>
        <v>-0.6399999999999999</v>
      </c>
      <c r="C693" s="188">
        <f t="shared" si="54"/>
        <v>-0.13</v>
      </c>
      <c r="D693" s="188">
        <f t="shared" si="54"/>
        <v>-1.25</v>
      </c>
      <c r="E693" s="189">
        <f t="shared" si="54"/>
        <v>-0.08</v>
      </c>
    </row>
    <row r="694" spans="1:5" x14ac:dyDescent="0.25">
      <c r="A694" s="98">
        <f t="shared" si="50"/>
        <v>65196</v>
      </c>
      <c r="B694" s="188">
        <f t="shared" si="54"/>
        <v>-0.6399999999999999</v>
      </c>
      <c r="C694" s="188">
        <f t="shared" si="54"/>
        <v>-0.13</v>
      </c>
      <c r="D694" s="188">
        <f t="shared" si="54"/>
        <v>-1.25</v>
      </c>
      <c r="E694" s="189">
        <f t="shared" si="54"/>
        <v>-0.08</v>
      </c>
    </row>
    <row r="695" spans="1:5" x14ac:dyDescent="0.25">
      <c r="A695" s="98">
        <f t="shared" si="50"/>
        <v>65227</v>
      </c>
      <c r="B695" s="188">
        <f t="shared" si="54"/>
        <v>-0.6399999999999999</v>
      </c>
      <c r="C695" s="188">
        <f t="shared" si="54"/>
        <v>-0.13</v>
      </c>
      <c r="D695" s="188">
        <f t="shared" si="54"/>
        <v>-1.25</v>
      </c>
      <c r="E695" s="189">
        <f t="shared" si="54"/>
        <v>-0.08</v>
      </c>
    </row>
    <row r="696" spans="1:5" x14ac:dyDescent="0.25">
      <c r="A696" s="98">
        <f t="shared" si="50"/>
        <v>65258</v>
      </c>
      <c r="B696" s="188">
        <f t="shared" si="54"/>
        <v>-0.6399999999999999</v>
      </c>
      <c r="C696" s="188">
        <f t="shared" si="54"/>
        <v>-0.13</v>
      </c>
      <c r="D696" s="188">
        <f t="shared" si="54"/>
        <v>-1.25</v>
      </c>
      <c r="E696" s="189">
        <f t="shared" si="54"/>
        <v>-0.08</v>
      </c>
    </row>
    <row r="697" spans="1:5" x14ac:dyDescent="0.25">
      <c r="A697" s="98">
        <f t="shared" si="50"/>
        <v>65288</v>
      </c>
      <c r="B697" s="188">
        <f t="shared" si="54"/>
        <v>-0.6399999999999999</v>
      </c>
      <c r="C697" s="188">
        <f t="shared" si="54"/>
        <v>-0.13</v>
      </c>
      <c r="D697" s="188">
        <f t="shared" si="54"/>
        <v>-1.25</v>
      </c>
      <c r="E697" s="189">
        <f t="shared" si="54"/>
        <v>-0.08</v>
      </c>
    </row>
    <row r="698" spans="1:5" x14ac:dyDescent="0.25">
      <c r="A698" s="98">
        <f t="shared" si="50"/>
        <v>65319</v>
      </c>
      <c r="B698" s="188">
        <f t="shared" si="54"/>
        <v>-0.6399999999999999</v>
      </c>
      <c r="C698" s="188">
        <f t="shared" si="54"/>
        <v>-0.13</v>
      </c>
      <c r="D698" s="188">
        <f t="shared" si="54"/>
        <v>-1.25</v>
      </c>
      <c r="E698" s="189">
        <f t="shared" si="54"/>
        <v>-0.08</v>
      </c>
    </row>
    <row r="699" spans="1:5" x14ac:dyDescent="0.25">
      <c r="A699" s="98">
        <f t="shared" si="50"/>
        <v>65349</v>
      </c>
      <c r="B699" s="188">
        <f t="shared" si="54"/>
        <v>-0.6399999999999999</v>
      </c>
      <c r="C699" s="188">
        <f t="shared" si="54"/>
        <v>-0.13</v>
      </c>
      <c r="D699" s="188">
        <f t="shared" si="54"/>
        <v>-1.25</v>
      </c>
      <c r="E699" s="189">
        <f t="shared" si="54"/>
        <v>-0.08</v>
      </c>
    </row>
    <row r="700" spans="1:5" x14ac:dyDescent="0.25">
      <c r="A700" s="98">
        <f t="shared" si="50"/>
        <v>65380</v>
      </c>
      <c r="B700" s="188">
        <f t="shared" si="54"/>
        <v>-0.6399999999999999</v>
      </c>
      <c r="C700" s="188">
        <f t="shared" si="54"/>
        <v>-0.13</v>
      </c>
      <c r="D700" s="188">
        <f t="shared" si="54"/>
        <v>-1.25</v>
      </c>
      <c r="E700" s="189">
        <f t="shared" si="54"/>
        <v>-0.08</v>
      </c>
    </row>
    <row r="701" spans="1:5" x14ac:dyDescent="0.25">
      <c r="A701" s="98">
        <f t="shared" si="50"/>
        <v>65411</v>
      </c>
      <c r="B701" s="188">
        <f t="shared" si="54"/>
        <v>-0.6399999999999999</v>
      </c>
      <c r="C701" s="188">
        <f t="shared" si="54"/>
        <v>-0.13</v>
      </c>
      <c r="D701" s="188">
        <f t="shared" si="54"/>
        <v>-1.25</v>
      </c>
      <c r="E701" s="189">
        <f t="shared" si="54"/>
        <v>-0.08</v>
      </c>
    </row>
    <row r="702" spans="1:5" x14ac:dyDescent="0.25">
      <c r="A702" s="98">
        <f t="shared" si="50"/>
        <v>65439</v>
      </c>
      <c r="B702" s="188">
        <f t="shared" si="54"/>
        <v>-0.6399999999999999</v>
      </c>
      <c r="C702" s="188">
        <f t="shared" si="54"/>
        <v>-0.13</v>
      </c>
      <c r="D702" s="188">
        <f t="shared" si="54"/>
        <v>-1.25</v>
      </c>
      <c r="E702" s="189">
        <f t="shared" si="54"/>
        <v>-0.08</v>
      </c>
    </row>
    <row r="703" spans="1:5" x14ac:dyDescent="0.25">
      <c r="A703" s="98">
        <f t="shared" si="50"/>
        <v>65470</v>
      </c>
      <c r="B703" s="188">
        <f t="shared" si="54"/>
        <v>-0.6399999999999999</v>
      </c>
      <c r="C703" s="188">
        <f t="shared" si="54"/>
        <v>-0.13</v>
      </c>
      <c r="D703" s="188">
        <f t="shared" si="54"/>
        <v>-1.25</v>
      </c>
      <c r="E703" s="189">
        <f t="shared" si="54"/>
        <v>-0.08</v>
      </c>
    </row>
    <row r="704" spans="1:5" x14ac:dyDescent="0.25">
      <c r="A704" s="98">
        <f t="shared" si="50"/>
        <v>65500</v>
      </c>
      <c r="B704" s="188">
        <f t="shared" si="54"/>
        <v>-0.6399999999999999</v>
      </c>
      <c r="C704" s="188">
        <f t="shared" si="54"/>
        <v>-0.13</v>
      </c>
      <c r="D704" s="188">
        <f t="shared" si="54"/>
        <v>-1.25</v>
      </c>
      <c r="E704" s="189">
        <f t="shared" si="54"/>
        <v>-0.08</v>
      </c>
    </row>
    <row r="705" spans="1:5" x14ac:dyDescent="0.25">
      <c r="A705" s="98">
        <f t="shared" si="50"/>
        <v>65531</v>
      </c>
      <c r="B705" s="188">
        <f t="shared" si="54"/>
        <v>-0.6399999999999999</v>
      </c>
      <c r="C705" s="188">
        <f t="shared" si="54"/>
        <v>-0.13</v>
      </c>
      <c r="D705" s="188">
        <f t="shared" si="54"/>
        <v>-1.25</v>
      </c>
      <c r="E705" s="189">
        <f t="shared" si="54"/>
        <v>-0.08</v>
      </c>
    </row>
    <row r="706" spans="1:5" x14ac:dyDescent="0.25">
      <c r="A706" s="98">
        <f t="shared" si="50"/>
        <v>65561</v>
      </c>
      <c r="B706" s="188">
        <f t="shared" si="54"/>
        <v>-0.6399999999999999</v>
      </c>
      <c r="C706" s="188">
        <f t="shared" si="54"/>
        <v>-0.13</v>
      </c>
      <c r="D706" s="188">
        <f t="shared" si="54"/>
        <v>-1.25</v>
      </c>
      <c r="E706" s="189">
        <f t="shared" si="54"/>
        <v>-0.08</v>
      </c>
    </row>
    <row r="707" spans="1:5" x14ac:dyDescent="0.25">
      <c r="A707" s="98">
        <f t="shared" ref="A707:A721" si="55">+EOMONTH(A706,1)</f>
        <v>65592</v>
      </c>
      <c r="B707" s="188">
        <f t="shared" ref="B707:E721" si="56">+B706</f>
        <v>-0.6399999999999999</v>
      </c>
      <c r="C707" s="188">
        <f t="shared" si="56"/>
        <v>-0.13</v>
      </c>
      <c r="D707" s="188">
        <f t="shared" si="56"/>
        <v>-1.25</v>
      </c>
      <c r="E707" s="189">
        <f t="shared" si="56"/>
        <v>-0.08</v>
      </c>
    </row>
    <row r="708" spans="1:5" x14ac:dyDescent="0.25">
      <c r="A708" s="98">
        <f t="shared" si="55"/>
        <v>65623</v>
      </c>
      <c r="B708" s="188">
        <f t="shared" si="56"/>
        <v>-0.6399999999999999</v>
      </c>
      <c r="C708" s="188">
        <f t="shared" si="56"/>
        <v>-0.13</v>
      </c>
      <c r="D708" s="188">
        <f t="shared" si="56"/>
        <v>-1.25</v>
      </c>
      <c r="E708" s="189">
        <f t="shared" si="56"/>
        <v>-0.08</v>
      </c>
    </row>
    <row r="709" spans="1:5" x14ac:dyDescent="0.25">
      <c r="A709" s="98">
        <f t="shared" si="55"/>
        <v>65653</v>
      </c>
      <c r="B709" s="188">
        <f t="shared" si="56"/>
        <v>-0.6399999999999999</v>
      </c>
      <c r="C709" s="188">
        <f t="shared" si="56"/>
        <v>-0.13</v>
      </c>
      <c r="D709" s="188">
        <f t="shared" si="56"/>
        <v>-1.25</v>
      </c>
      <c r="E709" s="189">
        <f t="shared" si="56"/>
        <v>-0.08</v>
      </c>
    </row>
    <row r="710" spans="1:5" x14ac:dyDescent="0.25">
      <c r="A710" s="98">
        <f t="shared" si="55"/>
        <v>65684</v>
      </c>
      <c r="B710" s="188">
        <f t="shared" si="56"/>
        <v>-0.6399999999999999</v>
      </c>
      <c r="C710" s="188">
        <f t="shared" si="56"/>
        <v>-0.13</v>
      </c>
      <c r="D710" s="188">
        <f t="shared" si="56"/>
        <v>-1.25</v>
      </c>
      <c r="E710" s="189">
        <f t="shared" si="56"/>
        <v>-0.08</v>
      </c>
    </row>
    <row r="711" spans="1:5" x14ac:dyDescent="0.25">
      <c r="A711" s="98">
        <f t="shared" si="55"/>
        <v>65714</v>
      </c>
      <c r="B711" s="188">
        <f t="shared" si="56"/>
        <v>-0.6399999999999999</v>
      </c>
      <c r="C711" s="188">
        <f t="shared" si="56"/>
        <v>-0.13</v>
      </c>
      <c r="D711" s="188">
        <f t="shared" si="56"/>
        <v>-1.25</v>
      </c>
      <c r="E711" s="189">
        <f t="shared" si="56"/>
        <v>-0.08</v>
      </c>
    </row>
    <row r="712" spans="1:5" x14ac:dyDescent="0.25">
      <c r="A712" s="98">
        <f t="shared" si="55"/>
        <v>65745</v>
      </c>
      <c r="B712" s="188">
        <f t="shared" si="56"/>
        <v>-0.6399999999999999</v>
      </c>
      <c r="C712" s="188">
        <f t="shared" si="56"/>
        <v>-0.13</v>
      </c>
      <c r="D712" s="188">
        <f t="shared" si="56"/>
        <v>-1.25</v>
      </c>
      <c r="E712" s="189">
        <f t="shared" si="56"/>
        <v>-0.08</v>
      </c>
    </row>
    <row r="713" spans="1:5" x14ac:dyDescent="0.25">
      <c r="A713" s="98">
        <f t="shared" si="55"/>
        <v>65776</v>
      </c>
      <c r="B713" s="188">
        <f t="shared" si="56"/>
        <v>-0.6399999999999999</v>
      </c>
      <c r="C713" s="188">
        <f t="shared" si="56"/>
        <v>-0.13</v>
      </c>
      <c r="D713" s="188">
        <f t="shared" si="56"/>
        <v>-1.25</v>
      </c>
      <c r="E713" s="189">
        <f t="shared" si="56"/>
        <v>-0.08</v>
      </c>
    </row>
    <row r="714" spans="1:5" x14ac:dyDescent="0.25">
      <c r="A714" s="98">
        <f t="shared" si="55"/>
        <v>65805</v>
      </c>
      <c r="B714" s="188">
        <f t="shared" si="56"/>
        <v>-0.6399999999999999</v>
      </c>
      <c r="C714" s="188">
        <f t="shared" si="56"/>
        <v>-0.13</v>
      </c>
      <c r="D714" s="188">
        <f t="shared" si="56"/>
        <v>-1.25</v>
      </c>
      <c r="E714" s="189">
        <f t="shared" si="56"/>
        <v>-0.08</v>
      </c>
    </row>
    <row r="715" spans="1:5" x14ac:dyDescent="0.25">
      <c r="A715" s="98">
        <f t="shared" si="55"/>
        <v>65836</v>
      </c>
      <c r="B715" s="188">
        <f t="shared" si="56"/>
        <v>-0.6399999999999999</v>
      </c>
      <c r="C715" s="188">
        <f t="shared" si="56"/>
        <v>-0.13</v>
      </c>
      <c r="D715" s="188">
        <f t="shared" si="56"/>
        <v>-1.25</v>
      </c>
      <c r="E715" s="189">
        <f t="shared" si="56"/>
        <v>-0.08</v>
      </c>
    </row>
    <row r="716" spans="1:5" x14ac:dyDescent="0.25">
      <c r="A716" s="98">
        <f t="shared" si="55"/>
        <v>65866</v>
      </c>
      <c r="B716" s="188">
        <f t="shared" si="56"/>
        <v>-0.6399999999999999</v>
      </c>
      <c r="C716" s="188">
        <f t="shared" si="56"/>
        <v>-0.13</v>
      </c>
      <c r="D716" s="188">
        <f t="shared" si="56"/>
        <v>-1.25</v>
      </c>
      <c r="E716" s="189">
        <f t="shared" si="56"/>
        <v>-0.08</v>
      </c>
    </row>
    <row r="717" spans="1:5" x14ac:dyDescent="0.25">
      <c r="A717" s="98">
        <f t="shared" si="55"/>
        <v>65897</v>
      </c>
      <c r="B717" s="188">
        <f t="shared" si="56"/>
        <v>-0.6399999999999999</v>
      </c>
      <c r="C717" s="188">
        <f t="shared" si="56"/>
        <v>-0.13</v>
      </c>
      <c r="D717" s="188">
        <f t="shared" si="56"/>
        <v>-1.25</v>
      </c>
      <c r="E717" s="189">
        <f t="shared" si="56"/>
        <v>-0.08</v>
      </c>
    </row>
    <row r="718" spans="1:5" x14ac:dyDescent="0.25">
      <c r="A718" s="98">
        <f t="shared" si="55"/>
        <v>65927</v>
      </c>
      <c r="B718" s="188">
        <f t="shared" si="56"/>
        <v>-0.6399999999999999</v>
      </c>
      <c r="C718" s="188">
        <f t="shared" si="56"/>
        <v>-0.13</v>
      </c>
      <c r="D718" s="188">
        <f t="shared" si="56"/>
        <v>-1.25</v>
      </c>
      <c r="E718" s="189">
        <f t="shared" si="56"/>
        <v>-0.08</v>
      </c>
    </row>
    <row r="719" spans="1:5" x14ac:dyDescent="0.25">
      <c r="A719" s="98">
        <f t="shared" si="55"/>
        <v>65958</v>
      </c>
      <c r="B719" s="188">
        <f t="shared" si="56"/>
        <v>-0.6399999999999999</v>
      </c>
      <c r="C719" s="188">
        <f t="shared" si="56"/>
        <v>-0.13</v>
      </c>
      <c r="D719" s="188">
        <f t="shared" si="56"/>
        <v>-1.25</v>
      </c>
      <c r="E719" s="189">
        <f t="shared" si="56"/>
        <v>-0.08</v>
      </c>
    </row>
    <row r="720" spans="1:5" x14ac:dyDescent="0.25">
      <c r="A720" s="98">
        <f t="shared" si="55"/>
        <v>65989</v>
      </c>
      <c r="B720" s="188">
        <f t="shared" si="56"/>
        <v>-0.6399999999999999</v>
      </c>
      <c r="C720" s="188">
        <f t="shared" si="56"/>
        <v>-0.13</v>
      </c>
      <c r="D720" s="188">
        <f t="shared" si="56"/>
        <v>-1.25</v>
      </c>
      <c r="E720" s="189">
        <f t="shared" si="56"/>
        <v>-0.08</v>
      </c>
    </row>
    <row r="721" spans="1:5" x14ac:dyDescent="0.25">
      <c r="A721" s="98">
        <f t="shared" si="55"/>
        <v>66019</v>
      </c>
      <c r="B721" s="188">
        <f t="shared" si="56"/>
        <v>-0.6399999999999999</v>
      </c>
      <c r="C721" s="188">
        <f t="shared" si="56"/>
        <v>-0.13</v>
      </c>
      <c r="D721" s="188">
        <f t="shared" si="56"/>
        <v>-1.25</v>
      </c>
      <c r="E721" s="189">
        <f t="shared" si="56"/>
        <v>-0.08</v>
      </c>
    </row>
  </sheetData>
  <conditionalFormatting sqref="B2:E721">
    <cfRule type="cellIs" dxfId="75" priority="1" operator="equal">
      <formula>0</formula>
    </cfRule>
    <cfRule type="expression" dxfId="74" priority="2">
      <formula>(_xlfn.ISFORMULA(B2))</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77F51-7320-46D8-99FA-4597C552CC39}">
  <sheetPr codeName="Sheet6">
    <tabColor rgb="FFFFFFFF"/>
  </sheetPr>
  <dimension ref="A1:O27"/>
  <sheetViews>
    <sheetView workbookViewId="0"/>
  </sheetViews>
  <sheetFormatPr defaultRowHeight="15" outlineLevelCol="1" x14ac:dyDescent="0.25"/>
  <cols>
    <col min="1" max="1" width="27.140625" style="715" bestFit="1" customWidth="1"/>
    <col min="2" max="10" width="10.7109375" customWidth="1" outlineLevel="1"/>
    <col min="11" max="11" width="10.7109375" customWidth="1"/>
    <col min="12" max="12" width="17.7109375" bestFit="1" customWidth="1"/>
    <col min="13" max="14" width="21.85546875" bestFit="1" customWidth="1"/>
    <col min="15" max="15" width="10.7109375" bestFit="1" customWidth="1"/>
  </cols>
  <sheetData>
    <row r="1" spans="1:15" ht="45" x14ac:dyDescent="0.25">
      <c r="A1" s="716" t="s">
        <v>259</v>
      </c>
      <c r="B1" s="164" t="s">
        <v>260</v>
      </c>
      <c r="C1" s="165" t="s">
        <v>261</v>
      </c>
      <c r="D1" s="165" t="s">
        <v>262</v>
      </c>
      <c r="E1" s="166" t="s">
        <v>263</v>
      </c>
      <c r="F1" s="165" t="s">
        <v>264</v>
      </c>
      <c r="G1" s="167" t="s">
        <v>265</v>
      </c>
      <c r="H1" s="165" t="s">
        <v>266</v>
      </c>
      <c r="I1" s="168" t="s">
        <v>267</v>
      </c>
      <c r="J1" s="168" t="s">
        <v>268</v>
      </c>
      <c r="K1" s="169" t="s">
        <v>269</v>
      </c>
      <c r="L1" s="170" t="s">
        <v>270</v>
      </c>
      <c r="M1" s="170" t="s">
        <v>271</v>
      </c>
      <c r="N1" s="170" t="s">
        <v>272</v>
      </c>
    </row>
    <row r="2" spans="1:15" x14ac:dyDescent="0.25">
      <c r="A2" s="717" t="s">
        <v>21</v>
      </c>
      <c r="B2" s="171">
        <v>20</v>
      </c>
      <c r="C2" s="171">
        <v>104</v>
      </c>
      <c r="D2" s="171">
        <v>32</v>
      </c>
      <c r="E2" s="172">
        <v>1701.17</v>
      </c>
      <c r="F2" s="171">
        <v>0</v>
      </c>
      <c r="G2" s="172">
        <v>3140.1464225</v>
      </c>
      <c r="H2" s="171">
        <v>210.75</v>
      </c>
      <c r="I2" s="171">
        <v>213.6</v>
      </c>
      <c r="J2" s="173">
        <v>375</v>
      </c>
      <c r="K2" s="174">
        <v>5796.6664225000004</v>
      </c>
      <c r="L2" s="175">
        <v>1857.17</v>
      </c>
      <c r="M2" s="175">
        <v>3564.4964224999999</v>
      </c>
      <c r="N2" s="175">
        <v>188.17500000000001</v>
      </c>
      <c r="O2" s="176"/>
    </row>
    <row r="3" spans="1:15" x14ac:dyDescent="0.25">
      <c r="A3" s="717" t="s">
        <v>273</v>
      </c>
      <c r="B3" s="171">
        <v>20</v>
      </c>
      <c r="C3" s="171">
        <v>104</v>
      </c>
      <c r="D3" s="171">
        <v>32</v>
      </c>
      <c r="E3" s="172">
        <v>1654.1412499999999</v>
      </c>
      <c r="F3" s="171">
        <v>0</v>
      </c>
      <c r="G3" s="172">
        <v>3143.8464225000002</v>
      </c>
      <c r="H3" s="171">
        <v>210.75</v>
      </c>
      <c r="I3" s="171">
        <v>213.6</v>
      </c>
      <c r="J3" s="173">
        <v>375</v>
      </c>
      <c r="K3" s="174">
        <v>5753.3376725000007</v>
      </c>
      <c r="L3" s="175">
        <v>1810.1412499999999</v>
      </c>
      <c r="M3" s="175">
        <v>3568.1964225000002</v>
      </c>
      <c r="N3" s="175">
        <v>188.17500000000001</v>
      </c>
      <c r="O3" s="176"/>
    </row>
    <row r="4" spans="1:15" x14ac:dyDescent="0.25">
      <c r="A4" s="717" t="s">
        <v>274</v>
      </c>
      <c r="B4" s="171">
        <v>20</v>
      </c>
      <c r="C4" s="171">
        <v>104</v>
      </c>
      <c r="D4" s="171">
        <v>32</v>
      </c>
      <c r="E4" s="172">
        <v>1631.1412499999999</v>
      </c>
      <c r="F4" s="171">
        <v>0</v>
      </c>
      <c r="G4" s="172">
        <v>3137.0763875000002</v>
      </c>
      <c r="H4" s="171">
        <v>210.75</v>
      </c>
      <c r="I4" s="171">
        <v>213.6</v>
      </c>
      <c r="J4" s="173">
        <v>375</v>
      </c>
      <c r="K4" s="174">
        <v>5723.5676375000003</v>
      </c>
      <c r="L4" s="175">
        <v>1787.1412499999999</v>
      </c>
      <c r="M4" s="175">
        <v>3561.4263875000001</v>
      </c>
      <c r="N4" s="175">
        <v>188.17500000000001</v>
      </c>
      <c r="O4" s="176"/>
    </row>
    <row r="5" spans="1:15" x14ac:dyDescent="0.25">
      <c r="A5" s="717" t="s">
        <v>275</v>
      </c>
      <c r="B5" s="171">
        <v>0</v>
      </c>
      <c r="C5" s="171">
        <v>0</v>
      </c>
      <c r="D5" s="171">
        <v>0</v>
      </c>
      <c r="E5" s="172">
        <v>0</v>
      </c>
      <c r="F5" s="171">
        <v>0</v>
      </c>
      <c r="G5" s="172">
        <v>0</v>
      </c>
      <c r="H5" s="171">
        <v>0</v>
      </c>
      <c r="I5" s="171">
        <v>0</v>
      </c>
      <c r="J5" s="173">
        <v>0</v>
      </c>
      <c r="K5" s="174">
        <v>0</v>
      </c>
      <c r="L5" s="175">
        <v>0</v>
      </c>
      <c r="M5" s="175">
        <v>0</v>
      </c>
      <c r="N5" s="175">
        <v>0</v>
      </c>
      <c r="O5" s="176"/>
    </row>
    <row r="6" spans="1:15" x14ac:dyDescent="0.25">
      <c r="A6" s="717" t="s">
        <v>276</v>
      </c>
      <c r="B6" s="171">
        <v>0</v>
      </c>
      <c r="C6" s="171">
        <v>0</v>
      </c>
      <c r="D6" s="171">
        <v>0</v>
      </c>
      <c r="E6" s="172">
        <v>0</v>
      </c>
      <c r="F6" s="171">
        <v>0</v>
      </c>
      <c r="G6" s="172">
        <v>0</v>
      </c>
      <c r="H6" s="171">
        <v>0</v>
      </c>
      <c r="I6" s="171">
        <v>0</v>
      </c>
      <c r="J6" s="173">
        <v>0</v>
      </c>
      <c r="K6" s="174">
        <v>0</v>
      </c>
      <c r="L6" s="175">
        <v>0</v>
      </c>
      <c r="M6" s="175">
        <v>0</v>
      </c>
      <c r="N6" s="175">
        <v>0</v>
      </c>
      <c r="O6" s="176"/>
    </row>
    <row r="7" spans="1:15" x14ac:dyDescent="0.25">
      <c r="A7" s="717" t="s">
        <v>277</v>
      </c>
      <c r="B7" s="171">
        <v>0</v>
      </c>
      <c r="C7" s="171">
        <v>0</v>
      </c>
      <c r="D7" s="171">
        <v>0</v>
      </c>
      <c r="E7" s="172">
        <v>0</v>
      </c>
      <c r="F7" s="171">
        <v>0</v>
      </c>
      <c r="G7" s="172">
        <v>539.19389000000001</v>
      </c>
      <c r="H7" s="171">
        <v>0</v>
      </c>
      <c r="I7" s="171">
        <v>0</v>
      </c>
      <c r="J7" s="173">
        <v>79.551000000000002</v>
      </c>
      <c r="K7" s="174">
        <v>618.74489000000005</v>
      </c>
      <c r="L7" s="175">
        <v>0</v>
      </c>
      <c r="M7" s="175">
        <v>539.19389000000001</v>
      </c>
      <c r="N7" s="175">
        <v>0</v>
      </c>
      <c r="O7" s="176"/>
    </row>
    <row r="8" spans="1:15" x14ac:dyDescent="0.25">
      <c r="A8" s="717" t="s">
        <v>278</v>
      </c>
      <c r="B8" s="171">
        <v>0</v>
      </c>
      <c r="C8" s="171">
        <v>0</v>
      </c>
      <c r="D8" s="171">
        <v>0</v>
      </c>
      <c r="E8" s="172">
        <v>0</v>
      </c>
      <c r="F8" s="171">
        <v>0</v>
      </c>
      <c r="G8" s="172">
        <v>0</v>
      </c>
      <c r="H8" s="171">
        <v>0</v>
      </c>
      <c r="I8" s="171">
        <v>0</v>
      </c>
      <c r="J8" s="173">
        <v>0</v>
      </c>
      <c r="K8" s="174">
        <v>0</v>
      </c>
      <c r="L8" s="175">
        <v>0</v>
      </c>
      <c r="M8" s="175">
        <v>0</v>
      </c>
      <c r="N8" s="175">
        <v>0</v>
      </c>
      <c r="O8" s="176"/>
    </row>
    <row r="9" spans="1:15" x14ac:dyDescent="0.25">
      <c r="A9" s="717" t="s">
        <v>279</v>
      </c>
      <c r="B9" s="171">
        <v>0</v>
      </c>
      <c r="C9" s="171">
        <v>0</v>
      </c>
      <c r="D9" s="171">
        <v>0</v>
      </c>
      <c r="E9" s="172">
        <v>0</v>
      </c>
      <c r="F9" s="171">
        <v>0</v>
      </c>
      <c r="G9" s="172">
        <v>1194.3146200000001</v>
      </c>
      <c r="H9" s="171">
        <v>0</v>
      </c>
      <c r="I9" s="171">
        <v>0</v>
      </c>
      <c r="J9" s="173">
        <v>79.551000000000002</v>
      </c>
      <c r="K9" s="174">
        <v>1273.86562</v>
      </c>
      <c r="L9" s="175">
        <v>0</v>
      </c>
      <c r="M9" s="175">
        <v>1194.3146200000001</v>
      </c>
      <c r="N9" s="175">
        <v>0</v>
      </c>
      <c r="O9" s="176"/>
    </row>
    <row r="10" spans="1:15" x14ac:dyDescent="0.25">
      <c r="A10" s="717" t="s">
        <v>280</v>
      </c>
      <c r="B10" s="171">
        <v>0</v>
      </c>
      <c r="C10" s="171">
        <v>0</v>
      </c>
      <c r="D10" s="171">
        <v>0</v>
      </c>
      <c r="E10" s="172">
        <v>0</v>
      </c>
      <c r="F10" s="171">
        <v>0</v>
      </c>
      <c r="G10" s="172">
        <v>918.39782000000002</v>
      </c>
      <c r="H10" s="171">
        <v>0</v>
      </c>
      <c r="I10" s="171">
        <v>0</v>
      </c>
      <c r="J10" s="173">
        <v>79.551000000000002</v>
      </c>
      <c r="K10" s="174">
        <v>997.94882000000007</v>
      </c>
      <c r="L10" s="175">
        <v>0</v>
      </c>
      <c r="M10" s="175">
        <v>918.39782000000002</v>
      </c>
      <c r="N10" s="175">
        <v>0</v>
      </c>
      <c r="O10" s="176"/>
    </row>
    <row r="11" spans="1:15" x14ac:dyDescent="0.25">
      <c r="A11" s="717" t="s">
        <v>281</v>
      </c>
      <c r="B11" s="171">
        <v>0</v>
      </c>
      <c r="C11" s="171">
        <v>0</v>
      </c>
      <c r="D11" s="171">
        <v>0</v>
      </c>
      <c r="E11" s="172">
        <v>0</v>
      </c>
      <c r="F11" s="171">
        <v>0</v>
      </c>
      <c r="G11" s="172">
        <v>1080.66203</v>
      </c>
      <c r="H11" s="171">
        <v>0</v>
      </c>
      <c r="I11" s="171">
        <v>0</v>
      </c>
      <c r="J11" s="173">
        <v>79.551000000000002</v>
      </c>
      <c r="K11" s="174">
        <v>1160.2130299999999</v>
      </c>
      <c r="L11" s="175">
        <v>0</v>
      </c>
      <c r="M11" s="175">
        <v>1080.66203</v>
      </c>
      <c r="N11" s="175">
        <v>0</v>
      </c>
      <c r="O11" s="176"/>
    </row>
    <row r="12" spans="1:15" x14ac:dyDescent="0.25">
      <c r="A12" s="718" t="s">
        <v>282</v>
      </c>
      <c r="B12" s="177">
        <v>20</v>
      </c>
      <c r="C12" s="177">
        <v>104</v>
      </c>
      <c r="D12" s="177">
        <v>32</v>
      </c>
      <c r="E12" s="178">
        <v>1147.249</v>
      </c>
      <c r="F12" s="177">
        <v>0</v>
      </c>
      <c r="G12" s="178">
        <v>1887.6770000000001</v>
      </c>
      <c r="H12" s="177">
        <v>210.75</v>
      </c>
      <c r="I12" s="177">
        <v>213.6</v>
      </c>
      <c r="J12" s="179">
        <v>333.33333333333331</v>
      </c>
      <c r="K12" s="180">
        <v>3948.6093333333338</v>
      </c>
      <c r="L12" s="181">
        <v>1303.249</v>
      </c>
      <c r="M12" s="182">
        <v>2312.027</v>
      </c>
      <c r="N12" s="182">
        <v>124.97</v>
      </c>
      <c r="O12" s="183"/>
    </row>
    <row r="13" spans="1:15" x14ac:dyDescent="0.25">
      <c r="A13" s="719" t="s">
        <v>283</v>
      </c>
      <c r="B13" s="171">
        <v>20</v>
      </c>
      <c r="C13" s="171">
        <v>104</v>
      </c>
      <c r="D13" s="171">
        <v>32</v>
      </c>
      <c r="E13" s="172">
        <v>959.9380000000001</v>
      </c>
      <c r="F13" s="171">
        <v>0</v>
      </c>
      <c r="G13" s="172">
        <v>1887.6770000000001</v>
      </c>
      <c r="H13" s="171">
        <v>210.75</v>
      </c>
      <c r="I13" s="171">
        <v>213.6</v>
      </c>
      <c r="J13" s="184">
        <v>333.33333333333331</v>
      </c>
      <c r="K13" s="174">
        <v>3761.2983333333336</v>
      </c>
      <c r="L13" s="175">
        <v>1115.9380000000001</v>
      </c>
      <c r="M13" s="175">
        <v>2312.027</v>
      </c>
      <c r="N13" s="175">
        <v>124.97</v>
      </c>
    </row>
    <row r="14" spans="1:15" x14ac:dyDescent="0.25">
      <c r="A14" s="719" t="s">
        <v>284</v>
      </c>
      <c r="B14" s="171">
        <v>20</v>
      </c>
      <c r="C14" s="171">
        <v>104</v>
      </c>
      <c r="D14" s="171">
        <v>32</v>
      </c>
      <c r="E14" s="172">
        <v>1147.249</v>
      </c>
      <c r="F14" s="171">
        <v>0</v>
      </c>
      <c r="G14" s="172">
        <v>1887.6770000000001</v>
      </c>
      <c r="H14" s="171">
        <v>210.75</v>
      </c>
      <c r="I14" s="171">
        <v>213.6</v>
      </c>
      <c r="J14" s="184">
        <v>333.33333333333331</v>
      </c>
      <c r="K14" s="174">
        <v>3948.6093333333338</v>
      </c>
      <c r="L14" s="175">
        <v>1303.249</v>
      </c>
      <c r="M14" s="175">
        <v>2312.027</v>
      </c>
      <c r="N14" s="175">
        <v>124.97</v>
      </c>
    </row>
    <row r="15" spans="1:15" x14ac:dyDescent="0.25">
      <c r="A15" s="793" t="s">
        <v>285</v>
      </c>
      <c r="B15" s="179">
        <v>0</v>
      </c>
      <c r="C15" s="179">
        <v>0</v>
      </c>
      <c r="D15" s="179">
        <v>0</v>
      </c>
      <c r="E15" s="178">
        <v>0</v>
      </c>
      <c r="F15" s="177">
        <v>0</v>
      </c>
      <c r="G15" s="178">
        <v>2258.3609999999999</v>
      </c>
      <c r="H15" s="177">
        <v>210.75</v>
      </c>
      <c r="I15" s="177">
        <v>213.6</v>
      </c>
      <c r="J15" s="792">
        <v>250</v>
      </c>
      <c r="K15" s="180">
        <v>2932.7109999999998</v>
      </c>
      <c r="L15" s="182">
        <v>0</v>
      </c>
      <c r="M15" s="182">
        <v>2682.7109999999998</v>
      </c>
      <c r="N15" s="182">
        <v>124.97</v>
      </c>
    </row>
    <row r="16" spans="1:15" x14ac:dyDescent="0.25">
      <c r="A16" s="717" t="s">
        <v>286</v>
      </c>
      <c r="B16" s="171">
        <v>20</v>
      </c>
      <c r="C16" s="171">
        <v>104</v>
      </c>
      <c r="D16" s="171">
        <v>32</v>
      </c>
      <c r="E16" s="172">
        <v>1254.1320000000001</v>
      </c>
      <c r="F16" s="171">
        <v>0</v>
      </c>
      <c r="G16" s="172">
        <v>2258.3609999999999</v>
      </c>
      <c r="H16" s="171">
        <v>210.75</v>
      </c>
      <c r="I16" s="171">
        <v>213.6</v>
      </c>
      <c r="J16" s="185">
        <v>250</v>
      </c>
      <c r="K16" s="174">
        <v>4342.8429999999998</v>
      </c>
      <c r="L16" s="175">
        <v>1410.1320000000001</v>
      </c>
      <c r="M16" s="175">
        <v>2682.7109999999998</v>
      </c>
      <c r="N16" s="175">
        <v>124.97</v>
      </c>
    </row>
    <row r="17" spans="1:15" x14ac:dyDescent="0.25">
      <c r="A17" s="717" t="s">
        <v>287</v>
      </c>
      <c r="B17" s="171">
        <v>20</v>
      </c>
      <c r="C17" s="171">
        <v>104</v>
      </c>
      <c r="D17" s="171">
        <v>32</v>
      </c>
      <c r="E17" s="172">
        <v>922.92399999999998</v>
      </c>
      <c r="F17" s="171">
        <v>0</v>
      </c>
      <c r="G17" s="172">
        <v>2213.9059999999999</v>
      </c>
      <c r="H17" s="171">
        <v>210.75</v>
      </c>
      <c r="I17" s="171">
        <v>213.6</v>
      </c>
      <c r="J17" s="185">
        <v>250</v>
      </c>
      <c r="K17" s="174">
        <v>3967.18</v>
      </c>
      <c r="L17" s="175">
        <v>1078.924</v>
      </c>
      <c r="M17" s="175">
        <v>2638.2559999999999</v>
      </c>
      <c r="N17" s="175">
        <v>124.97</v>
      </c>
    </row>
    <row r="18" spans="1:15" x14ac:dyDescent="0.25">
      <c r="A18" s="717" t="s">
        <v>288</v>
      </c>
      <c r="B18" s="171">
        <v>20</v>
      </c>
      <c r="C18" s="171">
        <v>104</v>
      </c>
      <c r="D18" s="171">
        <v>32</v>
      </c>
      <c r="E18" s="172">
        <v>1254.1320000000001</v>
      </c>
      <c r="F18" s="171">
        <v>0</v>
      </c>
      <c r="G18" s="172">
        <v>2258.3609999999999</v>
      </c>
      <c r="H18" s="171">
        <v>210.75</v>
      </c>
      <c r="I18" s="171">
        <v>213.6</v>
      </c>
      <c r="J18" s="185">
        <v>250</v>
      </c>
      <c r="K18" s="174">
        <v>4342.8429999999998</v>
      </c>
      <c r="L18" s="175">
        <v>1410.1320000000001</v>
      </c>
      <c r="M18" s="175">
        <v>2682.7109999999998</v>
      </c>
      <c r="N18" s="175">
        <v>124.97</v>
      </c>
    </row>
    <row r="19" spans="1:15" x14ac:dyDescent="0.25">
      <c r="A19" s="791" t="s">
        <v>289</v>
      </c>
      <c r="B19" s="177">
        <v>20</v>
      </c>
      <c r="C19" s="177">
        <v>104</v>
      </c>
      <c r="D19" s="177">
        <v>32</v>
      </c>
      <c r="E19" s="178">
        <v>829.31299999999999</v>
      </c>
      <c r="F19" s="177">
        <v>0</v>
      </c>
      <c r="G19" s="178">
        <v>1844.8890000000001</v>
      </c>
      <c r="H19" s="177">
        <v>210.75</v>
      </c>
      <c r="I19" s="177">
        <v>213.6</v>
      </c>
      <c r="J19" s="792">
        <v>325</v>
      </c>
      <c r="K19" s="180">
        <v>3579.5520000000001</v>
      </c>
      <c r="L19" s="182">
        <v>985.31299999999999</v>
      </c>
      <c r="M19" s="182">
        <v>2269.239</v>
      </c>
      <c r="N19" s="182">
        <v>124.97</v>
      </c>
    </row>
    <row r="20" spans="1:15" x14ac:dyDescent="0.25">
      <c r="A20" s="717" t="s">
        <v>290</v>
      </c>
      <c r="B20" s="171">
        <v>20</v>
      </c>
      <c r="C20" s="171">
        <v>104</v>
      </c>
      <c r="D20" s="171">
        <v>32</v>
      </c>
      <c r="E20" s="172">
        <v>1094.4760000000001</v>
      </c>
      <c r="F20" s="171">
        <v>0</v>
      </c>
      <c r="G20" s="172">
        <v>1858.1220000000003</v>
      </c>
      <c r="H20" s="171">
        <v>210.75</v>
      </c>
      <c r="I20" s="171">
        <v>213.6</v>
      </c>
      <c r="J20" s="185">
        <v>325</v>
      </c>
      <c r="K20" s="174">
        <v>3857.9480000000003</v>
      </c>
      <c r="L20" s="175">
        <v>1250.4760000000001</v>
      </c>
      <c r="M20" s="175">
        <v>2282.4720000000002</v>
      </c>
      <c r="N20" s="175">
        <v>124.97</v>
      </c>
    </row>
    <row r="21" spans="1:15" x14ac:dyDescent="0.25">
      <c r="A21" s="717" t="s">
        <v>291</v>
      </c>
      <c r="B21" s="171">
        <v>20</v>
      </c>
      <c r="C21" s="171">
        <v>104</v>
      </c>
      <c r="D21" s="171">
        <v>32</v>
      </c>
      <c r="E21" s="172">
        <v>829.31299999999999</v>
      </c>
      <c r="F21" s="171">
        <v>0</v>
      </c>
      <c r="G21" s="172">
        <v>1844.8890000000001</v>
      </c>
      <c r="H21" s="171">
        <v>210.75</v>
      </c>
      <c r="I21" s="171">
        <v>213.6</v>
      </c>
      <c r="J21" s="185">
        <v>325</v>
      </c>
      <c r="K21" s="174">
        <v>3579.5520000000001</v>
      </c>
      <c r="L21" s="175">
        <v>985.31299999999999</v>
      </c>
      <c r="M21" s="175">
        <v>2269.239</v>
      </c>
      <c r="N21" s="175">
        <v>124.97</v>
      </c>
    </row>
    <row r="22" spans="1:15" x14ac:dyDescent="0.25">
      <c r="A22" s="717" t="s">
        <v>292</v>
      </c>
      <c r="B22" s="171">
        <v>20</v>
      </c>
      <c r="C22" s="171">
        <v>104</v>
      </c>
      <c r="D22" s="171">
        <v>32</v>
      </c>
      <c r="E22" s="172">
        <v>829.31299999999999</v>
      </c>
      <c r="F22" s="171">
        <v>0</v>
      </c>
      <c r="G22" s="172">
        <v>1844.8890000000001</v>
      </c>
      <c r="H22" s="171">
        <v>210.75</v>
      </c>
      <c r="I22" s="171">
        <v>213.6</v>
      </c>
      <c r="J22" s="185">
        <v>325</v>
      </c>
      <c r="K22" s="174">
        <v>3579.5520000000001</v>
      </c>
      <c r="L22" s="175">
        <v>985.31299999999999</v>
      </c>
      <c r="M22" s="175">
        <v>2269.239</v>
      </c>
      <c r="N22" s="175">
        <v>124.97</v>
      </c>
    </row>
    <row r="23" spans="1:15" x14ac:dyDescent="0.25">
      <c r="A23" s="793" t="s">
        <v>293</v>
      </c>
      <c r="B23" s="179">
        <v>0</v>
      </c>
      <c r="C23" s="179">
        <v>0</v>
      </c>
      <c r="D23" s="179">
        <v>0</v>
      </c>
      <c r="E23" s="178">
        <v>0</v>
      </c>
      <c r="F23" s="177">
        <v>0</v>
      </c>
      <c r="G23" s="178">
        <v>1689.866</v>
      </c>
      <c r="H23" s="177">
        <v>210.75</v>
      </c>
      <c r="I23" s="177">
        <v>213.6</v>
      </c>
      <c r="J23" s="794">
        <v>0</v>
      </c>
      <c r="K23" s="180">
        <v>2114.2159999999999</v>
      </c>
      <c r="L23" s="182">
        <v>0</v>
      </c>
      <c r="M23" s="182">
        <v>2114.2159999999999</v>
      </c>
      <c r="N23" s="182">
        <v>124.97</v>
      </c>
    </row>
    <row r="24" spans="1:15" x14ac:dyDescent="0.25">
      <c r="A24" s="791" t="s">
        <v>1063</v>
      </c>
      <c r="B24" s="177">
        <v>20</v>
      </c>
      <c r="C24" s="177">
        <v>104</v>
      </c>
      <c r="D24" s="177">
        <v>32</v>
      </c>
      <c r="E24" s="178">
        <f t="shared" ref="E24:E27" si="0">+L24-D24-C24-B24</f>
        <v>1200.3989999999999</v>
      </c>
      <c r="F24" s="177">
        <v>0</v>
      </c>
      <c r="G24" s="178">
        <f t="shared" ref="G24:G27" si="1">+M24-H24-I24</f>
        <v>1645.6779999999999</v>
      </c>
      <c r="H24" s="177">
        <v>210.75</v>
      </c>
      <c r="I24" s="177">
        <v>213.6</v>
      </c>
      <c r="J24" s="795">
        <f t="shared" ref="J24:J27" si="2">+N24</f>
        <v>234.68100000000001</v>
      </c>
      <c r="K24" s="180">
        <f t="shared" ref="K24:K27" si="3">SUM(B24:J24)</f>
        <v>3661.1079999999997</v>
      </c>
      <c r="L24" s="182">
        <v>1356.3989999999999</v>
      </c>
      <c r="M24" s="182">
        <v>2070.0279999999998</v>
      </c>
      <c r="N24" s="182">
        <v>234.68100000000001</v>
      </c>
      <c r="O24" s="183"/>
    </row>
    <row r="25" spans="1:15" x14ac:dyDescent="0.25">
      <c r="A25" s="717" t="s">
        <v>843</v>
      </c>
      <c r="B25" s="171">
        <v>20</v>
      </c>
      <c r="C25" s="171">
        <v>104</v>
      </c>
      <c r="D25" s="171">
        <v>32</v>
      </c>
      <c r="E25" s="172">
        <f t="shared" si="0"/>
        <v>1191.626</v>
      </c>
      <c r="F25" s="171">
        <v>0</v>
      </c>
      <c r="G25" s="172">
        <f t="shared" si="1"/>
        <v>1677.4790000000003</v>
      </c>
      <c r="H25" s="171">
        <v>210.75</v>
      </c>
      <c r="I25" s="171">
        <v>213.6</v>
      </c>
      <c r="J25" s="796">
        <f t="shared" si="2"/>
        <v>234.68100000000001</v>
      </c>
      <c r="K25" s="174">
        <f t="shared" si="3"/>
        <v>3684.1360000000004</v>
      </c>
      <c r="L25" s="175">
        <v>1347.626</v>
      </c>
      <c r="M25" s="175">
        <v>2101.8290000000002</v>
      </c>
      <c r="N25" s="175">
        <v>234.68100000000001</v>
      </c>
    </row>
    <row r="26" spans="1:15" x14ac:dyDescent="0.25">
      <c r="A26" s="717" t="s">
        <v>846</v>
      </c>
      <c r="B26" s="171">
        <v>20</v>
      </c>
      <c r="C26" s="171">
        <v>104</v>
      </c>
      <c r="D26" s="171">
        <v>32</v>
      </c>
      <c r="E26" s="172">
        <f t="shared" si="0"/>
        <v>1111.498</v>
      </c>
      <c r="F26" s="171">
        <v>0</v>
      </c>
      <c r="G26" s="172">
        <f t="shared" si="1"/>
        <v>1674.4360000000001</v>
      </c>
      <c r="H26" s="171">
        <v>210.75</v>
      </c>
      <c r="I26" s="171">
        <v>213.6</v>
      </c>
      <c r="J26" s="796">
        <f t="shared" si="2"/>
        <v>234.68100000000001</v>
      </c>
      <c r="K26" s="174">
        <f t="shared" si="3"/>
        <v>3600.9650000000001</v>
      </c>
      <c r="L26" s="175">
        <v>1267.498</v>
      </c>
      <c r="M26" s="175">
        <v>2098.7860000000001</v>
      </c>
      <c r="N26" s="175">
        <v>234.68100000000001</v>
      </c>
    </row>
    <row r="27" spans="1:15" x14ac:dyDescent="0.25">
      <c r="A27" s="717" t="s">
        <v>848</v>
      </c>
      <c r="B27" s="171">
        <v>20</v>
      </c>
      <c r="C27" s="171">
        <v>104</v>
      </c>
      <c r="D27" s="171">
        <v>32</v>
      </c>
      <c r="E27" s="172">
        <f t="shared" si="0"/>
        <v>1271.241</v>
      </c>
      <c r="F27" s="171">
        <v>0</v>
      </c>
      <c r="G27" s="172">
        <f t="shared" si="1"/>
        <v>1721.0630000000001</v>
      </c>
      <c r="H27" s="171">
        <v>210.75</v>
      </c>
      <c r="I27" s="171">
        <v>213.6</v>
      </c>
      <c r="J27" s="796">
        <f t="shared" si="2"/>
        <v>234.68100000000001</v>
      </c>
      <c r="K27" s="174">
        <f t="shared" si="3"/>
        <v>3807.335</v>
      </c>
      <c r="L27" s="175">
        <v>1427.241</v>
      </c>
      <c r="M27" s="175">
        <v>2145.413</v>
      </c>
      <c r="N27" s="175">
        <v>234.68100000000001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56713-66B6-4864-9A51-F4832032B17C}">
  <sheetPr codeName="Sheet7">
    <tabColor rgb="FFFFFFFF"/>
  </sheetPr>
  <dimension ref="A1:C721"/>
  <sheetViews>
    <sheetView workbookViewId="0"/>
  </sheetViews>
  <sheetFormatPr defaultRowHeight="15" x14ac:dyDescent="0.25"/>
  <cols>
    <col min="1" max="1" width="8.140625" bestFit="1" customWidth="1"/>
  </cols>
  <sheetData>
    <row r="1" spans="1:3" x14ac:dyDescent="0.25">
      <c r="A1" s="162" t="s">
        <v>205</v>
      </c>
      <c r="B1" s="163" t="s">
        <v>257</v>
      </c>
      <c r="C1" s="163" t="s">
        <v>258</v>
      </c>
    </row>
    <row r="2" spans="1:3" x14ac:dyDescent="0.25">
      <c r="A2" s="92">
        <f>+monthly_drivers_0!$A$2</f>
        <v>44135</v>
      </c>
      <c r="B2" s="94">
        <v>22.8</v>
      </c>
      <c r="C2" s="94">
        <f>+IF($A2&gt;=INDEX(asset_level_drivers!$A$7:$M$7,1,MATCH("Yes",asset_level_drivers!$A$5:$M$5,0)),SUMIFS(asset_level_drivers!$B$12:$XFD$12,asset_level_drivers!$B$4:$XFD$4,"Yes")/12,0)</f>
        <v>512.5</v>
      </c>
    </row>
    <row r="3" spans="1:3" x14ac:dyDescent="0.25">
      <c r="A3" s="98">
        <f t="shared" ref="A3:A66" si="0">+EOMONTH(A2,1)</f>
        <v>44165</v>
      </c>
      <c r="B3" s="102">
        <v>22.8</v>
      </c>
      <c r="C3" s="102">
        <f>+IF($A3&gt;=INDEX(asset_level_drivers!$A$7:$M$7,1,MATCH("Yes",asset_level_drivers!$A$5:$M$5,0)),SUMIFS(asset_level_drivers!$B$12:$XFD$12,asset_level_drivers!$B$4:$XFD$4,"Yes")/12,0)</f>
        <v>512.5</v>
      </c>
    </row>
    <row r="4" spans="1:3" x14ac:dyDescent="0.25">
      <c r="A4" s="106">
        <f t="shared" si="0"/>
        <v>44196</v>
      </c>
      <c r="B4" s="94">
        <v>22.8</v>
      </c>
      <c r="C4" s="94">
        <f>+IF($A4&gt;=INDEX(asset_level_drivers!$A$7:$M$7,1,MATCH("Yes",asset_level_drivers!$A$5:$M$5,0)),SUMIFS(asset_level_drivers!$B$12:$XFD$12,asset_level_drivers!$B$4:$XFD$4,"Yes")/12,0)</f>
        <v>512.5</v>
      </c>
    </row>
    <row r="5" spans="1:3" x14ac:dyDescent="0.25">
      <c r="A5" s="98">
        <f t="shared" si="0"/>
        <v>44227</v>
      </c>
      <c r="B5" s="102">
        <v>22.8</v>
      </c>
      <c r="C5" s="102">
        <f>+IF($A5&gt;=INDEX(asset_level_drivers!$A$7:$M$7,1,MATCH("Yes",asset_level_drivers!$A$5:$M$5,0)),SUMIFS(asset_level_drivers!$B$12:$XFD$12,asset_level_drivers!$B$4:$XFD$4,"Yes")/12,0)</f>
        <v>512.5</v>
      </c>
    </row>
    <row r="6" spans="1:3" x14ac:dyDescent="0.25">
      <c r="A6" s="106">
        <f t="shared" si="0"/>
        <v>44255</v>
      </c>
      <c r="B6" s="94">
        <v>22.8</v>
      </c>
      <c r="C6" s="94">
        <f>+IF($A6&gt;=INDEX(asset_level_drivers!$A$7:$M$7,1,MATCH("Yes",asset_level_drivers!$A$5:$M$5,0)),SUMIFS(asset_level_drivers!$B$12:$XFD$12,asset_level_drivers!$B$4:$XFD$4,"Yes")/12,0)</f>
        <v>512.5</v>
      </c>
    </row>
    <row r="7" spans="1:3" x14ac:dyDescent="0.25">
      <c r="A7" s="98">
        <f t="shared" si="0"/>
        <v>44286</v>
      </c>
      <c r="B7" s="102">
        <v>22.8</v>
      </c>
      <c r="C7" s="102">
        <f>+IF($A7&gt;=INDEX(asset_level_drivers!$A$7:$M$7,1,MATCH("Yes",asset_level_drivers!$A$5:$M$5,0)),SUMIFS(asset_level_drivers!$B$12:$XFD$12,asset_level_drivers!$B$4:$XFD$4,"Yes")/12,0)</f>
        <v>512.5</v>
      </c>
    </row>
    <row r="8" spans="1:3" x14ac:dyDescent="0.25">
      <c r="A8" s="106">
        <f t="shared" si="0"/>
        <v>44316</v>
      </c>
      <c r="B8" s="94">
        <v>22.8</v>
      </c>
      <c r="C8" s="94">
        <f>+IF($A8&gt;=INDEX(asset_level_drivers!$A$7:$M$7,1,MATCH("Yes",asset_level_drivers!$A$5:$M$5,0)),SUMIFS(asset_level_drivers!$B$12:$XFD$12,asset_level_drivers!$B$4:$XFD$4,"Yes")/12,0)</f>
        <v>512.5</v>
      </c>
    </row>
    <row r="9" spans="1:3" x14ac:dyDescent="0.25">
      <c r="A9" s="98">
        <f t="shared" si="0"/>
        <v>44347</v>
      </c>
      <c r="B9" s="102">
        <v>22.8</v>
      </c>
      <c r="C9" s="102">
        <f>+IF($A9&gt;=INDEX(asset_level_drivers!$A$7:$M$7,1,MATCH("Yes",asset_level_drivers!$A$5:$M$5,0)),SUMIFS(asset_level_drivers!$B$12:$XFD$12,asset_level_drivers!$B$4:$XFD$4,"Yes")/12,0)</f>
        <v>512.5</v>
      </c>
    </row>
    <row r="10" spans="1:3" x14ac:dyDescent="0.25">
      <c r="A10" s="106">
        <f t="shared" si="0"/>
        <v>44377</v>
      </c>
      <c r="B10" s="94">
        <v>22.8</v>
      </c>
      <c r="C10" s="94">
        <f>+IF($A10&gt;=INDEX(asset_level_drivers!$A$7:$M$7,1,MATCH("Yes",asset_level_drivers!$A$5:$M$5,0)),SUMIFS(asset_level_drivers!$B$12:$XFD$12,asset_level_drivers!$B$4:$XFD$4,"Yes")/12,0)</f>
        <v>512.5</v>
      </c>
    </row>
    <row r="11" spans="1:3" x14ac:dyDescent="0.25">
      <c r="A11" s="98">
        <f t="shared" si="0"/>
        <v>44408</v>
      </c>
      <c r="B11" s="102">
        <v>22.8</v>
      </c>
      <c r="C11" s="102">
        <f>+IF($A11&gt;=INDEX(asset_level_drivers!$A$7:$M$7,1,MATCH("Yes",asset_level_drivers!$A$5:$M$5,0)),SUMIFS(asset_level_drivers!$B$12:$XFD$12,asset_level_drivers!$B$4:$XFD$4,"Yes")/12,0)</f>
        <v>512.5</v>
      </c>
    </row>
    <row r="12" spans="1:3" x14ac:dyDescent="0.25">
      <c r="A12" s="106">
        <f t="shared" si="0"/>
        <v>44439</v>
      </c>
      <c r="B12" s="94">
        <v>22.8</v>
      </c>
      <c r="C12" s="94">
        <f>+IF($A12&gt;=INDEX(asset_level_drivers!$A$7:$M$7,1,MATCH("Yes",asset_level_drivers!$A$5:$M$5,0)),SUMIFS(asset_level_drivers!$B$12:$XFD$12,asset_level_drivers!$B$4:$XFD$4,"Yes")/12,0)</f>
        <v>512.5</v>
      </c>
    </row>
    <row r="13" spans="1:3" x14ac:dyDescent="0.25">
      <c r="A13" s="98">
        <f t="shared" si="0"/>
        <v>44469</v>
      </c>
      <c r="B13" s="102">
        <v>22.8</v>
      </c>
      <c r="C13" s="102">
        <f>+IF($A13&gt;=INDEX(asset_level_drivers!$A$7:$M$7,1,MATCH("Yes",asset_level_drivers!$A$5:$M$5,0)),SUMIFS(asset_level_drivers!$B$12:$XFD$12,asset_level_drivers!$B$4:$XFD$4,"Yes")/12,0)</f>
        <v>512.5</v>
      </c>
    </row>
    <row r="14" spans="1:3" x14ac:dyDescent="0.25">
      <c r="A14" s="106">
        <f t="shared" si="0"/>
        <v>44500</v>
      </c>
      <c r="B14" s="94">
        <v>22.8</v>
      </c>
      <c r="C14" s="94">
        <f>+IF($A14&gt;=INDEX(asset_level_drivers!$A$7:$M$7,1,MATCH("Yes",asset_level_drivers!$A$5:$M$5,0)),SUMIFS(asset_level_drivers!$B$12:$XFD$12,asset_level_drivers!$B$4:$XFD$4,"Yes")/12,0)</f>
        <v>512.5</v>
      </c>
    </row>
    <row r="15" spans="1:3" x14ac:dyDescent="0.25">
      <c r="A15" s="98">
        <f t="shared" si="0"/>
        <v>44530</v>
      </c>
      <c r="B15" s="102">
        <v>22.8</v>
      </c>
      <c r="C15" s="102">
        <f>+IF($A15&gt;=INDEX(asset_level_drivers!$A$7:$M$7,1,MATCH("Yes",asset_level_drivers!$A$5:$M$5,0)),SUMIFS(asset_level_drivers!$B$12:$XFD$12,asset_level_drivers!$B$4:$XFD$4,"Yes")/12,0)</f>
        <v>512.5</v>
      </c>
    </row>
    <row r="16" spans="1:3" x14ac:dyDescent="0.25">
      <c r="A16" s="106">
        <f t="shared" si="0"/>
        <v>44561</v>
      </c>
      <c r="B16" s="94">
        <v>9.1199999999999992</v>
      </c>
      <c r="C16" s="94">
        <f>+IF($A16&gt;=INDEX(asset_level_drivers!$A$7:$M$7,1,MATCH("Yes",asset_level_drivers!$A$5:$M$5,0)),SUMIFS(asset_level_drivers!$B$12:$XFD$12,asset_level_drivers!$B$4:$XFD$4,"Yes")/12,0)</f>
        <v>512.5</v>
      </c>
    </row>
    <row r="17" spans="1:3" x14ac:dyDescent="0.25">
      <c r="A17" s="98">
        <f t="shared" si="0"/>
        <v>44592</v>
      </c>
      <c r="B17" s="102">
        <v>9.1199999999999992</v>
      </c>
      <c r="C17" s="102">
        <f>+IF($A17&gt;=INDEX(asset_level_drivers!$A$7:$M$7,1,MATCH("Yes",asset_level_drivers!$A$5:$M$5,0)),SUMIFS(asset_level_drivers!$B$12:$XFD$12,asset_level_drivers!$B$4:$XFD$4,"Yes")/12,0)</f>
        <v>512.5</v>
      </c>
    </row>
    <row r="18" spans="1:3" x14ac:dyDescent="0.25">
      <c r="A18" s="106">
        <f t="shared" si="0"/>
        <v>44620</v>
      </c>
      <c r="B18" s="94">
        <v>9.1199999999999992</v>
      </c>
      <c r="C18" s="94">
        <f>+IF($A18&gt;=INDEX(asset_level_drivers!$A$7:$M$7,1,MATCH("Yes",asset_level_drivers!$A$5:$M$5,0)),SUMIFS(asset_level_drivers!$B$12:$XFD$12,asset_level_drivers!$B$4:$XFD$4,"Yes")/12,0)</f>
        <v>512.5</v>
      </c>
    </row>
    <row r="19" spans="1:3" x14ac:dyDescent="0.25">
      <c r="A19" s="98">
        <f t="shared" si="0"/>
        <v>44651</v>
      </c>
      <c r="B19" s="102">
        <v>9.1199999999999992</v>
      </c>
      <c r="C19" s="102">
        <f>+IF($A19&gt;=INDEX(asset_level_drivers!$A$7:$M$7,1,MATCH("Yes",asset_level_drivers!$A$5:$M$5,0)),SUMIFS(asset_level_drivers!$B$12:$XFD$12,asset_level_drivers!$B$4:$XFD$4,"Yes")/12,0)</f>
        <v>512.5</v>
      </c>
    </row>
    <row r="20" spans="1:3" x14ac:dyDescent="0.25">
      <c r="A20" s="106">
        <f t="shared" si="0"/>
        <v>44681</v>
      </c>
      <c r="B20" s="94">
        <v>9.1199999999999992</v>
      </c>
      <c r="C20" s="94">
        <f>+IF($A20&gt;=INDEX(asset_level_drivers!$A$7:$M$7,1,MATCH("Yes",asset_level_drivers!$A$5:$M$5,0)),SUMIFS(asset_level_drivers!$B$12:$XFD$12,asset_level_drivers!$B$4:$XFD$4,"Yes")/12,0)</f>
        <v>512.5</v>
      </c>
    </row>
    <row r="21" spans="1:3" x14ac:dyDescent="0.25">
      <c r="A21" s="98">
        <f t="shared" si="0"/>
        <v>44712</v>
      </c>
      <c r="B21" s="102">
        <v>9.1199999999999992</v>
      </c>
      <c r="C21" s="102">
        <f>+IF($A21&gt;=INDEX(asset_level_drivers!$A$7:$M$7,1,MATCH("Yes",asset_level_drivers!$A$5:$M$5,0)),SUMIFS(asset_level_drivers!$B$12:$XFD$12,asset_level_drivers!$B$4:$XFD$4,"Yes")/12,0)</f>
        <v>512.5</v>
      </c>
    </row>
    <row r="22" spans="1:3" x14ac:dyDescent="0.25">
      <c r="A22" s="106">
        <f t="shared" si="0"/>
        <v>44742</v>
      </c>
      <c r="B22" s="94">
        <v>9.1199999999999992</v>
      </c>
      <c r="C22" s="94">
        <f>+IF($A22&gt;=INDEX(asset_level_drivers!$A$7:$M$7,1,MATCH("Yes",asset_level_drivers!$A$5:$M$5,0)),SUMIFS(asset_level_drivers!$B$12:$XFD$12,asset_level_drivers!$B$4:$XFD$4,"Yes")/12,0)</f>
        <v>512.5</v>
      </c>
    </row>
    <row r="23" spans="1:3" x14ac:dyDescent="0.25">
      <c r="A23" s="98">
        <f t="shared" si="0"/>
        <v>44773</v>
      </c>
      <c r="B23" s="102">
        <v>9.1199999999999992</v>
      </c>
      <c r="C23" s="102">
        <f>+IF($A23&gt;=INDEX(asset_level_drivers!$A$7:$M$7,1,MATCH("Yes",asset_level_drivers!$A$5:$M$5,0)),SUMIFS(asset_level_drivers!$B$12:$XFD$12,asset_level_drivers!$B$4:$XFD$4,"Yes")/12,0)</f>
        <v>512.5</v>
      </c>
    </row>
    <row r="24" spans="1:3" x14ac:dyDescent="0.25">
      <c r="A24" s="106">
        <f t="shared" si="0"/>
        <v>44804</v>
      </c>
      <c r="B24" s="94">
        <v>9.1199999999999992</v>
      </c>
      <c r="C24" s="94">
        <f>+IF($A24&gt;=INDEX(asset_level_drivers!$A$7:$M$7,1,MATCH("Yes",asset_level_drivers!$A$5:$M$5,0)),SUMIFS(asset_level_drivers!$B$12:$XFD$12,asset_level_drivers!$B$4:$XFD$4,"Yes")/12,0)</f>
        <v>512.5</v>
      </c>
    </row>
    <row r="25" spans="1:3" x14ac:dyDescent="0.25">
      <c r="A25" s="98">
        <f t="shared" si="0"/>
        <v>44834</v>
      </c>
      <c r="B25" s="102">
        <v>9.1199999999999992</v>
      </c>
      <c r="C25" s="102">
        <f>+IF($A25&gt;=INDEX(asset_level_drivers!$A$7:$M$7,1,MATCH("Yes",asset_level_drivers!$A$5:$M$5,0)),SUMIFS(asset_level_drivers!$B$12:$XFD$12,asset_level_drivers!$B$4:$XFD$4,"Yes")/12,0)</f>
        <v>512.5</v>
      </c>
    </row>
    <row r="26" spans="1:3" x14ac:dyDescent="0.25">
      <c r="A26" s="106">
        <f t="shared" si="0"/>
        <v>44865</v>
      </c>
      <c r="B26" s="94">
        <v>9.1199999999999992</v>
      </c>
      <c r="C26" s="94">
        <f>+IF($A26&gt;=INDEX(asset_level_drivers!$A$7:$M$7,1,MATCH("Yes",asset_level_drivers!$A$5:$M$5,0)),SUMIFS(asset_level_drivers!$B$12:$XFD$12,asset_level_drivers!$B$4:$XFD$4,"Yes")/12,0)</f>
        <v>512.5</v>
      </c>
    </row>
    <row r="27" spans="1:3" x14ac:dyDescent="0.25">
      <c r="A27" s="98">
        <f t="shared" si="0"/>
        <v>44895</v>
      </c>
      <c r="B27" s="102">
        <v>9.1199999999999992</v>
      </c>
      <c r="C27" s="102">
        <f>+IF($A27&gt;=INDEX(asset_level_drivers!$A$7:$M$7,1,MATCH("Yes",asset_level_drivers!$A$5:$M$5,0)),SUMIFS(asset_level_drivers!$B$12:$XFD$12,asset_level_drivers!$B$4:$XFD$4,"Yes")/12,0)</f>
        <v>512.5</v>
      </c>
    </row>
    <row r="28" spans="1:3" x14ac:dyDescent="0.25">
      <c r="A28" s="106">
        <f t="shared" si="0"/>
        <v>44926</v>
      </c>
      <c r="B28" s="94">
        <v>9.1199999999999992</v>
      </c>
      <c r="C28" s="94">
        <f>+IF($A28&gt;=INDEX(asset_level_drivers!$A$7:$M$7,1,MATCH("Yes",asset_level_drivers!$A$5:$M$5,0)),SUMIFS(asset_level_drivers!$B$12:$XFD$12,asset_level_drivers!$B$4:$XFD$4,"Yes")/12,0)</f>
        <v>512.5</v>
      </c>
    </row>
    <row r="29" spans="1:3" x14ac:dyDescent="0.25">
      <c r="A29" s="98">
        <f t="shared" si="0"/>
        <v>44957</v>
      </c>
      <c r="B29" s="102">
        <v>9.1199999999999992</v>
      </c>
      <c r="C29" s="102">
        <f>+IF($A29&gt;=INDEX(asset_level_drivers!$A$7:$M$7,1,MATCH("Yes",asset_level_drivers!$A$5:$M$5,0)),SUMIFS(asset_level_drivers!$B$12:$XFD$12,asset_level_drivers!$B$4:$XFD$4,"Yes")/12,0)</f>
        <v>512.5</v>
      </c>
    </row>
    <row r="30" spans="1:3" x14ac:dyDescent="0.25">
      <c r="A30" s="106">
        <f t="shared" si="0"/>
        <v>44985</v>
      </c>
      <c r="B30" s="94">
        <v>9.1199999999999992</v>
      </c>
      <c r="C30" s="94">
        <f>+IF($A30&gt;=INDEX(asset_level_drivers!$A$7:$M$7,1,MATCH("Yes",asset_level_drivers!$A$5:$M$5,0)),SUMIFS(asset_level_drivers!$B$12:$XFD$12,asset_level_drivers!$B$4:$XFD$4,"Yes")/12,0)</f>
        <v>512.5</v>
      </c>
    </row>
    <row r="31" spans="1:3" x14ac:dyDescent="0.25">
      <c r="A31" s="98">
        <f t="shared" si="0"/>
        <v>45016</v>
      </c>
      <c r="B31" s="102">
        <v>9.1199999999999992</v>
      </c>
      <c r="C31" s="102">
        <f>+IF($A31&gt;=INDEX(asset_level_drivers!$A$7:$M$7,1,MATCH("Yes",asset_level_drivers!$A$5:$M$5,0)),SUMIFS(asset_level_drivers!$B$12:$XFD$12,asset_level_drivers!$B$4:$XFD$4,"Yes")/12,0)</f>
        <v>512.5</v>
      </c>
    </row>
    <row r="32" spans="1:3" x14ac:dyDescent="0.25">
      <c r="A32" s="106">
        <f t="shared" si="0"/>
        <v>45046</v>
      </c>
      <c r="B32" s="94">
        <v>9.1199999999999992</v>
      </c>
      <c r="C32" s="94">
        <f>+IF($A32&gt;=INDEX(asset_level_drivers!$A$7:$M$7,1,MATCH("Yes",asset_level_drivers!$A$5:$M$5,0)),SUMIFS(asset_level_drivers!$B$12:$XFD$12,asset_level_drivers!$B$4:$XFD$4,"Yes")/12,0)</f>
        <v>512.5</v>
      </c>
    </row>
    <row r="33" spans="1:3" x14ac:dyDescent="0.25">
      <c r="A33" s="98">
        <f t="shared" si="0"/>
        <v>45077</v>
      </c>
      <c r="B33" s="102">
        <v>9.1199999999999992</v>
      </c>
      <c r="C33" s="102">
        <f>+IF($A33&gt;=INDEX(asset_level_drivers!$A$7:$M$7,1,MATCH("Yes",asset_level_drivers!$A$5:$M$5,0)),SUMIFS(asset_level_drivers!$B$12:$XFD$12,asset_level_drivers!$B$4:$XFD$4,"Yes")/12,0)</f>
        <v>512.5</v>
      </c>
    </row>
    <row r="34" spans="1:3" x14ac:dyDescent="0.25">
      <c r="A34" s="106">
        <f t="shared" si="0"/>
        <v>45107</v>
      </c>
      <c r="B34" s="94">
        <v>9.1199999999999992</v>
      </c>
      <c r="C34" s="94">
        <f>+IF($A34&gt;=INDEX(asset_level_drivers!$A$7:$M$7,1,MATCH("Yes",asset_level_drivers!$A$5:$M$5,0)),SUMIFS(asset_level_drivers!$B$12:$XFD$12,asset_level_drivers!$B$4:$XFD$4,"Yes")/12,0)</f>
        <v>512.5</v>
      </c>
    </row>
    <row r="35" spans="1:3" x14ac:dyDescent="0.25">
      <c r="A35" s="98">
        <f t="shared" si="0"/>
        <v>45138</v>
      </c>
      <c r="B35" s="102">
        <v>9.1199999999999992</v>
      </c>
      <c r="C35" s="102">
        <f>+IF($A35&gt;=INDEX(asset_level_drivers!$A$7:$M$7,1,MATCH("Yes",asset_level_drivers!$A$5:$M$5,0)),SUMIFS(asset_level_drivers!$B$12:$XFD$12,asset_level_drivers!$B$4:$XFD$4,"Yes")/12,0)</f>
        <v>512.5</v>
      </c>
    </row>
    <row r="36" spans="1:3" x14ac:dyDescent="0.25">
      <c r="A36" s="106">
        <f t="shared" si="0"/>
        <v>45169</v>
      </c>
      <c r="B36" s="94">
        <v>9.1199999999999992</v>
      </c>
      <c r="C36" s="94">
        <f>+IF($A36&gt;=INDEX(asset_level_drivers!$A$7:$M$7,1,MATCH("Yes",asset_level_drivers!$A$5:$M$5,0)),SUMIFS(asset_level_drivers!$B$12:$XFD$12,asset_level_drivers!$B$4:$XFD$4,"Yes")/12,0)</f>
        <v>512.5</v>
      </c>
    </row>
    <row r="37" spans="1:3" x14ac:dyDescent="0.25">
      <c r="A37" s="98">
        <f t="shared" si="0"/>
        <v>45199</v>
      </c>
      <c r="B37" s="102">
        <v>9.1199999999999992</v>
      </c>
      <c r="C37" s="102">
        <f>+IF($A37&gt;=INDEX(asset_level_drivers!$A$7:$M$7,1,MATCH("Yes",asset_level_drivers!$A$5:$M$5,0)),SUMIFS(asset_level_drivers!$B$12:$XFD$12,asset_level_drivers!$B$4:$XFD$4,"Yes")/12,0)</f>
        <v>512.5</v>
      </c>
    </row>
    <row r="38" spans="1:3" x14ac:dyDescent="0.25">
      <c r="A38" s="106">
        <f t="shared" si="0"/>
        <v>45230</v>
      </c>
      <c r="B38" s="94">
        <v>0</v>
      </c>
      <c r="C38" s="94">
        <f>+IF($A38&gt;=INDEX(asset_level_drivers!$A$7:$M$7,1,MATCH("Yes",asset_level_drivers!$A$5:$M$5,0)),SUMIFS(asset_level_drivers!$B$12:$XFD$12,asset_level_drivers!$B$4:$XFD$4,"Yes")/12,0)</f>
        <v>512.5</v>
      </c>
    </row>
    <row r="39" spans="1:3" x14ac:dyDescent="0.25">
      <c r="A39" s="98">
        <f t="shared" si="0"/>
        <v>45260</v>
      </c>
      <c r="B39" s="102">
        <v>0</v>
      </c>
      <c r="C39" s="102">
        <f>+IF($A39&gt;=INDEX(asset_level_drivers!$A$7:$M$7,1,MATCH("Yes",asset_level_drivers!$A$5:$M$5,0)),SUMIFS(asset_level_drivers!$B$12:$XFD$12,asset_level_drivers!$B$4:$XFD$4,"Yes")/12,0)</f>
        <v>512.5</v>
      </c>
    </row>
    <row r="40" spans="1:3" x14ac:dyDescent="0.25">
      <c r="A40" s="106">
        <f t="shared" si="0"/>
        <v>45291</v>
      </c>
      <c r="B40" s="94">
        <v>0</v>
      </c>
      <c r="C40" s="94">
        <f>+IF($A40&gt;=INDEX(asset_level_drivers!$A$7:$M$7,1,MATCH("Yes",asset_level_drivers!$A$5:$M$5,0)),SUMIFS(asset_level_drivers!$B$12:$XFD$12,asset_level_drivers!$B$4:$XFD$4,"Yes")/12,0)</f>
        <v>512.5</v>
      </c>
    </row>
    <row r="41" spans="1:3" x14ac:dyDescent="0.25">
      <c r="A41" s="98">
        <f t="shared" si="0"/>
        <v>45322</v>
      </c>
      <c r="B41" s="102">
        <v>0</v>
      </c>
      <c r="C41" s="102">
        <f>+IF($A41&gt;=INDEX(asset_level_drivers!$A$7:$M$7,1,MATCH("Yes",asset_level_drivers!$A$5:$M$5,0)),SUMIFS(asset_level_drivers!$B$12:$XFD$12,asset_level_drivers!$B$4:$XFD$4,"Yes")/12,0)</f>
        <v>512.5</v>
      </c>
    </row>
    <row r="42" spans="1:3" x14ac:dyDescent="0.25">
      <c r="A42" s="106">
        <f t="shared" si="0"/>
        <v>45351</v>
      </c>
      <c r="B42" s="94">
        <v>0</v>
      </c>
      <c r="C42" s="94">
        <f>+IF($A42&gt;=INDEX(asset_level_drivers!$A$7:$M$7,1,MATCH("Yes",asset_level_drivers!$A$5:$M$5,0)),SUMIFS(asset_level_drivers!$B$12:$XFD$12,asset_level_drivers!$B$4:$XFD$4,"Yes")/12,0)</f>
        <v>512.5</v>
      </c>
    </row>
    <row r="43" spans="1:3" x14ac:dyDescent="0.25">
      <c r="A43" s="98">
        <f t="shared" si="0"/>
        <v>45382</v>
      </c>
      <c r="B43" s="102">
        <v>0</v>
      </c>
      <c r="C43" s="102">
        <f>+IF($A43&gt;=INDEX(asset_level_drivers!$A$7:$M$7,1,MATCH("Yes",asset_level_drivers!$A$5:$M$5,0)),SUMIFS(asset_level_drivers!$B$12:$XFD$12,asset_level_drivers!$B$4:$XFD$4,"Yes")/12,0)</f>
        <v>512.5</v>
      </c>
    </row>
    <row r="44" spans="1:3" x14ac:dyDescent="0.25">
      <c r="A44" s="106">
        <f t="shared" si="0"/>
        <v>45412</v>
      </c>
      <c r="B44" s="94">
        <v>0</v>
      </c>
      <c r="C44" s="94">
        <f>+IF($A44&gt;=INDEX(asset_level_drivers!$A$7:$M$7,1,MATCH("Yes",asset_level_drivers!$A$5:$M$5,0)),SUMIFS(asset_level_drivers!$B$12:$XFD$12,asset_level_drivers!$B$4:$XFD$4,"Yes")/12,0)</f>
        <v>512.5</v>
      </c>
    </row>
    <row r="45" spans="1:3" x14ac:dyDescent="0.25">
      <c r="A45" s="98">
        <f t="shared" si="0"/>
        <v>45443</v>
      </c>
      <c r="B45" s="102">
        <v>0</v>
      </c>
      <c r="C45" s="102">
        <f>+IF($A45&gt;=INDEX(asset_level_drivers!$A$7:$M$7,1,MATCH("Yes",asset_level_drivers!$A$5:$M$5,0)),SUMIFS(asset_level_drivers!$B$12:$XFD$12,asset_level_drivers!$B$4:$XFD$4,"Yes")/12,0)</f>
        <v>512.5</v>
      </c>
    </row>
    <row r="46" spans="1:3" x14ac:dyDescent="0.25">
      <c r="A46" s="106">
        <f t="shared" si="0"/>
        <v>45473</v>
      </c>
      <c r="B46" s="94">
        <v>0</v>
      </c>
      <c r="C46" s="94">
        <f>+IF($A46&gt;=INDEX(asset_level_drivers!$A$7:$M$7,1,MATCH("Yes",asset_level_drivers!$A$5:$M$5,0)),SUMIFS(asset_level_drivers!$B$12:$XFD$12,asset_level_drivers!$B$4:$XFD$4,"Yes")/12,0)</f>
        <v>512.5</v>
      </c>
    </row>
    <row r="47" spans="1:3" x14ac:dyDescent="0.25">
      <c r="A47" s="98">
        <f t="shared" si="0"/>
        <v>45504</v>
      </c>
      <c r="B47" s="102">
        <v>0</v>
      </c>
      <c r="C47" s="102">
        <f>+IF($A47&gt;=INDEX(asset_level_drivers!$A$7:$M$7,1,MATCH("Yes",asset_level_drivers!$A$5:$M$5,0)),SUMIFS(asset_level_drivers!$B$12:$XFD$12,asset_level_drivers!$B$4:$XFD$4,"Yes")/12,0)</f>
        <v>512.5</v>
      </c>
    </row>
    <row r="48" spans="1:3" x14ac:dyDescent="0.25">
      <c r="A48" s="106">
        <f t="shared" si="0"/>
        <v>45535</v>
      </c>
      <c r="B48" s="94">
        <v>0</v>
      </c>
      <c r="C48" s="94">
        <f>+IF($A48&gt;=INDEX(asset_level_drivers!$A$7:$M$7,1,MATCH("Yes",asset_level_drivers!$A$5:$M$5,0)),SUMIFS(asset_level_drivers!$B$12:$XFD$12,asset_level_drivers!$B$4:$XFD$4,"Yes")/12,0)</f>
        <v>512.5</v>
      </c>
    </row>
    <row r="49" spans="1:3" x14ac:dyDescent="0.25">
      <c r="A49" s="98">
        <f t="shared" si="0"/>
        <v>45565</v>
      </c>
      <c r="B49" s="102">
        <v>0</v>
      </c>
      <c r="C49" s="102">
        <f>+IF($A49&gt;=INDEX(asset_level_drivers!$A$7:$M$7,1,MATCH("Yes",asset_level_drivers!$A$5:$M$5,0)),SUMIFS(asset_level_drivers!$B$12:$XFD$12,asset_level_drivers!$B$4:$XFD$4,"Yes")/12,0)</f>
        <v>512.5</v>
      </c>
    </row>
    <row r="50" spans="1:3" x14ac:dyDescent="0.25">
      <c r="A50" s="106">
        <f t="shared" si="0"/>
        <v>45596</v>
      </c>
      <c r="B50" s="94">
        <v>0</v>
      </c>
      <c r="C50" s="94">
        <f>+IF($A50&gt;=INDEX(asset_level_drivers!$A$7:$M$7,1,MATCH("Yes",asset_level_drivers!$A$5:$M$5,0)),SUMIFS(asset_level_drivers!$B$12:$XFD$12,asset_level_drivers!$B$4:$XFD$4,"Yes")/12,0)</f>
        <v>512.5</v>
      </c>
    </row>
    <row r="51" spans="1:3" x14ac:dyDescent="0.25">
      <c r="A51" s="98">
        <f t="shared" si="0"/>
        <v>45626</v>
      </c>
      <c r="B51" s="102">
        <v>0</v>
      </c>
      <c r="C51" s="102">
        <f>+IF($A51&gt;=INDEX(asset_level_drivers!$A$7:$M$7,1,MATCH("Yes",asset_level_drivers!$A$5:$M$5,0)),SUMIFS(asset_level_drivers!$B$12:$XFD$12,asset_level_drivers!$B$4:$XFD$4,"Yes")/12,0)</f>
        <v>512.5</v>
      </c>
    </row>
    <row r="52" spans="1:3" x14ac:dyDescent="0.25">
      <c r="A52" s="106">
        <f t="shared" si="0"/>
        <v>45657</v>
      </c>
      <c r="B52" s="94">
        <v>0</v>
      </c>
      <c r="C52" s="94">
        <f>+IF($A52&gt;=INDEX(asset_level_drivers!$A$7:$M$7,1,MATCH("Yes",asset_level_drivers!$A$5:$M$5,0)),SUMIFS(asset_level_drivers!$B$12:$XFD$12,asset_level_drivers!$B$4:$XFD$4,"Yes")/12,0)</f>
        <v>512.5</v>
      </c>
    </row>
    <row r="53" spans="1:3" x14ac:dyDescent="0.25">
      <c r="A53" s="98">
        <f t="shared" si="0"/>
        <v>45688</v>
      </c>
      <c r="B53" s="102">
        <v>0</v>
      </c>
      <c r="C53" s="102">
        <f>+IF($A53&gt;=INDEX(asset_level_drivers!$A$7:$M$7,1,MATCH("Yes",asset_level_drivers!$A$5:$M$5,0)),SUMIFS(asset_level_drivers!$B$12:$XFD$12,asset_level_drivers!$B$4:$XFD$4,"Yes")/12,0)</f>
        <v>512.5</v>
      </c>
    </row>
    <row r="54" spans="1:3" x14ac:dyDescent="0.25">
      <c r="A54" s="106">
        <f t="shared" si="0"/>
        <v>45716</v>
      </c>
      <c r="B54" s="94">
        <v>0</v>
      </c>
      <c r="C54" s="94">
        <f>+IF($A54&gt;=INDEX(asset_level_drivers!$A$7:$M$7,1,MATCH("Yes",asset_level_drivers!$A$5:$M$5,0)),SUMIFS(asset_level_drivers!$B$12:$XFD$12,asset_level_drivers!$B$4:$XFD$4,"Yes")/12,0)</f>
        <v>512.5</v>
      </c>
    </row>
    <row r="55" spans="1:3" x14ac:dyDescent="0.25">
      <c r="A55" s="98">
        <f t="shared" si="0"/>
        <v>45747</v>
      </c>
      <c r="B55" s="102">
        <v>0</v>
      </c>
      <c r="C55" s="102">
        <f>+IF($A55&gt;=INDEX(asset_level_drivers!$A$7:$M$7,1,MATCH("Yes",asset_level_drivers!$A$5:$M$5,0)),SUMIFS(asset_level_drivers!$B$12:$XFD$12,asset_level_drivers!$B$4:$XFD$4,"Yes")/12,0)</f>
        <v>512.5</v>
      </c>
    </row>
    <row r="56" spans="1:3" x14ac:dyDescent="0.25">
      <c r="A56" s="106">
        <f t="shared" si="0"/>
        <v>45777</v>
      </c>
      <c r="B56" s="94">
        <v>0</v>
      </c>
      <c r="C56" s="94">
        <f>+IF($A56&gt;=INDEX(asset_level_drivers!$A$7:$M$7,1,MATCH("Yes",asset_level_drivers!$A$5:$M$5,0)),SUMIFS(asset_level_drivers!$B$12:$XFD$12,asset_level_drivers!$B$4:$XFD$4,"Yes")/12,0)</f>
        <v>512.5</v>
      </c>
    </row>
    <row r="57" spans="1:3" x14ac:dyDescent="0.25">
      <c r="A57" s="98">
        <f t="shared" si="0"/>
        <v>45808</v>
      </c>
      <c r="B57" s="102">
        <v>0</v>
      </c>
      <c r="C57" s="102">
        <f>+IF($A57&gt;=INDEX(asset_level_drivers!$A$7:$M$7,1,MATCH("Yes",asset_level_drivers!$A$5:$M$5,0)),SUMIFS(asset_level_drivers!$B$12:$XFD$12,asset_level_drivers!$B$4:$XFD$4,"Yes")/12,0)</f>
        <v>512.5</v>
      </c>
    </row>
    <row r="58" spans="1:3" x14ac:dyDescent="0.25">
      <c r="A58" s="106">
        <f t="shared" si="0"/>
        <v>45838</v>
      </c>
      <c r="B58" s="94">
        <v>0</v>
      </c>
      <c r="C58" s="94">
        <f>+IF($A58&gt;=INDEX(asset_level_drivers!$A$7:$M$7,1,MATCH("Yes",asset_level_drivers!$A$5:$M$5,0)),SUMIFS(asset_level_drivers!$B$12:$XFD$12,asset_level_drivers!$B$4:$XFD$4,"Yes")/12,0)</f>
        <v>512.5</v>
      </c>
    </row>
    <row r="59" spans="1:3" x14ac:dyDescent="0.25">
      <c r="A59" s="98">
        <f t="shared" si="0"/>
        <v>45869</v>
      </c>
      <c r="B59" s="102">
        <v>0</v>
      </c>
      <c r="C59" s="102">
        <f>+IF($A59&gt;=INDEX(asset_level_drivers!$A$7:$M$7,1,MATCH("Yes",asset_level_drivers!$A$5:$M$5,0)),SUMIFS(asset_level_drivers!$B$12:$XFD$12,asset_level_drivers!$B$4:$XFD$4,"Yes")/12,0)</f>
        <v>512.5</v>
      </c>
    </row>
    <row r="60" spans="1:3" x14ac:dyDescent="0.25">
      <c r="A60" s="106">
        <f t="shared" si="0"/>
        <v>45900</v>
      </c>
      <c r="B60" s="94">
        <v>0</v>
      </c>
      <c r="C60" s="94">
        <f>+IF($A60&gt;=INDEX(asset_level_drivers!$A$7:$M$7,1,MATCH("Yes",asset_level_drivers!$A$5:$M$5,0)),SUMIFS(asset_level_drivers!$B$12:$XFD$12,asset_level_drivers!$B$4:$XFD$4,"Yes")/12,0)</f>
        <v>512.5</v>
      </c>
    </row>
    <row r="61" spans="1:3" x14ac:dyDescent="0.25">
      <c r="A61" s="98">
        <f t="shared" si="0"/>
        <v>45930</v>
      </c>
      <c r="B61" s="102">
        <v>0</v>
      </c>
      <c r="C61" s="102">
        <f>+IF($A61&gt;=INDEX(asset_level_drivers!$A$7:$M$7,1,MATCH("Yes",asset_level_drivers!$A$5:$M$5,0)),SUMIFS(asset_level_drivers!$B$12:$XFD$12,asset_level_drivers!$B$4:$XFD$4,"Yes")/12,0)</f>
        <v>512.5</v>
      </c>
    </row>
    <row r="62" spans="1:3" x14ac:dyDescent="0.25">
      <c r="A62" s="106">
        <f t="shared" si="0"/>
        <v>45961</v>
      </c>
      <c r="B62" s="94">
        <v>0</v>
      </c>
      <c r="C62" s="94">
        <f>+IF($A62&gt;=INDEX(asset_level_drivers!$A$7:$M$7,1,MATCH("Yes",asset_level_drivers!$A$5:$M$5,0)),SUMIFS(asset_level_drivers!$B$12:$XFD$12,asset_level_drivers!$B$4:$XFD$4,"Yes")/12,0)</f>
        <v>512.5</v>
      </c>
    </row>
    <row r="63" spans="1:3" x14ac:dyDescent="0.25">
      <c r="A63" s="98">
        <f t="shared" si="0"/>
        <v>45991</v>
      </c>
      <c r="B63" s="102">
        <v>0</v>
      </c>
      <c r="C63" s="102">
        <f>+IF($A63&gt;=INDEX(asset_level_drivers!$A$7:$M$7,1,MATCH("Yes",asset_level_drivers!$A$5:$M$5,0)),SUMIFS(asset_level_drivers!$B$12:$XFD$12,asset_level_drivers!$B$4:$XFD$4,"Yes")/12,0)</f>
        <v>512.5</v>
      </c>
    </row>
    <row r="64" spans="1:3" x14ac:dyDescent="0.25">
      <c r="A64" s="106">
        <f t="shared" si="0"/>
        <v>46022</v>
      </c>
      <c r="B64" s="94">
        <v>0</v>
      </c>
      <c r="C64" s="94">
        <f>+IF($A64&gt;=INDEX(asset_level_drivers!$A$7:$M$7,1,MATCH("Yes",asset_level_drivers!$A$5:$M$5,0)),SUMIFS(asset_level_drivers!$B$12:$XFD$12,asset_level_drivers!$B$4:$XFD$4,"Yes")/12,0)</f>
        <v>512.5</v>
      </c>
    </row>
    <row r="65" spans="1:3" x14ac:dyDescent="0.25">
      <c r="A65" s="98">
        <f t="shared" si="0"/>
        <v>46053</v>
      </c>
      <c r="B65" s="102">
        <v>0</v>
      </c>
      <c r="C65" s="102">
        <f>+IF($A65&gt;=INDEX(asset_level_drivers!$A$7:$M$7,1,MATCH("Yes",asset_level_drivers!$A$5:$M$5,0)),SUMIFS(asset_level_drivers!$B$12:$XFD$12,asset_level_drivers!$B$4:$XFD$4,"Yes")/12,0)</f>
        <v>512.5</v>
      </c>
    </row>
    <row r="66" spans="1:3" x14ac:dyDescent="0.25">
      <c r="A66" s="106">
        <f t="shared" si="0"/>
        <v>46081</v>
      </c>
      <c r="B66" s="94">
        <v>0</v>
      </c>
      <c r="C66" s="94">
        <f>+IF($A66&gt;=INDEX(asset_level_drivers!$A$7:$M$7,1,MATCH("Yes",asset_level_drivers!$A$5:$M$5,0)),SUMIFS(asset_level_drivers!$B$12:$XFD$12,asset_level_drivers!$B$4:$XFD$4,"Yes")/12,0)</f>
        <v>512.5</v>
      </c>
    </row>
    <row r="67" spans="1:3" x14ac:dyDescent="0.25">
      <c r="A67" s="98">
        <f t="shared" ref="A67:A130" si="1">+EOMONTH(A66,1)</f>
        <v>46112</v>
      </c>
      <c r="B67" s="102">
        <v>0</v>
      </c>
      <c r="C67" s="102">
        <f>+IF($A67&gt;=INDEX(asset_level_drivers!$A$7:$M$7,1,MATCH("Yes",asset_level_drivers!$A$5:$M$5,0)),SUMIFS(asset_level_drivers!$B$12:$XFD$12,asset_level_drivers!$B$4:$XFD$4,"Yes")/12,0)</f>
        <v>512.5</v>
      </c>
    </row>
    <row r="68" spans="1:3" x14ac:dyDescent="0.25">
      <c r="A68" s="106">
        <f t="shared" si="1"/>
        <v>46142</v>
      </c>
      <c r="B68" s="94">
        <v>0</v>
      </c>
      <c r="C68" s="94">
        <f>+IF($A68&gt;=INDEX(asset_level_drivers!$A$7:$M$7,1,MATCH("Yes",asset_level_drivers!$A$5:$M$5,0)),SUMIFS(asset_level_drivers!$B$12:$XFD$12,asset_level_drivers!$B$4:$XFD$4,"Yes")/12,0)</f>
        <v>512.5</v>
      </c>
    </row>
    <row r="69" spans="1:3" x14ac:dyDescent="0.25">
      <c r="A69" s="98">
        <f t="shared" si="1"/>
        <v>46173</v>
      </c>
      <c r="B69" s="102">
        <v>0</v>
      </c>
      <c r="C69" s="102">
        <f>+IF($A69&gt;=INDEX(asset_level_drivers!$A$7:$M$7,1,MATCH("Yes",asset_level_drivers!$A$5:$M$5,0)),SUMIFS(asset_level_drivers!$B$12:$XFD$12,asset_level_drivers!$B$4:$XFD$4,"Yes")/12,0)</f>
        <v>512.5</v>
      </c>
    </row>
    <row r="70" spans="1:3" x14ac:dyDescent="0.25">
      <c r="A70" s="106">
        <f t="shared" si="1"/>
        <v>46203</v>
      </c>
      <c r="B70" s="94">
        <v>0</v>
      </c>
      <c r="C70" s="94">
        <f>+IF($A70&gt;=INDEX(asset_level_drivers!$A$7:$M$7,1,MATCH("Yes",asset_level_drivers!$A$5:$M$5,0)),SUMIFS(asset_level_drivers!$B$12:$XFD$12,asset_level_drivers!$B$4:$XFD$4,"Yes")/12,0)</f>
        <v>512.5</v>
      </c>
    </row>
    <row r="71" spans="1:3" x14ac:dyDescent="0.25">
      <c r="A71" s="98">
        <f t="shared" si="1"/>
        <v>46234</v>
      </c>
      <c r="B71" s="102">
        <v>0</v>
      </c>
      <c r="C71" s="102">
        <f>+IF($A71&gt;=INDEX(asset_level_drivers!$A$7:$M$7,1,MATCH("Yes",asset_level_drivers!$A$5:$M$5,0)),SUMIFS(asset_level_drivers!$B$12:$XFD$12,asset_level_drivers!$B$4:$XFD$4,"Yes")/12,0)</f>
        <v>512.5</v>
      </c>
    </row>
    <row r="72" spans="1:3" x14ac:dyDescent="0.25">
      <c r="A72" s="106">
        <f t="shared" si="1"/>
        <v>46265</v>
      </c>
      <c r="B72" s="94">
        <v>0</v>
      </c>
      <c r="C72" s="94">
        <f>+IF($A72&gt;=INDEX(asset_level_drivers!$A$7:$M$7,1,MATCH("Yes",asset_level_drivers!$A$5:$M$5,0)),SUMIFS(asset_level_drivers!$B$12:$XFD$12,asset_level_drivers!$B$4:$XFD$4,"Yes")/12,0)</f>
        <v>512.5</v>
      </c>
    </row>
    <row r="73" spans="1:3" x14ac:dyDescent="0.25">
      <c r="A73" s="98">
        <f t="shared" si="1"/>
        <v>46295</v>
      </c>
      <c r="B73" s="102">
        <v>0</v>
      </c>
      <c r="C73" s="102">
        <f>+IF($A73&gt;=INDEX(asset_level_drivers!$A$7:$M$7,1,MATCH("Yes",asset_level_drivers!$A$5:$M$5,0)),SUMIFS(asset_level_drivers!$B$12:$XFD$12,asset_level_drivers!$B$4:$XFD$4,"Yes")/12,0)</f>
        <v>512.5</v>
      </c>
    </row>
    <row r="74" spans="1:3" x14ac:dyDescent="0.25">
      <c r="A74" s="106">
        <f t="shared" si="1"/>
        <v>46326</v>
      </c>
      <c r="B74" s="94">
        <v>0</v>
      </c>
      <c r="C74" s="94">
        <f>+IF($A74&gt;=INDEX(asset_level_drivers!$A$7:$M$7,1,MATCH("Yes",asset_level_drivers!$A$5:$M$5,0)),SUMIFS(asset_level_drivers!$B$12:$XFD$12,asset_level_drivers!$B$4:$XFD$4,"Yes")/12,0)</f>
        <v>512.5</v>
      </c>
    </row>
    <row r="75" spans="1:3" x14ac:dyDescent="0.25">
      <c r="A75" s="98">
        <f t="shared" si="1"/>
        <v>46356</v>
      </c>
      <c r="B75" s="102">
        <v>0</v>
      </c>
      <c r="C75" s="102">
        <f>+IF($A75&gt;=INDEX(asset_level_drivers!$A$7:$M$7,1,MATCH("Yes",asset_level_drivers!$A$5:$M$5,0)),SUMIFS(asset_level_drivers!$B$12:$XFD$12,asset_level_drivers!$B$4:$XFD$4,"Yes")/12,0)</f>
        <v>512.5</v>
      </c>
    </row>
    <row r="76" spans="1:3" x14ac:dyDescent="0.25">
      <c r="A76" s="106">
        <f t="shared" si="1"/>
        <v>46387</v>
      </c>
      <c r="B76" s="94">
        <v>0</v>
      </c>
      <c r="C76" s="94">
        <f>+IF($A76&gt;=INDEX(asset_level_drivers!$A$7:$M$7,1,MATCH("Yes",asset_level_drivers!$A$5:$M$5,0)),SUMIFS(asset_level_drivers!$B$12:$XFD$12,asset_level_drivers!$B$4:$XFD$4,"Yes")/12,0)</f>
        <v>512.5</v>
      </c>
    </row>
    <row r="77" spans="1:3" x14ac:dyDescent="0.25">
      <c r="A77" s="98">
        <f t="shared" si="1"/>
        <v>46418</v>
      </c>
      <c r="B77" s="102">
        <v>0</v>
      </c>
      <c r="C77" s="102">
        <f>+IF($A77&gt;=INDEX(asset_level_drivers!$A$7:$M$7,1,MATCH("Yes",asset_level_drivers!$A$5:$M$5,0)),SUMIFS(asset_level_drivers!$B$12:$XFD$12,asset_level_drivers!$B$4:$XFD$4,"Yes")/12,0)</f>
        <v>512.5</v>
      </c>
    </row>
    <row r="78" spans="1:3" x14ac:dyDescent="0.25">
      <c r="A78" s="106">
        <f t="shared" si="1"/>
        <v>46446</v>
      </c>
      <c r="B78" s="94">
        <v>0</v>
      </c>
      <c r="C78" s="94">
        <f>+IF($A78&gt;=INDEX(asset_level_drivers!$A$7:$M$7,1,MATCH("Yes",asset_level_drivers!$A$5:$M$5,0)),SUMIFS(asset_level_drivers!$B$12:$XFD$12,asset_level_drivers!$B$4:$XFD$4,"Yes")/12,0)</f>
        <v>512.5</v>
      </c>
    </row>
    <row r="79" spans="1:3" x14ac:dyDescent="0.25">
      <c r="A79" s="98">
        <f t="shared" si="1"/>
        <v>46477</v>
      </c>
      <c r="B79" s="102">
        <v>0</v>
      </c>
      <c r="C79" s="102">
        <f>+IF($A79&gt;=INDEX(asset_level_drivers!$A$7:$M$7,1,MATCH("Yes",asset_level_drivers!$A$5:$M$5,0)),SUMIFS(asset_level_drivers!$B$12:$XFD$12,asset_level_drivers!$B$4:$XFD$4,"Yes")/12,0)</f>
        <v>512.5</v>
      </c>
    </row>
    <row r="80" spans="1:3" x14ac:dyDescent="0.25">
      <c r="A80" s="106">
        <f t="shared" si="1"/>
        <v>46507</v>
      </c>
      <c r="B80" s="94">
        <v>0</v>
      </c>
      <c r="C80" s="94">
        <f>+IF($A80&gt;=INDEX(asset_level_drivers!$A$7:$M$7,1,MATCH("Yes",asset_level_drivers!$A$5:$M$5,0)),SUMIFS(asset_level_drivers!$B$12:$XFD$12,asset_level_drivers!$B$4:$XFD$4,"Yes")/12,0)</f>
        <v>512.5</v>
      </c>
    </row>
    <row r="81" spans="1:3" x14ac:dyDescent="0.25">
      <c r="A81" s="98">
        <f t="shared" si="1"/>
        <v>46538</v>
      </c>
      <c r="B81" s="102">
        <v>0</v>
      </c>
      <c r="C81" s="102">
        <f>+IF($A81&gt;=INDEX(asset_level_drivers!$A$7:$M$7,1,MATCH("Yes",asset_level_drivers!$A$5:$M$5,0)),SUMIFS(asset_level_drivers!$B$12:$XFD$12,asset_level_drivers!$B$4:$XFD$4,"Yes")/12,0)</f>
        <v>512.5</v>
      </c>
    </row>
    <row r="82" spans="1:3" x14ac:dyDescent="0.25">
      <c r="A82" s="106">
        <f t="shared" si="1"/>
        <v>46568</v>
      </c>
      <c r="B82" s="94">
        <v>0</v>
      </c>
      <c r="C82" s="94">
        <f>+IF($A82&gt;=INDEX(asset_level_drivers!$A$7:$M$7,1,MATCH("Yes",asset_level_drivers!$A$5:$M$5,0)),SUMIFS(asset_level_drivers!$B$12:$XFD$12,asset_level_drivers!$B$4:$XFD$4,"Yes")/12,0)</f>
        <v>512.5</v>
      </c>
    </row>
    <row r="83" spans="1:3" x14ac:dyDescent="0.25">
      <c r="A83" s="98">
        <f t="shared" si="1"/>
        <v>46599</v>
      </c>
      <c r="B83" s="102">
        <v>0</v>
      </c>
      <c r="C83" s="102">
        <f>+IF($A83&gt;=INDEX(asset_level_drivers!$A$7:$M$7,1,MATCH("Yes",asset_level_drivers!$A$5:$M$5,0)),SUMIFS(asset_level_drivers!$B$12:$XFD$12,asset_level_drivers!$B$4:$XFD$4,"Yes")/12,0)</f>
        <v>512.5</v>
      </c>
    </row>
    <row r="84" spans="1:3" x14ac:dyDescent="0.25">
      <c r="A84" s="106">
        <f t="shared" si="1"/>
        <v>46630</v>
      </c>
      <c r="B84" s="94">
        <v>0</v>
      </c>
      <c r="C84" s="94">
        <f>+IF($A84&gt;=INDEX(asset_level_drivers!$A$7:$M$7,1,MATCH("Yes",asset_level_drivers!$A$5:$M$5,0)),SUMIFS(asset_level_drivers!$B$12:$XFD$12,asset_level_drivers!$B$4:$XFD$4,"Yes")/12,0)</f>
        <v>512.5</v>
      </c>
    </row>
    <row r="85" spans="1:3" x14ac:dyDescent="0.25">
      <c r="A85" s="98">
        <f t="shared" si="1"/>
        <v>46660</v>
      </c>
      <c r="B85" s="102">
        <v>0</v>
      </c>
      <c r="C85" s="102">
        <f>+IF($A85&gt;=INDEX(asset_level_drivers!$A$7:$M$7,1,MATCH("Yes",asset_level_drivers!$A$5:$M$5,0)),SUMIFS(asset_level_drivers!$B$12:$XFD$12,asset_level_drivers!$B$4:$XFD$4,"Yes")/12,0)</f>
        <v>512.5</v>
      </c>
    </row>
    <row r="86" spans="1:3" x14ac:dyDescent="0.25">
      <c r="A86" s="106">
        <f t="shared" si="1"/>
        <v>46691</v>
      </c>
      <c r="B86" s="94">
        <v>0</v>
      </c>
      <c r="C86" s="94">
        <f>+IF($A86&gt;=INDEX(asset_level_drivers!$A$7:$M$7,1,MATCH("Yes",asset_level_drivers!$A$5:$M$5,0)),SUMIFS(asset_level_drivers!$B$12:$XFD$12,asset_level_drivers!$B$4:$XFD$4,"Yes")/12,0)</f>
        <v>512.5</v>
      </c>
    </row>
    <row r="87" spans="1:3" x14ac:dyDescent="0.25">
      <c r="A87" s="98">
        <f t="shared" si="1"/>
        <v>46721</v>
      </c>
      <c r="B87" s="102">
        <v>0</v>
      </c>
      <c r="C87" s="102">
        <f>+IF($A87&gt;=INDEX(asset_level_drivers!$A$7:$M$7,1,MATCH("Yes",asset_level_drivers!$A$5:$M$5,0)),SUMIFS(asset_level_drivers!$B$12:$XFD$12,asset_level_drivers!$B$4:$XFD$4,"Yes")/12,0)</f>
        <v>512.5</v>
      </c>
    </row>
    <row r="88" spans="1:3" x14ac:dyDescent="0.25">
      <c r="A88" s="106">
        <f t="shared" si="1"/>
        <v>46752</v>
      </c>
      <c r="B88" s="94">
        <v>0</v>
      </c>
      <c r="C88" s="94">
        <f>+IF($A88&gt;=INDEX(asset_level_drivers!$A$7:$M$7,1,MATCH("Yes",asset_level_drivers!$A$5:$M$5,0)),SUMIFS(asset_level_drivers!$B$12:$XFD$12,asset_level_drivers!$B$4:$XFD$4,"Yes")/12,0)</f>
        <v>512.5</v>
      </c>
    </row>
    <row r="89" spans="1:3" x14ac:dyDescent="0.25">
      <c r="A89" s="98">
        <f t="shared" si="1"/>
        <v>46783</v>
      </c>
      <c r="B89" s="102">
        <v>0</v>
      </c>
      <c r="C89" s="102">
        <f>+IF($A89&gt;=INDEX(asset_level_drivers!$A$7:$M$7,1,MATCH("Yes",asset_level_drivers!$A$5:$M$5,0)),SUMIFS(asset_level_drivers!$B$12:$XFD$12,asset_level_drivers!$B$4:$XFD$4,"Yes")/12,0)</f>
        <v>512.5</v>
      </c>
    </row>
    <row r="90" spans="1:3" x14ac:dyDescent="0.25">
      <c r="A90" s="106">
        <f t="shared" si="1"/>
        <v>46812</v>
      </c>
      <c r="B90" s="94">
        <v>0</v>
      </c>
      <c r="C90" s="94">
        <f>+IF($A90&gt;=INDEX(asset_level_drivers!$A$7:$M$7,1,MATCH("Yes",asset_level_drivers!$A$5:$M$5,0)),SUMIFS(asset_level_drivers!$B$12:$XFD$12,asset_level_drivers!$B$4:$XFD$4,"Yes")/12,0)</f>
        <v>512.5</v>
      </c>
    </row>
    <row r="91" spans="1:3" x14ac:dyDescent="0.25">
      <c r="A91" s="98">
        <f t="shared" si="1"/>
        <v>46843</v>
      </c>
      <c r="B91" s="102">
        <v>0</v>
      </c>
      <c r="C91" s="102">
        <f>+IF($A91&gt;=INDEX(asset_level_drivers!$A$7:$M$7,1,MATCH("Yes",asset_level_drivers!$A$5:$M$5,0)),SUMIFS(asset_level_drivers!$B$12:$XFD$12,asset_level_drivers!$B$4:$XFD$4,"Yes")/12,0)</f>
        <v>512.5</v>
      </c>
    </row>
    <row r="92" spans="1:3" x14ac:dyDescent="0.25">
      <c r="A92" s="106">
        <f t="shared" si="1"/>
        <v>46873</v>
      </c>
      <c r="B92" s="94">
        <v>0</v>
      </c>
      <c r="C92" s="94">
        <f>+IF($A92&gt;=INDEX(asset_level_drivers!$A$7:$M$7,1,MATCH("Yes",asset_level_drivers!$A$5:$M$5,0)),SUMIFS(asset_level_drivers!$B$12:$XFD$12,asset_level_drivers!$B$4:$XFD$4,"Yes")/12,0)</f>
        <v>512.5</v>
      </c>
    </row>
    <row r="93" spans="1:3" x14ac:dyDescent="0.25">
      <c r="A93" s="98">
        <f t="shared" si="1"/>
        <v>46904</v>
      </c>
      <c r="B93" s="102">
        <v>0</v>
      </c>
      <c r="C93" s="102">
        <f>+IF($A93&gt;=INDEX(asset_level_drivers!$A$7:$M$7,1,MATCH("Yes",asset_level_drivers!$A$5:$M$5,0)),SUMIFS(asset_level_drivers!$B$12:$XFD$12,asset_level_drivers!$B$4:$XFD$4,"Yes")/12,0)</f>
        <v>512.5</v>
      </c>
    </row>
    <row r="94" spans="1:3" x14ac:dyDescent="0.25">
      <c r="A94" s="106">
        <f t="shared" si="1"/>
        <v>46934</v>
      </c>
      <c r="B94" s="94">
        <v>0</v>
      </c>
      <c r="C94" s="94">
        <f>+IF($A94&gt;=INDEX(asset_level_drivers!$A$7:$M$7,1,MATCH("Yes",asset_level_drivers!$A$5:$M$5,0)),SUMIFS(asset_level_drivers!$B$12:$XFD$12,asset_level_drivers!$B$4:$XFD$4,"Yes")/12,0)</f>
        <v>512.5</v>
      </c>
    </row>
    <row r="95" spans="1:3" x14ac:dyDescent="0.25">
      <c r="A95" s="98">
        <f t="shared" si="1"/>
        <v>46965</v>
      </c>
      <c r="B95" s="102">
        <v>0</v>
      </c>
      <c r="C95" s="102">
        <f>+IF($A95&gt;=INDEX(asset_level_drivers!$A$7:$M$7,1,MATCH("Yes",asset_level_drivers!$A$5:$M$5,0)),SUMIFS(asset_level_drivers!$B$12:$XFD$12,asset_level_drivers!$B$4:$XFD$4,"Yes")/12,0)</f>
        <v>512.5</v>
      </c>
    </row>
    <row r="96" spans="1:3" x14ac:dyDescent="0.25">
      <c r="A96" s="106">
        <f t="shared" si="1"/>
        <v>46996</v>
      </c>
      <c r="B96" s="94">
        <v>0</v>
      </c>
      <c r="C96" s="94">
        <f>+IF($A96&gt;=INDEX(asset_level_drivers!$A$7:$M$7,1,MATCH("Yes",asset_level_drivers!$A$5:$M$5,0)),SUMIFS(asset_level_drivers!$B$12:$XFD$12,asset_level_drivers!$B$4:$XFD$4,"Yes")/12,0)</f>
        <v>512.5</v>
      </c>
    </row>
    <row r="97" spans="1:3" x14ac:dyDescent="0.25">
      <c r="A97" s="98">
        <f t="shared" si="1"/>
        <v>47026</v>
      </c>
      <c r="B97" s="102">
        <v>0</v>
      </c>
      <c r="C97" s="102">
        <f>+IF($A97&gt;=INDEX(asset_level_drivers!$A$7:$M$7,1,MATCH("Yes",asset_level_drivers!$A$5:$M$5,0)),SUMIFS(asset_level_drivers!$B$12:$XFD$12,asset_level_drivers!$B$4:$XFD$4,"Yes")/12,0)</f>
        <v>512.5</v>
      </c>
    </row>
    <row r="98" spans="1:3" x14ac:dyDescent="0.25">
      <c r="A98" s="106">
        <f t="shared" si="1"/>
        <v>47057</v>
      </c>
      <c r="B98" s="94">
        <v>0</v>
      </c>
      <c r="C98" s="94">
        <f>+IF($A98&gt;=INDEX(asset_level_drivers!$A$7:$M$7,1,MATCH("Yes",asset_level_drivers!$A$5:$M$5,0)),SUMIFS(asset_level_drivers!$B$12:$XFD$12,asset_level_drivers!$B$4:$XFD$4,"Yes")/12,0)</f>
        <v>512.5</v>
      </c>
    </row>
    <row r="99" spans="1:3" x14ac:dyDescent="0.25">
      <c r="A99" s="98">
        <f t="shared" si="1"/>
        <v>47087</v>
      </c>
      <c r="B99" s="102">
        <v>0</v>
      </c>
      <c r="C99" s="102">
        <f>+IF($A99&gt;=INDEX(asset_level_drivers!$A$7:$M$7,1,MATCH("Yes",asset_level_drivers!$A$5:$M$5,0)),SUMIFS(asset_level_drivers!$B$12:$XFD$12,asset_level_drivers!$B$4:$XFD$4,"Yes")/12,0)</f>
        <v>512.5</v>
      </c>
    </row>
    <row r="100" spans="1:3" x14ac:dyDescent="0.25">
      <c r="A100" s="106">
        <f t="shared" si="1"/>
        <v>47118</v>
      </c>
      <c r="B100" s="94">
        <v>0</v>
      </c>
      <c r="C100" s="94">
        <f>+IF($A100&gt;=INDEX(asset_level_drivers!$A$7:$M$7,1,MATCH("Yes",asset_level_drivers!$A$5:$M$5,0)),SUMIFS(asset_level_drivers!$B$12:$XFD$12,asset_level_drivers!$B$4:$XFD$4,"Yes")/12,0)</f>
        <v>512.5</v>
      </c>
    </row>
    <row r="101" spans="1:3" x14ac:dyDescent="0.25">
      <c r="A101" s="98">
        <f t="shared" si="1"/>
        <v>47149</v>
      </c>
      <c r="B101" s="102">
        <v>0</v>
      </c>
      <c r="C101" s="102">
        <f>+IF($A101&gt;=INDEX(asset_level_drivers!$A$7:$M$7,1,MATCH("Yes",asset_level_drivers!$A$5:$M$5,0)),SUMIFS(asset_level_drivers!$B$12:$XFD$12,asset_level_drivers!$B$4:$XFD$4,"Yes")/12,0)</f>
        <v>512.5</v>
      </c>
    </row>
    <row r="102" spans="1:3" x14ac:dyDescent="0.25">
      <c r="A102" s="106">
        <f t="shared" si="1"/>
        <v>47177</v>
      </c>
      <c r="B102" s="94">
        <v>0</v>
      </c>
      <c r="C102" s="94">
        <f>+IF($A102&gt;=INDEX(asset_level_drivers!$A$7:$M$7,1,MATCH("Yes",asset_level_drivers!$A$5:$M$5,0)),SUMIFS(asset_level_drivers!$B$12:$XFD$12,asset_level_drivers!$B$4:$XFD$4,"Yes")/12,0)</f>
        <v>512.5</v>
      </c>
    </row>
    <row r="103" spans="1:3" x14ac:dyDescent="0.25">
      <c r="A103" s="98">
        <f t="shared" si="1"/>
        <v>47208</v>
      </c>
      <c r="B103" s="102">
        <v>0</v>
      </c>
      <c r="C103" s="102">
        <f>+IF($A103&gt;=INDEX(asset_level_drivers!$A$7:$M$7,1,MATCH("Yes",asset_level_drivers!$A$5:$M$5,0)),SUMIFS(asset_level_drivers!$B$12:$XFD$12,asset_level_drivers!$B$4:$XFD$4,"Yes")/12,0)</f>
        <v>512.5</v>
      </c>
    </row>
    <row r="104" spans="1:3" x14ac:dyDescent="0.25">
      <c r="A104" s="106">
        <f t="shared" si="1"/>
        <v>47238</v>
      </c>
      <c r="B104" s="94">
        <v>0</v>
      </c>
      <c r="C104" s="94">
        <f>+IF($A104&gt;=INDEX(asset_level_drivers!$A$7:$M$7,1,MATCH("Yes",asset_level_drivers!$A$5:$M$5,0)),SUMIFS(asset_level_drivers!$B$12:$XFD$12,asset_level_drivers!$B$4:$XFD$4,"Yes")/12,0)</f>
        <v>512.5</v>
      </c>
    </row>
    <row r="105" spans="1:3" x14ac:dyDescent="0.25">
      <c r="A105" s="98">
        <f t="shared" si="1"/>
        <v>47269</v>
      </c>
      <c r="B105" s="102">
        <v>0</v>
      </c>
      <c r="C105" s="102">
        <f>+IF($A105&gt;=INDEX(asset_level_drivers!$A$7:$M$7,1,MATCH("Yes",asset_level_drivers!$A$5:$M$5,0)),SUMIFS(asset_level_drivers!$B$12:$XFD$12,asset_level_drivers!$B$4:$XFD$4,"Yes")/12,0)</f>
        <v>512.5</v>
      </c>
    </row>
    <row r="106" spans="1:3" x14ac:dyDescent="0.25">
      <c r="A106" s="106">
        <f t="shared" si="1"/>
        <v>47299</v>
      </c>
      <c r="B106" s="94">
        <v>0</v>
      </c>
      <c r="C106" s="94">
        <f>+IF($A106&gt;=INDEX(asset_level_drivers!$A$7:$M$7,1,MATCH("Yes",asset_level_drivers!$A$5:$M$5,0)),SUMIFS(asset_level_drivers!$B$12:$XFD$12,asset_level_drivers!$B$4:$XFD$4,"Yes")/12,0)</f>
        <v>512.5</v>
      </c>
    </row>
    <row r="107" spans="1:3" x14ac:dyDescent="0.25">
      <c r="A107" s="98">
        <f t="shared" si="1"/>
        <v>47330</v>
      </c>
      <c r="B107" s="102">
        <v>0</v>
      </c>
      <c r="C107" s="102">
        <f>+IF($A107&gt;=INDEX(asset_level_drivers!$A$7:$M$7,1,MATCH("Yes",asset_level_drivers!$A$5:$M$5,0)),SUMIFS(asset_level_drivers!$B$12:$XFD$12,asset_level_drivers!$B$4:$XFD$4,"Yes")/12,0)</f>
        <v>512.5</v>
      </c>
    </row>
    <row r="108" spans="1:3" x14ac:dyDescent="0.25">
      <c r="A108" s="106">
        <f t="shared" si="1"/>
        <v>47361</v>
      </c>
      <c r="B108" s="94">
        <v>0</v>
      </c>
      <c r="C108" s="94">
        <f>+IF($A108&gt;=INDEX(asset_level_drivers!$A$7:$M$7,1,MATCH("Yes",asset_level_drivers!$A$5:$M$5,0)),SUMIFS(asset_level_drivers!$B$12:$XFD$12,asset_level_drivers!$B$4:$XFD$4,"Yes")/12,0)</f>
        <v>512.5</v>
      </c>
    </row>
    <row r="109" spans="1:3" x14ac:dyDescent="0.25">
      <c r="A109" s="98">
        <f t="shared" si="1"/>
        <v>47391</v>
      </c>
      <c r="B109" s="102">
        <v>0</v>
      </c>
      <c r="C109" s="102">
        <f>+IF($A109&gt;=INDEX(asset_level_drivers!$A$7:$M$7,1,MATCH("Yes",asset_level_drivers!$A$5:$M$5,0)),SUMIFS(asset_level_drivers!$B$12:$XFD$12,asset_level_drivers!$B$4:$XFD$4,"Yes")/12,0)</f>
        <v>512.5</v>
      </c>
    </row>
    <row r="110" spans="1:3" x14ac:dyDescent="0.25">
      <c r="A110" s="106">
        <f t="shared" si="1"/>
        <v>47422</v>
      </c>
      <c r="B110" s="94">
        <v>0</v>
      </c>
      <c r="C110" s="94">
        <f>+IF($A110&gt;=INDEX(asset_level_drivers!$A$7:$M$7,1,MATCH("Yes",asset_level_drivers!$A$5:$M$5,0)),SUMIFS(asset_level_drivers!$B$12:$XFD$12,asset_level_drivers!$B$4:$XFD$4,"Yes")/12,0)</f>
        <v>512.5</v>
      </c>
    </row>
    <row r="111" spans="1:3" x14ac:dyDescent="0.25">
      <c r="A111" s="98">
        <f t="shared" si="1"/>
        <v>47452</v>
      </c>
      <c r="B111" s="102">
        <v>0</v>
      </c>
      <c r="C111" s="102">
        <f>+IF($A111&gt;=INDEX(asset_level_drivers!$A$7:$M$7,1,MATCH("Yes",asset_level_drivers!$A$5:$M$5,0)),SUMIFS(asset_level_drivers!$B$12:$XFD$12,asset_level_drivers!$B$4:$XFD$4,"Yes")/12,0)</f>
        <v>512.5</v>
      </c>
    </row>
    <row r="112" spans="1:3" x14ac:dyDescent="0.25">
      <c r="A112" s="106">
        <f t="shared" si="1"/>
        <v>47483</v>
      </c>
      <c r="B112" s="94">
        <v>0</v>
      </c>
      <c r="C112" s="94">
        <f>+IF($A112&gt;=INDEX(asset_level_drivers!$A$7:$M$7,1,MATCH("Yes",asset_level_drivers!$A$5:$M$5,0)),SUMIFS(asset_level_drivers!$B$12:$XFD$12,asset_level_drivers!$B$4:$XFD$4,"Yes")/12,0)</f>
        <v>512.5</v>
      </c>
    </row>
    <row r="113" spans="1:3" x14ac:dyDescent="0.25">
      <c r="A113" s="98">
        <f t="shared" si="1"/>
        <v>47514</v>
      </c>
      <c r="B113" s="102">
        <v>0</v>
      </c>
      <c r="C113" s="102">
        <f>+IF($A113&gt;=INDEX(asset_level_drivers!$A$7:$M$7,1,MATCH("Yes",asset_level_drivers!$A$5:$M$5,0)),SUMIFS(asset_level_drivers!$B$12:$XFD$12,asset_level_drivers!$B$4:$XFD$4,"Yes")/12,0)</f>
        <v>512.5</v>
      </c>
    </row>
    <row r="114" spans="1:3" x14ac:dyDescent="0.25">
      <c r="A114" s="106">
        <f t="shared" si="1"/>
        <v>47542</v>
      </c>
      <c r="B114" s="94">
        <v>0</v>
      </c>
      <c r="C114" s="94">
        <f>+IF($A114&gt;=INDEX(asset_level_drivers!$A$7:$M$7,1,MATCH("Yes",asset_level_drivers!$A$5:$M$5,0)),SUMIFS(asset_level_drivers!$B$12:$XFD$12,asset_level_drivers!$B$4:$XFD$4,"Yes")/12,0)</f>
        <v>512.5</v>
      </c>
    </row>
    <row r="115" spans="1:3" x14ac:dyDescent="0.25">
      <c r="A115" s="98">
        <f t="shared" si="1"/>
        <v>47573</v>
      </c>
      <c r="B115" s="102">
        <v>0</v>
      </c>
      <c r="C115" s="102">
        <f>+IF($A115&gt;=INDEX(asset_level_drivers!$A$7:$M$7,1,MATCH("Yes",asset_level_drivers!$A$5:$M$5,0)),SUMIFS(asset_level_drivers!$B$12:$XFD$12,asset_level_drivers!$B$4:$XFD$4,"Yes")/12,0)</f>
        <v>512.5</v>
      </c>
    </row>
    <row r="116" spans="1:3" x14ac:dyDescent="0.25">
      <c r="A116" s="106">
        <f t="shared" si="1"/>
        <v>47603</v>
      </c>
      <c r="B116" s="94">
        <v>0</v>
      </c>
      <c r="C116" s="94">
        <f>+IF($A116&gt;=INDEX(asset_level_drivers!$A$7:$M$7,1,MATCH("Yes",asset_level_drivers!$A$5:$M$5,0)),SUMIFS(asset_level_drivers!$B$12:$XFD$12,asset_level_drivers!$B$4:$XFD$4,"Yes")/12,0)</f>
        <v>512.5</v>
      </c>
    </row>
    <row r="117" spans="1:3" x14ac:dyDescent="0.25">
      <c r="A117" s="98">
        <f t="shared" si="1"/>
        <v>47634</v>
      </c>
      <c r="B117" s="102">
        <v>0</v>
      </c>
      <c r="C117" s="102">
        <f>+IF($A117&gt;=INDEX(asset_level_drivers!$A$7:$M$7,1,MATCH("Yes",asset_level_drivers!$A$5:$M$5,0)),SUMIFS(asset_level_drivers!$B$12:$XFD$12,asset_level_drivers!$B$4:$XFD$4,"Yes")/12,0)</f>
        <v>512.5</v>
      </c>
    </row>
    <row r="118" spans="1:3" x14ac:dyDescent="0.25">
      <c r="A118" s="106">
        <f t="shared" si="1"/>
        <v>47664</v>
      </c>
      <c r="B118" s="94">
        <v>0</v>
      </c>
      <c r="C118" s="94">
        <f>+IF($A118&gt;=INDEX(asset_level_drivers!$A$7:$M$7,1,MATCH("Yes",asset_level_drivers!$A$5:$M$5,0)),SUMIFS(asset_level_drivers!$B$12:$XFD$12,asset_level_drivers!$B$4:$XFD$4,"Yes")/12,0)</f>
        <v>512.5</v>
      </c>
    </row>
    <row r="119" spans="1:3" x14ac:dyDescent="0.25">
      <c r="A119" s="98">
        <f t="shared" si="1"/>
        <v>47695</v>
      </c>
      <c r="B119" s="102">
        <v>0</v>
      </c>
      <c r="C119" s="102">
        <f>+IF($A119&gt;=INDEX(asset_level_drivers!$A$7:$M$7,1,MATCH("Yes",asset_level_drivers!$A$5:$M$5,0)),SUMIFS(asset_level_drivers!$B$12:$XFD$12,asset_level_drivers!$B$4:$XFD$4,"Yes")/12,0)</f>
        <v>512.5</v>
      </c>
    </row>
    <row r="120" spans="1:3" x14ac:dyDescent="0.25">
      <c r="A120" s="106">
        <f t="shared" si="1"/>
        <v>47726</v>
      </c>
      <c r="B120" s="94">
        <v>0</v>
      </c>
      <c r="C120" s="94">
        <f>+IF($A120&gt;=INDEX(asset_level_drivers!$A$7:$M$7,1,MATCH("Yes",asset_level_drivers!$A$5:$M$5,0)),SUMIFS(asset_level_drivers!$B$12:$XFD$12,asset_level_drivers!$B$4:$XFD$4,"Yes")/12,0)</f>
        <v>512.5</v>
      </c>
    </row>
    <row r="121" spans="1:3" x14ac:dyDescent="0.25">
      <c r="A121" s="98">
        <f t="shared" si="1"/>
        <v>47756</v>
      </c>
      <c r="B121" s="102">
        <v>0</v>
      </c>
      <c r="C121" s="102">
        <f>+IF($A121&gt;=INDEX(asset_level_drivers!$A$7:$M$7,1,MATCH("Yes",asset_level_drivers!$A$5:$M$5,0)),SUMIFS(asset_level_drivers!$B$12:$XFD$12,asset_level_drivers!$B$4:$XFD$4,"Yes")/12,0)</f>
        <v>512.5</v>
      </c>
    </row>
    <row r="122" spans="1:3" x14ac:dyDescent="0.25">
      <c r="A122" s="106">
        <f t="shared" si="1"/>
        <v>47787</v>
      </c>
      <c r="B122" s="94">
        <v>0</v>
      </c>
      <c r="C122" s="94">
        <f>+IF($A122&gt;=INDEX(asset_level_drivers!$A$7:$M$7,1,MATCH("Yes",asset_level_drivers!$A$5:$M$5,0)),SUMIFS(asset_level_drivers!$B$12:$XFD$12,asset_level_drivers!$B$4:$XFD$4,"Yes")/12,0)</f>
        <v>512.5</v>
      </c>
    </row>
    <row r="123" spans="1:3" x14ac:dyDescent="0.25">
      <c r="A123" s="98">
        <f t="shared" si="1"/>
        <v>47817</v>
      </c>
      <c r="B123" s="102">
        <v>0</v>
      </c>
      <c r="C123" s="102">
        <f>+IF($A123&gt;=INDEX(asset_level_drivers!$A$7:$M$7,1,MATCH("Yes",asset_level_drivers!$A$5:$M$5,0)),SUMIFS(asset_level_drivers!$B$12:$XFD$12,asset_level_drivers!$B$4:$XFD$4,"Yes")/12,0)</f>
        <v>512.5</v>
      </c>
    </row>
    <row r="124" spans="1:3" x14ac:dyDescent="0.25">
      <c r="A124" s="106">
        <f t="shared" si="1"/>
        <v>47848</v>
      </c>
      <c r="B124" s="94">
        <v>0</v>
      </c>
      <c r="C124" s="94">
        <f>+IF($A124&gt;=INDEX(asset_level_drivers!$A$7:$M$7,1,MATCH("Yes",asset_level_drivers!$A$5:$M$5,0)),SUMIFS(asset_level_drivers!$B$12:$XFD$12,asset_level_drivers!$B$4:$XFD$4,"Yes")/12,0)</f>
        <v>512.5</v>
      </c>
    </row>
    <row r="125" spans="1:3" x14ac:dyDescent="0.25">
      <c r="A125" s="98">
        <f t="shared" si="1"/>
        <v>47879</v>
      </c>
      <c r="B125" s="102">
        <v>0</v>
      </c>
      <c r="C125" s="102">
        <f>+IF($A125&gt;=INDEX(asset_level_drivers!$A$7:$M$7,1,MATCH("Yes",asset_level_drivers!$A$5:$M$5,0)),SUMIFS(asset_level_drivers!$B$12:$XFD$12,asset_level_drivers!$B$4:$XFD$4,"Yes")/12,0)</f>
        <v>512.5</v>
      </c>
    </row>
    <row r="126" spans="1:3" x14ac:dyDescent="0.25">
      <c r="A126" s="106">
        <f t="shared" si="1"/>
        <v>47907</v>
      </c>
      <c r="B126" s="94">
        <v>0</v>
      </c>
      <c r="C126" s="94">
        <f>+IF($A126&gt;=INDEX(asset_level_drivers!$A$7:$M$7,1,MATCH("Yes",asset_level_drivers!$A$5:$M$5,0)),SUMIFS(asset_level_drivers!$B$12:$XFD$12,asset_level_drivers!$B$4:$XFD$4,"Yes")/12,0)</f>
        <v>512.5</v>
      </c>
    </row>
    <row r="127" spans="1:3" x14ac:dyDescent="0.25">
      <c r="A127" s="98">
        <f t="shared" si="1"/>
        <v>47938</v>
      </c>
      <c r="B127" s="102">
        <v>0</v>
      </c>
      <c r="C127" s="102">
        <f>+IF($A127&gt;=INDEX(asset_level_drivers!$A$7:$M$7,1,MATCH("Yes",asset_level_drivers!$A$5:$M$5,0)),SUMIFS(asset_level_drivers!$B$12:$XFD$12,asset_level_drivers!$B$4:$XFD$4,"Yes")/12,0)</f>
        <v>512.5</v>
      </c>
    </row>
    <row r="128" spans="1:3" x14ac:dyDescent="0.25">
      <c r="A128" s="106">
        <f t="shared" si="1"/>
        <v>47968</v>
      </c>
      <c r="B128" s="94">
        <v>0</v>
      </c>
      <c r="C128" s="94">
        <f>+IF($A128&gt;=INDEX(asset_level_drivers!$A$7:$M$7,1,MATCH("Yes",asset_level_drivers!$A$5:$M$5,0)),SUMIFS(asset_level_drivers!$B$12:$XFD$12,asset_level_drivers!$B$4:$XFD$4,"Yes")/12,0)</f>
        <v>512.5</v>
      </c>
    </row>
    <row r="129" spans="1:3" x14ac:dyDescent="0.25">
      <c r="A129" s="98">
        <f t="shared" si="1"/>
        <v>47999</v>
      </c>
      <c r="B129" s="102">
        <v>0</v>
      </c>
      <c r="C129" s="102">
        <f>+IF($A129&gt;=INDEX(asset_level_drivers!$A$7:$M$7,1,MATCH("Yes",asset_level_drivers!$A$5:$M$5,0)),SUMIFS(asset_level_drivers!$B$12:$XFD$12,asset_level_drivers!$B$4:$XFD$4,"Yes")/12,0)</f>
        <v>512.5</v>
      </c>
    </row>
    <row r="130" spans="1:3" x14ac:dyDescent="0.25">
      <c r="A130" s="106">
        <f t="shared" si="1"/>
        <v>48029</v>
      </c>
      <c r="B130" s="94">
        <v>0</v>
      </c>
      <c r="C130" s="94">
        <f>+IF($A130&gt;=INDEX(asset_level_drivers!$A$7:$M$7,1,MATCH("Yes",asset_level_drivers!$A$5:$M$5,0)),SUMIFS(asset_level_drivers!$B$12:$XFD$12,asset_level_drivers!$B$4:$XFD$4,"Yes")/12,0)</f>
        <v>512.5</v>
      </c>
    </row>
    <row r="131" spans="1:3" x14ac:dyDescent="0.25">
      <c r="A131" s="98">
        <f t="shared" ref="A131:A194" si="2">+EOMONTH(A130,1)</f>
        <v>48060</v>
      </c>
      <c r="B131" s="102">
        <v>0</v>
      </c>
      <c r="C131" s="102">
        <f>+IF($A131&gt;=INDEX(asset_level_drivers!$A$7:$M$7,1,MATCH("Yes",asset_level_drivers!$A$5:$M$5,0)),SUMIFS(asset_level_drivers!$B$12:$XFD$12,asset_level_drivers!$B$4:$XFD$4,"Yes")/12,0)</f>
        <v>512.5</v>
      </c>
    </row>
    <row r="132" spans="1:3" x14ac:dyDescent="0.25">
      <c r="A132" s="106">
        <f t="shared" si="2"/>
        <v>48091</v>
      </c>
      <c r="B132" s="94">
        <v>0</v>
      </c>
      <c r="C132" s="94">
        <f>+IF($A132&gt;=INDEX(asset_level_drivers!$A$7:$M$7,1,MATCH("Yes",asset_level_drivers!$A$5:$M$5,0)),SUMIFS(asset_level_drivers!$B$12:$XFD$12,asset_level_drivers!$B$4:$XFD$4,"Yes")/12,0)</f>
        <v>512.5</v>
      </c>
    </row>
    <row r="133" spans="1:3" x14ac:dyDescent="0.25">
      <c r="A133" s="98">
        <f t="shared" si="2"/>
        <v>48121</v>
      </c>
      <c r="B133" s="102">
        <v>0</v>
      </c>
      <c r="C133" s="102">
        <f>+IF($A133&gt;=INDEX(asset_level_drivers!$A$7:$M$7,1,MATCH("Yes",asset_level_drivers!$A$5:$M$5,0)),SUMIFS(asset_level_drivers!$B$12:$XFD$12,asset_level_drivers!$B$4:$XFD$4,"Yes")/12,0)</f>
        <v>512.5</v>
      </c>
    </row>
    <row r="134" spans="1:3" x14ac:dyDescent="0.25">
      <c r="A134" s="106">
        <f t="shared" si="2"/>
        <v>48152</v>
      </c>
      <c r="B134" s="94">
        <v>0</v>
      </c>
      <c r="C134" s="94">
        <f>+IF($A134&gt;=INDEX(asset_level_drivers!$A$7:$M$7,1,MATCH("Yes",asset_level_drivers!$A$5:$M$5,0)),SUMIFS(asset_level_drivers!$B$12:$XFD$12,asset_level_drivers!$B$4:$XFD$4,"Yes")/12,0)</f>
        <v>512.5</v>
      </c>
    </row>
    <row r="135" spans="1:3" x14ac:dyDescent="0.25">
      <c r="A135" s="98">
        <f t="shared" si="2"/>
        <v>48182</v>
      </c>
      <c r="B135" s="102">
        <v>0</v>
      </c>
      <c r="C135" s="102">
        <f>+IF($A135&gt;=INDEX(asset_level_drivers!$A$7:$M$7,1,MATCH("Yes",asset_level_drivers!$A$5:$M$5,0)),SUMIFS(asset_level_drivers!$B$12:$XFD$12,asset_level_drivers!$B$4:$XFD$4,"Yes")/12,0)</f>
        <v>512.5</v>
      </c>
    </row>
    <row r="136" spans="1:3" x14ac:dyDescent="0.25">
      <c r="A136" s="106">
        <f t="shared" si="2"/>
        <v>48213</v>
      </c>
      <c r="B136" s="94">
        <v>0</v>
      </c>
      <c r="C136" s="94">
        <f>+IF($A136&gt;=INDEX(asset_level_drivers!$A$7:$M$7,1,MATCH("Yes",asset_level_drivers!$A$5:$M$5,0)),SUMIFS(asset_level_drivers!$B$12:$XFD$12,asset_level_drivers!$B$4:$XFD$4,"Yes")/12,0)</f>
        <v>512.5</v>
      </c>
    </row>
    <row r="137" spans="1:3" x14ac:dyDescent="0.25">
      <c r="A137" s="98">
        <f t="shared" si="2"/>
        <v>48244</v>
      </c>
      <c r="B137" s="102">
        <v>0</v>
      </c>
      <c r="C137" s="102">
        <f>+IF($A137&gt;=INDEX(asset_level_drivers!$A$7:$M$7,1,MATCH("Yes",asset_level_drivers!$A$5:$M$5,0)),SUMIFS(asset_level_drivers!$B$12:$XFD$12,asset_level_drivers!$B$4:$XFD$4,"Yes")/12,0)</f>
        <v>512.5</v>
      </c>
    </row>
    <row r="138" spans="1:3" x14ac:dyDescent="0.25">
      <c r="A138" s="106">
        <f t="shared" si="2"/>
        <v>48273</v>
      </c>
      <c r="B138" s="94">
        <v>0</v>
      </c>
      <c r="C138" s="94">
        <f>+IF($A138&gt;=INDEX(asset_level_drivers!$A$7:$M$7,1,MATCH("Yes",asset_level_drivers!$A$5:$M$5,0)),SUMIFS(asset_level_drivers!$B$12:$XFD$12,asset_level_drivers!$B$4:$XFD$4,"Yes")/12,0)</f>
        <v>512.5</v>
      </c>
    </row>
    <row r="139" spans="1:3" x14ac:dyDescent="0.25">
      <c r="A139" s="98">
        <f t="shared" si="2"/>
        <v>48304</v>
      </c>
      <c r="B139" s="102">
        <v>0</v>
      </c>
      <c r="C139" s="102">
        <f>+IF($A139&gt;=INDEX(asset_level_drivers!$A$7:$M$7,1,MATCH("Yes",asset_level_drivers!$A$5:$M$5,0)),SUMIFS(asset_level_drivers!$B$12:$XFD$12,asset_level_drivers!$B$4:$XFD$4,"Yes")/12,0)</f>
        <v>512.5</v>
      </c>
    </row>
    <row r="140" spans="1:3" x14ac:dyDescent="0.25">
      <c r="A140" s="106">
        <f t="shared" si="2"/>
        <v>48334</v>
      </c>
      <c r="B140" s="94">
        <v>0</v>
      </c>
      <c r="C140" s="94">
        <f>+IF($A140&gt;=INDEX(asset_level_drivers!$A$7:$M$7,1,MATCH("Yes",asset_level_drivers!$A$5:$M$5,0)),SUMIFS(asset_level_drivers!$B$12:$XFD$12,asset_level_drivers!$B$4:$XFD$4,"Yes")/12,0)</f>
        <v>512.5</v>
      </c>
    </row>
    <row r="141" spans="1:3" x14ac:dyDescent="0.25">
      <c r="A141" s="98">
        <f t="shared" si="2"/>
        <v>48365</v>
      </c>
      <c r="B141" s="102">
        <v>0</v>
      </c>
      <c r="C141" s="102">
        <f>+IF($A141&gt;=INDEX(asset_level_drivers!$A$7:$M$7,1,MATCH("Yes",asset_level_drivers!$A$5:$M$5,0)),SUMIFS(asset_level_drivers!$B$12:$XFD$12,asset_level_drivers!$B$4:$XFD$4,"Yes")/12,0)</f>
        <v>512.5</v>
      </c>
    </row>
    <row r="142" spans="1:3" x14ac:dyDescent="0.25">
      <c r="A142" s="106">
        <f t="shared" si="2"/>
        <v>48395</v>
      </c>
      <c r="B142" s="94">
        <v>0</v>
      </c>
      <c r="C142" s="94">
        <f>+IF($A142&gt;=INDEX(asset_level_drivers!$A$7:$M$7,1,MATCH("Yes",asset_level_drivers!$A$5:$M$5,0)),SUMIFS(asset_level_drivers!$B$12:$XFD$12,asset_level_drivers!$B$4:$XFD$4,"Yes")/12,0)</f>
        <v>512.5</v>
      </c>
    </row>
    <row r="143" spans="1:3" x14ac:dyDescent="0.25">
      <c r="A143" s="98">
        <f t="shared" si="2"/>
        <v>48426</v>
      </c>
      <c r="B143" s="102">
        <v>0</v>
      </c>
      <c r="C143" s="102">
        <f>+IF($A143&gt;=INDEX(asset_level_drivers!$A$7:$M$7,1,MATCH("Yes",asset_level_drivers!$A$5:$M$5,0)),SUMIFS(asset_level_drivers!$B$12:$XFD$12,asset_level_drivers!$B$4:$XFD$4,"Yes")/12,0)</f>
        <v>512.5</v>
      </c>
    </row>
    <row r="144" spans="1:3" x14ac:dyDescent="0.25">
      <c r="A144" s="106">
        <f t="shared" si="2"/>
        <v>48457</v>
      </c>
      <c r="B144" s="94">
        <v>0</v>
      </c>
      <c r="C144" s="94">
        <f>+IF($A144&gt;=INDEX(asset_level_drivers!$A$7:$M$7,1,MATCH("Yes",asset_level_drivers!$A$5:$M$5,0)),SUMIFS(asset_level_drivers!$B$12:$XFD$12,asset_level_drivers!$B$4:$XFD$4,"Yes")/12,0)</f>
        <v>512.5</v>
      </c>
    </row>
    <row r="145" spans="1:3" x14ac:dyDescent="0.25">
      <c r="A145" s="98">
        <f t="shared" si="2"/>
        <v>48487</v>
      </c>
      <c r="B145" s="102">
        <v>0</v>
      </c>
      <c r="C145" s="102">
        <f>+IF($A145&gt;=INDEX(asset_level_drivers!$A$7:$M$7,1,MATCH("Yes",asset_level_drivers!$A$5:$M$5,0)),SUMIFS(asset_level_drivers!$B$12:$XFD$12,asset_level_drivers!$B$4:$XFD$4,"Yes")/12,0)</f>
        <v>512.5</v>
      </c>
    </row>
    <row r="146" spans="1:3" x14ac:dyDescent="0.25">
      <c r="A146" s="106">
        <f t="shared" si="2"/>
        <v>48518</v>
      </c>
      <c r="B146" s="94">
        <v>0</v>
      </c>
      <c r="C146" s="94">
        <f>+IF($A146&gt;=INDEX(asset_level_drivers!$A$7:$M$7,1,MATCH("Yes",asset_level_drivers!$A$5:$M$5,0)),SUMIFS(asset_level_drivers!$B$12:$XFD$12,asset_level_drivers!$B$4:$XFD$4,"Yes")/12,0)</f>
        <v>512.5</v>
      </c>
    </row>
    <row r="147" spans="1:3" x14ac:dyDescent="0.25">
      <c r="A147" s="98">
        <f t="shared" si="2"/>
        <v>48548</v>
      </c>
      <c r="B147" s="102">
        <v>0</v>
      </c>
      <c r="C147" s="102">
        <f>+IF($A147&gt;=INDEX(asset_level_drivers!$A$7:$M$7,1,MATCH("Yes",asset_level_drivers!$A$5:$M$5,0)),SUMIFS(asset_level_drivers!$B$12:$XFD$12,asset_level_drivers!$B$4:$XFD$4,"Yes")/12,0)</f>
        <v>512.5</v>
      </c>
    </row>
    <row r="148" spans="1:3" x14ac:dyDescent="0.25">
      <c r="A148" s="106">
        <f t="shared" si="2"/>
        <v>48579</v>
      </c>
      <c r="B148" s="94">
        <v>0</v>
      </c>
      <c r="C148" s="94">
        <f>+IF($A148&gt;=INDEX(asset_level_drivers!$A$7:$M$7,1,MATCH("Yes",asset_level_drivers!$A$5:$M$5,0)),SUMIFS(asset_level_drivers!$B$12:$XFD$12,asset_level_drivers!$B$4:$XFD$4,"Yes")/12,0)</f>
        <v>512.5</v>
      </c>
    </row>
    <row r="149" spans="1:3" x14ac:dyDescent="0.25">
      <c r="A149" s="98">
        <f t="shared" si="2"/>
        <v>48610</v>
      </c>
      <c r="B149" s="102">
        <v>0</v>
      </c>
      <c r="C149" s="102">
        <f>+IF($A149&gt;=INDEX(asset_level_drivers!$A$7:$M$7,1,MATCH("Yes",asset_level_drivers!$A$5:$M$5,0)),SUMIFS(asset_level_drivers!$B$12:$XFD$12,asset_level_drivers!$B$4:$XFD$4,"Yes")/12,0)</f>
        <v>512.5</v>
      </c>
    </row>
    <row r="150" spans="1:3" x14ac:dyDescent="0.25">
      <c r="A150" s="106">
        <f t="shared" si="2"/>
        <v>48638</v>
      </c>
      <c r="B150" s="94">
        <v>0</v>
      </c>
      <c r="C150" s="94">
        <f>+IF($A150&gt;=INDEX(asset_level_drivers!$A$7:$M$7,1,MATCH("Yes",asset_level_drivers!$A$5:$M$5,0)),SUMIFS(asset_level_drivers!$B$12:$XFD$12,asset_level_drivers!$B$4:$XFD$4,"Yes")/12,0)</f>
        <v>512.5</v>
      </c>
    </row>
    <row r="151" spans="1:3" x14ac:dyDescent="0.25">
      <c r="A151" s="98">
        <f t="shared" si="2"/>
        <v>48669</v>
      </c>
      <c r="B151" s="102">
        <v>0</v>
      </c>
      <c r="C151" s="102">
        <f>+IF($A151&gt;=INDEX(asset_level_drivers!$A$7:$M$7,1,MATCH("Yes",asset_level_drivers!$A$5:$M$5,0)),SUMIFS(asset_level_drivers!$B$12:$XFD$12,asset_level_drivers!$B$4:$XFD$4,"Yes")/12,0)</f>
        <v>512.5</v>
      </c>
    </row>
    <row r="152" spans="1:3" x14ac:dyDescent="0.25">
      <c r="A152" s="106">
        <f t="shared" si="2"/>
        <v>48699</v>
      </c>
      <c r="B152" s="94">
        <v>0</v>
      </c>
      <c r="C152" s="94">
        <f>+IF($A152&gt;=INDEX(asset_level_drivers!$A$7:$M$7,1,MATCH("Yes",asset_level_drivers!$A$5:$M$5,0)),SUMIFS(asset_level_drivers!$B$12:$XFD$12,asset_level_drivers!$B$4:$XFD$4,"Yes")/12,0)</f>
        <v>512.5</v>
      </c>
    </row>
    <row r="153" spans="1:3" x14ac:dyDescent="0.25">
      <c r="A153" s="98">
        <f t="shared" si="2"/>
        <v>48730</v>
      </c>
      <c r="B153" s="102">
        <v>0</v>
      </c>
      <c r="C153" s="102">
        <f>+IF($A153&gt;=INDEX(asset_level_drivers!$A$7:$M$7,1,MATCH("Yes",asset_level_drivers!$A$5:$M$5,0)),SUMIFS(asset_level_drivers!$B$12:$XFD$12,asset_level_drivers!$B$4:$XFD$4,"Yes")/12,0)</f>
        <v>512.5</v>
      </c>
    </row>
    <row r="154" spans="1:3" x14ac:dyDescent="0.25">
      <c r="A154" s="106">
        <f t="shared" si="2"/>
        <v>48760</v>
      </c>
      <c r="B154" s="94">
        <v>0</v>
      </c>
      <c r="C154" s="94">
        <f>+IF($A154&gt;=INDEX(asset_level_drivers!$A$7:$M$7,1,MATCH("Yes",asset_level_drivers!$A$5:$M$5,0)),SUMIFS(asset_level_drivers!$B$12:$XFD$12,asset_level_drivers!$B$4:$XFD$4,"Yes")/12,0)</f>
        <v>512.5</v>
      </c>
    </row>
    <row r="155" spans="1:3" x14ac:dyDescent="0.25">
      <c r="A155" s="98">
        <f t="shared" si="2"/>
        <v>48791</v>
      </c>
      <c r="B155" s="102">
        <v>0</v>
      </c>
      <c r="C155" s="102">
        <f>+IF($A155&gt;=INDEX(asset_level_drivers!$A$7:$M$7,1,MATCH("Yes",asset_level_drivers!$A$5:$M$5,0)),SUMIFS(asset_level_drivers!$B$12:$XFD$12,asset_level_drivers!$B$4:$XFD$4,"Yes")/12,0)</f>
        <v>512.5</v>
      </c>
    </row>
    <row r="156" spans="1:3" x14ac:dyDescent="0.25">
      <c r="A156" s="106">
        <f t="shared" si="2"/>
        <v>48822</v>
      </c>
      <c r="B156" s="94">
        <v>0</v>
      </c>
      <c r="C156" s="94">
        <f>+IF($A156&gt;=INDEX(asset_level_drivers!$A$7:$M$7,1,MATCH("Yes",asset_level_drivers!$A$5:$M$5,0)),SUMIFS(asset_level_drivers!$B$12:$XFD$12,asset_level_drivers!$B$4:$XFD$4,"Yes")/12,0)</f>
        <v>512.5</v>
      </c>
    </row>
    <row r="157" spans="1:3" x14ac:dyDescent="0.25">
      <c r="A157" s="98">
        <f t="shared" si="2"/>
        <v>48852</v>
      </c>
      <c r="B157" s="102">
        <v>0</v>
      </c>
      <c r="C157" s="102">
        <f>+IF($A157&gt;=INDEX(asset_level_drivers!$A$7:$M$7,1,MATCH("Yes",asset_level_drivers!$A$5:$M$5,0)),SUMIFS(asset_level_drivers!$B$12:$XFD$12,asset_level_drivers!$B$4:$XFD$4,"Yes")/12,0)</f>
        <v>512.5</v>
      </c>
    </row>
    <row r="158" spans="1:3" x14ac:dyDescent="0.25">
      <c r="A158" s="106">
        <f t="shared" si="2"/>
        <v>48883</v>
      </c>
      <c r="B158" s="94">
        <v>0</v>
      </c>
      <c r="C158" s="94">
        <f>+IF($A158&gt;=INDEX(asset_level_drivers!$A$7:$M$7,1,MATCH("Yes",asset_level_drivers!$A$5:$M$5,0)),SUMIFS(asset_level_drivers!$B$12:$XFD$12,asset_level_drivers!$B$4:$XFD$4,"Yes")/12,0)</f>
        <v>512.5</v>
      </c>
    </row>
    <row r="159" spans="1:3" x14ac:dyDescent="0.25">
      <c r="A159" s="98">
        <f t="shared" si="2"/>
        <v>48913</v>
      </c>
      <c r="B159" s="102">
        <v>0</v>
      </c>
      <c r="C159" s="102">
        <f>+IF($A159&gt;=INDEX(asset_level_drivers!$A$7:$M$7,1,MATCH("Yes",asset_level_drivers!$A$5:$M$5,0)),SUMIFS(asset_level_drivers!$B$12:$XFD$12,asset_level_drivers!$B$4:$XFD$4,"Yes")/12,0)</f>
        <v>512.5</v>
      </c>
    </row>
    <row r="160" spans="1:3" x14ac:dyDescent="0.25">
      <c r="A160" s="106">
        <f t="shared" si="2"/>
        <v>48944</v>
      </c>
      <c r="B160" s="94">
        <v>0</v>
      </c>
      <c r="C160" s="94">
        <f>+IF($A160&gt;=INDEX(asset_level_drivers!$A$7:$M$7,1,MATCH("Yes",asset_level_drivers!$A$5:$M$5,0)),SUMIFS(asset_level_drivers!$B$12:$XFD$12,asset_level_drivers!$B$4:$XFD$4,"Yes")/12,0)</f>
        <v>512.5</v>
      </c>
    </row>
    <row r="161" spans="1:3" x14ac:dyDescent="0.25">
      <c r="A161" s="98">
        <f t="shared" si="2"/>
        <v>48975</v>
      </c>
      <c r="B161" s="102">
        <v>0</v>
      </c>
      <c r="C161" s="102">
        <f>+IF($A161&gt;=INDEX(asset_level_drivers!$A$7:$M$7,1,MATCH("Yes",asset_level_drivers!$A$5:$M$5,0)),SUMIFS(asset_level_drivers!$B$12:$XFD$12,asset_level_drivers!$B$4:$XFD$4,"Yes")/12,0)</f>
        <v>512.5</v>
      </c>
    </row>
    <row r="162" spans="1:3" x14ac:dyDescent="0.25">
      <c r="A162" s="106">
        <f t="shared" si="2"/>
        <v>49003</v>
      </c>
      <c r="B162" s="94">
        <v>0</v>
      </c>
      <c r="C162" s="94">
        <f>+IF($A162&gt;=INDEX(asset_level_drivers!$A$7:$M$7,1,MATCH("Yes",asset_level_drivers!$A$5:$M$5,0)),SUMIFS(asset_level_drivers!$B$12:$XFD$12,asset_level_drivers!$B$4:$XFD$4,"Yes")/12,0)</f>
        <v>512.5</v>
      </c>
    </row>
    <row r="163" spans="1:3" x14ac:dyDescent="0.25">
      <c r="A163" s="98">
        <f t="shared" si="2"/>
        <v>49034</v>
      </c>
      <c r="B163" s="102">
        <v>0</v>
      </c>
      <c r="C163" s="102">
        <f>+IF($A163&gt;=INDEX(asset_level_drivers!$A$7:$M$7,1,MATCH("Yes",asset_level_drivers!$A$5:$M$5,0)),SUMIFS(asset_level_drivers!$B$12:$XFD$12,asset_level_drivers!$B$4:$XFD$4,"Yes")/12,0)</f>
        <v>512.5</v>
      </c>
    </row>
    <row r="164" spans="1:3" x14ac:dyDescent="0.25">
      <c r="A164" s="106">
        <f t="shared" si="2"/>
        <v>49064</v>
      </c>
      <c r="B164" s="94">
        <v>0</v>
      </c>
      <c r="C164" s="94">
        <f>+IF($A164&gt;=INDEX(asset_level_drivers!$A$7:$M$7,1,MATCH("Yes",asset_level_drivers!$A$5:$M$5,0)),SUMIFS(asset_level_drivers!$B$12:$XFD$12,asset_level_drivers!$B$4:$XFD$4,"Yes")/12,0)</f>
        <v>512.5</v>
      </c>
    </row>
    <row r="165" spans="1:3" x14ac:dyDescent="0.25">
      <c r="A165" s="98">
        <f t="shared" si="2"/>
        <v>49095</v>
      </c>
      <c r="B165" s="102">
        <v>0</v>
      </c>
      <c r="C165" s="102">
        <f>+IF($A165&gt;=INDEX(asset_level_drivers!$A$7:$M$7,1,MATCH("Yes",asset_level_drivers!$A$5:$M$5,0)),SUMIFS(asset_level_drivers!$B$12:$XFD$12,asset_level_drivers!$B$4:$XFD$4,"Yes")/12,0)</f>
        <v>512.5</v>
      </c>
    </row>
    <row r="166" spans="1:3" x14ac:dyDescent="0.25">
      <c r="A166" s="106">
        <f t="shared" si="2"/>
        <v>49125</v>
      </c>
      <c r="B166" s="94">
        <v>0</v>
      </c>
      <c r="C166" s="94">
        <f>+IF($A166&gt;=INDEX(asset_level_drivers!$A$7:$M$7,1,MATCH("Yes",asset_level_drivers!$A$5:$M$5,0)),SUMIFS(asset_level_drivers!$B$12:$XFD$12,asset_level_drivers!$B$4:$XFD$4,"Yes")/12,0)</f>
        <v>512.5</v>
      </c>
    </row>
    <row r="167" spans="1:3" x14ac:dyDescent="0.25">
      <c r="A167" s="98">
        <f t="shared" si="2"/>
        <v>49156</v>
      </c>
      <c r="B167" s="102">
        <v>0</v>
      </c>
      <c r="C167" s="102">
        <f>+IF($A167&gt;=INDEX(asset_level_drivers!$A$7:$M$7,1,MATCH("Yes",asset_level_drivers!$A$5:$M$5,0)),SUMIFS(asset_level_drivers!$B$12:$XFD$12,asset_level_drivers!$B$4:$XFD$4,"Yes")/12,0)</f>
        <v>512.5</v>
      </c>
    </row>
    <row r="168" spans="1:3" x14ac:dyDescent="0.25">
      <c r="A168" s="106">
        <f t="shared" si="2"/>
        <v>49187</v>
      </c>
      <c r="B168" s="94">
        <v>0</v>
      </c>
      <c r="C168" s="94">
        <f>+IF($A168&gt;=INDEX(asset_level_drivers!$A$7:$M$7,1,MATCH("Yes",asset_level_drivers!$A$5:$M$5,0)),SUMIFS(asset_level_drivers!$B$12:$XFD$12,asset_level_drivers!$B$4:$XFD$4,"Yes")/12,0)</f>
        <v>512.5</v>
      </c>
    </row>
    <row r="169" spans="1:3" x14ac:dyDescent="0.25">
      <c r="A169" s="98">
        <f t="shared" si="2"/>
        <v>49217</v>
      </c>
      <c r="B169" s="102">
        <v>0</v>
      </c>
      <c r="C169" s="102">
        <f>+IF($A169&gt;=INDEX(asset_level_drivers!$A$7:$M$7,1,MATCH("Yes",asset_level_drivers!$A$5:$M$5,0)),SUMIFS(asset_level_drivers!$B$12:$XFD$12,asset_level_drivers!$B$4:$XFD$4,"Yes")/12,0)</f>
        <v>512.5</v>
      </c>
    </row>
    <row r="170" spans="1:3" x14ac:dyDescent="0.25">
      <c r="A170" s="106">
        <f t="shared" si="2"/>
        <v>49248</v>
      </c>
      <c r="B170" s="94">
        <v>0</v>
      </c>
      <c r="C170" s="94">
        <f>+IF($A170&gt;=INDEX(asset_level_drivers!$A$7:$M$7,1,MATCH("Yes",asset_level_drivers!$A$5:$M$5,0)),SUMIFS(asset_level_drivers!$B$12:$XFD$12,asset_level_drivers!$B$4:$XFD$4,"Yes")/12,0)</f>
        <v>512.5</v>
      </c>
    </row>
    <row r="171" spans="1:3" x14ac:dyDescent="0.25">
      <c r="A171" s="98">
        <f t="shared" si="2"/>
        <v>49278</v>
      </c>
      <c r="B171" s="102">
        <v>0</v>
      </c>
      <c r="C171" s="102">
        <f>+IF($A171&gt;=INDEX(asset_level_drivers!$A$7:$M$7,1,MATCH("Yes",asset_level_drivers!$A$5:$M$5,0)),SUMIFS(asset_level_drivers!$B$12:$XFD$12,asset_level_drivers!$B$4:$XFD$4,"Yes")/12,0)</f>
        <v>512.5</v>
      </c>
    </row>
    <row r="172" spans="1:3" x14ac:dyDescent="0.25">
      <c r="A172" s="106">
        <f t="shared" si="2"/>
        <v>49309</v>
      </c>
      <c r="B172" s="94">
        <v>0</v>
      </c>
      <c r="C172" s="94">
        <f>+IF($A172&gt;=INDEX(asset_level_drivers!$A$7:$M$7,1,MATCH("Yes",asset_level_drivers!$A$5:$M$5,0)),SUMIFS(asset_level_drivers!$B$12:$XFD$12,asset_level_drivers!$B$4:$XFD$4,"Yes")/12,0)</f>
        <v>512.5</v>
      </c>
    </row>
    <row r="173" spans="1:3" x14ac:dyDescent="0.25">
      <c r="A173" s="98">
        <f t="shared" si="2"/>
        <v>49340</v>
      </c>
      <c r="B173" s="102">
        <v>0</v>
      </c>
      <c r="C173" s="102">
        <f>+IF($A173&gt;=INDEX(asset_level_drivers!$A$7:$M$7,1,MATCH("Yes",asset_level_drivers!$A$5:$M$5,0)),SUMIFS(asset_level_drivers!$B$12:$XFD$12,asset_level_drivers!$B$4:$XFD$4,"Yes")/12,0)</f>
        <v>512.5</v>
      </c>
    </row>
    <row r="174" spans="1:3" x14ac:dyDescent="0.25">
      <c r="A174" s="106">
        <f t="shared" si="2"/>
        <v>49368</v>
      </c>
      <c r="B174" s="94">
        <v>0</v>
      </c>
      <c r="C174" s="94">
        <f>+IF($A174&gt;=INDEX(asset_level_drivers!$A$7:$M$7,1,MATCH("Yes",asset_level_drivers!$A$5:$M$5,0)),SUMIFS(asset_level_drivers!$B$12:$XFD$12,asset_level_drivers!$B$4:$XFD$4,"Yes")/12,0)</f>
        <v>512.5</v>
      </c>
    </row>
    <row r="175" spans="1:3" x14ac:dyDescent="0.25">
      <c r="A175" s="98">
        <f t="shared" si="2"/>
        <v>49399</v>
      </c>
      <c r="B175" s="102">
        <v>0</v>
      </c>
      <c r="C175" s="102">
        <f>+IF($A175&gt;=INDEX(asset_level_drivers!$A$7:$M$7,1,MATCH("Yes",asset_level_drivers!$A$5:$M$5,0)),SUMIFS(asset_level_drivers!$B$12:$XFD$12,asset_level_drivers!$B$4:$XFD$4,"Yes")/12,0)</f>
        <v>512.5</v>
      </c>
    </row>
    <row r="176" spans="1:3" x14ac:dyDescent="0.25">
      <c r="A176" s="106">
        <f t="shared" si="2"/>
        <v>49429</v>
      </c>
      <c r="B176" s="94">
        <v>0</v>
      </c>
      <c r="C176" s="94">
        <f>+IF($A176&gt;=INDEX(asset_level_drivers!$A$7:$M$7,1,MATCH("Yes",asset_level_drivers!$A$5:$M$5,0)),SUMIFS(asset_level_drivers!$B$12:$XFD$12,asset_level_drivers!$B$4:$XFD$4,"Yes")/12,0)</f>
        <v>512.5</v>
      </c>
    </row>
    <row r="177" spans="1:3" x14ac:dyDescent="0.25">
      <c r="A177" s="98">
        <f t="shared" si="2"/>
        <v>49460</v>
      </c>
      <c r="B177" s="102">
        <v>0</v>
      </c>
      <c r="C177" s="102">
        <f>+IF($A177&gt;=INDEX(asset_level_drivers!$A$7:$M$7,1,MATCH("Yes",asset_level_drivers!$A$5:$M$5,0)),SUMIFS(asset_level_drivers!$B$12:$XFD$12,asset_level_drivers!$B$4:$XFD$4,"Yes")/12,0)</f>
        <v>512.5</v>
      </c>
    </row>
    <row r="178" spans="1:3" x14ac:dyDescent="0.25">
      <c r="A178" s="106">
        <f t="shared" si="2"/>
        <v>49490</v>
      </c>
      <c r="B178" s="94">
        <v>0</v>
      </c>
      <c r="C178" s="94">
        <f>+IF($A178&gt;=INDEX(asset_level_drivers!$A$7:$M$7,1,MATCH("Yes",asset_level_drivers!$A$5:$M$5,0)),SUMIFS(asset_level_drivers!$B$12:$XFD$12,asset_level_drivers!$B$4:$XFD$4,"Yes")/12,0)</f>
        <v>512.5</v>
      </c>
    </row>
    <row r="179" spans="1:3" x14ac:dyDescent="0.25">
      <c r="A179" s="98">
        <f t="shared" si="2"/>
        <v>49521</v>
      </c>
      <c r="B179" s="102">
        <v>0</v>
      </c>
      <c r="C179" s="102">
        <f>+IF($A179&gt;=INDEX(asset_level_drivers!$A$7:$M$7,1,MATCH("Yes",asset_level_drivers!$A$5:$M$5,0)),SUMIFS(asset_level_drivers!$B$12:$XFD$12,asset_level_drivers!$B$4:$XFD$4,"Yes")/12,0)</f>
        <v>512.5</v>
      </c>
    </row>
    <row r="180" spans="1:3" x14ac:dyDescent="0.25">
      <c r="A180" s="106">
        <f t="shared" si="2"/>
        <v>49552</v>
      </c>
      <c r="B180" s="94">
        <v>0</v>
      </c>
      <c r="C180" s="94">
        <f>+IF($A180&gt;=INDEX(asset_level_drivers!$A$7:$M$7,1,MATCH("Yes",asset_level_drivers!$A$5:$M$5,0)),SUMIFS(asset_level_drivers!$B$12:$XFD$12,asset_level_drivers!$B$4:$XFD$4,"Yes")/12,0)</f>
        <v>512.5</v>
      </c>
    </row>
    <row r="181" spans="1:3" x14ac:dyDescent="0.25">
      <c r="A181" s="98">
        <f t="shared" si="2"/>
        <v>49582</v>
      </c>
      <c r="B181" s="102">
        <v>0</v>
      </c>
      <c r="C181" s="102">
        <f>+IF($A181&gt;=INDEX(asset_level_drivers!$A$7:$M$7,1,MATCH("Yes",asset_level_drivers!$A$5:$M$5,0)),SUMIFS(asset_level_drivers!$B$12:$XFD$12,asset_level_drivers!$B$4:$XFD$4,"Yes")/12,0)</f>
        <v>512.5</v>
      </c>
    </row>
    <row r="182" spans="1:3" x14ac:dyDescent="0.25">
      <c r="A182" s="106">
        <f t="shared" si="2"/>
        <v>49613</v>
      </c>
      <c r="B182" s="94">
        <v>0</v>
      </c>
      <c r="C182" s="94">
        <f>+IF($A182&gt;=INDEX(asset_level_drivers!$A$7:$M$7,1,MATCH("Yes",asset_level_drivers!$A$5:$M$5,0)),SUMIFS(asset_level_drivers!$B$12:$XFD$12,asset_level_drivers!$B$4:$XFD$4,"Yes")/12,0)</f>
        <v>512.5</v>
      </c>
    </row>
    <row r="183" spans="1:3" x14ac:dyDescent="0.25">
      <c r="A183" s="98">
        <f t="shared" si="2"/>
        <v>49643</v>
      </c>
      <c r="B183" s="102">
        <v>0</v>
      </c>
      <c r="C183" s="102">
        <f>+IF($A183&gt;=INDEX(asset_level_drivers!$A$7:$M$7,1,MATCH("Yes",asset_level_drivers!$A$5:$M$5,0)),SUMIFS(asset_level_drivers!$B$12:$XFD$12,asset_level_drivers!$B$4:$XFD$4,"Yes")/12,0)</f>
        <v>512.5</v>
      </c>
    </row>
    <row r="184" spans="1:3" x14ac:dyDescent="0.25">
      <c r="A184" s="106">
        <f t="shared" si="2"/>
        <v>49674</v>
      </c>
      <c r="B184" s="94">
        <v>0</v>
      </c>
      <c r="C184" s="94">
        <f>+IF($A184&gt;=INDEX(asset_level_drivers!$A$7:$M$7,1,MATCH("Yes",asset_level_drivers!$A$5:$M$5,0)),SUMIFS(asset_level_drivers!$B$12:$XFD$12,asset_level_drivers!$B$4:$XFD$4,"Yes")/12,0)</f>
        <v>512.5</v>
      </c>
    </row>
    <row r="185" spans="1:3" x14ac:dyDescent="0.25">
      <c r="A185" s="98">
        <f t="shared" si="2"/>
        <v>49705</v>
      </c>
      <c r="B185" s="102">
        <v>0</v>
      </c>
      <c r="C185" s="102">
        <f>+IF($A185&gt;=INDEX(asset_level_drivers!$A$7:$M$7,1,MATCH("Yes",asset_level_drivers!$A$5:$M$5,0)),SUMIFS(asset_level_drivers!$B$12:$XFD$12,asset_level_drivers!$B$4:$XFD$4,"Yes")/12,0)</f>
        <v>512.5</v>
      </c>
    </row>
    <row r="186" spans="1:3" x14ac:dyDescent="0.25">
      <c r="A186" s="106">
        <f t="shared" si="2"/>
        <v>49734</v>
      </c>
      <c r="B186" s="94">
        <v>0</v>
      </c>
      <c r="C186" s="94">
        <f>+IF($A186&gt;=INDEX(asset_level_drivers!$A$7:$M$7,1,MATCH("Yes",asset_level_drivers!$A$5:$M$5,0)),SUMIFS(asset_level_drivers!$B$12:$XFD$12,asset_level_drivers!$B$4:$XFD$4,"Yes")/12,0)</f>
        <v>512.5</v>
      </c>
    </row>
    <row r="187" spans="1:3" x14ac:dyDescent="0.25">
      <c r="A187" s="98">
        <f t="shared" si="2"/>
        <v>49765</v>
      </c>
      <c r="B187" s="102">
        <v>0</v>
      </c>
      <c r="C187" s="102">
        <f>+IF($A187&gt;=INDEX(asset_level_drivers!$A$7:$M$7,1,MATCH("Yes",asset_level_drivers!$A$5:$M$5,0)),SUMIFS(asset_level_drivers!$B$12:$XFD$12,asset_level_drivers!$B$4:$XFD$4,"Yes")/12,0)</f>
        <v>512.5</v>
      </c>
    </row>
    <row r="188" spans="1:3" x14ac:dyDescent="0.25">
      <c r="A188" s="106">
        <f t="shared" si="2"/>
        <v>49795</v>
      </c>
      <c r="B188" s="94">
        <v>0</v>
      </c>
      <c r="C188" s="94">
        <f>+IF($A188&gt;=INDEX(asset_level_drivers!$A$7:$M$7,1,MATCH("Yes",asset_level_drivers!$A$5:$M$5,0)),SUMIFS(asset_level_drivers!$B$12:$XFD$12,asset_level_drivers!$B$4:$XFD$4,"Yes")/12,0)</f>
        <v>512.5</v>
      </c>
    </row>
    <row r="189" spans="1:3" x14ac:dyDescent="0.25">
      <c r="A189" s="98">
        <f t="shared" si="2"/>
        <v>49826</v>
      </c>
      <c r="B189" s="102">
        <v>0</v>
      </c>
      <c r="C189" s="102">
        <f>+IF($A189&gt;=INDEX(asset_level_drivers!$A$7:$M$7,1,MATCH("Yes",asset_level_drivers!$A$5:$M$5,0)),SUMIFS(asset_level_drivers!$B$12:$XFD$12,asset_level_drivers!$B$4:$XFD$4,"Yes")/12,0)</f>
        <v>512.5</v>
      </c>
    </row>
    <row r="190" spans="1:3" x14ac:dyDescent="0.25">
      <c r="A190" s="106">
        <f t="shared" si="2"/>
        <v>49856</v>
      </c>
      <c r="B190" s="94">
        <v>0</v>
      </c>
      <c r="C190" s="94">
        <f>+IF($A190&gt;=INDEX(asset_level_drivers!$A$7:$M$7,1,MATCH("Yes",asset_level_drivers!$A$5:$M$5,0)),SUMIFS(asset_level_drivers!$B$12:$XFD$12,asset_level_drivers!$B$4:$XFD$4,"Yes")/12,0)</f>
        <v>512.5</v>
      </c>
    </row>
    <row r="191" spans="1:3" x14ac:dyDescent="0.25">
      <c r="A191" s="98">
        <f t="shared" si="2"/>
        <v>49887</v>
      </c>
      <c r="B191" s="102">
        <v>0</v>
      </c>
      <c r="C191" s="102">
        <f>+IF($A191&gt;=INDEX(asset_level_drivers!$A$7:$M$7,1,MATCH("Yes",asset_level_drivers!$A$5:$M$5,0)),SUMIFS(asset_level_drivers!$B$12:$XFD$12,asset_level_drivers!$B$4:$XFD$4,"Yes")/12,0)</f>
        <v>512.5</v>
      </c>
    </row>
    <row r="192" spans="1:3" x14ac:dyDescent="0.25">
      <c r="A192" s="106">
        <f t="shared" si="2"/>
        <v>49918</v>
      </c>
      <c r="B192" s="94">
        <v>0</v>
      </c>
      <c r="C192" s="94">
        <f>+IF($A192&gt;=INDEX(asset_level_drivers!$A$7:$M$7,1,MATCH("Yes",asset_level_drivers!$A$5:$M$5,0)),SUMIFS(asset_level_drivers!$B$12:$XFD$12,asset_level_drivers!$B$4:$XFD$4,"Yes")/12,0)</f>
        <v>512.5</v>
      </c>
    </row>
    <row r="193" spans="1:3" x14ac:dyDescent="0.25">
      <c r="A193" s="98">
        <f t="shared" si="2"/>
        <v>49948</v>
      </c>
      <c r="B193" s="102">
        <v>0</v>
      </c>
      <c r="C193" s="102">
        <f>+IF($A193&gt;=INDEX(asset_level_drivers!$A$7:$M$7,1,MATCH("Yes",asset_level_drivers!$A$5:$M$5,0)),SUMIFS(asset_level_drivers!$B$12:$XFD$12,asset_level_drivers!$B$4:$XFD$4,"Yes")/12,0)</f>
        <v>512.5</v>
      </c>
    </row>
    <row r="194" spans="1:3" x14ac:dyDescent="0.25">
      <c r="A194" s="106">
        <f t="shared" si="2"/>
        <v>49979</v>
      </c>
      <c r="B194" s="94">
        <v>0</v>
      </c>
      <c r="C194" s="94">
        <f>+IF($A194&gt;=INDEX(asset_level_drivers!$A$7:$M$7,1,MATCH("Yes",asset_level_drivers!$A$5:$M$5,0)),SUMIFS(asset_level_drivers!$B$12:$XFD$12,asset_level_drivers!$B$4:$XFD$4,"Yes")/12,0)</f>
        <v>512.5</v>
      </c>
    </row>
    <row r="195" spans="1:3" x14ac:dyDescent="0.25">
      <c r="A195" s="98">
        <f t="shared" ref="A195:A258" si="3">+EOMONTH(A194,1)</f>
        <v>50009</v>
      </c>
      <c r="B195" s="102">
        <v>0</v>
      </c>
      <c r="C195" s="102">
        <f>+IF($A195&gt;=INDEX(asset_level_drivers!$A$7:$M$7,1,MATCH("Yes",asset_level_drivers!$A$5:$M$5,0)),SUMIFS(asset_level_drivers!$B$12:$XFD$12,asset_level_drivers!$B$4:$XFD$4,"Yes")/12,0)</f>
        <v>512.5</v>
      </c>
    </row>
    <row r="196" spans="1:3" x14ac:dyDescent="0.25">
      <c r="A196" s="106">
        <f t="shared" si="3"/>
        <v>50040</v>
      </c>
      <c r="B196" s="94">
        <v>0</v>
      </c>
      <c r="C196" s="94">
        <f>+IF($A196&gt;=INDEX(asset_level_drivers!$A$7:$M$7,1,MATCH("Yes",asset_level_drivers!$A$5:$M$5,0)),SUMIFS(asset_level_drivers!$B$12:$XFD$12,asset_level_drivers!$B$4:$XFD$4,"Yes")/12,0)</f>
        <v>512.5</v>
      </c>
    </row>
    <row r="197" spans="1:3" x14ac:dyDescent="0.25">
      <c r="A197" s="98">
        <f t="shared" si="3"/>
        <v>50071</v>
      </c>
      <c r="B197" s="102">
        <v>0</v>
      </c>
      <c r="C197" s="102">
        <f>+IF($A197&gt;=INDEX(asset_level_drivers!$A$7:$M$7,1,MATCH("Yes",asset_level_drivers!$A$5:$M$5,0)),SUMIFS(asset_level_drivers!$B$12:$XFD$12,asset_level_drivers!$B$4:$XFD$4,"Yes")/12,0)</f>
        <v>512.5</v>
      </c>
    </row>
    <row r="198" spans="1:3" x14ac:dyDescent="0.25">
      <c r="A198" s="106">
        <f t="shared" si="3"/>
        <v>50099</v>
      </c>
      <c r="B198" s="94">
        <v>0</v>
      </c>
      <c r="C198" s="94">
        <f>+IF($A198&gt;=INDEX(asset_level_drivers!$A$7:$M$7,1,MATCH("Yes",asset_level_drivers!$A$5:$M$5,0)),SUMIFS(asset_level_drivers!$B$12:$XFD$12,asset_level_drivers!$B$4:$XFD$4,"Yes")/12,0)</f>
        <v>512.5</v>
      </c>
    </row>
    <row r="199" spans="1:3" x14ac:dyDescent="0.25">
      <c r="A199" s="98">
        <f t="shared" si="3"/>
        <v>50130</v>
      </c>
      <c r="B199" s="102">
        <v>0</v>
      </c>
      <c r="C199" s="102">
        <f>+IF($A199&gt;=INDEX(asset_level_drivers!$A$7:$M$7,1,MATCH("Yes",asset_level_drivers!$A$5:$M$5,0)),SUMIFS(asset_level_drivers!$B$12:$XFD$12,asset_level_drivers!$B$4:$XFD$4,"Yes")/12,0)</f>
        <v>512.5</v>
      </c>
    </row>
    <row r="200" spans="1:3" x14ac:dyDescent="0.25">
      <c r="A200" s="106">
        <f t="shared" si="3"/>
        <v>50160</v>
      </c>
      <c r="B200" s="94">
        <v>0</v>
      </c>
      <c r="C200" s="94">
        <f>+IF($A200&gt;=INDEX(asset_level_drivers!$A$7:$M$7,1,MATCH("Yes",asset_level_drivers!$A$5:$M$5,0)),SUMIFS(asset_level_drivers!$B$12:$XFD$12,asset_level_drivers!$B$4:$XFD$4,"Yes")/12,0)</f>
        <v>512.5</v>
      </c>
    </row>
    <row r="201" spans="1:3" x14ac:dyDescent="0.25">
      <c r="A201" s="98">
        <f t="shared" si="3"/>
        <v>50191</v>
      </c>
      <c r="B201" s="102">
        <v>0</v>
      </c>
      <c r="C201" s="102">
        <f>+IF($A201&gt;=INDEX(asset_level_drivers!$A$7:$M$7,1,MATCH("Yes",asset_level_drivers!$A$5:$M$5,0)),SUMIFS(asset_level_drivers!$B$12:$XFD$12,asset_level_drivers!$B$4:$XFD$4,"Yes")/12,0)</f>
        <v>512.5</v>
      </c>
    </row>
    <row r="202" spans="1:3" x14ac:dyDescent="0.25">
      <c r="A202" s="106">
        <f t="shared" si="3"/>
        <v>50221</v>
      </c>
      <c r="B202" s="94">
        <v>0</v>
      </c>
      <c r="C202" s="94">
        <f>+IF($A202&gt;=INDEX(asset_level_drivers!$A$7:$M$7,1,MATCH("Yes",asset_level_drivers!$A$5:$M$5,0)),SUMIFS(asset_level_drivers!$B$12:$XFD$12,asset_level_drivers!$B$4:$XFD$4,"Yes")/12,0)</f>
        <v>512.5</v>
      </c>
    </row>
    <row r="203" spans="1:3" x14ac:dyDescent="0.25">
      <c r="A203" s="98">
        <f t="shared" si="3"/>
        <v>50252</v>
      </c>
      <c r="B203" s="102">
        <v>0</v>
      </c>
      <c r="C203" s="102">
        <f>+IF($A203&gt;=INDEX(asset_level_drivers!$A$7:$M$7,1,MATCH("Yes",asset_level_drivers!$A$5:$M$5,0)),SUMIFS(asset_level_drivers!$B$12:$XFD$12,asset_level_drivers!$B$4:$XFD$4,"Yes")/12,0)</f>
        <v>512.5</v>
      </c>
    </row>
    <row r="204" spans="1:3" x14ac:dyDescent="0.25">
      <c r="A204" s="106">
        <f t="shared" si="3"/>
        <v>50283</v>
      </c>
      <c r="B204" s="94">
        <v>0</v>
      </c>
      <c r="C204" s="94">
        <f>+IF($A204&gt;=INDEX(asset_level_drivers!$A$7:$M$7,1,MATCH("Yes",asset_level_drivers!$A$5:$M$5,0)),SUMIFS(asset_level_drivers!$B$12:$XFD$12,asset_level_drivers!$B$4:$XFD$4,"Yes")/12,0)</f>
        <v>512.5</v>
      </c>
    </row>
    <row r="205" spans="1:3" x14ac:dyDescent="0.25">
      <c r="A205" s="98">
        <f t="shared" si="3"/>
        <v>50313</v>
      </c>
      <c r="B205" s="102">
        <v>0</v>
      </c>
      <c r="C205" s="102">
        <f>+IF($A205&gt;=INDEX(asset_level_drivers!$A$7:$M$7,1,MATCH("Yes",asset_level_drivers!$A$5:$M$5,0)),SUMIFS(asset_level_drivers!$B$12:$XFD$12,asset_level_drivers!$B$4:$XFD$4,"Yes")/12,0)</f>
        <v>512.5</v>
      </c>
    </row>
    <row r="206" spans="1:3" x14ac:dyDescent="0.25">
      <c r="A206" s="106">
        <f t="shared" si="3"/>
        <v>50344</v>
      </c>
      <c r="B206" s="94">
        <v>0</v>
      </c>
      <c r="C206" s="94">
        <f>+IF($A206&gt;=INDEX(asset_level_drivers!$A$7:$M$7,1,MATCH("Yes",asset_level_drivers!$A$5:$M$5,0)),SUMIFS(asset_level_drivers!$B$12:$XFD$12,asset_level_drivers!$B$4:$XFD$4,"Yes")/12,0)</f>
        <v>512.5</v>
      </c>
    </row>
    <row r="207" spans="1:3" x14ac:dyDescent="0.25">
      <c r="A207" s="98">
        <f t="shared" si="3"/>
        <v>50374</v>
      </c>
      <c r="B207" s="102">
        <v>0</v>
      </c>
      <c r="C207" s="102">
        <f>+IF($A207&gt;=INDEX(asset_level_drivers!$A$7:$M$7,1,MATCH("Yes",asset_level_drivers!$A$5:$M$5,0)),SUMIFS(asset_level_drivers!$B$12:$XFD$12,asset_level_drivers!$B$4:$XFD$4,"Yes")/12,0)</f>
        <v>512.5</v>
      </c>
    </row>
    <row r="208" spans="1:3" x14ac:dyDescent="0.25">
      <c r="A208" s="106">
        <f t="shared" si="3"/>
        <v>50405</v>
      </c>
      <c r="B208" s="94">
        <v>0</v>
      </c>
      <c r="C208" s="94">
        <f>+IF($A208&gt;=INDEX(asset_level_drivers!$A$7:$M$7,1,MATCH("Yes",asset_level_drivers!$A$5:$M$5,0)),SUMIFS(asset_level_drivers!$B$12:$XFD$12,asset_level_drivers!$B$4:$XFD$4,"Yes")/12,0)</f>
        <v>512.5</v>
      </c>
    </row>
    <row r="209" spans="1:3" x14ac:dyDescent="0.25">
      <c r="A209" s="98">
        <f t="shared" si="3"/>
        <v>50436</v>
      </c>
      <c r="B209" s="102">
        <v>0</v>
      </c>
      <c r="C209" s="102">
        <f>+IF($A209&gt;=INDEX(asset_level_drivers!$A$7:$M$7,1,MATCH("Yes",asset_level_drivers!$A$5:$M$5,0)),SUMIFS(asset_level_drivers!$B$12:$XFD$12,asset_level_drivers!$B$4:$XFD$4,"Yes")/12,0)</f>
        <v>512.5</v>
      </c>
    </row>
    <row r="210" spans="1:3" x14ac:dyDescent="0.25">
      <c r="A210" s="106">
        <f t="shared" si="3"/>
        <v>50464</v>
      </c>
      <c r="B210" s="94">
        <v>0</v>
      </c>
      <c r="C210" s="94">
        <f>+IF($A210&gt;=INDEX(asset_level_drivers!$A$7:$M$7,1,MATCH("Yes",asset_level_drivers!$A$5:$M$5,0)),SUMIFS(asset_level_drivers!$B$12:$XFD$12,asset_level_drivers!$B$4:$XFD$4,"Yes")/12,0)</f>
        <v>512.5</v>
      </c>
    </row>
    <row r="211" spans="1:3" x14ac:dyDescent="0.25">
      <c r="A211" s="98">
        <f t="shared" si="3"/>
        <v>50495</v>
      </c>
      <c r="B211" s="102">
        <v>0</v>
      </c>
      <c r="C211" s="102">
        <f>+IF($A211&gt;=INDEX(asset_level_drivers!$A$7:$M$7,1,MATCH("Yes",asset_level_drivers!$A$5:$M$5,0)),SUMIFS(asset_level_drivers!$B$12:$XFD$12,asset_level_drivers!$B$4:$XFD$4,"Yes")/12,0)</f>
        <v>512.5</v>
      </c>
    </row>
    <row r="212" spans="1:3" x14ac:dyDescent="0.25">
      <c r="A212" s="106">
        <f t="shared" si="3"/>
        <v>50525</v>
      </c>
      <c r="B212" s="94">
        <v>0</v>
      </c>
      <c r="C212" s="94">
        <f>+IF($A212&gt;=INDEX(asset_level_drivers!$A$7:$M$7,1,MATCH("Yes",asset_level_drivers!$A$5:$M$5,0)),SUMIFS(asset_level_drivers!$B$12:$XFD$12,asset_level_drivers!$B$4:$XFD$4,"Yes")/12,0)</f>
        <v>512.5</v>
      </c>
    </row>
    <row r="213" spans="1:3" x14ac:dyDescent="0.25">
      <c r="A213" s="98">
        <f t="shared" si="3"/>
        <v>50556</v>
      </c>
      <c r="B213" s="102">
        <v>0</v>
      </c>
      <c r="C213" s="102">
        <f>+IF($A213&gt;=INDEX(asset_level_drivers!$A$7:$M$7,1,MATCH("Yes",asset_level_drivers!$A$5:$M$5,0)),SUMIFS(asset_level_drivers!$B$12:$XFD$12,asset_level_drivers!$B$4:$XFD$4,"Yes")/12,0)</f>
        <v>512.5</v>
      </c>
    </row>
    <row r="214" spans="1:3" x14ac:dyDescent="0.25">
      <c r="A214" s="106">
        <f t="shared" si="3"/>
        <v>50586</v>
      </c>
      <c r="B214" s="94">
        <v>0</v>
      </c>
      <c r="C214" s="94">
        <f>+IF($A214&gt;=INDEX(asset_level_drivers!$A$7:$M$7,1,MATCH("Yes",asset_level_drivers!$A$5:$M$5,0)),SUMIFS(asset_level_drivers!$B$12:$XFD$12,asset_level_drivers!$B$4:$XFD$4,"Yes")/12,0)</f>
        <v>512.5</v>
      </c>
    </row>
    <row r="215" spans="1:3" x14ac:dyDescent="0.25">
      <c r="A215" s="98">
        <f t="shared" si="3"/>
        <v>50617</v>
      </c>
      <c r="B215" s="102">
        <v>0</v>
      </c>
      <c r="C215" s="102">
        <f>+IF($A215&gt;=INDEX(asset_level_drivers!$A$7:$M$7,1,MATCH("Yes",asset_level_drivers!$A$5:$M$5,0)),SUMIFS(asset_level_drivers!$B$12:$XFD$12,asset_level_drivers!$B$4:$XFD$4,"Yes")/12,0)</f>
        <v>512.5</v>
      </c>
    </row>
    <row r="216" spans="1:3" x14ac:dyDescent="0.25">
      <c r="A216" s="106">
        <f t="shared" si="3"/>
        <v>50648</v>
      </c>
      <c r="B216" s="94">
        <v>0</v>
      </c>
      <c r="C216" s="94">
        <f>+IF($A216&gt;=INDEX(asset_level_drivers!$A$7:$M$7,1,MATCH("Yes",asset_level_drivers!$A$5:$M$5,0)),SUMIFS(asset_level_drivers!$B$12:$XFD$12,asset_level_drivers!$B$4:$XFD$4,"Yes")/12,0)</f>
        <v>512.5</v>
      </c>
    </row>
    <row r="217" spans="1:3" x14ac:dyDescent="0.25">
      <c r="A217" s="98">
        <f t="shared" si="3"/>
        <v>50678</v>
      </c>
      <c r="B217" s="102">
        <v>0</v>
      </c>
      <c r="C217" s="102">
        <f>+IF($A217&gt;=INDEX(asset_level_drivers!$A$7:$M$7,1,MATCH("Yes",asset_level_drivers!$A$5:$M$5,0)),SUMIFS(asset_level_drivers!$B$12:$XFD$12,asset_level_drivers!$B$4:$XFD$4,"Yes")/12,0)</f>
        <v>512.5</v>
      </c>
    </row>
    <row r="218" spans="1:3" x14ac:dyDescent="0.25">
      <c r="A218" s="106">
        <f t="shared" si="3"/>
        <v>50709</v>
      </c>
      <c r="B218" s="94">
        <v>0</v>
      </c>
      <c r="C218" s="94">
        <f>+IF($A218&gt;=INDEX(asset_level_drivers!$A$7:$M$7,1,MATCH("Yes",asset_level_drivers!$A$5:$M$5,0)),SUMIFS(asset_level_drivers!$B$12:$XFD$12,asset_level_drivers!$B$4:$XFD$4,"Yes")/12,0)</f>
        <v>512.5</v>
      </c>
    </row>
    <row r="219" spans="1:3" x14ac:dyDescent="0.25">
      <c r="A219" s="98">
        <f t="shared" si="3"/>
        <v>50739</v>
      </c>
      <c r="B219" s="102">
        <v>0</v>
      </c>
      <c r="C219" s="102">
        <f>+IF($A219&gt;=INDEX(asset_level_drivers!$A$7:$M$7,1,MATCH("Yes",asset_level_drivers!$A$5:$M$5,0)),SUMIFS(asset_level_drivers!$B$12:$XFD$12,asset_level_drivers!$B$4:$XFD$4,"Yes")/12,0)</f>
        <v>512.5</v>
      </c>
    </row>
    <row r="220" spans="1:3" x14ac:dyDescent="0.25">
      <c r="A220" s="106">
        <f t="shared" si="3"/>
        <v>50770</v>
      </c>
      <c r="B220" s="94">
        <v>0</v>
      </c>
      <c r="C220" s="94">
        <f>+IF($A220&gt;=INDEX(asset_level_drivers!$A$7:$M$7,1,MATCH("Yes",asset_level_drivers!$A$5:$M$5,0)),SUMIFS(asset_level_drivers!$B$12:$XFD$12,asset_level_drivers!$B$4:$XFD$4,"Yes")/12,0)</f>
        <v>512.5</v>
      </c>
    </row>
    <row r="221" spans="1:3" x14ac:dyDescent="0.25">
      <c r="A221" s="98">
        <f t="shared" si="3"/>
        <v>50801</v>
      </c>
      <c r="B221" s="102">
        <v>0</v>
      </c>
      <c r="C221" s="102">
        <f>+IF($A221&gt;=INDEX(asset_level_drivers!$A$7:$M$7,1,MATCH("Yes",asset_level_drivers!$A$5:$M$5,0)),SUMIFS(asset_level_drivers!$B$12:$XFD$12,asset_level_drivers!$B$4:$XFD$4,"Yes")/12,0)</f>
        <v>512.5</v>
      </c>
    </row>
    <row r="222" spans="1:3" x14ac:dyDescent="0.25">
      <c r="A222" s="106">
        <f t="shared" si="3"/>
        <v>50829</v>
      </c>
      <c r="B222" s="94">
        <v>0</v>
      </c>
      <c r="C222" s="94">
        <f>+IF($A222&gt;=INDEX(asset_level_drivers!$A$7:$M$7,1,MATCH("Yes",asset_level_drivers!$A$5:$M$5,0)),SUMIFS(asset_level_drivers!$B$12:$XFD$12,asset_level_drivers!$B$4:$XFD$4,"Yes")/12,0)</f>
        <v>512.5</v>
      </c>
    </row>
    <row r="223" spans="1:3" x14ac:dyDescent="0.25">
      <c r="A223" s="98">
        <f t="shared" si="3"/>
        <v>50860</v>
      </c>
      <c r="B223" s="102">
        <v>0</v>
      </c>
      <c r="C223" s="102">
        <f>+IF($A223&gt;=INDEX(asset_level_drivers!$A$7:$M$7,1,MATCH("Yes",asset_level_drivers!$A$5:$M$5,0)),SUMIFS(asset_level_drivers!$B$12:$XFD$12,asset_level_drivers!$B$4:$XFD$4,"Yes")/12,0)</f>
        <v>512.5</v>
      </c>
    </row>
    <row r="224" spans="1:3" x14ac:dyDescent="0.25">
      <c r="A224" s="106">
        <f t="shared" si="3"/>
        <v>50890</v>
      </c>
      <c r="B224" s="94">
        <v>0</v>
      </c>
      <c r="C224" s="94">
        <f>+IF($A224&gt;=INDEX(asset_level_drivers!$A$7:$M$7,1,MATCH("Yes",asset_level_drivers!$A$5:$M$5,0)),SUMIFS(asset_level_drivers!$B$12:$XFD$12,asset_level_drivers!$B$4:$XFD$4,"Yes")/12,0)</f>
        <v>512.5</v>
      </c>
    </row>
    <row r="225" spans="1:3" x14ac:dyDescent="0.25">
      <c r="A225" s="98">
        <f t="shared" si="3"/>
        <v>50921</v>
      </c>
      <c r="B225" s="102">
        <v>0</v>
      </c>
      <c r="C225" s="102">
        <f>+IF($A225&gt;=INDEX(asset_level_drivers!$A$7:$M$7,1,MATCH("Yes",asset_level_drivers!$A$5:$M$5,0)),SUMIFS(asset_level_drivers!$B$12:$XFD$12,asset_level_drivers!$B$4:$XFD$4,"Yes")/12,0)</f>
        <v>512.5</v>
      </c>
    </row>
    <row r="226" spans="1:3" x14ac:dyDescent="0.25">
      <c r="A226" s="106">
        <f t="shared" si="3"/>
        <v>50951</v>
      </c>
      <c r="B226" s="94">
        <v>0</v>
      </c>
      <c r="C226" s="94">
        <f>+IF($A226&gt;=INDEX(asset_level_drivers!$A$7:$M$7,1,MATCH("Yes",asset_level_drivers!$A$5:$M$5,0)),SUMIFS(asset_level_drivers!$B$12:$XFD$12,asset_level_drivers!$B$4:$XFD$4,"Yes")/12,0)</f>
        <v>512.5</v>
      </c>
    </row>
    <row r="227" spans="1:3" x14ac:dyDescent="0.25">
      <c r="A227" s="98">
        <f t="shared" si="3"/>
        <v>50982</v>
      </c>
      <c r="B227" s="102">
        <v>0</v>
      </c>
      <c r="C227" s="102">
        <f>+IF($A227&gt;=INDEX(asset_level_drivers!$A$7:$M$7,1,MATCH("Yes",asset_level_drivers!$A$5:$M$5,0)),SUMIFS(asset_level_drivers!$B$12:$XFD$12,asset_level_drivers!$B$4:$XFD$4,"Yes")/12,0)</f>
        <v>512.5</v>
      </c>
    </row>
    <row r="228" spans="1:3" x14ac:dyDescent="0.25">
      <c r="A228" s="106">
        <f t="shared" si="3"/>
        <v>51013</v>
      </c>
      <c r="B228" s="94">
        <v>0</v>
      </c>
      <c r="C228" s="94">
        <f>+IF($A228&gt;=INDEX(asset_level_drivers!$A$7:$M$7,1,MATCH("Yes",asset_level_drivers!$A$5:$M$5,0)),SUMIFS(asset_level_drivers!$B$12:$XFD$12,asset_level_drivers!$B$4:$XFD$4,"Yes")/12,0)</f>
        <v>512.5</v>
      </c>
    </row>
    <row r="229" spans="1:3" x14ac:dyDescent="0.25">
      <c r="A229" s="98">
        <f t="shared" si="3"/>
        <v>51043</v>
      </c>
      <c r="B229" s="102">
        <v>0</v>
      </c>
      <c r="C229" s="102">
        <f>+IF($A229&gt;=INDEX(asset_level_drivers!$A$7:$M$7,1,MATCH("Yes",asset_level_drivers!$A$5:$M$5,0)),SUMIFS(asset_level_drivers!$B$12:$XFD$12,asset_level_drivers!$B$4:$XFD$4,"Yes")/12,0)</f>
        <v>512.5</v>
      </c>
    </row>
    <row r="230" spans="1:3" x14ac:dyDescent="0.25">
      <c r="A230" s="106">
        <f t="shared" si="3"/>
        <v>51074</v>
      </c>
      <c r="B230" s="94">
        <v>0</v>
      </c>
      <c r="C230" s="94">
        <f>+IF($A230&gt;=INDEX(asset_level_drivers!$A$7:$M$7,1,MATCH("Yes",asset_level_drivers!$A$5:$M$5,0)),SUMIFS(asset_level_drivers!$B$12:$XFD$12,asset_level_drivers!$B$4:$XFD$4,"Yes")/12,0)</f>
        <v>512.5</v>
      </c>
    </row>
    <row r="231" spans="1:3" x14ac:dyDescent="0.25">
      <c r="A231" s="98">
        <f t="shared" si="3"/>
        <v>51104</v>
      </c>
      <c r="B231" s="102">
        <v>0</v>
      </c>
      <c r="C231" s="102">
        <f>+IF($A231&gt;=INDEX(asset_level_drivers!$A$7:$M$7,1,MATCH("Yes",asset_level_drivers!$A$5:$M$5,0)),SUMIFS(asset_level_drivers!$B$12:$XFD$12,asset_level_drivers!$B$4:$XFD$4,"Yes")/12,0)</f>
        <v>512.5</v>
      </c>
    </row>
    <row r="232" spans="1:3" x14ac:dyDescent="0.25">
      <c r="A232" s="106">
        <f t="shared" si="3"/>
        <v>51135</v>
      </c>
      <c r="B232" s="94">
        <v>0</v>
      </c>
      <c r="C232" s="94">
        <f>+IF($A232&gt;=INDEX(asset_level_drivers!$A$7:$M$7,1,MATCH("Yes",asset_level_drivers!$A$5:$M$5,0)),SUMIFS(asset_level_drivers!$B$12:$XFD$12,asset_level_drivers!$B$4:$XFD$4,"Yes")/12,0)</f>
        <v>512.5</v>
      </c>
    </row>
    <row r="233" spans="1:3" x14ac:dyDescent="0.25">
      <c r="A233" s="98">
        <f t="shared" si="3"/>
        <v>51166</v>
      </c>
      <c r="B233" s="102">
        <v>0</v>
      </c>
      <c r="C233" s="102">
        <f>+IF($A233&gt;=INDEX(asset_level_drivers!$A$7:$M$7,1,MATCH("Yes",asset_level_drivers!$A$5:$M$5,0)),SUMIFS(asset_level_drivers!$B$12:$XFD$12,asset_level_drivers!$B$4:$XFD$4,"Yes")/12,0)</f>
        <v>512.5</v>
      </c>
    </row>
    <row r="234" spans="1:3" x14ac:dyDescent="0.25">
      <c r="A234" s="106">
        <f t="shared" si="3"/>
        <v>51195</v>
      </c>
      <c r="B234" s="94">
        <v>0</v>
      </c>
      <c r="C234" s="94">
        <f>+IF($A234&gt;=INDEX(asset_level_drivers!$A$7:$M$7,1,MATCH("Yes",asset_level_drivers!$A$5:$M$5,0)),SUMIFS(asset_level_drivers!$B$12:$XFD$12,asset_level_drivers!$B$4:$XFD$4,"Yes")/12,0)</f>
        <v>512.5</v>
      </c>
    </row>
    <row r="235" spans="1:3" x14ac:dyDescent="0.25">
      <c r="A235" s="98">
        <f t="shared" si="3"/>
        <v>51226</v>
      </c>
      <c r="B235" s="102">
        <v>0</v>
      </c>
      <c r="C235" s="102">
        <f>+IF($A235&gt;=INDEX(asset_level_drivers!$A$7:$M$7,1,MATCH("Yes",asset_level_drivers!$A$5:$M$5,0)),SUMIFS(asset_level_drivers!$B$12:$XFD$12,asset_level_drivers!$B$4:$XFD$4,"Yes")/12,0)</f>
        <v>512.5</v>
      </c>
    </row>
    <row r="236" spans="1:3" x14ac:dyDescent="0.25">
      <c r="A236" s="106">
        <f t="shared" si="3"/>
        <v>51256</v>
      </c>
      <c r="B236" s="94">
        <v>0</v>
      </c>
      <c r="C236" s="94">
        <f>+IF($A236&gt;=INDEX(asset_level_drivers!$A$7:$M$7,1,MATCH("Yes",asset_level_drivers!$A$5:$M$5,0)),SUMIFS(asset_level_drivers!$B$12:$XFD$12,asset_level_drivers!$B$4:$XFD$4,"Yes")/12,0)</f>
        <v>512.5</v>
      </c>
    </row>
    <row r="237" spans="1:3" x14ac:dyDescent="0.25">
      <c r="A237" s="98">
        <f t="shared" si="3"/>
        <v>51287</v>
      </c>
      <c r="B237" s="102">
        <v>0</v>
      </c>
      <c r="C237" s="102">
        <f>+IF($A237&gt;=INDEX(asset_level_drivers!$A$7:$M$7,1,MATCH("Yes",asset_level_drivers!$A$5:$M$5,0)),SUMIFS(asset_level_drivers!$B$12:$XFD$12,asset_level_drivers!$B$4:$XFD$4,"Yes")/12,0)</f>
        <v>512.5</v>
      </c>
    </row>
    <row r="238" spans="1:3" x14ac:dyDescent="0.25">
      <c r="A238" s="106">
        <f t="shared" si="3"/>
        <v>51317</v>
      </c>
      <c r="B238" s="94">
        <v>0</v>
      </c>
      <c r="C238" s="94">
        <f>+IF($A238&gt;=INDEX(asset_level_drivers!$A$7:$M$7,1,MATCH("Yes",asset_level_drivers!$A$5:$M$5,0)),SUMIFS(asset_level_drivers!$B$12:$XFD$12,asset_level_drivers!$B$4:$XFD$4,"Yes")/12,0)</f>
        <v>512.5</v>
      </c>
    </row>
    <row r="239" spans="1:3" x14ac:dyDescent="0.25">
      <c r="A239" s="98">
        <f t="shared" si="3"/>
        <v>51348</v>
      </c>
      <c r="B239" s="102">
        <v>0</v>
      </c>
      <c r="C239" s="102">
        <f>+IF($A239&gt;=INDEX(asset_level_drivers!$A$7:$M$7,1,MATCH("Yes",asset_level_drivers!$A$5:$M$5,0)),SUMIFS(asset_level_drivers!$B$12:$XFD$12,asset_level_drivers!$B$4:$XFD$4,"Yes")/12,0)</f>
        <v>512.5</v>
      </c>
    </row>
    <row r="240" spans="1:3" x14ac:dyDescent="0.25">
      <c r="A240" s="106">
        <f t="shared" si="3"/>
        <v>51379</v>
      </c>
      <c r="B240" s="94">
        <v>0</v>
      </c>
      <c r="C240" s="94">
        <f>+IF($A240&gt;=INDEX(asset_level_drivers!$A$7:$M$7,1,MATCH("Yes",asset_level_drivers!$A$5:$M$5,0)),SUMIFS(asset_level_drivers!$B$12:$XFD$12,asset_level_drivers!$B$4:$XFD$4,"Yes")/12,0)</f>
        <v>512.5</v>
      </c>
    </row>
    <row r="241" spans="1:3" x14ac:dyDescent="0.25">
      <c r="A241" s="98">
        <f t="shared" si="3"/>
        <v>51409</v>
      </c>
      <c r="B241" s="102">
        <v>0</v>
      </c>
      <c r="C241" s="102">
        <f>+IF($A241&gt;=INDEX(asset_level_drivers!$A$7:$M$7,1,MATCH("Yes",asset_level_drivers!$A$5:$M$5,0)),SUMIFS(asset_level_drivers!$B$12:$XFD$12,asset_level_drivers!$B$4:$XFD$4,"Yes")/12,0)</f>
        <v>512.5</v>
      </c>
    </row>
    <row r="242" spans="1:3" x14ac:dyDescent="0.25">
      <c r="A242" s="106">
        <f t="shared" si="3"/>
        <v>51440</v>
      </c>
      <c r="B242" s="94">
        <v>0</v>
      </c>
      <c r="C242" s="94">
        <f>+IF($A242&gt;=INDEX(asset_level_drivers!$A$7:$M$7,1,MATCH("Yes",asset_level_drivers!$A$5:$M$5,0)),SUMIFS(asset_level_drivers!$B$12:$XFD$12,asset_level_drivers!$B$4:$XFD$4,"Yes")/12,0)</f>
        <v>512.5</v>
      </c>
    </row>
    <row r="243" spans="1:3" x14ac:dyDescent="0.25">
      <c r="A243" s="98">
        <f t="shared" si="3"/>
        <v>51470</v>
      </c>
      <c r="B243" s="102">
        <v>0</v>
      </c>
      <c r="C243" s="102">
        <f>+IF($A243&gt;=INDEX(asset_level_drivers!$A$7:$M$7,1,MATCH("Yes",asset_level_drivers!$A$5:$M$5,0)),SUMIFS(asset_level_drivers!$B$12:$XFD$12,asset_level_drivers!$B$4:$XFD$4,"Yes")/12,0)</f>
        <v>512.5</v>
      </c>
    </row>
    <row r="244" spans="1:3" x14ac:dyDescent="0.25">
      <c r="A244" s="106">
        <f t="shared" si="3"/>
        <v>51501</v>
      </c>
      <c r="B244" s="94">
        <v>0</v>
      </c>
      <c r="C244" s="94">
        <f>+IF($A244&gt;=INDEX(asset_level_drivers!$A$7:$M$7,1,MATCH("Yes",asset_level_drivers!$A$5:$M$5,0)),SUMIFS(asset_level_drivers!$B$12:$XFD$12,asset_level_drivers!$B$4:$XFD$4,"Yes")/12,0)</f>
        <v>512.5</v>
      </c>
    </row>
    <row r="245" spans="1:3" x14ac:dyDescent="0.25">
      <c r="A245" s="98">
        <f t="shared" si="3"/>
        <v>51532</v>
      </c>
      <c r="B245" s="102">
        <v>0</v>
      </c>
      <c r="C245" s="102">
        <f>+IF($A245&gt;=INDEX(asset_level_drivers!$A$7:$M$7,1,MATCH("Yes",asset_level_drivers!$A$5:$M$5,0)),SUMIFS(asset_level_drivers!$B$12:$XFD$12,asset_level_drivers!$B$4:$XFD$4,"Yes")/12,0)</f>
        <v>512.5</v>
      </c>
    </row>
    <row r="246" spans="1:3" x14ac:dyDescent="0.25">
      <c r="A246" s="106">
        <f t="shared" si="3"/>
        <v>51560</v>
      </c>
      <c r="B246" s="94">
        <v>0</v>
      </c>
      <c r="C246" s="94">
        <f>+IF($A246&gt;=INDEX(asset_level_drivers!$A$7:$M$7,1,MATCH("Yes",asset_level_drivers!$A$5:$M$5,0)),SUMIFS(asset_level_drivers!$B$12:$XFD$12,asset_level_drivers!$B$4:$XFD$4,"Yes")/12,0)</f>
        <v>512.5</v>
      </c>
    </row>
    <row r="247" spans="1:3" x14ac:dyDescent="0.25">
      <c r="A247" s="98">
        <f t="shared" si="3"/>
        <v>51591</v>
      </c>
      <c r="B247" s="102">
        <v>0</v>
      </c>
      <c r="C247" s="102">
        <f>+IF($A247&gt;=INDEX(asset_level_drivers!$A$7:$M$7,1,MATCH("Yes",asset_level_drivers!$A$5:$M$5,0)),SUMIFS(asset_level_drivers!$B$12:$XFD$12,asset_level_drivers!$B$4:$XFD$4,"Yes")/12,0)</f>
        <v>512.5</v>
      </c>
    </row>
    <row r="248" spans="1:3" x14ac:dyDescent="0.25">
      <c r="A248" s="106">
        <f t="shared" si="3"/>
        <v>51621</v>
      </c>
      <c r="B248" s="94">
        <v>0</v>
      </c>
      <c r="C248" s="94">
        <f>+IF($A248&gt;=INDEX(asset_level_drivers!$A$7:$M$7,1,MATCH("Yes",asset_level_drivers!$A$5:$M$5,0)),SUMIFS(asset_level_drivers!$B$12:$XFD$12,asset_level_drivers!$B$4:$XFD$4,"Yes")/12,0)</f>
        <v>512.5</v>
      </c>
    </row>
    <row r="249" spans="1:3" x14ac:dyDescent="0.25">
      <c r="A249" s="98">
        <f t="shared" si="3"/>
        <v>51652</v>
      </c>
      <c r="B249" s="102">
        <v>0</v>
      </c>
      <c r="C249" s="102">
        <f>+IF($A249&gt;=INDEX(asset_level_drivers!$A$7:$M$7,1,MATCH("Yes",asset_level_drivers!$A$5:$M$5,0)),SUMIFS(asset_level_drivers!$B$12:$XFD$12,asset_level_drivers!$B$4:$XFD$4,"Yes")/12,0)</f>
        <v>512.5</v>
      </c>
    </row>
    <row r="250" spans="1:3" x14ac:dyDescent="0.25">
      <c r="A250" s="106">
        <f t="shared" si="3"/>
        <v>51682</v>
      </c>
      <c r="B250" s="94">
        <v>0</v>
      </c>
      <c r="C250" s="94">
        <f>+IF($A250&gt;=INDEX(asset_level_drivers!$A$7:$M$7,1,MATCH("Yes",asset_level_drivers!$A$5:$M$5,0)),SUMIFS(asset_level_drivers!$B$12:$XFD$12,asset_level_drivers!$B$4:$XFD$4,"Yes")/12,0)</f>
        <v>512.5</v>
      </c>
    </row>
    <row r="251" spans="1:3" x14ac:dyDescent="0.25">
      <c r="A251" s="98">
        <f t="shared" si="3"/>
        <v>51713</v>
      </c>
      <c r="B251" s="102">
        <v>0</v>
      </c>
      <c r="C251" s="102">
        <f>+IF($A251&gt;=INDEX(asset_level_drivers!$A$7:$M$7,1,MATCH("Yes",asset_level_drivers!$A$5:$M$5,0)),SUMIFS(asset_level_drivers!$B$12:$XFD$12,asset_level_drivers!$B$4:$XFD$4,"Yes")/12,0)</f>
        <v>512.5</v>
      </c>
    </row>
    <row r="252" spans="1:3" x14ac:dyDescent="0.25">
      <c r="A252" s="106">
        <f t="shared" si="3"/>
        <v>51744</v>
      </c>
      <c r="B252" s="94">
        <v>0</v>
      </c>
      <c r="C252" s="94">
        <f>+IF($A252&gt;=INDEX(asset_level_drivers!$A$7:$M$7,1,MATCH("Yes",asset_level_drivers!$A$5:$M$5,0)),SUMIFS(asset_level_drivers!$B$12:$XFD$12,asset_level_drivers!$B$4:$XFD$4,"Yes")/12,0)</f>
        <v>512.5</v>
      </c>
    </row>
    <row r="253" spans="1:3" x14ac:dyDescent="0.25">
      <c r="A253" s="98">
        <f t="shared" si="3"/>
        <v>51774</v>
      </c>
      <c r="B253" s="102">
        <v>0</v>
      </c>
      <c r="C253" s="102">
        <f>+IF($A253&gt;=INDEX(asset_level_drivers!$A$7:$M$7,1,MATCH("Yes",asset_level_drivers!$A$5:$M$5,0)),SUMIFS(asset_level_drivers!$B$12:$XFD$12,asset_level_drivers!$B$4:$XFD$4,"Yes")/12,0)</f>
        <v>512.5</v>
      </c>
    </row>
    <row r="254" spans="1:3" x14ac:dyDescent="0.25">
      <c r="A254" s="106">
        <f t="shared" si="3"/>
        <v>51805</v>
      </c>
      <c r="B254" s="94">
        <v>0</v>
      </c>
      <c r="C254" s="94">
        <f>+IF($A254&gt;=INDEX(asset_level_drivers!$A$7:$M$7,1,MATCH("Yes",asset_level_drivers!$A$5:$M$5,0)),SUMIFS(asset_level_drivers!$B$12:$XFD$12,asset_level_drivers!$B$4:$XFD$4,"Yes")/12,0)</f>
        <v>512.5</v>
      </c>
    </row>
    <row r="255" spans="1:3" x14ac:dyDescent="0.25">
      <c r="A255" s="98">
        <f t="shared" si="3"/>
        <v>51835</v>
      </c>
      <c r="B255" s="102">
        <v>0</v>
      </c>
      <c r="C255" s="102">
        <f>+IF($A255&gt;=INDEX(asset_level_drivers!$A$7:$M$7,1,MATCH("Yes",asset_level_drivers!$A$5:$M$5,0)),SUMIFS(asset_level_drivers!$B$12:$XFD$12,asset_level_drivers!$B$4:$XFD$4,"Yes")/12,0)</f>
        <v>512.5</v>
      </c>
    </row>
    <row r="256" spans="1:3" x14ac:dyDescent="0.25">
      <c r="A256" s="106">
        <f t="shared" si="3"/>
        <v>51866</v>
      </c>
      <c r="B256" s="94">
        <v>0</v>
      </c>
      <c r="C256" s="94">
        <f>+IF($A256&gt;=INDEX(asset_level_drivers!$A$7:$M$7,1,MATCH("Yes",asset_level_drivers!$A$5:$M$5,0)),SUMIFS(asset_level_drivers!$B$12:$XFD$12,asset_level_drivers!$B$4:$XFD$4,"Yes")/12,0)</f>
        <v>512.5</v>
      </c>
    </row>
    <row r="257" spans="1:3" x14ac:dyDescent="0.25">
      <c r="A257" s="98">
        <f t="shared" si="3"/>
        <v>51897</v>
      </c>
      <c r="B257" s="102">
        <v>0</v>
      </c>
      <c r="C257" s="102">
        <f>+IF($A257&gt;=INDEX(asset_level_drivers!$A$7:$M$7,1,MATCH("Yes",asset_level_drivers!$A$5:$M$5,0)),SUMIFS(asset_level_drivers!$B$12:$XFD$12,asset_level_drivers!$B$4:$XFD$4,"Yes")/12,0)</f>
        <v>512.5</v>
      </c>
    </row>
    <row r="258" spans="1:3" x14ac:dyDescent="0.25">
      <c r="A258" s="106">
        <f t="shared" si="3"/>
        <v>51925</v>
      </c>
      <c r="B258" s="94">
        <v>0</v>
      </c>
      <c r="C258" s="94">
        <f>+IF($A258&gt;=INDEX(asset_level_drivers!$A$7:$M$7,1,MATCH("Yes",asset_level_drivers!$A$5:$M$5,0)),SUMIFS(asset_level_drivers!$B$12:$XFD$12,asset_level_drivers!$B$4:$XFD$4,"Yes")/12,0)</f>
        <v>512.5</v>
      </c>
    </row>
    <row r="259" spans="1:3" x14ac:dyDescent="0.25">
      <c r="A259" s="98">
        <f t="shared" ref="A259:A322" si="4">+EOMONTH(A258,1)</f>
        <v>51956</v>
      </c>
      <c r="B259" s="102">
        <v>0</v>
      </c>
      <c r="C259" s="102">
        <f>+IF($A259&gt;=INDEX(asset_level_drivers!$A$7:$M$7,1,MATCH("Yes",asset_level_drivers!$A$5:$M$5,0)),SUMIFS(asset_level_drivers!$B$12:$XFD$12,asset_level_drivers!$B$4:$XFD$4,"Yes")/12,0)</f>
        <v>512.5</v>
      </c>
    </row>
    <row r="260" spans="1:3" x14ac:dyDescent="0.25">
      <c r="A260" s="106">
        <f t="shared" si="4"/>
        <v>51986</v>
      </c>
      <c r="B260" s="94">
        <v>0</v>
      </c>
      <c r="C260" s="94">
        <f>+IF($A260&gt;=INDEX(asset_level_drivers!$A$7:$M$7,1,MATCH("Yes",asset_level_drivers!$A$5:$M$5,0)),SUMIFS(asset_level_drivers!$B$12:$XFD$12,asset_level_drivers!$B$4:$XFD$4,"Yes")/12,0)</f>
        <v>512.5</v>
      </c>
    </row>
    <row r="261" spans="1:3" x14ac:dyDescent="0.25">
      <c r="A261" s="98">
        <f t="shared" si="4"/>
        <v>52017</v>
      </c>
      <c r="B261" s="102">
        <v>0</v>
      </c>
      <c r="C261" s="102">
        <f>+IF($A261&gt;=INDEX(asset_level_drivers!$A$7:$M$7,1,MATCH("Yes",asset_level_drivers!$A$5:$M$5,0)),SUMIFS(asset_level_drivers!$B$12:$XFD$12,asset_level_drivers!$B$4:$XFD$4,"Yes")/12,0)</f>
        <v>512.5</v>
      </c>
    </row>
    <row r="262" spans="1:3" x14ac:dyDescent="0.25">
      <c r="A262" s="106">
        <f t="shared" si="4"/>
        <v>52047</v>
      </c>
      <c r="B262" s="94">
        <v>0</v>
      </c>
      <c r="C262" s="94">
        <f>+IF($A262&gt;=INDEX(asset_level_drivers!$A$7:$M$7,1,MATCH("Yes",asset_level_drivers!$A$5:$M$5,0)),SUMIFS(asset_level_drivers!$B$12:$XFD$12,asset_level_drivers!$B$4:$XFD$4,"Yes")/12,0)</f>
        <v>512.5</v>
      </c>
    </row>
    <row r="263" spans="1:3" x14ac:dyDescent="0.25">
      <c r="A263" s="98">
        <f t="shared" si="4"/>
        <v>52078</v>
      </c>
      <c r="B263" s="102">
        <v>0</v>
      </c>
      <c r="C263" s="102">
        <f>+IF($A263&gt;=INDEX(asset_level_drivers!$A$7:$M$7,1,MATCH("Yes",asset_level_drivers!$A$5:$M$5,0)),SUMIFS(asset_level_drivers!$B$12:$XFD$12,asset_level_drivers!$B$4:$XFD$4,"Yes")/12,0)</f>
        <v>512.5</v>
      </c>
    </row>
    <row r="264" spans="1:3" x14ac:dyDescent="0.25">
      <c r="A264" s="106">
        <f t="shared" si="4"/>
        <v>52109</v>
      </c>
      <c r="B264" s="94">
        <v>0</v>
      </c>
      <c r="C264" s="94">
        <f>+IF($A264&gt;=INDEX(asset_level_drivers!$A$7:$M$7,1,MATCH("Yes",asset_level_drivers!$A$5:$M$5,0)),SUMIFS(asset_level_drivers!$B$12:$XFD$12,asset_level_drivers!$B$4:$XFD$4,"Yes")/12,0)</f>
        <v>512.5</v>
      </c>
    </row>
    <row r="265" spans="1:3" x14ac:dyDescent="0.25">
      <c r="A265" s="98">
        <f t="shared" si="4"/>
        <v>52139</v>
      </c>
      <c r="B265" s="102">
        <v>0</v>
      </c>
      <c r="C265" s="102">
        <f>+IF($A265&gt;=INDEX(asset_level_drivers!$A$7:$M$7,1,MATCH("Yes",asset_level_drivers!$A$5:$M$5,0)),SUMIFS(asset_level_drivers!$B$12:$XFD$12,asset_level_drivers!$B$4:$XFD$4,"Yes")/12,0)</f>
        <v>512.5</v>
      </c>
    </row>
    <row r="266" spans="1:3" x14ac:dyDescent="0.25">
      <c r="A266" s="106">
        <f t="shared" si="4"/>
        <v>52170</v>
      </c>
      <c r="B266" s="94">
        <v>0</v>
      </c>
      <c r="C266" s="94">
        <f>+IF($A266&gt;=INDEX(asset_level_drivers!$A$7:$M$7,1,MATCH("Yes",asset_level_drivers!$A$5:$M$5,0)),SUMIFS(asset_level_drivers!$B$12:$XFD$12,asset_level_drivers!$B$4:$XFD$4,"Yes")/12,0)</f>
        <v>512.5</v>
      </c>
    </row>
    <row r="267" spans="1:3" x14ac:dyDescent="0.25">
      <c r="A267" s="98">
        <f t="shared" si="4"/>
        <v>52200</v>
      </c>
      <c r="B267" s="102">
        <v>0</v>
      </c>
      <c r="C267" s="102">
        <f>+IF($A267&gt;=INDEX(asset_level_drivers!$A$7:$M$7,1,MATCH("Yes",asset_level_drivers!$A$5:$M$5,0)),SUMIFS(asset_level_drivers!$B$12:$XFD$12,asset_level_drivers!$B$4:$XFD$4,"Yes")/12,0)</f>
        <v>512.5</v>
      </c>
    </row>
    <row r="268" spans="1:3" x14ac:dyDescent="0.25">
      <c r="A268" s="106">
        <f t="shared" si="4"/>
        <v>52231</v>
      </c>
      <c r="B268" s="94">
        <v>0</v>
      </c>
      <c r="C268" s="94">
        <f>+IF($A268&gt;=INDEX(asset_level_drivers!$A$7:$M$7,1,MATCH("Yes",asset_level_drivers!$A$5:$M$5,0)),SUMIFS(asset_level_drivers!$B$12:$XFD$12,asset_level_drivers!$B$4:$XFD$4,"Yes")/12,0)</f>
        <v>512.5</v>
      </c>
    </row>
    <row r="269" spans="1:3" x14ac:dyDescent="0.25">
      <c r="A269" s="98">
        <f t="shared" si="4"/>
        <v>52262</v>
      </c>
      <c r="B269" s="102">
        <v>0</v>
      </c>
      <c r="C269" s="102">
        <f>+IF($A269&gt;=INDEX(asset_level_drivers!$A$7:$M$7,1,MATCH("Yes",asset_level_drivers!$A$5:$M$5,0)),SUMIFS(asset_level_drivers!$B$12:$XFD$12,asset_level_drivers!$B$4:$XFD$4,"Yes")/12,0)</f>
        <v>512.5</v>
      </c>
    </row>
    <row r="270" spans="1:3" x14ac:dyDescent="0.25">
      <c r="A270" s="106">
        <f t="shared" si="4"/>
        <v>52290</v>
      </c>
      <c r="B270" s="94">
        <v>0</v>
      </c>
      <c r="C270" s="94">
        <f>+IF($A270&gt;=INDEX(asset_level_drivers!$A$7:$M$7,1,MATCH("Yes",asset_level_drivers!$A$5:$M$5,0)),SUMIFS(asset_level_drivers!$B$12:$XFD$12,asset_level_drivers!$B$4:$XFD$4,"Yes")/12,0)</f>
        <v>512.5</v>
      </c>
    </row>
    <row r="271" spans="1:3" x14ac:dyDescent="0.25">
      <c r="A271" s="98">
        <f t="shared" si="4"/>
        <v>52321</v>
      </c>
      <c r="B271" s="102">
        <v>0</v>
      </c>
      <c r="C271" s="102">
        <f>+IF($A271&gt;=INDEX(asset_level_drivers!$A$7:$M$7,1,MATCH("Yes",asset_level_drivers!$A$5:$M$5,0)),SUMIFS(asset_level_drivers!$B$12:$XFD$12,asset_level_drivers!$B$4:$XFD$4,"Yes")/12,0)</f>
        <v>512.5</v>
      </c>
    </row>
    <row r="272" spans="1:3" x14ac:dyDescent="0.25">
      <c r="A272" s="106">
        <f t="shared" si="4"/>
        <v>52351</v>
      </c>
      <c r="B272" s="94">
        <v>0</v>
      </c>
      <c r="C272" s="94">
        <f>+IF($A272&gt;=INDEX(asset_level_drivers!$A$7:$M$7,1,MATCH("Yes",asset_level_drivers!$A$5:$M$5,0)),SUMIFS(asset_level_drivers!$B$12:$XFD$12,asset_level_drivers!$B$4:$XFD$4,"Yes")/12,0)</f>
        <v>512.5</v>
      </c>
    </row>
    <row r="273" spans="1:3" x14ac:dyDescent="0.25">
      <c r="A273" s="98">
        <f t="shared" si="4"/>
        <v>52382</v>
      </c>
      <c r="B273" s="102">
        <v>0</v>
      </c>
      <c r="C273" s="102">
        <f>+IF($A273&gt;=INDEX(asset_level_drivers!$A$7:$M$7,1,MATCH("Yes",asset_level_drivers!$A$5:$M$5,0)),SUMIFS(asset_level_drivers!$B$12:$XFD$12,asset_level_drivers!$B$4:$XFD$4,"Yes")/12,0)</f>
        <v>512.5</v>
      </c>
    </row>
    <row r="274" spans="1:3" x14ac:dyDescent="0.25">
      <c r="A274" s="106">
        <f t="shared" si="4"/>
        <v>52412</v>
      </c>
      <c r="B274" s="94">
        <v>0</v>
      </c>
      <c r="C274" s="94">
        <f>+IF($A274&gt;=INDEX(asset_level_drivers!$A$7:$M$7,1,MATCH("Yes",asset_level_drivers!$A$5:$M$5,0)),SUMIFS(asset_level_drivers!$B$12:$XFD$12,asset_level_drivers!$B$4:$XFD$4,"Yes")/12,0)</f>
        <v>512.5</v>
      </c>
    </row>
    <row r="275" spans="1:3" x14ac:dyDescent="0.25">
      <c r="A275" s="98">
        <f t="shared" si="4"/>
        <v>52443</v>
      </c>
      <c r="B275" s="102">
        <v>0</v>
      </c>
      <c r="C275" s="102">
        <f>+IF($A275&gt;=INDEX(asset_level_drivers!$A$7:$M$7,1,MATCH("Yes",asset_level_drivers!$A$5:$M$5,0)),SUMIFS(asset_level_drivers!$B$12:$XFD$12,asset_level_drivers!$B$4:$XFD$4,"Yes")/12,0)</f>
        <v>512.5</v>
      </c>
    </row>
    <row r="276" spans="1:3" x14ac:dyDescent="0.25">
      <c r="A276" s="106">
        <f t="shared" si="4"/>
        <v>52474</v>
      </c>
      <c r="B276" s="94">
        <v>0</v>
      </c>
      <c r="C276" s="94">
        <f>+IF($A276&gt;=INDEX(asset_level_drivers!$A$7:$M$7,1,MATCH("Yes",asset_level_drivers!$A$5:$M$5,0)),SUMIFS(asset_level_drivers!$B$12:$XFD$12,asset_level_drivers!$B$4:$XFD$4,"Yes")/12,0)</f>
        <v>512.5</v>
      </c>
    </row>
    <row r="277" spans="1:3" x14ac:dyDescent="0.25">
      <c r="A277" s="98">
        <f t="shared" si="4"/>
        <v>52504</v>
      </c>
      <c r="B277" s="102">
        <v>0</v>
      </c>
      <c r="C277" s="102">
        <f>+IF($A277&gt;=INDEX(asset_level_drivers!$A$7:$M$7,1,MATCH("Yes",asset_level_drivers!$A$5:$M$5,0)),SUMIFS(asset_level_drivers!$B$12:$XFD$12,asset_level_drivers!$B$4:$XFD$4,"Yes")/12,0)</f>
        <v>512.5</v>
      </c>
    </row>
    <row r="278" spans="1:3" x14ac:dyDescent="0.25">
      <c r="A278" s="106">
        <f t="shared" si="4"/>
        <v>52535</v>
      </c>
      <c r="B278" s="94">
        <v>0</v>
      </c>
      <c r="C278" s="94">
        <f>+IF($A278&gt;=INDEX(asset_level_drivers!$A$7:$M$7,1,MATCH("Yes",asset_level_drivers!$A$5:$M$5,0)),SUMIFS(asset_level_drivers!$B$12:$XFD$12,asset_level_drivers!$B$4:$XFD$4,"Yes")/12,0)</f>
        <v>512.5</v>
      </c>
    </row>
    <row r="279" spans="1:3" x14ac:dyDescent="0.25">
      <c r="A279" s="98">
        <f t="shared" si="4"/>
        <v>52565</v>
      </c>
      <c r="B279" s="102">
        <v>0</v>
      </c>
      <c r="C279" s="102">
        <f>+IF($A279&gt;=INDEX(asset_level_drivers!$A$7:$M$7,1,MATCH("Yes",asset_level_drivers!$A$5:$M$5,0)),SUMIFS(asset_level_drivers!$B$12:$XFD$12,asset_level_drivers!$B$4:$XFD$4,"Yes")/12,0)</f>
        <v>512.5</v>
      </c>
    </row>
    <row r="280" spans="1:3" x14ac:dyDescent="0.25">
      <c r="A280" s="106">
        <f t="shared" si="4"/>
        <v>52596</v>
      </c>
      <c r="B280" s="94">
        <v>0</v>
      </c>
      <c r="C280" s="94">
        <f>+IF($A280&gt;=INDEX(asset_level_drivers!$A$7:$M$7,1,MATCH("Yes",asset_level_drivers!$A$5:$M$5,0)),SUMIFS(asset_level_drivers!$B$12:$XFD$12,asset_level_drivers!$B$4:$XFD$4,"Yes")/12,0)</f>
        <v>512.5</v>
      </c>
    </row>
    <row r="281" spans="1:3" x14ac:dyDescent="0.25">
      <c r="A281" s="98">
        <f t="shared" si="4"/>
        <v>52627</v>
      </c>
      <c r="B281" s="102">
        <v>0</v>
      </c>
      <c r="C281" s="102">
        <f>+IF($A281&gt;=INDEX(asset_level_drivers!$A$7:$M$7,1,MATCH("Yes",asset_level_drivers!$A$5:$M$5,0)),SUMIFS(asset_level_drivers!$B$12:$XFD$12,asset_level_drivers!$B$4:$XFD$4,"Yes")/12,0)</f>
        <v>512.5</v>
      </c>
    </row>
    <row r="282" spans="1:3" x14ac:dyDescent="0.25">
      <c r="A282" s="106">
        <f t="shared" si="4"/>
        <v>52656</v>
      </c>
      <c r="B282" s="94">
        <v>0</v>
      </c>
      <c r="C282" s="94">
        <f>+IF($A282&gt;=INDEX(asset_level_drivers!$A$7:$M$7,1,MATCH("Yes",asset_level_drivers!$A$5:$M$5,0)),SUMIFS(asset_level_drivers!$B$12:$XFD$12,asset_level_drivers!$B$4:$XFD$4,"Yes")/12,0)</f>
        <v>512.5</v>
      </c>
    </row>
    <row r="283" spans="1:3" x14ac:dyDescent="0.25">
      <c r="A283" s="98">
        <f t="shared" si="4"/>
        <v>52687</v>
      </c>
      <c r="B283" s="102">
        <v>0</v>
      </c>
      <c r="C283" s="102">
        <f>+IF($A283&gt;=INDEX(asset_level_drivers!$A$7:$M$7,1,MATCH("Yes",asset_level_drivers!$A$5:$M$5,0)),SUMIFS(asset_level_drivers!$B$12:$XFD$12,asset_level_drivers!$B$4:$XFD$4,"Yes")/12,0)</f>
        <v>512.5</v>
      </c>
    </row>
    <row r="284" spans="1:3" x14ac:dyDescent="0.25">
      <c r="A284" s="106">
        <f t="shared" si="4"/>
        <v>52717</v>
      </c>
      <c r="B284" s="94">
        <v>0</v>
      </c>
      <c r="C284" s="94">
        <f>+IF($A284&gt;=INDEX(asset_level_drivers!$A$7:$M$7,1,MATCH("Yes",asset_level_drivers!$A$5:$M$5,0)),SUMIFS(asset_level_drivers!$B$12:$XFD$12,asset_level_drivers!$B$4:$XFD$4,"Yes")/12,0)</f>
        <v>512.5</v>
      </c>
    </row>
    <row r="285" spans="1:3" x14ac:dyDescent="0.25">
      <c r="A285" s="98">
        <f t="shared" si="4"/>
        <v>52748</v>
      </c>
      <c r="B285" s="102">
        <v>0</v>
      </c>
      <c r="C285" s="102">
        <f>+IF($A285&gt;=INDEX(asset_level_drivers!$A$7:$M$7,1,MATCH("Yes",asset_level_drivers!$A$5:$M$5,0)),SUMIFS(asset_level_drivers!$B$12:$XFD$12,asset_level_drivers!$B$4:$XFD$4,"Yes")/12,0)</f>
        <v>512.5</v>
      </c>
    </row>
    <row r="286" spans="1:3" x14ac:dyDescent="0.25">
      <c r="A286" s="106">
        <f t="shared" si="4"/>
        <v>52778</v>
      </c>
      <c r="B286" s="94">
        <v>0</v>
      </c>
      <c r="C286" s="94">
        <f>+IF($A286&gt;=INDEX(asset_level_drivers!$A$7:$M$7,1,MATCH("Yes",asset_level_drivers!$A$5:$M$5,0)),SUMIFS(asset_level_drivers!$B$12:$XFD$12,asset_level_drivers!$B$4:$XFD$4,"Yes")/12,0)</f>
        <v>512.5</v>
      </c>
    </row>
    <row r="287" spans="1:3" x14ac:dyDescent="0.25">
      <c r="A287" s="98">
        <f t="shared" si="4"/>
        <v>52809</v>
      </c>
      <c r="B287" s="102">
        <v>0</v>
      </c>
      <c r="C287" s="102">
        <f>+IF($A287&gt;=INDEX(asset_level_drivers!$A$7:$M$7,1,MATCH("Yes",asset_level_drivers!$A$5:$M$5,0)),SUMIFS(asset_level_drivers!$B$12:$XFD$12,asset_level_drivers!$B$4:$XFD$4,"Yes")/12,0)</f>
        <v>512.5</v>
      </c>
    </row>
    <row r="288" spans="1:3" x14ac:dyDescent="0.25">
      <c r="A288" s="106">
        <f t="shared" si="4"/>
        <v>52840</v>
      </c>
      <c r="B288" s="94">
        <v>0</v>
      </c>
      <c r="C288" s="94">
        <f>+IF($A288&gt;=INDEX(asset_level_drivers!$A$7:$M$7,1,MATCH("Yes",asset_level_drivers!$A$5:$M$5,0)),SUMIFS(asset_level_drivers!$B$12:$XFD$12,asset_level_drivers!$B$4:$XFD$4,"Yes")/12,0)</f>
        <v>512.5</v>
      </c>
    </row>
    <row r="289" spans="1:3" x14ac:dyDescent="0.25">
      <c r="A289" s="98">
        <f t="shared" si="4"/>
        <v>52870</v>
      </c>
      <c r="B289" s="102">
        <v>0</v>
      </c>
      <c r="C289" s="102">
        <f>+IF($A289&gt;=INDEX(asset_level_drivers!$A$7:$M$7,1,MATCH("Yes",asset_level_drivers!$A$5:$M$5,0)),SUMIFS(asset_level_drivers!$B$12:$XFD$12,asset_level_drivers!$B$4:$XFD$4,"Yes")/12,0)</f>
        <v>512.5</v>
      </c>
    </row>
    <row r="290" spans="1:3" x14ac:dyDescent="0.25">
      <c r="A290" s="106">
        <f t="shared" si="4"/>
        <v>52901</v>
      </c>
      <c r="B290" s="94">
        <v>0</v>
      </c>
      <c r="C290" s="94">
        <f>+IF($A290&gt;=INDEX(asset_level_drivers!$A$7:$M$7,1,MATCH("Yes",asset_level_drivers!$A$5:$M$5,0)),SUMIFS(asset_level_drivers!$B$12:$XFD$12,asset_level_drivers!$B$4:$XFD$4,"Yes")/12,0)</f>
        <v>512.5</v>
      </c>
    </row>
    <row r="291" spans="1:3" x14ac:dyDescent="0.25">
      <c r="A291" s="98">
        <f t="shared" si="4"/>
        <v>52931</v>
      </c>
      <c r="B291" s="102">
        <v>0</v>
      </c>
      <c r="C291" s="102">
        <f>+IF($A291&gt;=INDEX(asset_level_drivers!$A$7:$M$7,1,MATCH("Yes",asset_level_drivers!$A$5:$M$5,0)),SUMIFS(asset_level_drivers!$B$12:$XFD$12,asset_level_drivers!$B$4:$XFD$4,"Yes")/12,0)</f>
        <v>512.5</v>
      </c>
    </row>
    <row r="292" spans="1:3" x14ac:dyDescent="0.25">
      <c r="A292" s="106">
        <f t="shared" si="4"/>
        <v>52962</v>
      </c>
      <c r="B292" s="94">
        <v>0</v>
      </c>
      <c r="C292" s="94">
        <f>+IF($A292&gt;=INDEX(asset_level_drivers!$A$7:$M$7,1,MATCH("Yes",asset_level_drivers!$A$5:$M$5,0)),SUMIFS(asset_level_drivers!$B$12:$XFD$12,asset_level_drivers!$B$4:$XFD$4,"Yes")/12,0)</f>
        <v>512.5</v>
      </c>
    </row>
    <row r="293" spans="1:3" x14ac:dyDescent="0.25">
      <c r="A293" s="98">
        <f t="shared" si="4"/>
        <v>52993</v>
      </c>
      <c r="B293" s="102">
        <v>0</v>
      </c>
      <c r="C293" s="102">
        <f>+IF($A293&gt;=INDEX(asset_level_drivers!$A$7:$M$7,1,MATCH("Yes",asset_level_drivers!$A$5:$M$5,0)),SUMIFS(asset_level_drivers!$B$12:$XFD$12,asset_level_drivers!$B$4:$XFD$4,"Yes")/12,0)</f>
        <v>512.5</v>
      </c>
    </row>
    <row r="294" spans="1:3" x14ac:dyDescent="0.25">
      <c r="A294" s="106">
        <f t="shared" si="4"/>
        <v>53021</v>
      </c>
      <c r="B294" s="94">
        <v>0</v>
      </c>
      <c r="C294" s="94">
        <f>+IF($A294&gt;=INDEX(asset_level_drivers!$A$7:$M$7,1,MATCH("Yes",asset_level_drivers!$A$5:$M$5,0)),SUMIFS(asset_level_drivers!$B$12:$XFD$12,asset_level_drivers!$B$4:$XFD$4,"Yes")/12,0)</f>
        <v>512.5</v>
      </c>
    </row>
    <row r="295" spans="1:3" x14ac:dyDescent="0.25">
      <c r="A295" s="98">
        <f t="shared" si="4"/>
        <v>53052</v>
      </c>
      <c r="B295" s="102">
        <v>0</v>
      </c>
      <c r="C295" s="102">
        <f>+IF($A295&gt;=INDEX(asset_level_drivers!$A$7:$M$7,1,MATCH("Yes",asset_level_drivers!$A$5:$M$5,0)),SUMIFS(asset_level_drivers!$B$12:$XFD$12,asset_level_drivers!$B$4:$XFD$4,"Yes")/12,0)</f>
        <v>512.5</v>
      </c>
    </row>
    <row r="296" spans="1:3" x14ac:dyDescent="0.25">
      <c r="A296" s="106">
        <f t="shared" si="4"/>
        <v>53082</v>
      </c>
      <c r="B296" s="94">
        <v>0</v>
      </c>
      <c r="C296" s="94">
        <f>+IF($A296&gt;=INDEX(asset_level_drivers!$A$7:$M$7,1,MATCH("Yes",asset_level_drivers!$A$5:$M$5,0)),SUMIFS(asset_level_drivers!$B$12:$XFD$12,asset_level_drivers!$B$4:$XFD$4,"Yes")/12,0)</f>
        <v>512.5</v>
      </c>
    </row>
    <row r="297" spans="1:3" x14ac:dyDescent="0.25">
      <c r="A297" s="98">
        <f t="shared" si="4"/>
        <v>53113</v>
      </c>
      <c r="B297" s="102">
        <v>0</v>
      </c>
      <c r="C297" s="102">
        <f>+IF($A297&gt;=INDEX(asset_level_drivers!$A$7:$M$7,1,MATCH("Yes",asset_level_drivers!$A$5:$M$5,0)),SUMIFS(asset_level_drivers!$B$12:$XFD$12,asset_level_drivers!$B$4:$XFD$4,"Yes")/12,0)</f>
        <v>512.5</v>
      </c>
    </row>
    <row r="298" spans="1:3" x14ac:dyDescent="0.25">
      <c r="A298" s="106">
        <f t="shared" si="4"/>
        <v>53143</v>
      </c>
      <c r="B298" s="94">
        <v>0</v>
      </c>
      <c r="C298" s="94">
        <f>+IF($A298&gt;=INDEX(asset_level_drivers!$A$7:$M$7,1,MATCH("Yes",asset_level_drivers!$A$5:$M$5,0)),SUMIFS(asset_level_drivers!$B$12:$XFD$12,asset_level_drivers!$B$4:$XFD$4,"Yes")/12,0)</f>
        <v>512.5</v>
      </c>
    </row>
    <row r="299" spans="1:3" x14ac:dyDescent="0.25">
      <c r="A299" s="98">
        <f t="shared" si="4"/>
        <v>53174</v>
      </c>
      <c r="B299" s="102">
        <v>0</v>
      </c>
      <c r="C299" s="102">
        <f>+IF($A299&gt;=INDEX(asset_level_drivers!$A$7:$M$7,1,MATCH("Yes",asset_level_drivers!$A$5:$M$5,0)),SUMIFS(asset_level_drivers!$B$12:$XFD$12,asset_level_drivers!$B$4:$XFD$4,"Yes")/12,0)</f>
        <v>512.5</v>
      </c>
    </row>
    <row r="300" spans="1:3" x14ac:dyDescent="0.25">
      <c r="A300" s="106">
        <f t="shared" si="4"/>
        <v>53205</v>
      </c>
      <c r="B300" s="94">
        <v>0</v>
      </c>
      <c r="C300" s="94">
        <f>+IF($A300&gt;=INDEX(asset_level_drivers!$A$7:$M$7,1,MATCH("Yes",asset_level_drivers!$A$5:$M$5,0)),SUMIFS(asset_level_drivers!$B$12:$XFD$12,asset_level_drivers!$B$4:$XFD$4,"Yes")/12,0)</f>
        <v>512.5</v>
      </c>
    </row>
    <row r="301" spans="1:3" x14ac:dyDescent="0.25">
      <c r="A301" s="98">
        <f t="shared" si="4"/>
        <v>53235</v>
      </c>
      <c r="B301" s="102">
        <v>0</v>
      </c>
      <c r="C301" s="102">
        <f>+IF($A301&gt;=INDEX(asset_level_drivers!$A$7:$M$7,1,MATCH("Yes",asset_level_drivers!$A$5:$M$5,0)),SUMIFS(asset_level_drivers!$B$12:$XFD$12,asset_level_drivers!$B$4:$XFD$4,"Yes")/12,0)</f>
        <v>512.5</v>
      </c>
    </row>
    <row r="302" spans="1:3" x14ac:dyDescent="0.25">
      <c r="A302" s="106">
        <f t="shared" si="4"/>
        <v>53266</v>
      </c>
      <c r="B302" s="94">
        <v>0</v>
      </c>
      <c r="C302" s="94">
        <f>+IF($A302&gt;=INDEX(asset_level_drivers!$A$7:$M$7,1,MATCH("Yes",asset_level_drivers!$A$5:$M$5,0)),SUMIFS(asset_level_drivers!$B$12:$XFD$12,asset_level_drivers!$B$4:$XFD$4,"Yes")/12,0)</f>
        <v>512.5</v>
      </c>
    </row>
    <row r="303" spans="1:3" x14ac:dyDescent="0.25">
      <c r="A303" s="98">
        <f t="shared" si="4"/>
        <v>53296</v>
      </c>
      <c r="B303" s="102">
        <v>0</v>
      </c>
      <c r="C303" s="102">
        <f>+IF($A303&gt;=INDEX(asset_level_drivers!$A$7:$M$7,1,MATCH("Yes",asset_level_drivers!$A$5:$M$5,0)),SUMIFS(asset_level_drivers!$B$12:$XFD$12,asset_level_drivers!$B$4:$XFD$4,"Yes")/12,0)</f>
        <v>512.5</v>
      </c>
    </row>
    <row r="304" spans="1:3" x14ac:dyDescent="0.25">
      <c r="A304" s="106">
        <f t="shared" si="4"/>
        <v>53327</v>
      </c>
      <c r="B304" s="94">
        <v>0</v>
      </c>
      <c r="C304" s="94">
        <f>+IF($A304&gt;=INDEX(asset_level_drivers!$A$7:$M$7,1,MATCH("Yes",asset_level_drivers!$A$5:$M$5,0)),SUMIFS(asset_level_drivers!$B$12:$XFD$12,asset_level_drivers!$B$4:$XFD$4,"Yes")/12,0)</f>
        <v>512.5</v>
      </c>
    </row>
    <row r="305" spans="1:3" x14ac:dyDescent="0.25">
      <c r="A305" s="98">
        <f t="shared" si="4"/>
        <v>53358</v>
      </c>
      <c r="B305" s="102">
        <v>0</v>
      </c>
      <c r="C305" s="102">
        <f>+IF($A305&gt;=INDEX(asset_level_drivers!$A$7:$M$7,1,MATCH("Yes",asset_level_drivers!$A$5:$M$5,0)),SUMIFS(asset_level_drivers!$B$12:$XFD$12,asset_level_drivers!$B$4:$XFD$4,"Yes")/12,0)</f>
        <v>512.5</v>
      </c>
    </row>
    <row r="306" spans="1:3" x14ac:dyDescent="0.25">
      <c r="A306" s="106">
        <f t="shared" si="4"/>
        <v>53386</v>
      </c>
      <c r="B306" s="94">
        <v>0</v>
      </c>
      <c r="C306" s="94">
        <f>+IF($A306&gt;=INDEX(asset_level_drivers!$A$7:$M$7,1,MATCH("Yes",asset_level_drivers!$A$5:$M$5,0)),SUMIFS(asset_level_drivers!$B$12:$XFD$12,asset_level_drivers!$B$4:$XFD$4,"Yes")/12,0)</f>
        <v>512.5</v>
      </c>
    </row>
    <row r="307" spans="1:3" x14ac:dyDescent="0.25">
      <c r="A307" s="98">
        <f t="shared" si="4"/>
        <v>53417</v>
      </c>
      <c r="B307" s="102">
        <v>0</v>
      </c>
      <c r="C307" s="102">
        <f>+IF($A307&gt;=INDEX(asset_level_drivers!$A$7:$M$7,1,MATCH("Yes",asset_level_drivers!$A$5:$M$5,0)),SUMIFS(asset_level_drivers!$B$12:$XFD$12,asset_level_drivers!$B$4:$XFD$4,"Yes")/12,0)</f>
        <v>512.5</v>
      </c>
    </row>
    <row r="308" spans="1:3" x14ac:dyDescent="0.25">
      <c r="A308" s="106">
        <f t="shared" si="4"/>
        <v>53447</v>
      </c>
      <c r="B308" s="94">
        <v>0</v>
      </c>
      <c r="C308" s="94">
        <f>+IF($A308&gt;=INDEX(asset_level_drivers!$A$7:$M$7,1,MATCH("Yes",asset_level_drivers!$A$5:$M$5,0)),SUMIFS(asset_level_drivers!$B$12:$XFD$12,asset_level_drivers!$B$4:$XFD$4,"Yes")/12,0)</f>
        <v>512.5</v>
      </c>
    </row>
    <row r="309" spans="1:3" x14ac:dyDescent="0.25">
      <c r="A309" s="98">
        <f t="shared" si="4"/>
        <v>53478</v>
      </c>
      <c r="B309" s="102">
        <v>0</v>
      </c>
      <c r="C309" s="102">
        <f>+IF($A309&gt;=INDEX(asset_level_drivers!$A$7:$M$7,1,MATCH("Yes",asset_level_drivers!$A$5:$M$5,0)),SUMIFS(asset_level_drivers!$B$12:$XFD$12,asset_level_drivers!$B$4:$XFD$4,"Yes")/12,0)</f>
        <v>512.5</v>
      </c>
    </row>
    <row r="310" spans="1:3" x14ac:dyDescent="0.25">
      <c r="A310" s="106">
        <f t="shared" si="4"/>
        <v>53508</v>
      </c>
      <c r="B310" s="94">
        <v>0</v>
      </c>
      <c r="C310" s="94">
        <f>+IF($A310&gt;=INDEX(asset_level_drivers!$A$7:$M$7,1,MATCH("Yes",asset_level_drivers!$A$5:$M$5,0)),SUMIFS(asset_level_drivers!$B$12:$XFD$12,asset_level_drivers!$B$4:$XFD$4,"Yes")/12,0)</f>
        <v>512.5</v>
      </c>
    </row>
    <row r="311" spans="1:3" x14ac:dyDescent="0.25">
      <c r="A311" s="98">
        <f t="shared" si="4"/>
        <v>53539</v>
      </c>
      <c r="B311" s="102">
        <v>0</v>
      </c>
      <c r="C311" s="102">
        <f>+IF($A311&gt;=INDEX(asset_level_drivers!$A$7:$M$7,1,MATCH("Yes",asset_level_drivers!$A$5:$M$5,0)),SUMIFS(asset_level_drivers!$B$12:$XFD$12,asset_level_drivers!$B$4:$XFD$4,"Yes")/12,0)</f>
        <v>512.5</v>
      </c>
    </row>
    <row r="312" spans="1:3" x14ac:dyDescent="0.25">
      <c r="A312" s="106">
        <f t="shared" si="4"/>
        <v>53570</v>
      </c>
      <c r="B312" s="94">
        <v>0</v>
      </c>
      <c r="C312" s="94">
        <f>+IF($A312&gt;=INDEX(asset_level_drivers!$A$7:$M$7,1,MATCH("Yes",asset_level_drivers!$A$5:$M$5,0)),SUMIFS(asset_level_drivers!$B$12:$XFD$12,asset_level_drivers!$B$4:$XFD$4,"Yes")/12,0)</f>
        <v>512.5</v>
      </c>
    </row>
    <row r="313" spans="1:3" x14ac:dyDescent="0.25">
      <c r="A313" s="98">
        <f t="shared" si="4"/>
        <v>53600</v>
      </c>
      <c r="B313" s="102">
        <v>0</v>
      </c>
      <c r="C313" s="102">
        <f>+IF($A313&gt;=INDEX(asset_level_drivers!$A$7:$M$7,1,MATCH("Yes",asset_level_drivers!$A$5:$M$5,0)),SUMIFS(asset_level_drivers!$B$12:$XFD$12,asset_level_drivers!$B$4:$XFD$4,"Yes")/12,0)</f>
        <v>512.5</v>
      </c>
    </row>
    <row r="314" spans="1:3" x14ac:dyDescent="0.25">
      <c r="A314" s="106">
        <f t="shared" si="4"/>
        <v>53631</v>
      </c>
      <c r="B314" s="94">
        <v>0</v>
      </c>
      <c r="C314" s="94">
        <f>+IF($A314&gt;=INDEX(asset_level_drivers!$A$7:$M$7,1,MATCH("Yes",asset_level_drivers!$A$5:$M$5,0)),SUMIFS(asset_level_drivers!$B$12:$XFD$12,asset_level_drivers!$B$4:$XFD$4,"Yes")/12,0)</f>
        <v>512.5</v>
      </c>
    </row>
    <row r="315" spans="1:3" x14ac:dyDescent="0.25">
      <c r="A315" s="98">
        <f t="shared" si="4"/>
        <v>53661</v>
      </c>
      <c r="B315" s="102">
        <v>0</v>
      </c>
      <c r="C315" s="102">
        <f>+IF($A315&gt;=INDEX(asset_level_drivers!$A$7:$M$7,1,MATCH("Yes",asset_level_drivers!$A$5:$M$5,0)),SUMIFS(asset_level_drivers!$B$12:$XFD$12,asset_level_drivers!$B$4:$XFD$4,"Yes")/12,0)</f>
        <v>512.5</v>
      </c>
    </row>
    <row r="316" spans="1:3" x14ac:dyDescent="0.25">
      <c r="A316" s="106">
        <f t="shared" si="4"/>
        <v>53692</v>
      </c>
      <c r="B316" s="94">
        <v>0</v>
      </c>
      <c r="C316" s="94">
        <f>+IF($A316&gt;=INDEX(asset_level_drivers!$A$7:$M$7,1,MATCH("Yes",asset_level_drivers!$A$5:$M$5,0)),SUMIFS(asset_level_drivers!$B$12:$XFD$12,asset_level_drivers!$B$4:$XFD$4,"Yes")/12,0)</f>
        <v>512.5</v>
      </c>
    </row>
    <row r="317" spans="1:3" x14ac:dyDescent="0.25">
      <c r="A317" s="98">
        <f t="shared" si="4"/>
        <v>53723</v>
      </c>
      <c r="B317" s="102">
        <v>0</v>
      </c>
      <c r="C317" s="102">
        <f>+IF($A317&gt;=INDEX(asset_level_drivers!$A$7:$M$7,1,MATCH("Yes",asset_level_drivers!$A$5:$M$5,0)),SUMIFS(asset_level_drivers!$B$12:$XFD$12,asset_level_drivers!$B$4:$XFD$4,"Yes")/12,0)</f>
        <v>512.5</v>
      </c>
    </row>
    <row r="318" spans="1:3" x14ac:dyDescent="0.25">
      <c r="A318" s="106">
        <f t="shared" si="4"/>
        <v>53751</v>
      </c>
      <c r="B318" s="94">
        <v>0</v>
      </c>
      <c r="C318" s="94">
        <f>+IF($A318&gt;=INDEX(asset_level_drivers!$A$7:$M$7,1,MATCH("Yes",asset_level_drivers!$A$5:$M$5,0)),SUMIFS(asset_level_drivers!$B$12:$XFD$12,asset_level_drivers!$B$4:$XFD$4,"Yes")/12,0)</f>
        <v>512.5</v>
      </c>
    </row>
    <row r="319" spans="1:3" x14ac:dyDescent="0.25">
      <c r="A319" s="98">
        <f t="shared" si="4"/>
        <v>53782</v>
      </c>
      <c r="B319" s="102">
        <v>0</v>
      </c>
      <c r="C319" s="102">
        <f>+IF($A319&gt;=INDEX(asset_level_drivers!$A$7:$M$7,1,MATCH("Yes",asset_level_drivers!$A$5:$M$5,0)),SUMIFS(asset_level_drivers!$B$12:$XFD$12,asset_level_drivers!$B$4:$XFD$4,"Yes")/12,0)</f>
        <v>512.5</v>
      </c>
    </row>
    <row r="320" spans="1:3" x14ac:dyDescent="0.25">
      <c r="A320" s="106">
        <f t="shared" si="4"/>
        <v>53812</v>
      </c>
      <c r="B320" s="94">
        <v>0</v>
      </c>
      <c r="C320" s="94">
        <f>+IF($A320&gt;=INDEX(asset_level_drivers!$A$7:$M$7,1,MATCH("Yes",asset_level_drivers!$A$5:$M$5,0)),SUMIFS(asset_level_drivers!$B$12:$XFD$12,asset_level_drivers!$B$4:$XFD$4,"Yes")/12,0)</f>
        <v>512.5</v>
      </c>
    </row>
    <row r="321" spans="1:3" x14ac:dyDescent="0.25">
      <c r="A321" s="98">
        <f t="shared" si="4"/>
        <v>53843</v>
      </c>
      <c r="B321" s="102">
        <v>0</v>
      </c>
      <c r="C321" s="102">
        <f>+IF($A321&gt;=INDEX(asset_level_drivers!$A$7:$M$7,1,MATCH("Yes",asset_level_drivers!$A$5:$M$5,0)),SUMIFS(asset_level_drivers!$B$12:$XFD$12,asset_level_drivers!$B$4:$XFD$4,"Yes")/12,0)</f>
        <v>512.5</v>
      </c>
    </row>
    <row r="322" spans="1:3" x14ac:dyDescent="0.25">
      <c r="A322" s="106">
        <f t="shared" si="4"/>
        <v>53873</v>
      </c>
      <c r="B322" s="94">
        <v>0</v>
      </c>
      <c r="C322" s="94">
        <f>+IF($A322&gt;=INDEX(asset_level_drivers!$A$7:$M$7,1,MATCH("Yes",asset_level_drivers!$A$5:$M$5,0)),SUMIFS(asset_level_drivers!$B$12:$XFD$12,asset_level_drivers!$B$4:$XFD$4,"Yes")/12,0)</f>
        <v>512.5</v>
      </c>
    </row>
    <row r="323" spans="1:3" x14ac:dyDescent="0.25">
      <c r="A323" s="98">
        <f t="shared" ref="A323:A386" si="5">+EOMONTH(A322,1)</f>
        <v>53904</v>
      </c>
      <c r="B323" s="102">
        <v>0</v>
      </c>
      <c r="C323" s="102">
        <f>+IF($A323&gt;=INDEX(asset_level_drivers!$A$7:$M$7,1,MATCH("Yes",asset_level_drivers!$A$5:$M$5,0)),SUMIFS(asset_level_drivers!$B$12:$XFD$12,asset_level_drivers!$B$4:$XFD$4,"Yes")/12,0)</f>
        <v>512.5</v>
      </c>
    </row>
    <row r="324" spans="1:3" x14ac:dyDescent="0.25">
      <c r="A324" s="106">
        <f t="shared" si="5"/>
        <v>53935</v>
      </c>
      <c r="B324" s="94">
        <v>0</v>
      </c>
      <c r="C324" s="94">
        <f>+IF($A324&gt;=INDEX(asset_level_drivers!$A$7:$M$7,1,MATCH("Yes",asset_level_drivers!$A$5:$M$5,0)),SUMIFS(asset_level_drivers!$B$12:$XFD$12,asset_level_drivers!$B$4:$XFD$4,"Yes")/12,0)</f>
        <v>512.5</v>
      </c>
    </row>
    <row r="325" spans="1:3" x14ac:dyDescent="0.25">
      <c r="A325" s="98">
        <f t="shared" si="5"/>
        <v>53965</v>
      </c>
      <c r="B325" s="102">
        <v>0</v>
      </c>
      <c r="C325" s="102">
        <f>+IF($A325&gt;=INDEX(asset_level_drivers!$A$7:$M$7,1,MATCH("Yes",asset_level_drivers!$A$5:$M$5,0)),SUMIFS(asset_level_drivers!$B$12:$XFD$12,asset_level_drivers!$B$4:$XFD$4,"Yes")/12,0)</f>
        <v>512.5</v>
      </c>
    </row>
    <row r="326" spans="1:3" x14ac:dyDescent="0.25">
      <c r="A326" s="106">
        <f t="shared" si="5"/>
        <v>53996</v>
      </c>
      <c r="B326" s="94">
        <v>0</v>
      </c>
      <c r="C326" s="94">
        <f>+IF($A326&gt;=INDEX(asset_level_drivers!$A$7:$M$7,1,MATCH("Yes",asset_level_drivers!$A$5:$M$5,0)),SUMIFS(asset_level_drivers!$B$12:$XFD$12,asset_level_drivers!$B$4:$XFD$4,"Yes")/12,0)</f>
        <v>512.5</v>
      </c>
    </row>
    <row r="327" spans="1:3" x14ac:dyDescent="0.25">
      <c r="A327" s="98">
        <f t="shared" si="5"/>
        <v>54026</v>
      </c>
      <c r="B327" s="102">
        <v>0</v>
      </c>
      <c r="C327" s="102">
        <f>+IF($A327&gt;=INDEX(asset_level_drivers!$A$7:$M$7,1,MATCH("Yes",asset_level_drivers!$A$5:$M$5,0)),SUMIFS(asset_level_drivers!$B$12:$XFD$12,asset_level_drivers!$B$4:$XFD$4,"Yes")/12,0)</f>
        <v>512.5</v>
      </c>
    </row>
    <row r="328" spans="1:3" x14ac:dyDescent="0.25">
      <c r="A328" s="106">
        <f t="shared" si="5"/>
        <v>54057</v>
      </c>
      <c r="B328" s="94">
        <v>0</v>
      </c>
      <c r="C328" s="94">
        <f>+IF($A328&gt;=INDEX(asset_level_drivers!$A$7:$M$7,1,MATCH("Yes",asset_level_drivers!$A$5:$M$5,0)),SUMIFS(asset_level_drivers!$B$12:$XFD$12,asset_level_drivers!$B$4:$XFD$4,"Yes")/12,0)</f>
        <v>512.5</v>
      </c>
    </row>
    <row r="329" spans="1:3" x14ac:dyDescent="0.25">
      <c r="A329" s="98">
        <f t="shared" si="5"/>
        <v>54088</v>
      </c>
      <c r="B329" s="102">
        <v>0</v>
      </c>
      <c r="C329" s="102">
        <f>+IF($A329&gt;=INDEX(asset_level_drivers!$A$7:$M$7,1,MATCH("Yes",asset_level_drivers!$A$5:$M$5,0)),SUMIFS(asset_level_drivers!$B$12:$XFD$12,asset_level_drivers!$B$4:$XFD$4,"Yes")/12,0)</f>
        <v>512.5</v>
      </c>
    </row>
    <row r="330" spans="1:3" x14ac:dyDescent="0.25">
      <c r="A330" s="106">
        <f t="shared" si="5"/>
        <v>54117</v>
      </c>
      <c r="B330" s="94">
        <v>0</v>
      </c>
      <c r="C330" s="94">
        <f>+IF($A330&gt;=INDEX(asset_level_drivers!$A$7:$M$7,1,MATCH("Yes",asset_level_drivers!$A$5:$M$5,0)),SUMIFS(asset_level_drivers!$B$12:$XFD$12,asset_level_drivers!$B$4:$XFD$4,"Yes")/12,0)</f>
        <v>512.5</v>
      </c>
    </row>
    <row r="331" spans="1:3" x14ac:dyDescent="0.25">
      <c r="A331" s="98">
        <f t="shared" si="5"/>
        <v>54148</v>
      </c>
      <c r="B331" s="102">
        <v>0</v>
      </c>
      <c r="C331" s="102">
        <f>+IF($A331&gt;=INDEX(asset_level_drivers!$A$7:$M$7,1,MATCH("Yes",asset_level_drivers!$A$5:$M$5,0)),SUMIFS(asset_level_drivers!$B$12:$XFD$12,asset_level_drivers!$B$4:$XFD$4,"Yes")/12,0)</f>
        <v>512.5</v>
      </c>
    </row>
    <row r="332" spans="1:3" x14ac:dyDescent="0.25">
      <c r="A332" s="106">
        <f t="shared" si="5"/>
        <v>54178</v>
      </c>
      <c r="B332" s="94">
        <v>0</v>
      </c>
      <c r="C332" s="94">
        <f>+IF($A332&gt;=INDEX(asset_level_drivers!$A$7:$M$7,1,MATCH("Yes",asset_level_drivers!$A$5:$M$5,0)),SUMIFS(asset_level_drivers!$B$12:$XFD$12,asset_level_drivers!$B$4:$XFD$4,"Yes")/12,0)</f>
        <v>512.5</v>
      </c>
    </row>
    <row r="333" spans="1:3" x14ac:dyDescent="0.25">
      <c r="A333" s="98">
        <f t="shared" si="5"/>
        <v>54209</v>
      </c>
      <c r="B333" s="102">
        <v>0</v>
      </c>
      <c r="C333" s="102">
        <f>+IF($A333&gt;=INDEX(asset_level_drivers!$A$7:$M$7,1,MATCH("Yes",asset_level_drivers!$A$5:$M$5,0)),SUMIFS(asset_level_drivers!$B$12:$XFD$12,asset_level_drivers!$B$4:$XFD$4,"Yes")/12,0)</f>
        <v>512.5</v>
      </c>
    </row>
    <row r="334" spans="1:3" x14ac:dyDescent="0.25">
      <c r="A334" s="106">
        <f t="shared" si="5"/>
        <v>54239</v>
      </c>
      <c r="B334" s="94">
        <v>0</v>
      </c>
      <c r="C334" s="94">
        <f>+IF($A334&gt;=INDEX(asset_level_drivers!$A$7:$M$7,1,MATCH("Yes",asset_level_drivers!$A$5:$M$5,0)),SUMIFS(asset_level_drivers!$B$12:$XFD$12,asset_level_drivers!$B$4:$XFD$4,"Yes")/12,0)</f>
        <v>512.5</v>
      </c>
    </row>
    <row r="335" spans="1:3" x14ac:dyDescent="0.25">
      <c r="A335" s="98">
        <f t="shared" si="5"/>
        <v>54270</v>
      </c>
      <c r="B335" s="102">
        <v>0</v>
      </c>
      <c r="C335" s="102">
        <f>+IF($A335&gt;=INDEX(asset_level_drivers!$A$7:$M$7,1,MATCH("Yes",asset_level_drivers!$A$5:$M$5,0)),SUMIFS(asset_level_drivers!$B$12:$XFD$12,asset_level_drivers!$B$4:$XFD$4,"Yes")/12,0)</f>
        <v>512.5</v>
      </c>
    </row>
    <row r="336" spans="1:3" x14ac:dyDescent="0.25">
      <c r="A336" s="106">
        <f t="shared" si="5"/>
        <v>54301</v>
      </c>
      <c r="B336" s="94">
        <v>0</v>
      </c>
      <c r="C336" s="94">
        <f>+IF($A336&gt;=INDEX(asset_level_drivers!$A$7:$M$7,1,MATCH("Yes",asset_level_drivers!$A$5:$M$5,0)),SUMIFS(asset_level_drivers!$B$12:$XFD$12,asset_level_drivers!$B$4:$XFD$4,"Yes")/12,0)</f>
        <v>512.5</v>
      </c>
    </row>
    <row r="337" spans="1:3" x14ac:dyDescent="0.25">
      <c r="A337" s="98">
        <f t="shared" si="5"/>
        <v>54331</v>
      </c>
      <c r="B337" s="102">
        <v>0</v>
      </c>
      <c r="C337" s="102">
        <f>+IF($A337&gt;=INDEX(asset_level_drivers!$A$7:$M$7,1,MATCH("Yes",asset_level_drivers!$A$5:$M$5,0)),SUMIFS(asset_level_drivers!$B$12:$XFD$12,asset_level_drivers!$B$4:$XFD$4,"Yes")/12,0)</f>
        <v>512.5</v>
      </c>
    </row>
    <row r="338" spans="1:3" x14ac:dyDescent="0.25">
      <c r="A338" s="106">
        <f t="shared" si="5"/>
        <v>54362</v>
      </c>
      <c r="B338" s="94">
        <v>0</v>
      </c>
      <c r="C338" s="94">
        <f>+IF($A338&gt;=INDEX(asset_level_drivers!$A$7:$M$7,1,MATCH("Yes",asset_level_drivers!$A$5:$M$5,0)),SUMIFS(asset_level_drivers!$B$12:$XFD$12,asset_level_drivers!$B$4:$XFD$4,"Yes")/12,0)</f>
        <v>512.5</v>
      </c>
    </row>
    <row r="339" spans="1:3" x14ac:dyDescent="0.25">
      <c r="A339" s="98">
        <f t="shared" si="5"/>
        <v>54392</v>
      </c>
      <c r="B339" s="102">
        <v>0</v>
      </c>
      <c r="C339" s="102">
        <f>+IF($A339&gt;=INDEX(asset_level_drivers!$A$7:$M$7,1,MATCH("Yes",asset_level_drivers!$A$5:$M$5,0)),SUMIFS(asset_level_drivers!$B$12:$XFD$12,asset_level_drivers!$B$4:$XFD$4,"Yes")/12,0)</f>
        <v>512.5</v>
      </c>
    </row>
    <row r="340" spans="1:3" x14ac:dyDescent="0.25">
      <c r="A340" s="106">
        <f t="shared" si="5"/>
        <v>54423</v>
      </c>
      <c r="B340" s="94">
        <v>0</v>
      </c>
      <c r="C340" s="94">
        <f>+IF($A340&gt;=INDEX(asset_level_drivers!$A$7:$M$7,1,MATCH("Yes",asset_level_drivers!$A$5:$M$5,0)),SUMIFS(asset_level_drivers!$B$12:$XFD$12,asset_level_drivers!$B$4:$XFD$4,"Yes")/12,0)</f>
        <v>512.5</v>
      </c>
    </row>
    <row r="341" spans="1:3" x14ac:dyDescent="0.25">
      <c r="A341" s="98">
        <f t="shared" si="5"/>
        <v>54454</v>
      </c>
      <c r="B341" s="102">
        <v>0</v>
      </c>
      <c r="C341" s="102">
        <f>+IF($A341&gt;=INDEX(asset_level_drivers!$A$7:$M$7,1,MATCH("Yes",asset_level_drivers!$A$5:$M$5,0)),SUMIFS(asset_level_drivers!$B$12:$XFD$12,asset_level_drivers!$B$4:$XFD$4,"Yes")/12,0)</f>
        <v>512.5</v>
      </c>
    </row>
    <row r="342" spans="1:3" x14ac:dyDescent="0.25">
      <c r="A342" s="106">
        <f t="shared" si="5"/>
        <v>54482</v>
      </c>
      <c r="B342" s="94">
        <v>0</v>
      </c>
      <c r="C342" s="94">
        <f>+IF($A342&gt;=INDEX(asset_level_drivers!$A$7:$M$7,1,MATCH("Yes",asset_level_drivers!$A$5:$M$5,0)),SUMIFS(asset_level_drivers!$B$12:$XFD$12,asset_level_drivers!$B$4:$XFD$4,"Yes")/12,0)</f>
        <v>512.5</v>
      </c>
    </row>
    <row r="343" spans="1:3" x14ac:dyDescent="0.25">
      <c r="A343" s="98">
        <f t="shared" si="5"/>
        <v>54513</v>
      </c>
      <c r="B343" s="102">
        <v>0</v>
      </c>
      <c r="C343" s="102">
        <f>+IF($A343&gt;=INDEX(asset_level_drivers!$A$7:$M$7,1,MATCH("Yes",asset_level_drivers!$A$5:$M$5,0)),SUMIFS(asset_level_drivers!$B$12:$XFD$12,asset_level_drivers!$B$4:$XFD$4,"Yes")/12,0)</f>
        <v>512.5</v>
      </c>
    </row>
    <row r="344" spans="1:3" x14ac:dyDescent="0.25">
      <c r="A344" s="106">
        <f t="shared" si="5"/>
        <v>54543</v>
      </c>
      <c r="B344" s="94">
        <v>0</v>
      </c>
      <c r="C344" s="94">
        <f>+IF($A344&gt;=INDEX(asset_level_drivers!$A$7:$M$7,1,MATCH("Yes",asset_level_drivers!$A$5:$M$5,0)),SUMIFS(asset_level_drivers!$B$12:$XFD$12,asset_level_drivers!$B$4:$XFD$4,"Yes")/12,0)</f>
        <v>512.5</v>
      </c>
    </row>
    <row r="345" spans="1:3" x14ac:dyDescent="0.25">
      <c r="A345" s="98">
        <f t="shared" si="5"/>
        <v>54574</v>
      </c>
      <c r="B345" s="102">
        <v>0</v>
      </c>
      <c r="C345" s="102">
        <f>+IF($A345&gt;=INDEX(asset_level_drivers!$A$7:$M$7,1,MATCH("Yes",asset_level_drivers!$A$5:$M$5,0)),SUMIFS(asset_level_drivers!$B$12:$XFD$12,asset_level_drivers!$B$4:$XFD$4,"Yes")/12,0)</f>
        <v>512.5</v>
      </c>
    </row>
    <row r="346" spans="1:3" x14ac:dyDescent="0.25">
      <c r="A346" s="106">
        <f t="shared" si="5"/>
        <v>54604</v>
      </c>
      <c r="B346" s="94">
        <v>0</v>
      </c>
      <c r="C346" s="94">
        <f>+IF($A346&gt;=INDEX(asset_level_drivers!$A$7:$M$7,1,MATCH("Yes",asset_level_drivers!$A$5:$M$5,0)),SUMIFS(asset_level_drivers!$B$12:$XFD$12,asset_level_drivers!$B$4:$XFD$4,"Yes")/12,0)</f>
        <v>512.5</v>
      </c>
    </row>
    <row r="347" spans="1:3" x14ac:dyDescent="0.25">
      <c r="A347" s="98">
        <f t="shared" si="5"/>
        <v>54635</v>
      </c>
      <c r="B347" s="102">
        <v>0</v>
      </c>
      <c r="C347" s="102">
        <f>+IF($A347&gt;=INDEX(asset_level_drivers!$A$7:$M$7,1,MATCH("Yes",asset_level_drivers!$A$5:$M$5,0)),SUMIFS(asset_level_drivers!$B$12:$XFD$12,asset_level_drivers!$B$4:$XFD$4,"Yes")/12,0)</f>
        <v>512.5</v>
      </c>
    </row>
    <row r="348" spans="1:3" x14ac:dyDescent="0.25">
      <c r="A348" s="106">
        <f t="shared" si="5"/>
        <v>54666</v>
      </c>
      <c r="B348" s="94">
        <v>0</v>
      </c>
      <c r="C348" s="94">
        <f>+IF($A348&gt;=INDEX(asset_level_drivers!$A$7:$M$7,1,MATCH("Yes",asset_level_drivers!$A$5:$M$5,0)),SUMIFS(asset_level_drivers!$B$12:$XFD$12,asset_level_drivers!$B$4:$XFD$4,"Yes")/12,0)</f>
        <v>512.5</v>
      </c>
    </row>
    <row r="349" spans="1:3" x14ac:dyDescent="0.25">
      <c r="A349" s="98">
        <f t="shared" si="5"/>
        <v>54696</v>
      </c>
      <c r="B349" s="102">
        <v>0</v>
      </c>
      <c r="C349" s="102">
        <f>+IF($A349&gt;=INDEX(asset_level_drivers!$A$7:$M$7,1,MATCH("Yes",asset_level_drivers!$A$5:$M$5,0)),SUMIFS(asset_level_drivers!$B$12:$XFD$12,asset_level_drivers!$B$4:$XFD$4,"Yes")/12,0)</f>
        <v>512.5</v>
      </c>
    </row>
    <row r="350" spans="1:3" x14ac:dyDescent="0.25">
      <c r="A350" s="106">
        <f t="shared" si="5"/>
        <v>54727</v>
      </c>
      <c r="B350" s="94">
        <v>0</v>
      </c>
      <c r="C350" s="94">
        <f>+IF($A350&gt;=INDEX(asset_level_drivers!$A$7:$M$7,1,MATCH("Yes",asset_level_drivers!$A$5:$M$5,0)),SUMIFS(asset_level_drivers!$B$12:$XFD$12,asset_level_drivers!$B$4:$XFD$4,"Yes")/12,0)</f>
        <v>512.5</v>
      </c>
    </row>
    <row r="351" spans="1:3" x14ac:dyDescent="0.25">
      <c r="A351" s="98">
        <f t="shared" si="5"/>
        <v>54757</v>
      </c>
      <c r="B351" s="102">
        <v>0</v>
      </c>
      <c r="C351" s="102">
        <f>+IF($A351&gt;=INDEX(asset_level_drivers!$A$7:$M$7,1,MATCH("Yes",asset_level_drivers!$A$5:$M$5,0)),SUMIFS(asset_level_drivers!$B$12:$XFD$12,asset_level_drivers!$B$4:$XFD$4,"Yes")/12,0)</f>
        <v>512.5</v>
      </c>
    </row>
    <row r="352" spans="1:3" x14ac:dyDescent="0.25">
      <c r="A352" s="106">
        <f t="shared" si="5"/>
        <v>54788</v>
      </c>
      <c r="B352" s="94">
        <v>0</v>
      </c>
      <c r="C352" s="94">
        <f>+IF($A352&gt;=INDEX(asset_level_drivers!$A$7:$M$7,1,MATCH("Yes",asset_level_drivers!$A$5:$M$5,0)),SUMIFS(asset_level_drivers!$B$12:$XFD$12,asset_level_drivers!$B$4:$XFD$4,"Yes")/12,0)</f>
        <v>512.5</v>
      </c>
    </row>
    <row r="353" spans="1:3" x14ac:dyDescent="0.25">
      <c r="A353" s="98">
        <f t="shared" si="5"/>
        <v>54819</v>
      </c>
      <c r="B353" s="102">
        <v>0</v>
      </c>
      <c r="C353" s="102">
        <f>+IF($A353&gt;=INDEX(asset_level_drivers!$A$7:$M$7,1,MATCH("Yes",asset_level_drivers!$A$5:$M$5,0)),SUMIFS(asset_level_drivers!$B$12:$XFD$12,asset_level_drivers!$B$4:$XFD$4,"Yes")/12,0)</f>
        <v>512.5</v>
      </c>
    </row>
    <row r="354" spans="1:3" x14ac:dyDescent="0.25">
      <c r="A354" s="106">
        <f t="shared" si="5"/>
        <v>54847</v>
      </c>
      <c r="B354" s="94">
        <v>0</v>
      </c>
      <c r="C354" s="94">
        <f>+IF($A354&gt;=INDEX(asset_level_drivers!$A$7:$M$7,1,MATCH("Yes",asset_level_drivers!$A$5:$M$5,0)),SUMIFS(asset_level_drivers!$B$12:$XFD$12,asset_level_drivers!$B$4:$XFD$4,"Yes")/12,0)</f>
        <v>512.5</v>
      </c>
    </row>
    <row r="355" spans="1:3" x14ac:dyDescent="0.25">
      <c r="A355" s="98">
        <f t="shared" si="5"/>
        <v>54878</v>
      </c>
      <c r="B355" s="102">
        <v>0</v>
      </c>
      <c r="C355" s="102">
        <f>+IF($A355&gt;=INDEX(asset_level_drivers!$A$7:$M$7,1,MATCH("Yes",asset_level_drivers!$A$5:$M$5,0)),SUMIFS(asset_level_drivers!$B$12:$XFD$12,asset_level_drivers!$B$4:$XFD$4,"Yes")/12,0)</f>
        <v>512.5</v>
      </c>
    </row>
    <row r="356" spans="1:3" x14ac:dyDescent="0.25">
      <c r="A356" s="106">
        <f t="shared" si="5"/>
        <v>54908</v>
      </c>
      <c r="B356" s="94">
        <v>0</v>
      </c>
      <c r="C356" s="94">
        <f>+IF($A356&gt;=INDEX(asset_level_drivers!$A$7:$M$7,1,MATCH("Yes",asset_level_drivers!$A$5:$M$5,0)),SUMIFS(asset_level_drivers!$B$12:$XFD$12,asset_level_drivers!$B$4:$XFD$4,"Yes")/12,0)</f>
        <v>512.5</v>
      </c>
    </row>
    <row r="357" spans="1:3" x14ac:dyDescent="0.25">
      <c r="A357" s="98">
        <f t="shared" si="5"/>
        <v>54939</v>
      </c>
      <c r="B357" s="102">
        <v>0</v>
      </c>
      <c r="C357" s="102">
        <f>+IF($A357&gt;=INDEX(asset_level_drivers!$A$7:$M$7,1,MATCH("Yes",asset_level_drivers!$A$5:$M$5,0)),SUMIFS(asset_level_drivers!$B$12:$XFD$12,asset_level_drivers!$B$4:$XFD$4,"Yes")/12,0)</f>
        <v>512.5</v>
      </c>
    </row>
    <row r="358" spans="1:3" x14ac:dyDescent="0.25">
      <c r="A358" s="106">
        <f t="shared" si="5"/>
        <v>54969</v>
      </c>
      <c r="B358" s="94">
        <v>0</v>
      </c>
      <c r="C358" s="94">
        <f>+IF($A358&gt;=INDEX(asset_level_drivers!$A$7:$M$7,1,MATCH("Yes",asset_level_drivers!$A$5:$M$5,0)),SUMIFS(asset_level_drivers!$B$12:$XFD$12,asset_level_drivers!$B$4:$XFD$4,"Yes")/12,0)</f>
        <v>512.5</v>
      </c>
    </row>
    <row r="359" spans="1:3" x14ac:dyDescent="0.25">
      <c r="A359" s="98">
        <f t="shared" si="5"/>
        <v>55000</v>
      </c>
      <c r="B359" s="102">
        <v>0</v>
      </c>
      <c r="C359" s="102">
        <f>+IF($A359&gt;=INDEX(asset_level_drivers!$A$7:$M$7,1,MATCH("Yes",asset_level_drivers!$A$5:$M$5,0)),SUMIFS(asset_level_drivers!$B$12:$XFD$12,asset_level_drivers!$B$4:$XFD$4,"Yes")/12,0)</f>
        <v>512.5</v>
      </c>
    </row>
    <row r="360" spans="1:3" x14ac:dyDescent="0.25">
      <c r="A360" s="106">
        <f t="shared" si="5"/>
        <v>55031</v>
      </c>
      <c r="B360" s="94">
        <v>0</v>
      </c>
      <c r="C360" s="94">
        <f>+IF($A360&gt;=INDEX(asset_level_drivers!$A$7:$M$7,1,MATCH("Yes",asset_level_drivers!$A$5:$M$5,0)),SUMIFS(asset_level_drivers!$B$12:$XFD$12,asset_level_drivers!$B$4:$XFD$4,"Yes")/12,0)</f>
        <v>512.5</v>
      </c>
    </row>
    <row r="361" spans="1:3" x14ac:dyDescent="0.25">
      <c r="A361" s="98">
        <f t="shared" si="5"/>
        <v>55061</v>
      </c>
      <c r="B361" s="102">
        <v>0</v>
      </c>
      <c r="C361" s="102">
        <f>+IF($A361&gt;=INDEX(asset_level_drivers!$A$7:$M$7,1,MATCH("Yes",asset_level_drivers!$A$5:$M$5,0)),SUMIFS(asset_level_drivers!$B$12:$XFD$12,asset_level_drivers!$B$4:$XFD$4,"Yes")/12,0)</f>
        <v>512.5</v>
      </c>
    </row>
    <row r="362" spans="1:3" x14ac:dyDescent="0.25">
      <c r="A362" s="106">
        <f t="shared" si="5"/>
        <v>55092</v>
      </c>
      <c r="B362" s="94">
        <v>0</v>
      </c>
      <c r="C362" s="94">
        <f>+IF($A362&gt;=INDEX(asset_level_drivers!$A$7:$M$7,1,MATCH("Yes",asset_level_drivers!$A$5:$M$5,0)),SUMIFS(asset_level_drivers!$B$12:$XFD$12,asset_level_drivers!$B$4:$XFD$4,"Yes")/12,0)</f>
        <v>512.5</v>
      </c>
    </row>
    <row r="363" spans="1:3" x14ac:dyDescent="0.25">
      <c r="A363" s="98">
        <f t="shared" si="5"/>
        <v>55122</v>
      </c>
      <c r="B363" s="102">
        <v>0</v>
      </c>
      <c r="C363" s="102">
        <f>+IF($A363&gt;=INDEX(asset_level_drivers!$A$7:$M$7,1,MATCH("Yes",asset_level_drivers!$A$5:$M$5,0)),SUMIFS(asset_level_drivers!$B$12:$XFD$12,asset_level_drivers!$B$4:$XFD$4,"Yes")/12,0)</f>
        <v>512.5</v>
      </c>
    </row>
    <row r="364" spans="1:3" x14ac:dyDescent="0.25">
      <c r="A364" s="106">
        <f t="shared" si="5"/>
        <v>55153</v>
      </c>
      <c r="B364" s="94">
        <v>0</v>
      </c>
      <c r="C364" s="94">
        <f>+IF($A364&gt;=INDEX(asset_level_drivers!$A$7:$M$7,1,MATCH("Yes",asset_level_drivers!$A$5:$M$5,0)),SUMIFS(asset_level_drivers!$B$12:$XFD$12,asset_level_drivers!$B$4:$XFD$4,"Yes")/12,0)</f>
        <v>512.5</v>
      </c>
    </row>
    <row r="365" spans="1:3" x14ac:dyDescent="0.25">
      <c r="A365" s="98">
        <f t="shared" si="5"/>
        <v>55184</v>
      </c>
      <c r="B365" s="102">
        <v>0</v>
      </c>
      <c r="C365" s="102">
        <f>+IF($A365&gt;=INDEX(asset_level_drivers!$A$7:$M$7,1,MATCH("Yes",asset_level_drivers!$A$5:$M$5,0)),SUMIFS(asset_level_drivers!$B$12:$XFD$12,asset_level_drivers!$B$4:$XFD$4,"Yes")/12,0)</f>
        <v>512.5</v>
      </c>
    </row>
    <row r="366" spans="1:3" x14ac:dyDescent="0.25">
      <c r="A366" s="106">
        <f t="shared" si="5"/>
        <v>55212</v>
      </c>
      <c r="B366" s="94">
        <v>0</v>
      </c>
      <c r="C366" s="94">
        <f>+IF($A366&gt;=INDEX(asset_level_drivers!$A$7:$M$7,1,MATCH("Yes",asset_level_drivers!$A$5:$M$5,0)),SUMIFS(asset_level_drivers!$B$12:$XFD$12,asset_level_drivers!$B$4:$XFD$4,"Yes")/12,0)</f>
        <v>512.5</v>
      </c>
    </row>
    <row r="367" spans="1:3" x14ac:dyDescent="0.25">
      <c r="A367" s="98">
        <f t="shared" si="5"/>
        <v>55243</v>
      </c>
      <c r="B367" s="102">
        <v>0</v>
      </c>
      <c r="C367" s="102">
        <f>+IF($A367&gt;=INDEX(asset_level_drivers!$A$7:$M$7,1,MATCH("Yes",asset_level_drivers!$A$5:$M$5,0)),SUMIFS(asset_level_drivers!$B$12:$XFD$12,asset_level_drivers!$B$4:$XFD$4,"Yes")/12,0)</f>
        <v>512.5</v>
      </c>
    </row>
    <row r="368" spans="1:3" x14ac:dyDescent="0.25">
      <c r="A368" s="106">
        <f t="shared" si="5"/>
        <v>55273</v>
      </c>
      <c r="B368" s="94">
        <v>0</v>
      </c>
      <c r="C368" s="94">
        <f>+IF($A368&gt;=INDEX(asset_level_drivers!$A$7:$M$7,1,MATCH("Yes",asset_level_drivers!$A$5:$M$5,0)),SUMIFS(asset_level_drivers!$B$12:$XFD$12,asset_level_drivers!$B$4:$XFD$4,"Yes")/12,0)</f>
        <v>512.5</v>
      </c>
    </row>
    <row r="369" spans="1:3" x14ac:dyDescent="0.25">
      <c r="A369" s="98">
        <f t="shared" si="5"/>
        <v>55304</v>
      </c>
      <c r="B369" s="102">
        <v>0</v>
      </c>
      <c r="C369" s="102">
        <f>+IF($A369&gt;=INDEX(asset_level_drivers!$A$7:$M$7,1,MATCH("Yes",asset_level_drivers!$A$5:$M$5,0)),SUMIFS(asset_level_drivers!$B$12:$XFD$12,asset_level_drivers!$B$4:$XFD$4,"Yes")/12,0)</f>
        <v>512.5</v>
      </c>
    </row>
    <row r="370" spans="1:3" x14ac:dyDescent="0.25">
      <c r="A370" s="106">
        <f t="shared" si="5"/>
        <v>55334</v>
      </c>
      <c r="B370" s="94">
        <v>0</v>
      </c>
      <c r="C370" s="94">
        <f>+IF($A370&gt;=INDEX(asset_level_drivers!$A$7:$M$7,1,MATCH("Yes",asset_level_drivers!$A$5:$M$5,0)),SUMIFS(asset_level_drivers!$B$12:$XFD$12,asset_level_drivers!$B$4:$XFD$4,"Yes")/12,0)</f>
        <v>512.5</v>
      </c>
    </row>
    <row r="371" spans="1:3" x14ac:dyDescent="0.25">
      <c r="A371" s="98">
        <f t="shared" si="5"/>
        <v>55365</v>
      </c>
      <c r="B371" s="102">
        <v>0</v>
      </c>
      <c r="C371" s="102">
        <f>+IF($A371&gt;=INDEX(asset_level_drivers!$A$7:$M$7,1,MATCH("Yes",asset_level_drivers!$A$5:$M$5,0)),SUMIFS(asset_level_drivers!$B$12:$XFD$12,asset_level_drivers!$B$4:$XFD$4,"Yes")/12,0)</f>
        <v>512.5</v>
      </c>
    </row>
    <row r="372" spans="1:3" x14ac:dyDescent="0.25">
      <c r="A372" s="106">
        <f t="shared" si="5"/>
        <v>55396</v>
      </c>
      <c r="B372" s="94">
        <v>0</v>
      </c>
      <c r="C372" s="94">
        <f>+IF($A372&gt;=INDEX(asset_level_drivers!$A$7:$M$7,1,MATCH("Yes",asset_level_drivers!$A$5:$M$5,0)),SUMIFS(asset_level_drivers!$B$12:$XFD$12,asset_level_drivers!$B$4:$XFD$4,"Yes")/12,0)</f>
        <v>512.5</v>
      </c>
    </row>
    <row r="373" spans="1:3" x14ac:dyDescent="0.25">
      <c r="A373" s="98">
        <f t="shared" si="5"/>
        <v>55426</v>
      </c>
      <c r="B373" s="102">
        <v>0</v>
      </c>
      <c r="C373" s="102">
        <f>+IF($A373&gt;=INDEX(asset_level_drivers!$A$7:$M$7,1,MATCH("Yes",asset_level_drivers!$A$5:$M$5,0)),SUMIFS(asset_level_drivers!$B$12:$XFD$12,asset_level_drivers!$B$4:$XFD$4,"Yes")/12,0)</f>
        <v>512.5</v>
      </c>
    </row>
    <row r="374" spans="1:3" x14ac:dyDescent="0.25">
      <c r="A374" s="106">
        <f t="shared" si="5"/>
        <v>55457</v>
      </c>
      <c r="B374" s="94">
        <v>0</v>
      </c>
      <c r="C374" s="94">
        <f>+IF($A374&gt;=INDEX(asset_level_drivers!$A$7:$M$7,1,MATCH("Yes",asset_level_drivers!$A$5:$M$5,0)),SUMIFS(asset_level_drivers!$B$12:$XFD$12,asset_level_drivers!$B$4:$XFD$4,"Yes")/12,0)</f>
        <v>512.5</v>
      </c>
    </row>
    <row r="375" spans="1:3" x14ac:dyDescent="0.25">
      <c r="A375" s="98">
        <f t="shared" si="5"/>
        <v>55487</v>
      </c>
      <c r="B375" s="102">
        <v>0</v>
      </c>
      <c r="C375" s="102">
        <f>+IF($A375&gt;=INDEX(asset_level_drivers!$A$7:$M$7,1,MATCH("Yes",asset_level_drivers!$A$5:$M$5,0)),SUMIFS(asset_level_drivers!$B$12:$XFD$12,asset_level_drivers!$B$4:$XFD$4,"Yes")/12,0)</f>
        <v>512.5</v>
      </c>
    </row>
    <row r="376" spans="1:3" x14ac:dyDescent="0.25">
      <c r="A376" s="106">
        <f t="shared" si="5"/>
        <v>55518</v>
      </c>
      <c r="B376" s="94">
        <v>0</v>
      </c>
      <c r="C376" s="94">
        <f>+IF($A376&gt;=INDEX(asset_level_drivers!$A$7:$M$7,1,MATCH("Yes",asset_level_drivers!$A$5:$M$5,0)),SUMIFS(asset_level_drivers!$B$12:$XFD$12,asset_level_drivers!$B$4:$XFD$4,"Yes")/12,0)</f>
        <v>512.5</v>
      </c>
    </row>
    <row r="377" spans="1:3" x14ac:dyDescent="0.25">
      <c r="A377" s="98">
        <f t="shared" si="5"/>
        <v>55549</v>
      </c>
      <c r="B377" s="102">
        <v>0</v>
      </c>
      <c r="C377" s="102">
        <f>+IF($A377&gt;=INDEX(asset_level_drivers!$A$7:$M$7,1,MATCH("Yes",asset_level_drivers!$A$5:$M$5,0)),SUMIFS(asset_level_drivers!$B$12:$XFD$12,asset_level_drivers!$B$4:$XFD$4,"Yes")/12,0)</f>
        <v>512.5</v>
      </c>
    </row>
    <row r="378" spans="1:3" x14ac:dyDescent="0.25">
      <c r="A378" s="106">
        <f t="shared" si="5"/>
        <v>55578</v>
      </c>
      <c r="B378" s="94">
        <v>0</v>
      </c>
      <c r="C378" s="94">
        <f>+IF($A378&gt;=INDEX(asset_level_drivers!$A$7:$M$7,1,MATCH("Yes",asset_level_drivers!$A$5:$M$5,0)),SUMIFS(asset_level_drivers!$B$12:$XFD$12,asset_level_drivers!$B$4:$XFD$4,"Yes")/12,0)</f>
        <v>512.5</v>
      </c>
    </row>
    <row r="379" spans="1:3" x14ac:dyDescent="0.25">
      <c r="A379" s="98">
        <f t="shared" si="5"/>
        <v>55609</v>
      </c>
      <c r="B379" s="102">
        <v>0</v>
      </c>
      <c r="C379" s="102">
        <f>+IF($A379&gt;=INDEX(asset_level_drivers!$A$7:$M$7,1,MATCH("Yes",asset_level_drivers!$A$5:$M$5,0)),SUMIFS(asset_level_drivers!$B$12:$XFD$12,asset_level_drivers!$B$4:$XFD$4,"Yes")/12,0)</f>
        <v>512.5</v>
      </c>
    </row>
    <row r="380" spans="1:3" x14ac:dyDescent="0.25">
      <c r="A380" s="106">
        <f t="shared" si="5"/>
        <v>55639</v>
      </c>
      <c r="B380" s="94">
        <v>0</v>
      </c>
      <c r="C380" s="94">
        <f>+IF($A380&gt;=INDEX(asset_level_drivers!$A$7:$M$7,1,MATCH("Yes",asset_level_drivers!$A$5:$M$5,0)),SUMIFS(asset_level_drivers!$B$12:$XFD$12,asset_level_drivers!$B$4:$XFD$4,"Yes")/12,0)</f>
        <v>512.5</v>
      </c>
    </row>
    <row r="381" spans="1:3" x14ac:dyDescent="0.25">
      <c r="A381" s="98">
        <f t="shared" si="5"/>
        <v>55670</v>
      </c>
      <c r="B381" s="102">
        <v>0</v>
      </c>
      <c r="C381" s="102">
        <f>+IF($A381&gt;=INDEX(asset_level_drivers!$A$7:$M$7,1,MATCH("Yes",asset_level_drivers!$A$5:$M$5,0)),SUMIFS(asset_level_drivers!$B$12:$XFD$12,asset_level_drivers!$B$4:$XFD$4,"Yes")/12,0)</f>
        <v>512.5</v>
      </c>
    </row>
    <row r="382" spans="1:3" x14ac:dyDescent="0.25">
      <c r="A382" s="106">
        <f t="shared" si="5"/>
        <v>55700</v>
      </c>
      <c r="B382" s="94">
        <v>0</v>
      </c>
      <c r="C382" s="94">
        <f>+IF($A382&gt;=INDEX(asset_level_drivers!$A$7:$M$7,1,MATCH("Yes",asset_level_drivers!$A$5:$M$5,0)),SUMIFS(asset_level_drivers!$B$12:$XFD$12,asset_level_drivers!$B$4:$XFD$4,"Yes")/12,0)</f>
        <v>512.5</v>
      </c>
    </row>
    <row r="383" spans="1:3" x14ac:dyDescent="0.25">
      <c r="A383" s="98">
        <f t="shared" si="5"/>
        <v>55731</v>
      </c>
      <c r="B383" s="102">
        <v>0</v>
      </c>
      <c r="C383" s="102">
        <f>+IF($A383&gt;=INDEX(asset_level_drivers!$A$7:$M$7,1,MATCH("Yes",asset_level_drivers!$A$5:$M$5,0)),SUMIFS(asset_level_drivers!$B$12:$XFD$12,asset_level_drivers!$B$4:$XFD$4,"Yes")/12,0)</f>
        <v>512.5</v>
      </c>
    </row>
    <row r="384" spans="1:3" x14ac:dyDescent="0.25">
      <c r="A384" s="106">
        <f t="shared" si="5"/>
        <v>55762</v>
      </c>
      <c r="B384" s="94">
        <v>0</v>
      </c>
      <c r="C384" s="94">
        <f>+IF($A384&gt;=INDEX(asset_level_drivers!$A$7:$M$7,1,MATCH("Yes",asset_level_drivers!$A$5:$M$5,0)),SUMIFS(asset_level_drivers!$B$12:$XFD$12,asset_level_drivers!$B$4:$XFD$4,"Yes")/12,0)</f>
        <v>512.5</v>
      </c>
    </row>
    <row r="385" spans="1:3" x14ac:dyDescent="0.25">
      <c r="A385" s="98">
        <f t="shared" si="5"/>
        <v>55792</v>
      </c>
      <c r="B385" s="102">
        <v>0</v>
      </c>
      <c r="C385" s="102">
        <f>+IF($A385&gt;=INDEX(asset_level_drivers!$A$7:$M$7,1,MATCH("Yes",asset_level_drivers!$A$5:$M$5,0)),SUMIFS(asset_level_drivers!$B$12:$XFD$12,asset_level_drivers!$B$4:$XFD$4,"Yes")/12,0)</f>
        <v>512.5</v>
      </c>
    </row>
    <row r="386" spans="1:3" x14ac:dyDescent="0.25">
      <c r="A386" s="106">
        <f t="shared" si="5"/>
        <v>55823</v>
      </c>
      <c r="B386" s="94">
        <v>0</v>
      </c>
      <c r="C386" s="94">
        <f>+IF($A386&gt;=INDEX(asset_level_drivers!$A$7:$M$7,1,MATCH("Yes",asset_level_drivers!$A$5:$M$5,0)),SUMIFS(asset_level_drivers!$B$12:$XFD$12,asset_level_drivers!$B$4:$XFD$4,"Yes")/12,0)</f>
        <v>512.5</v>
      </c>
    </row>
    <row r="387" spans="1:3" x14ac:dyDescent="0.25">
      <c r="A387" s="98">
        <f t="shared" ref="A387:A450" si="6">+EOMONTH(A386,1)</f>
        <v>55853</v>
      </c>
      <c r="B387" s="102">
        <v>0</v>
      </c>
      <c r="C387" s="102">
        <f>+IF($A387&gt;=INDEX(asset_level_drivers!$A$7:$M$7,1,MATCH("Yes",asset_level_drivers!$A$5:$M$5,0)),SUMIFS(asset_level_drivers!$B$12:$XFD$12,asset_level_drivers!$B$4:$XFD$4,"Yes")/12,0)</f>
        <v>512.5</v>
      </c>
    </row>
    <row r="388" spans="1:3" x14ac:dyDescent="0.25">
      <c r="A388" s="106">
        <f t="shared" si="6"/>
        <v>55884</v>
      </c>
      <c r="B388" s="94">
        <v>0</v>
      </c>
      <c r="C388" s="94">
        <f>+IF($A388&gt;=INDEX(asset_level_drivers!$A$7:$M$7,1,MATCH("Yes",asset_level_drivers!$A$5:$M$5,0)),SUMIFS(asset_level_drivers!$B$12:$XFD$12,asset_level_drivers!$B$4:$XFD$4,"Yes")/12,0)</f>
        <v>512.5</v>
      </c>
    </row>
    <row r="389" spans="1:3" x14ac:dyDescent="0.25">
      <c r="A389" s="98">
        <f t="shared" si="6"/>
        <v>55915</v>
      </c>
      <c r="B389" s="102">
        <v>0</v>
      </c>
      <c r="C389" s="102">
        <f>+IF($A389&gt;=INDEX(asset_level_drivers!$A$7:$M$7,1,MATCH("Yes",asset_level_drivers!$A$5:$M$5,0)),SUMIFS(asset_level_drivers!$B$12:$XFD$12,asset_level_drivers!$B$4:$XFD$4,"Yes")/12,0)</f>
        <v>512.5</v>
      </c>
    </row>
    <row r="390" spans="1:3" x14ac:dyDescent="0.25">
      <c r="A390" s="106">
        <f t="shared" si="6"/>
        <v>55943</v>
      </c>
      <c r="B390" s="94">
        <v>0</v>
      </c>
      <c r="C390" s="94">
        <f>+IF($A390&gt;=INDEX(asset_level_drivers!$A$7:$M$7,1,MATCH("Yes",asset_level_drivers!$A$5:$M$5,0)),SUMIFS(asset_level_drivers!$B$12:$XFD$12,asset_level_drivers!$B$4:$XFD$4,"Yes")/12,0)</f>
        <v>512.5</v>
      </c>
    </row>
    <row r="391" spans="1:3" x14ac:dyDescent="0.25">
      <c r="A391" s="98">
        <f t="shared" si="6"/>
        <v>55974</v>
      </c>
      <c r="B391" s="102">
        <v>0</v>
      </c>
      <c r="C391" s="102">
        <f>+IF($A391&gt;=INDEX(asset_level_drivers!$A$7:$M$7,1,MATCH("Yes",asset_level_drivers!$A$5:$M$5,0)),SUMIFS(asset_level_drivers!$B$12:$XFD$12,asset_level_drivers!$B$4:$XFD$4,"Yes")/12,0)</f>
        <v>512.5</v>
      </c>
    </row>
    <row r="392" spans="1:3" x14ac:dyDescent="0.25">
      <c r="A392" s="106">
        <f t="shared" si="6"/>
        <v>56004</v>
      </c>
      <c r="B392" s="94">
        <v>0</v>
      </c>
      <c r="C392" s="94">
        <f>+IF($A392&gt;=INDEX(asset_level_drivers!$A$7:$M$7,1,MATCH("Yes",asset_level_drivers!$A$5:$M$5,0)),SUMIFS(asset_level_drivers!$B$12:$XFD$12,asset_level_drivers!$B$4:$XFD$4,"Yes")/12,0)</f>
        <v>512.5</v>
      </c>
    </row>
    <row r="393" spans="1:3" x14ac:dyDescent="0.25">
      <c r="A393" s="98">
        <f t="shared" si="6"/>
        <v>56035</v>
      </c>
      <c r="B393" s="102">
        <v>0</v>
      </c>
      <c r="C393" s="102">
        <f>+IF($A393&gt;=INDEX(asset_level_drivers!$A$7:$M$7,1,MATCH("Yes",asset_level_drivers!$A$5:$M$5,0)),SUMIFS(asset_level_drivers!$B$12:$XFD$12,asset_level_drivers!$B$4:$XFD$4,"Yes")/12,0)</f>
        <v>512.5</v>
      </c>
    </row>
    <row r="394" spans="1:3" x14ac:dyDescent="0.25">
      <c r="A394" s="106">
        <f t="shared" si="6"/>
        <v>56065</v>
      </c>
      <c r="B394" s="94">
        <v>0</v>
      </c>
      <c r="C394" s="94">
        <f>+IF($A394&gt;=INDEX(asset_level_drivers!$A$7:$M$7,1,MATCH("Yes",asset_level_drivers!$A$5:$M$5,0)),SUMIFS(asset_level_drivers!$B$12:$XFD$12,asset_level_drivers!$B$4:$XFD$4,"Yes")/12,0)</f>
        <v>512.5</v>
      </c>
    </row>
    <row r="395" spans="1:3" x14ac:dyDescent="0.25">
      <c r="A395" s="98">
        <f t="shared" si="6"/>
        <v>56096</v>
      </c>
      <c r="B395" s="102">
        <v>0</v>
      </c>
      <c r="C395" s="102">
        <f>+IF($A395&gt;=INDEX(asset_level_drivers!$A$7:$M$7,1,MATCH("Yes",asset_level_drivers!$A$5:$M$5,0)),SUMIFS(asset_level_drivers!$B$12:$XFD$12,asset_level_drivers!$B$4:$XFD$4,"Yes")/12,0)</f>
        <v>512.5</v>
      </c>
    </row>
    <row r="396" spans="1:3" x14ac:dyDescent="0.25">
      <c r="A396" s="106">
        <f t="shared" si="6"/>
        <v>56127</v>
      </c>
      <c r="B396" s="94">
        <v>0</v>
      </c>
      <c r="C396" s="94">
        <f>+IF($A396&gt;=INDEX(asset_level_drivers!$A$7:$M$7,1,MATCH("Yes",asset_level_drivers!$A$5:$M$5,0)),SUMIFS(asset_level_drivers!$B$12:$XFD$12,asset_level_drivers!$B$4:$XFD$4,"Yes")/12,0)</f>
        <v>512.5</v>
      </c>
    </row>
    <row r="397" spans="1:3" x14ac:dyDescent="0.25">
      <c r="A397" s="98">
        <f t="shared" si="6"/>
        <v>56157</v>
      </c>
      <c r="B397" s="102">
        <v>0</v>
      </c>
      <c r="C397" s="102">
        <f>+IF($A397&gt;=INDEX(asset_level_drivers!$A$7:$M$7,1,MATCH("Yes",asset_level_drivers!$A$5:$M$5,0)),SUMIFS(asset_level_drivers!$B$12:$XFD$12,asset_level_drivers!$B$4:$XFD$4,"Yes")/12,0)</f>
        <v>512.5</v>
      </c>
    </row>
    <row r="398" spans="1:3" x14ac:dyDescent="0.25">
      <c r="A398" s="106">
        <f t="shared" si="6"/>
        <v>56188</v>
      </c>
      <c r="B398" s="94">
        <v>0</v>
      </c>
      <c r="C398" s="94">
        <f>+IF($A398&gt;=INDEX(asset_level_drivers!$A$7:$M$7,1,MATCH("Yes",asset_level_drivers!$A$5:$M$5,0)),SUMIFS(asset_level_drivers!$B$12:$XFD$12,asset_level_drivers!$B$4:$XFD$4,"Yes")/12,0)</f>
        <v>512.5</v>
      </c>
    </row>
    <row r="399" spans="1:3" x14ac:dyDescent="0.25">
      <c r="A399" s="98">
        <f t="shared" si="6"/>
        <v>56218</v>
      </c>
      <c r="B399" s="102">
        <v>0</v>
      </c>
      <c r="C399" s="102">
        <f>+IF($A399&gt;=INDEX(asset_level_drivers!$A$7:$M$7,1,MATCH("Yes",asset_level_drivers!$A$5:$M$5,0)),SUMIFS(asset_level_drivers!$B$12:$XFD$12,asset_level_drivers!$B$4:$XFD$4,"Yes")/12,0)</f>
        <v>512.5</v>
      </c>
    </row>
    <row r="400" spans="1:3" x14ac:dyDescent="0.25">
      <c r="A400" s="106">
        <f t="shared" si="6"/>
        <v>56249</v>
      </c>
      <c r="B400" s="94">
        <v>0</v>
      </c>
      <c r="C400" s="94">
        <f>+IF($A400&gt;=INDEX(asset_level_drivers!$A$7:$M$7,1,MATCH("Yes",asset_level_drivers!$A$5:$M$5,0)),SUMIFS(asset_level_drivers!$B$12:$XFD$12,asset_level_drivers!$B$4:$XFD$4,"Yes")/12,0)</f>
        <v>512.5</v>
      </c>
    </row>
    <row r="401" spans="1:3" x14ac:dyDescent="0.25">
      <c r="A401" s="98">
        <f t="shared" si="6"/>
        <v>56280</v>
      </c>
      <c r="B401" s="102">
        <v>0</v>
      </c>
      <c r="C401" s="102">
        <f>+IF($A401&gt;=INDEX(asset_level_drivers!$A$7:$M$7,1,MATCH("Yes",asset_level_drivers!$A$5:$M$5,0)),SUMIFS(asset_level_drivers!$B$12:$XFD$12,asset_level_drivers!$B$4:$XFD$4,"Yes")/12,0)</f>
        <v>512.5</v>
      </c>
    </row>
    <row r="402" spans="1:3" x14ac:dyDescent="0.25">
      <c r="A402" s="106">
        <f t="shared" si="6"/>
        <v>56308</v>
      </c>
      <c r="B402" s="94">
        <v>0</v>
      </c>
      <c r="C402" s="94">
        <f>+IF($A402&gt;=INDEX(asset_level_drivers!$A$7:$M$7,1,MATCH("Yes",asset_level_drivers!$A$5:$M$5,0)),SUMIFS(asset_level_drivers!$B$12:$XFD$12,asset_level_drivers!$B$4:$XFD$4,"Yes")/12,0)</f>
        <v>512.5</v>
      </c>
    </row>
    <row r="403" spans="1:3" x14ac:dyDescent="0.25">
      <c r="A403" s="98">
        <f t="shared" si="6"/>
        <v>56339</v>
      </c>
      <c r="B403" s="102">
        <v>0</v>
      </c>
      <c r="C403" s="102">
        <f>+IF($A403&gt;=INDEX(asset_level_drivers!$A$7:$M$7,1,MATCH("Yes",asset_level_drivers!$A$5:$M$5,0)),SUMIFS(asset_level_drivers!$B$12:$XFD$12,asset_level_drivers!$B$4:$XFD$4,"Yes")/12,0)</f>
        <v>512.5</v>
      </c>
    </row>
    <row r="404" spans="1:3" x14ac:dyDescent="0.25">
      <c r="A404" s="106">
        <f t="shared" si="6"/>
        <v>56369</v>
      </c>
      <c r="B404" s="94">
        <v>0</v>
      </c>
      <c r="C404" s="94">
        <f>+IF($A404&gt;=INDEX(asset_level_drivers!$A$7:$M$7,1,MATCH("Yes",asset_level_drivers!$A$5:$M$5,0)),SUMIFS(asset_level_drivers!$B$12:$XFD$12,asset_level_drivers!$B$4:$XFD$4,"Yes")/12,0)</f>
        <v>512.5</v>
      </c>
    </row>
    <row r="405" spans="1:3" x14ac:dyDescent="0.25">
      <c r="A405" s="98">
        <f t="shared" si="6"/>
        <v>56400</v>
      </c>
      <c r="B405" s="102">
        <v>0</v>
      </c>
      <c r="C405" s="102">
        <f>+IF($A405&gt;=INDEX(asset_level_drivers!$A$7:$M$7,1,MATCH("Yes",asset_level_drivers!$A$5:$M$5,0)),SUMIFS(asset_level_drivers!$B$12:$XFD$12,asset_level_drivers!$B$4:$XFD$4,"Yes")/12,0)</f>
        <v>512.5</v>
      </c>
    </row>
    <row r="406" spans="1:3" x14ac:dyDescent="0.25">
      <c r="A406" s="106">
        <f t="shared" si="6"/>
        <v>56430</v>
      </c>
      <c r="B406" s="94">
        <v>0</v>
      </c>
      <c r="C406" s="94">
        <f>+IF($A406&gt;=INDEX(asset_level_drivers!$A$7:$M$7,1,MATCH("Yes",asset_level_drivers!$A$5:$M$5,0)),SUMIFS(asset_level_drivers!$B$12:$XFD$12,asset_level_drivers!$B$4:$XFD$4,"Yes")/12,0)</f>
        <v>512.5</v>
      </c>
    </row>
    <row r="407" spans="1:3" x14ac:dyDescent="0.25">
      <c r="A407" s="98">
        <f t="shared" si="6"/>
        <v>56461</v>
      </c>
      <c r="B407" s="102">
        <v>0</v>
      </c>
      <c r="C407" s="102">
        <f>+IF($A407&gt;=INDEX(asset_level_drivers!$A$7:$M$7,1,MATCH("Yes",asset_level_drivers!$A$5:$M$5,0)),SUMIFS(asset_level_drivers!$B$12:$XFD$12,asset_level_drivers!$B$4:$XFD$4,"Yes")/12,0)</f>
        <v>512.5</v>
      </c>
    </row>
    <row r="408" spans="1:3" x14ac:dyDescent="0.25">
      <c r="A408" s="106">
        <f t="shared" si="6"/>
        <v>56492</v>
      </c>
      <c r="B408" s="94">
        <v>0</v>
      </c>
      <c r="C408" s="94">
        <f>+IF($A408&gt;=INDEX(asset_level_drivers!$A$7:$M$7,1,MATCH("Yes",asset_level_drivers!$A$5:$M$5,0)),SUMIFS(asset_level_drivers!$B$12:$XFD$12,asset_level_drivers!$B$4:$XFD$4,"Yes")/12,0)</f>
        <v>512.5</v>
      </c>
    </row>
    <row r="409" spans="1:3" x14ac:dyDescent="0.25">
      <c r="A409" s="98">
        <f t="shared" si="6"/>
        <v>56522</v>
      </c>
      <c r="B409" s="102">
        <v>0</v>
      </c>
      <c r="C409" s="102">
        <f>+IF($A409&gt;=INDEX(asset_level_drivers!$A$7:$M$7,1,MATCH("Yes",asset_level_drivers!$A$5:$M$5,0)),SUMIFS(asset_level_drivers!$B$12:$XFD$12,asset_level_drivers!$B$4:$XFD$4,"Yes")/12,0)</f>
        <v>512.5</v>
      </c>
    </row>
    <row r="410" spans="1:3" x14ac:dyDescent="0.25">
      <c r="A410" s="106">
        <f t="shared" si="6"/>
        <v>56553</v>
      </c>
      <c r="B410" s="94">
        <v>0</v>
      </c>
      <c r="C410" s="94">
        <f>+IF($A410&gt;=INDEX(asset_level_drivers!$A$7:$M$7,1,MATCH("Yes",asset_level_drivers!$A$5:$M$5,0)),SUMIFS(asset_level_drivers!$B$12:$XFD$12,asset_level_drivers!$B$4:$XFD$4,"Yes")/12,0)</f>
        <v>512.5</v>
      </c>
    </row>
    <row r="411" spans="1:3" x14ac:dyDescent="0.25">
      <c r="A411" s="98">
        <f t="shared" si="6"/>
        <v>56583</v>
      </c>
      <c r="B411" s="102">
        <v>0</v>
      </c>
      <c r="C411" s="102">
        <f>+IF($A411&gt;=INDEX(asset_level_drivers!$A$7:$M$7,1,MATCH("Yes",asset_level_drivers!$A$5:$M$5,0)),SUMIFS(asset_level_drivers!$B$12:$XFD$12,asset_level_drivers!$B$4:$XFD$4,"Yes")/12,0)</f>
        <v>512.5</v>
      </c>
    </row>
    <row r="412" spans="1:3" x14ac:dyDescent="0.25">
      <c r="A412" s="106">
        <f t="shared" si="6"/>
        <v>56614</v>
      </c>
      <c r="B412" s="94">
        <v>0</v>
      </c>
      <c r="C412" s="94">
        <f>+IF($A412&gt;=INDEX(asset_level_drivers!$A$7:$M$7,1,MATCH("Yes",asset_level_drivers!$A$5:$M$5,0)),SUMIFS(asset_level_drivers!$B$12:$XFD$12,asset_level_drivers!$B$4:$XFD$4,"Yes")/12,0)</f>
        <v>512.5</v>
      </c>
    </row>
    <row r="413" spans="1:3" x14ac:dyDescent="0.25">
      <c r="A413" s="98">
        <f t="shared" si="6"/>
        <v>56645</v>
      </c>
      <c r="B413" s="102">
        <v>0</v>
      </c>
      <c r="C413" s="102">
        <f>+IF($A413&gt;=INDEX(asset_level_drivers!$A$7:$M$7,1,MATCH("Yes",asset_level_drivers!$A$5:$M$5,0)),SUMIFS(asset_level_drivers!$B$12:$XFD$12,asset_level_drivers!$B$4:$XFD$4,"Yes")/12,0)</f>
        <v>512.5</v>
      </c>
    </row>
    <row r="414" spans="1:3" x14ac:dyDescent="0.25">
      <c r="A414" s="106">
        <f t="shared" si="6"/>
        <v>56673</v>
      </c>
      <c r="B414" s="94">
        <v>0</v>
      </c>
      <c r="C414" s="94">
        <f>+IF($A414&gt;=INDEX(asset_level_drivers!$A$7:$M$7,1,MATCH("Yes",asset_level_drivers!$A$5:$M$5,0)),SUMIFS(asset_level_drivers!$B$12:$XFD$12,asset_level_drivers!$B$4:$XFD$4,"Yes")/12,0)</f>
        <v>512.5</v>
      </c>
    </row>
    <row r="415" spans="1:3" x14ac:dyDescent="0.25">
      <c r="A415" s="98">
        <f t="shared" si="6"/>
        <v>56704</v>
      </c>
      <c r="B415" s="102">
        <v>0</v>
      </c>
      <c r="C415" s="102">
        <f>+IF($A415&gt;=INDEX(asset_level_drivers!$A$7:$M$7,1,MATCH("Yes",asset_level_drivers!$A$5:$M$5,0)),SUMIFS(asset_level_drivers!$B$12:$XFD$12,asset_level_drivers!$B$4:$XFD$4,"Yes")/12,0)</f>
        <v>512.5</v>
      </c>
    </row>
    <row r="416" spans="1:3" x14ac:dyDescent="0.25">
      <c r="A416" s="106">
        <f t="shared" si="6"/>
        <v>56734</v>
      </c>
      <c r="B416" s="94">
        <v>0</v>
      </c>
      <c r="C416" s="94">
        <f>+IF($A416&gt;=INDEX(asset_level_drivers!$A$7:$M$7,1,MATCH("Yes",asset_level_drivers!$A$5:$M$5,0)),SUMIFS(asset_level_drivers!$B$12:$XFD$12,asset_level_drivers!$B$4:$XFD$4,"Yes")/12,0)</f>
        <v>512.5</v>
      </c>
    </row>
    <row r="417" spans="1:3" x14ac:dyDescent="0.25">
      <c r="A417" s="98">
        <f t="shared" si="6"/>
        <v>56765</v>
      </c>
      <c r="B417" s="102">
        <v>0</v>
      </c>
      <c r="C417" s="102">
        <f>+IF($A417&gt;=INDEX(asset_level_drivers!$A$7:$M$7,1,MATCH("Yes",asset_level_drivers!$A$5:$M$5,0)),SUMIFS(asset_level_drivers!$B$12:$XFD$12,asset_level_drivers!$B$4:$XFD$4,"Yes")/12,0)</f>
        <v>512.5</v>
      </c>
    </row>
    <row r="418" spans="1:3" x14ac:dyDescent="0.25">
      <c r="A418" s="106">
        <f t="shared" si="6"/>
        <v>56795</v>
      </c>
      <c r="B418" s="94">
        <v>0</v>
      </c>
      <c r="C418" s="94">
        <f>+IF($A418&gt;=INDEX(asset_level_drivers!$A$7:$M$7,1,MATCH("Yes",asset_level_drivers!$A$5:$M$5,0)),SUMIFS(asset_level_drivers!$B$12:$XFD$12,asset_level_drivers!$B$4:$XFD$4,"Yes")/12,0)</f>
        <v>512.5</v>
      </c>
    </row>
    <row r="419" spans="1:3" x14ac:dyDescent="0.25">
      <c r="A419" s="98">
        <f t="shared" si="6"/>
        <v>56826</v>
      </c>
      <c r="B419" s="102">
        <v>0</v>
      </c>
      <c r="C419" s="102">
        <f>+IF($A419&gt;=INDEX(asset_level_drivers!$A$7:$M$7,1,MATCH("Yes",asset_level_drivers!$A$5:$M$5,0)),SUMIFS(asset_level_drivers!$B$12:$XFD$12,asset_level_drivers!$B$4:$XFD$4,"Yes")/12,0)</f>
        <v>512.5</v>
      </c>
    </row>
    <row r="420" spans="1:3" x14ac:dyDescent="0.25">
      <c r="A420" s="106">
        <f t="shared" si="6"/>
        <v>56857</v>
      </c>
      <c r="B420" s="94">
        <v>0</v>
      </c>
      <c r="C420" s="94">
        <f>+IF($A420&gt;=INDEX(asset_level_drivers!$A$7:$M$7,1,MATCH("Yes",asset_level_drivers!$A$5:$M$5,0)),SUMIFS(asset_level_drivers!$B$12:$XFD$12,asset_level_drivers!$B$4:$XFD$4,"Yes")/12,0)</f>
        <v>512.5</v>
      </c>
    </row>
    <row r="421" spans="1:3" x14ac:dyDescent="0.25">
      <c r="A421" s="98">
        <f t="shared" si="6"/>
        <v>56887</v>
      </c>
      <c r="B421" s="102">
        <v>0</v>
      </c>
      <c r="C421" s="102">
        <f>+IF($A421&gt;=INDEX(asset_level_drivers!$A$7:$M$7,1,MATCH("Yes",asset_level_drivers!$A$5:$M$5,0)),SUMIFS(asset_level_drivers!$B$12:$XFD$12,asset_level_drivers!$B$4:$XFD$4,"Yes")/12,0)</f>
        <v>512.5</v>
      </c>
    </row>
    <row r="422" spans="1:3" x14ac:dyDescent="0.25">
      <c r="A422" s="106">
        <f t="shared" si="6"/>
        <v>56918</v>
      </c>
      <c r="B422" s="94">
        <v>0</v>
      </c>
      <c r="C422" s="94">
        <f>+IF($A422&gt;=INDEX(asset_level_drivers!$A$7:$M$7,1,MATCH("Yes",asset_level_drivers!$A$5:$M$5,0)),SUMIFS(asset_level_drivers!$B$12:$XFD$12,asset_level_drivers!$B$4:$XFD$4,"Yes")/12,0)</f>
        <v>512.5</v>
      </c>
    </row>
    <row r="423" spans="1:3" x14ac:dyDescent="0.25">
      <c r="A423" s="98">
        <f t="shared" si="6"/>
        <v>56948</v>
      </c>
      <c r="B423" s="102">
        <v>0</v>
      </c>
      <c r="C423" s="102">
        <f>+IF($A423&gt;=INDEX(asset_level_drivers!$A$7:$M$7,1,MATCH("Yes",asset_level_drivers!$A$5:$M$5,0)),SUMIFS(asset_level_drivers!$B$12:$XFD$12,asset_level_drivers!$B$4:$XFD$4,"Yes")/12,0)</f>
        <v>512.5</v>
      </c>
    </row>
    <row r="424" spans="1:3" x14ac:dyDescent="0.25">
      <c r="A424" s="106">
        <f t="shared" si="6"/>
        <v>56979</v>
      </c>
      <c r="B424" s="94">
        <v>0</v>
      </c>
      <c r="C424" s="94">
        <f>+IF($A424&gt;=INDEX(asset_level_drivers!$A$7:$M$7,1,MATCH("Yes",asset_level_drivers!$A$5:$M$5,0)),SUMIFS(asset_level_drivers!$B$12:$XFD$12,asset_level_drivers!$B$4:$XFD$4,"Yes")/12,0)</f>
        <v>512.5</v>
      </c>
    </row>
    <row r="425" spans="1:3" x14ac:dyDescent="0.25">
      <c r="A425" s="98">
        <f t="shared" si="6"/>
        <v>57010</v>
      </c>
      <c r="B425" s="102">
        <v>0</v>
      </c>
      <c r="C425" s="102">
        <f>+IF($A425&gt;=INDEX(asset_level_drivers!$A$7:$M$7,1,MATCH("Yes",asset_level_drivers!$A$5:$M$5,0)),SUMIFS(asset_level_drivers!$B$12:$XFD$12,asset_level_drivers!$B$4:$XFD$4,"Yes")/12,0)</f>
        <v>512.5</v>
      </c>
    </row>
    <row r="426" spans="1:3" x14ac:dyDescent="0.25">
      <c r="A426" s="106">
        <f t="shared" si="6"/>
        <v>57039</v>
      </c>
      <c r="B426" s="94">
        <v>0</v>
      </c>
      <c r="C426" s="94">
        <f>+IF($A426&gt;=INDEX(asset_level_drivers!$A$7:$M$7,1,MATCH("Yes",asset_level_drivers!$A$5:$M$5,0)),SUMIFS(asset_level_drivers!$B$12:$XFD$12,asset_level_drivers!$B$4:$XFD$4,"Yes")/12,0)</f>
        <v>512.5</v>
      </c>
    </row>
    <row r="427" spans="1:3" x14ac:dyDescent="0.25">
      <c r="A427" s="98">
        <f t="shared" si="6"/>
        <v>57070</v>
      </c>
      <c r="B427" s="102">
        <v>0</v>
      </c>
      <c r="C427" s="102">
        <f>+IF($A427&gt;=INDEX(asset_level_drivers!$A$7:$M$7,1,MATCH("Yes",asset_level_drivers!$A$5:$M$5,0)),SUMIFS(asset_level_drivers!$B$12:$XFD$12,asset_level_drivers!$B$4:$XFD$4,"Yes")/12,0)</f>
        <v>512.5</v>
      </c>
    </row>
    <row r="428" spans="1:3" x14ac:dyDescent="0.25">
      <c r="A428" s="106">
        <f t="shared" si="6"/>
        <v>57100</v>
      </c>
      <c r="B428" s="94">
        <v>0</v>
      </c>
      <c r="C428" s="94">
        <f>+IF($A428&gt;=INDEX(asset_level_drivers!$A$7:$M$7,1,MATCH("Yes",asset_level_drivers!$A$5:$M$5,0)),SUMIFS(asset_level_drivers!$B$12:$XFD$12,asset_level_drivers!$B$4:$XFD$4,"Yes")/12,0)</f>
        <v>512.5</v>
      </c>
    </row>
    <row r="429" spans="1:3" x14ac:dyDescent="0.25">
      <c r="A429" s="98">
        <f t="shared" si="6"/>
        <v>57131</v>
      </c>
      <c r="B429" s="102">
        <v>0</v>
      </c>
      <c r="C429" s="102">
        <f>+IF($A429&gt;=INDEX(asset_level_drivers!$A$7:$M$7,1,MATCH("Yes",asset_level_drivers!$A$5:$M$5,0)),SUMIFS(asset_level_drivers!$B$12:$XFD$12,asset_level_drivers!$B$4:$XFD$4,"Yes")/12,0)</f>
        <v>512.5</v>
      </c>
    </row>
    <row r="430" spans="1:3" x14ac:dyDescent="0.25">
      <c r="A430" s="106">
        <f t="shared" si="6"/>
        <v>57161</v>
      </c>
      <c r="B430" s="94">
        <v>0</v>
      </c>
      <c r="C430" s="94">
        <f>+IF($A430&gt;=INDEX(asset_level_drivers!$A$7:$M$7,1,MATCH("Yes",asset_level_drivers!$A$5:$M$5,0)),SUMIFS(asset_level_drivers!$B$12:$XFD$12,asset_level_drivers!$B$4:$XFD$4,"Yes")/12,0)</f>
        <v>512.5</v>
      </c>
    </row>
    <row r="431" spans="1:3" x14ac:dyDescent="0.25">
      <c r="A431" s="98">
        <f t="shared" si="6"/>
        <v>57192</v>
      </c>
      <c r="B431" s="102">
        <v>0</v>
      </c>
      <c r="C431" s="102">
        <f>+IF($A431&gt;=INDEX(asset_level_drivers!$A$7:$M$7,1,MATCH("Yes",asset_level_drivers!$A$5:$M$5,0)),SUMIFS(asset_level_drivers!$B$12:$XFD$12,asset_level_drivers!$B$4:$XFD$4,"Yes")/12,0)</f>
        <v>512.5</v>
      </c>
    </row>
    <row r="432" spans="1:3" x14ac:dyDescent="0.25">
      <c r="A432" s="106">
        <f t="shared" si="6"/>
        <v>57223</v>
      </c>
      <c r="B432" s="94">
        <v>0</v>
      </c>
      <c r="C432" s="94">
        <f>+IF($A432&gt;=INDEX(asset_level_drivers!$A$7:$M$7,1,MATCH("Yes",asset_level_drivers!$A$5:$M$5,0)),SUMIFS(asset_level_drivers!$B$12:$XFD$12,asset_level_drivers!$B$4:$XFD$4,"Yes")/12,0)</f>
        <v>512.5</v>
      </c>
    </row>
    <row r="433" spans="1:3" x14ac:dyDescent="0.25">
      <c r="A433" s="98">
        <f t="shared" si="6"/>
        <v>57253</v>
      </c>
      <c r="B433" s="102">
        <v>0</v>
      </c>
      <c r="C433" s="102">
        <f>+IF($A433&gt;=INDEX(asset_level_drivers!$A$7:$M$7,1,MATCH("Yes",asset_level_drivers!$A$5:$M$5,0)),SUMIFS(asset_level_drivers!$B$12:$XFD$12,asset_level_drivers!$B$4:$XFD$4,"Yes")/12,0)</f>
        <v>512.5</v>
      </c>
    </row>
    <row r="434" spans="1:3" x14ac:dyDescent="0.25">
      <c r="A434" s="106">
        <f t="shared" si="6"/>
        <v>57284</v>
      </c>
      <c r="B434" s="94">
        <v>0</v>
      </c>
      <c r="C434" s="94">
        <f>+IF($A434&gt;=INDEX(asset_level_drivers!$A$7:$M$7,1,MATCH("Yes",asset_level_drivers!$A$5:$M$5,0)),SUMIFS(asset_level_drivers!$B$12:$XFD$12,asset_level_drivers!$B$4:$XFD$4,"Yes")/12,0)</f>
        <v>512.5</v>
      </c>
    </row>
    <row r="435" spans="1:3" x14ac:dyDescent="0.25">
      <c r="A435" s="98">
        <f t="shared" si="6"/>
        <v>57314</v>
      </c>
      <c r="B435" s="102">
        <v>0</v>
      </c>
      <c r="C435" s="102">
        <f>+IF($A435&gt;=INDEX(asset_level_drivers!$A$7:$M$7,1,MATCH("Yes",asset_level_drivers!$A$5:$M$5,0)),SUMIFS(asset_level_drivers!$B$12:$XFD$12,asset_level_drivers!$B$4:$XFD$4,"Yes")/12,0)</f>
        <v>512.5</v>
      </c>
    </row>
    <row r="436" spans="1:3" x14ac:dyDescent="0.25">
      <c r="A436" s="106">
        <f t="shared" si="6"/>
        <v>57345</v>
      </c>
      <c r="B436" s="94">
        <v>0</v>
      </c>
      <c r="C436" s="94">
        <f>+IF($A436&gt;=INDEX(asset_level_drivers!$A$7:$M$7,1,MATCH("Yes",asset_level_drivers!$A$5:$M$5,0)),SUMIFS(asset_level_drivers!$B$12:$XFD$12,asset_level_drivers!$B$4:$XFD$4,"Yes")/12,0)</f>
        <v>512.5</v>
      </c>
    </row>
    <row r="437" spans="1:3" x14ac:dyDescent="0.25">
      <c r="A437" s="98">
        <f t="shared" si="6"/>
        <v>57376</v>
      </c>
      <c r="B437" s="102">
        <v>0</v>
      </c>
      <c r="C437" s="102">
        <f>+IF($A437&gt;=INDEX(asset_level_drivers!$A$7:$M$7,1,MATCH("Yes",asset_level_drivers!$A$5:$M$5,0)),SUMIFS(asset_level_drivers!$B$12:$XFD$12,asset_level_drivers!$B$4:$XFD$4,"Yes")/12,0)</f>
        <v>512.5</v>
      </c>
    </row>
    <row r="438" spans="1:3" x14ac:dyDescent="0.25">
      <c r="A438" s="106">
        <f t="shared" si="6"/>
        <v>57404</v>
      </c>
      <c r="B438" s="94">
        <v>0</v>
      </c>
      <c r="C438" s="94">
        <f>+IF($A438&gt;=INDEX(asset_level_drivers!$A$7:$M$7,1,MATCH("Yes",asset_level_drivers!$A$5:$M$5,0)),SUMIFS(asset_level_drivers!$B$12:$XFD$12,asset_level_drivers!$B$4:$XFD$4,"Yes")/12,0)</f>
        <v>512.5</v>
      </c>
    </row>
    <row r="439" spans="1:3" x14ac:dyDescent="0.25">
      <c r="A439" s="98">
        <f t="shared" si="6"/>
        <v>57435</v>
      </c>
      <c r="B439" s="102">
        <v>0</v>
      </c>
      <c r="C439" s="102">
        <f>+IF($A439&gt;=INDEX(asset_level_drivers!$A$7:$M$7,1,MATCH("Yes",asset_level_drivers!$A$5:$M$5,0)),SUMIFS(asset_level_drivers!$B$12:$XFD$12,asset_level_drivers!$B$4:$XFD$4,"Yes")/12,0)</f>
        <v>512.5</v>
      </c>
    </row>
    <row r="440" spans="1:3" x14ac:dyDescent="0.25">
      <c r="A440" s="106">
        <f t="shared" si="6"/>
        <v>57465</v>
      </c>
      <c r="B440" s="94">
        <v>0</v>
      </c>
      <c r="C440" s="94">
        <f>+IF($A440&gt;=INDEX(asset_level_drivers!$A$7:$M$7,1,MATCH("Yes",asset_level_drivers!$A$5:$M$5,0)),SUMIFS(asset_level_drivers!$B$12:$XFD$12,asset_level_drivers!$B$4:$XFD$4,"Yes")/12,0)</f>
        <v>512.5</v>
      </c>
    </row>
    <row r="441" spans="1:3" x14ac:dyDescent="0.25">
      <c r="A441" s="98">
        <f t="shared" si="6"/>
        <v>57496</v>
      </c>
      <c r="B441" s="102">
        <v>0</v>
      </c>
      <c r="C441" s="102">
        <f>+IF($A441&gt;=INDEX(asset_level_drivers!$A$7:$M$7,1,MATCH("Yes",asset_level_drivers!$A$5:$M$5,0)),SUMIFS(asset_level_drivers!$B$12:$XFD$12,asset_level_drivers!$B$4:$XFD$4,"Yes")/12,0)</f>
        <v>512.5</v>
      </c>
    </row>
    <row r="442" spans="1:3" x14ac:dyDescent="0.25">
      <c r="A442" s="106">
        <f t="shared" si="6"/>
        <v>57526</v>
      </c>
      <c r="B442" s="94">
        <v>0</v>
      </c>
      <c r="C442" s="94">
        <f>+IF($A442&gt;=INDEX(asset_level_drivers!$A$7:$M$7,1,MATCH("Yes",asset_level_drivers!$A$5:$M$5,0)),SUMIFS(asset_level_drivers!$B$12:$XFD$12,asset_level_drivers!$B$4:$XFD$4,"Yes")/12,0)</f>
        <v>512.5</v>
      </c>
    </row>
    <row r="443" spans="1:3" x14ac:dyDescent="0.25">
      <c r="A443" s="98">
        <f t="shared" si="6"/>
        <v>57557</v>
      </c>
      <c r="B443" s="102">
        <v>0</v>
      </c>
      <c r="C443" s="102">
        <f>+IF($A443&gt;=INDEX(asset_level_drivers!$A$7:$M$7,1,MATCH("Yes",asset_level_drivers!$A$5:$M$5,0)),SUMIFS(asset_level_drivers!$B$12:$XFD$12,asset_level_drivers!$B$4:$XFD$4,"Yes")/12,0)</f>
        <v>512.5</v>
      </c>
    </row>
    <row r="444" spans="1:3" x14ac:dyDescent="0.25">
      <c r="A444" s="106">
        <f t="shared" si="6"/>
        <v>57588</v>
      </c>
      <c r="B444" s="94">
        <v>0</v>
      </c>
      <c r="C444" s="94">
        <f>+IF($A444&gt;=INDEX(asset_level_drivers!$A$7:$M$7,1,MATCH("Yes",asset_level_drivers!$A$5:$M$5,0)),SUMIFS(asset_level_drivers!$B$12:$XFD$12,asset_level_drivers!$B$4:$XFD$4,"Yes")/12,0)</f>
        <v>512.5</v>
      </c>
    </row>
    <row r="445" spans="1:3" x14ac:dyDescent="0.25">
      <c r="A445" s="98">
        <f t="shared" si="6"/>
        <v>57618</v>
      </c>
      <c r="B445" s="102">
        <v>0</v>
      </c>
      <c r="C445" s="102">
        <f>+IF($A445&gt;=INDEX(asset_level_drivers!$A$7:$M$7,1,MATCH("Yes",asset_level_drivers!$A$5:$M$5,0)),SUMIFS(asset_level_drivers!$B$12:$XFD$12,asset_level_drivers!$B$4:$XFD$4,"Yes")/12,0)</f>
        <v>512.5</v>
      </c>
    </row>
    <row r="446" spans="1:3" x14ac:dyDescent="0.25">
      <c r="A446" s="106">
        <f t="shared" si="6"/>
        <v>57649</v>
      </c>
      <c r="B446" s="94">
        <v>0</v>
      </c>
      <c r="C446" s="94">
        <f>+IF($A446&gt;=INDEX(asset_level_drivers!$A$7:$M$7,1,MATCH("Yes",asset_level_drivers!$A$5:$M$5,0)),SUMIFS(asset_level_drivers!$B$12:$XFD$12,asset_level_drivers!$B$4:$XFD$4,"Yes")/12,0)</f>
        <v>512.5</v>
      </c>
    </row>
    <row r="447" spans="1:3" x14ac:dyDescent="0.25">
      <c r="A447" s="98">
        <f t="shared" si="6"/>
        <v>57679</v>
      </c>
      <c r="B447" s="102">
        <v>0</v>
      </c>
      <c r="C447" s="102">
        <f>+IF($A447&gt;=INDEX(asset_level_drivers!$A$7:$M$7,1,MATCH("Yes",asset_level_drivers!$A$5:$M$5,0)),SUMIFS(asset_level_drivers!$B$12:$XFD$12,asset_level_drivers!$B$4:$XFD$4,"Yes")/12,0)</f>
        <v>512.5</v>
      </c>
    </row>
    <row r="448" spans="1:3" x14ac:dyDescent="0.25">
      <c r="A448" s="106">
        <f t="shared" si="6"/>
        <v>57710</v>
      </c>
      <c r="B448" s="94">
        <v>0</v>
      </c>
      <c r="C448" s="94">
        <f>+IF($A448&gt;=INDEX(asset_level_drivers!$A$7:$M$7,1,MATCH("Yes",asset_level_drivers!$A$5:$M$5,0)),SUMIFS(asset_level_drivers!$B$12:$XFD$12,asset_level_drivers!$B$4:$XFD$4,"Yes")/12,0)</f>
        <v>512.5</v>
      </c>
    </row>
    <row r="449" spans="1:3" x14ac:dyDescent="0.25">
      <c r="A449" s="98">
        <f t="shared" si="6"/>
        <v>57741</v>
      </c>
      <c r="B449" s="102">
        <v>0</v>
      </c>
      <c r="C449" s="102">
        <f>+IF($A449&gt;=INDEX(asset_level_drivers!$A$7:$M$7,1,MATCH("Yes",asset_level_drivers!$A$5:$M$5,0)),SUMIFS(asset_level_drivers!$B$12:$XFD$12,asset_level_drivers!$B$4:$XFD$4,"Yes")/12,0)</f>
        <v>512.5</v>
      </c>
    </row>
    <row r="450" spans="1:3" x14ac:dyDescent="0.25">
      <c r="A450" s="106">
        <f t="shared" si="6"/>
        <v>57769</v>
      </c>
      <c r="B450" s="94">
        <v>0</v>
      </c>
      <c r="C450" s="94">
        <f>+IF($A450&gt;=INDEX(asset_level_drivers!$A$7:$M$7,1,MATCH("Yes",asset_level_drivers!$A$5:$M$5,0)),SUMIFS(asset_level_drivers!$B$12:$XFD$12,asset_level_drivers!$B$4:$XFD$4,"Yes")/12,0)</f>
        <v>512.5</v>
      </c>
    </row>
    <row r="451" spans="1:3" x14ac:dyDescent="0.25">
      <c r="A451" s="98">
        <f t="shared" ref="A451:A514" si="7">+EOMONTH(A450,1)</f>
        <v>57800</v>
      </c>
      <c r="B451" s="102">
        <v>0</v>
      </c>
      <c r="C451" s="102">
        <f>+IF($A451&gt;=INDEX(asset_level_drivers!$A$7:$M$7,1,MATCH("Yes",asset_level_drivers!$A$5:$M$5,0)),SUMIFS(asset_level_drivers!$B$12:$XFD$12,asset_level_drivers!$B$4:$XFD$4,"Yes")/12,0)</f>
        <v>512.5</v>
      </c>
    </row>
    <row r="452" spans="1:3" x14ac:dyDescent="0.25">
      <c r="A452" s="106">
        <f t="shared" si="7"/>
        <v>57830</v>
      </c>
      <c r="B452" s="94">
        <v>0</v>
      </c>
      <c r="C452" s="94">
        <f>+IF($A452&gt;=INDEX(asset_level_drivers!$A$7:$M$7,1,MATCH("Yes",asset_level_drivers!$A$5:$M$5,0)),SUMIFS(asset_level_drivers!$B$12:$XFD$12,asset_level_drivers!$B$4:$XFD$4,"Yes")/12,0)</f>
        <v>512.5</v>
      </c>
    </row>
    <row r="453" spans="1:3" x14ac:dyDescent="0.25">
      <c r="A453" s="98">
        <f t="shared" si="7"/>
        <v>57861</v>
      </c>
      <c r="B453" s="102">
        <v>0</v>
      </c>
      <c r="C453" s="102">
        <f>+IF($A453&gt;=INDEX(asset_level_drivers!$A$7:$M$7,1,MATCH("Yes",asset_level_drivers!$A$5:$M$5,0)),SUMIFS(asset_level_drivers!$B$12:$XFD$12,asset_level_drivers!$B$4:$XFD$4,"Yes")/12,0)</f>
        <v>512.5</v>
      </c>
    </row>
    <row r="454" spans="1:3" x14ac:dyDescent="0.25">
      <c r="A454" s="106">
        <f t="shared" si="7"/>
        <v>57891</v>
      </c>
      <c r="B454" s="94">
        <v>0</v>
      </c>
      <c r="C454" s="94">
        <f>+IF($A454&gt;=INDEX(asset_level_drivers!$A$7:$M$7,1,MATCH("Yes",asset_level_drivers!$A$5:$M$5,0)),SUMIFS(asset_level_drivers!$B$12:$XFD$12,asset_level_drivers!$B$4:$XFD$4,"Yes")/12,0)</f>
        <v>512.5</v>
      </c>
    </row>
    <row r="455" spans="1:3" x14ac:dyDescent="0.25">
      <c r="A455" s="98">
        <f t="shared" si="7"/>
        <v>57922</v>
      </c>
      <c r="B455" s="102">
        <v>0</v>
      </c>
      <c r="C455" s="102">
        <f>+IF($A455&gt;=INDEX(asset_level_drivers!$A$7:$M$7,1,MATCH("Yes",asset_level_drivers!$A$5:$M$5,0)),SUMIFS(asset_level_drivers!$B$12:$XFD$12,asset_level_drivers!$B$4:$XFD$4,"Yes")/12,0)</f>
        <v>512.5</v>
      </c>
    </row>
    <row r="456" spans="1:3" x14ac:dyDescent="0.25">
      <c r="A456" s="106">
        <f t="shared" si="7"/>
        <v>57953</v>
      </c>
      <c r="B456" s="94">
        <v>0</v>
      </c>
      <c r="C456" s="94">
        <f>+IF($A456&gt;=INDEX(asset_level_drivers!$A$7:$M$7,1,MATCH("Yes",asset_level_drivers!$A$5:$M$5,0)),SUMIFS(asset_level_drivers!$B$12:$XFD$12,asset_level_drivers!$B$4:$XFD$4,"Yes")/12,0)</f>
        <v>512.5</v>
      </c>
    </row>
    <row r="457" spans="1:3" x14ac:dyDescent="0.25">
      <c r="A457" s="98">
        <f t="shared" si="7"/>
        <v>57983</v>
      </c>
      <c r="B457" s="102">
        <v>0</v>
      </c>
      <c r="C457" s="102">
        <f>+IF($A457&gt;=INDEX(asset_level_drivers!$A$7:$M$7,1,MATCH("Yes",asset_level_drivers!$A$5:$M$5,0)),SUMIFS(asset_level_drivers!$B$12:$XFD$12,asset_level_drivers!$B$4:$XFD$4,"Yes")/12,0)</f>
        <v>512.5</v>
      </c>
    </row>
    <row r="458" spans="1:3" x14ac:dyDescent="0.25">
      <c r="A458" s="106">
        <f t="shared" si="7"/>
        <v>58014</v>
      </c>
      <c r="B458" s="94">
        <v>0</v>
      </c>
      <c r="C458" s="94">
        <f>+IF($A458&gt;=INDEX(asset_level_drivers!$A$7:$M$7,1,MATCH("Yes",asset_level_drivers!$A$5:$M$5,0)),SUMIFS(asset_level_drivers!$B$12:$XFD$12,asset_level_drivers!$B$4:$XFD$4,"Yes")/12,0)</f>
        <v>512.5</v>
      </c>
    </row>
    <row r="459" spans="1:3" x14ac:dyDescent="0.25">
      <c r="A459" s="98">
        <f t="shared" si="7"/>
        <v>58044</v>
      </c>
      <c r="B459" s="102">
        <v>0</v>
      </c>
      <c r="C459" s="102">
        <f>+IF($A459&gt;=INDEX(asset_level_drivers!$A$7:$M$7,1,MATCH("Yes",asset_level_drivers!$A$5:$M$5,0)),SUMIFS(asset_level_drivers!$B$12:$XFD$12,asset_level_drivers!$B$4:$XFD$4,"Yes")/12,0)</f>
        <v>512.5</v>
      </c>
    </row>
    <row r="460" spans="1:3" x14ac:dyDescent="0.25">
      <c r="A460" s="106">
        <f t="shared" si="7"/>
        <v>58075</v>
      </c>
      <c r="B460" s="94">
        <v>0</v>
      </c>
      <c r="C460" s="94">
        <f>+IF($A460&gt;=INDEX(asset_level_drivers!$A$7:$M$7,1,MATCH("Yes",asset_level_drivers!$A$5:$M$5,0)),SUMIFS(asset_level_drivers!$B$12:$XFD$12,asset_level_drivers!$B$4:$XFD$4,"Yes")/12,0)</f>
        <v>512.5</v>
      </c>
    </row>
    <row r="461" spans="1:3" x14ac:dyDescent="0.25">
      <c r="A461" s="98">
        <f t="shared" si="7"/>
        <v>58106</v>
      </c>
      <c r="B461" s="102">
        <v>0</v>
      </c>
      <c r="C461" s="102">
        <f>+IF($A461&gt;=INDEX(asset_level_drivers!$A$7:$M$7,1,MATCH("Yes",asset_level_drivers!$A$5:$M$5,0)),SUMIFS(asset_level_drivers!$B$12:$XFD$12,asset_level_drivers!$B$4:$XFD$4,"Yes")/12,0)</f>
        <v>512.5</v>
      </c>
    </row>
    <row r="462" spans="1:3" x14ac:dyDescent="0.25">
      <c r="A462" s="106">
        <f t="shared" si="7"/>
        <v>58134</v>
      </c>
      <c r="B462" s="94">
        <v>0</v>
      </c>
      <c r="C462" s="94">
        <f>+IF($A462&gt;=INDEX(asset_level_drivers!$A$7:$M$7,1,MATCH("Yes",asset_level_drivers!$A$5:$M$5,0)),SUMIFS(asset_level_drivers!$B$12:$XFD$12,asset_level_drivers!$B$4:$XFD$4,"Yes")/12,0)</f>
        <v>512.5</v>
      </c>
    </row>
    <row r="463" spans="1:3" x14ac:dyDescent="0.25">
      <c r="A463" s="98">
        <f t="shared" si="7"/>
        <v>58165</v>
      </c>
      <c r="B463" s="102">
        <v>0</v>
      </c>
      <c r="C463" s="102">
        <f>+IF($A463&gt;=INDEX(asset_level_drivers!$A$7:$M$7,1,MATCH("Yes",asset_level_drivers!$A$5:$M$5,0)),SUMIFS(asset_level_drivers!$B$12:$XFD$12,asset_level_drivers!$B$4:$XFD$4,"Yes")/12,0)</f>
        <v>512.5</v>
      </c>
    </row>
    <row r="464" spans="1:3" x14ac:dyDescent="0.25">
      <c r="A464" s="106">
        <f t="shared" si="7"/>
        <v>58195</v>
      </c>
      <c r="B464" s="94">
        <v>0</v>
      </c>
      <c r="C464" s="94">
        <f>+IF($A464&gt;=INDEX(asset_level_drivers!$A$7:$M$7,1,MATCH("Yes",asset_level_drivers!$A$5:$M$5,0)),SUMIFS(asset_level_drivers!$B$12:$XFD$12,asset_level_drivers!$B$4:$XFD$4,"Yes")/12,0)</f>
        <v>512.5</v>
      </c>
    </row>
    <row r="465" spans="1:3" x14ac:dyDescent="0.25">
      <c r="A465" s="98">
        <f t="shared" si="7"/>
        <v>58226</v>
      </c>
      <c r="B465" s="102">
        <v>0</v>
      </c>
      <c r="C465" s="102">
        <f>+IF($A465&gt;=INDEX(asset_level_drivers!$A$7:$M$7,1,MATCH("Yes",asset_level_drivers!$A$5:$M$5,0)),SUMIFS(asset_level_drivers!$B$12:$XFD$12,asset_level_drivers!$B$4:$XFD$4,"Yes")/12,0)</f>
        <v>512.5</v>
      </c>
    </row>
    <row r="466" spans="1:3" x14ac:dyDescent="0.25">
      <c r="A466" s="106">
        <f t="shared" si="7"/>
        <v>58256</v>
      </c>
      <c r="B466" s="94">
        <v>0</v>
      </c>
      <c r="C466" s="94">
        <f>+IF($A466&gt;=INDEX(asset_level_drivers!$A$7:$M$7,1,MATCH("Yes",asset_level_drivers!$A$5:$M$5,0)),SUMIFS(asset_level_drivers!$B$12:$XFD$12,asset_level_drivers!$B$4:$XFD$4,"Yes")/12,0)</f>
        <v>512.5</v>
      </c>
    </row>
    <row r="467" spans="1:3" x14ac:dyDescent="0.25">
      <c r="A467" s="98">
        <f t="shared" si="7"/>
        <v>58287</v>
      </c>
      <c r="B467" s="102">
        <v>0</v>
      </c>
      <c r="C467" s="102">
        <f>+IF($A467&gt;=INDEX(asset_level_drivers!$A$7:$M$7,1,MATCH("Yes",asset_level_drivers!$A$5:$M$5,0)),SUMIFS(asset_level_drivers!$B$12:$XFD$12,asset_level_drivers!$B$4:$XFD$4,"Yes")/12,0)</f>
        <v>512.5</v>
      </c>
    </row>
    <row r="468" spans="1:3" x14ac:dyDescent="0.25">
      <c r="A468" s="106">
        <f t="shared" si="7"/>
        <v>58318</v>
      </c>
      <c r="B468" s="94">
        <v>0</v>
      </c>
      <c r="C468" s="94">
        <f>+IF($A468&gt;=INDEX(asset_level_drivers!$A$7:$M$7,1,MATCH("Yes",asset_level_drivers!$A$5:$M$5,0)),SUMIFS(asset_level_drivers!$B$12:$XFD$12,asset_level_drivers!$B$4:$XFD$4,"Yes")/12,0)</f>
        <v>512.5</v>
      </c>
    </row>
    <row r="469" spans="1:3" x14ac:dyDescent="0.25">
      <c r="A469" s="98">
        <f t="shared" si="7"/>
        <v>58348</v>
      </c>
      <c r="B469" s="102">
        <v>0</v>
      </c>
      <c r="C469" s="102">
        <f>+IF($A469&gt;=INDEX(asset_level_drivers!$A$7:$M$7,1,MATCH("Yes",asset_level_drivers!$A$5:$M$5,0)),SUMIFS(asset_level_drivers!$B$12:$XFD$12,asset_level_drivers!$B$4:$XFD$4,"Yes")/12,0)</f>
        <v>512.5</v>
      </c>
    </row>
    <row r="470" spans="1:3" x14ac:dyDescent="0.25">
      <c r="A470" s="106">
        <f t="shared" si="7"/>
        <v>58379</v>
      </c>
      <c r="B470" s="94">
        <v>0</v>
      </c>
      <c r="C470" s="94">
        <f>+IF($A470&gt;=INDEX(asset_level_drivers!$A$7:$M$7,1,MATCH("Yes",asset_level_drivers!$A$5:$M$5,0)),SUMIFS(asset_level_drivers!$B$12:$XFD$12,asset_level_drivers!$B$4:$XFD$4,"Yes")/12,0)</f>
        <v>512.5</v>
      </c>
    </row>
    <row r="471" spans="1:3" x14ac:dyDescent="0.25">
      <c r="A471" s="98">
        <f t="shared" si="7"/>
        <v>58409</v>
      </c>
      <c r="B471" s="102">
        <v>0</v>
      </c>
      <c r="C471" s="102">
        <f>+IF($A471&gt;=INDEX(asset_level_drivers!$A$7:$M$7,1,MATCH("Yes",asset_level_drivers!$A$5:$M$5,0)),SUMIFS(asset_level_drivers!$B$12:$XFD$12,asset_level_drivers!$B$4:$XFD$4,"Yes")/12,0)</f>
        <v>512.5</v>
      </c>
    </row>
    <row r="472" spans="1:3" x14ac:dyDescent="0.25">
      <c r="A472" s="106">
        <f t="shared" si="7"/>
        <v>58440</v>
      </c>
      <c r="B472" s="94">
        <v>0</v>
      </c>
      <c r="C472" s="94">
        <f>+IF($A472&gt;=INDEX(asset_level_drivers!$A$7:$M$7,1,MATCH("Yes",asset_level_drivers!$A$5:$M$5,0)),SUMIFS(asset_level_drivers!$B$12:$XFD$12,asset_level_drivers!$B$4:$XFD$4,"Yes")/12,0)</f>
        <v>512.5</v>
      </c>
    </row>
    <row r="473" spans="1:3" x14ac:dyDescent="0.25">
      <c r="A473" s="98">
        <f t="shared" si="7"/>
        <v>58471</v>
      </c>
      <c r="B473" s="102">
        <v>0</v>
      </c>
      <c r="C473" s="102">
        <f>+IF($A473&gt;=INDEX(asset_level_drivers!$A$7:$M$7,1,MATCH("Yes",asset_level_drivers!$A$5:$M$5,0)),SUMIFS(asset_level_drivers!$B$12:$XFD$12,asset_level_drivers!$B$4:$XFD$4,"Yes")/12,0)</f>
        <v>512.5</v>
      </c>
    </row>
    <row r="474" spans="1:3" x14ac:dyDescent="0.25">
      <c r="A474" s="106">
        <f t="shared" si="7"/>
        <v>58500</v>
      </c>
      <c r="B474" s="94">
        <v>0</v>
      </c>
      <c r="C474" s="94">
        <f>+IF($A474&gt;=INDEX(asset_level_drivers!$A$7:$M$7,1,MATCH("Yes",asset_level_drivers!$A$5:$M$5,0)),SUMIFS(asset_level_drivers!$B$12:$XFD$12,asset_level_drivers!$B$4:$XFD$4,"Yes")/12,0)</f>
        <v>512.5</v>
      </c>
    </row>
    <row r="475" spans="1:3" x14ac:dyDescent="0.25">
      <c r="A475" s="98">
        <f t="shared" si="7"/>
        <v>58531</v>
      </c>
      <c r="B475" s="102">
        <v>0</v>
      </c>
      <c r="C475" s="102">
        <f>+IF($A475&gt;=INDEX(asset_level_drivers!$A$7:$M$7,1,MATCH("Yes",asset_level_drivers!$A$5:$M$5,0)),SUMIFS(asset_level_drivers!$B$12:$XFD$12,asset_level_drivers!$B$4:$XFD$4,"Yes")/12,0)</f>
        <v>512.5</v>
      </c>
    </row>
    <row r="476" spans="1:3" x14ac:dyDescent="0.25">
      <c r="A476" s="106">
        <f t="shared" si="7"/>
        <v>58561</v>
      </c>
      <c r="B476" s="94">
        <v>0</v>
      </c>
      <c r="C476" s="94">
        <f>+IF($A476&gt;=INDEX(asset_level_drivers!$A$7:$M$7,1,MATCH("Yes",asset_level_drivers!$A$5:$M$5,0)),SUMIFS(asset_level_drivers!$B$12:$XFD$12,asset_level_drivers!$B$4:$XFD$4,"Yes")/12,0)</f>
        <v>512.5</v>
      </c>
    </row>
    <row r="477" spans="1:3" x14ac:dyDescent="0.25">
      <c r="A477" s="98">
        <f t="shared" si="7"/>
        <v>58592</v>
      </c>
      <c r="B477" s="102">
        <v>0</v>
      </c>
      <c r="C477" s="102">
        <f>+IF($A477&gt;=INDEX(asset_level_drivers!$A$7:$M$7,1,MATCH("Yes",asset_level_drivers!$A$5:$M$5,0)),SUMIFS(asset_level_drivers!$B$12:$XFD$12,asset_level_drivers!$B$4:$XFD$4,"Yes")/12,0)</f>
        <v>512.5</v>
      </c>
    </row>
    <row r="478" spans="1:3" x14ac:dyDescent="0.25">
      <c r="A478" s="106">
        <f t="shared" si="7"/>
        <v>58622</v>
      </c>
      <c r="B478" s="94">
        <v>0</v>
      </c>
      <c r="C478" s="94">
        <f>+IF($A478&gt;=INDEX(asset_level_drivers!$A$7:$M$7,1,MATCH("Yes",asset_level_drivers!$A$5:$M$5,0)),SUMIFS(asset_level_drivers!$B$12:$XFD$12,asset_level_drivers!$B$4:$XFD$4,"Yes")/12,0)</f>
        <v>512.5</v>
      </c>
    </row>
    <row r="479" spans="1:3" x14ac:dyDescent="0.25">
      <c r="A479" s="98">
        <f t="shared" si="7"/>
        <v>58653</v>
      </c>
      <c r="B479" s="102">
        <v>0</v>
      </c>
      <c r="C479" s="102">
        <f>+IF($A479&gt;=INDEX(asset_level_drivers!$A$7:$M$7,1,MATCH("Yes",asset_level_drivers!$A$5:$M$5,0)),SUMIFS(asset_level_drivers!$B$12:$XFD$12,asset_level_drivers!$B$4:$XFD$4,"Yes")/12,0)</f>
        <v>512.5</v>
      </c>
    </row>
    <row r="480" spans="1:3" x14ac:dyDescent="0.25">
      <c r="A480" s="106">
        <f t="shared" si="7"/>
        <v>58684</v>
      </c>
      <c r="B480" s="94">
        <v>0</v>
      </c>
      <c r="C480" s="94">
        <f>+IF($A480&gt;=INDEX(asset_level_drivers!$A$7:$M$7,1,MATCH("Yes",asset_level_drivers!$A$5:$M$5,0)),SUMIFS(asset_level_drivers!$B$12:$XFD$12,asset_level_drivers!$B$4:$XFD$4,"Yes")/12,0)</f>
        <v>512.5</v>
      </c>
    </row>
    <row r="481" spans="1:3" x14ac:dyDescent="0.25">
      <c r="A481" s="98">
        <f t="shared" si="7"/>
        <v>58714</v>
      </c>
      <c r="B481" s="102">
        <v>0</v>
      </c>
      <c r="C481" s="102">
        <f>+IF($A481&gt;=INDEX(asset_level_drivers!$A$7:$M$7,1,MATCH("Yes",asset_level_drivers!$A$5:$M$5,0)),SUMIFS(asset_level_drivers!$B$12:$XFD$12,asset_level_drivers!$B$4:$XFD$4,"Yes")/12,0)</f>
        <v>512.5</v>
      </c>
    </row>
    <row r="482" spans="1:3" x14ac:dyDescent="0.25">
      <c r="A482" s="106">
        <f t="shared" si="7"/>
        <v>58745</v>
      </c>
      <c r="B482" s="94">
        <v>0</v>
      </c>
      <c r="C482" s="94">
        <f>+IF($A482&gt;=INDEX(asset_level_drivers!$A$7:$M$7,1,MATCH("Yes",asset_level_drivers!$A$5:$M$5,0)),SUMIFS(asset_level_drivers!$B$12:$XFD$12,asset_level_drivers!$B$4:$XFD$4,"Yes")/12,0)</f>
        <v>512.5</v>
      </c>
    </row>
    <row r="483" spans="1:3" x14ac:dyDescent="0.25">
      <c r="A483" s="98">
        <f t="shared" si="7"/>
        <v>58775</v>
      </c>
      <c r="B483" s="102">
        <v>0</v>
      </c>
      <c r="C483" s="102">
        <f>+IF($A483&gt;=INDEX(asset_level_drivers!$A$7:$M$7,1,MATCH("Yes",asset_level_drivers!$A$5:$M$5,0)),SUMIFS(asset_level_drivers!$B$12:$XFD$12,asset_level_drivers!$B$4:$XFD$4,"Yes")/12,0)</f>
        <v>512.5</v>
      </c>
    </row>
    <row r="484" spans="1:3" x14ac:dyDescent="0.25">
      <c r="A484" s="106">
        <f t="shared" si="7"/>
        <v>58806</v>
      </c>
      <c r="B484" s="94">
        <v>0</v>
      </c>
      <c r="C484" s="94">
        <f>+IF($A484&gt;=INDEX(asset_level_drivers!$A$7:$M$7,1,MATCH("Yes",asset_level_drivers!$A$5:$M$5,0)),SUMIFS(asset_level_drivers!$B$12:$XFD$12,asset_level_drivers!$B$4:$XFD$4,"Yes")/12,0)</f>
        <v>512.5</v>
      </c>
    </row>
    <row r="485" spans="1:3" x14ac:dyDescent="0.25">
      <c r="A485" s="98">
        <f t="shared" si="7"/>
        <v>58837</v>
      </c>
      <c r="B485" s="102">
        <v>0</v>
      </c>
      <c r="C485" s="102">
        <f>+IF($A485&gt;=INDEX(asset_level_drivers!$A$7:$M$7,1,MATCH("Yes",asset_level_drivers!$A$5:$M$5,0)),SUMIFS(asset_level_drivers!$B$12:$XFD$12,asset_level_drivers!$B$4:$XFD$4,"Yes")/12,0)</f>
        <v>512.5</v>
      </c>
    </row>
    <row r="486" spans="1:3" x14ac:dyDescent="0.25">
      <c r="A486" s="106">
        <f t="shared" si="7"/>
        <v>58865</v>
      </c>
      <c r="B486" s="94">
        <v>0</v>
      </c>
      <c r="C486" s="94">
        <f>+IF($A486&gt;=INDEX(asset_level_drivers!$A$7:$M$7,1,MATCH("Yes",asset_level_drivers!$A$5:$M$5,0)),SUMIFS(asset_level_drivers!$B$12:$XFD$12,asset_level_drivers!$B$4:$XFD$4,"Yes")/12,0)</f>
        <v>512.5</v>
      </c>
    </row>
    <row r="487" spans="1:3" x14ac:dyDescent="0.25">
      <c r="A487" s="98">
        <f t="shared" si="7"/>
        <v>58896</v>
      </c>
      <c r="B487" s="102">
        <v>0</v>
      </c>
      <c r="C487" s="102">
        <f>+IF($A487&gt;=INDEX(asset_level_drivers!$A$7:$M$7,1,MATCH("Yes",asset_level_drivers!$A$5:$M$5,0)),SUMIFS(asset_level_drivers!$B$12:$XFD$12,asset_level_drivers!$B$4:$XFD$4,"Yes")/12,0)</f>
        <v>512.5</v>
      </c>
    </row>
    <row r="488" spans="1:3" x14ac:dyDescent="0.25">
      <c r="A488" s="106">
        <f t="shared" si="7"/>
        <v>58926</v>
      </c>
      <c r="B488" s="94">
        <v>0</v>
      </c>
      <c r="C488" s="94">
        <f>+IF($A488&gt;=INDEX(asset_level_drivers!$A$7:$M$7,1,MATCH("Yes",asset_level_drivers!$A$5:$M$5,0)),SUMIFS(asset_level_drivers!$B$12:$XFD$12,asset_level_drivers!$B$4:$XFD$4,"Yes")/12,0)</f>
        <v>512.5</v>
      </c>
    </row>
    <row r="489" spans="1:3" x14ac:dyDescent="0.25">
      <c r="A489" s="98">
        <f t="shared" si="7"/>
        <v>58957</v>
      </c>
      <c r="B489" s="102">
        <v>0</v>
      </c>
      <c r="C489" s="102">
        <f>+IF($A489&gt;=INDEX(asset_level_drivers!$A$7:$M$7,1,MATCH("Yes",asset_level_drivers!$A$5:$M$5,0)),SUMIFS(asset_level_drivers!$B$12:$XFD$12,asset_level_drivers!$B$4:$XFD$4,"Yes")/12,0)</f>
        <v>512.5</v>
      </c>
    </row>
    <row r="490" spans="1:3" x14ac:dyDescent="0.25">
      <c r="A490" s="106">
        <f t="shared" si="7"/>
        <v>58987</v>
      </c>
      <c r="B490" s="94">
        <v>0</v>
      </c>
      <c r="C490" s="94">
        <f>+IF($A490&gt;=INDEX(asset_level_drivers!$A$7:$M$7,1,MATCH("Yes",asset_level_drivers!$A$5:$M$5,0)),SUMIFS(asset_level_drivers!$B$12:$XFD$12,asset_level_drivers!$B$4:$XFD$4,"Yes")/12,0)</f>
        <v>512.5</v>
      </c>
    </row>
    <row r="491" spans="1:3" x14ac:dyDescent="0.25">
      <c r="A491" s="98">
        <f t="shared" si="7"/>
        <v>59018</v>
      </c>
      <c r="B491" s="102">
        <v>0</v>
      </c>
      <c r="C491" s="102">
        <f>+IF($A491&gt;=INDEX(asset_level_drivers!$A$7:$M$7,1,MATCH("Yes",asset_level_drivers!$A$5:$M$5,0)),SUMIFS(asset_level_drivers!$B$12:$XFD$12,asset_level_drivers!$B$4:$XFD$4,"Yes")/12,0)</f>
        <v>512.5</v>
      </c>
    </row>
    <row r="492" spans="1:3" x14ac:dyDescent="0.25">
      <c r="A492" s="106">
        <f t="shared" si="7"/>
        <v>59049</v>
      </c>
      <c r="B492" s="94">
        <v>0</v>
      </c>
      <c r="C492" s="94">
        <f>+IF($A492&gt;=INDEX(asset_level_drivers!$A$7:$M$7,1,MATCH("Yes",asset_level_drivers!$A$5:$M$5,0)),SUMIFS(asset_level_drivers!$B$12:$XFD$12,asset_level_drivers!$B$4:$XFD$4,"Yes")/12,0)</f>
        <v>512.5</v>
      </c>
    </row>
    <row r="493" spans="1:3" x14ac:dyDescent="0.25">
      <c r="A493" s="98">
        <f t="shared" si="7"/>
        <v>59079</v>
      </c>
      <c r="B493" s="102">
        <v>0</v>
      </c>
      <c r="C493" s="102">
        <f>+IF($A493&gt;=INDEX(asset_level_drivers!$A$7:$M$7,1,MATCH("Yes",asset_level_drivers!$A$5:$M$5,0)),SUMIFS(asset_level_drivers!$B$12:$XFD$12,asset_level_drivers!$B$4:$XFD$4,"Yes")/12,0)</f>
        <v>512.5</v>
      </c>
    </row>
    <row r="494" spans="1:3" x14ac:dyDescent="0.25">
      <c r="A494" s="106">
        <f t="shared" si="7"/>
        <v>59110</v>
      </c>
      <c r="B494" s="94">
        <v>0</v>
      </c>
      <c r="C494" s="94">
        <f>+IF($A494&gt;=INDEX(asset_level_drivers!$A$7:$M$7,1,MATCH("Yes",asset_level_drivers!$A$5:$M$5,0)),SUMIFS(asset_level_drivers!$B$12:$XFD$12,asset_level_drivers!$B$4:$XFD$4,"Yes")/12,0)</f>
        <v>512.5</v>
      </c>
    </row>
    <row r="495" spans="1:3" x14ac:dyDescent="0.25">
      <c r="A495" s="98">
        <f t="shared" si="7"/>
        <v>59140</v>
      </c>
      <c r="B495" s="102">
        <v>0</v>
      </c>
      <c r="C495" s="102">
        <f>+IF($A495&gt;=INDEX(asset_level_drivers!$A$7:$M$7,1,MATCH("Yes",asset_level_drivers!$A$5:$M$5,0)),SUMIFS(asset_level_drivers!$B$12:$XFD$12,asset_level_drivers!$B$4:$XFD$4,"Yes")/12,0)</f>
        <v>512.5</v>
      </c>
    </row>
    <row r="496" spans="1:3" x14ac:dyDescent="0.25">
      <c r="A496" s="106">
        <f t="shared" si="7"/>
        <v>59171</v>
      </c>
      <c r="B496" s="94">
        <v>0</v>
      </c>
      <c r="C496" s="94">
        <f>+IF($A496&gt;=INDEX(asset_level_drivers!$A$7:$M$7,1,MATCH("Yes",asset_level_drivers!$A$5:$M$5,0)),SUMIFS(asset_level_drivers!$B$12:$XFD$12,asset_level_drivers!$B$4:$XFD$4,"Yes")/12,0)</f>
        <v>512.5</v>
      </c>
    </row>
    <row r="497" spans="1:3" x14ac:dyDescent="0.25">
      <c r="A497" s="98">
        <f t="shared" si="7"/>
        <v>59202</v>
      </c>
      <c r="B497" s="102">
        <v>0</v>
      </c>
      <c r="C497" s="102">
        <f>+IF($A497&gt;=INDEX(asset_level_drivers!$A$7:$M$7,1,MATCH("Yes",asset_level_drivers!$A$5:$M$5,0)),SUMIFS(asset_level_drivers!$B$12:$XFD$12,asset_level_drivers!$B$4:$XFD$4,"Yes")/12,0)</f>
        <v>512.5</v>
      </c>
    </row>
    <row r="498" spans="1:3" x14ac:dyDescent="0.25">
      <c r="A498" s="106">
        <f t="shared" si="7"/>
        <v>59230</v>
      </c>
      <c r="B498" s="94">
        <v>0</v>
      </c>
      <c r="C498" s="94">
        <f>+IF($A498&gt;=INDEX(asset_level_drivers!$A$7:$M$7,1,MATCH("Yes",asset_level_drivers!$A$5:$M$5,0)),SUMIFS(asset_level_drivers!$B$12:$XFD$12,asset_level_drivers!$B$4:$XFD$4,"Yes")/12,0)</f>
        <v>512.5</v>
      </c>
    </row>
    <row r="499" spans="1:3" x14ac:dyDescent="0.25">
      <c r="A499" s="98">
        <f t="shared" si="7"/>
        <v>59261</v>
      </c>
      <c r="B499" s="102">
        <v>0</v>
      </c>
      <c r="C499" s="102">
        <f>+IF($A499&gt;=INDEX(asset_level_drivers!$A$7:$M$7,1,MATCH("Yes",asset_level_drivers!$A$5:$M$5,0)),SUMIFS(asset_level_drivers!$B$12:$XFD$12,asset_level_drivers!$B$4:$XFD$4,"Yes")/12,0)</f>
        <v>512.5</v>
      </c>
    </row>
    <row r="500" spans="1:3" x14ac:dyDescent="0.25">
      <c r="A500" s="106">
        <f t="shared" si="7"/>
        <v>59291</v>
      </c>
      <c r="B500" s="94">
        <v>0</v>
      </c>
      <c r="C500" s="94">
        <f>+IF($A500&gt;=INDEX(asset_level_drivers!$A$7:$M$7,1,MATCH("Yes",asset_level_drivers!$A$5:$M$5,0)),SUMIFS(asset_level_drivers!$B$12:$XFD$12,asset_level_drivers!$B$4:$XFD$4,"Yes")/12,0)</f>
        <v>512.5</v>
      </c>
    </row>
    <row r="501" spans="1:3" x14ac:dyDescent="0.25">
      <c r="A501" s="98">
        <f t="shared" si="7"/>
        <v>59322</v>
      </c>
      <c r="B501" s="102">
        <v>0</v>
      </c>
      <c r="C501" s="102">
        <f>+IF($A501&gt;=INDEX(asset_level_drivers!$A$7:$M$7,1,MATCH("Yes",asset_level_drivers!$A$5:$M$5,0)),SUMIFS(asset_level_drivers!$B$12:$XFD$12,asset_level_drivers!$B$4:$XFD$4,"Yes")/12,0)</f>
        <v>512.5</v>
      </c>
    </row>
    <row r="502" spans="1:3" x14ac:dyDescent="0.25">
      <c r="A502" s="106">
        <f t="shared" si="7"/>
        <v>59352</v>
      </c>
      <c r="B502" s="94">
        <v>0</v>
      </c>
      <c r="C502" s="94">
        <f>+IF($A502&gt;=INDEX(asset_level_drivers!$A$7:$M$7,1,MATCH("Yes",asset_level_drivers!$A$5:$M$5,0)),SUMIFS(asset_level_drivers!$B$12:$XFD$12,asset_level_drivers!$B$4:$XFD$4,"Yes")/12,0)</f>
        <v>512.5</v>
      </c>
    </row>
    <row r="503" spans="1:3" x14ac:dyDescent="0.25">
      <c r="A503" s="98">
        <f t="shared" si="7"/>
        <v>59383</v>
      </c>
      <c r="B503" s="102">
        <v>0</v>
      </c>
      <c r="C503" s="102">
        <f>+IF($A503&gt;=INDEX(asset_level_drivers!$A$7:$M$7,1,MATCH("Yes",asset_level_drivers!$A$5:$M$5,0)),SUMIFS(asset_level_drivers!$B$12:$XFD$12,asset_level_drivers!$B$4:$XFD$4,"Yes")/12,0)</f>
        <v>512.5</v>
      </c>
    </row>
    <row r="504" spans="1:3" x14ac:dyDescent="0.25">
      <c r="A504" s="106">
        <f t="shared" si="7"/>
        <v>59414</v>
      </c>
      <c r="B504" s="94">
        <v>0</v>
      </c>
      <c r="C504" s="94">
        <f>+IF($A504&gt;=INDEX(asset_level_drivers!$A$7:$M$7,1,MATCH("Yes",asset_level_drivers!$A$5:$M$5,0)),SUMIFS(asset_level_drivers!$B$12:$XFD$12,asset_level_drivers!$B$4:$XFD$4,"Yes")/12,0)</f>
        <v>512.5</v>
      </c>
    </row>
    <row r="505" spans="1:3" x14ac:dyDescent="0.25">
      <c r="A505" s="98">
        <f t="shared" si="7"/>
        <v>59444</v>
      </c>
      <c r="B505" s="102">
        <v>0</v>
      </c>
      <c r="C505" s="102">
        <f>+IF($A505&gt;=INDEX(asset_level_drivers!$A$7:$M$7,1,MATCH("Yes",asset_level_drivers!$A$5:$M$5,0)),SUMIFS(asset_level_drivers!$B$12:$XFD$12,asset_level_drivers!$B$4:$XFD$4,"Yes")/12,0)</f>
        <v>512.5</v>
      </c>
    </row>
    <row r="506" spans="1:3" x14ac:dyDescent="0.25">
      <c r="A506" s="106">
        <f t="shared" si="7"/>
        <v>59475</v>
      </c>
      <c r="B506" s="94">
        <v>0</v>
      </c>
      <c r="C506" s="94">
        <f>+IF($A506&gt;=INDEX(asset_level_drivers!$A$7:$M$7,1,MATCH("Yes",asset_level_drivers!$A$5:$M$5,0)),SUMIFS(asset_level_drivers!$B$12:$XFD$12,asset_level_drivers!$B$4:$XFD$4,"Yes")/12,0)</f>
        <v>512.5</v>
      </c>
    </row>
    <row r="507" spans="1:3" x14ac:dyDescent="0.25">
      <c r="A507" s="98">
        <f t="shared" si="7"/>
        <v>59505</v>
      </c>
      <c r="B507" s="102">
        <v>0</v>
      </c>
      <c r="C507" s="102">
        <f>+IF($A507&gt;=INDEX(asset_level_drivers!$A$7:$M$7,1,MATCH("Yes",asset_level_drivers!$A$5:$M$5,0)),SUMIFS(asset_level_drivers!$B$12:$XFD$12,asset_level_drivers!$B$4:$XFD$4,"Yes")/12,0)</f>
        <v>512.5</v>
      </c>
    </row>
    <row r="508" spans="1:3" x14ac:dyDescent="0.25">
      <c r="A508" s="106">
        <f t="shared" si="7"/>
        <v>59536</v>
      </c>
      <c r="B508" s="94">
        <v>0</v>
      </c>
      <c r="C508" s="94">
        <f>+IF($A508&gt;=INDEX(asset_level_drivers!$A$7:$M$7,1,MATCH("Yes",asset_level_drivers!$A$5:$M$5,0)),SUMIFS(asset_level_drivers!$B$12:$XFD$12,asset_level_drivers!$B$4:$XFD$4,"Yes")/12,0)</f>
        <v>512.5</v>
      </c>
    </row>
    <row r="509" spans="1:3" x14ac:dyDescent="0.25">
      <c r="A509" s="98">
        <f t="shared" si="7"/>
        <v>59567</v>
      </c>
      <c r="B509" s="102">
        <v>0</v>
      </c>
      <c r="C509" s="102">
        <f>+IF($A509&gt;=INDEX(asset_level_drivers!$A$7:$M$7,1,MATCH("Yes",asset_level_drivers!$A$5:$M$5,0)),SUMIFS(asset_level_drivers!$B$12:$XFD$12,asset_level_drivers!$B$4:$XFD$4,"Yes")/12,0)</f>
        <v>512.5</v>
      </c>
    </row>
    <row r="510" spans="1:3" x14ac:dyDescent="0.25">
      <c r="A510" s="106">
        <f t="shared" si="7"/>
        <v>59595</v>
      </c>
      <c r="B510" s="94">
        <v>0</v>
      </c>
      <c r="C510" s="94">
        <f>+IF($A510&gt;=INDEX(asset_level_drivers!$A$7:$M$7,1,MATCH("Yes",asset_level_drivers!$A$5:$M$5,0)),SUMIFS(asset_level_drivers!$B$12:$XFD$12,asset_level_drivers!$B$4:$XFD$4,"Yes")/12,0)</f>
        <v>512.5</v>
      </c>
    </row>
    <row r="511" spans="1:3" x14ac:dyDescent="0.25">
      <c r="A511" s="98">
        <f t="shared" si="7"/>
        <v>59626</v>
      </c>
      <c r="B511" s="102">
        <v>0</v>
      </c>
      <c r="C511" s="102">
        <f>+IF($A511&gt;=INDEX(asset_level_drivers!$A$7:$M$7,1,MATCH("Yes",asset_level_drivers!$A$5:$M$5,0)),SUMIFS(asset_level_drivers!$B$12:$XFD$12,asset_level_drivers!$B$4:$XFD$4,"Yes")/12,0)</f>
        <v>512.5</v>
      </c>
    </row>
    <row r="512" spans="1:3" x14ac:dyDescent="0.25">
      <c r="A512" s="106">
        <f t="shared" si="7"/>
        <v>59656</v>
      </c>
      <c r="B512" s="94">
        <v>0</v>
      </c>
      <c r="C512" s="94">
        <f>+IF($A512&gt;=INDEX(asset_level_drivers!$A$7:$M$7,1,MATCH("Yes",asset_level_drivers!$A$5:$M$5,0)),SUMIFS(asset_level_drivers!$B$12:$XFD$12,asset_level_drivers!$B$4:$XFD$4,"Yes")/12,0)</f>
        <v>512.5</v>
      </c>
    </row>
    <row r="513" spans="1:3" x14ac:dyDescent="0.25">
      <c r="A513" s="98">
        <f t="shared" si="7"/>
        <v>59687</v>
      </c>
      <c r="B513" s="102">
        <v>0</v>
      </c>
      <c r="C513" s="102">
        <f>+IF($A513&gt;=INDEX(asset_level_drivers!$A$7:$M$7,1,MATCH("Yes",asset_level_drivers!$A$5:$M$5,0)),SUMIFS(asset_level_drivers!$B$12:$XFD$12,asset_level_drivers!$B$4:$XFD$4,"Yes")/12,0)</f>
        <v>512.5</v>
      </c>
    </row>
    <row r="514" spans="1:3" x14ac:dyDescent="0.25">
      <c r="A514" s="106">
        <f t="shared" si="7"/>
        <v>59717</v>
      </c>
      <c r="B514" s="94">
        <v>0</v>
      </c>
      <c r="C514" s="94">
        <f>+IF($A514&gt;=INDEX(asset_level_drivers!$A$7:$M$7,1,MATCH("Yes",asset_level_drivers!$A$5:$M$5,0)),SUMIFS(asset_level_drivers!$B$12:$XFD$12,asset_level_drivers!$B$4:$XFD$4,"Yes")/12,0)</f>
        <v>512.5</v>
      </c>
    </row>
    <row r="515" spans="1:3" x14ac:dyDescent="0.25">
      <c r="A515" s="98">
        <f t="shared" ref="A515:A578" si="8">+EOMONTH(A514,1)</f>
        <v>59748</v>
      </c>
      <c r="B515" s="102">
        <v>0</v>
      </c>
      <c r="C515" s="102">
        <f>+IF($A515&gt;=INDEX(asset_level_drivers!$A$7:$M$7,1,MATCH("Yes",asset_level_drivers!$A$5:$M$5,0)),SUMIFS(asset_level_drivers!$B$12:$XFD$12,asset_level_drivers!$B$4:$XFD$4,"Yes")/12,0)</f>
        <v>512.5</v>
      </c>
    </row>
    <row r="516" spans="1:3" x14ac:dyDescent="0.25">
      <c r="A516" s="106">
        <f t="shared" si="8"/>
        <v>59779</v>
      </c>
      <c r="B516" s="94">
        <v>0</v>
      </c>
      <c r="C516" s="94">
        <f>+IF($A516&gt;=INDEX(asset_level_drivers!$A$7:$M$7,1,MATCH("Yes",asset_level_drivers!$A$5:$M$5,0)),SUMIFS(asset_level_drivers!$B$12:$XFD$12,asset_level_drivers!$B$4:$XFD$4,"Yes")/12,0)</f>
        <v>512.5</v>
      </c>
    </row>
    <row r="517" spans="1:3" x14ac:dyDescent="0.25">
      <c r="A517" s="98">
        <f t="shared" si="8"/>
        <v>59809</v>
      </c>
      <c r="B517" s="102">
        <v>0</v>
      </c>
      <c r="C517" s="102">
        <f>+IF($A517&gt;=INDEX(asset_level_drivers!$A$7:$M$7,1,MATCH("Yes",asset_level_drivers!$A$5:$M$5,0)),SUMIFS(asset_level_drivers!$B$12:$XFD$12,asset_level_drivers!$B$4:$XFD$4,"Yes")/12,0)</f>
        <v>512.5</v>
      </c>
    </row>
    <row r="518" spans="1:3" x14ac:dyDescent="0.25">
      <c r="A518" s="106">
        <f t="shared" si="8"/>
        <v>59840</v>
      </c>
      <c r="B518" s="94">
        <v>0</v>
      </c>
      <c r="C518" s="94">
        <f>+IF($A518&gt;=INDEX(asset_level_drivers!$A$7:$M$7,1,MATCH("Yes",asset_level_drivers!$A$5:$M$5,0)),SUMIFS(asset_level_drivers!$B$12:$XFD$12,asset_level_drivers!$B$4:$XFD$4,"Yes")/12,0)</f>
        <v>512.5</v>
      </c>
    </row>
    <row r="519" spans="1:3" x14ac:dyDescent="0.25">
      <c r="A519" s="98">
        <f t="shared" si="8"/>
        <v>59870</v>
      </c>
      <c r="B519" s="102">
        <v>0</v>
      </c>
      <c r="C519" s="102">
        <f>+IF($A519&gt;=INDEX(asset_level_drivers!$A$7:$M$7,1,MATCH("Yes",asset_level_drivers!$A$5:$M$5,0)),SUMIFS(asset_level_drivers!$B$12:$XFD$12,asset_level_drivers!$B$4:$XFD$4,"Yes")/12,0)</f>
        <v>512.5</v>
      </c>
    </row>
    <row r="520" spans="1:3" x14ac:dyDescent="0.25">
      <c r="A520" s="106">
        <f t="shared" si="8"/>
        <v>59901</v>
      </c>
      <c r="B520" s="94">
        <v>0</v>
      </c>
      <c r="C520" s="94">
        <f>+IF($A520&gt;=INDEX(asset_level_drivers!$A$7:$M$7,1,MATCH("Yes",asset_level_drivers!$A$5:$M$5,0)),SUMIFS(asset_level_drivers!$B$12:$XFD$12,asset_level_drivers!$B$4:$XFD$4,"Yes")/12,0)</f>
        <v>512.5</v>
      </c>
    </row>
    <row r="521" spans="1:3" x14ac:dyDescent="0.25">
      <c r="A521" s="98">
        <f t="shared" si="8"/>
        <v>59932</v>
      </c>
      <c r="B521" s="102">
        <v>0</v>
      </c>
      <c r="C521" s="102">
        <f>+IF($A521&gt;=INDEX(asset_level_drivers!$A$7:$M$7,1,MATCH("Yes",asset_level_drivers!$A$5:$M$5,0)),SUMIFS(asset_level_drivers!$B$12:$XFD$12,asset_level_drivers!$B$4:$XFD$4,"Yes")/12,0)</f>
        <v>512.5</v>
      </c>
    </row>
    <row r="522" spans="1:3" x14ac:dyDescent="0.25">
      <c r="A522" s="106">
        <f t="shared" si="8"/>
        <v>59961</v>
      </c>
      <c r="B522" s="94">
        <v>0</v>
      </c>
      <c r="C522" s="94">
        <f>+IF($A522&gt;=INDEX(asset_level_drivers!$A$7:$M$7,1,MATCH("Yes",asset_level_drivers!$A$5:$M$5,0)),SUMIFS(asset_level_drivers!$B$12:$XFD$12,asset_level_drivers!$B$4:$XFD$4,"Yes")/12,0)</f>
        <v>512.5</v>
      </c>
    </row>
    <row r="523" spans="1:3" x14ac:dyDescent="0.25">
      <c r="A523" s="98">
        <f t="shared" si="8"/>
        <v>59992</v>
      </c>
      <c r="B523" s="102">
        <v>0</v>
      </c>
      <c r="C523" s="102">
        <f>+IF($A523&gt;=INDEX(asset_level_drivers!$A$7:$M$7,1,MATCH("Yes",asset_level_drivers!$A$5:$M$5,0)),SUMIFS(asset_level_drivers!$B$12:$XFD$12,asset_level_drivers!$B$4:$XFD$4,"Yes")/12,0)</f>
        <v>512.5</v>
      </c>
    </row>
    <row r="524" spans="1:3" x14ac:dyDescent="0.25">
      <c r="A524" s="106">
        <f t="shared" si="8"/>
        <v>60022</v>
      </c>
      <c r="B524" s="94">
        <v>0</v>
      </c>
      <c r="C524" s="94">
        <f>+IF($A524&gt;=INDEX(asset_level_drivers!$A$7:$M$7,1,MATCH("Yes",asset_level_drivers!$A$5:$M$5,0)),SUMIFS(asset_level_drivers!$B$12:$XFD$12,asset_level_drivers!$B$4:$XFD$4,"Yes")/12,0)</f>
        <v>512.5</v>
      </c>
    </row>
    <row r="525" spans="1:3" x14ac:dyDescent="0.25">
      <c r="A525" s="98">
        <f t="shared" si="8"/>
        <v>60053</v>
      </c>
      <c r="B525" s="102">
        <v>0</v>
      </c>
      <c r="C525" s="102">
        <f>+IF($A525&gt;=INDEX(asset_level_drivers!$A$7:$M$7,1,MATCH("Yes",asset_level_drivers!$A$5:$M$5,0)),SUMIFS(asset_level_drivers!$B$12:$XFD$12,asset_level_drivers!$B$4:$XFD$4,"Yes")/12,0)</f>
        <v>512.5</v>
      </c>
    </row>
    <row r="526" spans="1:3" x14ac:dyDescent="0.25">
      <c r="A526" s="106">
        <f t="shared" si="8"/>
        <v>60083</v>
      </c>
      <c r="B526" s="94">
        <v>0</v>
      </c>
      <c r="C526" s="94">
        <f>+IF($A526&gt;=INDEX(asset_level_drivers!$A$7:$M$7,1,MATCH("Yes",asset_level_drivers!$A$5:$M$5,0)),SUMIFS(asset_level_drivers!$B$12:$XFD$12,asset_level_drivers!$B$4:$XFD$4,"Yes")/12,0)</f>
        <v>512.5</v>
      </c>
    </row>
    <row r="527" spans="1:3" x14ac:dyDescent="0.25">
      <c r="A527" s="98">
        <f t="shared" si="8"/>
        <v>60114</v>
      </c>
      <c r="B527" s="102">
        <v>0</v>
      </c>
      <c r="C527" s="102">
        <f>+IF($A527&gt;=INDEX(asset_level_drivers!$A$7:$M$7,1,MATCH("Yes",asset_level_drivers!$A$5:$M$5,0)),SUMIFS(asset_level_drivers!$B$12:$XFD$12,asset_level_drivers!$B$4:$XFD$4,"Yes")/12,0)</f>
        <v>512.5</v>
      </c>
    </row>
    <row r="528" spans="1:3" x14ac:dyDescent="0.25">
      <c r="A528" s="106">
        <f t="shared" si="8"/>
        <v>60145</v>
      </c>
      <c r="B528" s="94">
        <v>0</v>
      </c>
      <c r="C528" s="94">
        <f>+IF($A528&gt;=INDEX(asset_level_drivers!$A$7:$M$7,1,MATCH("Yes",asset_level_drivers!$A$5:$M$5,0)),SUMIFS(asset_level_drivers!$B$12:$XFD$12,asset_level_drivers!$B$4:$XFD$4,"Yes")/12,0)</f>
        <v>512.5</v>
      </c>
    </row>
    <row r="529" spans="1:3" x14ac:dyDescent="0.25">
      <c r="A529" s="98">
        <f t="shared" si="8"/>
        <v>60175</v>
      </c>
      <c r="B529" s="102">
        <v>0</v>
      </c>
      <c r="C529" s="102">
        <f>+IF($A529&gt;=INDEX(asset_level_drivers!$A$7:$M$7,1,MATCH("Yes",asset_level_drivers!$A$5:$M$5,0)),SUMIFS(asset_level_drivers!$B$12:$XFD$12,asset_level_drivers!$B$4:$XFD$4,"Yes")/12,0)</f>
        <v>512.5</v>
      </c>
    </row>
    <row r="530" spans="1:3" x14ac:dyDescent="0.25">
      <c r="A530" s="106">
        <f t="shared" si="8"/>
        <v>60206</v>
      </c>
      <c r="B530" s="94">
        <v>0</v>
      </c>
      <c r="C530" s="94">
        <f>+IF($A530&gt;=INDEX(asset_level_drivers!$A$7:$M$7,1,MATCH("Yes",asset_level_drivers!$A$5:$M$5,0)),SUMIFS(asset_level_drivers!$B$12:$XFD$12,asset_level_drivers!$B$4:$XFD$4,"Yes")/12,0)</f>
        <v>512.5</v>
      </c>
    </row>
    <row r="531" spans="1:3" x14ac:dyDescent="0.25">
      <c r="A531" s="98">
        <f t="shared" si="8"/>
        <v>60236</v>
      </c>
      <c r="B531" s="102">
        <v>0</v>
      </c>
      <c r="C531" s="102">
        <f>+IF($A531&gt;=INDEX(asset_level_drivers!$A$7:$M$7,1,MATCH("Yes",asset_level_drivers!$A$5:$M$5,0)),SUMIFS(asset_level_drivers!$B$12:$XFD$12,asset_level_drivers!$B$4:$XFD$4,"Yes")/12,0)</f>
        <v>512.5</v>
      </c>
    </row>
    <row r="532" spans="1:3" x14ac:dyDescent="0.25">
      <c r="A532" s="106">
        <f t="shared" si="8"/>
        <v>60267</v>
      </c>
      <c r="B532" s="94">
        <v>0</v>
      </c>
      <c r="C532" s="94">
        <f>+IF($A532&gt;=INDEX(asset_level_drivers!$A$7:$M$7,1,MATCH("Yes",asset_level_drivers!$A$5:$M$5,0)),SUMIFS(asset_level_drivers!$B$12:$XFD$12,asset_level_drivers!$B$4:$XFD$4,"Yes")/12,0)</f>
        <v>512.5</v>
      </c>
    </row>
    <row r="533" spans="1:3" x14ac:dyDescent="0.25">
      <c r="A533" s="98">
        <f t="shared" si="8"/>
        <v>60298</v>
      </c>
      <c r="B533" s="102">
        <v>0</v>
      </c>
      <c r="C533" s="102">
        <f>+IF($A533&gt;=INDEX(asset_level_drivers!$A$7:$M$7,1,MATCH("Yes",asset_level_drivers!$A$5:$M$5,0)),SUMIFS(asset_level_drivers!$B$12:$XFD$12,asset_level_drivers!$B$4:$XFD$4,"Yes")/12,0)</f>
        <v>512.5</v>
      </c>
    </row>
    <row r="534" spans="1:3" x14ac:dyDescent="0.25">
      <c r="A534" s="106">
        <f t="shared" si="8"/>
        <v>60326</v>
      </c>
      <c r="B534" s="94">
        <v>0</v>
      </c>
      <c r="C534" s="94">
        <f>+IF($A534&gt;=INDEX(asset_level_drivers!$A$7:$M$7,1,MATCH("Yes",asset_level_drivers!$A$5:$M$5,0)),SUMIFS(asset_level_drivers!$B$12:$XFD$12,asset_level_drivers!$B$4:$XFD$4,"Yes")/12,0)</f>
        <v>512.5</v>
      </c>
    </row>
    <row r="535" spans="1:3" x14ac:dyDescent="0.25">
      <c r="A535" s="98">
        <f t="shared" si="8"/>
        <v>60357</v>
      </c>
      <c r="B535" s="102">
        <v>0</v>
      </c>
      <c r="C535" s="102">
        <f>+IF($A535&gt;=INDEX(asset_level_drivers!$A$7:$M$7,1,MATCH("Yes",asset_level_drivers!$A$5:$M$5,0)),SUMIFS(asset_level_drivers!$B$12:$XFD$12,asset_level_drivers!$B$4:$XFD$4,"Yes")/12,0)</f>
        <v>512.5</v>
      </c>
    </row>
    <row r="536" spans="1:3" x14ac:dyDescent="0.25">
      <c r="A536" s="106">
        <f t="shared" si="8"/>
        <v>60387</v>
      </c>
      <c r="B536" s="94">
        <v>0</v>
      </c>
      <c r="C536" s="94">
        <f>+IF($A536&gt;=INDEX(asset_level_drivers!$A$7:$M$7,1,MATCH("Yes",asset_level_drivers!$A$5:$M$5,0)),SUMIFS(asset_level_drivers!$B$12:$XFD$12,asset_level_drivers!$B$4:$XFD$4,"Yes")/12,0)</f>
        <v>512.5</v>
      </c>
    </row>
    <row r="537" spans="1:3" x14ac:dyDescent="0.25">
      <c r="A537" s="98">
        <f t="shared" si="8"/>
        <v>60418</v>
      </c>
      <c r="B537" s="102">
        <v>0</v>
      </c>
      <c r="C537" s="102">
        <f>+IF($A537&gt;=INDEX(asset_level_drivers!$A$7:$M$7,1,MATCH("Yes",asset_level_drivers!$A$5:$M$5,0)),SUMIFS(asset_level_drivers!$B$12:$XFD$12,asset_level_drivers!$B$4:$XFD$4,"Yes")/12,0)</f>
        <v>512.5</v>
      </c>
    </row>
    <row r="538" spans="1:3" x14ac:dyDescent="0.25">
      <c r="A538" s="106">
        <f t="shared" si="8"/>
        <v>60448</v>
      </c>
      <c r="B538" s="94">
        <v>0</v>
      </c>
      <c r="C538" s="94">
        <f>+IF($A538&gt;=INDEX(asset_level_drivers!$A$7:$M$7,1,MATCH("Yes",asset_level_drivers!$A$5:$M$5,0)),SUMIFS(asset_level_drivers!$B$12:$XFD$12,asset_level_drivers!$B$4:$XFD$4,"Yes")/12,0)</f>
        <v>512.5</v>
      </c>
    </row>
    <row r="539" spans="1:3" x14ac:dyDescent="0.25">
      <c r="A539" s="98">
        <f t="shared" si="8"/>
        <v>60479</v>
      </c>
      <c r="B539" s="102">
        <v>0</v>
      </c>
      <c r="C539" s="102">
        <f>+IF($A539&gt;=INDEX(asset_level_drivers!$A$7:$M$7,1,MATCH("Yes",asset_level_drivers!$A$5:$M$5,0)),SUMIFS(asset_level_drivers!$B$12:$XFD$12,asset_level_drivers!$B$4:$XFD$4,"Yes")/12,0)</f>
        <v>512.5</v>
      </c>
    </row>
    <row r="540" spans="1:3" x14ac:dyDescent="0.25">
      <c r="A540" s="106">
        <f t="shared" si="8"/>
        <v>60510</v>
      </c>
      <c r="B540" s="94">
        <v>0</v>
      </c>
      <c r="C540" s="94">
        <f>+IF($A540&gt;=INDEX(asset_level_drivers!$A$7:$M$7,1,MATCH("Yes",asset_level_drivers!$A$5:$M$5,0)),SUMIFS(asset_level_drivers!$B$12:$XFD$12,asset_level_drivers!$B$4:$XFD$4,"Yes")/12,0)</f>
        <v>512.5</v>
      </c>
    </row>
    <row r="541" spans="1:3" x14ac:dyDescent="0.25">
      <c r="A541" s="98">
        <f t="shared" si="8"/>
        <v>60540</v>
      </c>
      <c r="B541" s="102">
        <v>0</v>
      </c>
      <c r="C541" s="102">
        <f>+IF($A541&gt;=INDEX(asset_level_drivers!$A$7:$M$7,1,MATCH("Yes",asset_level_drivers!$A$5:$M$5,0)),SUMIFS(asset_level_drivers!$B$12:$XFD$12,asset_level_drivers!$B$4:$XFD$4,"Yes")/12,0)</f>
        <v>512.5</v>
      </c>
    </row>
    <row r="542" spans="1:3" x14ac:dyDescent="0.25">
      <c r="A542" s="106">
        <f t="shared" si="8"/>
        <v>60571</v>
      </c>
      <c r="B542" s="94">
        <v>0</v>
      </c>
      <c r="C542" s="94">
        <f>+IF($A542&gt;=INDEX(asset_level_drivers!$A$7:$M$7,1,MATCH("Yes",asset_level_drivers!$A$5:$M$5,0)),SUMIFS(asset_level_drivers!$B$12:$XFD$12,asset_level_drivers!$B$4:$XFD$4,"Yes")/12,0)</f>
        <v>512.5</v>
      </c>
    </row>
    <row r="543" spans="1:3" x14ac:dyDescent="0.25">
      <c r="A543" s="98">
        <f t="shared" si="8"/>
        <v>60601</v>
      </c>
      <c r="B543" s="102">
        <v>0</v>
      </c>
      <c r="C543" s="102">
        <f>+IF($A543&gt;=INDEX(asset_level_drivers!$A$7:$M$7,1,MATCH("Yes",asset_level_drivers!$A$5:$M$5,0)),SUMIFS(asset_level_drivers!$B$12:$XFD$12,asset_level_drivers!$B$4:$XFD$4,"Yes")/12,0)</f>
        <v>512.5</v>
      </c>
    </row>
    <row r="544" spans="1:3" x14ac:dyDescent="0.25">
      <c r="A544" s="106">
        <f t="shared" si="8"/>
        <v>60632</v>
      </c>
      <c r="B544" s="94">
        <v>0</v>
      </c>
      <c r="C544" s="94">
        <f>+IF($A544&gt;=INDEX(asset_level_drivers!$A$7:$M$7,1,MATCH("Yes",asset_level_drivers!$A$5:$M$5,0)),SUMIFS(asset_level_drivers!$B$12:$XFD$12,asset_level_drivers!$B$4:$XFD$4,"Yes")/12,0)</f>
        <v>512.5</v>
      </c>
    </row>
    <row r="545" spans="1:3" x14ac:dyDescent="0.25">
      <c r="A545" s="98">
        <f t="shared" si="8"/>
        <v>60663</v>
      </c>
      <c r="B545" s="102">
        <v>0</v>
      </c>
      <c r="C545" s="102">
        <f>+IF($A545&gt;=INDEX(asset_level_drivers!$A$7:$M$7,1,MATCH("Yes",asset_level_drivers!$A$5:$M$5,0)),SUMIFS(asset_level_drivers!$B$12:$XFD$12,asset_level_drivers!$B$4:$XFD$4,"Yes")/12,0)</f>
        <v>512.5</v>
      </c>
    </row>
    <row r="546" spans="1:3" x14ac:dyDescent="0.25">
      <c r="A546" s="106">
        <f t="shared" si="8"/>
        <v>60691</v>
      </c>
      <c r="B546" s="94">
        <v>0</v>
      </c>
      <c r="C546" s="94">
        <f>+IF($A546&gt;=INDEX(asset_level_drivers!$A$7:$M$7,1,MATCH("Yes",asset_level_drivers!$A$5:$M$5,0)),SUMIFS(asset_level_drivers!$B$12:$XFD$12,asset_level_drivers!$B$4:$XFD$4,"Yes")/12,0)</f>
        <v>512.5</v>
      </c>
    </row>
    <row r="547" spans="1:3" x14ac:dyDescent="0.25">
      <c r="A547" s="98">
        <f t="shared" si="8"/>
        <v>60722</v>
      </c>
      <c r="B547" s="102">
        <v>0</v>
      </c>
      <c r="C547" s="102">
        <f>+IF($A547&gt;=INDEX(asset_level_drivers!$A$7:$M$7,1,MATCH("Yes",asset_level_drivers!$A$5:$M$5,0)),SUMIFS(asset_level_drivers!$B$12:$XFD$12,asset_level_drivers!$B$4:$XFD$4,"Yes")/12,0)</f>
        <v>512.5</v>
      </c>
    </row>
    <row r="548" spans="1:3" x14ac:dyDescent="0.25">
      <c r="A548" s="106">
        <f t="shared" si="8"/>
        <v>60752</v>
      </c>
      <c r="B548" s="94">
        <v>0</v>
      </c>
      <c r="C548" s="94">
        <f>+IF($A548&gt;=INDEX(asset_level_drivers!$A$7:$M$7,1,MATCH("Yes",asset_level_drivers!$A$5:$M$5,0)),SUMIFS(asset_level_drivers!$B$12:$XFD$12,asset_level_drivers!$B$4:$XFD$4,"Yes")/12,0)</f>
        <v>512.5</v>
      </c>
    </row>
    <row r="549" spans="1:3" x14ac:dyDescent="0.25">
      <c r="A549" s="98">
        <f t="shared" si="8"/>
        <v>60783</v>
      </c>
      <c r="B549" s="102">
        <v>0</v>
      </c>
      <c r="C549" s="102">
        <f>+IF($A549&gt;=INDEX(asset_level_drivers!$A$7:$M$7,1,MATCH("Yes",asset_level_drivers!$A$5:$M$5,0)),SUMIFS(asset_level_drivers!$B$12:$XFD$12,asset_level_drivers!$B$4:$XFD$4,"Yes")/12,0)</f>
        <v>512.5</v>
      </c>
    </row>
    <row r="550" spans="1:3" x14ac:dyDescent="0.25">
      <c r="A550" s="106">
        <f t="shared" si="8"/>
        <v>60813</v>
      </c>
      <c r="B550" s="94">
        <v>0</v>
      </c>
      <c r="C550" s="94">
        <f>+IF($A550&gt;=INDEX(asset_level_drivers!$A$7:$M$7,1,MATCH("Yes",asset_level_drivers!$A$5:$M$5,0)),SUMIFS(asset_level_drivers!$B$12:$XFD$12,asset_level_drivers!$B$4:$XFD$4,"Yes")/12,0)</f>
        <v>512.5</v>
      </c>
    </row>
    <row r="551" spans="1:3" x14ac:dyDescent="0.25">
      <c r="A551" s="98">
        <f t="shared" si="8"/>
        <v>60844</v>
      </c>
      <c r="B551" s="102">
        <v>0</v>
      </c>
      <c r="C551" s="102">
        <f>+IF($A551&gt;=INDEX(asset_level_drivers!$A$7:$M$7,1,MATCH("Yes",asset_level_drivers!$A$5:$M$5,0)),SUMIFS(asset_level_drivers!$B$12:$XFD$12,asset_level_drivers!$B$4:$XFD$4,"Yes")/12,0)</f>
        <v>512.5</v>
      </c>
    </row>
    <row r="552" spans="1:3" x14ac:dyDescent="0.25">
      <c r="A552" s="106">
        <f t="shared" si="8"/>
        <v>60875</v>
      </c>
      <c r="B552" s="94">
        <v>0</v>
      </c>
      <c r="C552" s="94">
        <f>+IF($A552&gt;=INDEX(asset_level_drivers!$A$7:$M$7,1,MATCH("Yes",asset_level_drivers!$A$5:$M$5,0)),SUMIFS(asset_level_drivers!$B$12:$XFD$12,asset_level_drivers!$B$4:$XFD$4,"Yes")/12,0)</f>
        <v>512.5</v>
      </c>
    </row>
    <row r="553" spans="1:3" x14ac:dyDescent="0.25">
      <c r="A553" s="98">
        <f t="shared" si="8"/>
        <v>60905</v>
      </c>
      <c r="B553" s="102">
        <v>0</v>
      </c>
      <c r="C553" s="102">
        <f>+IF($A553&gt;=INDEX(asset_level_drivers!$A$7:$M$7,1,MATCH("Yes",asset_level_drivers!$A$5:$M$5,0)),SUMIFS(asset_level_drivers!$B$12:$XFD$12,asset_level_drivers!$B$4:$XFD$4,"Yes")/12,0)</f>
        <v>512.5</v>
      </c>
    </row>
    <row r="554" spans="1:3" x14ac:dyDescent="0.25">
      <c r="A554" s="106">
        <f t="shared" si="8"/>
        <v>60936</v>
      </c>
      <c r="B554" s="94">
        <v>0</v>
      </c>
      <c r="C554" s="94">
        <f>+IF($A554&gt;=INDEX(asset_level_drivers!$A$7:$M$7,1,MATCH("Yes",asset_level_drivers!$A$5:$M$5,0)),SUMIFS(asset_level_drivers!$B$12:$XFD$12,asset_level_drivers!$B$4:$XFD$4,"Yes")/12,0)</f>
        <v>512.5</v>
      </c>
    </row>
    <row r="555" spans="1:3" x14ac:dyDescent="0.25">
      <c r="A555" s="98">
        <f t="shared" si="8"/>
        <v>60966</v>
      </c>
      <c r="B555" s="102">
        <v>0</v>
      </c>
      <c r="C555" s="102">
        <f>+IF($A555&gt;=INDEX(asset_level_drivers!$A$7:$M$7,1,MATCH("Yes",asset_level_drivers!$A$5:$M$5,0)),SUMIFS(asset_level_drivers!$B$12:$XFD$12,asset_level_drivers!$B$4:$XFD$4,"Yes")/12,0)</f>
        <v>512.5</v>
      </c>
    </row>
    <row r="556" spans="1:3" x14ac:dyDescent="0.25">
      <c r="A556" s="106">
        <f t="shared" si="8"/>
        <v>60997</v>
      </c>
      <c r="B556" s="94">
        <v>0</v>
      </c>
      <c r="C556" s="94">
        <f>+IF($A556&gt;=INDEX(asset_level_drivers!$A$7:$M$7,1,MATCH("Yes",asset_level_drivers!$A$5:$M$5,0)),SUMIFS(asset_level_drivers!$B$12:$XFD$12,asset_level_drivers!$B$4:$XFD$4,"Yes")/12,0)</f>
        <v>512.5</v>
      </c>
    </row>
    <row r="557" spans="1:3" x14ac:dyDescent="0.25">
      <c r="A557" s="98">
        <f t="shared" si="8"/>
        <v>61028</v>
      </c>
      <c r="B557" s="102">
        <v>0</v>
      </c>
      <c r="C557" s="102">
        <f>+IF($A557&gt;=INDEX(asset_level_drivers!$A$7:$M$7,1,MATCH("Yes",asset_level_drivers!$A$5:$M$5,0)),SUMIFS(asset_level_drivers!$B$12:$XFD$12,asset_level_drivers!$B$4:$XFD$4,"Yes")/12,0)</f>
        <v>512.5</v>
      </c>
    </row>
    <row r="558" spans="1:3" x14ac:dyDescent="0.25">
      <c r="A558" s="106">
        <f t="shared" si="8"/>
        <v>61056</v>
      </c>
      <c r="B558" s="94">
        <v>0</v>
      </c>
      <c r="C558" s="94">
        <f>+IF($A558&gt;=INDEX(asset_level_drivers!$A$7:$M$7,1,MATCH("Yes",asset_level_drivers!$A$5:$M$5,0)),SUMIFS(asset_level_drivers!$B$12:$XFD$12,asset_level_drivers!$B$4:$XFD$4,"Yes")/12,0)</f>
        <v>512.5</v>
      </c>
    </row>
    <row r="559" spans="1:3" x14ac:dyDescent="0.25">
      <c r="A559" s="98">
        <f t="shared" si="8"/>
        <v>61087</v>
      </c>
      <c r="B559" s="102">
        <v>0</v>
      </c>
      <c r="C559" s="102">
        <f>+IF($A559&gt;=INDEX(asset_level_drivers!$A$7:$M$7,1,MATCH("Yes",asset_level_drivers!$A$5:$M$5,0)),SUMIFS(asset_level_drivers!$B$12:$XFD$12,asset_level_drivers!$B$4:$XFD$4,"Yes")/12,0)</f>
        <v>512.5</v>
      </c>
    </row>
    <row r="560" spans="1:3" x14ac:dyDescent="0.25">
      <c r="A560" s="106">
        <f t="shared" si="8"/>
        <v>61117</v>
      </c>
      <c r="B560" s="94">
        <v>0</v>
      </c>
      <c r="C560" s="94">
        <f>+IF($A560&gt;=INDEX(asset_level_drivers!$A$7:$M$7,1,MATCH("Yes",asset_level_drivers!$A$5:$M$5,0)),SUMIFS(asset_level_drivers!$B$12:$XFD$12,asset_level_drivers!$B$4:$XFD$4,"Yes")/12,0)</f>
        <v>512.5</v>
      </c>
    </row>
    <row r="561" spans="1:3" x14ac:dyDescent="0.25">
      <c r="A561" s="98">
        <f t="shared" si="8"/>
        <v>61148</v>
      </c>
      <c r="B561" s="102">
        <v>0</v>
      </c>
      <c r="C561" s="102">
        <f>+IF($A561&gt;=INDEX(asset_level_drivers!$A$7:$M$7,1,MATCH("Yes",asset_level_drivers!$A$5:$M$5,0)),SUMIFS(asset_level_drivers!$B$12:$XFD$12,asset_level_drivers!$B$4:$XFD$4,"Yes")/12,0)</f>
        <v>512.5</v>
      </c>
    </row>
    <row r="562" spans="1:3" x14ac:dyDescent="0.25">
      <c r="A562" s="106">
        <f t="shared" si="8"/>
        <v>61178</v>
      </c>
      <c r="B562" s="94">
        <v>0</v>
      </c>
      <c r="C562" s="94">
        <f>+IF($A562&gt;=INDEX(asset_level_drivers!$A$7:$M$7,1,MATCH("Yes",asset_level_drivers!$A$5:$M$5,0)),SUMIFS(asset_level_drivers!$B$12:$XFD$12,asset_level_drivers!$B$4:$XFD$4,"Yes")/12,0)</f>
        <v>512.5</v>
      </c>
    </row>
    <row r="563" spans="1:3" x14ac:dyDescent="0.25">
      <c r="A563" s="98">
        <f t="shared" si="8"/>
        <v>61209</v>
      </c>
      <c r="B563" s="102">
        <v>0</v>
      </c>
      <c r="C563" s="102">
        <f>+IF($A563&gt;=INDEX(asset_level_drivers!$A$7:$M$7,1,MATCH("Yes",asset_level_drivers!$A$5:$M$5,0)),SUMIFS(asset_level_drivers!$B$12:$XFD$12,asset_level_drivers!$B$4:$XFD$4,"Yes")/12,0)</f>
        <v>512.5</v>
      </c>
    </row>
    <row r="564" spans="1:3" x14ac:dyDescent="0.25">
      <c r="A564" s="106">
        <f t="shared" si="8"/>
        <v>61240</v>
      </c>
      <c r="B564" s="94">
        <v>0</v>
      </c>
      <c r="C564" s="94">
        <f>+IF($A564&gt;=INDEX(asset_level_drivers!$A$7:$M$7,1,MATCH("Yes",asset_level_drivers!$A$5:$M$5,0)),SUMIFS(asset_level_drivers!$B$12:$XFD$12,asset_level_drivers!$B$4:$XFD$4,"Yes")/12,0)</f>
        <v>512.5</v>
      </c>
    </row>
    <row r="565" spans="1:3" x14ac:dyDescent="0.25">
      <c r="A565" s="98">
        <f t="shared" si="8"/>
        <v>61270</v>
      </c>
      <c r="B565" s="102">
        <v>0</v>
      </c>
      <c r="C565" s="102">
        <f>+IF($A565&gt;=INDEX(asset_level_drivers!$A$7:$M$7,1,MATCH("Yes",asset_level_drivers!$A$5:$M$5,0)),SUMIFS(asset_level_drivers!$B$12:$XFD$12,asset_level_drivers!$B$4:$XFD$4,"Yes")/12,0)</f>
        <v>512.5</v>
      </c>
    </row>
    <row r="566" spans="1:3" x14ac:dyDescent="0.25">
      <c r="A566" s="106">
        <f t="shared" si="8"/>
        <v>61301</v>
      </c>
      <c r="B566" s="94">
        <v>0</v>
      </c>
      <c r="C566" s="94">
        <f>+IF($A566&gt;=INDEX(asset_level_drivers!$A$7:$M$7,1,MATCH("Yes",asset_level_drivers!$A$5:$M$5,0)),SUMIFS(asset_level_drivers!$B$12:$XFD$12,asset_level_drivers!$B$4:$XFD$4,"Yes")/12,0)</f>
        <v>512.5</v>
      </c>
    </row>
    <row r="567" spans="1:3" x14ac:dyDescent="0.25">
      <c r="A567" s="98">
        <f t="shared" si="8"/>
        <v>61331</v>
      </c>
      <c r="B567" s="102">
        <v>0</v>
      </c>
      <c r="C567" s="102">
        <f>+IF($A567&gt;=INDEX(asset_level_drivers!$A$7:$M$7,1,MATCH("Yes",asset_level_drivers!$A$5:$M$5,0)),SUMIFS(asset_level_drivers!$B$12:$XFD$12,asset_level_drivers!$B$4:$XFD$4,"Yes")/12,0)</f>
        <v>512.5</v>
      </c>
    </row>
    <row r="568" spans="1:3" x14ac:dyDescent="0.25">
      <c r="A568" s="106">
        <f t="shared" si="8"/>
        <v>61362</v>
      </c>
      <c r="B568" s="94">
        <v>0</v>
      </c>
      <c r="C568" s="94">
        <f>+IF($A568&gt;=INDEX(asset_level_drivers!$A$7:$M$7,1,MATCH("Yes",asset_level_drivers!$A$5:$M$5,0)),SUMIFS(asset_level_drivers!$B$12:$XFD$12,asset_level_drivers!$B$4:$XFD$4,"Yes")/12,0)</f>
        <v>512.5</v>
      </c>
    </row>
    <row r="569" spans="1:3" x14ac:dyDescent="0.25">
      <c r="A569" s="98">
        <f t="shared" si="8"/>
        <v>61393</v>
      </c>
      <c r="B569" s="102">
        <v>0</v>
      </c>
      <c r="C569" s="102">
        <f>+IF($A569&gt;=INDEX(asset_level_drivers!$A$7:$M$7,1,MATCH("Yes",asset_level_drivers!$A$5:$M$5,0)),SUMIFS(asset_level_drivers!$B$12:$XFD$12,asset_level_drivers!$B$4:$XFD$4,"Yes")/12,0)</f>
        <v>512.5</v>
      </c>
    </row>
    <row r="570" spans="1:3" x14ac:dyDescent="0.25">
      <c r="A570" s="106">
        <f t="shared" si="8"/>
        <v>61422</v>
      </c>
      <c r="B570" s="94">
        <v>0</v>
      </c>
      <c r="C570" s="94">
        <f>+IF($A570&gt;=INDEX(asset_level_drivers!$A$7:$M$7,1,MATCH("Yes",asset_level_drivers!$A$5:$M$5,0)),SUMIFS(asset_level_drivers!$B$12:$XFD$12,asset_level_drivers!$B$4:$XFD$4,"Yes")/12,0)</f>
        <v>512.5</v>
      </c>
    </row>
    <row r="571" spans="1:3" x14ac:dyDescent="0.25">
      <c r="A571" s="98">
        <f t="shared" si="8"/>
        <v>61453</v>
      </c>
      <c r="B571" s="102">
        <v>0</v>
      </c>
      <c r="C571" s="102">
        <f>+IF($A571&gt;=INDEX(asset_level_drivers!$A$7:$M$7,1,MATCH("Yes",asset_level_drivers!$A$5:$M$5,0)),SUMIFS(asset_level_drivers!$B$12:$XFD$12,asset_level_drivers!$B$4:$XFD$4,"Yes")/12,0)</f>
        <v>512.5</v>
      </c>
    </row>
    <row r="572" spans="1:3" x14ac:dyDescent="0.25">
      <c r="A572" s="106">
        <f t="shared" si="8"/>
        <v>61483</v>
      </c>
      <c r="B572" s="94">
        <v>0</v>
      </c>
      <c r="C572" s="94">
        <f>+IF($A572&gt;=INDEX(asset_level_drivers!$A$7:$M$7,1,MATCH("Yes",asset_level_drivers!$A$5:$M$5,0)),SUMIFS(asset_level_drivers!$B$12:$XFD$12,asset_level_drivers!$B$4:$XFD$4,"Yes")/12,0)</f>
        <v>512.5</v>
      </c>
    </row>
    <row r="573" spans="1:3" x14ac:dyDescent="0.25">
      <c r="A573" s="98">
        <f t="shared" si="8"/>
        <v>61514</v>
      </c>
      <c r="B573" s="102">
        <v>0</v>
      </c>
      <c r="C573" s="102">
        <f>+IF($A573&gt;=INDEX(asset_level_drivers!$A$7:$M$7,1,MATCH("Yes",asset_level_drivers!$A$5:$M$5,0)),SUMIFS(asset_level_drivers!$B$12:$XFD$12,asset_level_drivers!$B$4:$XFD$4,"Yes")/12,0)</f>
        <v>512.5</v>
      </c>
    </row>
    <row r="574" spans="1:3" x14ac:dyDescent="0.25">
      <c r="A574" s="106">
        <f t="shared" si="8"/>
        <v>61544</v>
      </c>
      <c r="B574" s="94">
        <v>0</v>
      </c>
      <c r="C574" s="94">
        <f>+IF($A574&gt;=INDEX(asset_level_drivers!$A$7:$M$7,1,MATCH("Yes",asset_level_drivers!$A$5:$M$5,0)),SUMIFS(asset_level_drivers!$B$12:$XFD$12,asset_level_drivers!$B$4:$XFD$4,"Yes")/12,0)</f>
        <v>512.5</v>
      </c>
    </row>
    <row r="575" spans="1:3" x14ac:dyDescent="0.25">
      <c r="A575" s="98">
        <f t="shared" si="8"/>
        <v>61575</v>
      </c>
      <c r="B575" s="102">
        <v>0</v>
      </c>
      <c r="C575" s="102">
        <f>+IF($A575&gt;=INDEX(asset_level_drivers!$A$7:$M$7,1,MATCH("Yes",asset_level_drivers!$A$5:$M$5,0)),SUMIFS(asset_level_drivers!$B$12:$XFD$12,asset_level_drivers!$B$4:$XFD$4,"Yes")/12,0)</f>
        <v>512.5</v>
      </c>
    </row>
    <row r="576" spans="1:3" x14ac:dyDescent="0.25">
      <c r="A576" s="106">
        <f t="shared" si="8"/>
        <v>61606</v>
      </c>
      <c r="B576" s="94">
        <v>0</v>
      </c>
      <c r="C576" s="94">
        <f>+IF($A576&gt;=INDEX(asset_level_drivers!$A$7:$M$7,1,MATCH("Yes",asset_level_drivers!$A$5:$M$5,0)),SUMIFS(asset_level_drivers!$B$12:$XFD$12,asset_level_drivers!$B$4:$XFD$4,"Yes")/12,0)</f>
        <v>512.5</v>
      </c>
    </row>
    <row r="577" spans="1:3" x14ac:dyDescent="0.25">
      <c r="A577" s="98">
        <f t="shared" si="8"/>
        <v>61636</v>
      </c>
      <c r="B577" s="102">
        <v>0</v>
      </c>
      <c r="C577" s="102">
        <f>+IF($A577&gt;=INDEX(asset_level_drivers!$A$7:$M$7,1,MATCH("Yes",asset_level_drivers!$A$5:$M$5,0)),SUMIFS(asset_level_drivers!$B$12:$XFD$12,asset_level_drivers!$B$4:$XFD$4,"Yes")/12,0)</f>
        <v>512.5</v>
      </c>
    </row>
    <row r="578" spans="1:3" x14ac:dyDescent="0.25">
      <c r="A578" s="106">
        <f t="shared" si="8"/>
        <v>61667</v>
      </c>
      <c r="B578" s="94">
        <v>0</v>
      </c>
      <c r="C578" s="94">
        <f>+IF($A578&gt;=INDEX(asset_level_drivers!$A$7:$M$7,1,MATCH("Yes",asset_level_drivers!$A$5:$M$5,0)),SUMIFS(asset_level_drivers!$B$12:$XFD$12,asset_level_drivers!$B$4:$XFD$4,"Yes")/12,0)</f>
        <v>512.5</v>
      </c>
    </row>
    <row r="579" spans="1:3" x14ac:dyDescent="0.25">
      <c r="A579" s="98">
        <f t="shared" ref="A579:A642" si="9">+EOMONTH(A578,1)</f>
        <v>61697</v>
      </c>
      <c r="B579" s="102">
        <v>0</v>
      </c>
      <c r="C579" s="102">
        <f>+IF($A579&gt;=INDEX(asset_level_drivers!$A$7:$M$7,1,MATCH("Yes",asset_level_drivers!$A$5:$M$5,0)),SUMIFS(asset_level_drivers!$B$12:$XFD$12,asset_level_drivers!$B$4:$XFD$4,"Yes")/12,0)</f>
        <v>512.5</v>
      </c>
    </row>
    <row r="580" spans="1:3" x14ac:dyDescent="0.25">
      <c r="A580" s="106">
        <f t="shared" si="9"/>
        <v>61728</v>
      </c>
      <c r="B580" s="94">
        <v>0</v>
      </c>
      <c r="C580" s="94">
        <f>+IF($A580&gt;=INDEX(asset_level_drivers!$A$7:$M$7,1,MATCH("Yes",asset_level_drivers!$A$5:$M$5,0)),SUMIFS(asset_level_drivers!$B$12:$XFD$12,asset_level_drivers!$B$4:$XFD$4,"Yes")/12,0)</f>
        <v>512.5</v>
      </c>
    </row>
    <row r="581" spans="1:3" x14ac:dyDescent="0.25">
      <c r="A581" s="98">
        <f t="shared" si="9"/>
        <v>61759</v>
      </c>
      <c r="B581" s="102">
        <v>0</v>
      </c>
      <c r="C581" s="102">
        <f>+IF($A581&gt;=INDEX(asset_level_drivers!$A$7:$M$7,1,MATCH("Yes",asset_level_drivers!$A$5:$M$5,0)),SUMIFS(asset_level_drivers!$B$12:$XFD$12,asset_level_drivers!$B$4:$XFD$4,"Yes")/12,0)</f>
        <v>512.5</v>
      </c>
    </row>
    <row r="582" spans="1:3" x14ac:dyDescent="0.25">
      <c r="A582" s="106">
        <f t="shared" si="9"/>
        <v>61787</v>
      </c>
      <c r="B582" s="94">
        <v>0</v>
      </c>
      <c r="C582" s="94">
        <f>+IF($A582&gt;=INDEX(asset_level_drivers!$A$7:$M$7,1,MATCH("Yes",asset_level_drivers!$A$5:$M$5,0)),SUMIFS(asset_level_drivers!$B$12:$XFD$12,asset_level_drivers!$B$4:$XFD$4,"Yes")/12,0)</f>
        <v>512.5</v>
      </c>
    </row>
    <row r="583" spans="1:3" x14ac:dyDescent="0.25">
      <c r="A583" s="98">
        <f t="shared" si="9"/>
        <v>61818</v>
      </c>
      <c r="B583" s="102">
        <v>0</v>
      </c>
      <c r="C583" s="102">
        <f>+IF($A583&gt;=INDEX(asset_level_drivers!$A$7:$M$7,1,MATCH("Yes",asset_level_drivers!$A$5:$M$5,0)),SUMIFS(asset_level_drivers!$B$12:$XFD$12,asset_level_drivers!$B$4:$XFD$4,"Yes")/12,0)</f>
        <v>512.5</v>
      </c>
    </row>
    <row r="584" spans="1:3" x14ac:dyDescent="0.25">
      <c r="A584" s="106">
        <f t="shared" si="9"/>
        <v>61848</v>
      </c>
      <c r="B584" s="94">
        <v>0</v>
      </c>
      <c r="C584" s="94">
        <f>+IF($A584&gt;=INDEX(asset_level_drivers!$A$7:$M$7,1,MATCH("Yes",asset_level_drivers!$A$5:$M$5,0)),SUMIFS(asset_level_drivers!$B$12:$XFD$12,asset_level_drivers!$B$4:$XFD$4,"Yes")/12,0)</f>
        <v>512.5</v>
      </c>
    </row>
    <row r="585" spans="1:3" x14ac:dyDescent="0.25">
      <c r="A585" s="98">
        <f t="shared" si="9"/>
        <v>61879</v>
      </c>
      <c r="B585" s="102">
        <v>0</v>
      </c>
      <c r="C585" s="102">
        <f>+IF($A585&gt;=INDEX(asset_level_drivers!$A$7:$M$7,1,MATCH("Yes",asset_level_drivers!$A$5:$M$5,0)),SUMIFS(asset_level_drivers!$B$12:$XFD$12,asset_level_drivers!$B$4:$XFD$4,"Yes")/12,0)</f>
        <v>512.5</v>
      </c>
    </row>
    <row r="586" spans="1:3" x14ac:dyDescent="0.25">
      <c r="A586" s="106">
        <f t="shared" si="9"/>
        <v>61909</v>
      </c>
      <c r="B586" s="94">
        <v>0</v>
      </c>
      <c r="C586" s="94">
        <f>+IF($A586&gt;=INDEX(asset_level_drivers!$A$7:$M$7,1,MATCH("Yes",asset_level_drivers!$A$5:$M$5,0)),SUMIFS(asset_level_drivers!$B$12:$XFD$12,asset_level_drivers!$B$4:$XFD$4,"Yes")/12,0)</f>
        <v>512.5</v>
      </c>
    </row>
    <row r="587" spans="1:3" x14ac:dyDescent="0.25">
      <c r="A587" s="98">
        <f t="shared" si="9"/>
        <v>61940</v>
      </c>
      <c r="B587" s="102">
        <v>0</v>
      </c>
      <c r="C587" s="102">
        <f>+IF($A587&gt;=INDEX(asset_level_drivers!$A$7:$M$7,1,MATCH("Yes",asset_level_drivers!$A$5:$M$5,0)),SUMIFS(asset_level_drivers!$B$12:$XFD$12,asset_level_drivers!$B$4:$XFD$4,"Yes")/12,0)</f>
        <v>512.5</v>
      </c>
    </row>
    <row r="588" spans="1:3" x14ac:dyDescent="0.25">
      <c r="A588" s="106">
        <f t="shared" si="9"/>
        <v>61971</v>
      </c>
      <c r="B588" s="94">
        <v>0</v>
      </c>
      <c r="C588" s="94">
        <f>+IF($A588&gt;=INDEX(asset_level_drivers!$A$7:$M$7,1,MATCH("Yes",asset_level_drivers!$A$5:$M$5,0)),SUMIFS(asset_level_drivers!$B$12:$XFD$12,asset_level_drivers!$B$4:$XFD$4,"Yes")/12,0)</f>
        <v>512.5</v>
      </c>
    </row>
    <row r="589" spans="1:3" x14ac:dyDescent="0.25">
      <c r="A589" s="98">
        <f t="shared" si="9"/>
        <v>62001</v>
      </c>
      <c r="B589" s="102">
        <v>0</v>
      </c>
      <c r="C589" s="102">
        <f>+IF($A589&gt;=INDEX(asset_level_drivers!$A$7:$M$7,1,MATCH("Yes",asset_level_drivers!$A$5:$M$5,0)),SUMIFS(asset_level_drivers!$B$12:$XFD$12,asset_level_drivers!$B$4:$XFD$4,"Yes")/12,0)</f>
        <v>512.5</v>
      </c>
    </row>
    <row r="590" spans="1:3" x14ac:dyDescent="0.25">
      <c r="A590" s="106">
        <f t="shared" si="9"/>
        <v>62032</v>
      </c>
      <c r="B590" s="94">
        <v>0</v>
      </c>
      <c r="C590" s="94">
        <f>+IF($A590&gt;=INDEX(asset_level_drivers!$A$7:$M$7,1,MATCH("Yes",asset_level_drivers!$A$5:$M$5,0)),SUMIFS(asset_level_drivers!$B$12:$XFD$12,asset_level_drivers!$B$4:$XFD$4,"Yes")/12,0)</f>
        <v>512.5</v>
      </c>
    </row>
    <row r="591" spans="1:3" x14ac:dyDescent="0.25">
      <c r="A591" s="98">
        <f t="shared" si="9"/>
        <v>62062</v>
      </c>
      <c r="B591" s="102">
        <v>0</v>
      </c>
      <c r="C591" s="102">
        <f>+IF($A591&gt;=INDEX(asset_level_drivers!$A$7:$M$7,1,MATCH("Yes",asset_level_drivers!$A$5:$M$5,0)),SUMIFS(asset_level_drivers!$B$12:$XFD$12,asset_level_drivers!$B$4:$XFD$4,"Yes")/12,0)</f>
        <v>512.5</v>
      </c>
    </row>
    <row r="592" spans="1:3" x14ac:dyDescent="0.25">
      <c r="A592" s="106">
        <f t="shared" si="9"/>
        <v>62093</v>
      </c>
      <c r="B592" s="94">
        <v>0</v>
      </c>
      <c r="C592" s="94">
        <f>+IF($A592&gt;=INDEX(asset_level_drivers!$A$7:$M$7,1,MATCH("Yes",asset_level_drivers!$A$5:$M$5,0)),SUMIFS(asset_level_drivers!$B$12:$XFD$12,asset_level_drivers!$B$4:$XFD$4,"Yes")/12,0)</f>
        <v>512.5</v>
      </c>
    </row>
    <row r="593" spans="1:3" x14ac:dyDescent="0.25">
      <c r="A593" s="98">
        <f t="shared" si="9"/>
        <v>62124</v>
      </c>
      <c r="B593" s="102">
        <v>0</v>
      </c>
      <c r="C593" s="102">
        <f>+IF($A593&gt;=INDEX(asset_level_drivers!$A$7:$M$7,1,MATCH("Yes",asset_level_drivers!$A$5:$M$5,0)),SUMIFS(asset_level_drivers!$B$12:$XFD$12,asset_level_drivers!$B$4:$XFD$4,"Yes")/12,0)</f>
        <v>512.5</v>
      </c>
    </row>
    <row r="594" spans="1:3" x14ac:dyDescent="0.25">
      <c r="A594" s="106">
        <f t="shared" si="9"/>
        <v>62152</v>
      </c>
      <c r="B594" s="94">
        <v>0</v>
      </c>
      <c r="C594" s="94">
        <f>+IF($A594&gt;=INDEX(asset_level_drivers!$A$7:$M$7,1,MATCH("Yes",asset_level_drivers!$A$5:$M$5,0)),SUMIFS(asset_level_drivers!$B$12:$XFD$12,asset_level_drivers!$B$4:$XFD$4,"Yes")/12,0)</f>
        <v>512.5</v>
      </c>
    </row>
    <row r="595" spans="1:3" x14ac:dyDescent="0.25">
      <c r="A595" s="98">
        <f t="shared" si="9"/>
        <v>62183</v>
      </c>
      <c r="B595" s="102">
        <v>0</v>
      </c>
      <c r="C595" s="102">
        <f>+IF($A595&gt;=INDEX(asset_level_drivers!$A$7:$M$7,1,MATCH("Yes",asset_level_drivers!$A$5:$M$5,0)),SUMIFS(asset_level_drivers!$B$12:$XFD$12,asset_level_drivers!$B$4:$XFD$4,"Yes")/12,0)</f>
        <v>512.5</v>
      </c>
    </row>
    <row r="596" spans="1:3" x14ac:dyDescent="0.25">
      <c r="A596" s="106">
        <f t="shared" si="9"/>
        <v>62213</v>
      </c>
      <c r="B596" s="94">
        <v>0</v>
      </c>
      <c r="C596" s="94">
        <f>+IF($A596&gt;=INDEX(asset_level_drivers!$A$7:$M$7,1,MATCH("Yes",asset_level_drivers!$A$5:$M$5,0)),SUMIFS(asset_level_drivers!$B$12:$XFD$12,asset_level_drivers!$B$4:$XFD$4,"Yes")/12,0)</f>
        <v>512.5</v>
      </c>
    </row>
    <row r="597" spans="1:3" x14ac:dyDescent="0.25">
      <c r="A597" s="98">
        <f t="shared" si="9"/>
        <v>62244</v>
      </c>
      <c r="B597" s="102">
        <v>0</v>
      </c>
      <c r="C597" s="102">
        <f>+IF($A597&gt;=INDEX(asset_level_drivers!$A$7:$M$7,1,MATCH("Yes",asset_level_drivers!$A$5:$M$5,0)),SUMIFS(asset_level_drivers!$B$12:$XFD$12,asset_level_drivers!$B$4:$XFD$4,"Yes")/12,0)</f>
        <v>512.5</v>
      </c>
    </row>
    <row r="598" spans="1:3" x14ac:dyDescent="0.25">
      <c r="A598" s="106">
        <f t="shared" si="9"/>
        <v>62274</v>
      </c>
      <c r="B598" s="94">
        <v>0</v>
      </c>
      <c r="C598" s="94">
        <f>+IF($A598&gt;=INDEX(asset_level_drivers!$A$7:$M$7,1,MATCH("Yes",asset_level_drivers!$A$5:$M$5,0)),SUMIFS(asset_level_drivers!$B$12:$XFD$12,asset_level_drivers!$B$4:$XFD$4,"Yes")/12,0)</f>
        <v>512.5</v>
      </c>
    </row>
    <row r="599" spans="1:3" x14ac:dyDescent="0.25">
      <c r="A599" s="98">
        <f t="shared" si="9"/>
        <v>62305</v>
      </c>
      <c r="B599" s="102">
        <v>0</v>
      </c>
      <c r="C599" s="102">
        <f>+IF($A599&gt;=INDEX(asset_level_drivers!$A$7:$M$7,1,MATCH("Yes",asset_level_drivers!$A$5:$M$5,0)),SUMIFS(asset_level_drivers!$B$12:$XFD$12,asset_level_drivers!$B$4:$XFD$4,"Yes")/12,0)</f>
        <v>512.5</v>
      </c>
    </row>
    <row r="600" spans="1:3" x14ac:dyDescent="0.25">
      <c r="A600" s="106">
        <f t="shared" si="9"/>
        <v>62336</v>
      </c>
      <c r="B600" s="94">
        <v>0</v>
      </c>
      <c r="C600" s="94">
        <f>+IF($A600&gt;=INDEX(asset_level_drivers!$A$7:$M$7,1,MATCH("Yes",asset_level_drivers!$A$5:$M$5,0)),SUMIFS(asset_level_drivers!$B$12:$XFD$12,asset_level_drivers!$B$4:$XFD$4,"Yes")/12,0)</f>
        <v>512.5</v>
      </c>
    </row>
    <row r="601" spans="1:3" x14ac:dyDescent="0.25">
      <c r="A601" s="98">
        <f t="shared" si="9"/>
        <v>62366</v>
      </c>
      <c r="B601" s="102">
        <v>0</v>
      </c>
      <c r="C601" s="102">
        <f>+IF($A601&gt;=INDEX(asset_level_drivers!$A$7:$M$7,1,MATCH("Yes",asset_level_drivers!$A$5:$M$5,0)),SUMIFS(asset_level_drivers!$B$12:$XFD$12,asset_level_drivers!$B$4:$XFD$4,"Yes")/12,0)</f>
        <v>512.5</v>
      </c>
    </row>
    <row r="602" spans="1:3" x14ac:dyDescent="0.25">
      <c r="A602" s="106">
        <f t="shared" si="9"/>
        <v>62397</v>
      </c>
      <c r="B602" s="94">
        <v>0</v>
      </c>
      <c r="C602" s="94">
        <f>+IF($A602&gt;=INDEX(asset_level_drivers!$A$7:$M$7,1,MATCH("Yes",asset_level_drivers!$A$5:$M$5,0)),SUMIFS(asset_level_drivers!$B$12:$XFD$12,asset_level_drivers!$B$4:$XFD$4,"Yes")/12,0)</f>
        <v>512.5</v>
      </c>
    </row>
    <row r="603" spans="1:3" x14ac:dyDescent="0.25">
      <c r="A603" s="98">
        <f t="shared" si="9"/>
        <v>62427</v>
      </c>
      <c r="B603" s="102">
        <v>0</v>
      </c>
      <c r="C603" s="102">
        <f>+IF($A603&gt;=INDEX(asset_level_drivers!$A$7:$M$7,1,MATCH("Yes",asset_level_drivers!$A$5:$M$5,0)),SUMIFS(asset_level_drivers!$B$12:$XFD$12,asset_level_drivers!$B$4:$XFD$4,"Yes")/12,0)</f>
        <v>512.5</v>
      </c>
    </row>
    <row r="604" spans="1:3" x14ac:dyDescent="0.25">
      <c r="A604" s="106">
        <f t="shared" si="9"/>
        <v>62458</v>
      </c>
      <c r="B604" s="94">
        <v>0</v>
      </c>
      <c r="C604" s="94">
        <f>+IF($A604&gt;=INDEX(asset_level_drivers!$A$7:$M$7,1,MATCH("Yes",asset_level_drivers!$A$5:$M$5,0)),SUMIFS(asset_level_drivers!$B$12:$XFD$12,asset_level_drivers!$B$4:$XFD$4,"Yes")/12,0)</f>
        <v>512.5</v>
      </c>
    </row>
    <row r="605" spans="1:3" x14ac:dyDescent="0.25">
      <c r="A605" s="98">
        <f t="shared" si="9"/>
        <v>62489</v>
      </c>
      <c r="B605" s="102">
        <v>0</v>
      </c>
      <c r="C605" s="102">
        <f>+IF($A605&gt;=INDEX(asset_level_drivers!$A$7:$M$7,1,MATCH("Yes",asset_level_drivers!$A$5:$M$5,0)),SUMIFS(asset_level_drivers!$B$12:$XFD$12,asset_level_drivers!$B$4:$XFD$4,"Yes")/12,0)</f>
        <v>512.5</v>
      </c>
    </row>
    <row r="606" spans="1:3" x14ac:dyDescent="0.25">
      <c r="A606" s="106">
        <f t="shared" si="9"/>
        <v>62517</v>
      </c>
      <c r="B606" s="94">
        <v>0</v>
      </c>
      <c r="C606" s="94">
        <f>+IF($A606&gt;=INDEX(asset_level_drivers!$A$7:$M$7,1,MATCH("Yes",asset_level_drivers!$A$5:$M$5,0)),SUMIFS(asset_level_drivers!$B$12:$XFD$12,asset_level_drivers!$B$4:$XFD$4,"Yes")/12,0)</f>
        <v>512.5</v>
      </c>
    </row>
    <row r="607" spans="1:3" x14ac:dyDescent="0.25">
      <c r="A607" s="98">
        <f t="shared" si="9"/>
        <v>62548</v>
      </c>
      <c r="B607" s="102">
        <v>0</v>
      </c>
      <c r="C607" s="102">
        <f>+IF($A607&gt;=INDEX(asset_level_drivers!$A$7:$M$7,1,MATCH("Yes",asset_level_drivers!$A$5:$M$5,0)),SUMIFS(asset_level_drivers!$B$12:$XFD$12,asset_level_drivers!$B$4:$XFD$4,"Yes")/12,0)</f>
        <v>512.5</v>
      </c>
    </row>
    <row r="608" spans="1:3" x14ac:dyDescent="0.25">
      <c r="A608" s="106">
        <f t="shared" si="9"/>
        <v>62578</v>
      </c>
      <c r="B608" s="94">
        <v>0</v>
      </c>
      <c r="C608" s="94">
        <f>+IF($A608&gt;=INDEX(asset_level_drivers!$A$7:$M$7,1,MATCH("Yes",asset_level_drivers!$A$5:$M$5,0)),SUMIFS(asset_level_drivers!$B$12:$XFD$12,asset_level_drivers!$B$4:$XFD$4,"Yes")/12,0)</f>
        <v>512.5</v>
      </c>
    </row>
    <row r="609" spans="1:3" x14ac:dyDescent="0.25">
      <c r="A609" s="98">
        <f t="shared" si="9"/>
        <v>62609</v>
      </c>
      <c r="B609" s="102">
        <v>0</v>
      </c>
      <c r="C609" s="102">
        <f>+IF($A609&gt;=INDEX(asset_level_drivers!$A$7:$M$7,1,MATCH("Yes",asset_level_drivers!$A$5:$M$5,0)),SUMIFS(asset_level_drivers!$B$12:$XFD$12,asset_level_drivers!$B$4:$XFD$4,"Yes")/12,0)</f>
        <v>512.5</v>
      </c>
    </row>
    <row r="610" spans="1:3" x14ac:dyDescent="0.25">
      <c r="A610" s="106">
        <f t="shared" si="9"/>
        <v>62639</v>
      </c>
      <c r="B610" s="94">
        <v>0</v>
      </c>
      <c r="C610" s="94">
        <f>+IF($A610&gt;=INDEX(asset_level_drivers!$A$7:$M$7,1,MATCH("Yes",asset_level_drivers!$A$5:$M$5,0)),SUMIFS(asset_level_drivers!$B$12:$XFD$12,asset_level_drivers!$B$4:$XFD$4,"Yes")/12,0)</f>
        <v>512.5</v>
      </c>
    </row>
    <row r="611" spans="1:3" x14ac:dyDescent="0.25">
      <c r="A611" s="98">
        <f t="shared" si="9"/>
        <v>62670</v>
      </c>
      <c r="B611" s="102">
        <v>0</v>
      </c>
      <c r="C611" s="102">
        <f>+IF($A611&gt;=INDEX(asset_level_drivers!$A$7:$M$7,1,MATCH("Yes",asset_level_drivers!$A$5:$M$5,0)),SUMIFS(asset_level_drivers!$B$12:$XFD$12,asset_level_drivers!$B$4:$XFD$4,"Yes")/12,0)</f>
        <v>512.5</v>
      </c>
    </row>
    <row r="612" spans="1:3" x14ac:dyDescent="0.25">
      <c r="A612" s="106">
        <f t="shared" si="9"/>
        <v>62701</v>
      </c>
      <c r="B612" s="94">
        <v>0</v>
      </c>
      <c r="C612" s="94">
        <f>+IF($A612&gt;=INDEX(asset_level_drivers!$A$7:$M$7,1,MATCH("Yes",asset_level_drivers!$A$5:$M$5,0)),SUMIFS(asset_level_drivers!$B$12:$XFD$12,asset_level_drivers!$B$4:$XFD$4,"Yes")/12,0)</f>
        <v>512.5</v>
      </c>
    </row>
    <row r="613" spans="1:3" x14ac:dyDescent="0.25">
      <c r="A613" s="98">
        <f t="shared" si="9"/>
        <v>62731</v>
      </c>
      <c r="B613" s="102">
        <v>0</v>
      </c>
      <c r="C613" s="102">
        <f>+IF($A613&gt;=INDEX(asset_level_drivers!$A$7:$M$7,1,MATCH("Yes",asset_level_drivers!$A$5:$M$5,0)),SUMIFS(asset_level_drivers!$B$12:$XFD$12,asset_level_drivers!$B$4:$XFD$4,"Yes")/12,0)</f>
        <v>512.5</v>
      </c>
    </row>
    <row r="614" spans="1:3" x14ac:dyDescent="0.25">
      <c r="A614" s="106">
        <f t="shared" si="9"/>
        <v>62762</v>
      </c>
      <c r="B614" s="94">
        <v>0</v>
      </c>
      <c r="C614" s="94">
        <f>+IF($A614&gt;=INDEX(asset_level_drivers!$A$7:$M$7,1,MATCH("Yes",asset_level_drivers!$A$5:$M$5,0)),SUMIFS(asset_level_drivers!$B$12:$XFD$12,asset_level_drivers!$B$4:$XFD$4,"Yes")/12,0)</f>
        <v>512.5</v>
      </c>
    </row>
    <row r="615" spans="1:3" x14ac:dyDescent="0.25">
      <c r="A615" s="98">
        <f t="shared" si="9"/>
        <v>62792</v>
      </c>
      <c r="B615" s="102">
        <v>0</v>
      </c>
      <c r="C615" s="102">
        <f>+IF($A615&gt;=INDEX(asset_level_drivers!$A$7:$M$7,1,MATCH("Yes",asset_level_drivers!$A$5:$M$5,0)),SUMIFS(asset_level_drivers!$B$12:$XFD$12,asset_level_drivers!$B$4:$XFD$4,"Yes")/12,0)</f>
        <v>512.5</v>
      </c>
    </row>
    <row r="616" spans="1:3" x14ac:dyDescent="0.25">
      <c r="A616" s="106">
        <f t="shared" si="9"/>
        <v>62823</v>
      </c>
      <c r="B616" s="94">
        <v>0</v>
      </c>
      <c r="C616" s="94">
        <f>+IF($A616&gt;=INDEX(asset_level_drivers!$A$7:$M$7,1,MATCH("Yes",asset_level_drivers!$A$5:$M$5,0)),SUMIFS(asset_level_drivers!$B$12:$XFD$12,asset_level_drivers!$B$4:$XFD$4,"Yes")/12,0)</f>
        <v>512.5</v>
      </c>
    </row>
    <row r="617" spans="1:3" x14ac:dyDescent="0.25">
      <c r="A617" s="98">
        <f t="shared" si="9"/>
        <v>62854</v>
      </c>
      <c r="B617" s="102">
        <v>0</v>
      </c>
      <c r="C617" s="102">
        <f>+IF($A617&gt;=INDEX(asset_level_drivers!$A$7:$M$7,1,MATCH("Yes",asset_level_drivers!$A$5:$M$5,0)),SUMIFS(asset_level_drivers!$B$12:$XFD$12,asset_level_drivers!$B$4:$XFD$4,"Yes")/12,0)</f>
        <v>512.5</v>
      </c>
    </row>
    <row r="618" spans="1:3" x14ac:dyDescent="0.25">
      <c r="A618" s="106">
        <f t="shared" si="9"/>
        <v>62883</v>
      </c>
      <c r="B618" s="94">
        <v>0</v>
      </c>
      <c r="C618" s="94">
        <f>+IF($A618&gt;=INDEX(asset_level_drivers!$A$7:$M$7,1,MATCH("Yes",asset_level_drivers!$A$5:$M$5,0)),SUMIFS(asset_level_drivers!$B$12:$XFD$12,asset_level_drivers!$B$4:$XFD$4,"Yes")/12,0)</f>
        <v>512.5</v>
      </c>
    </row>
    <row r="619" spans="1:3" x14ac:dyDescent="0.25">
      <c r="A619" s="98">
        <f t="shared" si="9"/>
        <v>62914</v>
      </c>
      <c r="B619" s="102">
        <v>0</v>
      </c>
      <c r="C619" s="102">
        <f>+IF($A619&gt;=INDEX(asset_level_drivers!$A$7:$M$7,1,MATCH("Yes",asset_level_drivers!$A$5:$M$5,0)),SUMIFS(asset_level_drivers!$B$12:$XFD$12,asset_level_drivers!$B$4:$XFD$4,"Yes")/12,0)</f>
        <v>512.5</v>
      </c>
    </row>
    <row r="620" spans="1:3" x14ac:dyDescent="0.25">
      <c r="A620" s="106">
        <f t="shared" si="9"/>
        <v>62944</v>
      </c>
      <c r="B620" s="94">
        <v>0</v>
      </c>
      <c r="C620" s="94">
        <f>+IF($A620&gt;=INDEX(asset_level_drivers!$A$7:$M$7,1,MATCH("Yes",asset_level_drivers!$A$5:$M$5,0)),SUMIFS(asset_level_drivers!$B$12:$XFD$12,asset_level_drivers!$B$4:$XFD$4,"Yes")/12,0)</f>
        <v>512.5</v>
      </c>
    </row>
    <row r="621" spans="1:3" x14ac:dyDescent="0.25">
      <c r="A621" s="98">
        <f t="shared" si="9"/>
        <v>62975</v>
      </c>
      <c r="B621" s="102">
        <v>0</v>
      </c>
      <c r="C621" s="102">
        <f>+IF($A621&gt;=INDEX(asset_level_drivers!$A$7:$M$7,1,MATCH("Yes",asset_level_drivers!$A$5:$M$5,0)),SUMIFS(asset_level_drivers!$B$12:$XFD$12,asset_level_drivers!$B$4:$XFD$4,"Yes")/12,0)</f>
        <v>512.5</v>
      </c>
    </row>
    <row r="622" spans="1:3" x14ac:dyDescent="0.25">
      <c r="A622" s="106">
        <f t="shared" si="9"/>
        <v>63005</v>
      </c>
      <c r="B622" s="94">
        <v>0</v>
      </c>
      <c r="C622" s="94">
        <f>+IF($A622&gt;=INDEX(asset_level_drivers!$A$7:$M$7,1,MATCH("Yes",asset_level_drivers!$A$5:$M$5,0)),SUMIFS(asset_level_drivers!$B$12:$XFD$12,asset_level_drivers!$B$4:$XFD$4,"Yes")/12,0)</f>
        <v>512.5</v>
      </c>
    </row>
    <row r="623" spans="1:3" x14ac:dyDescent="0.25">
      <c r="A623" s="98">
        <f t="shared" si="9"/>
        <v>63036</v>
      </c>
      <c r="B623" s="102">
        <v>0</v>
      </c>
      <c r="C623" s="102">
        <f>+IF($A623&gt;=INDEX(asset_level_drivers!$A$7:$M$7,1,MATCH("Yes",asset_level_drivers!$A$5:$M$5,0)),SUMIFS(asset_level_drivers!$B$12:$XFD$12,asset_level_drivers!$B$4:$XFD$4,"Yes")/12,0)</f>
        <v>512.5</v>
      </c>
    </row>
    <row r="624" spans="1:3" x14ac:dyDescent="0.25">
      <c r="A624" s="106">
        <f t="shared" si="9"/>
        <v>63067</v>
      </c>
      <c r="B624" s="94">
        <v>0</v>
      </c>
      <c r="C624" s="94">
        <f>+IF($A624&gt;=INDEX(asset_level_drivers!$A$7:$M$7,1,MATCH("Yes",asset_level_drivers!$A$5:$M$5,0)),SUMIFS(asset_level_drivers!$B$12:$XFD$12,asset_level_drivers!$B$4:$XFD$4,"Yes")/12,0)</f>
        <v>512.5</v>
      </c>
    </row>
    <row r="625" spans="1:3" x14ac:dyDescent="0.25">
      <c r="A625" s="98">
        <f t="shared" si="9"/>
        <v>63097</v>
      </c>
      <c r="B625" s="102">
        <v>0</v>
      </c>
      <c r="C625" s="102">
        <f>+IF($A625&gt;=INDEX(asset_level_drivers!$A$7:$M$7,1,MATCH("Yes",asset_level_drivers!$A$5:$M$5,0)),SUMIFS(asset_level_drivers!$B$12:$XFD$12,asset_level_drivers!$B$4:$XFD$4,"Yes")/12,0)</f>
        <v>512.5</v>
      </c>
    </row>
    <row r="626" spans="1:3" x14ac:dyDescent="0.25">
      <c r="A626" s="106">
        <f t="shared" si="9"/>
        <v>63128</v>
      </c>
      <c r="B626" s="94">
        <v>0</v>
      </c>
      <c r="C626" s="94">
        <f>+IF($A626&gt;=INDEX(asset_level_drivers!$A$7:$M$7,1,MATCH("Yes",asset_level_drivers!$A$5:$M$5,0)),SUMIFS(asset_level_drivers!$B$12:$XFD$12,asset_level_drivers!$B$4:$XFD$4,"Yes")/12,0)</f>
        <v>512.5</v>
      </c>
    </row>
    <row r="627" spans="1:3" x14ac:dyDescent="0.25">
      <c r="A627" s="98">
        <f t="shared" si="9"/>
        <v>63158</v>
      </c>
      <c r="B627" s="102">
        <v>0</v>
      </c>
      <c r="C627" s="102">
        <f>+IF($A627&gt;=INDEX(asset_level_drivers!$A$7:$M$7,1,MATCH("Yes",asset_level_drivers!$A$5:$M$5,0)),SUMIFS(asset_level_drivers!$B$12:$XFD$12,asset_level_drivers!$B$4:$XFD$4,"Yes")/12,0)</f>
        <v>512.5</v>
      </c>
    </row>
    <row r="628" spans="1:3" x14ac:dyDescent="0.25">
      <c r="A628" s="106">
        <f t="shared" si="9"/>
        <v>63189</v>
      </c>
      <c r="B628" s="94">
        <v>0</v>
      </c>
      <c r="C628" s="94">
        <f>+IF($A628&gt;=INDEX(asset_level_drivers!$A$7:$M$7,1,MATCH("Yes",asset_level_drivers!$A$5:$M$5,0)),SUMIFS(asset_level_drivers!$B$12:$XFD$12,asset_level_drivers!$B$4:$XFD$4,"Yes")/12,0)</f>
        <v>512.5</v>
      </c>
    </row>
    <row r="629" spans="1:3" x14ac:dyDescent="0.25">
      <c r="A629" s="98">
        <f t="shared" si="9"/>
        <v>63220</v>
      </c>
      <c r="B629" s="102">
        <v>0</v>
      </c>
      <c r="C629" s="102">
        <f>+IF($A629&gt;=INDEX(asset_level_drivers!$A$7:$M$7,1,MATCH("Yes",asset_level_drivers!$A$5:$M$5,0)),SUMIFS(asset_level_drivers!$B$12:$XFD$12,asset_level_drivers!$B$4:$XFD$4,"Yes")/12,0)</f>
        <v>512.5</v>
      </c>
    </row>
    <row r="630" spans="1:3" x14ac:dyDescent="0.25">
      <c r="A630" s="106">
        <f t="shared" si="9"/>
        <v>63248</v>
      </c>
      <c r="B630" s="94">
        <v>0</v>
      </c>
      <c r="C630" s="94">
        <f>+IF($A630&gt;=INDEX(asset_level_drivers!$A$7:$M$7,1,MATCH("Yes",asset_level_drivers!$A$5:$M$5,0)),SUMIFS(asset_level_drivers!$B$12:$XFD$12,asset_level_drivers!$B$4:$XFD$4,"Yes")/12,0)</f>
        <v>512.5</v>
      </c>
    </row>
    <row r="631" spans="1:3" x14ac:dyDescent="0.25">
      <c r="A631" s="98">
        <f t="shared" si="9"/>
        <v>63279</v>
      </c>
      <c r="B631" s="102">
        <v>0</v>
      </c>
      <c r="C631" s="102">
        <f>+IF($A631&gt;=INDEX(asset_level_drivers!$A$7:$M$7,1,MATCH("Yes",asset_level_drivers!$A$5:$M$5,0)),SUMIFS(asset_level_drivers!$B$12:$XFD$12,asset_level_drivers!$B$4:$XFD$4,"Yes")/12,0)</f>
        <v>512.5</v>
      </c>
    </row>
    <row r="632" spans="1:3" x14ac:dyDescent="0.25">
      <c r="A632" s="106">
        <f t="shared" si="9"/>
        <v>63309</v>
      </c>
      <c r="B632" s="94">
        <v>0</v>
      </c>
      <c r="C632" s="94">
        <f>+IF($A632&gt;=INDEX(asset_level_drivers!$A$7:$M$7,1,MATCH("Yes",asset_level_drivers!$A$5:$M$5,0)),SUMIFS(asset_level_drivers!$B$12:$XFD$12,asset_level_drivers!$B$4:$XFD$4,"Yes")/12,0)</f>
        <v>512.5</v>
      </c>
    </row>
    <row r="633" spans="1:3" x14ac:dyDescent="0.25">
      <c r="A633" s="98">
        <f t="shared" si="9"/>
        <v>63340</v>
      </c>
      <c r="B633" s="102">
        <v>0</v>
      </c>
      <c r="C633" s="102">
        <f>+IF($A633&gt;=INDEX(asset_level_drivers!$A$7:$M$7,1,MATCH("Yes",asset_level_drivers!$A$5:$M$5,0)),SUMIFS(asset_level_drivers!$B$12:$XFD$12,asset_level_drivers!$B$4:$XFD$4,"Yes")/12,0)</f>
        <v>512.5</v>
      </c>
    </row>
    <row r="634" spans="1:3" x14ac:dyDescent="0.25">
      <c r="A634" s="106">
        <f t="shared" si="9"/>
        <v>63370</v>
      </c>
      <c r="B634" s="94">
        <v>0</v>
      </c>
      <c r="C634" s="94">
        <f>+IF($A634&gt;=INDEX(asset_level_drivers!$A$7:$M$7,1,MATCH("Yes",asset_level_drivers!$A$5:$M$5,0)),SUMIFS(asset_level_drivers!$B$12:$XFD$12,asset_level_drivers!$B$4:$XFD$4,"Yes")/12,0)</f>
        <v>512.5</v>
      </c>
    </row>
    <row r="635" spans="1:3" x14ac:dyDescent="0.25">
      <c r="A635" s="98">
        <f t="shared" si="9"/>
        <v>63401</v>
      </c>
      <c r="B635" s="102">
        <v>0</v>
      </c>
      <c r="C635" s="102">
        <f>+IF($A635&gt;=INDEX(asset_level_drivers!$A$7:$M$7,1,MATCH("Yes",asset_level_drivers!$A$5:$M$5,0)),SUMIFS(asset_level_drivers!$B$12:$XFD$12,asset_level_drivers!$B$4:$XFD$4,"Yes")/12,0)</f>
        <v>512.5</v>
      </c>
    </row>
    <row r="636" spans="1:3" x14ac:dyDescent="0.25">
      <c r="A636" s="106">
        <f t="shared" si="9"/>
        <v>63432</v>
      </c>
      <c r="B636" s="94">
        <v>0</v>
      </c>
      <c r="C636" s="94">
        <f>+IF($A636&gt;=INDEX(asset_level_drivers!$A$7:$M$7,1,MATCH("Yes",asset_level_drivers!$A$5:$M$5,0)),SUMIFS(asset_level_drivers!$B$12:$XFD$12,asset_level_drivers!$B$4:$XFD$4,"Yes")/12,0)</f>
        <v>512.5</v>
      </c>
    </row>
    <row r="637" spans="1:3" x14ac:dyDescent="0.25">
      <c r="A637" s="98">
        <f t="shared" si="9"/>
        <v>63462</v>
      </c>
      <c r="B637" s="102">
        <v>0</v>
      </c>
      <c r="C637" s="102">
        <f>+IF($A637&gt;=INDEX(asset_level_drivers!$A$7:$M$7,1,MATCH("Yes",asset_level_drivers!$A$5:$M$5,0)),SUMIFS(asset_level_drivers!$B$12:$XFD$12,asset_level_drivers!$B$4:$XFD$4,"Yes")/12,0)</f>
        <v>512.5</v>
      </c>
    </row>
    <row r="638" spans="1:3" x14ac:dyDescent="0.25">
      <c r="A638" s="106">
        <f t="shared" si="9"/>
        <v>63493</v>
      </c>
      <c r="B638" s="94">
        <v>0</v>
      </c>
      <c r="C638" s="94">
        <f>+IF($A638&gt;=INDEX(asset_level_drivers!$A$7:$M$7,1,MATCH("Yes",asset_level_drivers!$A$5:$M$5,0)),SUMIFS(asset_level_drivers!$B$12:$XFD$12,asset_level_drivers!$B$4:$XFD$4,"Yes")/12,0)</f>
        <v>512.5</v>
      </c>
    </row>
    <row r="639" spans="1:3" x14ac:dyDescent="0.25">
      <c r="A639" s="98">
        <f t="shared" si="9"/>
        <v>63523</v>
      </c>
      <c r="B639" s="102">
        <v>0</v>
      </c>
      <c r="C639" s="102">
        <f>+IF($A639&gt;=INDEX(asset_level_drivers!$A$7:$M$7,1,MATCH("Yes",asset_level_drivers!$A$5:$M$5,0)),SUMIFS(asset_level_drivers!$B$12:$XFD$12,asset_level_drivers!$B$4:$XFD$4,"Yes")/12,0)</f>
        <v>512.5</v>
      </c>
    </row>
    <row r="640" spans="1:3" x14ac:dyDescent="0.25">
      <c r="A640" s="106">
        <f t="shared" si="9"/>
        <v>63554</v>
      </c>
      <c r="B640" s="94">
        <v>0</v>
      </c>
      <c r="C640" s="94">
        <f>+IF($A640&gt;=INDEX(asset_level_drivers!$A$7:$M$7,1,MATCH("Yes",asset_level_drivers!$A$5:$M$5,0)),SUMIFS(asset_level_drivers!$B$12:$XFD$12,asset_level_drivers!$B$4:$XFD$4,"Yes")/12,0)</f>
        <v>512.5</v>
      </c>
    </row>
    <row r="641" spans="1:3" x14ac:dyDescent="0.25">
      <c r="A641" s="98">
        <f t="shared" si="9"/>
        <v>63585</v>
      </c>
      <c r="B641" s="102">
        <v>0</v>
      </c>
      <c r="C641" s="102">
        <f>+IF($A641&gt;=INDEX(asset_level_drivers!$A$7:$M$7,1,MATCH("Yes",asset_level_drivers!$A$5:$M$5,0)),SUMIFS(asset_level_drivers!$B$12:$XFD$12,asset_level_drivers!$B$4:$XFD$4,"Yes")/12,0)</f>
        <v>512.5</v>
      </c>
    </row>
    <row r="642" spans="1:3" x14ac:dyDescent="0.25">
      <c r="A642" s="106">
        <f t="shared" si="9"/>
        <v>63613</v>
      </c>
      <c r="B642" s="94">
        <v>0</v>
      </c>
      <c r="C642" s="94">
        <f>+IF($A642&gt;=INDEX(asset_level_drivers!$A$7:$M$7,1,MATCH("Yes",asset_level_drivers!$A$5:$M$5,0)),SUMIFS(asset_level_drivers!$B$12:$XFD$12,asset_level_drivers!$B$4:$XFD$4,"Yes")/12,0)</f>
        <v>512.5</v>
      </c>
    </row>
    <row r="643" spans="1:3" x14ac:dyDescent="0.25">
      <c r="A643" s="98">
        <f t="shared" ref="A643:A706" si="10">+EOMONTH(A642,1)</f>
        <v>63644</v>
      </c>
      <c r="B643" s="102">
        <v>0</v>
      </c>
      <c r="C643" s="102">
        <f>+IF($A643&gt;=INDEX(asset_level_drivers!$A$7:$M$7,1,MATCH("Yes",asset_level_drivers!$A$5:$M$5,0)),SUMIFS(asset_level_drivers!$B$12:$XFD$12,asset_level_drivers!$B$4:$XFD$4,"Yes")/12,0)</f>
        <v>512.5</v>
      </c>
    </row>
    <row r="644" spans="1:3" x14ac:dyDescent="0.25">
      <c r="A644" s="106">
        <f t="shared" si="10"/>
        <v>63674</v>
      </c>
      <c r="B644" s="94">
        <v>0</v>
      </c>
      <c r="C644" s="94">
        <f>+IF($A644&gt;=INDEX(asset_level_drivers!$A$7:$M$7,1,MATCH("Yes",asset_level_drivers!$A$5:$M$5,0)),SUMIFS(asset_level_drivers!$B$12:$XFD$12,asset_level_drivers!$B$4:$XFD$4,"Yes")/12,0)</f>
        <v>512.5</v>
      </c>
    </row>
    <row r="645" spans="1:3" x14ac:dyDescent="0.25">
      <c r="A645" s="98">
        <f t="shared" si="10"/>
        <v>63705</v>
      </c>
      <c r="B645" s="102">
        <v>0</v>
      </c>
      <c r="C645" s="102">
        <f>+IF($A645&gt;=INDEX(asset_level_drivers!$A$7:$M$7,1,MATCH("Yes",asset_level_drivers!$A$5:$M$5,0)),SUMIFS(asset_level_drivers!$B$12:$XFD$12,asset_level_drivers!$B$4:$XFD$4,"Yes")/12,0)</f>
        <v>512.5</v>
      </c>
    </row>
    <row r="646" spans="1:3" x14ac:dyDescent="0.25">
      <c r="A646" s="106">
        <f t="shared" si="10"/>
        <v>63735</v>
      </c>
      <c r="B646" s="94">
        <v>0</v>
      </c>
      <c r="C646" s="94">
        <f>+IF($A646&gt;=INDEX(asset_level_drivers!$A$7:$M$7,1,MATCH("Yes",asset_level_drivers!$A$5:$M$5,0)),SUMIFS(asset_level_drivers!$B$12:$XFD$12,asset_level_drivers!$B$4:$XFD$4,"Yes")/12,0)</f>
        <v>512.5</v>
      </c>
    </row>
    <row r="647" spans="1:3" x14ac:dyDescent="0.25">
      <c r="A647" s="98">
        <f t="shared" si="10"/>
        <v>63766</v>
      </c>
      <c r="B647" s="102">
        <v>0</v>
      </c>
      <c r="C647" s="102">
        <f>+IF($A647&gt;=INDEX(asset_level_drivers!$A$7:$M$7,1,MATCH("Yes",asset_level_drivers!$A$5:$M$5,0)),SUMIFS(asset_level_drivers!$B$12:$XFD$12,asset_level_drivers!$B$4:$XFD$4,"Yes")/12,0)</f>
        <v>512.5</v>
      </c>
    </row>
    <row r="648" spans="1:3" x14ac:dyDescent="0.25">
      <c r="A648" s="106">
        <f t="shared" si="10"/>
        <v>63797</v>
      </c>
      <c r="B648" s="94">
        <v>0</v>
      </c>
      <c r="C648" s="94">
        <f>+IF($A648&gt;=INDEX(asset_level_drivers!$A$7:$M$7,1,MATCH("Yes",asset_level_drivers!$A$5:$M$5,0)),SUMIFS(asset_level_drivers!$B$12:$XFD$12,asset_level_drivers!$B$4:$XFD$4,"Yes")/12,0)</f>
        <v>512.5</v>
      </c>
    </row>
    <row r="649" spans="1:3" x14ac:dyDescent="0.25">
      <c r="A649" s="98">
        <f t="shared" si="10"/>
        <v>63827</v>
      </c>
      <c r="B649" s="102">
        <v>0</v>
      </c>
      <c r="C649" s="102">
        <f>+IF($A649&gt;=INDEX(asset_level_drivers!$A$7:$M$7,1,MATCH("Yes",asset_level_drivers!$A$5:$M$5,0)),SUMIFS(asset_level_drivers!$B$12:$XFD$12,asset_level_drivers!$B$4:$XFD$4,"Yes")/12,0)</f>
        <v>512.5</v>
      </c>
    </row>
    <row r="650" spans="1:3" x14ac:dyDescent="0.25">
      <c r="A650" s="106">
        <f t="shared" si="10"/>
        <v>63858</v>
      </c>
      <c r="B650" s="94">
        <v>0</v>
      </c>
      <c r="C650" s="94">
        <f>+IF($A650&gt;=INDEX(asset_level_drivers!$A$7:$M$7,1,MATCH("Yes",asset_level_drivers!$A$5:$M$5,0)),SUMIFS(asset_level_drivers!$B$12:$XFD$12,asset_level_drivers!$B$4:$XFD$4,"Yes")/12,0)</f>
        <v>512.5</v>
      </c>
    </row>
    <row r="651" spans="1:3" x14ac:dyDescent="0.25">
      <c r="A651" s="98">
        <f t="shared" si="10"/>
        <v>63888</v>
      </c>
      <c r="B651" s="102">
        <v>0</v>
      </c>
      <c r="C651" s="102">
        <f>+IF($A651&gt;=INDEX(asset_level_drivers!$A$7:$M$7,1,MATCH("Yes",asset_level_drivers!$A$5:$M$5,0)),SUMIFS(asset_level_drivers!$B$12:$XFD$12,asset_level_drivers!$B$4:$XFD$4,"Yes")/12,0)</f>
        <v>512.5</v>
      </c>
    </row>
    <row r="652" spans="1:3" x14ac:dyDescent="0.25">
      <c r="A652" s="106">
        <f t="shared" si="10"/>
        <v>63919</v>
      </c>
      <c r="B652" s="94">
        <v>0</v>
      </c>
      <c r="C652" s="94">
        <f>+IF($A652&gt;=INDEX(asset_level_drivers!$A$7:$M$7,1,MATCH("Yes",asset_level_drivers!$A$5:$M$5,0)),SUMIFS(asset_level_drivers!$B$12:$XFD$12,asset_level_drivers!$B$4:$XFD$4,"Yes")/12,0)</f>
        <v>512.5</v>
      </c>
    </row>
    <row r="653" spans="1:3" x14ac:dyDescent="0.25">
      <c r="A653" s="98">
        <f t="shared" si="10"/>
        <v>63950</v>
      </c>
      <c r="B653" s="102">
        <v>0</v>
      </c>
      <c r="C653" s="102">
        <f>+IF($A653&gt;=INDEX(asset_level_drivers!$A$7:$M$7,1,MATCH("Yes",asset_level_drivers!$A$5:$M$5,0)),SUMIFS(asset_level_drivers!$B$12:$XFD$12,asset_level_drivers!$B$4:$XFD$4,"Yes")/12,0)</f>
        <v>512.5</v>
      </c>
    </row>
    <row r="654" spans="1:3" x14ac:dyDescent="0.25">
      <c r="A654" s="106">
        <f t="shared" si="10"/>
        <v>63978</v>
      </c>
      <c r="B654" s="94">
        <v>0</v>
      </c>
      <c r="C654" s="94">
        <f>+IF($A654&gt;=INDEX(asset_level_drivers!$A$7:$M$7,1,MATCH("Yes",asset_level_drivers!$A$5:$M$5,0)),SUMIFS(asset_level_drivers!$B$12:$XFD$12,asset_level_drivers!$B$4:$XFD$4,"Yes")/12,0)</f>
        <v>512.5</v>
      </c>
    </row>
    <row r="655" spans="1:3" x14ac:dyDescent="0.25">
      <c r="A655" s="98">
        <f t="shared" si="10"/>
        <v>64009</v>
      </c>
      <c r="B655" s="102">
        <v>0</v>
      </c>
      <c r="C655" s="102">
        <f>+IF($A655&gt;=INDEX(asset_level_drivers!$A$7:$M$7,1,MATCH("Yes",asset_level_drivers!$A$5:$M$5,0)),SUMIFS(asset_level_drivers!$B$12:$XFD$12,asset_level_drivers!$B$4:$XFD$4,"Yes")/12,0)</f>
        <v>512.5</v>
      </c>
    </row>
    <row r="656" spans="1:3" x14ac:dyDescent="0.25">
      <c r="A656" s="106">
        <f t="shared" si="10"/>
        <v>64039</v>
      </c>
      <c r="B656" s="94">
        <v>0</v>
      </c>
      <c r="C656" s="94">
        <f>+IF($A656&gt;=INDEX(asset_level_drivers!$A$7:$M$7,1,MATCH("Yes",asset_level_drivers!$A$5:$M$5,0)),SUMIFS(asset_level_drivers!$B$12:$XFD$12,asset_level_drivers!$B$4:$XFD$4,"Yes")/12,0)</f>
        <v>512.5</v>
      </c>
    </row>
    <row r="657" spans="1:3" x14ac:dyDescent="0.25">
      <c r="A657" s="98">
        <f t="shared" si="10"/>
        <v>64070</v>
      </c>
      <c r="B657" s="102">
        <v>0</v>
      </c>
      <c r="C657" s="102">
        <f>+IF($A657&gt;=INDEX(asset_level_drivers!$A$7:$M$7,1,MATCH("Yes",asset_level_drivers!$A$5:$M$5,0)),SUMIFS(asset_level_drivers!$B$12:$XFD$12,asset_level_drivers!$B$4:$XFD$4,"Yes")/12,0)</f>
        <v>512.5</v>
      </c>
    </row>
    <row r="658" spans="1:3" x14ac:dyDescent="0.25">
      <c r="A658" s="106">
        <f t="shared" si="10"/>
        <v>64100</v>
      </c>
      <c r="B658" s="94">
        <v>0</v>
      </c>
      <c r="C658" s="94">
        <f>+IF($A658&gt;=INDEX(asset_level_drivers!$A$7:$M$7,1,MATCH("Yes",asset_level_drivers!$A$5:$M$5,0)),SUMIFS(asset_level_drivers!$B$12:$XFD$12,asset_level_drivers!$B$4:$XFD$4,"Yes")/12,0)</f>
        <v>512.5</v>
      </c>
    </row>
    <row r="659" spans="1:3" x14ac:dyDescent="0.25">
      <c r="A659" s="98">
        <f t="shared" si="10"/>
        <v>64131</v>
      </c>
      <c r="B659" s="102">
        <v>0</v>
      </c>
      <c r="C659" s="102">
        <f>+IF($A659&gt;=INDEX(asset_level_drivers!$A$7:$M$7,1,MATCH("Yes",asset_level_drivers!$A$5:$M$5,0)),SUMIFS(asset_level_drivers!$B$12:$XFD$12,asset_level_drivers!$B$4:$XFD$4,"Yes")/12,0)</f>
        <v>512.5</v>
      </c>
    </row>
    <row r="660" spans="1:3" x14ac:dyDescent="0.25">
      <c r="A660" s="106">
        <f t="shared" si="10"/>
        <v>64162</v>
      </c>
      <c r="B660" s="94">
        <v>0</v>
      </c>
      <c r="C660" s="94">
        <f>+IF($A660&gt;=INDEX(asset_level_drivers!$A$7:$M$7,1,MATCH("Yes",asset_level_drivers!$A$5:$M$5,0)),SUMIFS(asset_level_drivers!$B$12:$XFD$12,asset_level_drivers!$B$4:$XFD$4,"Yes")/12,0)</f>
        <v>512.5</v>
      </c>
    </row>
    <row r="661" spans="1:3" x14ac:dyDescent="0.25">
      <c r="A661" s="98">
        <f t="shared" si="10"/>
        <v>64192</v>
      </c>
      <c r="B661" s="102">
        <v>0</v>
      </c>
      <c r="C661" s="102">
        <f>+IF($A661&gt;=INDEX(asset_level_drivers!$A$7:$M$7,1,MATCH("Yes",asset_level_drivers!$A$5:$M$5,0)),SUMIFS(asset_level_drivers!$B$12:$XFD$12,asset_level_drivers!$B$4:$XFD$4,"Yes")/12,0)</f>
        <v>512.5</v>
      </c>
    </row>
    <row r="662" spans="1:3" x14ac:dyDescent="0.25">
      <c r="A662" s="106">
        <f t="shared" si="10"/>
        <v>64223</v>
      </c>
      <c r="B662" s="94">
        <v>0</v>
      </c>
      <c r="C662" s="94">
        <f>+IF($A662&gt;=INDEX(asset_level_drivers!$A$7:$M$7,1,MATCH("Yes",asset_level_drivers!$A$5:$M$5,0)),SUMIFS(asset_level_drivers!$B$12:$XFD$12,asset_level_drivers!$B$4:$XFD$4,"Yes")/12,0)</f>
        <v>512.5</v>
      </c>
    </row>
    <row r="663" spans="1:3" x14ac:dyDescent="0.25">
      <c r="A663" s="98">
        <f t="shared" si="10"/>
        <v>64253</v>
      </c>
      <c r="B663" s="102">
        <v>0</v>
      </c>
      <c r="C663" s="102">
        <f>+IF($A663&gt;=INDEX(asset_level_drivers!$A$7:$M$7,1,MATCH("Yes",asset_level_drivers!$A$5:$M$5,0)),SUMIFS(asset_level_drivers!$B$12:$XFD$12,asset_level_drivers!$B$4:$XFD$4,"Yes")/12,0)</f>
        <v>512.5</v>
      </c>
    </row>
    <row r="664" spans="1:3" x14ac:dyDescent="0.25">
      <c r="A664" s="106">
        <f t="shared" si="10"/>
        <v>64284</v>
      </c>
      <c r="B664" s="94">
        <v>0</v>
      </c>
      <c r="C664" s="94">
        <f>+IF($A664&gt;=INDEX(asset_level_drivers!$A$7:$M$7,1,MATCH("Yes",asset_level_drivers!$A$5:$M$5,0)),SUMIFS(asset_level_drivers!$B$12:$XFD$12,asset_level_drivers!$B$4:$XFD$4,"Yes")/12,0)</f>
        <v>512.5</v>
      </c>
    </row>
    <row r="665" spans="1:3" x14ac:dyDescent="0.25">
      <c r="A665" s="98">
        <f t="shared" si="10"/>
        <v>64315</v>
      </c>
      <c r="B665" s="102">
        <v>0</v>
      </c>
      <c r="C665" s="102">
        <f>+IF($A665&gt;=INDEX(asset_level_drivers!$A$7:$M$7,1,MATCH("Yes",asset_level_drivers!$A$5:$M$5,0)),SUMIFS(asset_level_drivers!$B$12:$XFD$12,asset_level_drivers!$B$4:$XFD$4,"Yes")/12,0)</f>
        <v>512.5</v>
      </c>
    </row>
    <row r="666" spans="1:3" x14ac:dyDescent="0.25">
      <c r="A666" s="106">
        <f t="shared" si="10"/>
        <v>64344</v>
      </c>
      <c r="B666" s="94">
        <v>0</v>
      </c>
      <c r="C666" s="94">
        <f>+IF($A666&gt;=INDEX(asset_level_drivers!$A$7:$M$7,1,MATCH("Yes",asset_level_drivers!$A$5:$M$5,0)),SUMIFS(asset_level_drivers!$B$12:$XFD$12,asset_level_drivers!$B$4:$XFD$4,"Yes")/12,0)</f>
        <v>512.5</v>
      </c>
    </row>
    <row r="667" spans="1:3" x14ac:dyDescent="0.25">
      <c r="A667" s="98">
        <f t="shared" si="10"/>
        <v>64375</v>
      </c>
      <c r="B667" s="102">
        <v>0</v>
      </c>
      <c r="C667" s="102">
        <f>+IF($A667&gt;=INDEX(asset_level_drivers!$A$7:$M$7,1,MATCH("Yes",asset_level_drivers!$A$5:$M$5,0)),SUMIFS(asset_level_drivers!$B$12:$XFD$12,asset_level_drivers!$B$4:$XFD$4,"Yes")/12,0)</f>
        <v>512.5</v>
      </c>
    </row>
    <row r="668" spans="1:3" x14ac:dyDescent="0.25">
      <c r="A668" s="106">
        <f t="shared" si="10"/>
        <v>64405</v>
      </c>
      <c r="B668" s="94">
        <v>0</v>
      </c>
      <c r="C668" s="94">
        <f>+IF($A668&gt;=INDEX(asset_level_drivers!$A$7:$M$7,1,MATCH("Yes",asset_level_drivers!$A$5:$M$5,0)),SUMIFS(asset_level_drivers!$B$12:$XFD$12,asset_level_drivers!$B$4:$XFD$4,"Yes")/12,0)</f>
        <v>512.5</v>
      </c>
    </row>
    <row r="669" spans="1:3" x14ac:dyDescent="0.25">
      <c r="A669" s="98">
        <f t="shared" si="10"/>
        <v>64436</v>
      </c>
      <c r="B669" s="102">
        <v>0</v>
      </c>
      <c r="C669" s="102">
        <f>+IF($A669&gt;=INDEX(asset_level_drivers!$A$7:$M$7,1,MATCH("Yes",asset_level_drivers!$A$5:$M$5,0)),SUMIFS(asset_level_drivers!$B$12:$XFD$12,asset_level_drivers!$B$4:$XFD$4,"Yes")/12,0)</f>
        <v>512.5</v>
      </c>
    </row>
    <row r="670" spans="1:3" x14ac:dyDescent="0.25">
      <c r="A670" s="106">
        <f t="shared" si="10"/>
        <v>64466</v>
      </c>
      <c r="B670" s="94">
        <v>0</v>
      </c>
      <c r="C670" s="94">
        <f>+IF($A670&gt;=INDEX(asset_level_drivers!$A$7:$M$7,1,MATCH("Yes",asset_level_drivers!$A$5:$M$5,0)),SUMIFS(asset_level_drivers!$B$12:$XFD$12,asset_level_drivers!$B$4:$XFD$4,"Yes")/12,0)</f>
        <v>512.5</v>
      </c>
    </row>
    <row r="671" spans="1:3" x14ac:dyDescent="0.25">
      <c r="A671" s="98">
        <f t="shared" si="10"/>
        <v>64497</v>
      </c>
      <c r="B671" s="102">
        <v>0</v>
      </c>
      <c r="C671" s="102">
        <f>+IF($A671&gt;=INDEX(asset_level_drivers!$A$7:$M$7,1,MATCH("Yes",asset_level_drivers!$A$5:$M$5,0)),SUMIFS(asset_level_drivers!$B$12:$XFD$12,asset_level_drivers!$B$4:$XFD$4,"Yes")/12,0)</f>
        <v>512.5</v>
      </c>
    </row>
    <row r="672" spans="1:3" x14ac:dyDescent="0.25">
      <c r="A672" s="106">
        <f t="shared" si="10"/>
        <v>64528</v>
      </c>
      <c r="B672" s="94">
        <v>0</v>
      </c>
      <c r="C672" s="94">
        <f>+IF($A672&gt;=INDEX(asset_level_drivers!$A$7:$M$7,1,MATCH("Yes",asset_level_drivers!$A$5:$M$5,0)),SUMIFS(asset_level_drivers!$B$12:$XFD$12,asset_level_drivers!$B$4:$XFD$4,"Yes")/12,0)</f>
        <v>512.5</v>
      </c>
    </row>
    <row r="673" spans="1:3" x14ac:dyDescent="0.25">
      <c r="A673" s="98">
        <f t="shared" si="10"/>
        <v>64558</v>
      </c>
      <c r="B673" s="102">
        <v>0</v>
      </c>
      <c r="C673" s="102">
        <f>+IF($A673&gt;=INDEX(asset_level_drivers!$A$7:$M$7,1,MATCH("Yes",asset_level_drivers!$A$5:$M$5,0)),SUMIFS(asset_level_drivers!$B$12:$XFD$12,asset_level_drivers!$B$4:$XFD$4,"Yes")/12,0)</f>
        <v>512.5</v>
      </c>
    </row>
    <row r="674" spans="1:3" x14ac:dyDescent="0.25">
      <c r="A674" s="106">
        <f t="shared" si="10"/>
        <v>64589</v>
      </c>
      <c r="B674" s="94">
        <v>0</v>
      </c>
      <c r="C674" s="94">
        <f>+IF($A674&gt;=INDEX(asset_level_drivers!$A$7:$M$7,1,MATCH("Yes",asset_level_drivers!$A$5:$M$5,0)),SUMIFS(asset_level_drivers!$B$12:$XFD$12,asset_level_drivers!$B$4:$XFD$4,"Yes")/12,0)</f>
        <v>512.5</v>
      </c>
    </row>
    <row r="675" spans="1:3" x14ac:dyDescent="0.25">
      <c r="A675" s="98">
        <f t="shared" si="10"/>
        <v>64619</v>
      </c>
      <c r="B675" s="102">
        <v>0</v>
      </c>
      <c r="C675" s="102">
        <f>+IF($A675&gt;=INDEX(asset_level_drivers!$A$7:$M$7,1,MATCH("Yes",asset_level_drivers!$A$5:$M$5,0)),SUMIFS(asset_level_drivers!$B$12:$XFD$12,asset_level_drivers!$B$4:$XFD$4,"Yes")/12,0)</f>
        <v>512.5</v>
      </c>
    </row>
    <row r="676" spans="1:3" x14ac:dyDescent="0.25">
      <c r="A676" s="106">
        <f t="shared" si="10"/>
        <v>64650</v>
      </c>
      <c r="B676" s="94">
        <v>0</v>
      </c>
      <c r="C676" s="94">
        <f>+IF($A676&gt;=INDEX(asset_level_drivers!$A$7:$M$7,1,MATCH("Yes",asset_level_drivers!$A$5:$M$5,0)),SUMIFS(asset_level_drivers!$B$12:$XFD$12,asset_level_drivers!$B$4:$XFD$4,"Yes")/12,0)</f>
        <v>512.5</v>
      </c>
    </row>
    <row r="677" spans="1:3" x14ac:dyDescent="0.25">
      <c r="A677" s="98">
        <f t="shared" si="10"/>
        <v>64681</v>
      </c>
      <c r="B677" s="102">
        <v>0</v>
      </c>
      <c r="C677" s="102">
        <f>+IF($A677&gt;=INDEX(asset_level_drivers!$A$7:$M$7,1,MATCH("Yes",asset_level_drivers!$A$5:$M$5,0)),SUMIFS(asset_level_drivers!$B$12:$XFD$12,asset_level_drivers!$B$4:$XFD$4,"Yes")/12,0)</f>
        <v>512.5</v>
      </c>
    </row>
    <row r="678" spans="1:3" x14ac:dyDescent="0.25">
      <c r="A678" s="106">
        <f t="shared" si="10"/>
        <v>64709</v>
      </c>
      <c r="B678" s="94">
        <v>0</v>
      </c>
      <c r="C678" s="94">
        <f>+IF($A678&gt;=INDEX(asset_level_drivers!$A$7:$M$7,1,MATCH("Yes",asset_level_drivers!$A$5:$M$5,0)),SUMIFS(asset_level_drivers!$B$12:$XFD$12,asset_level_drivers!$B$4:$XFD$4,"Yes")/12,0)</f>
        <v>512.5</v>
      </c>
    </row>
    <row r="679" spans="1:3" x14ac:dyDescent="0.25">
      <c r="A679" s="98">
        <f t="shared" si="10"/>
        <v>64740</v>
      </c>
      <c r="B679" s="102">
        <v>0</v>
      </c>
      <c r="C679" s="102">
        <f>+IF($A679&gt;=INDEX(asset_level_drivers!$A$7:$M$7,1,MATCH("Yes",asset_level_drivers!$A$5:$M$5,0)),SUMIFS(asset_level_drivers!$B$12:$XFD$12,asset_level_drivers!$B$4:$XFD$4,"Yes")/12,0)</f>
        <v>512.5</v>
      </c>
    </row>
    <row r="680" spans="1:3" x14ac:dyDescent="0.25">
      <c r="A680" s="106">
        <f t="shared" si="10"/>
        <v>64770</v>
      </c>
      <c r="B680" s="94">
        <v>0</v>
      </c>
      <c r="C680" s="94">
        <f>+IF($A680&gt;=INDEX(asset_level_drivers!$A$7:$M$7,1,MATCH("Yes",asset_level_drivers!$A$5:$M$5,0)),SUMIFS(asset_level_drivers!$B$12:$XFD$12,asset_level_drivers!$B$4:$XFD$4,"Yes")/12,0)</f>
        <v>512.5</v>
      </c>
    </row>
    <row r="681" spans="1:3" x14ac:dyDescent="0.25">
      <c r="A681" s="98">
        <f t="shared" si="10"/>
        <v>64801</v>
      </c>
      <c r="B681" s="102">
        <v>0</v>
      </c>
      <c r="C681" s="102">
        <f>+IF($A681&gt;=INDEX(asset_level_drivers!$A$7:$M$7,1,MATCH("Yes",asset_level_drivers!$A$5:$M$5,0)),SUMIFS(asset_level_drivers!$B$12:$XFD$12,asset_level_drivers!$B$4:$XFD$4,"Yes")/12,0)</f>
        <v>512.5</v>
      </c>
    </row>
    <row r="682" spans="1:3" x14ac:dyDescent="0.25">
      <c r="A682" s="106">
        <f t="shared" si="10"/>
        <v>64831</v>
      </c>
      <c r="B682" s="94">
        <v>0</v>
      </c>
      <c r="C682" s="94">
        <f>+IF($A682&gt;=INDEX(asset_level_drivers!$A$7:$M$7,1,MATCH("Yes",asset_level_drivers!$A$5:$M$5,0)),SUMIFS(asset_level_drivers!$B$12:$XFD$12,asset_level_drivers!$B$4:$XFD$4,"Yes")/12,0)</f>
        <v>512.5</v>
      </c>
    </row>
    <row r="683" spans="1:3" x14ac:dyDescent="0.25">
      <c r="A683" s="98">
        <f t="shared" si="10"/>
        <v>64862</v>
      </c>
      <c r="B683" s="102">
        <v>0</v>
      </c>
      <c r="C683" s="102">
        <f>+IF($A683&gt;=INDEX(asset_level_drivers!$A$7:$M$7,1,MATCH("Yes",asset_level_drivers!$A$5:$M$5,0)),SUMIFS(asset_level_drivers!$B$12:$XFD$12,asset_level_drivers!$B$4:$XFD$4,"Yes")/12,0)</f>
        <v>512.5</v>
      </c>
    </row>
    <row r="684" spans="1:3" x14ac:dyDescent="0.25">
      <c r="A684" s="106">
        <f t="shared" si="10"/>
        <v>64893</v>
      </c>
      <c r="B684" s="94">
        <v>0</v>
      </c>
      <c r="C684" s="94">
        <f>+IF($A684&gt;=INDEX(asset_level_drivers!$A$7:$M$7,1,MATCH("Yes",asset_level_drivers!$A$5:$M$5,0)),SUMIFS(asset_level_drivers!$B$12:$XFD$12,asset_level_drivers!$B$4:$XFD$4,"Yes")/12,0)</f>
        <v>512.5</v>
      </c>
    </row>
    <row r="685" spans="1:3" x14ac:dyDescent="0.25">
      <c r="A685" s="98">
        <f t="shared" si="10"/>
        <v>64923</v>
      </c>
      <c r="B685" s="102">
        <v>0</v>
      </c>
      <c r="C685" s="102">
        <f>+IF($A685&gt;=INDEX(asset_level_drivers!$A$7:$M$7,1,MATCH("Yes",asset_level_drivers!$A$5:$M$5,0)),SUMIFS(asset_level_drivers!$B$12:$XFD$12,asset_level_drivers!$B$4:$XFD$4,"Yes")/12,0)</f>
        <v>512.5</v>
      </c>
    </row>
    <row r="686" spans="1:3" x14ac:dyDescent="0.25">
      <c r="A686" s="106">
        <f t="shared" si="10"/>
        <v>64954</v>
      </c>
      <c r="B686" s="94">
        <v>0</v>
      </c>
      <c r="C686" s="94">
        <f>+IF($A686&gt;=INDEX(asset_level_drivers!$A$7:$M$7,1,MATCH("Yes",asset_level_drivers!$A$5:$M$5,0)),SUMIFS(asset_level_drivers!$B$12:$XFD$12,asset_level_drivers!$B$4:$XFD$4,"Yes")/12,0)</f>
        <v>512.5</v>
      </c>
    </row>
    <row r="687" spans="1:3" x14ac:dyDescent="0.25">
      <c r="A687" s="98">
        <f t="shared" si="10"/>
        <v>64984</v>
      </c>
      <c r="B687" s="102">
        <v>0</v>
      </c>
      <c r="C687" s="102">
        <f>+IF($A687&gt;=INDEX(asset_level_drivers!$A$7:$M$7,1,MATCH("Yes",asset_level_drivers!$A$5:$M$5,0)),SUMIFS(asset_level_drivers!$B$12:$XFD$12,asset_level_drivers!$B$4:$XFD$4,"Yes")/12,0)</f>
        <v>512.5</v>
      </c>
    </row>
    <row r="688" spans="1:3" x14ac:dyDescent="0.25">
      <c r="A688" s="106">
        <f t="shared" si="10"/>
        <v>65015</v>
      </c>
      <c r="B688" s="94">
        <v>0</v>
      </c>
      <c r="C688" s="94">
        <f>+IF($A688&gt;=INDEX(asset_level_drivers!$A$7:$M$7,1,MATCH("Yes",asset_level_drivers!$A$5:$M$5,0)),SUMIFS(asset_level_drivers!$B$12:$XFD$12,asset_level_drivers!$B$4:$XFD$4,"Yes")/12,0)</f>
        <v>512.5</v>
      </c>
    </row>
    <row r="689" spans="1:3" x14ac:dyDescent="0.25">
      <c r="A689" s="98">
        <f t="shared" si="10"/>
        <v>65046</v>
      </c>
      <c r="B689" s="102">
        <v>0</v>
      </c>
      <c r="C689" s="102">
        <f>+IF($A689&gt;=INDEX(asset_level_drivers!$A$7:$M$7,1,MATCH("Yes",asset_level_drivers!$A$5:$M$5,0)),SUMIFS(asset_level_drivers!$B$12:$XFD$12,asset_level_drivers!$B$4:$XFD$4,"Yes")/12,0)</f>
        <v>512.5</v>
      </c>
    </row>
    <row r="690" spans="1:3" x14ac:dyDescent="0.25">
      <c r="A690" s="106">
        <f t="shared" si="10"/>
        <v>65074</v>
      </c>
      <c r="B690" s="94">
        <v>0</v>
      </c>
      <c r="C690" s="94">
        <f>+IF($A690&gt;=INDEX(asset_level_drivers!$A$7:$M$7,1,MATCH("Yes",asset_level_drivers!$A$5:$M$5,0)),SUMIFS(asset_level_drivers!$B$12:$XFD$12,asset_level_drivers!$B$4:$XFD$4,"Yes")/12,0)</f>
        <v>512.5</v>
      </c>
    </row>
    <row r="691" spans="1:3" x14ac:dyDescent="0.25">
      <c r="A691" s="98">
        <f t="shared" si="10"/>
        <v>65105</v>
      </c>
      <c r="B691" s="102">
        <v>0</v>
      </c>
      <c r="C691" s="102">
        <f>+IF($A691&gt;=INDEX(asset_level_drivers!$A$7:$M$7,1,MATCH("Yes",asset_level_drivers!$A$5:$M$5,0)),SUMIFS(asset_level_drivers!$B$12:$XFD$12,asset_level_drivers!$B$4:$XFD$4,"Yes")/12,0)</f>
        <v>512.5</v>
      </c>
    </row>
    <row r="692" spans="1:3" x14ac:dyDescent="0.25">
      <c r="A692" s="106">
        <f t="shared" si="10"/>
        <v>65135</v>
      </c>
      <c r="B692" s="94">
        <v>0</v>
      </c>
      <c r="C692" s="94">
        <f>+IF($A692&gt;=INDEX(asset_level_drivers!$A$7:$M$7,1,MATCH("Yes",asset_level_drivers!$A$5:$M$5,0)),SUMIFS(asset_level_drivers!$B$12:$XFD$12,asset_level_drivers!$B$4:$XFD$4,"Yes")/12,0)</f>
        <v>512.5</v>
      </c>
    </row>
    <row r="693" spans="1:3" x14ac:dyDescent="0.25">
      <c r="A693" s="98">
        <f t="shared" si="10"/>
        <v>65166</v>
      </c>
      <c r="B693" s="102">
        <v>0</v>
      </c>
      <c r="C693" s="102">
        <f>+IF($A693&gt;=INDEX(asset_level_drivers!$A$7:$M$7,1,MATCH("Yes",asset_level_drivers!$A$5:$M$5,0)),SUMIFS(asset_level_drivers!$B$12:$XFD$12,asset_level_drivers!$B$4:$XFD$4,"Yes")/12,0)</f>
        <v>512.5</v>
      </c>
    </row>
    <row r="694" spans="1:3" x14ac:dyDescent="0.25">
      <c r="A694" s="106">
        <f t="shared" si="10"/>
        <v>65196</v>
      </c>
      <c r="B694" s="94">
        <v>0</v>
      </c>
      <c r="C694" s="94">
        <f>+IF($A694&gt;=INDEX(asset_level_drivers!$A$7:$M$7,1,MATCH("Yes",asset_level_drivers!$A$5:$M$5,0)),SUMIFS(asset_level_drivers!$B$12:$XFD$12,asset_level_drivers!$B$4:$XFD$4,"Yes")/12,0)</f>
        <v>512.5</v>
      </c>
    </row>
    <row r="695" spans="1:3" x14ac:dyDescent="0.25">
      <c r="A695" s="98">
        <f t="shared" si="10"/>
        <v>65227</v>
      </c>
      <c r="B695" s="102">
        <v>0</v>
      </c>
      <c r="C695" s="102">
        <f>+IF($A695&gt;=INDEX(asset_level_drivers!$A$7:$M$7,1,MATCH("Yes",asset_level_drivers!$A$5:$M$5,0)),SUMIFS(asset_level_drivers!$B$12:$XFD$12,asset_level_drivers!$B$4:$XFD$4,"Yes")/12,0)</f>
        <v>512.5</v>
      </c>
    </row>
    <row r="696" spans="1:3" x14ac:dyDescent="0.25">
      <c r="A696" s="106">
        <f t="shared" si="10"/>
        <v>65258</v>
      </c>
      <c r="B696" s="94">
        <v>0</v>
      </c>
      <c r="C696" s="94">
        <f>+IF($A696&gt;=INDEX(asset_level_drivers!$A$7:$M$7,1,MATCH("Yes",asset_level_drivers!$A$5:$M$5,0)),SUMIFS(asset_level_drivers!$B$12:$XFD$12,asset_level_drivers!$B$4:$XFD$4,"Yes")/12,0)</f>
        <v>512.5</v>
      </c>
    </row>
    <row r="697" spans="1:3" x14ac:dyDescent="0.25">
      <c r="A697" s="98">
        <f t="shared" si="10"/>
        <v>65288</v>
      </c>
      <c r="B697" s="102">
        <v>0</v>
      </c>
      <c r="C697" s="102">
        <f>+IF($A697&gt;=INDEX(asset_level_drivers!$A$7:$M$7,1,MATCH("Yes",asset_level_drivers!$A$5:$M$5,0)),SUMIFS(asset_level_drivers!$B$12:$XFD$12,asset_level_drivers!$B$4:$XFD$4,"Yes")/12,0)</f>
        <v>512.5</v>
      </c>
    </row>
    <row r="698" spans="1:3" x14ac:dyDescent="0.25">
      <c r="A698" s="106">
        <f t="shared" si="10"/>
        <v>65319</v>
      </c>
      <c r="B698" s="94">
        <v>0</v>
      </c>
      <c r="C698" s="94">
        <f>+IF($A698&gt;=INDEX(asset_level_drivers!$A$7:$M$7,1,MATCH("Yes",asset_level_drivers!$A$5:$M$5,0)),SUMIFS(asset_level_drivers!$B$12:$XFD$12,asset_level_drivers!$B$4:$XFD$4,"Yes")/12,0)</f>
        <v>512.5</v>
      </c>
    </row>
    <row r="699" spans="1:3" x14ac:dyDescent="0.25">
      <c r="A699" s="98">
        <f t="shared" si="10"/>
        <v>65349</v>
      </c>
      <c r="B699" s="102">
        <v>0</v>
      </c>
      <c r="C699" s="102">
        <f>+IF($A699&gt;=INDEX(asset_level_drivers!$A$7:$M$7,1,MATCH("Yes",asset_level_drivers!$A$5:$M$5,0)),SUMIFS(asset_level_drivers!$B$12:$XFD$12,asset_level_drivers!$B$4:$XFD$4,"Yes")/12,0)</f>
        <v>512.5</v>
      </c>
    </row>
    <row r="700" spans="1:3" x14ac:dyDescent="0.25">
      <c r="A700" s="106">
        <f t="shared" si="10"/>
        <v>65380</v>
      </c>
      <c r="B700" s="94">
        <v>0</v>
      </c>
      <c r="C700" s="94">
        <f>+IF($A700&gt;=INDEX(asset_level_drivers!$A$7:$M$7,1,MATCH("Yes",asset_level_drivers!$A$5:$M$5,0)),SUMIFS(asset_level_drivers!$B$12:$XFD$12,asset_level_drivers!$B$4:$XFD$4,"Yes")/12,0)</f>
        <v>512.5</v>
      </c>
    </row>
    <row r="701" spans="1:3" x14ac:dyDescent="0.25">
      <c r="A701" s="98">
        <f t="shared" si="10"/>
        <v>65411</v>
      </c>
      <c r="B701" s="102">
        <v>0</v>
      </c>
      <c r="C701" s="102">
        <f>+IF($A701&gt;=INDEX(asset_level_drivers!$A$7:$M$7,1,MATCH("Yes",asset_level_drivers!$A$5:$M$5,0)),SUMIFS(asset_level_drivers!$B$12:$XFD$12,asset_level_drivers!$B$4:$XFD$4,"Yes")/12,0)</f>
        <v>512.5</v>
      </c>
    </row>
    <row r="702" spans="1:3" x14ac:dyDescent="0.25">
      <c r="A702" s="106">
        <f t="shared" si="10"/>
        <v>65439</v>
      </c>
      <c r="B702" s="94">
        <v>0</v>
      </c>
      <c r="C702" s="94">
        <f>+IF($A702&gt;=INDEX(asset_level_drivers!$A$7:$M$7,1,MATCH("Yes",asset_level_drivers!$A$5:$M$5,0)),SUMIFS(asset_level_drivers!$B$12:$XFD$12,asset_level_drivers!$B$4:$XFD$4,"Yes")/12,0)</f>
        <v>512.5</v>
      </c>
    </row>
    <row r="703" spans="1:3" x14ac:dyDescent="0.25">
      <c r="A703" s="98">
        <f t="shared" si="10"/>
        <v>65470</v>
      </c>
      <c r="B703" s="102">
        <v>0</v>
      </c>
      <c r="C703" s="102">
        <f>+IF($A703&gt;=INDEX(asset_level_drivers!$A$7:$M$7,1,MATCH("Yes",asset_level_drivers!$A$5:$M$5,0)),SUMIFS(asset_level_drivers!$B$12:$XFD$12,asset_level_drivers!$B$4:$XFD$4,"Yes")/12,0)</f>
        <v>512.5</v>
      </c>
    </row>
    <row r="704" spans="1:3" x14ac:dyDescent="0.25">
      <c r="A704" s="106">
        <f t="shared" si="10"/>
        <v>65500</v>
      </c>
      <c r="B704" s="94">
        <v>0</v>
      </c>
      <c r="C704" s="94">
        <f>+IF($A704&gt;=INDEX(asset_level_drivers!$A$7:$M$7,1,MATCH("Yes",asset_level_drivers!$A$5:$M$5,0)),SUMIFS(asset_level_drivers!$B$12:$XFD$12,asset_level_drivers!$B$4:$XFD$4,"Yes")/12,0)</f>
        <v>512.5</v>
      </c>
    </row>
    <row r="705" spans="1:3" x14ac:dyDescent="0.25">
      <c r="A705" s="98">
        <f t="shared" si="10"/>
        <v>65531</v>
      </c>
      <c r="B705" s="102">
        <v>0</v>
      </c>
      <c r="C705" s="102">
        <f>+IF($A705&gt;=INDEX(asset_level_drivers!$A$7:$M$7,1,MATCH("Yes",asset_level_drivers!$A$5:$M$5,0)),SUMIFS(asset_level_drivers!$B$12:$XFD$12,asset_level_drivers!$B$4:$XFD$4,"Yes")/12,0)</f>
        <v>512.5</v>
      </c>
    </row>
    <row r="706" spans="1:3" x14ac:dyDescent="0.25">
      <c r="A706" s="106">
        <f t="shared" si="10"/>
        <v>65561</v>
      </c>
      <c r="B706" s="94">
        <v>0</v>
      </c>
      <c r="C706" s="94">
        <f>+IF($A706&gt;=INDEX(asset_level_drivers!$A$7:$M$7,1,MATCH("Yes",asset_level_drivers!$A$5:$M$5,0)),SUMIFS(asset_level_drivers!$B$12:$XFD$12,asset_level_drivers!$B$4:$XFD$4,"Yes")/12,0)</f>
        <v>512.5</v>
      </c>
    </row>
    <row r="707" spans="1:3" x14ac:dyDescent="0.25">
      <c r="A707" s="98">
        <f t="shared" ref="A707:A721" si="11">+EOMONTH(A706,1)</f>
        <v>65592</v>
      </c>
      <c r="B707" s="102">
        <v>0</v>
      </c>
      <c r="C707" s="102">
        <f>+IF($A707&gt;=INDEX(asset_level_drivers!$A$7:$M$7,1,MATCH("Yes",asset_level_drivers!$A$5:$M$5,0)),SUMIFS(asset_level_drivers!$B$12:$XFD$12,asset_level_drivers!$B$4:$XFD$4,"Yes")/12,0)</f>
        <v>512.5</v>
      </c>
    </row>
    <row r="708" spans="1:3" x14ac:dyDescent="0.25">
      <c r="A708" s="106">
        <f t="shared" si="11"/>
        <v>65623</v>
      </c>
      <c r="B708" s="94">
        <v>0</v>
      </c>
      <c r="C708" s="94">
        <f>+IF($A708&gt;=INDEX(asset_level_drivers!$A$7:$M$7,1,MATCH("Yes",asset_level_drivers!$A$5:$M$5,0)),SUMIFS(asset_level_drivers!$B$12:$XFD$12,asset_level_drivers!$B$4:$XFD$4,"Yes")/12,0)</f>
        <v>512.5</v>
      </c>
    </row>
    <row r="709" spans="1:3" x14ac:dyDescent="0.25">
      <c r="A709" s="98">
        <f t="shared" si="11"/>
        <v>65653</v>
      </c>
      <c r="B709" s="102">
        <v>0</v>
      </c>
      <c r="C709" s="102">
        <f>+IF($A709&gt;=INDEX(asset_level_drivers!$A$7:$M$7,1,MATCH("Yes",asset_level_drivers!$A$5:$M$5,0)),SUMIFS(asset_level_drivers!$B$12:$XFD$12,asset_level_drivers!$B$4:$XFD$4,"Yes")/12,0)</f>
        <v>512.5</v>
      </c>
    </row>
    <row r="710" spans="1:3" x14ac:dyDescent="0.25">
      <c r="A710" s="106">
        <f t="shared" si="11"/>
        <v>65684</v>
      </c>
      <c r="B710" s="94">
        <v>0</v>
      </c>
      <c r="C710" s="94">
        <f>+IF($A710&gt;=INDEX(asset_level_drivers!$A$7:$M$7,1,MATCH("Yes",asset_level_drivers!$A$5:$M$5,0)),SUMIFS(asset_level_drivers!$B$12:$XFD$12,asset_level_drivers!$B$4:$XFD$4,"Yes")/12,0)</f>
        <v>512.5</v>
      </c>
    </row>
    <row r="711" spans="1:3" x14ac:dyDescent="0.25">
      <c r="A711" s="98">
        <f t="shared" si="11"/>
        <v>65714</v>
      </c>
      <c r="B711" s="102">
        <v>0</v>
      </c>
      <c r="C711" s="102">
        <f>+IF($A711&gt;=INDEX(asset_level_drivers!$A$7:$M$7,1,MATCH("Yes",asset_level_drivers!$A$5:$M$5,0)),SUMIFS(asset_level_drivers!$B$12:$XFD$12,asset_level_drivers!$B$4:$XFD$4,"Yes")/12,0)</f>
        <v>512.5</v>
      </c>
    </row>
    <row r="712" spans="1:3" x14ac:dyDescent="0.25">
      <c r="A712" s="106">
        <f t="shared" si="11"/>
        <v>65745</v>
      </c>
      <c r="B712" s="94">
        <v>0</v>
      </c>
      <c r="C712" s="94">
        <f>+IF($A712&gt;=INDEX(asset_level_drivers!$A$7:$M$7,1,MATCH("Yes",asset_level_drivers!$A$5:$M$5,0)),SUMIFS(asset_level_drivers!$B$12:$XFD$12,asset_level_drivers!$B$4:$XFD$4,"Yes")/12,0)</f>
        <v>512.5</v>
      </c>
    </row>
    <row r="713" spans="1:3" x14ac:dyDescent="0.25">
      <c r="A713" s="98">
        <f t="shared" si="11"/>
        <v>65776</v>
      </c>
      <c r="B713" s="102">
        <v>0</v>
      </c>
      <c r="C713" s="102">
        <f>+IF($A713&gt;=INDEX(asset_level_drivers!$A$7:$M$7,1,MATCH("Yes",asset_level_drivers!$A$5:$M$5,0)),SUMIFS(asset_level_drivers!$B$12:$XFD$12,asset_level_drivers!$B$4:$XFD$4,"Yes")/12,0)</f>
        <v>512.5</v>
      </c>
    </row>
    <row r="714" spans="1:3" x14ac:dyDescent="0.25">
      <c r="A714" s="106">
        <f t="shared" si="11"/>
        <v>65805</v>
      </c>
      <c r="B714" s="94">
        <v>0</v>
      </c>
      <c r="C714" s="94">
        <f>+IF($A714&gt;=INDEX(asset_level_drivers!$A$7:$M$7,1,MATCH("Yes",asset_level_drivers!$A$5:$M$5,0)),SUMIFS(asset_level_drivers!$B$12:$XFD$12,asset_level_drivers!$B$4:$XFD$4,"Yes")/12,0)</f>
        <v>512.5</v>
      </c>
    </row>
    <row r="715" spans="1:3" x14ac:dyDescent="0.25">
      <c r="A715" s="98">
        <f t="shared" si="11"/>
        <v>65836</v>
      </c>
      <c r="B715" s="102">
        <v>0</v>
      </c>
      <c r="C715" s="102">
        <f>+IF($A715&gt;=INDEX(asset_level_drivers!$A$7:$M$7,1,MATCH("Yes",asset_level_drivers!$A$5:$M$5,0)),SUMIFS(asset_level_drivers!$B$12:$XFD$12,asset_level_drivers!$B$4:$XFD$4,"Yes")/12,0)</f>
        <v>512.5</v>
      </c>
    </row>
    <row r="716" spans="1:3" x14ac:dyDescent="0.25">
      <c r="A716" s="106">
        <f t="shared" si="11"/>
        <v>65866</v>
      </c>
      <c r="B716" s="94">
        <v>0</v>
      </c>
      <c r="C716" s="94">
        <f>+IF($A716&gt;=INDEX(asset_level_drivers!$A$7:$M$7,1,MATCH("Yes",asset_level_drivers!$A$5:$M$5,0)),SUMIFS(asset_level_drivers!$B$12:$XFD$12,asset_level_drivers!$B$4:$XFD$4,"Yes")/12,0)</f>
        <v>512.5</v>
      </c>
    </row>
    <row r="717" spans="1:3" x14ac:dyDescent="0.25">
      <c r="A717" s="98">
        <f t="shared" si="11"/>
        <v>65897</v>
      </c>
      <c r="B717" s="102">
        <v>0</v>
      </c>
      <c r="C717" s="102">
        <f>+IF($A717&gt;=INDEX(asset_level_drivers!$A$7:$M$7,1,MATCH("Yes",asset_level_drivers!$A$5:$M$5,0)),SUMIFS(asset_level_drivers!$B$12:$XFD$12,asset_level_drivers!$B$4:$XFD$4,"Yes")/12,0)</f>
        <v>512.5</v>
      </c>
    </row>
    <row r="718" spans="1:3" x14ac:dyDescent="0.25">
      <c r="A718" s="106">
        <f t="shared" si="11"/>
        <v>65927</v>
      </c>
      <c r="B718" s="94">
        <v>0</v>
      </c>
      <c r="C718" s="94">
        <f>+IF($A718&gt;=INDEX(asset_level_drivers!$A$7:$M$7,1,MATCH("Yes",asset_level_drivers!$A$5:$M$5,0)),SUMIFS(asset_level_drivers!$B$12:$XFD$12,asset_level_drivers!$B$4:$XFD$4,"Yes")/12,0)</f>
        <v>512.5</v>
      </c>
    </row>
    <row r="719" spans="1:3" x14ac:dyDescent="0.25">
      <c r="A719" s="98">
        <f t="shared" si="11"/>
        <v>65958</v>
      </c>
      <c r="B719" s="102">
        <v>0</v>
      </c>
      <c r="C719" s="102">
        <f>+IF($A719&gt;=INDEX(asset_level_drivers!$A$7:$M$7,1,MATCH("Yes",asset_level_drivers!$A$5:$M$5,0)),SUMIFS(asset_level_drivers!$B$12:$XFD$12,asset_level_drivers!$B$4:$XFD$4,"Yes")/12,0)</f>
        <v>512.5</v>
      </c>
    </row>
    <row r="720" spans="1:3" x14ac:dyDescent="0.25">
      <c r="A720" s="106">
        <f t="shared" si="11"/>
        <v>65989</v>
      </c>
      <c r="B720" s="94">
        <v>0</v>
      </c>
      <c r="C720" s="94">
        <f>+IF($A720&gt;=INDEX(asset_level_drivers!$A$7:$M$7,1,MATCH("Yes",asset_level_drivers!$A$5:$M$5,0)),SUMIFS(asset_level_drivers!$B$12:$XFD$12,asset_level_drivers!$B$4:$XFD$4,"Yes")/12,0)</f>
        <v>512.5</v>
      </c>
    </row>
    <row r="721" spans="1:3" x14ac:dyDescent="0.25">
      <c r="A721" s="98">
        <f t="shared" si="11"/>
        <v>66019</v>
      </c>
      <c r="B721" s="102">
        <v>0</v>
      </c>
      <c r="C721" s="102">
        <f>+IF($A721&gt;=INDEX(asset_level_drivers!$A$7:$M$7,1,MATCH("Yes",asset_level_drivers!$A$5:$M$5,0)),SUMIFS(asset_level_drivers!$B$12:$XFD$12,asset_level_drivers!$B$4:$XFD$4,"Yes")/12,0)</f>
        <v>512.5</v>
      </c>
    </row>
  </sheetData>
  <conditionalFormatting sqref="B2:B721">
    <cfRule type="expression" dxfId="73" priority="2">
      <formula>_xlfn.ISFORMULA(B2)</formula>
    </cfRule>
  </conditionalFormatting>
  <conditionalFormatting sqref="C2:C721">
    <cfRule type="expression" dxfId="72" priority="1">
      <formula>_xlfn.ISFORMULA(C2)</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B72D3-EA80-4294-B245-DBF702581A5B}">
  <sheetPr codeName="Sheet8">
    <tabColor rgb="FFFFFFFF"/>
  </sheetPr>
  <dimension ref="A1:M721"/>
  <sheetViews>
    <sheetView workbookViewId="0"/>
  </sheetViews>
  <sheetFormatPr defaultRowHeight="15" x14ac:dyDescent="0.25"/>
  <cols>
    <col min="1" max="1" width="8.140625" bestFit="1" customWidth="1"/>
    <col min="2" max="2" width="8.7109375" bestFit="1" customWidth="1"/>
    <col min="3" max="3" width="10" bestFit="1" customWidth="1"/>
    <col min="4" max="4" width="8.140625" bestFit="1" customWidth="1"/>
    <col min="5" max="6" width="11.7109375" bestFit="1" customWidth="1"/>
    <col min="7" max="7" width="7.85546875" bestFit="1" customWidth="1"/>
    <col min="8" max="8" width="11.28515625" bestFit="1" customWidth="1"/>
    <col min="9" max="9" width="12.140625" bestFit="1" customWidth="1"/>
    <col min="10" max="10" width="12.85546875" bestFit="1" customWidth="1"/>
    <col min="11" max="11" width="14" bestFit="1" customWidth="1"/>
    <col min="12" max="12" width="15" bestFit="1" customWidth="1"/>
    <col min="13" max="13" width="8.140625" bestFit="1" customWidth="1"/>
  </cols>
  <sheetData>
    <row r="1" spans="1:13" x14ac:dyDescent="0.25">
      <c r="A1" s="89" t="s">
        <v>205</v>
      </c>
      <c r="B1" s="140" t="s">
        <v>245</v>
      </c>
      <c r="C1" s="141" t="s">
        <v>246</v>
      </c>
      <c r="D1" s="142" t="s">
        <v>247</v>
      </c>
      <c r="E1" s="143" t="s">
        <v>248</v>
      </c>
      <c r="F1" s="144" t="s">
        <v>249</v>
      </c>
      <c r="G1" s="145" t="s">
        <v>250</v>
      </c>
      <c r="H1" s="146" t="s">
        <v>251</v>
      </c>
      <c r="I1" s="147" t="s">
        <v>252</v>
      </c>
      <c r="J1" s="147" t="s">
        <v>253</v>
      </c>
      <c r="K1" s="147" t="s">
        <v>254</v>
      </c>
      <c r="L1" s="147" t="s">
        <v>255</v>
      </c>
      <c r="M1" s="148" t="s">
        <v>256</v>
      </c>
    </row>
    <row r="2" spans="1:13" x14ac:dyDescent="0.25">
      <c r="A2" s="149">
        <f>+monthly_drivers_0!$A$2</f>
        <v>44135</v>
      </c>
      <c r="B2" s="150">
        <v>0.476391330509087</v>
      </c>
      <c r="C2" s="151">
        <v>0.523608669490913</v>
      </c>
      <c r="D2" s="152">
        <f t="shared" ref="D2:D65" si="0">+B2+C2</f>
        <v>1</v>
      </c>
      <c r="E2" s="150">
        <v>1</v>
      </c>
      <c r="F2" s="151">
        <v>0</v>
      </c>
      <c r="G2" s="153">
        <f>+E2+F2</f>
        <v>1</v>
      </c>
      <c r="H2" s="150">
        <v>1</v>
      </c>
      <c r="I2" s="154">
        <v>1</v>
      </c>
      <c r="J2" s="154">
        <v>1</v>
      </c>
      <c r="K2" s="154">
        <v>1</v>
      </c>
      <c r="L2" s="154">
        <v>1</v>
      </c>
      <c r="M2" s="153">
        <v>1</v>
      </c>
    </row>
    <row r="3" spans="1:13" x14ac:dyDescent="0.25">
      <c r="A3" s="106">
        <f t="shared" ref="A3:A66" si="1">+EOMONTH(A2,1)</f>
        <v>44165</v>
      </c>
      <c r="B3" s="155">
        <v>0.46958912626011062</v>
      </c>
      <c r="C3" s="156">
        <v>0.53041087373988938</v>
      </c>
      <c r="D3" s="157">
        <f t="shared" si="0"/>
        <v>1</v>
      </c>
      <c r="E3" s="155">
        <f t="shared" ref="E3:M18" si="2">+E2</f>
        <v>1</v>
      </c>
      <c r="F3" s="156">
        <f t="shared" si="2"/>
        <v>0</v>
      </c>
      <c r="G3" s="158">
        <f t="shared" si="2"/>
        <v>1</v>
      </c>
      <c r="H3" s="155">
        <f t="shared" si="2"/>
        <v>1</v>
      </c>
      <c r="I3" s="159">
        <f t="shared" si="2"/>
        <v>1</v>
      </c>
      <c r="J3" s="159">
        <f t="shared" si="2"/>
        <v>1</v>
      </c>
      <c r="K3" s="159">
        <f t="shared" si="2"/>
        <v>1</v>
      </c>
      <c r="L3" s="159">
        <f t="shared" si="2"/>
        <v>1</v>
      </c>
      <c r="M3" s="158">
        <f t="shared" si="2"/>
        <v>1</v>
      </c>
    </row>
    <row r="4" spans="1:13" x14ac:dyDescent="0.25">
      <c r="A4" s="98">
        <f t="shared" si="1"/>
        <v>44196</v>
      </c>
      <c r="B4" s="150">
        <v>0.45957667679568309</v>
      </c>
      <c r="C4" s="151">
        <v>0.54042332320431696</v>
      </c>
      <c r="D4" s="152">
        <f t="shared" si="0"/>
        <v>1</v>
      </c>
      <c r="E4" s="150">
        <f t="shared" si="2"/>
        <v>1</v>
      </c>
      <c r="F4" s="151">
        <f t="shared" si="2"/>
        <v>0</v>
      </c>
      <c r="G4" s="153">
        <f t="shared" si="2"/>
        <v>1</v>
      </c>
      <c r="H4" s="150">
        <f t="shared" si="2"/>
        <v>1</v>
      </c>
      <c r="I4" s="154">
        <f t="shared" si="2"/>
        <v>1</v>
      </c>
      <c r="J4" s="154">
        <f t="shared" si="2"/>
        <v>1</v>
      </c>
      <c r="K4" s="154">
        <f t="shared" si="2"/>
        <v>1</v>
      </c>
      <c r="L4" s="154">
        <f t="shared" si="2"/>
        <v>1</v>
      </c>
      <c r="M4" s="153">
        <f t="shared" si="2"/>
        <v>1</v>
      </c>
    </row>
    <row r="5" spans="1:13" x14ac:dyDescent="0.25">
      <c r="A5" s="106">
        <f t="shared" si="1"/>
        <v>44227</v>
      </c>
      <c r="B5" s="155">
        <v>0.45567831485812271</v>
      </c>
      <c r="C5" s="156">
        <v>0.54432168514187729</v>
      </c>
      <c r="D5" s="157">
        <f t="shared" si="0"/>
        <v>1</v>
      </c>
      <c r="E5" s="155">
        <f t="shared" si="2"/>
        <v>1</v>
      </c>
      <c r="F5" s="156">
        <f t="shared" si="2"/>
        <v>0</v>
      </c>
      <c r="G5" s="158">
        <f t="shared" si="2"/>
        <v>1</v>
      </c>
      <c r="H5" s="155">
        <f t="shared" si="2"/>
        <v>1</v>
      </c>
      <c r="I5" s="159">
        <f t="shared" si="2"/>
        <v>1</v>
      </c>
      <c r="J5" s="159">
        <f t="shared" si="2"/>
        <v>1</v>
      </c>
      <c r="K5" s="159">
        <f t="shared" si="2"/>
        <v>1</v>
      </c>
      <c r="L5" s="159">
        <f t="shared" si="2"/>
        <v>1</v>
      </c>
      <c r="M5" s="158">
        <f t="shared" si="2"/>
        <v>1</v>
      </c>
    </row>
    <row r="6" spans="1:13" x14ac:dyDescent="0.25">
      <c r="A6" s="98">
        <f t="shared" si="1"/>
        <v>44255</v>
      </c>
      <c r="B6" s="150">
        <v>0.44970976414411534</v>
      </c>
      <c r="C6" s="151">
        <v>0.55029023585588466</v>
      </c>
      <c r="D6" s="152">
        <f t="shared" si="0"/>
        <v>1</v>
      </c>
      <c r="E6" s="150">
        <f t="shared" si="2"/>
        <v>1</v>
      </c>
      <c r="F6" s="151">
        <f t="shared" si="2"/>
        <v>0</v>
      </c>
      <c r="G6" s="153">
        <f t="shared" si="2"/>
        <v>1</v>
      </c>
      <c r="H6" s="150">
        <f t="shared" si="2"/>
        <v>1</v>
      </c>
      <c r="I6" s="154">
        <f t="shared" si="2"/>
        <v>1</v>
      </c>
      <c r="J6" s="154">
        <f t="shared" si="2"/>
        <v>1</v>
      </c>
      <c r="K6" s="154">
        <f t="shared" si="2"/>
        <v>1</v>
      </c>
      <c r="L6" s="154">
        <f t="shared" si="2"/>
        <v>1</v>
      </c>
      <c r="M6" s="153">
        <f t="shared" si="2"/>
        <v>1</v>
      </c>
    </row>
    <row r="7" spans="1:13" x14ac:dyDescent="0.25">
      <c r="A7" s="106">
        <f t="shared" si="1"/>
        <v>44286</v>
      </c>
      <c r="B7" s="155">
        <v>0.44447119328250817</v>
      </c>
      <c r="C7" s="156">
        <v>0.55552880671749183</v>
      </c>
      <c r="D7" s="157">
        <f t="shared" si="0"/>
        <v>1</v>
      </c>
      <c r="E7" s="155">
        <f t="shared" si="2"/>
        <v>1</v>
      </c>
      <c r="F7" s="156">
        <f t="shared" si="2"/>
        <v>0</v>
      </c>
      <c r="G7" s="158">
        <f t="shared" si="2"/>
        <v>1</v>
      </c>
      <c r="H7" s="155">
        <f t="shared" si="2"/>
        <v>1</v>
      </c>
      <c r="I7" s="159">
        <f t="shared" si="2"/>
        <v>1</v>
      </c>
      <c r="J7" s="159">
        <f t="shared" si="2"/>
        <v>1</v>
      </c>
      <c r="K7" s="159">
        <f t="shared" si="2"/>
        <v>1</v>
      </c>
      <c r="L7" s="159">
        <f t="shared" si="2"/>
        <v>1</v>
      </c>
      <c r="M7" s="158">
        <f t="shared" si="2"/>
        <v>1</v>
      </c>
    </row>
    <row r="8" spans="1:13" x14ac:dyDescent="0.25">
      <c r="A8" s="98">
        <f t="shared" si="1"/>
        <v>44316</v>
      </c>
      <c r="B8" s="150">
        <v>0.44921386010481812</v>
      </c>
      <c r="C8" s="151">
        <v>0.55078613989518188</v>
      </c>
      <c r="D8" s="152">
        <f t="shared" si="0"/>
        <v>1</v>
      </c>
      <c r="E8" s="150">
        <f t="shared" si="2"/>
        <v>1</v>
      </c>
      <c r="F8" s="151">
        <f t="shared" si="2"/>
        <v>0</v>
      </c>
      <c r="G8" s="153">
        <f t="shared" si="2"/>
        <v>1</v>
      </c>
      <c r="H8" s="150">
        <f t="shared" si="2"/>
        <v>1</v>
      </c>
      <c r="I8" s="154">
        <f t="shared" si="2"/>
        <v>1</v>
      </c>
      <c r="J8" s="154">
        <f t="shared" si="2"/>
        <v>1</v>
      </c>
      <c r="K8" s="154">
        <f t="shared" si="2"/>
        <v>1</v>
      </c>
      <c r="L8" s="154">
        <f t="shared" si="2"/>
        <v>1</v>
      </c>
      <c r="M8" s="153">
        <f t="shared" si="2"/>
        <v>1</v>
      </c>
    </row>
    <row r="9" spans="1:13" x14ac:dyDescent="0.25">
      <c r="A9" s="106">
        <f t="shared" si="1"/>
        <v>44347</v>
      </c>
      <c r="B9" s="155">
        <v>0.44563497638673777</v>
      </c>
      <c r="C9" s="156">
        <v>0.55436502361326223</v>
      </c>
      <c r="D9" s="157">
        <f t="shared" si="0"/>
        <v>1</v>
      </c>
      <c r="E9" s="155">
        <f t="shared" si="2"/>
        <v>1</v>
      </c>
      <c r="F9" s="156">
        <f t="shared" si="2"/>
        <v>0</v>
      </c>
      <c r="G9" s="158">
        <f t="shared" si="2"/>
        <v>1</v>
      </c>
      <c r="H9" s="155">
        <f t="shared" si="2"/>
        <v>1</v>
      </c>
      <c r="I9" s="159">
        <f t="shared" si="2"/>
        <v>1</v>
      </c>
      <c r="J9" s="159">
        <f t="shared" si="2"/>
        <v>1</v>
      </c>
      <c r="K9" s="159">
        <f t="shared" si="2"/>
        <v>1</v>
      </c>
      <c r="L9" s="159">
        <f t="shared" si="2"/>
        <v>1</v>
      </c>
      <c r="M9" s="158">
        <f t="shared" si="2"/>
        <v>1</v>
      </c>
    </row>
    <row r="10" spans="1:13" x14ac:dyDescent="0.25">
      <c r="A10" s="98">
        <f t="shared" si="1"/>
        <v>44377</v>
      </c>
      <c r="B10" s="150">
        <v>0.43915155176119264</v>
      </c>
      <c r="C10" s="151">
        <v>0.56084844823880742</v>
      </c>
      <c r="D10" s="152">
        <f t="shared" si="0"/>
        <v>1</v>
      </c>
      <c r="E10" s="150">
        <f t="shared" si="2"/>
        <v>1</v>
      </c>
      <c r="F10" s="151">
        <f t="shared" si="2"/>
        <v>0</v>
      </c>
      <c r="G10" s="153">
        <f t="shared" si="2"/>
        <v>1</v>
      </c>
      <c r="H10" s="150">
        <f t="shared" si="2"/>
        <v>1</v>
      </c>
      <c r="I10" s="154">
        <f t="shared" si="2"/>
        <v>1</v>
      </c>
      <c r="J10" s="154">
        <f t="shared" si="2"/>
        <v>1</v>
      </c>
      <c r="K10" s="154">
        <f t="shared" si="2"/>
        <v>1</v>
      </c>
      <c r="L10" s="154">
        <f t="shared" si="2"/>
        <v>1</v>
      </c>
      <c r="M10" s="153">
        <f t="shared" si="2"/>
        <v>1</v>
      </c>
    </row>
    <row r="11" spans="1:13" x14ac:dyDescent="0.25">
      <c r="A11" s="106">
        <f t="shared" si="1"/>
        <v>44408</v>
      </c>
      <c r="B11" s="155">
        <v>0.43569294968876948</v>
      </c>
      <c r="C11" s="156">
        <v>0.56430705031123052</v>
      </c>
      <c r="D11" s="157">
        <f t="shared" si="0"/>
        <v>1</v>
      </c>
      <c r="E11" s="155">
        <f t="shared" si="2"/>
        <v>1</v>
      </c>
      <c r="F11" s="156">
        <f t="shared" si="2"/>
        <v>0</v>
      </c>
      <c r="G11" s="158">
        <f t="shared" si="2"/>
        <v>1</v>
      </c>
      <c r="H11" s="155">
        <f t="shared" si="2"/>
        <v>1</v>
      </c>
      <c r="I11" s="159">
        <f t="shared" si="2"/>
        <v>1</v>
      </c>
      <c r="J11" s="159">
        <f t="shared" si="2"/>
        <v>1</v>
      </c>
      <c r="K11" s="159">
        <f t="shared" si="2"/>
        <v>1</v>
      </c>
      <c r="L11" s="159">
        <f t="shared" si="2"/>
        <v>1</v>
      </c>
      <c r="M11" s="158">
        <f t="shared" si="2"/>
        <v>1</v>
      </c>
    </row>
    <row r="12" spans="1:13" x14ac:dyDescent="0.25">
      <c r="A12" s="98">
        <f t="shared" si="1"/>
        <v>44439</v>
      </c>
      <c r="B12" s="150">
        <v>0.4307493066644969</v>
      </c>
      <c r="C12" s="151">
        <v>0.56925069333550304</v>
      </c>
      <c r="D12" s="152">
        <f t="shared" si="0"/>
        <v>1</v>
      </c>
      <c r="E12" s="150">
        <f t="shared" si="2"/>
        <v>1</v>
      </c>
      <c r="F12" s="151">
        <f t="shared" si="2"/>
        <v>0</v>
      </c>
      <c r="G12" s="153">
        <f t="shared" si="2"/>
        <v>1</v>
      </c>
      <c r="H12" s="150">
        <f t="shared" si="2"/>
        <v>1</v>
      </c>
      <c r="I12" s="154">
        <f t="shared" si="2"/>
        <v>1</v>
      </c>
      <c r="J12" s="154">
        <f t="shared" si="2"/>
        <v>1</v>
      </c>
      <c r="K12" s="154">
        <f t="shared" si="2"/>
        <v>1</v>
      </c>
      <c r="L12" s="154">
        <f t="shared" si="2"/>
        <v>1</v>
      </c>
      <c r="M12" s="153">
        <f t="shared" si="2"/>
        <v>1</v>
      </c>
    </row>
    <row r="13" spans="1:13" x14ac:dyDescent="0.25">
      <c r="A13" s="106">
        <f t="shared" si="1"/>
        <v>44469</v>
      </c>
      <c r="B13" s="155">
        <v>0.43066270003646995</v>
      </c>
      <c r="C13" s="156">
        <v>0.56933729996353</v>
      </c>
      <c r="D13" s="157">
        <f t="shared" si="0"/>
        <v>1</v>
      </c>
      <c r="E13" s="155">
        <f t="shared" si="2"/>
        <v>1</v>
      </c>
      <c r="F13" s="156">
        <f t="shared" si="2"/>
        <v>0</v>
      </c>
      <c r="G13" s="158">
        <f t="shared" si="2"/>
        <v>1</v>
      </c>
      <c r="H13" s="155">
        <f t="shared" si="2"/>
        <v>1</v>
      </c>
      <c r="I13" s="159">
        <f t="shared" si="2"/>
        <v>1</v>
      </c>
      <c r="J13" s="159">
        <f t="shared" si="2"/>
        <v>1</v>
      </c>
      <c r="K13" s="159">
        <f t="shared" si="2"/>
        <v>1</v>
      </c>
      <c r="L13" s="159">
        <f t="shared" si="2"/>
        <v>1</v>
      </c>
      <c r="M13" s="158">
        <f t="shared" si="2"/>
        <v>1</v>
      </c>
    </row>
    <row r="14" spans="1:13" x14ac:dyDescent="0.25">
      <c r="A14" s="98">
        <f t="shared" si="1"/>
        <v>44500</v>
      </c>
      <c r="B14" s="150">
        <v>0.42749507717456531</v>
      </c>
      <c r="C14" s="151">
        <v>0.57250492282543464</v>
      </c>
      <c r="D14" s="152">
        <f t="shared" si="0"/>
        <v>1</v>
      </c>
      <c r="E14" s="150">
        <f t="shared" si="2"/>
        <v>1</v>
      </c>
      <c r="F14" s="151">
        <f t="shared" si="2"/>
        <v>0</v>
      </c>
      <c r="G14" s="153">
        <f t="shared" si="2"/>
        <v>1</v>
      </c>
      <c r="H14" s="150">
        <f t="shared" si="2"/>
        <v>1</v>
      </c>
      <c r="I14" s="154">
        <f t="shared" si="2"/>
        <v>1</v>
      </c>
      <c r="J14" s="154">
        <f t="shared" si="2"/>
        <v>1</v>
      </c>
      <c r="K14" s="154">
        <f t="shared" si="2"/>
        <v>1</v>
      </c>
      <c r="L14" s="154">
        <f t="shared" si="2"/>
        <v>1</v>
      </c>
      <c r="M14" s="153">
        <f t="shared" si="2"/>
        <v>1</v>
      </c>
    </row>
    <row r="15" spans="1:13" x14ac:dyDescent="0.25">
      <c r="A15" s="106">
        <f t="shared" si="1"/>
        <v>44530</v>
      </c>
      <c r="B15" s="155">
        <v>0.42385053978301507</v>
      </c>
      <c r="C15" s="156">
        <v>0.57614946021698499</v>
      </c>
      <c r="D15" s="157">
        <f t="shared" si="0"/>
        <v>1</v>
      </c>
      <c r="E15" s="155">
        <f t="shared" si="2"/>
        <v>1</v>
      </c>
      <c r="F15" s="156">
        <f t="shared" si="2"/>
        <v>0</v>
      </c>
      <c r="G15" s="158">
        <f t="shared" si="2"/>
        <v>1</v>
      </c>
      <c r="H15" s="155">
        <f t="shared" si="2"/>
        <v>1</v>
      </c>
      <c r="I15" s="159">
        <f t="shared" si="2"/>
        <v>1</v>
      </c>
      <c r="J15" s="159">
        <f t="shared" si="2"/>
        <v>1</v>
      </c>
      <c r="K15" s="159">
        <f t="shared" si="2"/>
        <v>1</v>
      </c>
      <c r="L15" s="159">
        <f t="shared" si="2"/>
        <v>1</v>
      </c>
      <c r="M15" s="158">
        <f t="shared" si="2"/>
        <v>1</v>
      </c>
    </row>
    <row r="16" spans="1:13" x14ac:dyDescent="0.25">
      <c r="A16" s="98">
        <f t="shared" si="1"/>
        <v>44561</v>
      </c>
      <c r="B16" s="150">
        <v>0.42017349122117525</v>
      </c>
      <c r="C16" s="151">
        <v>0.5798265087788248</v>
      </c>
      <c r="D16" s="152">
        <f t="shared" si="0"/>
        <v>1</v>
      </c>
      <c r="E16" s="150">
        <f t="shared" si="2"/>
        <v>1</v>
      </c>
      <c r="F16" s="151">
        <f t="shared" si="2"/>
        <v>0</v>
      </c>
      <c r="G16" s="153">
        <f t="shared" si="2"/>
        <v>1</v>
      </c>
      <c r="H16" s="150">
        <f t="shared" si="2"/>
        <v>1</v>
      </c>
      <c r="I16" s="154">
        <f t="shared" si="2"/>
        <v>1</v>
      </c>
      <c r="J16" s="154">
        <f t="shared" si="2"/>
        <v>1</v>
      </c>
      <c r="K16" s="154">
        <f t="shared" si="2"/>
        <v>1</v>
      </c>
      <c r="L16" s="154">
        <f t="shared" si="2"/>
        <v>1</v>
      </c>
      <c r="M16" s="153">
        <f t="shared" si="2"/>
        <v>1</v>
      </c>
    </row>
    <row r="17" spans="1:13" x14ac:dyDescent="0.25">
      <c r="A17" s="106">
        <f t="shared" si="1"/>
        <v>44592</v>
      </c>
      <c r="B17" s="160">
        <v>0.4162790573483654</v>
      </c>
      <c r="C17" s="156">
        <v>0.58372094265163454</v>
      </c>
      <c r="D17" s="157">
        <f t="shared" si="0"/>
        <v>1</v>
      </c>
      <c r="E17" s="155">
        <f t="shared" si="2"/>
        <v>1</v>
      </c>
      <c r="F17" s="156">
        <f t="shared" si="2"/>
        <v>0</v>
      </c>
      <c r="G17" s="158">
        <f t="shared" si="2"/>
        <v>1</v>
      </c>
      <c r="H17" s="155">
        <f t="shared" si="2"/>
        <v>1</v>
      </c>
      <c r="I17" s="159">
        <f t="shared" si="2"/>
        <v>1</v>
      </c>
      <c r="J17" s="159">
        <f t="shared" si="2"/>
        <v>1</v>
      </c>
      <c r="K17" s="159">
        <f t="shared" si="2"/>
        <v>1</v>
      </c>
      <c r="L17" s="159">
        <f t="shared" si="2"/>
        <v>1</v>
      </c>
      <c r="M17" s="158">
        <f t="shared" si="2"/>
        <v>1</v>
      </c>
    </row>
    <row r="18" spans="1:13" x14ac:dyDescent="0.25">
      <c r="A18" s="98">
        <f t="shared" si="1"/>
        <v>44620</v>
      </c>
      <c r="B18" s="161">
        <v>0.41323463802959054</v>
      </c>
      <c r="C18" s="151">
        <v>0.5867653619704094</v>
      </c>
      <c r="D18" s="152">
        <f t="shared" si="0"/>
        <v>1</v>
      </c>
      <c r="E18" s="150">
        <f t="shared" si="2"/>
        <v>1</v>
      </c>
      <c r="F18" s="151">
        <f t="shared" si="2"/>
        <v>0</v>
      </c>
      <c r="G18" s="153">
        <f t="shared" si="2"/>
        <v>1</v>
      </c>
      <c r="H18" s="150">
        <f t="shared" si="2"/>
        <v>1</v>
      </c>
      <c r="I18" s="154">
        <f t="shared" si="2"/>
        <v>1</v>
      </c>
      <c r="J18" s="154">
        <f t="shared" si="2"/>
        <v>1</v>
      </c>
      <c r="K18" s="154">
        <f t="shared" si="2"/>
        <v>1</v>
      </c>
      <c r="L18" s="154">
        <f t="shared" si="2"/>
        <v>1</v>
      </c>
      <c r="M18" s="153">
        <f t="shared" si="2"/>
        <v>1</v>
      </c>
    </row>
    <row r="19" spans="1:13" x14ac:dyDescent="0.25">
      <c r="A19" s="106">
        <f t="shared" si="1"/>
        <v>44651</v>
      </c>
      <c r="B19" s="160">
        <v>0.40310380782175909</v>
      </c>
      <c r="C19" s="156">
        <v>0.59689619217824097</v>
      </c>
      <c r="D19" s="157">
        <f t="shared" si="0"/>
        <v>1</v>
      </c>
      <c r="E19" s="155">
        <f t="shared" ref="E19:M34" si="3">+E18</f>
        <v>1</v>
      </c>
      <c r="F19" s="156">
        <f t="shared" si="3"/>
        <v>0</v>
      </c>
      <c r="G19" s="158">
        <f t="shared" si="3"/>
        <v>1</v>
      </c>
      <c r="H19" s="155">
        <f t="shared" si="3"/>
        <v>1</v>
      </c>
      <c r="I19" s="159">
        <f t="shared" si="3"/>
        <v>1</v>
      </c>
      <c r="J19" s="159">
        <f t="shared" si="3"/>
        <v>1</v>
      </c>
      <c r="K19" s="159">
        <f t="shared" si="3"/>
        <v>1</v>
      </c>
      <c r="L19" s="159">
        <f t="shared" si="3"/>
        <v>1</v>
      </c>
      <c r="M19" s="158">
        <f t="shared" si="3"/>
        <v>1</v>
      </c>
    </row>
    <row r="20" spans="1:13" x14ac:dyDescent="0.25">
      <c r="A20" s="98">
        <f t="shared" si="1"/>
        <v>44681</v>
      </c>
      <c r="B20" s="161">
        <v>0.39954770444582416</v>
      </c>
      <c r="C20" s="151">
        <v>0.60045229555417579</v>
      </c>
      <c r="D20" s="152">
        <f t="shared" si="0"/>
        <v>1</v>
      </c>
      <c r="E20" s="150">
        <f t="shared" si="3"/>
        <v>1</v>
      </c>
      <c r="F20" s="151">
        <f t="shared" si="3"/>
        <v>0</v>
      </c>
      <c r="G20" s="153">
        <f t="shared" si="3"/>
        <v>1</v>
      </c>
      <c r="H20" s="150">
        <f t="shared" si="3"/>
        <v>1</v>
      </c>
      <c r="I20" s="154">
        <f t="shared" si="3"/>
        <v>1</v>
      </c>
      <c r="J20" s="154">
        <f t="shared" si="3"/>
        <v>1</v>
      </c>
      <c r="K20" s="154">
        <f t="shared" si="3"/>
        <v>1</v>
      </c>
      <c r="L20" s="154">
        <f t="shared" si="3"/>
        <v>1</v>
      </c>
      <c r="M20" s="153">
        <f t="shared" si="3"/>
        <v>1</v>
      </c>
    </row>
    <row r="21" spans="1:13" x14ac:dyDescent="0.25">
      <c r="A21" s="106">
        <f t="shared" si="1"/>
        <v>44712</v>
      </c>
      <c r="B21" s="160">
        <v>0.39725564889687748</v>
      </c>
      <c r="C21" s="156">
        <v>0.60274435110312252</v>
      </c>
      <c r="D21" s="157">
        <f t="shared" si="0"/>
        <v>1</v>
      </c>
      <c r="E21" s="155">
        <f t="shared" si="3"/>
        <v>1</v>
      </c>
      <c r="F21" s="156">
        <f t="shared" si="3"/>
        <v>0</v>
      </c>
      <c r="G21" s="158">
        <f t="shared" si="3"/>
        <v>1</v>
      </c>
      <c r="H21" s="155">
        <f t="shared" si="3"/>
        <v>1</v>
      </c>
      <c r="I21" s="159">
        <f t="shared" si="3"/>
        <v>1</v>
      </c>
      <c r="J21" s="159">
        <f t="shared" si="3"/>
        <v>1</v>
      </c>
      <c r="K21" s="159">
        <f t="shared" si="3"/>
        <v>1</v>
      </c>
      <c r="L21" s="159">
        <f t="shared" si="3"/>
        <v>1</v>
      </c>
      <c r="M21" s="158">
        <f t="shared" si="3"/>
        <v>1</v>
      </c>
    </row>
    <row r="22" spans="1:13" x14ac:dyDescent="0.25">
      <c r="A22" s="98">
        <f t="shared" si="1"/>
        <v>44742</v>
      </c>
      <c r="B22" s="161">
        <v>0.3927463508198405</v>
      </c>
      <c r="C22" s="151">
        <v>0.60725364918015945</v>
      </c>
      <c r="D22" s="152">
        <f t="shared" si="0"/>
        <v>1</v>
      </c>
      <c r="E22" s="150">
        <f t="shared" si="3"/>
        <v>1</v>
      </c>
      <c r="F22" s="151">
        <f t="shared" si="3"/>
        <v>0</v>
      </c>
      <c r="G22" s="153">
        <f t="shared" si="3"/>
        <v>1</v>
      </c>
      <c r="H22" s="150">
        <f t="shared" si="3"/>
        <v>1</v>
      </c>
      <c r="I22" s="154">
        <f t="shared" si="3"/>
        <v>1</v>
      </c>
      <c r="J22" s="154">
        <f t="shared" si="3"/>
        <v>1</v>
      </c>
      <c r="K22" s="154">
        <f t="shared" si="3"/>
        <v>1</v>
      </c>
      <c r="L22" s="154">
        <f t="shared" si="3"/>
        <v>1</v>
      </c>
      <c r="M22" s="153">
        <f t="shared" si="3"/>
        <v>1</v>
      </c>
    </row>
    <row r="23" spans="1:13" x14ac:dyDescent="0.25">
      <c r="A23" s="106">
        <f t="shared" si="1"/>
        <v>44773</v>
      </c>
      <c r="B23" s="160">
        <v>0.38980780673351573</v>
      </c>
      <c r="C23" s="156">
        <v>0.61019219326648422</v>
      </c>
      <c r="D23" s="157">
        <f t="shared" si="0"/>
        <v>1</v>
      </c>
      <c r="E23" s="160">
        <f t="shared" si="3"/>
        <v>1</v>
      </c>
      <c r="F23" s="156">
        <f t="shared" si="3"/>
        <v>0</v>
      </c>
      <c r="G23" s="157">
        <f t="shared" si="3"/>
        <v>1</v>
      </c>
      <c r="H23" s="160">
        <f t="shared" si="3"/>
        <v>1</v>
      </c>
      <c r="I23" s="156">
        <f t="shared" si="3"/>
        <v>1</v>
      </c>
      <c r="J23" s="156">
        <f t="shared" si="3"/>
        <v>1</v>
      </c>
      <c r="K23" s="156">
        <f t="shared" si="3"/>
        <v>1</v>
      </c>
      <c r="L23" s="156">
        <f t="shared" si="3"/>
        <v>1</v>
      </c>
      <c r="M23" s="157">
        <f t="shared" si="3"/>
        <v>1</v>
      </c>
    </row>
    <row r="24" spans="1:13" x14ac:dyDescent="0.25">
      <c r="A24" s="98">
        <f t="shared" si="1"/>
        <v>44804</v>
      </c>
      <c r="B24" s="161">
        <v>0.38628817117932485</v>
      </c>
      <c r="C24" s="151">
        <v>0.6137118288206751</v>
      </c>
      <c r="D24" s="152">
        <f t="shared" si="0"/>
        <v>1</v>
      </c>
      <c r="E24" s="161">
        <f t="shared" si="3"/>
        <v>1</v>
      </c>
      <c r="F24" s="151">
        <f t="shared" si="3"/>
        <v>0</v>
      </c>
      <c r="G24" s="152">
        <f t="shared" si="3"/>
        <v>1</v>
      </c>
      <c r="H24" s="161">
        <f t="shared" si="3"/>
        <v>1</v>
      </c>
      <c r="I24" s="151">
        <f t="shared" si="3"/>
        <v>1</v>
      </c>
      <c r="J24" s="151">
        <f t="shared" si="3"/>
        <v>1</v>
      </c>
      <c r="K24" s="151">
        <f t="shared" si="3"/>
        <v>1</v>
      </c>
      <c r="L24" s="151">
        <f t="shared" si="3"/>
        <v>1</v>
      </c>
      <c r="M24" s="152">
        <f t="shared" si="3"/>
        <v>1</v>
      </c>
    </row>
    <row r="25" spans="1:13" x14ac:dyDescent="0.25">
      <c r="A25" s="106">
        <f t="shared" si="1"/>
        <v>44834</v>
      </c>
      <c r="B25" s="160">
        <v>0.38350053329821726</v>
      </c>
      <c r="C25" s="156">
        <v>0.61649946670178268</v>
      </c>
      <c r="D25" s="157">
        <f t="shared" si="0"/>
        <v>1</v>
      </c>
      <c r="E25" s="160">
        <f t="shared" si="3"/>
        <v>1</v>
      </c>
      <c r="F25" s="156">
        <f t="shared" si="3"/>
        <v>0</v>
      </c>
      <c r="G25" s="157">
        <f t="shared" si="3"/>
        <v>1</v>
      </c>
      <c r="H25" s="160">
        <f t="shared" si="3"/>
        <v>1</v>
      </c>
      <c r="I25" s="156">
        <f t="shared" si="3"/>
        <v>1</v>
      </c>
      <c r="J25" s="156">
        <f t="shared" si="3"/>
        <v>1</v>
      </c>
      <c r="K25" s="156">
        <f t="shared" si="3"/>
        <v>1</v>
      </c>
      <c r="L25" s="156">
        <f t="shared" si="3"/>
        <v>1</v>
      </c>
      <c r="M25" s="157">
        <f t="shared" si="3"/>
        <v>1</v>
      </c>
    </row>
    <row r="26" spans="1:13" x14ac:dyDescent="0.25">
      <c r="A26" s="98">
        <f t="shared" si="1"/>
        <v>44865</v>
      </c>
      <c r="B26" s="161">
        <v>0.3801458594143805</v>
      </c>
      <c r="C26" s="151">
        <v>0.6198541405856195</v>
      </c>
      <c r="D26" s="152">
        <f t="shared" si="0"/>
        <v>1</v>
      </c>
      <c r="E26" s="161">
        <f t="shared" si="3"/>
        <v>1</v>
      </c>
      <c r="F26" s="151">
        <f t="shared" si="3"/>
        <v>0</v>
      </c>
      <c r="G26" s="152">
        <f t="shared" si="3"/>
        <v>1</v>
      </c>
      <c r="H26" s="161">
        <f t="shared" si="3"/>
        <v>1</v>
      </c>
      <c r="I26" s="151">
        <f t="shared" si="3"/>
        <v>1</v>
      </c>
      <c r="J26" s="151">
        <f t="shared" si="3"/>
        <v>1</v>
      </c>
      <c r="K26" s="151">
        <f t="shared" si="3"/>
        <v>1</v>
      </c>
      <c r="L26" s="151">
        <f t="shared" si="3"/>
        <v>1</v>
      </c>
      <c r="M26" s="152">
        <f t="shared" si="3"/>
        <v>1</v>
      </c>
    </row>
    <row r="27" spans="1:13" x14ac:dyDescent="0.25">
      <c r="A27" s="106">
        <f t="shared" si="1"/>
        <v>44895</v>
      </c>
      <c r="B27" s="160">
        <v>0.37713257828827346</v>
      </c>
      <c r="C27" s="156">
        <v>0.62286742171172649</v>
      </c>
      <c r="D27" s="157">
        <f t="shared" si="0"/>
        <v>1</v>
      </c>
      <c r="E27" s="160">
        <f t="shared" si="3"/>
        <v>1</v>
      </c>
      <c r="F27" s="156">
        <f t="shared" si="3"/>
        <v>0</v>
      </c>
      <c r="G27" s="157">
        <f t="shared" si="3"/>
        <v>1</v>
      </c>
      <c r="H27" s="160">
        <f t="shared" si="3"/>
        <v>1</v>
      </c>
      <c r="I27" s="156">
        <f t="shared" si="3"/>
        <v>1</v>
      </c>
      <c r="J27" s="156">
        <f t="shared" si="3"/>
        <v>1</v>
      </c>
      <c r="K27" s="156">
        <f t="shared" si="3"/>
        <v>1</v>
      </c>
      <c r="L27" s="156">
        <f t="shared" si="3"/>
        <v>1</v>
      </c>
      <c r="M27" s="157">
        <f t="shared" si="3"/>
        <v>1</v>
      </c>
    </row>
    <row r="28" spans="1:13" x14ac:dyDescent="0.25">
      <c r="A28" s="98">
        <f t="shared" si="1"/>
        <v>44926</v>
      </c>
      <c r="B28" s="161">
        <v>0.37448327167945811</v>
      </c>
      <c r="C28" s="151">
        <v>0.62551672832054184</v>
      </c>
      <c r="D28" s="152">
        <f t="shared" si="0"/>
        <v>1</v>
      </c>
      <c r="E28" s="161">
        <f t="shared" si="3"/>
        <v>1</v>
      </c>
      <c r="F28" s="151">
        <f t="shared" si="3"/>
        <v>0</v>
      </c>
      <c r="G28" s="152">
        <f t="shared" si="3"/>
        <v>1</v>
      </c>
      <c r="H28" s="161">
        <f t="shared" si="3"/>
        <v>1</v>
      </c>
      <c r="I28" s="151">
        <f t="shared" si="3"/>
        <v>1</v>
      </c>
      <c r="J28" s="151">
        <f t="shared" si="3"/>
        <v>1</v>
      </c>
      <c r="K28" s="151">
        <f t="shared" si="3"/>
        <v>1</v>
      </c>
      <c r="L28" s="151">
        <f t="shared" si="3"/>
        <v>1</v>
      </c>
      <c r="M28" s="152">
        <f t="shared" si="3"/>
        <v>1</v>
      </c>
    </row>
    <row r="29" spans="1:13" x14ac:dyDescent="0.25">
      <c r="A29" s="106">
        <f t="shared" si="1"/>
        <v>44957</v>
      </c>
      <c r="B29" s="160">
        <v>0.37129968143170006</v>
      </c>
      <c r="C29" s="156">
        <v>0.6287003185683</v>
      </c>
      <c r="D29" s="157">
        <f t="shared" si="0"/>
        <v>1</v>
      </c>
      <c r="E29" s="160">
        <f t="shared" si="3"/>
        <v>1</v>
      </c>
      <c r="F29" s="156">
        <f t="shared" si="3"/>
        <v>0</v>
      </c>
      <c r="G29" s="157">
        <f t="shared" si="3"/>
        <v>1</v>
      </c>
      <c r="H29" s="160">
        <f t="shared" si="3"/>
        <v>1</v>
      </c>
      <c r="I29" s="156">
        <f t="shared" si="3"/>
        <v>1</v>
      </c>
      <c r="J29" s="156">
        <f t="shared" si="3"/>
        <v>1</v>
      </c>
      <c r="K29" s="156">
        <f t="shared" si="3"/>
        <v>1</v>
      </c>
      <c r="L29" s="156">
        <f t="shared" si="3"/>
        <v>1</v>
      </c>
      <c r="M29" s="157">
        <f t="shared" si="3"/>
        <v>1</v>
      </c>
    </row>
    <row r="30" spans="1:13" x14ac:dyDescent="0.25">
      <c r="A30" s="98">
        <f t="shared" si="1"/>
        <v>44985</v>
      </c>
      <c r="B30" s="161">
        <v>0.36879163242661195</v>
      </c>
      <c r="C30" s="151">
        <v>0.63120836757338805</v>
      </c>
      <c r="D30" s="152">
        <f t="shared" si="0"/>
        <v>1</v>
      </c>
      <c r="E30" s="161">
        <f t="shared" si="3"/>
        <v>1</v>
      </c>
      <c r="F30" s="151">
        <f t="shared" si="3"/>
        <v>0</v>
      </c>
      <c r="G30" s="152">
        <f t="shared" si="3"/>
        <v>1</v>
      </c>
      <c r="H30" s="161">
        <f t="shared" si="3"/>
        <v>1</v>
      </c>
      <c r="I30" s="151">
        <f t="shared" si="3"/>
        <v>1</v>
      </c>
      <c r="J30" s="151">
        <f t="shared" si="3"/>
        <v>1</v>
      </c>
      <c r="K30" s="151">
        <f t="shared" si="3"/>
        <v>1</v>
      </c>
      <c r="L30" s="151">
        <f t="shared" si="3"/>
        <v>1</v>
      </c>
      <c r="M30" s="152">
        <f t="shared" si="3"/>
        <v>1</v>
      </c>
    </row>
    <row r="31" spans="1:13" x14ac:dyDescent="0.25">
      <c r="A31" s="106">
        <f t="shared" si="1"/>
        <v>45016</v>
      </c>
      <c r="B31" s="160">
        <v>0.36033024982333545</v>
      </c>
      <c r="C31" s="156">
        <v>0.63966975017666461</v>
      </c>
      <c r="D31" s="157">
        <f t="shared" si="0"/>
        <v>1</v>
      </c>
      <c r="E31" s="160">
        <f t="shared" si="3"/>
        <v>1</v>
      </c>
      <c r="F31" s="156">
        <f t="shared" si="3"/>
        <v>0</v>
      </c>
      <c r="G31" s="157">
        <f t="shared" si="3"/>
        <v>1</v>
      </c>
      <c r="H31" s="160">
        <f t="shared" si="3"/>
        <v>1</v>
      </c>
      <c r="I31" s="156">
        <f t="shared" si="3"/>
        <v>1</v>
      </c>
      <c r="J31" s="156">
        <f t="shared" si="3"/>
        <v>1</v>
      </c>
      <c r="K31" s="156">
        <f t="shared" si="3"/>
        <v>1</v>
      </c>
      <c r="L31" s="156">
        <f t="shared" si="3"/>
        <v>1</v>
      </c>
      <c r="M31" s="157">
        <f t="shared" si="3"/>
        <v>1</v>
      </c>
    </row>
    <row r="32" spans="1:13" x14ac:dyDescent="0.25">
      <c r="A32" s="98">
        <f t="shared" si="1"/>
        <v>45046</v>
      </c>
      <c r="B32" s="161">
        <v>0.36033024982333545</v>
      </c>
      <c r="C32" s="151">
        <v>0.63966975017666461</v>
      </c>
      <c r="D32" s="152">
        <f t="shared" si="0"/>
        <v>1</v>
      </c>
      <c r="E32" s="161">
        <f t="shared" si="3"/>
        <v>1</v>
      </c>
      <c r="F32" s="151">
        <f t="shared" si="3"/>
        <v>0</v>
      </c>
      <c r="G32" s="152">
        <f t="shared" si="3"/>
        <v>1</v>
      </c>
      <c r="H32" s="161">
        <f t="shared" si="3"/>
        <v>1</v>
      </c>
      <c r="I32" s="151">
        <f t="shared" si="3"/>
        <v>1</v>
      </c>
      <c r="J32" s="151">
        <f t="shared" si="3"/>
        <v>1</v>
      </c>
      <c r="K32" s="151">
        <f t="shared" si="3"/>
        <v>1</v>
      </c>
      <c r="L32" s="151">
        <f t="shared" si="3"/>
        <v>1</v>
      </c>
      <c r="M32" s="152">
        <f t="shared" si="3"/>
        <v>1</v>
      </c>
    </row>
    <row r="33" spans="1:13" x14ac:dyDescent="0.25">
      <c r="A33" s="106">
        <f t="shared" si="1"/>
        <v>45077</v>
      </c>
      <c r="B33" s="160">
        <v>0.36033024982333545</v>
      </c>
      <c r="C33" s="156">
        <v>0.63966975017666461</v>
      </c>
      <c r="D33" s="157">
        <f t="shared" si="0"/>
        <v>1</v>
      </c>
      <c r="E33" s="160">
        <f t="shared" si="3"/>
        <v>1</v>
      </c>
      <c r="F33" s="156">
        <f t="shared" si="3"/>
        <v>0</v>
      </c>
      <c r="G33" s="157">
        <f t="shared" si="3"/>
        <v>1</v>
      </c>
      <c r="H33" s="160">
        <f t="shared" si="3"/>
        <v>1</v>
      </c>
      <c r="I33" s="156">
        <f t="shared" si="3"/>
        <v>1</v>
      </c>
      <c r="J33" s="156">
        <f t="shared" si="3"/>
        <v>1</v>
      </c>
      <c r="K33" s="156">
        <f t="shared" si="3"/>
        <v>1</v>
      </c>
      <c r="L33" s="156">
        <f t="shared" si="3"/>
        <v>1</v>
      </c>
      <c r="M33" s="157">
        <f t="shared" si="3"/>
        <v>1</v>
      </c>
    </row>
    <row r="34" spans="1:13" x14ac:dyDescent="0.25">
      <c r="A34" s="98">
        <f t="shared" si="1"/>
        <v>45107</v>
      </c>
      <c r="B34" s="161">
        <v>0.36033024982333545</v>
      </c>
      <c r="C34" s="151">
        <v>0.63966975017666461</v>
      </c>
      <c r="D34" s="152">
        <f t="shared" si="0"/>
        <v>1</v>
      </c>
      <c r="E34" s="161">
        <f t="shared" si="3"/>
        <v>1</v>
      </c>
      <c r="F34" s="151">
        <f t="shared" si="3"/>
        <v>0</v>
      </c>
      <c r="G34" s="152">
        <f t="shared" si="3"/>
        <v>1</v>
      </c>
      <c r="H34" s="161">
        <f t="shared" si="3"/>
        <v>1</v>
      </c>
      <c r="I34" s="151">
        <f t="shared" si="3"/>
        <v>1</v>
      </c>
      <c r="J34" s="151">
        <f t="shared" si="3"/>
        <v>1</v>
      </c>
      <c r="K34" s="151">
        <f t="shared" si="3"/>
        <v>1</v>
      </c>
      <c r="L34" s="151">
        <f t="shared" si="3"/>
        <v>1</v>
      </c>
      <c r="M34" s="152">
        <f t="shared" si="3"/>
        <v>1</v>
      </c>
    </row>
    <row r="35" spans="1:13" x14ac:dyDescent="0.25">
      <c r="A35" s="106">
        <f t="shared" si="1"/>
        <v>45138</v>
      </c>
      <c r="B35" s="160">
        <v>0.36033024982333545</v>
      </c>
      <c r="C35" s="156">
        <v>0.63966975017666461</v>
      </c>
      <c r="D35" s="157">
        <f t="shared" si="0"/>
        <v>1</v>
      </c>
      <c r="E35" s="160">
        <f t="shared" ref="E35:M50" si="4">+E34</f>
        <v>1</v>
      </c>
      <c r="F35" s="156">
        <f t="shared" si="4"/>
        <v>0</v>
      </c>
      <c r="G35" s="157">
        <f t="shared" si="4"/>
        <v>1</v>
      </c>
      <c r="H35" s="160">
        <f t="shared" si="4"/>
        <v>1</v>
      </c>
      <c r="I35" s="156">
        <f t="shared" si="4"/>
        <v>1</v>
      </c>
      <c r="J35" s="156">
        <f t="shared" si="4"/>
        <v>1</v>
      </c>
      <c r="K35" s="156">
        <f t="shared" si="4"/>
        <v>1</v>
      </c>
      <c r="L35" s="156">
        <f t="shared" si="4"/>
        <v>1</v>
      </c>
      <c r="M35" s="157">
        <f t="shared" si="4"/>
        <v>1</v>
      </c>
    </row>
    <row r="36" spans="1:13" x14ac:dyDescent="0.25">
      <c r="A36" s="98">
        <f t="shared" si="1"/>
        <v>45169</v>
      </c>
      <c r="B36" s="161">
        <v>0.36033024982333545</v>
      </c>
      <c r="C36" s="151">
        <v>0.63966975017666461</v>
      </c>
      <c r="D36" s="152">
        <f t="shared" si="0"/>
        <v>1</v>
      </c>
      <c r="E36" s="161">
        <f t="shared" si="4"/>
        <v>1</v>
      </c>
      <c r="F36" s="151">
        <f t="shared" si="4"/>
        <v>0</v>
      </c>
      <c r="G36" s="152">
        <f t="shared" si="4"/>
        <v>1</v>
      </c>
      <c r="H36" s="161">
        <f t="shared" si="4"/>
        <v>1</v>
      </c>
      <c r="I36" s="151">
        <f t="shared" si="4"/>
        <v>1</v>
      </c>
      <c r="J36" s="151">
        <f t="shared" si="4"/>
        <v>1</v>
      </c>
      <c r="K36" s="151">
        <f t="shared" si="4"/>
        <v>1</v>
      </c>
      <c r="L36" s="151">
        <f t="shared" si="4"/>
        <v>1</v>
      </c>
      <c r="M36" s="152">
        <f t="shared" si="4"/>
        <v>1</v>
      </c>
    </row>
    <row r="37" spans="1:13" x14ac:dyDescent="0.25">
      <c r="A37" s="106">
        <f t="shared" si="1"/>
        <v>45199</v>
      </c>
      <c r="B37" s="160">
        <v>0.36033024982333545</v>
      </c>
      <c r="C37" s="156">
        <v>0.63966975017666461</v>
      </c>
      <c r="D37" s="157">
        <f t="shared" si="0"/>
        <v>1</v>
      </c>
      <c r="E37" s="160">
        <f t="shared" si="4"/>
        <v>1</v>
      </c>
      <c r="F37" s="156">
        <f t="shared" si="4"/>
        <v>0</v>
      </c>
      <c r="G37" s="157">
        <f t="shared" si="4"/>
        <v>1</v>
      </c>
      <c r="H37" s="160">
        <f t="shared" si="4"/>
        <v>1</v>
      </c>
      <c r="I37" s="156">
        <f t="shared" si="4"/>
        <v>1</v>
      </c>
      <c r="J37" s="156">
        <f t="shared" si="4"/>
        <v>1</v>
      </c>
      <c r="K37" s="156">
        <f t="shared" si="4"/>
        <v>1</v>
      </c>
      <c r="L37" s="156">
        <f t="shared" si="4"/>
        <v>1</v>
      </c>
      <c r="M37" s="157">
        <f t="shared" si="4"/>
        <v>1</v>
      </c>
    </row>
    <row r="38" spans="1:13" x14ac:dyDescent="0.25">
      <c r="A38" s="98">
        <f t="shared" si="1"/>
        <v>45230</v>
      </c>
      <c r="B38" s="161">
        <v>0.36033024982333545</v>
      </c>
      <c r="C38" s="151">
        <v>0.63966975017666461</v>
      </c>
      <c r="D38" s="152">
        <f t="shared" si="0"/>
        <v>1</v>
      </c>
      <c r="E38" s="161">
        <f t="shared" si="4"/>
        <v>1</v>
      </c>
      <c r="F38" s="151">
        <f t="shared" si="4"/>
        <v>0</v>
      </c>
      <c r="G38" s="152">
        <f t="shared" si="4"/>
        <v>1</v>
      </c>
      <c r="H38" s="161">
        <f t="shared" si="4"/>
        <v>1</v>
      </c>
      <c r="I38" s="151">
        <f t="shared" si="4"/>
        <v>1</v>
      </c>
      <c r="J38" s="151">
        <f t="shared" si="4"/>
        <v>1</v>
      </c>
      <c r="K38" s="151">
        <f t="shared" si="4"/>
        <v>1</v>
      </c>
      <c r="L38" s="151">
        <f t="shared" si="4"/>
        <v>1</v>
      </c>
      <c r="M38" s="152">
        <f t="shared" si="4"/>
        <v>1</v>
      </c>
    </row>
    <row r="39" spans="1:13" x14ac:dyDescent="0.25">
      <c r="A39" s="106">
        <f t="shared" si="1"/>
        <v>45260</v>
      </c>
      <c r="B39" s="160">
        <v>0.36033024982333545</v>
      </c>
      <c r="C39" s="156">
        <v>0.63966975017666461</v>
      </c>
      <c r="D39" s="157">
        <f t="shared" si="0"/>
        <v>1</v>
      </c>
      <c r="E39" s="160">
        <f t="shared" si="4"/>
        <v>1</v>
      </c>
      <c r="F39" s="156">
        <f t="shared" si="4"/>
        <v>0</v>
      </c>
      <c r="G39" s="157">
        <f t="shared" si="4"/>
        <v>1</v>
      </c>
      <c r="H39" s="160">
        <f t="shared" si="4"/>
        <v>1</v>
      </c>
      <c r="I39" s="156">
        <f t="shared" si="4"/>
        <v>1</v>
      </c>
      <c r="J39" s="156">
        <f t="shared" si="4"/>
        <v>1</v>
      </c>
      <c r="K39" s="156">
        <f t="shared" si="4"/>
        <v>1</v>
      </c>
      <c r="L39" s="156">
        <f t="shared" si="4"/>
        <v>1</v>
      </c>
      <c r="M39" s="157">
        <f t="shared" si="4"/>
        <v>1</v>
      </c>
    </row>
    <row r="40" spans="1:13" x14ac:dyDescent="0.25">
      <c r="A40" s="98">
        <f t="shared" si="1"/>
        <v>45291</v>
      </c>
      <c r="B40" s="161">
        <v>0.36033024982333545</v>
      </c>
      <c r="C40" s="151">
        <v>0.63966975017666461</v>
      </c>
      <c r="D40" s="152">
        <f t="shared" si="0"/>
        <v>1</v>
      </c>
      <c r="E40" s="161">
        <f t="shared" si="4"/>
        <v>1</v>
      </c>
      <c r="F40" s="151">
        <f t="shared" si="4"/>
        <v>0</v>
      </c>
      <c r="G40" s="152">
        <f t="shared" si="4"/>
        <v>1</v>
      </c>
      <c r="H40" s="161">
        <f t="shared" si="4"/>
        <v>1</v>
      </c>
      <c r="I40" s="151">
        <f t="shared" si="4"/>
        <v>1</v>
      </c>
      <c r="J40" s="151">
        <f t="shared" si="4"/>
        <v>1</v>
      </c>
      <c r="K40" s="151">
        <f t="shared" si="4"/>
        <v>1</v>
      </c>
      <c r="L40" s="151">
        <f t="shared" si="4"/>
        <v>1</v>
      </c>
      <c r="M40" s="152">
        <f t="shared" si="4"/>
        <v>1</v>
      </c>
    </row>
    <row r="41" spans="1:13" x14ac:dyDescent="0.25">
      <c r="A41" s="106">
        <f t="shared" si="1"/>
        <v>45322</v>
      </c>
      <c r="B41" s="160">
        <v>0.36033024982333545</v>
      </c>
      <c r="C41" s="156">
        <v>0.63966975017666461</v>
      </c>
      <c r="D41" s="157">
        <f t="shared" si="0"/>
        <v>1</v>
      </c>
      <c r="E41" s="160">
        <f t="shared" si="4"/>
        <v>1</v>
      </c>
      <c r="F41" s="156">
        <f t="shared" si="4"/>
        <v>0</v>
      </c>
      <c r="G41" s="157">
        <f t="shared" si="4"/>
        <v>1</v>
      </c>
      <c r="H41" s="160">
        <f t="shared" si="4"/>
        <v>1</v>
      </c>
      <c r="I41" s="156">
        <f t="shared" si="4"/>
        <v>1</v>
      </c>
      <c r="J41" s="156">
        <f t="shared" si="4"/>
        <v>1</v>
      </c>
      <c r="K41" s="156">
        <f t="shared" si="4"/>
        <v>1</v>
      </c>
      <c r="L41" s="156">
        <f t="shared" si="4"/>
        <v>1</v>
      </c>
      <c r="M41" s="157">
        <f t="shared" si="4"/>
        <v>1</v>
      </c>
    </row>
    <row r="42" spans="1:13" x14ac:dyDescent="0.25">
      <c r="A42" s="98">
        <f t="shared" si="1"/>
        <v>45351</v>
      </c>
      <c r="B42" s="161">
        <v>0.36033024982333545</v>
      </c>
      <c r="C42" s="151">
        <v>0.63966975017666461</v>
      </c>
      <c r="D42" s="152">
        <f t="shared" si="0"/>
        <v>1</v>
      </c>
      <c r="E42" s="161">
        <f t="shared" si="4"/>
        <v>1</v>
      </c>
      <c r="F42" s="151">
        <f t="shared" si="4"/>
        <v>0</v>
      </c>
      <c r="G42" s="152">
        <f t="shared" si="4"/>
        <v>1</v>
      </c>
      <c r="H42" s="161">
        <f t="shared" si="4"/>
        <v>1</v>
      </c>
      <c r="I42" s="151">
        <f t="shared" si="4"/>
        <v>1</v>
      </c>
      <c r="J42" s="151">
        <f t="shared" si="4"/>
        <v>1</v>
      </c>
      <c r="K42" s="151">
        <f t="shared" si="4"/>
        <v>1</v>
      </c>
      <c r="L42" s="151">
        <f t="shared" si="4"/>
        <v>1</v>
      </c>
      <c r="M42" s="152">
        <f t="shared" si="4"/>
        <v>1</v>
      </c>
    </row>
    <row r="43" spans="1:13" x14ac:dyDescent="0.25">
      <c r="A43" s="106">
        <f t="shared" si="1"/>
        <v>45382</v>
      </c>
      <c r="B43" s="160">
        <v>0.36033024982333545</v>
      </c>
      <c r="C43" s="156">
        <v>0.63966975017666461</v>
      </c>
      <c r="D43" s="157">
        <f t="shared" si="0"/>
        <v>1</v>
      </c>
      <c r="E43" s="160">
        <f t="shared" si="4"/>
        <v>1</v>
      </c>
      <c r="F43" s="156">
        <f t="shared" si="4"/>
        <v>0</v>
      </c>
      <c r="G43" s="157">
        <f t="shared" si="4"/>
        <v>1</v>
      </c>
      <c r="H43" s="160">
        <f t="shared" si="4"/>
        <v>1</v>
      </c>
      <c r="I43" s="156">
        <f t="shared" si="4"/>
        <v>1</v>
      </c>
      <c r="J43" s="156">
        <f t="shared" si="4"/>
        <v>1</v>
      </c>
      <c r="K43" s="156">
        <f t="shared" si="4"/>
        <v>1</v>
      </c>
      <c r="L43" s="156">
        <f t="shared" si="4"/>
        <v>1</v>
      </c>
      <c r="M43" s="157">
        <f t="shared" si="4"/>
        <v>1</v>
      </c>
    </row>
    <row r="44" spans="1:13" x14ac:dyDescent="0.25">
      <c r="A44" s="98">
        <f t="shared" si="1"/>
        <v>45412</v>
      </c>
      <c r="B44" s="161">
        <v>0.36033024982333545</v>
      </c>
      <c r="C44" s="151">
        <v>0.63966975017666461</v>
      </c>
      <c r="D44" s="152">
        <f t="shared" si="0"/>
        <v>1</v>
      </c>
      <c r="E44" s="161">
        <f t="shared" si="4"/>
        <v>1</v>
      </c>
      <c r="F44" s="151">
        <f t="shared" si="4"/>
        <v>0</v>
      </c>
      <c r="G44" s="152">
        <f t="shared" si="4"/>
        <v>1</v>
      </c>
      <c r="H44" s="161">
        <f t="shared" si="4"/>
        <v>1</v>
      </c>
      <c r="I44" s="151">
        <f t="shared" si="4"/>
        <v>1</v>
      </c>
      <c r="J44" s="151">
        <f t="shared" si="4"/>
        <v>1</v>
      </c>
      <c r="K44" s="151">
        <f t="shared" si="4"/>
        <v>1</v>
      </c>
      <c r="L44" s="151">
        <f t="shared" si="4"/>
        <v>1</v>
      </c>
      <c r="M44" s="152">
        <f t="shared" si="4"/>
        <v>1</v>
      </c>
    </row>
    <row r="45" spans="1:13" x14ac:dyDescent="0.25">
      <c r="A45" s="106">
        <f t="shared" si="1"/>
        <v>45443</v>
      </c>
      <c r="B45" s="160">
        <v>0.36033024982333545</v>
      </c>
      <c r="C45" s="156">
        <v>0.63966975017666461</v>
      </c>
      <c r="D45" s="157">
        <f t="shared" si="0"/>
        <v>1</v>
      </c>
      <c r="E45" s="160">
        <f t="shared" si="4"/>
        <v>1</v>
      </c>
      <c r="F45" s="156">
        <f t="shared" si="4"/>
        <v>0</v>
      </c>
      <c r="G45" s="157">
        <f t="shared" si="4"/>
        <v>1</v>
      </c>
      <c r="H45" s="160">
        <f t="shared" si="4"/>
        <v>1</v>
      </c>
      <c r="I45" s="156">
        <f t="shared" si="4"/>
        <v>1</v>
      </c>
      <c r="J45" s="156">
        <f t="shared" si="4"/>
        <v>1</v>
      </c>
      <c r="K45" s="156">
        <f t="shared" si="4"/>
        <v>1</v>
      </c>
      <c r="L45" s="156">
        <f t="shared" si="4"/>
        <v>1</v>
      </c>
      <c r="M45" s="157">
        <f t="shared" si="4"/>
        <v>1</v>
      </c>
    </row>
    <row r="46" spans="1:13" x14ac:dyDescent="0.25">
      <c r="A46" s="98">
        <f t="shared" si="1"/>
        <v>45473</v>
      </c>
      <c r="B46" s="161">
        <v>0.36033024982333545</v>
      </c>
      <c r="C46" s="151">
        <v>0.63966975017666461</v>
      </c>
      <c r="D46" s="152">
        <f t="shared" si="0"/>
        <v>1</v>
      </c>
      <c r="E46" s="161">
        <f t="shared" si="4"/>
        <v>1</v>
      </c>
      <c r="F46" s="151">
        <f t="shared" si="4"/>
        <v>0</v>
      </c>
      <c r="G46" s="152">
        <f t="shared" si="4"/>
        <v>1</v>
      </c>
      <c r="H46" s="161">
        <f t="shared" si="4"/>
        <v>1</v>
      </c>
      <c r="I46" s="151">
        <f t="shared" si="4"/>
        <v>1</v>
      </c>
      <c r="J46" s="151">
        <f t="shared" si="4"/>
        <v>1</v>
      </c>
      <c r="K46" s="151">
        <f t="shared" si="4"/>
        <v>1</v>
      </c>
      <c r="L46" s="151">
        <f t="shared" si="4"/>
        <v>1</v>
      </c>
      <c r="M46" s="152">
        <f t="shared" si="4"/>
        <v>1</v>
      </c>
    </row>
    <row r="47" spans="1:13" x14ac:dyDescent="0.25">
      <c r="A47" s="106">
        <f t="shared" si="1"/>
        <v>45504</v>
      </c>
      <c r="B47" s="160">
        <v>0.36033024982333545</v>
      </c>
      <c r="C47" s="156">
        <v>0.63966975017666461</v>
      </c>
      <c r="D47" s="157">
        <f t="shared" si="0"/>
        <v>1</v>
      </c>
      <c r="E47" s="160">
        <f t="shared" si="4"/>
        <v>1</v>
      </c>
      <c r="F47" s="156">
        <f t="shared" si="4"/>
        <v>0</v>
      </c>
      <c r="G47" s="157">
        <f t="shared" si="4"/>
        <v>1</v>
      </c>
      <c r="H47" s="160">
        <f t="shared" si="4"/>
        <v>1</v>
      </c>
      <c r="I47" s="156">
        <f t="shared" si="4"/>
        <v>1</v>
      </c>
      <c r="J47" s="156">
        <f t="shared" si="4"/>
        <v>1</v>
      </c>
      <c r="K47" s="156">
        <f t="shared" si="4"/>
        <v>1</v>
      </c>
      <c r="L47" s="156">
        <f t="shared" si="4"/>
        <v>1</v>
      </c>
      <c r="M47" s="157">
        <f t="shared" si="4"/>
        <v>1</v>
      </c>
    </row>
    <row r="48" spans="1:13" x14ac:dyDescent="0.25">
      <c r="A48" s="98">
        <f t="shared" si="1"/>
        <v>45535</v>
      </c>
      <c r="B48" s="161">
        <v>0.36033024982333545</v>
      </c>
      <c r="C48" s="151">
        <v>0.63966975017666461</v>
      </c>
      <c r="D48" s="152">
        <f t="shared" si="0"/>
        <v>1</v>
      </c>
      <c r="E48" s="161">
        <f t="shared" si="4"/>
        <v>1</v>
      </c>
      <c r="F48" s="151">
        <f t="shared" si="4"/>
        <v>0</v>
      </c>
      <c r="G48" s="152">
        <f t="shared" si="4"/>
        <v>1</v>
      </c>
      <c r="H48" s="161">
        <f t="shared" si="4"/>
        <v>1</v>
      </c>
      <c r="I48" s="151">
        <f t="shared" si="4"/>
        <v>1</v>
      </c>
      <c r="J48" s="151">
        <f t="shared" si="4"/>
        <v>1</v>
      </c>
      <c r="K48" s="151">
        <f t="shared" si="4"/>
        <v>1</v>
      </c>
      <c r="L48" s="151">
        <f t="shared" si="4"/>
        <v>1</v>
      </c>
      <c r="M48" s="152">
        <f t="shared" si="4"/>
        <v>1</v>
      </c>
    </row>
    <row r="49" spans="1:13" x14ac:dyDescent="0.25">
      <c r="A49" s="106">
        <f t="shared" si="1"/>
        <v>45565</v>
      </c>
      <c r="B49" s="160">
        <v>0.36033024982333545</v>
      </c>
      <c r="C49" s="156">
        <v>0.63966975017666461</v>
      </c>
      <c r="D49" s="157">
        <f t="shared" si="0"/>
        <v>1</v>
      </c>
      <c r="E49" s="160">
        <f t="shared" si="4"/>
        <v>1</v>
      </c>
      <c r="F49" s="156">
        <f t="shared" si="4"/>
        <v>0</v>
      </c>
      <c r="G49" s="157">
        <f t="shared" si="4"/>
        <v>1</v>
      </c>
      <c r="H49" s="160">
        <f t="shared" si="4"/>
        <v>1</v>
      </c>
      <c r="I49" s="156">
        <f t="shared" si="4"/>
        <v>1</v>
      </c>
      <c r="J49" s="156">
        <f t="shared" si="4"/>
        <v>1</v>
      </c>
      <c r="K49" s="156">
        <f t="shared" si="4"/>
        <v>1</v>
      </c>
      <c r="L49" s="156">
        <f t="shared" si="4"/>
        <v>1</v>
      </c>
      <c r="M49" s="157">
        <f t="shared" si="4"/>
        <v>1</v>
      </c>
    </row>
    <row r="50" spans="1:13" x14ac:dyDescent="0.25">
      <c r="A50" s="98">
        <f t="shared" si="1"/>
        <v>45596</v>
      </c>
      <c r="B50" s="161">
        <v>0.36033024982333545</v>
      </c>
      <c r="C50" s="151">
        <v>0.63966975017666461</v>
      </c>
      <c r="D50" s="152">
        <f t="shared" si="0"/>
        <v>1</v>
      </c>
      <c r="E50" s="161">
        <f t="shared" si="4"/>
        <v>1</v>
      </c>
      <c r="F50" s="151">
        <f t="shared" si="4"/>
        <v>0</v>
      </c>
      <c r="G50" s="152">
        <f t="shared" si="4"/>
        <v>1</v>
      </c>
      <c r="H50" s="161">
        <f t="shared" si="4"/>
        <v>1</v>
      </c>
      <c r="I50" s="151">
        <f t="shared" si="4"/>
        <v>1</v>
      </c>
      <c r="J50" s="151">
        <f t="shared" si="4"/>
        <v>1</v>
      </c>
      <c r="K50" s="151">
        <f t="shared" si="4"/>
        <v>1</v>
      </c>
      <c r="L50" s="151">
        <f t="shared" si="4"/>
        <v>1</v>
      </c>
      <c r="M50" s="152">
        <f t="shared" si="4"/>
        <v>1</v>
      </c>
    </row>
    <row r="51" spans="1:13" x14ac:dyDescent="0.25">
      <c r="A51" s="106">
        <f t="shared" si="1"/>
        <v>45626</v>
      </c>
      <c r="B51" s="160">
        <v>0.36033024982333545</v>
      </c>
      <c r="C51" s="156">
        <v>0.63966975017666461</v>
      </c>
      <c r="D51" s="157">
        <f t="shared" si="0"/>
        <v>1</v>
      </c>
      <c r="E51" s="160">
        <f t="shared" ref="E51:M66" si="5">+E50</f>
        <v>1</v>
      </c>
      <c r="F51" s="156">
        <f t="shared" si="5"/>
        <v>0</v>
      </c>
      <c r="G51" s="157">
        <f t="shared" si="5"/>
        <v>1</v>
      </c>
      <c r="H51" s="160">
        <f t="shared" si="5"/>
        <v>1</v>
      </c>
      <c r="I51" s="156">
        <f t="shared" si="5"/>
        <v>1</v>
      </c>
      <c r="J51" s="156">
        <f t="shared" si="5"/>
        <v>1</v>
      </c>
      <c r="K51" s="156">
        <f t="shared" si="5"/>
        <v>1</v>
      </c>
      <c r="L51" s="156">
        <f t="shared" si="5"/>
        <v>1</v>
      </c>
      <c r="M51" s="157">
        <f t="shared" si="5"/>
        <v>1</v>
      </c>
    </row>
    <row r="52" spans="1:13" x14ac:dyDescent="0.25">
      <c r="A52" s="98">
        <f t="shared" si="1"/>
        <v>45657</v>
      </c>
      <c r="B52" s="161">
        <v>0.36033024982333545</v>
      </c>
      <c r="C52" s="151">
        <v>0.63966975017666461</v>
      </c>
      <c r="D52" s="152">
        <f t="shared" si="0"/>
        <v>1</v>
      </c>
      <c r="E52" s="161">
        <f t="shared" si="5"/>
        <v>1</v>
      </c>
      <c r="F52" s="151">
        <f t="shared" si="5"/>
        <v>0</v>
      </c>
      <c r="G52" s="152">
        <f t="shared" si="5"/>
        <v>1</v>
      </c>
      <c r="H52" s="161">
        <f t="shared" si="5"/>
        <v>1</v>
      </c>
      <c r="I52" s="151">
        <f t="shared" si="5"/>
        <v>1</v>
      </c>
      <c r="J52" s="151">
        <f t="shared" si="5"/>
        <v>1</v>
      </c>
      <c r="K52" s="151">
        <f t="shared" si="5"/>
        <v>1</v>
      </c>
      <c r="L52" s="151">
        <f t="shared" si="5"/>
        <v>1</v>
      </c>
      <c r="M52" s="152">
        <f t="shared" si="5"/>
        <v>1</v>
      </c>
    </row>
    <row r="53" spans="1:13" x14ac:dyDescent="0.25">
      <c r="A53" s="106">
        <f t="shared" si="1"/>
        <v>45688</v>
      </c>
      <c r="B53" s="160">
        <v>0.36033024982333545</v>
      </c>
      <c r="C53" s="156">
        <v>0.63966975017666461</v>
      </c>
      <c r="D53" s="157">
        <f t="shared" si="0"/>
        <v>1</v>
      </c>
      <c r="E53" s="160">
        <f t="shared" si="5"/>
        <v>1</v>
      </c>
      <c r="F53" s="156">
        <f t="shared" si="5"/>
        <v>0</v>
      </c>
      <c r="G53" s="157">
        <f t="shared" si="5"/>
        <v>1</v>
      </c>
      <c r="H53" s="160">
        <f t="shared" si="5"/>
        <v>1</v>
      </c>
      <c r="I53" s="156">
        <f t="shared" si="5"/>
        <v>1</v>
      </c>
      <c r="J53" s="156">
        <f t="shared" si="5"/>
        <v>1</v>
      </c>
      <c r="K53" s="156">
        <f t="shared" si="5"/>
        <v>1</v>
      </c>
      <c r="L53" s="156">
        <f t="shared" si="5"/>
        <v>1</v>
      </c>
      <c r="M53" s="157">
        <f t="shared" si="5"/>
        <v>1</v>
      </c>
    </row>
    <row r="54" spans="1:13" x14ac:dyDescent="0.25">
      <c r="A54" s="98">
        <f t="shared" si="1"/>
        <v>45716</v>
      </c>
      <c r="B54" s="161">
        <v>0.36033024982333545</v>
      </c>
      <c r="C54" s="151">
        <v>0.63966975017666461</v>
      </c>
      <c r="D54" s="152">
        <f t="shared" si="0"/>
        <v>1</v>
      </c>
      <c r="E54" s="161">
        <f t="shared" si="5"/>
        <v>1</v>
      </c>
      <c r="F54" s="151">
        <f t="shared" si="5"/>
        <v>0</v>
      </c>
      <c r="G54" s="152">
        <f t="shared" si="5"/>
        <v>1</v>
      </c>
      <c r="H54" s="161">
        <f t="shared" si="5"/>
        <v>1</v>
      </c>
      <c r="I54" s="151">
        <f t="shared" si="5"/>
        <v>1</v>
      </c>
      <c r="J54" s="151">
        <f t="shared" si="5"/>
        <v>1</v>
      </c>
      <c r="K54" s="151">
        <f t="shared" si="5"/>
        <v>1</v>
      </c>
      <c r="L54" s="151">
        <f t="shared" si="5"/>
        <v>1</v>
      </c>
      <c r="M54" s="152">
        <f t="shared" si="5"/>
        <v>1</v>
      </c>
    </row>
    <row r="55" spans="1:13" x14ac:dyDescent="0.25">
      <c r="A55" s="106">
        <f t="shared" si="1"/>
        <v>45747</v>
      </c>
      <c r="B55" s="160">
        <v>0.36033024982333545</v>
      </c>
      <c r="C55" s="156">
        <v>0.63966975017666461</v>
      </c>
      <c r="D55" s="157">
        <f t="shared" si="0"/>
        <v>1</v>
      </c>
      <c r="E55" s="160">
        <f t="shared" si="5"/>
        <v>1</v>
      </c>
      <c r="F55" s="156">
        <f t="shared" si="5"/>
        <v>0</v>
      </c>
      <c r="G55" s="157">
        <f t="shared" si="5"/>
        <v>1</v>
      </c>
      <c r="H55" s="160">
        <f t="shared" si="5"/>
        <v>1</v>
      </c>
      <c r="I55" s="156">
        <f t="shared" si="5"/>
        <v>1</v>
      </c>
      <c r="J55" s="156">
        <f t="shared" si="5"/>
        <v>1</v>
      </c>
      <c r="K55" s="156">
        <f t="shared" si="5"/>
        <v>1</v>
      </c>
      <c r="L55" s="156">
        <f t="shared" si="5"/>
        <v>1</v>
      </c>
      <c r="M55" s="157">
        <f t="shared" si="5"/>
        <v>1</v>
      </c>
    </row>
    <row r="56" spans="1:13" x14ac:dyDescent="0.25">
      <c r="A56" s="98">
        <f t="shared" si="1"/>
        <v>45777</v>
      </c>
      <c r="B56" s="161">
        <v>0.36033024982333545</v>
      </c>
      <c r="C56" s="151">
        <v>0.63966975017666461</v>
      </c>
      <c r="D56" s="152">
        <f t="shared" si="0"/>
        <v>1</v>
      </c>
      <c r="E56" s="161">
        <f t="shared" si="5"/>
        <v>1</v>
      </c>
      <c r="F56" s="151">
        <f t="shared" si="5"/>
        <v>0</v>
      </c>
      <c r="G56" s="152">
        <f t="shared" si="5"/>
        <v>1</v>
      </c>
      <c r="H56" s="161">
        <f t="shared" si="5"/>
        <v>1</v>
      </c>
      <c r="I56" s="151">
        <f t="shared" si="5"/>
        <v>1</v>
      </c>
      <c r="J56" s="151">
        <f t="shared" si="5"/>
        <v>1</v>
      </c>
      <c r="K56" s="151">
        <f t="shared" si="5"/>
        <v>1</v>
      </c>
      <c r="L56" s="151">
        <f t="shared" si="5"/>
        <v>1</v>
      </c>
      <c r="M56" s="152">
        <f t="shared" si="5"/>
        <v>1</v>
      </c>
    </row>
    <row r="57" spans="1:13" x14ac:dyDescent="0.25">
      <c r="A57" s="106">
        <f t="shared" si="1"/>
        <v>45808</v>
      </c>
      <c r="B57" s="160">
        <v>0.36033024982333545</v>
      </c>
      <c r="C57" s="156">
        <v>0.63966975017666461</v>
      </c>
      <c r="D57" s="157">
        <f t="shared" si="0"/>
        <v>1</v>
      </c>
      <c r="E57" s="160">
        <f t="shared" si="5"/>
        <v>1</v>
      </c>
      <c r="F57" s="156">
        <f t="shared" si="5"/>
        <v>0</v>
      </c>
      <c r="G57" s="157">
        <f t="shared" si="5"/>
        <v>1</v>
      </c>
      <c r="H57" s="160">
        <f t="shared" si="5"/>
        <v>1</v>
      </c>
      <c r="I57" s="156">
        <f t="shared" si="5"/>
        <v>1</v>
      </c>
      <c r="J57" s="156">
        <f t="shared" si="5"/>
        <v>1</v>
      </c>
      <c r="K57" s="156">
        <f t="shared" si="5"/>
        <v>1</v>
      </c>
      <c r="L57" s="156">
        <f t="shared" si="5"/>
        <v>1</v>
      </c>
      <c r="M57" s="157">
        <f t="shared" si="5"/>
        <v>1</v>
      </c>
    </row>
    <row r="58" spans="1:13" x14ac:dyDescent="0.25">
      <c r="A58" s="98">
        <f t="shared" si="1"/>
        <v>45838</v>
      </c>
      <c r="B58" s="161">
        <v>0.36033024982333545</v>
      </c>
      <c r="C58" s="151">
        <v>0.63966975017666461</v>
      </c>
      <c r="D58" s="152">
        <f t="shared" si="0"/>
        <v>1</v>
      </c>
      <c r="E58" s="161">
        <f t="shared" si="5"/>
        <v>1</v>
      </c>
      <c r="F58" s="151">
        <f t="shared" si="5"/>
        <v>0</v>
      </c>
      <c r="G58" s="152">
        <f t="shared" si="5"/>
        <v>1</v>
      </c>
      <c r="H58" s="161">
        <f t="shared" si="5"/>
        <v>1</v>
      </c>
      <c r="I58" s="151">
        <f t="shared" si="5"/>
        <v>1</v>
      </c>
      <c r="J58" s="151">
        <f t="shared" si="5"/>
        <v>1</v>
      </c>
      <c r="K58" s="151">
        <f t="shared" si="5"/>
        <v>1</v>
      </c>
      <c r="L58" s="151">
        <f t="shared" si="5"/>
        <v>1</v>
      </c>
      <c r="M58" s="152">
        <f t="shared" si="5"/>
        <v>1</v>
      </c>
    </row>
    <row r="59" spans="1:13" x14ac:dyDescent="0.25">
      <c r="A59" s="106">
        <f t="shared" si="1"/>
        <v>45869</v>
      </c>
      <c r="B59" s="160">
        <v>0.36033024982333545</v>
      </c>
      <c r="C59" s="156">
        <v>0.63966975017666461</v>
      </c>
      <c r="D59" s="157">
        <f t="shared" si="0"/>
        <v>1</v>
      </c>
      <c r="E59" s="160">
        <f t="shared" si="5"/>
        <v>1</v>
      </c>
      <c r="F59" s="156">
        <f t="shared" si="5"/>
        <v>0</v>
      </c>
      <c r="G59" s="157">
        <f t="shared" si="5"/>
        <v>1</v>
      </c>
      <c r="H59" s="160">
        <f t="shared" si="5"/>
        <v>1</v>
      </c>
      <c r="I59" s="156">
        <f t="shared" si="5"/>
        <v>1</v>
      </c>
      <c r="J59" s="156">
        <f t="shared" si="5"/>
        <v>1</v>
      </c>
      <c r="K59" s="156">
        <f t="shared" si="5"/>
        <v>1</v>
      </c>
      <c r="L59" s="156">
        <f t="shared" si="5"/>
        <v>1</v>
      </c>
      <c r="M59" s="157">
        <f t="shared" si="5"/>
        <v>1</v>
      </c>
    </row>
    <row r="60" spans="1:13" x14ac:dyDescent="0.25">
      <c r="A60" s="98">
        <f t="shared" si="1"/>
        <v>45900</v>
      </c>
      <c r="B60" s="161">
        <v>0.36033024982333545</v>
      </c>
      <c r="C60" s="151">
        <v>0.63966975017666461</v>
      </c>
      <c r="D60" s="152">
        <f t="shared" si="0"/>
        <v>1</v>
      </c>
      <c r="E60" s="161">
        <f t="shared" si="5"/>
        <v>1</v>
      </c>
      <c r="F60" s="151">
        <f t="shared" si="5"/>
        <v>0</v>
      </c>
      <c r="G60" s="152">
        <f t="shared" si="5"/>
        <v>1</v>
      </c>
      <c r="H60" s="161">
        <f t="shared" si="5"/>
        <v>1</v>
      </c>
      <c r="I60" s="151">
        <f t="shared" si="5"/>
        <v>1</v>
      </c>
      <c r="J60" s="151">
        <f t="shared" si="5"/>
        <v>1</v>
      </c>
      <c r="K60" s="151">
        <f t="shared" si="5"/>
        <v>1</v>
      </c>
      <c r="L60" s="151">
        <f t="shared" si="5"/>
        <v>1</v>
      </c>
      <c r="M60" s="152">
        <f t="shared" si="5"/>
        <v>1</v>
      </c>
    </row>
    <row r="61" spans="1:13" x14ac:dyDescent="0.25">
      <c r="A61" s="106">
        <f t="shared" si="1"/>
        <v>45930</v>
      </c>
      <c r="B61" s="160">
        <v>0.36033024982333545</v>
      </c>
      <c r="C61" s="156">
        <v>0.63966975017666461</v>
      </c>
      <c r="D61" s="157">
        <f t="shared" si="0"/>
        <v>1</v>
      </c>
      <c r="E61" s="160">
        <f t="shared" si="5"/>
        <v>1</v>
      </c>
      <c r="F61" s="156">
        <f t="shared" si="5"/>
        <v>0</v>
      </c>
      <c r="G61" s="157">
        <f t="shared" si="5"/>
        <v>1</v>
      </c>
      <c r="H61" s="160">
        <f t="shared" si="5"/>
        <v>1</v>
      </c>
      <c r="I61" s="156">
        <f t="shared" si="5"/>
        <v>1</v>
      </c>
      <c r="J61" s="156">
        <f t="shared" si="5"/>
        <v>1</v>
      </c>
      <c r="K61" s="156">
        <f t="shared" si="5"/>
        <v>1</v>
      </c>
      <c r="L61" s="156">
        <f t="shared" si="5"/>
        <v>1</v>
      </c>
      <c r="M61" s="157">
        <f t="shared" si="5"/>
        <v>1</v>
      </c>
    </row>
    <row r="62" spans="1:13" x14ac:dyDescent="0.25">
      <c r="A62" s="98">
        <f t="shared" si="1"/>
        <v>45961</v>
      </c>
      <c r="B62" s="161">
        <v>0.36033024982333545</v>
      </c>
      <c r="C62" s="151">
        <v>0.63966975017666461</v>
      </c>
      <c r="D62" s="152">
        <f t="shared" si="0"/>
        <v>1</v>
      </c>
      <c r="E62" s="161">
        <f t="shared" si="5"/>
        <v>1</v>
      </c>
      <c r="F62" s="151">
        <f t="shared" si="5"/>
        <v>0</v>
      </c>
      <c r="G62" s="152">
        <f t="shared" si="5"/>
        <v>1</v>
      </c>
      <c r="H62" s="161">
        <f t="shared" si="5"/>
        <v>1</v>
      </c>
      <c r="I62" s="151">
        <f t="shared" si="5"/>
        <v>1</v>
      </c>
      <c r="J62" s="151">
        <f t="shared" si="5"/>
        <v>1</v>
      </c>
      <c r="K62" s="151">
        <f t="shared" si="5"/>
        <v>1</v>
      </c>
      <c r="L62" s="151">
        <f t="shared" si="5"/>
        <v>1</v>
      </c>
      <c r="M62" s="152">
        <f t="shared" si="5"/>
        <v>1</v>
      </c>
    </row>
    <row r="63" spans="1:13" x14ac:dyDescent="0.25">
      <c r="A63" s="106">
        <f t="shared" si="1"/>
        <v>45991</v>
      </c>
      <c r="B63" s="160">
        <v>0.36033024982333545</v>
      </c>
      <c r="C63" s="156">
        <v>0.63966975017666461</v>
      </c>
      <c r="D63" s="157">
        <f t="shared" si="0"/>
        <v>1</v>
      </c>
      <c r="E63" s="160">
        <f t="shared" si="5"/>
        <v>1</v>
      </c>
      <c r="F63" s="156">
        <f t="shared" si="5"/>
        <v>0</v>
      </c>
      <c r="G63" s="157">
        <f t="shared" si="5"/>
        <v>1</v>
      </c>
      <c r="H63" s="160">
        <f t="shared" si="5"/>
        <v>1</v>
      </c>
      <c r="I63" s="156">
        <f t="shared" si="5"/>
        <v>1</v>
      </c>
      <c r="J63" s="156">
        <f t="shared" si="5"/>
        <v>1</v>
      </c>
      <c r="K63" s="156">
        <f t="shared" si="5"/>
        <v>1</v>
      </c>
      <c r="L63" s="156">
        <f t="shared" si="5"/>
        <v>1</v>
      </c>
      <c r="M63" s="157">
        <f t="shared" si="5"/>
        <v>1</v>
      </c>
    </row>
    <row r="64" spans="1:13" x14ac:dyDescent="0.25">
      <c r="A64" s="98">
        <f t="shared" si="1"/>
        <v>46022</v>
      </c>
      <c r="B64" s="161">
        <v>0.36033024982333545</v>
      </c>
      <c r="C64" s="151">
        <v>0.63966975017666461</v>
      </c>
      <c r="D64" s="152">
        <f t="shared" si="0"/>
        <v>1</v>
      </c>
      <c r="E64" s="161">
        <f t="shared" si="5"/>
        <v>1</v>
      </c>
      <c r="F64" s="151">
        <f t="shared" si="5"/>
        <v>0</v>
      </c>
      <c r="G64" s="152">
        <f t="shared" si="5"/>
        <v>1</v>
      </c>
      <c r="H64" s="161">
        <f t="shared" si="5"/>
        <v>1</v>
      </c>
      <c r="I64" s="151">
        <f t="shared" si="5"/>
        <v>1</v>
      </c>
      <c r="J64" s="151">
        <f t="shared" si="5"/>
        <v>1</v>
      </c>
      <c r="K64" s="151">
        <f t="shared" si="5"/>
        <v>1</v>
      </c>
      <c r="L64" s="151">
        <f t="shared" si="5"/>
        <v>1</v>
      </c>
      <c r="M64" s="152">
        <f t="shared" si="5"/>
        <v>1</v>
      </c>
    </row>
    <row r="65" spans="1:13" x14ac:dyDescent="0.25">
      <c r="A65" s="106">
        <f t="shared" si="1"/>
        <v>46053</v>
      </c>
      <c r="B65" s="160">
        <v>0.36033024982333545</v>
      </c>
      <c r="C65" s="156">
        <v>0.63966975017666461</v>
      </c>
      <c r="D65" s="157">
        <f t="shared" si="0"/>
        <v>1</v>
      </c>
      <c r="E65" s="160">
        <f t="shared" si="5"/>
        <v>1</v>
      </c>
      <c r="F65" s="156">
        <f t="shared" si="5"/>
        <v>0</v>
      </c>
      <c r="G65" s="157">
        <f t="shared" si="5"/>
        <v>1</v>
      </c>
      <c r="H65" s="160">
        <f t="shared" si="5"/>
        <v>1</v>
      </c>
      <c r="I65" s="156">
        <f t="shared" si="5"/>
        <v>1</v>
      </c>
      <c r="J65" s="156">
        <f t="shared" si="5"/>
        <v>1</v>
      </c>
      <c r="K65" s="156">
        <f t="shared" si="5"/>
        <v>1</v>
      </c>
      <c r="L65" s="156">
        <f t="shared" si="5"/>
        <v>1</v>
      </c>
      <c r="M65" s="157">
        <f t="shared" si="5"/>
        <v>1</v>
      </c>
    </row>
    <row r="66" spans="1:13" x14ac:dyDescent="0.25">
      <c r="A66" s="98">
        <f t="shared" si="1"/>
        <v>46081</v>
      </c>
      <c r="B66" s="161">
        <v>0.36033024982333545</v>
      </c>
      <c r="C66" s="151">
        <v>0.63966975017666461</v>
      </c>
      <c r="D66" s="152">
        <f t="shared" ref="D66:D129" si="6">+B66+C66</f>
        <v>1</v>
      </c>
      <c r="E66" s="161">
        <f t="shared" si="5"/>
        <v>1</v>
      </c>
      <c r="F66" s="151">
        <f t="shared" si="5"/>
        <v>0</v>
      </c>
      <c r="G66" s="152">
        <f t="shared" si="5"/>
        <v>1</v>
      </c>
      <c r="H66" s="161">
        <f t="shared" si="5"/>
        <v>1</v>
      </c>
      <c r="I66" s="151">
        <f t="shared" si="5"/>
        <v>1</v>
      </c>
      <c r="J66" s="151">
        <f t="shared" si="5"/>
        <v>1</v>
      </c>
      <c r="K66" s="151">
        <f t="shared" si="5"/>
        <v>1</v>
      </c>
      <c r="L66" s="151">
        <f t="shared" si="5"/>
        <v>1</v>
      </c>
      <c r="M66" s="152">
        <f t="shared" si="5"/>
        <v>1</v>
      </c>
    </row>
    <row r="67" spans="1:13" x14ac:dyDescent="0.25">
      <c r="A67" s="106">
        <f t="shared" ref="A67:A130" si="7">+EOMONTH(A66,1)</f>
        <v>46112</v>
      </c>
      <c r="B67" s="160">
        <v>0.36033024982333545</v>
      </c>
      <c r="C67" s="156">
        <v>0.63966975017666461</v>
      </c>
      <c r="D67" s="157">
        <f t="shared" si="6"/>
        <v>1</v>
      </c>
      <c r="E67" s="160">
        <f t="shared" ref="E67:M82" si="8">+E66</f>
        <v>1</v>
      </c>
      <c r="F67" s="156">
        <f t="shared" si="8"/>
        <v>0</v>
      </c>
      <c r="G67" s="157">
        <f t="shared" si="8"/>
        <v>1</v>
      </c>
      <c r="H67" s="160">
        <f t="shared" si="8"/>
        <v>1</v>
      </c>
      <c r="I67" s="156">
        <f t="shared" si="8"/>
        <v>1</v>
      </c>
      <c r="J67" s="156">
        <f t="shared" si="8"/>
        <v>1</v>
      </c>
      <c r="K67" s="156">
        <f t="shared" si="8"/>
        <v>1</v>
      </c>
      <c r="L67" s="156">
        <f t="shared" si="8"/>
        <v>1</v>
      </c>
      <c r="M67" s="157">
        <f t="shared" si="8"/>
        <v>1</v>
      </c>
    </row>
    <row r="68" spans="1:13" x14ac:dyDescent="0.25">
      <c r="A68" s="98">
        <f t="shared" si="7"/>
        <v>46142</v>
      </c>
      <c r="B68" s="161">
        <v>0.36033024982333545</v>
      </c>
      <c r="C68" s="151">
        <v>0.63966975017666461</v>
      </c>
      <c r="D68" s="152">
        <f t="shared" si="6"/>
        <v>1</v>
      </c>
      <c r="E68" s="161">
        <f t="shared" si="8"/>
        <v>1</v>
      </c>
      <c r="F68" s="151">
        <f t="shared" si="8"/>
        <v>0</v>
      </c>
      <c r="G68" s="152">
        <f t="shared" si="8"/>
        <v>1</v>
      </c>
      <c r="H68" s="161">
        <f t="shared" si="8"/>
        <v>1</v>
      </c>
      <c r="I68" s="151">
        <f t="shared" si="8"/>
        <v>1</v>
      </c>
      <c r="J68" s="151">
        <f t="shared" si="8"/>
        <v>1</v>
      </c>
      <c r="K68" s="151">
        <f t="shared" si="8"/>
        <v>1</v>
      </c>
      <c r="L68" s="151">
        <f t="shared" si="8"/>
        <v>1</v>
      </c>
      <c r="M68" s="152">
        <f t="shared" si="8"/>
        <v>1</v>
      </c>
    </row>
    <row r="69" spans="1:13" x14ac:dyDescent="0.25">
      <c r="A69" s="106">
        <f t="shared" si="7"/>
        <v>46173</v>
      </c>
      <c r="B69" s="160">
        <v>0.36033024982333545</v>
      </c>
      <c r="C69" s="156">
        <v>0.63966975017666461</v>
      </c>
      <c r="D69" s="157">
        <f t="shared" si="6"/>
        <v>1</v>
      </c>
      <c r="E69" s="160">
        <f t="shared" si="8"/>
        <v>1</v>
      </c>
      <c r="F69" s="156">
        <f t="shared" si="8"/>
        <v>0</v>
      </c>
      <c r="G69" s="157">
        <f t="shared" si="8"/>
        <v>1</v>
      </c>
      <c r="H69" s="160">
        <f t="shared" si="8"/>
        <v>1</v>
      </c>
      <c r="I69" s="156">
        <f t="shared" si="8"/>
        <v>1</v>
      </c>
      <c r="J69" s="156">
        <f t="shared" si="8"/>
        <v>1</v>
      </c>
      <c r="K69" s="156">
        <f t="shared" si="8"/>
        <v>1</v>
      </c>
      <c r="L69" s="156">
        <f t="shared" si="8"/>
        <v>1</v>
      </c>
      <c r="M69" s="157">
        <f t="shared" si="8"/>
        <v>1</v>
      </c>
    </row>
    <row r="70" spans="1:13" x14ac:dyDescent="0.25">
      <c r="A70" s="98">
        <f t="shared" si="7"/>
        <v>46203</v>
      </c>
      <c r="B70" s="161">
        <v>0.36033024982333545</v>
      </c>
      <c r="C70" s="151">
        <v>0.63966975017666461</v>
      </c>
      <c r="D70" s="152">
        <f t="shared" si="6"/>
        <v>1</v>
      </c>
      <c r="E70" s="161">
        <f t="shared" si="8"/>
        <v>1</v>
      </c>
      <c r="F70" s="151">
        <f t="shared" si="8"/>
        <v>0</v>
      </c>
      <c r="G70" s="152">
        <f t="shared" si="8"/>
        <v>1</v>
      </c>
      <c r="H70" s="161">
        <f t="shared" si="8"/>
        <v>1</v>
      </c>
      <c r="I70" s="151">
        <f t="shared" si="8"/>
        <v>1</v>
      </c>
      <c r="J70" s="151">
        <f t="shared" si="8"/>
        <v>1</v>
      </c>
      <c r="K70" s="151">
        <f t="shared" si="8"/>
        <v>1</v>
      </c>
      <c r="L70" s="151">
        <f t="shared" si="8"/>
        <v>1</v>
      </c>
      <c r="M70" s="152">
        <f t="shared" si="8"/>
        <v>1</v>
      </c>
    </row>
    <row r="71" spans="1:13" x14ac:dyDescent="0.25">
      <c r="A71" s="106">
        <f t="shared" si="7"/>
        <v>46234</v>
      </c>
      <c r="B71" s="160">
        <v>0.36033024982333545</v>
      </c>
      <c r="C71" s="156">
        <v>0.63966975017666461</v>
      </c>
      <c r="D71" s="157">
        <f t="shared" si="6"/>
        <v>1</v>
      </c>
      <c r="E71" s="160">
        <f t="shared" si="8"/>
        <v>1</v>
      </c>
      <c r="F71" s="156">
        <f t="shared" si="8"/>
        <v>0</v>
      </c>
      <c r="G71" s="157">
        <f t="shared" si="8"/>
        <v>1</v>
      </c>
      <c r="H71" s="160">
        <f t="shared" si="8"/>
        <v>1</v>
      </c>
      <c r="I71" s="156">
        <f t="shared" si="8"/>
        <v>1</v>
      </c>
      <c r="J71" s="156">
        <f t="shared" si="8"/>
        <v>1</v>
      </c>
      <c r="K71" s="156">
        <f t="shared" si="8"/>
        <v>1</v>
      </c>
      <c r="L71" s="156">
        <f t="shared" si="8"/>
        <v>1</v>
      </c>
      <c r="M71" s="157">
        <f t="shared" si="8"/>
        <v>1</v>
      </c>
    </row>
    <row r="72" spans="1:13" x14ac:dyDescent="0.25">
      <c r="A72" s="98">
        <f t="shared" si="7"/>
        <v>46265</v>
      </c>
      <c r="B72" s="161">
        <v>0.36033024982333545</v>
      </c>
      <c r="C72" s="151">
        <v>0.63966975017666461</v>
      </c>
      <c r="D72" s="152">
        <f t="shared" si="6"/>
        <v>1</v>
      </c>
      <c r="E72" s="161">
        <f t="shared" si="8"/>
        <v>1</v>
      </c>
      <c r="F72" s="151">
        <f t="shared" si="8"/>
        <v>0</v>
      </c>
      <c r="G72" s="152">
        <f t="shared" si="8"/>
        <v>1</v>
      </c>
      <c r="H72" s="161">
        <f t="shared" si="8"/>
        <v>1</v>
      </c>
      <c r="I72" s="151">
        <f t="shared" si="8"/>
        <v>1</v>
      </c>
      <c r="J72" s="151">
        <f t="shared" si="8"/>
        <v>1</v>
      </c>
      <c r="K72" s="151">
        <f t="shared" si="8"/>
        <v>1</v>
      </c>
      <c r="L72" s="151">
        <f t="shared" si="8"/>
        <v>1</v>
      </c>
      <c r="M72" s="152">
        <f t="shared" si="8"/>
        <v>1</v>
      </c>
    </row>
    <row r="73" spans="1:13" x14ac:dyDescent="0.25">
      <c r="A73" s="106">
        <f t="shared" si="7"/>
        <v>46295</v>
      </c>
      <c r="B73" s="160">
        <v>0.36033024982333545</v>
      </c>
      <c r="C73" s="156">
        <v>0.63966975017666461</v>
      </c>
      <c r="D73" s="157">
        <f t="shared" si="6"/>
        <v>1</v>
      </c>
      <c r="E73" s="160">
        <f t="shared" si="8"/>
        <v>1</v>
      </c>
      <c r="F73" s="156">
        <f t="shared" si="8"/>
        <v>0</v>
      </c>
      <c r="G73" s="157">
        <f t="shared" si="8"/>
        <v>1</v>
      </c>
      <c r="H73" s="160">
        <f t="shared" si="8"/>
        <v>1</v>
      </c>
      <c r="I73" s="156">
        <f t="shared" si="8"/>
        <v>1</v>
      </c>
      <c r="J73" s="156">
        <f t="shared" si="8"/>
        <v>1</v>
      </c>
      <c r="K73" s="156">
        <f t="shared" si="8"/>
        <v>1</v>
      </c>
      <c r="L73" s="156">
        <f t="shared" si="8"/>
        <v>1</v>
      </c>
      <c r="M73" s="157">
        <f t="shared" si="8"/>
        <v>1</v>
      </c>
    </row>
    <row r="74" spans="1:13" x14ac:dyDescent="0.25">
      <c r="A74" s="98">
        <f t="shared" si="7"/>
        <v>46326</v>
      </c>
      <c r="B74" s="161">
        <v>0.36033024982333545</v>
      </c>
      <c r="C74" s="151">
        <v>0.63966975017666461</v>
      </c>
      <c r="D74" s="152">
        <f t="shared" si="6"/>
        <v>1</v>
      </c>
      <c r="E74" s="161">
        <f t="shared" si="8"/>
        <v>1</v>
      </c>
      <c r="F74" s="151">
        <f t="shared" si="8"/>
        <v>0</v>
      </c>
      <c r="G74" s="152">
        <f t="shared" si="8"/>
        <v>1</v>
      </c>
      <c r="H74" s="161">
        <f t="shared" si="8"/>
        <v>1</v>
      </c>
      <c r="I74" s="151">
        <f t="shared" si="8"/>
        <v>1</v>
      </c>
      <c r="J74" s="151">
        <f t="shared" si="8"/>
        <v>1</v>
      </c>
      <c r="K74" s="151">
        <f t="shared" si="8"/>
        <v>1</v>
      </c>
      <c r="L74" s="151">
        <f t="shared" si="8"/>
        <v>1</v>
      </c>
      <c r="M74" s="152">
        <f t="shared" si="8"/>
        <v>1</v>
      </c>
    </row>
    <row r="75" spans="1:13" x14ac:dyDescent="0.25">
      <c r="A75" s="106">
        <f t="shared" si="7"/>
        <v>46356</v>
      </c>
      <c r="B75" s="160">
        <v>0.36033024982333545</v>
      </c>
      <c r="C75" s="156">
        <v>0.63966975017666461</v>
      </c>
      <c r="D75" s="157">
        <f t="shared" si="6"/>
        <v>1</v>
      </c>
      <c r="E75" s="160">
        <f t="shared" si="8"/>
        <v>1</v>
      </c>
      <c r="F75" s="156">
        <f t="shared" si="8"/>
        <v>0</v>
      </c>
      <c r="G75" s="157">
        <f t="shared" si="8"/>
        <v>1</v>
      </c>
      <c r="H75" s="160">
        <f t="shared" si="8"/>
        <v>1</v>
      </c>
      <c r="I75" s="156">
        <f t="shared" si="8"/>
        <v>1</v>
      </c>
      <c r="J75" s="156">
        <f t="shared" si="8"/>
        <v>1</v>
      </c>
      <c r="K75" s="156">
        <f t="shared" si="8"/>
        <v>1</v>
      </c>
      <c r="L75" s="156">
        <f t="shared" si="8"/>
        <v>1</v>
      </c>
      <c r="M75" s="157">
        <f t="shared" si="8"/>
        <v>1</v>
      </c>
    </row>
    <row r="76" spans="1:13" x14ac:dyDescent="0.25">
      <c r="A76" s="98">
        <f t="shared" si="7"/>
        <v>46387</v>
      </c>
      <c r="B76" s="161">
        <v>0.36033024982333545</v>
      </c>
      <c r="C76" s="151">
        <v>0.63966975017666461</v>
      </c>
      <c r="D76" s="152">
        <f t="shared" si="6"/>
        <v>1</v>
      </c>
      <c r="E76" s="161">
        <f t="shared" si="8"/>
        <v>1</v>
      </c>
      <c r="F76" s="151">
        <f t="shared" si="8"/>
        <v>0</v>
      </c>
      <c r="G76" s="152">
        <f t="shared" si="8"/>
        <v>1</v>
      </c>
      <c r="H76" s="161">
        <f t="shared" si="8"/>
        <v>1</v>
      </c>
      <c r="I76" s="151">
        <f t="shared" si="8"/>
        <v>1</v>
      </c>
      <c r="J76" s="151">
        <f t="shared" si="8"/>
        <v>1</v>
      </c>
      <c r="K76" s="151">
        <f t="shared" si="8"/>
        <v>1</v>
      </c>
      <c r="L76" s="151">
        <f t="shared" si="8"/>
        <v>1</v>
      </c>
      <c r="M76" s="152">
        <f t="shared" si="8"/>
        <v>1</v>
      </c>
    </row>
    <row r="77" spans="1:13" x14ac:dyDescent="0.25">
      <c r="A77" s="106">
        <f t="shared" si="7"/>
        <v>46418</v>
      </c>
      <c r="B77" s="160">
        <v>0.36033024982333545</v>
      </c>
      <c r="C77" s="156">
        <v>0.63966975017666461</v>
      </c>
      <c r="D77" s="157">
        <f t="shared" si="6"/>
        <v>1</v>
      </c>
      <c r="E77" s="160">
        <f t="shared" si="8"/>
        <v>1</v>
      </c>
      <c r="F77" s="156">
        <f t="shared" si="8"/>
        <v>0</v>
      </c>
      <c r="G77" s="157">
        <f t="shared" si="8"/>
        <v>1</v>
      </c>
      <c r="H77" s="160">
        <f t="shared" si="8"/>
        <v>1</v>
      </c>
      <c r="I77" s="156">
        <f t="shared" si="8"/>
        <v>1</v>
      </c>
      <c r="J77" s="156">
        <f t="shared" si="8"/>
        <v>1</v>
      </c>
      <c r="K77" s="156">
        <f t="shared" si="8"/>
        <v>1</v>
      </c>
      <c r="L77" s="156">
        <f t="shared" si="8"/>
        <v>1</v>
      </c>
      <c r="M77" s="157">
        <f t="shared" si="8"/>
        <v>1</v>
      </c>
    </row>
    <row r="78" spans="1:13" x14ac:dyDescent="0.25">
      <c r="A78" s="98">
        <f t="shared" si="7"/>
        <v>46446</v>
      </c>
      <c r="B78" s="161">
        <v>0.36033024982333545</v>
      </c>
      <c r="C78" s="151">
        <v>0.63966975017666461</v>
      </c>
      <c r="D78" s="152">
        <f t="shared" si="6"/>
        <v>1</v>
      </c>
      <c r="E78" s="161">
        <f t="shared" si="8"/>
        <v>1</v>
      </c>
      <c r="F78" s="151">
        <f t="shared" si="8"/>
        <v>0</v>
      </c>
      <c r="G78" s="152">
        <f t="shared" si="8"/>
        <v>1</v>
      </c>
      <c r="H78" s="161">
        <f t="shared" si="8"/>
        <v>1</v>
      </c>
      <c r="I78" s="151">
        <f t="shared" si="8"/>
        <v>1</v>
      </c>
      <c r="J78" s="151">
        <f t="shared" si="8"/>
        <v>1</v>
      </c>
      <c r="K78" s="151">
        <f t="shared" si="8"/>
        <v>1</v>
      </c>
      <c r="L78" s="151">
        <f t="shared" si="8"/>
        <v>1</v>
      </c>
      <c r="M78" s="152">
        <f t="shared" si="8"/>
        <v>1</v>
      </c>
    </row>
    <row r="79" spans="1:13" x14ac:dyDescent="0.25">
      <c r="A79" s="106">
        <f t="shared" si="7"/>
        <v>46477</v>
      </c>
      <c r="B79" s="160">
        <v>0.36033024982333545</v>
      </c>
      <c r="C79" s="156">
        <v>0.63966975017666461</v>
      </c>
      <c r="D79" s="157">
        <f t="shared" si="6"/>
        <v>1</v>
      </c>
      <c r="E79" s="160">
        <f t="shared" si="8"/>
        <v>1</v>
      </c>
      <c r="F79" s="156">
        <f t="shared" si="8"/>
        <v>0</v>
      </c>
      <c r="G79" s="157">
        <f t="shared" si="8"/>
        <v>1</v>
      </c>
      <c r="H79" s="160">
        <f t="shared" si="8"/>
        <v>1</v>
      </c>
      <c r="I79" s="156">
        <f t="shared" si="8"/>
        <v>1</v>
      </c>
      <c r="J79" s="156">
        <f t="shared" si="8"/>
        <v>1</v>
      </c>
      <c r="K79" s="156">
        <f t="shared" si="8"/>
        <v>1</v>
      </c>
      <c r="L79" s="156">
        <f t="shared" si="8"/>
        <v>1</v>
      </c>
      <c r="M79" s="157">
        <f t="shared" si="8"/>
        <v>1</v>
      </c>
    </row>
    <row r="80" spans="1:13" x14ac:dyDescent="0.25">
      <c r="A80" s="98">
        <f t="shared" si="7"/>
        <v>46507</v>
      </c>
      <c r="B80" s="161">
        <v>0.36033024982333545</v>
      </c>
      <c r="C80" s="151">
        <v>0.63966975017666461</v>
      </c>
      <c r="D80" s="152">
        <f t="shared" si="6"/>
        <v>1</v>
      </c>
      <c r="E80" s="161">
        <f t="shared" si="8"/>
        <v>1</v>
      </c>
      <c r="F80" s="151">
        <f t="shared" si="8"/>
        <v>0</v>
      </c>
      <c r="G80" s="152">
        <f t="shared" si="8"/>
        <v>1</v>
      </c>
      <c r="H80" s="161">
        <f t="shared" si="8"/>
        <v>1</v>
      </c>
      <c r="I80" s="151">
        <f t="shared" si="8"/>
        <v>1</v>
      </c>
      <c r="J80" s="151">
        <f t="shared" si="8"/>
        <v>1</v>
      </c>
      <c r="K80" s="151">
        <f t="shared" si="8"/>
        <v>1</v>
      </c>
      <c r="L80" s="151">
        <f t="shared" si="8"/>
        <v>1</v>
      </c>
      <c r="M80" s="152">
        <f t="shared" si="8"/>
        <v>1</v>
      </c>
    </row>
    <row r="81" spans="1:13" x14ac:dyDescent="0.25">
      <c r="A81" s="106">
        <f t="shared" si="7"/>
        <v>46538</v>
      </c>
      <c r="B81" s="160">
        <v>0.36033024982333545</v>
      </c>
      <c r="C81" s="156">
        <v>0.63966975017666461</v>
      </c>
      <c r="D81" s="157">
        <f t="shared" si="6"/>
        <v>1</v>
      </c>
      <c r="E81" s="160">
        <f t="shared" si="8"/>
        <v>1</v>
      </c>
      <c r="F81" s="156">
        <f t="shared" si="8"/>
        <v>0</v>
      </c>
      <c r="G81" s="157">
        <f t="shared" si="8"/>
        <v>1</v>
      </c>
      <c r="H81" s="160">
        <f t="shared" si="8"/>
        <v>1</v>
      </c>
      <c r="I81" s="156">
        <f t="shared" si="8"/>
        <v>1</v>
      </c>
      <c r="J81" s="156">
        <f t="shared" si="8"/>
        <v>1</v>
      </c>
      <c r="K81" s="156">
        <f t="shared" si="8"/>
        <v>1</v>
      </c>
      <c r="L81" s="156">
        <f t="shared" si="8"/>
        <v>1</v>
      </c>
      <c r="M81" s="157">
        <f t="shared" si="8"/>
        <v>1</v>
      </c>
    </row>
    <row r="82" spans="1:13" x14ac:dyDescent="0.25">
      <c r="A82" s="98">
        <f t="shared" si="7"/>
        <v>46568</v>
      </c>
      <c r="B82" s="161">
        <v>0.36033024982333545</v>
      </c>
      <c r="C82" s="151">
        <v>0.63966975017666461</v>
      </c>
      <c r="D82" s="152">
        <f t="shared" si="6"/>
        <v>1</v>
      </c>
      <c r="E82" s="161">
        <f t="shared" si="8"/>
        <v>1</v>
      </c>
      <c r="F82" s="151">
        <f t="shared" si="8"/>
        <v>0</v>
      </c>
      <c r="G82" s="152">
        <f t="shared" si="8"/>
        <v>1</v>
      </c>
      <c r="H82" s="161">
        <f t="shared" si="8"/>
        <v>1</v>
      </c>
      <c r="I82" s="151">
        <f t="shared" si="8"/>
        <v>1</v>
      </c>
      <c r="J82" s="151">
        <f t="shared" si="8"/>
        <v>1</v>
      </c>
      <c r="K82" s="151">
        <f t="shared" si="8"/>
        <v>1</v>
      </c>
      <c r="L82" s="151">
        <f t="shared" si="8"/>
        <v>1</v>
      </c>
      <c r="M82" s="152">
        <f t="shared" si="8"/>
        <v>1</v>
      </c>
    </row>
    <row r="83" spans="1:13" x14ac:dyDescent="0.25">
      <c r="A83" s="106">
        <f t="shared" si="7"/>
        <v>46599</v>
      </c>
      <c r="B83" s="160">
        <v>0.36033024982333545</v>
      </c>
      <c r="C83" s="156">
        <v>0.63966975017666461</v>
      </c>
      <c r="D83" s="157">
        <f t="shared" si="6"/>
        <v>1</v>
      </c>
      <c r="E83" s="160">
        <f t="shared" ref="E83:M98" si="9">+E82</f>
        <v>1</v>
      </c>
      <c r="F83" s="156">
        <f t="shared" si="9"/>
        <v>0</v>
      </c>
      <c r="G83" s="157">
        <f t="shared" si="9"/>
        <v>1</v>
      </c>
      <c r="H83" s="160">
        <f t="shared" si="9"/>
        <v>1</v>
      </c>
      <c r="I83" s="156">
        <f t="shared" si="9"/>
        <v>1</v>
      </c>
      <c r="J83" s="156">
        <f t="shared" si="9"/>
        <v>1</v>
      </c>
      <c r="K83" s="156">
        <f t="shared" si="9"/>
        <v>1</v>
      </c>
      <c r="L83" s="156">
        <f t="shared" si="9"/>
        <v>1</v>
      </c>
      <c r="M83" s="157">
        <f t="shared" si="9"/>
        <v>1</v>
      </c>
    </row>
    <row r="84" spans="1:13" x14ac:dyDescent="0.25">
      <c r="A84" s="98">
        <f t="shared" si="7"/>
        <v>46630</v>
      </c>
      <c r="B84" s="161">
        <v>0.36033024982333545</v>
      </c>
      <c r="C84" s="151">
        <v>0.63966975017666461</v>
      </c>
      <c r="D84" s="152">
        <f t="shared" si="6"/>
        <v>1</v>
      </c>
      <c r="E84" s="161">
        <f t="shared" si="9"/>
        <v>1</v>
      </c>
      <c r="F84" s="151">
        <f t="shared" si="9"/>
        <v>0</v>
      </c>
      <c r="G84" s="152">
        <f t="shared" si="9"/>
        <v>1</v>
      </c>
      <c r="H84" s="161">
        <f t="shared" si="9"/>
        <v>1</v>
      </c>
      <c r="I84" s="151">
        <f t="shared" si="9"/>
        <v>1</v>
      </c>
      <c r="J84" s="151">
        <f t="shared" si="9"/>
        <v>1</v>
      </c>
      <c r="K84" s="151">
        <f t="shared" si="9"/>
        <v>1</v>
      </c>
      <c r="L84" s="151">
        <f t="shared" si="9"/>
        <v>1</v>
      </c>
      <c r="M84" s="152">
        <f t="shared" si="9"/>
        <v>1</v>
      </c>
    </row>
    <row r="85" spans="1:13" x14ac:dyDescent="0.25">
      <c r="A85" s="106">
        <f t="shared" si="7"/>
        <v>46660</v>
      </c>
      <c r="B85" s="160">
        <v>0.36033024982333545</v>
      </c>
      <c r="C85" s="156">
        <v>0.63966975017666461</v>
      </c>
      <c r="D85" s="157">
        <f t="shared" si="6"/>
        <v>1</v>
      </c>
      <c r="E85" s="160">
        <f t="shared" si="9"/>
        <v>1</v>
      </c>
      <c r="F85" s="156">
        <f t="shared" si="9"/>
        <v>0</v>
      </c>
      <c r="G85" s="157">
        <f t="shared" si="9"/>
        <v>1</v>
      </c>
      <c r="H85" s="160">
        <f t="shared" si="9"/>
        <v>1</v>
      </c>
      <c r="I85" s="156">
        <f t="shared" si="9"/>
        <v>1</v>
      </c>
      <c r="J85" s="156">
        <f t="shared" si="9"/>
        <v>1</v>
      </c>
      <c r="K85" s="156">
        <f t="shared" si="9"/>
        <v>1</v>
      </c>
      <c r="L85" s="156">
        <f t="shared" si="9"/>
        <v>1</v>
      </c>
      <c r="M85" s="157">
        <f t="shared" si="9"/>
        <v>1</v>
      </c>
    </row>
    <row r="86" spans="1:13" x14ac:dyDescent="0.25">
      <c r="A86" s="98">
        <f t="shared" si="7"/>
        <v>46691</v>
      </c>
      <c r="B86" s="161">
        <v>0.36033024982333545</v>
      </c>
      <c r="C86" s="151">
        <v>0.63966975017666461</v>
      </c>
      <c r="D86" s="152">
        <f t="shared" si="6"/>
        <v>1</v>
      </c>
      <c r="E86" s="161">
        <f t="shared" si="9"/>
        <v>1</v>
      </c>
      <c r="F86" s="151">
        <f t="shared" si="9"/>
        <v>0</v>
      </c>
      <c r="G86" s="152">
        <f t="shared" si="9"/>
        <v>1</v>
      </c>
      <c r="H86" s="161">
        <f t="shared" si="9"/>
        <v>1</v>
      </c>
      <c r="I86" s="151">
        <f t="shared" si="9"/>
        <v>1</v>
      </c>
      <c r="J86" s="151">
        <f t="shared" si="9"/>
        <v>1</v>
      </c>
      <c r="K86" s="151">
        <f t="shared" si="9"/>
        <v>1</v>
      </c>
      <c r="L86" s="151">
        <f t="shared" si="9"/>
        <v>1</v>
      </c>
      <c r="M86" s="152">
        <f t="shared" si="9"/>
        <v>1</v>
      </c>
    </row>
    <row r="87" spans="1:13" x14ac:dyDescent="0.25">
      <c r="A87" s="106">
        <f t="shared" si="7"/>
        <v>46721</v>
      </c>
      <c r="B87" s="160">
        <v>0.36033024982333545</v>
      </c>
      <c r="C87" s="156">
        <v>0.63966975017666461</v>
      </c>
      <c r="D87" s="157">
        <f t="shared" si="6"/>
        <v>1</v>
      </c>
      <c r="E87" s="160">
        <f t="shared" si="9"/>
        <v>1</v>
      </c>
      <c r="F87" s="156">
        <f t="shared" si="9"/>
        <v>0</v>
      </c>
      <c r="G87" s="157">
        <f t="shared" si="9"/>
        <v>1</v>
      </c>
      <c r="H87" s="160">
        <f t="shared" si="9"/>
        <v>1</v>
      </c>
      <c r="I87" s="156">
        <f t="shared" si="9"/>
        <v>1</v>
      </c>
      <c r="J87" s="156">
        <f t="shared" si="9"/>
        <v>1</v>
      </c>
      <c r="K87" s="156">
        <f t="shared" si="9"/>
        <v>1</v>
      </c>
      <c r="L87" s="156">
        <f t="shared" si="9"/>
        <v>1</v>
      </c>
      <c r="M87" s="157">
        <f t="shared" si="9"/>
        <v>1</v>
      </c>
    </row>
    <row r="88" spans="1:13" x14ac:dyDescent="0.25">
      <c r="A88" s="98">
        <f t="shared" si="7"/>
        <v>46752</v>
      </c>
      <c r="B88" s="161">
        <v>0.36033024982333545</v>
      </c>
      <c r="C88" s="151">
        <v>0.63966975017666461</v>
      </c>
      <c r="D88" s="152">
        <f t="shared" si="6"/>
        <v>1</v>
      </c>
      <c r="E88" s="161">
        <f t="shared" si="9"/>
        <v>1</v>
      </c>
      <c r="F88" s="151">
        <f t="shared" si="9"/>
        <v>0</v>
      </c>
      <c r="G88" s="152">
        <f t="shared" si="9"/>
        <v>1</v>
      </c>
      <c r="H88" s="161">
        <f t="shared" si="9"/>
        <v>1</v>
      </c>
      <c r="I88" s="151">
        <f t="shared" si="9"/>
        <v>1</v>
      </c>
      <c r="J88" s="151">
        <f t="shared" si="9"/>
        <v>1</v>
      </c>
      <c r="K88" s="151">
        <f t="shared" si="9"/>
        <v>1</v>
      </c>
      <c r="L88" s="151">
        <f t="shared" si="9"/>
        <v>1</v>
      </c>
      <c r="M88" s="152">
        <f t="shared" si="9"/>
        <v>1</v>
      </c>
    </row>
    <row r="89" spans="1:13" x14ac:dyDescent="0.25">
      <c r="A89" s="106">
        <f t="shared" si="7"/>
        <v>46783</v>
      </c>
      <c r="B89" s="160">
        <v>0.36033024982333545</v>
      </c>
      <c r="C89" s="156">
        <v>0.63966975017666461</v>
      </c>
      <c r="D89" s="157">
        <f t="shared" si="6"/>
        <v>1</v>
      </c>
      <c r="E89" s="160">
        <f t="shared" si="9"/>
        <v>1</v>
      </c>
      <c r="F89" s="156">
        <f t="shared" si="9"/>
        <v>0</v>
      </c>
      <c r="G89" s="157">
        <f t="shared" si="9"/>
        <v>1</v>
      </c>
      <c r="H89" s="160">
        <f t="shared" si="9"/>
        <v>1</v>
      </c>
      <c r="I89" s="156">
        <f t="shared" si="9"/>
        <v>1</v>
      </c>
      <c r="J89" s="156">
        <f t="shared" si="9"/>
        <v>1</v>
      </c>
      <c r="K89" s="156">
        <f t="shared" si="9"/>
        <v>1</v>
      </c>
      <c r="L89" s="156">
        <f t="shared" si="9"/>
        <v>1</v>
      </c>
      <c r="M89" s="157">
        <f t="shared" si="9"/>
        <v>1</v>
      </c>
    </row>
    <row r="90" spans="1:13" x14ac:dyDescent="0.25">
      <c r="A90" s="98">
        <f t="shared" si="7"/>
        <v>46812</v>
      </c>
      <c r="B90" s="161">
        <v>0.36033024982333545</v>
      </c>
      <c r="C90" s="151">
        <v>0.63966975017666461</v>
      </c>
      <c r="D90" s="152">
        <f t="shared" si="6"/>
        <v>1</v>
      </c>
      <c r="E90" s="161">
        <f t="shared" si="9"/>
        <v>1</v>
      </c>
      <c r="F90" s="151">
        <f t="shared" si="9"/>
        <v>0</v>
      </c>
      <c r="G90" s="152">
        <f t="shared" si="9"/>
        <v>1</v>
      </c>
      <c r="H90" s="161">
        <f t="shared" si="9"/>
        <v>1</v>
      </c>
      <c r="I90" s="151">
        <f t="shared" si="9"/>
        <v>1</v>
      </c>
      <c r="J90" s="151">
        <f t="shared" si="9"/>
        <v>1</v>
      </c>
      <c r="K90" s="151">
        <f t="shared" si="9"/>
        <v>1</v>
      </c>
      <c r="L90" s="151">
        <f t="shared" si="9"/>
        <v>1</v>
      </c>
      <c r="M90" s="152">
        <f t="shared" si="9"/>
        <v>1</v>
      </c>
    </row>
    <row r="91" spans="1:13" x14ac:dyDescent="0.25">
      <c r="A91" s="106">
        <f t="shared" si="7"/>
        <v>46843</v>
      </c>
      <c r="B91" s="160">
        <v>0.36033024982333545</v>
      </c>
      <c r="C91" s="156">
        <v>0.63966975017666461</v>
      </c>
      <c r="D91" s="157">
        <f t="shared" si="6"/>
        <v>1</v>
      </c>
      <c r="E91" s="160">
        <f t="shared" si="9"/>
        <v>1</v>
      </c>
      <c r="F91" s="156">
        <f t="shared" si="9"/>
        <v>0</v>
      </c>
      <c r="G91" s="157">
        <f t="shared" si="9"/>
        <v>1</v>
      </c>
      <c r="H91" s="160">
        <f t="shared" si="9"/>
        <v>1</v>
      </c>
      <c r="I91" s="156">
        <f t="shared" si="9"/>
        <v>1</v>
      </c>
      <c r="J91" s="156">
        <f t="shared" si="9"/>
        <v>1</v>
      </c>
      <c r="K91" s="156">
        <f t="shared" si="9"/>
        <v>1</v>
      </c>
      <c r="L91" s="156">
        <f t="shared" si="9"/>
        <v>1</v>
      </c>
      <c r="M91" s="157">
        <f t="shared" si="9"/>
        <v>1</v>
      </c>
    </row>
    <row r="92" spans="1:13" x14ac:dyDescent="0.25">
      <c r="A92" s="98">
        <f t="shared" si="7"/>
        <v>46873</v>
      </c>
      <c r="B92" s="161">
        <v>0.36033024982333545</v>
      </c>
      <c r="C92" s="151">
        <v>0.63966975017666461</v>
      </c>
      <c r="D92" s="152">
        <f t="shared" si="6"/>
        <v>1</v>
      </c>
      <c r="E92" s="161">
        <f t="shared" si="9"/>
        <v>1</v>
      </c>
      <c r="F92" s="151">
        <f t="shared" si="9"/>
        <v>0</v>
      </c>
      <c r="G92" s="152">
        <f t="shared" si="9"/>
        <v>1</v>
      </c>
      <c r="H92" s="161">
        <f t="shared" si="9"/>
        <v>1</v>
      </c>
      <c r="I92" s="151">
        <f t="shared" si="9"/>
        <v>1</v>
      </c>
      <c r="J92" s="151">
        <f t="shared" si="9"/>
        <v>1</v>
      </c>
      <c r="K92" s="151">
        <f t="shared" si="9"/>
        <v>1</v>
      </c>
      <c r="L92" s="151">
        <f t="shared" si="9"/>
        <v>1</v>
      </c>
      <c r="M92" s="152">
        <f t="shared" si="9"/>
        <v>1</v>
      </c>
    </row>
    <row r="93" spans="1:13" x14ac:dyDescent="0.25">
      <c r="A93" s="106">
        <f t="shared" si="7"/>
        <v>46904</v>
      </c>
      <c r="B93" s="160">
        <v>0.36033024982333545</v>
      </c>
      <c r="C93" s="156">
        <v>0.63966975017666461</v>
      </c>
      <c r="D93" s="157">
        <f t="shared" si="6"/>
        <v>1</v>
      </c>
      <c r="E93" s="160">
        <f t="shared" si="9"/>
        <v>1</v>
      </c>
      <c r="F93" s="156">
        <f t="shared" si="9"/>
        <v>0</v>
      </c>
      <c r="G93" s="157">
        <f t="shared" si="9"/>
        <v>1</v>
      </c>
      <c r="H93" s="160">
        <f t="shared" si="9"/>
        <v>1</v>
      </c>
      <c r="I93" s="156">
        <f t="shared" si="9"/>
        <v>1</v>
      </c>
      <c r="J93" s="156">
        <f t="shared" si="9"/>
        <v>1</v>
      </c>
      <c r="K93" s="156">
        <f t="shared" si="9"/>
        <v>1</v>
      </c>
      <c r="L93" s="156">
        <f t="shared" si="9"/>
        <v>1</v>
      </c>
      <c r="M93" s="157">
        <f t="shared" si="9"/>
        <v>1</v>
      </c>
    </row>
    <row r="94" spans="1:13" x14ac:dyDescent="0.25">
      <c r="A94" s="98">
        <f t="shared" si="7"/>
        <v>46934</v>
      </c>
      <c r="B94" s="161">
        <v>0.36033024982333545</v>
      </c>
      <c r="C94" s="151">
        <v>0.63966975017666461</v>
      </c>
      <c r="D94" s="152">
        <f t="shared" si="6"/>
        <v>1</v>
      </c>
      <c r="E94" s="161">
        <f t="shared" si="9"/>
        <v>1</v>
      </c>
      <c r="F94" s="151">
        <f t="shared" si="9"/>
        <v>0</v>
      </c>
      <c r="G94" s="152">
        <f t="shared" si="9"/>
        <v>1</v>
      </c>
      <c r="H94" s="161">
        <f t="shared" si="9"/>
        <v>1</v>
      </c>
      <c r="I94" s="151">
        <f t="shared" si="9"/>
        <v>1</v>
      </c>
      <c r="J94" s="151">
        <f t="shared" si="9"/>
        <v>1</v>
      </c>
      <c r="K94" s="151">
        <f t="shared" si="9"/>
        <v>1</v>
      </c>
      <c r="L94" s="151">
        <f t="shared" si="9"/>
        <v>1</v>
      </c>
      <c r="M94" s="152">
        <f t="shared" si="9"/>
        <v>1</v>
      </c>
    </row>
    <row r="95" spans="1:13" x14ac:dyDescent="0.25">
      <c r="A95" s="106">
        <f t="shared" si="7"/>
        <v>46965</v>
      </c>
      <c r="B95" s="160">
        <v>0.36033024982333545</v>
      </c>
      <c r="C95" s="156">
        <v>0.63966975017666461</v>
      </c>
      <c r="D95" s="157">
        <f t="shared" si="6"/>
        <v>1</v>
      </c>
      <c r="E95" s="160">
        <f t="shared" si="9"/>
        <v>1</v>
      </c>
      <c r="F95" s="156">
        <f t="shared" si="9"/>
        <v>0</v>
      </c>
      <c r="G95" s="157">
        <f t="shared" si="9"/>
        <v>1</v>
      </c>
      <c r="H95" s="160">
        <f t="shared" si="9"/>
        <v>1</v>
      </c>
      <c r="I95" s="156">
        <f t="shared" si="9"/>
        <v>1</v>
      </c>
      <c r="J95" s="156">
        <f t="shared" si="9"/>
        <v>1</v>
      </c>
      <c r="K95" s="156">
        <f t="shared" si="9"/>
        <v>1</v>
      </c>
      <c r="L95" s="156">
        <f t="shared" si="9"/>
        <v>1</v>
      </c>
      <c r="M95" s="157">
        <f t="shared" si="9"/>
        <v>1</v>
      </c>
    </row>
    <row r="96" spans="1:13" x14ac:dyDescent="0.25">
      <c r="A96" s="98">
        <f t="shared" si="7"/>
        <v>46996</v>
      </c>
      <c r="B96" s="161">
        <v>0.36033024982333545</v>
      </c>
      <c r="C96" s="151">
        <v>0.63966975017666461</v>
      </c>
      <c r="D96" s="152">
        <f t="shared" si="6"/>
        <v>1</v>
      </c>
      <c r="E96" s="161">
        <f t="shared" si="9"/>
        <v>1</v>
      </c>
      <c r="F96" s="151">
        <f t="shared" si="9"/>
        <v>0</v>
      </c>
      <c r="G96" s="152">
        <f t="shared" si="9"/>
        <v>1</v>
      </c>
      <c r="H96" s="161">
        <f t="shared" si="9"/>
        <v>1</v>
      </c>
      <c r="I96" s="151">
        <f t="shared" si="9"/>
        <v>1</v>
      </c>
      <c r="J96" s="151">
        <f t="shared" si="9"/>
        <v>1</v>
      </c>
      <c r="K96" s="151">
        <f t="shared" si="9"/>
        <v>1</v>
      </c>
      <c r="L96" s="151">
        <f t="shared" si="9"/>
        <v>1</v>
      </c>
      <c r="M96" s="152">
        <f t="shared" si="9"/>
        <v>1</v>
      </c>
    </row>
    <row r="97" spans="1:13" x14ac:dyDescent="0.25">
      <c r="A97" s="106">
        <f t="shared" si="7"/>
        <v>47026</v>
      </c>
      <c r="B97" s="160">
        <v>0.36033024982333545</v>
      </c>
      <c r="C97" s="156">
        <v>0.63966975017666461</v>
      </c>
      <c r="D97" s="157">
        <f t="shared" si="6"/>
        <v>1</v>
      </c>
      <c r="E97" s="160">
        <f t="shared" si="9"/>
        <v>1</v>
      </c>
      <c r="F97" s="156">
        <f t="shared" si="9"/>
        <v>0</v>
      </c>
      <c r="G97" s="157">
        <f t="shared" si="9"/>
        <v>1</v>
      </c>
      <c r="H97" s="160">
        <f t="shared" si="9"/>
        <v>1</v>
      </c>
      <c r="I97" s="156">
        <f t="shared" si="9"/>
        <v>1</v>
      </c>
      <c r="J97" s="156">
        <f t="shared" si="9"/>
        <v>1</v>
      </c>
      <c r="K97" s="156">
        <f t="shared" si="9"/>
        <v>1</v>
      </c>
      <c r="L97" s="156">
        <f t="shared" si="9"/>
        <v>1</v>
      </c>
      <c r="M97" s="157">
        <f t="shared" si="9"/>
        <v>1</v>
      </c>
    </row>
    <row r="98" spans="1:13" x14ac:dyDescent="0.25">
      <c r="A98" s="98">
        <f t="shared" si="7"/>
        <v>47057</v>
      </c>
      <c r="B98" s="161">
        <v>0.36033024982333545</v>
      </c>
      <c r="C98" s="151">
        <v>0.63966975017666461</v>
      </c>
      <c r="D98" s="152">
        <f t="shared" si="6"/>
        <v>1</v>
      </c>
      <c r="E98" s="161">
        <f t="shared" si="9"/>
        <v>1</v>
      </c>
      <c r="F98" s="151">
        <f t="shared" si="9"/>
        <v>0</v>
      </c>
      <c r="G98" s="152">
        <f t="shared" si="9"/>
        <v>1</v>
      </c>
      <c r="H98" s="161">
        <f t="shared" si="9"/>
        <v>1</v>
      </c>
      <c r="I98" s="151">
        <f t="shared" si="9"/>
        <v>1</v>
      </c>
      <c r="J98" s="151">
        <f t="shared" si="9"/>
        <v>1</v>
      </c>
      <c r="K98" s="151">
        <f t="shared" si="9"/>
        <v>1</v>
      </c>
      <c r="L98" s="151">
        <f t="shared" si="9"/>
        <v>1</v>
      </c>
      <c r="M98" s="152">
        <f t="shared" si="9"/>
        <v>1</v>
      </c>
    </row>
    <row r="99" spans="1:13" x14ac:dyDescent="0.25">
      <c r="A99" s="106">
        <f t="shared" si="7"/>
        <v>47087</v>
      </c>
      <c r="B99" s="160">
        <v>0.36033024982333545</v>
      </c>
      <c r="C99" s="156">
        <v>0.63966975017666461</v>
      </c>
      <c r="D99" s="157">
        <f t="shared" si="6"/>
        <v>1</v>
      </c>
      <c r="E99" s="160">
        <f t="shared" ref="E99:M114" si="10">+E98</f>
        <v>1</v>
      </c>
      <c r="F99" s="156">
        <f t="shared" si="10"/>
        <v>0</v>
      </c>
      <c r="G99" s="157">
        <f t="shared" si="10"/>
        <v>1</v>
      </c>
      <c r="H99" s="160">
        <f t="shared" si="10"/>
        <v>1</v>
      </c>
      <c r="I99" s="156">
        <f t="shared" si="10"/>
        <v>1</v>
      </c>
      <c r="J99" s="156">
        <f t="shared" si="10"/>
        <v>1</v>
      </c>
      <c r="K99" s="156">
        <f t="shared" si="10"/>
        <v>1</v>
      </c>
      <c r="L99" s="156">
        <f t="shared" si="10"/>
        <v>1</v>
      </c>
      <c r="M99" s="157">
        <f t="shared" si="10"/>
        <v>1</v>
      </c>
    </row>
    <row r="100" spans="1:13" x14ac:dyDescent="0.25">
      <c r="A100" s="98">
        <f t="shared" si="7"/>
        <v>47118</v>
      </c>
      <c r="B100" s="161">
        <v>0.36033024982333545</v>
      </c>
      <c r="C100" s="151">
        <v>0.63966975017666461</v>
      </c>
      <c r="D100" s="152">
        <f t="shared" si="6"/>
        <v>1</v>
      </c>
      <c r="E100" s="161">
        <f t="shared" si="10"/>
        <v>1</v>
      </c>
      <c r="F100" s="151">
        <f t="shared" si="10"/>
        <v>0</v>
      </c>
      <c r="G100" s="152">
        <f t="shared" si="10"/>
        <v>1</v>
      </c>
      <c r="H100" s="161">
        <f t="shared" si="10"/>
        <v>1</v>
      </c>
      <c r="I100" s="151">
        <f t="shared" si="10"/>
        <v>1</v>
      </c>
      <c r="J100" s="151">
        <f t="shared" si="10"/>
        <v>1</v>
      </c>
      <c r="K100" s="151">
        <f t="shared" si="10"/>
        <v>1</v>
      </c>
      <c r="L100" s="151">
        <f t="shared" si="10"/>
        <v>1</v>
      </c>
      <c r="M100" s="152">
        <f t="shared" si="10"/>
        <v>1</v>
      </c>
    </row>
    <row r="101" spans="1:13" x14ac:dyDescent="0.25">
      <c r="A101" s="106">
        <f t="shared" si="7"/>
        <v>47149</v>
      </c>
      <c r="B101" s="160">
        <v>0.36033024982333545</v>
      </c>
      <c r="C101" s="156">
        <v>0.63966975017666461</v>
      </c>
      <c r="D101" s="157">
        <f t="shared" si="6"/>
        <v>1</v>
      </c>
      <c r="E101" s="160">
        <f t="shared" si="10"/>
        <v>1</v>
      </c>
      <c r="F101" s="156">
        <f t="shared" si="10"/>
        <v>0</v>
      </c>
      <c r="G101" s="157">
        <f t="shared" si="10"/>
        <v>1</v>
      </c>
      <c r="H101" s="160">
        <f t="shared" si="10"/>
        <v>1</v>
      </c>
      <c r="I101" s="156">
        <f t="shared" si="10"/>
        <v>1</v>
      </c>
      <c r="J101" s="156">
        <f t="shared" si="10"/>
        <v>1</v>
      </c>
      <c r="K101" s="156">
        <f t="shared" si="10"/>
        <v>1</v>
      </c>
      <c r="L101" s="156">
        <f t="shared" si="10"/>
        <v>1</v>
      </c>
      <c r="M101" s="157">
        <f t="shared" si="10"/>
        <v>1</v>
      </c>
    </row>
    <row r="102" spans="1:13" x14ac:dyDescent="0.25">
      <c r="A102" s="98">
        <f t="shared" si="7"/>
        <v>47177</v>
      </c>
      <c r="B102" s="161">
        <v>0.36033024982333545</v>
      </c>
      <c r="C102" s="151">
        <v>0.63966975017666461</v>
      </c>
      <c r="D102" s="152">
        <f t="shared" si="6"/>
        <v>1</v>
      </c>
      <c r="E102" s="161">
        <f t="shared" si="10"/>
        <v>1</v>
      </c>
      <c r="F102" s="151">
        <f t="shared" si="10"/>
        <v>0</v>
      </c>
      <c r="G102" s="152">
        <f t="shared" si="10"/>
        <v>1</v>
      </c>
      <c r="H102" s="161">
        <f t="shared" si="10"/>
        <v>1</v>
      </c>
      <c r="I102" s="151">
        <f t="shared" si="10"/>
        <v>1</v>
      </c>
      <c r="J102" s="151">
        <f t="shared" si="10"/>
        <v>1</v>
      </c>
      <c r="K102" s="151">
        <f t="shared" si="10"/>
        <v>1</v>
      </c>
      <c r="L102" s="151">
        <f t="shared" si="10"/>
        <v>1</v>
      </c>
      <c r="M102" s="152">
        <f t="shared" si="10"/>
        <v>1</v>
      </c>
    </row>
    <row r="103" spans="1:13" x14ac:dyDescent="0.25">
      <c r="A103" s="106">
        <f t="shared" si="7"/>
        <v>47208</v>
      </c>
      <c r="B103" s="160">
        <v>0.36033024982333545</v>
      </c>
      <c r="C103" s="156">
        <v>0.63966975017666461</v>
      </c>
      <c r="D103" s="157">
        <f t="shared" si="6"/>
        <v>1</v>
      </c>
      <c r="E103" s="160">
        <f t="shared" si="10"/>
        <v>1</v>
      </c>
      <c r="F103" s="156">
        <f t="shared" si="10"/>
        <v>0</v>
      </c>
      <c r="G103" s="157">
        <f t="shared" si="10"/>
        <v>1</v>
      </c>
      <c r="H103" s="160">
        <f t="shared" si="10"/>
        <v>1</v>
      </c>
      <c r="I103" s="156">
        <f t="shared" si="10"/>
        <v>1</v>
      </c>
      <c r="J103" s="156">
        <f t="shared" si="10"/>
        <v>1</v>
      </c>
      <c r="K103" s="156">
        <f t="shared" si="10"/>
        <v>1</v>
      </c>
      <c r="L103" s="156">
        <f t="shared" si="10"/>
        <v>1</v>
      </c>
      <c r="M103" s="157">
        <f t="shared" si="10"/>
        <v>1</v>
      </c>
    </row>
    <row r="104" spans="1:13" x14ac:dyDescent="0.25">
      <c r="A104" s="98">
        <f t="shared" si="7"/>
        <v>47238</v>
      </c>
      <c r="B104" s="161">
        <v>0.36033024982333545</v>
      </c>
      <c r="C104" s="151">
        <v>0.63966975017666461</v>
      </c>
      <c r="D104" s="152">
        <f t="shared" si="6"/>
        <v>1</v>
      </c>
      <c r="E104" s="161">
        <f t="shared" si="10"/>
        <v>1</v>
      </c>
      <c r="F104" s="151">
        <f t="shared" si="10"/>
        <v>0</v>
      </c>
      <c r="G104" s="152">
        <f t="shared" si="10"/>
        <v>1</v>
      </c>
      <c r="H104" s="161">
        <f t="shared" si="10"/>
        <v>1</v>
      </c>
      <c r="I104" s="151">
        <f t="shared" si="10"/>
        <v>1</v>
      </c>
      <c r="J104" s="151">
        <f t="shared" si="10"/>
        <v>1</v>
      </c>
      <c r="K104" s="151">
        <f t="shared" si="10"/>
        <v>1</v>
      </c>
      <c r="L104" s="151">
        <f t="shared" si="10"/>
        <v>1</v>
      </c>
      <c r="M104" s="152">
        <f t="shared" si="10"/>
        <v>1</v>
      </c>
    </row>
    <row r="105" spans="1:13" x14ac:dyDescent="0.25">
      <c r="A105" s="106">
        <f t="shared" si="7"/>
        <v>47269</v>
      </c>
      <c r="B105" s="160">
        <v>0.36033024982333545</v>
      </c>
      <c r="C105" s="156">
        <v>0.63966975017666461</v>
      </c>
      <c r="D105" s="157">
        <f t="shared" si="6"/>
        <v>1</v>
      </c>
      <c r="E105" s="160">
        <f t="shared" si="10"/>
        <v>1</v>
      </c>
      <c r="F105" s="156">
        <f t="shared" si="10"/>
        <v>0</v>
      </c>
      <c r="G105" s="157">
        <f t="shared" si="10"/>
        <v>1</v>
      </c>
      <c r="H105" s="160">
        <f t="shared" si="10"/>
        <v>1</v>
      </c>
      <c r="I105" s="156">
        <f t="shared" si="10"/>
        <v>1</v>
      </c>
      <c r="J105" s="156">
        <f t="shared" si="10"/>
        <v>1</v>
      </c>
      <c r="K105" s="156">
        <f t="shared" si="10"/>
        <v>1</v>
      </c>
      <c r="L105" s="156">
        <f t="shared" si="10"/>
        <v>1</v>
      </c>
      <c r="M105" s="157">
        <f t="shared" si="10"/>
        <v>1</v>
      </c>
    </row>
    <row r="106" spans="1:13" x14ac:dyDescent="0.25">
      <c r="A106" s="98">
        <f t="shared" si="7"/>
        <v>47299</v>
      </c>
      <c r="B106" s="161">
        <v>0.36033024982333545</v>
      </c>
      <c r="C106" s="151">
        <v>0.63966975017666461</v>
      </c>
      <c r="D106" s="152">
        <f t="shared" si="6"/>
        <v>1</v>
      </c>
      <c r="E106" s="161">
        <f t="shared" si="10"/>
        <v>1</v>
      </c>
      <c r="F106" s="151">
        <f t="shared" si="10"/>
        <v>0</v>
      </c>
      <c r="G106" s="152">
        <f t="shared" si="10"/>
        <v>1</v>
      </c>
      <c r="H106" s="161">
        <f t="shared" si="10"/>
        <v>1</v>
      </c>
      <c r="I106" s="151">
        <f t="shared" si="10"/>
        <v>1</v>
      </c>
      <c r="J106" s="151">
        <f t="shared" si="10"/>
        <v>1</v>
      </c>
      <c r="K106" s="151">
        <f t="shared" si="10"/>
        <v>1</v>
      </c>
      <c r="L106" s="151">
        <f t="shared" si="10"/>
        <v>1</v>
      </c>
      <c r="M106" s="152">
        <f t="shared" si="10"/>
        <v>1</v>
      </c>
    </row>
    <row r="107" spans="1:13" x14ac:dyDescent="0.25">
      <c r="A107" s="106">
        <f t="shared" si="7"/>
        <v>47330</v>
      </c>
      <c r="B107" s="160">
        <v>0.36033024982333545</v>
      </c>
      <c r="C107" s="156">
        <v>0.63966975017666461</v>
      </c>
      <c r="D107" s="157">
        <f t="shared" si="6"/>
        <v>1</v>
      </c>
      <c r="E107" s="160">
        <f t="shared" si="10"/>
        <v>1</v>
      </c>
      <c r="F107" s="156">
        <f t="shared" si="10"/>
        <v>0</v>
      </c>
      <c r="G107" s="157">
        <f t="shared" si="10"/>
        <v>1</v>
      </c>
      <c r="H107" s="160">
        <f t="shared" si="10"/>
        <v>1</v>
      </c>
      <c r="I107" s="156">
        <f t="shared" si="10"/>
        <v>1</v>
      </c>
      <c r="J107" s="156">
        <f t="shared" si="10"/>
        <v>1</v>
      </c>
      <c r="K107" s="156">
        <f t="shared" si="10"/>
        <v>1</v>
      </c>
      <c r="L107" s="156">
        <f t="shared" si="10"/>
        <v>1</v>
      </c>
      <c r="M107" s="157">
        <f t="shared" si="10"/>
        <v>1</v>
      </c>
    </row>
    <row r="108" spans="1:13" x14ac:dyDescent="0.25">
      <c r="A108" s="98">
        <f t="shared" si="7"/>
        <v>47361</v>
      </c>
      <c r="B108" s="161">
        <v>0.36033024982333545</v>
      </c>
      <c r="C108" s="151">
        <v>0.63966975017666461</v>
      </c>
      <c r="D108" s="152">
        <f t="shared" si="6"/>
        <v>1</v>
      </c>
      <c r="E108" s="161">
        <f t="shared" si="10"/>
        <v>1</v>
      </c>
      <c r="F108" s="151">
        <f t="shared" si="10"/>
        <v>0</v>
      </c>
      <c r="G108" s="152">
        <f t="shared" si="10"/>
        <v>1</v>
      </c>
      <c r="H108" s="161">
        <f t="shared" si="10"/>
        <v>1</v>
      </c>
      <c r="I108" s="151">
        <f t="shared" si="10"/>
        <v>1</v>
      </c>
      <c r="J108" s="151">
        <f t="shared" si="10"/>
        <v>1</v>
      </c>
      <c r="K108" s="151">
        <f t="shared" si="10"/>
        <v>1</v>
      </c>
      <c r="L108" s="151">
        <f t="shared" si="10"/>
        <v>1</v>
      </c>
      <c r="M108" s="152">
        <f t="shared" si="10"/>
        <v>1</v>
      </c>
    </row>
    <row r="109" spans="1:13" x14ac:dyDescent="0.25">
      <c r="A109" s="106">
        <f t="shared" si="7"/>
        <v>47391</v>
      </c>
      <c r="B109" s="160">
        <v>0.36033024982333545</v>
      </c>
      <c r="C109" s="156">
        <v>0.63966975017666461</v>
      </c>
      <c r="D109" s="157">
        <f t="shared" si="6"/>
        <v>1</v>
      </c>
      <c r="E109" s="160">
        <f t="shared" si="10"/>
        <v>1</v>
      </c>
      <c r="F109" s="156">
        <f t="shared" si="10"/>
        <v>0</v>
      </c>
      <c r="G109" s="157">
        <f t="shared" si="10"/>
        <v>1</v>
      </c>
      <c r="H109" s="160">
        <f t="shared" si="10"/>
        <v>1</v>
      </c>
      <c r="I109" s="156">
        <f t="shared" si="10"/>
        <v>1</v>
      </c>
      <c r="J109" s="156">
        <f t="shared" si="10"/>
        <v>1</v>
      </c>
      <c r="K109" s="156">
        <f t="shared" si="10"/>
        <v>1</v>
      </c>
      <c r="L109" s="156">
        <f t="shared" si="10"/>
        <v>1</v>
      </c>
      <c r="M109" s="157">
        <f t="shared" si="10"/>
        <v>1</v>
      </c>
    </row>
    <row r="110" spans="1:13" x14ac:dyDescent="0.25">
      <c r="A110" s="98">
        <f t="shared" si="7"/>
        <v>47422</v>
      </c>
      <c r="B110" s="161">
        <v>0.36033024982333545</v>
      </c>
      <c r="C110" s="151">
        <v>0.63966975017666461</v>
      </c>
      <c r="D110" s="152">
        <f t="shared" si="6"/>
        <v>1</v>
      </c>
      <c r="E110" s="161">
        <f t="shared" si="10"/>
        <v>1</v>
      </c>
      <c r="F110" s="151">
        <f t="shared" si="10"/>
        <v>0</v>
      </c>
      <c r="G110" s="152">
        <f t="shared" si="10"/>
        <v>1</v>
      </c>
      <c r="H110" s="161">
        <f t="shared" si="10"/>
        <v>1</v>
      </c>
      <c r="I110" s="151">
        <f t="shared" si="10"/>
        <v>1</v>
      </c>
      <c r="J110" s="151">
        <f t="shared" si="10"/>
        <v>1</v>
      </c>
      <c r="K110" s="151">
        <f t="shared" si="10"/>
        <v>1</v>
      </c>
      <c r="L110" s="151">
        <f t="shared" si="10"/>
        <v>1</v>
      </c>
      <c r="M110" s="152">
        <f t="shared" si="10"/>
        <v>1</v>
      </c>
    </row>
    <row r="111" spans="1:13" x14ac:dyDescent="0.25">
      <c r="A111" s="106">
        <f t="shared" si="7"/>
        <v>47452</v>
      </c>
      <c r="B111" s="160">
        <v>0.36033024982333545</v>
      </c>
      <c r="C111" s="156">
        <v>0.63966975017666461</v>
      </c>
      <c r="D111" s="157">
        <f t="shared" si="6"/>
        <v>1</v>
      </c>
      <c r="E111" s="160">
        <f t="shared" si="10"/>
        <v>1</v>
      </c>
      <c r="F111" s="156">
        <f t="shared" si="10"/>
        <v>0</v>
      </c>
      <c r="G111" s="157">
        <f t="shared" si="10"/>
        <v>1</v>
      </c>
      <c r="H111" s="160">
        <f t="shared" si="10"/>
        <v>1</v>
      </c>
      <c r="I111" s="156">
        <f t="shared" si="10"/>
        <v>1</v>
      </c>
      <c r="J111" s="156">
        <f t="shared" si="10"/>
        <v>1</v>
      </c>
      <c r="K111" s="156">
        <f t="shared" si="10"/>
        <v>1</v>
      </c>
      <c r="L111" s="156">
        <f t="shared" si="10"/>
        <v>1</v>
      </c>
      <c r="M111" s="157">
        <f t="shared" si="10"/>
        <v>1</v>
      </c>
    </row>
    <row r="112" spans="1:13" x14ac:dyDescent="0.25">
      <c r="A112" s="98">
        <f t="shared" si="7"/>
        <v>47483</v>
      </c>
      <c r="B112" s="161">
        <v>0.36033024982333545</v>
      </c>
      <c r="C112" s="151">
        <v>0.63966975017666461</v>
      </c>
      <c r="D112" s="152">
        <f t="shared" si="6"/>
        <v>1</v>
      </c>
      <c r="E112" s="161">
        <f t="shared" si="10"/>
        <v>1</v>
      </c>
      <c r="F112" s="151">
        <f t="shared" si="10"/>
        <v>0</v>
      </c>
      <c r="G112" s="152">
        <f t="shared" si="10"/>
        <v>1</v>
      </c>
      <c r="H112" s="161">
        <f t="shared" si="10"/>
        <v>1</v>
      </c>
      <c r="I112" s="151">
        <f t="shared" si="10"/>
        <v>1</v>
      </c>
      <c r="J112" s="151">
        <f t="shared" si="10"/>
        <v>1</v>
      </c>
      <c r="K112" s="151">
        <f t="shared" si="10"/>
        <v>1</v>
      </c>
      <c r="L112" s="151">
        <f t="shared" si="10"/>
        <v>1</v>
      </c>
      <c r="M112" s="152">
        <f t="shared" si="10"/>
        <v>1</v>
      </c>
    </row>
    <row r="113" spans="1:13" x14ac:dyDescent="0.25">
      <c r="A113" s="106">
        <f t="shared" si="7"/>
        <v>47514</v>
      </c>
      <c r="B113" s="160">
        <v>0.36033024982333545</v>
      </c>
      <c r="C113" s="156">
        <v>0.63966975017666461</v>
      </c>
      <c r="D113" s="157">
        <f t="shared" si="6"/>
        <v>1</v>
      </c>
      <c r="E113" s="160">
        <f t="shared" si="10"/>
        <v>1</v>
      </c>
      <c r="F113" s="156">
        <f t="shared" si="10"/>
        <v>0</v>
      </c>
      <c r="G113" s="157">
        <f t="shared" si="10"/>
        <v>1</v>
      </c>
      <c r="H113" s="160">
        <f t="shared" si="10"/>
        <v>1</v>
      </c>
      <c r="I113" s="156">
        <f t="shared" si="10"/>
        <v>1</v>
      </c>
      <c r="J113" s="156">
        <f t="shared" si="10"/>
        <v>1</v>
      </c>
      <c r="K113" s="156">
        <f t="shared" si="10"/>
        <v>1</v>
      </c>
      <c r="L113" s="156">
        <f t="shared" si="10"/>
        <v>1</v>
      </c>
      <c r="M113" s="157">
        <f t="shared" si="10"/>
        <v>1</v>
      </c>
    </row>
    <row r="114" spans="1:13" x14ac:dyDescent="0.25">
      <c r="A114" s="98">
        <f t="shared" si="7"/>
        <v>47542</v>
      </c>
      <c r="B114" s="161">
        <v>0.36033024982333545</v>
      </c>
      <c r="C114" s="151">
        <v>0.63966975017666461</v>
      </c>
      <c r="D114" s="152">
        <f t="shared" si="6"/>
        <v>1</v>
      </c>
      <c r="E114" s="161">
        <f t="shared" si="10"/>
        <v>1</v>
      </c>
      <c r="F114" s="151">
        <f t="shared" si="10"/>
        <v>0</v>
      </c>
      <c r="G114" s="152">
        <f t="shared" si="10"/>
        <v>1</v>
      </c>
      <c r="H114" s="161">
        <f t="shared" si="10"/>
        <v>1</v>
      </c>
      <c r="I114" s="151">
        <f t="shared" si="10"/>
        <v>1</v>
      </c>
      <c r="J114" s="151">
        <f t="shared" si="10"/>
        <v>1</v>
      </c>
      <c r="K114" s="151">
        <f t="shared" si="10"/>
        <v>1</v>
      </c>
      <c r="L114" s="151">
        <f t="shared" si="10"/>
        <v>1</v>
      </c>
      <c r="M114" s="152">
        <f t="shared" si="10"/>
        <v>1</v>
      </c>
    </row>
    <row r="115" spans="1:13" x14ac:dyDescent="0.25">
      <c r="A115" s="106">
        <f t="shared" si="7"/>
        <v>47573</v>
      </c>
      <c r="B115" s="160">
        <v>0.36033024982333545</v>
      </c>
      <c r="C115" s="156">
        <v>0.63966975017666461</v>
      </c>
      <c r="D115" s="157">
        <f t="shared" si="6"/>
        <v>1</v>
      </c>
      <c r="E115" s="160">
        <f t="shared" ref="E115:M130" si="11">+E114</f>
        <v>1</v>
      </c>
      <c r="F115" s="156">
        <f t="shared" si="11"/>
        <v>0</v>
      </c>
      <c r="G115" s="157">
        <f t="shared" si="11"/>
        <v>1</v>
      </c>
      <c r="H115" s="160">
        <f t="shared" si="11"/>
        <v>1</v>
      </c>
      <c r="I115" s="156">
        <f t="shared" si="11"/>
        <v>1</v>
      </c>
      <c r="J115" s="156">
        <f t="shared" si="11"/>
        <v>1</v>
      </c>
      <c r="K115" s="156">
        <f t="shared" si="11"/>
        <v>1</v>
      </c>
      <c r="L115" s="156">
        <f t="shared" si="11"/>
        <v>1</v>
      </c>
      <c r="M115" s="157">
        <f t="shared" si="11"/>
        <v>1</v>
      </c>
    </row>
    <row r="116" spans="1:13" x14ac:dyDescent="0.25">
      <c r="A116" s="98">
        <f t="shared" si="7"/>
        <v>47603</v>
      </c>
      <c r="B116" s="161">
        <v>0.36033024982333545</v>
      </c>
      <c r="C116" s="151">
        <v>0.63966975017666461</v>
      </c>
      <c r="D116" s="152">
        <f t="shared" si="6"/>
        <v>1</v>
      </c>
      <c r="E116" s="161">
        <f t="shared" si="11"/>
        <v>1</v>
      </c>
      <c r="F116" s="151">
        <f t="shared" si="11"/>
        <v>0</v>
      </c>
      <c r="G116" s="152">
        <f t="shared" si="11"/>
        <v>1</v>
      </c>
      <c r="H116" s="161">
        <f t="shared" si="11"/>
        <v>1</v>
      </c>
      <c r="I116" s="151">
        <f t="shared" si="11"/>
        <v>1</v>
      </c>
      <c r="J116" s="151">
        <f t="shared" si="11"/>
        <v>1</v>
      </c>
      <c r="K116" s="151">
        <f t="shared" si="11"/>
        <v>1</v>
      </c>
      <c r="L116" s="151">
        <f t="shared" si="11"/>
        <v>1</v>
      </c>
      <c r="M116" s="152">
        <f t="shared" si="11"/>
        <v>1</v>
      </c>
    </row>
    <row r="117" spans="1:13" x14ac:dyDescent="0.25">
      <c r="A117" s="106">
        <f t="shared" si="7"/>
        <v>47634</v>
      </c>
      <c r="B117" s="160">
        <v>0.36033024982333545</v>
      </c>
      <c r="C117" s="156">
        <v>0.63966975017666461</v>
      </c>
      <c r="D117" s="157">
        <f t="shared" si="6"/>
        <v>1</v>
      </c>
      <c r="E117" s="160">
        <f t="shared" si="11"/>
        <v>1</v>
      </c>
      <c r="F117" s="156">
        <f t="shared" si="11"/>
        <v>0</v>
      </c>
      <c r="G117" s="157">
        <f t="shared" si="11"/>
        <v>1</v>
      </c>
      <c r="H117" s="160">
        <f t="shared" si="11"/>
        <v>1</v>
      </c>
      <c r="I117" s="156">
        <f t="shared" si="11"/>
        <v>1</v>
      </c>
      <c r="J117" s="156">
        <f t="shared" si="11"/>
        <v>1</v>
      </c>
      <c r="K117" s="156">
        <f t="shared" si="11"/>
        <v>1</v>
      </c>
      <c r="L117" s="156">
        <f t="shared" si="11"/>
        <v>1</v>
      </c>
      <c r="M117" s="157">
        <f t="shared" si="11"/>
        <v>1</v>
      </c>
    </row>
    <row r="118" spans="1:13" x14ac:dyDescent="0.25">
      <c r="A118" s="98">
        <f t="shared" si="7"/>
        <v>47664</v>
      </c>
      <c r="B118" s="161">
        <v>0.36033024982333545</v>
      </c>
      <c r="C118" s="151">
        <v>0.63966975017666461</v>
      </c>
      <c r="D118" s="152">
        <f t="shared" si="6"/>
        <v>1</v>
      </c>
      <c r="E118" s="161">
        <f t="shared" si="11"/>
        <v>1</v>
      </c>
      <c r="F118" s="151">
        <f t="shared" si="11"/>
        <v>0</v>
      </c>
      <c r="G118" s="152">
        <f t="shared" si="11"/>
        <v>1</v>
      </c>
      <c r="H118" s="161">
        <f t="shared" si="11"/>
        <v>1</v>
      </c>
      <c r="I118" s="151">
        <f t="shared" si="11"/>
        <v>1</v>
      </c>
      <c r="J118" s="151">
        <f t="shared" si="11"/>
        <v>1</v>
      </c>
      <c r="K118" s="151">
        <f t="shared" si="11"/>
        <v>1</v>
      </c>
      <c r="L118" s="151">
        <f t="shared" si="11"/>
        <v>1</v>
      </c>
      <c r="M118" s="152">
        <f t="shared" si="11"/>
        <v>1</v>
      </c>
    </row>
    <row r="119" spans="1:13" x14ac:dyDescent="0.25">
      <c r="A119" s="106">
        <f t="shared" si="7"/>
        <v>47695</v>
      </c>
      <c r="B119" s="160">
        <v>0.36033024982333545</v>
      </c>
      <c r="C119" s="156">
        <v>0.63966975017666461</v>
      </c>
      <c r="D119" s="157">
        <f t="shared" si="6"/>
        <v>1</v>
      </c>
      <c r="E119" s="160">
        <f t="shared" si="11"/>
        <v>1</v>
      </c>
      <c r="F119" s="156">
        <f t="shared" si="11"/>
        <v>0</v>
      </c>
      <c r="G119" s="157">
        <f t="shared" si="11"/>
        <v>1</v>
      </c>
      <c r="H119" s="160">
        <f t="shared" si="11"/>
        <v>1</v>
      </c>
      <c r="I119" s="156">
        <f t="shared" si="11"/>
        <v>1</v>
      </c>
      <c r="J119" s="156">
        <f t="shared" si="11"/>
        <v>1</v>
      </c>
      <c r="K119" s="156">
        <f t="shared" si="11"/>
        <v>1</v>
      </c>
      <c r="L119" s="156">
        <f t="shared" si="11"/>
        <v>1</v>
      </c>
      <c r="M119" s="157">
        <f t="shared" si="11"/>
        <v>1</v>
      </c>
    </row>
    <row r="120" spans="1:13" x14ac:dyDescent="0.25">
      <c r="A120" s="98">
        <f t="shared" si="7"/>
        <v>47726</v>
      </c>
      <c r="B120" s="161">
        <v>0.36033024982333545</v>
      </c>
      <c r="C120" s="151">
        <v>0.63966975017666461</v>
      </c>
      <c r="D120" s="152">
        <f t="shared" si="6"/>
        <v>1</v>
      </c>
      <c r="E120" s="161">
        <f t="shared" si="11"/>
        <v>1</v>
      </c>
      <c r="F120" s="151">
        <f t="shared" si="11"/>
        <v>0</v>
      </c>
      <c r="G120" s="152">
        <f t="shared" si="11"/>
        <v>1</v>
      </c>
      <c r="H120" s="161">
        <f t="shared" si="11"/>
        <v>1</v>
      </c>
      <c r="I120" s="151">
        <f t="shared" si="11"/>
        <v>1</v>
      </c>
      <c r="J120" s="151">
        <f t="shared" si="11"/>
        <v>1</v>
      </c>
      <c r="K120" s="151">
        <f t="shared" si="11"/>
        <v>1</v>
      </c>
      <c r="L120" s="151">
        <f t="shared" si="11"/>
        <v>1</v>
      </c>
      <c r="M120" s="152">
        <f t="shared" si="11"/>
        <v>1</v>
      </c>
    </row>
    <row r="121" spans="1:13" x14ac:dyDescent="0.25">
      <c r="A121" s="106">
        <f t="shared" si="7"/>
        <v>47756</v>
      </c>
      <c r="B121" s="160">
        <v>0.36033024982333545</v>
      </c>
      <c r="C121" s="156">
        <v>0.63966975017666461</v>
      </c>
      <c r="D121" s="157">
        <f t="shared" si="6"/>
        <v>1</v>
      </c>
      <c r="E121" s="160">
        <f t="shared" si="11"/>
        <v>1</v>
      </c>
      <c r="F121" s="156">
        <f t="shared" si="11"/>
        <v>0</v>
      </c>
      <c r="G121" s="157">
        <f t="shared" si="11"/>
        <v>1</v>
      </c>
      <c r="H121" s="160">
        <f t="shared" si="11"/>
        <v>1</v>
      </c>
      <c r="I121" s="156">
        <f t="shared" si="11"/>
        <v>1</v>
      </c>
      <c r="J121" s="156">
        <f t="shared" si="11"/>
        <v>1</v>
      </c>
      <c r="K121" s="156">
        <f t="shared" si="11"/>
        <v>1</v>
      </c>
      <c r="L121" s="156">
        <f t="shared" si="11"/>
        <v>1</v>
      </c>
      <c r="M121" s="157">
        <f t="shared" si="11"/>
        <v>1</v>
      </c>
    </row>
    <row r="122" spans="1:13" x14ac:dyDescent="0.25">
      <c r="A122" s="98">
        <f t="shared" si="7"/>
        <v>47787</v>
      </c>
      <c r="B122" s="161">
        <v>0.36033024982333545</v>
      </c>
      <c r="C122" s="151">
        <v>0.63966975017666461</v>
      </c>
      <c r="D122" s="152">
        <f t="shared" si="6"/>
        <v>1</v>
      </c>
      <c r="E122" s="161">
        <f t="shared" si="11"/>
        <v>1</v>
      </c>
      <c r="F122" s="151">
        <f t="shared" si="11"/>
        <v>0</v>
      </c>
      <c r="G122" s="152">
        <f t="shared" si="11"/>
        <v>1</v>
      </c>
      <c r="H122" s="161">
        <f t="shared" si="11"/>
        <v>1</v>
      </c>
      <c r="I122" s="151">
        <f t="shared" si="11"/>
        <v>1</v>
      </c>
      <c r="J122" s="151">
        <f t="shared" si="11"/>
        <v>1</v>
      </c>
      <c r="K122" s="151">
        <f t="shared" si="11"/>
        <v>1</v>
      </c>
      <c r="L122" s="151">
        <f t="shared" si="11"/>
        <v>1</v>
      </c>
      <c r="M122" s="152">
        <f t="shared" si="11"/>
        <v>1</v>
      </c>
    </row>
    <row r="123" spans="1:13" x14ac:dyDescent="0.25">
      <c r="A123" s="106">
        <f t="shared" si="7"/>
        <v>47817</v>
      </c>
      <c r="B123" s="160">
        <v>0.36033024982333545</v>
      </c>
      <c r="C123" s="156">
        <v>0.63966975017666461</v>
      </c>
      <c r="D123" s="157">
        <f t="shared" si="6"/>
        <v>1</v>
      </c>
      <c r="E123" s="160">
        <f t="shared" si="11"/>
        <v>1</v>
      </c>
      <c r="F123" s="156">
        <f t="shared" si="11"/>
        <v>0</v>
      </c>
      <c r="G123" s="157">
        <f t="shared" si="11"/>
        <v>1</v>
      </c>
      <c r="H123" s="160">
        <f t="shared" si="11"/>
        <v>1</v>
      </c>
      <c r="I123" s="156">
        <f t="shared" si="11"/>
        <v>1</v>
      </c>
      <c r="J123" s="156">
        <f t="shared" si="11"/>
        <v>1</v>
      </c>
      <c r="K123" s="156">
        <f t="shared" si="11"/>
        <v>1</v>
      </c>
      <c r="L123" s="156">
        <f t="shared" si="11"/>
        <v>1</v>
      </c>
      <c r="M123" s="157">
        <f t="shared" si="11"/>
        <v>1</v>
      </c>
    </row>
    <row r="124" spans="1:13" x14ac:dyDescent="0.25">
      <c r="A124" s="98">
        <f t="shared" si="7"/>
        <v>47848</v>
      </c>
      <c r="B124" s="161">
        <v>0.36033024982333545</v>
      </c>
      <c r="C124" s="151">
        <v>0.63966975017666461</v>
      </c>
      <c r="D124" s="152">
        <f t="shared" si="6"/>
        <v>1</v>
      </c>
      <c r="E124" s="161">
        <f t="shared" si="11"/>
        <v>1</v>
      </c>
      <c r="F124" s="151">
        <f t="shared" si="11"/>
        <v>0</v>
      </c>
      <c r="G124" s="152">
        <f t="shared" si="11"/>
        <v>1</v>
      </c>
      <c r="H124" s="161">
        <f t="shared" si="11"/>
        <v>1</v>
      </c>
      <c r="I124" s="151">
        <f t="shared" si="11"/>
        <v>1</v>
      </c>
      <c r="J124" s="151">
        <f t="shared" si="11"/>
        <v>1</v>
      </c>
      <c r="K124" s="151">
        <f t="shared" si="11"/>
        <v>1</v>
      </c>
      <c r="L124" s="151">
        <f t="shared" si="11"/>
        <v>1</v>
      </c>
      <c r="M124" s="152">
        <f t="shared" si="11"/>
        <v>1</v>
      </c>
    </row>
    <row r="125" spans="1:13" x14ac:dyDescent="0.25">
      <c r="A125" s="106">
        <f t="shared" si="7"/>
        <v>47879</v>
      </c>
      <c r="B125" s="160">
        <v>0.36033024982333545</v>
      </c>
      <c r="C125" s="156">
        <v>0.63966975017666461</v>
      </c>
      <c r="D125" s="157">
        <f t="shared" si="6"/>
        <v>1</v>
      </c>
      <c r="E125" s="160">
        <f t="shared" si="11"/>
        <v>1</v>
      </c>
      <c r="F125" s="156">
        <f t="shared" si="11"/>
        <v>0</v>
      </c>
      <c r="G125" s="157">
        <f t="shared" si="11"/>
        <v>1</v>
      </c>
      <c r="H125" s="160">
        <f t="shared" si="11"/>
        <v>1</v>
      </c>
      <c r="I125" s="156">
        <f t="shared" si="11"/>
        <v>1</v>
      </c>
      <c r="J125" s="156">
        <f t="shared" si="11"/>
        <v>1</v>
      </c>
      <c r="K125" s="156">
        <f t="shared" si="11"/>
        <v>1</v>
      </c>
      <c r="L125" s="156">
        <f t="shared" si="11"/>
        <v>1</v>
      </c>
      <c r="M125" s="157">
        <f t="shared" si="11"/>
        <v>1</v>
      </c>
    </row>
    <row r="126" spans="1:13" x14ac:dyDescent="0.25">
      <c r="A126" s="98">
        <f t="shared" si="7"/>
        <v>47907</v>
      </c>
      <c r="B126" s="161">
        <v>0.36033024982333545</v>
      </c>
      <c r="C126" s="151">
        <v>0.63966975017666461</v>
      </c>
      <c r="D126" s="152">
        <f t="shared" si="6"/>
        <v>1</v>
      </c>
      <c r="E126" s="161">
        <f t="shared" si="11"/>
        <v>1</v>
      </c>
      <c r="F126" s="151">
        <f t="shared" si="11"/>
        <v>0</v>
      </c>
      <c r="G126" s="152">
        <f t="shared" si="11"/>
        <v>1</v>
      </c>
      <c r="H126" s="161">
        <f t="shared" si="11"/>
        <v>1</v>
      </c>
      <c r="I126" s="151">
        <f t="shared" si="11"/>
        <v>1</v>
      </c>
      <c r="J126" s="151">
        <f t="shared" si="11"/>
        <v>1</v>
      </c>
      <c r="K126" s="151">
        <f t="shared" si="11"/>
        <v>1</v>
      </c>
      <c r="L126" s="151">
        <f t="shared" si="11"/>
        <v>1</v>
      </c>
      <c r="M126" s="152">
        <f t="shared" si="11"/>
        <v>1</v>
      </c>
    </row>
    <row r="127" spans="1:13" x14ac:dyDescent="0.25">
      <c r="A127" s="106">
        <f t="shared" si="7"/>
        <v>47938</v>
      </c>
      <c r="B127" s="160">
        <v>0.36033024982333545</v>
      </c>
      <c r="C127" s="156">
        <v>0.63966975017666461</v>
      </c>
      <c r="D127" s="157">
        <f t="shared" si="6"/>
        <v>1</v>
      </c>
      <c r="E127" s="160">
        <f t="shared" si="11"/>
        <v>1</v>
      </c>
      <c r="F127" s="156">
        <f t="shared" si="11"/>
        <v>0</v>
      </c>
      <c r="G127" s="157">
        <f t="shared" si="11"/>
        <v>1</v>
      </c>
      <c r="H127" s="160">
        <f t="shared" si="11"/>
        <v>1</v>
      </c>
      <c r="I127" s="156">
        <f t="shared" si="11"/>
        <v>1</v>
      </c>
      <c r="J127" s="156">
        <f t="shared" si="11"/>
        <v>1</v>
      </c>
      <c r="K127" s="156">
        <f t="shared" si="11"/>
        <v>1</v>
      </c>
      <c r="L127" s="156">
        <f t="shared" si="11"/>
        <v>1</v>
      </c>
      <c r="M127" s="157">
        <f t="shared" si="11"/>
        <v>1</v>
      </c>
    </row>
    <row r="128" spans="1:13" x14ac:dyDescent="0.25">
      <c r="A128" s="98">
        <f t="shared" si="7"/>
        <v>47968</v>
      </c>
      <c r="B128" s="161">
        <v>0.36033024982333545</v>
      </c>
      <c r="C128" s="151">
        <v>0.63966975017666461</v>
      </c>
      <c r="D128" s="152">
        <f t="shared" si="6"/>
        <v>1</v>
      </c>
      <c r="E128" s="161">
        <f t="shared" si="11"/>
        <v>1</v>
      </c>
      <c r="F128" s="151">
        <f t="shared" si="11"/>
        <v>0</v>
      </c>
      <c r="G128" s="152">
        <f t="shared" si="11"/>
        <v>1</v>
      </c>
      <c r="H128" s="161">
        <f t="shared" si="11"/>
        <v>1</v>
      </c>
      <c r="I128" s="151">
        <f t="shared" si="11"/>
        <v>1</v>
      </c>
      <c r="J128" s="151">
        <f t="shared" si="11"/>
        <v>1</v>
      </c>
      <c r="K128" s="151">
        <f t="shared" si="11"/>
        <v>1</v>
      </c>
      <c r="L128" s="151">
        <f t="shared" si="11"/>
        <v>1</v>
      </c>
      <c r="M128" s="152">
        <f t="shared" si="11"/>
        <v>1</v>
      </c>
    </row>
    <row r="129" spans="1:13" x14ac:dyDescent="0.25">
      <c r="A129" s="106">
        <f t="shared" si="7"/>
        <v>47999</v>
      </c>
      <c r="B129" s="160">
        <v>0.36033024982333545</v>
      </c>
      <c r="C129" s="156">
        <v>0.63966975017666461</v>
      </c>
      <c r="D129" s="157">
        <f t="shared" si="6"/>
        <v>1</v>
      </c>
      <c r="E129" s="160">
        <f t="shared" si="11"/>
        <v>1</v>
      </c>
      <c r="F129" s="156">
        <f t="shared" si="11"/>
        <v>0</v>
      </c>
      <c r="G129" s="157">
        <f t="shared" si="11"/>
        <v>1</v>
      </c>
      <c r="H129" s="160">
        <f t="shared" si="11"/>
        <v>1</v>
      </c>
      <c r="I129" s="156">
        <f t="shared" si="11"/>
        <v>1</v>
      </c>
      <c r="J129" s="156">
        <f t="shared" si="11"/>
        <v>1</v>
      </c>
      <c r="K129" s="156">
        <f t="shared" si="11"/>
        <v>1</v>
      </c>
      <c r="L129" s="156">
        <f t="shared" si="11"/>
        <v>1</v>
      </c>
      <c r="M129" s="157">
        <f t="shared" si="11"/>
        <v>1</v>
      </c>
    </row>
    <row r="130" spans="1:13" x14ac:dyDescent="0.25">
      <c r="A130" s="98">
        <f t="shared" si="7"/>
        <v>48029</v>
      </c>
      <c r="B130" s="161">
        <v>0.36033024982333545</v>
      </c>
      <c r="C130" s="151">
        <v>0.63966975017666461</v>
      </c>
      <c r="D130" s="152">
        <f t="shared" ref="D130:D193" si="12">+B130+C130</f>
        <v>1</v>
      </c>
      <c r="E130" s="161">
        <f t="shared" si="11"/>
        <v>1</v>
      </c>
      <c r="F130" s="151">
        <f t="shared" si="11"/>
        <v>0</v>
      </c>
      <c r="G130" s="152">
        <f t="shared" si="11"/>
        <v>1</v>
      </c>
      <c r="H130" s="161">
        <f t="shared" si="11"/>
        <v>1</v>
      </c>
      <c r="I130" s="151">
        <f t="shared" si="11"/>
        <v>1</v>
      </c>
      <c r="J130" s="151">
        <f t="shared" si="11"/>
        <v>1</v>
      </c>
      <c r="K130" s="151">
        <f t="shared" si="11"/>
        <v>1</v>
      </c>
      <c r="L130" s="151">
        <f t="shared" si="11"/>
        <v>1</v>
      </c>
      <c r="M130" s="152">
        <f t="shared" si="11"/>
        <v>1</v>
      </c>
    </row>
    <row r="131" spans="1:13" x14ac:dyDescent="0.25">
      <c r="A131" s="106">
        <f t="shared" ref="A131:A194" si="13">+EOMONTH(A130,1)</f>
        <v>48060</v>
      </c>
      <c r="B131" s="160">
        <v>0.36033024982333545</v>
      </c>
      <c r="C131" s="156">
        <v>0.63966975017666461</v>
      </c>
      <c r="D131" s="157">
        <f t="shared" si="12"/>
        <v>1</v>
      </c>
      <c r="E131" s="160">
        <f t="shared" ref="E131:M146" si="14">+E130</f>
        <v>1</v>
      </c>
      <c r="F131" s="156">
        <f t="shared" si="14"/>
        <v>0</v>
      </c>
      <c r="G131" s="157">
        <f t="shared" si="14"/>
        <v>1</v>
      </c>
      <c r="H131" s="160">
        <f t="shared" si="14"/>
        <v>1</v>
      </c>
      <c r="I131" s="156">
        <f t="shared" si="14"/>
        <v>1</v>
      </c>
      <c r="J131" s="156">
        <f t="shared" si="14"/>
        <v>1</v>
      </c>
      <c r="K131" s="156">
        <f t="shared" si="14"/>
        <v>1</v>
      </c>
      <c r="L131" s="156">
        <f t="shared" si="14"/>
        <v>1</v>
      </c>
      <c r="M131" s="157">
        <f t="shared" si="14"/>
        <v>1</v>
      </c>
    </row>
    <row r="132" spans="1:13" x14ac:dyDescent="0.25">
      <c r="A132" s="98">
        <f t="shared" si="13"/>
        <v>48091</v>
      </c>
      <c r="B132" s="161">
        <v>0.36033024982333545</v>
      </c>
      <c r="C132" s="151">
        <v>0.63966975017666461</v>
      </c>
      <c r="D132" s="152">
        <f t="shared" si="12"/>
        <v>1</v>
      </c>
      <c r="E132" s="161">
        <f t="shared" si="14"/>
        <v>1</v>
      </c>
      <c r="F132" s="151">
        <f t="shared" si="14"/>
        <v>0</v>
      </c>
      <c r="G132" s="152">
        <f t="shared" si="14"/>
        <v>1</v>
      </c>
      <c r="H132" s="161">
        <f t="shared" si="14"/>
        <v>1</v>
      </c>
      <c r="I132" s="151">
        <f t="shared" si="14"/>
        <v>1</v>
      </c>
      <c r="J132" s="151">
        <f t="shared" si="14"/>
        <v>1</v>
      </c>
      <c r="K132" s="151">
        <f t="shared" si="14"/>
        <v>1</v>
      </c>
      <c r="L132" s="151">
        <f t="shared" si="14"/>
        <v>1</v>
      </c>
      <c r="M132" s="152">
        <f t="shared" si="14"/>
        <v>1</v>
      </c>
    </row>
    <row r="133" spans="1:13" x14ac:dyDescent="0.25">
      <c r="A133" s="106">
        <f t="shared" si="13"/>
        <v>48121</v>
      </c>
      <c r="B133" s="160">
        <v>0.36033024982333545</v>
      </c>
      <c r="C133" s="156">
        <v>0.63966975017666461</v>
      </c>
      <c r="D133" s="157">
        <f t="shared" si="12"/>
        <v>1</v>
      </c>
      <c r="E133" s="160">
        <f t="shared" si="14"/>
        <v>1</v>
      </c>
      <c r="F133" s="156">
        <f t="shared" si="14"/>
        <v>0</v>
      </c>
      <c r="G133" s="157">
        <f t="shared" si="14"/>
        <v>1</v>
      </c>
      <c r="H133" s="160">
        <f t="shared" si="14"/>
        <v>1</v>
      </c>
      <c r="I133" s="156">
        <f t="shared" si="14"/>
        <v>1</v>
      </c>
      <c r="J133" s="156">
        <f t="shared" si="14"/>
        <v>1</v>
      </c>
      <c r="K133" s="156">
        <f t="shared" si="14"/>
        <v>1</v>
      </c>
      <c r="L133" s="156">
        <f t="shared" si="14"/>
        <v>1</v>
      </c>
      <c r="M133" s="157">
        <f t="shared" si="14"/>
        <v>1</v>
      </c>
    </row>
    <row r="134" spans="1:13" x14ac:dyDescent="0.25">
      <c r="A134" s="98">
        <f t="shared" si="13"/>
        <v>48152</v>
      </c>
      <c r="B134" s="161">
        <v>0.36033024982333545</v>
      </c>
      <c r="C134" s="151">
        <v>0.63966975017666461</v>
      </c>
      <c r="D134" s="152">
        <f t="shared" si="12"/>
        <v>1</v>
      </c>
      <c r="E134" s="161">
        <f t="shared" si="14"/>
        <v>1</v>
      </c>
      <c r="F134" s="151">
        <f t="shared" si="14"/>
        <v>0</v>
      </c>
      <c r="G134" s="152">
        <f t="shared" si="14"/>
        <v>1</v>
      </c>
      <c r="H134" s="161">
        <f t="shared" si="14"/>
        <v>1</v>
      </c>
      <c r="I134" s="151">
        <f t="shared" si="14"/>
        <v>1</v>
      </c>
      <c r="J134" s="151">
        <f t="shared" si="14"/>
        <v>1</v>
      </c>
      <c r="K134" s="151">
        <f t="shared" si="14"/>
        <v>1</v>
      </c>
      <c r="L134" s="151">
        <f t="shared" si="14"/>
        <v>1</v>
      </c>
      <c r="M134" s="152">
        <f t="shared" si="14"/>
        <v>1</v>
      </c>
    </row>
    <row r="135" spans="1:13" x14ac:dyDescent="0.25">
      <c r="A135" s="106">
        <f t="shared" si="13"/>
        <v>48182</v>
      </c>
      <c r="B135" s="160">
        <v>0.36033024982333545</v>
      </c>
      <c r="C135" s="156">
        <v>0.63966975017666461</v>
      </c>
      <c r="D135" s="157">
        <f t="shared" si="12"/>
        <v>1</v>
      </c>
      <c r="E135" s="160">
        <f t="shared" si="14"/>
        <v>1</v>
      </c>
      <c r="F135" s="156">
        <f t="shared" si="14"/>
        <v>0</v>
      </c>
      <c r="G135" s="157">
        <f t="shared" si="14"/>
        <v>1</v>
      </c>
      <c r="H135" s="160">
        <f t="shared" si="14"/>
        <v>1</v>
      </c>
      <c r="I135" s="156">
        <f t="shared" si="14"/>
        <v>1</v>
      </c>
      <c r="J135" s="156">
        <f t="shared" si="14"/>
        <v>1</v>
      </c>
      <c r="K135" s="156">
        <f t="shared" si="14"/>
        <v>1</v>
      </c>
      <c r="L135" s="156">
        <f t="shared" si="14"/>
        <v>1</v>
      </c>
      <c r="M135" s="157">
        <f t="shared" si="14"/>
        <v>1</v>
      </c>
    </row>
    <row r="136" spans="1:13" x14ac:dyDescent="0.25">
      <c r="A136" s="98">
        <f t="shared" si="13"/>
        <v>48213</v>
      </c>
      <c r="B136" s="161">
        <v>0.36033024982333545</v>
      </c>
      <c r="C136" s="151">
        <v>0.63966975017666461</v>
      </c>
      <c r="D136" s="152">
        <f t="shared" si="12"/>
        <v>1</v>
      </c>
      <c r="E136" s="161">
        <f t="shared" si="14"/>
        <v>1</v>
      </c>
      <c r="F136" s="151">
        <f t="shared" si="14"/>
        <v>0</v>
      </c>
      <c r="G136" s="152">
        <f t="shared" si="14"/>
        <v>1</v>
      </c>
      <c r="H136" s="161">
        <f t="shared" si="14"/>
        <v>1</v>
      </c>
      <c r="I136" s="151">
        <f t="shared" si="14"/>
        <v>1</v>
      </c>
      <c r="J136" s="151">
        <f t="shared" si="14"/>
        <v>1</v>
      </c>
      <c r="K136" s="151">
        <f t="shared" si="14"/>
        <v>1</v>
      </c>
      <c r="L136" s="151">
        <f t="shared" si="14"/>
        <v>1</v>
      </c>
      <c r="M136" s="152">
        <f t="shared" si="14"/>
        <v>1</v>
      </c>
    </row>
    <row r="137" spans="1:13" x14ac:dyDescent="0.25">
      <c r="A137" s="106">
        <f t="shared" si="13"/>
        <v>48244</v>
      </c>
      <c r="B137" s="160">
        <v>0.36033024982333545</v>
      </c>
      <c r="C137" s="156">
        <v>0.63966975017666461</v>
      </c>
      <c r="D137" s="157">
        <f t="shared" si="12"/>
        <v>1</v>
      </c>
      <c r="E137" s="160">
        <f t="shared" si="14"/>
        <v>1</v>
      </c>
      <c r="F137" s="156">
        <f t="shared" si="14"/>
        <v>0</v>
      </c>
      <c r="G137" s="157">
        <f t="shared" si="14"/>
        <v>1</v>
      </c>
      <c r="H137" s="160">
        <f t="shared" si="14"/>
        <v>1</v>
      </c>
      <c r="I137" s="156">
        <f t="shared" si="14"/>
        <v>1</v>
      </c>
      <c r="J137" s="156">
        <f t="shared" si="14"/>
        <v>1</v>
      </c>
      <c r="K137" s="156">
        <f t="shared" si="14"/>
        <v>1</v>
      </c>
      <c r="L137" s="156">
        <f t="shared" si="14"/>
        <v>1</v>
      </c>
      <c r="M137" s="157">
        <f t="shared" si="14"/>
        <v>1</v>
      </c>
    </row>
    <row r="138" spans="1:13" x14ac:dyDescent="0.25">
      <c r="A138" s="98">
        <f t="shared" si="13"/>
        <v>48273</v>
      </c>
      <c r="B138" s="161">
        <v>0.36033024982333545</v>
      </c>
      <c r="C138" s="151">
        <v>0.63966975017666461</v>
      </c>
      <c r="D138" s="152">
        <f t="shared" si="12"/>
        <v>1</v>
      </c>
      <c r="E138" s="161">
        <f t="shared" si="14"/>
        <v>1</v>
      </c>
      <c r="F138" s="151">
        <f t="shared" si="14"/>
        <v>0</v>
      </c>
      <c r="G138" s="152">
        <f t="shared" si="14"/>
        <v>1</v>
      </c>
      <c r="H138" s="161">
        <f t="shared" si="14"/>
        <v>1</v>
      </c>
      <c r="I138" s="151">
        <f t="shared" si="14"/>
        <v>1</v>
      </c>
      <c r="J138" s="151">
        <f t="shared" si="14"/>
        <v>1</v>
      </c>
      <c r="K138" s="151">
        <f t="shared" si="14"/>
        <v>1</v>
      </c>
      <c r="L138" s="151">
        <f t="shared" si="14"/>
        <v>1</v>
      </c>
      <c r="M138" s="152">
        <f t="shared" si="14"/>
        <v>1</v>
      </c>
    </row>
    <row r="139" spans="1:13" x14ac:dyDescent="0.25">
      <c r="A139" s="106">
        <f t="shared" si="13"/>
        <v>48304</v>
      </c>
      <c r="B139" s="160">
        <v>0.36033024982333545</v>
      </c>
      <c r="C139" s="156">
        <v>0.63966975017666461</v>
      </c>
      <c r="D139" s="157">
        <f t="shared" si="12"/>
        <v>1</v>
      </c>
      <c r="E139" s="160">
        <f t="shared" si="14"/>
        <v>1</v>
      </c>
      <c r="F139" s="156">
        <f t="shared" si="14"/>
        <v>0</v>
      </c>
      <c r="G139" s="157">
        <f t="shared" si="14"/>
        <v>1</v>
      </c>
      <c r="H139" s="160">
        <f t="shared" si="14"/>
        <v>1</v>
      </c>
      <c r="I139" s="156">
        <f t="shared" si="14"/>
        <v>1</v>
      </c>
      <c r="J139" s="156">
        <f t="shared" si="14"/>
        <v>1</v>
      </c>
      <c r="K139" s="156">
        <f t="shared" si="14"/>
        <v>1</v>
      </c>
      <c r="L139" s="156">
        <f t="shared" si="14"/>
        <v>1</v>
      </c>
      <c r="M139" s="157">
        <f t="shared" si="14"/>
        <v>1</v>
      </c>
    </row>
    <row r="140" spans="1:13" x14ac:dyDescent="0.25">
      <c r="A140" s="98">
        <f t="shared" si="13"/>
        <v>48334</v>
      </c>
      <c r="B140" s="161">
        <v>0.36033024982333545</v>
      </c>
      <c r="C140" s="151">
        <v>0.63966975017666461</v>
      </c>
      <c r="D140" s="152">
        <f t="shared" si="12"/>
        <v>1</v>
      </c>
      <c r="E140" s="161">
        <f t="shared" si="14"/>
        <v>1</v>
      </c>
      <c r="F140" s="151">
        <f t="shared" si="14"/>
        <v>0</v>
      </c>
      <c r="G140" s="152">
        <f t="shared" si="14"/>
        <v>1</v>
      </c>
      <c r="H140" s="161">
        <f t="shared" si="14"/>
        <v>1</v>
      </c>
      <c r="I140" s="151">
        <f t="shared" si="14"/>
        <v>1</v>
      </c>
      <c r="J140" s="151">
        <f t="shared" si="14"/>
        <v>1</v>
      </c>
      <c r="K140" s="151">
        <f t="shared" si="14"/>
        <v>1</v>
      </c>
      <c r="L140" s="151">
        <f t="shared" si="14"/>
        <v>1</v>
      </c>
      <c r="M140" s="152">
        <f t="shared" si="14"/>
        <v>1</v>
      </c>
    </row>
    <row r="141" spans="1:13" x14ac:dyDescent="0.25">
      <c r="A141" s="106">
        <f t="shared" si="13"/>
        <v>48365</v>
      </c>
      <c r="B141" s="160">
        <v>0.36033024982333545</v>
      </c>
      <c r="C141" s="156">
        <v>0.63966975017666461</v>
      </c>
      <c r="D141" s="157">
        <f t="shared" si="12"/>
        <v>1</v>
      </c>
      <c r="E141" s="160">
        <f t="shared" si="14"/>
        <v>1</v>
      </c>
      <c r="F141" s="156">
        <f t="shared" si="14"/>
        <v>0</v>
      </c>
      <c r="G141" s="157">
        <f t="shared" si="14"/>
        <v>1</v>
      </c>
      <c r="H141" s="160">
        <f t="shared" si="14"/>
        <v>1</v>
      </c>
      <c r="I141" s="156">
        <f t="shared" si="14"/>
        <v>1</v>
      </c>
      <c r="J141" s="156">
        <f t="shared" si="14"/>
        <v>1</v>
      </c>
      <c r="K141" s="156">
        <f t="shared" si="14"/>
        <v>1</v>
      </c>
      <c r="L141" s="156">
        <f t="shared" si="14"/>
        <v>1</v>
      </c>
      <c r="M141" s="157">
        <f t="shared" si="14"/>
        <v>1</v>
      </c>
    </row>
    <row r="142" spans="1:13" x14ac:dyDescent="0.25">
      <c r="A142" s="98">
        <f t="shared" si="13"/>
        <v>48395</v>
      </c>
      <c r="B142" s="161">
        <v>0.36033024982333545</v>
      </c>
      <c r="C142" s="151">
        <v>0.63966975017666461</v>
      </c>
      <c r="D142" s="152">
        <f t="shared" si="12"/>
        <v>1</v>
      </c>
      <c r="E142" s="161">
        <f t="shared" si="14"/>
        <v>1</v>
      </c>
      <c r="F142" s="151">
        <f t="shared" si="14"/>
        <v>0</v>
      </c>
      <c r="G142" s="152">
        <f t="shared" si="14"/>
        <v>1</v>
      </c>
      <c r="H142" s="161">
        <f t="shared" si="14"/>
        <v>1</v>
      </c>
      <c r="I142" s="151">
        <f t="shared" si="14"/>
        <v>1</v>
      </c>
      <c r="J142" s="151">
        <f t="shared" si="14"/>
        <v>1</v>
      </c>
      <c r="K142" s="151">
        <f t="shared" si="14"/>
        <v>1</v>
      </c>
      <c r="L142" s="151">
        <f t="shared" si="14"/>
        <v>1</v>
      </c>
      <c r="M142" s="152">
        <f t="shared" si="14"/>
        <v>1</v>
      </c>
    </row>
    <row r="143" spans="1:13" x14ac:dyDescent="0.25">
      <c r="A143" s="106">
        <f t="shared" si="13"/>
        <v>48426</v>
      </c>
      <c r="B143" s="160">
        <v>0.36033024982333545</v>
      </c>
      <c r="C143" s="156">
        <v>0.63966975017666461</v>
      </c>
      <c r="D143" s="157">
        <f t="shared" si="12"/>
        <v>1</v>
      </c>
      <c r="E143" s="160">
        <f t="shared" si="14"/>
        <v>1</v>
      </c>
      <c r="F143" s="156">
        <f t="shared" si="14"/>
        <v>0</v>
      </c>
      <c r="G143" s="157">
        <f t="shared" si="14"/>
        <v>1</v>
      </c>
      <c r="H143" s="160">
        <f t="shared" si="14"/>
        <v>1</v>
      </c>
      <c r="I143" s="156">
        <f t="shared" si="14"/>
        <v>1</v>
      </c>
      <c r="J143" s="156">
        <f t="shared" si="14"/>
        <v>1</v>
      </c>
      <c r="K143" s="156">
        <f t="shared" si="14"/>
        <v>1</v>
      </c>
      <c r="L143" s="156">
        <f t="shared" si="14"/>
        <v>1</v>
      </c>
      <c r="M143" s="157">
        <f t="shared" si="14"/>
        <v>1</v>
      </c>
    </row>
    <row r="144" spans="1:13" x14ac:dyDescent="0.25">
      <c r="A144" s="98">
        <f t="shared" si="13"/>
        <v>48457</v>
      </c>
      <c r="B144" s="161">
        <v>0.36033024982333545</v>
      </c>
      <c r="C144" s="151">
        <v>0.63966975017666461</v>
      </c>
      <c r="D144" s="152">
        <f t="shared" si="12"/>
        <v>1</v>
      </c>
      <c r="E144" s="161">
        <f t="shared" si="14"/>
        <v>1</v>
      </c>
      <c r="F144" s="151">
        <f t="shared" si="14"/>
        <v>0</v>
      </c>
      <c r="G144" s="152">
        <f t="shared" si="14"/>
        <v>1</v>
      </c>
      <c r="H144" s="161">
        <f t="shared" si="14"/>
        <v>1</v>
      </c>
      <c r="I144" s="151">
        <f t="shared" si="14"/>
        <v>1</v>
      </c>
      <c r="J144" s="151">
        <f t="shared" si="14"/>
        <v>1</v>
      </c>
      <c r="K144" s="151">
        <f t="shared" si="14"/>
        <v>1</v>
      </c>
      <c r="L144" s="151">
        <f t="shared" si="14"/>
        <v>1</v>
      </c>
      <c r="M144" s="152">
        <f t="shared" si="14"/>
        <v>1</v>
      </c>
    </row>
    <row r="145" spans="1:13" x14ac:dyDescent="0.25">
      <c r="A145" s="106">
        <f t="shared" si="13"/>
        <v>48487</v>
      </c>
      <c r="B145" s="160">
        <v>0.36033024982333545</v>
      </c>
      <c r="C145" s="156">
        <v>0.63966975017666461</v>
      </c>
      <c r="D145" s="157">
        <f t="shared" si="12"/>
        <v>1</v>
      </c>
      <c r="E145" s="160">
        <f t="shared" si="14"/>
        <v>1</v>
      </c>
      <c r="F145" s="156">
        <f t="shared" si="14"/>
        <v>0</v>
      </c>
      <c r="G145" s="157">
        <f t="shared" si="14"/>
        <v>1</v>
      </c>
      <c r="H145" s="160">
        <f t="shared" si="14"/>
        <v>1</v>
      </c>
      <c r="I145" s="156">
        <f t="shared" si="14"/>
        <v>1</v>
      </c>
      <c r="J145" s="156">
        <f t="shared" si="14"/>
        <v>1</v>
      </c>
      <c r="K145" s="156">
        <f t="shared" si="14"/>
        <v>1</v>
      </c>
      <c r="L145" s="156">
        <f t="shared" si="14"/>
        <v>1</v>
      </c>
      <c r="M145" s="157">
        <f t="shared" si="14"/>
        <v>1</v>
      </c>
    </row>
    <row r="146" spans="1:13" x14ac:dyDescent="0.25">
      <c r="A146" s="98">
        <f t="shared" si="13"/>
        <v>48518</v>
      </c>
      <c r="B146" s="161">
        <v>0.36033024982333545</v>
      </c>
      <c r="C146" s="151">
        <v>0.63966975017666461</v>
      </c>
      <c r="D146" s="152">
        <f t="shared" si="12"/>
        <v>1</v>
      </c>
      <c r="E146" s="161">
        <f t="shared" si="14"/>
        <v>1</v>
      </c>
      <c r="F146" s="151">
        <f t="shared" si="14"/>
        <v>0</v>
      </c>
      <c r="G146" s="152">
        <f t="shared" si="14"/>
        <v>1</v>
      </c>
      <c r="H146" s="161">
        <f t="shared" si="14"/>
        <v>1</v>
      </c>
      <c r="I146" s="151">
        <f t="shared" si="14"/>
        <v>1</v>
      </c>
      <c r="J146" s="151">
        <f t="shared" si="14"/>
        <v>1</v>
      </c>
      <c r="K146" s="151">
        <f t="shared" si="14"/>
        <v>1</v>
      </c>
      <c r="L146" s="151">
        <f t="shared" si="14"/>
        <v>1</v>
      </c>
      <c r="M146" s="152">
        <f t="shared" si="14"/>
        <v>1</v>
      </c>
    </row>
    <row r="147" spans="1:13" x14ac:dyDescent="0.25">
      <c r="A147" s="106">
        <f t="shared" si="13"/>
        <v>48548</v>
      </c>
      <c r="B147" s="160">
        <v>0.36033024982333545</v>
      </c>
      <c r="C147" s="156">
        <v>0.63966975017666461</v>
      </c>
      <c r="D147" s="157">
        <f t="shared" si="12"/>
        <v>1</v>
      </c>
      <c r="E147" s="160">
        <f t="shared" ref="E147:M162" si="15">+E146</f>
        <v>1</v>
      </c>
      <c r="F147" s="156">
        <f t="shared" si="15"/>
        <v>0</v>
      </c>
      <c r="G147" s="157">
        <f t="shared" si="15"/>
        <v>1</v>
      </c>
      <c r="H147" s="160">
        <f t="shared" si="15"/>
        <v>1</v>
      </c>
      <c r="I147" s="156">
        <f t="shared" si="15"/>
        <v>1</v>
      </c>
      <c r="J147" s="156">
        <f t="shared" si="15"/>
        <v>1</v>
      </c>
      <c r="K147" s="156">
        <f t="shared" si="15"/>
        <v>1</v>
      </c>
      <c r="L147" s="156">
        <f t="shared" si="15"/>
        <v>1</v>
      </c>
      <c r="M147" s="157">
        <f t="shared" si="15"/>
        <v>1</v>
      </c>
    </row>
    <row r="148" spans="1:13" x14ac:dyDescent="0.25">
      <c r="A148" s="98">
        <f t="shared" si="13"/>
        <v>48579</v>
      </c>
      <c r="B148" s="161">
        <v>0.36033024982333545</v>
      </c>
      <c r="C148" s="151">
        <v>0.63966975017666461</v>
      </c>
      <c r="D148" s="152">
        <f t="shared" si="12"/>
        <v>1</v>
      </c>
      <c r="E148" s="161">
        <f t="shared" si="15"/>
        <v>1</v>
      </c>
      <c r="F148" s="151">
        <f t="shared" si="15"/>
        <v>0</v>
      </c>
      <c r="G148" s="152">
        <f t="shared" si="15"/>
        <v>1</v>
      </c>
      <c r="H148" s="161">
        <f t="shared" si="15"/>
        <v>1</v>
      </c>
      <c r="I148" s="151">
        <f t="shared" si="15"/>
        <v>1</v>
      </c>
      <c r="J148" s="151">
        <f t="shared" si="15"/>
        <v>1</v>
      </c>
      <c r="K148" s="151">
        <f t="shared" si="15"/>
        <v>1</v>
      </c>
      <c r="L148" s="151">
        <f t="shared" si="15"/>
        <v>1</v>
      </c>
      <c r="M148" s="152">
        <f t="shared" si="15"/>
        <v>1</v>
      </c>
    </row>
    <row r="149" spans="1:13" x14ac:dyDescent="0.25">
      <c r="A149" s="106">
        <f t="shared" si="13"/>
        <v>48610</v>
      </c>
      <c r="B149" s="160">
        <v>0.36033024982333545</v>
      </c>
      <c r="C149" s="156">
        <v>0.63966975017666461</v>
      </c>
      <c r="D149" s="157">
        <f t="shared" si="12"/>
        <v>1</v>
      </c>
      <c r="E149" s="160">
        <f t="shared" si="15"/>
        <v>1</v>
      </c>
      <c r="F149" s="156">
        <f t="shared" si="15"/>
        <v>0</v>
      </c>
      <c r="G149" s="157">
        <f t="shared" si="15"/>
        <v>1</v>
      </c>
      <c r="H149" s="160">
        <f t="shared" si="15"/>
        <v>1</v>
      </c>
      <c r="I149" s="156">
        <f t="shared" si="15"/>
        <v>1</v>
      </c>
      <c r="J149" s="156">
        <f t="shared" si="15"/>
        <v>1</v>
      </c>
      <c r="K149" s="156">
        <f t="shared" si="15"/>
        <v>1</v>
      </c>
      <c r="L149" s="156">
        <f t="shared" si="15"/>
        <v>1</v>
      </c>
      <c r="M149" s="157">
        <f t="shared" si="15"/>
        <v>1</v>
      </c>
    </row>
    <row r="150" spans="1:13" x14ac:dyDescent="0.25">
      <c r="A150" s="98">
        <f t="shared" si="13"/>
        <v>48638</v>
      </c>
      <c r="B150" s="161">
        <v>0.36033024982333545</v>
      </c>
      <c r="C150" s="151">
        <v>0.63966975017666461</v>
      </c>
      <c r="D150" s="152">
        <f t="shared" si="12"/>
        <v>1</v>
      </c>
      <c r="E150" s="161">
        <f t="shared" si="15"/>
        <v>1</v>
      </c>
      <c r="F150" s="151">
        <f t="shared" si="15"/>
        <v>0</v>
      </c>
      <c r="G150" s="152">
        <f t="shared" si="15"/>
        <v>1</v>
      </c>
      <c r="H150" s="161">
        <f t="shared" si="15"/>
        <v>1</v>
      </c>
      <c r="I150" s="151">
        <f t="shared" si="15"/>
        <v>1</v>
      </c>
      <c r="J150" s="151">
        <f t="shared" si="15"/>
        <v>1</v>
      </c>
      <c r="K150" s="151">
        <f t="shared" si="15"/>
        <v>1</v>
      </c>
      <c r="L150" s="151">
        <f t="shared" si="15"/>
        <v>1</v>
      </c>
      <c r="M150" s="152">
        <f t="shared" si="15"/>
        <v>1</v>
      </c>
    </row>
    <row r="151" spans="1:13" x14ac:dyDescent="0.25">
      <c r="A151" s="106">
        <f t="shared" si="13"/>
        <v>48669</v>
      </c>
      <c r="B151" s="160">
        <v>0.36033024982333545</v>
      </c>
      <c r="C151" s="156">
        <v>0.63966975017666461</v>
      </c>
      <c r="D151" s="157">
        <f t="shared" si="12"/>
        <v>1</v>
      </c>
      <c r="E151" s="160">
        <f t="shared" si="15"/>
        <v>1</v>
      </c>
      <c r="F151" s="156">
        <f t="shared" si="15"/>
        <v>0</v>
      </c>
      <c r="G151" s="157">
        <f t="shared" si="15"/>
        <v>1</v>
      </c>
      <c r="H151" s="160">
        <f t="shared" si="15"/>
        <v>1</v>
      </c>
      <c r="I151" s="156">
        <f t="shared" si="15"/>
        <v>1</v>
      </c>
      <c r="J151" s="156">
        <f t="shared" si="15"/>
        <v>1</v>
      </c>
      <c r="K151" s="156">
        <f t="shared" si="15"/>
        <v>1</v>
      </c>
      <c r="L151" s="156">
        <f t="shared" si="15"/>
        <v>1</v>
      </c>
      <c r="M151" s="157">
        <f t="shared" si="15"/>
        <v>1</v>
      </c>
    </row>
    <row r="152" spans="1:13" x14ac:dyDescent="0.25">
      <c r="A152" s="98">
        <f t="shared" si="13"/>
        <v>48699</v>
      </c>
      <c r="B152" s="161">
        <v>0.36033024982333545</v>
      </c>
      <c r="C152" s="151">
        <v>0.63966975017666461</v>
      </c>
      <c r="D152" s="152">
        <f t="shared" si="12"/>
        <v>1</v>
      </c>
      <c r="E152" s="161">
        <f t="shared" si="15"/>
        <v>1</v>
      </c>
      <c r="F152" s="151">
        <f t="shared" si="15"/>
        <v>0</v>
      </c>
      <c r="G152" s="152">
        <f t="shared" si="15"/>
        <v>1</v>
      </c>
      <c r="H152" s="161">
        <f t="shared" si="15"/>
        <v>1</v>
      </c>
      <c r="I152" s="151">
        <f t="shared" si="15"/>
        <v>1</v>
      </c>
      <c r="J152" s="151">
        <f t="shared" si="15"/>
        <v>1</v>
      </c>
      <c r="K152" s="151">
        <f t="shared" si="15"/>
        <v>1</v>
      </c>
      <c r="L152" s="151">
        <f t="shared" si="15"/>
        <v>1</v>
      </c>
      <c r="M152" s="152">
        <f t="shared" si="15"/>
        <v>1</v>
      </c>
    </row>
    <row r="153" spans="1:13" x14ac:dyDescent="0.25">
      <c r="A153" s="106">
        <f t="shared" si="13"/>
        <v>48730</v>
      </c>
      <c r="B153" s="160">
        <v>0.36033024982333545</v>
      </c>
      <c r="C153" s="156">
        <v>0.63966975017666461</v>
      </c>
      <c r="D153" s="157">
        <f t="shared" si="12"/>
        <v>1</v>
      </c>
      <c r="E153" s="160">
        <f t="shared" si="15"/>
        <v>1</v>
      </c>
      <c r="F153" s="156">
        <f t="shared" si="15"/>
        <v>0</v>
      </c>
      <c r="G153" s="157">
        <f t="shared" si="15"/>
        <v>1</v>
      </c>
      <c r="H153" s="160">
        <f t="shared" si="15"/>
        <v>1</v>
      </c>
      <c r="I153" s="156">
        <f t="shared" si="15"/>
        <v>1</v>
      </c>
      <c r="J153" s="156">
        <f t="shared" si="15"/>
        <v>1</v>
      </c>
      <c r="K153" s="156">
        <f t="shared" si="15"/>
        <v>1</v>
      </c>
      <c r="L153" s="156">
        <f t="shared" si="15"/>
        <v>1</v>
      </c>
      <c r="M153" s="157">
        <f t="shared" si="15"/>
        <v>1</v>
      </c>
    </row>
    <row r="154" spans="1:13" x14ac:dyDescent="0.25">
      <c r="A154" s="98">
        <f t="shared" si="13"/>
        <v>48760</v>
      </c>
      <c r="B154" s="161">
        <v>0.36033024982333545</v>
      </c>
      <c r="C154" s="151">
        <v>0.63966975017666461</v>
      </c>
      <c r="D154" s="152">
        <f t="shared" si="12"/>
        <v>1</v>
      </c>
      <c r="E154" s="161">
        <f t="shared" si="15"/>
        <v>1</v>
      </c>
      <c r="F154" s="151">
        <f t="shared" si="15"/>
        <v>0</v>
      </c>
      <c r="G154" s="152">
        <f t="shared" si="15"/>
        <v>1</v>
      </c>
      <c r="H154" s="161">
        <f t="shared" si="15"/>
        <v>1</v>
      </c>
      <c r="I154" s="151">
        <f t="shared" si="15"/>
        <v>1</v>
      </c>
      <c r="J154" s="151">
        <f t="shared" si="15"/>
        <v>1</v>
      </c>
      <c r="K154" s="151">
        <f t="shared" si="15"/>
        <v>1</v>
      </c>
      <c r="L154" s="151">
        <f t="shared" si="15"/>
        <v>1</v>
      </c>
      <c r="M154" s="152">
        <f t="shared" si="15"/>
        <v>1</v>
      </c>
    </row>
    <row r="155" spans="1:13" x14ac:dyDescent="0.25">
      <c r="A155" s="106">
        <f t="shared" si="13"/>
        <v>48791</v>
      </c>
      <c r="B155" s="160">
        <v>0.36033024982333545</v>
      </c>
      <c r="C155" s="156">
        <v>0.63966975017666461</v>
      </c>
      <c r="D155" s="157">
        <f t="shared" si="12"/>
        <v>1</v>
      </c>
      <c r="E155" s="160">
        <f t="shared" si="15"/>
        <v>1</v>
      </c>
      <c r="F155" s="156">
        <f t="shared" si="15"/>
        <v>0</v>
      </c>
      <c r="G155" s="157">
        <f t="shared" si="15"/>
        <v>1</v>
      </c>
      <c r="H155" s="160">
        <f t="shared" si="15"/>
        <v>1</v>
      </c>
      <c r="I155" s="156">
        <f t="shared" si="15"/>
        <v>1</v>
      </c>
      <c r="J155" s="156">
        <f t="shared" si="15"/>
        <v>1</v>
      </c>
      <c r="K155" s="156">
        <f t="shared" si="15"/>
        <v>1</v>
      </c>
      <c r="L155" s="156">
        <f t="shared" si="15"/>
        <v>1</v>
      </c>
      <c r="M155" s="157">
        <f t="shared" si="15"/>
        <v>1</v>
      </c>
    </row>
    <row r="156" spans="1:13" x14ac:dyDescent="0.25">
      <c r="A156" s="98">
        <f t="shared" si="13"/>
        <v>48822</v>
      </c>
      <c r="B156" s="161">
        <v>0.36033024982333545</v>
      </c>
      <c r="C156" s="151">
        <v>0.63966975017666461</v>
      </c>
      <c r="D156" s="152">
        <f t="shared" si="12"/>
        <v>1</v>
      </c>
      <c r="E156" s="161">
        <f t="shared" si="15"/>
        <v>1</v>
      </c>
      <c r="F156" s="151">
        <f t="shared" si="15"/>
        <v>0</v>
      </c>
      <c r="G156" s="152">
        <f t="shared" si="15"/>
        <v>1</v>
      </c>
      <c r="H156" s="161">
        <f t="shared" si="15"/>
        <v>1</v>
      </c>
      <c r="I156" s="151">
        <f t="shared" si="15"/>
        <v>1</v>
      </c>
      <c r="J156" s="151">
        <f t="shared" si="15"/>
        <v>1</v>
      </c>
      <c r="K156" s="151">
        <f t="shared" si="15"/>
        <v>1</v>
      </c>
      <c r="L156" s="151">
        <f t="shared" si="15"/>
        <v>1</v>
      </c>
      <c r="M156" s="152">
        <f t="shared" si="15"/>
        <v>1</v>
      </c>
    </row>
    <row r="157" spans="1:13" x14ac:dyDescent="0.25">
      <c r="A157" s="106">
        <f t="shared" si="13"/>
        <v>48852</v>
      </c>
      <c r="B157" s="160">
        <v>0.36033024982333545</v>
      </c>
      <c r="C157" s="156">
        <v>0.63966975017666461</v>
      </c>
      <c r="D157" s="157">
        <f t="shared" si="12"/>
        <v>1</v>
      </c>
      <c r="E157" s="160">
        <f t="shared" si="15"/>
        <v>1</v>
      </c>
      <c r="F157" s="156">
        <f t="shared" si="15"/>
        <v>0</v>
      </c>
      <c r="G157" s="157">
        <f t="shared" si="15"/>
        <v>1</v>
      </c>
      <c r="H157" s="160">
        <f t="shared" si="15"/>
        <v>1</v>
      </c>
      <c r="I157" s="156">
        <f t="shared" si="15"/>
        <v>1</v>
      </c>
      <c r="J157" s="156">
        <f t="shared" si="15"/>
        <v>1</v>
      </c>
      <c r="K157" s="156">
        <f t="shared" si="15"/>
        <v>1</v>
      </c>
      <c r="L157" s="156">
        <f t="shared" si="15"/>
        <v>1</v>
      </c>
      <c r="M157" s="157">
        <f t="shared" si="15"/>
        <v>1</v>
      </c>
    </row>
    <row r="158" spans="1:13" x14ac:dyDescent="0.25">
      <c r="A158" s="98">
        <f t="shared" si="13"/>
        <v>48883</v>
      </c>
      <c r="B158" s="161">
        <v>0.36033024982333545</v>
      </c>
      <c r="C158" s="151">
        <v>0.63966975017666461</v>
      </c>
      <c r="D158" s="152">
        <f t="shared" si="12"/>
        <v>1</v>
      </c>
      <c r="E158" s="161">
        <f t="shared" si="15"/>
        <v>1</v>
      </c>
      <c r="F158" s="151">
        <f t="shared" si="15"/>
        <v>0</v>
      </c>
      <c r="G158" s="152">
        <f t="shared" si="15"/>
        <v>1</v>
      </c>
      <c r="H158" s="161">
        <f t="shared" si="15"/>
        <v>1</v>
      </c>
      <c r="I158" s="151">
        <f t="shared" si="15"/>
        <v>1</v>
      </c>
      <c r="J158" s="151">
        <f t="shared" si="15"/>
        <v>1</v>
      </c>
      <c r="K158" s="151">
        <f t="shared" si="15"/>
        <v>1</v>
      </c>
      <c r="L158" s="151">
        <f t="shared" si="15"/>
        <v>1</v>
      </c>
      <c r="M158" s="152">
        <f t="shared" si="15"/>
        <v>1</v>
      </c>
    </row>
    <row r="159" spans="1:13" x14ac:dyDescent="0.25">
      <c r="A159" s="106">
        <f t="shared" si="13"/>
        <v>48913</v>
      </c>
      <c r="B159" s="160">
        <v>0.36033024982333545</v>
      </c>
      <c r="C159" s="156">
        <v>0.63966975017666461</v>
      </c>
      <c r="D159" s="157">
        <f t="shared" si="12"/>
        <v>1</v>
      </c>
      <c r="E159" s="160">
        <f t="shared" si="15"/>
        <v>1</v>
      </c>
      <c r="F159" s="156">
        <f t="shared" si="15"/>
        <v>0</v>
      </c>
      <c r="G159" s="157">
        <f t="shared" si="15"/>
        <v>1</v>
      </c>
      <c r="H159" s="160">
        <f t="shared" si="15"/>
        <v>1</v>
      </c>
      <c r="I159" s="156">
        <f t="shared" si="15"/>
        <v>1</v>
      </c>
      <c r="J159" s="156">
        <f t="shared" si="15"/>
        <v>1</v>
      </c>
      <c r="K159" s="156">
        <f t="shared" si="15"/>
        <v>1</v>
      </c>
      <c r="L159" s="156">
        <f t="shared" si="15"/>
        <v>1</v>
      </c>
      <c r="M159" s="157">
        <f t="shared" si="15"/>
        <v>1</v>
      </c>
    </row>
    <row r="160" spans="1:13" x14ac:dyDescent="0.25">
      <c r="A160" s="98">
        <f t="shared" si="13"/>
        <v>48944</v>
      </c>
      <c r="B160" s="161">
        <v>0.36033024982333545</v>
      </c>
      <c r="C160" s="151">
        <v>0.63966975017666461</v>
      </c>
      <c r="D160" s="152">
        <f t="shared" si="12"/>
        <v>1</v>
      </c>
      <c r="E160" s="161">
        <f t="shared" si="15"/>
        <v>1</v>
      </c>
      <c r="F160" s="151">
        <f t="shared" si="15"/>
        <v>0</v>
      </c>
      <c r="G160" s="152">
        <f t="shared" si="15"/>
        <v>1</v>
      </c>
      <c r="H160" s="161">
        <f t="shared" si="15"/>
        <v>1</v>
      </c>
      <c r="I160" s="151">
        <f t="shared" si="15"/>
        <v>1</v>
      </c>
      <c r="J160" s="151">
        <f t="shared" si="15"/>
        <v>1</v>
      </c>
      <c r="K160" s="151">
        <f t="shared" si="15"/>
        <v>1</v>
      </c>
      <c r="L160" s="151">
        <f t="shared" si="15"/>
        <v>1</v>
      </c>
      <c r="M160" s="152">
        <f t="shared" si="15"/>
        <v>1</v>
      </c>
    </row>
    <row r="161" spans="1:13" x14ac:dyDescent="0.25">
      <c r="A161" s="106">
        <f t="shared" si="13"/>
        <v>48975</v>
      </c>
      <c r="B161" s="160">
        <v>0.36033024982333545</v>
      </c>
      <c r="C161" s="156">
        <v>0.63966975017666461</v>
      </c>
      <c r="D161" s="157">
        <f t="shared" si="12"/>
        <v>1</v>
      </c>
      <c r="E161" s="160">
        <f t="shared" si="15"/>
        <v>1</v>
      </c>
      <c r="F161" s="156">
        <f t="shared" si="15"/>
        <v>0</v>
      </c>
      <c r="G161" s="157">
        <f t="shared" si="15"/>
        <v>1</v>
      </c>
      <c r="H161" s="160">
        <f t="shared" si="15"/>
        <v>1</v>
      </c>
      <c r="I161" s="156">
        <f t="shared" si="15"/>
        <v>1</v>
      </c>
      <c r="J161" s="156">
        <f t="shared" si="15"/>
        <v>1</v>
      </c>
      <c r="K161" s="156">
        <f t="shared" si="15"/>
        <v>1</v>
      </c>
      <c r="L161" s="156">
        <f t="shared" si="15"/>
        <v>1</v>
      </c>
      <c r="M161" s="157">
        <f t="shared" si="15"/>
        <v>1</v>
      </c>
    </row>
    <row r="162" spans="1:13" x14ac:dyDescent="0.25">
      <c r="A162" s="98">
        <f t="shared" si="13"/>
        <v>49003</v>
      </c>
      <c r="B162" s="161">
        <v>0.36033024982333545</v>
      </c>
      <c r="C162" s="151">
        <v>0.63966975017666461</v>
      </c>
      <c r="D162" s="152">
        <f t="shared" si="12"/>
        <v>1</v>
      </c>
      <c r="E162" s="161">
        <f t="shared" si="15"/>
        <v>1</v>
      </c>
      <c r="F162" s="151">
        <f t="shared" si="15"/>
        <v>0</v>
      </c>
      <c r="G162" s="152">
        <f t="shared" si="15"/>
        <v>1</v>
      </c>
      <c r="H162" s="161">
        <f t="shared" si="15"/>
        <v>1</v>
      </c>
      <c r="I162" s="151">
        <f t="shared" si="15"/>
        <v>1</v>
      </c>
      <c r="J162" s="151">
        <f t="shared" si="15"/>
        <v>1</v>
      </c>
      <c r="K162" s="151">
        <f t="shared" si="15"/>
        <v>1</v>
      </c>
      <c r="L162" s="151">
        <f t="shared" si="15"/>
        <v>1</v>
      </c>
      <c r="M162" s="152">
        <f t="shared" si="15"/>
        <v>1</v>
      </c>
    </row>
    <row r="163" spans="1:13" x14ac:dyDescent="0.25">
      <c r="A163" s="106">
        <f t="shared" si="13"/>
        <v>49034</v>
      </c>
      <c r="B163" s="160">
        <v>0.36033024982333545</v>
      </c>
      <c r="C163" s="156">
        <v>0.63966975017666461</v>
      </c>
      <c r="D163" s="157">
        <f t="shared" si="12"/>
        <v>1</v>
      </c>
      <c r="E163" s="160">
        <f t="shared" ref="E163:M178" si="16">+E162</f>
        <v>1</v>
      </c>
      <c r="F163" s="156">
        <f t="shared" si="16"/>
        <v>0</v>
      </c>
      <c r="G163" s="157">
        <f t="shared" si="16"/>
        <v>1</v>
      </c>
      <c r="H163" s="160">
        <f t="shared" si="16"/>
        <v>1</v>
      </c>
      <c r="I163" s="156">
        <f t="shared" si="16"/>
        <v>1</v>
      </c>
      <c r="J163" s="156">
        <f t="shared" si="16"/>
        <v>1</v>
      </c>
      <c r="K163" s="156">
        <f t="shared" si="16"/>
        <v>1</v>
      </c>
      <c r="L163" s="156">
        <f t="shared" si="16"/>
        <v>1</v>
      </c>
      <c r="M163" s="157">
        <f t="shared" si="16"/>
        <v>1</v>
      </c>
    </row>
    <row r="164" spans="1:13" x14ac:dyDescent="0.25">
      <c r="A164" s="98">
        <f t="shared" si="13"/>
        <v>49064</v>
      </c>
      <c r="B164" s="161">
        <v>0.36033024982333545</v>
      </c>
      <c r="C164" s="151">
        <v>0.63966975017666461</v>
      </c>
      <c r="D164" s="152">
        <f t="shared" si="12"/>
        <v>1</v>
      </c>
      <c r="E164" s="161">
        <f t="shared" si="16"/>
        <v>1</v>
      </c>
      <c r="F164" s="151">
        <f t="shared" si="16"/>
        <v>0</v>
      </c>
      <c r="G164" s="152">
        <f t="shared" si="16"/>
        <v>1</v>
      </c>
      <c r="H164" s="161">
        <f t="shared" si="16"/>
        <v>1</v>
      </c>
      <c r="I164" s="151">
        <f t="shared" si="16"/>
        <v>1</v>
      </c>
      <c r="J164" s="151">
        <f t="shared" si="16"/>
        <v>1</v>
      </c>
      <c r="K164" s="151">
        <f t="shared" si="16"/>
        <v>1</v>
      </c>
      <c r="L164" s="151">
        <f t="shared" si="16"/>
        <v>1</v>
      </c>
      <c r="M164" s="152">
        <f t="shared" si="16"/>
        <v>1</v>
      </c>
    </row>
    <row r="165" spans="1:13" x14ac:dyDescent="0.25">
      <c r="A165" s="106">
        <f t="shared" si="13"/>
        <v>49095</v>
      </c>
      <c r="B165" s="160">
        <v>0.36033024982333545</v>
      </c>
      <c r="C165" s="156">
        <v>0.63966975017666461</v>
      </c>
      <c r="D165" s="157">
        <f t="shared" si="12"/>
        <v>1</v>
      </c>
      <c r="E165" s="160">
        <f t="shared" si="16"/>
        <v>1</v>
      </c>
      <c r="F165" s="156">
        <f t="shared" si="16"/>
        <v>0</v>
      </c>
      <c r="G165" s="157">
        <f t="shared" si="16"/>
        <v>1</v>
      </c>
      <c r="H165" s="160">
        <f t="shared" si="16"/>
        <v>1</v>
      </c>
      <c r="I165" s="156">
        <f t="shared" si="16"/>
        <v>1</v>
      </c>
      <c r="J165" s="156">
        <f t="shared" si="16"/>
        <v>1</v>
      </c>
      <c r="K165" s="156">
        <f t="shared" si="16"/>
        <v>1</v>
      </c>
      <c r="L165" s="156">
        <f t="shared" si="16"/>
        <v>1</v>
      </c>
      <c r="M165" s="157">
        <f t="shared" si="16"/>
        <v>1</v>
      </c>
    </row>
    <row r="166" spans="1:13" x14ac:dyDescent="0.25">
      <c r="A166" s="98">
        <f t="shared" si="13"/>
        <v>49125</v>
      </c>
      <c r="B166" s="161">
        <v>0.36033024982333545</v>
      </c>
      <c r="C166" s="151">
        <v>0.63966975017666461</v>
      </c>
      <c r="D166" s="152">
        <f t="shared" si="12"/>
        <v>1</v>
      </c>
      <c r="E166" s="161">
        <f t="shared" si="16"/>
        <v>1</v>
      </c>
      <c r="F166" s="151">
        <f t="shared" si="16"/>
        <v>0</v>
      </c>
      <c r="G166" s="152">
        <f t="shared" si="16"/>
        <v>1</v>
      </c>
      <c r="H166" s="161">
        <f t="shared" si="16"/>
        <v>1</v>
      </c>
      <c r="I166" s="151">
        <f t="shared" si="16"/>
        <v>1</v>
      </c>
      <c r="J166" s="151">
        <f t="shared" si="16"/>
        <v>1</v>
      </c>
      <c r="K166" s="151">
        <f t="shared" si="16"/>
        <v>1</v>
      </c>
      <c r="L166" s="151">
        <f t="shared" si="16"/>
        <v>1</v>
      </c>
      <c r="M166" s="152">
        <f t="shared" si="16"/>
        <v>1</v>
      </c>
    </row>
    <row r="167" spans="1:13" x14ac:dyDescent="0.25">
      <c r="A167" s="106">
        <f t="shared" si="13"/>
        <v>49156</v>
      </c>
      <c r="B167" s="160">
        <v>0.36033024982333545</v>
      </c>
      <c r="C167" s="156">
        <v>0.63966975017666461</v>
      </c>
      <c r="D167" s="157">
        <f t="shared" si="12"/>
        <v>1</v>
      </c>
      <c r="E167" s="160">
        <f t="shared" si="16"/>
        <v>1</v>
      </c>
      <c r="F167" s="156">
        <f t="shared" si="16"/>
        <v>0</v>
      </c>
      <c r="G167" s="157">
        <f t="shared" si="16"/>
        <v>1</v>
      </c>
      <c r="H167" s="160">
        <f t="shared" si="16"/>
        <v>1</v>
      </c>
      <c r="I167" s="156">
        <f t="shared" si="16"/>
        <v>1</v>
      </c>
      <c r="J167" s="156">
        <f t="shared" si="16"/>
        <v>1</v>
      </c>
      <c r="K167" s="156">
        <f t="shared" si="16"/>
        <v>1</v>
      </c>
      <c r="L167" s="156">
        <f t="shared" si="16"/>
        <v>1</v>
      </c>
      <c r="M167" s="157">
        <f t="shared" si="16"/>
        <v>1</v>
      </c>
    </row>
    <row r="168" spans="1:13" x14ac:dyDescent="0.25">
      <c r="A168" s="98">
        <f t="shared" si="13"/>
        <v>49187</v>
      </c>
      <c r="B168" s="161">
        <v>0.36033024982333545</v>
      </c>
      <c r="C168" s="151">
        <v>0.63966975017666461</v>
      </c>
      <c r="D168" s="152">
        <f t="shared" si="12"/>
        <v>1</v>
      </c>
      <c r="E168" s="161">
        <f t="shared" si="16"/>
        <v>1</v>
      </c>
      <c r="F168" s="151">
        <f t="shared" si="16"/>
        <v>0</v>
      </c>
      <c r="G168" s="152">
        <f t="shared" si="16"/>
        <v>1</v>
      </c>
      <c r="H168" s="161">
        <f t="shared" si="16"/>
        <v>1</v>
      </c>
      <c r="I168" s="151">
        <f t="shared" si="16"/>
        <v>1</v>
      </c>
      <c r="J168" s="151">
        <f t="shared" si="16"/>
        <v>1</v>
      </c>
      <c r="K168" s="151">
        <f t="shared" si="16"/>
        <v>1</v>
      </c>
      <c r="L168" s="151">
        <f t="shared" si="16"/>
        <v>1</v>
      </c>
      <c r="M168" s="152">
        <f t="shared" si="16"/>
        <v>1</v>
      </c>
    </row>
    <row r="169" spans="1:13" x14ac:dyDescent="0.25">
      <c r="A169" s="106">
        <f t="shared" si="13"/>
        <v>49217</v>
      </c>
      <c r="B169" s="160">
        <v>0.36033024982333545</v>
      </c>
      <c r="C169" s="156">
        <v>0.63966975017666461</v>
      </c>
      <c r="D169" s="157">
        <f t="shared" si="12"/>
        <v>1</v>
      </c>
      <c r="E169" s="160">
        <f t="shared" si="16"/>
        <v>1</v>
      </c>
      <c r="F169" s="156">
        <f t="shared" si="16"/>
        <v>0</v>
      </c>
      <c r="G169" s="157">
        <f t="shared" si="16"/>
        <v>1</v>
      </c>
      <c r="H169" s="160">
        <f t="shared" si="16"/>
        <v>1</v>
      </c>
      <c r="I169" s="156">
        <f t="shared" si="16"/>
        <v>1</v>
      </c>
      <c r="J169" s="156">
        <f t="shared" si="16"/>
        <v>1</v>
      </c>
      <c r="K169" s="156">
        <f t="shared" si="16"/>
        <v>1</v>
      </c>
      <c r="L169" s="156">
        <f t="shared" si="16"/>
        <v>1</v>
      </c>
      <c r="M169" s="157">
        <f t="shared" si="16"/>
        <v>1</v>
      </c>
    </row>
    <row r="170" spans="1:13" x14ac:dyDescent="0.25">
      <c r="A170" s="98">
        <f t="shared" si="13"/>
        <v>49248</v>
      </c>
      <c r="B170" s="161">
        <v>0.36033024982333545</v>
      </c>
      <c r="C170" s="151">
        <v>0.63966975017666461</v>
      </c>
      <c r="D170" s="152">
        <f t="shared" si="12"/>
        <v>1</v>
      </c>
      <c r="E170" s="161">
        <f t="shared" si="16"/>
        <v>1</v>
      </c>
      <c r="F170" s="151">
        <f t="shared" si="16"/>
        <v>0</v>
      </c>
      <c r="G170" s="152">
        <f t="shared" si="16"/>
        <v>1</v>
      </c>
      <c r="H170" s="161">
        <f t="shared" si="16"/>
        <v>1</v>
      </c>
      <c r="I170" s="151">
        <f t="shared" si="16"/>
        <v>1</v>
      </c>
      <c r="J170" s="151">
        <f t="shared" si="16"/>
        <v>1</v>
      </c>
      <c r="K170" s="151">
        <f t="shared" si="16"/>
        <v>1</v>
      </c>
      <c r="L170" s="151">
        <f t="shared" si="16"/>
        <v>1</v>
      </c>
      <c r="M170" s="152">
        <f t="shared" si="16"/>
        <v>1</v>
      </c>
    </row>
    <row r="171" spans="1:13" x14ac:dyDescent="0.25">
      <c r="A171" s="106">
        <f t="shared" si="13"/>
        <v>49278</v>
      </c>
      <c r="B171" s="160">
        <v>0.36033024982333545</v>
      </c>
      <c r="C171" s="156">
        <v>0.63966975017666461</v>
      </c>
      <c r="D171" s="157">
        <f t="shared" si="12"/>
        <v>1</v>
      </c>
      <c r="E171" s="160">
        <f t="shared" si="16"/>
        <v>1</v>
      </c>
      <c r="F171" s="156">
        <f t="shared" si="16"/>
        <v>0</v>
      </c>
      <c r="G171" s="157">
        <f t="shared" si="16"/>
        <v>1</v>
      </c>
      <c r="H171" s="160">
        <f t="shared" si="16"/>
        <v>1</v>
      </c>
      <c r="I171" s="156">
        <f t="shared" si="16"/>
        <v>1</v>
      </c>
      <c r="J171" s="156">
        <f t="shared" si="16"/>
        <v>1</v>
      </c>
      <c r="K171" s="156">
        <f t="shared" si="16"/>
        <v>1</v>
      </c>
      <c r="L171" s="156">
        <f t="shared" si="16"/>
        <v>1</v>
      </c>
      <c r="M171" s="157">
        <f t="shared" si="16"/>
        <v>1</v>
      </c>
    </row>
    <row r="172" spans="1:13" x14ac:dyDescent="0.25">
      <c r="A172" s="98">
        <f t="shared" si="13"/>
        <v>49309</v>
      </c>
      <c r="B172" s="161">
        <v>0.36033024982333545</v>
      </c>
      <c r="C172" s="151">
        <v>0.63966975017666461</v>
      </c>
      <c r="D172" s="152">
        <f t="shared" si="12"/>
        <v>1</v>
      </c>
      <c r="E172" s="161">
        <f t="shared" si="16"/>
        <v>1</v>
      </c>
      <c r="F172" s="151">
        <f t="shared" si="16"/>
        <v>0</v>
      </c>
      <c r="G172" s="152">
        <f t="shared" si="16"/>
        <v>1</v>
      </c>
      <c r="H172" s="161">
        <f t="shared" si="16"/>
        <v>1</v>
      </c>
      <c r="I172" s="151">
        <f t="shared" si="16"/>
        <v>1</v>
      </c>
      <c r="J172" s="151">
        <f t="shared" si="16"/>
        <v>1</v>
      </c>
      <c r="K172" s="151">
        <f t="shared" si="16"/>
        <v>1</v>
      </c>
      <c r="L172" s="151">
        <f t="shared" si="16"/>
        <v>1</v>
      </c>
      <c r="M172" s="152">
        <f t="shared" si="16"/>
        <v>1</v>
      </c>
    </row>
    <row r="173" spans="1:13" x14ac:dyDescent="0.25">
      <c r="A173" s="106">
        <f t="shared" si="13"/>
        <v>49340</v>
      </c>
      <c r="B173" s="160">
        <v>0.36033024982333545</v>
      </c>
      <c r="C173" s="156">
        <v>0.63966975017666461</v>
      </c>
      <c r="D173" s="157">
        <f t="shared" si="12"/>
        <v>1</v>
      </c>
      <c r="E173" s="160">
        <f t="shared" si="16"/>
        <v>1</v>
      </c>
      <c r="F173" s="156">
        <f t="shared" si="16"/>
        <v>0</v>
      </c>
      <c r="G173" s="157">
        <f t="shared" si="16"/>
        <v>1</v>
      </c>
      <c r="H173" s="160">
        <f t="shared" si="16"/>
        <v>1</v>
      </c>
      <c r="I173" s="156">
        <f t="shared" si="16"/>
        <v>1</v>
      </c>
      <c r="J173" s="156">
        <f t="shared" si="16"/>
        <v>1</v>
      </c>
      <c r="K173" s="156">
        <f t="shared" si="16"/>
        <v>1</v>
      </c>
      <c r="L173" s="156">
        <f t="shared" si="16"/>
        <v>1</v>
      </c>
      <c r="M173" s="157">
        <f t="shared" si="16"/>
        <v>1</v>
      </c>
    </row>
    <row r="174" spans="1:13" x14ac:dyDescent="0.25">
      <c r="A174" s="98">
        <f t="shared" si="13"/>
        <v>49368</v>
      </c>
      <c r="B174" s="161">
        <v>0.36033024982333545</v>
      </c>
      <c r="C174" s="151">
        <v>0.63966975017666461</v>
      </c>
      <c r="D174" s="152">
        <f t="shared" si="12"/>
        <v>1</v>
      </c>
      <c r="E174" s="161">
        <f t="shared" si="16"/>
        <v>1</v>
      </c>
      <c r="F174" s="151">
        <f t="shared" si="16"/>
        <v>0</v>
      </c>
      <c r="G174" s="152">
        <f t="shared" si="16"/>
        <v>1</v>
      </c>
      <c r="H174" s="161">
        <f t="shared" si="16"/>
        <v>1</v>
      </c>
      <c r="I174" s="151">
        <f t="shared" si="16"/>
        <v>1</v>
      </c>
      <c r="J174" s="151">
        <f t="shared" si="16"/>
        <v>1</v>
      </c>
      <c r="K174" s="151">
        <f t="shared" si="16"/>
        <v>1</v>
      </c>
      <c r="L174" s="151">
        <f t="shared" si="16"/>
        <v>1</v>
      </c>
      <c r="M174" s="152">
        <f t="shared" si="16"/>
        <v>1</v>
      </c>
    </row>
    <row r="175" spans="1:13" x14ac:dyDescent="0.25">
      <c r="A175" s="106">
        <f t="shared" si="13"/>
        <v>49399</v>
      </c>
      <c r="B175" s="160">
        <v>0.36033024982333545</v>
      </c>
      <c r="C175" s="156">
        <v>0.63966975017666461</v>
      </c>
      <c r="D175" s="157">
        <f t="shared" si="12"/>
        <v>1</v>
      </c>
      <c r="E175" s="160">
        <f t="shared" si="16"/>
        <v>1</v>
      </c>
      <c r="F175" s="156">
        <f t="shared" si="16"/>
        <v>0</v>
      </c>
      <c r="G175" s="157">
        <f t="shared" si="16"/>
        <v>1</v>
      </c>
      <c r="H175" s="160">
        <f t="shared" si="16"/>
        <v>1</v>
      </c>
      <c r="I175" s="156">
        <f t="shared" si="16"/>
        <v>1</v>
      </c>
      <c r="J175" s="156">
        <f t="shared" si="16"/>
        <v>1</v>
      </c>
      <c r="K175" s="156">
        <f t="shared" si="16"/>
        <v>1</v>
      </c>
      <c r="L175" s="156">
        <f t="shared" si="16"/>
        <v>1</v>
      </c>
      <c r="M175" s="157">
        <f t="shared" si="16"/>
        <v>1</v>
      </c>
    </row>
    <row r="176" spans="1:13" x14ac:dyDescent="0.25">
      <c r="A176" s="98">
        <f t="shared" si="13"/>
        <v>49429</v>
      </c>
      <c r="B176" s="161">
        <v>0.36033024982333545</v>
      </c>
      <c r="C176" s="151">
        <v>0.63966975017666461</v>
      </c>
      <c r="D176" s="152">
        <f t="shared" si="12"/>
        <v>1</v>
      </c>
      <c r="E176" s="161">
        <f t="shared" si="16"/>
        <v>1</v>
      </c>
      <c r="F176" s="151">
        <f t="shared" si="16"/>
        <v>0</v>
      </c>
      <c r="G176" s="152">
        <f t="shared" si="16"/>
        <v>1</v>
      </c>
      <c r="H176" s="161">
        <f t="shared" si="16"/>
        <v>1</v>
      </c>
      <c r="I176" s="151">
        <f t="shared" si="16"/>
        <v>1</v>
      </c>
      <c r="J176" s="151">
        <f t="shared" si="16"/>
        <v>1</v>
      </c>
      <c r="K176" s="151">
        <f t="shared" si="16"/>
        <v>1</v>
      </c>
      <c r="L176" s="151">
        <f t="shared" si="16"/>
        <v>1</v>
      </c>
      <c r="M176" s="152">
        <f t="shared" si="16"/>
        <v>1</v>
      </c>
    </row>
    <row r="177" spans="1:13" x14ac:dyDescent="0.25">
      <c r="A177" s="106">
        <f t="shared" si="13"/>
        <v>49460</v>
      </c>
      <c r="B177" s="160">
        <v>0.36033024982333545</v>
      </c>
      <c r="C177" s="156">
        <v>0.63966975017666461</v>
      </c>
      <c r="D177" s="157">
        <f t="shared" si="12"/>
        <v>1</v>
      </c>
      <c r="E177" s="160">
        <f t="shared" si="16"/>
        <v>1</v>
      </c>
      <c r="F177" s="156">
        <f t="shared" si="16"/>
        <v>0</v>
      </c>
      <c r="G177" s="157">
        <f t="shared" si="16"/>
        <v>1</v>
      </c>
      <c r="H177" s="160">
        <f t="shared" si="16"/>
        <v>1</v>
      </c>
      <c r="I177" s="156">
        <f t="shared" si="16"/>
        <v>1</v>
      </c>
      <c r="J177" s="156">
        <f t="shared" si="16"/>
        <v>1</v>
      </c>
      <c r="K177" s="156">
        <f t="shared" si="16"/>
        <v>1</v>
      </c>
      <c r="L177" s="156">
        <f t="shared" si="16"/>
        <v>1</v>
      </c>
      <c r="M177" s="157">
        <f t="shared" si="16"/>
        <v>1</v>
      </c>
    </row>
    <row r="178" spans="1:13" x14ac:dyDescent="0.25">
      <c r="A178" s="98">
        <f t="shared" si="13"/>
        <v>49490</v>
      </c>
      <c r="B178" s="161">
        <v>0.36033024982333545</v>
      </c>
      <c r="C178" s="151">
        <v>0.63966975017666461</v>
      </c>
      <c r="D178" s="152">
        <f t="shared" si="12"/>
        <v>1</v>
      </c>
      <c r="E178" s="161">
        <f t="shared" si="16"/>
        <v>1</v>
      </c>
      <c r="F178" s="151">
        <f t="shared" si="16"/>
        <v>0</v>
      </c>
      <c r="G178" s="152">
        <f t="shared" si="16"/>
        <v>1</v>
      </c>
      <c r="H178" s="161">
        <f t="shared" si="16"/>
        <v>1</v>
      </c>
      <c r="I178" s="151">
        <f t="shared" si="16"/>
        <v>1</v>
      </c>
      <c r="J178" s="151">
        <f t="shared" si="16"/>
        <v>1</v>
      </c>
      <c r="K178" s="151">
        <f t="shared" si="16"/>
        <v>1</v>
      </c>
      <c r="L178" s="151">
        <f t="shared" si="16"/>
        <v>1</v>
      </c>
      <c r="M178" s="152">
        <f t="shared" si="16"/>
        <v>1</v>
      </c>
    </row>
    <row r="179" spans="1:13" x14ac:dyDescent="0.25">
      <c r="A179" s="106">
        <f t="shared" si="13"/>
        <v>49521</v>
      </c>
      <c r="B179" s="160">
        <v>0.36033024982333545</v>
      </c>
      <c r="C179" s="156">
        <v>0.63966975017666461</v>
      </c>
      <c r="D179" s="157">
        <f t="shared" si="12"/>
        <v>1</v>
      </c>
      <c r="E179" s="160">
        <f t="shared" ref="E179:M194" si="17">+E178</f>
        <v>1</v>
      </c>
      <c r="F179" s="156">
        <f t="shared" si="17"/>
        <v>0</v>
      </c>
      <c r="G179" s="157">
        <f t="shared" si="17"/>
        <v>1</v>
      </c>
      <c r="H179" s="160">
        <f t="shared" si="17"/>
        <v>1</v>
      </c>
      <c r="I179" s="156">
        <f t="shared" si="17"/>
        <v>1</v>
      </c>
      <c r="J179" s="156">
        <f t="shared" si="17"/>
        <v>1</v>
      </c>
      <c r="K179" s="156">
        <f t="shared" si="17"/>
        <v>1</v>
      </c>
      <c r="L179" s="156">
        <f t="shared" si="17"/>
        <v>1</v>
      </c>
      <c r="M179" s="157">
        <f t="shared" si="17"/>
        <v>1</v>
      </c>
    </row>
    <row r="180" spans="1:13" x14ac:dyDescent="0.25">
      <c r="A180" s="98">
        <f t="shared" si="13"/>
        <v>49552</v>
      </c>
      <c r="B180" s="161">
        <v>0.36033024982333545</v>
      </c>
      <c r="C180" s="151">
        <v>0.63966975017666461</v>
      </c>
      <c r="D180" s="152">
        <f t="shared" si="12"/>
        <v>1</v>
      </c>
      <c r="E180" s="161">
        <f t="shared" si="17"/>
        <v>1</v>
      </c>
      <c r="F180" s="151">
        <f t="shared" si="17"/>
        <v>0</v>
      </c>
      <c r="G180" s="152">
        <f t="shared" si="17"/>
        <v>1</v>
      </c>
      <c r="H180" s="161">
        <f t="shared" si="17"/>
        <v>1</v>
      </c>
      <c r="I180" s="151">
        <f t="shared" si="17"/>
        <v>1</v>
      </c>
      <c r="J180" s="151">
        <f t="shared" si="17"/>
        <v>1</v>
      </c>
      <c r="K180" s="151">
        <f t="shared" si="17"/>
        <v>1</v>
      </c>
      <c r="L180" s="151">
        <f t="shared" si="17"/>
        <v>1</v>
      </c>
      <c r="M180" s="152">
        <f t="shared" si="17"/>
        <v>1</v>
      </c>
    </row>
    <row r="181" spans="1:13" x14ac:dyDescent="0.25">
      <c r="A181" s="106">
        <f t="shared" si="13"/>
        <v>49582</v>
      </c>
      <c r="B181" s="160">
        <v>0.36033024982333545</v>
      </c>
      <c r="C181" s="156">
        <v>0.63966975017666461</v>
      </c>
      <c r="D181" s="157">
        <f t="shared" si="12"/>
        <v>1</v>
      </c>
      <c r="E181" s="160">
        <f t="shared" si="17"/>
        <v>1</v>
      </c>
      <c r="F181" s="156">
        <f t="shared" si="17"/>
        <v>0</v>
      </c>
      <c r="G181" s="157">
        <f t="shared" si="17"/>
        <v>1</v>
      </c>
      <c r="H181" s="160">
        <f t="shared" si="17"/>
        <v>1</v>
      </c>
      <c r="I181" s="156">
        <f t="shared" si="17"/>
        <v>1</v>
      </c>
      <c r="J181" s="156">
        <f t="shared" si="17"/>
        <v>1</v>
      </c>
      <c r="K181" s="156">
        <f t="shared" si="17"/>
        <v>1</v>
      </c>
      <c r="L181" s="156">
        <f t="shared" si="17"/>
        <v>1</v>
      </c>
      <c r="M181" s="157">
        <f t="shared" si="17"/>
        <v>1</v>
      </c>
    </row>
    <row r="182" spans="1:13" x14ac:dyDescent="0.25">
      <c r="A182" s="98">
        <f t="shared" si="13"/>
        <v>49613</v>
      </c>
      <c r="B182" s="161">
        <v>0.36033024982333545</v>
      </c>
      <c r="C182" s="151">
        <v>0.63966975017666461</v>
      </c>
      <c r="D182" s="152">
        <f t="shared" si="12"/>
        <v>1</v>
      </c>
      <c r="E182" s="161">
        <f t="shared" si="17"/>
        <v>1</v>
      </c>
      <c r="F182" s="151">
        <f t="shared" si="17"/>
        <v>0</v>
      </c>
      <c r="G182" s="152">
        <f t="shared" si="17"/>
        <v>1</v>
      </c>
      <c r="H182" s="161">
        <f t="shared" si="17"/>
        <v>1</v>
      </c>
      <c r="I182" s="151">
        <f t="shared" si="17"/>
        <v>1</v>
      </c>
      <c r="J182" s="151">
        <f t="shared" si="17"/>
        <v>1</v>
      </c>
      <c r="K182" s="151">
        <f t="shared" si="17"/>
        <v>1</v>
      </c>
      <c r="L182" s="151">
        <f t="shared" si="17"/>
        <v>1</v>
      </c>
      <c r="M182" s="152">
        <f t="shared" si="17"/>
        <v>1</v>
      </c>
    </row>
    <row r="183" spans="1:13" x14ac:dyDescent="0.25">
      <c r="A183" s="106">
        <f t="shared" si="13"/>
        <v>49643</v>
      </c>
      <c r="B183" s="160">
        <v>0.36033024982333545</v>
      </c>
      <c r="C183" s="156">
        <v>0.63966975017666461</v>
      </c>
      <c r="D183" s="157">
        <f t="shared" si="12"/>
        <v>1</v>
      </c>
      <c r="E183" s="160">
        <f t="shared" si="17"/>
        <v>1</v>
      </c>
      <c r="F183" s="156">
        <f t="shared" si="17"/>
        <v>0</v>
      </c>
      <c r="G183" s="157">
        <f t="shared" si="17"/>
        <v>1</v>
      </c>
      <c r="H183" s="160">
        <f t="shared" si="17"/>
        <v>1</v>
      </c>
      <c r="I183" s="156">
        <f t="shared" si="17"/>
        <v>1</v>
      </c>
      <c r="J183" s="156">
        <f t="shared" si="17"/>
        <v>1</v>
      </c>
      <c r="K183" s="156">
        <f t="shared" si="17"/>
        <v>1</v>
      </c>
      <c r="L183" s="156">
        <f t="shared" si="17"/>
        <v>1</v>
      </c>
      <c r="M183" s="157">
        <f t="shared" si="17"/>
        <v>1</v>
      </c>
    </row>
    <row r="184" spans="1:13" x14ac:dyDescent="0.25">
      <c r="A184" s="98">
        <f t="shared" si="13"/>
        <v>49674</v>
      </c>
      <c r="B184" s="161">
        <v>0.36033024982333545</v>
      </c>
      <c r="C184" s="151">
        <v>0.63966975017666461</v>
      </c>
      <c r="D184" s="152">
        <f t="shared" si="12"/>
        <v>1</v>
      </c>
      <c r="E184" s="161">
        <f t="shared" si="17"/>
        <v>1</v>
      </c>
      <c r="F184" s="151">
        <f t="shared" si="17"/>
        <v>0</v>
      </c>
      <c r="G184" s="152">
        <f t="shared" si="17"/>
        <v>1</v>
      </c>
      <c r="H184" s="161">
        <f t="shared" si="17"/>
        <v>1</v>
      </c>
      <c r="I184" s="151">
        <f t="shared" si="17"/>
        <v>1</v>
      </c>
      <c r="J184" s="151">
        <f t="shared" si="17"/>
        <v>1</v>
      </c>
      <c r="K184" s="151">
        <f t="shared" si="17"/>
        <v>1</v>
      </c>
      <c r="L184" s="151">
        <f t="shared" si="17"/>
        <v>1</v>
      </c>
      <c r="M184" s="152">
        <f t="shared" si="17"/>
        <v>1</v>
      </c>
    </row>
    <row r="185" spans="1:13" x14ac:dyDescent="0.25">
      <c r="A185" s="106">
        <f t="shared" si="13"/>
        <v>49705</v>
      </c>
      <c r="B185" s="160">
        <v>0.36033024982333545</v>
      </c>
      <c r="C185" s="156">
        <v>0.63966975017666461</v>
      </c>
      <c r="D185" s="157">
        <f t="shared" si="12"/>
        <v>1</v>
      </c>
      <c r="E185" s="160">
        <f t="shared" si="17"/>
        <v>1</v>
      </c>
      <c r="F185" s="156">
        <f t="shared" si="17"/>
        <v>0</v>
      </c>
      <c r="G185" s="157">
        <f t="shared" si="17"/>
        <v>1</v>
      </c>
      <c r="H185" s="160">
        <f t="shared" si="17"/>
        <v>1</v>
      </c>
      <c r="I185" s="156">
        <f t="shared" si="17"/>
        <v>1</v>
      </c>
      <c r="J185" s="156">
        <f t="shared" si="17"/>
        <v>1</v>
      </c>
      <c r="K185" s="156">
        <f t="shared" si="17"/>
        <v>1</v>
      </c>
      <c r="L185" s="156">
        <f t="shared" si="17"/>
        <v>1</v>
      </c>
      <c r="M185" s="157">
        <f t="shared" si="17"/>
        <v>1</v>
      </c>
    </row>
    <row r="186" spans="1:13" x14ac:dyDescent="0.25">
      <c r="A186" s="98">
        <f t="shared" si="13"/>
        <v>49734</v>
      </c>
      <c r="B186" s="161">
        <v>0.36033024982333545</v>
      </c>
      <c r="C186" s="151">
        <v>0.63966975017666461</v>
      </c>
      <c r="D186" s="152">
        <f t="shared" si="12"/>
        <v>1</v>
      </c>
      <c r="E186" s="161">
        <f t="shared" si="17"/>
        <v>1</v>
      </c>
      <c r="F186" s="151">
        <f t="shared" si="17"/>
        <v>0</v>
      </c>
      <c r="G186" s="152">
        <f t="shared" si="17"/>
        <v>1</v>
      </c>
      <c r="H186" s="161">
        <f t="shared" si="17"/>
        <v>1</v>
      </c>
      <c r="I186" s="151">
        <f t="shared" si="17"/>
        <v>1</v>
      </c>
      <c r="J186" s="151">
        <f t="shared" si="17"/>
        <v>1</v>
      </c>
      <c r="K186" s="151">
        <f t="shared" si="17"/>
        <v>1</v>
      </c>
      <c r="L186" s="151">
        <f t="shared" si="17"/>
        <v>1</v>
      </c>
      <c r="M186" s="152">
        <f t="shared" si="17"/>
        <v>1</v>
      </c>
    </row>
    <row r="187" spans="1:13" x14ac:dyDescent="0.25">
      <c r="A187" s="106">
        <f t="shared" si="13"/>
        <v>49765</v>
      </c>
      <c r="B187" s="160">
        <v>0.36033024982333545</v>
      </c>
      <c r="C187" s="156">
        <v>0.63966975017666461</v>
      </c>
      <c r="D187" s="157">
        <f t="shared" si="12"/>
        <v>1</v>
      </c>
      <c r="E187" s="160">
        <f t="shared" si="17"/>
        <v>1</v>
      </c>
      <c r="F187" s="156">
        <f t="shared" si="17"/>
        <v>0</v>
      </c>
      <c r="G187" s="157">
        <f t="shared" si="17"/>
        <v>1</v>
      </c>
      <c r="H187" s="160">
        <f t="shared" si="17"/>
        <v>1</v>
      </c>
      <c r="I187" s="156">
        <f t="shared" si="17"/>
        <v>1</v>
      </c>
      <c r="J187" s="156">
        <f t="shared" si="17"/>
        <v>1</v>
      </c>
      <c r="K187" s="156">
        <f t="shared" si="17"/>
        <v>1</v>
      </c>
      <c r="L187" s="156">
        <f t="shared" si="17"/>
        <v>1</v>
      </c>
      <c r="M187" s="157">
        <f t="shared" si="17"/>
        <v>1</v>
      </c>
    </row>
    <row r="188" spans="1:13" x14ac:dyDescent="0.25">
      <c r="A188" s="98">
        <f t="shared" si="13"/>
        <v>49795</v>
      </c>
      <c r="B188" s="161">
        <v>0.36033024982333545</v>
      </c>
      <c r="C188" s="151">
        <v>0.63966975017666461</v>
      </c>
      <c r="D188" s="152">
        <f t="shared" si="12"/>
        <v>1</v>
      </c>
      <c r="E188" s="161">
        <f t="shared" si="17"/>
        <v>1</v>
      </c>
      <c r="F188" s="151">
        <f t="shared" si="17"/>
        <v>0</v>
      </c>
      <c r="G188" s="152">
        <f t="shared" si="17"/>
        <v>1</v>
      </c>
      <c r="H188" s="161">
        <f t="shared" si="17"/>
        <v>1</v>
      </c>
      <c r="I188" s="151">
        <f t="shared" si="17"/>
        <v>1</v>
      </c>
      <c r="J188" s="151">
        <f t="shared" si="17"/>
        <v>1</v>
      </c>
      <c r="K188" s="151">
        <f t="shared" si="17"/>
        <v>1</v>
      </c>
      <c r="L188" s="151">
        <f t="shared" si="17"/>
        <v>1</v>
      </c>
      <c r="M188" s="152">
        <f t="shared" si="17"/>
        <v>1</v>
      </c>
    </row>
    <row r="189" spans="1:13" x14ac:dyDescent="0.25">
      <c r="A189" s="106">
        <f t="shared" si="13"/>
        <v>49826</v>
      </c>
      <c r="B189" s="160">
        <v>0.36033024982333545</v>
      </c>
      <c r="C189" s="156">
        <v>0.63966975017666461</v>
      </c>
      <c r="D189" s="157">
        <f t="shared" si="12"/>
        <v>1</v>
      </c>
      <c r="E189" s="160">
        <f t="shared" si="17"/>
        <v>1</v>
      </c>
      <c r="F189" s="156">
        <f t="shared" si="17"/>
        <v>0</v>
      </c>
      <c r="G189" s="157">
        <f t="shared" si="17"/>
        <v>1</v>
      </c>
      <c r="H189" s="160">
        <f t="shared" si="17"/>
        <v>1</v>
      </c>
      <c r="I189" s="156">
        <f t="shared" si="17"/>
        <v>1</v>
      </c>
      <c r="J189" s="156">
        <f t="shared" si="17"/>
        <v>1</v>
      </c>
      <c r="K189" s="156">
        <f t="shared" si="17"/>
        <v>1</v>
      </c>
      <c r="L189" s="156">
        <f t="shared" si="17"/>
        <v>1</v>
      </c>
      <c r="M189" s="157">
        <f t="shared" si="17"/>
        <v>1</v>
      </c>
    </row>
    <row r="190" spans="1:13" x14ac:dyDescent="0.25">
      <c r="A190" s="98">
        <f t="shared" si="13"/>
        <v>49856</v>
      </c>
      <c r="B190" s="161">
        <v>0.36033024982333545</v>
      </c>
      <c r="C190" s="151">
        <v>0.63966975017666461</v>
      </c>
      <c r="D190" s="152">
        <f t="shared" si="12"/>
        <v>1</v>
      </c>
      <c r="E190" s="161">
        <f t="shared" si="17"/>
        <v>1</v>
      </c>
      <c r="F190" s="151">
        <f t="shared" si="17"/>
        <v>0</v>
      </c>
      <c r="G190" s="152">
        <f t="shared" si="17"/>
        <v>1</v>
      </c>
      <c r="H190" s="161">
        <f t="shared" si="17"/>
        <v>1</v>
      </c>
      <c r="I190" s="151">
        <f t="shared" si="17"/>
        <v>1</v>
      </c>
      <c r="J190" s="151">
        <f t="shared" si="17"/>
        <v>1</v>
      </c>
      <c r="K190" s="151">
        <f t="shared" si="17"/>
        <v>1</v>
      </c>
      <c r="L190" s="151">
        <f t="shared" si="17"/>
        <v>1</v>
      </c>
      <c r="M190" s="152">
        <f t="shared" si="17"/>
        <v>1</v>
      </c>
    </row>
    <row r="191" spans="1:13" x14ac:dyDescent="0.25">
      <c r="A191" s="106">
        <f t="shared" si="13"/>
        <v>49887</v>
      </c>
      <c r="B191" s="160">
        <v>0.36033024982333545</v>
      </c>
      <c r="C191" s="156">
        <v>0.63966975017666461</v>
      </c>
      <c r="D191" s="157">
        <f t="shared" si="12"/>
        <v>1</v>
      </c>
      <c r="E191" s="160">
        <f t="shared" si="17"/>
        <v>1</v>
      </c>
      <c r="F191" s="156">
        <f t="shared" si="17"/>
        <v>0</v>
      </c>
      <c r="G191" s="157">
        <f t="shared" si="17"/>
        <v>1</v>
      </c>
      <c r="H191" s="160">
        <f t="shared" si="17"/>
        <v>1</v>
      </c>
      <c r="I191" s="156">
        <f t="shared" si="17"/>
        <v>1</v>
      </c>
      <c r="J191" s="156">
        <f t="shared" si="17"/>
        <v>1</v>
      </c>
      <c r="K191" s="156">
        <f t="shared" si="17"/>
        <v>1</v>
      </c>
      <c r="L191" s="156">
        <f t="shared" si="17"/>
        <v>1</v>
      </c>
      <c r="M191" s="157">
        <f t="shared" si="17"/>
        <v>1</v>
      </c>
    </row>
    <row r="192" spans="1:13" x14ac:dyDescent="0.25">
      <c r="A192" s="98">
        <f t="shared" si="13"/>
        <v>49918</v>
      </c>
      <c r="B192" s="161">
        <v>0.36033024982333545</v>
      </c>
      <c r="C192" s="151">
        <v>0.63966975017666461</v>
      </c>
      <c r="D192" s="152">
        <f t="shared" si="12"/>
        <v>1</v>
      </c>
      <c r="E192" s="161">
        <f t="shared" si="17"/>
        <v>1</v>
      </c>
      <c r="F192" s="151">
        <f t="shared" si="17"/>
        <v>0</v>
      </c>
      <c r="G192" s="152">
        <f t="shared" si="17"/>
        <v>1</v>
      </c>
      <c r="H192" s="161">
        <f t="shared" si="17"/>
        <v>1</v>
      </c>
      <c r="I192" s="151">
        <f t="shared" si="17"/>
        <v>1</v>
      </c>
      <c r="J192" s="151">
        <f t="shared" si="17"/>
        <v>1</v>
      </c>
      <c r="K192" s="151">
        <f t="shared" si="17"/>
        <v>1</v>
      </c>
      <c r="L192" s="151">
        <f t="shared" si="17"/>
        <v>1</v>
      </c>
      <c r="M192" s="152">
        <f t="shared" si="17"/>
        <v>1</v>
      </c>
    </row>
    <row r="193" spans="1:13" x14ac:dyDescent="0.25">
      <c r="A193" s="106">
        <f t="shared" si="13"/>
        <v>49948</v>
      </c>
      <c r="B193" s="160">
        <v>0.36033024982333545</v>
      </c>
      <c r="C193" s="156">
        <v>0.63966975017666461</v>
      </c>
      <c r="D193" s="157">
        <f t="shared" si="12"/>
        <v>1</v>
      </c>
      <c r="E193" s="160">
        <f t="shared" si="17"/>
        <v>1</v>
      </c>
      <c r="F193" s="156">
        <f t="shared" si="17"/>
        <v>0</v>
      </c>
      <c r="G193" s="157">
        <f t="shared" si="17"/>
        <v>1</v>
      </c>
      <c r="H193" s="160">
        <f t="shared" si="17"/>
        <v>1</v>
      </c>
      <c r="I193" s="156">
        <f t="shared" si="17"/>
        <v>1</v>
      </c>
      <c r="J193" s="156">
        <f t="shared" si="17"/>
        <v>1</v>
      </c>
      <c r="K193" s="156">
        <f t="shared" si="17"/>
        <v>1</v>
      </c>
      <c r="L193" s="156">
        <f t="shared" si="17"/>
        <v>1</v>
      </c>
      <c r="M193" s="157">
        <f t="shared" si="17"/>
        <v>1</v>
      </c>
    </row>
    <row r="194" spans="1:13" x14ac:dyDescent="0.25">
      <c r="A194" s="98">
        <f t="shared" si="13"/>
        <v>49979</v>
      </c>
      <c r="B194" s="161">
        <v>0.36033024982333545</v>
      </c>
      <c r="C194" s="151">
        <v>0.63966975017666461</v>
      </c>
      <c r="D194" s="152">
        <f t="shared" ref="D194:D257" si="18">+B194+C194</f>
        <v>1</v>
      </c>
      <c r="E194" s="161">
        <f t="shared" si="17"/>
        <v>1</v>
      </c>
      <c r="F194" s="151">
        <f t="shared" si="17"/>
        <v>0</v>
      </c>
      <c r="G194" s="152">
        <f t="shared" si="17"/>
        <v>1</v>
      </c>
      <c r="H194" s="161">
        <f t="shared" si="17"/>
        <v>1</v>
      </c>
      <c r="I194" s="151">
        <f t="shared" si="17"/>
        <v>1</v>
      </c>
      <c r="J194" s="151">
        <f t="shared" si="17"/>
        <v>1</v>
      </c>
      <c r="K194" s="151">
        <f t="shared" si="17"/>
        <v>1</v>
      </c>
      <c r="L194" s="151">
        <f t="shared" si="17"/>
        <v>1</v>
      </c>
      <c r="M194" s="152">
        <f t="shared" si="17"/>
        <v>1</v>
      </c>
    </row>
    <row r="195" spans="1:13" x14ac:dyDescent="0.25">
      <c r="A195" s="106">
        <f t="shared" ref="A195:A258" si="19">+EOMONTH(A194,1)</f>
        <v>50009</v>
      </c>
      <c r="B195" s="160">
        <v>0.36033024982333545</v>
      </c>
      <c r="C195" s="156">
        <v>0.63966975017666461</v>
      </c>
      <c r="D195" s="157">
        <f t="shared" si="18"/>
        <v>1</v>
      </c>
      <c r="E195" s="160">
        <f t="shared" ref="E195:M210" si="20">+E194</f>
        <v>1</v>
      </c>
      <c r="F195" s="156">
        <f t="shared" si="20"/>
        <v>0</v>
      </c>
      <c r="G195" s="157">
        <f t="shared" si="20"/>
        <v>1</v>
      </c>
      <c r="H195" s="160">
        <f t="shared" si="20"/>
        <v>1</v>
      </c>
      <c r="I195" s="156">
        <f t="shared" si="20"/>
        <v>1</v>
      </c>
      <c r="J195" s="156">
        <f t="shared" si="20"/>
        <v>1</v>
      </c>
      <c r="K195" s="156">
        <f t="shared" si="20"/>
        <v>1</v>
      </c>
      <c r="L195" s="156">
        <f t="shared" si="20"/>
        <v>1</v>
      </c>
      <c r="M195" s="157">
        <f t="shared" si="20"/>
        <v>1</v>
      </c>
    </row>
    <row r="196" spans="1:13" x14ac:dyDescent="0.25">
      <c r="A196" s="98">
        <f t="shared" si="19"/>
        <v>50040</v>
      </c>
      <c r="B196" s="161">
        <v>0.36033024982333545</v>
      </c>
      <c r="C196" s="151">
        <v>0.63966975017666461</v>
      </c>
      <c r="D196" s="152">
        <f t="shared" si="18"/>
        <v>1</v>
      </c>
      <c r="E196" s="161">
        <f t="shared" si="20"/>
        <v>1</v>
      </c>
      <c r="F196" s="151">
        <f t="shared" si="20"/>
        <v>0</v>
      </c>
      <c r="G196" s="152">
        <f t="shared" si="20"/>
        <v>1</v>
      </c>
      <c r="H196" s="161">
        <f t="shared" si="20"/>
        <v>1</v>
      </c>
      <c r="I196" s="151">
        <f t="shared" si="20"/>
        <v>1</v>
      </c>
      <c r="J196" s="151">
        <f t="shared" si="20"/>
        <v>1</v>
      </c>
      <c r="K196" s="151">
        <f t="shared" si="20"/>
        <v>1</v>
      </c>
      <c r="L196" s="151">
        <f t="shared" si="20"/>
        <v>1</v>
      </c>
      <c r="M196" s="152">
        <f t="shared" si="20"/>
        <v>1</v>
      </c>
    </row>
    <row r="197" spans="1:13" x14ac:dyDescent="0.25">
      <c r="A197" s="106">
        <f t="shared" si="19"/>
        <v>50071</v>
      </c>
      <c r="B197" s="160">
        <v>0.36033024982333545</v>
      </c>
      <c r="C197" s="156">
        <v>0.63966975017666461</v>
      </c>
      <c r="D197" s="157">
        <f t="shared" si="18"/>
        <v>1</v>
      </c>
      <c r="E197" s="160">
        <f t="shared" si="20"/>
        <v>1</v>
      </c>
      <c r="F197" s="156">
        <f t="shared" si="20"/>
        <v>0</v>
      </c>
      <c r="G197" s="157">
        <f t="shared" si="20"/>
        <v>1</v>
      </c>
      <c r="H197" s="160">
        <f t="shared" si="20"/>
        <v>1</v>
      </c>
      <c r="I197" s="156">
        <f t="shared" si="20"/>
        <v>1</v>
      </c>
      <c r="J197" s="156">
        <f t="shared" si="20"/>
        <v>1</v>
      </c>
      <c r="K197" s="156">
        <f t="shared" si="20"/>
        <v>1</v>
      </c>
      <c r="L197" s="156">
        <f t="shared" si="20"/>
        <v>1</v>
      </c>
      <c r="M197" s="157">
        <f t="shared" si="20"/>
        <v>1</v>
      </c>
    </row>
    <row r="198" spans="1:13" x14ac:dyDescent="0.25">
      <c r="A198" s="98">
        <f t="shared" si="19"/>
        <v>50099</v>
      </c>
      <c r="B198" s="161">
        <v>0.36033024982333545</v>
      </c>
      <c r="C198" s="151">
        <v>0.63966975017666461</v>
      </c>
      <c r="D198" s="152">
        <f t="shared" si="18"/>
        <v>1</v>
      </c>
      <c r="E198" s="161">
        <f t="shared" si="20"/>
        <v>1</v>
      </c>
      <c r="F198" s="151">
        <f t="shared" si="20"/>
        <v>0</v>
      </c>
      <c r="G198" s="152">
        <f t="shared" si="20"/>
        <v>1</v>
      </c>
      <c r="H198" s="161">
        <f t="shared" si="20"/>
        <v>1</v>
      </c>
      <c r="I198" s="151">
        <f t="shared" si="20"/>
        <v>1</v>
      </c>
      <c r="J198" s="151">
        <f t="shared" si="20"/>
        <v>1</v>
      </c>
      <c r="K198" s="151">
        <f t="shared" si="20"/>
        <v>1</v>
      </c>
      <c r="L198" s="151">
        <f t="shared" si="20"/>
        <v>1</v>
      </c>
      <c r="M198" s="152">
        <f t="shared" si="20"/>
        <v>1</v>
      </c>
    </row>
    <row r="199" spans="1:13" x14ac:dyDescent="0.25">
      <c r="A199" s="106">
        <f t="shared" si="19"/>
        <v>50130</v>
      </c>
      <c r="B199" s="160">
        <v>0.36033024982333545</v>
      </c>
      <c r="C199" s="156">
        <v>0.63966975017666461</v>
      </c>
      <c r="D199" s="157">
        <f t="shared" si="18"/>
        <v>1</v>
      </c>
      <c r="E199" s="160">
        <f t="shared" si="20"/>
        <v>1</v>
      </c>
      <c r="F199" s="156">
        <f t="shared" si="20"/>
        <v>0</v>
      </c>
      <c r="G199" s="157">
        <f t="shared" si="20"/>
        <v>1</v>
      </c>
      <c r="H199" s="160">
        <f t="shared" si="20"/>
        <v>1</v>
      </c>
      <c r="I199" s="156">
        <f t="shared" si="20"/>
        <v>1</v>
      </c>
      <c r="J199" s="156">
        <f t="shared" si="20"/>
        <v>1</v>
      </c>
      <c r="K199" s="156">
        <f t="shared" si="20"/>
        <v>1</v>
      </c>
      <c r="L199" s="156">
        <f t="shared" si="20"/>
        <v>1</v>
      </c>
      <c r="M199" s="157">
        <f t="shared" si="20"/>
        <v>1</v>
      </c>
    </row>
    <row r="200" spans="1:13" x14ac:dyDescent="0.25">
      <c r="A200" s="98">
        <f t="shared" si="19"/>
        <v>50160</v>
      </c>
      <c r="B200" s="161">
        <v>0.36033024982333545</v>
      </c>
      <c r="C200" s="151">
        <v>0.63966975017666461</v>
      </c>
      <c r="D200" s="152">
        <f t="shared" si="18"/>
        <v>1</v>
      </c>
      <c r="E200" s="161">
        <f t="shared" si="20"/>
        <v>1</v>
      </c>
      <c r="F200" s="151">
        <f t="shared" si="20"/>
        <v>0</v>
      </c>
      <c r="G200" s="152">
        <f t="shared" si="20"/>
        <v>1</v>
      </c>
      <c r="H200" s="161">
        <f t="shared" si="20"/>
        <v>1</v>
      </c>
      <c r="I200" s="151">
        <f t="shared" si="20"/>
        <v>1</v>
      </c>
      <c r="J200" s="151">
        <f t="shared" si="20"/>
        <v>1</v>
      </c>
      <c r="K200" s="151">
        <f t="shared" si="20"/>
        <v>1</v>
      </c>
      <c r="L200" s="151">
        <f t="shared" si="20"/>
        <v>1</v>
      </c>
      <c r="M200" s="152">
        <f t="shared" si="20"/>
        <v>1</v>
      </c>
    </row>
    <row r="201" spans="1:13" x14ac:dyDescent="0.25">
      <c r="A201" s="106">
        <f t="shared" si="19"/>
        <v>50191</v>
      </c>
      <c r="B201" s="160">
        <v>0.36033024982333545</v>
      </c>
      <c r="C201" s="156">
        <v>0.63966975017666461</v>
      </c>
      <c r="D201" s="157">
        <f t="shared" si="18"/>
        <v>1</v>
      </c>
      <c r="E201" s="160">
        <f t="shared" si="20"/>
        <v>1</v>
      </c>
      <c r="F201" s="156">
        <f t="shared" si="20"/>
        <v>0</v>
      </c>
      <c r="G201" s="157">
        <f t="shared" si="20"/>
        <v>1</v>
      </c>
      <c r="H201" s="160">
        <f t="shared" si="20"/>
        <v>1</v>
      </c>
      <c r="I201" s="156">
        <f t="shared" si="20"/>
        <v>1</v>
      </c>
      <c r="J201" s="156">
        <f t="shared" si="20"/>
        <v>1</v>
      </c>
      <c r="K201" s="156">
        <f t="shared" si="20"/>
        <v>1</v>
      </c>
      <c r="L201" s="156">
        <f t="shared" si="20"/>
        <v>1</v>
      </c>
      <c r="M201" s="157">
        <f t="shared" si="20"/>
        <v>1</v>
      </c>
    </row>
    <row r="202" spans="1:13" x14ac:dyDescent="0.25">
      <c r="A202" s="98">
        <f t="shared" si="19"/>
        <v>50221</v>
      </c>
      <c r="B202" s="161">
        <v>0.36033024982333545</v>
      </c>
      <c r="C202" s="151">
        <v>0.63966975017666461</v>
      </c>
      <c r="D202" s="152">
        <f t="shared" si="18"/>
        <v>1</v>
      </c>
      <c r="E202" s="161">
        <f t="shared" si="20"/>
        <v>1</v>
      </c>
      <c r="F202" s="151">
        <f t="shared" si="20"/>
        <v>0</v>
      </c>
      <c r="G202" s="152">
        <f t="shared" si="20"/>
        <v>1</v>
      </c>
      <c r="H202" s="161">
        <f t="shared" si="20"/>
        <v>1</v>
      </c>
      <c r="I202" s="151">
        <f t="shared" si="20"/>
        <v>1</v>
      </c>
      <c r="J202" s="151">
        <f t="shared" si="20"/>
        <v>1</v>
      </c>
      <c r="K202" s="151">
        <f t="shared" si="20"/>
        <v>1</v>
      </c>
      <c r="L202" s="151">
        <f t="shared" si="20"/>
        <v>1</v>
      </c>
      <c r="M202" s="152">
        <f t="shared" si="20"/>
        <v>1</v>
      </c>
    </row>
    <row r="203" spans="1:13" x14ac:dyDescent="0.25">
      <c r="A203" s="106">
        <f t="shared" si="19"/>
        <v>50252</v>
      </c>
      <c r="B203" s="160">
        <v>0.36033024982333545</v>
      </c>
      <c r="C203" s="156">
        <v>0.63966975017666461</v>
      </c>
      <c r="D203" s="157">
        <f t="shared" si="18"/>
        <v>1</v>
      </c>
      <c r="E203" s="160">
        <f t="shared" si="20"/>
        <v>1</v>
      </c>
      <c r="F203" s="156">
        <f t="shared" si="20"/>
        <v>0</v>
      </c>
      <c r="G203" s="157">
        <f t="shared" si="20"/>
        <v>1</v>
      </c>
      <c r="H203" s="160">
        <f t="shared" si="20"/>
        <v>1</v>
      </c>
      <c r="I203" s="156">
        <f t="shared" si="20"/>
        <v>1</v>
      </c>
      <c r="J203" s="156">
        <f t="shared" si="20"/>
        <v>1</v>
      </c>
      <c r="K203" s="156">
        <f t="shared" si="20"/>
        <v>1</v>
      </c>
      <c r="L203" s="156">
        <f t="shared" si="20"/>
        <v>1</v>
      </c>
      <c r="M203" s="157">
        <f t="shared" si="20"/>
        <v>1</v>
      </c>
    </row>
    <row r="204" spans="1:13" x14ac:dyDescent="0.25">
      <c r="A204" s="98">
        <f t="shared" si="19"/>
        <v>50283</v>
      </c>
      <c r="B204" s="161">
        <v>0.36033024982333545</v>
      </c>
      <c r="C204" s="151">
        <v>0.63966975017666461</v>
      </c>
      <c r="D204" s="152">
        <f t="shared" si="18"/>
        <v>1</v>
      </c>
      <c r="E204" s="161">
        <f t="shared" si="20"/>
        <v>1</v>
      </c>
      <c r="F204" s="151">
        <f t="shared" si="20"/>
        <v>0</v>
      </c>
      <c r="G204" s="152">
        <f t="shared" si="20"/>
        <v>1</v>
      </c>
      <c r="H204" s="161">
        <f t="shared" si="20"/>
        <v>1</v>
      </c>
      <c r="I204" s="151">
        <f t="shared" si="20"/>
        <v>1</v>
      </c>
      <c r="J204" s="151">
        <f t="shared" si="20"/>
        <v>1</v>
      </c>
      <c r="K204" s="151">
        <f t="shared" si="20"/>
        <v>1</v>
      </c>
      <c r="L204" s="151">
        <f t="shared" si="20"/>
        <v>1</v>
      </c>
      <c r="M204" s="152">
        <f t="shared" si="20"/>
        <v>1</v>
      </c>
    </row>
    <row r="205" spans="1:13" x14ac:dyDescent="0.25">
      <c r="A205" s="106">
        <f t="shared" si="19"/>
        <v>50313</v>
      </c>
      <c r="B205" s="160">
        <v>0.36033024982333545</v>
      </c>
      <c r="C205" s="156">
        <v>0.63966975017666461</v>
      </c>
      <c r="D205" s="157">
        <f t="shared" si="18"/>
        <v>1</v>
      </c>
      <c r="E205" s="160">
        <f t="shared" si="20"/>
        <v>1</v>
      </c>
      <c r="F205" s="156">
        <f t="shared" si="20"/>
        <v>0</v>
      </c>
      <c r="G205" s="157">
        <f t="shared" si="20"/>
        <v>1</v>
      </c>
      <c r="H205" s="160">
        <f t="shared" si="20"/>
        <v>1</v>
      </c>
      <c r="I205" s="156">
        <f t="shared" si="20"/>
        <v>1</v>
      </c>
      <c r="J205" s="156">
        <f t="shared" si="20"/>
        <v>1</v>
      </c>
      <c r="K205" s="156">
        <f t="shared" si="20"/>
        <v>1</v>
      </c>
      <c r="L205" s="156">
        <f t="shared" si="20"/>
        <v>1</v>
      </c>
      <c r="M205" s="157">
        <f t="shared" si="20"/>
        <v>1</v>
      </c>
    </row>
    <row r="206" spans="1:13" x14ac:dyDescent="0.25">
      <c r="A206" s="98">
        <f t="shared" si="19"/>
        <v>50344</v>
      </c>
      <c r="B206" s="161">
        <v>0.36033024982333545</v>
      </c>
      <c r="C206" s="151">
        <v>0.63966975017666461</v>
      </c>
      <c r="D206" s="152">
        <f t="shared" si="18"/>
        <v>1</v>
      </c>
      <c r="E206" s="161">
        <f t="shared" si="20"/>
        <v>1</v>
      </c>
      <c r="F206" s="151">
        <f t="shared" si="20"/>
        <v>0</v>
      </c>
      <c r="G206" s="152">
        <f t="shared" si="20"/>
        <v>1</v>
      </c>
      <c r="H206" s="161">
        <f t="shared" si="20"/>
        <v>1</v>
      </c>
      <c r="I206" s="151">
        <f t="shared" si="20"/>
        <v>1</v>
      </c>
      <c r="J206" s="151">
        <f t="shared" si="20"/>
        <v>1</v>
      </c>
      <c r="K206" s="151">
        <f t="shared" si="20"/>
        <v>1</v>
      </c>
      <c r="L206" s="151">
        <f t="shared" si="20"/>
        <v>1</v>
      </c>
      <c r="M206" s="152">
        <f t="shared" si="20"/>
        <v>1</v>
      </c>
    </row>
    <row r="207" spans="1:13" x14ac:dyDescent="0.25">
      <c r="A207" s="106">
        <f t="shared" si="19"/>
        <v>50374</v>
      </c>
      <c r="B207" s="160">
        <v>0.36033024982333545</v>
      </c>
      <c r="C207" s="156">
        <v>0.63966975017666461</v>
      </c>
      <c r="D207" s="157">
        <f t="shared" si="18"/>
        <v>1</v>
      </c>
      <c r="E207" s="160">
        <f t="shared" si="20"/>
        <v>1</v>
      </c>
      <c r="F207" s="156">
        <f t="shared" si="20"/>
        <v>0</v>
      </c>
      <c r="G207" s="157">
        <f t="shared" si="20"/>
        <v>1</v>
      </c>
      <c r="H207" s="160">
        <f t="shared" si="20"/>
        <v>1</v>
      </c>
      <c r="I207" s="156">
        <f t="shared" si="20"/>
        <v>1</v>
      </c>
      <c r="J207" s="156">
        <f t="shared" si="20"/>
        <v>1</v>
      </c>
      <c r="K207" s="156">
        <f t="shared" si="20"/>
        <v>1</v>
      </c>
      <c r="L207" s="156">
        <f t="shared" si="20"/>
        <v>1</v>
      </c>
      <c r="M207" s="157">
        <f t="shared" si="20"/>
        <v>1</v>
      </c>
    </row>
    <row r="208" spans="1:13" x14ac:dyDescent="0.25">
      <c r="A208" s="98">
        <f t="shared" si="19"/>
        <v>50405</v>
      </c>
      <c r="B208" s="161">
        <v>0.36033024982333545</v>
      </c>
      <c r="C208" s="151">
        <v>0.63966975017666461</v>
      </c>
      <c r="D208" s="152">
        <f t="shared" si="18"/>
        <v>1</v>
      </c>
      <c r="E208" s="161">
        <f t="shared" si="20"/>
        <v>1</v>
      </c>
      <c r="F208" s="151">
        <f t="shared" si="20"/>
        <v>0</v>
      </c>
      <c r="G208" s="152">
        <f t="shared" si="20"/>
        <v>1</v>
      </c>
      <c r="H208" s="161">
        <f t="shared" si="20"/>
        <v>1</v>
      </c>
      <c r="I208" s="151">
        <f t="shared" si="20"/>
        <v>1</v>
      </c>
      <c r="J208" s="151">
        <f t="shared" si="20"/>
        <v>1</v>
      </c>
      <c r="K208" s="151">
        <f t="shared" si="20"/>
        <v>1</v>
      </c>
      <c r="L208" s="151">
        <f t="shared" si="20"/>
        <v>1</v>
      </c>
      <c r="M208" s="152">
        <f t="shared" si="20"/>
        <v>1</v>
      </c>
    </row>
    <row r="209" spans="1:13" x14ac:dyDescent="0.25">
      <c r="A209" s="106">
        <f t="shared" si="19"/>
        <v>50436</v>
      </c>
      <c r="B209" s="160">
        <v>0.36033024982333545</v>
      </c>
      <c r="C209" s="156">
        <v>0.63966975017666461</v>
      </c>
      <c r="D209" s="157">
        <f t="shared" si="18"/>
        <v>1</v>
      </c>
      <c r="E209" s="160">
        <f t="shared" si="20"/>
        <v>1</v>
      </c>
      <c r="F209" s="156">
        <f t="shared" si="20"/>
        <v>0</v>
      </c>
      <c r="G209" s="157">
        <f t="shared" si="20"/>
        <v>1</v>
      </c>
      <c r="H209" s="160">
        <f t="shared" si="20"/>
        <v>1</v>
      </c>
      <c r="I209" s="156">
        <f t="shared" si="20"/>
        <v>1</v>
      </c>
      <c r="J209" s="156">
        <f t="shared" si="20"/>
        <v>1</v>
      </c>
      <c r="K209" s="156">
        <f t="shared" si="20"/>
        <v>1</v>
      </c>
      <c r="L209" s="156">
        <f t="shared" si="20"/>
        <v>1</v>
      </c>
      <c r="M209" s="157">
        <f t="shared" si="20"/>
        <v>1</v>
      </c>
    </row>
    <row r="210" spans="1:13" x14ac:dyDescent="0.25">
      <c r="A210" s="98">
        <f t="shared" si="19"/>
        <v>50464</v>
      </c>
      <c r="B210" s="161">
        <v>0.36033024982333545</v>
      </c>
      <c r="C210" s="151">
        <v>0.63966975017666461</v>
      </c>
      <c r="D210" s="152">
        <f t="shared" si="18"/>
        <v>1</v>
      </c>
      <c r="E210" s="161">
        <f t="shared" si="20"/>
        <v>1</v>
      </c>
      <c r="F210" s="151">
        <f t="shared" si="20"/>
        <v>0</v>
      </c>
      <c r="G210" s="152">
        <f t="shared" si="20"/>
        <v>1</v>
      </c>
      <c r="H210" s="161">
        <f t="shared" si="20"/>
        <v>1</v>
      </c>
      <c r="I210" s="151">
        <f t="shared" si="20"/>
        <v>1</v>
      </c>
      <c r="J210" s="151">
        <f t="shared" si="20"/>
        <v>1</v>
      </c>
      <c r="K210" s="151">
        <f t="shared" si="20"/>
        <v>1</v>
      </c>
      <c r="L210" s="151">
        <f t="shared" si="20"/>
        <v>1</v>
      </c>
      <c r="M210" s="152">
        <f t="shared" si="20"/>
        <v>1</v>
      </c>
    </row>
    <row r="211" spans="1:13" x14ac:dyDescent="0.25">
      <c r="A211" s="106">
        <f t="shared" si="19"/>
        <v>50495</v>
      </c>
      <c r="B211" s="160">
        <v>0.36033024982333545</v>
      </c>
      <c r="C211" s="156">
        <v>0.63966975017666461</v>
      </c>
      <c r="D211" s="157">
        <f t="shared" si="18"/>
        <v>1</v>
      </c>
      <c r="E211" s="160">
        <f t="shared" ref="E211:M226" si="21">+E210</f>
        <v>1</v>
      </c>
      <c r="F211" s="156">
        <f t="shared" si="21"/>
        <v>0</v>
      </c>
      <c r="G211" s="157">
        <f t="shared" si="21"/>
        <v>1</v>
      </c>
      <c r="H211" s="160">
        <f t="shared" si="21"/>
        <v>1</v>
      </c>
      <c r="I211" s="156">
        <f t="shared" si="21"/>
        <v>1</v>
      </c>
      <c r="J211" s="156">
        <f t="shared" si="21"/>
        <v>1</v>
      </c>
      <c r="K211" s="156">
        <f t="shared" si="21"/>
        <v>1</v>
      </c>
      <c r="L211" s="156">
        <f t="shared" si="21"/>
        <v>1</v>
      </c>
      <c r="M211" s="157">
        <f t="shared" si="21"/>
        <v>1</v>
      </c>
    </row>
    <row r="212" spans="1:13" x14ac:dyDescent="0.25">
      <c r="A212" s="98">
        <f t="shared" si="19"/>
        <v>50525</v>
      </c>
      <c r="B212" s="161">
        <v>0.36033024982333545</v>
      </c>
      <c r="C212" s="151">
        <v>0.63966975017666461</v>
      </c>
      <c r="D212" s="152">
        <f t="shared" si="18"/>
        <v>1</v>
      </c>
      <c r="E212" s="161">
        <f t="shared" si="21"/>
        <v>1</v>
      </c>
      <c r="F212" s="151">
        <f t="shared" si="21"/>
        <v>0</v>
      </c>
      <c r="G212" s="152">
        <f t="shared" si="21"/>
        <v>1</v>
      </c>
      <c r="H212" s="161">
        <f t="shared" si="21"/>
        <v>1</v>
      </c>
      <c r="I212" s="151">
        <f t="shared" si="21"/>
        <v>1</v>
      </c>
      <c r="J212" s="151">
        <f t="shared" si="21"/>
        <v>1</v>
      </c>
      <c r="K212" s="151">
        <f t="shared" si="21"/>
        <v>1</v>
      </c>
      <c r="L212" s="151">
        <f t="shared" si="21"/>
        <v>1</v>
      </c>
      <c r="M212" s="152">
        <f t="shared" si="21"/>
        <v>1</v>
      </c>
    </row>
    <row r="213" spans="1:13" x14ac:dyDescent="0.25">
      <c r="A213" s="106">
        <f t="shared" si="19"/>
        <v>50556</v>
      </c>
      <c r="B213" s="160">
        <v>0.36033024982333545</v>
      </c>
      <c r="C213" s="156">
        <v>0.63966975017666461</v>
      </c>
      <c r="D213" s="157">
        <f t="shared" si="18"/>
        <v>1</v>
      </c>
      <c r="E213" s="160">
        <f t="shared" si="21"/>
        <v>1</v>
      </c>
      <c r="F213" s="156">
        <f t="shared" si="21"/>
        <v>0</v>
      </c>
      <c r="G213" s="157">
        <f t="shared" si="21"/>
        <v>1</v>
      </c>
      <c r="H213" s="160">
        <f t="shared" si="21"/>
        <v>1</v>
      </c>
      <c r="I213" s="156">
        <f t="shared" si="21"/>
        <v>1</v>
      </c>
      <c r="J213" s="156">
        <f t="shared" si="21"/>
        <v>1</v>
      </c>
      <c r="K213" s="156">
        <f t="shared" si="21"/>
        <v>1</v>
      </c>
      <c r="L213" s="156">
        <f t="shared" si="21"/>
        <v>1</v>
      </c>
      <c r="M213" s="157">
        <f t="shared" si="21"/>
        <v>1</v>
      </c>
    </row>
    <row r="214" spans="1:13" x14ac:dyDescent="0.25">
      <c r="A214" s="98">
        <f t="shared" si="19"/>
        <v>50586</v>
      </c>
      <c r="B214" s="161">
        <v>0.36033024982333545</v>
      </c>
      <c r="C214" s="151">
        <v>0.63966975017666461</v>
      </c>
      <c r="D214" s="152">
        <f t="shared" si="18"/>
        <v>1</v>
      </c>
      <c r="E214" s="161">
        <f t="shared" si="21"/>
        <v>1</v>
      </c>
      <c r="F214" s="151">
        <f t="shared" si="21"/>
        <v>0</v>
      </c>
      <c r="G214" s="152">
        <f t="shared" si="21"/>
        <v>1</v>
      </c>
      <c r="H214" s="161">
        <f t="shared" si="21"/>
        <v>1</v>
      </c>
      <c r="I214" s="151">
        <f t="shared" si="21"/>
        <v>1</v>
      </c>
      <c r="J214" s="151">
        <f t="shared" si="21"/>
        <v>1</v>
      </c>
      <c r="K214" s="151">
        <f t="shared" si="21"/>
        <v>1</v>
      </c>
      <c r="L214" s="151">
        <f t="shared" si="21"/>
        <v>1</v>
      </c>
      <c r="M214" s="152">
        <f t="shared" si="21"/>
        <v>1</v>
      </c>
    </row>
    <row r="215" spans="1:13" x14ac:dyDescent="0.25">
      <c r="A215" s="106">
        <f t="shared" si="19"/>
        <v>50617</v>
      </c>
      <c r="B215" s="160">
        <v>0.36033024982333545</v>
      </c>
      <c r="C215" s="156">
        <v>0.63966975017666461</v>
      </c>
      <c r="D215" s="157">
        <f t="shared" si="18"/>
        <v>1</v>
      </c>
      <c r="E215" s="160">
        <f t="shared" si="21"/>
        <v>1</v>
      </c>
      <c r="F215" s="156">
        <f t="shared" si="21"/>
        <v>0</v>
      </c>
      <c r="G215" s="157">
        <f t="shared" si="21"/>
        <v>1</v>
      </c>
      <c r="H215" s="160">
        <f t="shared" si="21"/>
        <v>1</v>
      </c>
      <c r="I215" s="156">
        <f t="shared" si="21"/>
        <v>1</v>
      </c>
      <c r="J215" s="156">
        <f t="shared" si="21"/>
        <v>1</v>
      </c>
      <c r="K215" s="156">
        <f t="shared" si="21"/>
        <v>1</v>
      </c>
      <c r="L215" s="156">
        <f t="shared" si="21"/>
        <v>1</v>
      </c>
      <c r="M215" s="157">
        <f t="shared" si="21"/>
        <v>1</v>
      </c>
    </row>
    <row r="216" spans="1:13" x14ac:dyDescent="0.25">
      <c r="A216" s="98">
        <f t="shared" si="19"/>
        <v>50648</v>
      </c>
      <c r="B216" s="161">
        <v>0.36033024982333545</v>
      </c>
      <c r="C216" s="151">
        <v>0.63966975017666461</v>
      </c>
      <c r="D216" s="152">
        <f t="shared" si="18"/>
        <v>1</v>
      </c>
      <c r="E216" s="161">
        <f t="shared" si="21"/>
        <v>1</v>
      </c>
      <c r="F216" s="151">
        <f t="shared" si="21"/>
        <v>0</v>
      </c>
      <c r="G216" s="152">
        <f t="shared" si="21"/>
        <v>1</v>
      </c>
      <c r="H216" s="161">
        <f t="shared" si="21"/>
        <v>1</v>
      </c>
      <c r="I216" s="151">
        <f t="shared" si="21"/>
        <v>1</v>
      </c>
      <c r="J216" s="151">
        <f t="shared" si="21"/>
        <v>1</v>
      </c>
      <c r="K216" s="151">
        <f t="shared" si="21"/>
        <v>1</v>
      </c>
      <c r="L216" s="151">
        <f t="shared" si="21"/>
        <v>1</v>
      </c>
      <c r="M216" s="152">
        <f t="shared" si="21"/>
        <v>1</v>
      </c>
    </row>
    <row r="217" spans="1:13" x14ac:dyDescent="0.25">
      <c r="A217" s="106">
        <f t="shared" si="19"/>
        <v>50678</v>
      </c>
      <c r="B217" s="160">
        <v>0.36033024982333545</v>
      </c>
      <c r="C217" s="156">
        <v>0.63966975017666461</v>
      </c>
      <c r="D217" s="157">
        <f t="shared" si="18"/>
        <v>1</v>
      </c>
      <c r="E217" s="160">
        <f t="shared" si="21"/>
        <v>1</v>
      </c>
      <c r="F217" s="156">
        <f t="shared" si="21"/>
        <v>0</v>
      </c>
      <c r="G217" s="157">
        <f t="shared" si="21"/>
        <v>1</v>
      </c>
      <c r="H217" s="160">
        <f t="shared" si="21"/>
        <v>1</v>
      </c>
      <c r="I217" s="156">
        <f t="shared" si="21"/>
        <v>1</v>
      </c>
      <c r="J217" s="156">
        <f t="shared" si="21"/>
        <v>1</v>
      </c>
      <c r="K217" s="156">
        <f t="shared" si="21"/>
        <v>1</v>
      </c>
      <c r="L217" s="156">
        <f t="shared" si="21"/>
        <v>1</v>
      </c>
      <c r="M217" s="157">
        <f t="shared" si="21"/>
        <v>1</v>
      </c>
    </row>
    <row r="218" spans="1:13" x14ac:dyDescent="0.25">
      <c r="A218" s="98">
        <f t="shared" si="19"/>
        <v>50709</v>
      </c>
      <c r="B218" s="161">
        <v>0.36033024982333545</v>
      </c>
      <c r="C218" s="151">
        <v>0.63966975017666461</v>
      </c>
      <c r="D218" s="152">
        <f t="shared" si="18"/>
        <v>1</v>
      </c>
      <c r="E218" s="161">
        <f t="shared" si="21"/>
        <v>1</v>
      </c>
      <c r="F218" s="151">
        <f t="shared" si="21"/>
        <v>0</v>
      </c>
      <c r="G218" s="152">
        <f t="shared" si="21"/>
        <v>1</v>
      </c>
      <c r="H218" s="161">
        <f t="shared" si="21"/>
        <v>1</v>
      </c>
      <c r="I218" s="151">
        <f t="shared" si="21"/>
        <v>1</v>
      </c>
      <c r="J218" s="151">
        <f t="shared" si="21"/>
        <v>1</v>
      </c>
      <c r="K218" s="151">
        <f t="shared" si="21"/>
        <v>1</v>
      </c>
      <c r="L218" s="151">
        <f t="shared" si="21"/>
        <v>1</v>
      </c>
      <c r="M218" s="152">
        <f t="shared" si="21"/>
        <v>1</v>
      </c>
    </row>
    <row r="219" spans="1:13" x14ac:dyDescent="0.25">
      <c r="A219" s="106">
        <f t="shared" si="19"/>
        <v>50739</v>
      </c>
      <c r="B219" s="160">
        <v>0.36033024982333545</v>
      </c>
      <c r="C219" s="156">
        <v>0.63966975017666461</v>
      </c>
      <c r="D219" s="157">
        <f t="shared" si="18"/>
        <v>1</v>
      </c>
      <c r="E219" s="160">
        <f t="shared" si="21"/>
        <v>1</v>
      </c>
      <c r="F219" s="156">
        <f t="shared" si="21"/>
        <v>0</v>
      </c>
      <c r="G219" s="157">
        <f t="shared" si="21"/>
        <v>1</v>
      </c>
      <c r="H219" s="160">
        <f t="shared" si="21"/>
        <v>1</v>
      </c>
      <c r="I219" s="156">
        <f t="shared" si="21"/>
        <v>1</v>
      </c>
      <c r="J219" s="156">
        <f t="shared" si="21"/>
        <v>1</v>
      </c>
      <c r="K219" s="156">
        <f t="shared" si="21"/>
        <v>1</v>
      </c>
      <c r="L219" s="156">
        <f t="shared" si="21"/>
        <v>1</v>
      </c>
      <c r="M219" s="157">
        <f t="shared" si="21"/>
        <v>1</v>
      </c>
    </row>
    <row r="220" spans="1:13" x14ac:dyDescent="0.25">
      <c r="A220" s="98">
        <f t="shared" si="19"/>
        <v>50770</v>
      </c>
      <c r="B220" s="161">
        <v>0.36033024982333545</v>
      </c>
      <c r="C220" s="151">
        <v>0.63966975017666461</v>
      </c>
      <c r="D220" s="152">
        <f t="shared" si="18"/>
        <v>1</v>
      </c>
      <c r="E220" s="161">
        <f t="shared" si="21"/>
        <v>1</v>
      </c>
      <c r="F220" s="151">
        <f t="shared" si="21"/>
        <v>0</v>
      </c>
      <c r="G220" s="152">
        <f t="shared" si="21"/>
        <v>1</v>
      </c>
      <c r="H220" s="161">
        <f t="shared" si="21"/>
        <v>1</v>
      </c>
      <c r="I220" s="151">
        <f t="shared" si="21"/>
        <v>1</v>
      </c>
      <c r="J220" s="151">
        <f t="shared" si="21"/>
        <v>1</v>
      </c>
      <c r="K220" s="151">
        <f t="shared" si="21"/>
        <v>1</v>
      </c>
      <c r="L220" s="151">
        <f t="shared" si="21"/>
        <v>1</v>
      </c>
      <c r="M220" s="152">
        <f t="shared" si="21"/>
        <v>1</v>
      </c>
    </row>
    <row r="221" spans="1:13" x14ac:dyDescent="0.25">
      <c r="A221" s="106">
        <f t="shared" si="19"/>
        <v>50801</v>
      </c>
      <c r="B221" s="160">
        <v>0.36033024982333545</v>
      </c>
      <c r="C221" s="156">
        <v>0.63966975017666461</v>
      </c>
      <c r="D221" s="157">
        <f t="shared" si="18"/>
        <v>1</v>
      </c>
      <c r="E221" s="160">
        <f t="shared" si="21"/>
        <v>1</v>
      </c>
      <c r="F221" s="156">
        <f t="shared" si="21"/>
        <v>0</v>
      </c>
      <c r="G221" s="157">
        <f t="shared" si="21"/>
        <v>1</v>
      </c>
      <c r="H221" s="160">
        <f t="shared" si="21"/>
        <v>1</v>
      </c>
      <c r="I221" s="156">
        <f t="shared" si="21"/>
        <v>1</v>
      </c>
      <c r="J221" s="156">
        <f t="shared" si="21"/>
        <v>1</v>
      </c>
      <c r="K221" s="156">
        <f t="shared" si="21"/>
        <v>1</v>
      </c>
      <c r="L221" s="156">
        <f t="shared" si="21"/>
        <v>1</v>
      </c>
      <c r="M221" s="157">
        <f t="shared" si="21"/>
        <v>1</v>
      </c>
    </row>
    <row r="222" spans="1:13" x14ac:dyDescent="0.25">
      <c r="A222" s="98">
        <f t="shared" si="19"/>
        <v>50829</v>
      </c>
      <c r="B222" s="161">
        <v>0.36033024982333545</v>
      </c>
      <c r="C222" s="151">
        <v>0.63966975017666461</v>
      </c>
      <c r="D222" s="152">
        <f t="shared" si="18"/>
        <v>1</v>
      </c>
      <c r="E222" s="161">
        <f t="shared" si="21"/>
        <v>1</v>
      </c>
      <c r="F222" s="151">
        <f t="shared" si="21"/>
        <v>0</v>
      </c>
      <c r="G222" s="152">
        <f t="shared" si="21"/>
        <v>1</v>
      </c>
      <c r="H222" s="161">
        <f t="shared" si="21"/>
        <v>1</v>
      </c>
      <c r="I222" s="151">
        <f t="shared" si="21"/>
        <v>1</v>
      </c>
      <c r="J222" s="151">
        <f t="shared" si="21"/>
        <v>1</v>
      </c>
      <c r="K222" s="151">
        <f t="shared" si="21"/>
        <v>1</v>
      </c>
      <c r="L222" s="151">
        <f t="shared" si="21"/>
        <v>1</v>
      </c>
      <c r="M222" s="152">
        <f t="shared" si="21"/>
        <v>1</v>
      </c>
    </row>
    <row r="223" spans="1:13" x14ac:dyDescent="0.25">
      <c r="A223" s="106">
        <f t="shared" si="19"/>
        <v>50860</v>
      </c>
      <c r="B223" s="160">
        <v>0.36033024982333545</v>
      </c>
      <c r="C223" s="156">
        <v>0.63966975017666461</v>
      </c>
      <c r="D223" s="157">
        <f t="shared" si="18"/>
        <v>1</v>
      </c>
      <c r="E223" s="160">
        <f t="shared" si="21"/>
        <v>1</v>
      </c>
      <c r="F223" s="156">
        <f t="shared" si="21"/>
        <v>0</v>
      </c>
      <c r="G223" s="157">
        <f t="shared" si="21"/>
        <v>1</v>
      </c>
      <c r="H223" s="160">
        <f t="shared" si="21"/>
        <v>1</v>
      </c>
      <c r="I223" s="156">
        <f t="shared" si="21"/>
        <v>1</v>
      </c>
      <c r="J223" s="156">
        <f t="shared" si="21"/>
        <v>1</v>
      </c>
      <c r="K223" s="156">
        <f t="shared" si="21"/>
        <v>1</v>
      </c>
      <c r="L223" s="156">
        <f t="shared" si="21"/>
        <v>1</v>
      </c>
      <c r="M223" s="157">
        <f t="shared" si="21"/>
        <v>1</v>
      </c>
    </row>
    <row r="224" spans="1:13" x14ac:dyDescent="0.25">
      <c r="A224" s="98">
        <f t="shared" si="19"/>
        <v>50890</v>
      </c>
      <c r="B224" s="161">
        <v>0.36033024982333545</v>
      </c>
      <c r="C224" s="151">
        <v>0.63966975017666461</v>
      </c>
      <c r="D224" s="152">
        <f t="shared" si="18"/>
        <v>1</v>
      </c>
      <c r="E224" s="161">
        <f t="shared" si="21"/>
        <v>1</v>
      </c>
      <c r="F224" s="151">
        <f t="shared" si="21"/>
        <v>0</v>
      </c>
      <c r="G224" s="152">
        <f t="shared" si="21"/>
        <v>1</v>
      </c>
      <c r="H224" s="161">
        <f t="shared" si="21"/>
        <v>1</v>
      </c>
      <c r="I224" s="151">
        <f t="shared" si="21"/>
        <v>1</v>
      </c>
      <c r="J224" s="151">
        <f t="shared" si="21"/>
        <v>1</v>
      </c>
      <c r="K224" s="151">
        <f t="shared" si="21"/>
        <v>1</v>
      </c>
      <c r="L224" s="151">
        <f t="shared" si="21"/>
        <v>1</v>
      </c>
      <c r="M224" s="152">
        <f t="shared" si="21"/>
        <v>1</v>
      </c>
    </row>
    <row r="225" spans="1:13" x14ac:dyDescent="0.25">
      <c r="A225" s="106">
        <f t="shared" si="19"/>
        <v>50921</v>
      </c>
      <c r="B225" s="160">
        <v>0.36033024982333545</v>
      </c>
      <c r="C225" s="156">
        <v>0.63966975017666461</v>
      </c>
      <c r="D225" s="157">
        <f t="shared" si="18"/>
        <v>1</v>
      </c>
      <c r="E225" s="160">
        <f t="shared" si="21"/>
        <v>1</v>
      </c>
      <c r="F225" s="156">
        <f t="shared" si="21"/>
        <v>0</v>
      </c>
      <c r="G225" s="157">
        <f t="shared" si="21"/>
        <v>1</v>
      </c>
      <c r="H225" s="160">
        <f t="shared" si="21"/>
        <v>1</v>
      </c>
      <c r="I225" s="156">
        <f t="shared" si="21"/>
        <v>1</v>
      </c>
      <c r="J225" s="156">
        <f t="shared" si="21"/>
        <v>1</v>
      </c>
      <c r="K225" s="156">
        <f t="shared" si="21"/>
        <v>1</v>
      </c>
      <c r="L225" s="156">
        <f t="shared" si="21"/>
        <v>1</v>
      </c>
      <c r="M225" s="157">
        <f t="shared" si="21"/>
        <v>1</v>
      </c>
    </row>
    <row r="226" spans="1:13" x14ac:dyDescent="0.25">
      <c r="A226" s="98">
        <f t="shared" si="19"/>
        <v>50951</v>
      </c>
      <c r="B226" s="161">
        <v>0.36033024982333545</v>
      </c>
      <c r="C226" s="151">
        <v>0.63966975017666461</v>
      </c>
      <c r="D226" s="152">
        <f t="shared" si="18"/>
        <v>1</v>
      </c>
      <c r="E226" s="161">
        <f t="shared" si="21"/>
        <v>1</v>
      </c>
      <c r="F226" s="151">
        <f t="shared" si="21"/>
        <v>0</v>
      </c>
      <c r="G226" s="152">
        <f t="shared" si="21"/>
        <v>1</v>
      </c>
      <c r="H226" s="161">
        <f t="shared" si="21"/>
        <v>1</v>
      </c>
      <c r="I226" s="151">
        <f t="shared" si="21"/>
        <v>1</v>
      </c>
      <c r="J226" s="151">
        <f t="shared" si="21"/>
        <v>1</v>
      </c>
      <c r="K226" s="151">
        <f t="shared" si="21"/>
        <v>1</v>
      </c>
      <c r="L226" s="151">
        <f t="shared" si="21"/>
        <v>1</v>
      </c>
      <c r="M226" s="152">
        <f t="shared" si="21"/>
        <v>1</v>
      </c>
    </row>
    <row r="227" spans="1:13" x14ac:dyDescent="0.25">
      <c r="A227" s="106">
        <f t="shared" si="19"/>
        <v>50982</v>
      </c>
      <c r="B227" s="160">
        <v>0.36033024982333545</v>
      </c>
      <c r="C227" s="156">
        <v>0.63966975017666461</v>
      </c>
      <c r="D227" s="157">
        <f t="shared" si="18"/>
        <v>1</v>
      </c>
      <c r="E227" s="160">
        <f t="shared" ref="E227:M242" si="22">+E226</f>
        <v>1</v>
      </c>
      <c r="F227" s="156">
        <f t="shared" si="22"/>
        <v>0</v>
      </c>
      <c r="G227" s="157">
        <f t="shared" si="22"/>
        <v>1</v>
      </c>
      <c r="H227" s="160">
        <f t="shared" si="22"/>
        <v>1</v>
      </c>
      <c r="I227" s="156">
        <f t="shared" si="22"/>
        <v>1</v>
      </c>
      <c r="J227" s="156">
        <f t="shared" si="22"/>
        <v>1</v>
      </c>
      <c r="K227" s="156">
        <f t="shared" si="22"/>
        <v>1</v>
      </c>
      <c r="L227" s="156">
        <f t="shared" si="22"/>
        <v>1</v>
      </c>
      <c r="M227" s="157">
        <f t="shared" si="22"/>
        <v>1</v>
      </c>
    </row>
    <row r="228" spans="1:13" x14ac:dyDescent="0.25">
      <c r="A228" s="98">
        <f t="shared" si="19"/>
        <v>51013</v>
      </c>
      <c r="B228" s="161">
        <v>0.36033024982333545</v>
      </c>
      <c r="C228" s="151">
        <v>0.63966975017666461</v>
      </c>
      <c r="D228" s="152">
        <f t="shared" si="18"/>
        <v>1</v>
      </c>
      <c r="E228" s="161">
        <f t="shared" si="22"/>
        <v>1</v>
      </c>
      <c r="F228" s="151">
        <f t="shared" si="22"/>
        <v>0</v>
      </c>
      <c r="G228" s="152">
        <f t="shared" si="22"/>
        <v>1</v>
      </c>
      <c r="H228" s="161">
        <f t="shared" si="22"/>
        <v>1</v>
      </c>
      <c r="I228" s="151">
        <f t="shared" si="22"/>
        <v>1</v>
      </c>
      <c r="J228" s="151">
        <f t="shared" si="22"/>
        <v>1</v>
      </c>
      <c r="K228" s="151">
        <f t="shared" si="22"/>
        <v>1</v>
      </c>
      <c r="L228" s="151">
        <f t="shared" si="22"/>
        <v>1</v>
      </c>
      <c r="M228" s="152">
        <f t="shared" si="22"/>
        <v>1</v>
      </c>
    </row>
    <row r="229" spans="1:13" x14ac:dyDescent="0.25">
      <c r="A229" s="106">
        <f t="shared" si="19"/>
        <v>51043</v>
      </c>
      <c r="B229" s="160">
        <v>0.36033024982333545</v>
      </c>
      <c r="C229" s="156">
        <v>0.63966975017666461</v>
      </c>
      <c r="D229" s="157">
        <f t="shared" si="18"/>
        <v>1</v>
      </c>
      <c r="E229" s="160">
        <f t="shared" si="22"/>
        <v>1</v>
      </c>
      <c r="F229" s="156">
        <f t="shared" si="22"/>
        <v>0</v>
      </c>
      <c r="G229" s="157">
        <f t="shared" si="22"/>
        <v>1</v>
      </c>
      <c r="H229" s="160">
        <f t="shared" si="22"/>
        <v>1</v>
      </c>
      <c r="I229" s="156">
        <f t="shared" si="22"/>
        <v>1</v>
      </c>
      <c r="J229" s="156">
        <f t="shared" si="22"/>
        <v>1</v>
      </c>
      <c r="K229" s="156">
        <f t="shared" si="22"/>
        <v>1</v>
      </c>
      <c r="L229" s="156">
        <f t="shared" si="22"/>
        <v>1</v>
      </c>
      <c r="M229" s="157">
        <f t="shared" si="22"/>
        <v>1</v>
      </c>
    </row>
    <row r="230" spans="1:13" x14ac:dyDescent="0.25">
      <c r="A230" s="98">
        <f t="shared" si="19"/>
        <v>51074</v>
      </c>
      <c r="B230" s="161">
        <v>0.36033024982333545</v>
      </c>
      <c r="C230" s="151">
        <v>0.63966975017666461</v>
      </c>
      <c r="D230" s="152">
        <f t="shared" si="18"/>
        <v>1</v>
      </c>
      <c r="E230" s="161">
        <f t="shared" si="22"/>
        <v>1</v>
      </c>
      <c r="F230" s="151">
        <f t="shared" si="22"/>
        <v>0</v>
      </c>
      <c r="G230" s="152">
        <f t="shared" si="22"/>
        <v>1</v>
      </c>
      <c r="H230" s="161">
        <f t="shared" si="22"/>
        <v>1</v>
      </c>
      <c r="I230" s="151">
        <f t="shared" si="22"/>
        <v>1</v>
      </c>
      <c r="J230" s="151">
        <f t="shared" si="22"/>
        <v>1</v>
      </c>
      <c r="K230" s="151">
        <f t="shared" si="22"/>
        <v>1</v>
      </c>
      <c r="L230" s="151">
        <f t="shared" si="22"/>
        <v>1</v>
      </c>
      <c r="M230" s="152">
        <f t="shared" si="22"/>
        <v>1</v>
      </c>
    </row>
    <row r="231" spans="1:13" x14ac:dyDescent="0.25">
      <c r="A231" s="106">
        <f t="shared" si="19"/>
        <v>51104</v>
      </c>
      <c r="B231" s="160">
        <v>0.36033024982333545</v>
      </c>
      <c r="C231" s="156">
        <v>0.63966975017666461</v>
      </c>
      <c r="D231" s="157">
        <f t="shared" si="18"/>
        <v>1</v>
      </c>
      <c r="E231" s="160">
        <f t="shared" si="22"/>
        <v>1</v>
      </c>
      <c r="F231" s="156">
        <f t="shared" si="22"/>
        <v>0</v>
      </c>
      <c r="G231" s="157">
        <f t="shared" si="22"/>
        <v>1</v>
      </c>
      <c r="H231" s="160">
        <f t="shared" si="22"/>
        <v>1</v>
      </c>
      <c r="I231" s="156">
        <f t="shared" si="22"/>
        <v>1</v>
      </c>
      <c r="J231" s="156">
        <f t="shared" si="22"/>
        <v>1</v>
      </c>
      <c r="K231" s="156">
        <f t="shared" si="22"/>
        <v>1</v>
      </c>
      <c r="L231" s="156">
        <f t="shared" si="22"/>
        <v>1</v>
      </c>
      <c r="M231" s="157">
        <f t="shared" si="22"/>
        <v>1</v>
      </c>
    </row>
    <row r="232" spans="1:13" x14ac:dyDescent="0.25">
      <c r="A232" s="98">
        <f t="shared" si="19"/>
        <v>51135</v>
      </c>
      <c r="B232" s="161">
        <v>0.36033024982333545</v>
      </c>
      <c r="C232" s="151">
        <v>0.63966975017666461</v>
      </c>
      <c r="D232" s="152">
        <f t="shared" si="18"/>
        <v>1</v>
      </c>
      <c r="E232" s="161">
        <f t="shared" si="22"/>
        <v>1</v>
      </c>
      <c r="F232" s="151">
        <f t="shared" si="22"/>
        <v>0</v>
      </c>
      <c r="G232" s="152">
        <f t="shared" si="22"/>
        <v>1</v>
      </c>
      <c r="H232" s="161">
        <f t="shared" si="22"/>
        <v>1</v>
      </c>
      <c r="I232" s="151">
        <f t="shared" si="22"/>
        <v>1</v>
      </c>
      <c r="J232" s="151">
        <f t="shared" si="22"/>
        <v>1</v>
      </c>
      <c r="K232" s="151">
        <f t="shared" si="22"/>
        <v>1</v>
      </c>
      <c r="L232" s="151">
        <f t="shared" si="22"/>
        <v>1</v>
      </c>
      <c r="M232" s="152">
        <f t="shared" si="22"/>
        <v>1</v>
      </c>
    </row>
    <row r="233" spans="1:13" x14ac:dyDescent="0.25">
      <c r="A233" s="106">
        <f t="shared" si="19"/>
        <v>51166</v>
      </c>
      <c r="B233" s="160">
        <v>0.36033024982333545</v>
      </c>
      <c r="C233" s="156">
        <v>0.63966975017666461</v>
      </c>
      <c r="D233" s="157">
        <f t="shared" si="18"/>
        <v>1</v>
      </c>
      <c r="E233" s="160">
        <f t="shared" si="22"/>
        <v>1</v>
      </c>
      <c r="F233" s="156">
        <f t="shared" si="22"/>
        <v>0</v>
      </c>
      <c r="G233" s="157">
        <f t="shared" si="22"/>
        <v>1</v>
      </c>
      <c r="H233" s="160">
        <f t="shared" si="22"/>
        <v>1</v>
      </c>
      <c r="I233" s="156">
        <f t="shared" si="22"/>
        <v>1</v>
      </c>
      <c r="J233" s="156">
        <f t="shared" si="22"/>
        <v>1</v>
      </c>
      <c r="K233" s="156">
        <f t="shared" si="22"/>
        <v>1</v>
      </c>
      <c r="L233" s="156">
        <f t="shared" si="22"/>
        <v>1</v>
      </c>
      <c r="M233" s="157">
        <f t="shared" si="22"/>
        <v>1</v>
      </c>
    </row>
    <row r="234" spans="1:13" x14ac:dyDescent="0.25">
      <c r="A234" s="98">
        <f t="shared" si="19"/>
        <v>51195</v>
      </c>
      <c r="B234" s="161">
        <v>0.36033024982333545</v>
      </c>
      <c r="C234" s="151">
        <v>0.63966975017666461</v>
      </c>
      <c r="D234" s="152">
        <f t="shared" si="18"/>
        <v>1</v>
      </c>
      <c r="E234" s="161">
        <f t="shared" si="22"/>
        <v>1</v>
      </c>
      <c r="F234" s="151">
        <f t="shared" si="22"/>
        <v>0</v>
      </c>
      <c r="G234" s="152">
        <f t="shared" si="22"/>
        <v>1</v>
      </c>
      <c r="H234" s="161">
        <f t="shared" si="22"/>
        <v>1</v>
      </c>
      <c r="I234" s="151">
        <f t="shared" si="22"/>
        <v>1</v>
      </c>
      <c r="J234" s="151">
        <f t="shared" si="22"/>
        <v>1</v>
      </c>
      <c r="K234" s="151">
        <f t="shared" si="22"/>
        <v>1</v>
      </c>
      <c r="L234" s="151">
        <f t="shared" si="22"/>
        <v>1</v>
      </c>
      <c r="M234" s="152">
        <f t="shared" si="22"/>
        <v>1</v>
      </c>
    </row>
    <row r="235" spans="1:13" x14ac:dyDescent="0.25">
      <c r="A235" s="106">
        <f t="shared" si="19"/>
        <v>51226</v>
      </c>
      <c r="B235" s="160">
        <v>0.36033024982333545</v>
      </c>
      <c r="C235" s="156">
        <v>0.63966975017666461</v>
      </c>
      <c r="D235" s="157">
        <f t="shared" si="18"/>
        <v>1</v>
      </c>
      <c r="E235" s="160">
        <f t="shared" si="22"/>
        <v>1</v>
      </c>
      <c r="F235" s="156">
        <f t="shared" si="22"/>
        <v>0</v>
      </c>
      <c r="G235" s="157">
        <f t="shared" si="22"/>
        <v>1</v>
      </c>
      <c r="H235" s="160">
        <f t="shared" si="22"/>
        <v>1</v>
      </c>
      <c r="I235" s="156">
        <f t="shared" si="22"/>
        <v>1</v>
      </c>
      <c r="J235" s="156">
        <f t="shared" si="22"/>
        <v>1</v>
      </c>
      <c r="K235" s="156">
        <f t="shared" si="22"/>
        <v>1</v>
      </c>
      <c r="L235" s="156">
        <f t="shared" si="22"/>
        <v>1</v>
      </c>
      <c r="M235" s="157">
        <f t="shared" si="22"/>
        <v>1</v>
      </c>
    </row>
    <row r="236" spans="1:13" x14ac:dyDescent="0.25">
      <c r="A236" s="98">
        <f t="shared" si="19"/>
        <v>51256</v>
      </c>
      <c r="B236" s="161">
        <v>0.36033024982333545</v>
      </c>
      <c r="C236" s="151">
        <v>0.63966975017666461</v>
      </c>
      <c r="D236" s="152">
        <f t="shared" si="18"/>
        <v>1</v>
      </c>
      <c r="E236" s="161">
        <f t="shared" si="22"/>
        <v>1</v>
      </c>
      <c r="F236" s="151">
        <f t="shared" si="22"/>
        <v>0</v>
      </c>
      <c r="G236" s="152">
        <f t="shared" si="22"/>
        <v>1</v>
      </c>
      <c r="H236" s="161">
        <f t="shared" si="22"/>
        <v>1</v>
      </c>
      <c r="I236" s="151">
        <f t="shared" si="22"/>
        <v>1</v>
      </c>
      <c r="J236" s="151">
        <f t="shared" si="22"/>
        <v>1</v>
      </c>
      <c r="K236" s="151">
        <f t="shared" si="22"/>
        <v>1</v>
      </c>
      <c r="L236" s="151">
        <f t="shared" si="22"/>
        <v>1</v>
      </c>
      <c r="M236" s="152">
        <f t="shared" si="22"/>
        <v>1</v>
      </c>
    </row>
    <row r="237" spans="1:13" x14ac:dyDescent="0.25">
      <c r="A237" s="106">
        <f t="shared" si="19"/>
        <v>51287</v>
      </c>
      <c r="B237" s="160">
        <v>0.36033024982333545</v>
      </c>
      <c r="C237" s="156">
        <v>0.63966975017666461</v>
      </c>
      <c r="D237" s="157">
        <f t="shared" si="18"/>
        <v>1</v>
      </c>
      <c r="E237" s="160">
        <f t="shared" si="22"/>
        <v>1</v>
      </c>
      <c r="F237" s="156">
        <f t="shared" si="22"/>
        <v>0</v>
      </c>
      <c r="G237" s="157">
        <f t="shared" si="22"/>
        <v>1</v>
      </c>
      <c r="H237" s="160">
        <f t="shared" si="22"/>
        <v>1</v>
      </c>
      <c r="I237" s="156">
        <f t="shared" si="22"/>
        <v>1</v>
      </c>
      <c r="J237" s="156">
        <f t="shared" si="22"/>
        <v>1</v>
      </c>
      <c r="K237" s="156">
        <f t="shared" si="22"/>
        <v>1</v>
      </c>
      <c r="L237" s="156">
        <f t="shared" si="22"/>
        <v>1</v>
      </c>
      <c r="M237" s="157">
        <f t="shared" si="22"/>
        <v>1</v>
      </c>
    </row>
    <row r="238" spans="1:13" x14ac:dyDescent="0.25">
      <c r="A238" s="98">
        <f t="shared" si="19"/>
        <v>51317</v>
      </c>
      <c r="B238" s="161">
        <v>0.36033024982333545</v>
      </c>
      <c r="C238" s="151">
        <v>0.63966975017666461</v>
      </c>
      <c r="D238" s="152">
        <f t="shared" si="18"/>
        <v>1</v>
      </c>
      <c r="E238" s="161">
        <f t="shared" si="22"/>
        <v>1</v>
      </c>
      <c r="F238" s="151">
        <f t="shared" si="22"/>
        <v>0</v>
      </c>
      <c r="G238" s="152">
        <f t="shared" si="22"/>
        <v>1</v>
      </c>
      <c r="H238" s="161">
        <f t="shared" si="22"/>
        <v>1</v>
      </c>
      <c r="I238" s="151">
        <f t="shared" si="22"/>
        <v>1</v>
      </c>
      <c r="J238" s="151">
        <f t="shared" si="22"/>
        <v>1</v>
      </c>
      <c r="K238" s="151">
        <f t="shared" si="22"/>
        <v>1</v>
      </c>
      <c r="L238" s="151">
        <f t="shared" si="22"/>
        <v>1</v>
      </c>
      <c r="M238" s="152">
        <f t="shared" si="22"/>
        <v>1</v>
      </c>
    </row>
    <row r="239" spans="1:13" x14ac:dyDescent="0.25">
      <c r="A239" s="106">
        <f t="shared" si="19"/>
        <v>51348</v>
      </c>
      <c r="B239" s="160">
        <v>0.36033024982333545</v>
      </c>
      <c r="C239" s="156">
        <v>0.63966975017666461</v>
      </c>
      <c r="D239" s="157">
        <f t="shared" si="18"/>
        <v>1</v>
      </c>
      <c r="E239" s="160">
        <f t="shared" si="22"/>
        <v>1</v>
      </c>
      <c r="F239" s="156">
        <f t="shared" si="22"/>
        <v>0</v>
      </c>
      <c r="G239" s="157">
        <f t="shared" si="22"/>
        <v>1</v>
      </c>
      <c r="H239" s="160">
        <f t="shared" si="22"/>
        <v>1</v>
      </c>
      <c r="I239" s="156">
        <f t="shared" si="22"/>
        <v>1</v>
      </c>
      <c r="J239" s="156">
        <f t="shared" si="22"/>
        <v>1</v>
      </c>
      <c r="K239" s="156">
        <f t="shared" si="22"/>
        <v>1</v>
      </c>
      <c r="L239" s="156">
        <f t="shared" si="22"/>
        <v>1</v>
      </c>
      <c r="M239" s="157">
        <f t="shared" si="22"/>
        <v>1</v>
      </c>
    </row>
    <row r="240" spans="1:13" x14ac:dyDescent="0.25">
      <c r="A240" s="98">
        <f t="shared" si="19"/>
        <v>51379</v>
      </c>
      <c r="B240" s="161">
        <v>0.36033024982333545</v>
      </c>
      <c r="C240" s="151">
        <v>0.63966975017666461</v>
      </c>
      <c r="D240" s="152">
        <f t="shared" si="18"/>
        <v>1</v>
      </c>
      <c r="E240" s="161">
        <f t="shared" si="22"/>
        <v>1</v>
      </c>
      <c r="F240" s="151">
        <f t="shared" si="22"/>
        <v>0</v>
      </c>
      <c r="G240" s="152">
        <f t="shared" si="22"/>
        <v>1</v>
      </c>
      <c r="H240" s="161">
        <f t="shared" si="22"/>
        <v>1</v>
      </c>
      <c r="I240" s="151">
        <f t="shared" si="22"/>
        <v>1</v>
      </c>
      <c r="J240" s="151">
        <f t="shared" si="22"/>
        <v>1</v>
      </c>
      <c r="K240" s="151">
        <f t="shared" si="22"/>
        <v>1</v>
      </c>
      <c r="L240" s="151">
        <f t="shared" si="22"/>
        <v>1</v>
      </c>
      <c r="M240" s="152">
        <f t="shared" si="22"/>
        <v>1</v>
      </c>
    </row>
    <row r="241" spans="1:13" x14ac:dyDescent="0.25">
      <c r="A241" s="106">
        <f t="shared" si="19"/>
        <v>51409</v>
      </c>
      <c r="B241" s="160">
        <v>0.36033024982333545</v>
      </c>
      <c r="C241" s="156">
        <v>0.63966975017666461</v>
      </c>
      <c r="D241" s="157">
        <f t="shared" si="18"/>
        <v>1</v>
      </c>
      <c r="E241" s="160">
        <f t="shared" si="22"/>
        <v>1</v>
      </c>
      <c r="F241" s="156">
        <f t="shared" si="22"/>
        <v>0</v>
      </c>
      <c r="G241" s="157">
        <f t="shared" si="22"/>
        <v>1</v>
      </c>
      <c r="H241" s="160">
        <f t="shared" si="22"/>
        <v>1</v>
      </c>
      <c r="I241" s="156">
        <f t="shared" si="22"/>
        <v>1</v>
      </c>
      <c r="J241" s="156">
        <f t="shared" si="22"/>
        <v>1</v>
      </c>
      <c r="K241" s="156">
        <f t="shared" si="22"/>
        <v>1</v>
      </c>
      <c r="L241" s="156">
        <f t="shared" si="22"/>
        <v>1</v>
      </c>
      <c r="M241" s="157">
        <f t="shared" si="22"/>
        <v>1</v>
      </c>
    </row>
    <row r="242" spans="1:13" x14ac:dyDescent="0.25">
      <c r="A242" s="98">
        <f t="shared" si="19"/>
        <v>51440</v>
      </c>
      <c r="B242" s="161">
        <v>0.36033024982333545</v>
      </c>
      <c r="C242" s="151">
        <v>0.63966975017666461</v>
      </c>
      <c r="D242" s="152">
        <f t="shared" si="18"/>
        <v>1</v>
      </c>
      <c r="E242" s="161">
        <f t="shared" si="22"/>
        <v>1</v>
      </c>
      <c r="F242" s="151">
        <f t="shared" si="22"/>
        <v>0</v>
      </c>
      <c r="G242" s="152">
        <f t="shared" si="22"/>
        <v>1</v>
      </c>
      <c r="H242" s="161">
        <f t="shared" si="22"/>
        <v>1</v>
      </c>
      <c r="I242" s="151">
        <f t="shared" si="22"/>
        <v>1</v>
      </c>
      <c r="J242" s="151">
        <f t="shared" si="22"/>
        <v>1</v>
      </c>
      <c r="K242" s="151">
        <f t="shared" si="22"/>
        <v>1</v>
      </c>
      <c r="L242" s="151">
        <f t="shared" si="22"/>
        <v>1</v>
      </c>
      <c r="M242" s="152">
        <f t="shared" si="22"/>
        <v>1</v>
      </c>
    </row>
    <row r="243" spans="1:13" x14ac:dyDescent="0.25">
      <c r="A243" s="106">
        <f t="shared" si="19"/>
        <v>51470</v>
      </c>
      <c r="B243" s="160">
        <v>0.36033024982333545</v>
      </c>
      <c r="C243" s="156">
        <v>0.63966975017666461</v>
      </c>
      <c r="D243" s="157">
        <f t="shared" si="18"/>
        <v>1</v>
      </c>
      <c r="E243" s="160">
        <f t="shared" ref="E243:M258" si="23">+E242</f>
        <v>1</v>
      </c>
      <c r="F243" s="156">
        <f t="shared" si="23"/>
        <v>0</v>
      </c>
      <c r="G243" s="157">
        <f t="shared" si="23"/>
        <v>1</v>
      </c>
      <c r="H243" s="160">
        <f t="shared" si="23"/>
        <v>1</v>
      </c>
      <c r="I243" s="156">
        <f t="shared" si="23"/>
        <v>1</v>
      </c>
      <c r="J243" s="156">
        <f t="shared" si="23"/>
        <v>1</v>
      </c>
      <c r="K243" s="156">
        <f t="shared" si="23"/>
        <v>1</v>
      </c>
      <c r="L243" s="156">
        <f t="shared" si="23"/>
        <v>1</v>
      </c>
      <c r="M243" s="157">
        <f t="shared" si="23"/>
        <v>1</v>
      </c>
    </row>
    <row r="244" spans="1:13" x14ac:dyDescent="0.25">
      <c r="A244" s="98">
        <f t="shared" si="19"/>
        <v>51501</v>
      </c>
      <c r="B244" s="161">
        <v>0.36033024982333545</v>
      </c>
      <c r="C244" s="151">
        <v>0.63966975017666461</v>
      </c>
      <c r="D244" s="152">
        <f t="shared" si="18"/>
        <v>1</v>
      </c>
      <c r="E244" s="161">
        <f t="shared" si="23"/>
        <v>1</v>
      </c>
      <c r="F244" s="151">
        <f t="shared" si="23"/>
        <v>0</v>
      </c>
      <c r="G244" s="152">
        <f t="shared" si="23"/>
        <v>1</v>
      </c>
      <c r="H244" s="161">
        <f t="shared" si="23"/>
        <v>1</v>
      </c>
      <c r="I244" s="151">
        <f t="shared" si="23"/>
        <v>1</v>
      </c>
      <c r="J244" s="151">
        <f t="shared" si="23"/>
        <v>1</v>
      </c>
      <c r="K244" s="151">
        <f t="shared" si="23"/>
        <v>1</v>
      </c>
      <c r="L244" s="151">
        <f t="shared" si="23"/>
        <v>1</v>
      </c>
      <c r="M244" s="152">
        <f t="shared" si="23"/>
        <v>1</v>
      </c>
    </row>
    <row r="245" spans="1:13" x14ac:dyDescent="0.25">
      <c r="A245" s="106">
        <f t="shared" si="19"/>
        <v>51532</v>
      </c>
      <c r="B245" s="160">
        <v>0.36033024982333545</v>
      </c>
      <c r="C245" s="156">
        <v>0.63966975017666461</v>
      </c>
      <c r="D245" s="157">
        <f t="shared" si="18"/>
        <v>1</v>
      </c>
      <c r="E245" s="160">
        <f t="shared" si="23"/>
        <v>1</v>
      </c>
      <c r="F245" s="156">
        <f t="shared" si="23"/>
        <v>0</v>
      </c>
      <c r="G245" s="157">
        <f t="shared" si="23"/>
        <v>1</v>
      </c>
      <c r="H245" s="160">
        <f t="shared" si="23"/>
        <v>1</v>
      </c>
      <c r="I245" s="156">
        <f t="shared" si="23"/>
        <v>1</v>
      </c>
      <c r="J245" s="156">
        <f t="shared" si="23"/>
        <v>1</v>
      </c>
      <c r="K245" s="156">
        <f t="shared" si="23"/>
        <v>1</v>
      </c>
      <c r="L245" s="156">
        <f t="shared" si="23"/>
        <v>1</v>
      </c>
      <c r="M245" s="157">
        <f t="shared" si="23"/>
        <v>1</v>
      </c>
    </row>
    <row r="246" spans="1:13" x14ac:dyDescent="0.25">
      <c r="A246" s="98">
        <f t="shared" si="19"/>
        <v>51560</v>
      </c>
      <c r="B246" s="161">
        <v>0.36033024982333545</v>
      </c>
      <c r="C246" s="151">
        <v>0.63966975017666461</v>
      </c>
      <c r="D246" s="152">
        <f t="shared" si="18"/>
        <v>1</v>
      </c>
      <c r="E246" s="161">
        <f t="shared" si="23"/>
        <v>1</v>
      </c>
      <c r="F246" s="151">
        <f t="shared" si="23"/>
        <v>0</v>
      </c>
      <c r="G246" s="152">
        <f t="shared" si="23"/>
        <v>1</v>
      </c>
      <c r="H246" s="161">
        <f t="shared" si="23"/>
        <v>1</v>
      </c>
      <c r="I246" s="151">
        <f t="shared" si="23"/>
        <v>1</v>
      </c>
      <c r="J246" s="151">
        <f t="shared" si="23"/>
        <v>1</v>
      </c>
      <c r="K246" s="151">
        <f t="shared" si="23"/>
        <v>1</v>
      </c>
      <c r="L246" s="151">
        <f t="shared" si="23"/>
        <v>1</v>
      </c>
      <c r="M246" s="152">
        <f t="shared" si="23"/>
        <v>1</v>
      </c>
    </row>
    <row r="247" spans="1:13" x14ac:dyDescent="0.25">
      <c r="A247" s="106">
        <f t="shared" si="19"/>
        <v>51591</v>
      </c>
      <c r="B247" s="160">
        <v>0.36033024982333545</v>
      </c>
      <c r="C247" s="156">
        <v>0.63966975017666461</v>
      </c>
      <c r="D247" s="157">
        <f t="shared" si="18"/>
        <v>1</v>
      </c>
      <c r="E247" s="160">
        <f t="shared" si="23"/>
        <v>1</v>
      </c>
      <c r="F247" s="156">
        <f t="shared" si="23"/>
        <v>0</v>
      </c>
      <c r="G247" s="157">
        <f t="shared" si="23"/>
        <v>1</v>
      </c>
      <c r="H247" s="160">
        <f t="shared" si="23"/>
        <v>1</v>
      </c>
      <c r="I247" s="156">
        <f t="shared" si="23"/>
        <v>1</v>
      </c>
      <c r="J247" s="156">
        <f t="shared" si="23"/>
        <v>1</v>
      </c>
      <c r="K247" s="156">
        <f t="shared" si="23"/>
        <v>1</v>
      </c>
      <c r="L247" s="156">
        <f t="shared" si="23"/>
        <v>1</v>
      </c>
      <c r="M247" s="157">
        <f t="shared" si="23"/>
        <v>1</v>
      </c>
    </row>
    <row r="248" spans="1:13" x14ac:dyDescent="0.25">
      <c r="A248" s="98">
        <f t="shared" si="19"/>
        <v>51621</v>
      </c>
      <c r="B248" s="161">
        <v>0.36033024982333545</v>
      </c>
      <c r="C248" s="151">
        <v>0.63966975017666461</v>
      </c>
      <c r="D248" s="152">
        <f t="shared" si="18"/>
        <v>1</v>
      </c>
      <c r="E248" s="161">
        <f t="shared" si="23"/>
        <v>1</v>
      </c>
      <c r="F248" s="151">
        <f t="shared" si="23"/>
        <v>0</v>
      </c>
      <c r="G248" s="152">
        <f t="shared" si="23"/>
        <v>1</v>
      </c>
      <c r="H248" s="161">
        <f t="shared" si="23"/>
        <v>1</v>
      </c>
      <c r="I248" s="151">
        <f t="shared" si="23"/>
        <v>1</v>
      </c>
      <c r="J248" s="151">
        <f t="shared" si="23"/>
        <v>1</v>
      </c>
      <c r="K248" s="151">
        <f t="shared" si="23"/>
        <v>1</v>
      </c>
      <c r="L248" s="151">
        <f t="shared" si="23"/>
        <v>1</v>
      </c>
      <c r="M248" s="152">
        <f t="shared" si="23"/>
        <v>1</v>
      </c>
    </row>
    <row r="249" spans="1:13" x14ac:dyDescent="0.25">
      <c r="A249" s="106">
        <f t="shared" si="19"/>
        <v>51652</v>
      </c>
      <c r="B249" s="160">
        <v>0.36033024982333545</v>
      </c>
      <c r="C249" s="156">
        <v>0.63966975017666461</v>
      </c>
      <c r="D249" s="157">
        <f t="shared" si="18"/>
        <v>1</v>
      </c>
      <c r="E249" s="160">
        <f t="shared" si="23"/>
        <v>1</v>
      </c>
      <c r="F249" s="156">
        <f t="shared" si="23"/>
        <v>0</v>
      </c>
      <c r="G249" s="157">
        <f t="shared" si="23"/>
        <v>1</v>
      </c>
      <c r="H249" s="160">
        <f t="shared" si="23"/>
        <v>1</v>
      </c>
      <c r="I249" s="156">
        <f t="shared" si="23"/>
        <v>1</v>
      </c>
      <c r="J249" s="156">
        <f t="shared" si="23"/>
        <v>1</v>
      </c>
      <c r="K249" s="156">
        <f t="shared" si="23"/>
        <v>1</v>
      </c>
      <c r="L249" s="156">
        <f t="shared" si="23"/>
        <v>1</v>
      </c>
      <c r="M249" s="157">
        <f t="shared" si="23"/>
        <v>1</v>
      </c>
    </row>
    <row r="250" spans="1:13" x14ac:dyDescent="0.25">
      <c r="A250" s="98">
        <f t="shared" si="19"/>
        <v>51682</v>
      </c>
      <c r="B250" s="161">
        <v>0.36033024982333545</v>
      </c>
      <c r="C250" s="151">
        <v>0.63966975017666461</v>
      </c>
      <c r="D250" s="152">
        <f t="shared" si="18"/>
        <v>1</v>
      </c>
      <c r="E250" s="161">
        <f t="shared" si="23"/>
        <v>1</v>
      </c>
      <c r="F250" s="151">
        <f t="shared" si="23"/>
        <v>0</v>
      </c>
      <c r="G250" s="152">
        <f t="shared" si="23"/>
        <v>1</v>
      </c>
      <c r="H250" s="161">
        <f t="shared" si="23"/>
        <v>1</v>
      </c>
      <c r="I250" s="151">
        <f t="shared" si="23"/>
        <v>1</v>
      </c>
      <c r="J250" s="151">
        <f t="shared" si="23"/>
        <v>1</v>
      </c>
      <c r="K250" s="151">
        <f t="shared" si="23"/>
        <v>1</v>
      </c>
      <c r="L250" s="151">
        <f t="shared" si="23"/>
        <v>1</v>
      </c>
      <c r="M250" s="152">
        <f t="shared" si="23"/>
        <v>1</v>
      </c>
    </row>
    <row r="251" spans="1:13" x14ac:dyDescent="0.25">
      <c r="A251" s="106">
        <f t="shared" si="19"/>
        <v>51713</v>
      </c>
      <c r="B251" s="160">
        <v>0.36033024982333545</v>
      </c>
      <c r="C251" s="156">
        <v>0.63966975017666461</v>
      </c>
      <c r="D251" s="157">
        <f t="shared" si="18"/>
        <v>1</v>
      </c>
      <c r="E251" s="160">
        <f t="shared" si="23"/>
        <v>1</v>
      </c>
      <c r="F251" s="156">
        <f t="shared" si="23"/>
        <v>0</v>
      </c>
      <c r="G251" s="157">
        <f t="shared" si="23"/>
        <v>1</v>
      </c>
      <c r="H251" s="160">
        <f t="shared" si="23"/>
        <v>1</v>
      </c>
      <c r="I251" s="156">
        <f t="shared" si="23"/>
        <v>1</v>
      </c>
      <c r="J251" s="156">
        <f t="shared" si="23"/>
        <v>1</v>
      </c>
      <c r="K251" s="156">
        <f t="shared" si="23"/>
        <v>1</v>
      </c>
      <c r="L251" s="156">
        <f t="shared" si="23"/>
        <v>1</v>
      </c>
      <c r="M251" s="157">
        <f t="shared" si="23"/>
        <v>1</v>
      </c>
    </row>
    <row r="252" spans="1:13" x14ac:dyDescent="0.25">
      <c r="A252" s="98">
        <f t="shared" si="19"/>
        <v>51744</v>
      </c>
      <c r="B252" s="161">
        <v>0.36033024982333545</v>
      </c>
      <c r="C252" s="151">
        <v>0.63966975017666461</v>
      </c>
      <c r="D252" s="152">
        <f t="shared" si="18"/>
        <v>1</v>
      </c>
      <c r="E252" s="161">
        <f t="shared" si="23"/>
        <v>1</v>
      </c>
      <c r="F252" s="151">
        <f t="shared" si="23"/>
        <v>0</v>
      </c>
      <c r="G252" s="152">
        <f t="shared" si="23"/>
        <v>1</v>
      </c>
      <c r="H252" s="161">
        <f t="shared" si="23"/>
        <v>1</v>
      </c>
      <c r="I252" s="151">
        <f t="shared" si="23"/>
        <v>1</v>
      </c>
      <c r="J252" s="151">
        <f t="shared" si="23"/>
        <v>1</v>
      </c>
      <c r="K252" s="151">
        <f t="shared" si="23"/>
        <v>1</v>
      </c>
      <c r="L252" s="151">
        <f t="shared" si="23"/>
        <v>1</v>
      </c>
      <c r="M252" s="152">
        <f t="shared" si="23"/>
        <v>1</v>
      </c>
    </row>
    <row r="253" spans="1:13" x14ac:dyDescent="0.25">
      <c r="A253" s="106">
        <f t="shared" si="19"/>
        <v>51774</v>
      </c>
      <c r="B253" s="160">
        <v>0.36033024982333545</v>
      </c>
      <c r="C253" s="156">
        <v>0.63966975017666461</v>
      </c>
      <c r="D253" s="157">
        <f t="shared" si="18"/>
        <v>1</v>
      </c>
      <c r="E253" s="160">
        <f t="shared" si="23"/>
        <v>1</v>
      </c>
      <c r="F253" s="156">
        <f t="shared" si="23"/>
        <v>0</v>
      </c>
      <c r="G253" s="157">
        <f t="shared" si="23"/>
        <v>1</v>
      </c>
      <c r="H253" s="160">
        <f t="shared" si="23"/>
        <v>1</v>
      </c>
      <c r="I253" s="156">
        <f t="shared" si="23"/>
        <v>1</v>
      </c>
      <c r="J253" s="156">
        <f t="shared" si="23"/>
        <v>1</v>
      </c>
      <c r="K253" s="156">
        <f t="shared" si="23"/>
        <v>1</v>
      </c>
      <c r="L253" s="156">
        <f t="shared" si="23"/>
        <v>1</v>
      </c>
      <c r="M253" s="157">
        <f t="shared" si="23"/>
        <v>1</v>
      </c>
    </row>
    <row r="254" spans="1:13" x14ac:dyDescent="0.25">
      <c r="A254" s="98">
        <f t="shared" si="19"/>
        <v>51805</v>
      </c>
      <c r="B254" s="161">
        <v>0.36033024982333545</v>
      </c>
      <c r="C254" s="151">
        <v>0.63966975017666461</v>
      </c>
      <c r="D254" s="152">
        <f t="shared" si="18"/>
        <v>1</v>
      </c>
      <c r="E254" s="161">
        <f t="shared" si="23"/>
        <v>1</v>
      </c>
      <c r="F254" s="151">
        <f t="shared" si="23"/>
        <v>0</v>
      </c>
      <c r="G254" s="152">
        <f t="shared" si="23"/>
        <v>1</v>
      </c>
      <c r="H254" s="161">
        <f t="shared" si="23"/>
        <v>1</v>
      </c>
      <c r="I254" s="151">
        <f t="shared" si="23"/>
        <v>1</v>
      </c>
      <c r="J254" s="151">
        <f t="shared" si="23"/>
        <v>1</v>
      </c>
      <c r="K254" s="151">
        <f t="shared" si="23"/>
        <v>1</v>
      </c>
      <c r="L254" s="151">
        <f t="shared" si="23"/>
        <v>1</v>
      </c>
      <c r="M254" s="152">
        <f t="shared" si="23"/>
        <v>1</v>
      </c>
    </row>
    <row r="255" spans="1:13" x14ac:dyDescent="0.25">
      <c r="A255" s="106">
        <f t="shared" si="19"/>
        <v>51835</v>
      </c>
      <c r="B255" s="160">
        <v>0.36033024982333545</v>
      </c>
      <c r="C255" s="156">
        <v>0.63966975017666461</v>
      </c>
      <c r="D255" s="157">
        <f t="shared" si="18"/>
        <v>1</v>
      </c>
      <c r="E255" s="160">
        <f t="shared" si="23"/>
        <v>1</v>
      </c>
      <c r="F255" s="156">
        <f t="shared" si="23"/>
        <v>0</v>
      </c>
      <c r="G255" s="157">
        <f t="shared" si="23"/>
        <v>1</v>
      </c>
      <c r="H255" s="160">
        <f t="shared" si="23"/>
        <v>1</v>
      </c>
      <c r="I255" s="156">
        <f t="shared" si="23"/>
        <v>1</v>
      </c>
      <c r="J255" s="156">
        <f t="shared" si="23"/>
        <v>1</v>
      </c>
      <c r="K255" s="156">
        <f t="shared" si="23"/>
        <v>1</v>
      </c>
      <c r="L255" s="156">
        <f t="shared" si="23"/>
        <v>1</v>
      </c>
      <c r="M255" s="157">
        <f t="shared" si="23"/>
        <v>1</v>
      </c>
    </row>
    <row r="256" spans="1:13" x14ac:dyDescent="0.25">
      <c r="A256" s="98">
        <f t="shared" si="19"/>
        <v>51866</v>
      </c>
      <c r="B256" s="161">
        <v>0.36033024982333545</v>
      </c>
      <c r="C256" s="151">
        <v>0.63966975017666461</v>
      </c>
      <c r="D256" s="152">
        <f t="shared" si="18"/>
        <v>1</v>
      </c>
      <c r="E256" s="161">
        <f t="shared" si="23"/>
        <v>1</v>
      </c>
      <c r="F256" s="151">
        <f t="shared" si="23"/>
        <v>0</v>
      </c>
      <c r="G256" s="152">
        <f t="shared" si="23"/>
        <v>1</v>
      </c>
      <c r="H256" s="161">
        <f t="shared" si="23"/>
        <v>1</v>
      </c>
      <c r="I256" s="151">
        <f t="shared" si="23"/>
        <v>1</v>
      </c>
      <c r="J256" s="151">
        <f t="shared" si="23"/>
        <v>1</v>
      </c>
      <c r="K256" s="151">
        <f t="shared" si="23"/>
        <v>1</v>
      </c>
      <c r="L256" s="151">
        <f t="shared" si="23"/>
        <v>1</v>
      </c>
      <c r="M256" s="152">
        <f t="shared" si="23"/>
        <v>1</v>
      </c>
    </row>
    <row r="257" spans="1:13" x14ac:dyDescent="0.25">
      <c r="A257" s="106">
        <f t="shared" si="19"/>
        <v>51897</v>
      </c>
      <c r="B257" s="160">
        <v>0.36033024982333545</v>
      </c>
      <c r="C257" s="156">
        <v>0.63966975017666461</v>
      </c>
      <c r="D257" s="157">
        <f t="shared" si="18"/>
        <v>1</v>
      </c>
      <c r="E257" s="160">
        <f t="shared" si="23"/>
        <v>1</v>
      </c>
      <c r="F257" s="156">
        <f t="shared" si="23"/>
        <v>0</v>
      </c>
      <c r="G257" s="157">
        <f t="shared" si="23"/>
        <v>1</v>
      </c>
      <c r="H257" s="160">
        <f t="shared" si="23"/>
        <v>1</v>
      </c>
      <c r="I257" s="156">
        <f t="shared" si="23"/>
        <v>1</v>
      </c>
      <c r="J257" s="156">
        <f t="shared" si="23"/>
        <v>1</v>
      </c>
      <c r="K257" s="156">
        <f t="shared" si="23"/>
        <v>1</v>
      </c>
      <c r="L257" s="156">
        <f t="shared" si="23"/>
        <v>1</v>
      </c>
      <c r="M257" s="157">
        <f t="shared" si="23"/>
        <v>1</v>
      </c>
    </row>
    <row r="258" spans="1:13" x14ac:dyDescent="0.25">
      <c r="A258" s="98">
        <f t="shared" si="19"/>
        <v>51925</v>
      </c>
      <c r="B258" s="161">
        <v>0.36033024982333545</v>
      </c>
      <c r="C258" s="151">
        <v>0.63966975017666461</v>
      </c>
      <c r="D258" s="152">
        <f t="shared" ref="D258:D321" si="24">+B258+C258</f>
        <v>1</v>
      </c>
      <c r="E258" s="161">
        <f t="shared" si="23"/>
        <v>1</v>
      </c>
      <c r="F258" s="151">
        <f t="shared" si="23"/>
        <v>0</v>
      </c>
      <c r="G258" s="152">
        <f t="shared" si="23"/>
        <v>1</v>
      </c>
      <c r="H258" s="161">
        <f t="shared" si="23"/>
        <v>1</v>
      </c>
      <c r="I258" s="151">
        <f t="shared" si="23"/>
        <v>1</v>
      </c>
      <c r="J258" s="151">
        <f t="shared" si="23"/>
        <v>1</v>
      </c>
      <c r="K258" s="151">
        <f t="shared" si="23"/>
        <v>1</v>
      </c>
      <c r="L258" s="151">
        <f t="shared" si="23"/>
        <v>1</v>
      </c>
      <c r="M258" s="152">
        <f t="shared" si="23"/>
        <v>1</v>
      </c>
    </row>
    <row r="259" spans="1:13" x14ac:dyDescent="0.25">
      <c r="A259" s="106">
        <f t="shared" ref="A259:A322" si="25">+EOMONTH(A258,1)</f>
        <v>51956</v>
      </c>
      <c r="B259" s="160">
        <v>0.36033024982333545</v>
      </c>
      <c r="C259" s="156">
        <v>0.63966975017666461</v>
      </c>
      <c r="D259" s="157">
        <f t="shared" si="24"/>
        <v>1</v>
      </c>
      <c r="E259" s="160">
        <f t="shared" ref="E259:M274" si="26">+E258</f>
        <v>1</v>
      </c>
      <c r="F259" s="156">
        <f t="shared" si="26"/>
        <v>0</v>
      </c>
      <c r="G259" s="157">
        <f t="shared" si="26"/>
        <v>1</v>
      </c>
      <c r="H259" s="160">
        <f t="shared" si="26"/>
        <v>1</v>
      </c>
      <c r="I259" s="156">
        <f t="shared" si="26"/>
        <v>1</v>
      </c>
      <c r="J259" s="156">
        <f t="shared" si="26"/>
        <v>1</v>
      </c>
      <c r="K259" s="156">
        <f t="shared" si="26"/>
        <v>1</v>
      </c>
      <c r="L259" s="156">
        <f t="shared" si="26"/>
        <v>1</v>
      </c>
      <c r="M259" s="157">
        <f t="shared" si="26"/>
        <v>1</v>
      </c>
    </row>
    <row r="260" spans="1:13" x14ac:dyDescent="0.25">
      <c r="A260" s="98">
        <f t="shared" si="25"/>
        <v>51986</v>
      </c>
      <c r="B260" s="161">
        <v>0.36033024982333545</v>
      </c>
      <c r="C260" s="151">
        <v>0.63966975017666461</v>
      </c>
      <c r="D260" s="152">
        <f t="shared" si="24"/>
        <v>1</v>
      </c>
      <c r="E260" s="161">
        <f t="shared" si="26"/>
        <v>1</v>
      </c>
      <c r="F260" s="151">
        <f t="shared" si="26"/>
        <v>0</v>
      </c>
      <c r="G260" s="152">
        <f t="shared" si="26"/>
        <v>1</v>
      </c>
      <c r="H260" s="161">
        <f t="shared" si="26"/>
        <v>1</v>
      </c>
      <c r="I260" s="151">
        <f t="shared" si="26"/>
        <v>1</v>
      </c>
      <c r="J260" s="151">
        <f t="shared" si="26"/>
        <v>1</v>
      </c>
      <c r="K260" s="151">
        <f t="shared" si="26"/>
        <v>1</v>
      </c>
      <c r="L260" s="151">
        <f t="shared" si="26"/>
        <v>1</v>
      </c>
      <c r="M260" s="152">
        <f t="shared" si="26"/>
        <v>1</v>
      </c>
    </row>
    <row r="261" spans="1:13" x14ac:dyDescent="0.25">
      <c r="A261" s="106">
        <f t="shared" si="25"/>
        <v>52017</v>
      </c>
      <c r="B261" s="160">
        <v>0.36033024982333545</v>
      </c>
      <c r="C261" s="156">
        <v>0.63966975017666461</v>
      </c>
      <c r="D261" s="157">
        <f t="shared" si="24"/>
        <v>1</v>
      </c>
      <c r="E261" s="160">
        <f t="shared" si="26"/>
        <v>1</v>
      </c>
      <c r="F261" s="156">
        <f t="shared" si="26"/>
        <v>0</v>
      </c>
      <c r="G261" s="157">
        <f t="shared" si="26"/>
        <v>1</v>
      </c>
      <c r="H261" s="160">
        <f t="shared" si="26"/>
        <v>1</v>
      </c>
      <c r="I261" s="156">
        <f t="shared" si="26"/>
        <v>1</v>
      </c>
      <c r="J261" s="156">
        <f t="shared" si="26"/>
        <v>1</v>
      </c>
      <c r="K261" s="156">
        <f t="shared" si="26"/>
        <v>1</v>
      </c>
      <c r="L261" s="156">
        <f t="shared" si="26"/>
        <v>1</v>
      </c>
      <c r="M261" s="157">
        <f t="shared" si="26"/>
        <v>1</v>
      </c>
    </row>
    <row r="262" spans="1:13" x14ac:dyDescent="0.25">
      <c r="A262" s="98">
        <f t="shared" si="25"/>
        <v>52047</v>
      </c>
      <c r="B262" s="161">
        <v>0.36033024982333545</v>
      </c>
      <c r="C262" s="151">
        <v>0.63966975017666461</v>
      </c>
      <c r="D262" s="152">
        <f t="shared" si="24"/>
        <v>1</v>
      </c>
      <c r="E262" s="161">
        <f t="shared" si="26"/>
        <v>1</v>
      </c>
      <c r="F262" s="151">
        <f t="shared" si="26"/>
        <v>0</v>
      </c>
      <c r="G262" s="152">
        <f t="shared" si="26"/>
        <v>1</v>
      </c>
      <c r="H262" s="161">
        <f t="shared" si="26"/>
        <v>1</v>
      </c>
      <c r="I262" s="151">
        <f t="shared" si="26"/>
        <v>1</v>
      </c>
      <c r="J262" s="151">
        <f t="shared" si="26"/>
        <v>1</v>
      </c>
      <c r="K262" s="151">
        <f t="shared" si="26"/>
        <v>1</v>
      </c>
      <c r="L262" s="151">
        <f t="shared" si="26"/>
        <v>1</v>
      </c>
      <c r="M262" s="152">
        <f t="shared" si="26"/>
        <v>1</v>
      </c>
    </row>
    <row r="263" spans="1:13" x14ac:dyDescent="0.25">
      <c r="A263" s="106">
        <f t="shared" si="25"/>
        <v>52078</v>
      </c>
      <c r="B263" s="160">
        <v>0.36033024982333545</v>
      </c>
      <c r="C263" s="156">
        <v>0.63966975017666461</v>
      </c>
      <c r="D263" s="157">
        <f t="shared" si="24"/>
        <v>1</v>
      </c>
      <c r="E263" s="160">
        <f t="shared" si="26"/>
        <v>1</v>
      </c>
      <c r="F263" s="156">
        <f t="shared" si="26"/>
        <v>0</v>
      </c>
      <c r="G263" s="157">
        <f t="shared" si="26"/>
        <v>1</v>
      </c>
      <c r="H263" s="160">
        <f t="shared" si="26"/>
        <v>1</v>
      </c>
      <c r="I263" s="156">
        <f t="shared" si="26"/>
        <v>1</v>
      </c>
      <c r="J263" s="156">
        <f t="shared" si="26"/>
        <v>1</v>
      </c>
      <c r="K263" s="156">
        <f t="shared" si="26"/>
        <v>1</v>
      </c>
      <c r="L263" s="156">
        <f t="shared" si="26"/>
        <v>1</v>
      </c>
      <c r="M263" s="157">
        <f t="shared" si="26"/>
        <v>1</v>
      </c>
    </row>
    <row r="264" spans="1:13" x14ac:dyDescent="0.25">
      <c r="A264" s="98">
        <f t="shared" si="25"/>
        <v>52109</v>
      </c>
      <c r="B264" s="161">
        <v>0.36033024982333545</v>
      </c>
      <c r="C264" s="151">
        <v>0.63966975017666461</v>
      </c>
      <c r="D264" s="152">
        <f t="shared" si="24"/>
        <v>1</v>
      </c>
      <c r="E264" s="161">
        <f t="shared" si="26"/>
        <v>1</v>
      </c>
      <c r="F264" s="151">
        <f t="shared" si="26"/>
        <v>0</v>
      </c>
      <c r="G264" s="152">
        <f t="shared" si="26"/>
        <v>1</v>
      </c>
      <c r="H264" s="161">
        <f t="shared" si="26"/>
        <v>1</v>
      </c>
      <c r="I264" s="151">
        <f t="shared" si="26"/>
        <v>1</v>
      </c>
      <c r="J264" s="151">
        <f t="shared" si="26"/>
        <v>1</v>
      </c>
      <c r="K264" s="151">
        <f t="shared" si="26"/>
        <v>1</v>
      </c>
      <c r="L264" s="151">
        <f t="shared" si="26"/>
        <v>1</v>
      </c>
      <c r="M264" s="152">
        <f t="shared" si="26"/>
        <v>1</v>
      </c>
    </row>
    <row r="265" spans="1:13" x14ac:dyDescent="0.25">
      <c r="A265" s="106">
        <f t="shared" si="25"/>
        <v>52139</v>
      </c>
      <c r="B265" s="160">
        <v>0.36033024982333545</v>
      </c>
      <c r="C265" s="156">
        <v>0.63966975017666461</v>
      </c>
      <c r="D265" s="157">
        <f t="shared" si="24"/>
        <v>1</v>
      </c>
      <c r="E265" s="160">
        <f t="shared" si="26"/>
        <v>1</v>
      </c>
      <c r="F265" s="156">
        <f t="shared" si="26"/>
        <v>0</v>
      </c>
      <c r="G265" s="157">
        <f t="shared" si="26"/>
        <v>1</v>
      </c>
      <c r="H265" s="160">
        <f t="shared" si="26"/>
        <v>1</v>
      </c>
      <c r="I265" s="156">
        <f t="shared" si="26"/>
        <v>1</v>
      </c>
      <c r="J265" s="156">
        <f t="shared" si="26"/>
        <v>1</v>
      </c>
      <c r="K265" s="156">
        <f t="shared" si="26"/>
        <v>1</v>
      </c>
      <c r="L265" s="156">
        <f t="shared" si="26"/>
        <v>1</v>
      </c>
      <c r="M265" s="157">
        <f t="shared" si="26"/>
        <v>1</v>
      </c>
    </row>
    <row r="266" spans="1:13" x14ac:dyDescent="0.25">
      <c r="A266" s="98">
        <f t="shared" si="25"/>
        <v>52170</v>
      </c>
      <c r="B266" s="161">
        <v>0.36033024982333545</v>
      </c>
      <c r="C266" s="151">
        <v>0.63966975017666461</v>
      </c>
      <c r="D266" s="152">
        <f t="shared" si="24"/>
        <v>1</v>
      </c>
      <c r="E266" s="161">
        <f t="shared" si="26"/>
        <v>1</v>
      </c>
      <c r="F266" s="151">
        <f t="shared" si="26"/>
        <v>0</v>
      </c>
      <c r="G266" s="152">
        <f t="shared" si="26"/>
        <v>1</v>
      </c>
      <c r="H266" s="161">
        <f t="shared" si="26"/>
        <v>1</v>
      </c>
      <c r="I266" s="151">
        <f t="shared" si="26"/>
        <v>1</v>
      </c>
      <c r="J266" s="151">
        <f t="shared" si="26"/>
        <v>1</v>
      </c>
      <c r="K266" s="151">
        <f t="shared" si="26"/>
        <v>1</v>
      </c>
      <c r="L266" s="151">
        <f t="shared" si="26"/>
        <v>1</v>
      </c>
      <c r="M266" s="152">
        <f t="shared" si="26"/>
        <v>1</v>
      </c>
    </row>
    <row r="267" spans="1:13" x14ac:dyDescent="0.25">
      <c r="A267" s="106">
        <f t="shared" si="25"/>
        <v>52200</v>
      </c>
      <c r="B267" s="160">
        <v>0.36033024982333545</v>
      </c>
      <c r="C267" s="156">
        <v>0.63966975017666461</v>
      </c>
      <c r="D267" s="157">
        <f t="shared" si="24"/>
        <v>1</v>
      </c>
      <c r="E267" s="160">
        <f t="shared" si="26"/>
        <v>1</v>
      </c>
      <c r="F267" s="156">
        <f t="shared" si="26"/>
        <v>0</v>
      </c>
      <c r="G267" s="157">
        <f t="shared" si="26"/>
        <v>1</v>
      </c>
      <c r="H267" s="160">
        <f t="shared" si="26"/>
        <v>1</v>
      </c>
      <c r="I267" s="156">
        <f t="shared" si="26"/>
        <v>1</v>
      </c>
      <c r="J267" s="156">
        <f t="shared" si="26"/>
        <v>1</v>
      </c>
      <c r="K267" s="156">
        <f t="shared" si="26"/>
        <v>1</v>
      </c>
      <c r="L267" s="156">
        <f t="shared" si="26"/>
        <v>1</v>
      </c>
      <c r="M267" s="157">
        <f t="shared" si="26"/>
        <v>1</v>
      </c>
    </row>
    <row r="268" spans="1:13" x14ac:dyDescent="0.25">
      <c r="A268" s="98">
        <f t="shared" si="25"/>
        <v>52231</v>
      </c>
      <c r="B268" s="161">
        <v>0.36033024982333545</v>
      </c>
      <c r="C268" s="151">
        <v>0.63966975017666461</v>
      </c>
      <c r="D268" s="152">
        <f t="shared" si="24"/>
        <v>1</v>
      </c>
      <c r="E268" s="161">
        <f t="shared" si="26"/>
        <v>1</v>
      </c>
      <c r="F268" s="151">
        <f t="shared" si="26"/>
        <v>0</v>
      </c>
      <c r="G268" s="152">
        <f t="shared" si="26"/>
        <v>1</v>
      </c>
      <c r="H268" s="161">
        <f t="shared" si="26"/>
        <v>1</v>
      </c>
      <c r="I268" s="151">
        <f t="shared" si="26"/>
        <v>1</v>
      </c>
      <c r="J268" s="151">
        <f t="shared" si="26"/>
        <v>1</v>
      </c>
      <c r="K268" s="151">
        <f t="shared" si="26"/>
        <v>1</v>
      </c>
      <c r="L268" s="151">
        <f t="shared" si="26"/>
        <v>1</v>
      </c>
      <c r="M268" s="152">
        <f t="shared" si="26"/>
        <v>1</v>
      </c>
    </row>
    <row r="269" spans="1:13" x14ac:dyDescent="0.25">
      <c r="A269" s="106">
        <f t="shared" si="25"/>
        <v>52262</v>
      </c>
      <c r="B269" s="160">
        <v>0.36033024982333545</v>
      </c>
      <c r="C269" s="156">
        <v>0.63966975017666461</v>
      </c>
      <c r="D269" s="157">
        <f t="shared" si="24"/>
        <v>1</v>
      </c>
      <c r="E269" s="160">
        <f t="shared" si="26"/>
        <v>1</v>
      </c>
      <c r="F269" s="156">
        <f t="shared" si="26"/>
        <v>0</v>
      </c>
      <c r="G269" s="157">
        <f t="shared" si="26"/>
        <v>1</v>
      </c>
      <c r="H269" s="160">
        <f t="shared" si="26"/>
        <v>1</v>
      </c>
      <c r="I269" s="156">
        <f t="shared" si="26"/>
        <v>1</v>
      </c>
      <c r="J269" s="156">
        <f t="shared" si="26"/>
        <v>1</v>
      </c>
      <c r="K269" s="156">
        <f t="shared" si="26"/>
        <v>1</v>
      </c>
      <c r="L269" s="156">
        <f t="shared" si="26"/>
        <v>1</v>
      </c>
      <c r="M269" s="157">
        <f t="shared" si="26"/>
        <v>1</v>
      </c>
    </row>
    <row r="270" spans="1:13" x14ac:dyDescent="0.25">
      <c r="A270" s="98">
        <f t="shared" si="25"/>
        <v>52290</v>
      </c>
      <c r="B270" s="161">
        <v>0.36033024982333545</v>
      </c>
      <c r="C270" s="151">
        <v>0.63966975017666461</v>
      </c>
      <c r="D270" s="152">
        <f t="shared" si="24"/>
        <v>1</v>
      </c>
      <c r="E270" s="161">
        <f t="shared" si="26"/>
        <v>1</v>
      </c>
      <c r="F270" s="151">
        <f t="shared" si="26"/>
        <v>0</v>
      </c>
      <c r="G270" s="152">
        <f t="shared" si="26"/>
        <v>1</v>
      </c>
      <c r="H270" s="161">
        <f t="shared" si="26"/>
        <v>1</v>
      </c>
      <c r="I270" s="151">
        <f t="shared" si="26"/>
        <v>1</v>
      </c>
      <c r="J270" s="151">
        <f t="shared" si="26"/>
        <v>1</v>
      </c>
      <c r="K270" s="151">
        <f t="shared" si="26"/>
        <v>1</v>
      </c>
      <c r="L270" s="151">
        <f t="shared" si="26"/>
        <v>1</v>
      </c>
      <c r="M270" s="152">
        <f t="shared" si="26"/>
        <v>1</v>
      </c>
    </row>
    <row r="271" spans="1:13" x14ac:dyDescent="0.25">
      <c r="A271" s="106">
        <f t="shared" si="25"/>
        <v>52321</v>
      </c>
      <c r="B271" s="160">
        <v>0.36033024982333545</v>
      </c>
      <c r="C271" s="156">
        <v>0.63966975017666461</v>
      </c>
      <c r="D271" s="157">
        <f t="shared" si="24"/>
        <v>1</v>
      </c>
      <c r="E271" s="160">
        <f t="shared" si="26"/>
        <v>1</v>
      </c>
      <c r="F271" s="156">
        <f t="shared" si="26"/>
        <v>0</v>
      </c>
      <c r="G271" s="157">
        <f t="shared" si="26"/>
        <v>1</v>
      </c>
      <c r="H271" s="160">
        <f t="shared" si="26"/>
        <v>1</v>
      </c>
      <c r="I271" s="156">
        <f t="shared" si="26"/>
        <v>1</v>
      </c>
      <c r="J271" s="156">
        <f t="shared" si="26"/>
        <v>1</v>
      </c>
      <c r="K271" s="156">
        <f t="shared" si="26"/>
        <v>1</v>
      </c>
      <c r="L271" s="156">
        <f t="shared" si="26"/>
        <v>1</v>
      </c>
      <c r="M271" s="157">
        <f t="shared" si="26"/>
        <v>1</v>
      </c>
    </row>
    <row r="272" spans="1:13" x14ac:dyDescent="0.25">
      <c r="A272" s="98">
        <f t="shared" si="25"/>
        <v>52351</v>
      </c>
      <c r="B272" s="161">
        <v>0.36033024982333545</v>
      </c>
      <c r="C272" s="151">
        <v>0.63966975017666461</v>
      </c>
      <c r="D272" s="152">
        <f t="shared" si="24"/>
        <v>1</v>
      </c>
      <c r="E272" s="161">
        <f t="shared" si="26"/>
        <v>1</v>
      </c>
      <c r="F272" s="151">
        <f t="shared" si="26"/>
        <v>0</v>
      </c>
      <c r="G272" s="152">
        <f t="shared" si="26"/>
        <v>1</v>
      </c>
      <c r="H272" s="161">
        <f t="shared" si="26"/>
        <v>1</v>
      </c>
      <c r="I272" s="151">
        <f t="shared" si="26"/>
        <v>1</v>
      </c>
      <c r="J272" s="151">
        <f t="shared" si="26"/>
        <v>1</v>
      </c>
      <c r="K272" s="151">
        <f t="shared" si="26"/>
        <v>1</v>
      </c>
      <c r="L272" s="151">
        <f t="shared" si="26"/>
        <v>1</v>
      </c>
      <c r="M272" s="152">
        <f t="shared" si="26"/>
        <v>1</v>
      </c>
    </row>
    <row r="273" spans="1:13" x14ac:dyDescent="0.25">
      <c r="A273" s="106">
        <f t="shared" si="25"/>
        <v>52382</v>
      </c>
      <c r="B273" s="160">
        <v>0.36033024982333545</v>
      </c>
      <c r="C273" s="156">
        <v>0.63966975017666461</v>
      </c>
      <c r="D273" s="157">
        <f t="shared" si="24"/>
        <v>1</v>
      </c>
      <c r="E273" s="160">
        <f t="shared" si="26"/>
        <v>1</v>
      </c>
      <c r="F273" s="156">
        <f t="shared" si="26"/>
        <v>0</v>
      </c>
      <c r="G273" s="157">
        <f t="shared" si="26"/>
        <v>1</v>
      </c>
      <c r="H273" s="160">
        <f t="shared" si="26"/>
        <v>1</v>
      </c>
      <c r="I273" s="156">
        <f t="shared" si="26"/>
        <v>1</v>
      </c>
      <c r="J273" s="156">
        <f t="shared" si="26"/>
        <v>1</v>
      </c>
      <c r="K273" s="156">
        <f t="shared" si="26"/>
        <v>1</v>
      </c>
      <c r="L273" s="156">
        <f t="shared" si="26"/>
        <v>1</v>
      </c>
      <c r="M273" s="157">
        <f t="shared" si="26"/>
        <v>1</v>
      </c>
    </row>
    <row r="274" spans="1:13" x14ac:dyDescent="0.25">
      <c r="A274" s="98">
        <f t="shared" si="25"/>
        <v>52412</v>
      </c>
      <c r="B274" s="161">
        <v>0.36033024982333545</v>
      </c>
      <c r="C274" s="151">
        <v>0.63966975017666461</v>
      </c>
      <c r="D274" s="152">
        <f t="shared" si="24"/>
        <v>1</v>
      </c>
      <c r="E274" s="161">
        <f t="shared" si="26"/>
        <v>1</v>
      </c>
      <c r="F274" s="151">
        <f t="shared" si="26"/>
        <v>0</v>
      </c>
      <c r="G274" s="152">
        <f t="shared" si="26"/>
        <v>1</v>
      </c>
      <c r="H274" s="161">
        <f t="shared" si="26"/>
        <v>1</v>
      </c>
      <c r="I274" s="151">
        <f t="shared" si="26"/>
        <v>1</v>
      </c>
      <c r="J274" s="151">
        <f t="shared" si="26"/>
        <v>1</v>
      </c>
      <c r="K274" s="151">
        <f t="shared" si="26"/>
        <v>1</v>
      </c>
      <c r="L274" s="151">
        <f t="shared" si="26"/>
        <v>1</v>
      </c>
      <c r="M274" s="152">
        <f t="shared" si="26"/>
        <v>1</v>
      </c>
    </row>
    <row r="275" spans="1:13" x14ac:dyDescent="0.25">
      <c r="A275" s="106">
        <f t="shared" si="25"/>
        <v>52443</v>
      </c>
      <c r="B275" s="160">
        <v>0.36033024982333545</v>
      </c>
      <c r="C275" s="156">
        <v>0.63966975017666461</v>
      </c>
      <c r="D275" s="157">
        <f t="shared" si="24"/>
        <v>1</v>
      </c>
      <c r="E275" s="160">
        <f t="shared" ref="E275:M290" si="27">+E274</f>
        <v>1</v>
      </c>
      <c r="F275" s="156">
        <f t="shared" si="27"/>
        <v>0</v>
      </c>
      <c r="G275" s="157">
        <f t="shared" si="27"/>
        <v>1</v>
      </c>
      <c r="H275" s="160">
        <f t="shared" si="27"/>
        <v>1</v>
      </c>
      <c r="I275" s="156">
        <f t="shared" si="27"/>
        <v>1</v>
      </c>
      <c r="J275" s="156">
        <f t="shared" si="27"/>
        <v>1</v>
      </c>
      <c r="K275" s="156">
        <f t="shared" si="27"/>
        <v>1</v>
      </c>
      <c r="L275" s="156">
        <f t="shared" si="27"/>
        <v>1</v>
      </c>
      <c r="M275" s="157">
        <f t="shared" si="27"/>
        <v>1</v>
      </c>
    </row>
    <row r="276" spans="1:13" x14ac:dyDescent="0.25">
      <c r="A276" s="98">
        <f t="shared" si="25"/>
        <v>52474</v>
      </c>
      <c r="B276" s="161">
        <v>0.36033024982333545</v>
      </c>
      <c r="C276" s="151">
        <v>0.63966975017666461</v>
      </c>
      <c r="D276" s="152">
        <f t="shared" si="24"/>
        <v>1</v>
      </c>
      <c r="E276" s="161">
        <f t="shared" si="27"/>
        <v>1</v>
      </c>
      <c r="F276" s="151">
        <f t="shared" si="27"/>
        <v>0</v>
      </c>
      <c r="G276" s="152">
        <f t="shared" si="27"/>
        <v>1</v>
      </c>
      <c r="H276" s="161">
        <f t="shared" si="27"/>
        <v>1</v>
      </c>
      <c r="I276" s="151">
        <f t="shared" si="27"/>
        <v>1</v>
      </c>
      <c r="J276" s="151">
        <f t="shared" si="27"/>
        <v>1</v>
      </c>
      <c r="K276" s="151">
        <f t="shared" si="27"/>
        <v>1</v>
      </c>
      <c r="L276" s="151">
        <f t="shared" si="27"/>
        <v>1</v>
      </c>
      <c r="M276" s="152">
        <f t="shared" si="27"/>
        <v>1</v>
      </c>
    </row>
    <row r="277" spans="1:13" x14ac:dyDescent="0.25">
      <c r="A277" s="106">
        <f t="shared" si="25"/>
        <v>52504</v>
      </c>
      <c r="B277" s="160">
        <v>0.36033024982333545</v>
      </c>
      <c r="C277" s="156">
        <v>0.63966975017666461</v>
      </c>
      <c r="D277" s="157">
        <f t="shared" si="24"/>
        <v>1</v>
      </c>
      <c r="E277" s="160">
        <f t="shared" si="27"/>
        <v>1</v>
      </c>
      <c r="F277" s="156">
        <f t="shared" si="27"/>
        <v>0</v>
      </c>
      <c r="G277" s="157">
        <f t="shared" si="27"/>
        <v>1</v>
      </c>
      <c r="H277" s="160">
        <f t="shared" si="27"/>
        <v>1</v>
      </c>
      <c r="I277" s="156">
        <f t="shared" si="27"/>
        <v>1</v>
      </c>
      <c r="J277" s="156">
        <f t="shared" si="27"/>
        <v>1</v>
      </c>
      <c r="K277" s="156">
        <f t="shared" si="27"/>
        <v>1</v>
      </c>
      <c r="L277" s="156">
        <f t="shared" si="27"/>
        <v>1</v>
      </c>
      <c r="M277" s="157">
        <f t="shared" si="27"/>
        <v>1</v>
      </c>
    </row>
    <row r="278" spans="1:13" x14ac:dyDescent="0.25">
      <c r="A278" s="98">
        <f t="shared" si="25"/>
        <v>52535</v>
      </c>
      <c r="B278" s="161">
        <v>0.36033024982333545</v>
      </c>
      <c r="C278" s="151">
        <v>0.63966975017666461</v>
      </c>
      <c r="D278" s="152">
        <f t="shared" si="24"/>
        <v>1</v>
      </c>
      <c r="E278" s="161">
        <f t="shared" si="27"/>
        <v>1</v>
      </c>
      <c r="F278" s="151">
        <f t="shared" si="27"/>
        <v>0</v>
      </c>
      <c r="G278" s="152">
        <f t="shared" si="27"/>
        <v>1</v>
      </c>
      <c r="H278" s="161">
        <f t="shared" si="27"/>
        <v>1</v>
      </c>
      <c r="I278" s="151">
        <f t="shared" si="27"/>
        <v>1</v>
      </c>
      <c r="J278" s="151">
        <f t="shared" si="27"/>
        <v>1</v>
      </c>
      <c r="K278" s="151">
        <f t="shared" si="27"/>
        <v>1</v>
      </c>
      <c r="L278" s="151">
        <f t="shared" si="27"/>
        <v>1</v>
      </c>
      <c r="M278" s="152">
        <f t="shared" si="27"/>
        <v>1</v>
      </c>
    </row>
    <row r="279" spans="1:13" x14ac:dyDescent="0.25">
      <c r="A279" s="106">
        <f t="shared" si="25"/>
        <v>52565</v>
      </c>
      <c r="B279" s="160">
        <v>0.36033024982333545</v>
      </c>
      <c r="C279" s="156">
        <v>0.63966975017666461</v>
      </c>
      <c r="D279" s="157">
        <f t="shared" si="24"/>
        <v>1</v>
      </c>
      <c r="E279" s="160">
        <f t="shared" si="27"/>
        <v>1</v>
      </c>
      <c r="F279" s="156">
        <f t="shared" si="27"/>
        <v>0</v>
      </c>
      <c r="G279" s="157">
        <f t="shared" si="27"/>
        <v>1</v>
      </c>
      <c r="H279" s="160">
        <f t="shared" si="27"/>
        <v>1</v>
      </c>
      <c r="I279" s="156">
        <f t="shared" si="27"/>
        <v>1</v>
      </c>
      <c r="J279" s="156">
        <f t="shared" si="27"/>
        <v>1</v>
      </c>
      <c r="K279" s="156">
        <f t="shared" si="27"/>
        <v>1</v>
      </c>
      <c r="L279" s="156">
        <f t="shared" si="27"/>
        <v>1</v>
      </c>
      <c r="M279" s="157">
        <f t="shared" si="27"/>
        <v>1</v>
      </c>
    </row>
    <row r="280" spans="1:13" x14ac:dyDescent="0.25">
      <c r="A280" s="98">
        <f t="shared" si="25"/>
        <v>52596</v>
      </c>
      <c r="B280" s="161">
        <v>0.36033024982333545</v>
      </c>
      <c r="C280" s="151">
        <v>0.63966975017666461</v>
      </c>
      <c r="D280" s="152">
        <f t="shared" si="24"/>
        <v>1</v>
      </c>
      <c r="E280" s="161">
        <f t="shared" si="27"/>
        <v>1</v>
      </c>
      <c r="F280" s="151">
        <f t="shared" si="27"/>
        <v>0</v>
      </c>
      <c r="G280" s="152">
        <f t="shared" si="27"/>
        <v>1</v>
      </c>
      <c r="H280" s="161">
        <f t="shared" si="27"/>
        <v>1</v>
      </c>
      <c r="I280" s="151">
        <f t="shared" si="27"/>
        <v>1</v>
      </c>
      <c r="J280" s="151">
        <f t="shared" si="27"/>
        <v>1</v>
      </c>
      <c r="K280" s="151">
        <f t="shared" si="27"/>
        <v>1</v>
      </c>
      <c r="L280" s="151">
        <f t="shared" si="27"/>
        <v>1</v>
      </c>
      <c r="M280" s="152">
        <f t="shared" si="27"/>
        <v>1</v>
      </c>
    </row>
    <row r="281" spans="1:13" x14ac:dyDescent="0.25">
      <c r="A281" s="106">
        <f t="shared" si="25"/>
        <v>52627</v>
      </c>
      <c r="B281" s="160">
        <v>0.36033024982333545</v>
      </c>
      <c r="C281" s="156">
        <v>0.63966975017666461</v>
      </c>
      <c r="D281" s="157">
        <f t="shared" si="24"/>
        <v>1</v>
      </c>
      <c r="E281" s="160">
        <f t="shared" si="27"/>
        <v>1</v>
      </c>
      <c r="F281" s="156">
        <f t="shared" si="27"/>
        <v>0</v>
      </c>
      <c r="G281" s="157">
        <f t="shared" si="27"/>
        <v>1</v>
      </c>
      <c r="H281" s="160">
        <f t="shared" si="27"/>
        <v>1</v>
      </c>
      <c r="I281" s="156">
        <f t="shared" si="27"/>
        <v>1</v>
      </c>
      <c r="J281" s="156">
        <f t="shared" si="27"/>
        <v>1</v>
      </c>
      <c r="K281" s="156">
        <f t="shared" si="27"/>
        <v>1</v>
      </c>
      <c r="L281" s="156">
        <f t="shared" si="27"/>
        <v>1</v>
      </c>
      <c r="M281" s="157">
        <f t="shared" si="27"/>
        <v>1</v>
      </c>
    </row>
    <row r="282" spans="1:13" x14ac:dyDescent="0.25">
      <c r="A282" s="98">
        <f t="shared" si="25"/>
        <v>52656</v>
      </c>
      <c r="B282" s="161">
        <v>0.36033024982333545</v>
      </c>
      <c r="C282" s="151">
        <v>0.63966975017666461</v>
      </c>
      <c r="D282" s="152">
        <f t="shared" si="24"/>
        <v>1</v>
      </c>
      <c r="E282" s="161">
        <f t="shared" si="27"/>
        <v>1</v>
      </c>
      <c r="F282" s="151">
        <f t="shared" si="27"/>
        <v>0</v>
      </c>
      <c r="G282" s="152">
        <f t="shared" si="27"/>
        <v>1</v>
      </c>
      <c r="H282" s="161">
        <f t="shared" si="27"/>
        <v>1</v>
      </c>
      <c r="I282" s="151">
        <f t="shared" si="27"/>
        <v>1</v>
      </c>
      <c r="J282" s="151">
        <f t="shared" si="27"/>
        <v>1</v>
      </c>
      <c r="K282" s="151">
        <f t="shared" si="27"/>
        <v>1</v>
      </c>
      <c r="L282" s="151">
        <f t="shared" si="27"/>
        <v>1</v>
      </c>
      <c r="M282" s="152">
        <f t="shared" si="27"/>
        <v>1</v>
      </c>
    </row>
    <row r="283" spans="1:13" x14ac:dyDescent="0.25">
      <c r="A283" s="106">
        <f t="shared" si="25"/>
        <v>52687</v>
      </c>
      <c r="B283" s="160">
        <v>0.36033024982333545</v>
      </c>
      <c r="C283" s="156">
        <v>0.63966975017666461</v>
      </c>
      <c r="D283" s="157">
        <f t="shared" si="24"/>
        <v>1</v>
      </c>
      <c r="E283" s="160">
        <f t="shared" si="27"/>
        <v>1</v>
      </c>
      <c r="F283" s="156">
        <f t="shared" si="27"/>
        <v>0</v>
      </c>
      <c r="G283" s="157">
        <f t="shared" si="27"/>
        <v>1</v>
      </c>
      <c r="H283" s="160">
        <f t="shared" si="27"/>
        <v>1</v>
      </c>
      <c r="I283" s="156">
        <f t="shared" si="27"/>
        <v>1</v>
      </c>
      <c r="J283" s="156">
        <f t="shared" si="27"/>
        <v>1</v>
      </c>
      <c r="K283" s="156">
        <f t="shared" si="27"/>
        <v>1</v>
      </c>
      <c r="L283" s="156">
        <f t="shared" si="27"/>
        <v>1</v>
      </c>
      <c r="M283" s="157">
        <f t="shared" si="27"/>
        <v>1</v>
      </c>
    </row>
    <row r="284" spans="1:13" x14ac:dyDescent="0.25">
      <c r="A284" s="98">
        <f t="shared" si="25"/>
        <v>52717</v>
      </c>
      <c r="B284" s="161">
        <v>0.36033024982333545</v>
      </c>
      <c r="C284" s="151">
        <v>0.63966975017666461</v>
      </c>
      <c r="D284" s="152">
        <f t="shared" si="24"/>
        <v>1</v>
      </c>
      <c r="E284" s="161">
        <f t="shared" si="27"/>
        <v>1</v>
      </c>
      <c r="F284" s="151">
        <f t="shared" si="27"/>
        <v>0</v>
      </c>
      <c r="G284" s="152">
        <f t="shared" si="27"/>
        <v>1</v>
      </c>
      <c r="H284" s="161">
        <f t="shared" si="27"/>
        <v>1</v>
      </c>
      <c r="I284" s="151">
        <f t="shared" si="27"/>
        <v>1</v>
      </c>
      <c r="J284" s="151">
        <f t="shared" si="27"/>
        <v>1</v>
      </c>
      <c r="K284" s="151">
        <f t="shared" si="27"/>
        <v>1</v>
      </c>
      <c r="L284" s="151">
        <f t="shared" si="27"/>
        <v>1</v>
      </c>
      <c r="M284" s="152">
        <f t="shared" si="27"/>
        <v>1</v>
      </c>
    </row>
    <row r="285" spans="1:13" x14ac:dyDescent="0.25">
      <c r="A285" s="106">
        <f t="shared" si="25"/>
        <v>52748</v>
      </c>
      <c r="B285" s="160">
        <v>0.36033024982333545</v>
      </c>
      <c r="C285" s="156">
        <v>0.63966975017666461</v>
      </c>
      <c r="D285" s="157">
        <f t="shared" si="24"/>
        <v>1</v>
      </c>
      <c r="E285" s="160">
        <f t="shared" si="27"/>
        <v>1</v>
      </c>
      <c r="F285" s="156">
        <f t="shared" si="27"/>
        <v>0</v>
      </c>
      <c r="G285" s="157">
        <f t="shared" si="27"/>
        <v>1</v>
      </c>
      <c r="H285" s="160">
        <f t="shared" si="27"/>
        <v>1</v>
      </c>
      <c r="I285" s="156">
        <f t="shared" si="27"/>
        <v>1</v>
      </c>
      <c r="J285" s="156">
        <f t="shared" si="27"/>
        <v>1</v>
      </c>
      <c r="K285" s="156">
        <f t="shared" si="27"/>
        <v>1</v>
      </c>
      <c r="L285" s="156">
        <f t="shared" si="27"/>
        <v>1</v>
      </c>
      <c r="M285" s="157">
        <f t="shared" si="27"/>
        <v>1</v>
      </c>
    </row>
    <row r="286" spans="1:13" x14ac:dyDescent="0.25">
      <c r="A286" s="98">
        <f t="shared" si="25"/>
        <v>52778</v>
      </c>
      <c r="B286" s="161">
        <v>0.36033024982333545</v>
      </c>
      <c r="C286" s="151">
        <v>0.63966975017666461</v>
      </c>
      <c r="D286" s="152">
        <f t="shared" si="24"/>
        <v>1</v>
      </c>
      <c r="E286" s="161">
        <f t="shared" si="27"/>
        <v>1</v>
      </c>
      <c r="F286" s="151">
        <f t="shared" si="27"/>
        <v>0</v>
      </c>
      <c r="G286" s="152">
        <f t="shared" si="27"/>
        <v>1</v>
      </c>
      <c r="H286" s="161">
        <f t="shared" si="27"/>
        <v>1</v>
      </c>
      <c r="I286" s="151">
        <f t="shared" si="27"/>
        <v>1</v>
      </c>
      <c r="J286" s="151">
        <f t="shared" si="27"/>
        <v>1</v>
      </c>
      <c r="K286" s="151">
        <f t="shared" si="27"/>
        <v>1</v>
      </c>
      <c r="L286" s="151">
        <f t="shared" si="27"/>
        <v>1</v>
      </c>
      <c r="M286" s="152">
        <f t="shared" si="27"/>
        <v>1</v>
      </c>
    </row>
    <row r="287" spans="1:13" x14ac:dyDescent="0.25">
      <c r="A287" s="106">
        <f t="shared" si="25"/>
        <v>52809</v>
      </c>
      <c r="B287" s="160">
        <v>0.36033024982333545</v>
      </c>
      <c r="C287" s="156">
        <v>0.63966975017666461</v>
      </c>
      <c r="D287" s="157">
        <f t="shared" si="24"/>
        <v>1</v>
      </c>
      <c r="E287" s="160">
        <f t="shared" si="27"/>
        <v>1</v>
      </c>
      <c r="F287" s="156">
        <f t="shared" si="27"/>
        <v>0</v>
      </c>
      <c r="G287" s="157">
        <f t="shared" si="27"/>
        <v>1</v>
      </c>
      <c r="H287" s="160">
        <f t="shared" si="27"/>
        <v>1</v>
      </c>
      <c r="I287" s="156">
        <f t="shared" si="27"/>
        <v>1</v>
      </c>
      <c r="J287" s="156">
        <f t="shared" si="27"/>
        <v>1</v>
      </c>
      <c r="K287" s="156">
        <f t="shared" si="27"/>
        <v>1</v>
      </c>
      <c r="L287" s="156">
        <f t="shared" si="27"/>
        <v>1</v>
      </c>
      <c r="M287" s="157">
        <f t="shared" si="27"/>
        <v>1</v>
      </c>
    </row>
    <row r="288" spans="1:13" x14ac:dyDescent="0.25">
      <c r="A288" s="98">
        <f t="shared" si="25"/>
        <v>52840</v>
      </c>
      <c r="B288" s="161">
        <v>0.36033024982333545</v>
      </c>
      <c r="C288" s="151">
        <v>0.63966975017666461</v>
      </c>
      <c r="D288" s="152">
        <f t="shared" si="24"/>
        <v>1</v>
      </c>
      <c r="E288" s="161">
        <f t="shared" si="27"/>
        <v>1</v>
      </c>
      <c r="F288" s="151">
        <f t="shared" si="27"/>
        <v>0</v>
      </c>
      <c r="G288" s="152">
        <f t="shared" si="27"/>
        <v>1</v>
      </c>
      <c r="H288" s="161">
        <f t="shared" si="27"/>
        <v>1</v>
      </c>
      <c r="I288" s="151">
        <f t="shared" si="27"/>
        <v>1</v>
      </c>
      <c r="J288" s="151">
        <f t="shared" si="27"/>
        <v>1</v>
      </c>
      <c r="K288" s="151">
        <f t="shared" si="27"/>
        <v>1</v>
      </c>
      <c r="L288" s="151">
        <f t="shared" si="27"/>
        <v>1</v>
      </c>
      <c r="M288" s="152">
        <f t="shared" si="27"/>
        <v>1</v>
      </c>
    </row>
    <row r="289" spans="1:13" x14ac:dyDescent="0.25">
      <c r="A289" s="106">
        <f t="shared" si="25"/>
        <v>52870</v>
      </c>
      <c r="B289" s="160">
        <v>0.36033024982333545</v>
      </c>
      <c r="C289" s="156">
        <v>0.63966975017666461</v>
      </c>
      <c r="D289" s="157">
        <f t="shared" si="24"/>
        <v>1</v>
      </c>
      <c r="E289" s="160">
        <f t="shared" si="27"/>
        <v>1</v>
      </c>
      <c r="F289" s="156">
        <f t="shared" si="27"/>
        <v>0</v>
      </c>
      <c r="G289" s="157">
        <f t="shared" si="27"/>
        <v>1</v>
      </c>
      <c r="H289" s="160">
        <f t="shared" si="27"/>
        <v>1</v>
      </c>
      <c r="I289" s="156">
        <f t="shared" si="27"/>
        <v>1</v>
      </c>
      <c r="J289" s="156">
        <f t="shared" si="27"/>
        <v>1</v>
      </c>
      <c r="K289" s="156">
        <f t="shared" si="27"/>
        <v>1</v>
      </c>
      <c r="L289" s="156">
        <f t="shared" si="27"/>
        <v>1</v>
      </c>
      <c r="M289" s="157">
        <f t="shared" si="27"/>
        <v>1</v>
      </c>
    </row>
    <row r="290" spans="1:13" x14ac:dyDescent="0.25">
      <c r="A290" s="98">
        <f t="shared" si="25"/>
        <v>52901</v>
      </c>
      <c r="B290" s="161">
        <v>0.36033024982333545</v>
      </c>
      <c r="C290" s="151">
        <v>0.63966975017666461</v>
      </c>
      <c r="D290" s="152">
        <f t="shared" si="24"/>
        <v>1</v>
      </c>
      <c r="E290" s="161">
        <f t="shared" si="27"/>
        <v>1</v>
      </c>
      <c r="F290" s="151">
        <f t="shared" si="27"/>
        <v>0</v>
      </c>
      <c r="G290" s="152">
        <f t="shared" si="27"/>
        <v>1</v>
      </c>
      <c r="H290" s="161">
        <f t="shared" si="27"/>
        <v>1</v>
      </c>
      <c r="I290" s="151">
        <f t="shared" si="27"/>
        <v>1</v>
      </c>
      <c r="J290" s="151">
        <f t="shared" si="27"/>
        <v>1</v>
      </c>
      <c r="K290" s="151">
        <f t="shared" si="27"/>
        <v>1</v>
      </c>
      <c r="L290" s="151">
        <f t="shared" si="27"/>
        <v>1</v>
      </c>
      <c r="M290" s="152">
        <f t="shared" si="27"/>
        <v>1</v>
      </c>
    </row>
    <row r="291" spans="1:13" x14ac:dyDescent="0.25">
      <c r="A291" s="106">
        <f t="shared" si="25"/>
        <v>52931</v>
      </c>
      <c r="B291" s="160">
        <v>0.36033024982333545</v>
      </c>
      <c r="C291" s="156">
        <v>0.63966975017666461</v>
      </c>
      <c r="D291" s="157">
        <f t="shared" si="24"/>
        <v>1</v>
      </c>
      <c r="E291" s="160">
        <f t="shared" ref="E291:M306" si="28">+E290</f>
        <v>1</v>
      </c>
      <c r="F291" s="156">
        <f t="shared" si="28"/>
        <v>0</v>
      </c>
      <c r="G291" s="157">
        <f t="shared" si="28"/>
        <v>1</v>
      </c>
      <c r="H291" s="160">
        <f t="shared" si="28"/>
        <v>1</v>
      </c>
      <c r="I291" s="156">
        <f t="shared" si="28"/>
        <v>1</v>
      </c>
      <c r="J291" s="156">
        <f t="shared" si="28"/>
        <v>1</v>
      </c>
      <c r="K291" s="156">
        <f t="shared" si="28"/>
        <v>1</v>
      </c>
      <c r="L291" s="156">
        <f t="shared" si="28"/>
        <v>1</v>
      </c>
      <c r="M291" s="157">
        <f t="shared" si="28"/>
        <v>1</v>
      </c>
    </row>
    <row r="292" spans="1:13" x14ac:dyDescent="0.25">
      <c r="A292" s="98">
        <f t="shared" si="25"/>
        <v>52962</v>
      </c>
      <c r="B292" s="161">
        <v>0.36033024982333545</v>
      </c>
      <c r="C292" s="151">
        <v>0.63966975017666461</v>
      </c>
      <c r="D292" s="152">
        <f t="shared" si="24"/>
        <v>1</v>
      </c>
      <c r="E292" s="161">
        <f t="shared" si="28"/>
        <v>1</v>
      </c>
      <c r="F292" s="151">
        <f t="shared" si="28"/>
        <v>0</v>
      </c>
      <c r="G292" s="152">
        <f t="shared" si="28"/>
        <v>1</v>
      </c>
      <c r="H292" s="161">
        <f t="shared" si="28"/>
        <v>1</v>
      </c>
      <c r="I292" s="151">
        <f t="shared" si="28"/>
        <v>1</v>
      </c>
      <c r="J292" s="151">
        <f t="shared" si="28"/>
        <v>1</v>
      </c>
      <c r="K292" s="151">
        <f t="shared" si="28"/>
        <v>1</v>
      </c>
      <c r="L292" s="151">
        <f t="shared" si="28"/>
        <v>1</v>
      </c>
      <c r="M292" s="152">
        <f t="shared" si="28"/>
        <v>1</v>
      </c>
    </row>
    <row r="293" spans="1:13" x14ac:dyDescent="0.25">
      <c r="A293" s="106">
        <f t="shared" si="25"/>
        <v>52993</v>
      </c>
      <c r="B293" s="160">
        <v>0.36033024982333545</v>
      </c>
      <c r="C293" s="156">
        <v>0.63966975017666461</v>
      </c>
      <c r="D293" s="157">
        <f t="shared" si="24"/>
        <v>1</v>
      </c>
      <c r="E293" s="160">
        <f t="shared" si="28"/>
        <v>1</v>
      </c>
      <c r="F293" s="156">
        <f t="shared" si="28"/>
        <v>0</v>
      </c>
      <c r="G293" s="157">
        <f t="shared" si="28"/>
        <v>1</v>
      </c>
      <c r="H293" s="160">
        <f t="shared" si="28"/>
        <v>1</v>
      </c>
      <c r="I293" s="156">
        <f t="shared" si="28"/>
        <v>1</v>
      </c>
      <c r="J293" s="156">
        <f t="shared" si="28"/>
        <v>1</v>
      </c>
      <c r="K293" s="156">
        <f t="shared" si="28"/>
        <v>1</v>
      </c>
      <c r="L293" s="156">
        <f t="shared" si="28"/>
        <v>1</v>
      </c>
      <c r="M293" s="157">
        <f t="shared" si="28"/>
        <v>1</v>
      </c>
    </row>
    <row r="294" spans="1:13" x14ac:dyDescent="0.25">
      <c r="A294" s="98">
        <f t="shared" si="25"/>
        <v>53021</v>
      </c>
      <c r="B294" s="161">
        <v>0.36033024982333545</v>
      </c>
      <c r="C294" s="151">
        <v>0.63966975017666461</v>
      </c>
      <c r="D294" s="152">
        <f t="shared" si="24"/>
        <v>1</v>
      </c>
      <c r="E294" s="161">
        <f t="shared" si="28"/>
        <v>1</v>
      </c>
      <c r="F294" s="151">
        <f t="shared" si="28"/>
        <v>0</v>
      </c>
      <c r="G294" s="152">
        <f t="shared" si="28"/>
        <v>1</v>
      </c>
      <c r="H294" s="161">
        <f t="shared" si="28"/>
        <v>1</v>
      </c>
      <c r="I294" s="151">
        <f t="shared" si="28"/>
        <v>1</v>
      </c>
      <c r="J294" s="151">
        <f t="shared" si="28"/>
        <v>1</v>
      </c>
      <c r="K294" s="151">
        <f t="shared" si="28"/>
        <v>1</v>
      </c>
      <c r="L294" s="151">
        <f t="shared" si="28"/>
        <v>1</v>
      </c>
      <c r="M294" s="152">
        <f t="shared" si="28"/>
        <v>1</v>
      </c>
    </row>
    <row r="295" spans="1:13" x14ac:dyDescent="0.25">
      <c r="A295" s="106">
        <f t="shared" si="25"/>
        <v>53052</v>
      </c>
      <c r="B295" s="160">
        <v>0.36033024982333545</v>
      </c>
      <c r="C295" s="156">
        <v>0.63966975017666461</v>
      </c>
      <c r="D295" s="157">
        <f t="shared" si="24"/>
        <v>1</v>
      </c>
      <c r="E295" s="160">
        <f t="shared" si="28"/>
        <v>1</v>
      </c>
      <c r="F295" s="156">
        <f t="shared" si="28"/>
        <v>0</v>
      </c>
      <c r="G295" s="157">
        <f t="shared" si="28"/>
        <v>1</v>
      </c>
      <c r="H295" s="160">
        <f t="shared" si="28"/>
        <v>1</v>
      </c>
      <c r="I295" s="156">
        <f t="shared" si="28"/>
        <v>1</v>
      </c>
      <c r="J295" s="156">
        <f t="shared" si="28"/>
        <v>1</v>
      </c>
      <c r="K295" s="156">
        <f t="shared" si="28"/>
        <v>1</v>
      </c>
      <c r="L295" s="156">
        <f t="shared" si="28"/>
        <v>1</v>
      </c>
      <c r="M295" s="157">
        <f t="shared" si="28"/>
        <v>1</v>
      </c>
    </row>
    <row r="296" spans="1:13" x14ac:dyDescent="0.25">
      <c r="A296" s="98">
        <f t="shared" si="25"/>
        <v>53082</v>
      </c>
      <c r="B296" s="161">
        <v>0.36033024982333545</v>
      </c>
      <c r="C296" s="151">
        <v>0.63966975017666461</v>
      </c>
      <c r="D296" s="152">
        <f t="shared" si="24"/>
        <v>1</v>
      </c>
      <c r="E296" s="161">
        <f t="shared" si="28"/>
        <v>1</v>
      </c>
      <c r="F296" s="151">
        <f t="shared" si="28"/>
        <v>0</v>
      </c>
      <c r="G296" s="152">
        <f t="shared" si="28"/>
        <v>1</v>
      </c>
      <c r="H296" s="161">
        <f t="shared" si="28"/>
        <v>1</v>
      </c>
      <c r="I296" s="151">
        <f t="shared" si="28"/>
        <v>1</v>
      </c>
      <c r="J296" s="151">
        <f t="shared" si="28"/>
        <v>1</v>
      </c>
      <c r="K296" s="151">
        <f t="shared" si="28"/>
        <v>1</v>
      </c>
      <c r="L296" s="151">
        <f t="shared" si="28"/>
        <v>1</v>
      </c>
      <c r="M296" s="152">
        <f t="shared" si="28"/>
        <v>1</v>
      </c>
    </row>
    <row r="297" spans="1:13" x14ac:dyDescent="0.25">
      <c r="A297" s="106">
        <f t="shared" si="25"/>
        <v>53113</v>
      </c>
      <c r="B297" s="160">
        <v>0.36033024982333545</v>
      </c>
      <c r="C297" s="156">
        <v>0.63966975017666461</v>
      </c>
      <c r="D297" s="157">
        <f t="shared" si="24"/>
        <v>1</v>
      </c>
      <c r="E297" s="160">
        <f t="shared" si="28"/>
        <v>1</v>
      </c>
      <c r="F297" s="156">
        <f t="shared" si="28"/>
        <v>0</v>
      </c>
      <c r="G297" s="157">
        <f t="shared" si="28"/>
        <v>1</v>
      </c>
      <c r="H297" s="160">
        <f t="shared" si="28"/>
        <v>1</v>
      </c>
      <c r="I297" s="156">
        <f t="shared" si="28"/>
        <v>1</v>
      </c>
      <c r="J297" s="156">
        <f t="shared" si="28"/>
        <v>1</v>
      </c>
      <c r="K297" s="156">
        <f t="shared" si="28"/>
        <v>1</v>
      </c>
      <c r="L297" s="156">
        <f t="shared" si="28"/>
        <v>1</v>
      </c>
      <c r="M297" s="157">
        <f t="shared" si="28"/>
        <v>1</v>
      </c>
    </row>
    <row r="298" spans="1:13" x14ac:dyDescent="0.25">
      <c r="A298" s="98">
        <f t="shared" si="25"/>
        <v>53143</v>
      </c>
      <c r="B298" s="161">
        <v>0.36033024982333545</v>
      </c>
      <c r="C298" s="151">
        <v>0.63966975017666461</v>
      </c>
      <c r="D298" s="152">
        <f t="shared" si="24"/>
        <v>1</v>
      </c>
      <c r="E298" s="161">
        <f t="shared" si="28"/>
        <v>1</v>
      </c>
      <c r="F298" s="151">
        <f t="shared" si="28"/>
        <v>0</v>
      </c>
      <c r="G298" s="152">
        <f t="shared" si="28"/>
        <v>1</v>
      </c>
      <c r="H298" s="161">
        <f t="shared" si="28"/>
        <v>1</v>
      </c>
      <c r="I298" s="151">
        <f t="shared" si="28"/>
        <v>1</v>
      </c>
      <c r="J298" s="151">
        <f t="shared" si="28"/>
        <v>1</v>
      </c>
      <c r="K298" s="151">
        <f t="shared" si="28"/>
        <v>1</v>
      </c>
      <c r="L298" s="151">
        <f t="shared" si="28"/>
        <v>1</v>
      </c>
      <c r="M298" s="152">
        <f t="shared" si="28"/>
        <v>1</v>
      </c>
    </row>
    <row r="299" spans="1:13" x14ac:dyDescent="0.25">
      <c r="A299" s="106">
        <f t="shared" si="25"/>
        <v>53174</v>
      </c>
      <c r="B299" s="160">
        <v>0.36033024982333545</v>
      </c>
      <c r="C299" s="156">
        <v>0.63966975017666461</v>
      </c>
      <c r="D299" s="157">
        <f t="shared" si="24"/>
        <v>1</v>
      </c>
      <c r="E299" s="160">
        <f t="shared" si="28"/>
        <v>1</v>
      </c>
      <c r="F299" s="156">
        <f t="shared" si="28"/>
        <v>0</v>
      </c>
      <c r="G299" s="157">
        <f t="shared" si="28"/>
        <v>1</v>
      </c>
      <c r="H299" s="160">
        <f t="shared" si="28"/>
        <v>1</v>
      </c>
      <c r="I299" s="156">
        <f t="shared" si="28"/>
        <v>1</v>
      </c>
      <c r="J299" s="156">
        <f t="shared" si="28"/>
        <v>1</v>
      </c>
      <c r="K299" s="156">
        <f t="shared" si="28"/>
        <v>1</v>
      </c>
      <c r="L299" s="156">
        <f t="shared" si="28"/>
        <v>1</v>
      </c>
      <c r="M299" s="157">
        <f t="shared" si="28"/>
        <v>1</v>
      </c>
    </row>
    <row r="300" spans="1:13" x14ac:dyDescent="0.25">
      <c r="A300" s="98">
        <f t="shared" si="25"/>
        <v>53205</v>
      </c>
      <c r="B300" s="161">
        <v>0.36033024982333545</v>
      </c>
      <c r="C300" s="151">
        <v>0.63966975017666461</v>
      </c>
      <c r="D300" s="152">
        <f t="shared" si="24"/>
        <v>1</v>
      </c>
      <c r="E300" s="161">
        <f t="shared" si="28"/>
        <v>1</v>
      </c>
      <c r="F300" s="151">
        <f t="shared" si="28"/>
        <v>0</v>
      </c>
      <c r="G300" s="152">
        <f t="shared" si="28"/>
        <v>1</v>
      </c>
      <c r="H300" s="161">
        <f t="shared" si="28"/>
        <v>1</v>
      </c>
      <c r="I300" s="151">
        <f t="shared" si="28"/>
        <v>1</v>
      </c>
      <c r="J300" s="151">
        <f t="shared" si="28"/>
        <v>1</v>
      </c>
      <c r="K300" s="151">
        <f t="shared" si="28"/>
        <v>1</v>
      </c>
      <c r="L300" s="151">
        <f t="shared" si="28"/>
        <v>1</v>
      </c>
      <c r="M300" s="152">
        <f t="shared" si="28"/>
        <v>1</v>
      </c>
    </row>
    <row r="301" spans="1:13" x14ac:dyDescent="0.25">
      <c r="A301" s="106">
        <f t="shared" si="25"/>
        <v>53235</v>
      </c>
      <c r="B301" s="160">
        <v>0.36033024982333545</v>
      </c>
      <c r="C301" s="156">
        <v>0.63966975017666461</v>
      </c>
      <c r="D301" s="157">
        <f t="shared" si="24"/>
        <v>1</v>
      </c>
      <c r="E301" s="160">
        <f t="shared" si="28"/>
        <v>1</v>
      </c>
      <c r="F301" s="156">
        <f t="shared" si="28"/>
        <v>0</v>
      </c>
      <c r="G301" s="157">
        <f t="shared" si="28"/>
        <v>1</v>
      </c>
      <c r="H301" s="160">
        <f t="shared" si="28"/>
        <v>1</v>
      </c>
      <c r="I301" s="156">
        <f t="shared" si="28"/>
        <v>1</v>
      </c>
      <c r="J301" s="156">
        <f t="shared" si="28"/>
        <v>1</v>
      </c>
      <c r="K301" s="156">
        <f t="shared" si="28"/>
        <v>1</v>
      </c>
      <c r="L301" s="156">
        <f t="shared" si="28"/>
        <v>1</v>
      </c>
      <c r="M301" s="157">
        <f t="shared" si="28"/>
        <v>1</v>
      </c>
    </row>
    <row r="302" spans="1:13" x14ac:dyDescent="0.25">
      <c r="A302" s="98">
        <f t="shared" si="25"/>
        <v>53266</v>
      </c>
      <c r="B302" s="161">
        <v>0.36033024982333545</v>
      </c>
      <c r="C302" s="151">
        <v>0.63966975017666461</v>
      </c>
      <c r="D302" s="152">
        <f t="shared" si="24"/>
        <v>1</v>
      </c>
      <c r="E302" s="161">
        <f t="shared" si="28"/>
        <v>1</v>
      </c>
      <c r="F302" s="151">
        <f t="shared" si="28"/>
        <v>0</v>
      </c>
      <c r="G302" s="152">
        <f t="shared" si="28"/>
        <v>1</v>
      </c>
      <c r="H302" s="161">
        <f t="shared" si="28"/>
        <v>1</v>
      </c>
      <c r="I302" s="151">
        <f t="shared" si="28"/>
        <v>1</v>
      </c>
      <c r="J302" s="151">
        <f t="shared" si="28"/>
        <v>1</v>
      </c>
      <c r="K302" s="151">
        <f t="shared" si="28"/>
        <v>1</v>
      </c>
      <c r="L302" s="151">
        <f t="shared" si="28"/>
        <v>1</v>
      </c>
      <c r="M302" s="152">
        <f t="shared" si="28"/>
        <v>1</v>
      </c>
    </row>
    <row r="303" spans="1:13" x14ac:dyDescent="0.25">
      <c r="A303" s="106">
        <f t="shared" si="25"/>
        <v>53296</v>
      </c>
      <c r="B303" s="160">
        <v>0.36033024982333545</v>
      </c>
      <c r="C303" s="156">
        <v>0.63966975017666461</v>
      </c>
      <c r="D303" s="157">
        <f t="shared" si="24"/>
        <v>1</v>
      </c>
      <c r="E303" s="160">
        <f t="shared" si="28"/>
        <v>1</v>
      </c>
      <c r="F303" s="156">
        <f t="shared" si="28"/>
        <v>0</v>
      </c>
      <c r="G303" s="157">
        <f t="shared" si="28"/>
        <v>1</v>
      </c>
      <c r="H303" s="160">
        <f t="shared" si="28"/>
        <v>1</v>
      </c>
      <c r="I303" s="156">
        <f t="shared" si="28"/>
        <v>1</v>
      </c>
      <c r="J303" s="156">
        <f t="shared" si="28"/>
        <v>1</v>
      </c>
      <c r="K303" s="156">
        <f t="shared" si="28"/>
        <v>1</v>
      </c>
      <c r="L303" s="156">
        <f t="shared" si="28"/>
        <v>1</v>
      </c>
      <c r="M303" s="157">
        <f t="shared" si="28"/>
        <v>1</v>
      </c>
    </row>
    <row r="304" spans="1:13" x14ac:dyDescent="0.25">
      <c r="A304" s="98">
        <f t="shared" si="25"/>
        <v>53327</v>
      </c>
      <c r="B304" s="161">
        <v>0.36033024982333545</v>
      </c>
      <c r="C304" s="151">
        <v>0.63966975017666461</v>
      </c>
      <c r="D304" s="152">
        <f t="shared" si="24"/>
        <v>1</v>
      </c>
      <c r="E304" s="161">
        <f t="shared" si="28"/>
        <v>1</v>
      </c>
      <c r="F304" s="151">
        <f t="shared" si="28"/>
        <v>0</v>
      </c>
      <c r="G304" s="152">
        <f t="shared" si="28"/>
        <v>1</v>
      </c>
      <c r="H304" s="161">
        <f t="shared" si="28"/>
        <v>1</v>
      </c>
      <c r="I304" s="151">
        <f t="shared" si="28"/>
        <v>1</v>
      </c>
      <c r="J304" s="151">
        <f t="shared" si="28"/>
        <v>1</v>
      </c>
      <c r="K304" s="151">
        <f t="shared" si="28"/>
        <v>1</v>
      </c>
      <c r="L304" s="151">
        <f t="shared" si="28"/>
        <v>1</v>
      </c>
      <c r="M304" s="152">
        <f t="shared" si="28"/>
        <v>1</v>
      </c>
    </row>
    <row r="305" spans="1:13" x14ac:dyDescent="0.25">
      <c r="A305" s="106">
        <f t="shared" si="25"/>
        <v>53358</v>
      </c>
      <c r="B305" s="160">
        <v>0.36033024982333545</v>
      </c>
      <c r="C305" s="156">
        <v>0.63966975017666461</v>
      </c>
      <c r="D305" s="157">
        <f t="shared" si="24"/>
        <v>1</v>
      </c>
      <c r="E305" s="160">
        <f t="shared" si="28"/>
        <v>1</v>
      </c>
      <c r="F305" s="156">
        <f t="shared" si="28"/>
        <v>0</v>
      </c>
      <c r="G305" s="157">
        <f t="shared" si="28"/>
        <v>1</v>
      </c>
      <c r="H305" s="160">
        <f t="shared" si="28"/>
        <v>1</v>
      </c>
      <c r="I305" s="156">
        <f t="shared" si="28"/>
        <v>1</v>
      </c>
      <c r="J305" s="156">
        <f t="shared" si="28"/>
        <v>1</v>
      </c>
      <c r="K305" s="156">
        <f t="shared" si="28"/>
        <v>1</v>
      </c>
      <c r="L305" s="156">
        <f t="shared" si="28"/>
        <v>1</v>
      </c>
      <c r="M305" s="157">
        <f t="shared" si="28"/>
        <v>1</v>
      </c>
    </row>
    <row r="306" spans="1:13" x14ac:dyDescent="0.25">
      <c r="A306" s="98">
        <f t="shared" si="25"/>
        <v>53386</v>
      </c>
      <c r="B306" s="161">
        <v>0.36033024982333545</v>
      </c>
      <c r="C306" s="151">
        <v>0.63966975017666461</v>
      </c>
      <c r="D306" s="152">
        <f t="shared" si="24"/>
        <v>1</v>
      </c>
      <c r="E306" s="161">
        <f t="shared" si="28"/>
        <v>1</v>
      </c>
      <c r="F306" s="151">
        <f t="shared" si="28"/>
        <v>0</v>
      </c>
      <c r="G306" s="152">
        <f t="shared" si="28"/>
        <v>1</v>
      </c>
      <c r="H306" s="161">
        <f t="shared" si="28"/>
        <v>1</v>
      </c>
      <c r="I306" s="151">
        <f t="shared" si="28"/>
        <v>1</v>
      </c>
      <c r="J306" s="151">
        <f t="shared" si="28"/>
        <v>1</v>
      </c>
      <c r="K306" s="151">
        <f t="shared" si="28"/>
        <v>1</v>
      </c>
      <c r="L306" s="151">
        <f t="shared" si="28"/>
        <v>1</v>
      </c>
      <c r="M306" s="152">
        <f t="shared" si="28"/>
        <v>1</v>
      </c>
    </row>
    <row r="307" spans="1:13" x14ac:dyDescent="0.25">
      <c r="A307" s="106">
        <f t="shared" si="25"/>
        <v>53417</v>
      </c>
      <c r="B307" s="160">
        <v>0.36033024982333545</v>
      </c>
      <c r="C307" s="156">
        <v>0.63966975017666461</v>
      </c>
      <c r="D307" s="157">
        <f t="shared" si="24"/>
        <v>1</v>
      </c>
      <c r="E307" s="160">
        <f t="shared" ref="E307:M322" si="29">+E306</f>
        <v>1</v>
      </c>
      <c r="F307" s="156">
        <f t="shared" si="29"/>
        <v>0</v>
      </c>
      <c r="G307" s="157">
        <f t="shared" si="29"/>
        <v>1</v>
      </c>
      <c r="H307" s="160">
        <f t="shared" si="29"/>
        <v>1</v>
      </c>
      <c r="I307" s="156">
        <f t="shared" si="29"/>
        <v>1</v>
      </c>
      <c r="J307" s="156">
        <f t="shared" si="29"/>
        <v>1</v>
      </c>
      <c r="K307" s="156">
        <f t="shared" si="29"/>
        <v>1</v>
      </c>
      <c r="L307" s="156">
        <f t="shared" si="29"/>
        <v>1</v>
      </c>
      <c r="M307" s="157">
        <f t="shared" si="29"/>
        <v>1</v>
      </c>
    </row>
    <row r="308" spans="1:13" x14ac:dyDescent="0.25">
      <c r="A308" s="98">
        <f t="shared" si="25"/>
        <v>53447</v>
      </c>
      <c r="B308" s="161">
        <v>0.36033024982333545</v>
      </c>
      <c r="C308" s="151">
        <v>0.63966975017666461</v>
      </c>
      <c r="D308" s="152">
        <f t="shared" si="24"/>
        <v>1</v>
      </c>
      <c r="E308" s="161">
        <f t="shared" si="29"/>
        <v>1</v>
      </c>
      <c r="F308" s="151">
        <f t="shared" si="29"/>
        <v>0</v>
      </c>
      <c r="G308" s="152">
        <f t="shared" si="29"/>
        <v>1</v>
      </c>
      <c r="H308" s="161">
        <f t="shared" si="29"/>
        <v>1</v>
      </c>
      <c r="I308" s="151">
        <f t="shared" si="29"/>
        <v>1</v>
      </c>
      <c r="J308" s="151">
        <f t="shared" si="29"/>
        <v>1</v>
      </c>
      <c r="K308" s="151">
        <f t="shared" si="29"/>
        <v>1</v>
      </c>
      <c r="L308" s="151">
        <f t="shared" si="29"/>
        <v>1</v>
      </c>
      <c r="M308" s="152">
        <f t="shared" si="29"/>
        <v>1</v>
      </c>
    </row>
    <row r="309" spans="1:13" x14ac:dyDescent="0.25">
      <c r="A309" s="106">
        <f t="shared" si="25"/>
        <v>53478</v>
      </c>
      <c r="B309" s="160">
        <v>0.36033024982333545</v>
      </c>
      <c r="C309" s="156">
        <v>0.63966975017666461</v>
      </c>
      <c r="D309" s="157">
        <f t="shared" si="24"/>
        <v>1</v>
      </c>
      <c r="E309" s="160">
        <f t="shared" si="29"/>
        <v>1</v>
      </c>
      <c r="F309" s="156">
        <f t="shared" si="29"/>
        <v>0</v>
      </c>
      <c r="G309" s="157">
        <f t="shared" si="29"/>
        <v>1</v>
      </c>
      <c r="H309" s="160">
        <f t="shared" si="29"/>
        <v>1</v>
      </c>
      <c r="I309" s="156">
        <f t="shared" si="29"/>
        <v>1</v>
      </c>
      <c r="J309" s="156">
        <f t="shared" si="29"/>
        <v>1</v>
      </c>
      <c r="K309" s="156">
        <f t="shared" si="29"/>
        <v>1</v>
      </c>
      <c r="L309" s="156">
        <f t="shared" si="29"/>
        <v>1</v>
      </c>
      <c r="M309" s="157">
        <f t="shared" si="29"/>
        <v>1</v>
      </c>
    </row>
    <row r="310" spans="1:13" x14ac:dyDescent="0.25">
      <c r="A310" s="98">
        <f t="shared" si="25"/>
        <v>53508</v>
      </c>
      <c r="B310" s="161">
        <v>0.36033024982333545</v>
      </c>
      <c r="C310" s="151">
        <v>0.63966975017666461</v>
      </c>
      <c r="D310" s="152">
        <f t="shared" si="24"/>
        <v>1</v>
      </c>
      <c r="E310" s="161">
        <f t="shared" si="29"/>
        <v>1</v>
      </c>
      <c r="F310" s="151">
        <f t="shared" si="29"/>
        <v>0</v>
      </c>
      <c r="G310" s="152">
        <f t="shared" si="29"/>
        <v>1</v>
      </c>
      <c r="H310" s="161">
        <f t="shared" si="29"/>
        <v>1</v>
      </c>
      <c r="I310" s="151">
        <f t="shared" si="29"/>
        <v>1</v>
      </c>
      <c r="J310" s="151">
        <f t="shared" si="29"/>
        <v>1</v>
      </c>
      <c r="K310" s="151">
        <f t="shared" si="29"/>
        <v>1</v>
      </c>
      <c r="L310" s="151">
        <f t="shared" si="29"/>
        <v>1</v>
      </c>
      <c r="M310" s="152">
        <f t="shared" si="29"/>
        <v>1</v>
      </c>
    </row>
    <row r="311" spans="1:13" x14ac:dyDescent="0.25">
      <c r="A311" s="106">
        <f t="shared" si="25"/>
        <v>53539</v>
      </c>
      <c r="B311" s="160">
        <v>0.36033024982333545</v>
      </c>
      <c r="C311" s="156">
        <v>0.63966975017666461</v>
      </c>
      <c r="D311" s="157">
        <f t="shared" si="24"/>
        <v>1</v>
      </c>
      <c r="E311" s="160">
        <f t="shared" si="29"/>
        <v>1</v>
      </c>
      <c r="F311" s="156">
        <f t="shared" si="29"/>
        <v>0</v>
      </c>
      <c r="G311" s="157">
        <f t="shared" si="29"/>
        <v>1</v>
      </c>
      <c r="H311" s="160">
        <f t="shared" si="29"/>
        <v>1</v>
      </c>
      <c r="I311" s="156">
        <f t="shared" si="29"/>
        <v>1</v>
      </c>
      <c r="J311" s="156">
        <f t="shared" si="29"/>
        <v>1</v>
      </c>
      <c r="K311" s="156">
        <f t="shared" si="29"/>
        <v>1</v>
      </c>
      <c r="L311" s="156">
        <f t="shared" si="29"/>
        <v>1</v>
      </c>
      <c r="M311" s="157">
        <f t="shared" si="29"/>
        <v>1</v>
      </c>
    </row>
    <row r="312" spans="1:13" x14ac:dyDescent="0.25">
      <c r="A312" s="98">
        <f t="shared" si="25"/>
        <v>53570</v>
      </c>
      <c r="B312" s="161">
        <v>0.36033024982333545</v>
      </c>
      <c r="C312" s="151">
        <v>0.63966975017666461</v>
      </c>
      <c r="D312" s="152">
        <f t="shared" si="24"/>
        <v>1</v>
      </c>
      <c r="E312" s="161">
        <f t="shared" si="29"/>
        <v>1</v>
      </c>
      <c r="F312" s="151">
        <f t="shared" si="29"/>
        <v>0</v>
      </c>
      <c r="G312" s="152">
        <f t="shared" si="29"/>
        <v>1</v>
      </c>
      <c r="H312" s="161">
        <f t="shared" si="29"/>
        <v>1</v>
      </c>
      <c r="I312" s="151">
        <f t="shared" si="29"/>
        <v>1</v>
      </c>
      <c r="J312" s="151">
        <f t="shared" si="29"/>
        <v>1</v>
      </c>
      <c r="K312" s="151">
        <f t="shared" si="29"/>
        <v>1</v>
      </c>
      <c r="L312" s="151">
        <f t="shared" si="29"/>
        <v>1</v>
      </c>
      <c r="M312" s="152">
        <f t="shared" si="29"/>
        <v>1</v>
      </c>
    </row>
    <row r="313" spans="1:13" x14ac:dyDescent="0.25">
      <c r="A313" s="106">
        <f t="shared" si="25"/>
        <v>53600</v>
      </c>
      <c r="B313" s="160">
        <v>0.36033024982333545</v>
      </c>
      <c r="C313" s="156">
        <v>0.63966975017666461</v>
      </c>
      <c r="D313" s="157">
        <f t="shared" si="24"/>
        <v>1</v>
      </c>
      <c r="E313" s="160">
        <f t="shared" si="29"/>
        <v>1</v>
      </c>
      <c r="F313" s="156">
        <f t="shared" si="29"/>
        <v>0</v>
      </c>
      <c r="G313" s="157">
        <f t="shared" si="29"/>
        <v>1</v>
      </c>
      <c r="H313" s="160">
        <f t="shared" si="29"/>
        <v>1</v>
      </c>
      <c r="I313" s="156">
        <f t="shared" si="29"/>
        <v>1</v>
      </c>
      <c r="J313" s="156">
        <f t="shared" si="29"/>
        <v>1</v>
      </c>
      <c r="K313" s="156">
        <f t="shared" si="29"/>
        <v>1</v>
      </c>
      <c r="L313" s="156">
        <f t="shared" si="29"/>
        <v>1</v>
      </c>
      <c r="M313" s="157">
        <f t="shared" si="29"/>
        <v>1</v>
      </c>
    </row>
    <row r="314" spans="1:13" x14ac:dyDescent="0.25">
      <c r="A314" s="98">
        <f t="shared" si="25"/>
        <v>53631</v>
      </c>
      <c r="B314" s="161">
        <v>0.36033024982333545</v>
      </c>
      <c r="C314" s="151">
        <v>0.63966975017666461</v>
      </c>
      <c r="D314" s="152">
        <f t="shared" si="24"/>
        <v>1</v>
      </c>
      <c r="E314" s="161">
        <f t="shared" si="29"/>
        <v>1</v>
      </c>
      <c r="F314" s="151">
        <f t="shared" si="29"/>
        <v>0</v>
      </c>
      <c r="G314" s="152">
        <f t="shared" si="29"/>
        <v>1</v>
      </c>
      <c r="H314" s="161">
        <f t="shared" si="29"/>
        <v>1</v>
      </c>
      <c r="I314" s="151">
        <f t="shared" si="29"/>
        <v>1</v>
      </c>
      <c r="J314" s="151">
        <f t="shared" si="29"/>
        <v>1</v>
      </c>
      <c r="K314" s="151">
        <f t="shared" si="29"/>
        <v>1</v>
      </c>
      <c r="L314" s="151">
        <f t="shared" si="29"/>
        <v>1</v>
      </c>
      <c r="M314" s="152">
        <f t="shared" si="29"/>
        <v>1</v>
      </c>
    </row>
    <row r="315" spans="1:13" x14ac:dyDescent="0.25">
      <c r="A315" s="106">
        <f t="shared" si="25"/>
        <v>53661</v>
      </c>
      <c r="B315" s="160">
        <v>0.36033024982333545</v>
      </c>
      <c r="C315" s="156">
        <v>0.63966975017666461</v>
      </c>
      <c r="D315" s="157">
        <f t="shared" si="24"/>
        <v>1</v>
      </c>
      <c r="E315" s="160">
        <f t="shared" si="29"/>
        <v>1</v>
      </c>
      <c r="F315" s="156">
        <f t="shared" si="29"/>
        <v>0</v>
      </c>
      <c r="G315" s="157">
        <f t="shared" si="29"/>
        <v>1</v>
      </c>
      <c r="H315" s="160">
        <f t="shared" si="29"/>
        <v>1</v>
      </c>
      <c r="I315" s="156">
        <f t="shared" si="29"/>
        <v>1</v>
      </c>
      <c r="J315" s="156">
        <f t="shared" si="29"/>
        <v>1</v>
      </c>
      <c r="K315" s="156">
        <f t="shared" si="29"/>
        <v>1</v>
      </c>
      <c r="L315" s="156">
        <f t="shared" si="29"/>
        <v>1</v>
      </c>
      <c r="M315" s="157">
        <f t="shared" si="29"/>
        <v>1</v>
      </c>
    </row>
    <row r="316" spans="1:13" x14ac:dyDescent="0.25">
      <c r="A316" s="98">
        <f t="shared" si="25"/>
        <v>53692</v>
      </c>
      <c r="B316" s="161">
        <v>0.36033024982333545</v>
      </c>
      <c r="C316" s="151">
        <v>0.63966975017666461</v>
      </c>
      <c r="D316" s="152">
        <f t="shared" si="24"/>
        <v>1</v>
      </c>
      <c r="E316" s="161">
        <f t="shared" si="29"/>
        <v>1</v>
      </c>
      <c r="F316" s="151">
        <f t="shared" si="29"/>
        <v>0</v>
      </c>
      <c r="G316" s="152">
        <f t="shared" si="29"/>
        <v>1</v>
      </c>
      <c r="H316" s="161">
        <f t="shared" si="29"/>
        <v>1</v>
      </c>
      <c r="I316" s="151">
        <f t="shared" si="29"/>
        <v>1</v>
      </c>
      <c r="J316" s="151">
        <f t="shared" si="29"/>
        <v>1</v>
      </c>
      <c r="K316" s="151">
        <f t="shared" si="29"/>
        <v>1</v>
      </c>
      <c r="L316" s="151">
        <f t="shared" si="29"/>
        <v>1</v>
      </c>
      <c r="M316" s="152">
        <f t="shared" si="29"/>
        <v>1</v>
      </c>
    </row>
    <row r="317" spans="1:13" x14ac:dyDescent="0.25">
      <c r="A317" s="106">
        <f t="shared" si="25"/>
        <v>53723</v>
      </c>
      <c r="B317" s="160">
        <v>0.36033024982333545</v>
      </c>
      <c r="C317" s="156">
        <v>0.63966975017666461</v>
      </c>
      <c r="D317" s="157">
        <f t="shared" si="24"/>
        <v>1</v>
      </c>
      <c r="E317" s="160">
        <f t="shared" si="29"/>
        <v>1</v>
      </c>
      <c r="F317" s="156">
        <f t="shared" si="29"/>
        <v>0</v>
      </c>
      <c r="G317" s="157">
        <f t="shared" si="29"/>
        <v>1</v>
      </c>
      <c r="H317" s="160">
        <f t="shared" si="29"/>
        <v>1</v>
      </c>
      <c r="I317" s="156">
        <f t="shared" si="29"/>
        <v>1</v>
      </c>
      <c r="J317" s="156">
        <f t="shared" si="29"/>
        <v>1</v>
      </c>
      <c r="K317" s="156">
        <f t="shared" si="29"/>
        <v>1</v>
      </c>
      <c r="L317" s="156">
        <f t="shared" si="29"/>
        <v>1</v>
      </c>
      <c r="M317" s="157">
        <f t="shared" si="29"/>
        <v>1</v>
      </c>
    </row>
    <row r="318" spans="1:13" x14ac:dyDescent="0.25">
      <c r="A318" s="98">
        <f t="shared" si="25"/>
        <v>53751</v>
      </c>
      <c r="B318" s="161">
        <v>0.36033024982333545</v>
      </c>
      <c r="C318" s="151">
        <v>0.63966975017666461</v>
      </c>
      <c r="D318" s="152">
        <f t="shared" si="24"/>
        <v>1</v>
      </c>
      <c r="E318" s="161">
        <f t="shared" si="29"/>
        <v>1</v>
      </c>
      <c r="F318" s="151">
        <f t="shared" si="29"/>
        <v>0</v>
      </c>
      <c r="G318" s="152">
        <f t="shared" si="29"/>
        <v>1</v>
      </c>
      <c r="H318" s="161">
        <f t="shared" si="29"/>
        <v>1</v>
      </c>
      <c r="I318" s="151">
        <f t="shared" si="29"/>
        <v>1</v>
      </c>
      <c r="J318" s="151">
        <f t="shared" si="29"/>
        <v>1</v>
      </c>
      <c r="K318" s="151">
        <f t="shared" si="29"/>
        <v>1</v>
      </c>
      <c r="L318" s="151">
        <f t="shared" si="29"/>
        <v>1</v>
      </c>
      <c r="M318" s="152">
        <f t="shared" si="29"/>
        <v>1</v>
      </c>
    </row>
    <row r="319" spans="1:13" x14ac:dyDescent="0.25">
      <c r="A319" s="106">
        <f t="shared" si="25"/>
        <v>53782</v>
      </c>
      <c r="B319" s="160">
        <v>0.36033024982333545</v>
      </c>
      <c r="C319" s="156">
        <v>0.63966975017666461</v>
      </c>
      <c r="D319" s="157">
        <f t="shared" si="24"/>
        <v>1</v>
      </c>
      <c r="E319" s="160">
        <f t="shared" si="29"/>
        <v>1</v>
      </c>
      <c r="F319" s="156">
        <f t="shared" si="29"/>
        <v>0</v>
      </c>
      <c r="G319" s="157">
        <f t="shared" si="29"/>
        <v>1</v>
      </c>
      <c r="H319" s="160">
        <f t="shared" si="29"/>
        <v>1</v>
      </c>
      <c r="I319" s="156">
        <f t="shared" si="29"/>
        <v>1</v>
      </c>
      <c r="J319" s="156">
        <f t="shared" si="29"/>
        <v>1</v>
      </c>
      <c r="K319" s="156">
        <f t="shared" si="29"/>
        <v>1</v>
      </c>
      <c r="L319" s="156">
        <f t="shared" si="29"/>
        <v>1</v>
      </c>
      <c r="M319" s="157">
        <f t="shared" si="29"/>
        <v>1</v>
      </c>
    </row>
    <row r="320" spans="1:13" x14ac:dyDescent="0.25">
      <c r="A320" s="98">
        <f t="shared" si="25"/>
        <v>53812</v>
      </c>
      <c r="B320" s="161">
        <v>0.36033024982333545</v>
      </c>
      <c r="C320" s="151">
        <v>0.63966975017666461</v>
      </c>
      <c r="D320" s="152">
        <f t="shared" si="24"/>
        <v>1</v>
      </c>
      <c r="E320" s="161">
        <f t="shared" si="29"/>
        <v>1</v>
      </c>
      <c r="F320" s="151">
        <f t="shared" si="29"/>
        <v>0</v>
      </c>
      <c r="G320" s="152">
        <f t="shared" si="29"/>
        <v>1</v>
      </c>
      <c r="H320" s="161">
        <f t="shared" si="29"/>
        <v>1</v>
      </c>
      <c r="I320" s="151">
        <f t="shared" si="29"/>
        <v>1</v>
      </c>
      <c r="J320" s="151">
        <f t="shared" si="29"/>
        <v>1</v>
      </c>
      <c r="K320" s="151">
        <f t="shared" si="29"/>
        <v>1</v>
      </c>
      <c r="L320" s="151">
        <f t="shared" si="29"/>
        <v>1</v>
      </c>
      <c r="M320" s="152">
        <f t="shared" si="29"/>
        <v>1</v>
      </c>
    </row>
    <row r="321" spans="1:13" x14ac:dyDescent="0.25">
      <c r="A321" s="106">
        <f t="shared" si="25"/>
        <v>53843</v>
      </c>
      <c r="B321" s="160">
        <v>0.36033024982333545</v>
      </c>
      <c r="C321" s="156">
        <v>0.63966975017666461</v>
      </c>
      <c r="D321" s="157">
        <f t="shared" si="24"/>
        <v>1</v>
      </c>
      <c r="E321" s="160">
        <f t="shared" si="29"/>
        <v>1</v>
      </c>
      <c r="F321" s="156">
        <f t="shared" si="29"/>
        <v>0</v>
      </c>
      <c r="G321" s="157">
        <f t="shared" si="29"/>
        <v>1</v>
      </c>
      <c r="H321" s="160">
        <f t="shared" si="29"/>
        <v>1</v>
      </c>
      <c r="I321" s="156">
        <f t="shared" si="29"/>
        <v>1</v>
      </c>
      <c r="J321" s="156">
        <f t="shared" si="29"/>
        <v>1</v>
      </c>
      <c r="K321" s="156">
        <f t="shared" si="29"/>
        <v>1</v>
      </c>
      <c r="L321" s="156">
        <f t="shared" si="29"/>
        <v>1</v>
      </c>
      <c r="M321" s="157">
        <f t="shared" si="29"/>
        <v>1</v>
      </c>
    </row>
    <row r="322" spans="1:13" x14ac:dyDescent="0.25">
      <c r="A322" s="98">
        <f t="shared" si="25"/>
        <v>53873</v>
      </c>
      <c r="B322" s="161">
        <v>0.36033024982333545</v>
      </c>
      <c r="C322" s="151">
        <v>0.63966975017666461</v>
      </c>
      <c r="D322" s="152">
        <f t="shared" ref="D322:D385" si="30">+B322+C322</f>
        <v>1</v>
      </c>
      <c r="E322" s="161">
        <f t="shared" si="29"/>
        <v>1</v>
      </c>
      <c r="F322" s="151">
        <f t="shared" si="29"/>
        <v>0</v>
      </c>
      <c r="G322" s="152">
        <f t="shared" si="29"/>
        <v>1</v>
      </c>
      <c r="H322" s="161">
        <f t="shared" si="29"/>
        <v>1</v>
      </c>
      <c r="I322" s="151">
        <f t="shared" si="29"/>
        <v>1</v>
      </c>
      <c r="J322" s="151">
        <f t="shared" si="29"/>
        <v>1</v>
      </c>
      <c r="K322" s="151">
        <f t="shared" si="29"/>
        <v>1</v>
      </c>
      <c r="L322" s="151">
        <f t="shared" si="29"/>
        <v>1</v>
      </c>
      <c r="M322" s="152">
        <f t="shared" si="29"/>
        <v>1</v>
      </c>
    </row>
    <row r="323" spans="1:13" x14ac:dyDescent="0.25">
      <c r="A323" s="106">
        <f t="shared" ref="A323:A386" si="31">+EOMONTH(A322,1)</f>
        <v>53904</v>
      </c>
      <c r="B323" s="160">
        <v>0.36033024982333545</v>
      </c>
      <c r="C323" s="156">
        <v>0.63966975017666461</v>
      </c>
      <c r="D323" s="157">
        <f t="shared" si="30"/>
        <v>1</v>
      </c>
      <c r="E323" s="160">
        <f t="shared" ref="E323:M338" si="32">+E322</f>
        <v>1</v>
      </c>
      <c r="F323" s="156">
        <f t="shared" si="32"/>
        <v>0</v>
      </c>
      <c r="G323" s="157">
        <f t="shared" si="32"/>
        <v>1</v>
      </c>
      <c r="H323" s="160">
        <f t="shared" si="32"/>
        <v>1</v>
      </c>
      <c r="I323" s="156">
        <f t="shared" si="32"/>
        <v>1</v>
      </c>
      <c r="J323" s="156">
        <f t="shared" si="32"/>
        <v>1</v>
      </c>
      <c r="K323" s="156">
        <f t="shared" si="32"/>
        <v>1</v>
      </c>
      <c r="L323" s="156">
        <f t="shared" si="32"/>
        <v>1</v>
      </c>
      <c r="M323" s="157">
        <f t="shared" si="32"/>
        <v>1</v>
      </c>
    </row>
    <row r="324" spans="1:13" x14ac:dyDescent="0.25">
      <c r="A324" s="98">
        <f t="shared" si="31"/>
        <v>53935</v>
      </c>
      <c r="B324" s="161">
        <v>0.36033024982333545</v>
      </c>
      <c r="C324" s="151">
        <v>0.63966975017666461</v>
      </c>
      <c r="D324" s="152">
        <f t="shared" si="30"/>
        <v>1</v>
      </c>
      <c r="E324" s="161">
        <f t="shared" si="32"/>
        <v>1</v>
      </c>
      <c r="F324" s="151">
        <f t="shared" si="32"/>
        <v>0</v>
      </c>
      <c r="G324" s="152">
        <f t="shared" si="32"/>
        <v>1</v>
      </c>
      <c r="H324" s="161">
        <f t="shared" si="32"/>
        <v>1</v>
      </c>
      <c r="I324" s="151">
        <f t="shared" si="32"/>
        <v>1</v>
      </c>
      <c r="J324" s="151">
        <f t="shared" si="32"/>
        <v>1</v>
      </c>
      <c r="K324" s="151">
        <f t="shared" si="32"/>
        <v>1</v>
      </c>
      <c r="L324" s="151">
        <f t="shared" si="32"/>
        <v>1</v>
      </c>
      <c r="M324" s="152">
        <f t="shared" si="32"/>
        <v>1</v>
      </c>
    </row>
    <row r="325" spans="1:13" x14ac:dyDescent="0.25">
      <c r="A325" s="106">
        <f t="shared" si="31"/>
        <v>53965</v>
      </c>
      <c r="B325" s="160">
        <v>0.36033024982333545</v>
      </c>
      <c r="C325" s="156">
        <v>0.63966975017666461</v>
      </c>
      <c r="D325" s="157">
        <f t="shared" si="30"/>
        <v>1</v>
      </c>
      <c r="E325" s="160">
        <f t="shared" si="32"/>
        <v>1</v>
      </c>
      <c r="F325" s="156">
        <f t="shared" si="32"/>
        <v>0</v>
      </c>
      <c r="G325" s="157">
        <f t="shared" si="32"/>
        <v>1</v>
      </c>
      <c r="H325" s="160">
        <f t="shared" si="32"/>
        <v>1</v>
      </c>
      <c r="I325" s="156">
        <f t="shared" si="32"/>
        <v>1</v>
      </c>
      <c r="J325" s="156">
        <f t="shared" si="32"/>
        <v>1</v>
      </c>
      <c r="K325" s="156">
        <f t="shared" si="32"/>
        <v>1</v>
      </c>
      <c r="L325" s="156">
        <f t="shared" si="32"/>
        <v>1</v>
      </c>
      <c r="M325" s="157">
        <f t="shared" si="32"/>
        <v>1</v>
      </c>
    </row>
    <row r="326" spans="1:13" x14ac:dyDescent="0.25">
      <c r="A326" s="98">
        <f t="shared" si="31"/>
        <v>53996</v>
      </c>
      <c r="B326" s="161">
        <v>0.36033024982333545</v>
      </c>
      <c r="C326" s="151">
        <v>0.63966975017666461</v>
      </c>
      <c r="D326" s="152">
        <f t="shared" si="30"/>
        <v>1</v>
      </c>
      <c r="E326" s="161">
        <f t="shared" si="32"/>
        <v>1</v>
      </c>
      <c r="F326" s="151">
        <f t="shared" si="32"/>
        <v>0</v>
      </c>
      <c r="G326" s="152">
        <f t="shared" si="32"/>
        <v>1</v>
      </c>
      <c r="H326" s="161">
        <f t="shared" si="32"/>
        <v>1</v>
      </c>
      <c r="I326" s="151">
        <f t="shared" si="32"/>
        <v>1</v>
      </c>
      <c r="J326" s="151">
        <f t="shared" si="32"/>
        <v>1</v>
      </c>
      <c r="K326" s="151">
        <f t="shared" si="32"/>
        <v>1</v>
      </c>
      <c r="L326" s="151">
        <f t="shared" si="32"/>
        <v>1</v>
      </c>
      <c r="M326" s="152">
        <f t="shared" si="32"/>
        <v>1</v>
      </c>
    </row>
    <row r="327" spans="1:13" x14ac:dyDescent="0.25">
      <c r="A327" s="106">
        <f t="shared" si="31"/>
        <v>54026</v>
      </c>
      <c r="B327" s="160">
        <v>0.36033024982333545</v>
      </c>
      <c r="C327" s="156">
        <v>0.63966975017666461</v>
      </c>
      <c r="D327" s="157">
        <f t="shared" si="30"/>
        <v>1</v>
      </c>
      <c r="E327" s="160">
        <f t="shared" si="32"/>
        <v>1</v>
      </c>
      <c r="F327" s="156">
        <f t="shared" si="32"/>
        <v>0</v>
      </c>
      <c r="G327" s="157">
        <f t="shared" si="32"/>
        <v>1</v>
      </c>
      <c r="H327" s="160">
        <f t="shared" si="32"/>
        <v>1</v>
      </c>
      <c r="I327" s="156">
        <f t="shared" si="32"/>
        <v>1</v>
      </c>
      <c r="J327" s="156">
        <f t="shared" si="32"/>
        <v>1</v>
      </c>
      <c r="K327" s="156">
        <f t="shared" si="32"/>
        <v>1</v>
      </c>
      <c r="L327" s="156">
        <f t="shared" si="32"/>
        <v>1</v>
      </c>
      <c r="M327" s="157">
        <f t="shared" si="32"/>
        <v>1</v>
      </c>
    </row>
    <row r="328" spans="1:13" x14ac:dyDescent="0.25">
      <c r="A328" s="98">
        <f t="shared" si="31"/>
        <v>54057</v>
      </c>
      <c r="B328" s="161">
        <v>0.36033024982333545</v>
      </c>
      <c r="C328" s="151">
        <v>0.63966975017666461</v>
      </c>
      <c r="D328" s="152">
        <f t="shared" si="30"/>
        <v>1</v>
      </c>
      <c r="E328" s="161">
        <f t="shared" si="32"/>
        <v>1</v>
      </c>
      <c r="F328" s="151">
        <f t="shared" si="32"/>
        <v>0</v>
      </c>
      <c r="G328" s="152">
        <f t="shared" si="32"/>
        <v>1</v>
      </c>
      <c r="H328" s="161">
        <f t="shared" si="32"/>
        <v>1</v>
      </c>
      <c r="I328" s="151">
        <f t="shared" si="32"/>
        <v>1</v>
      </c>
      <c r="J328" s="151">
        <f t="shared" si="32"/>
        <v>1</v>
      </c>
      <c r="K328" s="151">
        <f t="shared" si="32"/>
        <v>1</v>
      </c>
      <c r="L328" s="151">
        <f t="shared" si="32"/>
        <v>1</v>
      </c>
      <c r="M328" s="152">
        <f t="shared" si="32"/>
        <v>1</v>
      </c>
    </row>
    <row r="329" spans="1:13" x14ac:dyDescent="0.25">
      <c r="A329" s="106">
        <f t="shared" si="31"/>
        <v>54088</v>
      </c>
      <c r="B329" s="160">
        <v>0.36033024982333545</v>
      </c>
      <c r="C329" s="156">
        <v>0.63966975017666461</v>
      </c>
      <c r="D329" s="157">
        <f t="shared" si="30"/>
        <v>1</v>
      </c>
      <c r="E329" s="160">
        <f t="shared" si="32"/>
        <v>1</v>
      </c>
      <c r="F329" s="156">
        <f t="shared" si="32"/>
        <v>0</v>
      </c>
      <c r="G329" s="157">
        <f t="shared" si="32"/>
        <v>1</v>
      </c>
      <c r="H329" s="160">
        <f t="shared" si="32"/>
        <v>1</v>
      </c>
      <c r="I329" s="156">
        <f t="shared" si="32"/>
        <v>1</v>
      </c>
      <c r="J329" s="156">
        <f t="shared" si="32"/>
        <v>1</v>
      </c>
      <c r="K329" s="156">
        <f t="shared" si="32"/>
        <v>1</v>
      </c>
      <c r="L329" s="156">
        <f t="shared" si="32"/>
        <v>1</v>
      </c>
      <c r="M329" s="157">
        <f t="shared" si="32"/>
        <v>1</v>
      </c>
    </row>
    <row r="330" spans="1:13" x14ac:dyDescent="0.25">
      <c r="A330" s="98">
        <f t="shared" si="31"/>
        <v>54117</v>
      </c>
      <c r="B330" s="161">
        <v>0.36033024982333545</v>
      </c>
      <c r="C330" s="151">
        <v>0.63966975017666461</v>
      </c>
      <c r="D330" s="152">
        <f t="shared" si="30"/>
        <v>1</v>
      </c>
      <c r="E330" s="161">
        <f t="shared" si="32"/>
        <v>1</v>
      </c>
      <c r="F330" s="151">
        <f t="shared" si="32"/>
        <v>0</v>
      </c>
      <c r="G330" s="152">
        <f t="shared" si="32"/>
        <v>1</v>
      </c>
      <c r="H330" s="161">
        <f t="shared" si="32"/>
        <v>1</v>
      </c>
      <c r="I330" s="151">
        <f t="shared" si="32"/>
        <v>1</v>
      </c>
      <c r="J330" s="151">
        <f t="shared" si="32"/>
        <v>1</v>
      </c>
      <c r="K330" s="151">
        <f t="shared" si="32"/>
        <v>1</v>
      </c>
      <c r="L330" s="151">
        <f t="shared" si="32"/>
        <v>1</v>
      </c>
      <c r="M330" s="152">
        <f t="shared" si="32"/>
        <v>1</v>
      </c>
    </row>
    <row r="331" spans="1:13" x14ac:dyDescent="0.25">
      <c r="A331" s="106">
        <f t="shared" si="31"/>
        <v>54148</v>
      </c>
      <c r="B331" s="160">
        <v>0.36033024982333545</v>
      </c>
      <c r="C331" s="156">
        <v>0.63966975017666461</v>
      </c>
      <c r="D331" s="157">
        <f t="shared" si="30"/>
        <v>1</v>
      </c>
      <c r="E331" s="160">
        <f t="shared" si="32"/>
        <v>1</v>
      </c>
      <c r="F331" s="156">
        <f t="shared" si="32"/>
        <v>0</v>
      </c>
      <c r="G331" s="157">
        <f t="shared" si="32"/>
        <v>1</v>
      </c>
      <c r="H331" s="160">
        <f t="shared" si="32"/>
        <v>1</v>
      </c>
      <c r="I331" s="156">
        <f t="shared" si="32"/>
        <v>1</v>
      </c>
      <c r="J331" s="156">
        <f t="shared" si="32"/>
        <v>1</v>
      </c>
      <c r="K331" s="156">
        <f t="shared" si="32"/>
        <v>1</v>
      </c>
      <c r="L331" s="156">
        <f t="shared" si="32"/>
        <v>1</v>
      </c>
      <c r="M331" s="157">
        <f t="shared" si="32"/>
        <v>1</v>
      </c>
    </row>
    <row r="332" spans="1:13" x14ac:dyDescent="0.25">
      <c r="A332" s="98">
        <f t="shared" si="31"/>
        <v>54178</v>
      </c>
      <c r="B332" s="161">
        <v>0.36033024982333545</v>
      </c>
      <c r="C332" s="151">
        <v>0.63966975017666461</v>
      </c>
      <c r="D332" s="152">
        <f t="shared" si="30"/>
        <v>1</v>
      </c>
      <c r="E332" s="161">
        <f t="shared" si="32"/>
        <v>1</v>
      </c>
      <c r="F332" s="151">
        <f t="shared" si="32"/>
        <v>0</v>
      </c>
      <c r="G332" s="152">
        <f t="shared" si="32"/>
        <v>1</v>
      </c>
      <c r="H332" s="161">
        <f t="shared" si="32"/>
        <v>1</v>
      </c>
      <c r="I332" s="151">
        <f t="shared" si="32"/>
        <v>1</v>
      </c>
      <c r="J332" s="151">
        <f t="shared" si="32"/>
        <v>1</v>
      </c>
      <c r="K332" s="151">
        <f t="shared" si="32"/>
        <v>1</v>
      </c>
      <c r="L332" s="151">
        <f t="shared" si="32"/>
        <v>1</v>
      </c>
      <c r="M332" s="152">
        <f t="shared" si="32"/>
        <v>1</v>
      </c>
    </row>
    <row r="333" spans="1:13" x14ac:dyDescent="0.25">
      <c r="A333" s="106">
        <f t="shared" si="31"/>
        <v>54209</v>
      </c>
      <c r="B333" s="160">
        <v>0.36033024982333545</v>
      </c>
      <c r="C333" s="156">
        <v>0.63966975017666461</v>
      </c>
      <c r="D333" s="157">
        <f t="shared" si="30"/>
        <v>1</v>
      </c>
      <c r="E333" s="160">
        <f t="shared" si="32"/>
        <v>1</v>
      </c>
      <c r="F333" s="156">
        <f t="shared" si="32"/>
        <v>0</v>
      </c>
      <c r="G333" s="157">
        <f t="shared" si="32"/>
        <v>1</v>
      </c>
      <c r="H333" s="160">
        <f t="shared" si="32"/>
        <v>1</v>
      </c>
      <c r="I333" s="156">
        <f t="shared" si="32"/>
        <v>1</v>
      </c>
      <c r="J333" s="156">
        <f t="shared" si="32"/>
        <v>1</v>
      </c>
      <c r="K333" s="156">
        <f t="shared" si="32"/>
        <v>1</v>
      </c>
      <c r="L333" s="156">
        <f t="shared" si="32"/>
        <v>1</v>
      </c>
      <c r="M333" s="157">
        <f t="shared" si="32"/>
        <v>1</v>
      </c>
    </row>
    <row r="334" spans="1:13" x14ac:dyDescent="0.25">
      <c r="A334" s="98">
        <f t="shared" si="31"/>
        <v>54239</v>
      </c>
      <c r="B334" s="161">
        <v>0.36033024982333545</v>
      </c>
      <c r="C334" s="151">
        <v>0.63966975017666461</v>
      </c>
      <c r="D334" s="152">
        <f t="shared" si="30"/>
        <v>1</v>
      </c>
      <c r="E334" s="161">
        <f t="shared" si="32"/>
        <v>1</v>
      </c>
      <c r="F334" s="151">
        <f t="shared" si="32"/>
        <v>0</v>
      </c>
      <c r="G334" s="152">
        <f t="shared" si="32"/>
        <v>1</v>
      </c>
      <c r="H334" s="161">
        <f t="shared" si="32"/>
        <v>1</v>
      </c>
      <c r="I334" s="151">
        <f t="shared" si="32"/>
        <v>1</v>
      </c>
      <c r="J334" s="151">
        <f t="shared" si="32"/>
        <v>1</v>
      </c>
      <c r="K334" s="151">
        <f t="shared" si="32"/>
        <v>1</v>
      </c>
      <c r="L334" s="151">
        <f t="shared" si="32"/>
        <v>1</v>
      </c>
      <c r="M334" s="152">
        <f t="shared" si="32"/>
        <v>1</v>
      </c>
    </row>
    <row r="335" spans="1:13" x14ac:dyDescent="0.25">
      <c r="A335" s="106">
        <f t="shared" si="31"/>
        <v>54270</v>
      </c>
      <c r="B335" s="160">
        <v>0.36033024982333545</v>
      </c>
      <c r="C335" s="156">
        <v>0.63966975017666461</v>
      </c>
      <c r="D335" s="157">
        <f t="shared" si="30"/>
        <v>1</v>
      </c>
      <c r="E335" s="160">
        <f t="shared" si="32"/>
        <v>1</v>
      </c>
      <c r="F335" s="156">
        <f t="shared" si="32"/>
        <v>0</v>
      </c>
      <c r="G335" s="157">
        <f t="shared" si="32"/>
        <v>1</v>
      </c>
      <c r="H335" s="160">
        <f t="shared" si="32"/>
        <v>1</v>
      </c>
      <c r="I335" s="156">
        <f t="shared" si="32"/>
        <v>1</v>
      </c>
      <c r="J335" s="156">
        <f t="shared" si="32"/>
        <v>1</v>
      </c>
      <c r="K335" s="156">
        <f t="shared" si="32"/>
        <v>1</v>
      </c>
      <c r="L335" s="156">
        <f t="shared" si="32"/>
        <v>1</v>
      </c>
      <c r="M335" s="157">
        <f t="shared" si="32"/>
        <v>1</v>
      </c>
    </row>
    <row r="336" spans="1:13" x14ac:dyDescent="0.25">
      <c r="A336" s="98">
        <f t="shared" si="31"/>
        <v>54301</v>
      </c>
      <c r="B336" s="161">
        <v>0.36033024982333545</v>
      </c>
      <c r="C336" s="151">
        <v>0.63966975017666461</v>
      </c>
      <c r="D336" s="152">
        <f t="shared" si="30"/>
        <v>1</v>
      </c>
      <c r="E336" s="161">
        <f t="shared" si="32"/>
        <v>1</v>
      </c>
      <c r="F336" s="151">
        <f t="shared" si="32"/>
        <v>0</v>
      </c>
      <c r="G336" s="152">
        <f t="shared" si="32"/>
        <v>1</v>
      </c>
      <c r="H336" s="161">
        <f t="shared" si="32"/>
        <v>1</v>
      </c>
      <c r="I336" s="151">
        <f t="shared" si="32"/>
        <v>1</v>
      </c>
      <c r="J336" s="151">
        <f t="shared" si="32"/>
        <v>1</v>
      </c>
      <c r="K336" s="151">
        <f t="shared" si="32"/>
        <v>1</v>
      </c>
      <c r="L336" s="151">
        <f t="shared" si="32"/>
        <v>1</v>
      </c>
      <c r="M336" s="152">
        <f t="shared" si="32"/>
        <v>1</v>
      </c>
    </row>
    <row r="337" spans="1:13" x14ac:dyDescent="0.25">
      <c r="A337" s="106">
        <f t="shared" si="31"/>
        <v>54331</v>
      </c>
      <c r="B337" s="160">
        <v>0.36033024982333545</v>
      </c>
      <c r="C337" s="156">
        <v>0.63966975017666461</v>
      </c>
      <c r="D337" s="157">
        <f t="shared" si="30"/>
        <v>1</v>
      </c>
      <c r="E337" s="160">
        <f t="shared" si="32"/>
        <v>1</v>
      </c>
      <c r="F337" s="156">
        <f t="shared" si="32"/>
        <v>0</v>
      </c>
      <c r="G337" s="157">
        <f t="shared" si="32"/>
        <v>1</v>
      </c>
      <c r="H337" s="160">
        <f t="shared" si="32"/>
        <v>1</v>
      </c>
      <c r="I337" s="156">
        <f t="shared" si="32"/>
        <v>1</v>
      </c>
      <c r="J337" s="156">
        <f t="shared" si="32"/>
        <v>1</v>
      </c>
      <c r="K337" s="156">
        <f t="shared" si="32"/>
        <v>1</v>
      </c>
      <c r="L337" s="156">
        <f t="shared" si="32"/>
        <v>1</v>
      </c>
      <c r="M337" s="157">
        <f t="shared" si="32"/>
        <v>1</v>
      </c>
    </row>
    <row r="338" spans="1:13" x14ac:dyDescent="0.25">
      <c r="A338" s="98">
        <f t="shared" si="31"/>
        <v>54362</v>
      </c>
      <c r="B338" s="161">
        <v>0.36033024982333545</v>
      </c>
      <c r="C338" s="151">
        <v>0.63966975017666461</v>
      </c>
      <c r="D338" s="152">
        <f t="shared" si="30"/>
        <v>1</v>
      </c>
      <c r="E338" s="161">
        <f t="shared" si="32"/>
        <v>1</v>
      </c>
      <c r="F338" s="151">
        <f t="shared" si="32"/>
        <v>0</v>
      </c>
      <c r="G338" s="152">
        <f t="shared" si="32"/>
        <v>1</v>
      </c>
      <c r="H338" s="161">
        <f t="shared" si="32"/>
        <v>1</v>
      </c>
      <c r="I338" s="151">
        <f t="shared" si="32"/>
        <v>1</v>
      </c>
      <c r="J338" s="151">
        <f t="shared" si="32"/>
        <v>1</v>
      </c>
      <c r="K338" s="151">
        <f t="shared" si="32"/>
        <v>1</v>
      </c>
      <c r="L338" s="151">
        <f t="shared" si="32"/>
        <v>1</v>
      </c>
      <c r="M338" s="152">
        <f t="shared" si="32"/>
        <v>1</v>
      </c>
    </row>
    <row r="339" spans="1:13" x14ac:dyDescent="0.25">
      <c r="A339" s="106">
        <f t="shared" si="31"/>
        <v>54392</v>
      </c>
      <c r="B339" s="160">
        <v>0.36033024982333545</v>
      </c>
      <c r="C339" s="156">
        <v>0.63966975017666461</v>
      </c>
      <c r="D339" s="157">
        <f t="shared" si="30"/>
        <v>1</v>
      </c>
      <c r="E339" s="160">
        <f t="shared" ref="E339:M354" si="33">+E338</f>
        <v>1</v>
      </c>
      <c r="F339" s="156">
        <f t="shared" si="33"/>
        <v>0</v>
      </c>
      <c r="G339" s="157">
        <f t="shared" si="33"/>
        <v>1</v>
      </c>
      <c r="H339" s="160">
        <f t="shared" si="33"/>
        <v>1</v>
      </c>
      <c r="I339" s="156">
        <f t="shared" si="33"/>
        <v>1</v>
      </c>
      <c r="J339" s="156">
        <f t="shared" si="33"/>
        <v>1</v>
      </c>
      <c r="K339" s="156">
        <f t="shared" si="33"/>
        <v>1</v>
      </c>
      <c r="L339" s="156">
        <f t="shared" si="33"/>
        <v>1</v>
      </c>
      <c r="M339" s="157">
        <f t="shared" si="33"/>
        <v>1</v>
      </c>
    </row>
    <row r="340" spans="1:13" x14ac:dyDescent="0.25">
      <c r="A340" s="98">
        <f t="shared" si="31"/>
        <v>54423</v>
      </c>
      <c r="B340" s="161">
        <v>0.36033024982333545</v>
      </c>
      <c r="C340" s="151">
        <v>0.63966975017666461</v>
      </c>
      <c r="D340" s="152">
        <f t="shared" si="30"/>
        <v>1</v>
      </c>
      <c r="E340" s="161">
        <f t="shared" si="33"/>
        <v>1</v>
      </c>
      <c r="F340" s="151">
        <f t="shared" si="33"/>
        <v>0</v>
      </c>
      <c r="G340" s="152">
        <f t="shared" si="33"/>
        <v>1</v>
      </c>
      <c r="H340" s="161">
        <f t="shared" si="33"/>
        <v>1</v>
      </c>
      <c r="I340" s="151">
        <f t="shared" si="33"/>
        <v>1</v>
      </c>
      <c r="J340" s="151">
        <f t="shared" si="33"/>
        <v>1</v>
      </c>
      <c r="K340" s="151">
        <f t="shared" si="33"/>
        <v>1</v>
      </c>
      <c r="L340" s="151">
        <f t="shared" si="33"/>
        <v>1</v>
      </c>
      <c r="M340" s="152">
        <f t="shared" si="33"/>
        <v>1</v>
      </c>
    </row>
    <row r="341" spans="1:13" x14ac:dyDescent="0.25">
      <c r="A341" s="106">
        <f t="shared" si="31"/>
        <v>54454</v>
      </c>
      <c r="B341" s="160">
        <v>0.36033024982333545</v>
      </c>
      <c r="C341" s="156">
        <v>0.63966975017666461</v>
      </c>
      <c r="D341" s="157">
        <f t="shared" si="30"/>
        <v>1</v>
      </c>
      <c r="E341" s="160">
        <f t="shared" si="33"/>
        <v>1</v>
      </c>
      <c r="F341" s="156">
        <f t="shared" si="33"/>
        <v>0</v>
      </c>
      <c r="G341" s="157">
        <f t="shared" si="33"/>
        <v>1</v>
      </c>
      <c r="H341" s="160">
        <f t="shared" si="33"/>
        <v>1</v>
      </c>
      <c r="I341" s="156">
        <f t="shared" si="33"/>
        <v>1</v>
      </c>
      <c r="J341" s="156">
        <f t="shared" si="33"/>
        <v>1</v>
      </c>
      <c r="K341" s="156">
        <f t="shared" si="33"/>
        <v>1</v>
      </c>
      <c r="L341" s="156">
        <f t="shared" si="33"/>
        <v>1</v>
      </c>
      <c r="M341" s="157">
        <f t="shared" si="33"/>
        <v>1</v>
      </c>
    </row>
    <row r="342" spans="1:13" x14ac:dyDescent="0.25">
      <c r="A342" s="98">
        <f t="shared" si="31"/>
        <v>54482</v>
      </c>
      <c r="B342" s="161">
        <v>0.36033024982333545</v>
      </c>
      <c r="C342" s="151">
        <v>0.63966975017666461</v>
      </c>
      <c r="D342" s="152">
        <f t="shared" si="30"/>
        <v>1</v>
      </c>
      <c r="E342" s="161">
        <f t="shared" si="33"/>
        <v>1</v>
      </c>
      <c r="F342" s="151">
        <f t="shared" si="33"/>
        <v>0</v>
      </c>
      <c r="G342" s="152">
        <f t="shared" si="33"/>
        <v>1</v>
      </c>
      <c r="H342" s="161">
        <f t="shared" si="33"/>
        <v>1</v>
      </c>
      <c r="I342" s="151">
        <f t="shared" si="33"/>
        <v>1</v>
      </c>
      <c r="J342" s="151">
        <f t="shared" si="33"/>
        <v>1</v>
      </c>
      <c r="K342" s="151">
        <f t="shared" si="33"/>
        <v>1</v>
      </c>
      <c r="L342" s="151">
        <f t="shared" si="33"/>
        <v>1</v>
      </c>
      <c r="M342" s="152">
        <f t="shared" si="33"/>
        <v>1</v>
      </c>
    </row>
    <row r="343" spans="1:13" x14ac:dyDescent="0.25">
      <c r="A343" s="106">
        <f t="shared" si="31"/>
        <v>54513</v>
      </c>
      <c r="B343" s="160">
        <v>0.36033024982333545</v>
      </c>
      <c r="C343" s="156">
        <v>0.63966975017666461</v>
      </c>
      <c r="D343" s="157">
        <f t="shared" si="30"/>
        <v>1</v>
      </c>
      <c r="E343" s="160">
        <f t="shared" si="33"/>
        <v>1</v>
      </c>
      <c r="F343" s="156">
        <f t="shared" si="33"/>
        <v>0</v>
      </c>
      <c r="G343" s="157">
        <f t="shared" si="33"/>
        <v>1</v>
      </c>
      <c r="H343" s="160">
        <f t="shared" si="33"/>
        <v>1</v>
      </c>
      <c r="I343" s="156">
        <f t="shared" si="33"/>
        <v>1</v>
      </c>
      <c r="J343" s="156">
        <f t="shared" si="33"/>
        <v>1</v>
      </c>
      <c r="K343" s="156">
        <f t="shared" si="33"/>
        <v>1</v>
      </c>
      <c r="L343" s="156">
        <f t="shared" si="33"/>
        <v>1</v>
      </c>
      <c r="M343" s="157">
        <f t="shared" si="33"/>
        <v>1</v>
      </c>
    </row>
    <row r="344" spans="1:13" x14ac:dyDescent="0.25">
      <c r="A344" s="98">
        <f t="shared" si="31"/>
        <v>54543</v>
      </c>
      <c r="B344" s="161">
        <v>0.36033024982333545</v>
      </c>
      <c r="C344" s="151">
        <v>0.63966975017666461</v>
      </c>
      <c r="D344" s="152">
        <f t="shared" si="30"/>
        <v>1</v>
      </c>
      <c r="E344" s="161">
        <f t="shared" si="33"/>
        <v>1</v>
      </c>
      <c r="F344" s="151">
        <f t="shared" si="33"/>
        <v>0</v>
      </c>
      <c r="G344" s="152">
        <f t="shared" si="33"/>
        <v>1</v>
      </c>
      <c r="H344" s="161">
        <f t="shared" si="33"/>
        <v>1</v>
      </c>
      <c r="I344" s="151">
        <f t="shared" si="33"/>
        <v>1</v>
      </c>
      <c r="J344" s="151">
        <f t="shared" si="33"/>
        <v>1</v>
      </c>
      <c r="K344" s="151">
        <f t="shared" si="33"/>
        <v>1</v>
      </c>
      <c r="L344" s="151">
        <f t="shared" si="33"/>
        <v>1</v>
      </c>
      <c r="M344" s="152">
        <f t="shared" si="33"/>
        <v>1</v>
      </c>
    </row>
    <row r="345" spans="1:13" x14ac:dyDescent="0.25">
      <c r="A345" s="106">
        <f t="shared" si="31"/>
        <v>54574</v>
      </c>
      <c r="B345" s="160">
        <v>0.36033024982333545</v>
      </c>
      <c r="C345" s="156">
        <v>0.63966975017666461</v>
      </c>
      <c r="D345" s="157">
        <f t="shared" si="30"/>
        <v>1</v>
      </c>
      <c r="E345" s="160">
        <f t="shared" si="33"/>
        <v>1</v>
      </c>
      <c r="F345" s="156">
        <f t="shared" si="33"/>
        <v>0</v>
      </c>
      <c r="G345" s="157">
        <f t="shared" si="33"/>
        <v>1</v>
      </c>
      <c r="H345" s="160">
        <f t="shared" si="33"/>
        <v>1</v>
      </c>
      <c r="I345" s="156">
        <f t="shared" si="33"/>
        <v>1</v>
      </c>
      <c r="J345" s="156">
        <f t="shared" si="33"/>
        <v>1</v>
      </c>
      <c r="K345" s="156">
        <f t="shared" si="33"/>
        <v>1</v>
      </c>
      <c r="L345" s="156">
        <f t="shared" si="33"/>
        <v>1</v>
      </c>
      <c r="M345" s="157">
        <f t="shared" si="33"/>
        <v>1</v>
      </c>
    </row>
    <row r="346" spans="1:13" x14ac:dyDescent="0.25">
      <c r="A346" s="98">
        <f t="shared" si="31"/>
        <v>54604</v>
      </c>
      <c r="B346" s="161">
        <v>0.36033024982333545</v>
      </c>
      <c r="C346" s="151">
        <v>0.63966975017666461</v>
      </c>
      <c r="D346" s="152">
        <f t="shared" si="30"/>
        <v>1</v>
      </c>
      <c r="E346" s="161">
        <f t="shared" si="33"/>
        <v>1</v>
      </c>
      <c r="F346" s="151">
        <f t="shared" si="33"/>
        <v>0</v>
      </c>
      <c r="G346" s="152">
        <f t="shared" si="33"/>
        <v>1</v>
      </c>
      <c r="H346" s="161">
        <f t="shared" si="33"/>
        <v>1</v>
      </c>
      <c r="I346" s="151">
        <f t="shared" si="33"/>
        <v>1</v>
      </c>
      <c r="J346" s="151">
        <f t="shared" si="33"/>
        <v>1</v>
      </c>
      <c r="K346" s="151">
        <f t="shared" si="33"/>
        <v>1</v>
      </c>
      <c r="L346" s="151">
        <f t="shared" si="33"/>
        <v>1</v>
      </c>
      <c r="M346" s="152">
        <f t="shared" si="33"/>
        <v>1</v>
      </c>
    </row>
    <row r="347" spans="1:13" x14ac:dyDescent="0.25">
      <c r="A347" s="106">
        <f t="shared" si="31"/>
        <v>54635</v>
      </c>
      <c r="B347" s="160">
        <v>0.36033024982333545</v>
      </c>
      <c r="C347" s="156">
        <v>0.63966975017666461</v>
      </c>
      <c r="D347" s="157">
        <f t="shared" si="30"/>
        <v>1</v>
      </c>
      <c r="E347" s="160">
        <f t="shared" si="33"/>
        <v>1</v>
      </c>
      <c r="F347" s="156">
        <f t="shared" si="33"/>
        <v>0</v>
      </c>
      <c r="G347" s="157">
        <f t="shared" si="33"/>
        <v>1</v>
      </c>
      <c r="H347" s="160">
        <f t="shared" si="33"/>
        <v>1</v>
      </c>
      <c r="I347" s="156">
        <f t="shared" si="33"/>
        <v>1</v>
      </c>
      <c r="J347" s="156">
        <f t="shared" si="33"/>
        <v>1</v>
      </c>
      <c r="K347" s="156">
        <f t="shared" si="33"/>
        <v>1</v>
      </c>
      <c r="L347" s="156">
        <f t="shared" si="33"/>
        <v>1</v>
      </c>
      <c r="M347" s="157">
        <f t="shared" si="33"/>
        <v>1</v>
      </c>
    </row>
    <row r="348" spans="1:13" x14ac:dyDescent="0.25">
      <c r="A348" s="98">
        <f t="shared" si="31"/>
        <v>54666</v>
      </c>
      <c r="B348" s="161">
        <v>0.36033024982333545</v>
      </c>
      <c r="C348" s="151">
        <v>0.63966975017666461</v>
      </c>
      <c r="D348" s="152">
        <f t="shared" si="30"/>
        <v>1</v>
      </c>
      <c r="E348" s="161">
        <f t="shared" si="33"/>
        <v>1</v>
      </c>
      <c r="F348" s="151">
        <f t="shared" si="33"/>
        <v>0</v>
      </c>
      <c r="G348" s="152">
        <f t="shared" si="33"/>
        <v>1</v>
      </c>
      <c r="H348" s="161">
        <f t="shared" si="33"/>
        <v>1</v>
      </c>
      <c r="I348" s="151">
        <f t="shared" si="33"/>
        <v>1</v>
      </c>
      <c r="J348" s="151">
        <f t="shared" si="33"/>
        <v>1</v>
      </c>
      <c r="K348" s="151">
        <f t="shared" si="33"/>
        <v>1</v>
      </c>
      <c r="L348" s="151">
        <f t="shared" si="33"/>
        <v>1</v>
      </c>
      <c r="M348" s="152">
        <f t="shared" si="33"/>
        <v>1</v>
      </c>
    </row>
    <row r="349" spans="1:13" x14ac:dyDescent="0.25">
      <c r="A349" s="106">
        <f t="shared" si="31"/>
        <v>54696</v>
      </c>
      <c r="B349" s="160">
        <v>0.36033024982333545</v>
      </c>
      <c r="C349" s="156">
        <v>0.63966975017666461</v>
      </c>
      <c r="D349" s="157">
        <f t="shared" si="30"/>
        <v>1</v>
      </c>
      <c r="E349" s="160">
        <f t="shared" si="33"/>
        <v>1</v>
      </c>
      <c r="F349" s="156">
        <f t="shared" si="33"/>
        <v>0</v>
      </c>
      <c r="G349" s="157">
        <f t="shared" si="33"/>
        <v>1</v>
      </c>
      <c r="H349" s="160">
        <f t="shared" si="33"/>
        <v>1</v>
      </c>
      <c r="I349" s="156">
        <f t="shared" si="33"/>
        <v>1</v>
      </c>
      <c r="J349" s="156">
        <f t="shared" si="33"/>
        <v>1</v>
      </c>
      <c r="K349" s="156">
        <f t="shared" si="33"/>
        <v>1</v>
      </c>
      <c r="L349" s="156">
        <f t="shared" si="33"/>
        <v>1</v>
      </c>
      <c r="M349" s="157">
        <f t="shared" si="33"/>
        <v>1</v>
      </c>
    </row>
    <row r="350" spans="1:13" x14ac:dyDescent="0.25">
      <c r="A350" s="98">
        <f t="shared" si="31"/>
        <v>54727</v>
      </c>
      <c r="B350" s="161">
        <v>0.36033024982333545</v>
      </c>
      <c r="C350" s="151">
        <v>0.63966975017666461</v>
      </c>
      <c r="D350" s="152">
        <f t="shared" si="30"/>
        <v>1</v>
      </c>
      <c r="E350" s="161">
        <f t="shared" si="33"/>
        <v>1</v>
      </c>
      <c r="F350" s="151">
        <f t="shared" si="33"/>
        <v>0</v>
      </c>
      <c r="G350" s="152">
        <f t="shared" si="33"/>
        <v>1</v>
      </c>
      <c r="H350" s="161">
        <f t="shared" si="33"/>
        <v>1</v>
      </c>
      <c r="I350" s="151">
        <f t="shared" si="33"/>
        <v>1</v>
      </c>
      <c r="J350" s="151">
        <f t="shared" si="33"/>
        <v>1</v>
      </c>
      <c r="K350" s="151">
        <f t="shared" si="33"/>
        <v>1</v>
      </c>
      <c r="L350" s="151">
        <f t="shared" si="33"/>
        <v>1</v>
      </c>
      <c r="M350" s="152">
        <f t="shared" si="33"/>
        <v>1</v>
      </c>
    </row>
    <row r="351" spans="1:13" x14ac:dyDescent="0.25">
      <c r="A351" s="106">
        <f t="shared" si="31"/>
        <v>54757</v>
      </c>
      <c r="B351" s="160">
        <v>0.36033024982333545</v>
      </c>
      <c r="C351" s="156">
        <v>0.63966975017666461</v>
      </c>
      <c r="D351" s="157">
        <f t="shared" si="30"/>
        <v>1</v>
      </c>
      <c r="E351" s="160">
        <f t="shared" si="33"/>
        <v>1</v>
      </c>
      <c r="F351" s="156">
        <f t="shared" si="33"/>
        <v>0</v>
      </c>
      <c r="G351" s="157">
        <f t="shared" si="33"/>
        <v>1</v>
      </c>
      <c r="H351" s="160">
        <f t="shared" si="33"/>
        <v>1</v>
      </c>
      <c r="I351" s="156">
        <f t="shared" si="33"/>
        <v>1</v>
      </c>
      <c r="J351" s="156">
        <f t="shared" si="33"/>
        <v>1</v>
      </c>
      <c r="K351" s="156">
        <f t="shared" si="33"/>
        <v>1</v>
      </c>
      <c r="L351" s="156">
        <f t="shared" si="33"/>
        <v>1</v>
      </c>
      <c r="M351" s="157">
        <f t="shared" si="33"/>
        <v>1</v>
      </c>
    </row>
    <row r="352" spans="1:13" x14ac:dyDescent="0.25">
      <c r="A352" s="98">
        <f t="shared" si="31"/>
        <v>54788</v>
      </c>
      <c r="B352" s="161">
        <v>0.36033024982333545</v>
      </c>
      <c r="C352" s="151">
        <v>0.63966975017666461</v>
      </c>
      <c r="D352" s="152">
        <f t="shared" si="30"/>
        <v>1</v>
      </c>
      <c r="E352" s="161">
        <f t="shared" si="33"/>
        <v>1</v>
      </c>
      <c r="F352" s="151">
        <f t="shared" si="33"/>
        <v>0</v>
      </c>
      <c r="G352" s="152">
        <f t="shared" si="33"/>
        <v>1</v>
      </c>
      <c r="H352" s="161">
        <f t="shared" si="33"/>
        <v>1</v>
      </c>
      <c r="I352" s="151">
        <f t="shared" si="33"/>
        <v>1</v>
      </c>
      <c r="J352" s="151">
        <f t="shared" si="33"/>
        <v>1</v>
      </c>
      <c r="K352" s="151">
        <f t="shared" si="33"/>
        <v>1</v>
      </c>
      <c r="L352" s="151">
        <f t="shared" si="33"/>
        <v>1</v>
      </c>
      <c r="M352" s="152">
        <f t="shared" si="33"/>
        <v>1</v>
      </c>
    </row>
    <row r="353" spans="1:13" x14ac:dyDescent="0.25">
      <c r="A353" s="106">
        <f t="shared" si="31"/>
        <v>54819</v>
      </c>
      <c r="B353" s="160">
        <v>0.36033024982333545</v>
      </c>
      <c r="C353" s="156">
        <v>0.63966975017666461</v>
      </c>
      <c r="D353" s="157">
        <f t="shared" si="30"/>
        <v>1</v>
      </c>
      <c r="E353" s="160">
        <f t="shared" si="33"/>
        <v>1</v>
      </c>
      <c r="F353" s="156">
        <f t="shared" si="33"/>
        <v>0</v>
      </c>
      <c r="G353" s="157">
        <f t="shared" si="33"/>
        <v>1</v>
      </c>
      <c r="H353" s="160">
        <f t="shared" si="33"/>
        <v>1</v>
      </c>
      <c r="I353" s="156">
        <f t="shared" si="33"/>
        <v>1</v>
      </c>
      <c r="J353" s="156">
        <f t="shared" si="33"/>
        <v>1</v>
      </c>
      <c r="K353" s="156">
        <f t="shared" si="33"/>
        <v>1</v>
      </c>
      <c r="L353" s="156">
        <f t="shared" si="33"/>
        <v>1</v>
      </c>
      <c r="M353" s="157">
        <f t="shared" si="33"/>
        <v>1</v>
      </c>
    </row>
    <row r="354" spans="1:13" x14ac:dyDescent="0.25">
      <c r="A354" s="98">
        <f t="shared" si="31"/>
        <v>54847</v>
      </c>
      <c r="B354" s="161">
        <v>0.36033024982333545</v>
      </c>
      <c r="C354" s="151">
        <v>0.63966975017666461</v>
      </c>
      <c r="D354" s="152">
        <f t="shared" si="30"/>
        <v>1</v>
      </c>
      <c r="E354" s="161">
        <f t="shared" si="33"/>
        <v>1</v>
      </c>
      <c r="F354" s="151">
        <f t="shared" si="33"/>
        <v>0</v>
      </c>
      <c r="G354" s="152">
        <f t="shared" si="33"/>
        <v>1</v>
      </c>
      <c r="H354" s="161">
        <f t="shared" si="33"/>
        <v>1</v>
      </c>
      <c r="I354" s="151">
        <f t="shared" si="33"/>
        <v>1</v>
      </c>
      <c r="J354" s="151">
        <f t="shared" si="33"/>
        <v>1</v>
      </c>
      <c r="K354" s="151">
        <f t="shared" si="33"/>
        <v>1</v>
      </c>
      <c r="L354" s="151">
        <f t="shared" si="33"/>
        <v>1</v>
      </c>
      <c r="M354" s="152">
        <f t="shared" si="33"/>
        <v>1</v>
      </c>
    </row>
    <row r="355" spans="1:13" x14ac:dyDescent="0.25">
      <c r="A355" s="106">
        <f t="shared" si="31"/>
        <v>54878</v>
      </c>
      <c r="B355" s="160">
        <v>0.36033024982333545</v>
      </c>
      <c r="C355" s="156">
        <v>0.63966975017666461</v>
      </c>
      <c r="D355" s="157">
        <f t="shared" si="30"/>
        <v>1</v>
      </c>
      <c r="E355" s="160">
        <f t="shared" ref="E355:M370" si="34">+E354</f>
        <v>1</v>
      </c>
      <c r="F355" s="156">
        <f t="shared" si="34"/>
        <v>0</v>
      </c>
      <c r="G355" s="157">
        <f t="shared" si="34"/>
        <v>1</v>
      </c>
      <c r="H355" s="160">
        <f t="shared" si="34"/>
        <v>1</v>
      </c>
      <c r="I355" s="156">
        <f t="shared" si="34"/>
        <v>1</v>
      </c>
      <c r="J355" s="156">
        <f t="shared" si="34"/>
        <v>1</v>
      </c>
      <c r="K355" s="156">
        <f t="shared" si="34"/>
        <v>1</v>
      </c>
      <c r="L355" s="156">
        <f t="shared" si="34"/>
        <v>1</v>
      </c>
      <c r="M355" s="157">
        <f t="shared" si="34"/>
        <v>1</v>
      </c>
    </row>
    <row r="356" spans="1:13" x14ac:dyDescent="0.25">
      <c r="A356" s="98">
        <f t="shared" si="31"/>
        <v>54908</v>
      </c>
      <c r="B356" s="161">
        <v>0.36033024982333545</v>
      </c>
      <c r="C356" s="151">
        <v>0.63966975017666461</v>
      </c>
      <c r="D356" s="152">
        <f t="shared" si="30"/>
        <v>1</v>
      </c>
      <c r="E356" s="161">
        <f t="shared" si="34"/>
        <v>1</v>
      </c>
      <c r="F356" s="151">
        <f t="shared" si="34"/>
        <v>0</v>
      </c>
      <c r="G356" s="152">
        <f t="shared" si="34"/>
        <v>1</v>
      </c>
      <c r="H356" s="161">
        <f t="shared" si="34"/>
        <v>1</v>
      </c>
      <c r="I356" s="151">
        <f t="shared" si="34"/>
        <v>1</v>
      </c>
      <c r="J356" s="151">
        <f t="shared" si="34"/>
        <v>1</v>
      </c>
      <c r="K356" s="151">
        <f t="shared" si="34"/>
        <v>1</v>
      </c>
      <c r="L356" s="151">
        <f t="shared" si="34"/>
        <v>1</v>
      </c>
      <c r="M356" s="152">
        <f t="shared" si="34"/>
        <v>1</v>
      </c>
    </row>
    <row r="357" spans="1:13" x14ac:dyDescent="0.25">
      <c r="A357" s="106">
        <f t="shared" si="31"/>
        <v>54939</v>
      </c>
      <c r="B357" s="160">
        <v>0.36033024982333545</v>
      </c>
      <c r="C357" s="156">
        <v>0.63966975017666461</v>
      </c>
      <c r="D357" s="157">
        <f t="shared" si="30"/>
        <v>1</v>
      </c>
      <c r="E357" s="160">
        <f t="shared" si="34"/>
        <v>1</v>
      </c>
      <c r="F357" s="156">
        <f t="shared" si="34"/>
        <v>0</v>
      </c>
      <c r="G357" s="157">
        <f t="shared" si="34"/>
        <v>1</v>
      </c>
      <c r="H357" s="160">
        <f t="shared" si="34"/>
        <v>1</v>
      </c>
      <c r="I357" s="156">
        <f t="shared" si="34"/>
        <v>1</v>
      </c>
      <c r="J357" s="156">
        <f t="shared" si="34"/>
        <v>1</v>
      </c>
      <c r="K357" s="156">
        <f t="shared" si="34"/>
        <v>1</v>
      </c>
      <c r="L357" s="156">
        <f t="shared" si="34"/>
        <v>1</v>
      </c>
      <c r="M357" s="157">
        <f t="shared" si="34"/>
        <v>1</v>
      </c>
    </row>
    <row r="358" spans="1:13" x14ac:dyDescent="0.25">
      <c r="A358" s="98">
        <f t="shared" si="31"/>
        <v>54969</v>
      </c>
      <c r="B358" s="161">
        <v>0.36033024982333545</v>
      </c>
      <c r="C358" s="151">
        <v>0.63966975017666461</v>
      </c>
      <c r="D358" s="152">
        <f t="shared" si="30"/>
        <v>1</v>
      </c>
      <c r="E358" s="161">
        <f t="shared" si="34"/>
        <v>1</v>
      </c>
      <c r="F358" s="151">
        <f t="shared" si="34"/>
        <v>0</v>
      </c>
      <c r="G358" s="152">
        <f t="shared" si="34"/>
        <v>1</v>
      </c>
      <c r="H358" s="161">
        <f t="shared" si="34"/>
        <v>1</v>
      </c>
      <c r="I358" s="151">
        <f t="shared" si="34"/>
        <v>1</v>
      </c>
      <c r="J358" s="151">
        <f t="shared" si="34"/>
        <v>1</v>
      </c>
      <c r="K358" s="151">
        <f t="shared" si="34"/>
        <v>1</v>
      </c>
      <c r="L358" s="151">
        <f t="shared" si="34"/>
        <v>1</v>
      </c>
      <c r="M358" s="152">
        <f t="shared" si="34"/>
        <v>1</v>
      </c>
    </row>
    <row r="359" spans="1:13" x14ac:dyDescent="0.25">
      <c r="A359" s="106">
        <f t="shared" si="31"/>
        <v>55000</v>
      </c>
      <c r="B359" s="160">
        <v>0.36033024982333545</v>
      </c>
      <c r="C359" s="156">
        <v>0.63966975017666461</v>
      </c>
      <c r="D359" s="157">
        <f t="shared" si="30"/>
        <v>1</v>
      </c>
      <c r="E359" s="160">
        <f t="shared" si="34"/>
        <v>1</v>
      </c>
      <c r="F359" s="156">
        <f t="shared" si="34"/>
        <v>0</v>
      </c>
      <c r="G359" s="157">
        <f t="shared" si="34"/>
        <v>1</v>
      </c>
      <c r="H359" s="160">
        <f t="shared" si="34"/>
        <v>1</v>
      </c>
      <c r="I359" s="156">
        <f t="shared" si="34"/>
        <v>1</v>
      </c>
      <c r="J359" s="156">
        <f t="shared" si="34"/>
        <v>1</v>
      </c>
      <c r="K359" s="156">
        <f t="shared" si="34"/>
        <v>1</v>
      </c>
      <c r="L359" s="156">
        <f t="shared" si="34"/>
        <v>1</v>
      </c>
      <c r="M359" s="157">
        <f t="shared" si="34"/>
        <v>1</v>
      </c>
    </row>
    <row r="360" spans="1:13" x14ac:dyDescent="0.25">
      <c r="A360" s="98">
        <f t="shared" si="31"/>
        <v>55031</v>
      </c>
      <c r="B360" s="161">
        <v>0.36033024982333545</v>
      </c>
      <c r="C360" s="151">
        <v>0.63966975017666461</v>
      </c>
      <c r="D360" s="152">
        <f t="shared" si="30"/>
        <v>1</v>
      </c>
      <c r="E360" s="161">
        <f t="shared" si="34"/>
        <v>1</v>
      </c>
      <c r="F360" s="151">
        <f t="shared" si="34"/>
        <v>0</v>
      </c>
      <c r="G360" s="152">
        <f t="shared" si="34"/>
        <v>1</v>
      </c>
      <c r="H360" s="161">
        <f t="shared" si="34"/>
        <v>1</v>
      </c>
      <c r="I360" s="151">
        <f t="shared" si="34"/>
        <v>1</v>
      </c>
      <c r="J360" s="151">
        <f t="shared" si="34"/>
        <v>1</v>
      </c>
      <c r="K360" s="151">
        <f t="shared" si="34"/>
        <v>1</v>
      </c>
      <c r="L360" s="151">
        <f t="shared" si="34"/>
        <v>1</v>
      </c>
      <c r="M360" s="152">
        <f t="shared" si="34"/>
        <v>1</v>
      </c>
    </row>
    <row r="361" spans="1:13" x14ac:dyDescent="0.25">
      <c r="A361" s="106">
        <f t="shared" si="31"/>
        <v>55061</v>
      </c>
      <c r="B361" s="160">
        <v>0.36033024982333545</v>
      </c>
      <c r="C361" s="156">
        <v>0.63966975017666461</v>
      </c>
      <c r="D361" s="157">
        <f t="shared" si="30"/>
        <v>1</v>
      </c>
      <c r="E361" s="160">
        <f t="shared" si="34"/>
        <v>1</v>
      </c>
      <c r="F361" s="156">
        <f t="shared" si="34"/>
        <v>0</v>
      </c>
      <c r="G361" s="157">
        <f t="shared" si="34"/>
        <v>1</v>
      </c>
      <c r="H361" s="160">
        <f t="shared" si="34"/>
        <v>1</v>
      </c>
      <c r="I361" s="156">
        <f t="shared" si="34"/>
        <v>1</v>
      </c>
      <c r="J361" s="156">
        <f t="shared" si="34"/>
        <v>1</v>
      </c>
      <c r="K361" s="156">
        <f t="shared" si="34"/>
        <v>1</v>
      </c>
      <c r="L361" s="156">
        <f t="shared" si="34"/>
        <v>1</v>
      </c>
      <c r="M361" s="157">
        <f t="shared" si="34"/>
        <v>1</v>
      </c>
    </row>
    <row r="362" spans="1:13" x14ac:dyDescent="0.25">
      <c r="A362" s="98">
        <f t="shared" si="31"/>
        <v>55092</v>
      </c>
      <c r="B362" s="161">
        <v>0.36033024982333545</v>
      </c>
      <c r="C362" s="151">
        <v>0.63966975017666461</v>
      </c>
      <c r="D362" s="152">
        <f t="shared" si="30"/>
        <v>1</v>
      </c>
      <c r="E362" s="161">
        <f t="shared" si="34"/>
        <v>1</v>
      </c>
      <c r="F362" s="151">
        <f t="shared" si="34"/>
        <v>0</v>
      </c>
      <c r="G362" s="152">
        <f t="shared" si="34"/>
        <v>1</v>
      </c>
      <c r="H362" s="161">
        <f t="shared" si="34"/>
        <v>1</v>
      </c>
      <c r="I362" s="151">
        <f t="shared" si="34"/>
        <v>1</v>
      </c>
      <c r="J362" s="151">
        <f t="shared" si="34"/>
        <v>1</v>
      </c>
      <c r="K362" s="151">
        <f t="shared" si="34"/>
        <v>1</v>
      </c>
      <c r="L362" s="151">
        <f t="shared" si="34"/>
        <v>1</v>
      </c>
      <c r="M362" s="152">
        <f t="shared" si="34"/>
        <v>1</v>
      </c>
    </row>
    <row r="363" spans="1:13" x14ac:dyDescent="0.25">
      <c r="A363" s="106">
        <f t="shared" si="31"/>
        <v>55122</v>
      </c>
      <c r="B363" s="160">
        <v>0.36033024982333545</v>
      </c>
      <c r="C363" s="156">
        <v>0.63966975017666461</v>
      </c>
      <c r="D363" s="157">
        <f t="shared" si="30"/>
        <v>1</v>
      </c>
      <c r="E363" s="160">
        <f t="shared" si="34"/>
        <v>1</v>
      </c>
      <c r="F363" s="156">
        <f t="shared" si="34"/>
        <v>0</v>
      </c>
      <c r="G363" s="157">
        <f t="shared" si="34"/>
        <v>1</v>
      </c>
      <c r="H363" s="160">
        <f t="shared" si="34"/>
        <v>1</v>
      </c>
      <c r="I363" s="156">
        <f t="shared" si="34"/>
        <v>1</v>
      </c>
      <c r="J363" s="156">
        <f t="shared" si="34"/>
        <v>1</v>
      </c>
      <c r="K363" s="156">
        <f t="shared" si="34"/>
        <v>1</v>
      </c>
      <c r="L363" s="156">
        <f t="shared" si="34"/>
        <v>1</v>
      </c>
      <c r="M363" s="157">
        <f t="shared" si="34"/>
        <v>1</v>
      </c>
    </row>
    <row r="364" spans="1:13" x14ac:dyDescent="0.25">
      <c r="A364" s="98">
        <f t="shared" si="31"/>
        <v>55153</v>
      </c>
      <c r="B364" s="161">
        <v>0.36033024982333545</v>
      </c>
      <c r="C364" s="151">
        <v>0.63966975017666461</v>
      </c>
      <c r="D364" s="152">
        <f t="shared" si="30"/>
        <v>1</v>
      </c>
      <c r="E364" s="161">
        <f t="shared" si="34"/>
        <v>1</v>
      </c>
      <c r="F364" s="151">
        <f t="shared" si="34"/>
        <v>0</v>
      </c>
      <c r="G364" s="152">
        <f t="shared" si="34"/>
        <v>1</v>
      </c>
      <c r="H364" s="161">
        <f t="shared" si="34"/>
        <v>1</v>
      </c>
      <c r="I364" s="151">
        <f t="shared" si="34"/>
        <v>1</v>
      </c>
      <c r="J364" s="151">
        <f t="shared" si="34"/>
        <v>1</v>
      </c>
      <c r="K364" s="151">
        <f t="shared" si="34"/>
        <v>1</v>
      </c>
      <c r="L364" s="151">
        <f t="shared" si="34"/>
        <v>1</v>
      </c>
      <c r="M364" s="152">
        <f t="shared" si="34"/>
        <v>1</v>
      </c>
    </row>
    <row r="365" spans="1:13" x14ac:dyDescent="0.25">
      <c r="A365" s="106">
        <f t="shared" si="31"/>
        <v>55184</v>
      </c>
      <c r="B365" s="160">
        <v>0.36033024982333545</v>
      </c>
      <c r="C365" s="156">
        <v>0.63966975017666461</v>
      </c>
      <c r="D365" s="157">
        <f t="shared" si="30"/>
        <v>1</v>
      </c>
      <c r="E365" s="160">
        <f t="shared" si="34"/>
        <v>1</v>
      </c>
      <c r="F365" s="156">
        <f t="shared" si="34"/>
        <v>0</v>
      </c>
      <c r="G365" s="157">
        <f t="shared" si="34"/>
        <v>1</v>
      </c>
      <c r="H365" s="160">
        <f t="shared" si="34"/>
        <v>1</v>
      </c>
      <c r="I365" s="156">
        <f t="shared" si="34"/>
        <v>1</v>
      </c>
      <c r="J365" s="156">
        <f t="shared" si="34"/>
        <v>1</v>
      </c>
      <c r="K365" s="156">
        <f t="shared" si="34"/>
        <v>1</v>
      </c>
      <c r="L365" s="156">
        <f t="shared" si="34"/>
        <v>1</v>
      </c>
      <c r="M365" s="157">
        <f t="shared" si="34"/>
        <v>1</v>
      </c>
    </row>
    <row r="366" spans="1:13" x14ac:dyDescent="0.25">
      <c r="A366" s="98">
        <f t="shared" si="31"/>
        <v>55212</v>
      </c>
      <c r="B366" s="161">
        <v>0.36033024982333545</v>
      </c>
      <c r="C366" s="151">
        <v>0.63966975017666461</v>
      </c>
      <c r="D366" s="152">
        <f t="shared" si="30"/>
        <v>1</v>
      </c>
      <c r="E366" s="161">
        <f t="shared" si="34"/>
        <v>1</v>
      </c>
      <c r="F366" s="151">
        <f t="shared" si="34"/>
        <v>0</v>
      </c>
      <c r="G366" s="152">
        <f t="shared" si="34"/>
        <v>1</v>
      </c>
      <c r="H366" s="161">
        <f t="shared" si="34"/>
        <v>1</v>
      </c>
      <c r="I366" s="151">
        <f t="shared" si="34"/>
        <v>1</v>
      </c>
      <c r="J366" s="151">
        <f t="shared" si="34"/>
        <v>1</v>
      </c>
      <c r="K366" s="151">
        <f t="shared" si="34"/>
        <v>1</v>
      </c>
      <c r="L366" s="151">
        <f t="shared" si="34"/>
        <v>1</v>
      </c>
      <c r="M366" s="152">
        <f t="shared" si="34"/>
        <v>1</v>
      </c>
    </row>
    <row r="367" spans="1:13" x14ac:dyDescent="0.25">
      <c r="A367" s="106">
        <f t="shared" si="31"/>
        <v>55243</v>
      </c>
      <c r="B367" s="160">
        <v>0.36033024982333545</v>
      </c>
      <c r="C367" s="156">
        <v>0.63966975017666461</v>
      </c>
      <c r="D367" s="157">
        <f t="shared" si="30"/>
        <v>1</v>
      </c>
      <c r="E367" s="160">
        <f t="shared" si="34"/>
        <v>1</v>
      </c>
      <c r="F367" s="156">
        <f t="shared" si="34"/>
        <v>0</v>
      </c>
      <c r="G367" s="157">
        <f t="shared" si="34"/>
        <v>1</v>
      </c>
      <c r="H367" s="160">
        <f t="shared" si="34"/>
        <v>1</v>
      </c>
      <c r="I367" s="156">
        <f t="shared" si="34"/>
        <v>1</v>
      </c>
      <c r="J367" s="156">
        <f t="shared" si="34"/>
        <v>1</v>
      </c>
      <c r="K367" s="156">
        <f t="shared" si="34"/>
        <v>1</v>
      </c>
      <c r="L367" s="156">
        <f t="shared" si="34"/>
        <v>1</v>
      </c>
      <c r="M367" s="157">
        <f t="shared" si="34"/>
        <v>1</v>
      </c>
    </row>
    <row r="368" spans="1:13" x14ac:dyDescent="0.25">
      <c r="A368" s="98">
        <f t="shared" si="31"/>
        <v>55273</v>
      </c>
      <c r="B368" s="161">
        <v>0.36033024982333545</v>
      </c>
      <c r="C368" s="151">
        <v>0.63966975017666461</v>
      </c>
      <c r="D368" s="152">
        <f t="shared" si="30"/>
        <v>1</v>
      </c>
      <c r="E368" s="161">
        <f t="shared" si="34"/>
        <v>1</v>
      </c>
      <c r="F368" s="151">
        <f t="shared" si="34"/>
        <v>0</v>
      </c>
      <c r="G368" s="152">
        <f t="shared" si="34"/>
        <v>1</v>
      </c>
      <c r="H368" s="161">
        <f t="shared" si="34"/>
        <v>1</v>
      </c>
      <c r="I368" s="151">
        <f t="shared" si="34"/>
        <v>1</v>
      </c>
      <c r="J368" s="151">
        <f t="shared" si="34"/>
        <v>1</v>
      </c>
      <c r="K368" s="151">
        <f t="shared" si="34"/>
        <v>1</v>
      </c>
      <c r="L368" s="151">
        <f t="shared" si="34"/>
        <v>1</v>
      </c>
      <c r="M368" s="152">
        <f t="shared" si="34"/>
        <v>1</v>
      </c>
    </row>
    <row r="369" spans="1:13" x14ac:dyDescent="0.25">
      <c r="A369" s="106">
        <f t="shared" si="31"/>
        <v>55304</v>
      </c>
      <c r="B369" s="160">
        <v>0.36033024982333545</v>
      </c>
      <c r="C369" s="156">
        <v>0.63966975017666461</v>
      </c>
      <c r="D369" s="157">
        <f t="shared" si="30"/>
        <v>1</v>
      </c>
      <c r="E369" s="160">
        <f t="shared" si="34"/>
        <v>1</v>
      </c>
      <c r="F369" s="156">
        <f t="shared" si="34"/>
        <v>0</v>
      </c>
      <c r="G369" s="157">
        <f t="shared" si="34"/>
        <v>1</v>
      </c>
      <c r="H369" s="160">
        <f t="shared" si="34"/>
        <v>1</v>
      </c>
      <c r="I369" s="156">
        <f t="shared" si="34"/>
        <v>1</v>
      </c>
      <c r="J369" s="156">
        <f t="shared" si="34"/>
        <v>1</v>
      </c>
      <c r="K369" s="156">
        <f t="shared" si="34"/>
        <v>1</v>
      </c>
      <c r="L369" s="156">
        <f t="shared" si="34"/>
        <v>1</v>
      </c>
      <c r="M369" s="157">
        <f t="shared" si="34"/>
        <v>1</v>
      </c>
    </row>
    <row r="370" spans="1:13" x14ac:dyDescent="0.25">
      <c r="A370" s="98">
        <f t="shared" si="31"/>
        <v>55334</v>
      </c>
      <c r="B370" s="161">
        <v>0.36033024982333545</v>
      </c>
      <c r="C370" s="151">
        <v>0.63966975017666461</v>
      </c>
      <c r="D370" s="152">
        <f t="shared" si="30"/>
        <v>1</v>
      </c>
      <c r="E370" s="161">
        <f t="shared" si="34"/>
        <v>1</v>
      </c>
      <c r="F370" s="151">
        <f t="shared" si="34"/>
        <v>0</v>
      </c>
      <c r="G370" s="152">
        <f t="shared" si="34"/>
        <v>1</v>
      </c>
      <c r="H370" s="161">
        <f t="shared" si="34"/>
        <v>1</v>
      </c>
      <c r="I370" s="151">
        <f t="shared" si="34"/>
        <v>1</v>
      </c>
      <c r="J370" s="151">
        <f t="shared" si="34"/>
        <v>1</v>
      </c>
      <c r="K370" s="151">
        <f t="shared" si="34"/>
        <v>1</v>
      </c>
      <c r="L370" s="151">
        <f t="shared" si="34"/>
        <v>1</v>
      </c>
      <c r="M370" s="152">
        <f t="shared" si="34"/>
        <v>1</v>
      </c>
    </row>
    <row r="371" spans="1:13" x14ac:dyDescent="0.25">
      <c r="A371" s="106">
        <f t="shared" si="31"/>
        <v>55365</v>
      </c>
      <c r="B371" s="160">
        <v>0.36033024982333545</v>
      </c>
      <c r="C371" s="156">
        <v>0.63966975017666461</v>
      </c>
      <c r="D371" s="157">
        <f t="shared" si="30"/>
        <v>1</v>
      </c>
      <c r="E371" s="160">
        <f t="shared" ref="E371:M386" si="35">+E370</f>
        <v>1</v>
      </c>
      <c r="F371" s="156">
        <f t="shared" si="35"/>
        <v>0</v>
      </c>
      <c r="G371" s="157">
        <f t="shared" si="35"/>
        <v>1</v>
      </c>
      <c r="H371" s="160">
        <f t="shared" si="35"/>
        <v>1</v>
      </c>
      <c r="I371" s="156">
        <f t="shared" si="35"/>
        <v>1</v>
      </c>
      <c r="J371" s="156">
        <f t="shared" si="35"/>
        <v>1</v>
      </c>
      <c r="K371" s="156">
        <f t="shared" si="35"/>
        <v>1</v>
      </c>
      <c r="L371" s="156">
        <f t="shared" si="35"/>
        <v>1</v>
      </c>
      <c r="M371" s="157">
        <f t="shared" si="35"/>
        <v>1</v>
      </c>
    </row>
    <row r="372" spans="1:13" x14ac:dyDescent="0.25">
      <c r="A372" s="98">
        <f t="shared" si="31"/>
        <v>55396</v>
      </c>
      <c r="B372" s="161">
        <v>0.36033024982333545</v>
      </c>
      <c r="C372" s="151">
        <v>0.63966975017666461</v>
      </c>
      <c r="D372" s="152">
        <f t="shared" si="30"/>
        <v>1</v>
      </c>
      <c r="E372" s="161">
        <f t="shared" si="35"/>
        <v>1</v>
      </c>
      <c r="F372" s="151">
        <f t="shared" si="35"/>
        <v>0</v>
      </c>
      <c r="G372" s="152">
        <f t="shared" si="35"/>
        <v>1</v>
      </c>
      <c r="H372" s="161">
        <f t="shared" si="35"/>
        <v>1</v>
      </c>
      <c r="I372" s="151">
        <f t="shared" si="35"/>
        <v>1</v>
      </c>
      <c r="J372" s="151">
        <f t="shared" si="35"/>
        <v>1</v>
      </c>
      <c r="K372" s="151">
        <f t="shared" si="35"/>
        <v>1</v>
      </c>
      <c r="L372" s="151">
        <f t="shared" si="35"/>
        <v>1</v>
      </c>
      <c r="M372" s="152">
        <f t="shared" si="35"/>
        <v>1</v>
      </c>
    </row>
    <row r="373" spans="1:13" x14ac:dyDescent="0.25">
      <c r="A373" s="106">
        <f t="shared" si="31"/>
        <v>55426</v>
      </c>
      <c r="B373" s="160">
        <v>0.36033024982333545</v>
      </c>
      <c r="C373" s="156">
        <v>0.63966975017666461</v>
      </c>
      <c r="D373" s="157">
        <f t="shared" si="30"/>
        <v>1</v>
      </c>
      <c r="E373" s="160">
        <f t="shared" si="35"/>
        <v>1</v>
      </c>
      <c r="F373" s="156">
        <f t="shared" si="35"/>
        <v>0</v>
      </c>
      <c r="G373" s="157">
        <f t="shared" si="35"/>
        <v>1</v>
      </c>
      <c r="H373" s="160">
        <f t="shared" si="35"/>
        <v>1</v>
      </c>
      <c r="I373" s="156">
        <f t="shared" si="35"/>
        <v>1</v>
      </c>
      <c r="J373" s="156">
        <f t="shared" si="35"/>
        <v>1</v>
      </c>
      <c r="K373" s="156">
        <f t="shared" si="35"/>
        <v>1</v>
      </c>
      <c r="L373" s="156">
        <f t="shared" si="35"/>
        <v>1</v>
      </c>
      <c r="M373" s="157">
        <f t="shared" si="35"/>
        <v>1</v>
      </c>
    </row>
    <row r="374" spans="1:13" x14ac:dyDescent="0.25">
      <c r="A374" s="98">
        <f t="shared" si="31"/>
        <v>55457</v>
      </c>
      <c r="B374" s="161">
        <v>0.36033024982333545</v>
      </c>
      <c r="C374" s="151">
        <v>0.63966975017666461</v>
      </c>
      <c r="D374" s="152">
        <f t="shared" si="30"/>
        <v>1</v>
      </c>
      <c r="E374" s="161">
        <f t="shared" si="35"/>
        <v>1</v>
      </c>
      <c r="F374" s="151">
        <f t="shared" si="35"/>
        <v>0</v>
      </c>
      <c r="G374" s="152">
        <f t="shared" si="35"/>
        <v>1</v>
      </c>
      <c r="H374" s="161">
        <f t="shared" si="35"/>
        <v>1</v>
      </c>
      <c r="I374" s="151">
        <f t="shared" si="35"/>
        <v>1</v>
      </c>
      <c r="J374" s="151">
        <f t="shared" si="35"/>
        <v>1</v>
      </c>
      <c r="K374" s="151">
        <f t="shared" si="35"/>
        <v>1</v>
      </c>
      <c r="L374" s="151">
        <f t="shared" si="35"/>
        <v>1</v>
      </c>
      <c r="M374" s="152">
        <f t="shared" si="35"/>
        <v>1</v>
      </c>
    </row>
    <row r="375" spans="1:13" x14ac:dyDescent="0.25">
      <c r="A375" s="106">
        <f t="shared" si="31"/>
        <v>55487</v>
      </c>
      <c r="B375" s="160">
        <v>0.36033024982333545</v>
      </c>
      <c r="C375" s="156">
        <v>0.63966975017666461</v>
      </c>
      <c r="D375" s="157">
        <f t="shared" si="30"/>
        <v>1</v>
      </c>
      <c r="E375" s="160">
        <f t="shared" si="35"/>
        <v>1</v>
      </c>
      <c r="F375" s="156">
        <f t="shared" si="35"/>
        <v>0</v>
      </c>
      <c r="G375" s="157">
        <f t="shared" si="35"/>
        <v>1</v>
      </c>
      <c r="H375" s="160">
        <f t="shared" si="35"/>
        <v>1</v>
      </c>
      <c r="I375" s="156">
        <f t="shared" si="35"/>
        <v>1</v>
      </c>
      <c r="J375" s="156">
        <f t="shared" si="35"/>
        <v>1</v>
      </c>
      <c r="K375" s="156">
        <f t="shared" si="35"/>
        <v>1</v>
      </c>
      <c r="L375" s="156">
        <f t="shared" si="35"/>
        <v>1</v>
      </c>
      <c r="M375" s="157">
        <f t="shared" si="35"/>
        <v>1</v>
      </c>
    </row>
    <row r="376" spans="1:13" x14ac:dyDescent="0.25">
      <c r="A376" s="98">
        <f t="shared" si="31"/>
        <v>55518</v>
      </c>
      <c r="B376" s="161">
        <v>0.36033024982333545</v>
      </c>
      <c r="C376" s="151">
        <v>0.63966975017666461</v>
      </c>
      <c r="D376" s="152">
        <f t="shared" si="30"/>
        <v>1</v>
      </c>
      <c r="E376" s="161">
        <f t="shared" si="35"/>
        <v>1</v>
      </c>
      <c r="F376" s="151">
        <f t="shared" si="35"/>
        <v>0</v>
      </c>
      <c r="G376" s="152">
        <f t="shared" si="35"/>
        <v>1</v>
      </c>
      <c r="H376" s="161">
        <f t="shared" si="35"/>
        <v>1</v>
      </c>
      <c r="I376" s="151">
        <f t="shared" si="35"/>
        <v>1</v>
      </c>
      <c r="J376" s="151">
        <f t="shared" si="35"/>
        <v>1</v>
      </c>
      <c r="K376" s="151">
        <f t="shared" si="35"/>
        <v>1</v>
      </c>
      <c r="L376" s="151">
        <f t="shared" si="35"/>
        <v>1</v>
      </c>
      <c r="M376" s="152">
        <f t="shared" si="35"/>
        <v>1</v>
      </c>
    </row>
    <row r="377" spans="1:13" x14ac:dyDescent="0.25">
      <c r="A377" s="106">
        <f t="shared" si="31"/>
        <v>55549</v>
      </c>
      <c r="B377" s="160">
        <v>0.36033024982333545</v>
      </c>
      <c r="C377" s="156">
        <v>0.63966975017666461</v>
      </c>
      <c r="D377" s="157">
        <f t="shared" si="30"/>
        <v>1</v>
      </c>
      <c r="E377" s="160">
        <f t="shared" si="35"/>
        <v>1</v>
      </c>
      <c r="F377" s="156">
        <f t="shared" si="35"/>
        <v>0</v>
      </c>
      <c r="G377" s="157">
        <f t="shared" si="35"/>
        <v>1</v>
      </c>
      <c r="H377" s="160">
        <f t="shared" si="35"/>
        <v>1</v>
      </c>
      <c r="I377" s="156">
        <f t="shared" si="35"/>
        <v>1</v>
      </c>
      <c r="J377" s="156">
        <f t="shared" si="35"/>
        <v>1</v>
      </c>
      <c r="K377" s="156">
        <f t="shared" si="35"/>
        <v>1</v>
      </c>
      <c r="L377" s="156">
        <f t="shared" si="35"/>
        <v>1</v>
      </c>
      <c r="M377" s="157">
        <f t="shared" si="35"/>
        <v>1</v>
      </c>
    </row>
    <row r="378" spans="1:13" x14ac:dyDescent="0.25">
      <c r="A378" s="98">
        <f t="shared" si="31"/>
        <v>55578</v>
      </c>
      <c r="B378" s="161">
        <v>0.36033024982333545</v>
      </c>
      <c r="C378" s="151">
        <v>0.63966975017666461</v>
      </c>
      <c r="D378" s="152">
        <f t="shared" si="30"/>
        <v>1</v>
      </c>
      <c r="E378" s="161">
        <f t="shared" si="35"/>
        <v>1</v>
      </c>
      <c r="F378" s="151">
        <f t="shared" si="35"/>
        <v>0</v>
      </c>
      <c r="G378" s="152">
        <f t="shared" si="35"/>
        <v>1</v>
      </c>
      <c r="H378" s="161">
        <f t="shared" si="35"/>
        <v>1</v>
      </c>
      <c r="I378" s="151">
        <f t="shared" si="35"/>
        <v>1</v>
      </c>
      <c r="J378" s="151">
        <f t="shared" si="35"/>
        <v>1</v>
      </c>
      <c r="K378" s="151">
        <f t="shared" si="35"/>
        <v>1</v>
      </c>
      <c r="L378" s="151">
        <f t="shared" si="35"/>
        <v>1</v>
      </c>
      <c r="M378" s="152">
        <f t="shared" si="35"/>
        <v>1</v>
      </c>
    </row>
    <row r="379" spans="1:13" x14ac:dyDescent="0.25">
      <c r="A379" s="106">
        <f t="shared" si="31"/>
        <v>55609</v>
      </c>
      <c r="B379" s="160">
        <v>0.36033024982333545</v>
      </c>
      <c r="C379" s="156">
        <v>0.63966975017666461</v>
      </c>
      <c r="D379" s="157">
        <f t="shared" si="30"/>
        <v>1</v>
      </c>
      <c r="E379" s="160">
        <f t="shared" si="35"/>
        <v>1</v>
      </c>
      <c r="F379" s="156">
        <f t="shared" si="35"/>
        <v>0</v>
      </c>
      <c r="G379" s="157">
        <f t="shared" si="35"/>
        <v>1</v>
      </c>
      <c r="H379" s="160">
        <f t="shared" si="35"/>
        <v>1</v>
      </c>
      <c r="I379" s="156">
        <f t="shared" si="35"/>
        <v>1</v>
      </c>
      <c r="J379" s="156">
        <f t="shared" si="35"/>
        <v>1</v>
      </c>
      <c r="K379" s="156">
        <f t="shared" si="35"/>
        <v>1</v>
      </c>
      <c r="L379" s="156">
        <f t="shared" si="35"/>
        <v>1</v>
      </c>
      <c r="M379" s="157">
        <f t="shared" si="35"/>
        <v>1</v>
      </c>
    </row>
    <row r="380" spans="1:13" x14ac:dyDescent="0.25">
      <c r="A380" s="98">
        <f t="shared" si="31"/>
        <v>55639</v>
      </c>
      <c r="B380" s="161">
        <v>0.36033024982333545</v>
      </c>
      <c r="C380" s="151">
        <v>0.63966975017666461</v>
      </c>
      <c r="D380" s="152">
        <f t="shared" si="30"/>
        <v>1</v>
      </c>
      <c r="E380" s="161">
        <f t="shared" si="35"/>
        <v>1</v>
      </c>
      <c r="F380" s="151">
        <f t="shared" si="35"/>
        <v>0</v>
      </c>
      <c r="G380" s="152">
        <f t="shared" si="35"/>
        <v>1</v>
      </c>
      <c r="H380" s="161">
        <f t="shared" si="35"/>
        <v>1</v>
      </c>
      <c r="I380" s="151">
        <f t="shared" si="35"/>
        <v>1</v>
      </c>
      <c r="J380" s="151">
        <f t="shared" si="35"/>
        <v>1</v>
      </c>
      <c r="K380" s="151">
        <f t="shared" si="35"/>
        <v>1</v>
      </c>
      <c r="L380" s="151">
        <f t="shared" si="35"/>
        <v>1</v>
      </c>
      <c r="M380" s="152">
        <f t="shared" si="35"/>
        <v>1</v>
      </c>
    </row>
    <row r="381" spans="1:13" x14ac:dyDescent="0.25">
      <c r="A381" s="106">
        <f t="shared" si="31"/>
        <v>55670</v>
      </c>
      <c r="B381" s="160">
        <v>0.36033024982333545</v>
      </c>
      <c r="C381" s="156">
        <v>0.63966975017666461</v>
      </c>
      <c r="D381" s="157">
        <f t="shared" si="30"/>
        <v>1</v>
      </c>
      <c r="E381" s="160">
        <f t="shared" si="35"/>
        <v>1</v>
      </c>
      <c r="F381" s="156">
        <f t="shared" si="35"/>
        <v>0</v>
      </c>
      <c r="G381" s="157">
        <f t="shared" si="35"/>
        <v>1</v>
      </c>
      <c r="H381" s="160">
        <f t="shared" si="35"/>
        <v>1</v>
      </c>
      <c r="I381" s="156">
        <f t="shared" si="35"/>
        <v>1</v>
      </c>
      <c r="J381" s="156">
        <f t="shared" si="35"/>
        <v>1</v>
      </c>
      <c r="K381" s="156">
        <f t="shared" si="35"/>
        <v>1</v>
      </c>
      <c r="L381" s="156">
        <f t="shared" si="35"/>
        <v>1</v>
      </c>
      <c r="M381" s="157">
        <f t="shared" si="35"/>
        <v>1</v>
      </c>
    </row>
    <row r="382" spans="1:13" x14ac:dyDescent="0.25">
      <c r="A382" s="98">
        <f t="shared" si="31"/>
        <v>55700</v>
      </c>
      <c r="B382" s="161">
        <v>0.36033024982333545</v>
      </c>
      <c r="C382" s="151">
        <v>0.63966975017666461</v>
      </c>
      <c r="D382" s="152">
        <f t="shared" si="30"/>
        <v>1</v>
      </c>
      <c r="E382" s="161">
        <f t="shared" si="35"/>
        <v>1</v>
      </c>
      <c r="F382" s="151">
        <f t="shared" si="35"/>
        <v>0</v>
      </c>
      <c r="G382" s="152">
        <f t="shared" si="35"/>
        <v>1</v>
      </c>
      <c r="H382" s="161">
        <f t="shared" si="35"/>
        <v>1</v>
      </c>
      <c r="I382" s="151">
        <f t="shared" si="35"/>
        <v>1</v>
      </c>
      <c r="J382" s="151">
        <f t="shared" si="35"/>
        <v>1</v>
      </c>
      <c r="K382" s="151">
        <f t="shared" si="35"/>
        <v>1</v>
      </c>
      <c r="L382" s="151">
        <f t="shared" si="35"/>
        <v>1</v>
      </c>
      <c r="M382" s="152">
        <f t="shared" si="35"/>
        <v>1</v>
      </c>
    </row>
    <row r="383" spans="1:13" x14ac:dyDescent="0.25">
      <c r="A383" s="106">
        <f t="shared" si="31"/>
        <v>55731</v>
      </c>
      <c r="B383" s="160">
        <v>0.36033024982333545</v>
      </c>
      <c r="C383" s="156">
        <v>0.63966975017666461</v>
      </c>
      <c r="D383" s="157">
        <f t="shared" si="30"/>
        <v>1</v>
      </c>
      <c r="E383" s="160">
        <f t="shared" si="35"/>
        <v>1</v>
      </c>
      <c r="F383" s="156">
        <f t="shared" si="35"/>
        <v>0</v>
      </c>
      <c r="G383" s="157">
        <f t="shared" si="35"/>
        <v>1</v>
      </c>
      <c r="H383" s="160">
        <f t="shared" si="35"/>
        <v>1</v>
      </c>
      <c r="I383" s="156">
        <f t="shared" si="35"/>
        <v>1</v>
      </c>
      <c r="J383" s="156">
        <f t="shared" si="35"/>
        <v>1</v>
      </c>
      <c r="K383" s="156">
        <f t="shared" si="35"/>
        <v>1</v>
      </c>
      <c r="L383" s="156">
        <f t="shared" si="35"/>
        <v>1</v>
      </c>
      <c r="M383" s="157">
        <f t="shared" si="35"/>
        <v>1</v>
      </c>
    </row>
    <row r="384" spans="1:13" x14ac:dyDescent="0.25">
      <c r="A384" s="98">
        <f t="shared" si="31"/>
        <v>55762</v>
      </c>
      <c r="B384" s="161">
        <v>0.36033024982333545</v>
      </c>
      <c r="C384" s="151">
        <v>0.63966975017666461</v>
      </c>
      <c r="D384" s="152">
        <f t="shared" si="30"/>
        <v>1</v>
      </c>
      <c r="E384" s="161">
        <f t="shared" si="35"/>
        <v>1</v>
      </c>
      <c r="F384" s="151">
        <f t="shared" si="35"/>
        <v>0</v>
      </c>
      <c r="G384" s="152">
        <f t="shared" si="35"/>
        <v>1</v>
      </c>
      <c r="H384" s="161">
        <f t="shared" si="35"/>
        <v>1</v>
      </c>
      <c r="I384" s="151">
        <f t="shared" si="35"/>
        <v>1</v>
      </c>
      <c r="J384" s="151">
        <f t="shared" si="35"/>
        <v>1</v>
      </c>
      <c r="K384" s="151">
        <f t="shared" si="35"/>
        <v>1</v>
      </c>
      <c r="L384" s="151">
        <f t="shared" si="35"/>
        <v>1</v>
      </c>
      <c r="M384" s="152">
        <f t="shared" si="35"/>
        <v>1</v>
      </c>
    </row>
    <row r="385" spans="1:13" x14ac:dyDescent="0.25">
      <c r="A385" s="106">
        <f t="shared" si="31"/>
        <v>55792</v>
      </c>
      <c r="B385" s="160">
        <v>0.36033024982333545</v>
      </c>
      <c r="C385" s="156">
        <v>0.63966975017666461</v>
      </c>
      <c r="D385" s="157">
        <f t="shared" si="30"/>
        <v>1</v>
      </c>
      <c r="E385" s="160">
        <f t="shared" si="35"/>
        <v>1</v>
      </c>
      <c r="F385" s="156">
        <f t="shared" si="35"/>
        <v>0</v>
      </c>
      <c r="G385" s="157">
        <f t="shared" si="35"/>
        <v>1</v>
      </c>
      <c r="H385" s="160">
        <f t="shared" si="35"/>
        <v>1</v>
      </c>
      <c r="I385" s="156">
        <f t="shared" si="35"/>
        <v>1</v>
      </c>
      <c r="J385" s="156">
        <f t="shared" si="35"/>
        <v>1</v>
      </c>
      <c r="K385" s="156">
        <f t="shared" si="35"/>
        <v>1</v>
      </c>
      <c r="L385" s="156">
        <f t="shared" si="35"/>
        <v>1</v>
      </c>
      <c r="M385" s="157">
        <f t="shared" si="35"/>
        <v>1</v>
      </c>
    </row>
    <row r="386" spans="1:13" x14ac:dyDescent="0.25">
      <c r="A386" s="98">
        <f t="shared" si="31"/>
        <v>55823</v>
      </c>
      <c r="B386" s="161">
        <v>0.36033024982333545</v>
      </c>
      <c r="C386" s="151">
        <v>0.63966975017666461</v>
      </c>
      <c r="D386" s="152">
        <f t="shared" ref="D386:D449" si="36">+B386+C386</f>
        <v>1</v>
      </c>
      <c r="E386" s="161">
        <f t="shared" si="35"/>
        <v>1</v>
      </c>
      <c r="F386" s="151">
        <f t="shared" si="35"/>
        <v>0</v>
      </c>
      <c r="G386" s="152">
        <f t="shared" si="35"/>
        <v>1</v>
      </c>
      <c r="H386" s="161">
        <f t="shared" si="35"/>
        <v>1</v>
      </c>
      <c r="I386" s="151">
        <f t="shared" si="35"/>
        <v>1</v>
      </c>
      <c r="J386" s="151">
        <f t="shared" si="35"/>
        <v>1</v>
      </c>
      <c r="K386" s="151">
        <f t="shared" si="35"/>
        <v>1</v>
      </c>
      <c r="L386" s="151">
        <f t="shared" si="35"/>
        <v>1</v>
      </c>
      <c r="M386" s="152">
        <f t="shared" si="35"/>
        <v>1</v>
      </c>
    </row>
    <row r="387" spans="1:13" x14ac:dyDescent="0.25">
      <c r="A387" s="106">
        <f t="shared" ref="A387:A450" si="37">+EOMONTH(A386,1)</f>
        <v>55853</v>
      </c>
      <c r="B387" s="160">
        <v>0.36033024982333545</v>
      </c>
      <c r="C387" s="156">
        <v>0.63966975017666461</v>
      </c>
      <c r="D387" s="157">
        <f t="shared" si="36"/>
        <v>1</v>
      </c>
      <c r="E387" s="160">
        <f t="shared" ref="E387:M402" si="38">+E386</f>
        <v>1</v>
      </c>
      <c r="F387" s="156">
        <f t="shared" si="38"/>
        <v>0</v>
      </c>
      <c r="G387" s="157">
        <f t="shared" si="38"/>
        <v>1</v>
      </c>
      <c r="H387" s="160">
        <f t="shared" si="38"/>
        <v>1</v>
      </c>
      <c r="I387" s="156">
        <f t="shared" si="38"/>
        <v>1</v>
      </c>
      <c r="J387" s="156">
        <f t="shared" si="38"/>
        <v>1</v>
      </c>
      <c r="K387" s="156">
        <f t="shared" si="38"/>
        <v>1</v>
      </c>
      <c r="L387" s="156">
        <f t="shared" si="38"/>
        <v>1</v>
      </c>
      <c r="M387" s="157">
        <f t="shared" si="38"/>
        <v>1</v>
      </c>
    </row>
    <row r="388" spans="1:13" x14ac:dyDescent="0.25">
      <c r="A388" s="98">
        <f t="shared" si="37"/>
        <v>55884</v>
      </c>
      <c r="B388" s="161">
        <v>0.36033024982333545</v>
      </c>
      <c r="C388" s="151">
        <v>0.63966975017666461</v>
      </c>
      <c r="D388" s="152">
        <f t="shared" si="36"/>
        <v>1</v>
      </c>
      <c r="E388" s="161">
        <f t="shared" si="38"/>
        <v>1</v>
      </c>
      <c r="F388" s="151">
        <f t="shared" si="38"/>
        <v>0</v>
      </c>
      <c r="G388" s="152">
        <f t="shared" si="38"/>
        <v>1</v>
      </c>
      <c r="H388" s="161">
        <f t="shared" si="38"/>
        <v>1</v>
      </c>
      <c r="I388" s="151">
        <f t="shared" si="38"/>
        <v>1</v>
      </c>
      <c r="J388" s="151">
        <f t="shared" si="38"/>
        <v>1</v>
      </c>
      <c r="K388" s="151">
        <f t="shared" si="38"/>
        <v>1</v>
      </c>
      <c r="L388" s="151">
        <f t="shared" si="38"/>
        <v>1</v>
      </c>
      <c r="M388" s="152">
        <f t="shared" si="38"/>
        <v>1</v>
      </c>
    </row>
    <row r="389" spans="1:13" x14ac:dyDescent="0.25">
      <c r="A389" s="106">
        <f t="shared" si="37"/>
        <v>55915</v>
      </c>
      <c r="B389" s="160">
        <v>0.36033024982333545</v>
      </c>
      <c r="C389" s="156">
        <v>0.63966975017666461</v>
      </c>
      <c r="D389" s="157">
        <f t="shared" si="36"/>
        <v>1</v>
      </c>
      <c r="E389" s="160">
        <f t="shared" si="38"/>
        <v>1</v>
      </c>
      <c r="F389" s="156">
        <f t="shared" si="38"/>
        <v>0</v>
      </c>
      <c r="G389" s="157">
        <f t="shared" si="38"/>
        <v>1</v>
      </c>
      <c r="H389" s="160">
        <f t="shared" si="38"/>
        <v>1</v>
      </c>
      <c r="I389" s="156">
        <f t="shared" si="38"/>
        <v>1</v>
      </c>
      <c r="J389" s="156">
        <f t="shared" si="38"/>
        <v>1</v>
      </c>
      <c r="K389" s="156">
        <f t="shared" si="38"/>
        <v>1</v>
      </c>
      <c r="L389" s="156">
        <f t="shared" si="38"/>
        <v>1</v>
      </c>
      <c r="M389" s="157">
        <f t="shared" si="38"/>
        <v>1</v>
      </c>
    </row>
    <row r="390" spans="1:13" x14ac:dyDescent="0.25">
      <c r="A390" s="98">
        <f t="shared" si="37"/>
        <v>55943</v>
      </c>
      <c r="B390" s="161">
        <v>0.36033024982333545</v>
      </c>
      <c r="C390" s="151">
        <v>0.63966975017666461</v>
      </c>
      <c r="D390" s="152">
        <f t="shared" si="36"/>
        <v>1</v>
      </c>
      <c r="E390" s="161">
        <f t="shared" si="38"/>
        <v>1</v>
      </c>
      <c r="F390" s="151">
        <f t="shared" si="38"/>
        <v>0</v>
      </c>
      <c r="G390" s="152">
        <f t="shared" si="38"/>
        <v>1</v>
      </c>
      <c r="H390" s="161">
        <f t="shared" si="38"/>
        <v>1</v>
      </c>
      <c r="I390" s="151">
        <f t="shared" si="38"/>
        <v>1</v>
      </c>
      <c r="J390" s="151">
        <f t="shared" si="38"/>
        <v>1</v>
      </c>
      <c r="K390" s="151">
        <f t="shared" si="38"/>
        <v>1</v>
      </c>
      <c r="L390" s="151">
        <f t="shared" si="38"/>
        <v>1</v>
      </c>
      <c r="M390" s="152">
        <f t="shared" si="38"/>
        <v>1</v>
      </c>
    </row>
    <row r="391" spans="1:13" x14ac:dyDescent="0.25">
      <c r="A391" s="106">
        <f t="shared" si="37"/>
        <v>55974</v>
      </c>
      <c r="B391" s="160">
        <v>0.36033024982333545</v>
      </c>
      <c r="C391" s="156">
        <v>0.63966975017666461</v>
      </c>
      <c r="D391" s="157">
        <f t="shared" si="36"/>
        <v>1</v>
      </c>
      <c r="E391" s="160">
        <f t="shared" si="38"/>
        <v>1</v>
      </c>
      <c r="F391" s="156">
        <f t="shared" si="38"/>
        <v>0</v>
      </c>
      <c r="G391" s="157">
        <f t="shared" si="38"/>
        <v>1</v>
      </c>
      <c r="H391" s="160">
        <f t="shared" si="38"/>
        <v>1</v>
      </c>
      <c r="I391" s="156">
        <f t="shared" si="38"/>
        <v>1</v>
      </c>
      <c r="J391" s="156">
        <f t="shared" si="38"/>
        <v>1</v>
      </c>
      <c r="K391" s="156">
        <f t="shared" si="38"/>
        <v>1</v>
      </c>
      <c r="L391" s="156">
        <f t="shared" si="38"/>
        <v>1</v>
      </c>
      <c r="M391" s="157">
        <f t="shared" si="38"/>
        <v>1</v>
      </c>
    </row>
    <row r="392" spans="1:13" x14ac:dyDescent="0.25">
      <c r="A392" s="98">
        <f t="shared" si="37"/>
        <v>56004</v>
      </c>
      <c r="B392" s="161">
        <v>0.36033024982333545</v>
      </c>
      <c r="C392" s="151">
        <v>0.63966975017666461</v>
      </c>
      <c r="D392" s="152">
        <f t="shared" si="36"/>
        <v>1</v>
      </c>
      <c r="E392" s="161">
        <f t="shared" si="38"/>
        <v>1</v>
      </c>
      <c r="F392" s="151">
        <f t="shared" si="38"/>
        <v>0</v>
      </c>
      <c r="G392" s="152">
        <f t="shared" si="38"/>
        <v>1</v>
      </c>
      <c r="H392" s="161">
        <f t="shared" si="38"/>
        <v>1</v>
      </c>
      <c r="I392" s="151">
        <f t="shared" si="38"/>
        <v>1</v>
      </c>
      <c r="J392" s="151">
        <f t="shared" si="38"/>
        <v>1</v>
      </c>
      <c r="K392" s="151">
        <f t="shared" si="38"/>
        <v>1</v>
      </c>
      <c r="L392" s="151">
        <f t="shared" si="38"/>
        <v>1</v>
      </c>
      <c r="M392" s="152">
        <f t="shared" si="38"/>
        <v>1</v>
      </c>
    </row>
    <row r="393" spans="1:13" x14ac:dyDescent="0.25">
      <c r="A393" s="106">
        <f t="shared" si="37"/>
        <v>56035</v>
      </c>
      <c r="B393" s="160">
        <v>0.36033024982333545</v>
      </c>
      <c r="C393" s="156">
        <v>0.63966975017666461</v>
      </c>
      <c r="D393" s="157">
        <f t="shared" si="36"/>
        <v>1</v>
      </c>
      <c r="E393" s="160">
        <f t="shared" si="38"/>
        <v>1</v>
      </c>
      <c r="F393" s="156">
        <f t="shared" si="38"/>
        <v>0</v>
      </c>
      <c r="G393" s="157">
        <f t="shared" si="38"/>
        <v>1</v>
      </c>
      <c r="H393" s="160">
        <f t="shared" si="38"/>
        <v>1</v>
      </c>
      <c r="I393" s="156">
        <f t="shared" si="38"/>
        <v>1</v>
      </c>
      <c r="J393" s="156">
        <f t="shared" si="38"/>
        <v>1</v>
      </c>
      <c r="K393" s="156">
        <f t="shared" si="38"/>
        <v>1</v>
      </c>
      <c r="L393" s="156">
        <f t="shared" si="38"/>
        <v>1</v>
      </c>
      <c r="M393" s="157">
        <f t="shared" si="38"/>
        <v>1</v>
      </c>
    </row>
    <row r="394" spans="1:13" x14ac:dyDescent="0.25">
      <c r="A394" s="98">
        <f t="shared" si="37"/>
        <v>56065</v>
      </c>
      <c r="B394" s="161">
        <v>0.36033024982333545</v>
      </c>
      <c r="C394" s="151">
        <v>0.63966975017666461</v>
      </c>
      <c r="D394" s="152">
        <f t="shared" si="36"/>
        <v>1</v>
      </c>
      <c r="E394" s="161">
        <f t="shared" si="38"/>
        <v>1</v>
      </c>
      <c r="F394" s="151">
        <f t="shared" si="38"/>
        <v>0</v>
      </c>
      <c r="G394" s="152">
        <f t="shared" si="38"/>
        <v>1</v>
      </c>
      <c r="H394" s="161">
        <f t="shared" si="38"/>
        <v>1</v>
      </c>
      <c r="I394" s="151">
        <f t="shared" si="38"/>
        <v>1</v>
      </c>
      <c r="J394" s="151">
        <f t="shared" si="38"/>
        <v>1</v>
      </c>
      <c r="K394" s="151">
        <f t="shared" si="38"/>
        <v>1</v>
      </c>
      <c r="L394" s="151">
        <f t="shared" si="38"/>
        <v>1</v>
      </c>
      <c r="M394" s="152">
        <f t="shared" si="38"/>
        <v>1</v>
      </c>
    </row>
    <row r="395" spans="1:13" x14ac:dyDescent="0.25">
      <c r="A395" s="106">
        <f t="shared" si="37"/>
        <v>56096</v>
      </c>
      <c r="B395" s="160">
        <v>0.36033024982333545</v>
      </c>
      <c r="C395" s="156">
        <v>0.63966975017666461</v>
      </c>
      <c r="D395" s="157">
        <f t="shared" si="36"/>
        <v>1</v>
      </c>
      <c r="E395" s="160">
        <f t="shared" si="38"/>
        <v>1</v>
      </c>
      <c r="F395" s="156">
        <f t="shared" si="38"/>
        <v>0</v>
      </c>
      <c r="G395" s="157">
        <f t="shared" si="38"/>
        <v>1</v>
      </c>
      <c r="H395" s="160">
        <f t="shared" si="38"/>
        <v>1</v>
      </c>
      <c r="I395" s="156">
        <f t="shared" si="38"/>
        <v>1</v>
      </c>
      <c r="J395" s="156">
        <f t="shared" si="38"/>
        <v>1</v>
      </c>
      <c r="K395" s="156">
        <f t="shared" si="38"/>
        <v>1</v>
      </c>
      <c r="L395" s="156">
        <f t="shared" si="38"/>
        <v>1</v>
      </c>
      <c r="M395" s="157">
        <f t="shared" si="38"/>
        <v>1</v>
      </c>
    </row>
    <row r="396" spans="1:13" x14ac:dyDescent="0.25">
      <c r="A396" s="98">
        <f t="shared" si="37"/>
        <v>56127</v>
      </c>
      <c r="B396" s="161">
        <v>0.36033024982333545</v>
      </c>
      <c r="C396" s="151">
        <v>0.63966975017666461</v>
      </c>
      <c r="D396" s="152">
        <f t="shared" si="36"/>
        <v>1</v>
      </c>
      <c r="E396" s="161">
        <f t="shared" si="38"/>
        <v>1</v>
      </c>
      <c r="F396" s="151">
        <f t="shared" si="38"/>
        <v>0</v>
      </c>
      <c r="G396" s="152">
        <f t="shared" si="38"/>
        <v>1</v>
      </c>
      <c r="H396" s="161">
        <f t="shared" si="38"/>
        <v>1</v>
      </c>
      <c r="I396" s="151">
        <f t="shared" si="38"/>
        <v>1</v>
      </c>
      <c r="J396" s="151">
        <f t="shared" si="38"/>
        <v>1</v>
      </c>
      <c r="K396" s="151">
        <f t="shared" si="38"/>
        <v>1</v>
      </c>
      <c r="L396" s="151">
        <f t="shared" si="38"/>
        <v>1</v>
      </c>
      <c r="M396" s="152">
        <f t="shared" si="38"/>
        <v>1</v>
      </c>
    </row>
    <row r="397" spans="1:13" x14ac:dyDescent="0.25">
      <c r="A397" s="106">
        <f t="shared" si="37"/>
        <v>56157</v>
      </c>
      <c r="B397" s="160">
        <v>0.36033024982333545</v>
      </c>
      <c r="C397" s="156">
        <v>0.63966975017666461</v>
      </c>
      <c r="D397" s="157">
        <f t="shared" si="36"/>
        <v>1</v>
      </c>
      <c r="E397" s="160">
        <f t="shared" si="38"/>
        <v>1</v>
      </c>
      <c r="F397" s="156">
        <f t="shared" si="38"/>
        <v>0</v>
      </c>
      <c r="G397" s="157">
        <f t="shared" si="38"/>
        <v>1</v>
      </c>
      <c r="H397" s="160">
        <f t="shared" si="38"/>
        <v>1</v>
      </c>
      <c r="I397" s="156">
        <f t="shared" si="38"/>
        <v>1</v>
      </c>
      <c r="J397" s="156">
        <f t="shared" si="38"/>
        <v>1</v>
      </c>
      <c r="K397" s="156">
        <f t="shared" si="38"/>
        <v>1</v>
      </c>
      <c r="L397" s="156">
        <f t="shared" si="38"/>
        <v>1</v>
      </c>
      <c r="M397" s="157">
        <f t="shared" si="38"/>
        <v>1</v>
      </c>
    </row>
    <row r="398" spans="1:13" x14ac:dyDescent="0.25">
      <c r="A398" s="98">
        <f t="shared" si="37"/>
        <v>56188</v>
      </c>
      <c r="B398" s="161">
        <v>0.36033024982333545</v>
      </c>
      <c r="C398" s="151">
        <v>0.63966975017666461</v>
      </c>
      <c r="D398" s="152">
        <f t="shared" si="36"/>
        <v>1</v>
      </c>
      <c r="E398" s="161">
        <f t="shared" si="38"/>
        <v>1</v>
      </c>
      <c r="F398" s="151">
        <f t="shared" si="38"/>
        <v>0</v>
      </c>
      <c r="G398" s="152">
        <f t="shared" si="38"/>
        <v>1</v>
      </c>
      <c r="H398" s="161">
        <f t="shared" si="38"/>
        <v>1</v>
      </c>
      <c r="I398" s="151">
        <f t="shared" si="38"/>
        <v>1</v>
      </c>
      <c r="J398" s="151">
        <f t="shared" si="38"/>
        <v>1</v>
      </c>
      <c r="K398" s="151">
        <f t="shared" si="38"/>
        <v>1</v>
      </c>
      <c r="L398" s="151">
        <f t="shared" si="38"/>
        <v>1</v>
      </c>
      <c r="M398" s="152">
        <f t="shared" si="38"/>
        <v>1</v>
      </c>
    </row>
    <row r="399" spans="1:13" x14ac:dyDescent="0.25">
      <c r="A399" s="106">
        <f t="shared" si="37"/>
        <v>56218</v>
      </c>
      <c r="B399" s="160">
        <v>0.36033024982333545</v>
      </c>
      <c r="C399" s="156">
        <v>0.63966975017666461</v>
      </c>
      <c r="D399" s="157">
        <f t="shared" si="36"/>
        <v>1</v>
      </c>
      <c r="E399" s="160">
        <f t="shared" si="38"/>
        <v>1</v>
      </c>
      <c r="F399" s="156">
        <f t="shared" si="38"/>
        <v>0</v>
      </c>
      <c r="G399" s="157">
        <f t="shared" si="38"/>
        <v>1</v>
      </c>
      <c r="H399" s="160">
        <f t="shared" si="38"/>
        <v>1</v>
      </c>
      <c r="I399" s="156">
        <f t="shared" si="38"/>
        <v>1</v>
      </c>
      <c r="J399" s="156">
        <f t="shared" si="38"/>
        <v>1</v>
      </c>
      <c r="K399" s="156">
        <f t="shared" si="38"/>
        <v>1</v>
      </c>
      <c r="L399" s="156">
        <f t="shared" si="38"/>
        <v>1</v>
      </c>
      <c r="M399" s="157">
        <f t="shared" si="38"/>
        <v>1</v>
      </c>
    </row>
    <row r="400" spans="1:13" x14ac:dyDescent="0.25">
      <c r="A400" s="98">
        <f t="shared" si="37"/>
        <v>56249</v>
      </c>
      <c r="B400" s="161">
        <v>0.36033024982333545</v>
      </c>
      <c r="C400" s="151">
        <v>0.63966975017666461</v>
      </c>
      <c r="D400" s="152">
        <f t="shared" si="36"/>
        <v>1</v>
      </c>
      <c r="E400" s="161">
        <f t="shared" si="38"/>
        <v>1</v>
      </c>
      <c r="F400" s="151">
        <f t="shared" si="38"/>
        <v>0</v>
      </c>
      <c r="G400" s="152">
        <f t="shared" si="38"/>
        <v>1</v>
      </c>
      <c r="H400" s="161">
        <f t="shared" si="38"/>
        <v>1</v>
      </c>
      <c r="I400" s="151">
        <f t="shared" si="38"/>
        <v>1</v>
      </c>
      <c r="J400" s="151">
        <f t="shared" si="38"/>
        <v>1</v>
      </c>
      <c r="K400" s="151">
        <f t="shared" si="38"/>
        <v>1</v>
      </c>
      <c r="L400" s="151">
        <f t="shared" si="38"/>
        <v>1</v>
      </c>
      <c r="M400" s="152">
        <f t="shared" si="38"/>
        <v>1</v>
      </c>
    </row>
    <row r="401" spans="1:13" x14ac:dyDescent="0.25">
      <c r="A401" s="106">
        <f t="shared" si="37"/>
        <v>56280</v>
      </c>
      <c r="B401" s="160">
        <v>0.36033024982333545</v>
      </c>
      <c r="C401" s="156">
        <v>0.63966975017666461</v>
      </c>
      <c r="D401" s="157">
        <f t="shared" si="36"/>
        <v>1</v>
      </c>
      <c r="E401" s="160">
        <f t="shared" si="38"/>
        <v>1</v>
      </c>
      <c r="F401" s="156">
        <f t="shared" si="38"/>
        <v>0</v>
      </c>
      <c r="G401" s="157">
        <f t="shared" si="38"/>
        <v>1</v>
      </c>
      <c r="H401" s="160">
        <f t="shared" si="38"/>
        <v>1</v>
      </c>
      <c r="I401" s="156">
        <f t="shared" si="38"/>
        <v>1</v>
      </c>
      <c r="J401" s="156">
        <f t="shared" si="38"/>
        <v>1</v>
      </c>
      <c r="K401" s="156">
        <f t="shared" si="38"/>
        <v>1</v>
      </c>
      <c r="L401" s="156">
        <f t="shared" si="38"/>
        <v>1</v>
      </c>
      <c r="M401" s="157">
        <f t="shared" si="38"/>
        <v>1</v>
      </c>
    </row>
    <row r="402" spans="1:13" x14ac:dyDescent="0.25">
      <c r="A402" s="98">
        <f t="shared" si="37"/>
        <v>56308</v>
      </c>
      <c r="B402" s="161">
        <v>0.36033024982333545</v>
      </c>
      <c r="C402" s="151">
        <v>0.63966975017666461</v>
      </c>
      <c r="D402" s="152">
        <f t="shared" si="36"/>
        <v>1</v>
      </c>
      <c r="E402" s="161">
        <f t="shared" si="38"/>
        <v>1</v>
      </c>
      <c r="F402" s="151">
        <f t="shared" si="38"/>
        <v>0</v>
      </c>
      <c r="G402" s="152">
        <f t="shared" si="38"/>
        <v>1</v>
      </c>
      <c r="H402" s="161">
        <f t="shared" si="38"/>
        <v>1</v>
      </c>
      <c r="I402" s="151">
        <f t="shared" si="38"/>
        <v>1</v>
      </c>
      <c r="J402" s="151">
        <f t="shared" si="38"/>
        <v>1</v>
      </c>
      <c r="K402" s="151">
        <f t="shared" si="38"/>
        <v>1</v>
      </c>
      <c r="L402" s="151">
        <f t="shared" si="38"/>
        <v>1</v>
      </c>
      <c r="M402" s="152">
        <f t="shared" si="38"/>
        <v>1</v>
      </c>
    </row>
    <row r="403" spans="1:13" x14ac:dyDescent="0.25">
      <c r="A403" s="106">
        <f t="shared" si="37"/>
        <v>56339</v>
      </c>
      <c r="B403" s="160">
        <v>0.36033024982333545</v>
      </c>
      <c r="C403" s="156">
        <v>0.63966975017666461</v>
      </c>
      <c r="D403" s="157">
        <f t="shared" si="36"/>
        <v>1</v>
      </c>
      <c r="E403" s="160">
        <f t="shared" ref="E403:M418" si="39">+E402</f>
        <v>1</v>
      </c>
      <c r="F403" s="156">
        <f t="shared" si="39"/>
        <v>0</v>
      </c>
      <c r="G403" s="157">
        <f t="shared" si="39"/>
        <v>1</v>
      </c>
      <c r="H403" s="160">
        <f t="shared" si="39"/>
        <v>1</v>
      </c>
      <c r="I403" s="156">
        <f t="shared" si="39"/>
        <v>1</v>
      </c>
      <c r="J403" s="156">
        <f t="shared" si="39"/>
        <v>1</v>
      </c>
      <c r="K403" s="156">
        <f t="shared" si="39"/>
        <v>1</v>
      </c>
      <c r="L403" s="156">
        <f t="shared" si="39"/>
        <v>1</v>
      </c>
      <c r="M403" s="157">
        <f t="shared" si="39"/>
        <v>1</v>
      </c>
    </row>
    <row r="404" spans="1:13" x14ac:dyDescent="0.25">
      <c r="A404" s="98">
        <f t="shared" si="37"/>
        <v>56369</v>
      </c>
      <c r="B404" s="161">
        <v>0.36033024982333545</v>
      </c>
      <c r="C404" s="151">
        <v>0.63966975017666461</v>
      </c>
      <c r="D404" s="152">
        <f t="shared" si="36"/>
        <v>1</v>
      </c>
      <c r="E404" s="161">
        <f t="shared" si="39"/>
        <v>1</v>
      </c>
      <c r="F404" s="151">
        <f t="shared" si="39"/>
        <v>0</v>
      </c>
      <c r="G404" s="152">
        <f t="shared" si="39"/>
        <v>1</v>
      </c>
      <c r="H404" s="161">
        <f t="shared" si="39"/>
        <v>1</v>
      </c>
      <c r="I404" s="151">
        <f t="shared" si="39"/>
        <v>1</v>
      </c>
      <c r="J404" s="151">
        <f t="shared" si="39"/>
        <v>1</v>
      </c>
      <c r="K404" s="151">
        <f t="shared" si="39"/>
        <v>1</v>
      </c>
      <c r="L404" s="151">
        <f t="shared" si="39"/>
        <v>1</v>
      </c>
      <c r="M404" s="152">
        <f t="shared" si="39"/>
        <v>1</v>
      </c>
    </row>
    <row r="405" spans="1:13" x14ac:dyDescent="0.25">
      <c r="A405" s="106">
        <f t="shared" si="37"/>
        <v>56400</v>
      </c>
      <c r="B405" s="160">
        <v>0.36033024982333545</v>
      </c>
      <c r="C405" s="156">
        <v>0.63966975017666461</v>
      </c>
      <c r="D405" s="157">
        <f t="shared" si="36"/>
        <v>1</v>
      </c>
      <c r="E405" s="160">
        <f t="shared" si="39"/>
        <v>1</v>
      </c>
      <c r="F405" s="156">
        <f t="shared" si="39"/>
        <v>0</v>
      </c>
      <c r="G405" s="157">
        <f t="shared" si="39"/>
        <v>1</v>
      </c>
      <c r="H405" s="160">
        <f t="shared" si="39"/>
        <v>1</v>
      </c>
      <c r="I405" s="156">
        <f t="shared" si="39"/>
        <v>1</v>
      </c>
      <c r="J405" s="156">
        <f t="shared" si="39"/>
        <v>1</v>
      </c>
      <c r="K405" s="156">
        <f t="shared" si="39"/>
        <v>1</v>
      </c>
      <c r="L405" s="156">
        <f t="shared" si="39"/>
        <v>1</v>
      </c>
      <c r="M405" s="157">
        <f t="shared" si="39"/>
        <v>1</v>
      </c>
    </row>
    <row r="406" spans="1:13" x14ac:dyDescent="0.25">
      <c r="A406" s="98">
        <f t="shared" si="37"/>
        <v>56430</v>
      </c>
      <c r="B406" s="161">
        <v>0.36033024982333545</v>
      </c>
      <c r="C406" s="151">
        <v>0.63966975017666461</v>
      </c>
      <c r="D406" s="152">
        <f t="shared" si="36"/>
        <v>1</v>
      </c>
      <c r="E406" s="161">
        <f t="shared" si="39"/>
        <v>1</v>
      </c>
      <c r="F406" s="151">
        <f t="shared" si="39"/>
        <v>0</v>
      </c>
      <c r="G406" s="152">
        <f t="shared" si="39"/>
        <v>1</v>
      </c>
      <c r="H406" s="161">
        <f t="shared" si="39"/>
        <v>1</v>
      </c>
      <c r="I406" s="151">
        <f t="shared" si="39"/>
        <v>1</v>
      </c>
      <c r="J406" s="151">
        <f t="shared" si="39"/>
        <v>1</v>
      </c>
      <c r="K406" s="151">
        <f t="shared" si="39"/>
        <v>1</v>
      </c>
      <c r="L406" s="151">
        <f t="shared" si="39"/>
        <v>1</v>
      </c>
      <c r="M406" s="152">
        <f t="shared" si="39"/>
        <v>1</v>
      </c>
    </row>
    <row r="407" spans="1:13" x14ac:dyDescent="0.25">
      <c r="A407" s="106">
        <f t="shared" si="37"/>
        <v>56461</v>
      </c>
      <c r="B407" s="160">
        <v>0.36033024982333545</v>
      </c>
      <c r="C407" s="156">
        <v>0.63966975017666461</v>
      </c>
      <c r="D407" s="157">
        <f t="shared" si="36"/>
        <v>1</v>
      </c>
      <c r="E407" s="160">
        <f t="shared" si="39"/>
        <v>1</v>
      </c>
      <c r="F407" s="156">
        <f t="shared" si="39"/>
        <v>0</v>
      </c>
      <c r="G407" s="157">
        <f t="shared" si="39"/>
        <v>1</v>
      </c>
      <c r="H407" s="160">
        <f t="shared" si="39"/>
        <v>1</v>
      </c>
      <c r="I407" s="156">
        <f t="shared" si="39"/>
        <v>1</v>
      </c>
      <c r="J407" s="156">
        <f t="shared" si="39"/>
        <v>1</v>
      </c>
      <c r="K407" s="156">
        <f t="shared" si="39"/>
        <v>1</v>
      </c>
      <c r="L407" s="156">
        <f t="shared" si="39"/>
        <v>1</v>
      </c>
      <c r="M407" s="157">
        <f t="shared" si="39"/>
        <v>1</v>
      </c>
    </row>
    <row r="408" spans="1:13" x14ac:dyDescent="0.25">
      <c r="A408" s="98">
        <f t="shared" si="37"/>
        <v>56492</v>
      </c>
      <c r="B408" s="161">
        <v>0.36033024982333545</v>
      </c>
      <c r="C408" s="151">
        <v>0.63966975017666461</v>
      </c>
      <c r="D408" s="152">
        <f t="shared" si="36"/>
        <v>1</v>
      </c>
      <c r="E408" s="161">
        <f t="shared" si="39"/>
        <v>1</v>
      </c>
      <c r="F408" s="151">
        <f t="shared" si="39"/>
        <v>0</v>
      </c>
      <c r="G408" s="152">
        <f t="shared" si="39"/>
        <v>1</v>
      </c>
      <c r="H408" s="161">
        <f t="shared" si="39"/>
        <v>1</v>
      </c>
      <c r="I408" s="151">
        <f t="shared" si="39"/>
        <v>1</v>
      </c>
      <c r="J408" s="151">
        <f t="shared" si="39"/>
        <v>1</v>
      </c>
      <c r="K408" s="151">
        <f t="shared" si="39"/>
        <v>1</v>
      </c>
      <c r="L408" s="151">
        <f t="shared" si="39"/>
        <v>1</v>
      </c>
      <c r="M408" s="152">
        <f t="shared" si="39"/>
        <v>1</v>
      </c>
    </row>
    <row r="409" spans="1:13" x14ac:dyDescent="0.25">
      <c r="A409" s="106">
        <f t="shared" si="37"/>
        <v>56522</v>
      </c>
      <c r="B409" s="160">
        <v>0.36033024982333545</v>
      </c>
      <c r="C409" s="156">
        <v>0.63966975017666461</v>
      </c>
      <c r="D409" s="157">
        <f t="shared" si="36"/>
        <v>1</v>
      </c>
      <c r="E409" s="160">
        <f t="shared" si="39"/>
        <v>1</v>
      </c>
      <c r="F409" s="156">
        <f t="shared" si="39"/>
        <v>0</v>
      </c>
      <c r="G409" s="157">
        <f t="shared" si="39"/>
        <v>1</v>
      </c>
      <c r="H409" s="160">
        <f t="shared" si="39"/>
        <v>1</v>
      </c>
      <c r="I409" s="156">
        <f t="shared" si="39"/>
        <v>1</v>
      </c>
      <c r="J409" s="156">
        <f t="shared" si="39"/>
        <v>1</v>
      </c>
      <c r="K409" s="156">
        <f t="shared" si="39"/>
        <v>1</v>
      </c>
      <c r="L409" s="156">
        <f t="shared" si="39"/>
        <v>1</v>
      </c>
      <c r="M409" s="157">
        <f t="shared" si="39"/>
        <v>1</v>
      </c>
    </row>
    <row r="410" spans="1:13" x14ac:dyDescent="0.25">
      <c r="A410" s="98">
        <f t="shared" si="37"/>
        <v>56553</v>
      </c>
      <c r="B410" s="161">
        <v>0.36033024982333545</v>
      </c>
      <c r="C410" s="151">
        <v>0.63966975017666461</v>
      </c>
      <c r="D410" s="152">
        <f t="shared" si="36"/>
        <v>1</v>
      </c>
      <c r="E410" s="161">
        <f t="shared" si="39"/>
        <v>1</v>
      </c>
      <c r="F410" s="151">
        <f t="shared" si="39"/>
        <v>0</v>
      </c>
      <c r="G410" s="152">
        <f t="shared" si="39"/>
        <v>1</v>
      </c>
      <c r="H410" s="161">
        <f t="shared" si="39"/>
        <v>1</v>
      </c>
      <c r="I410" s="151">
        <f t="shared" si="39"/>
        <v>1</v>
      </c>
      <c r="J410" s="151">
        <f t="shared" si="39"/>
        <v>1</v>
      </c>
      <c r="K410" s="151">
        <f t="shared" si="39"/>
        <v>1</v>
      </c>
      <c r="L410" s="151">
        <f t="shared" si="39"/>
        <v>1</v>
      </c>
      <c r="M410" s="152">
        <f t="shared" si="39"/>
        <v>1</v>
      </c>
    </row>
    <row r="411" spans="1:13" x14ac:dyDescent="0.25">
      <c r="A411" s="106">
        <f t="shared" si="37"/>
        <v>56583</v>
      </c>
      <c r="B411" s="160">
        <v>0.36033024982333545</v>
      </c>
      <c r="C411" s="156">
        <v>0.63966975017666461</v>
      </c>
      <c r="D411" s="157">
        <f t="shared" si="36"/>
        <v>1</v>
      </c>
      <c r="E411" s="160">
        <f t="shared" si="39"/>
        <v>1</v>
      </c>
      <c r="F411" s="156">
        <f t="shared" si="39"/>
        <v>0</v>
      </c>
      <c r="G411" s="157">
        <f t="shared" si="39"/>
        <v>1</v>
      </c>
      <c r="H411" s="160">
        <f t="shared" si="39"/>
        <v>1</v>
      </c>
      <c r="I411" s="156">
        <f t="shared" si="39"/>
        <v>1</v>
      </c>
      <c r="J411" s="156">
        <f t="shared" si="39"/>
        <v>1</v>
      </c>
      <c r="K411" s="156">
        <f t="shared" si="39"/>
        <v>1</v>
      </c>
      <c r="L411" s="156">
        <f t="shared" si="39"/>
        <v>1</v>
      </c>
      <c r="M411" s="157">
        <f t="shared" si="39"/>
        <v>1</v>
      </c>
    </row>
    <row r="412" spans="1:13" x14ac:dyDescent="0.25">
      <c r="A412" s="98">
        <f t="shared" si="37"/>
        <v>56614</v>
      </c>
      <c r="B412" s="161">
        <v>0.36033024982333545</v>
      </c>
      <c r="C412" s="151">
        <v>0.63966975017666461</v>
      </c>
      <c r="D412" s="152">
        <f t="shared" si="36"/>
        <v>1</v>
      </c>
      <c r="E412" s="161">
        <f t="shared" si="39"/>
        <v>1</v>
      </c>
      <c r="F412" s="151">
        <f t="shared" si="39"/>
        <v>0</v>
      </c>
      <c r="G412" s="152">
        <f t="shared" si="39"/>
        <v>1</v>
      </c>
      <c r="H412" s="161">
        <f t="shared" si="39"/>
        <v>1</v>
      </c>
      <c r="I412" s="151">
        <f t="shared" si="39"/>
        <v>1</v>
      </c>
      <c r="J412" s="151">
        <f t="shared" si="39"/>
        <v>1</v>
      </c>
      <c r="K412" s="151">
        <f t="shared" si="39"/>
        <v>1</v>
      </c>
      <c r="L412" s="151">
        <f t="shared" si="39"/>
        <v>1</v>
      </c>
      <c r="M412" s="152">
        <f t="shared" si="39"/>
        <v>1</v>
      </c>
    </row>
    <row r="413" spans="1:13" x14ac:dyDescent="0.25">
      <c r="A413" s="106">
        <f t="shared" si="37"/>
        <v>56645</v>
      </c>
      <c r="B413" s="160">
        <v>0.36033024982333545</v>
      </c>
      <c r="C413" s="156">
        <v>0.63966975017666461</v>
      </c>
      <c r="D413" s="157">
        <f t="shared" si="36"/>
        <v>1</v>
      </c>
      <c r="E413" s="160">
        <f t="shared" si="39"/>
        <v>1</v>
      </c>
      <c r="F413" s="156">
        <f t="shared" si="39"/>
        <v>0</v>
      </c>
      <c r="G413" s="157">
        <f t="shared" si="39"/>
        <v>1</v>
      </c>
      <c r="H413" s="160">
        <f t="shared" si="39"/>
        <v>1</v>
      </c>
      <c r="I413" s="156">
        <f t="shared" si="39"/>
        <v>1</v>
      </c>
      <c r="J413" s="156">
        <f t="shared" si="39"/>
        <v>1</v>
      </c>
      <c r="K413" s="156">
        <f t="shared" si="39"/>
        <v>1</v>
      </c>
      <c r="L413" s="156">
        <f t="shared" si="39"/>
        <v>1</v>
      </c>
      <c r="M413" s="157">
        <f t="shared" si="39"/>
        <v>1</v>
      </c>
    </row>
    <row r="414" spans="1:13" x14ac:dyDescent="0.25">
      <c r="A414" s="98">
        <f t="shared" si="37"/>
        <v>56673</v>
      </c>
      <c r="B414" s="161">
        <v>0.36033024982333545</v>
      </c>
      <c r="C414" s="151">
        <v>0.63966975017666461</v>
      </c>
      <c r="D414" s="152">
        <f t="shared" si="36"/>
        <v>1</v>
      </c>
      <c r="E414" s="161">
        <f t="shared" si="39"/>
        <v>1</v>
      </c>
      <c r="F414" s="151">
        <f t="shared" si="39"/>
        <v>0</v>
      </c>
      <c r="G414" s="152">
        <f t="shared" si="39"/>
        <v>1</v>
      </c>
      <c r="H414" s="161">
        <f t="shared" si="39"/>
        <v>1</v>
      </c>
      <c r="I414" s="151">
        <f t="shared" si="39"/>
        <v>1</v>
      </c>
      <c r="J414" s="151">
        <f t="shared" si="39"/>
        <v>1</v>
      </c>
      <c r="K414" s="151">
        <f t="shared" si="39"/>
        <v>1</v>
      </c>
      <c r="L414" s="151">
        <f t="shared" si="39"/>
        <v>1</v>
      </c>
      <c r="M414" s="152">
        <f t="shared" si="39"/>
        <v>1</v>
      </c>
    </row>
    <row r="415" spans="1:13" x14ac:dyDescent="0.25">
      <c r="A415" s="106">
        <f t="shared" si="37"/>
        <v>56704</v>
      </c>
      <c r="B415" s="160">
        <v>0.36033024982333545</v>
      </c>
      <c r="C415" s="156">
        <v>0.63966975017666461</v>
      </c>
      <c r="D415" s="157">
        <f t="shared" si="36"/>
        <v>1</v>
      </c>
      <c r="E415" s="160">
        <f t="shared" si="39"/>
        <v>1</v>
      </c>
      <c r="F415" s="156">
        <f t="shared" si="39"/>
        <v>0</v>
      </c>
      <c r="G415" s="157">
        <f t="shared" si="39"/>
        <v>1</v>
      </c>
      <c r="H415" s="160">
        <f t="shared" si="39"/>
        <v>1</v>
      </c>
      <c r="I415" s="156">
        <f t="shared" si="39"/>
        <v>1</v>
      </c>
      <c r="J415" s="156">
        <f t="shared" si="39"/>
        <v>1</v>
      </c>
      <c r="K415" s="156">
        <f t="shared" si="39"/>
        <v>1</v>
      </c>
      <c r="L415" s="156">
        <f t="shared" si="39"/>
        <v>1</v>
      </c>
      <c r="M415" s="157">
        <f t="shared" si="39"/>
        <v>1</v>
      </c>
    </row>
    <row r="416" spans="1:13" x14ac:dyDescent="0.25">
      <c r="A416" s="98">
        <f t="shared" si="37"/>
        <v>56734</v>
      </c>
      <c r="B416" s="161">
        <v>0.36033024982333545</v>
      </c>
      <c r="C416" s="151">
        <v>0.63966975017666461</v>
      </c>
      <c r="D416" s="152">
        <f t="shared" si="36"/>
        <v>1</v>
      </c>
      <c r="E416" s="161">
        <f t="shared" si="39"/>
        <v>1</v>
      </c>
      <c r="F416" s="151">
        <f t="shared" si="39"/>
        <v>0</v>
      </c>
      <c r="G416" s="152">
        <f t="shared" si="39"/>
        <v>1</v>
      </c>
      <c r="H416" s="161">
        <f t="shared" si="39"/>
        <v>1</v>
      </c>
      <c r="I416" s="151">
        <f t="shared" si="39"/>
        <v>1</v>
      </c>
      <c r="J416" s="151">
        <f t="shared" si="39"/>
        <v>1</v>
      </c>
      <c r="K416" s="151">
        <f t="shared" si="39"/>
        <v>1</v>
      </c>
      <c r="L416" s="151">
        <f t="shared" si="39"/>
        <v>1</v>
      </c>
      <c r="M416" s="152">
        <f t="shared" si="39"/>
        <v>1</v>
      </c>
    </row>
    <row r="417" spans="1:13" x14ac:dyDescent="0.25">
      <c r="A417" s="106">
        <f t="shared" si="37"/>
        <v>56765</v>
      </c>
      <c r="B417" s="160">
        <v>0.36033024982333545</v>
      </c>
      <c r="C417" s="156">
        <v>0.63966975017666461</v>
      </c>
      <c r="D417" s="157">
        <f t="shared" si="36"/>
        <v>1</v>
      </c>
      <c r="E417" s="160">
        <f t="shared" si="39"/>
        <v>1</v>
      </c>
      <c r="F417" s="156">
        <f t="shared" si="39"/>
        <v>0</v>
      </c>
      <c r="G417" s="157">
        <f t="shared" si="39"/>
        <v>1</v>
      </c>
      <c r="H417" s="160">
        <f t="shared" si="39"/>
        <v>1</v>
      </c>
      <c r="I417" s="156">
        <f t="shared" si="39"/>
        <v>1</v>
      </c>
      <c r="J417" s="156">
        <f t="shared" si="39"/>
        <v>1</v>
      </c>
      <c r="K417" s="156">
        <f t="shared" si="39"/>
        <v>1</v>
      </c>
      <c r="L417" s="156">
        <f t="shared" si="39"/>
        <v>1</v>
      </c>
      <c r="M417" s="157">
        <f t="shared" si="39"/>
        <v>1</v>
      </c>
    </row>
    <row r="418" spans="1:13" x14ac:dyDescent="0.25">
      <c r="A418" s="98">
        <f t="shared" si="37"/>
        <v>56795</v>
      </c>
      <c r="B418" s="161">
        <v>0.36033024982333545</v>
      </c>
      <c r="C418" s="151">
        <v>0.63966975017666461</v>
      </c>
      <c r="D418" s="152">
        <f t="shared" si="36"/>
        <v>1</v>
      </c>
      <c r="E418" s="161">
        <f t="shared" si="39"/>
        <v>1</v>
      </c>
      <c r="F418" s="151">
        <f t="shared" si="39"/>
        <v>0</v>
      </c>
      <c r="G418" s="152">
        <f t="shared" si="39"/>
        <v>1</v>
      </c>
      <c r="H418" s="161">
        <f t="shared" si="39"/>
        <v>1</v>
      </c>
      <c r="I418" s="151">
        <f t="shared" si="39"/>
        <v>1</v>
      </c>
      <c r="J418" s="151">
        <f t="shared" si="39"/>
        <v>1</v>
      </c>
      <c r="K418" s="151">
        <f t="shared" si="39"/>
        <v>1</v>
      </c>
      <c r="L418" s="151">
        <f t="shared" si="39"/>
        <v>1</v>
      </c>
      <c r="M418" s="152">
        <f t="shared" si="39"/>
        <v>1</v>
      </c>
    </row>
    <row r="419" spans="1:13" x14ac:dyDescent="0.25">
      <c r="A419" s="106">
        <f t="shared" si="37"/>
        <v>56826</v>
      </c>
      <c r="B419" s="160">
        <v>0.36033024982333545</v>
      </c>
      <c r="C419" s="156">
        <v>0.63966975017666461</v>
      </c>
      <c r="D419" s="157">
        <f t="shared" si="36"/>
        <v>1</v>
      </c>
      <c r="E419" s="160">
        <f t="shared" ref="E419:M434" si="40">+E418</f>
        <v>1</v>
      </c>
      <c r="F419" s="156">
        <f t="shared" si="40"/>
        <v>0</v>
      </c>
      <c r="G419" s="157">
        <f t="shared" si="40"/>
        <v>1</v>
      </c>
      <c r="H419" s="160">
        <f t="shared" si="40"/>
        <v>1</v>
      </c>
      <c r="I419" s="156">
        <f t="shared" si="40"/>
        <v>1</v>
      </c>
      <c r="J419" s="156">
        <f t="shared" si="40"/>
        <v>1</v>
      </c>
      <c r="K419" s="156">
        <f t="shared" si="40"/>
        <v>1</v>
      </c>
      <c r="L419" s="156">
        <f t="shared" si="40"/>
        <v>1</v>
      </c>
      <c r="M419" s="157">
        <f t="shared" si="40"/>
        <v>1</v>
      </c>
    </row>
    <row r="420" spans="1:13" x14ac:dyDescent="0.25">
      <c r="A420" s="98">
        <f t="shared" si="37"/>
        <v>56857</v>
      </c>
      <c r="B420" s="161">
        <v>0.36033024982333545</v>
      </c>
      <c r="C420" s="151">
        <v>0.63966975017666461</v>
      </c>
      <c r="D420" s="152">
        <f t="shared" si="36"/>
        <v>1</v>
      </c>
      <c r="E420" s="161">
        <f t="shared" si="40"/>
        <v>1</v>
      </c>
      <c r="F420" s="151">
        <f t="shared" si="40"/>
        <v>0</v>
      </c>
      <c r="G420" s="152">
        <f t="shared" si="40"/>
        <v>1</v>
      </c>
      <c r="H420" s="161">
        <f t="shared" si="40"/>
        <v>1</v>
      </c>
      <c r="I420" s="151">
        <f t="shared" si="40"/>
        <v>1</v>
      </c>
      <c r="J420" s="151">
        <f t="shared" si="40"/>
        <v>1</v>
      </c>
      <c r="K420" s="151">
        <f t="shared" si="40"/>
        <v>1</v>
      </c>
      <c r="L420" s="151">
        <f t="shared" si="40"/>
        <v>1</v>
      </c>
      <c r="M420" s="152">
        <f t="shared" si="40"/>
        <v>1</v>
      </c>
    </row>
    <row r="421" spans="1:13" x14ac:dyDescent="0.25">
      <c r="A421" s="106">
        <f t="shared" si="37"/>
        <v>56887</v>
      </c>
      <c r="B421" s="160">
        <v>0.36033024982333545</v>
      </c>
      <c r="C421" s="156">
        <v>0.63966975017666461</v>
      </c>
      <c r="D421" s="157">
        <f t="shared" si="36"/>
        <v>1</v>
      </c>
      <c r="E421" s="160">
        <f t="shared" si="40"/>
        <v>1</v>
      </c>
      <c r="F421" s="156">
        <f t="shared" si="40"/>
        <v>0</v>
      </c>
      <c r="G421" s="157">
        <f t="shared" si="40"/>
        <v>1</v>
      </c>
      <c r="H421" s="160">
        <f t="shared" si="40"/>
        <v>1</v>
      </c>
      <c r="I421" s="156">
        <f t="shared" si="40"/>
        <v>1</v>
      </c>
      <c r="J421" s="156">
        <f t="shared" si="40"/>
        <v>1</v>
      </c>
      <c r="K421" s="156">
        <f t="shared" si="40"/>
        <v>1</v>
      </c>
      <c r="L421" s="156">
        <f t="shared" si="40"/>
        <v>1</v>
      </c>
      <c r="M421" s="157">
        <f t="shared" si="40"/>
        <v>1</v>
      </c>
    </row>
    <row r="422" spans="1:13" x14ac:dyDescent="0.25">
      <c r="A422" s="98">
        <f t="shared" si="37"/>
        <v>56918</v>
      </c>
      <c r="B422" s="161">
        <v>0.36033024982333545</v>
      </c>
      <c r="C422" s="151">
        <v>0.63966975017666461</v>
      </c>
      <c r="D422" s="152">
        <f t="shared" si="36"/>
        <v>1</v>
      </c>
      <c r="E422" s="161">
        <f t="shared" si="40"/>
        <v>1</v>
      </c>
      <c r="F422" s="151">
        <f t="shared" si="40"/>
        <v>0</v>
      </c>
      <c r="G422" s="152">
        <f t="shared" si="40"/>
        <v>1</v>
      </c>
      <c r="H422" s="161">
        <f t="shared" si="40"/>
        <v>1</v>
      </c>
      <c r="I422" s="151">
        <f t="shared" si="40"/>
        <v>1</v>
      </c>
      <c r="J422" s="151">
        <f t="shared" si="40"/>
        <v>1</v>
      </c>
      <c r="K422" s="151">
        <f t="shared" si="40"/>
        <v>1</v>
      </c>
      <c r="L422" s="151">
        <f t="shared" si="40"/>
        <v>1</v>
      </c>
      <c r="M422" s="152">
        <f t="shared" si="40"/>
        <v>1</v>
      </c>
    </row>
    <row r="423" spans="1:13" x14ac:dyDescent="0.25">
      <c r="A423" s="106">
        <f t="shared" si="37"/>
        <v>56948</v>
      </c>
      <c r="B423" s="160">
        <v>0.36033024982333545</v>
      </c>
      <c r="C423" s="156">
        <v>0.63966975017666461</v>
      </c>
      <c r="D423" s="157">
        <f t="shared" si="36"/>
        <v>1</v>
      </c>
      <c r="E423" s="160">
        <f t="shared" si="40"/>
        <v>1</v>
      </c>
      <c r="F423" s="156">
        <f t="shared" si="40"/>
        <v>0</v>
      </c>
      <c r="G423" s="157">
        <f t="shared" si="40"/>
        <v>1</v>
      </c>
      <c r="H423" s="160">
        <f t="shared" si="40"/>
        <v>1</v>
      </c>
      <c r="I423" s="156">
        <f t="shared" si="40"/>
        <v>1</v>
      </c>
      <c r="J423" s="156">
        <f t="shared" si="40"/>
        <v>1</v>
      </c>
      <c r="K423" s="156">
        <f t="shared" si="40"/>
        <v>1</v>
      </c>
      <c r="L423" s="156">
        <f t="shared" si="40"/>
        <v>1</v>
      </c>
      <c r="M423" s="157">
        <f t="shared" si="40"/>
        <v>1</v>
      </c>
    </row>
    <row r="424" spans="1:13" x14ac:dyDescent="0.25">
      <c r="A424" s="98">
        <f t="shared" si="37"/>
        <v>56979</v>
      </c>
      <c r="B424" s="161">
        <v>0.36033024982333545</v>
      </c>
      <c r="C424" s="151">
        <v>0.63966975017666461</v>
      </c>
      <c r="D424" s="152">
        <f t="shared" si="36"/>
        <v>1</v>
      </c>
      <c r="E424" s="161">
        <f t="shared" si="40"/>
        <v>1</v>
      </c>
      <c r="F424" s="151">
        <f t="shared" si="40"/>
        <v>0</v>
      </c>
      <c r="G424" s="152">
        <f t="shared" si="40"/>
        <v>1</v>
      </c>
      <c r="H424" s="161">
        <f t="shared" si="40"/>
        <v>1</v>
      </c>
      <c r="I424" s="151">
        <f t="shared" si="40"/>
        <v>1</v>
      </c>
      <c r="J424" s="151">
        <f t="shared" si="40"/>
        <v>1</v>
      </c>
      <c r="K424" s="151">
        <f t="shared" si="40"/>
        <v>1</v>
      </c>
      <c r="L424" s="151">
        <f t="shared" si="40"/>
        <v>1</v>
      </c>
      <c r="M424" s="152">
        <f t="shared" si="40"/>
        <v>1</v>
      </c>
    </row>
    <row r="425" spans="1:13" x14ac:dyDescent="0.25">
      <c r="A425" s="106">
        <f t="shared" si="37"/>
        <v>57010</v>
      </c>
      <c r="B425" s="160">
        <v>0.36033024982333545</v>
      </c>
      <c r="C425" s="156">
        <v>0.63966975017666461</v>
      </c>
      <c r="D425" s="157">
        <f t="shared" si="36"/>
        <v>1</v>
      </c>
      <c r="E425" s="160">
        <f t="shared" si="40"/>
        <v>1</v>
      </c>
      <c r="F425" s="156">
        <f t="shared" si="40"/>
        <v>0</v>
      </c>
      <c r="G425" s="157">
        <f t="shared" si="40"/>
        <v>1</v>
      </c>
      <c r="H425" s="160">
        <f t="shared" si="40"/>
        <v>1</v>
      </c>
      <c r="I425" s="156">
        <f t="shared" si="40"/>
        <v>1</v>
      </c>
      <c r="J425" s="156">
        <f t="shared" si="40"/>
        <v>1</v>
      </c>
      <c r="K425" s="156">
        <f t="shared" si="40"/>
        <v>1</v>
      </c>
      <c r="L425" s="156">
        <f t="shared" si="40"/>
        <v>1</v>
      </c>
      <c r="M425" s="157">
        <f t="shared" si="40"/>
        <v>1</v>
      </c>
    </row>
    <row r="426" spans="1:13" x14ac:dyDescent="0.25">
      <c r="A426" s="98">
        <f t="shared" si="37"/>
        <v>57039</v>
      </c>
      <c r="B426" s="161">
        <v>0.36033024982333545</v>
      </c>
      <c r="C426" s="151">
        <v>0.63966975017666461</v>
      </c>
      <c r="D426" s="152">
        <f t="shared" si="36"/>
        <v>1</v>
      </c>
      <c r="E426" s="161">
        <f t="shared" si="40"/>
        <v>1</v>
      </c>
      <c r="F426" s="151">
        <f t="shared" si="40"/>
        <v>0</v>
      </c>
      <c r="G426" s="152">
        <f t="shared" si="40"/>
        <v>1</v>
      </c>
      <c r="H426" s="161">
        <f t="shared" si="40"/>
        <v>1</v>
      </c>
      <c r="I426" s="151">
        <f t="shared" si="40"/>
        <v>1</v>
      </c>
      <c r="J426" s="151">
        <f t="shared" si="40"/>
        <v>1</v>
      </c>
      <c r="K426" s="151">
        <f t="shared" si="40"/>
        <v>1</v>
      </c>
      <c r="L426" s="151">
        <f t="shared" si="40"/>
        <v>1</v>
      </c>
      <c r="M426" s="152">
        <f t="shared" si="40"/>
        <v>1</v>
      </c>
    </row>
    <row r="427" spans="1:13" x14ac:dyDescent="0.25">
      <c r="A427" s="106">
        <f t="shared" si="37"/>
        <v>57070</v>
      </c>
      <c r="B427" s="160">
        <v>0.36033024982333545</v>
      </c>
      <c r="C427" s="156">
        <v>0.63966975017666461</v>
      </c>
      <c r="D427" s="157">
        <f t="shared" si="36"/>
        <v>1</v>
      </c>
      <c r="E427" s="160">
        <f t="shared" si="40"/>
        <v>1</v>
      </c>
      <c r="F427" s="156">
        <f t="shared" si="40"/>
        <v>0</v>
      </c>
      <c r="G427" s="157">
        <f t="shared" si="40"/>
        <v>1</v>
      </c>
      <c r="H427" s="160">
        <f t="shared" si="40"/>
        <v>1</v>
      </c>
      <c r="I427" s="156">
        <f t="shared" si="40"/>
        <v>1</v>
      </c>
      <c r="J427" s="156">
        <f t="shared" si="40"/>
        <v>1</v>
      </c>
      <c r="K427" s="156">
        <f t="shared" si="40"/>
        <v>1</v>
      </c>
      <c r="L427" s="156">
        <f t="shared" si="40"/>
        <v>1</v>
      </c>
      <c r="M427" s="157">
        <f t="shared" si="40"/>
        <v>1</v>
      </c>
    </row>
    <row r="428" spans="1:13" x14ac:dyDescent="0.25">
      <c r="A428" s="98">
        <f t="shared" si="37"/>
        <v>57100</v>
      </c>
      <c r="B428" s="161">
        <v>0.36033024982333545</v>
      </c>
      <c r="C428" s="151">
        <v>0.63966975017666461</v>
      </c>
      <c r="D428" s="152">
        <f t="shared" si="36"/>
        <v>1</v>
      </c>
      <c r="E428" s="161">
        <f t="shared" si="40"/>
        <v>1</v>
      </c>
      <c r="F428" s="151">
        <f t="shared" si="40"/>
        <v>0</v>
      </c>
      <c r="G428" s="152">
        <f t="shared" si="40"/>
        <v>1</v>
      </c>
      <c r="H428" s="161">
        <f t="shared" si="40"/>
        <v>1</v>
      </c>
      <c r="I428" s="151">
        <f t="shared" si="40"/>
        <v>1</v>
      </c>
      <c r="J428" s="151">
        <f t="shared" si="40"/>
        <v>1</v>
      </c>
      <c r="K428" s="151">
        <f t="shared" si="40"/>
        <v>1</v>
      </c>
      <c r="L428" s="151">
        <f t="shared" si="40"/>
        <v>1</v>
      </c>
      <c r="M428" s="152">
        <f t="shared" si="40"/>
        <v>1</v>
      </c>
    </row>
    <row r="429" spans="1:13" x14ac:dyDescent="0.25">
      <c r="A429" s="106">
        <f t="shared" si="37"/>
        <v>57131</v>
      </c>
      <c r="B429" s="160">
        <v>0.36033024982333545</v>
      </c>
      <c r="C429" s="156">
        <v>0.63966975017666461</v>
      </c>
      <c r="D429" s="157">
        <f t="shared" si="36"/>
        <v>1</v>
      </c>
      <c r="E429" s="160">
        <f t="shared" si="40"/>
        <v>1</v>
      </c>
      <c r="F429" s="156">
        <f t="shared" si="40"/>
        <v>0</v>
      </c>
      <c r="G429" s="157">
        <f t="shared" si="40"/>
        <v>1</v>
      </c>
      <c r="H429" s="160">
        <f t="shared" si="40"/>
        <v>1</v>
      </c>
      <c r="I429" s="156">
        <f t="shared" si="40"/>
        <v>1</v>
      </c>
      <c r="J429" s="156">
        <f t="shared" si="40"/>
        <v>1</v>
      </c>
      <c r="K429" s="156">
        <f t="shared" si="40"/>
        <v>1</v>
      </c>
      <c r="L429" s="156">
        <f t="shared" si="40"/>
        <v>1</v>
      </c>
      <c r="M429" s="157">
        <f t="shared" si="40"/>
        <v>1</v>
      </c>
    </row>
    <row r="430" spans="1:13" x14ac:dyDescent="0.25">
      <c r="A430" s="98">
        <f t="shared" si="37"/>
        <v>57161</v>
      </c>
      <c r="B430" s="161">
        <v>0.36033024982333545</v>
      </c>
      <c r="C430" s="151">
        <v>0.63966975017666461</v>
      </c>
      <c r="D430" s="152">
        <f t="shared" si="36"/>
        <v>1</v>
      </c>
      <c r="E430" s="161">
        <f t="shared" si="40"/>
        <v>1</v>
      </c>
      <c r="F430" s="151">
        <f t="shared" si="40"/>
        <v>0</v>
      </c>
      <c r="G430" s="152">
        <f t="shared" si="40"/>
        <v>1</v>
      </c>
      <c r="H430" s="161">
        <f t="shared" si="40"/>
        <v>1</v>
      </c>
      <c r="I430" s="151">
        <f t="shared" si="40"/>
        <v>1</v>
      </c>
      <c r="J430" s="151">
        <f t="shared" si="40"/>
        <v>1</v>
      </c>
      <c r="K430" s="151">
        <f t="shared" si="40"/>
        <v>1</v>
      </c>
      <c r="L430" s="151">
        <f t="shared" si="40"/>
        <v>1</v>
      </c>
      <c r="M430" s="152">
        <f t="shared" si="40"/>
        <v>1</v>
      </c>
    </row>
    <row r="431" spans="1:13" x14ac:dyDescent="0.25">
      <c r="A431" s="106">
        <f t="shared" si="37"/>
        <v>57192</v>
      </c>
      <c r="B431" s="160">
        <v>0.36033024982333545</v>
      </c>
      <c r="C431" s="156">
        <v>0.63966975017666461</v>
      </c>
      <c r="D431" s="157">
        <f t="shared" si="36"/>
        <v>1</v>
      </c>
      <c r="E431" s="160">
        <f t="shared" si="40"/>
        <v>1</v>
      </c>
      <c r="F431" s="156">
        <f t="shared" si="40"/>
        <v>0</v>
      </c>
      <c r="G431" s="157">
        <f t="shared" si="40"/>
        <v>1</v>
      </c>
      <c r="H431" s="160">
        <f t="shared" si="40"/>
        <v>1</v>
      </c>
      <c r="I431" s="156">
        <f t="shared" si="40"/>
        <v>1</v>
      </c>
      <c r="J431" s="156">
        <f t="shared" si="40"/>
        <v>1</v>
      </c>
      <c r="K431" s="156">
        <f t="shared" si="40"/>
        <v>1</v>
      </c>
      <c r="L431" s="156">
        <f t="shared" si="40"/>
        <v>1</v>
      </c>
      <c r="M431" s="157">
        <f t="shared" si="40"/>
        <v>1</v>
      </c>
    </row>
    <row r="432" spans="1:13" x14ac:dyDescent="0.25">
      <c r="A432" s="98">
        <f t="shared" si="37"/>
        <v>57223</v>
      </c>
      <c r="B432" s="161">
        <v>0.36033024982333545</v>
      </c>
      <c r="C432" s="151">
        <v>0.63966975017666461</v>
      </c>
      <c r="D432" s="152">
        <f t="shared" si="36"/>
        <v>1</v>
      </c>
      <c r="E432" s="161">
        <f t="shared" si="40"/>
        <v>1</v>
      </c>
      <c r="F432" s="151">
        <f t="shared" si="40"/>
        <v>0</v>
      </c>
      <c r="G432" s="152">
        <f t="shared" si="40"/>
        <v>1</v>
      </c>
      <c r="H432" s="161">
        <f t="shared" si="40"/>
        <v>1</v>
      </c>
      <c r="I432" s="151">
        <f t="shared" si="40"/>
        <v>1</v>
      </c>
      <c r="J432" s="151">
        <f t="shared" si="40"/>
        <v>1</v>
      </c>
      <c r="K432" s="151">
        <f t="shared" si="40"/>
        <v>1</v>
      </c>
      <c r="L432" s="151">
        <f t="shared" si="40"/>
        <v>1</v>
      </c>
      <c r="M432" s="152">
        <f t="shared" si="40"/>
        <v>1</v>
      </c>
    </row>
    <row r="433" spans="1:13" x14ac:dyDescent="0.25">
      <c r="A433" s="106">
        <f t="shared" si="37"/>
        <v>57253</v>
      </c>
      <c r="B433" s="160">
        <v>0.36033024982333545</v>
      </c>
      <c r="C433" s="156">
        <v>0.63966975017666461</v>
      </c>
      <c r="D433" s="157">
        <f t="shared" si="36"/>
        <v>1</v>
      </c>
      <c r="E433" s="160">
        <f t="shared" si="40"/>
        <v>1</v>
      </c>
      <c r="F433" s="156">
        <f t="shared" si="40"/>
        <v>0</v>
      </c>
      <c r="G433" s="157">
        <f t="shared" si="40"/>
        <v>1</v>
      </c>
      <c r="H433" s="160">
        <f t="shared" si="40"/>
        <v>1</v>
      </c>
      <c r="I433" s="156">
        <f t="shared" si="40"/>
        <v>1</v>
      </c>
      <c r="J433" s="156">
        <f t="shared" si="40"/>
        <v>1</v>
      </c>
      <c r="K433" s="156">
        <f t="shared" si="40"/>
        <v>1</v>
      </c>
      <c r="L433" s="156">
        <f t="shared" si="40"/>
        <v>1</v>
      </c>
      <c r="M433" s="157">
        <f t="shared" si="40"/>
        <v>1</v>
      </c>
    </row>
    <row r="434" spans="1:13" x14ac:dyDescent="0.25">
      <c r="A434" s="98">
        <f t="shared" si="37"/>
        <v>57284</v>
      </c>
      <c r="B434" s="161">
        <v>0.36033024982333545</v>
      </c>
      <c r="C434" s="151">
        <v>0.63966975017666461</v>
      </c>
      <c r="D434" s="152">
        <f t="shared" si="36"/>
        <v>1</v>
      </c>
      <c r="E434" s="161">
        <f t="shared" si="40"/>
        <v>1</v>
      </c>
      <c r="F434" s="151">
        <f t="shared" si="40"/>
        <v>0</v>
      </c>
      <c r="G434" s="152">
        <f t="shared" si="40"/>
        <v>1</v>
      </c>
      <c r="H434" s="161">
        <f t="shared" si="40"/>
        <v>1</v>
      </c>
      <c r="I434" s="151">
        <f t="shared" si="40"/>
        <v>1</v>
      </c>
      <c r="J434" s="151">
        <f t="shared" si="40"/>
        <v>1</v>
      </c>
      <c r="K434" s="151">
        <f t="shared" si="40"/>
        <v>1</v>
      </c>
      <c r="L434" s="151">
        <f t="shared" si="40"/>
        <v>1</v>
      </c>
      <c r="M434" s="152">
        <f t="shared" si="40"/>
        <v>1</v>
      </c>
    </row>
    <row r="435" spans="1:13" x14ac:dyDescent="0.25">
      <c r="A435" s="106">
        <f t="shared" si="37"/>
        <v>57314</v>
      </c>
      <c r="B435" s="160">
        <v>0.36033024982333545</v>
      </c>
      <c r="C435" s="156">
        <v>0.63966975017666461</v>
      </c>
      <c r="D435" s="157">
        <f t="shared" si="36"/>
        <v>1</v>
      </c>
      <c r="E435" s="160">
        <f t="shared" ref="E435:M450" si="41">+E434</f>
        <v>1</v>
      </c>
      <c r="F435" s="156">
        <f t="shared" si="41"/>
        <v>0</v>
      </c>
      <c r="G435" s="157">
        <f t="shared" si="41"/>
        <v>1</v>
      </c>
      <c r="H435" s="160">
        <f t="shared" si="41"/>
        <v>1</v>
      </c>
      <c r="I435" s="156">
        <f t="shared" si="41"/>
        <v>1</v>
      </c>
      <c r="J435" s="156">
        <f t="shared" si="41"/>
        <v>1</v>
      </c>
      <c r="K435" s="156">
        <f t="shared" si="41"/>
        <v>1</v>
      </c>
      <c r="L435" s="156">
        <f t="shared" si="41"/>
        <v>1</v>
      </c>
      <c r="M435" s="157">
        <f t="shared" si="41"/>
        <v>1</v>
      </c>
    </row>
    <row r="436" spans="1:13" x14ac:dyDescent="0.25">
      <c r="A436" s="98">
        <f t="shared" si="37"/>
        <v>57345</v>
      </c>
      <c r="B436" s="161">
        <v>0.36033024982333545</v>
      </c>
      <c r="C436" s="151">
        <v>0.63966975017666461</v>
      </c>
      <c r="D436" s="152">
        <f t="shared" si="36"/>
        <v>1</v>
      </c>
      <c r="E436" s="161">
        <f t="shared" si="41"/>
        <v>1</v>
      </c>
      <c r="F436" s="151">
        <f t="shared" si="41"/>
        <v>0</v>
      </c>
      <c r="G436" s="152">
        <f t="shared" si="41"/>
        <v>1</v>
      </c>
      <c r="H436" s="161">
        <f t="shared" si="41"/>
        <v>1</v>
      </c>
      <c r="I436" s="151">
        <f t="shared" si="41"/>
        <v>1</v>
      </c>
      <c r="J436" s="151">
        <f t="shared" si="41"/>
        <v>1</v>
      </c>
      <c r="K436" s="151">
        <f t="shared" si="41"/>
        <v>1</v>
      </c>
      <c r="L436" s="151">
        <f t="shared" si="41"/>
        <v>1</v>
      </c>
      <c r="M436" s="152">
        <f t="shared" si="41"/>
        <v>1</v>
      </c>
    </row>
    <row r="437" spans="1:13" x14ac:dyDescent="0.25">
      <c r="A437" s="106">
        <f t="shared" si="37"/>
        <v>57376</v>
      </c>
      <c r="B437" s="160">
        <v>0.36033024982333545</v>
      </c>
      <c r="C437" s="156">
        <v>0.63966975017666461</v>
      </c>
      <c r="D437" s="157">
        <f t="shared" si="36"/>
        <v>1</v>
      </c>
      <c r="E437" s="160">
        <f t="shared" si="41"/>
        <v>1</v>
      </c>
      <c r="F437" s="156">
        <f t="shared" si="41"/>
        <v>0</v>
      </c>
      <c r="G437" s="157">
        <f t="shared" si="41"/>
        <v>1</v>
      </c>
      <c r="H437" s="160">
        <f t="shared" si="41"/>
        <v>1</v>
      </c>
      <c r="I437" s="156">
        <f t="shared" si="41"/>
        <v>1</v>
      </c>
      <c r="J437" s="156">
        <f t="shared" si="41"/>
        <v>1</v>
      </c>
      <c r="K437" s="156">
        <f t="shared" si="41"/>
        <v>1</v>
      </c>
      <c r="L437" s="156">
        <f t="shared" si="41"/>
        <v>1</v>
      </c>
      <c r="M437" s="157">
        <f t="shared" si="41"/>
        <v>1</v>
      </c>
    </row>
    <row r="438" spans="1:13" x14ac:dyDescent="0.25">
      <c r="A438" s="98">
        <f t="shared" si="37"/>
        <v>57404</v>
      </c>
      <c r="B438" s="161">
        <v>0.36033024982333545</v>
      </c>
      <c r="C438" s="151">
        <v>0.63966975017666461</v>
      </c>
      <c r="D438" s="152">
        <f t="shared" si="36"/>
        <v>1</v>
      </c>
      <c r="E438" s="161">
        <f t="shared" si="41"/>
        <v>1</v>
      </c>
      <c r="F438" s="151">
        <f t="shared" si="41"/>
        <v>0</v>
      </c>
      <c r="G438" s="152">
        <f t="shared" si="41"/>
        <v>1</v>
      </c>
      <c r="H438" s="161">
        <f t="shared" si="41"/>
        <v>1</v>
      </c>
      <c r="I438" s="151">
        <f t="shared" si="41"/>
        <v>1</v>
      </c>
      <c r="J438" s="151">
        <f t="shared" si="41"/>
        <v>1</v>
      </c>
      <c r="K438" s="151">
        <f t="shared" si="41"/>
        <v>1</v>
      </c>
      <c r="L438" s="151">
        <f t="shared" si="41"/>
        <v>1</v>
      </c>
      <c r="M438" s="152">
        <f t="shared" si="41"/>
        <v>1</v>
      </c>
    </row>
    <row r="439" spans="1:13" x14ac:dyDescent="0.25">
      <c r="A439" s="106">
        <f t="shared" si="37"/>
        <v>57435</v>
      </c>
      <c r="B439" s="160">
        <v>0.36033024982333545</v>
      </c>
      <c r="C439" s="156">
        <v>0.63966975017666461</v>
      </c>
      <c r="D439" s="157">
        <f t="shared" si="36"/>
        <v>1</v>
      </c>
      <c r="E439" s="160">
        <f t="shared" si="41"/>
        <v>1</v>
      </c>
      <c r="F439" s="156">
        <f t="shared" si="41"/>
        <v>0</v>
      </c>
      <c r="G439" s="157">
        <f t="shared" si="41"/>
        <v>1</v>
      </c>
      <c r="H439" s="160">
        <f t="shared" si="41"/>
        <v>1</v>
      </c>
      <c r="I439" s="156">
        <f t="shared" si="41"/>
        <v>1</v>
      </c>
      <c r="J439" s="156">
        <f t="shared" si="41"/>
        <v>1</v>
      </c>
      <c r="K439" s="156">
        <f t="shared" si="41"/>
        <v>1</v>
      </c>
      <c r="L439" s="156">
        <f t="shared" si="41"/>
        <v>1</v>
      </c>
      <c r="M439" s="157">
        <f t="shared" si="41"/>
        <v>1</v>
      </c>
    </row>
    <row r="440" spans="1:13" x14ac:dyDescent="0.25">
      <c r="A440" s="98">
        <f t="shared" si="37"/>
        <v>57465</v>
      </c>
      <c r="B440" s="161">
        <v>0.36033024982333545</v>
      </c>
      <c r="C440" s="151">
        <v>0.63966975017666461</v>
      </c>
      <c r="D440" s="152">
        <f t="shared" si="36"/>
        <v>1</v>
      </c>
      <c r="E440" s="161">
        <f t="shared" si="41"/>
        <v>1</v>
      </c>
      <c r="F440" s="151">
        <f t="shared" si="41"/>
        <v>0</v>
      </c>
      <c r="G440" s="152">
        <f t="shared" si="41"/>
        <v>1</v>
      </c>
      <c r="H440" s="161">
        <f t="shared" si="41"/>
        <v>1</v>
      </c>
      <c r="I440" s="151">
        <f t="shared" si="41"/>
        <v>1</v>
      </c>
      <c r="J440" s="151">
        <f t="shared" si="41"/>
        <v>1</v>
      </c>
      <c r="K440" s="151">
        <f t="shared" si="41"/>
        <v>1</v>
      </c>
      <c r="L440" s="151">
        <f t="shared" si="41"/>
        <v>1</v>
      </c>
      <c r="M440" s="152">
        <f t="shared" si="41"/>
        <v>1</v>
      </c>
    </row>
    <row r="441" spans="1:13" x14ac:dyDescent="0.25">
      <c r="A441" s="106">
        <f t="shared" si="37"/>
        <v>57496</v>
      </c>
      <c r="B441" s="160">
        <v>0.36033024982333545</v>
      </c>
      <c r="C441" s="156">
        <v>0.63966975017666461</v>
      </c>
      <c r="D441" s="157">
        <f t="shared" si="36"/>
        <v>1</v>
      </c>
      <c r="E441" s="160">
        <f t="shared" si="41"/>
        <v>1</v>
      </c>
      <c r="F441" s="156">
        <f t="shared" si="41"/>
        <v>0</v>
      </c>
      <c r="G441" s="157">
        <f t="shared" si="41"/>
        <v>1</v>
      </c>
      <c r="H441" s="160">
        <f t="shared" si="41"/>
        <v>1</v>
      </c>
      <c r="I441" s="156">
        <f t="shared" si="41"/>
        <v>1</v>
      </c>
      <c r="J441" s="156">
        <f t="shared" si="41"/>
        <v>1</v>
      </c>
      <c r="K441" s="156">
        <f t="shared" si="41"/>
        <v>1</v>
      </c>
      <c r="L441" s="156">
        <f t="shared" si="41"/>
        <v>1</v>
      </c>
      <c r="M441" s="157">
        <f t="shared" si="41"/>
        <v>1</v>
      </c>
    </row>
    <row r="442" spans="1:13" x14ac:dyDescent="0.25">
      <c r="A442" s="98">
        <f t="shared" si="37"/>
        <v>57526</v>
      </c>
      <c r="B442" s="161">
        <v>0.36033024982333545</v>
      </c>
      <c r="C442" s="151">
        <v>0.63966975017666461</v>
      </c>
      <c r="D442" s="152">
        <f t="shared" si="36"/>
        <v>1</v>
      </c>
      <c r="E442" s="161">
        <f t="shared" si="41"/>
        <v>1</v>
      </c>
      <c r="F442" s="151">
        <f t="shared" si="41"/>
        <v>0</v>
      </c>
      <c r="G442" s="152">
        <f t="shared" si="41"/>
        <v>1</v>
      </c>
      <c r="H442" s="161">
        <f t="shared" si="41"/>
        <v>1</v>
      </c>
      <c r="I442" s="151">
        <f t="shared" si="41"/>
        <v>1</v>
      </c>
      <c r="J442" s="151">
        <f t="shared" si="41"/>
        <v>1</v>
      </c>
      <c r="K442" s="151">
        <f t="shared" si="41"/>
        <v>1</v>
      </c>
      <c r="L442" s="151">
        <f t="shared" si="41"/>
        <v>1</v>
      </c>
      <c r="M442" s="152">
        <f t="shared" si="41"/>
        <v>1</v>
      </c>
    </row>
    <row r="443" spans="1:13" x14ac:dyDescent="0.25">
      <c r="A443" s="106">
        <f t="shared" si="37"/>
        <v>57557</v>
      </c>
      <c r="B443" s="160">
        <v>0.36033024982333545</v>
      </c>
      <c r="C443" s="156">
        <v>0.63966975017666461</v>
      </c>
      <c r="D443" s="157">
        <f t="shared" si="36"/>
        <v>1</v>
      </c>
      <c r="E443" s="160">
        <f t="shared" si="41"/>
        <v>1</v>
      </c>
      <c r="F443" s="156">
        <f t="shared" si="41"/>
        <v>0</v>
      </c>
      <c r="G443" s="157">
        <f t="shared" si="41"/>
        <v>1</v>
      </c>
      <c r="H443" s="160">
        <f t="shared" si="41"/>
        <v>1</v>
      </c>
      <c r="I443" s="156">
        <f t="shared" si="41"/>
        <v>1</v>
      </c>
      <c r="J443" s="156">
        <f t="shared" si="41"/>
        <v>1</v>
      </c>
      <c r="K443" s="156">
        <f t="shared" si="41"/>
        <v>1</v>
      </c>
      <c r="L443" s="156">
        <f t="shared" si="41"/>
        <v>1</v>
      </c>
      <c r="M443" s="157">
        <f t="shared" si="41"/>
        <v>1</v>
      </c>
    </row>
    <row r="444" spans="1:13" x14ac:dyDescent="0.25">
      <c r="A444" s="98">
        <f t="shared" si="37"/>
        <v>57588</v>
      </c>
      <c r="B444" s="161">
        <v>0.36033024982333545</v>
      </c>
      <c r="C444" s="151">
        <v>0.63966975017666461</v>
      </c>
      <c r="D444" s="152">
        <f t="shared" si="36"/>
        <v>1</v>
      </c>
      <c r="E444" s="161">
        <f t="shared" si="41"/>
        <v>1</v>
      </c>
      <c r="F444" s="151">
        <f t="shared" si="41"/>
        <v>0</v>
      </c>
      <c r="G444" s="152">
        <f t="shared" si="41"/>
        <v>1</v>
      </c>
      <c r="H444" s="161">
        <f t="shared" si="41"/>
        <v>1</v>
      </c>
      <c r="I444" s="151">
        <f t="shared" si="41"/>
        <v>1</v>
      </c>
      <c r="J444" s="151">
        <f t="shared" si="41"/>
        <v>1</v>
      </c>
      <c r="K444" s="151">
        <f t="shared" si="41"/>
        <v>1</v>
      </c>
      <c r="L444" s="151">
        <f t="shared" si="41"/>
        <v>1</v>
      </c>
      <c r="M444" s="152">
        <f t="shared" si="41"/>
        <v>1</v>
      </c>
    </row>
    <row r="445" spans="1:13" x14ac:dyDescent="0.25">
      <c r="A445" s="106">
        <f t="shared" si="37"/>
        <v>57618</v>
      </c>
      <c r="B445" s="160">
        <v>0.36033024982333545</v>
      </c>
      <c r="C445" s="156">
        <v>0.63966975017666461</v>
      </c>
      <c r="D445" s="157">
        <f t="shared" si="36"/>
        <v>1</v>
      </c>
      <c r="E445" s="160">
        <f t="shared" si="41"/>
        <v>1</v>
      </c>
      <c r="F445" s="156">
        <f t="shared" si="41"/>
        <v>0</v>
      </c>
      <c r="G445" s="157">
        <f t="shared" si="41"/>
        <v>1</v>
      </c>
      <c r="H445" s="160">
        <f t="shared" si="41"/>
        <v>1</v>
      </c>
      <c r="I445" s="156">
        <f t="shared" si="41"/>
        <v>1</v>
      </c>
      <c r="J445" s="156">
        <f t="shared" si="41"/>
        <v>1</v>
      </c>
      <c r="K445" s="156">
        <f t="shared" si="41"/>
        <v>1</v>
      </c>
      <c r="L445" s="156">
        <f t="shared" si="41"/>
        <v>1</v>
      </c>
      <c r="M445" s="157">
        <f t="shared" si="41"/>
        <v>1</v>
      </c>
    </row>
    <row r="446" spans="1:13" x14ac:dyDescent="0.25">
      <c r="A446" s="98">
        <f t="shared" si="37"/>
        <v>57649</v>
      </c>
      <c r="B446" s="161">
        <v>0.36033024982333545</v>
      </c>
      <c r="C446" s="151">
        <v>0.63966975017666461</v>
      </c>
      <c r="D446" s="152">
        <f t="shared" si="36"/>
        <v>1</v>
      </c>
      <c r="E446" s="161">
        <f t="shared" si="41"/>
        <v>1</v>
      </c>
      <c r="F446" s="151">
        <f t="shared" si="41"/>
        <v>0</v>
      </c>
      <c r="G446" s="152">
        <f t="shared" si="41"/>
        <v>1</v>
      </c>
      <c r="H446" s="161">
        <f t="shared" si="41"/>
        <v>1</v>
      </c>
      <c r="I446" s="151">
        <f t="shared" si="41"/>
        <v>1</v>
      </c>
      <c r="J446" s="151">
        <f t="shared" si="41"/>
        <v>1</v>
      </c>
      <c r="K446" s="151">
        <f t="shared" si="41"/>
        <v>1</v>
      </c>
      <c r="L446" s="151">
        <f t="shared" si="41"/>
        <v>1</v>
      </c>
      <c r="M446" s="152">
        <f t="shared" si="41"/>
        <v>1</v>
      </c>
    </row>
    <row r="447" spans="1:13" x14ac:dyDescent="0.25">
      <c r="A447" s="106">
        <f t="shared" si="37"/>
        <v>57679</v>
      </c>
      <c r="B447" s="160">
        <v>0.36033024982333545</v>
      </c>
      <c r="C447" s="156">
        <v>0.63966975017666461</v>
      </c>
      <c r="D447" s="157">
        <f t="shared" si="36"/>
        <v>1</v>
      </c>
      <c r="E447" s="160">
        <f t="shared" si="41"/>
        <v>1</v>
      </c>
      <c r="F447" s="156">
        <f t="shared" si="41"/>
        <v>0</v>
      </c>
      <c r="G447" s="157">
        <f t="shared" si="41"/>
        <v>1</v>
      </c>
      <c r="H447" s="160">
        <f t="shared" si="41"/>
        <v>1</v>
      </c>
      <c r="I447" s="156">
        <f t="shared" si="41"/>
        <v>1</v>
      </c>
      <c r="J447" s="156">
        <f t="shared" si="41"/>
        <v>1</v>
      </c>
      <c r="K447" s="156">
        <f t="shared" si="41"/>
        <v>1</v>
      </c>
      <c r="L447" s="156">
        <f t="shared" si="41"/>
        <v>1</v>
      </c>
      <c r="M447" s="157">
        <f t="shared" si="41"/>
        <v>1</v>
      </c>
    </row>
    <row r="448" spans="1:13" x14ac:dyDescent="0.25">
      <c r="A448" s="98">
        <f t="shared" si="37"/>
        <v>57710</v>
      </c>
      <c r="B448" s="161">
        <v>0.36033024982333545</v>
      </c>
      <c r="C448" s="151">
        <v>0.63966975017666461</v>
      </c>
      <c r="D448" s="152">
        <f t="shared" si="36"/>
        <v>1</v>
      </c>
      <c r="E448" s="161">
        <f t="shared" si="41"/>
        <v>1</v>
      </c>
      <c r="F448" s="151">
        <f t="shared" si="41"/>
        <v>0</v>
      </c>
      <c r="G448" s="152">
        <f t="shared" si="41"/>
        <v>1</v>
      </c>
      <c r="H448" s="161">
        <f t="shared" si="41"/>
        <v>1</v>
      </c>
      <c r="I448" s="151">
        <f t="shared" si="41"/>
        <v>1</v>
      </c>
      <c r="J448" s="151">
        <f t="shared" si="41"/>
        <v>1</v>
      </c>
      <c r="K448" s="151">
        <f t="shared" si="41"/>
        <v>1</v>
      </c>
      <c r="L448" s="151">
        <f t="shared" si="41"/>
        <v>1</v>
      </c>
      <c r="M448" s="152">
        <f t="shared" si="41"/>
        <v>1</v>
      </c>
    </row>
    <row r="449" spans="1:13" x14ac:dyDescent="0.25">
      <c r="A449" s="106">
        <f t="shared" si="37"/>
        <v>57741</v>
      </c>
      <c r="B449" s="160">
        <v>0.36033024982333545</v>
      </c>
      <c r="C449" s="156">
        <v>0.63966975017666461</v>
      </c>
      <c r="D449" s="157">
        <f t="shared" si="36"/>
        <v>1</v>
      </c>
      <c r="E449" s="160">
        <f t="shared" si="41"/>
        <v>1</v>
      </c>
      <c r="F449" s="156">
        <f t="shared" si="41"/>
        <v>0</v>
      </c>
      <c r="G449" s="157">
        <f t="shared" si="41"/>
        <v>1</v>
      </c>
      <c r="H449" s="160">
        <f t="shared" si="41"/>
        <v>1</v>
      </c>
      <c r="I449" s="156">
        <f t="shared" si="41"/>
        <v>1</v>
      </c>
      <c r="J449" s="156">
        <f t="shared" si="41"/>
        <v>1</v>
      </c>
      <c r="K449" s="156">
        <f t="shared" si="41"/>
        <v>1</v>
      </c>
      <c r="L449" s="156">
        <f t="shared" si="41"/>
        <v>1</v>
      </c>
      <c r="M449" s="157">
        <f t="shared" si="41"/>
        <v>1</v>
      </c>
    </row>
    <row r="450" spans="1:13" x14ac:dyDescent="0.25">
      <c r="A450" s="98">
        <f t="shared" si="37"/>
        <v>57769</v>
      </c>
      <c r="B450" s="161">
        <v>0.36033024982333545</v>
      </c>
      <c r="C450" s="151">
        <v>0.63966975017666461</v>
      </c>
      <c r="D450" s="152">
        <f t="shared" ref="D450:D513" si="42">+B450+C450</f>
        <v>1</v>
      </c>
      <c r="E450" s="161">
        <f t="shared" si="41"/>
        <v>1</v>
      </c>
      <c r="F450" s="151">
        <f t="shared" si="41"/>
        <v>0</v>
      </c>
      <c r="G450" s="152">
        <f t="shared" si="41"/>
        <v>1</v>
      </c>
      <c r="H450" s="161">
        <f t="shared" si="41"/>
        <v>1</v>
      </c>
      <c r="I450" s="151">
        <f t="shared" si="41"/>
        <v>1</v>
      </c>
      <c r="J450" s="151">
        <f t="shared" si="41"/>
        <v>1</v>
      </c>
      <c r="K450" s="151">
        <f t="shared" si="41"/>
        <v>1</v>
      </c>
      <c r="L450" s="151">
        <f t="shared" si="41"/>
        <v>1</v>
      </c>
      <c r="M450" s="152">
        <f t="shared" si="41"/>
        <v>1</v>
      </c>
    </row>
    <row r="451" spans="1:13" x14ac:dyDescent="0.25">
      <c r="A451" s="106">
        <f t="shared" ref="A451:A514" si="43">+EOMONTH(A450,1)</f>
        <v>57800</v>
      </c>
      <c r="B451" s="160">
        <v>0.36033024982333545</v>
      </c>
      <c r="C451" s="156">
        <v>0.63966975017666461</v>
      </c>
      <c r="D451" s="157">
        <f t="shared" si="42"/>
        <v>1</v>
      </c>
      <c r="E451" s="160">
        <f t="shared" ref="E451:M466" si="44">+E450</f>
        <v>1</v>
      </c>
      <c r="F451" s="156">
        <f t="shared" si="44"/>
        <v>0</v>
      </c>
      <c r="G451" s="157">
        <f t="shared" si="44"/>
        <v>1</v>
      </c>
      <c r="H451" s="160">
        <f t="shared" si="44"/>
        <v>1</v>
      </c>
      <c r="I451" s="156">
        <f t="shared" si="44"/>
        <v>1</v>
      </c>
      <c r="J451" s="156">
        <f t="shared" si="44"/>
        <v>1</v>
      </c>
      <c r="K451" s="156">
        <f t="shared" si="44"/>
        <v>1</v>
      </c>
      <c r="L451" s="156">
        <f t="shared" si="44"/>
        <v>1</v>
      </c>
      <c r="M451" s="157">
        <f t="shared" si="44"/>
        <v>1</v>
      </c>
    </row>
    <row r="452" spans="1:13" x14ac:dyDescent="0.25">
      <c r="A452" s="98">
        <f t="shared" si="43"/>
        <v>57830</v>
      </c>
      <c r="B452" s="161">
        <v>0.36033024982333545</v>
      </c>
      <c r="C452" s="151">
        <v>0.63966975017666461</v>
      </c>
      <c r="D452" s="152">
        <f t="shared" si="42"/>
        <v>1</v>
      </c>
      <c r="E452" s="161">
        <f t="shared" si="44"/>
        <v>1</v>
      </c>
      <c r="F452" s="151">
        <f t="shared" si="44"/>
        <v>0</v>
      </c>
      <c r="G452" s="152">
        <f t="shared" si="44"/>
        <v>1</v>
      </c>
      <c r="H452" s="161">
        <f t="shared" si="44"/>
        <v>1</v>
      </c>
      <c r="I452" s="151">
        <f t="shared" si="44"/>
        <v>1</v>
      </c>
      <c r="J452" s="151">
        <f t="shared" si="44"/>
        <v>1</v>
      </c>
      <c r="K452" s="151">
        <f t="shared" si="44"/>
        <v>1</v>
      </c>
      <c r="L452" s="151">
        <f t="shared" si="44"/>
        <v>1</v>
      </c>
      <c r="M452" s="152">
        <f t="shared" si="44"/>
        <v>1</v>
      </c>
    </row>
    <row r="453" spans="1:13" x14ac:dyDescent="0.25">
      <c r="A453" s="106">
        <f t="shared" si="43"/>
        <v>57861</v>
      </c>
      <c r="B453" s="160">
        <v>0.36033024982333545</v>
      </c>
      <c r="C453" s="156">
        <v>0.63966975017666461</v>
      </c>
      <c r="D453" s="157">
        <f t="shared" si="42"/>
        <v>1</v>
      </c>
      <c r="E453" s="160">
        <f t="shared" si="44"/>
        <v>1</v>
      </c>
      <c r="F453" s="156">
        <f t="shared" si="44"/>
        <v>0</v>
      </c>
      <c r="G453" s="157">
        <f t="shared" si="44"/>
        <v>1</v>
      </c>
      <c r="H453" s="160">
        <f t="shared" si="44"/>
        <v>1</v>
      </c>
      <c r="I453" s="156">
        <f t="shared" si="44"/>
        <v>1</v>
      </c>
      <c r="J453" s="156">
        <f t="shared" si="44"/>
        <v>1</v>
      </c>
      <c r="K453" s="156">
        <f t="shared" si="44"/>
        <v>1</v>
      </c>
      <c r="L453" s="156">
        <f t="shared" si="44"/>
        <v>1</v>
      </c>
      <c r="M453" s="157">
        <f t="shared" si="44"/>
        <v>1</v>
      </c>
    </row>
    <row r="454" spans="1:13" x14ac:dyDescent="0.25">
      <c r="A454" s="98">
        <f t="shared" si="43"/>
        <v>57891</v>
      </c>
      <c r="B454" s="161">
        <v>0.36033024982333545</v>
      </c>
      <c r="C454" s="151">
        <v>0.63966975017666461</v>
      </c>
      <c r="D454" s="152">
        <f t="shared" si="42"/>
        <v>1</v>
      </c>
      <c r="E454" s="161">
        <f t="shared" si="44"/>
        <v>1</v>
      </c>
      <c r="F454" s="151">
        <f t="shared" si="44"/>
        <v>0</v>
      </c>
      <c r="G454" s="152">
        <f t="shared" si="44"/>
        <v>1</v>
      </c>
      <c r="H454" s="161">
        <f t="shared" si="44"/>
        <v>1</v>
      </c>
      <c r="I454" s="151">
        <f t="shared" si="44"/>
        <v>1</v>
      </c>
      <c r="J454" s="151">
        <f t="shared" si="44"/>
        <v>1</v>
      </c>
      <c r="K454" s="151">
        <f t="shared" si="44"/>
        <v>1</v>
      </c>
      <c r="L454" s="151">
        <f t="shared" si="44"/>
        <v>1</v>
      </c>
      <c r="M454" s="152">
        <f t="shared" si="44"/>
        <v>1</v>
      </c>
    </row>
    <row r="455" spans="1:13" x14ac:dyDescent="0.25">
      <c r="A455" s="106">
        <f t="shared" si="43"/>
        <v>57922</v>
      </c>
      <c r="B455" s="160">
        <v>0.36033024982333545</v>
      </c>
      <c r="C455" s="156">
        <v>0.63966975017666461</v>
      </c>
      <c r="D455" s="157">
        <f t="shared" si="42"/>
        <v>1</v>
      </c>
      <c r="E455" s="160">
        <f t="shared" si="44"/>
        <v>1</v>
      </c>
      <c r="F455" s="156">
        <f t="shared" si="44"/>
        <v>0</v>
      </c>
      <c r="G455" s="157">
        <f t="shared" si="44"/>
        <v>1</v>
      </c>
      <c r="H455" s="160">
        <f t="shared" si="44"/>
        <v>1</v>
      </c>
      <c r="I455" s="156">
        <f t="shared" si="44"/>
        <v>1</v>
      </c>
      <c r="J455" s="156">
        <f t="shared" si="44"/>
        <v>1</v>
      </c>
      <c r="K455" s="156">
        <f t="shared" si="44"/>
        <v>1</v>
      </c>
      <c r="L455" s="156">
        <f t="shared" si="44"/>
        <v>1</v>
      </c>
      <c r="M455" s="157">
        <f t="shared" si="44"/>
        <v>1</v>
      </c>
    </row>
    <row r="456" spans="1:13" x14ac:dyDescent="0.25">
      <c r="A456" s="98">
        <f t="shared" si="43"/>
        <v>57953</v>
      </c>
      <c r="B456" s="161">
        <v>0.36033024982333545</v>
      </c>
      <c r="C456" s="151">
        <v>0.63966975017666461</v>
      </c>
      <c r="D456" s="152">
        <f t="shared" si="42"/>
        <v>1</v>
      </c>
      <c r="E456" s="161">
        <f t="shared" si="44"/>
        <v>1</v>
      </c>
      <c r="F456" s="151">
        <f t="shared" si="44"/>
        <v>0</v>
      </c>
      <c r="G456" s="152">
        <f t="shared" si="44"/>
        <v>1</v>
      </c>
      <c r="H456" s="161">
        <f t="shared" si="44"/>
        <v>1</v>
      </c>
      <c r="I456" s="151">
        <f t="shared" si="44"/>
        <v>1</v>
      </c>
      <c r="J456" s="151">
        <f t="shared" si="44"/>
        <v>1</v>
      </c>
      <c r="K456" s="151">
        <f t="shared" si="44"/>
        <v>1</v>
      </c>
      <c r="L456" s="151">
        <f t="shared" si="44"/>
        <v>1</v>
      </c>
      <c r="M456" s="152">
        <f t="shared" si="44"/>
        <v>1</v>
      </c>
    </row>
    <row r="457" spans="1:13" x14ac:dyDescent="0.25">
      <c r="A457" s="106">
        <f t="shared" si="43"/>
        <v>57983</v>
      </c>
      <c r="B457" s="160">
        <v>0.36033024982333545</v>
      </c>
      <c r="C457" s="156">
        <v>0.63966975017666461</v>
      </c>
      <c r="D457" s="157">
        <f t="shared" si="42"/>
        <v>1</v>
      </c>
      <c r="E457" s="160">
        <f t="shared" si="44"/>
        <v>1</v>
      </c>
      <c r="F457" s="156">
        <f t="shared" si="44"/>
        <v>0</v>
      </c>
      <c r="G457" s="157">
        <f t="shared" si="44"/>
        <v>1</v>
      </c>
      <c r="H457" s="160">
        <f t="shared" si="44"/>
        <v>1</v>
      </c>
      <c r="I457" s="156">
        <f t="shared" si="44"/>
        <v>1</v>
      </c>
      <c r="J457" s="156">
        <f t="shared" si="44"/>
        <v>1</v>
      </c>
      <c r="K457" s="156">
        <f t="shared" si="44"/>
        <v>1</v>
      </c>
      <c r="L457" s="156">
        <f t="shared" si="44"/>
        <v>1</v>
      </c>
      <c r="M457" s="157">
        <f t="shared" si="44"/>
        <v>1</v>
      </c>
    </row>
    <row r="458" spans="1:13" x14ac:dyDescent="0.25">
      <c r="A458" s="98">
        <f t="shared" si="43"/>
        <v>58014</v>
      </c>
      <c r="B458" s="161">
        <v>0.36033024982333545</v>
      </c>
      <c r="C458" s="151">
        <v>0.63966975017666461</v>
      </c>
      <c r="D458" s="152">
        <f t="shared" si="42"/>
        <v>1</v>
      </c>
      <c r="E458" s="161">
        <f t="shared" si="44"/>
        <v>1</v>
      </c>
      <c r="F458" s="151">
        <f t="shared" si="44"/>
        <v>0</v>
      </c>
      <c r="G458" s="152">
        <f t="shared" si="44"/>
        <v>1</v>
      </c>
      <c r="H458" s="161">
        <f t="shared" si="44"/>
        <v>1</v>
      </c>
      <c r="I458" s="151">
        <f t="shared" si="44"/>
        <v>1</v>
      </c>
      <c r="J458" s="151">
        <f t="shared" si="44"/>
        <v>1</v>
      </c>
      <c r="K458" s="151">
        <f t="shared" si="44"/>
        <v>1</v>
      </c>
      <c r="L458" s="151">
        <f t="shared" si="44"/>
        <v>1</v>
      </c>
      <c r="M458" s="152">
        <f t="shared" si="44"/>
        <v>1</v>
      </c>
    </row>
    <row r="459" spans="1:13" x14ac:dyDescent="0.25">
      <c r="A459" s="106">
        <f t="shared" si="43"/>
        <v>58044</v>
      </c>
      <c r="B459" s="160">
        <v>0.36033024982333545</v>
      </c>
      <c r="C459" s="156">
        <v>0.63966975017666461</v>
      </c>
      <c r="D459" s="157">
        <f t="shared" si="42"/>
        <v>1</v>
      </c>
      <c r="E459" s="160">
        <f t="shared" si="44"/>
        <v>1</v>
      </c>
      <c r="F459" s="156">
        <f t="shared" si="44"/>
        <v>0</v>
      </c>
      <c r="G459" s="157">
        <f t="shared" si="44"/>
        <v>1</v>
      </c>
      <c r="H459" s="160">
        <f t="shared" si="44"/>
        <v>1</v>
      </c>
      <c r="I459" s="156">
        <f t="shared" si="44"/>
        <v>1</v>
      </c>
      <c r="J459" s="156">
        <f t="shared" si="44"/>
        <v>1</v>
      </c>
      <c r="K459" s="156">
        <f t="shared" si="44"/>
        <v>1</v>
      </c>
      <c r="L459" s="156">
        <f t="shared" si="44"/>
        <v>1</v>
      </c>
      <c r="M459" s="157">
        <f t="shared" si="44"/>
        <v>1</v>
      </c>
    </row>
    <row r="460" spans="1:13" x14ac:dyDescent="0.25">
      <c r="A460" s="98">
        <f t="shared" si="43"/>
        <v>58075</v>
      </c>
      <c r="B460" s="161">
        <v>0.36033024982333545</v>
      </c>
      <c r="C460" s="151">
        <v>0.63966975017666461</v>
      </c>
      <c r="D460" s="152">
        <f t="shared" si="42"/>
        <v>1</v>
      </c>
      <c r="E460" s="161">
        <f t="shared" si="44"/>
        <v>1</v>
      </c>
      <c r="F460" s="151">
        <f t="shared" si="44"/>
        <v>0</v>
      </c>
      <c r="G460" s="152">
        <f t="shared" si="44"/>
        <v>1</v>
      </c>
      <c r="H460" s="161">
        <f t="shared" si="44"/>
        <v>1</v>
      </c>
      <c r="I460" s="151">
        <f t="shared" si="44"/>
        <v>1</v>
      </c>
      <c r="J460" s="151">
        <f t="shared" si="44"/>
        <v>1</v>
      </c>
      <c r="K460" s="151">
        <f t="shared" si="44"/>
        <v>1</v>
      </c>
      <c r="L460" s="151">
        <f t="shared" si="44"/>
        <v>1</v>
      </c>
      <c r="M460" s="152">
        <f t="shared" si="44"/>
        <v>1</v>
      </c>
    </row>
    <row r="461" spans="1:13" x14ac:dyDescent="0.25">
      <c r="A461" s="106">
        <f t="shared" si="43"/>
        <v>58106</v>
      </c>
      <c r="B461" s="160">
        <v>0.36033024982333545</v>
      </c>
      <c r="C461" s="156">
        <v>0.63966975017666461</v>
      </c>
      <c r="D461" s="157">
        <f t="shared" si="42"/>
        <v>1</v>
      </c>
      <c r="E461" s="160">
        <f t="shared" si="44"/>
        <v>1</v>
      </c>
      <c r="F461" s="156">
        <f t="shared" si="44"/>
        <v>0</v>
      </c>
      <c r="G461" s="157">
        <f t="shared" si="44"/>
        <v>1</v>
      </c>
      <c r="H461" s="160">
        <f t="shared" si="44"/>
        <v>1</v>
      </c>
      <c r="I461" s="156">
        <f t="shared" si="44"/>
        <v>1</v>
      </c>
      <c r="J461" s="156">
        <f t="shared" si="44"/>
        <v>1</v>
      </c>
      <c r="K461" s="156">
        <f t="shared" si="44"/>
        <v>1</v>
      </c>
      <c r="L461" s="156">
        <f t="shared" si="44"/>
        <v>1</v>
      </c>
      <c r="M461" s="157">
        <f t="shared" si="44"/>
        <v>1</v>
      </c>
    </row>
    <row r="462" spans="1:13" x14ac:dyDescent="0.25">
      <c r="A462" s="98">
        <f t="shared" si="43"/>
        <v>58134</v>
      </c>
      <c r="B462" s="161">
        <v>0.36033024982333545</v>
      </c>
      <c r="C462" s="151">
        <v>0.63966975017666461</v>
      </c>
      <c r="D462" s="152">
        <f t="shared" si="42"/>
        <v>1</v>
      </c>
      <c r="E462" s="161">
        <f t="shared" si="44"/>
        <v>1</v>
      </c>
      <c r="F462" s="151">
        <f t="shared" si="44"/>
        <v>0</v>
      </c>
      <c r="G462" s="152">
        <f t="shared" si="44"/>
        <v>1</v>
      </c>
      <c r="H462" s="161">
        <f t="shared" si="44"/>
        <v>1</v>
      </c>
      <c r="I462" s="151">
        <f t="shared" si="44"/>
        <v>1</v>
      </c>
      <c r="J462" s="151">
        <f t="shared" si="44"/>
        <v>1</v>
      </c>
      <c r="K462" s="151">
        <f t="shared" si="44"/>
        <v>1</v>
      </c>
      <c r="L462" s="151">
        <f t="shared" si="44"/>
        <v>1</v>
      </c>
      <c r="M462" s="152">
        <f t="shared" si="44"/>
        <v>1</v>
      </c>
    </row>
    <row r="463" spans="1:13" x14ac:dyDescent="0.25">
      <c r="A463" s="106">
        <f t="shared" si="43"/>
        <v>58165</v>
      </c>
      <c r="B463" s="160">
        <v>0.36033024982333545</v>
      </c>
      <c r="C463" s="156">
        <v>0.63966975017666461</v>
      </c>
      <c r="D463" s="157">
        <f t="shared" si="42"/>
        <v>1</v>
      </c>
      <c r="E463" s="160">
        <f t="shared" si="44"/>
        <v>1</v>
      </c>
      <c r="F463" s="156">
        <f t="shared" si="44"/>
        <v>0</v>
      </c>
      <c r="G463" s="157">
        <f t="shared" si="44"/>
        <v>1</v>
      </c>
      <c r="H463" s="160">
        <f t="shared" si="44"/>
        <v>1</v>
      </c>
      <c r="I463" s="156">
        <f t="shared" si="44"/>
        <v>1</v>
      </c>
      <c r="J463" s="156">
        <f t="shared" si="44"/>
        <v>1</v>
      </c>
      <c r="K463" s="156">
        <f t="shared" si="44"/>
        <v>1</v>
      </c>
      <c r="L463" s="156">
        <f t="shared" si="44"/>
        <v>1</v>
      </c>
      <c r="M463" s="157">
        <f t="shared" si="44"/>
        <v>1</v>
      </c>
    </row>
    <row r="464" spans="1:13" x14ac:dyDescent="0.25">
      <c r="A464" s="98">
        <f t="shared" si="43"/>
        <v>58195</v>
      </c>
      <c r="B464" s="161">
        <v>0.36033024982333545</v>
      </c>
      <c r="C464" s="151">
        <v>0.63966975017666461</v>
      </c>
      <c r="D464" s="152">
        <f t="shared" si="42"/>
        <v>1</v>
      </c>
      <c r="E464" s="161">
        <f t="shared" si="44"/>
        <v>1</v>
      </c>
      <c r="F464" s="151">
        <f t="shared" si="44"/>
        <v>0</v>
      </c>
      <c r="G464" s="152">
        <f t="shared" si="44"/>
        <v>1</v>
      </c>
      <c r="H464" s="161">
        <f t="shared" si="44"/>
        <v>1</v>
      </c>
      <c r="I464" s="151">
        <f t="shared" si="44"/>
        <v>1</v>
      </c>
      <c r="J464" s="151">
        <f t="shared" si="44"/>
        <v>1</v>
      </c>
      <c r="K464" s="151">
        <f t="shared" si="44"/>
        <v>1</v>
      </c>
      <c r="L464" s="151">
        <f t="shared" si="44"/>
        <v>1</v>
      </c>
      <c r="M464" s="152">
        <f t="shared" si="44"/>
        <v>1</v>
      </c>
    </row>
    <row r="465" spans="1:13" x14ac:dyDescent="0.25">
      <c r="A465" s="106">
        <f t="shared" si="43"/>
        <v>58226</v>
      </c>
      <c r="B465" s="160">
        <v>0.36033024982333545</v>
      </c>
      <c r="C465" s="156">
        <v>0.63966975017666461</v>
      </c>
      <c r="D465" s="157">
        <f t="shared" si="42"/>
        <v>1</v>
      </c>
      <c r="E465" s="160">
        <f t="shared" si="44"/>
        <v>1</v>
      </c>
      <c r="F465" s="156">
        <f t="shared" si="44"/>
        <v>0</v>
      </c>
      <c r="G465" s="157">
        <f t="shared" si="44"/>
        <v>1</v>
      </c>
      <c r="H465" s="160">
        <f t="shared" si="44"/>
        <v>1</v>
      </c>
      <c r="I465" s="156">
        <f t="shared" si="44"/>
        <v>1</v>
      </c>
      <c r="J465" s="156">
        <f t="shared" si="44"/>
        <v>1</v>
      </c>
      <c r="K465" s="156">
        <f t="shared" si="44"/>
        <v>1</v>
      </c>
      <c r="L465" s="156">
        <f t="shared" si="44"/>
        <v>1</v>
      </c>
      <c r="M465" s="157">
        <f t="shared" si="44"/>
        <v>1</v>
      </c>
    </row>
    <row r="466" spans="1:13" x14ac:dyDescent="0.25">
      <c r="A466" s="98">
        <f t="shared" si="43"/>
        <v>58256</v>
      </c>
      <c r="B466" s="161">
        <v>0.36033024982333545</v>
      </c>
      <c r="C466" s="151">
        <v>0.63966975017666461</v>
      </c>
      <c r="D466" s="152">
        <f t="shared" si="42"/>
        <v>1</v>
      </c>
      <c r="E466" s="161">
        <f t="shared" si="44"/>
        <v>1</v>
      </c>
      <c r="F466" s="151">
        <f t="shared" si="44"/>
        <v>0</v>
      </c>
      <c r="G466" s="152">
        <f t="shared" si="44"/>
        <v>1</v>
      </c>
      <c r="H466" s="161">
        <f t="shared" si="44"/>
        <v>1</v>
      </c>
      <c r="I466" s="151">
        <f t="shared" si="44"/>
        <v>1</v>
      </c>
      <c r="J466" s="151">
        <f t="shared" si="44"/>
        <v>1</v>
      </c>
      <c r="K466" s="151">
        <f t="shared" si="44"/>
        <v>1</v>
      </c>
      <c r="L466" s="151">
        <f t="shared" si="44"/>
        <v>1</v>
      </c>
      <c r="M466" s="152">
        <f t="shared" si="44"/>
        <v>1</v>
      </c>
    </row>
    <row r="467" spans="1:13" x14ac:dyDescent="0.25">
      <c r="A467" s="106">
        <f t="shared" si="43"/>
        <v>58287</v>
      </c>
      <c r="B467" s="160">
        <v>0.36033024982333545</v>
      </c>
      <c r="C467" s="156">
        <v>0.63966975017666461</v>
      </c>
      <c r="D467" s="157">
        <f t="shared" si="42"/>
        <v>1</v>
      </c>
      <c r="E467" s="160">
        <f t="shared" ref="E467:M482" si="45">+E466</f>
        <v>1</v>
      </c>
      <c r="F467" s="156">
        <f t="shared" si="45"/>
        <v>0</v>
      </c>
      <c r="G467" s="157">
        <f t="shared" si="45"/>
        <v>1</v>
      </c>
      <c r="H467" s="160">
        <f t="shared" si="45"/>
        <v>1</v>
      </c>
      <c r="I467" s="156">
        <f t="shared" si="45"/>
        <v>1</v>
      </c>
      <c r="J467" s="156">
        <f t="shared" si="45"/>
        <v>1</v>
      </c>
      <c r="K467" s="156">
        <f t="shared" si="45"/>
        <v>1</v>
      </c>
      <c r="L467" s="156">
        <f t="shared" si="45"/>
        <v>1</v>
      </c>
      <c r="M467" s="157">
        <f t="shared" si="45"/>
        <v>1</v>
      </c>
    </row>
    <row r="468" spans="1:13" x14ac:dyDescent="0.25">
      <c r="A468" s="98">
        <f t="shared" si="43"/>
        <v>58318</v>
      </c>
      <c r="B468" s="161">
        <v>0.36033024982333545</v>
      </c>
      <c r="C468" s="151">
        <v>0.63966975017666461</v>
      </c>
      <c r="D468" s="152">
        <f t="shared" si="42"/>
        <v>1</v>
      </c>
      <c r="E468" s="161">
        <f t="shared" si="45"/>
        <v>1</v>
      </c>
      <c r="F468" s="151">
        <f t="shared" si="45"/>
        <v>0</v>
      </c>
      <c r="G468" s="152">
        <f t="shared" si="45"/>
        <v>1</v>
      </c>
      <c r="H468" s="161">
        <f t="shared" si="45"/>
        <v>1</v>
      </c>
      <c r="I468" s="151">
        <f t="shared" si="45"/>
        <v>1</v>
      </c>
      <c r="J468" s="151">
        <f t="shared" si="45"/>
        <v>1</v>
      </c>
      <c r="K468" s="151">
        <f t="shared" si="45"/>
        <v>1</v>
      </c>
      <c r="L468" s="151">
        <f t="shared" si="45"/>
        <v>1</v>
      </c>
      <c r="M468" s="152">
        <f t="shared" si="45"/>
        <v>1</v>
      </c>
    </row>
    <row r="469" spans="1:13" x14ac:dyDescent="0.25">
      <c r="A469" s="106">
        <f t="shared" si="43"/>
        <v>58348</v>
      </c>
      <c r="B469" s="160">
        <v>0.36033024982333545</v>
      </c>
      <c r="C469" s="156">
        <v>0.63966975017666461</v>
      </c>
      <c r="D469" s="157">
        <f t="shared" si="42"/>
        <v>1</v>
      </c>
      <c r="E469" s="160">
        <f t="shared" si="45"/>
        <v>1</v>
      </c>
      <c r="F469" s="156">
        <f t="shared" si="45"/>
        <v>0</v>
      </c>
      <c r="G469" s="157">
        <f t="shared" si="45"/>
        <v>1</v>
      </c>
      <c r="H469" s="160">
        <f t="shared" si="45"/>
        <v>1</v>
      </c>
      <c r="I469" s="156">
        <f t="shared" si="45"/>
        <v>1</v>
      </c>
      <c r="J469" s="156">
        <f t="shared" si="45"/>
        <v>1</v>
      </c>
      <c r="K469" s="156">
        <f t="shared" si="45"/>
        <v>1</v>
      </c>
      <c r="L469" s="156">
        <f t="shared" si="45"/>
        <v>1</v>
      </c>
      <c r="M469" s="157">
        <f t="shared" si="45"/>
        <v>1</v>
      </c>
    </row>
    <row r="470" spans="1:13" x14ac:dyDescent="0.25">
      <c r="A470" s="98">
        <f t="shared" si="43"/>
        <v>58379</v>
      </c>
      <c r="B470" s="161">
        <v>0.36033024982333545</v>
      </c>
      <c r="C470" s="151">
        <v>0.63966975017666461</v>
      </c>
      <c r="D470" s="152">
        <f t="shared" si="42"/>
        <v>1</v>
      </c>
      <c r="E470" s="161">
        <f t="shared" si="45"/>
        <v>1</v>
      </c>
      <c r="F470" s="151">
        <f t="shared" si="45"/>
        <v>0</v>
      </c>
      <c r="G470" s="152">
        <f t="shared" si="45"/>
        <v>1</v>
      </c>
      <c r="H470" s="161">
        <f t="shared" si="45"/>
        <v>1</v>
      </c>
      <c r="I470" s="151">
        <f t="shared" si="45"/>
        <v>1</v>
      </c>
      <c r="J470" s="151">
        <f t="shared" si="45"/>
        <v>1</v>
      </c>
      <c r="K470" s="151">
        <f t="shared" si="45"/>
        <v>1</v>
      </c>
      <c r="L470" s="151">
        <f t="shared" si="45"/>
        <v>1</v>
      </c>
      <c r="M470" s="152">
        <f t="shared" si="45"/>
        <v>1</v>
      </c>
    </row>
    <row r="471" spans="1:13" x14ac:dyDescent="0.25">
      <c r="A471" s="106">
        <f t="shared" si="43"/>
        <v>58409</v>
      </c>
      <c r="B471" s="160">
        <v>0.36033024982333545</v>
      </c>
      <c r="C471" s="156">
        <v>0.63966975017666461</v>
      </c>
      <c r="D471" s="157">
        <f t="shared" si="42"/>
        <v>1</v>
      </c>
      <c r="E471" s="160">
        <f t="shared" si="45"/>
        <v>1</v>
      </c>
      <c r="F471" s="156">
        <f t="shared" si="45"/>
        <v>0</v>
      </c>
      <c r="G471" s="157">
        <f t="shared" si="45"/>
        <v>1</v>
      </c>
      <c r="H471" s="160">
        <f t="shared" si="45"/>
        <v>1</v>
      </c>
      <c r="I471" s="156">
        <f t="shared" si="45"/>
        <v>1</v>
      </c>
      <c r="J471" s="156">
        <f t="shared" si="45"/>
        <v>1</v>
      </c>
      <c r="K471" s="156">
        <f t="shared" si="45"/>
        <v>1</v>
      </c>
      <c r="L471" s="156">
        <f t="shared" si="45"/>
        <v>1</v>
      </c>
      <c r="M471" s="157">
        <f t="shared" si="45"/>
        <v>1</v>
      </c>
    </row>
    <row r="472" spans="1:13" x14ac:dyDescent="0.25">
      <c r="A472" s="98">
        <f t="shared" si="43"/>
        <v>58440</v>
      </c>
      <c r="B472" s="161">
        <v>0.36033024982333545</v>
      </c>
      <c r="C472" s="151">
        <v>0.63966975017666461</v>
      </c>
      <c r="D472" s="152">
        <f t="shared" si="42"/>
        <v>1</v>
      </c>
      <c r="E472" s="161">
        <f t="shared" si="45"/>
        <v>1</v>
      </c>
      <c r="F472" s="151">
        <f t="shared" si="45"/>
        <v>0</v>
      </c>
      <c r="G472" s="152">
        <f t="shared" si="45"/>
        <v>1</v>
      </c>
      <c r="H472" s="161">
        <f t="shared" si="45"/>
        <v>1</v>
      </c>
      <c r="I472" s="151">
        <f t="shared" si="45"/>
        <v>1</v>
      </c>
      <c r="J472" s="151">
        <f t="shared" si="45"/>
        <v>1</v>
      </c>
      <c r="K472" s="151">
        <f t="shared" si="45"/>
        <v>1</v>
      </c>
      <c r="L472" s="151">
        <f t="shared" si="45"/>
        <v>1</v>
      </c>
      <c r="M472" s="152">
        <f t="shared" si="45"/>
        <v>1</v>
      </c>
    </row>
    <row r="473" spans="1:13" x14ac:dyDescent="0.25">
      <c r="A473" s="106">
        <f t="shared" si="43"/>
        <v>58471</v>
      </c>
      <c r="B473" s="160">
        <v>0.36033024982333545</v>
      </c>
      <c r="C473" s="156">
        <v>0.63966975017666461</v>
      </c>
      <c r="D473" s="157">
        <f t="shared" si="42"/>
        <v>1</v>
      </c>
      <c r="E473" s="160">
        <f t="shared" si="45"/>
        <v>1</v>
      </c>
      <c r="F473" s="156">
        <f t="shared" si="45"/>
        <v>0</v>
      </c>
      <c r="G473" s="157">
        <f t="shared" si="45"/>
        <v>1</v>
      </c>
      <c r="H473" s="160">
        <f t="shared" si="45"/>
        <v>1</v>
      </c>
      <c r="I473" s="156">
        <f t="shared" si="45"/>
        <v>1</v>
      </c>
      <c r="J473" s="156">
        <f t="shared" si="45"/>
        <v>1</v>
      </c>
      <c r="K473" s="156">
        <f t="shared" si="45"/>
        <v>1</v>
      </c>
      <c r="L473" s="156">
        <f t="shared" si="45"/>
        <v>1</v>
      </c>
      <c r="M473" s="157">
        <f t="shared" si="45"/>
        <v>1</v>
      </c>
    </row>
    <row r="474" spans="1:13" x14ac:dyDescent="0.25">
      <c r="A474" s="98">
        <f t="shared" si="43"/>
        <v>58500</v>
      </c>
      <c r="B474" s="161">
        <v>0.36033024982333545</v>
      </c>
      <c r="C474" s="151">
        <v>0.63966975017666461</v>
      </c>
      <c r="D474" s="152">
        <f t="shared" si="42"/>
        <v>1</v>
      </c>
      <c r="E474" s="161">
        <f t="shared" si="45"/>
        <v>1</v>
      </c>
      <c r="F474" s="151">
        <f t="shared" si="45"/>
        <v>0</v>
      </c>
      <c r="G474" s="152">
        <f t="shared" si="45"/>
        <v>1</v>
      </c>
      <c r="H474" s="161">
        <f t="shared" si="45"/>
        <v>1</v>
      </c>
      <c r="I474" s="151">
        <f t="shared" si="45"/>
        <v>1</v>
      </c>
      <c r="J474" s="151">
        <f t="shared" si="45"/>
        <v>1</v>
      </c>
      <c r="K474" s="151">
        <f t="shared" si="45"/>
        <v>1</v>
      </c>
      <c r="L474" s="151">
        <f t="shared" si="45"/>
        <v>1</v>
      </c>
      <c r="M474" s="152">
        <f t="shared" si="45"/>
        <v>1</v>
      </c>
    </row>
    <row r="475" spans="1:13" x14ac:dyDescent="0.25">
      <c r="A475" s="106">
        <f t="shared" si="43"/>
        <v>58531</v>
      </c>
      <c r="B475" s="160">
        <v>0.36033024982333545</v>
      </c>
      <c r="C475" s="156">
        <v>0.63966975017666461</v>
      </c>
      <c r="D475" s="157">
        <f t="shared" si="42"/>
        <v>1</v>
      </c>
      <c r="E475" s="160">
        <f t="shared" si="45"/>
        <v>1</v>
      </c>
      <c r="F475" s="156">
        <f t="shared" si="45"/>
        <v>0</v>
      </c>
      <c r="G475" s="157">
        <f t="shared" si="45"/>
        <v>1</v>
      </c>
      <c r="H475" s="160">
        <f t="shared" si="45"/>
        <v>1</v>
      </c>
      <c r="I475" s="156">
        <f t="shared" si="45"/>
        <v>1</v>
      </c>
      <c r="J475" s="156">
        <f t="shared" si="45"/>
        <v>1</v>
      </c>
      <c r="K475" s="156">
        <f t="shared" si="45"/>
        <v>1</v>
      </c>
      <c r="L475" s="156">
        <f t="shared" si="45"/>
        <v>1</v>
      </c>
      <c r="M475" s="157">
        <f t="shared" si="45"/>
        <v>1</v>
      </c>
    </row>
    <row r="476" spans="1:13" x14ac:dyDescent="0.25">
      <c r="A476" s="98">
        <f t="shared" si="43"/>
        <v>58561</v>
      </c>
      <c r="B476" s="161">
        <v>0.36033024982333545</v>
      </c>
      <c r="C476" s="151">
        <v>0.63966975017666461</v>
      </c>
      <c r="D476" s="152">
        <f t="shared" si="42"/>
        <v>1</v>
      </c>
      <c r="E476" s="161">
        <f t="shared" si="45"/>
        <v>1</v>
      </c>
      <c r="F476" s="151">
        <f t="shared" si="45"/>
        <v>0</v>
      </c>
      <c r="G476" s="152">
        <f t="shared" si="45"/>
        <v>1</v>
      </c>
      <c r="H476" s="161">
        <f t="shared" si="45"/>
        <v>1</v>
      </c>
      <c r="I476" s="151">
        <f t="shared" si="45"/>
        <v>1</v>
      </c>
      <c r="J476" s="151">
        <f t="shared" si="45"/>
        <v>1</v>
      </c>
      <c r="K476" s="151">
        <f t="shared" si="45"/>
        <v>1</v>
      </c>
      <c r="L476" s="151">
        <f t="shared" si="45"/>
        <v>1</v>
      </c>
      <c r="M476" s="152">
        <f t="shared" si="45"/>
        <v>1</v>
      </c>
    </row>
    <row r="477" spans="1:13" x14ac:dyDescent="0.25">
      <c r="A477" s="106">
        <f t="shared" si="43"/>
        <v>58592</v>
      </c>
      <c r="B477" s="160">
        <v>0.36033024982333545</v>
      </c>
      <c r="C477" s="156">
        <v>0.63966975017666461</v>
      </c>
      <c r="D477" s="157">
        <f t="shared" si="42"/>
        <v>1</v>
      </c>
      <c r="E477" s="160">
        <f t="shared" si="45"/>
        <v>1</v>
      </c>
      <c r="F477" s="156">
        <f t="shared" si="45"/>
        <v>0</v>
      </c>
      <c r="G477" s="157">
        <f t="shared" si="45"/>
        <v>1</v>
      </c>
      <c r="H477" s="160">
        <f t="shared" si="45"/>
        <v>1</v>
      </c>
      <c r="I477" s="156">
        <f t="shared" si="45"/>
        <v>1</v>
      </c>
      <c r="J477" s="156">
        <f t="shared" si="45"/>
        <v>1</v>
      </c>
      <c r="K477" s="156">
        <f t="shared" si="45"/>
        <v>1</v>
      </c>
      <c r="L477" s="156">
        <f t="shared" si="45"/>
        <v>1</v>
      </c>
      <c r="M477" s="157">
        <f t="shared" si="45"/>
        <v>1</v>
      </c>
    </row>
    <row r="478" spans="1:13" x14ac:dyDescent="0.25">
      <c r="A478" s="98">
        <f t="shared" si="43"/>
        <v>58622</v>
      </c>
      <c r="B478" s="161">
        <v>0.36033024982333545</v>
      </c>
      <c r="C478" s="151">
        <v>0.63966975017666461</v>
      </c>
      <c r="D478" s="152">
        <f t="shared" si="42"/>
        <v>1</v>
      </c>
      <c r="E478" s="161">
        <f t="shared" si="45"/>
        <v>1</v>
      </c>
      <c r="F478" s="151">
        <f t="shared" si="45"/>
        <v>0</v>
      </c>
      <c r="G478" s="152">
        <f t="shared" si="45"/>
        <v>1</v>
      </c>
      <c r="H478" s="161">
        <f t="shared" si="45"/>
        <v>1</v>
      </c>
      <c r="I478" s="151">
        <f t="shared" si="45"/>
        <v>1</v>
      </c>
      <c r="J478" s="151">
        <f t="shared" si="45"/>
        <v>1</v>
      </c>
      <c r="K478" s="151">
        <f t="shared" si="45"/>
        <v>1</v>
      </c>
      <c r="L478" s="151">
        <f t="shared" si="45"/>
        <v>1</v>
      </c>
      <c r="M478" s="152">
        <f t="shared" si="45"/>
        <v>1</v>
      </c>
    </row>
    <row r="479" spans="1:13" x14ac:dyDescent="0.25">
      <c r="A479" s="106">
        <f t="shared" si="43"/>
        <v>58653</v>
      </c>
      <c r="B479" s="160">
        <v>0.36033024982333545</v>
      </c>
      <c r="C479" s="156">
        <v>0.63966975017666461</v>
      </c>
      <c r="D479" s="157">
        <f t="shared" si="42"/>
        <v>1</v>
      </c>
      <c r="E479" s="160">
        <f t="shared" si="45"/>
        <v>1</v>
      </c>
      <c r="F479" s="156">
        <f t="shared" si="45"/>
        <v>0</v>
      </c>
      <c r="G479" s="157">
        <f t="shared" si="45"/>
        <v>1</v>
      </c>
      <c r="H479" s="160">
        <f t="shared" si="45"/>
        <v>1</v>
      </c>
      <c r="I479" s="156">
        <f t="shared" si="45"/>
        <v>1</v>
      </c>
      <c r="J479" s="156">
        <f t="shared" si="45"/>
        <v>1</v>
      </c>
      <c r="K479" s="156">
        <f t="shared" si="45"/>
        <v>1</v>
      </c>
      <c r="L479" s="156">
        <f t="shared" si="45"/>
        <v>1</v>
      </c>
      <c r="M479" s="157">
        <f t="shared" si="45"/>
        <v>1</v>
      </c>
    </row>
    <row r="480" spans="1:13" x14ac:dyDescent="0.25">
      <c r="A480" s="98">
        <f t="shared" si="43"/>
        <v>58684</v>
      </c>
      <c r="B480" s="161">
        <v>0.36033024982333545</v>
      </c>
      <c r="C480" s="151">
        <v>0.63966975017666461</v>
      </c>
      <c r="D480" s="152">
        <f t="shared" si="42"/>
        <v>1</v>
      </c>
      <c r="E480" s="161">
        <f t="shared" si="45"/>
        <v>1</v>
      </c>
      <c r="F480" s="151">
        <f t="shared" si="45"/>
        <v>0</v>
      </c>
      <c r="G480" s="152">
        <f t="shared" si="45"/>
        <v>1</v>
      </c>
      <c r="H480" s="161">
        <f t="shared" si="45"/>
        <v>1</v>
      </c>
      <c r="I480" s="151">
        <f t="shared" si="45"/>
        <v>1</v>
      </c>
      <c r="J480" s="151">
        <f t="shared" si="45"/>
        <v>1</v>
      </c>
      <c r="K480" s="151">
        <f t="shared" si="45"/>
        <v>1</v>
      </c>
      <c r="L480" s="151">
        <f t="shared" si="45"/>
        <v>1</v>
      </c>
      <c r="M480" s="152">
        <f t="shared" si="45"/>
        <v>1</v>
      </c>
    </row>
    <row r="481" spans="1:13" x14ac:dyDescent="0.25">
      <c r="A481" s="106">
        <f t="shared" si="43"/>
        <v>58714</v>
      </c>
      <c r="B481" s="160">
        <v>0.36033024982333545</v>
      </c>
      <c r="C481" s="156">
        <v>0.63966975017666461</v>
      </c>
      <c r="D481" s="157">
        <f t="shared" si="42"/>
        <v>1</v>
      </c>
      <c r="E481" s="160">
        <f t="shared" si="45"/>
        <v>1</v>
      </c>
      <c r="F481" s="156">
        <f t="shared" si="45"/>
        <v>0</v>
      </c>
      <c r="G481" s="157">
        <f t="shared" si="45"/>
        <v>1</v>
      </c>
      <c r="H481" s="160">
        <f t="shared" si="45"/>
        <v>1</v>
      </c>
      <c r="I481" s="156">
        <f t="shared" si="45"/>
        <v>1</v>
      </c>
      <c r="J481" s="156">
        <f t="shared" si="45"/>
        <v>1</v>
      </c>
      <c r="K481" s="156">
        <f t="shared" si="45"/>
        <v>1</v>
      </c>
      <c r="L481" s="156">
        <f t="shared" si="45"/>
        <v>1</v>
      </c>
      <c r="M481" s="157">
        <f t="shared" si="45"/>
        <v>1</v>
      </c>
    </row>
    <row r="482" spans="1:13" x14ac:dyDescent="0.25">
      <c r="A482" s="98">
        <f t="shared" si="43"/>
        <v>58745</v>
      </c>
      <c r="B482" s="161">
        <v>0.36033024982333545</v>
      </c>
      <c r="C482" s="151">
        <v>0.63966975017666461</v>
      </c>
      <c r="D482" s="152">
        <f t="shared" si="42"/>
        <v>1</v>
      </c>
      <c r="E482" s="161">
        <f t="shared" si="45"/>
        <v>1</v>
      </c>
      <c r="F482" s="151">
        <f t="shared" si="45"/>
        <v>0</v>
      </c>
      <c r="G482" s="152">
        <f t="shared" si="45"/>
        <v>1</v>
      </c>
      <c r="H482" s="161">
        <f t="shared" si="45"/>
        <v>1</v>
      </c>
      <c r="I482" s="151">
        <f t="shared" si="45"/>
        <v>1</v>
      </c>
      <c r="J482" s="151">
        <f t="shared" si="45"/>
        <v>1</v>
      </c>
      <c r="K482" s="151">
        <f t="shared" si="45"/>
        <v>1</v>
      </c>
      <c r="L482" s="151">
        <f t="shared" si="45"/>
        <v>1</v>
      </c>
      <c r="M482" s="152">
        <f t="shared" si="45"/>
        <v>1</v>
      </c>
    </row>
    <row r="483" spans="1:13" x14ac:dyDescent="0.25">
      <c r="A483" s="106">
        <f t="shared" si="43"/>
        <v>58775</v>
      </c>
      <c r="B483" s="160">
        <v>0.36033024982333545</v>
      </c>
      <c r="C483" s="156">
        <v>0.63966975017666461</v>
      </c>
      <c r="D483" s="157">
        <f t="shared" si="42"/>
        <v>1</v>
      </c>
      <c r="E483" s="160">
        <f t="shared" ref="E483:M498" si="46">+E482</f>
        <v>1</v>
      </c>
      <c r="F483" s="156">
        <f t="shared" si="46"/>
        <v>0</v>
      </c>
      <c r="G483" s="157">
        <f t="shared" si="46"/>
        <v>1</v>
      </c>
      <c r="H483" s="160">
        <f t="shared" si="46"/>
        <v>1</v>
      </c>
      <c r="I483" s="156">
        <f t="shared" si="46"/>
        <v>1</v>
      </c>
      <c r="J483" s="156">
        <f t="shared" si="46"/>
        <v>1</v>
      </c>
      <c r="K483" s="156">
        <f t="shared" si="46"/>
        <v>1</v>
      </c>
      <c r="L483" s="156">
        <f t="shared" si="46"/>
        <v>1</v>
      </c>
      <c r="M483" s="157">
        <f t="shared" si="46"/>
        <v>1</v>
      </c>
    </row>
    <row r="484" spans="1:13" x14ac:dyDescent="0.25">
      <c r="A484" s="98">
        <f t="shared" si="43"/>
        <v>58806</v>
      </c>
      <c r="B484" s="161">
        <v>0.36033024982333545</v>
      </c>
      <c r="C484" s="151">
        <v>0.63966975017666461</v>
      </c>
      <c r="D484" s="152">
        <f t="shared" si="42"/>
        <v>1</v>
      </c>
      <c r="E484" s="161">
        <f t="shared" si="46"/>
        <v>1</v>
      </c>
      <c r="F484" s="151">
        <f t="shared" si="46"/>
        <v>0</v>
      </c>
      <c r="G484" s="152">
        <f t="shared" si="46"/>
        <v>1</v>
      </c>
      <c r="H484" s="161">
        <f t="shared" si="46"/>
        <v>1</v>
      </c>
      <c r="I484" s="151">
        <f t="shared" si="46"/>
        <v>1</v>
      </c>
      <c r="J484" s="151">
        <f t="shared" si="46"/>
        <v>1</v>
      </c>
      <c r="K484" s="151">
        <f t="shared" si="46"/>
        <v>1</v>
      </c>
      <c r="L484" s="151">
        <f t="shared" si="46"/>
        <v>1</v>
      </c>
      <c r="M484" s="152">
        <f t="shared" si="46"/>
        <v>1</v>
      </c>
    </row>
    <row r="485" spans="1:13" x14ac:dyDescent="0.25">
      <c r="A485" s="106">
        <f t="shared" si="43"/>
        <v>58837</v>
      </c>
      <c r="B485" s="160">
        <v>0.36033024982333545</v>
      </c>
      <c r="C485" s="156">
        <v>0.63966975017666461</v>
      </c>
      <c r="D485" s="157">
        <f t="shared" si="42"/>
        <v>1</v>
      </c>
      <c r="E485" s="160">
        <f t="shared" si="46"/>
        <v>1</v>
      </c>
      <c r="F485" s="156">
        <f t="shared" si="46"/>
        <v>0</v>
      </c>
      <c r="G485" s="157">
        <f t="shared" si="46"/>
        <v>1</v>
      </c>
      <c r="H485" s="160">
        <f t="shared" si="46"/>
        <v>1</v>
      </c>
      <c r="I485" s="156">
        <f t="shared" si="46"/>
        <v>1</v>
      </c>
      <c r="J485" s="156">
        <f t="shared" si="46"/>
        <v>1</v>
      </c>
      <c r="K485" s="156">
        <f t="shared" si="46"/>
        <v>1</v>
      </c>
      <c r="L485" s="156">
        <f t="shared" si="46"/>
        <v>1</v>
      </c>
      <c r="M485" s="157">
        <f t="shared" si="46"/>
        <v>1</v>
      </c>
    </row>
    <row r="486" spans="1:13" x14ac:dyDescent="0.25">
      <c r="A486" s="98">
        <f t="shared" si="43"/>
        <v>58865</v>
      </c>
      <c r="B486" s="161">
        <v>0.36033024982333545</v>
      </c>
      <c r="C486" s="151">
        <v>0.63966975017666461</v>
      </c>
      <c r="D486" s="152">
        <f t="shared" si="42"/>
        <v>1</v>
      </c>
      <c r="E486" s="161">
        <f t="shared" si="46"/>
        <v>1</v>
      </c>
      <c r="F486" s="151">
        <f t="shared" si="46"/>
        <v>0</v>
      </c>
      <c r="G486" s="152">
        <f t="shared" si="46"/>
        <v>1</v>
      </c>
      <c r="H486" s="161">
        <f t="shared" si="46"/>
        <v>1</v>
      </c>
      <c r="I486" s="151">
        <f t="shared" si="46"/>
        <v>1</v>
      </c>
      <c r="J486" s="151">
        <f t="shared" si="46"/>
        <v>1</v>
      </c>
      <c r="K486" s="151">
        <f t="shared" si="46"/>
        <v>1</v>
      </c>
      <c r="L486" s="151">
        <f t="shared" si="46"/>
        <v>1</v>
      </c>
      <c r="M486" s="152">
        <f t="shared" si="46"/>
        <v>1</v>
      </c>
    </row>
    <row r="487" spans="1:13" x14ac:dyDescent="0.25">
      <c r="A487" s="106">
        <f t="shared" si="43"/>
        <v>58896</v>
      </c>
      <c r="B487" s="160">
        <v>0.36033024982333545</v>
      </c>
      <c r="C487" s="156">
        <v>0.63966975017666461</v>
      </c>
      <c r="D487" s="157">
        <f t="shared" si="42"/>
        <v>1</v>
      </c>
      <c r="E487" s="160">
        <f t="shared" si="46"/>
        <v>1</v>
      </c>
      <c r="F487" s="156">
        <f t="shared" si="46"/>
        <v>0</v>
      </c>
      <c r="G487" s="157">
        <f t="shared" si="46"/>
        <v>1</v>
      </c>
      <c r="H487" s="160">
        <f t="shared" si="46"/>
        <v>1</v>
      </c>
      <c r="I487" s="156">
        <f t="shared" si="46"/>
        <v>1</v>
      </c>
      <c r="J487" s="156">
        <f t="shared" si="46"/>
        <v>1</v>
      </c>
      <c r="K487" s="156">
        <f t="shared" si="46"/>
        <v>1</v>
      </c>
      <c r="L487" s="156">
        <f t="shared" si="46"/>
        <v>1</v>
      </c>
      <c r="M487" s="157">
        <f t="shared" si="46"/>
        <v>1</v>
      </c>
    </row>
    <row r="488" spans="1:13" x14ac:dyDescent="0.25">
      <c r="A488" s="98">
        <f t="shared" si="43"/>
        <v>58926</v>
      </c>
      <c r="B488" s="161">
        <v>0.36033024982333545</v>
      </c>
      <c r="C488" s="151">
        <v>0.63966975017666461</v>
      </c>
      <c r="D488" s="152">
        <f t="shared" si="42"/>
        <v>1</v>
      </c>
      <c r="E488" s="161">
        <f t="shared" si="46"/>
        <v>1</v>
      </c>
      <c r="F488" s="151">
        <f t="shared" si="46"/>
        <v>0</v>
      </c>
      <c r="G488" s="152">
        <f t="shared" si="46"/>
        <v>1</v>
      </c>
      <c r="H488" s="161">
        <f t="shared" si="46"/>
        <v>1</v>
      </c>
      <c r="I488" s="151">
        <f t="shared" si="46"/>
        <v>1</v>
      </c>
      <c r="J488" s="151">
        <f t="shared" si="46"/>
        <v>1</v>
      </c>
      <c r="K488" s="151">
        <f t="shared" si="46"/>
        <v>1</v>
      </c>
      <c r="L488" s="151">
        <f t="shared" si="46"/>
        <v>1</v>
      </c>
      <c r="M488" s="152">
        <f t="shared" si="46"/>
        <v>1</v>
      </c>
    </row>
    <row r="489" spans="1:13" x14ac:dyDescent="0.25">
      <c r="A489" s="106">
        <f t="shared" si="43"/>
        <v>58957</v>
      </c>
      <c r="B489" s="160">
        <v>0.36033024982333545</v>
      </c>
      <c r="C489" s="156">
        <v>0.63966975017666461</v>
      </c>
      <c r="D489" s="157">
        <f t="shared" si="42"/>
        <v>1</v>
      </c>
      <c r="E489" s="160">
        <f t="shared" si="46"/>
        <v>1</v>
      </c>
      <c r="F489" s="156">
        <f t="shared" si="46"/>
        <v>0</v>
      </c>
      <c r="G489" s="157">
        <f t="shared" si="46"/>
        <v>1</v>
      </c>
      <c r="H489" s="160">
        <f t="shared" si="46"/>
        <v>1</v>
      </c>
      <c r="I489" s="156">
        <f t="shared" si="46"/>
        <v>1</v>
      </c>
      <c r="J489" s="156">
        <f t="shared" si="46"/>
        <v>1</v>
      </c>
      <c r="K489" s="156">
        <f t="shared" si="46"/>
        <v>1</v>
      </c>
      <c r="L489" s="156">
        <f t="shared" si="46"/>
        <v>1</v>
      </c>
      <c r="M489" s="157">
        <f t="shared" si="46"/>
        <v>1</v>
      </c>
    </row>
    <row r="490" spans="1:13" x14ac:dyDescent="0.25">
      <c r="A490" s="98">
        <f t="shared" si="43"/>
        <v>58987</v>
      </c>
      <c r="B490" s="161">
        <v>0.36033024982333545</v>
      </c>
      <c r="C490" s="151">
        <v>0.63966975017666461</v>
      </c>
      <c r="D490" s="152">
        <f t="shared" si="42"/>
        <v>1</v>
      </c>
      <c r="E490" s="161">
        <f t="shared" si="46"/>
        <v>1</v>
      </c>
      <c r="F490" s="151">
        <f t="shared" si="46"/>
        <v>0</v>
      </c>
      <c r="G490" s="152">
        <f t="shared" si="46"/>
        <v>1</v>
      </c>
      <c r="H490" s="161">
        <f t="shared" si="46"/>
        <v>1</v>
      </c>
      <c r="I490" s="151">
        <f t="shared" si="46"/>
        <v>1</v>
      </c>
      <c r="J490" s="151">
        <f t="shared" si="46"/>
        <v>1</v>
      </c>
      <c r="K490" s="151">
        <f t="shared" si="46"/>
        <v>1</v>
      </c>
      <c r="L490" s="151">
        <f t="shared" si="46"/>
        <v>1</v>
      </c>
      <c r="M490" s="152">
        <f t="shared" si="46"/>
        <v>1</v>
      </c>
    </row>
    <row r="491" spans="1:13" x14ac:dyDescent="0.25">
      <c r="A491" s="106">
        <f t="shared" si="43"/>
        <v>59018</v>
      </c>
      <c r="B491" s="160">
        <v>0.36033024982333545</v>
      </c>
      <c r="C491" s="156">
        <v>0.63966975017666461</v>
      </c>
      <c r="D491" s="157">
        <f t="shared" si="42"/>
        <v>1</v>
      </c>
      <c r="E491" s="160">
        <f t="shared" si="46"/>
        <v>1</v>
      </c>
      <c r="F491" s="156">
        <f t="shared" si="46"/>
        <v>0</v>
      </c>
      <c r="G491" s="157">
        <f t="shared" si="46"/>
        <v>1</v>
      </c>
      <c r="H491" s="160">
        <f t="shared" si="46"/>
        <v>1</v>
      </c>
      <c r="I491" s="156">
        <f t="shared" si="46"/>
        <v>1</v>
      </c>
      <c r="J491" s="156">
        <f t="shared" si="46"/>
        <v>1</v>
      </c>
      <c r="K491" s="156">
        <f t="shared" si="46"/>
        <v>1</v>
      </c>
      <c r="L491" s="156">
        <f t="shared" si="46"/>
        <v>1</v>
      </c>
      <c r="M491" s="157">
        <f t="shared" si="46"/>
        <v>1</v>
      </c>
    </row>
    <row r="492" spans="1:13" x14ac:dyDescent="0.25">
      <c r="A492" s="98">
        <f t="shared" si="43"/>
        <v>59049</v>
      </c>
      <c r="B492" s="161">
        <v>0.36033024982333545</v>
      </c>
      <c r="C492" s="151">
        <v>0.63966975017666461</v>
      </c>
      <c r="D492" s="152">
        <f t="shared" si="42"/>
        <v>1</v>
      </c>
      <c r="E492" s="161">
        <f t="shared" si="46"/>
        <v>1</v>
      </c>
      <c r="F492" s="151">
        <f t="shared" si="46"/>
        <v>0</v>
      </c>
      <c r="G492" s="152">
        <f t="shared" si="46"/>
        <v>1</v>
      </c>
      <c r="H492" s="161">
        <f t="shared" si="46"/>
        <v>1</v>
      </c>
      <c r="I492" s="151">
        <f t="shared" si="46"/>
        <v>1</v>
      </c>
      <c r="J492" s="151">
        <f t="shared" si="46"/>
        <v>1</v>
      </c>
      <c r="K492" s="151">
        <f t="shared" si="46"/>
        <v>1</v>
      </c>
      <c r="L492" s="151">
        <f t="shared" si="46"/>
        <v>1</v>
      </c>
      <c r="M492" s="152">
        <f t="shared" si="46"/>
        <v>1</v>
      </c>
    </row>
    <row r="493" spans="1:13" x14ac:dyDescent="0.25">
      <c r="A493" s="106">
        <f t="shared" si="43"/>
        <v>59079</v>
      </c>
      <c r="B493" s="160">
        <v>0.36033024982333545</v>
      </c>
      <c r="C493" s="156">
        <v>0.63966975017666461</v>
      </c>
      <c r="D493" s="157">
        <f t="shared" si="42"/>
        <v>1</v>
      </c>
      <c r="E493" s="160">
        <f t="shared" si="46"/>
        <v>1</v>
      </c>
      <c r="F493" s="156">
        <f t="shared" si="46"/>
        <v>0</v>
      </c>
      <c r="G493" s="157">
        <f t="shared" si="46"/>
        <v>1</v>
      </c>
      <c r="H493" s="160">
        <f t="shared" si="46"/>
        <v>1</v>
      </c>
      <c r="I493" s="156">
        <f t="shared" si="46"/>
        <v>1</v>
      </c>
      <c r="J493" s="156">
        <f t="shared" si="46"/>
        <v>1</v>
      </c>
      <c r="K493" s="156">
        <f t="shared" si="46"/>
        <v>1</v>
      </c>
      <c r="L493" s="156">
        <f t="shared" si="46"/>
        <v>1</v>
      </c>
      <c r="M493" s="157">
        <f t="shared" si="46"/>
        <v>1</v>
      </c>
    </row>
    <row r="494" spans="1:13" x14ac:dyDescent="0.25">
      <c r="A494" s="98">
        <f t="shared" si="43"/>
        <v>59110</v>
      </c>
      <c r="B494" s="161">
        <v>0.36033024982333545</v>
      </c>
      <c r="C494" s="151">
        <v>0.63966975017666461</v>
      </c>
      <c r="D494" s="152">
        <f t="shared" si="42"/>
        <v>1</v>
      </c>
      <c r="E494" s="161">
        <f t="shared" si="46"/>
        <v>1</v>
      </c>
      <c r="F494" s="151">
        <f t="shared" si="46"/>
        <v>0</v>
      </c>
      <c r="G494" s="152">
        <f t="shared" si="46"/>
        <v>1</v>
      </c>
      <c r="H494" s="161">
        <f t="shared" si="46"/>
        <v>1</v>
      </c>
      <c r="I494" s="151">
        <f t="shared" si="46"/>
        <v>1</v>
      </c>
      <c r="J494" s="151">
        <f t="shared" si="46"/>
        <v>1</v>
      </c>
      <c r="K494" s="151">
        <f t="shared" si="46"/>
        <v>1</v>
      </c>
      <c r="L494" s="151">
        <f t="shared" si="46"/>
        <v>1</v>
      </c>
      <c r="M494" s="152">
        <f t="shared" si="46"/>
        <v>1</v>
      </c>
    </row>
    <row r="495" spans="1:13" x14ac:dyDescent="0.25">
      <c r="A495" s="106">
        <f t="shared" si="43"/>
        <v>59140</v>
      </c>
      <c r="B495" s="160">
        <v>0.36033024982333545</v>
      </c>
      <c r="C495" s="156">
        <v>0.63966975017666461</v>
      </c>
      <c r="D495" s="157">
        <f t="shared" si="42"/>
        <v>1</v>
      </c>
      <c r="E495" s="160">
        <f t="shared" si="46"/>
        <v>1</v>
      </c>
      <c r="F495" s="156">
        <f t="shared" si="46"/>
        <v>0</v>
      </c>
      <c r="G495" s="157">
        <f t="shared" si="46"/>
        <v>1</v>
      </c>
      <c r="H495" s="160">
        <f t="shared" si="46"/>
        <v>1</v>
      </c>
      <c r="I495" s="156">
        <f t="shared" si="46"/>
        <v>1</v>
      </c>
      <c r="J495" s="156">
        <f t="shared" si="46"/>
        <v>1</v>
      </c>
      <c r="K495" s="156">
        <f t="shared" si="46"/>
        <v>1</v>
      </c>
      <c r="L495" s="156">
        <f t="shared" si="46"/>
        <v>1</v>
      </c>
      <c r="M495" s="157">
        <f t="shared" si="46"/>
        <v>1</v>
      </c>
    </row>
    <row r="496" spans="1:13" x14ac:dyDescent="0.25">
      <c r="A496" s="98">
        <f t="shared" si="43"/>
        <v>59171</v>
      </c>
      <c r="B496" s="161">
        <v>0.36033024982333545</v>
      </c>
      <c r="C496" s="151">
        <v>0.63966975017666461</v>
      </c>
      <c r="D496" s="152">
        <f t="shared" si="42"/>
        <v>1</v>
      </c>
      <c r="E496" s="161">
        <f t="shared" si="46"/>
        <v>1</v>
      </c>
      <c r="F496" s="151">
        <f t="shared" si="46"/>
        <v>0</v>
      </c>
      <c r="G496" s="152">
        <f t="shared" si="46"/>
        <v>1</v>
      </c>
      <c r="H496" s="161">
        <f t="shared" si="46"/>
        <v>1</v>
      </c>
      <c r="I496" s="151">
        <f t="shared" si="46"/>
        <v>1</v>
      </c>
      <c r="J496" s="151">
        <f t="shared" si="46"/>
        <v>1</v>
      </c>
      <c r="K496" s="151">
        <f t="shared" si="46"/>
        <v>1</v>
      </c>
      <c r="L496" s="151">
        <f t="shared" si="46"/>
        <v>1</v>
      </c>
      <c r="M496" s="152">
        <f t="shared" si="46"/>
        <v>1</v>
      </c>
    </row>
    <row r="497" spans="1:13" x14ac:dyDescent="0.25">
      <c r="A497" s="106">
        <f t="shared" si="43"/>
        <v>59202</v>
      </c>
      <c r="B497" s="160">
        <v>0.36033024982333545</v>
      </c>
      <c r="C497" s="156">
        <v>0.63966975017666461</v>
      </c>
      <c r="D497" s="157">
        <f t="shared" si="42"/>
        <v>1</v>
      </c>
      <c r="E497" s="160">
        <f t="shared" si="46"/>
        <v>1</v>
      </c>
      <c r="F497" s="156">
        <f t="shared" si="46"/>
        <v>0</v>
      </c>
      <c r="G497" s="157">
        <f t="shared" si="46"/>
        <v>1</v>
      </c>
      <c r="H497" s="160">
        <f t="shared" si="46"/>
        <v>1</v>
      </c>
      <c r="I497" s="156">
        <f t="shared" si="46"/>
        <v>1</v>
      </c>
      <c r="J497" s="156">
        <f t="shared" si="46"/>
        <v>1</v>
      </c>
      <c r="K497" s="156">
        <f t="shared" si="46"/>
        <v>1</v>
      </c>
      <c r="L497" s="156">
        <f t="shared" si="46"/>
        <v>1</v>
      </c>
      <c r="M497" s="157">
        <f t="shared" si="46"/>
        <v>1</v>
      </c>
    </row>
    <row r="498" spans="1:13" x14ac:dyDescent="0.25">
      <c r="A498" s="98">
        <f t="shared" si="43"/>
        <v>59230</v>
      </c>
      <c r="B498" s="161">
        <v>0.36033024982333545</v>
      </c>
      <c r="C498" s="151">
        <v>0.63966975017666461</v>
      </c>
      <c r="D498" s="152">
        <f t="shared" si="42"/>
        <v>1</v>
      </c>
      <c r="E498" s="161">
        <f t="shared" si="46"/>
        <v>1</v>
      </c>
      <c r="F498" s="151">
        <f t="shared" si="46"/>
        <v>0</v>
      </c>
      <c r="G498" s="152">
        <f t="shared" si="46"/>
        <v>1</v>
      </c>
      <c r="H498" s="161">
        <f t="shared" si="46"/>
        <v>1</v>
      </c>
      <c r="I498" s="151">
        <f t="shared" si="46"/>
        <v>1</v>
      </c>
      <c r="J498" s="151">
        <f t="shared" si="46"/>
        <v>1</v>
      </c>
      <c r="K498" s="151">
        <f t="shared" si="46"/>
        <v>1</v>
      </c>
      <c r="L498" s="151">
        <f t="shared" si="46"/>
        <v>1</v>
      </c>
      <c r="M498" s="152">
        <f t="shared" si="46"/>
        <v>1</v>
      </c>
    </row>
    <row r="499" spans="1:13" x14ac:dyDescent="0.25">
      <c r="A499" s="106">
        <f t="shared" si="43"/>
        <v>59261</v>
      </c>
      <c r="B499" s="160">
        <v>0.36033024982333545</v>
      </c>
      <c r="C499" s="156">
        <v>0.63966975017666461</v>
      </c>
      <c r="D499" s="157">
        <f t="shared" si="42"/>
        <v>1</v>
      </c>
      <c r="E499" s="160">
        <f t="shared" ref="E499:M514" si="47">+E498</f>
        <v>1</v>
      </c>
      <c r="F499" s="156">
        <f t="shared" si="47"/>
        <v>0</v>
      </c>
      <c r="G499" s="157">
        <f t="shared" si="47"/>
        <v>1</v>
      </c>
      <c r="H499" s="160">
        <f t="shared" si="47"/>
        <v>1</v>
      </c>
      <c r="I499" s="156">
        <f t="shared" si="47"/>
        <v>1</v>
      </c>
      <c r="J499" s="156">
        <f t="shared" si="47"/>
        <v>1</v>
      </c>
      <c r="K499" s="156">
        <f t="shared" si="47"/>
        <v>1</v>
      </c>
      <c r="L499" s="156">
        <f t="shared" si="47"/>
        <v>1</v>
      </c>
      <c r="M499" s="157">
        <f t="shared" si="47"/>
        <v>1</v>
      </c>
    </row>
    <row r="500" spans="1:13" x14ac:dyDescent="0.25">
      <c r="A500" s="98">
        <f t="shared" si="43"/>
        <v>59291</v>
      </c>
      <c r="B500" s="161">
        <v>0.36033024982333545</v>
      </c>
      <c r="C500" s="151">
        <v>0.63966975017666461</v>
      </c>
      <c r="D500" s="152">
        <f t="shared" si="42"/>
        <v>1</v>
      </c>
      <c r="E500" s="161">
        <f t="shared" si="47"/>
        <v>1</v>
      </c>
      <c r="F500" s="151">
        <f t="shared" si="47"/>
        <v>0</v>
      </c>
      <c r="G500" s="152">
        <f t="shared" si="47"/>
        <v>1</v>
      </c>
      <c r="H500" s="161">
        <f t="shared" si="47"/>
        <v>1</v>
      </c>
      <c r="I500" s="151">
        <f t="shared" si="47"/>
        <v>1</v>
      </c>
      <c r="J500" s="151">
        <f t="shared" si="47"/>
        <v>1</v>
      </c>
      <c r="K500" s="151">
        <f t="shared" si="47"/>
        <v>1</v>
      </c>
      <c r="L500" s="151">
        <f t="shared" si="47"/>
        <v>1</v>
      </c>
      <c r="M500" s="152">
        <f t="shared" si="47"/>
        <v>1</v>
      </c>
    </row>
    <row r="501" spans="1:13" x14ac:dyDescent="0.25">
      <c r="A501" s="106">
        <f t="shared" si="43"/>
        <v>59322</v>
      </c>
      <c r="B501" s="160">
        <v>0.36033024982333545</v>
      </c>
      <c r="C501" s="156">
        <v>0.63966975017666461</v>
      </c>
      <c r="D501" s="157">
        <f t="shared" si="42"/>
        <v>1</v>
      </c>
      <c r="E501" s="160">
        <f t="shared" si="47"/>
        <v>1</v>
      </c>
      <c r="F501" s="156">
        <f t="shared" si="47"/>
        <v>0</v>
      </c>
      <c r="G501" s="157">
        <f t="shared" si="47"/>
        <v>1</v>
      </c>
      <c r="H501" s="160">
        <f t="shared" si="47"/>
        <v>1</v>
      </c>
      <c r="I501" s="156">
        <f t="shared" si="47"/>
        <v>1</v>
      </c>
      <c r="J501" s="156">
        <f t="shared" si="47"/>
        <v>1</v>
      </c>
      <c r="K501" s="156">
        <f t="shared" si="47"/>
        <v>1</v>
      </c>
      <c r="L501" s="156">
        <f t="shared" si="47"/>
        <v>1</v>
      </c>
      <c r="M501" s="157">
        <f t="shared" si="47"/>
        <v>1</v>
      </c>
    </row>
    <row r="502" spans="1:13" x14ac:dyDescent="0.25">
      <c r="A502" s="98">
        <f t="shared" si="43"/>
        <v>59352</v>
      </c>
      <c r="B502" s="161">
        <v>0.36033024982333545</v>
      </c>
      <c r="C502" s="151">
        <v>0.63966975017666461</v>
      </c>
      <c r="D502" s="152">
        <f t="shared" si="42"/>
        <v>1</v>
      </c>
      <c r="E502" s="161">
        <f t="shared" si="47"/>
        <v>1</v>
      </c>
      <c r="F502" s="151">
        <f t="shared" si="47"/>
        <v>0</v>
      </c>
      <c r="G502" s="152">
        <f t="shared" si="47"/>
        <v>1</v>
      </c>
      <c r="H502" s="161">
        <f t="shared" si="47"/>
        <v>1</v>
      </c>
      <c r="I502" s="151">
        <f t="shared" si="47"/>
        <v>1</v>
      </c>
      <c r="J502" s="151">
        <f t="shared" si="47"/>
        <v>1</v>
      </c>
      <c r="K502" s="151">
        <f t="shared" si="47"/>
        <v>1</v>
      </c>
      <c r="L502" s="151">
        <f t="shared" si="47"/>
        <v>1</v>
      </c>
      <c r="M502" s="152">
        <f t="shared" si="47"/>
        <v>1</v>
      </c>
    </row>
    <row r="503" spans="1:13" x14ac:dyDescent="0.25">
      <c r="A503" s="106">
        <f t="shared" si="43"/>
        <v>59383</v>
      </c>
      <c r="B503" s="160">
        <v>0.36033024982333545</v>
      </c>
      <c r="C503" s="156">
        <v>0.63966975017666461</v>
      </c>
      <c r="D503" s="157">
        <f t="shared" si="42"/>
        <v>1</v>
      </c>
      <c r="E503" s="160">
        <f t="shared" si="47"/>
        <v>1</v>
      </c>
      <c r="F503" s="156">
        <f t="shared" si="47"/>
        <v>0</v>
      </c>
      <c r="G503" s="157">
        <f t="shared" si="47"/>
        <v>1</v>
      </c>
      <c r="H503" s="160">
        <f t="shared" si="47"/>
        <v>1</v>
      </c>
      <c r="I503" s="156">
        <f t="shared" si="47"/>
        <v>1</v>
      </c>
      <c r="J503" s="156">
        <f t="shared" si="47"/>
        <v>1</v>
      </c>
      <c r="K503" s="156">
        <f t="shared" si="47"/>
        <v>1</v>
      </c>
      <c r="L503" s="156">
        <f t="shared" si="47"/>
        <v>1</v>
      </c>
      <c r="M503" s="157">
        <f t="shared" si="47"/>
        <v>1</v>
      </c>
    </row>
    <row r="504" spans="1:13" x14ac:dyDescent="0.25">
      <c r="A504" s="98">
        <f t="shared" si="43"/>
        <v>59414</v>
      </c>
      <c r="B504" s="161">
        <v>0.36033024982333545</v>
      </c>
      <c r="C504" s="151">
        <v>0.63966975017666461</v>
      </c>
      <c r="D504" s="152">
        <f t="shared" si="42"/>
        <v>1</v>
      </c>
      <c r="E504" s="161">
        <f t="shared" si="47"/>
        <v>1</v>
      </c>
      <c r="F504" s="151">
        <f t="shared" si="47"/>
        <v>0</v>
      </c>
      <c r="G504" s="152">
        <f t="shared" si="47"/>
        <v>1</v>
      </c>
      <c r="H504" s="161">
        <f t="shared" si="47"/>
        <v>1</v>
      </c>
      <c r="I504" s="151">
        <f t="shared" si="47"/>
        <v>1</v>
      </c>
      <c r="J504" s="151">
        <f t="shared" si="47"/>
        <v>1</v>
      </c>
      <c r="K504" s="151">
        <f t="shared" si="47"/>
        <v>1</v>
      </c>
      <c r="L504" s="151">
        <f t="shared" si="47"/>
        <v>1</v>
      </c>
      <c r="M504" s="152">
        <f t="shared" si="47"/>
        <v>1</v>
      </c>
    </row>
    <row r="505" spans="1:13" x14ac:dyDescent="0.25">
      <c r="A505" s="106">
        <f t="shared" si="43"/>
        <v>59444</v>
      </c>
      <c r="B505" s="160">
        <v>0.36033024982333545</v>
      </c>
      <c r="C505" s="156">
        <v>0.63966975017666461</v>
      </c>
      <c r="D505" s="157">
        <f t="shared" si="42"/>
        <v>1</v>
      </c>
      <c r="E505" s="160">
        <f t="shared" si="47"/>
        <v>1</v>
      </c>
      <c r="F505" s="156">
        <f t="shared" si="47"/>
        <v>0</v>
      </c>
      <c r="G505" s="157">
        <f t="shared" si="47"/>
        <v>1</v>
      </c>
      <c r="H505" s="160">
        <f t="shared" si="47"/>
        <v>1</v>
      </c>
      <c r="I505" s="156">
        <f t="shared" si="47"/>
        <v>1</v>
      </c>
      <c r="J505" s="156">
        <f t="shared" si="47"/>
        <v>1</v>
      </c>
      <c r="K505" s="156">
        <f t="shared" si="47"/>
        <v>1</v>
      </c>
      <c r="L505" s="156">
        <f t="shared" si="47"/>
        <v>1</v>
      </c>
      <c r="M505" s="157">
        <f t="shared" si="47"/>
        <v>1</v>
      </c>
    </row>
    <row r="506" spans="1:13" x14ac:dyDescent="0.25">
      <c r="A506" s="98">
        <f t="shared" si="43"/>
        <v>59475</v>
      </c>
      <c r="B506" s="161">
        <v>0.36033024982333545</v>
      </c>
      <c r="C506" s="151">
        <v>0.63966975017666461</v>
      </c>
      <c r="D506" s="152">
        <f t="shared" si="42"/>
        <v>1</v>
      </c>
      <c r="E506" s="161">
        <f t="shared" si="47"/>
        <v>1</v>
      </c>
      <c r="F506" s="151">
        <f t="shared" si="47"/>
        <v>0</v>
      </c>
      <c r="G506" s="152">
        <f t="shared" si="47"/>
        <v>1</v>
      </c>
      <c r="H506" s="161">
        <f t="shared" si="47"/>
        <v>1</v>
      </c>
      <c r="I506" s="151">
        <f t="shared" si="47"/>
        <v>1</v>
      </c>
      <c r="J506" s="151">
        <f t="shared" si="47"/>
        <v>1</v>
      </c>
      <c r="K506" s="151">
        <f t="shared" si="47"/>
        <v>1</v>
      </c>
      <c r="L506" s="151">
        <f t="shared" si="47"/>
        <v>1</v>
      </c>
      <c r="M506" s="152">
        <f t="shared" si="47"/>
        <v>1</v>
      </c>
    </row>
    <row r="507" spans="1:13" x14ac:dyDescent="0.25">
      <c r="A507" s="106">
        <f t="shared" si="43"/>
        <v>59505</v>
      </c>
      <c r="B507" s="160">
        <v>0.36033024982333545</v>
      </c>
      <c r="C507" s="156">
        <v>0.63966975017666461</v>
      </c>
      <c r="D507" s="157">
        <f t="shared" si="42"/>
        <v>1</v>
      </c>
      <c r="E507" s="160">
        <f t="shared" si="47"/>
        <v>1</v>
      </c>
      <c r="F507" s="156">
        <f t="shared" si="47"/>
        <v>0</v>
      </c>
      <c r="G507" s="157">
        <f t="shared" si="47"/>
        <v>1</v>
      </c>
      <c r="H507" s="160">
        <f t="shared" si="47"/>
        <v>1</v>
      </c>
      <c r="I507" s="156">
        <f t="shared" si="47"/>
        <v>1</v>
      </c>
      <c r="J507" s="156">
        <f t="shared" si="47"/>
        <v>1</v>
      </c>
      <c r="K507" s="156">
        <f t="shared" si="47"/>
        <v>1</v>
      </c>
      <c r="L507" s="156">
        <f t="shared" si="47"/>
        <v>1</v>
      </c>
      <c r="M507" s="157">
        <f t="shared" si="47"/>
        <v>1</v>
      </c>
    </row>
    <row r="508" spans="1:13" x14ac:dyDescent="0.25">
      <c r="A508" s="98">
        <f t="shared" si="43"/>
        <v>59536</v>
      </c>
      <c r="B508" s="161">
        <v>0.36033024982333545</v>
      </c>
      <c r="C508" s="151">
        <v>0.63966975017666461</v>
      </c>
      <c r="D508" s="152">
        <f t="shared" si="42"/>
        <v>1</v>
      </c>
      <c r="E508" s="161">
        <f t="shared" si="47"/>
        <v>1</v>
      </c>
      <c r="F508" s="151">
        <f t="shared" si="47"/>
        <v>0</v>
      </c>
      <c r="G508" s="152">
        <f t="shared" si="47"/>
        <v>1</v>
      </c>
      <c r="H508" s="161">
        <f t="shared" si="47"/>
        <v>1</v>
      </c>
      <c r="I508" s="151">
        <f t="shared" si="47"/>
        <v>1</v>
      </c>
      <c r="J508" s="151">
        <f t="shared" si="47"/>
        <v>1</v>
      </c>
      <c r="K508" s="151">
        <f t="shared" si="47"/>
        <v>1</v>
      </c>
      <c r="L508" s="151">
        <f t="shared" si="47"/>
        <v>1</v>
      </c>
      <c r="M508" s="152">
        <f t="shared" si="47"/>
        <v>1</v>
      </c>
    </row>
    <row r="509" spans="1:13" x14ac:dyDescent="0.25">
      <c r="A509" s="106">
        <f t="shared" si="43"/>
        <v>59567</v>
      </c>
      <c r="B509" s="160">
        <v>0.36033024982333545</v>
      </c>
      <c r="C509" s="156">
        <v>0.63966975017666461</v>
      </c>
      <c r="D509" s="157">
        <f t="shared" si="42"/>
        <v>1</v>
      </c>
      <c r="E509" s="160">
        <f t="shared" si="47"/>
        <v>1</v>
      </c>
      <c r="F509" s="156">
        <f t="shared" si="47"/>
        <v>0</v>
      </c>
      <c r="G509" s="157">
        <f t="shared" si="47"/>
        <v>1</v>
      </c>
      <c r="H509" s="160">
        <f t="shared" si="47"/>
        <v>1</v>
      </c>
      <c r="I509" s="156">
        <f t="shared" si="47"/>
        <v>1</v>
      </c>
      <c r="J509" s="156">
        <f t="shared" si="47"/>
        <v>1</v>
      </c>
      <c r="K509" s="156">
        <f t="shared" si="47"/>
        <v>1</v>
      </c>
      <c r="L509" s="156">
        <f t="shared" si="47"/>
        <v>1</v>
      </c>
      <c r="M509" s="157">
        <f t="shared" si="47"/>
        <v>1</v>
      </c>
    </row>
    <row r="510" spans="1:13" x14ac:dyDescent="0.25">
      <c r="A510" s="98">
        <f t="shared" si="43"/>
        <v>59595</v>
      </c>
      <c r="B510" s="161">
        <v>0.36033024982333545</v>
      </c>
      <c r="C510" s="151">
        <v>0.63966975017666461</v>
      </c>
      <c r="D510" s="152">
        <f t="shared" si="42"/>
        <v>1</v>
      </c>
      <c r="E510" s="161">
        <f t="shared" si="47"/>
        <v>1</v>
      </c>
      <c r="F510" s="151">
        <f t="shared" si="47"/>
        <v>0</v>
      </c>
      <c r="G510" s="152">
        <f t="shared" si="47"/>
        <v>1</v>
      </c>
      <c r="H510" s="161">
        <f t="shared" si="47"/>
        <v>1</v>
      </c>
      <c r="I510" s="151">
        <f t="shared" si="47"/>
        <v>1</v>
      </c>
      <c r="J510" s="151">
        <f t="shared" si="47"/>
        <v>1</v>
      </c>
      <c r="K510" s="151">
        <f t="shared" si="47"/>
        <v>1</v>
      </c>
      <c r="L510" s="151">
        <f t="shared" si="47"/>
        <v>1</v>
      </c>
      <c r="M510" s="152">
        <f t="shared" si="47"/>
        <v>1</v>
      </c>
    </row>
    <row r="511" spans="1:13" x14ac:dyDescent="0.25">
      <c r="A511" s="106">
        <f t="shared" si="43"/>
        <v>59626</v>
      </c>
      <c r="B511" s="160">
        <v>0.36033024982333545</v>
      </c>
      <c r="C511" s="156">
        <v>0.63966975017666461</v>
      </c>
      <c r="D511" s="157">
        <f t="shared" si="42"/>
        <v>1</v>
      </c>
      <c r="E511" s="160">
        <f t="shared" si="47"/>
        <v>1</v>
      </c>
      <c r="F511" s="156">
        <f t="shared" si="47"/>
        <v>0</v>
      </c>
      <c r="G511" s="157">
        <f t="shared" si="47"/>
        <v>1</v>
      </c>
      <c r="H511" s="160">
        <f t="shared" si="47"/>
        <v>1</v>
      </c>
      <c r="I511" s="156">
        <f t="shared" si="47"/>
        <v>1</v>
      </c>
      <c r="J511" s="156">
        <f t="shared" si="47"/>
        <v>1</v>
      </c>
      <c r="K511" s="156">
        <f t="shared" si="47"/>
        <v>1</v>
      </c>
      <c r="L511" s="156">
        <f t="shared" si="47"/>
        <v>1</v>
      </c>
      <c r="M511" s="157">
        <f t="shared" si="47"/>
        <v>1</v>
      </c>
    </row>
    <row r="512" spans="1:13" x14ac:dyDescent="0.25">
      <c r="A512" s="98">
        <f t="shared" si="43"/>
        <v>59656</v>
      </c>
      <c r="B512" s="161">
        <v>0.36033024982333545</v>
      </c>
      <c r="C512" s="151">
        <v>0.63966975017666461</v>
      </c>
      <c r="D512" s="152">
        <f t="shared" si="42"/>
        <v>1</v>
      </c>
      <c r="E512" s="161">
        <f t="shared" si="47"/>
        <v>1</v>
      </c>
      <c r="F512" s="151">
        <f t="shared" si="47"/>
        <v>0</v>
      </c>
      <c r="G512" s="152">
        <f t="shared" si="47"/>
        <v>1</v>
      </c>
      <c r="H512" s="161">
        <f t="shared" si="47"/>
        <v>1</v>
      </c>
      <c r="I512" s="151">
        <f t="shared" si="47"/>
        <v>1</v>
      </c>
      <c r="J512" s="151">
        <f t="shared" si="47"/>
        <v>1</v>
      </c>
      <c r="K512" s="151">
        <f t="shared" si="47"/>
        <v>1</v>
      </c>
      <c r="L512" s="151">
        <f t="shared" si="47"/>
        <v>1</v>
      </c>
      <c r="M512" s="152">
        <f t="shared" si="47"/>
        <v>1</v>
      </c>
    </row>
    <row r="513" spans="1:13" x14ac:dyDescent="0.25">
      <c r="A513" s="106">
        <f t="shared" si="43"/>
        <v>59687</v>
      </c>
      <c r="B513" s="160">
        <v>0.36033024982333545</v>
      </c>
      <c r="C513" s="156">
        <v>0.63966975017666461</v>
      </c>
      <c r="D513" s="157">
        <f t="shared" si="42"/>
        <v>1</v>
      </c>
      <c r="E513" s="160">
        <f t="shared" si="47"/>
        <v>1</v>
      </c>
      <c r="F513" s="156">
        <f t="shared" si="47"/>
        <v>0</v>
      </c>
      <c r="G513" s="157">
        <f t="shared" si="47"/>
        <v>1</v>
      </c>
      <c r="H513" s="160">
        <f t="shared" si="47"/>
        <v>1</v>
      </c>
      <c r="I513" s="156">
        <f t="shared" si="47"/>
        <v>1</v>
      </c>
      <c r="J513" s="156">
        <f t="shared" si="47"/>
        <v>1</v>
      </c>
      <c r="K513" s="156">
        <f t="shared" si="47"/>
        <v>1</v>
      </c>
      <c r="L513" s="156">
        <f t="shared" si="47"/>
        <v>1</v>
      </c>
      <c r="M513" s="157">
        <f t="shared" si="47"/>
        <v>1</v>
      </c>
    </row>
    <row r="514" spans="1:13" x14ac:dyDescent="0.25">
      <c r="A514" s="98">
        <f t="shared" si="43"/>
        <v>59717</v>
      </c>
      <c r="B514" s="161">
        <v>0.36033024982333545</v>
      </c>
      <c r="C514" s="151">
        <v>0.63966975017666461</v>
      </c>
      <c r="D514" s="152">
        <f t="shared" ref="D514:D577" si="48">+B514+C514</f>
        <v>1</v>
      </c>
      <c r="E514" s="161">
        <f t="shared" si="47"/>
        <v>1</v>
      </c>
      <c r="F514" s="151">
        <f t="shared" si="47"/>
        <v>0</v>
      </c>
      <c r="G514" s="152">
        <f t="shared" si="47"/>
        <v>1</v>
      </c>
      <c r="H514" s="161">
        <f t="shared" si="47"/>
        <v>1</v>
      </c>
      <c r="I514" s="151">
        <f t="shared" si="47"/>
        <v>1</v>
      </c>
      <c r="J514" s="151">
        <f t="shared" si="47"/>
        <v>1</v>
      </c>
      <c r="K514" s="151">
        <f t="shared" si="47"/>
        <v>1</v>
      </c>
      <c r="L514" s="151">
        <f t="shared" si="47"/>
        <v>1</v>
      </c>
      <c r="M514" s="152">
        <f t="shared" si="47"/>
        <v>1</v>
      </c>
    </row>
    <row r="515" spans="1:13" x14ac:dyDescent="0.25">
      <c r="A515" s="106">
        <f t="shared" ref="A515:A578" si="49">+EOMONTH(A514,1)</f>
        <v>59748</v>
      </c>
      <c r="B515" s="160">
        <v>0.36033024982333545</v>
      </c>
      <c r="C515" s="156">
        <v>0.63966975017666461</v>
      </c>
      <c r="D515" s="157">
        <f t="shared" si="48"/>
        <v>1</v>
      </c>
      <c r="E515" s="160">
        <f t="shared" ref="E515:M530" si="50">+E514</f>
        <v>1</v>
      </c>
      <c r="F515" s="156">
        <f t="shared" si="50"/>
        <v>0</v>
      </c>
      <c r="G515" s="157">
        <f t="shared" si="50"/>
        <v>1</v>
      </c>
      <c r="H515" s="160">
        <f t="shared" si="50"/>
        <v>1</v>
      </c>
      <c r="I515" s="156">
        <f t="shared" si="50"/>
        <v>1</v>
      </c>
      <c r="J515" s="156">
        <f t="shared" si="50"/>
        <v>1</v>
      </c>
      <c r="K515" s="156">
        <f t="shared" si="50"/>
        <v>1</v>
      </c>
      <c r="L515" s="156">
        <f t="shared" si="50"/>
        <v>1</v>
      </c>
      <c r="M515" s="157">
        <f t="shared" si="50"/>
        <v>1</v>
      </c>
    </row>
    <row r="516" spans="1:13" x14ac:dyDescent="0.25">
      <c r="A516" s="98">
        <f t="shared" si="49"/>
        <v>59779</v>
      </c>
      <c r="B516" s="161">
        <v>0.36033024982333545</v>
      </c>
      <c r="C516" s="151">
        <v>0.63966975017666461</v>
      </c>
      <c r="D516" s="152">
        <f t="shared" si="48"/>
        <v>1</v>
      </c>
      <c r="E516" s="161">
        <f t="shared" si="50"/>
        <v>1</v>
      </c>
      <c r="F516" s="151">
        <f t="shared" si="50"/>
        <v>0</v>
      </c>
      <c r="G516" s="152">
        <f t="shared" si="50"/>
        <v>1</v>
      </c>
      <c r="H516" s="161">
        <f t="shared" si="50"/>
        <v>1</v>
      </c>
      <c r="I516" s="151">
        <f t="shared" si="50"/>
        <v>1</v>
      </c>
      <c r="J516" s="151">
        <f t="shared" si="50"/>
        <v>1</v>
      </c>
      <c r="K516" s="151">
        <f t="shared" si="50"/>
        <v>1</v>
      </c>
      <c r="L516" s="151">
        <f t="shared" si="50"/>
        <v>1</v>
      </c>
      <c r="M516" s="152">
        <f t="shared" si="50"/>
        <v>1</v>
      </c>
    </row>
    <row r="517" spans="1:13" x14ac:dyDescent="0.25">
      <c r="A517" s="106">
        <f t="shared" si="49"/>
        <v>59809</v>
      </c>
      <c r="B517" s="160">
        <v>0.36033024982333545</v>
      </c>
      <c r="C517" s="156">
        <v>0.63966975017666461</v>
      </c>
      <c r="D517" s="157">
        <f t="shared" si="48"/>
        <v>1</v>
      </c>
      <c r="E517" s="160">
        <f t="shared" si="50"/>
        <v>1</v>
      </c>
      <c r="F517" s="156">
        <f t="shared" si="50"/>
        <v>0</v>
      </c>
      <c r="G517" s="157">
        <f t="shared" si="50"/>
        <v>1</v>
      </c>
      <c r="H517" s="160">
        <f t="shared" si="50"/>
        <v>1</v>
      </c>
      <c r="I517" s="156">
        <f t="shared" si="50"/>
        <v>1</v>
      </c>
      <c r="J517" s="156">
        <f t="shared" si="50"/>
        <v>1</v>
      </c>
      <c r="K517" s="156">
        <f t="shared" si="50"/>
        <v>1</v>
      </c>
      <c r="L517" s="156">
        <f t="shared" si="50"/>
        <v>1</v>
      </c>
      <c r="M517" s="157">
        <f t="shared" si="50"/>
        <v>1</v>
      </c>
    </row>
    <row r="518" spans="1:13" x14ac:dyDescent="0.25">
      <c r="A518" s="98">
        <f t="shared" si="49"/>
        <v>59840</v>
      </c>
      <c r="B518" s="161">
        <v>0.36033024982333545</v>
      </c>
      <c r="C518" s="151">
        <v>0.63966975017666461</v>
      </c>
      <c r="D518" s="152">
        <f t="shared" si="48"/>
        <v>1</v>
      </c>
      <c r="E518" s="161">
        <f t="shared" si="50"/>
        <v>1</v>
      </c>
      <c r="F518" s="151">
        <f t="shared" si="50"/>
        <v>0</v>
      </c>
      <c r="G518" s="152">
        <f t="shared" si="50"/>
        <v>1</v>
      </c>
      <c r="H518" s="161">
        <f t="shared" si="50"/>
        <v>1</v>
      </c>
      <c r="I518" s="151">
        <f t="shared" si="50"/>
        <v>1</v>
      </c>
      <c r="J518" s="151">
        <f t="shared" si="50"/>
        <v>1</v>
      </c>
      <c r="K518" s="151">
        <f t="shared" si="50"/>
        <v>1</v>
      </c>
      <c r="L518" s="151">
        <f t="shared" si="50"/>
        <v>1</v>
      </c>
      <c r="M518" s="152">
        <f t="shared" si="50"/>
        <v>1</v>
      </c>
    </row>
    <row r="519" spans="1:13" x14ac:dyDescent="0.25">
      <c r="A519" s="106">
        <f t="shared" si="49"/>
        <v>59870</v>
      </c>
      <c r="B519" s="160">
        <v>0.36033024982333545</v>
      </c>
      <c r="C519" s="156">
        <v>0.63966975017666461</v>
      </c>
      <c r="D519" s="157">
        <f t="shared" si="48"/>
        <v>1</v>
      </c>
      <c r="E519" s="160">
        <f t="shared" si="50"/>
        <v>1</v>
      </c>
      <c r="F519" s="156">
        <f t="shared" si="50"/>
        <v>0</v>
      </c>
      <c r="G519" s="157">
        <f t="shared" si="50"/>
        <v>1</v>
      </c>
      <c r="H519" s="160">
        <f t="shared" si="50"/>
        <v>1</v>
      </c>
      <c r="I519" s="156">
        <f t="shared" si="50"/>
        <v>1</v>
      </c>
      <c r="J519" s="156">
        <f t="shared" si="50"/>
        <v>1</v>
      </c>
      <c r="K519" s="156">
        <f t="shared" si="50"/>
        <v>1</v>
      </c>
      <c r="L519" s="156">
        <f t="shared" si="50"/>
        <v>1</v>
      </c>
      <c r="M519" s="157">
        <f t="shared" si="50"/>
        <v>1</v>
      </c>
    </row>
    <row r="520" spans="1:13" x14ac:dyDescent="0.25">
      <c r="A520" s="98">
        <f t="shared" si="49"/>
        <v>59901</v>
      </c>
      <c r="B520" s="161">
        <v>0.36033024982333545</v>
      </c>
      <c r="C520" s="151">
        <v>0.63966975017666461</v>
      </c>
      <c r="D520" s="152">
        <f t="shared" si="48"/>
        <v>1</v>
      </c>
      <c r="E520" s="161">
        <f t="shared" si="50"/>
        <v>1</v>
      </c>
      <c r="F520" s="151">
        <f t="shared" si="50"/>
        <v>0</v>
      </c>
      <c r="G520" s="152">
        <f t="shared" si="50"/>
        <v>1</v>
      </c>
      <c r="H520" s="161">
        <f t="shared" si="50"/>
        <v>1</v>
      </c>
      <c r="I520" s="151">
        <f t="shared" si="50"/>
        <v>1</v>
      </c>
      <c r="J520" s="151">
        <f t="shared" si="50"/>
        <v>1</v>
      </c>
      <c r="K520" s="151">
        <f t="shared" si="50"/>
        <v>1</v>
      </c>
      <c r="L520" s="151">
        <f t="shared" si="50"/>
        <v>1</v>
      </c>
      <c r="M520" s="152">
        <f t="shared" si="50"/>
        <v>1</v>
      </c>
    </row>
    <row r="521" spans="1:13" x14ac:dyDescent="0.25">
      <c r="A521" s="106">
        <f t="shared" si="49"/>
        <v>59932</v>
      </c>
      <c r="B521" s="160">
        <v>0.36033024982333545</v>
      </c>
      <c r="C521" s="156">
        <v>0.63966975017666461</v>
      </c>
      <c r="D521" s="157">
        <f t="shared" si="48"/>
        <v>1</v>
      </c>
      <c r="E521" s="160">
        <f t="shared" si="50"/>
        <v>1</v>
      </c>
      <c r="F521" s="156">
        <f t="shared" si="50"/>
        <v>0</v>
      </c>
      <c r="G521" s="157">
        <f t="shared" si="50"/>
        <v>1</v>
      </c>
      <c r="H521" s="160">
        <f t="shared" si="50"/>
        <v>1</v>
      </c>
      <c r="I521" s="156">
        <f t="shared" si="50"/>
        <v>1</v>
      </c>
      <c r="J521" s="156">
        <f t="shared" si="50"/>
        <v>1</v>
      </c>
      <c r="K521" s="156">
        <f t="shared" si="50"/>
        <v>1</v>
      </c>
      <c r="L521" s="156">
        <f t="shared" si="50"/>
        <v>1</v>
      </c>
      <c r="M521" s="157">
        <f t="shared" si="50"/>
        <v>1</v>
      </c>
    </row>
    <row r="522" spans="1:13" x14ac:dyDescent="0.25">
      <c r="A522" s="98">
        <f t="shared" si="49"/>
        <v>59961</v>
      </c>
      <c r="B522" s="161">
        <v>0.36033024982333545</v>
      </c>
      <c r="C522" s="151">
        <v>0.63966975017666461</v>
      </c>
      <c r="D522" s="152">
        <f t="shared" si="48"/>
        <v>1</v>
      </c>
      <c r="E522" s="161">
        <f t="shared" si="50"/>
        <v>1</v>
      </c>
      <c r="F522" s="151">
        <f t="shared" si="50"/>
        <v>0</v>
      </c>
      <c r="G522" s="152">
        <f t="shared" si="50"/>
        <v>1</v>
      </c>
      <c r="H522" s="161">
        <f t="shared" si="50"/>
        <v>1</v>
      </c>
      <c r="I522" s="151">
        <f t="shared" si="50"/>
        <v>1</v>
      </c>
      <c r="J522" s="151">
        <f t="shared" si="50"/>
        <v>1</v>
      </c>
      <c r="K522" s="151">
        <f t="shared" si="50"/>
        <v>1</v>
      </c>
      <c r="L522" s="151">
        <f t="shared" si="50"/>
        <v>1</v>
      </c>
      <c r="M522" s="152">
        <f t="shared" si="50"/>
        <v>1</v>
      </c>
    </row>
    <row r="523" spans="1:13" x14ac:dyDescent="0.25">
      <c r="A523" s="106">
        <f t="shared" si="49"/>
        <v>59992</v>
      </c>
      <c r="B523" s="160">
        <v>0.36033024982333545</v>
      </c>
      <c r="C523" s="156">
        <v>0.63966975017666461</v>
      </c>
      <c r="D523" s="157">
        <f t="shared" si="48"/>
        <v>1</v>
      </c>
      <c r="E523" s="160">
        <f t="shared" si="50"/>
        <v>1</v>
      </c>
      <c r="F523" s="156">
        <f t="shared" si="50"/>
        <v>0</v>
      </c>
      <c r="G523" s="157">
        <f t="shared" si="50"/>
        <v>1</v>
      </c>
      <c r="H523" s="160">
        <f t="shared" si="50"/>
        <v>1</v>
      </c>
      <c r="I523" s="156">
        <f t="shared" si="50"/>
        <v>1</v>
      </c>
      <c r="J523" s="156">
        <f t="shared" si="50"/>
        <v>1</v>
      </c>
      <c r="K523" s="156">
        <f t="shared" si="50"/>
        <v>1</v>
      </c>
      <c r="L523" s="156">
        <f t="shared" si="50"/>
        <v>1</v>
      </c>
      <c r="M523" s="157">
        <f t="shared" si="50"/>
        <v>1</v>
      </c>
    </row>
    <row r="524" spans="1:13" x14ac:dyDescent="0.25">
      <c r="A524" s="98">
        <f t="shared" si="49"/>
        <v>60022</v>
      </c>
      <c r="B524" s="161">
        <v>0.36033024982333545</v>
      </c>
      <c r="C524" s="151">
        <v>0.63966975017666461</v>
      </c>
      <c r="D524" s="152">
        <f t="shared" si="48"/>
        <v>1</v>
      </c>
      <c r="E524" s="161">
        <f t="shared" si="50"/>
        <v>1</v>
      </c>
      <c r="F524" s="151">
        <f t="shared" si="50"/>
        <v>0</v>
      </c>
      <c r="G524" s="152">
        <f t="shared" si="50"/>
        <v>1</v>
      </c>
      <c r="H524" s="161">
        <f t="shared" si="50"/>
        <v>1</v>
      </c>
      <c r="I524" s="151">
        <f t="shared" si="50"/>
        <v>1</v>
      </c>
      <c r="J524" s="151">
        <f t="shared" si="50"/>
        <v>1</v>
      </c>
      <c r="K524" s="151">
        <f t="shared" si="50"/>
        <v>1</v>
      </c>
      <c r="L524" s="151">
        <f t="shared" si="50"/>
        <v>1</v>
      </c>
      <c r="M524" s="152">
        <f t="shared" si="50"/>
        <v>1</v>
      </c>
    </row>
    <row r="525" spans="1:13" x14ac:dyDescent="0.25">
      <c r="A525" s="106">
        <f t="shared" si="49"/>
        <v>60053</v>
      </c>
      <c r="B525" s="160">
        <v>0.36033024982333545</v>
      </c>
      <c r="C525" s="156">
        <v>0.63966975017666461</v>
      </c>
      <c r="D525" s="157">
        <f t="shared" si="48"/>
        <v>1</v>
      </c>
      <c r="E525" s="160">
        <f t="shared" si="50"/>
        <v>1</v>
      </c>
      <c r="F525" s="156">
        <f t="shared" si="50"/>
        <v>0</v>
      </c>
      <c r="G525" s="157">
        <f t="shared" si="50"/>
        <v>1</v>
      </c>
      <c r="H525" s="160">
        <f t="shared" si="50"/>
        <v>1</v>
      </c>
      <c r="I525" s="156">
        <f t="shared" si="50"/>
        <v>1</v>
      </c>
      <c r="J525" s="156">
        <f t="shared" si="50"/>
        <v>1</v>
      </c>
      <c r="K525" s="156">
        <f t="shared" si="50"/>
        <v>1</v>
      </c>
      <c r="L525" s="156">
        <f t="shared" si="50"/>
        <v>1</v>
      </c>
      <c r="M525" s="157">
        <f t="shared" si="50"/>
        <v>1</v>
      </c>
    </row>
    <row r="526" spans="1:13" x14ac:dyDescent="0.25">
      <c r="A526" s="98">
        <f t="shared" si="49"/>
        <v>60083</v>
      </c>
      <c r="B526" s="161">
        <v>0.36033024982333545</v>
      </c>
      <c r="C526" s="151">
        <v>0.63966975017666461</v>
      </c>
      <c r="D526" s="152">
        <f t="shared" si="48"/>
        <v>1</v>
      </c>
      <c r="E526" s="161">
        <f t="shared" si="50"/>
        <v>1</v>
      </c>
      <c r="F526" s="151">
        <f t="shared" si="50"/>
        <v>0</v>
      </c>
      <c r="G526" s="152">
        <f t="shared" si="50"/>
        <v>1</v>
      </c>
      <c r="H526" s="161">
        <f t="shared" si="50"/>
        <v>1</v>
      </c>
      <c r="I526" s="151">
        <f t="shared" si="50"/>
        <v>1</v>
      </c>
      <c r="J526" s="151">
        <f t="shared" si="50"/>
        <v>1</v>
      </c>
      <c r="K526" s="151">
        <f t="shared" si="50"/>
        <v>1</v>
      </c>
      <c r="L526" s="151">
        <f t="shared" si="50"/>
        <v>1</v>
      </c>
      <c r="M526" s="152">
        <f t="shared" si="50"/>
        <v>1</v>
      </c>
    </row>
    <row r="527" spans="1:13" x14ac:dyDescent="0.25">
      <c r="A527" s="106">
        <f t="shared" si="49"/>
        <v>60114</v>
      </c>
      <c r="B527" s="160">
        <v>0.36033024982333545</v>
      </c>
      <c r="C527" s="156">
        <v>0.63966975017666461</v>
      </c>
      <c r="D527" s="157">
        <f t="shared" si="48"/>
        <v>1</v>
      </c>
      <c r="E527" s="160">
        <f t="shared" si="50"/>
        <v>1</v>
      </c>
      <c r="F527" s="156">
        <f t="shared" si="50"/>
        <v>0</v>
      </c>
      <c r="G527" s="157">
        <f t="shared" si="50"/>
        <v>1</v>
      </c>
      <c r="H527" s="160">
        <f t="shared" si="50"/>
        <v>1</v>
      </c>
      <c r="I527" s="156">
        <f t="shared" si="50"/>
        <v>1</v>
      </c>
      <c r="J527" s="156">
        <f t="shared" si="50"/>
        <v>1</v>
      </c>
      <c r="K527" s="156">
        <f t="shared" si="50"/>
        <v>1</v>
      </c>
      <c r="L527" s="156">
        <f t="shared" si="50"/>
        <v>1</v>
      </c>
      <c r="M527" s="157">
        <f t="shared" si="50"/>
        <v>1</v>
      </c>
    </row>
    <row r="528" spans="1:13" x14ac:dyDescent="0.25">
      <c r="A528" s="98">
        <f t="shared" si="49"/>
        <v>60145</v>
      </c>
      <c r="B528" s="161">
        <v>0.36033024982333545</v>
      </c>
      <c r="C528" s="151">
        <v>0.63966975017666461</v>
      </c>
      <c r="D528" s="152">
        <f t="shared" si="48"/>
        <v>1</v>
      </c>
      <c r="E528" s="161">
        <f t="shared" si="50"/>
        <v>1</v>
      </c>
      <c r="F528" s="151">
        <f t="shared" si="50"/>
        <v>0</v>
      </c>
      <c r="G528" s="152">
        <f t="shared" si="50"/>
        <v>1</v>
      </c>
      <c r="H528" s="161">
        <f t="shared" si="50"/>
        <v>1</v>
      </c>
      <c r="I528" s="151">
        <f t="shared" si="50"/>
        <v>1</v>
      </c>
      <c r="J528" s="151">
        <f t="shared" si="50"/>
        <v>1</v>
      </c>
      <c r="K528" s="151">
        <f t="shared" si="50"/>
        <v>1</v>
      </c>
      <c r="L528" s="151">
        <f t="shared" si="50"/>
        <v>1</v>
      </c>
      <c r="M528" s="152">
        <f t="shared" si="50"/>
        <v>1</v>
      </c>
    </row>
    <row r="529" spans="1:13" x14ac:dyDescent="0.25">
      <c r="A529" s="106">
        <f t="shared" si="49"/>
        <v>60175</v>
      </c>
      <c r="B529" s="160">
        <v>0.36033024982333545</v>
      </c>
      <c r="C529" s="156">
        <v>0.63966975017666461</v>
      </c>
      <c r="D529" s="157">
        <f t="shared" si="48"/>
        <v>1</v>
      </c>
      <c r="E529" s="160">
        <f t="shared" si="50"/>
        <v>1</v>
      </c>
      <c r="F529" s="156">
        <f t="shared" si="50"/>
        <v>0</v>
      </c>
      <c r="G529" s="157">
        <f t="shared" si="50"/>
        <v>1</v>
      </c>
      <c r="H529" s="160">
        <f t="shared" si="50"/>
        <v>1</v>
      </c>
      <c r="I529" s="156">
        <f t="shared" si="50"/>
        <v>1</v>
      </c>
      <c r="J529" s="156">
        <f t="shared" si="50"/>
        <v>1</v>
      </c>
      <c r="K529" s="156">
        <f t="shared" si="50"/>
        <v>1</v>
      </c>
      <c r="L529" s="156">
        <f t="shared" si="50"/>
        <v>1</v>
      </c>
      <c r="M529" s="157">
        <f t="shared" si="50"/>
        <v>1</v>
      </c>
    </row>
    <row r="530" spans="1:13" x14ac:dyDescent="0.25">
      <c r="A530" s="98">
        <f t="shared" si="49"/>
        <v>60206</v>
      </c>
      <c r="B530" s="161">
        <v>0.36033024982333545</v>
      </c>
      <c r="C530" s="151">
        <v>0.63966975017666461</v>
      </c>
      <c r="D530" s="152">
        <f t="shared" si="48"/>
        <v>1</v>
      </c>
      <c r="E530" s="161">
        <f t="shared" si="50"/>
        <v>1</v>
      </c>
      <c r="F530" s="151">
        <f t="shared" si="50"/>
        <v>0</v>
      </c>
      <c r="G530" s="152">
        <f t="shared" si="50"/>
        <v>1</v>
      </c>
      <c r="H530" s="161">
        <f t="shared" si="50"/>
        <v>1</v>
      </c>
      <c r="I530" s="151">
        <f t="shared" si="50"/>
        <v>1</v>
      </c>
      <c r="J530" s="151">
        <f t="shared" si="50"/>
        <v>1</v>
      </c>
      <c r="K530" s="151">
        <f t="shared" si="50"/>
        <v>1</v>
      </c>
      <c r="L530" s="151">
        <f t="shared" si="50"/>
        <v>1</v>
      </c>
      <c r="M530" s="152">
        <f t="shared" si="50"/>
        <v>1</v>
      </c>
    </row>
    <row r="531" spans="1:13" x14ac:dyDescent="0.25">
      <c r="A531" s="106">
        <f t="shared" si="49"/>
        <v>60236</v>
      </c>
      <c r="B531" s="160">
        <v>0.36033024982333545</v>
      </c>
      <c r="C531" s="156">
        <v>0.63966975017666461</v>
      </c>
      <c r="D531" s="157">
        <f t="shared" si="48"/>
        <v>1</v>
      </c>
      <c r="E531" s="160">
        <f t="shared" ref="E531:M546" si="51">+E530</f>
        <v>1</v>
      </c>
      <c r="F531" s="156">
        <f t="shared" si="51"/>
        <v>0</v>
      </c>
      <c r="G531" s="157">
        <f t="shared" si="51"/>
        <v>1</v>
      </c>
      <c r="H531" s="160">
        <f t="shared" si="51"/>
        <v>1</v>
      </c>
      <c r="I531" s="156">
        <f t="shared" si="51"/>
        <v>1</v>
      </c>
      <c r="J531" s="156">
        <f t="shared" si="51"/>
        <v>1</v>
      </c>
      <c r="K531" s="156">
        <f t="shared" si="51"/>
        <v>1</v>
      </c>
      <c r="L531" s="156">
        <f t="shared" si="51"/>
        <v>1</v>
      </c>
      <c r="M531" s="157">
        <f t="shared" si="51"/>
        <v>1</v>
      </c>
    </row>
    <row r="532" spans="1:13" x14ac:dyDescent="0.25">
      <c r="A532" s="98">
        <f t="shared" si="49"/>
        <v>60267</v>
      </c>
      <c r="B532" s="161">
        <v>0.36033024982333545</v>
      </c>
      <c r="C532" s="151">
        <v>0.63966975017666461</v>
      </c>
      <c r="D532" s="152">
        <f t="shared" si="48"/>
        <v>1</v>
      </c>
      <c r="E532" s="161">
        <f t="shared" si="51"/>
        <v>1</v>
      </c>
      <c r="F532" s="151">
        <f t="shared" si="51"/>
        <v>0</v>
      </c>
      <c r="G532" s="152">
        <f t="shared" si="51"/>
        <v>1</v>
      </c>
      <c r="H532" s="161">
        <f t="shared" si="51"/>
        <v>1</v>
      </c>
      <c r="I532" s="151">
        <f t="shared" si="51"/>
        <v>1</v>
      </c>
      <c r="J532" s="151">
        <f t="shared" si="51"/>
        <v>1</v>
      </c>
      <c r="K532" s="151">
        <f t="shared" si="51"/>
        <v>1</v>
      </c>
      <c r="L532" s="151">
        <f t="shared" si="51"/>
        <v>1</v>
      </c>
      <c r="M532" s="152">
        <f t="shared" si="51"/>
        <v>1</v>
      </c>
    </row>
    <row r="533" spans="1:13" x14ac:dyDescent="0.25">
      <c r="A533" s="106">
        <f t="shared" si="49"/>
        <v>60298</v>
      </c>
      <c r="B533" s="160">
        <v>0.36033024982333545</v>
      </c>
      <c r="C533" s="156">
        <v>0.63966975017666461</v>
      </c>
      <c r="D533" s="157">
        <f t="shared" si="48"/>
        <v>1</v>
      </c>
      <c r="E533" s="160">
        <f t="shared" si="51"/>
        <v>1</v>
      </c>
      <c r="F533" s="156">
        <f t="shared" si="51"/>
        <v>0</v>
      </c>
      <c r="G533" s="157">
        <f t="shared" si="51"/>
        <v>1</v>
      </c>
      <c r="H533" s="160">
        <f t="shared" si="51"/>
        <v>1</v>
      </c>
      <c r="I533" s="156">
        <f t="shared" si="51"/>
        <v>1</v>
      </c>
      <c r="J533" s="156">
        <f t="shared" si="51"/>
        <v>1</v>
      </c>
      <c r="K533" s="156">
        <f t="shared" si="51"/>
        <v>1</v>
      </c>
      <c r="L533" s="156">
        <f t="shared" si="51"/>
        <v>1</v>
      </c>
      <c r="M533" s="157">
        <f t="shared" si="51"/>
        <v>1</v>
      </c>
    </row>
    <row r="534" spans="1:13" x14ac:dyDescent="0.25">
      <c r="A534" s="98">
        <f t="shared" si="49"/>
        <v>60326</v>
      </c>
      <c r="B534" s="161">
        <v>0.36033024982333545</v>
      </c>
      <c r="C534" s="151">
        <v>0.63966975017666461</v>
      </c>
      <c r="D534" s="152">
        <f t="shared" si="48"/>
        <v>1</v>
      </c>
      <c r="E534" s="161">
        <f t="shared" si="51"/>
        <v>1</v>
      </c>
      <c r="F534" s="151">
        <f t="shared" si="51"/>
        <v>0</v>
      </c>
      <c r="G534" s="152">
        <f t="shared" si="51"/>
        <v>1</v>
      </c>
      <c r="H534" s="161">
        <f t="shared" si="51"/>
        <v>1</v>
      </c>
      <c r="I534" s="151">
        <f t="shared" si="51"/>
        <v>1</v>
      </c>
      <c r="J534" s="151">
        <f t="shared" si="51"/>
        <v>1</v>
      </c>
      <c r="K534" s="151">
        <f t="shared" si="51"/>
        <v>1</v>
      </c>
      <c r="L534" s="151">
        <f t="shared" si="51"/>
        <v>1</v>
      </c>
      <c r="M534" s="152">
        <f t="shared" si="51"/>
        <v>1</v>
      </c>
    </row>
    <row r="535" spans="1:13" x14ac:dyDescent="0.25">
      <c r="A535" s="106">
        <f t="shared" si="49"/>
        <v>60357</v>
      </c>
      <c r="B535" s="160">
        <v>0.36033024982333545</v>
      </c>
      <c r="C535" s="156">
        <v>0.63966975017666461</v>
      </c>
      <c r="D535" s="157">
        <f t="shared" si="48"/>
        <v>1</v>
      </c>
      <c r="E535" s="160">
        <f t="shared" si="51"/>
        <v>1</v>
      </c>
      <c r="F535" s="156">
        <f t="shared" si="51"/>
        <v>0</v>
      </c>
      <c r="G535" s="157">
        <f t="shared" si="51"/>
        <v>1</v>
      </c>
      <c r="H535" s="160">
        <f t="shared" si="51"/>
        <v>1</v>
      </c>
      <c r="I535" s="156">
        <f t="shared" si="51"/>
        <v>1</v>
      </c>
      <c r="J535" s="156">
        <f t="shared" si="51"/>
        <v>1</v>
      </c>
      <c r="K535" s="156">
        <f t="shared" si="51"/>
        <v>1</v>
      </c>
      <c r="L535" s="156">
        <f t="shared" si="51"/>
        <v>1</v>
      </c>
      <c r="M535" s="157">
        <f t="shared" si="51"/>
        <v>1</v>
      </c>
    </row>
    <row r="536" spans="1:13" x14ac:dyDescent="0.25">
      <c r="A536" s="98">
        <f t="shared" si="49"/>
        <v>60387</v>
      </c>
      <c r="B536" s="161">
        <v>0.36033024982333545</v>
      </c>
      <c r="C536" s="151">
        <v>0.63966975017666461</v>
      </c>
      <c r="D536" s="152">
        <f t="shared" si="48"/>
        <v>1</v>
      </c>
      <c r="E536" s="161">
        <f t="shared" si="51"/>
        <v>1</v>
      </c>
      <c r="F536" s="151">
        <f t="shared" si="51"/>
        <v>0</v>
      </c>
      <c r="G536" s="152">
        <f t="shared" si="51"/>
        <v>1</v>
      </c>
      <c r="H536" s="161">
        <f t="shared" si="51"/>
        <v>1</v>
      </c>
      <c r="I536" s="151">
        <f t="shared" si="51"/>
        <v>1</v>
      </c>
      <c r="J536" s="151">
        <f t="shared" si="51"/>
        <v>1</v>
      </c>
      <c r="K536" s="151">
        <f t="shared" si="51"/>
        <v>1</v>
      </c>
      <c r="L536" s="151">
        <f t="shared" si="51"/>
        <v>1</v>
      </c>
      <c r="M536" s="152">
        <f t="shared" si="51"/>
        <v>1</v>
      </c>
    </row>
    <row r="537" spans="1:13" x14ac:dyDescent="0.25">
      <c r="A537" s="106">
        <f t="shared" si="49"/>
        <v>60418</v>
      </c>
      <c r="B537" s="160">
        <v>0.36033024982333545</v>
      </c>
      <c r="C537" s="156">
        <v>0.63966975017666461</v>
      </c>
      <c r="D537" s="157">
        <f t="shared" si="48"/>
        <v>1</v>
      </c>
      <c r="E537" s="160">
        <f t="shared" si="51"/>
        <v>1</v>
      </c>
      <c r="F537" s="156">
        <f t="shared" si="51"/>
        <v>0</v>
      </c>
      <c r="G537" s="157">
        <f t="shared" si="51"/>
        <v>1</v>
      </c>
      <c r="H537" s="160">
        <f t="shared" si="51"/>
        <v>1</v>
      </c>
      <c r="I537" s="156">
        <f t="shared" si="51"/>
        <v>1</v>
      </c>
      <c r="J537" s="156">
        <f t="shared" si="51"/>
        <v>1</v>
      </c>
      <c r="K537" s="156">
        <f t="shared" si="51"/>
        <v>1</v>
      </c>
      <c r="L537" s="156">
        <f t="shared" si="51"/>
        <v>1</v>
      </c>
      <c r="M537" s="157">
        <f t="shared" si="51"/>
        <v>1</v>
      </c>
    </row>
    <row r="538" spans="1:13" x14ac:dyDescent="0.25">
      <c r="A538" s="98">
        <f t="shared" si="49"/>
        <v>60448</v>
      </c>
      <c r="B538" s="161">
        <v>0.36033024982333545</v>
      </c>
      <c r="C538" s="151">
        <v>0.63966975017666461</v>
      </c>
      <c r="D538" s="152">
        <f t="shared" si="48"/>
        <v>1</v>
      </c>
      <c r="E538" s="161">
        <f t="shared" si="51"/>
        <v>1</v>
      </c>
      <c r="F538" s="151">
        <f t="shared" si="51"/>
        <v>0</v>
      </c>
      <c r="G538" s="152">
        <f t="shared" si="51"/>
        <v>1</v>
      </c>
      <c r="H538" s="161">
        <f t="shared" si="51"/>
        <v>1</v>
      </c>
      <c r="I538" s="151">
        <f t="shared" si="51"/>
        <v>1</v>
      </c>
      <c r="J538" s="151">
        <f t="shared" si="51"/>
        <v>1</v>
      </c>
      <c r="K538" s="151">
        <f t="shared" si="51"/>
        <v>1</v>
      </c>
      <c r="L538" s="151">
        <f t="shared" si="51"/>
        <v>1</v>
      </c>
      <c r="M538" s="152">
        <f t="shared" si="51"/>
        <v>1</v>
      </c>
    </row>
    <row r="539" spans="1:13" x14ac:dyDescent="0.25">
      <c r="A539" s="106">
        <f t="shared" si="49"/>
        <v>60479</v>
      </c>
      <c r="B539" s="160">
        <v>0.36033024982333545</v>
      </c>
      <c r="C539" s="156">
        <v>0.63966975017666461</v>
      </c>
      <c r="D539" s="157">
        <f t="shared" si="48"/>
        <v>1</v>
      </c>
      <c r="E539" s="160">
        <f t="shared" si="51"/>
        <v>1</v>
      </c>
      <c r="F539" s="156">
        <f t="shared" si="51"/>
        <v>0</v>
      </c>
      <c r="G539" s="157">
        <f t="shared" si="51"/>
        <v>1</v>
      </c>
      <c r="H539" s="160">
        <f t="shared" si="51"/>
        <v>1</v>
      </c>
      <c r="I539" s="156">
        <f t="shared" si="51"/>
        <v>1</v>
      </c>
      <c r="J539" s="156">
        <f t="shared" si="51"/>
        <v>1</v>
      </c>
      <c r="K539" s="156">
        <f t="shared" si="51"/>
        <v>1</v>
      </c>
      <c r="L539" s="156">
        <f t="shared" si="51"/>
        <v>1</v>
      </c>
      <c r="M539" s="157">
        <f t="shared" si="51"/>
        <v>1</v>
      </c>
    </row>
    <row r="540" spans="1:13" x14ac:dyDescent="0.25">
      <c r="A540" s="98">
        <f t="shared" si="49"/>
        <v>60510</v>
      </c>
      <c r="B540" s="161">
        <v>0.36033024982333545</v>
      </c>
      <c r="C540" s="151">
        <v>0.63966975017666461</v>
      </c>
      <c r="D540" s="152">
        <f t="shared" si="48"/>
        <v>1</v>
      </c>
      <c r="E540" s="161">
        <f t="shared" si="51"/>
        <v>1</v>
      </c>
      <c r="F540" s="151">
        <f t="shared" si="51"/>
        <v>0</v>
      </c>
      <c r="G540" s="152">
        <f t="shared" si="51"/>
        <v>1</v>
      </c>
      <c r="H540" s="161">
        <f t="shared" si="51"/>
        <v>1</v>
      </c>
      <c r="I540" s="151">
        <f t="shared" si="51"/>
        <v>1</v>
      </c>
      <c r="J540" s="151">
        <f t="shared" si="51"/>
        <v>1</v>
      </c>
      <c r="K540" s="151">
        <f t="shared" si="51"/>
        <v>1</v>
      </c>
      <c r="L540" s="151">
        <f t="shared" si="51"/>
        <v>1</v>
      </c>
      <c r="M540" s="152">
        <f t="shared" si="51"/>
        <v>1</v>
      </c>
    </row>
    <row r="541" spans="1:13" x14ac:dyDescent="0.25">
      <c r="A541" s="106">
        <f t="shared" si="49"/>
        <v>60540</v>
      </c>
      <c r="B541" s="160">
        <v>0.36033024982333545</v>
      </c>
      <c r="C541" s="156">
        <v>0.63966975017666461</v>
      </c>
      <c r="D541" s="157">
        <f t="shared" si="48"/>
        <v>1</v>
      </c>
      <c r="E541" s="160">
        <f t="shared" si="51"/>
        <v>1</v>
      </c>
      <c r="F541" s="156">
        <f t="shared" si="51"/>
        <v>0</v>
      </c>
      <c r="G541" s="157">
        <f t="shared" si="51"/>
        <v>1</v>
      </c>
      <c r="H541" s="160">
        <f t="shared" si="51"/>
        <v>1</v>
      </c>
      <c r="I541" s="156">
        <f t="shared" si="51"/>
        <v>1</v>
      </c>
      <c r="J541" s="156">
        <f t="shared" si="51"/>
        <v>1</v>
      </c>
      <c r="K541" s="156">
        <f t="shared" si="51"/>
        <v>1</v>
      </c>
      <c r="L541" s="156">
        <f t="shared" si="51"/>
        <v>1</v>
      </c>
      <c r="M541" s="157">
        <f t="shared" si="51"/>
        <v>1</v>
      </c>
    </row>
    <row r="542" spans="1:13" x14ac:dyDescent="0.25">
      <c r="A542" s="98">
        <f t="shared" si="49"/>
        <v>60571</v>
      </c>
      <c r="B542" s="161">
        <v>0.36033024982333545</v>
      </c>
      <c r="C542" s="151">
        <v>0.63966975017666461</v>
      </c>
      <c r="D542" s="152">
        <f t="shared" si="48"/>
        <v>1</v>
      </c>
      <c r="E542" s="161">
        <f t="shared" si="51"/>
        <v>1</v>
      </c>
      <c r="F542" s="151">
        <f t="shared" si="51"/>
        <v>0</v>
      </c>
      <c r="G542" s="152">
        <f t="shared" si="51"/>
        <v>1</v>
      </c>
      <c r="H542" s="161">
        <f t="shared" si="51"/>
        <v>1</v>
      </c>
      <c r="I542" s="151">
        <f t="shared" si="51"/>
        <v>1</v>
      </c>
      <c r="J542" s="151">
        <f t="shared" si="51"/>
        <v>1</v>
      </c>
      <c r="K542" s="151">
        <f t="shared" si="51"/>
        <v>1</v>
      </c>
      <c r="L542" s="151">
        <f t="shared" si="51"/>
        <v>1</v>
      </c>
      <c r="M542" s="152">
        <f t="shared" si="51"/>
        <v>1</v>
      </c>
    </row>
    <row r="543" spans="1:13" x14ac:dyDescent="0.25">
      <c r="A543" s="106">
        <f t="shared" si="49"/>
        <v>60601</v>
      </c>
      <c r="B543" s="160">
        <v>0.36033024982333545</v>
      </c>
      <c r="C543" s="156">
        <v>0.63966975017666461</v>
      </c>
      <c r="D543" s="157">
        <f t="shared" si="48"/>
        <v>1</v>
      </c>
      <c r="E543" s="160">
        <f t="shared" si="51"/>
        <v>1</v>
      </c>
      <c r="F543" s="156">
        <f t="shared" si="51"/>
        <v>0</v>
      </c>
      <c r="G543" s="157">
        <f t="shared" si="51"/>
        <v>1</v>
      </c>
      <c r="H543" s="160">
        <f t="shared" si="51"/>
        <v>1</v>
      </c>
      <c r="I543" s="156">
        <f t="shared" si="51"/>
        <v>1</v>
      </c>
      <c r="J543" s="156">
        <f t="shared" si="51"/>
        <v>1</v>
      </c>
      <c r="K543" s="156">
        <f t="shared" si="51"/>
        <v>1</v>
      </c>
      <c r="L543" s="156">
        <f t="shared" si="51"/>
        <v>1</v>
      </c>
      <c r="M543" s="157">
        <f t="shared" si="51"/>
        <v>1</v>
      </c>
    </row>
    <row r="544" spans="1:13" x14ac:dyDescent="0.25">
      <c r="A544" s="98">
        <f t="shared" si="49"/>
        <v>60632</v>
      </c>
      <c r="B544" s="161">
        <v>0.36033024982333545</v>
      </c>
      <c r="C544" s="151">
        <v>0.63966975017666461</v>
      </c>
      <c r="D544" s="152">
        <f t="shared" si="48"/>
        <v>1</v>
      </c>
      <c r="E544" s="161">
        <f t="shared" si="51"/>
        <v>1</v>
      </c>
      <c r="F544" s="151">
        <f t="shared" si="51"/>
        <v>0</v>
      </c>
      <c r="G544" s="152">
        <f t="shared" si="51"/>
        <v>1</v>
      </c>
      <c r="H544" s="161">
        <f t="shared" si="51"/>
        <v>1</v>
      </c>
      <c r="I544" s="151">
        <f t="shared" si="51"/>
        <v>1</v>
      </c>
      <c r="J544" s="151">
        <f t="shared" si="51"/>
        <v>1</v>
      </c>
      <c r="K544" s="151">
        <f t="shared" si="51"/>
        <v>1</v>
      </c>
      <c r="L544" s="151">
        <f t="shared" si="51"/>
        <v>1</v>
      </c>
      <c r="M544" s="152">
        <f t="shared" si="51"/>
        <v>1</v>
      </c>
    </row>
    <row r="545" spans="1:13" x14ac:dyDescent="0.25">
      <c r="A545" s="106">
        <f t="shared" si="49"/>
        <v>60663</v>
      </c>
      <c r="B545" s="160">
        <v>0.36033024982333545</v>
      </c>
      <c r="C545" s="156">
        <v>0.63966975017666461</v>
      </c>
      <c r="D545" s="157">
        <f t="shared" si="48"/>
        <v>1</v>
      </c>
      <c r="E545" s="160">
        <f t="shared" si="51"/>
        <v>1</v>
      </c>
      <c r="F545" s="156">
        <f t="shared" si="51"/>
        <v>0</v>
      </c>
      <c r="G545" s="157">
        <f t="shared" si="51"/>
        <v>1</v>
      </c>
      <c r="H545" s="160">
        <f t="shared" si="51"/>
        <v>1</v>
      </c>
      <c r="I545" s="156">
        <f t="shared" si="51"/>
        <v>1</v>
      </c>
      <c r="J545" s="156">
        <f t="shared" si="51"/>
        <v>1</v>
      </c>
      <c r="K545" s="156">
        <f t="shared" si="51"/>
        <v>1</v>
      </c>
      <c r="L545" s="156">
        <f t="shared" si="51"/>
        <v>1</v>
      </c>
      <c r="M545" s="157">
        <f t="shared" si="51"/>
        <v>1</v>
      </c>
    </row>
    <row r="546" spans="1:13" x14ac:dyDescent="0.25">
      <c r="A546" s="98">
        <f t="shared" si="49"/>
        <v>60691</v>
      </c>
      <c r="B546" s="161">
        <v>0.36033024982333545</v>
      </c>
      <c r="C546" s="151">
        <v>0.63966975017666461</v>
      </c>
      <c r="D546" s="152">
        <f t="shared" si="48"/>
        <v>1</v>
      </c>
      <c r="E546" s="161">
        <f t="shared" si="51"/>
        <v>1</v>
      </c>
      <c r="F546" s="151">
        <f t="shared" si="51"/>
        <v>0</v>
      </c>
      <c r="G546" s="152">
        <f t="shared" si="51"/>
        <v>1</v>
      </c>
      <c r="H546" s="161">
        <f t="shared" si="51"/>
        <v>1</v>
      </c>
      <c r="I546" s="151">
        <f t="shared" si="51"/>
        <v>1</v>
      </c>
      <c r="J546" s="151">
        <f t="shared" si="51"/>
        <v>1</v>
      </c>
      <c r="K546" s="151">
        <f t="shared" si="51"/>
        <v>1</v>
      </c>
      <c r="L546" s="151">
        <f t="shared" si="51"/>
        <v>1</v>
      </c>
      <c r="M546" s="152">
        <f t="shared" si="51"/>
        <v>1</v>
      </c>
    </row>
    <row r="547" spans="1:13" x14ac:dyDescent="0.25">
      <c r="A547" s="106">
        <f t="shared" si="49"/>
        <v>60722</v>
      </c>
      <c r="B547" s="160">
        <v>0.36033024982333545</v>
      </c>
      <c r="C547" s="156">
        <v>0.63966975017666461</v>
      </c>
      <c r="D547" s="157">
        <f t="shared" si="48"/>
        <v>1</v>
      </c>
      <c r="E547" s="160">
        <f t="shared" ref="E547:M562" si="52">+E546</f>
        <v>1</v>
      </c>
      <c r="F547" s="156">
        <f t="shared" si="52"/>
        <v>0</v>
      </c>
      <c r="G547" s="157">
        <f t="shared" si="52"/>
        <v>1</v>
      </c>
      <c r="H547" s="160">
        <f t="shared" si="52"/>
        <v>1</v>
      </c>
      <c r="I547" s="156">
        <f t="shared" si="52"/>
        <v>1</v>
      </c>
      <c r="J547" s="156">
        <f t="shared" si="52"/>
        <v>1</v>
      </c>
      <c r="K547" s="156">
        <f t="shared" si="52"/>
        <v>1</v>
      </c>
      <c r="L547" s="156">
        <f t="shared" si="52"/>
        <v>1</v>
      </c>
      <c r="M547" s="157">
        <f t="shared" si="52"/>
        <v>1</v>
      </c>
    </row>
    <row r="548" spans="1:13" x14ac:dyDescent="0.25">
      <c r="A548" s="98">
        <f t="shared" si="49"/>
        <v>60752</v>
      </c>
      <c r="B548" s="161">
        <v>0.36033024982333545</v>
      </c>
      <c r="C548" s="151">
        <v>0.63966975017666461</v>
      </c>
      <c r="D548" s="152">
        <f t="shared" si="48"/>
        <v>1</v>
      </c>
      <c r="E548" s="161">
        <f t="shared" si="52"/>
        <v>1</v>
      </c>
      <c r="F548" s="151">
        <f t="shared" si="52"/>
        <v>0</v>
      </c>
      <c r="G548" s="152">
        <f t="shared" si="52"/>
        <v>1</v>
      </c>
      <c r="H548" s="161">
        <f t="shared" si="52"/>
        <v>1</v>
      </c>
      <c r="I548" s="151">
        <f t="shared" si="52"/>
        <v>1</v>
      </c>
      <c r="J548" s="151">
        <f t="shared" si="52"/>
        <v>1</v>
      </c>
      <c r="K548" s="151">
        <f t="shared" si="52"/>
        <v>1</v>
      </c>
      <c r="L548" s="151">
        <f t="shared" si="52"/>
        <v>1</v>
      </c>
      <c r="M548" s="152">
        <f t="shared" si="52"/>
        <v>1</v>
      </c>
    </row>
    <row r="549" spans="1:13" x14ac:dyDescent="0.25">
      <c r="A549" s="106">
        <f t="shared" si="49"/>
        <v>60783</v>
      </c>
      <c r="B549" s="160">
        <v>0.36033024982333545</v>
      </c>
      <c r="C549" s="156">
        <v>0.63966975017666461</v>
      </c>
      <c r="D549" s="157">
        <f t="shared" si="48"/>
        <v>1</v>
      </c>
      <c r="E549" s="160">
        <f t="shared" si="52"/>
        <v>1</v>
      </c>
      <c r="F549" s="156">
        <f t="shared" si="52"/>
        <v>0</v>
      </c>
      <c r="G549" s="157">
        <f t="shared" si="52"/>
        <v>1</v>
      </c>
      <c r="H549" s="160">
        <f t="shared" si="52"/>
        <v>1</v>
      </c>
      <c r="I549" s="156">
        <f t="shared" si="52"/>
        <v>1</v>
      </c>
      <c r="J549" s="156">
        <f t="shared" si="52"/>
        <v>1</v>
      </c>
      <c r="K549" s="156">
        <f t="shared" si="52"/>
        <v>1</v>
      </c>
      <c r="L549" s="156">
        <f t="shared" si="52"/>
        <v>1</v>
      </c>
      <c r="M549" s="157">
        <f t="shared" si="52"/>
        <v>1</v>
      </c>
    </row>
    <row r="550" spans="1:13" x14ac:dyDescent="0.25">
      <c r="A550" s="98">
        <f t="shared" si="49"/>
        <v>60813</v>
      </c>
      <c r="B550" s="161">
        <v>0.36033024982333545</v>
      </c>
      <c r="C550" s="151">
        <v>0.63966975017666461</v>
      </c>
      <c r="D550" s="152">
        <f t="shared" si="48"/>
        <v>1</v>
      </c>
      <c r="E550" s="161">
        <f t="shared" si="52"/>
        <v>1</v>
      </c>
      <c r="F550" s="151">
        <f t="shared" si="52"/>
        <v>0</v>
      </c>
      <c r="G550" s="152">
        <f t="shared" si="52"/>
        <v>1</v>
      </c>
      <c r="H550" s="161">
        <f t="shared" si="52"/>
        <v>1</v>
      </c>
      <c r="I550" s="151">
        <f t="shared" si="52"/>
        <v>1</v>
      </c>
      <c r="J550" s="151">
        <f t="shared" si="52"/>
        <v>1</v>
      </c>
      <c r="K550" s="151">
        <f t="shared" si="52"/>
        <v>1</v>
      </c>
      <c r="L550" s="151">
        <f t="shared" si="52"/>
        <v>1</v>
      </c>
      <c r="M550" s="152">
        <f t="shared" si="52"/>
        <v>1</v>
      </c>
    </row>
    <row r="551" spans="1:13" x14ac:dyDescent="0.25">
      <c r="A551" s="106">
        <f t="shared" si="49"/>
        <v>60844</v>
      </c>
      <c r="B551" s="160">
        <v>0.36033024982333545</v>
      </c>
      <c r="C551" s="156">
        <v>0.63966975017666461</v>
      </c>
      <c r="D551" s="157">
        <f t="shared" si="48"/>
        <v>1</v>
      </c>
      <c r="E551" s="160">
        <f t="shared" si="52"/>
        <v>1</v>
      </c>
      <c r="F551" s="156">
        <f t="shared" si="52"/>
        <v>0</v>
      </c>
      <c r="G551" s="157">
        <f t="shared" si="52"/>
        <v>1</v>
      </c>
      <c r="H551" s="160">
        <f t="shared" si="52"/>
        <v>1</v>
      </c>
      <c r="I551" s="156">
        <f t="shared" si="52"/>
        <v>1</v>
      </c>
      <c r="J551" s="156">
        <f t="shared" si="52"/>
        <v>1</v>
      </c>
      <c r="K551" s="156">
        <f t="shared" si="52"/>
        <v>1</v>
      </c>
      <c r="L551" s="156">
        <f t="shared" si="52"/>
        <v>1</v>
      </c>
      <c r="M551" s="157">
        <f t="shared" si="52"/>
        <v>1</v>
      </c>
    </row>
    <row r="552" spans="1:13" x14ac:dyDescent="0.25">
      <c r="A552" s="98">
        <f t="shared" si="49"/>
        <v>60875</v>
      </c>
      <c r="B552" s="161">
        <v>0.36033024982333545</v>
      </c>
      <c r="C552" s="151">
        <v>0.63966975017666461</v>
      </c>
      <c r="D552" s="152">
        <f t="shared" si="48"/>
        <v>1</v>
      </c>
      <c r="E552" s="161">
        <f t="shared" si="52"/>
        <v>1</v>
      </c>
      <c r="F552" s="151">
        <f t="shared" si="52"/>
        <v>0</v>
      </c>
      <c r="G552" s="152">
        <f t="shared" si="52"/>
        <v>1</v>
      </c>
      <c r="H552" s="161">
        <f t="shared" si="52"/>
        <v>1</v>
      </c>
      <c r="I552" s="151">
        <f t="shared" si="52"/>
        <v>1</v>
      </c>
      <c r="J552" s="151">
        <f t="shared" si="52"/>
        <v>1</v>
      </c>
      <c r="K552" s="151">
        <f t="shared" si="52"/>
        <v>1</v>
      </c>
      <c r="L552" s="151">
        <f t="shared" si="52"/>
        <v>1</v>
      </c>
      <c r="M552" s="152">
        <f t="shared" si="52"/>
        <v>1</v>
      </c>
    </row>
    <row r="553" spans="1:13" x14ac:dyDescent="0.25">
      <c r="A553" s="106">
        <f t="shared" si="49"/>
        <v>60905</v>
      </c>
      <c r="B553" s="160">
        <v>0.36033024982333545</v>
      </c>
      <c r="C553" s="156">
        <v>0.63966975017666461</v>
      </c>
      <c r="D553" s="157">
        <f t="shared" si="48"/>
        <v>1</v>
      </c>
      <c r="E553" s="160">
        <f t="shared" si="52"/>
        <v>1</v>
      </c>
      <c r="F553" s="156">
        <f t="shared" si="52"/>
        <v>0</v>
      </c>
      <c r="G553" s="157">
        <f t="shared" si="52"/>
        <v>1</v>
      </c>
      <c r="H553" s="160">
        <f t="shared" si="52"/>
        <v>1</v>
      </c>
      <c r="I553" s="156">
        <f t="shared" si="52"/>
        <v>1</v>
      </c>
      <c r="J553" s="156">
        <f t="shared" si="52"/>
        <v>1</v>
      </c>
      <c r="K553" s="156">
        <f t="shared" si="52"/>
        <v>1</v>
      </c>
      <c r="L553" s="156">
        <f t="shared" si="52"/>
        <v>1</v>
      </c>
      <c r="M553" s="157">
        <f t="shared" si="52"/>
        <v>1</v>
      </c>
    </row>
    <row r="554" spans="1:13" x14ac:dyDescent="0.25">
      <c r="A554" s="98">
        <f t="shared" si="49"/>
        <v>60936</v>
      </c>
      <c r="B554" s="161">
        <v>0.36033024982333545</v>
      </c>
      <c r="C554" s="151">
        <v>0.63966975017666461</v>
      </c>
      <c r="D554" s="152">
        <f t="shared" si="48"/>
        <v>1</v>
      </c>
      <c r="E554" s="161">
        <f t="shared" si="52"/>
        <v>1</v>
      </c>
      <c r="F554" s="151">
        <f t="shared" si="52"/>
        <v>0</v>
      </c>
      <c r="G554" s="152">
        <f t="shared" si="52"/>
        <v>1</v>
      </c>
      <c r="H554" s="161">
        <f t="shared" si="52"/>
        <v>1</v>
      </c>
      <c r="I554" s="151">
        <f t="shared" si="52"/>
        <v>1</v>
      </c>
      <c r="J554" s="151">
        <f t="shared" si="52"/>
        <v>1</v>
      </c>
      <c r="K554" s="151">
        <f t="shared" si="52"/>
        <v>1</v>
      </c>
      <c r="L554" s="151">
        <f t="shared" si="52"/>
        <v>1</v>
      </c>
      <c r="M554" s="152">
        <f t="shared" si="52"/>
        <v>1</v>
      </c>
    </row>
    <row r="555" spans="1:13" x14ac:dyDescent="0.25">
      <c r="A555" s="106">
        <f t="shared" si="49"/>
        <v>60966</v>
      </c>
      <c r="B555" s="160">
        <v>0.36033024982333545</v>
      </c>
      <c r="C555" s="156">
        <v>0.63966975017666461</v>
      </c>
      <c r="D555" s="157">
        <f t="shared" si="48"/>
        <v>1</v>
      </c>
      <c r="E555" s="160">
        <f t="shared" si="52"/>
        <v>1</v>
      </c>
      <c r="F555" s="156">
        <f t="shared" si="52"/>
        <v>0</v>
      </c>
      <c r="G555" s="157">
        <f t="shared" si="52"/>
        <v>1</v>
      </c>
      <c r="H555" s="160">
        <f t="shared" si="52"/>
        <v>1</v>
      </c>
      <c r="I555" s="156">
        <f t="shared" si="52"/>
        <v>1</v>
      </c>
      <c r="J555" s="156">
        <f t="shared" si="52"/>
        <v>1</v>
      </c>
      <c r="K555" s="156">
        <f t="shared" si="52"/>
        <v>1</v>
      </c>
      <c r="L555" s="156">
        <f t="shared" si="52"/>
        <v>1</v>
      </c>
      <c r="M555" s="157">
        <f t="shared" si="52"/>
        <v>1</v>
      </c>
    </row>
    <row r="556" spans="1:13" x14ac:dyDescent="0.25">
      <c r="A556" s="98">
        <f t="shared" si="49"/>
        <v>60997</v>
      </c>
      <c r="B556" s="161">
        <v>0.36033024982333545</v>
      </c>
      <c r="C556" s="151">
        <v>0.63966975017666461</v>
      </c>
      <c r="D556" s="152">
        <f t="shared" si="48"/>
        <v>1</v>
      </c>
      <c r="E556" s="161">
        <f t="shared" si="52"/>
        <v>1</v>
      </c>
      <c r="F556" s="151">
        <f t="shared" si="52"/>
        <v>0</v>
      </c>
      <c r="G556" s="152">
        <f t="shared" si="52"/>
        <v>1</v>
      </c>
      <c r="H556" s="161">
        <f t="shared" si="52"/>
        <v>1</v>
      </c>
      <c r="I556" s="151">
        <f t="shared" si="52"/>
        <v>1</v>
      </c>
      <c r="J556" s="151">
        <f t="shared" si="52"/>
        <v>1</v>
      </c>
      <c r="K556" s="151">
        <f t="shared" si="52"/>
        <v>1</v>
      </c>
      <c r="L556" s="151">
        <f t="shared" si="52"/>
        <v>1</v>
      </c>
      <c r="M556" s="152">
        <f t="shared" si="52"/>
        <v>1</v>
      </c>
    </row>
    <row r="557" spans="1:13" x14ac:dyDescent="0.25">
      <c r="A557" s="106">
        <f t="shared" si="49"/>
        <v>61028</v>
      </c>
      <c r="B557" s="160">
        <v>0.36033024982333545</v>
      </c>
      <c r="C557" s="156">
        <v>0.63966975017666461</v>
      </c>
      <c r="D557" s="157">
        <f t="shared" si="48"/>
        <v>1</v>
      </c>
      <c r="E557" s="160">
        <f t="shared" si="52"/>
        <v>1</v>
      </c>
      <c r="F557" s="156">
        <f t="shared" si="52"/>
        <v>0</v>
      </c>
      <c r="G557" s="157">
        <f t="shared" si="52"/>
        <v>1</v>
      </c>
      <c r="H557" s="160">
        <f t="shared" si="52"/>
        <v>1</v>
      </c>
      <c r="I557" s="156">
        <f t="shared" si="52"/>
        <v>1</v>
      </c>
      <c r="J557" s="156">
        <f t="shared" si="52"/>
        <v>1</v>
      </c>
      <c r="K557" s="156">
        <f t="shared" si="52"/>
        <v>1</v>
      </c>
      <c r="L557" s="156">
        <f t="shared" si="52"/>
        <v>1</v>
      </c>
      <c r="M557" s="157">
        <f t="shared" si="52"/>
        <v>1</v>
      </c>
    </row>
    <row r="558" spans="1:13" x14ac:dyDescent="0.25">
      <c r="A558" s="98">
        <f t="shared" si="49"/>
        <v>61056</v>
      </c>
      <c r="B558" s="161">
        <v>0.36033024982333545</v>
      </c>
      <c r="C558" s="151">
        <v>0.63966975017666461</v>
      </c>
      <c r="D558" s="152">
        <f t="shared" si="48"/>
        <v>1</v>
      </c>
      <c r="E558" s="161">
        <f t="shared" si="52"/>
        <v>1</v>
      </c>
      <c r="F558" s="151">
        <f t="shared" si="52"/>
        <v>0</v>
      </c>
      <c r="G558" s="152">
        <f t="shared" si="52"/>
        <v>1</v>
      </c>
      <c r="H558" s="161">
        <f t="shared" si="52"/>
        <v>1</v>
      </c>
      <c r="I558" s="151">
        <f t="shared" si="52"/>
        <v>1</v>
      </c>
      <c r="J558" s="151">
        <f t="shared" si="52"/>
        <v>1</v>
      </c>
      <c r="K558" s="151">
        <f t="shared" si="52"/>
        <v>1</v>
      </c>
      <c r="L558" s="151">
        <f t="shared" si="52"/>
        <v>1</v>
      </c>
      <c r="M558" s="152">
        <f t="shared" si="52"/>
        <v>1</v>
      </c>
    </row>
    <row r="559" spans="1:13" x14ac:dyDescent="0.25">
      <c r="A559" s="106">
        <f t="shared" si="49"/>
        <v>61087</v>
      </c>
      <c r="B559" s="160">
        <v>0.36033024982333545</v>
      </c>
      <c r="C559" s="156">
        <v>0.63966975017666461</v>
      </c>
      <c r="D559" s="157">
        <f t="shared" si="48"/>
        <v>1</v>
      </c>
      <c r="E559" s="160">
        <f t="shared" si="52"/>
        <v>1</v>
      </c>
      <c r="F559" s="156">
        <f t="shared" si="52"/>
        <v>0</v>
      </c>
      <c r="G559" s="157">
        <f t="shared" si="52"/>
        <v>1</v>
      </c>
      <c r="H559" s="160">
        <f t="shared" si="52"/>
        <v>1</v>
      </c>
      <c r="I559" s="156">
        <f t="shared" si="52"/>
        <v>1</v>
      </c>
      <c r="J559" s="156">
        <f t="shared" si="52"/>
        <v>1</v>
      </c>
      <c r="K559" s="156">
        <f t="shared" si="52"/>
        <v>1</v>
      </c>
      <c r="L559" s="156">
        <f t="shared" si="52"/>
        <v>1</v>
      </c>
      <c r="M559" s="157">
        <f t="shared" si="52"/>
        <v>1</v>
      </c>
    </row>
    <row r="560" spans="1:13" x14ac:dyDescent="0.25">
      <c r="A560" s="98">
        <f t="shared" si="49"/>
        <v>61117</v>
      </c>
      <c r="B560" s="161">
        <v>0.36033024982333545</v>
      </c>
      <c r="C560" s="151">
        <v>0.63966975017666461</v>
      </c>
      <c r="D560" s="152">
        <f t="shared" si="48"/>
        <v>1</v>
      </c>
      <c r="E560" s="161">
        <f t="shared" si="52"/>
        <v>1</v>
      </c>
      <c r="F560" s="151">
        <f t="shared" si="52"/>
        <v>0</v>
      </c>
      <c r="G560" s="152">
        <f t="shared" si="52"/>
        <v>1</v>
      </c>
      <c r="H560" s="161">
        <f t="shared" si="52"/>
        <v>1</v>
      </c>
      <c r="I560" s="151">
        <f t="shared" si="52"/>
        <v>1</v>
      </c>
      <c r="J560" s="151">
        <f t="shared" si="52"/>
        <v>1</v>
      </c>
      <c r="K560" s="151">
        <f t="shared" si="52"/>
        <v>1</v>
      </c>
      <c r="L560" s="151">
        <f t="shared" si="52"/>
        <v>1</v>
      </c>
      <c r="M560" s="152">
        <f t="shared" si="52"/>
        <v>1</v>
      </c>
    </row>
    <row r="561" spans="1:13" x14ac:dyDescent="0.25">
      <c r="A561" s="106">
        <f t="shared" si="49"/>
        <v>61148</v>
      </c>
      <c r="B561" s="160">
        <v>0.36033024982333545</v>
      </c>
      <c r="C561" s="156">
        <v>0.63966975017666461</v>
      </c>
      <c r="D561" s="157">
        <f t="shared" si="48"/>
        <v>1</v>
      </c>
      <c r="E561" s="160">
        <f t="shared" si="52"/>
        <v>1</v>
      </c>
      <c r="F561" s="156">
        <f t="shared" si="52"/>
        <v>0</v>
      </c>
      <c r="G561" s="157">
        <f t="shared" si="52"/>
        <v>1</v>
      </c>
      <c r="H561" s="160">
        <f t="shared" si="52"/>
        <v>1</v>
      </c>
      <c r="I561" s="156">
        <f t="shared" si="52"/>
        <v>1</v>
      </c>
      <c r="J561" s="156">
        <f t="shared" si="52"/>
        <v>1</v>
      </c>
      <c r="K561" s="156">
        <f t="shared" si="52"/>
        <v>1</v>
      </c>
      <c r="L561" s="156">
        <f t="shared" si="52"/>
        <v>1</v>
      </c>
      <c r="M561" s="157">
        <f t="shared" si="52"/>
        <v>1</v>
      </c>
    </row>
    <row r="562" spans="1:13" x14ac:dyDescent="0.25">
      <c r="A562" s="98">
        <f t="shared" si="49"/>
        <v>61178</v>
      </c>
      <c r="B562" s="161">
        <v>0.36033024982333545</v>
      </c>
      <c r="C562" s="151">
        <v>0.63966975017666461</v>
      </c>
      <c r="D562" s="152">
        <f t="shared" si="48"/>
        <v>1</v>
      </c>
      <c r="E562" s="161">
        <f t="shared" si="52"/>
        <v>1</v>
      </c>
      <c r="F562" s="151">
        <f t="shared" si="52"/>
        <v>0</v>
      </c>
      <c r="G562" s="152">
        <f t="shared" si="52"/>
        <v>1</v>
      </c>
      <c r="H562" s="161">
        <f t="shared" si="52"/>
        <v>1</v>
      </c>
      <c r="I562" s="151">
        <f t="shared" si="52"/>
        <v>1</v>
      </c>
      <c r="J562" s="151">
        <f t="shared" si="52"/>
        <v>1</v>
      </c>
      <c r="K562" s="151">
        <f t="shared" si="52"/>
        <v>1</v>
      </c>
      <c r="L562" s="151">
        <f t="shared" si="52"/>
        <v>1</v>
      </c>
      <c r="M562" s="152">
        <f t="shared" si="52"/>
        <v>1</v>
      </c>
    </row>
    <row r="563" spans="1:13" x14ac:dyDescent="0.25">
      <c r="A563" s="106">
        <f t="shared" si="49"/>
        <v>61209</v>
      </c>
      <c r="B563" s="160">
        <v>0.36033024982333545</v>
      </c>
      <c r="C563" s="156">
        <v>0.63966975017666461</v>
      </c>
      <c r="D563" s="157">
        <f t="shared" si="48"/>
        <v>1</v>
      </c>
      <c r="E563" s="160">
        <f t="shared" ref="E563:M578" si="53">+E562</f>
        <v>1</v>
      </c>
      <c r="F563" s="156">
        <f t="shared" si="53"/>
        <v>0</v>
      </c>
      <c r="G563" s="157">
        <f t="shared" si="53"/>
        <v>1</v>
      </c>
      <c r="H563" s="160">
        <f t="shared" si="53"/>
        <v>1</v>
      </c>
      <c r="I563" s="156">
        <f t="shared" si="53"/>
        <v>1</v>
      </c>
      <c r="J563" s="156">
        <f t="shared" si="53"/>
        <v>1</v>
      </c>
      <c r="K563" s="156">
        <f t="shared" si="53"/>
        <v>1</v>
      </c>
      <c r="L563" s="156">
        <f t="shared" si="53"/>
        <v>1</v>
      </c>
      <c r="M563" s="157">
        <f t="shared" si="53"/>
        <v>1</v>
      </c>
    </row>
    <row r="564" spans="1:13" x14ac:dyDescent="0.25">
      <c r="A564" s="98">
        <f t="shared" si="49"/>
        <v>61240</v>
      </c>
      <c r="B564" s="161">
        <v>0.36033024982333545</v>
      </c>
      <c r="C564" s="151">
        <v>0.63966975017666461</v>
      </c>
      <c r="D564" s="152">
        <f t="shared" si="48"/>
        <v>1</v>
      </c>
      <c r="E564" s="161">
        <f t="shared" si="53"/>
        <v>1</v>
      </c>
      <c r="F564" s="151">
        <f t="shared" si="53"/>
        <v>0</v>
      </c>
      <c r="G564" s="152">
        <f t="shared" si="53"/>
        <v>1</v>
      </c>
      <c r="H564" s="161">
        <f t="shared" si="53"/>
        <v>1</v>
      </c>
      <c r="I564" s="151">
        <f t="shared" si="53"/>
        <v>1</v>
      </c>
      <c r="J564" s="151">
        <f t="shared" si="53"/>
        <v>1</v>
      </c>
      <c r="K564" s="151">
        <f t="shared" si="53"/>
        <v>1</v>
      </c>
      <c r="L564" s="151">
        <f t="shared" si="53"/>
        <v>1</v>
      </c>
      <c r="M564" s="152">
        <f t="shared" si="53"/>
        <v>1</v>
      </c>
    </row>
    <row r="565" spans="1:13" x14ac:dyDescent="0.25">
      <c r="A565" s="106">
        <f t="shared" si="49"/>
        <v>61270</v>
      </c>
      <c r="B565" s="160">
        <v>0.36033024982333545</v>
      </c>
      <c r="C565" s="156">
        <v>0.63966975017666461</v>
      </c>
      <c r="D565" s="157">
        <f t="shared" si="48"/>
        <v>1</v>
      </c>
      <c r="E565" s="160">
        <f t="shared" si="53"/>
        <v>1</v>
      </c>
      <c r="F565" s="156">
        <f t="shared" si="53"/>
        <v>0</v>
      </c>
      <c r="G565" s="157">
        <f t="shared" si="53"/>
        <v>1</v>
      </c>
      <c r="H565" s="160">
        <f t="shared" si="53"/>
        <v>1</v>
      </c>
      <c r="I565" s="156">
        <f t="shared" si="53"/>
        <v>1</v>
      </c>
      <c r="J565" s="156">
        <f t="shared" si="53"/>
        <v>1</v>
      </c>
      <c r="K565" s="156">
        <f t="shared" si="53"/>
        <v>1</v>
      </c>
      <c r="L565" s="156">
        <f t="shared" si="53"/>
        <v>1</v>
      </c>
      <c r="M565" s="157">
        <f t="shared" si="53"/>
        <v>1</v>
      </c>
    </row>
    <row r="566" spans="1:13" x14ac:dyDescent="0.25">
      <c r="A566" s="98">
        <f t="shared" si="49"/>
        <v>61301</v>
      </c>
      <c r="B566" s="161">
        <v>0.36033024982333545</v>
      </c>
      <c r="C566" s="151">
        <v>0.63966975017666461</v>
      </c>
      <c r="D566" s="152">
        <f t="shared" si="48"/>
        <v>1</v>
      </c>
      <c r="E566" s="161">
        <f t="shared" si="53"/>
        <v>1</v>
      </c>
      <c r="F566" s="151">
        <f t="shared" si="53"/>
        <v>0</v>
      </c>
      <c r="G566" s="152">
        <f t="shared" si="53"/>
        <v>1</v>
      </c>
      <c r="H566" s="161">
        <f t="shared" si="53"/>
        <v>1</v>
      </c>
      <c r="I566" s="151">
        <f t="shared" si="53"/>
        <v>1</v>
      </c>
      <c r="J566" s="151">
        <f t="shared" si="53"/>
        <v>1</v>
      </c>
      <c r="K566" s="151">
        <f t="shared" si="53"/>
        <v>1</v>
      </c>
      <c r="L566" s="151">
        <f t="shared" si="53"/>
        <v>1</v>
      </c>
      <c r="M566" s="152">
        <f t="shared" si="53"/>
        <v>1</v>
      </c>
    </row>
    <row r="567" spans="1:13" x14ac:dyDescent="0.25">
      <c r="A567" s="106">
        <f t="shared" si="49"/>
        <v>61331</v>
      </c>
      <c r="B567" s="160">
        <v>0.36033024982333545</v>
      </c>
      <c r="C567" s="156">
        <v>0.63966975017666461</v>
      </c>
      <c r="D567" s="157">
        <f t="shared" si="48"/>
        <v>1</v>
      </c>
      <c r="E567" s="160">
        <f t="shared" si="53"/>
        <v>1</v>
      </c>
      <c r="F567" s="156">
        <f t="shared" si="53"/>
        <v>0</v>
      </c>
      <c r="G567" s="157">
        <f t="shared" si="53"/>
        <v>1</v>
      </c>
      <c r="H567" s="160">
        <f t="shared" si="53"/>
        <v>1</v>
      </c>
      <c r="I567" s="156">
        <f t="shared" si="53"/>
        <v>1</v>
      </c>
      <c r="J567" s="156">
        <f t="shared" si="53"/>
        <v>1</v>
      </c>
      <c r="K567" s="156">
        <f t="shared" si="53"/>
        <v>1</v>
      </c>
      <c r="L567" s="156">
        <f t="shared" si="53"/>
        <v>1</v>
      </c>
      <c r="M567" s="157">
        <f t="shared" si="53"/>
        <v>1</v>
      </c>
    </row>
    <row r="568" spans="1:13" x14ac:dyDescent="0.25">
      <c r="A568" s="98">
        <f t="shared" si="49"/>
        <v>61362</v>
      </c>
      <c r="B568" s="161">
        <v>0.36033024982333545</v>
      </c>
      <c r="C568" s="151">
        <v>0.63966975017666461</v>
      </c>
      <c r="D568" s="152">
        <f t="shared" si="48"/>
        <v>1</v>
      </c>
      <c r="E568" s="161">
        <f t="shared" si="53"/>
        <v>1</v>
      </c>
      <c r="F568" s="151">
        <f t="shared" si="53"/>
        <v>0</v>
      </c>
      <c r="G568" s="152">
        <f t="shared" si="53"/>
        <v>1</v>
      </c>
      <c r="H568" s="161">
        <f t="shared" si="53"/>
        <v>1</v>
      </c>
      <c r="I568" s="151">
        <f t="shared" si="53"/>
        <v>1</v>
      </c>
      <c r="J568" s="151">
        <f t="shared" si="53"/>
        <v>1</v>
      </c>
      <c r="K568" s="151">
        <f t="shared" si="53"/>
        <v>1</v>
      </c>
      <c r="L568" s="151">
        <f t="shared" si="53"/>
        <v>1</v>
      </c>
      <c r="M568" s="152">
        <f t="shared" si="53"/>
        <v>1</v>
      </c>
    </row>
    <row r="569" spans="1:13" x14ac:dyDescent="0.25">
      <c r="A569" s="106">
        <f t="shared" si="49"/>
        <v>61393</v>
      </c>
      <c r="B569" s="160">
        <v>0.36033024982333545</v>
      </c>
      <c r="C569" s="156">
        <v>0.63966975017666461</v>
      </c>
      <c r="D569" s="157">
        <f t="shared" si="48"/>
        <v>1</v>
      </c>
      <c r="E569" s="160">
        <f t="shared" si="53"/>
        <v>1</v>
      </c>
      <c r="F569" s="156">
        <f t="shared" si="53"/>
        <v>0</v>
      </c>
      <c r="G569" s="157">
        <f t="shared" si="53"/>
        <v>1</v>
      </c>
      <c r="H569" s="160">
        <f t="shared" si="53"/>
        <v>1</v>
      </c>
      <c r="I569" s="156">
        <f t="shared" si="53"/>
        <v>1</v>
      </c>
      <c r="J569" s="156">
        <f t="shared" si="53"/>
        <v>1</v>
      </c>
      <c r="K569" s="156">
        <f t="shared" si="53"/>
        <v>1</v>
      </c>
      <c r="L569" s="156">
        <f t="shared" si="53"/>
        <v>1</v>
      </c>
      <c r="M569" s="157">
        <f t="shared" si="53"/>
        <v>1</v>
      </c>
    </row>
    <row r="570" spans="1:13" x14ac:dyDescent="0.25">
      <c r="A570" s="98">
        <f t="shared" si="49"/>
        <v>61422</v>
      </c>
      <c r="B570" s="161">
        <v>0.36033024982333545</v>
      </c>
      <c r="C570" s="151">
        <v>0.63966975017666461</v>
      </c>
      <c r="D570" s="152">
        <f t="shared" si="48"/>
        <v>1</v>
      </c>
      <c r="E570" s="161">
        <f t="shared" si="53"/>
        <v>1</v>
      </c>
      <c r="F570" s="151">
        <f t="shared" si="53"/>
        <v>0</v>
      </c>
      <c r="G570" s="152">
        <f t="shared" si="53"/>
        <v>1</v>
      </c>
      <c r="H570" s="161">
        <f t="shared" si="53"/>
        <v>1</v>
      </c>
      <c r="I570" s="151">
        <f t="shared" si="53"/>
        <v>1</v>
      </c>
      <c r="J570" s="151">
        <f t="shared" si="53"/>
        <v>1</v>
      </c>
      <c r="K570" s="151">
        <f t="shared" si="53"/>
        <v>1</v>
      </c>
      <c r="L570" s="151">
        <f t="shared" si="53"/>
        <v>1</v>
      </c>
      <c r="M570" s="152">
        <f t="shared" si="53"/>
        <v>1</v>
      </c>
    </row>
    <row r="571" spans="1:13" x14ac:dyDescent="0.25">
      <c r="A571" s="106">
        <f t="shared" si="49"/>
        <v>61453</v>
      </c>
      <c r="B571" s="160">
        <v>0.36033024982333545</v>
      </c>
      <c r="C571" s="156">
        <v>0.63966975017666461</v>
      </c>
      <c r="D571" s="157">
        <f t="shared" si="48"/>
        <v>1</v>
      </c>
      <c r="E571" s="160">
        <f t="shared" si="53"/>
        <v>1</v>
      </c>
      <c r="F571" s="156">
        <f t="shared" si="53"/>
        <v>0</v>
      </c>
      <c r="G571" s="157">
        <f t="shared" si="53"/>
        <v>1</v>
      </c>
      <c r="H571" s="160">
        <f t="shared" si="53"/>
        <v>1</v>
      </c>
      <c r="I571" s="156">
        <f t="shared" si="53"/>
        <v>1</v>
      </c>
      <c r="J571" s="156">
        <f t="shared" si="53"/>
        <v>1</v>
      </c>
      <c r="K571" s="156">
        <f t="shared" si="53"/>
        <v>1</v>
      </c>
      <c r="L571" s="156">
        <f t="shared" si="53"/>
        <v>1</v>
      </c>
      <c r="M571" s="157">
        <f t="shared" si="53"/>
        <v>1</v>
      </c>
    </row>
    <row r="572" spans="1:13" x14ac:dyDescent="0.25">
      <c r="A572" s="98">
        <f t="shared" si="49"/>
        <v>61483</v>
      </c>
      <c r="B572" s="161">
        <v>0.36033024982333545</v>
      </c>
      <c r="C572" s="151">
        <v>0.63966975017666461</v>
      </c>
      <c r="D572" s="152">
        <f t="shared" si="48"/>
        <v>1</v>
      </c>
      <c r="E572" s="161">
        <f t="shared" si="53"/>
        <v>1</v>
      </c>
      <c r="F572" s="151">
        <f t="shared" si="53"/>
        <v>0</v>
      </c>
      <c r="G572" s="152">
        <f t="shared" si="53"/>
        <v>1</v>
      </c>
      <c r="H572" s="161">
        <f t="shared" si="53"/>
        <v>1</v>
      </c>
      <c r="I572" s="151">
        <f t="shared" si="53"/>
        <v>1</v>
      </c>
      <c r="J572" s="151">
        <f t="shared" si="53"/>
        <v>1</v>
      </c>
      <c r="K572" s="151">
        <f t="shared" si="53"/>
        <v>1</v>
      </c>
      <c r="L572" s="151">
        <f t="shared" si="53"/>
        <v>1</v>
      </c>
      <c r="M572" s="152">
        <f t="shared" si="53"/>
        <v>1</v>
      </c>
    </row>
    <row r="573" spans="1:13" x14ac:dyDescent="0.25">
      <c r="A573" s="106">
        <f t="shared" si="49"/>
        <v>61514</v>
      </c>
      <c r="B573" s="160">
        <v>0.36033024982333545</v>
      </c>
      <c r="C573" s="156">
        <v>0.63966975017666461</v>
      </c>
      <c r="D573" s="157">
        <f t="shared" si="48"/>
        <v>1</v>
      </c>
      <c r="E573" s="160">
        <f t="shared" si="53"/>
        <v>1</v>
      </c>
      <c r="F573" s="156">
        <f t="shared" si="53"/>
        <v>0</v>
      </c>
      <c r="G573" s="157">
        <f t="shared" si="53"/>
        <v>1</v>
      </c>
      <c r="H573" s="160">
        <f t="shared" si="53"/>
        <v>1</v>
      </c>
      <c r="I573" s="156">
        <f t="shared" si="53"/>
        <v>1</v>
      </c>
      <c r="J573" s="156">
        <f t="shared" si="53"/>
        <v>1</v>
      </c>
      <c r="K573" s="156">
        <f t="shared" si="53"/>
        <v>1</v>
      </c>
      <c r="L573" s="156">
        <f t="shared" si="53"/>
        <v>1</v>
      </c>
      <c r="M573" s="157">
        <f t="shared" si="53"/>
        <v>1</v>
      </c>
    </row>
    <row r="574" spans="1:13" x14ac:dyDescent="0.25">
      <c r="A574" s="98">
        <f t="shared" si="49"/>
        <v>61544</v>
      </c>
      <c r="B574" s="161">
        <v>0.36033024982333545</v>
      </c>
      <c r="C574" s="151">
        <v>0.63966975017666461</v>
      </c>
      <c r="D574" s="152">
        <f t="shared" si="48"/>
        <v>1</v>
      </c>
      <c r="E574" s="161">
        <f t="shared" si="53"/>
        <v>1</v>
      </c>
      <c r="F574" s="151">
        <f t="shared" si="53"/>
        <v>0</v>
      </c>
      <c r="G574" s="152">
        <f t="shared" si="53"/>
        <v>1</v>
      </c>
      <c r="H574" s="161">
        <f t="shared" si="53"/>
        <v>1</v>
      </c>
      <c r="I574" s="151">
        <f t="shared" si="53"/>
        <v>1</v>
      </c>
      <c r="J574" s="151">
        <f t="shared" si="53"/>
        <v>1</v>
      </c>
      <c r="K574" s="151">
        <f t="shared" si="53"/>
        <v>1</v>
      </c>
      <c r="L574" s="151">
        <f t="shared" si="53"/>
        <v>1</v>
      </c>
      <c r="M574" s="152">
        <f t="shared" si="53"/>
        <v>1</v>
      </c>
    </row>
    <row r="575" spans="1:13" x14ac:dyDescent="0.25">
      <c r="A575" s="106">
        <f t="shared" si="49"/>
        <v>61575</v>
      </c>
      <c r="B575" s="160">
        <v>0.36033024982333545</v>
      </c>
      <c r="C575" s="156">
        <v>0.63966975017666461</v>
      </c>
      <c r="D575" s="157">
        <f t="shared" si="48"/>
        <v>1</v>
      </c>
      <c r="E575" s="160">
        <f t="shared" si="53"/>
        <v>1</v>
      </c>
      <c r="F575" s="156">
        <f t="shared" si="53"/>
        <v>0</v>
      </c>
      <c r="G575" s="157">
        <f t="shared" si="53"/>
        <v>1</v>
      </c>
      <c r="H575" s="160">
        <f t="shared" si="53"/>
        <v>1</v>
      </c>
      <c r="I575" s="156">
        <f t="shared" si="53"/>
        <v>1</v>
      </c>
      <c r="J575" s="156">
        <f t="shared" si="53"/>
        <v>1</v>
      </c>
      <c r="K575" s="156">
        <f t="shared" si="53"/>
        <v>1</v>
      </c>
      <c r="L575" s="156">
        <f t="shared" si="53"/>
        <v>1</v>
      </c>
      <c r="M575" s="157">
        <f t="shared" si="53"/>
        <v>1</v>
      </c>
    </row>
    <row r="576" spans="1:13" x14ac:dyDescent="0.25">
      <c r="A576" s="98">
        <f t="shared" si="49"/>
        <v>61606</v>
      </c>
      <c r="B576" s="161">
        <v>0.36033024982333545</v>
      </c>
      <c r="C576" s="151">
        <v>0.63966975017666461</v>
      </c>
      <c r="D576" s="152">
        <f t="shared" si="48"/>
        <v>1</v>
      </c>
      <c r="E576" s="161">
        <f t="shared" si="53"/>
        <v>1</v>
      </c>
      <c r="F576" s="151">
        <f t="shared" si="53"/>
        <v>0</v>
      </c>
      <c r="G576" s="152">
        <f t="shared" si="53"/>
        <v>1</v>
      </c>
      <c r="H576" s="161">
        <f t="shared" si="53"/>
        <v>1</v>
      </c>
      <c r="I576" s="151">
        <f t="shared" si="53"/>
        <v>1</v>
      </c>
      <c r="J576" s="151">
        <f t="shared" si="53"/>
        <v>1</v>
      </c>
      <c r="K576" s="151">
        <f t="shared" si="53"/>
        <v>1</v>
      </c>
      <c r="L576" s="151">
        <f t="shared" si="53"/>
        <v>1</v>
      </c>
      <c r="M576" s="152">
        <f t="shared" si="53"/>
        <v>1</v>
      </c>
    </row>
    <row r="577" spans="1:13" x14ac:dyDescent="0.25">
      <c r="A577" s="106">
        <f t="shared" si="49"/>
        <v>61636</v>
      </c>
      <c r="B577" s="160">
        <v>0.36033024982333545</v>
      </c>
      <c r="C577" s="156">
        <v>0.63966975017666461</v>
      </c>
      <c r="D577" s="157">
        <f t="shared" si="48"/>
        <v>1</v>
      </c>
      <c r="E577" s="160">
        <f t="shared" si="53"/>
        <v>1</v>
      </c>
      <c r="F577" s="156">
        <f t="shared" si="53"/>
        <v>0</v>
      </c>
      <c r="G577" s="157">
        <f t="shared" si="53"/>
        <v>1</v>
      </c>
      <c r="H577" s="160">
        <f t="shared" si="53"/>
        <v>1</v>
      </c>
      <c r="I577" s="156">
        <f t="shared" si="53"/>
        <v>1</v>
      </c>
      <c r="J577" s="156">
        <f t="shared" si="53"/>
        <v>1</v>
      </c>
      <c r="K577" s="156">
        <f t="shared" si="53"/>
        <v>1</v>
      </c>
      <c r="L577" s="156">
        <f t="shared" si="53"/>
        <v>1</v>
      </c>
      <c r="M577" s="157">
        <f t="shared" si="53"/>
        <v>1</v>
      </c>
    </row>
    <row r="578" spans="1:13" x14ac:dyDescent="0.25">
      <c r="A578" s="98">
        <f t="shared" si="49"/>
        <v>61667</v>
      </c>
      <c r="B578" s="161">
        <v>0.36033024982333545</v>
      </c>
      <c r="C578" s="151">
        <v>0.63966975017666461</v>
      </c>
      <c r="D578" s="152">
        <f t="shared" ref="D578:D641" si="54">+B578+C578</f>
        <v>1</v>
      </c>
      <c r="E578" s="161">
        <f t="shared" si="53"/>
        <v>1</v>
      </c>
      <c r="F578" s="151">
        <f t="shared" si="53"/>
        <v>0</v>
      </c>
      <c r="G578" s="152">
        <f t="shared" si="53"/>
        <v>1</v>
      </c>
      <c r="H578" s="161">
        <f t="shared" si="53"/>
        <v>1</v>
      </c>
      <c r="I578" s="151">
        <f t="shared" si="53"/>
        <v>1</v>
      </c>
      <c r="J578" s="151">
        <f t="shared" si="53"/>
        <v>1</v>
      </c>
      <c r="K578" s="151">
        <f t="shared" si="53"/>
        <v>1</v>
      </c>
      <c r="L578" s="151">
        <f t="shared" si="53"/>
        <v>1</v>
      </c>
      <c r="M578" s="152">
        <f t="shared" si="53"/>
        <v>1</v>
      </c>
    </row>
    <row r="579" spans="1:13" x14ac:dyDescent="0.25">
      <c r="A579" s="106">
        <f t="shared" ref="A579:A642" si="55">+EOMONTH(A578,1)</f>
        <v>61697</v>
      </c>
      <c r="B579" s="160">
        <v>0.36033024982333545</v>
      </c>
      <c r="C579" s="156">
        <v>0.63966975017666461</v>
      </c>
      <c r="D579" s="157">
        <f t="shared" si="54"/>
        <v>1</v>
      </c>
      <c r="E579" s="160">
        <f t="shared" ref="E579:M594" si="56">+E578</f>
        <v>1</v>
      </c>
      <c r="F579" s="156">
        <f t="shared" si="56"/>
        <v>0</v>
      </c>
      <c r="G579" s="157">
        <f t="shared" si="56"/>
        <v>1</v>
      </c>
      <c r="H579" s="160">
        <f t="shared" si="56"/>
        <v>1</v>
      </c>
      <c r="I579" s="156">
        <f t="shared" si="56"/>
        <v>1</v>
      </c>
      <c r="J579" s="156">
        <f t="shared" si="56"/>
        <v>1</v>
      </c>
      <c r="K579" s="156">
        <f t="shared" si="56"/>
        <v>1</v>
      </c>
      <c r="L579" s="156">
        <f t="shared" si="56"/>
        <v>1</v>
      </c>
      <c r="M579" s="157">
        <f t="shared" si="56"/>
        <v>1</v>
      </c>
    </row>
    <row r="580" spans="1:13" x14ac:dyDescent="0.25">
      <c r="A580" s="98">
        <f t="shared" si="55"/>
        <v>61728</v>
      </c>
      <c r="B580" s="161">
        <v>0.36033024982333545</v>
      </c>
      <c r="C580" s="151">
        <v>0.63966975017666461</v>
      </c>
      <c r="D580" s="152">
        <f t="shared" si="54"/>
        <v>1</v>
      </c>
      <c r="E580" s="161">
        <f t="shared" si="56"/>
        <v>1</v>
      </c>
      <c r="F580" s="151">
        <f t="shared" si="56"/>
        <v>0</v>
      </c>
      <c r="G580" s="152">
        <f t="shared" si="56"/>
        <v>1</v>
      </c>
      <c r="H580" s="161">
        <f t="shared" si="56"/>
        <v>1</v>
      </c>
      <c r="I580" s="151">
        <f t="shared" si="56"/>
        <v>1</v>
      </c>
      <c r="J580" s="151">
        <f t="shared" si="56"/>
        <v>1</v>
      </c>
      <c r="K580" s="151">
        <f t="shared" si="56"/>
        <v>1</v>
      </c>
      <c r="L580" s="151">
        <f t="shared" si="56"/>
        <v>1</v>
      </c>
      <c r="M580" s="152">
        <f t="shared" si="56"/>
        <v>1</v>
      </c>
    </row>
    <row r="581" spans="1:13" x14ac:dyDescent="0.25">
      <c r="A581" s="106">
        <f t="shared" si="55"/>
        <v>61759</v>
      </c>
      <c r="B581" s="160">
        <v>0.36033024982333545</v>
      </c>
      <c r="C581" s="156">
        <v>0.63966975017666461</v>
      </c>
      <c r="D581" s="157">
        <f t="shared" si="54"/>
        <v>1</v>
      </c>
      <c r="E581" s="160">
        <f t="shared" si="56"/>
        <v>1</v>
      </c>
      <c r="F581" s="156">
        <f t="shared" si="56"/>
        <v>0</v>
      </c>
      <c r="G581" s="157">
        <f t="shared" si="56"/>
        <v>1</v>
      </c>
      <c r="H581" s="160">
        <f t="shared" si="56"/>
        <v>1</v>
      </c>
      <c r="I581" s="156">
        <f t="shared" si="56"/>
        <v>1</v>
      </c>
      <c r="J581" s="156">
        <f t="shared" si="56"/>
        <v>1</v>
      </c>
      <c r="K581" s="156">
        <f t="shared" si="56"/>
        <v>1</v>
      </c>
      <c r="L581" s="156">
        <f t="shared" si="56"/>
        <v>1</v>
      </c>
      <c r="M581" s="157">
        <f t="shared" si="56"/>
        <v>1</v>
      </c>
    </row>
    <row r="582" spans="1:13" x14ac:dyDescent="0.25">
      <c r="A582" s="98">
        <f t="shared" si="55"/>
        <v>61787</v>
      </c>
      <c r="B582" s="161">
        <v>0.36033024982333545</v>
      </c>
      <c r="C582" s="151">
        <v>0.63966975017666461</v>
      </c>
      <c r="D582" s="152">
        <f t="shared" si="54"/>
        <v>1</v>
      </c>
      <c r="E582" s="161">
        <f t="shared" si="56"/>
        <v>1</v>
      </c>
      <c r="F582" s="151">
        <f t="shared" si="56"/>
        <v>0</v>
      </c>
      <c r="G582" s="152">
        <f t="shared" si="56"/>
        <v>1</v>
      </c>
      <c r="H582" s="161">
        <f t="shared" si="56"/>
        <v>1</v>
      </c>
      <c r="I582" s="151">
        <f t="shared" si="56"/>
        <v>1</v>
      </c>
      <c r="J582" s="151">
        <f t="shared" si="56"/>
        <v>1</v>
      </c>
      <c r="K582" s="151">
        <f t="shared" si="56"/>
        <v>1</v>
      </c>
      <c r="L582" s="151">
        <f t="shared" si="56"/>
        <v>1</v>
      </c>
      <c r="M582" s="152">
        <f t="shared" si="56"/>
        <v>1</v>
      </c>
    </row>
    <row r="583" spans="1:13" x14ac:dyDescent="0.25">
      <c r="A583" s="106">
        <f t="shared" si="55"/>
        <v>61818</v>
      </c>
      <c r="B583" s="160">
        <v>0.36033024982333545</v>
      </c>
      <c r="C583" s="156">
        <v>0.63966975017666461</v>
      </c>
      <c r="D583" s="157">
        <f t="shared" si="54"/>
        <v>1</v>
      </c>
      <c r="E583" s="160">
        <f t="shared" si="56"/>
        <v>1</v>
      </c>
      <c r="F583" s="156">
        <f t="shared" si="56"/>
        <v>0</v>
      </c>
      <c r="G583" s="157">
        <f t="shared" si="56"/>
        <v>1</v>
      </c>
      <c r="H583" s="160">
        <f t="shared" si="56"/>
        <v>1</v>
      </c>
      <c r="I583" s="156">
        <f t="shared" si="56"/>
        <v>1</v>
      </c>
      <c r="J583" s="156">
        <f t="shared" si="56"/>
        <v>1</v>
      </c>
      <c r="K583" s="156">
        <f t="shared" si="56"/>
        <v>1</v>
      </c>
      <c r="L583" s="156">
        <f t="shared" si="56"/>
        <v>1</v>
      </c>
      <c r="M583" s="157">
        <f t="shared" si="56"/>
        <v>1</v>
      </c>
    </row>
    <row r="584" spans="1:13" x14ac:dyDescent="0.25">
      <c r="A584" s="98">
        <f t="shared" si="55"/>
        <v>61848</v>
      </c>
      <c r="B584" s="161">
        <v>0.36033024982333545</v>
      </c>
      <c r="C584" s="151">
        <v>0.63966975017666461</v>
      </c>
      <c r="D584" s="152">
        <f t="shared" si="54"/>
        <v>1</v>
      </c>
      <c r="E584" s="161">
        <f t="shared" si="56"/>
        <v>1</v>
      </c>
      <c r="F584" s="151">
        <f t="shared" si="56"/>
        <v>0</v>
      </c>
      <c r="G584" s="152">
        <f t="shared" si="56"/>
        <v>1</v>
      </c>
      <c r="H584" s="161">
        <f t="shared" si="56"/>
        <v>1</v>
      </c>
      <c r="I584" s="151">
        <f t="shared" si="56"/>
        <v>1</v>
      </c>
      <c r="J584" s="151">
        <f t="shared" si="56"/>
        <v>1</v>
      </c>
      <c r="K584" s="151">
        <f t="shared" si="56"/>
        <v>1</v>
      </c>
      <c r="L584" s="151">
        <f t="shared" si="56"/>
        <v>1</v>
      </c>
      <c r="M584" s="152">
        <f t="shared" si="56"/>
        <v>1</v>
      </c>
    </row>
    <row r="585" spans="1:13" x14ac:dyDescent="0.25">
      <c r="A585" s="106">
        <f t="shared" si="55"/>
        <v>61879</v>
      </c>
      <c r="B585" s="160">
        <v>0.36033024982333545</v>
      </c>
      <c r="C585" s="156">
        <v>0.63966975017666461</v>
      </c>
      <c r="D585" s="157">
        <f t="shared" si="54"/>
        <v>1</v>
      </c>
      <c r="E585" s="160">
        <f t="shared" si="56"/>
        <v>1</v>
      </c>
      <c r="F585" s="156">
        <f t="shared" si="56"/>
        <v>0</v>
      </c>
      <c r="G585" s="157">
        <f t="shared" si="56"/>
        <v>1</v>
      </c>
      <c r="H585" s="160">
        <f t="shared" si="56"/>
        <v>1</v>
      </c>
      <c r="I585" s="156">
        <f t="shared" si="56"/>
        <v>1</v>
      </c>
      <c r="J585" s="156">
        <f t="shared" si="56"/>
        <v>1</v>
      </c>
      <c r="K585" s="156">
        <f t="shared" si="56"/>
        <v>1</v>
      </c>
      <c r="L585" s="156">
        <f t="shared" si="56"/>
        <v>1</v>
      </c>
      <c r="M585" s="157">
        <f t="shared" si="56"/>
        <v>1</v>
      </c>
    </row>
    <row r="586" spans="1:13" x14ac:dyDescent="0.25">
      <c r="A586" s="98">
        <f t="shared" si="55"/>
        <v>61909</v>
      </c>
      <c r="B586" s="161">
        <v>0.36033024982333545</v>
      </c>
      <c r="C586" s="151">
        <v>0.63966975017666461</v>
      </c>
      <c r="D586" s="152">
        <f t="shared" si="54"/>
        <v>1</v>
      </c>
      <c r="E586" s="161">
        <f t="shared" si="56"/>
        <v>1</v>
      </c>
      <c r="F586" s="151">
        <f t="shared" si="56"/>
        <v>0</v>
      </c>
      <c r="G586" s="152">
        <f t="shared" si="56"/>
        <v>1</v>
      </c>
      <c r="H586" s="161">
        <f t="shared" si="56"/>
        <v>1</v>
      </c>
      <c r="I586" s="151">
        <f t="shared" si="56"/>
        <v>1</v>
      </c>
      <c r="J586" s="151">
        <f t="shared" si="56"/>
        <v>1</v>
      </c>
      <c r="K586" s="151">
        <f t="shared" si="56"/>
        <v>1</v>
      </c>
      <c r="L586" s="151">
        <f t="shared" si="56"/>
        <v>1</v>
      </c>
      <c r="M586" s="152">
        <f t="shared" si="56"/>
        <v>1</v>
      </c>
    </row>
    <row r="587" spans="1:13" x14ac:dyDescent="0.25">
      <c r="A587" s="106">
        <f t="shared" si="55"/>
        <v>61940</v>
      </c>
      <c r="B587" s="160">
        <v>0.36033024982333545</v>
      </c>
      <c r="C587" s="156">
        <v>0.63966975017666461</v>
      </c>
      <c r="D587" s="157">
        <f t="shared" si="54"/>
        <v>1</v>
      </c>
      <c r="E587" s="160">
        <f t="shared" si="56"/>
        <v>1</v>
      </c>
      <c r="F587" s="156">
        <f t="shared" si="56"/>
        <v>0</v>
      </c>
      <c r="G587" s="157">
        <f t="shared" si="56"/>
        <v>1</v>
      </c>
      <c r="H587" s="160">
        <f t="shared" si="56"/>
        <v>1</v>
      </c>
      <c r="I587" s="156">
        <f t="shared" si="56"/>
        <v>1</v>
      </c>
      <c r="J587" s="156">
        <f t="shared" si="56"/>
        <v>1</v>
      </c>
      <c r="K587" s="156">
        <f t="shared" si="56"/>
        <v>1</v>
      </c>
      <c r="L587" s="156">
        <f t="shared" si="56"/>
        <v>1</v>
      </c>
      <c r="M587" s="157">
        <f t="shared" si="56"/>
        <v>1</v>
      </c>
    </row>
    <row r="588" spans="1:13" x14ac:dyDescent="0.25">
      <c r="A588" s="98">
        <f t="shared" si="55"/>
        <v>61971</v>
      </c>
      <c r="B588" s="161">
        <v>0.36033024982333545</v>
      </c>
      <c r="C588" s="151">
        <v>0.63966975017666461</v>
      </c>
      <c r="D588" s="152">
        <f t="shared" si="54"/>
        <v>1</v>
      </c>
      <c r="E588" s="161">
        <f t="shared" si="56"/>
        <v>1</v>
      </c>
      <c r="F588" s="151">
        <f t="shared" si="56"/>
        <v>0</v>
      </c>
      <c r="G588" s="152">
        <f t="shared" si="56"/>
        <v>1</v>
      </c>
      <c r="H588" s="161">
        <f t="shared" si="56"/>
        <v>1</v>
      </c>
      <c r="I588" s="151">
        <f t="shared" si="56"/>
        <v>1</v>
      </c>
      <c r="J588" s="151">
        <f t="shared" si="56"/>
        <v>1</v>
      </c>
      <c r="K588" s="151">
        <f t="shared" si="56"/>
        <v>1</v>
      </c>
      <c r="L588" s="151">
        <f t="shared" si="56"/>
        <v>1</v>
      </c>
      <c r="M588" s="152">
        <f t="shared" si="56"/>
        <v>1</v>
      </c>
    </row>
    <row r="589" spans="1:13" x14ac:dyDescent="0.25">
      <c r="A589" s="106">
        <f t="shared" si="55"/>
        <v>62001</v>
      </c>
      <c r="B589" s="160">
        <v>0.36033024982333545</v>
      </c>
      <c r="C589" s="156">
        <v>0.63966975017666461</v>
      </c>
      <c r="D589" s="157">
        <f t="shared" si="54"/>
        <v>1</v>
      </c>
      <c r="E589" s="160">
        <f t="shared" si="56"/>
        <v>1</v>
      </c>
      <c r="F589" s="156">
        <f t="shared" si="56"/>
        <v>0</v>
      </c>
      <c r="G589" s="157">
        <f t="shared" si="56"/>
        <v>1</v>
      </c>
      <c r="H589" s="160">
        <f t="shared" si="56"/>
        <v>1</v>
      </c>
      <c r="I589" s="156">
        <f t="shared" si="56"/>
        <v>1</v>
      </c>
      <c r="J589" s="156">
        <f t="shared" si="56"/>
        <v>1</v>
      </c>
      <c r="K589" s="156">
        <f t="shared" si="56"/>
        <v>1</v>
      </c>
      <c r="L589" s="156">
        <f t="shared" si="56"/>
        <v>1</v>
      </c>
      <c r="M589" s="157">
        <f t="shared" si="56"/>
        <v>1</v>
      </c>
    </row>
    <row r="590" spans="1:13" x14ac:dyDescent="0.25">
      <c r="A590" s="98">
        <f t="shared" si="55"/>
        <v>62032</v>
      </c>
      <c r="B590" s="161">
        <v>0.36033024982333545</v>
      </c>
      <c r="C590" s="151">
        <v>0.63966975017666461</v>
      </c>
      <c r="D590" s="152">
        <f t="shared" si="54"/>
        <v>1</v>
      </c>
      <c r="E590" s="161">
        <f t="shared" si="56"/>
        <v>1</v>
      </c>
      <c r="F590" s="151">
        <f t="shared" si="56"/>
        <v>0</v>
      </c>
      <c r="G590" s="152">
        <f t="shared" si="56"/>
        <v>1</v>
      </c>
      <c r="H590" s="161">
        <f t="shared" si="56"/>
        <v>1</v>
      </c>
      <c r="I590" s="151">
        <f t="shared" si="56"/>
        <v>1</v>
      </c>
      <c r="J590" s="151">
        <f t="shared" si="56"/>
        <v>1</v>
      </c>
      <c r="K590" s="151">
        <f t="shared" si="56"/>
        <v>1</v>
      </c>
      <c r="L590" s="151">
        <f t="shared" si="56"/>
        <v>1</v>
      </c>
      <c r="M590" s="152">
        <f t="shared" si="56"/>
        <v>1</v>
      </c>
    </row>
    <row r="591" spans="1:13" x14ac:dyDescent="0.25">
      <c r="A591" s="106">
        <f t="shared" si="55"/>
        <v>62062</v>
      </c>
      <c r="B591" s="160">
        <v>0.36033024982333545</v>
      </c>
      <c r="C591" s="156">
        <v>0.63966975017666461</v>
      </c>
      <c r="D591" s="157">
        <f t="shared" si="54"/>
        <v>1</v>
      </c>
      <c r="E591" s="160">
        <f t="shared" si="56"/>
        <v>1</v>
      </c>
      <c r="F591" s="156">
        <f t="shared" si="56"/>
        <v>0</v>
      </c>
      <c r="G591" s="157">
        <f t="shared" si="56"/>
        <v>1</v>
      </c>
      <c r="H591" s="160">
        <f t="shared" si="56"/>
        <v>1</v>
      </c>
      <c r="I591" s="156">
        <f t="shared" si="56"/>
        <v>1</v>
      </c>
      <c r="J591" s="156">
        <f t="shared" si="56"/>
        <v>1</v>
      </c>
      <c r="K591" s="156">
        <f t="shared" si="56"/>
        <v>1</v>
      </c>
      <c r="L591" s="156">
        <f t="shared" si="56"/>
        <v>1</v>
      </c>
      <c r="M591" s="157">
        <f t="shared" si="56"/>
        <v>1</v>
      </c>
    </row>
    <row r="592" spans="1:13" x14ac:dyDescent="0.25">
      <c r="A592" s="98">
        <f t="shared" si="55"/>
        <v>62093</v>
      </c>
      <c r="B592" s="161">
        <v>0.36033024982333545</v>
      </c>
      <c r="C592" s="151">
        <v>0.63966975017666461</v>
      </c>
      <c r="D592" s="152">
        <f t="shared" si="54"/>
        <v>1</v>
      </c>
      <c r="E592" s="161">
        <f t="shared" si="56"/>
        <v>1</v>
      </c>
      <c r="F592" s="151">
        <f t="shared" si="56"/>
        <v>0</v>
      </c>
      <c r="G592" s="152">
        <f t="shared" si="56"/>
        <v>1</v>
      </c>
      <c r="H592" s="161">
        <f t="shared" si="56"/>
        <v>1</v>
      </c>
      <c r="I592" s="151">
        <f t="shared" si="56"/>
        <v>1</v>
      </c>
      <c r="J592" s="151">
        <f t="shared" si="56"/>
        <v>1</v>
      </c>
      <c r="K592" s="151">
        <f t="shared" si="56"/>
        <v>1</v>
      </c>
      <c r="L592" s="151">
        <f t="shared" si="56"/>
        <v>1</v>
      </c>
      <c r="M592" s="152">
        <f t="shared" si="56"/>
        <v>1</v>
      </c>
    </row>
    <row r="593" spans="1:13" x14ac:dyDescent="0.25">
      <c r="A593" s="106">
        <f t="shared" si="55"/>
        <v>62124</v>
      </c>
      <c r="B593" s="160">
        <v>0.36033024982333545</v>
      </c>
      <c r="C593" s="156">
        <v>0.63966975017666461</v>
      </c>
      <c r="D593" s="157">
        <f t="shared" si="54"/>
        <v>1</v>
      </c>
      <c r="E593" s="160">
        <f t="shared" si="56"/>
        <v>1</v>
      </c>
      <c r="F593" s="156">
        <f t="shared" si="56"/>
        <v>0</v>
      </c>
      <c r="G593" s="157">
        <f t="shared" si="56"/>
        <v>1</v>
      </c>
      <c r="H593" s="160">
        <f t="shared" si="56"/>
        <v>1</v>
      </c>
      <c r="I593" s="156">
        <f t="shared" si="56"/>
        <v>1</v>
      </c>
      <c r="J593" s="156">
        <f t="shared" si="56"/>
        <v>1</v>
      </c>
      <c r="K593" s="156">
        <f t="shared" si="56"/>
        <v>1</v>
      </c>
      <c r="L593" s="156">
        <f t="shared" si="56"/>
        <v>1</v>
      </c>
      <c r="M593" s="157">
        <f t="shared" si="56"/>
        <v>1</v>
      </c>
    </row>
    <row r="594" spans="1:13" x14ac:dyDescent="0.25">
      <c r="A594" s="98">
        <f t="shared" si="55"/>
        <v>62152</v>
      </c>
      <c r="B594" s="161">
        <v>0.36033024982333545</v>
      </c>
      <c r="C594" s="151">
        <v>0.63966975017666461</v>
      </c>
      <c r="D594" s="152">
        <f t="shared" si="54"/>
        <v>1</v>
      </c>
      <c r="E594" s="161">
        <f t="shared" si="56"/>
        <v>1</v>
      </c>
      <c r="F594" s="151">
        <f t="shared" si="56"/>
        <v>0</v>
      </c>
      <c r="G594" s="152">
        <f t="shared" si="56"/>
        <v>1</v>
      </c>
      <c r="H594" s="161">
        <f t="shared" si="56"/>
        <v>1</v>
      </c>
      <c r="I594" s="151">
        <f t="shared" si="56"/>
        <v>1</v>
      </c>
      <c r="J594" s="151">
        <f t="shared" si="56"/>
        <v>1</v>
      </c>
      <c r="K594" s="151">
        <f t="shared" si="56"/>
        <v>1</v>
      </c>
      <c r="L594" s="151">
        <f t="shared" si="56"/>
        <v>1</v>
      </c>
      <c r="M594" s="152">
        <f t="shared" si="56"/>
        <v>1</v>
      </c>
    </row>
    <row r="595" spans="1:13" x14ac:dyDescent="0.25">
      <c r="A595" s="106">
        <f t="shared" si="55"/>
        <v>62183</v>
      </c>
      <c r="B595" s="160">
        <v>0.36033024982333545</v>
      </c>
      <c r="C595" s="156">
        <v>0.63966975017666461</v>
      </c>
      <c r="D595" s="157">
        <f t="shared" si="54"/>
        <v>1</v>
      </c>
      <c r="E595" s="160">
        <f t="shared" ref="E595:M610" si="57">+E594</f>
        <v>1</v>
      </c>
      <c r="F595" s="156">
        <f t="shared" si="57"/>
        <v>0</v>
      </c>
      <c r="G595" s="157">
        <f t="shared" si="57"/>
        <v>1</v>
      </c>
      <c r="H595" s="160">
        <f t="shared" si="57"/>
        <v>1</v>
      </c>
      <c r="I595" s="156">
        <f t="shared" si="57"/>
        <v>1</v>
      </c>
      <c r="J595" s="156">
        <f t="shared" si="57"/>
        <v>1</v>
      </c>
      <c r="K595" s="156">
        <f t="shared" si="57"/>
        <v>1</v>
      </c>
      <c r="L595" s="156">
        <f t="shared" si="57"/>
        <v>1</v>
      </c>
      <c r="M595" s="157">
        <f t="shared" si="57"/>
        <v>1</v>
      </c>
    </row>
    <row r="596" spans="1:13" x14ac:dyDescent="0.25">
      <c r="A596" s="98">
        <f t="shared" si="55"/>
        <v>62213</v>
      </c>
      <c r="B596" s="161">
        <v>0.36033024982333545</v>
      </c>
      <c r="C596" s="151">
        <v>0.63966975017666461</v>
      </c>
      <c r="D596" s="152">
        <f t="shared" si="54"/>
        <v>1</v>
      </c>
      <c r="E596" s="161">
        <f t="shared" si="57"/>
        <v>1</v>
      </c>
      <c r="F596" s="151">
        <f t="shared" si="57"/>
        <v>0</v>
      </c>
      <c r="G596" s="152">
        <f t="shared" si="57"/>
        <v>1</v>
      </c>
      <c r="H596" s="161">
        <f t="shared" si="57"/>
        <v>1</v>
      </c>
      <c r="I596" s="151">
        <f t="shared" si="57"/>
        <v>1</v>
      </c>
      <c r="J596" s="151">
        <f t="shared" si="57"/>
        <v>1</v>
      </c>
      <c r="K596" s="151">
        <f t="shared" si="57"/>
        <v>1</v>
      </c>
      <c r="L596" s="151">
        <f t="shared" si="57"/>
        <v>1</v>
      </c>
      <c r="M596" s="152">
        <f t="shared" si="57"/>
        <v>1</v>
      </c>
    </row>
    <row r="597" spans="1:13" x14ac:dyDescent="0.25">
      <c r="A597" s="106">
        <f t="shared" si="55"/>
        <v>62244</v>
      </c>
      <c r="B597" s="160">
        <v>0.36033024982333545</v>
      </c>
      <c r="C597" s="156">
        <v>0.63966975017666461</v>
      </c>
      <c r="D597" s="157">
        <f t="shared" si="54"/>
        <v>1</v>
      </c>
      <c r="E597" s="160">
        <f t="shared" si="57"/>
        <v>1</v>
      </c>
      <c r="F597" s="156">
        <f t="shared" si="57"/>
        <v>0</v>
      </c>
      <c r="G597" s="157">
        <f t="shared" si="57"/>
        <v>1</v>
      </c>
      <c r="H597" s="160">
        <f t="shared" si="57"/>
        <v>1</v>
      </c>
      <c r="I597" s="156">
        <f t="shared" si="57"/>
        <v>1</v>
      </c>
      <c r="J597" s="156">
        <f t="shared" si="57"/>
        <v>1</v>
      </c>
      <c r="K597" s="156">
        <f t="shared" si="57"/>
        <v>1</v>
      </c>
      <c r="L597" s="156">
        <f t="shared" si="57"/>
        <v>1</v>
      </c>
      <c r="M597" s="157">
        <f t="shared" si="57"/>
        <v>1</v>
      </c>
    </row>
    <row r="598" spans="1:13" x14ac:dyDescent="0.25">
      <c r="A598" s="98">
        <f t="shared" si="55"/>
        <v>62274</v>
      </c>
      <c r="B598" s="161">
        <v>0.36033024982333545</v>
      </c>
      <c r="C598" s="151">
        <v>0.63966975017666461</v>
      </c>
      <c r="D598" s="152">
        <f t="shared" si="54"/>
        <v>1</v>
      </c>
      <c r="E598" s="161">
        <f t="shared" si="57"/>
        <v>1</v>
      </c>
      <c r="F598" s="151">
        <f t="shared" si="57"/>
        <v>0</v>
      </c>
      <c r="G598" s="152">
        <f t="shared" si="57"/>
        <v>1</v>
      </c>
      <c r="H598" s="161">
        <f t="shared" si="57"/>
        <v>1</v>
      </c>
      <c r="I598" s="151">
        <f t="shared" si="57"/>
        <v>1</v>
      </c>
      <c r="J598" s="151">
        <f t="shared" si="57"/>
        <v>1</v>
      </c>
      <c r="K598" s="151">
        <f t="shared" si="57"/>
        <v>1</v>
      </c>
      <c r="L598" s="151">
        <f t="shared" si="57"/>
        <v>1</v>
      </c>
      <c r="M598" s="152">
        <f t="shared" si="57"/>
        <v>1</v>
      </c>
    </row>
    <row r="599" spans="1:13" x14ac:dyDescent="0.25">
      <c r="A599" s="106">
        <f t="shared" si="55"/>
        <v>62305</v>
      </c>
      <c r="B599" s="160">
        <v>0.36033024982333545</v>
      </c>
      <c r="C599" s="156">
        <v>0.63966975017666461</v>
      </c>
      <c r="D599" s="157">
        <f t="shared" si="54"/>
        <v>1</v>
      </c>
      <c r="E599" s="160">
        <f t="shared" si="57"/>
        <v>1</v>
      </c>
      <c r="F599" s="156">
        <f t="shared" si="57"/>
        <v>0</v>
      </c>
      <c r="G599" s="157">
        <f t="shared" si="57"/>
        <v>1</v>
      </c>
      <c r="H599" s="160">
        <f t="shared" si="57"/>
        <v>1</v>
      </c>
      <c r="I599" s="156">
        <f t="shared" si="57"/>
        <v>1</v>
      </c>
      <c r="J599" s="156">
        <f t="shared" si="57"/>
        <v>1</v>
      </c>
      <c r="K599" s="156">
        <f t="shared" si="57"/>
        <v>1</v>
      </c>
      <c r="L599" s="156">
        <f t="shared" si="57"/>
        <v>1</v>
      </c>
      <c r="M599" s="157">
        <f t="shared" si="57"/>
        <v>1</v>
      </c>
    </row>
    <row r="600" spans="1:13" x14ac:dyDescent="0.25">
      <c r="A600" s="98">
        <f t="shared" si="55"/>
        <v>62336</v>
      </c>
      <c r="B600" s="161">
        <v>0.36033024982333545</v>
      </c>
      <c r="C600" s="151">
        <v>0.63966975017666461</v>
      </c>
      <c r="D600" s="152">
        <f t="shared" si="54"/>
        <v>1</v>
      </c>
      <c r="E600" s="161">
        <f t="shared" si="57"/>
        <v>1</v>
      </c>
      <c r="F600" s="151">
        <f t="shared" si="57"/>
        <v>0</v>
      </c>
      <c r="G600" s="152">
        <f t="shared" si="57"/>
        <v>1</v>
      </c>
      <c r="H600" s="161">
        <f t="shared" si="57"/>
        <v>1</v>
      </c>
      <c r="I600" s="151">
        <f t="shared" si="57"/>
        <v>1</v>
      </c>
      <c r="J600" s="151">
        <f t="shared" si="57"/>
        <v>1</v>
      </c>
      <c r="K600" s="151">
        <f t="shared" si="57"/>
        <v>1</v>
      </c>
      <c r="L600" s="151">
        <f t="shared" si="57"/>
        <v>1</v>
      </c>
      <c r="M600" s="152">
        <f t="shared" si="57"/>
        <v>1</v>
      </c>
    </row>
    <row r="601" spans="1:13" x14ac:dyDescent="0.25">
      <c r="A601" s="106">
        <f t="shared" si="55"/>
        <v>62366</v>
      </c>
      <c r="B601" s="160">
        <v>0.36033024982333545</v>
      </c>
      <c r="C601" s="156">
        <v>0.63966975017666461</v>
      </c>
      <c r="D601" s="157">
        <f t="shared" si="54"/>
        <v>1</v>
      </c>
      <c r="E601" s="160">
        <f t="shared" si="57"/>
        <v>1</v>
      </c>
      <c r="F601" s="156">
        <f t="shared" si="57"/>
        <v>0</v>
      </c>
      <c r="G601" s="157">
        <f t="shared" si="57"/>
        <v>1</v>
      </c>
      <c r="H601" s="160">
        <f t="shared" si="57"/>
        <v>1</v>
      </c>
      <c r="I601" s="156">
        <f t="shared" si="57"/>
        <v>1</v>
      </c>
      <c r="J601" s="156">
        <f t="shared" si="57"/>
        <v>1</v>
      </c>
      <c r="K601" s="156">
        <f t="shared" si="57"/>
        <v>1</v>
      </c>
      <c r="L601" s="156">
        <f t="shared" si="57"/>
        <v>1</v>
      </c>
      <c r="M601" s="157">
        <f t="shared" si="57"/>
        <v>1</v>
      </c>
    </row>
    <row r="602" spans="1:13" x14ac:dyDescent="0.25">
      <c r="A602" s="98">
        <f t="shared" si="55"/>
        <v>62397</v>
      </c>
      <c r="B602" s="161">
        <v>0.36033024982333545</v>
      </c>
      <c r="C602" s="151">
        <v>0.63966975017666461</v>
      </c>
      <c r="D602" s="152">
        <f t="shared" si="54"/>
        <v>1</v>
      </c>
      <c r="E602" s="161">
        <f t="shared" si="57"/>
        <v>1</v>
      </c>
      <c r="F602" s="151">
        <f t="shared" si="57"/>
        <v>0</v>
      </c>
      <c r="G602" s="152">
        <f t="shared" si="57"/>
        <v>1</v>
      </c>
      <c r="H602" s="161">
        <f t="shared" si="57"/>
        <v>1</v>
      </c>
      <c r="I602" s="151">
        <f t="shared" si="57"/>
        <v>1</v>
      </c>
      <c r="J602" s="151">
        <f t="shared" si="57"/>
        <v>1</v>
      </c>
      <c r="K602" s="151">
        <f t="shared" si="57"/>
        <v>1</v>
      </c>
      <c r="L602" s="151">
        <f t="shared" si="57"/>
        <v>1</v>
      </c>
      <c r="M602" s="152">
        <f t="shared" si="57"/>
        <v>1</v>
      </c>
    </row>
    <row r="603" spans="1:13" x14ac:dyDescent="0.25">
      <c r="A603" s="106">
        <f t="shared" si="55"/>
        <v>62427</v>
      </c>
      <c r="B603" s="160">
        <v>0.36033024982333545</v>
      </c>
      <c r="C603" s="156">
        <v>0.63966975017666461</v>
      </c>
      <c r="D603" s="157">
        <f t="shared" si="54"/>
        <v>1</v>
      </c>
      <c r="E603" s="160">
        <f t="shared" si="57"/>
        <v>1</v>
      </c>
      <c r="F603" s="156">
        <f t="shared" si="57"/>
        <v>0</v>
      </c>
      <c r="G603" s="157">
        <f t="shared" si="57"/>
        <v>1</v>
      </c>
      <c r="H603" s="160">
        <f t="shared" si="57"/>
        <v>1</v>
      </c>
      <c r="I603" s="156">
        <f t="shared" si="57"/>
        <v>1</v>
      </c>
      <c r="J603" s="156">
        <f t="shared" si="57"/>
        <v>1</v>
      </c>
      <c r="K603" s="156">
        <f t="shared" si="57"/>
        <v>1</v>
      </c>
      <c r="L603" s="156">
        <f t="shared" si="57"/>
        <v>1</v>
      </c>
      <c r="M603" s="157">
        <f t="shared" si="57"/>
        <v>1</v>
      </c>
    </row>
    <row r="604" spans="1:13" x14ac:dyDescent="0.25">
      <c r="A604" s="98">
        <f t="shared" si="55"/>
        <v>62458</v>
      </c>
      <c r="B604" s="161">
        <v>0.36033024982333545</v>
      </c>
      <c r="C604" s="151">
        <v>0.63966975017666461</v>
      </c>
      <c r="D604" s="152">
        <f t="shared" si="54"/>
        <v>1</v>
      </c>
      <c r="E604" s="161">
        <f t="shared" si="57"/>
        <v>1</v>
      </c>
      <c r="F604" s="151">
        <f t="shared" si="57"/>
        <v>0</v>
      </c>
      <c r="G604" s="152">
        <f t="shared" si="57"/>
        <v>1</v>
      </c>
      <c r="H604" s="161">
        <f t="shared" si="57"/>
        <v>1</v>
      </c>
      <c r="I604" s="151">
        <f t="shared" si="57"/>
        <v>1</v>
      </c>
      <c r="J604" s="151">
        <f t="shared" si="57"/>
        <v>1</v>
      </c>
      <c r="K604" s="151">
        <f t="shared" si="57"/>
        <v>1</v>
      </c>
      <c r="L604" s="151">
        <f t="shared" si="57"/>
        <v>1</v>
      </c>
      <c r="M604" s="152">
        <f t="shared" si="57"/>
        <v>1</v>
      </c>
    </row>
    <row r="605" spans="1:13" x14ac:dyDescent="0.25">
      <c r="A605" s="106">
        <f t="shared" si="55"/>
        <v>62489</v>
      </c>
      <c r="B605" s="160">
        <v>0.36033024982333545</v>
      </c>
      <c r="C605" s="156">
        <v>0.63966975017666461</v>
      </c>
      <c r="D605" s="157">
        <f t="shared" si="54"/>
        <v>1</v>
      </c>
      <c r="E605" s="160">
        <f t="shared" si="57"/>
        <v>1</v>
      </c>
      <c r="F605" s="156">
        <f t="shared" si="57"/>
        <v>0</v>
      </c>
      <c r="G605" s="157">
        <f t="shared" si="57"/>
        <v>1</v>
      </c>
      <c r="H605" s="160">
        <f t="shared" si="57"/>
        <v>1</v>
      </c>
      <c r="I605" s="156">
        <f t="shared" si="57"/>
        <v>1</v>
      </c>
      <c r="J605" s="156">
        <f t="shared" si="57"/>
        <v>1</v>
      </c>
      <c r="K605" s="156">
        <f t="shared" si="57"/>
        <v>1</v>
      </c>
      <c r="L605" s="156">
        <f t="shared" si="57"/>
        <v>1</v>
      </c>
      <c r="M605" s="157">
        <f t="shared" si="57"/>
        <v>1</v>
      </c>
    </row>
    <row r="606" spans="1:13" x14ac:dyDescent="0.25">
      <c r="A606" s="98">
        <f t="shared" si="55"/>
        <v>62517</v>
      </c>
      <c r="B606" s="161">
        <v>0.36033024982333545</v>
      </c>
      <c r="C606" s="151">
        <v>0.63966975017666461</v>
      </c>
      <c r="D606" s="152">
        <f t="shared" si="54"/>
        <v>1</v>
      </c>
      <c r="E606" s="161">
        <f t="shared" si="57"/>
        <v>1</v>
      </c>
      <c r="F606" s="151">
        <f t="shared" si="57"/>
        <v>0</v>
      </c>
      <c r="G606" s="152">
        <f t="shared" si="57"/>
        <v>1</v>
      </c>
      <c r="H606" s="161">
        <f t="shared" si="57"/>
        <v>1</v>
      </c>
      <c r="I606" s="151">
        <f t="shared" si="57"/>
        <v>1</v>
      </c>
      <c r="J606" s="151">
        <f t="shared" si="57"/>
        <v>1</v>
      </c>
      <c r="K606" s="151">
        <f t="shared" si="57"/>
        <v>1</v>
      </c>
      <c r="L606" s="151">
        <f t="shared" si="57"/>
        <v>1</v>
      </c>
      <c r="M606" s="152">
        <f t="shared" si="57"/>
        <v>1</v>
      </c>
    </row>
    <row r="607" spans="1:13" x14ac:dyDescent="0.25">
      <c r="A607" s="106">
        <f t="shared" si="55"/>
        <v>62548</v>
      </c>
      <c r="B607" s="160">
        <v>0.36033024982333545</v>
      </c>
      <c r="C607" s="156">
        <v>0.63966975017666461</v>
      </c>
      <c r="D607" s="157">
        <f t="shared" si="54"/>
        <v>1</v>
      </c>
      <c r="E607" s="160">
        <f t="shared" si="57"/>
        <v>1</v>
      </c>
      <c r="F607" s="156">
        <f t="shared" si="57"/>
        <v>0</v>
      </c>
      <c r="G607" s="157">
        <f t="shared" si="57"/>
        <v>1</v>
      </c>
      <c r="H607" s="160">
        <f t="shared" si="57"/>
        <v>1</v>
      </c>
      <c r="I607" s="156">
        <f t="shared" si="57"/>
        <v>1</v>
      </c>
      <c r="J607" s="156">
        <f t="shared" si="57"/>
        <v>1</v>
      </c>
      <c r="K607" s="156">
        <f t="shared" si="57"/>
        <v>1</v>
      </c>
      <c r="L607" s="156">
        <f t="shared" si="57"/>
        <v>1</v>
      </c>
      <c r="M607" s="157">
        <f t="shared" si="57"/>
        <v>1</v>
      </c>
    </row>
    <row r="608" spans="1:13" x14ac:dyDescent="0.25">
      <c r="A608" s="98">
        <f t="shared" si="55"/>
        <v>62578</v>
      </c>
      <c r="B608" s="161">
        <v>0.36033024982333545</v>
      </c>
      <c r="C608" s="151">
        <v>0.63966975017666461</v>
      </c>
      <c r="D608" s="152">
        <f t="shared" si="54"/>
        <v>1</v>
      </c>
      <c r="E608" s="161">
        <f t="shared" si="57"/>
        <v>1</v>
      </c>
      <c r="F608" s="151">
        <f t="shared" si="57"/>
        <v>0</v>
      </c>
      <c r="G608" s="152">
        <f t="shared" si="57"/>
        <v>1</v>
      </c>
      <c r="H608" s="161">
        <f t="shared" si="57"/>
        <v>1</v>
      </c>
      <c r="I608" s="151">
        <f t="shared" si="57"/>
        <v>1</v>
      </c>
      <c r="J608" s="151">
        <f t="shared" si="57"/>
        <v>1</v>
      </c>
      <c r="K608" s="151">
        <f t="shared" si="57"/>
        <v>1</v>
      </c>
      <c r="L608" s="151">
        <f t="shared" si="57"/>
        <v>1</v>
      </c>
      <c r="M608" s="152">
        <f t="shared" si="57"/>
        <v>1</v>
      </c>
    </row>
    <row r="609" spans="1:13" x14ac:dyDescent="0.25">
      <c r="A609" s="106">
        <f t="shared" si="55"/>
        <v>62609</v>
      </c>
      <c r="B609" s="160">
        <v>0.36033024982333545</v>
      </c>
      <c r="C609" s="156">
        <v>0.63966975017666461</v>
      </c>
      <c r="D609" s="157">
        <f t="shared" si="54"/>
        <v>1</v>
      </c>
      <c r="E609" s="160">
        <f t="shared" si="57"/>
        <v>1</v>
      </c>
      <c r="F609" s="156">
        <f t="shared" si="57"/>
        <v>0</v>
      </c>
      <c r="G609" s="157">
        <f t="shared" si="57"/>
        <v>1</v>
      </c>
      <c r="H609" s="160">
        <f t="shared" si="57"/>
        <v>1</v>
      </c>
      <c r="I609" s="156">
        <f t="shared" si="57"/>
        <v>1</v>
      </c>
      <c r="J609" s="156">
        <f t="shared" si="57"/>
        <v>1</v>
      </c>
      <c r="K609" s="156">
        <f t="shared" si="57"/>
        <v>1</v>
      </c>
      <c r="L609" s="156">
        <f t="shared" si="57"/>
        <v>1</v>
      </c>
      <c r="M609" s="157">
        <f t="shared" si="57"/>
        <v>1</v>
      </c>
    </row>
    <row r="610" spans="1:13" x14ac:dyDescent="0.25">
      <c r="A610" s="98">
        <f t="shared" si="55"/>
        <v>62639</v>
      </c>
      <c r="B610" s="161">
        <v>0.36033024982333545</v>
      </c>
      <c r="C610" s="151">
        <v>0.63966975017666461</v>
      </c>
      <c r="D610" s="152">
        <f t="shared" si="54"/>
        <v>1</v>
      </c>
      <c r="E610" s="161">
        <f t="shared" si="57"/>
        <v>1</v>
      </c>
      <c r="F610" s="151">
        <f t="shared" si="57"/>
        <v>0</v>
      </c>
      <c r="G610" s="152">
        <f t="shared" si="57"/>
        <v>1</v>
      </c>
      <c r="H610" s="161">
        <f t="shared" si="57"/>
        <v>1</v>
      </c>
      <c r="I610" s="151">
        <f t="shared" si="57"/>
        <v>1</v>
      </c>
      <c r="J610" s="151">
        <f t="shared" si="57"/>
        <v>1</v>
      </c>
      <c r="K610" s="151">
        <f t="shared" si="57"/>
        <v>1</v>
      </c>
      <c r="L610" s="151">
        <f t="shared" si="57"/>
        <v>1</v>
      </c>
      <c r="M610" s="152">
        <f t="shared" si="57"/>
        <v>1</v>
      </c>
    </row>
    <row r="611" spans="1:13" x14ac:dyDescent="0.25">
      <c r="A611" s="106">
        <f t="shared" si="55"/>
        <v>62670</v>
      </c>
      <c r="B611" s="160">
        <v>0.36033024982333545</v>
      </c>
      <c r="C611" s="156">
        <v>0.63966975017666461</v>
      </c>
      <c r="D611" s="157">
        <f t="shared" si="54"/>
        <v>1</v>
      </c>
      <c r="E611" s="160">
        <f t="shared" ref="E611:M626" si="58">+E610</f>
        <v>1</v>
      </c>
      <c r="F611" s="156">
        <f t="shared" si="58"/>
        <v>0</v>
      </c>
      <c r="G611" s="157">
        <f t="shared" si="58"/>
        <v>1</v>
      </c>
      <c r="H611" s="160">
        <f t="shared" si="58"/>
        <v>1</v>
      </c>
      <c r="I611" s="156">
        <f t="shared" si="58"/>
        <v>1</v>
      </c>
      <c r="J611" s="156">
        <f t="shared" si="58"/>
        <v>1</v>
      </c>
      <c r="K611" s="156">
        <f t="shared" si="58"/>
        <v>1</v>
      </c>
      <c r="L611" s="156">
        <f t="shared" si="58"/>
        <v>1</v>
      </c>
      <c r="M611" s="157">
        <f t="shared" si="58"/>
        <v>1</v>
      </c>
    </row>
    <row r="612" spans="1:13" x14ac:dyDescent="0.25">
      <c r="A612" s="98">
        <f t="shared" si="55"/>
        <v>62701</v>
      </c>
      <c r="B612" s="161">
        <v>0.36033024982333545</v>
      </c>
      <c r="C612" s="151">
        <v>0.63966975017666461</v>
      </c>
      <c r="D612" s="152">
        <f t="shared" si="54"/>
        <v>1</v>
      </c>
      <c r="E612" s="161">
        <f t="shared" si="58"/>
        <v>1</v>
      </c>
      <c r="F612" s="151">
        <f t="shared" si="58"/>
        <v>0</v>
      </c>
      <c r="G612" s="152">
        <f t="shared" si="58"/>
        <v>1</v>
      </c>
      <c r="H612" s="161">
        <f t="shared" si="58"/>
        <v>1</v>
      </c>
      <c r="I612" s="151">
        <f t="shared" si="58"/>
        <v>1</v>
      </c>
      <c r="J612" s="151">
        <f t="shared" si="58"/>
        <v>1</v>
      </c>
      <c r="K612" s="151">
        <f t="shared" si="58"/>
        <v>1</v>
      </c>
      <c r="L612" s="151">
        <f t="shared" si="58"/>
        <v>1</v>
      </c>
      <c r="M612" s="152">
        <f t="shared" si="58"/>
        <v>1</v>
      </c>
    </row>
    <row r="613" spans="1:13" x14ac:dyDescent="0.25">
      <c r="A613" s="106">
        <f t="shared" si="55"/>
        <v>62731</v>
      </c>
      <c r="B613" s="160">
        <v>0.36033024982333545</v>
      </c>
      <c r="C613" s="156">
        <v>0.63966975017666461</v>
      </c>
      <c r="D613" s="157">
        <f t="shared" si="54"/>
        <v>1</v>
      </c>
      <c r="E613" s="160">
        <f t="shared" si="58"/>
        <v>1</v>
      </c>
      <c r="F613" s="156">
        <f t="shared" si="58"/>
        <v>0</v>
      </c>
      <c r="G613" s="157">
        <f t="shared" si="58"/>
        <v>1</v>
      </c>
      <c r="H613" s="160">
        <f t="shared" si="58"/>
        <v>1</v>
      </c>
      <c r="I613" s="156">
        <f t="shared" si="58"/>
        <v>1</v>
      </c>
      <c r="J613" s="156">
        <f t="shared" si="58"/>
        <v>1</v>
      </c>
      <c r="K613" s="156">
        <f t="shared" si="58"/>
        <v>1</v>
      </c>
      <c r="L613" s="156">
        <f t="shared" si="58"/>
        <v>1</v>
      </c>
      <c r="M613" s="157">
        <f t="shared" si="58"/>
        <v>1</v>
      </c>
    </row>
    <row r="614" spans="1:13" x14ac:dyDescent="0.25">
      <c r="A614" s="98">
        <f t="shared" si="55"/>
        <v>62762</v>
      </c>
      <c r="B614" s="161">
        <v>0.36033024982333545</v>
      </c>
      <c r="C614" s="151">
        <v>0.63966975017666461</v>
      </c>
      <c r="D614" s="152">
        <f t="shared" si="54"/>
        <v>1</v>
      </c>
      <c r="E614" s="161">
        <f t="shared" si="58"/>
        <v>1</v>
      </c>
      <c r="F614" s="151">
        <f t="shared" si="58"/>
        <v>0</v>
      </c>
      <c r="G614" s="152">
        <f t="shared" si="58"/>
        <v>1</v>
      </c>
      <c r="H614" s="161">
        <f t="shared" si="58"/>
        <v>1</v>
      </c>
      <c r="I614" s="151">
        <f t="shared" si="58"/>
        <v>1</v>
      </c>
      <c r="J614" s="151">
        <f t="shared" si="58"/>
        <v>1</v>
      </c>
      <c r="K614" s="151">
        <f t="shared" si="58"/>
        <v>1</v>
      </c>
      <c r="L614" s="151">
        <f t="shared" si="58"/>
        <v>1</v>
      </c>
      <c r="M614" s="152">
        <f t="shared" si="58"/>
        <v>1</v>
      </c>
    </row>
    <row r="615" spans="1:13" x14ac:dyDescent="0.25">
      <c r="A615" s="106">
        <f t="shared" si="55"/>
        <v>62792</v>
      </c>
      <c r="B615" s="160">
        <v>0.36033024982333545</v>
      </c>
      <c r="C615" s="156">
        <v>0.63966975017666461</v>
      </c>
      <c r="D615" s="157">
        <f t="shared" si="54"/>
        <v>1</v>
      </c>
      <c r="E615" s="160">
        <f t="shared" si="58"/>
        <v>1</v>
      </c>
      <c r="F615" s="156">
        <f t="shared" si="58"/>
        <v>0</v>
      </c>
      <c r="G615" s="157">
        <f t="shared" si="58"/>
        <v>1</v>
      </c>
      <c r="H615" s="160">
        <f t="shared" si="58"/>
        <v>1</v>
      </c>
      <c r="I615" s="156">
        <f t="shared" si="58"/>
        <v>1</v>
      </c>
      <c r="J615" s="156">
        <f t="shared" si="58"/>
        <v>1</v>
      </c>
      <c r="K615" s="156">
        <f t="shared" si="58"/>
        <v>1</v>
      </c>
      <c r="L615" s="156">
        <f t="shared" si="58"/>
        <v>1</v>
      </c>
      <c r="M615" s="157">
        <f t="shared" si="58"/>
        <v>1</v>
      </c>
    </row>
    <row r="616" spans="1:13" x14ac:dyDescent="0.25">
      <c r="A616" s="98">
        <f t="shared" si="55"/>
        <v>62823</v>
      </c>
      <c r="B616" s="161">
        <v>0.36033024982333545</v>
      </c>
      <c r="C616" s="151">
        <v>0.63966975017666461</v>
      </c>
      <c r="D616" s="152">
        <f t="shared" si="54"/>
        <v>1</v>
      </c>
      <c r="E616" s="161">
        <f t="shared" si="58"/>
        <v>1</v>
      </c>
      <c r="F616" s="151">
        <f t="shared" si="58"/>
        <v>0</v>
      </c>
      <c r="G616" s="152">
        <f t="shared" si="58"/>
        <v>1</v>
      </c>
      <c r="H616" s="161">
        <f t="shared" si="58"/>
        <v>1</v>
      </c>
      <c r="I616" s="151">
        <f t="shared" si="58"/>
        <v>1</v>
      </c>
      <c r="J616" s="151">
        <f t="shared" si="58"/>
        <v>1</v>
      </c>
      <c r="K616" s="151">
        <f t="shared" si="58"/>
        <v>1</v>
      </c>
      <c r="L616" s="151">
        <f t="shared" si="58"/>
        <v>1</v>
      </c>
      <c r="M616" s="152">
        <f t="shared" si="58"/>
        <v>1</v>
      </c>
    </row>
    <row r="617" spans="1:13" x14ac:dyDescent="0.25">
      <c r="A617" s="106">
        <f t="shared" si="55"/>
        <v>62854</v>
      </c>
      <c r="B617" s="160">
        <v>0.36033024982333545</v>
      </c>
      <c r="C617" s="156">
        <v>0.63966975017666461</v>
      </c>
      <c r="D617" s="157">
        <f t="shared" si="54"/>
        <v>1</v>
      </c>
      <c r="E617" s="160">
        <f t="shared" si="58"/>
        <v>1</v>
      </c>
      <c r="F617" s="156">
        <f t="shared" si="58"/>
        <v>0</v>
      </c>
      <c r="G617" s="157">
        <f t="shared" si="58"/>
        <v>1</v>
      </c>
      <c r="H617" s="160">
        <f t="shared" si="58"/>
        <v>1</v>
      </c>
      <c r="I617" s="156">
        <f t="shared" si="58"/>
        <v>1</v>
      </c>
      <c r="J617" s="156">
        <f t="shared" si="58"/>
        <v>1</v>
      </c>
      <c r="K617" s="156">
        <f t="shared" si="58"/>
        <v>1</v>
      </c>
      <c r="L617" s="156">
        <f t="shared" si="58"/>
        <v>1</v>
      </c>
      <c r="M617" s="157">
        <f t="shared" si="58"/>
        <v>1</v>
      </c>
    </row>
    <row r="618" spans="1:13" x14ac:dyDescent="0.25">
      <c r="A618" s="98">
        <f t="shared" si="55"/>
        <v>62883</v>
      </c>
      <c r="B618" s="161">
        <v>0.36033024982333545</v>
      </c>
      <c r="C618" s="151">
        <v>0.63966975017666461</v>
      </c>
      <c r="D618" s="152">
        <f t="shared" si="54"/>
        <v>1</v>
      </c>
      <c r="E618" s="161">
        <f t="shared" si="58"/>
        <v>1</v>
      </c>
      <c r="F618" s="151">
        <f t="shared" si="58"/>
        <v>0</v>
      </c>
      <c r="G618" s="152">
        <f t="shared" si="58"/>
        <v>1</v>
      </c>
      <c r="H618" s="161">
        <f t="shared" si="58"/>
        <v>1</v>
      </c>
      <c r="I618" s="151">
        <f t="shared" si="58"/>
        <v>1</v>
      </c>
      <c r="J618" s="151">
        <f t="shared" si="58"/>
        <v>1</v>
      </c>
      <c r="K618" s="151">
        <f t="shared" si="58"/>
        <v>1</v>
      </c>
      <c r="L618" s="151">
        <f t="shared" si="58"/>
        <v>1</v>
      </c>
      <c r="M618" s="152">
        <f t="shared" si="58"/>
        <v>1</v>
      </c>
    </row>
    <row r="619" spans="1:13" x14ac:dyDescent="0.25">
      <c r="A619" s="106">
        <f t="shared" si="55"/>
        <v>62914</v>
      </c>
      <c r="B619" s="160">
        <v>0.36033024982333545</v>
      </c>
      <c r="C619" s="156">
        <v>0.63966975017666461</v>
      </c>
      <c r="D619" s="157">
        <f t="shared" si="54"/>
        <v>1</v>
      </c>
      <c r="E619" s="160">
        <f t="shared" si="58"/>
        <v>1</v>
      </c>
      <c r="F619" s="156">
        <f t="shared" si="58"/>
        <v>0</v>
      </c>
      <c r="G619" s="157">
        <f t="shared" si="58"/>
        <v>1</v>
      </c>
      <c r="H619" s="160">
        <f t="shared" si="58"/>
        <v>1</v>
      </c>
      <c r="I619" s="156">
        <f t="shared" si="58"/>
        <v>1</v>
      </c>
      <c r="J619" s="156">
        <f t="shared" si="58"/>
        <v>1</v>
      </c>
      <c r="K619" s="156">
        <f t="shared" si="58"/>
        <v>1</v>
      </c>
      <c r="L619" s="156">
        <f t="shared" si="58"/>
        <v>1</v>
      </c>
      <c r="M619" s="157">
        <f t="shared" si="58"/>
        <v>1</v>
      </c>
    </row>
    <row r="620" spans="1:13" x14ac:dyDescent="0.25">
      <c r="A620" s="98">
        <f t="shared" si="55"/>
        <v>62944</v>
      </c>
      <c r="B620" s="161">
        <v>0.36033024982333545</v>
      </c>
      <c r="C620" s="151">
        <v>0.63966975017666461</v>
      </c>
      <c r="D620" s="152">
        <f t="shared" si="54"/>
        <v>1</v>
      </c>
      <c r="E620" s="161">
        <f t="shared" si="58"/>
        <v>1</v>
      </c>
      <c r="F620" s="151">
        <f t="shared" si="58"/>
        <v>0</v>
      </c>
      <c r="G620" s="152">
        <f t="shared" si="58"/>
        <v>1</v>
      </c>
      <c r="H620" s="161">
        <f t="shared" si="58"/>
        <v>1</v>
      </c>
      <c r="I620" s="151">
        <f t="shared" si="58"/>
        <v>1</v>
      </c>
      <c r="J620" s="151">
        <f t="shared" si="58"/>
        <v>1</v>
      </c>
      <c r="K620" s="151">
        <f t="shared" si="58"/>
        <v>1</v>
      </c>
      <c r="L620" s="151">
        <f t="shared" si="58"/>
        <v>1</v>
      </c>
      <c r="M620" s="152">
        <f t="shared" si="58"/>
        <v>1</v>
      </c>
    </row>
    <row r="621" spans="1:13" x14ac:dyDescent="0.25">
      <c r="A621" s="106">
        <f t="shared" si="55"/>
        <v>62975</v>
      </c>
      <c r="B621" s="160">
        <v>0.36033024982333545</v>
      </c>
      <c r="C621" s="156">
        <v>0.63966975017666461</v>
      </c>
      <c r="D621" s="157">
        <f t="shared" si="54"/>
        <v>1</v>
      </c>
      <c r="E621" s="160">
        <f t="shared" si="58"/>
        <v>1</v>
      </c>
      <c r="F621" s="156">
        <f t="shared" si="58"/>
        <v>0</v>
      </c>
      <c r="G621" s="157">
        <f t="shared" si="58"/>
        <v>1</v>
      </c>
      <c r="H621" s="160">
        <f t="shared" si="58"/>
        <v>1</v>
      </c>
      <c r="I621" s="156">
        <f t="shared" si="58"/>
        <v>1</v>
      </c>
      <c r="J621" s="156">
        <f t="shared" si="58"/>
        <v>1</v>
      </c>
      <c r="K621" s="156">
        <f t="shared" si="58"/>
        <v>1</v>
      </c>
      <c r="L621" s="156">
        <f t="shared" si="58"/>
        <v>1</v>
      </c>
      <c r="M621" s="157">
        <f t="shared" si="58"/>
        <v>1</v>
      </c>
    </row>
    <row r="622" spans="1:13" x14ac:dyDescent="0.25">
      <c r="A622" s="98">
        <f t="shared" si="55"/>
        <v>63005</v>
      </c>
      <c r="B622" s="161">
        <v>0.36033024982333545</v>
      </c>
      <c r="C622" s="151">
        <v>0.63966975017666461</v>
      </c>
      <c r="D622" s="152">
        <f t="shared" si="54"/>
        <v>1</v>
      </c>
      <c r="E622" s="161">
        <f t="shared" si="58"/>
        <v>1</v>
      </c>
      <c r="F622" s="151">
        <f t="shared" si="58"/>
        <v>0</v>
      </c>
      <c r="G622" s="152">
        <f t="shared" si="58"/>
        <v>1</v>
      </c>
      <c r="H622" s="161">
        <f t="shared" si="58"/>
        <v>1</v>
      </c>
      <c r="I622" s="151">
        <f t="shared" si="58"/>
        <v>1</v>
      </c>
      <c r="J622" s="151">
        <f t="shared" si="58"/>
        <v>1</v>
      </c>
      <c r="K622" s="151">
        <f t="shared" si="58"/>
        <v>1</v>
      </c>
      <c r="L622" s="151">
        <f t="shared" si="58"/>
        <v>1</v>
      </c>
      <c r="M622" s="152">
        <f t="shared" si="58"/>
        <v>1</v>
      </c>
    </row>
    <row r="623" spans="1:13" x14ac:dyDescent="0.25">
      <c r="A623" s="106">
        <f t="shared" si="55"/>
        <v>63036</v>
      </c>
      <c r="B623" s="160">
        <v>0.36033024982333545</v>
      </c>
      <c r="C623" s="156">
        <v>0.63966975017666461</v>
      </c>
      <c r="D623" s="157">
        <f t="shared" si="54"/>
        <v>1</v>
      </c>
      <c r="E623" s="160">
        <f t="shared" si="58"/>
        <v>1</v>
      </c>
      <c r="F623" s="156">
        <f t="shared" si="58"/>
        <v>0</v>
      </c>
      <c r="G623" s="157">
        <f t="shared" si="58"/>
        <v>1</v>
      </c>
      <c r="H623" s="160">
        <f t="shared" si="58"/>
        <v>1</v>
      </c>
      <c r="I623" s="156">
        <f t="shared" si="58"/>
        <v>1</v>
      </c>
      <c r="J623" s="156">
        <f t="shared" si="58"/>
        <v>1</v>
      </c>
      <c r="K623" s="156">
        <f t="shared" si="58"/>
        <v>1</v>
      </c>
      <c r="L623" s="156">
        <f t="shared" si="58"/>
        <v>1</v>
      </c>
      <c r="M623" s="157">
        <f t="shared" si="58"/>
        <v>1</v>
      </c>
    </row>
    <row r="624" spans="1:13" x14ac:dyDescent="0.25">
      <c r="A624" s="98">
        <f t="shared" si="55"/>
        <v>63067</v>
      </c>
      <c r="B624" s="161">
        <v>0.36033024982333545</v>
      </c>
      <c r="C624" s="151">
        <v>0.63966975017666461</v>
      </c>
      <c r="D624" s="152">
        <f t="shared" si="54"/>
        <v>1</v>
      </c>
      <c r="E624" s="161">
        <f t="shared" si="58"/>
        <v>1</v>
      </c>
      <c r="F624" s="151">
        <f t="shared" si="58"/>
        <v>0</v>
      </c>
      <c r="G624" s="152">
        <f t="shared" si="58"/>
        <v>1</v>
      </c>
      <c r="H624" s="161">
        <f t="shared" si="58"/>
        <v>1</v>
      </c>
      <c r="I624" s="151">
        <f t="shared" si="58"/>
        <v>1</v>
      </c>
      <c r="J624" s="151">
        <f t="shared" si="58"/>
        <v>1</v>
      </c>
      <c r="K624" s="151">
        <f t="shared" si="58"/>
        <v>1</v>
      </c>
      <c r="L624" s="151">
        <f t="shared" si="58"/>
        <v>1</v>
      </c>
      <c r="M624" s="152">
        <f t="shared" si="58"/>
        <v>1</v>
      </c>
    </row>
    <row r="625" spans="1:13" x14ac:dyDescent="0.25">
      <c r="A625" s="106">
        <f t="shared" si="55"/>
        <v>63097</v>
      </c>
      <c r="B625" s="160">
        <v>0.36033024982333545</v>
      </c>
      <c r="C625" s="156">
        <v>0.63966975017666461</v>
      </c>
      <c r="D625" s="157">
        <f t="shared" si="54"/>
        <v>1</v>
      </c>
      <c r="E625" s="160">
        <f t="shared" si="58"/>
        <v>1</v>
      </c>
      <c r="F625" s="156">
        <f t="shared" si="58"/>
        <v>0</v>
      </c>
      <c r="G625" s="157">
        <f t="shared" si="58"/>
        <v>1</v>
      </c>
      <c r="H625" s="160">
        <f t="shared" si="58"/>
        <v>1</v>
      </c>
      <c r="I625" s="156">
        <f t="shared" si="58"/>
        <v>1</v>
      </c>
      <c r="J625" s="156">
        <f t="shared" si="58"/>
        <v>1</v>
      </c>
      <c r="K625" s="156">
        <f t="shared" si="58"/>
        <v>1</v>
      </c>
      <c r="L625" s="156">
        <f t="shared" si="58"/>
        <v>1</v>
      </c>
      <c r="M625" s="157">
        <f t="shared" si="58"/>
        <v>1</v>
      </c>
    </row>
    <row r="626" spans="1:13" x14ac:dyDescent="0.25">
      <c r="A626" s="98">
        <f t="shared" si="55"/>
        <v>63128</v>
      </c>
      <c r="B626" s="161">
        <v>0.36033024982333545</v>
      </c>
      <c r="C626" s="151">
        <v>0.63966975017666461</v>
      </c>
      <c r="D626" s="152">
        <f t="shared" si="54"/>
        <v>1</v>
      </c>
      <c r="E626" s="161">
        <f t="shared" si="58"/>
        <v>1</v>
      </c>
      <c r="F626" s="151">
        <f t="shared" si="58"/>
        <v>0</v>
      </c>
      <c r="G626" s="152">
        <f t="shared" si="58"/>
        <v>1</v>
      </c>
      <c r="H626" s="161">
        <f t="shared" si="58"/>
        <v>1</v>
      </c>
      <c r="I626" s="151">
        <f t="shared" si="58"/>
        <v>1</v>
      </c>
      <c r="J626" s="151">
        <f t="shared" si="58"/>
        <v>1</v>
      </c>
      <c r="K626" s="151">
        <f t="shared" si="58"/>
        <v>1</v>
      </c>
      <c r="L626" s="151">
        <f t="shared" si="58"/>
        <v>1</v>
      </c>
      <c r="M626" s="152">
        <f t="shared" si="58"/>
        <v>1</v>
      </c>
    </row>
    <row r="627" spans="1:13" x14ac:dyDescent="0.25">
      <c r="A627" s="106">
        <f t="shared" si="55"/>
        <v>63158</v>
      </c>
      <c r="B627" s="160">
        <v>0.36033024982333545</v>
      </c>
      <c r="C627" s="156">
        <v>0.63966975017666461</v>
      </c>
      <c r="D627" s="157">
        <f t="shared" si="54"/>
        <v>1</v>
      </c>
      <c r="E627" s="160">
        <f t="shared" ref="E627:M642" si="59">+E626</f>
        <v>1</v>
      </c>
      <c r="F627" s="156">
        <f t="shared" si="59"/>
        <v>0</v>
      </c>
      <c r="G627" s="157">
        <f t="shared" si="59"/>
        <v>1</v>
      </c>
      <c r="H627" s="160">
        <f t="shared" si="59"/>
        <v>1</v>
      </c>
      <c r="I627" s="156">
        <f t="shared" si="59"/>
        <v>1</v>
      </c>
      <c r="J627" s="156">
        <f t="shared" si="59"/>
        <v>1</v>
      </c>
      <c r="K627" s="156">
        <f t="shared" si="59"/>
        <v>1</v>
      </c>
      <c r="L627" s="156">
        <f t="shared" si="59"/>
        <v>1</v>
      </c>
      <c r="M627" s="157">
        <f t="shared" si="59"/>
        <v>1</v>
      </c>
    </row>
    <row r="628" spans="1:13" x14ac:dyDescent="0.25">
      <c r="A628" s="98">
        <f t="shared" si="55"/>
        <v>63189</v>
      </c>
      <c r="B628" s="161">
        <v>0.36033024982333545</v>
      </c>
      <c r="C628" s="151">
        <v>0.63966975017666461</v>
      </c>
      <c r="D628" s="152">
        <f t="shared" si="54"/>
        <v>1</v>
      </c>
      <c r="E628" s="161">
        <f t="shared" si="59"/>
        <v>1</v>
      </c>
      <c r="F628" s="151">
        <f t="shared" si="59"/>
        <v>0</v>
      </c>
      <c r="G628" s="152">
        <f t="shared" si="59"/>
        <v>1</v>
      </c>
      <c r="H628" s="161">
        <f t="shared" si="59"/>
        <v>1</v>
      </c>
      <c r="I628" s="151">
        <f t="shared" si="59"/>
        <v>1</v>
      </c>
      <c r="J628" s="151">
        <f t="shared" si="59"/>
        <v>1</v>
      </c>
      <c r="K628" s="151">
        <f t="shared" si="59"/>
        <v>1</v>
      </c>
      <c r="L628" s="151">
        <f t="shared" si="59"/>
        <v>1</v>
      </c>
      <c r="M628" s="152">
        <f t="shared" si="59"/>
        <v>1</v>
      </c>
    </row>
    <row r="629" spans="1:13" x14ac:dyDescent="0.25">
      <c r="A629" s="106">
        <f t="shared" si="55"/>
        <v>63220</v>
      </c>
      <c r="B629" s="160">
        <v>0.36033024982333545</v>
      </c>
      <c r="C629" s="156">
        <v>0.63966975017666461</v>
      </c>
      <c r="D629" s="157">
        <f t="shared" si="54"/>
        <v>1</v>
      </c>
      <c r="E629" s="160">
        <f t="shared" si="59"/>
        <v>1</v>
      </c>
      <c r="F629" s="156">
        <f t="shared" si="59"/>
        <v>0</v>
      </c>
      <c r="G629" s="157">
        <f t="shared" si="59"/>
        <v>1</v>
      </c>
      <c r="H629" s="160">
        <f t="shared" si="59"/>
        <v>1</v>
      </c>
      <c r="I629" s="156">
        <f t="shared" si="59"/>
        <v>1</v>
      </c>
      <c r="J629" s="156">
        <f t="shared" si="59"/>
        <v>1</v>
      </c>
      <c r="K629" s="156">
        <f t="shared" si="59"/>
        <v>1</v>
      </c>
      <c r="L629" s="156">
        <f t="shared" si="59"/>
        <v>1</v>
      </c>
      <c r="M629" s="157">
        <f t="shared" si="59"/>
        <v>1</v>
      </c>
    </row>
    <row r="630" spans="1:13" x14ac:dyDescent="0.25">
      <c r="A630" s="98">
        <f t="shared" si="55"/>
        <v>63248</v>
      </c>
      <c r="B630" s="161">
        <v>0.36033024982333545</v>
      </c>
      <c r="C630" s="151">
        <v>0.63966975017666461</v>
      </c>
      <c r="D630" s="152">
        <f t="shared" si="54"/>
        <v>1</v>
      </c>
      <c r="E630" s="161">
        <f t="shared" si="59"/>
        <v>1</v>
      </c>
      <c r="F630" s="151">
        <f t="shared" si="59"/>
        <v>0</v>
      </c>
      <c r="G630" s="152">
        <f t="shared" si="59"/>
        <v>1</v>
      </c>
      <c r="H630" s="161">
        <f t="shared" si="59"/>
        <v>1</v>
      </c>
      <c r="I630" s="151">
        <f t="shared" si="59"/>
        <v>1</v>
      </c>
      <c r="J630" s="151">
        <f t="shared" si="59"/>
        <v>1</v>
      </c>
      <c r="K630" s="151">
        <f t="shared" si="59"/>
        <v>1</v>
      </c>
      <c r="L630" s="151">
        <f t="shared" si="59"/>
        <v>1</v>
      </c>
      <c r="M630" s="152">
        <f t="shared" si="59"/>
        <v>1</v>
      </c>
    </row>
    <row r="631" spans="1:13" x14ac:dyDescent="0.25">
      <c r="A631" s="106">
        <f t="shared" si="55"/>
        <v>63279</v>
      </c>
      <c r="B631" s="160">
        <v>0.36033024982333545</v>
      </c>
      <c r="C631" s="156">
        <v>0.63966975017666461</v>
      </c>
      <c r="D631" s="157">
        <f t="shared" si="54"/>
        <v>1</v>
      </c>
      <c r="E631" s="160">
        <f t="shared" si="59"/>
        <v>1</v>
      </c>
      <c r="F631" s="156">
        <f t="shared" si="59"/>
        <v>0</v>
      </c>
      <c r="G631" s="157">
        <f t="shared" si="59"/>
        <v>1</v>
      </c>
      <c r="H631" s="160">
        <f t="shared" si="59"/>
        <v>1</v>
      </c>
      <c r="I631" s="156">
        <f t="shared" si="59"/>
        <v>1</v>
      </c>
      <c r="J631" s="156">
        <f t="shared" si="59"/>
        <v>1</v>
      </c>
      <c r="K631" s="156">
        <f t="shared" si="59"/>
        <v>1</v>
      </c>
      <c r="L631" s="156">
        <f t="shared" si="59"/>
        <v>1</v>
      </c>
      <c r="M631" s="157">
        <f t="shared" si="59"/>
        <v>1</v>
      </c>
    </row>
    <row r="632" spans="1:13" x14ac:dyDescent="0.25">
      <c r="A632" s="98">
        <f t="shared" si="55"/>
        <v>63309</v>
      </c>
      <c r="B632" s="161">
        <v>0.36033024982333545</v>
      </c>
      <c r="C632" s="151">
        <v>0.63966975017666461</v>
      </c>
      <c r="D632" s="152">
        <f t="shared" si="54"/>
        <v>1</v>
      </c>
      <c r="E632" s="161">
        <f t="shared" si="59"/>
        <v>1</v>
      </c>
      <c r="F632" s="151">
        <f t="shared" si="59"/>
        <v>0</v>
      </c>
      <c r="G632" s="152">
        <f t="shared" si="59"/>
        <v>1</v>
      </c>
      <c r="H632" s="161">
        <f t="shared" si="59"/>
        <v>1</v>
      </c>
      <c r="I632" s="151">
        <f t="shared" si="59"/>
        <v>1</v>
      </c>
      <c r="J632" s="151">
        <f t="shared" si="59"/>
        <v>1</v>
      </c>
      <c r="K632" s="151">
        <f t="shared" si="59"/>
        <v>1</v>
      </c>
      <c r="L632" s="151">
        <f t="shared" si="59"/>
        <v>1</v>
      </c>
      <c r="M632" s="152">
        <f t="shared" si="59"/>
        <v>1</v>
      </c>
    </row>
    <row r="633" spans="1:13" x14ac:dyDescent="0.25">
      <c r="A633" s="106">
        <f t="shared" si="55"/>
        <v>63340</v>
      </c>
      <c r="B633" s="160">
        <v>0.36033024982333545</v>
      </c>
      <c r="C633" s="156">
        <v>0.63966975017666461</v>
      </c>
      <c r="D633" s="157">
        <f t="shared" si="54"/>
        <v>1</v>
      </c>
      <c r="E633" s="160">
        <f t="shared" si="59"/>
        <v>1</v>
      </c>
      <c r="F633" s="156">
        <f t="shared" si="59"/>
        <v>0</v>
      </c>
      <c r="G633" s="157">
        <f t="shared" si="59"/>
        <v>1</v>
      </c>
      <c r="H633" s="160">
        <f t="shared" si="59"/>
        <v>1</v>
      </c>
      <c r="I633" s="156">
        <f t="shared" si="59"/>
        <v>1</v>
      </c>
      <c r="J633" s="156">
        <f t="shared" si="59"/>
        <v>1</v>
      </c>
      <c r="K633" s="156">
        <f t="shared" si="59"/>
        <v>1</v>
      </c>
      <c r="L633" s="156">
        <f t="shared" si="59"/>
        <v>1</v>
      </c>
      <c r="M633" s="157">
        <f t="shared" si="59"/>
        <v>1</v>
      </c>
    </row>
    <row r="634" spans="1:13" x14ac:dyDescent="0.25">
      <c r="A634" s="98">
        <f t="shared" si="55"/>
        <v>63370</v>
      </c>
      <c r="B634" s="161">
        <v>0.36033024982333545</v>
      </c>
      <c r="C634" s="151">
        <v>0.63966975017666461</v>
      </c>
      <c r="D634" s="152">
        <f t="shared" si="54"/>
        <v>1</v>
      </c>
      <c r="E634" s="161">
        <f t="shared" si="59"/>
        <v>1</v>
      </c>
      <c r="F634" s="151">
        <f t="shared" si="59"/>
        <v>0</v>
      </c>
      <c r="G634" s="152">
        <f t="shared" si="59"/>
        <v>1</v>
      </c>
      <c r="H634" s="161">
        <f t="shared" si="59"/>
        <v>1</v>
      </c>
      <c r="I634" s="151">
        <f t="shared" si="59"/>
        <v>1</v>
      </c>
      <c r="J634" s="151">
        <f t="shared" si="59"/>
        <v>1</v>
      </c>
      <c r="K634" s="151">
        <f t="shared" si="59"/>
        <v>1</v>
      </c>
      <c r="L634" s="151">
        <f t="shared" si="59"/>
        <v>1</v>
      </c>
      <c r="M634" s="152">
        <f t="shared" si="59"/>
        <v>1</v>
      </c>
    </row>
    <row r="635" spans="1:13" x14ac:dyDescent="0.25">
      <c r="A635" s="106">
        <f t="shared" si="55"/>
        <v>63401</v>
      </c>
      <c r="B635" s="160">
        <v>0.36033024982333545</v>
      </c>
      <c r="C635" s="156">
        <v>0.63966975017666461</v>
      </c>
      <c r="D635" s="157">
        <f t="shared" si="54"/>
        <v>1</v>
      </c>
      <c r="E635" s="160">
        <f t="shared" si="59"/>
        <v>1</v>
      </c>
      <c r="F635" s="156">
        <f t="shared" si="59"/>
        <v>0</v>
      </c>
      <c r="G635" s="157">
        <f t="shared" si="59"/>
        <v>1</v>
      </c>
      <c r="H635" s="160">
        <f t="shared" si="59"/>
        <v>1</v>
      </c>
      <c r="I635" s="156">
        <f t="shared" si="59"/>
        <v>1</v>
      </c>
      <c r="J635" s="156">
        <f t="shared" si="59"/>
        <v>1</v>
      </c>
      <c r="K635" s="156">
        <f t="shared" si="59"/>
        <v>1</v>
      </c>
      <c r="L635" s="156">
        <f t="shared" si="59"/>
        <v>1</v>
      </c>
      <c r="M635" s="157">
        <f t="shared" si="59"/>
        <v>1</v>
      </c>
    </row>
    <row r="636" spans="1:13" x14ac:dyDescent="0.25">
      <c r="A636" s="98">
        <f t="shared" si="55"/>
        <v>63432</v>
      </c>
      <c r="B636" s="161">
        <v>0.36033024982333545</v>
      </c>
      <c r="C636" s="151">
        <v>0.63966975017666461</v>
      </c>
      <c r="D636" s="152">
        <f t="shared" si="54"/>
        <v>1</v>
      </c>
      <c r="E636" s="161">
        <f t="shared" si="59"/>
        <v>1</v>
      </c>
      <c r="F636" s="151">
        <f t="shared" si="59"/>
        <v>0</v>
      </c>
      <c r="G636" s="152">
        <f t="shared" si="59"/>
        <v>1</v>
      </c>
      <c r="H636" s="161">
        <f t="shared" si="59"/>
        <v>1</v>
      </c>
      <c r="I636" s="151">
        <f t="shared" si="59"/>
        <v>1</v>
      </c>
      <c r="J636" s="151">
        <f t="shared" si="59"/>
        <v>1</v>
      </c>
      <c r="K636" s="151">
        <f t="shared" si="59"/>
        <v>1</v>
      </c>
      <c r="L636" s="151">
        <f t="shared" si="59"/>
        <v>1</v>
      </c>
      <c r="M636" s="152">
        <f t="shared" si="59"/>
        <v>1</v>
      </c>
    </row>
    <row r="637" spans="1:13" x14ac:dyDescent="0.25">
      <c r="A637" s="106">
        <f t="shared" si="55"/>
        <v>63462</v>
      </c>
      <c r="B637" s="160">
        <v>0.36033024982333545</v>
      </c>
      <c r="C637" s="156">
        <v>0.63966975017666461</v>
      </c>
      <c r="D637" s="157">
        <f t="shared" si="54"/>
        <v>1</v>
      </c>
      <c r="E637" s="160">
        <f t="shared" si="59"/>
        <v>1</v>
      </c>
      <c r="F637" s="156">
        <f t="shared" si="59"/>
        <v>0</v>
      </c>
      <c r="G637" s="157">
        <f t="shared" si="59"/>
        <v>1</v>
      </c>
      <c r="H637" s="160">
        <f t="shared" si="59"/>
        <v>1</v>
      </c>
      <c r="I637" s="156">
        <f t="shared" si="59"/>
        <v>1</v>
      </c>
      <c r="J637" s="156">
        <f t="shared" si="59"/>
        <v>1</v>
      </c>
      <c r="K637" s="156">
        <f t="shared" si="59"/>
        <v>1</v>
      </c>
      <c r="L637" s="156">
        <f t="shared" si="59"/>
        <v>1</v>
      </c>
      <c r="M637" s="157">
        <f t="shared" si="59"/>
        <v>1</v>
      </c>
    </row>
    <row r="638" spans="1:13" x14ac:dyDescent="0.25">
      <c r="A638" s="98">
        <f t="shared" si="55"/>
        <v>63493</v>
      </c>
      <c r="B638" s="161">
        <v>0.36033024982333545</v>
      </c>
      <c r="C638" s="151">
        <v>0.63966975017666461</v>
      </c>
      <c r="D638" s="152">
        <f t="shared" si="54"/>
        <v>1</v>
      </c>
      <c r="E638" s="161">
        <f t="shared" si="59"/>
        <v>1</v>
      </c>
      <c r="F638" s="151">
        <f t="shared" si="59"/>
        <v>0</v>
      </c>
      <c r="G638" s="152">
        <f t="shared" si="59"/>
        <v>1</v>
      </c>
      <c r="H638" s="161">
        <f t="shared" si="59"/>
        <v>1</v>
      </c>
      <c r="I638" s="151">
        <f t="shared" si="59"/>
        <v>1</v>
      </c>
      <c r="J638" s="151">
        <f t="shared" si="59"/>
        <v>1</v>
      </c>
      <c r="K638" s="151">
        <f t="shared" si="59"/>
        <v>1</v>
      </c>
      <c r="L638" s="151">
        <f t="shared" si="59"/>
        <v>1</v>
      </c>
      <c r="M638" s="152">
        <f t="shared" si="59"/>
        <v>1</v>
      </c>
    </row>
    <row r="639" spans="1:13" x14ac:dyDescent="0.25">
      <c r="A639" s="106">
        <f t="shared" si="55"/>
        <v>63523</v>
      </c>
      <c r="B639" s="160">
        <v>0.36033024982333545</v>
      </c>
      <c r="C639" s="156">
        <v>0.63966975017666461</v>
      </c>
      <c r="D639" s="157">
        <f t="shared" si="54"/>
        <v>1</v>
      </c>
      <c r="E639" s="160">
        <f t="shared" si="59"/>
        <v>1</v>
      </c>
      <c r="F639" s="156">
        <f t="shared" si="59"/>
        <v>0</v>
      </c>
      <c r="G639" s="157">
        <f t="shared" si="59"/>
        <v>1</v>
      </c>
      <c r="H639" s="160">
        <f t="shared" si="59"/>
        <v>1</v>
      </c>
      <c r="I639" s="156">
        <f t="shared" si="59"/>
        <v>1</v>
      </c>
      <c r="J639" s="156">
        <f t="shared" si="59"/>
        <v>1</v>
      </c>
      <c r="K639" s="156">
        <f t="shared" si="59"/>
        <v>1</v>
      </c>
      <c r="L639" s="156">
        <f t="shared" si="59"/>
        <v>1</v>
      </c>
      <c r="M639" s="157">
        <f t="shared" si="59"/>
        <v>1</v>
      </c>
    </row>
    <row r="640" spans="1:13" x14ac:dyDescent="0.25">
      <c r="A640" s="98">
        <f t="shared" si="55"/>
        <v>63554</v>
      </c>
      <c r="B640" s="161">
        <v>0.36033024982333545</v>
      </c>
      <c r="C640" s="151">
        <v>0.63966975017666461</v>
      </c>
      <c r="D640" s="152">
        <f t="shared" si="54"/>
        <v>1</v>
      </c>
      <c r="E640" s="161">
        <f t="shared" si="59"/>
        <v>1</v>
      </c>
      <c r="F640" s="151">
        <f t="shared" si="59"/>
        <v>0</v>
      </c>
      <c r="G640" s="152">
        <f t="shared" si="59"/>
        <v>1</v>
      </c>
      <c r="H640" s="161">
        <f t="shared" si="59"/>
        <v>1</v>
      </c>
      <c r="I640" s="151">
        <f t="shared" si="59"/>
        <v>1</v>
      </c>
      <c r="J640" s="151">
        <f t="shared" si="59"/>
        <v>1</v>
      </c>
      <c r="K640" s="151">
        <f t="shared" si="59"/>
        <v>1</v>
      </c>
      <c r="L640" s="151">
        <f t="shared" si="59"/>
        <v>1</v>
      </c>
      <c r="M640" s="152">
        <f t="shared" si="59"/>
        <v>1</v>
      </c>
    </row>
    <row r="641" spans="1:13" x14ac:dyDescent="0.25">
      <c r="A641" s="106">
        <f t="shared" si="55"/>
        <v>63585</v>
      </c>
      <c r="B641" s="160">
        <v>0.36033024982333545</v>
      </c>
      <c r="C641" s="156">
        <v>0.63966975017666461</v>
      </c>
      <c r="D641" s="157">
        <f t="shared" si="54"/>
        <v>1</v>
      </c>
      <c r="E641" s="160">
        <f t="shared" si="59"/>
        <v>1</v>
      </c>
      <c r="F641" s="156">
        <f t="shared" si="59"/>
        <v>0</v>
      </c>
      <c r="G641" s="157">
        <f t="shared" si="59"/>
        <v>1</v>
      </c>
      <c r="H641" s="160">
        <f t="shared" si="59"/>
        <v>1</v>
      </c>
      <c r="I641" s="156">
        <f t="shared" si="59"/>
        <v>1</v>
      </c>
      <c r="J641" s="156">
        <f t="shared" si="59"/>
        <v>1</v>
      </c>
      <c r="K641" s="156">
        <f t="shared" si="59"/>
        <v>1</v>
      </c>
      <c r="L641" s="156">
        <f t="shared" si="59"/>
        <v>1</v>
      </c>
      <c r="M641" s="157">
        <f t="shared" si="59"/>
        <v>1</v>
      </c>
    </row>
    <row r="642" spans="1:13" x14ac:dyDescent="0.25">
      <c r="A642" s="98">
        <f t="shared" si="55"/>
        <v>63613</v>
      </c>
      <c r="B642" s="161">
        <v>0.36033024982333545</v>
      </c>
      <c r="C642" s="151">
        <v>0.63966975017666461</v>
      </c>
      <c r="D642" s="152">
        <f t="shared" ref="D642:D705" si="60">+B642+C642</f>
        <v>1</v>
      </c>
      <c r="E642" s="161">
        <f t="shared" si="59"/>
        <v>1</v>
      </c>
      <c r="F642" s="151">
        <f t="shared" si="59"/>
        <v>0</v>
      </c>
      <c r="G642" s="152">
        <f t="shared" si="59"/>
        <v>1</v>
      </c>
      <c r="H642" s="161">
        <f t="shared" si="59"/>
        <v>1</v>
      </c>
      <c r="I642" s="151">
        <f t="shared" si="59"/>
        <v>1</v>
      </c>
      <c r="J642" s="151">
        <f t="shared" si="59"/>
        <v>1</v>
      </c>
      <c r="K642" s="151">
        <f t="shared" si="59"/>
        <v>1</v>
      </c>
      <c r="L642" s="151">
        <f t="shared" si="59"/>
        <v>1</v>
      </c>
      <c r="M642" s="152">
        <f t="shared" si="59"/>
        <v>1</v>
      </c>
    </row>
    <row r="643" spans="1:13" x14ac:dyDescent="0.25">
      <c r="A643" s="106">
        <f t="shared" ref="A643:A706" si="61">+EOMONTH(A642,1)</f>
        <v>63644</v>
      </c>
      <c r="B643" s="160">
        <v>0.36033024982333545</v>
      </c>
      <c r="C643" s="156">
        <v>0.63966975017666461</v>
      </c>
      <c r="D643" s="157">
        <f t="shared" si="60"/>
        <v>1</v>
      </c>
      <c r="E643" s="160">
        <f t="shared" ref="E643:M658" si="62">+E642</f>
        <v>1</v>
      </c>
      <c r="F643" s="156">
        <f t="shared" si="62"/>
        <v>0</v>
      </c>
      <c r="G643" s="157">
        <f t="shared" si="62"/>
        <v>1</v>
      </c>
      <c r="H643" s="160">
        <f t="shared" si="62"/>
        <v>1</v>
      </c>
      <c r="I643" s="156">
        <f t="shared" si="62"/>
        <v>1</v>
      </c>
      <c r="J643" s="156">
        <f t="shared" si="62"/>
        <v>1</v>
      </c>
      <c r="K643" s="156">
        <f t="shared" si="62"/>
        <v>1</v>
      </c>
      <c r="L643" s="156">
        <f t="shared" si="62"/>
        <v>1</v>
      </c>
      <c r="M643" s="157">
        <f t="shared" si="62"/>
        <v>1</v>
      </c>
    </row>
    <row r="644" spans="1:13" x14ac:dyDescent="0.25">
      <c r="A644" s="98">
        <f t="shared" si="61"/>
        <v>63674</v>
      </c>
      <c r="B644" s="161">
        <v>0.36033024982333545</v>
      </c>
      <c r="C644" s="151">
        <v>0.63966975017666461</v>
      </c>
      <c r="D644" s="152">
        <f t="shared" si="60"/>
        <v>1</v>
      </c>
      <c r="E644" s="161">
        <f t="shared" si="62"/>
        <v>1</v>
      </c>
      <c r="F644" s="151">
        <f t="shared" si="62"/>
        <v>0</v>
      </c>
      <c r="G644" s="152">
        <f t="shared" si="62"/>
        <v>1</v>
      </c>
      <c r="H644" s="161">
        <f t="shared" si="62"/>
        <v>1</v>
      </c>
      <c r="I644" s="151">
        <f t="shared" si="62"/>
        <v>1</v>
      </c>
      <c r="J644" s="151">
        <f t="shared" si="62"/>
        <v>1</v>
      </c>
      <c r="K644" s="151">
        <f t="shared" si="62"/>
        <v>1</v>
      </c>
      <c r="L644" s="151">
        <f t="shared" si="62"/>
        <v>1</v>
      </c>
      <c r="M644" s="152">
        <f t="shared" si="62"/>
        <v>1</v>
      </c>
    </row>
    <row r="645" spans="1:13" x14ac:dyDescent="0.25">
      <c r="A645" s="106">
        <f t="shared" si="61"/>
        <v>63705</v>
      </c>
      <c r="B645" s="160">
        <v>0.36033024982333545</v>
      </c>
      <c r="C645" s="156">
        <v>0.63966975017666461</v>
      </c>
      <c r="D645" s="157">
        <f t="shared" si="60"/>
        <v>1</v>
      </c>
      <c r="E645" s="160">
        <f t="shared" si="62"/>
        <v>1</v>
      </c>
      <c r="F645" s="156">
        <f t="shared" si="62"/>
        <v>0</v>
      </c>
      <c r="G645" s="157">
        <f t="shared" si="62"/>
        <v>1</v>
      </c>
      <c r="H645" s="160">
        <f t="shared" si="62"/>
        <v>1</v>
      </c>
      <c r="I645" s="156">
        <f t="shared" si="62"/>
        <v>1</v>
      </c>
      <c r="J645" s="156">
        <f t="shared" si="62"/>
        <v>1</v>
      </c>
      <c r="K645" s="156">
        <f t="shared" si="62"/>
        <v>1</v>
      </c>
      <c r="L645" s="156">
        <f t="shared" si="62"/>
        <v>1</v>
      </c>
      <c r="M645" s="157">
        <f t="shared" si="62"/>
        <v>1</v>
      </c>
    </row>
    <row r="646" spans="1:13" x14ac:dyDescent="0.25">
      <c r="A646" s="98">
        <f t="shared" si="61"/>
        <v>63735</v>
      </c>
      <c r="B646" s="161">
        <v>0.36033024982333545</v>
      </c>
      <c r="C646" s="151">
        <v>0.63966975017666461</v>
      </c>
      <c r="D646" s="152">
        <f t="shared" si="60"/>
        <v>1</v>
      </c>
      <c r="E646" s="161">
        <f t="shared" si="62"/>
        <v>1</v>
      </c>
      <c r="F646" s="151">
        <f t="shared" si="62"/>
        <v>0</v>
      </c>
      <c r="G646" s="152">
        <f t="shared" si="62"/>
        <v>1</v>
      </c>
      <c r="H646" s="161">
        <f t="shared" si="62"/>
        <v>1</v>
      </c>
      <c r="I646" s="151">
        <f t="shared" si="62"/>
        <v>1</v>
      </c>
      <c r="J646" s="151">
        <f t="shared" si="62"/>
        <v>1</v>
      </c>
      <c r="K646" s="151">
        <f t="shared" si="62"/>
        <v>1</v>
      </c>
      <c r="L646" s="151">
        <f t="shared" si="62"/>
        <v>1</v>
      </c>
      <c r="M646" s="152">
        <f t="shared" si="62"/>
        <v>1</v>
      </c>
    </row>
    <row r="647" spans="1:13" x14ac:dyDescent="0.25">
      <c r="A647" s="106">
        <f t="shared" si="61"/>
        <v>63766</v>
      </c>
      <c r="B647" s="160">
        <v>0.36033024982333545</v>
      </c>
      <c r="C647" s="156">
        <v>0.63966975017666461</v>
      </c>
      <c r="D647" s="157">
        <f t="shared" si="60"/>
        <v>1</v>
      </c>
      <c r="E647" s="160">
        <f t="shared" si="62"/>
        <v>1</v>
      </c>
      <c r="F647" s="156">
        <f t="shared" si="62"/>
        <v>0</v>
      </c>
      <c r="G647" s="157">
        <f t="shared" si="62"/>
        <v>1</v>
      </c>
      <c r="H647" s="160">
        <f t="shared" si="62"/>
        <v>1</v>
      </c>
      <c r="I647" s="156">
        <f t="shared" si="62"/>
        <v>1</v>
      </c>
      <c r="J647" s="156">
        <f t="shared" si="62"/>
        <v>1</v>
      </c>
      <c r="K647" s="156">
        <f t="shared" si="62"/>
        <v>1</v>
      </c>
      <c r="L647" s="156">
        <f t="shared" si="62"/>
        <v>1</v>
      </c>
      <c r="M647" s="157">
        <f t="shared" si="62"/>
        <v>1</v>
      </c>
    </row>
    <row r="648" spans="1:13" x14ac:dyDescent="0.25">
      <c r="A648" s="98">
        <f t="shared" si="61"/>
        <v>63797</v>
      </c>
      <c r="B648" s="161">
        <v>0.36033024982333545</v>
      </c>
      <c r="C648" s="151">
        <v>0.63966975017666461</v>
      </c>
      <c r="D648" s="152">
        <f t="shared" si="60"/>
        <v>1</v>
      </c>
      <c r="E648" s="161">
        <f t="shared" si="62"/>
        <v>1</v>
      </c>
      <c r="F648" s="151">
        <f t="shared" si="62"/>
        <v>0</v>
      </c>
      <c r="G648" s="152">
        <f t="shared" si="62"/>
        <v>1</v>
      </c>
      <c r="H648" s="161">
        <f t="shared" si="62"/>
        <v>1</v>
      </c>
      <c r="I648" s="151">
        <f t="shared" si="62"/>
        <v>1</v>
      </c>
      <c r="J648" s="151">
        <f t="shared" si="62"/>
        <v>1</v>
      </c>
      <c r="K648" s="151">
        <f t="shared" si="62"/>
        <v>1</v>
      </c>
      <c r="L648" s="151">
        <f t="shared" si="62"/>
        <v>1</v>
      </c>
      <c r="M648" s="152">
        <f t="shared" si="62"/>
        <v>1</v>
      </c>
    </row>
    <row r="649" spans="1:13" x14ac:dyDescent="0.25">
      <c r="A649" s="106">
        <f t="shared" si="61"/>
        <v>63827</v>
      </c>
      <c r="B649" s="160">
        <v>0.36033024982333545</v>
      </c>
      <c r="C649" s="156">
        <v>0.63966975017666461</v>
      </c>
      <c r="D649" s="157">
        <f t="shared" si="60"/>
        <v>1</v>
      </c>
      <c r="E649" s="160">
        <f t="shared" si="62"/>
        <v>1</v>
      </c>
      <c r="F649" s="156">
        <f t="shared" si="62"/>
        <v>0</v>
      </c>
      <c r="G649" s="157">
        <f t="shared" si="62"/>
        <v>1</v>
      </c>
      <c r="H649" s="160">
        <f t="shared" si="62"/>
        <v>1</v>
      </c>
      <c r="I649" s="156">
        <f t="shared" si="62"/>
        <v>1</v>
      </c>
      <c r="J649" s="156">
        <f t="shared" si="62"/>
        <v>1</v>
      </c>
      <c r="K649" s="156">
        <f t="shared" si="62"/>
        <v>1</v>
      </c>
      <c r="L649" s="156">
        <f t="shared" si="62"/>
        <v>1</v>
      </c>
      <c r="M649" s="157">
        <f t="shared" si="62"/>
        <v>1</v>
      </c>
    </row>
    <row r="650" spans="1:13" x14ac:dyDescent="0.25">
      <c r="A650" s="98">
        <f t="shared" si="61"/>
        <v>63858</v>
      </c>
      <c r="B650" s="161">
        <v>0.36033024982333545</v>
      </c>
      <c r="C650" s="151">
        <v>0.63966975017666461</v>
      </c>
      <c r="D650" s="152">
        <f t="shared" si="60"/>
        <v>1</v>
      </c>
      <c r="E650" s="161">
        <f t="shared" si="62"/>
        <v>1</v>
      </c>
      <c r="F650" s="151">
        <f t="shared" si="62"/>
        <v>0</v>
      </c>
      <c r="G650" s="152">
        <f t="shared" si="62"/>
        <v>1</v>
      </c>
      <c r="H650" s="161">
        <f t="shared" si="62"/>
        <v>1</v>
      </c>
      <c r="I650" s="151">
        <f t="shared" si="62"/>
        <v>1</v>
      </c>
      <c r="J650" s="151">
        <f t="shared" si="62"/>
        <v>1</v>
      </c>
      <c r="K650" s="151">
        <f t="shared" si="62"/>
        <v>1</v>
      </c>
      <c r="L650" s="151">
        <f t="shared" si="62"/>
        <v>1</v>
      </c>
      <c r="M650" s="152">
        <f t="shared" si="62"/>
        <v>1</v>
      </c>
    </row>
    <row r="651" spans="1:13" x14ac:dyDescent="0.25">
      <c r="A651" s="106">
        <f t="shared" si="61"/>
        <v>63888</v>
      </c>
      <c r="B651" s="160">
        <v>0.36033024982333545</v>
      </c>
      <c r="C651" s="156">
        <v>0.63966975017666461</v>
      </c>
      <c r="D651" s="157">
        <f t="shared" si="60"/>
        <v>1</v>
      </c>
      <c r="E651" s="160">
        <f t="shared" si="62"/>
        <v>1</v>
      </c>
      <c r="F651" s="156">
        <f t="shared" si="62"/>
        <v>0</v>
      </c>
      <c r="G651" s="157">
        <f t="shared" si="62"/>
        <v>1</v>
      </c>
      <c r="H651" s="160">
        <f t="shared" si="62"/>
        <v>1</v>
      </c>
      <c r="I651" s="156">
        <f t="shared" si="62"/>
        <v>1</v>
      </c>
      <c r="J651" s="156">
        <f t="shared" si="62"/>
        <v>1</v>
      </c>
      <c r="K651" s="156">
        <f t="shared" si="62"/>
        <v>1</v>
      </c>
      <c r="L651" s="156">
        <f t="shared" si="62"/>
        <v>1</v>
      </c>
      <c r="M651" s="157">
        <f t="shared" si="62"/>
        <v>1</v>
      </c>
    </row>
    <row r="652" spans="1:13" x14ac:dyDescent="0.25">
      <c r="A652" s="98">
        <f t="shared" si="61"/>
        <v>63919</v>
      </c>
      <c r="B652" s="161">
        <v>0.36033024982333545</v>
      </c>
      <c r="C652" s="151">
        <v>0.63966975017666461</v>
      </c>
      <c r="D652" s="152">
        <f t="shared" si="60"/>
        <v>1</v>
      </c>
      <c r="E652" s="161">
        <f t="shared" si="62"/>
        <v>1</v>
      </c>
      <c r="F652" s="151">
        <f t="shared" si="62"/>
        <v>0</v>
      </c>
      <c r="G652" s="152">
        <f t="shared" si="62"/>
        <v>1</v>
      </c>
      <c r="H652" s="161">
        <f t="shared" si="62"/>
        <v>1</v>
      </c>
      <c r="I652" s="151">
        <f t="shared" si="62"/>
        <v>1</v>
      </c>
      <c r="J652" s="151">
        <f t="shared" si="62"/>
        <v>1</v>
      </c>
      <c r="K652" s="151">
        <f t="shared" si="62"/>
        <v>1</v>
      </c>
      <c r="L652" s="151">
        <f t="shared" si="62"/>
        <v>1</v>
      </c>
      <c r="M652" s="152">
        <f t="shared" si="62"/>
        <v>1</v>
      </c>
    </row>
    <row r="653" spans="1:13" x14ac:dyDescent="0.25">
      <c r="A653" s="106">
        <f t="shared" si="61"/>
        <v>63950</v>
      </c>
      <c r="B653" s="160">
        <v>0.36033024982333545</v>
      </c>
      <c r="C653" s="156">
        <v>0.63966975017666461</v>
      </c>
      <c r="D653" s="157">
        <f t="shared" si="60"/>
        <v>1</v>
      </c>
      <c r="E653" s="160">
        <f t="shared" si="62"/>
        <v>1</v>
      </c>
      <c r="F653" s="156">
        <f t="shared" si="62"/>
        <v>0</v>
      </c>
      <c r="G653" s="157">
        <f t="shared" si="62"/>
        <v>1</v>
      </c>
      <c r="H653" s="160">
        <f t="shared" si="62"/>
        <v>1</v>
      </c>
      <c r="I653" s="156">
        <f t="shared" si="62"/>
        <v>1</v>
      </c>
      <c r="J653" s="156">
        <f t="shared" si="62"/>
        <v>1</v>
      </c>
      <c r="K653" s="156">
        <f t="shared" si="62"/>
        <v>1</v>
      </c>
      <c r="L653" s="156">
        <f t="shared" si="62"/>
        <v>1</v>
      </c>
      <c r="M653" s="157">
        <f t="shared" si="62"/>
        <v>1</v>
      </c>
    </row>
    <row r="654" spans="1:13" x14ac:dyDescent="0.25">
      <c r="A654" s="98">
        <f t="shared" si="61"/>
        <v>63978</v>
      </c>
      <c r="B654" s="161">
        <v>0.36033024982333545</v>
      </c>
      <c r="C654" s="151">
        <v>0.63966975017666461</v>
      </c>
      <c r="D654" s="152">
        <f t="shared" si="60"/>
        <v>1</v>
      </c>
      <c r="E654" s="161">
        <f t="shared" si="62"/>
        <v>1</v>
      </c>
      <c r="F654" s="151">
        <f t="shared" si="62"/>
        <v>0</v>
      </c>
      <c r="G654" s="152">
        <f t="shared" si="62"/>
        <v>1</v>
      </c>
      <c r="H654" s="161">
        <f t="shared" si="62"/>
        <v>1</v>
      </c>
      <c r="I654" s="151">
        <f t="shared" si="62"/>
        <v>1</v>
      </c>
      <c r="J654" s="151">
        <f t="shared" si="62"/>
        <v>1</v>
      </c>
      <c r="K654" s="151">
        <f t="shared" si="62"/>
        <v>1</v>
      </c>
      <c r="L654" s="151">
        <f t="shared" si="62"/>
        <v>1</v>
      </c>
      <c r="M654" s="152">
        <f t="shared" si="62"/>
        <v>1</v>
      </c>
    </row>
    <row r="655" spans="1:13" x14ac:dyDescent="0.25">
      <c r="A655" s="106">
        <f t="shared" si="61"/>
        <v>64009</v>
      </c>
      <c r="B655" s="160">
        <v>0.36033024982333545</v>
      </c>
      <c r="C655" s="156">
        <v>0.63966975017666461</v>
      </c>
      <c r="D655" s="157">
        <f t="shared" si="60"/>
        <v>1</v>
      </c>
      <c r="E655" s="160">
        <f t="shared" si="62"/>
        <v>1</v>
      </c>
      <c r="F655" s="156">
        <f t="shared" si="62"/>
        <v>0</v>
      </c>
      <c r="G655" s="157">
        <f t="shared" si="62"/>
        <v>1</v>
      </c>
      <c r="H655" s="160">
        <f t="shared" si="62"/>
        <v>1</v>
      </c>
      <c r="I655" s="156">
        <f t="shared" si="62"/>
        <v>1</v>
      </c>
      <c r="J655" s="156">
        <f t="shared" si="62"/>
        <v>1</v>
      </c>
      <c r="K655" s="156">
        <f t="shared" si="62"/>
        <v>1</v>
      </c>
      <c r="L655" s="156">
        <f t="shared" si="62"/>
        <v>1</v>
      </c>
      <c r="M655" s="157">
        <f t="shared" si="62"/>
        <v>1</v>
      </c>
    </row>
    <row r="656" spans="1:13" x14ac:dyDescent="0.25">
      <c r="A656" s="98">
        <f t="shared" si="61"/>
        <v>64039</v>
      </c>
      <c r="B656" s="161">
        <v>0.36033024982333545</v>
      </c>
      <c r="C656" s="151">
        <v>0.63966975017666461</v>
      </c>
      <c r="D656" s="152">
        <f t="shared" si="60"/>
        <v>1</v>
      </c>
      <c r="E656" s="161">
        <f t="shared" si="62"/>
        <v>1</v>
      </c>
      <c r="F656" s="151">
        <f t="shared" si="62"/>
        <v>0</v>
      </c>
      <c r="G656" s="152">
        <f t="shared" si="62"/>
        <v>1</v>
      </c>
      <c r="H656" s="161">
        <f t="shared" si="62"/>
        <v>1</v>
      </c>
      <c r="I656" s="151">
        <f t="shared" si="62"/>
        <v>1</v>
      </c>
      <c r="J656" s="151">
        <f t="shared" si="62"/>
        <v>1</v>
      </c>
      <c r="K656" s="151">
        <f t="shared" si="62"/>
        <v>1</v>
      </c>
      <c r="L656" s="151">
        <f t="shared" si="62"/>
        <v>1</v>
      </c>
      <c r="M656" s="152">
        <f t="shared" si="62"/>
        <v>1</v>
      </c>
    </row>
    <row r="657" spans="1:13" x14ac:dyDescent="0.25">
      <c r="A657" s="106">
        <f t="shared" si="61"/>
        <v>64070</v>
      </c>
      <c r="B657" s="160">
        <v>0.36033024982333545</v>
      </c>
      <c r="C657" s="156">
        <v>0.63966975017666461</v>
      </c>
      <c r="D657" s="157">
        <f t="shared" si="60"/>
        <v>1</v>
      </c>
      <c r="E657" s="160">
        <f t="shared" si="62"/>
        <v>1</v>
      </c>
      <c r="F657" s="156">
        <f t="shared" si="62"/>
        <v>0</v>
      </c>
      <c r="G657" s="157">
        <f t="shared" si="62"/>
        <v>1</v>
      </c>
      <c r="H657" s="160">
        <f t="shared" si="62"/>
        <v>1</v>
      </c>
      <c r="I657" s="156">
        <f t="shared" si="62"/>
        <v>1</v>
      </c>
      <c r="J657" s="156">
        <f t="shared" si="62"/>
        <v>1</v>
      </c>
      <c r="K657" s="156">
        <f t="shared" si="62"/>
        <v>1</v>
      </c>
      <c r="L657" s="156">
        <f t="shared" si="62"/>
        <v>1</v>
      </c>
      <c r="M657" s="157">
        <f t="shared" si="62"/>
        <v>1</v>
      </c>
    </row>
    <row r="658" spans="1:13" x14ac:dyDescent="0.25">
      <c r="A658" s="98">
        <f t="shared" si="61"/>
        <v>64100</v>
      </c>
      <c r="B658" s="161">
        <v>0.36033024982333545</v>
      </c>
      <c r="C658" s="151">
        <v>0.63966975017666461</v>
      </c>
      <c r="D658" s="152">
        <f t="shared" si="60"/>
        <v>1</v>
      </c>
      <c r="E658" s="161">
        <f t="shared" si="62"/>
        <v>1</v>
      </c>
      <c r="F658" s="151">
        <f t="shared" si="62"/>
        <v>0</v>
      </c>
      <c r="G658" s="152">
        <f t="shared" si="62"/>
        <v>1</v>
      </c>
      <c r="H658" s="161">
        <f t="shared" si="62"/>
        <v>1</v>
      </c>
      <c r="I658" s="151">
        <f t="shared" si="62"/>
        <v>1</v>
      </c>
      <c r="J658" s="151">
        <f t="shared" si="62"/>
        <v>1</v>
      </c>
      <c r="K658" s="151">
        <f t="shared" si="62"/>
        <v>1</v>
      </c>
      <c r="L658" s="151">
        <f t="shared" si="62"/>
        <v>1</v>
      </c>
      <c r="M658" s="152">
        <f t="shared" si="62"/>
        <v>1</v>
      </c>
    </row>
    <row r="659" spans="1:13" x14ac:dyDescent="0.25">
      <c r="A659" s="106">
        <f t="shared" si="61"/>
        <v>64131</v>
      </c>
      <c r="B659" s="160">
        <v>0.36033024982333545</v>
      </c>
      <c r="C659" s="156">
        <v>0.63966975017666461</v>
      </c>
      <c r="D659" s="157">
        <f t="shared" si="60"/>
        <v>1</v>
      </c>
      <c r="E659" s="160">
        <f t="shared" ref="E659:M674" si="63">+E658</f>
        <v>1</v>
      </c>
      <c r="F659" s="156">
        <f t="shared" si="63"/>
        <v>0</v>
      </c>
      <c r="G659" s="157">
        <f t="shared" si="63"/>
        <v>1</v>
      </c>
      <c r="H659" s="160">
        <f t="shared" si="63"/>
        <v>1</v>
      </c>
      <c r="I659" s="156">
        <f t="shared" si="63"/>
        <v>1</v>
      </c>
      <c r="J659" s="156">
        <f t="shared" si="63"/>
        <v>1</v>
      </c>
      <c r="K659" s="156">
        <f t="shared" si="63"/>
        <v>1</v>
      </c>
      <c r="L659" s="156">
        <f t="shared" si="63"/>
        <v>1</v>
      </c>
      <c r="M659" s="157">
        <f t="shared" si="63"/>
        <v>1</v>
      </c>
    </row>
    <row r="660" spans="1:13" x14ac:dyDescent="0.25">
      <c r="A660" s="98">
        <f t="shared" si="61"/>
        <v>64162</v>
      </c>
      <c r="B660" s="161">
        <v>0.36033024982333545</v>
      </c>
      <c r="C660" s="151">
        <v>0.63966975017666461</v>
      </c>
      <c r="D660" s="152">
        <f t="shared" si="60"/>
        <v>1</v>
      </c>
      <c r="E660" s="161">
        <f t="shared" si="63"/>
        <v>1</v>
      </c>
      <c r="F660" s="151">
        <f t="shared" si="63"/>
        <v>0</v>
      </c>
      <c r="G660" s="152">
        <f t="shared" si="63"/>
        <v>1</v>
      </c>
      <c r="H660" s="161">
        <f t="shared" si="63"/>
        <v>1</v>
      </c>
      <c r="I660" s="151">
        <f t="shared" si="63"/>
        <v>1</v>
      </c>
      <c r="J660" s="151">
        <f t="shared" si="63"/>
        <v>1</v>
      </c>
      <c r="K660" s="151">
        <f t="shared" si="63"/>
        <v>1</v>
      </c>
      <c r="L660" s="151">
        <f t="shared" si="63"/>
        <v>1</v>
      </c>
      <c r="M660" s="152">
        <f t="shared" si="63"/>
        <v>1</v>
      </c>
    </row>
    <row r="661" spans="1:13" x14ac:dyDescent="0.25">
      <c r="A661" s="106">
        <f t="shared" si="61"/>
        <v>64192</v>
      </c>
      <c r="B661" s="160">
        <v>0.36033024982333545</v>
      </c>
      <c r="C661" s="156">
        <v>0.63966975017666461</v>
      </c>
      <c r="D661" s="157">
        <f t="shared" si="60"/>
        <v>1</v>
      </c>
      <c r="E661" s="160">
        <f t="shared" si="63"/>
        <v>1</v>
      </c>
      <c r="F661" s="156">
        <f t="shared" si="63"/>
        <v>0</v>
      </c>
      <c r="G661" s="157">
        <f t="shared" si="63"/>
        <v>1</v>
      </c>
      <c r="H661" s="160">
        <f t="shared" si="63"/>
        <v>1</v>
      </c>
      <c r="I661" s="156">
        <f t="shared" si="63"/>
        <v>1</v>
      </c>
      <c r="J661" s="156">
        <f t="shared" si="63"/>
        <v>1</v>
      </c>
      <c r="K661" s="156">
        <f t="shared" si="63"/>
        <v>1</v>
      </c>
      <c r="L661" s="156">
        <f t="shared" si="63"/>
        <v>1</v>
      </c>
      <c r="M661" s="157">
        <f t="shared" si="63"/>
        <v>1</v>
      </c>
    </row>
    <row r="662" spans="1:13" x14ac:dyDescent="0.25">
      <c r="A662" s="98">
        <f t="shared" si="61"/>
        <v>64223</v>
      </c>
      <c r="B662" s="161">
        <v>0.36033024982333545</v>
      </c>
      <c r="C662" s="151">
        <v>0.63966975017666461</v>
      </c>
      <c r="D662" s="152">
        <f t="shared" si="60"/>
        <v>1</v>
      </c>
      <c r="E662" s="161">
        <f t="shared" si="63"/>
        <v>1</v>
      </c>
      <c r="F662" s="151">
        <f t="shared" si="63"/>
        <v>0</v>
      </c>
      <c r="G662" s="152">
        <f t="shared" si="63"/>
        <v>1</v>
      </c>
      <c r="H662" s="161">
        <f t="shared" si="63"/>
        <v>1</v>
      </c>
      <c r="I662" s="151">
        <f t="shared" si="63"/>
        <v>1</v>
      </c>
      <c r="J662" s="151">
        <f t="shared" si="63"/>
        <v>1</v>
      </c>
      <c r="K662" s="151">
        <f t="shared" si="63"/>
        <v>1</v>
      </c>
      <c r="L662" s="151">
        <f t="shared" si="63"/>
        <v>1</v>
      </c>
      <c r="M662" s="152">
        <f t="shared" si="63"/>
        <v>1</v>
      </c>
    </row>
    <row r="663" spans="1:13" x14ac:dyDescent="0.25">
      <c r="A663" s="106">
        <f t="shared" si="61"/>
        <v>64253</v>
      </c>
      <c r="B663" s="160">
        <v>0.36033024982333545</v>
      </c>
      <c r="C663" s="156">
        <v>0.63966975017666461</v>
      </c>
      <c r="D663" s="157">
        <f t="shared" si="60"/>
        <v>1</v>
      </c>
      <c r="E663" s="160">
        <f t="shared" si="63"/>
        <v>1</v>
      </c>
      <c r="F663" s="156">
        <f t="shared" si="63"/>
        <v>0</v>
      </c>
      <c r="G663" s="157">
        <f t="shared" si="63"/>
        <v>1</v>
      </c>
      <c r="H663" s="160">
        <f t="shared" si="63"/>
        <v>1</v>
      </c>
      <c r="I663" s="156">
        <f t="shared" si="63"/>
        <v>1</v>
      </c>
      <c r="J663" s="156">
        <f t="shared" si="63"/>
        <v>1</v>
      </c>
      <c r="K663" s="156">
        <f t="shared" si="63"/>
        <v>1</v>
      </c>
      <c r="L663" s="156">
        <f t="shared" si="63"/>
        <v>1</v>
      </c>
      <c r="M663" s="157">
        <f t="shared" si="63"/>
        <v>1</v>
      </c>
    </row>
    <row r="664" spans="1:13" x14ac:dyDescent="0.25">
      <c r="A664" s="98">
        <f t="shared" si="61"/>
        <v>64284</v>
      </c>
      <c r="B664" s="161">
        <v>0.36033024982333545</v>
      </c>
      <c r="C664" s="151">
        <v>0.63966975017666461</v>
      </c>
      <c r="D664" s="152">
        <f t="shared" si="60"/>
        <v>1</v>
      </c>
      <c r="E664" s="161">
        <f t="shared" si="63"/>
        <v>1</v>
      </c>
      <c r="F664" s="151">
        <f t="shared" si="63"/>
        <v>0</v>
      </c>
      <c r="G664" s="152">
        <f t="shared" si="63"/>
        <v>1</v>
      </c>
      <c r="H664" s="161">
        <f t="shared" si="63"/>
        <v>1</v>
      </c>
      <c r="I664" s="151">
        <f t="shared" si="63"/>
        <v>1</v>
      </c>
      <c r="J664" s="151">
        <f t="shared" si="63"/>
        <v>1</v>
      </c>
      <c r="K664" s="151">
        <f t="shared" si="63"/>
        <v>1</v>
      </c>
      <c r="L664" s="151">
        <f t="shared" si="63"/>
        <v>1</v>
      </c>
      <c r="M664" s="152">
        <f t="shared" si="63"/>
        <v>1</v>
      </c>
    </row>
    <row r="665" spans="1:13" x14ac:dyDescent="0.25">
      <c r="A665" s="106">
        <f t="shared" si="61"/>
        <v>64315</v>
      </c>
      <c r="B665" s="160">
        <v>0.36033024982333545</v>
      </c>
      <c r="C665" s="156">
        <v>0.63966975017666461</v>
      </c>
      <c r="D665" s="157">
        <f t="shared" si="60"/>
        <v>1</v>
      </c>
      <c r="E665" s="160">
        <f t="shared" si="63"/>
        <v>1</v>
      </c>
      <c r="F665" s="156">
        <f t="shared" si="63"/>
        <v>0</v>
      </c>
      <c r="G665" s="157">
        <f t="shared" si="63"/>
        <v>1</v>
      </c>
      <c r="H665" s="160">
        <f t="shared" si="63"/>
        <v>1</v>
      </c>
      <c r="I665" s="156">
        <f t="shared" si="63"/>
        <v>1</v>
      </c>
      <c r="J665" s="156">
        <f t="shared" si="63"/>
        <v>1</v>
      </c>
      <c r="K665" s="156">
        <f t="shared" si="63"/>
        <v>1</v>
      </c>
      <c r="L665" s="156">
        <f t="shared" si="63"/>
        <v>1</v>
      </c>
      <c r="M665" s="157">
        <f t="shared" si="63"/>
        <v>1</v>
      </c>
    </row>
    <row r="666" spans="1:13" x14ac:dyDescent="0.25">
      <c r="A666" s="98">
        <f t="shared" si="61"/>
        <v>64344</v>
      </c>
      <c r="B666" s="161">
        <v>0.36033024982333545</v>
      </c>
      <c r="C666" s="151">
        <v>0.63966975017666461</v>
      </c>
      <c r="D666" s="152">
        <f t="shared" si="60"/>
        <v>1</v>
      </c>
      <c r="E666" s="161">
        <f t="shared" si="63"/>
        <v>1</v>
      </c>
      <c r="F666" s="151">
        <f t="shared" si="63"/>
        <v>0</v>
      </c>
      <c r="G666" s="152">
        <f t="shared" si="63"/>
        <v>1</v>
      </c>
      <c r="H666" s="161">
        <f t="shared" si="63"/>
        <v>1</v>
      </c>
      <c r="I666" s="151">
        <f t="shared" si="63"/>
        <v>1</v>
      </c>
      <c r="J666" s="151">
        <f t="shared" si="63"/>
        <v>1</v>
      </c>
      <c r="K666" s="151">
        <f t="shared" si="63"/>
        <v>1</v>
      </c>
      <c r="L666" s="151">
        <f t="shared" si="63"/>
        <v>1</v>
      </c>
      <c r="M666" s="152">
        <f t="shared" si="63"/>
        <v>1</v>
      </c>
    </row>
    <row r="667" spans="1:13" x14ac:dyDescent="0.25">
      <c r="A667" s="106">
        <f t="shared" si="61"/>
        <v>64375</v>
      </c>
      <c r="B667" s="160">
        <v>0.36033024982333545</v>
      </c>
      <c r="C667" s="156">
        <v>0.63966975017666461</v>
      </c>
      <c r="D667" s="157">
        <f t="shared" si="60"/>
        <v>1</v>
      </c>
      <c r="E667" s="160">
        <f t="shared" si="63"/>
        <v>1</v>
      </c>
      <c r="F667" s="156">
        <f t="shared" si="63"/>
        <v>0</v>
      </c>
      <c r="G667" s="157">
        <f t="shared" si="63"/>
        <v>1</v>
      </c>
      <c r="H667" s="160">
        <f t="shared" si="63"/>
        <v>1</v>
      </c>
      <c r="I667" s="156">
        <f t="shared" si="63"/>
        <v>1</v>
      </c>
      <c r="J667" s="156">
        <f t="shared" si="63"/>
        <v>1</v>
      </c>
      <c r="K667" s="156">
        <f t="shared" si="63"/>
        <v>1</v>
      </c>
      <c r="L667" s="156">
        <f t="shared" si="63"/>
        <v>1</v>
      </c>
      <c r="M667" s="157">
        <f t="shared" si="63"/>
        <v>1</v>
      </c>
    </row>
    <row r="668" spans="1:13" x14ac:dyDescent="0.25">
      <c r="A668" s="98">
        <f t="shared" si="61"/>
        <v>64405</v>
      </c>
      <c r="B668" s="161">
        <v>0.36033024982333545</v>
      </c>
      <c r="C668" s="151">
        <v>0.63966975017666461</v>
      </c>
      <c r="D668" s="152">
        <f t="shared" si="60"/>
        <v>1</v>
      </c>
      <c r="E668" s="161">
        <f t="shared" si="63"/>
        <v>1</v>
      </c>
      <c r="F668" s="151">
        <f t="shared" si="63"/>
        <v>0</v>
      </c>
      <c r="G668" s="152">
        <f t="shared" si="63"/>
        <v>1</v>
      </c>
      <c r="H668" s="161">
        <f t="shared" si="63"/>
        <v>1</v>
      </c>
      <c r="I668" s="151">
        <f t="shared" si="63"/>
        <v>1</v>
      </c>
      <c r="J668" s="151">
        <f t="shared" si="63"/>
        <v>1</v>
      </c>
      <c r="K668" s="151">
        <f t="shared" si="63"/>
        <v>1</v>
      </c>
      <c r="L668" s="151">
        <f t="shared" si="63"/>
        <v>1</v>
      </c>
      <c r="M668" s="152">
        <f t="shared" si="63"/>
        <v>1</v>
      </c>
    </row>
    <row r="669" spans="1:13" x14ac:dyDescent="0.25">
      <c r="A669" s="106">
        <f t="shared" si="61"/>
        <v>64436</v>
      </c>
      <c r="B669" s="160">
        <v>0.36033024982333545</v>
      </c>
      <c r="C669" s="156">
        <v>0.63966975017666461</v>
      </c>
      <c r="D669" s="157">
        <f t="shared" si="60"/>
        <v>1</v>
      </c>
      <c r="E669" s="160">
        <f t="shared" si="63"/>
        <v>1</v>
      </c>
      <c r="F669" s="156">
        <f t="shared" si="63"/>
        <v>0</v>
      </c>
      <c r="G669" s="157">
        <f t="shared" si="63"/>
        <v>1</v>
      </c>
      <c r="H669" s="160">
        <f t="shared" si="63"/>
        <v>1</v>
      </c>
      <c r="I669" s="156">
        <f t="shared" si="63"/>
        <v>1</v>
      </c>
      <c r="J669" s="156">
        <f t="shared" si="63"/>
        <v>1</v>
      </c>
      <c r="K669" s="156">
        <f t="shared" si="63"/>
        <v>1</v>
      </c>
      <c r="L669" s="156">
        <f t="shared" si="63"/>
        <v>1</v>
      </c>
      <c r="M669" s="157">
        <f t="shared" si="63"/>
        <v>1</v>
      </c>
    </row>
    <row r="670" spans="1:13" x14ac:dyDescent="0.25">
      <c r="A670" s="98">
        <f t="shared" si="61"/>
        <v>64466</v>
      </c>
      <c r="B670" s="161">
        <v>0.36033024982333545</v>
      </c>
      <c r="C670" s="151">
        <v>0.63966975017666461</v>
      </c>
      <c r="D670" s="152">
        <f t="shared" si="60"/>
        <v>1</v>
      </c>
      <c r="E670" s="161">
        <f t="shared" si="63"/>
        <v>1</v>
      </c>
      <c r="F670" s="151">
        <f t="shared" si="63"/>
        <v>0</v>
      </c>
      <c r="G670" s="152">
        <f t="shared" si="63"/>
        <v>1</v>
      </c>
      <c r="H670" s="161">
        <f t="shared" si="63"/>
        <v>1</v>
      </c>
      <c r="I670" s="151">
        <f t="shared" si="63"/>
        <v>1</v>
      </c>
      <c r="J670" s="151">
        <f t="shared" si="63"/>
        <v>1</v>
      </c>
      <c r="K670" s="151">
        <f t="shared" si="63"/>
        <v>1</v>
      </c>
      <c r="L670" s="151">
        <f t="shared" si="63"/>
        <v>1</v>
      </c>
      <c r="M670" s="152">
        <f t="shared" si="63"/>
        <v>1</v>
      </c>
    </row>
    <row r="671" spans="1:13" x14ac:dyDescent="0.25">
      <c r="A671" s="106">
        <f t="shared" si="61"/>
        <v>64497</v>
      </c>
      <c r="B671" s="160">
        <v>0.36033024982333545</v>
      </c>
      <c r="C671" s="156">
        <v>0.63966975017666461</v>
      </c>
      <c r="D671" s="157">
        <f t="shared" si="60"/>
        <v>1</v>
      </c>
      <c r="E671" s="160">
        <f t="shared" si="63"/>
        <v>1</v>
      </c>
      <c r="F671" s="156">
        <f t="shared" si="63"/>
        <v>0</v>
      </c>
      <c r="G671" s="157">
        <f t="shared" si="63"/>
        <v>1</v>
      </c>
      <c r="H671" s="160">
        <f t="shared" si="63"/>
        <v>1</v>
      </c>
      <c r="I671" s="156">
        <f t="shared" si="63"/>
        <v>1</v>
      </c>
      <c r="J671" s="156">
        <f t="shared" si="63"/>
        <v>1</v>
      </c>
      <c r="K671" s="156">
        <f t="shared" si="63"/>
        <v>1</v>
      </c>
      <c r="L671" s="156">
        <f t="shared" si="63"/>
        <v>1</v>
      </c>
      <c r="M671" s="157">
        <f t="shared" si="63"/>
        <v>1</v>
      </c>
    </row>
    <row r="672" spans="1:13" x14ac:dyDescent="0.25">
      <c r="A672" s="98">
        <f t="shared" si="61"/>
        <v>64528</v>
      </c>
      <c r="B672" s="161">
        <v>0.36033024982333545</v>
      </c>
      <c r="C672" s="151">
        <v>0.63966975017666461</v>
      </c>
      <c r="D672" s="152">
        <f t="shared" si="60"/>
        <v>1</v>
      </c>
      <c r="E672" s="161">
        <f t="shared" si="63"/>
        <v>1</v>
      </c>
      <c r="F672" s="151">
        <f t="shared" si="63"/>
        <v>0</v>
      </c>
      <c r="G672" s="152">
        <f t="shared" si="63"/>
        <v>1</v>
      </c>
      <c r="H672" s="161">
        <f t="shared" si="63"/>
        <v>1</v>
      </c>
      <c r="I672" s="151">
        <f t="shared" si="63"/>
        <v>1</v>
      </c>
      <c r="J672" s="151">
        <f t="shared" si="63"/>
        <v>1</v>
      </c>
      <c r="K672" s="151">
        <f t="shared" si="63"/>
        <v>1</v>
      </c>
      <c r="L672" s="151">
        <f t="shared" si="63"/>
        <v>1</v>
      </c>
      <c r="M672" s="152">
        <f t="shared" si="63"/>
        <v>1</v>
      </c>
    </row>
    <row r="673" spans="1:13" x14ac:dyDescent="0.25">
      <c r="A673" s="106">
        <f t="shared" si="61"/>
        <v>64558</v>
      </c>
      <c r="B673" s="160">
        <v>0.36033024982333545</v>
      </c>
      <c r="C673" s="156">
        <v>0.63966975017666461</v>
      </c>
      <c r="D673" s="157">
        <f t="shared" si="60"/>
        <v>1</v>
      </c>
      <c r="E673" s="160">
        <f t="shared" si="63"/>
        <v>1</v>
      </c>
      <c r="F673" s="156">
        <f t="shared" si="63"/>
        <v>0</v>
      </c>
      <c r="G673" s="157">
        <f t="shared" si="63"/>
        <v>1</v>
      </c>
      <c r="H673" s="160">
        <f t="shared" si="63"/>
        <v>1</v>
      </c>
      <c r="I673" s="156">
        <f t="shared" si="63"/>
        <v>1</v>
      </c>
      <c r="J673" s="156">
        <f t="shared" si="63"/>
        <v>1</v>
      </c>
      <c r="K673" s="156">
        <f t="shared" si="63"/>
        <v>1</v>
      </c>
      <c r="L673" s="156">
        <f t="shared" si="63"/>
        <v>1</v>
      </c>
      <c r="M673" s="157">
        <f t="shared" si="63"/>
        <v>1</v>
      </c>
    </row>
    <row r="674" spans="1:13" x14ac:dyDescent="0.25">
      <c r="A674" s="98">
        <f t="shared" si="61"/>
        <v>64589</v>
      </c>
      <c r="B674" s="161">
        <v>0.36033024982333545</v>
      </c>
      <c r="C674" s="151">
        <v>0.63966975017666461</v>
      </c>
      <c r="D674" s="152">
        <f t="shared" si="60"/>
        <v>1</v>
      </c>
      <c r="E674" s="161">
        <f t="shared" si="63"/>
        <v>1</v>
      </c>
      <c r="F674" s="151">
        <f t="shared" si="63"/>
        <v>0</v>
      </c>
      <c r="G674" s="152">
        <f t="shared" si="63"/>
        <v>1</v>
      </c>
      <c r="H674" s="161">
        <f t="shared" si="63"/>
        <v>1</v>
      </c>
      <c r="I674" s="151">
        <f t="shared" si="63"/>
        <v>1</v>
      </c>
      <c r="J674" s="151">
        <f t="shared" si="63"/>
        <v>1</v>
      </c>
      <c r="K674" s="151">
        <f t="shared" si="63"/>
        <v>1</v>
      </c>
      <c r="L674" s="151">
        <f t="shared" si="63"/>
        <v>1</v>
      </c>
      <c r="M674" s="152">
        <f t="shared" si="63"/>
        <v>1</v>
      </c>
    </row>
    <row r="675" spans="1:13" x14ac:dyDescent="0.25">
      <c r="A675" s="106">
        <f t="shared" si="61"/>
        <v>64619</v>
      </c>
      <c r="B675" s="160">
        <v>0.36033024982333545</v>
      </c>
      <c r="C675" s="156">
        <v>0.63966975017666461</v>
      </c>
      <c r="D675" s="157">
        <f t="shared" si="60"/>
        <v>1</v>
      </c>
      <c r="E675" s="160">
        <f t="shared" ref="E675:M690" si="64">+E674</f>
        <v>1</v>
      </c>
      <c r="F675" s="156">
        <f t="shared" si="64"/>
        <v>0</v>
      </c>
      <c r="G675" s="157">
        <f t="shared" si="64"/>
        <v>1</v>
      </c>
      <c r="H675" s="160">
        <f t="shared" si="64"/>
        <v>1</v>
      </c>
      <c r="I675" s="156">
        <f t="shared" si="64"/>
        <v>1</v>
      </c>
      <c r="J675" s="156">
        <f t="shared" si="64"/>
        <v>1</v>
      </c>
      <c r="K675" s="156">
        <f t="shared" si="64"/>
        <v>1</v>
      </c>
      <c r="L675" s="156">
        <f t="shared" si="64"/>
        <v>1</v>
      </c>
      <c r="M675" s="157">
        <f t="shared" si="64"/>
        <v>1</v>
      </c>
    </row>
    <row r="676" spans="1:13" x14ac:dyDescent="0.25">
      <c r="A676" s="98">
        <f t="shared" si="61"/>
        <v>64650</v>
      </c>
      <c r="B676" s="161">
        <v>0.36033024982333545</v>
      </c>
      <c r="C676" s="151">
        <v>0.63966975017666461</v>
      </c>
      <c r="D676" s="152">
        <f t="shared" si="60"/>
        <v>1</v>
      </c>
      <c r="E676" s="161">
        <f t="shared" si="64"/>
        <v>1</v>
      </c>
      <c r="F676" s="151">
        <f t="shared" si="64"/>
        <v>0</v>
      </c>
      <c r="G676" s="152">
        <f t="shared" si="64"/>
        <v>1</v>
      </c>
      <c r="H676" s="161">
        <f t="shared" si="64"/>
        <v>1</v>
      </c>
      <c r="I676" s="151">
        <f t="shared" si="64"/>
        <v>1</v>
      </c>
      <c r="J676" s="151">
        <f t="shared" si="64"/>
        <v>1</v>
      </c>
      <c r="K676" s="151">
        <f t="shared" si="64"/>
        <v>1</v>
      </c>
      <c r="L676" s="151">
        <f t="shared" si="64"/>
        <v>1</v>
      </c>
      <c r="M676" s="152">
        <f t="shared" si="64"/>
        <v>1</v>
      </c>
    </row>
    <row r="677" spans="1:13" x14ac:dyDescent="0.25">
      <c r="A677" s="106">
        <f t="shared" si="61"/>
        <v>64681</v>
      </c>
      <c r="B677" s="160">
        <v>0.36033024982333545</v>
      </c>
      <c r="C677" s="156">
        <v>0.63966975017666461</v>
      </c>
      <c r="D677" s="157">
        <f t="shared" si="60"/>
        <v>1</v>
      </c>
      <c r="E677" s="160">
        <f t="shared" si="64"/>
        <v>1</v>
      </c>
      <c r="F677" s="156">
        <f t="shared" si="64"/>
        <v>0</v>
      </c>
      <c r="G677" s="157">
        <f t="shared" si="64"/>
        <v>1</v>
      </c>
      <c r="H677" s="160">
        <f t="shared" si="64"/>
        <v>1</v>
      </c>
      <c r="I677" s="156">
        <f t="shared" si="64"/>
        <v>1</v>
      </c>
      <c r="J677" s="156">
        <f t="shared" si="64"/>
        <v>1</v>
      </c>
      <c r="K677" s="156">
        <f t="shared" si="64"/>
        <v>1</v>
      </c>
      <c r="L677" s="156">
        <f t="shared" si="64"/>
        <v>1</v>
      </c>
      <c r="M677" s="157">
        <f t="shared" si="64"/>
        <v>1</v>
      </c>
    </row>
    <row r="678" spans="1:13" x14ac:dyDescent="0.25">
      <c r="A678" s="98">
        <f t="shared" si="61"/>
        <v>64709</v>
      </c>
      <c r="B678" s="161">
        <v>0.36033024982333545</v>
      </c>
      <c r="C678" s="151">
        <v>0.63966975017666461</v>
      </c>
      <c r="D678" s="152">
        <f t="shared" si="60"/>
        <v>1</v>
      </c>
      <c r="E678" s="161">
        <f t="shared" si="64"/>
        <v>1</v>
      </c>
      <c r="F678" s="151">
        <f t="shared" si="64"/>
        <v>0</v>
      </c>
      <c r="G678" s="152">
        <f t="shared" si="64"/>
        <v>1</v>
      </c>
      <c r="H678" s="161">
        <f t="shared" si="64"/>
        <v>1</v>
      </c>
      <c r="I678" s="151">
        <f t="shared" si="64"/>
        <v>1</v>
      </c>
      <c r="J678" s="151">
        <f t="shared" si="64"/>
        <v>1</v>
      </c>
      <c r="K678" s="151">
        <f t="shared" si="64"/>
        <v>1</v>
      </c>
      <c r="L678" s="151">
        <f t="shared" si="64"/>
        <v>1</v>
      </c>
      <c r="M678" s="152">
        <f t="shared" si="64"/>
        <v>1</v>
      </c>
    </row>
    <row r="679" spans="1:13" x14ac:dyDescent="0.25">
      <c r="A679" s="106">
        <f t="shared" si="61"/>
        <v>64740</v>
      </c>
      <c r="B679" s="160">
        <v>0.36033024982333545</v>
      </c>
      <c r="C679" s="156">
        <v>0.63966975017666461</v>
      </c>
      <c r="D679" s="157">
        <f t="shared" si="60"/>
        <v>1</v>
      </c>
      <c r="E679" s="160">
        <f t="shared" si="64"/>
        <v>1</v>
      </c>
      <c r="F679" s="156">
        <f t="shared" si="64"/>
        <v>0</v>
      </c>
      <c r="G679" s="157">
        <f t="shared" si="64"/>
        <v>1</v>
      </c>
      <c r="H679" s="160">
        <f t="shared" si="64"/>
        <v>1</v>
      </c>
      <c r="I679" s="156">
        <f t="shared" si="64"/>
        <v>1</v>
      </c>
      <c r="J679" s="156">
        <f t="shared" si="64"/>
        <v>1</v>
      </c>
      <c r="K679" s="156">
        <f t="shared" si="64"/>
        <v>1</v>
      </c>
      <c r="L679" s="156">
        <f t="shared" si="64"/>
        <v>1</v>
      </c>
      <c r="M679" s="157">
        <f t="shared" si="64"/>
        <v>1</v>
      </c>
    </row>
    <row r="680" spans="1:13" x14ac:dyDescent="0.25">
      <c r="A680" s="98">
        <f t="shared" si="61"/>
        <v>64770</v>
      </c>
      <c r="B680" s="161">
        <v>0.36033024982333545</v>
      </c>
      <c r="C680" s="151">
        <v>0.63966975017666461</v>
      </c>
      <c r="D680" s="152">
        <f t="shared" si="60"/>
        <v>1</v>
      </c>
      <c r="E680" s="161">
        <f t="shared" si="64"/>
        <v>1</v>
      </c>
      <c r="F680" s="151">
        <f t="shared" si="64"/>
        <v>0</v>
      </c>
      <c r="G680" s="152">
        <f t="shared" si="64"/>
        <v>1</v>
      </c>
      <c r="H680" s="161">
        <f t="shared" si="64"/>
        <v>1</v>
      </c>
      <c r="I680" s="151">
        <f t="shared" si="64"/>
        <v>1</v>
      </c>
      <c r="J680" s="151">
        <f t="shared" si="64"/>
        <v>1</v>
      </c>
      <c r="K680" s="151">
        <f t="shared" si="64"/>
        <v>1</v>
      </c>
      <c r="L680" s="151">
        <f t="shared" si="64"/>
        <v>1</v>
      </c>
      <c r="M680" s="152">
        <f t="shared" si="64"/>
        <v>1</v>
      </c>
    </row>
    <row r="681" spans="1:13" x14ac:dyDescent="0.25">
      <c r="A681" s="106">
        <f t="shared" si="61"/>
        <v>64801</v>
      </c>
      <c r="B681" s="160">
        <v>0.36033024982333545</v>
      </c>
      <c r="C681" s="156">
        <v>0.63966975017666461</v>
      </c>
      <c r="D681" s="157">
        <f t="shared" si="60"/>
        <v>1</v>
      </c>
      <c r="E681" s="160">
        <f t="shared" si="64"/>
        <v>1</v>
      </c>
      <c r="F681" s="156">
        <f t="shared" si="64"/>
        <v>0</v>
      </c>
      <c r="G681" s="157">
        <f t="shared" si="64"/>
        <v>1</v>
      </c>
      <c r="H681" s="160">
        <f t="shared" si="64"/>
        <v>1</v>
      </c>
      <c r="I681" s="156">
        <f t="shared" si="64"/>
        <v>1</v>
      </c>
      <c r="J681" s="156">
        <f t="shared" si="64"/>
        <v>1</v>
      </c>
      <c r="K681" s="156">
        <f t="shared" si="64"/>
        <v>1</v>
      </c>
      <c r="L681" s="156">
        <f t="shared" si="64"/>
        <v>1</v>
      </c>
      <c r="M681" s="157">
        <f t="shared" si="64"/>
        <v>1</v>
      </c>
    </row>
    <row r="682" spans="1:13" x14ac:dyDescent="0.25">
      <c r="A682" s="98">
        <f t="shared" si="61"/>
        <v>64831</v>
      </c>
      <c r="B682" s="161">
        <v>0.36033024982333545</v>
      </c>
      <c r="C682" s="151">
        <v>0.63966975017666461</v>
      </c>
      <c r="D682" s="152">
        <f t="shared" si="60"/>
        <v>1</v>
      </c>
      <c r="E682" s="161">
        <f t="shared" si="64"/>
        <v>1</v>
      </c>
      <c r="F682" s="151">
        <f t="shared" si="64"/>
        <v>0</v>
      </c>
      <c r="G682" s="152">
        <f t="shared" si="64"/>
        <v>1</v>
      </c>
      <c r="H682" s="161">
        <f t="shared" si="64"/>
        <v>1</v>
      </c>
      <c r="I682" s="151">
        <f t="shared" si="64"/>
        <v>1</v>
      </c>
      <c r="J682" s="151">
        <f t="shared" si="64"/>
        <v>1</v>
      </c>
      <c r="K682" s="151">
        <f t="shared" si="64"/>
        <v>1</v>
      </c>
      <c r="L682" s="151">
        <f t="shared" si="64"/>
        <v>1</v>
      </c>
      <c r="M682" s="152">
        <f t="shared" si="64"/>
        <v>1</v>
      </c>
    </row>
    <row r="683" spans="1:13" x14ac:dyDescent="0.25">
      <c r="A683" s="106">
        <f t="shared" si="61"/>
        <v>64862</v>
      </c>
      <c r="B683" s="160">
        <v>0.36033024982333545</v>
      </c>
      <c r="C683" s="156">
        <v>0.63966975017666461</v>
      </c>
      <c r="D683" s="157">
        <f t="shared" si="60"/>
        <v>1</v>
      </c>
      <c r="E683" s="160">
        <f t="shared" si="64"/>
        <v>1</v>
      </c>
      <c r="F683" s="156">
        <f t="shared" si="64"/>
        <v>0</v>
      </c>
      <c r="G683" s="157">
        <f t="shared" si="64"/>
        <v>1</v>
      </c>
      <c r="H683" s="160">
        <f t="shared" si="64"/>
        <v>1</v>
      </c>
      <c r="I683" s="156">
        <f t="shared" si="64"/>
        <v>1</v>
      </c>
      <c r="J683" s="156">
        <f t="shared" si="64"/>
        <v>1</v>
      </c>
      <c r="K683" s="156">
        <f t="shared" si="64"/>
        <v>1</v>
      </c>
      <c r="L683" s="156">
        <f t="shared" si="64"/>
        <v>1</v>
      </c>
      <c r="M683" s="157">
        <f t="shared" si="64"/>
        <v>1</v>
      </c>
    </row>
    <row r="684" spans="1:13" x14ac:dyDescent="0.25">
      <c r="A684" s="98">
        <f t="shared" si="61"/>
        <v>64893</v>
      </c>
      <c r="B684" s="161">
        <v>0.36033024982333545</v>
      </c>
      <c r="C684" s="151">
        <v>0.63966975017666461</v>
      </c>
      <c r="D684" s="152">
        <f t="shared" si="60"/>
        <v>1</v>
      </c>
      <c r="E684" s="161">
        <f t="shared" si="64"/>
        <v>1</v>
      </c>
      <c r="F684" s="151">
        <f t="shared" si="64"/>
        <v>0</v>
      </c>
      <c r="G684" s="152">
        <f t="shared" si="64"/>
        <v>1</v>
      </c>
      <c r="H684" s="161">
        <f t="shared" si="64"/>
        <v>1</v>
      </c>
      <c r="I684" s="151">
        <f t="shared" si="64"/>
        <v>1</v>
      </c>
      <c r="J684" s="151">
        <f t="shared" si="64"/>
        <v>1</v>
      </c>
      <c r="K684" s="151">
        <f t="shared" si="64"/>
        <v>1</v>
      </c>
      <c r="L684" s="151">
        <f t="shared" si="64"/>
        <v>1</v>
      </c>
      <c r="M684" s="152">
        <f t="shared" si="64"/>
        <v>1</v>
      </c>
    </row>
    <row r="685" spans="1:13" x14ac:dyDescent="0.25">
      <c r="A685" s="106">
        <f t="shared" si="61"/>
        <v>64923</v>
      </c>
      <c r="B685" s="160">
        <v>0.36033024982333545</v>
      </c>
      <c r="C685" s="156">
        <v>0.63966975017666461</v>
      </c>
      <c r="D685" s="157">
        <f t="shared" si="60"/>
        <v>1</v>
      </c>
      <c r="E685" s="160">
        <f t="shared" si="64"/>
        <v>1</v>
      </c>
      <c r="F685" s="156">
        <f t="shared" si="64"/>
        <v>0</v>
      </c>
      <c r="G685" s="157">
        <f t="shared" si="64"/>
        <v>1</v>
      </c>
      <c r="H685" s="160">
        <f t="shared" si="64"/>
        <v>1</v>
      </c>
      <c r="I685" s="156">
        <f t="shared" si="64"/>
        <v>1</v>
      </c>
      <c r="J685" s="156">
        <f t="shared" si="64"/>
        <v>1</v>
      </c>
      <c r="K685" s="156">
        <f t="shared" si="64"/>
        <v>1</v>
      </c>
      <c r="L685" s="156">
        <f t="shared" si="64"/>
        <v>1</v>
      </c>
      <c r="M685" s="157">
        <f t="shared" si="64"/>
        <v>1</v>
      </c>
    </row>
    <row r="686" spans="1:13" x14ac:dyDescent="0.25">
      <c r="A686" s="98">
        <f t="shared" si="61"/>
        <v>64954</v>
      </c>
      <c r="B686" s="161">
        <v>0.36033024982333545</v>
      </c>
      <c r="C686" s="151">
        <v>0.63966975017666461</v>
      </c>
      <c r="D686" s="152">
        <f t="shared" si="60"/>
        <v>1</v>
      </c>
      <c r="E686" s="161">
        <f t="shared" si="64"/>
        <v>1</v>
      </c>
      <c r="F686" s="151">
        <f t="shared" si="64"/>
        <v>0</v>
      </c>
      <c r="G686" s="152">
        <f t="shared" si="64"/>
        <v>1</v>
      </c>
      <c r="H686" s="161">
        <f t="shared" si="64"/>
        <v>1</v>
      </c>
      <c r="I686" s="151">
        <f t="shared" si="64"/>
        <v>1</v>
      </c>
      <c r="J686" s="151">
        <f t="shared" si="64"/>
        <v>1</v>
      </c>
      <c r="K686" s="151">
        <f t="shared" si="64"/>
        <v>1</v>
      </c>
      <c r="L686" s="151">
        <f t="shared" si="64"/>
        <v>1</v>
      </c>
      <c r="M686" s="152">
        <f t="shared" si="64"/>
        <v>1</v>
      </c>
    </row>
    <row r="687" spans="1:13" x14ac:dyDescent="0.25">
      <c r="A687" s="106">
        <f t="shared" si="61"/>
        <v>64984</v>
      </c>
      <c r="B687" s="160">
        <v>0.36033024982333545</v>
      </c>
      <c r="C687" s="156">
        <v>0.63966975017666461</v>
      </c>
      <c r="D687" s="157">
        <f t="shared" si="60"/>
        <v>1</v>
      </c>
      <c r="E687" s="160">
        <f t="shared" si="64"/>
        <v>1</v>
      </c>
      <c r="F687" s="156">
        <f t="shared" si="64"/>
        <v>0</v>
      </c>
      <c r="G687" s="157">
        <f t="shared" si="64"/>
        <v>1</v>
      </c>
      <c r="H687" s="160">
        <f t="shared" si="64"/>
        <v>1</v>
      </c>
      <c r="I687" s="156">
        <f t="shared" si="64"/>
        <v>1</v>
      </c>
      <c r="J687" s="156">
        <f t="shared" si="64"/>
        <v>1</v>
      </c>
      <c r="K687" s="156">
        <f t="shared" si="64"/>
        <v>1</v>
      </c>
      <c r="L687" s="156">
        <f t="shared" si="64"/>
        <v>1</v>
      </c>
      <c r="M687" s="157">
        <f t="shared" si="64"/>
        <v>1</v>
      </c>
    </row>
    <row r="688" spans="1:13" x14ac:dyDescent="0.25">
      <c r="A688" s="98">
        <f t="shared" si="61"/>
        <v>65015</v>
      </c>
      <c r="B688" s="161">
        <v>0.36033024982333545</v>
      </c>
      <c r="C688" s="151">
        <v>0.63966975017666461</v>
      </c>
      <c r="D688" s="152">
        <f t="shared" si="60"/>
        <v>1</v>
      </c>
      <c r="E688" s="161">
        <f t="shared" si="64"/>
        <v>1</v>
      </c>
      <c r="F688" s="151">
        <f t="shared" si="64"/>
        <v>0</v>
      </c>
      <c r="G688" s="152">
        <f t="shared" si="64"/>
        <v>1</v>
      </c>
      <c r="H688" s="161">
        <f t="shared" si="64"/>
        <v>1</v>
      </c>
      <c r="I688" s="151">
        <f t="shared" si="64"/>
        <v>1</v>
      </c>
      <c r="J688" s="151">
        <f t="shared" si="64"/>
        <v>1</v>
      </c>
      <c r="K688" s="151">
        <f t="shared" si="64"/>
        <v>1</v>
      </c>
      <c r="L688" s="151">
        <f t="shared" si="64"/>
        <v>1</v>
      </c>
      <c r="M688" s="152">
        <f t="shared" si="64"/>
        <v>1</v>
      </c>
    </row>
    <row r="689" spans="1:13" x14ac:dyDescent="0.25">
      <c r="A689" s="106">
        <f t="shared" si="61"/>
        <v>65046</v>
      </c>
      <c r="B689" s="160">
        <v>0.36033024982333545</v>
      </c>
      <c r="C689" s="156">
        <v>0.63966975017666461</v>
      </c>
      <c r="D689" s="157">
        <f t="shared" si="60"/>
        <v>1</v>
      </c>
      <c r="E689" s="160">
        <f t="shared" si="64"/>
        <v>1</v>
      </c>
      <c r="F689" s="156">
        <f t="shared" si="64"/>
        <v>0</v>
      </c>
      <c r="G689" s="157">
        <f t="shared" si="64"/>
        <v>1</v>
      </c>
      <c r="H689" s="160">
        <f t="shared" si="64"/>
        <v>1</v>
      </c>
      <c r="I689" s="156">
        <f t="shared" si="64"/>
        <v>1</v>
      </c>
      <c r="J689" s="156">
        <f t="shared" si="64"/>
        <v>1</v>
      </c>
      <c r="K689" s="156">
        <f t="shared" si="64"/>
        <v>1</v>
      </c>
      <c r="L689" s="156">
        <f t="shared" si="64"/>
        <v>1</v>
      </c>
      <c r="M689" s="157">
        <f t="shared" si="64"/>
        <v>1</v>
      </c>
    </row>
    <row r="690" spans="1:13" x14ac:dyDescent="0.25">
      <c r="A690" s="98">
        <f t="shared" si="61"/>
        <v>65074</v>
      </c>
      <c r="B690" s="161">
        <v>0.36033024982333545</v>
      </c>
      <c r="C690" s="151">
        <v>0.63966975017666461</v>
      </c>
      <c r="D690" s="152">
        <f t="shared" si="60"/>
        <v>1</v>
      </c>
      <c r="E690" s="161">
        <f t="shared" si="64"/>
        <v>1</v>
      </c>
      <c r="F690" s="151">
        <f t="shared" si="64"/>
        <v>0</v>
      </c>
      <c r="G690" s="152">
        <f t="shared" si="64"/>
        <v>1</v>
      </c>
      <c r="H690" s="161">
        <f t="shared" si="64"/>
        <v>1</v>
      </c>
      <c r="I690" s="151">
        <f t="shared" si="64"/>
        <v>1</v>
      </c>
      <c r="J690" s="151">
        <f t="shared" si="64"/>
        <v>1</v>
      </c>
      <c r="K690" s="151">
        <f t="shared" si="64"/>
        <v>1</v>
      </c>
      <c r="L690" s="151">
        <f t="shared" si="64"/>
        <v>1</v>
      </c>
      <c r="M690" s="152">
        <f t="shared" si="64"/>
        <v>1</v>
      </c>
    </row>
    <row r="691" spans="1:13" x14ac:dyDescent="0.25">
      <c r="A691" s="106">
        <f t="shared" si="61"/>
        <v>65105</v>
      </c>
      <c r="B691" s="160">
        <v>0.36033024982333545</v>
      </c>
      <c r="C691" s="156">
        <v>0.63966975017666461</v>
      </c>
      <c r="D691" s="157">
        <f t="shared" si="60"/>
        <v>1</v>
      </c>
      <c r="E691" s="160">
        <f t="shared" ref="E691:M706" si="65">+E690</f>
        <v>1</v>
      </c>
      <c r="F691" s="156">
        <f t="shared" si="65"/>
        <v>0</v>
      </c>
      <c r="G691" s="157">
        <f t="shared" si="65"/>
        <v>1</v>
      </c>
      <c r="H691" s="160">
        <f t="shared" si="65"/>
        <v>1</v>
      </c>
      <c r="I691" s="156">
        <f t="shared" si="65"/>
        <v>1</v>
      </c>
      <c r="J691" s="156">
        <f t="shared" si="65"/>
        <v>1</v>
      </c>
      <c r="K691" s="156">
        <f t="shared" si="65"/>
        <v>1</v>
      </c>
      <c r="L691" s="156">
        <f t="shared" si="65"/>
        <v>1</v>
      </c>
      <c r="M691" s="157">
        <f t="shared" si="65"/>
        <v>1</v>
      </c>
    </row>
    <row r="692" spans="1:13" x14ac:dyDescent="0.25">
      <c r="A692" s="98">
        <f t="shared" si="61"/>
        <v>65135</v>
      </c>
      <c r="B692" s="161">
        <v>0.36033024982333545</v>
      </c>
      <c r="C692" s="151">
        <v>0.63966975017666461</v>
      </c>
      <c r="D692" s="152">
        <f t="shared" si="60"/>
        <v>1</v>
      </c>
      <c r="E692" s="161">
        <f t="shared" si="65"/>
        <v>1</v>
      </c>
      <c r="F692" s="151">
        <f t="shared" si="65"/>
        <v>0</v>
      </c>
      <c r="G692" s="152">
        <f t="shared" si="65"/>
        <v>1</v>
      </c>
      <c r="H692" s="161">
        <f t="shared" si="65"/>
        <v>1</v>
      </c>
      <c r="I692" s="151">
        <f t="shared" si="65"/>
        <v>1</v>
      </c>
      <c r="J692" s="151">
        <f t="shared" si="65"/>
        <v>1</v>
      </c>
      <c r="K692" s="151">
        <f t="shared" si="65"/>
        <v>1</v>
      </c>
      <c r="L692" s="151">
        <f t="shared" si="65"/>
        <v>1</v>
      </c>
      <c r="M692" s="152">
        <f t="shared" si="65"/>
        <v>1</v>
      </c>
    </row>
    <row r="693" spans="1:13" x14ac:dyDescent="0.25">
      <c r="A693" s="106">
        <f t="shared" si="61"/>
        <v>65166</v>
      </c>
      <c r="B693" s="160">
        <v>0.36033024982333545</v>
      </c>
      <c r="C693" s="156">
        <v>0.63966975017666461</v>
      </c>
      <c r="D693" s="157">
        <f t="shared" si="60"/>
        <v>1</v>
      </c>
      <c r="E693" s="160">
        <f t="shared" si="65"/>
        <v>1</v>
      </c>
      <c r="F693" s="156">
        <f t="shared" si="65"/>
        <v>0</v>
      </c>
      <c r="G693" s="157">
        <f t="shared" si="65"/>
        <v>1</v>
      </c>
      <c r="H693" s="160">
        <f t="shared" si="65"/>
        <v>1</v>
      </c>
      <c r="I693" s="156">
        <f t="shared" si="65"/>
        <v>1</v>
      </c>
      <c r="J693" s="156">
        <f t="shared" si="65"/>
        <v>1</v>
      </c>
      <c r="K693" s="156">
        <f t="shared" si="65"/>
        <v>1</v>
      </c>
      <c r="L693" s="156">
        <f t="shared" si="65"/>
        <v>1</v>
      </c>
      <c r="M693" s="157">
        <f t="shared" si="65"/>
        <v>1</v>
      </c>
    </row>
    <row r="694" spans="1:13" x14ac:dyDescent="0.25">
      <c r="A694" s="98">
        <f t="shared" si="61"/>
        <v>65196</v>
      </c>
      <c r="B694" s="161">
        <v>0.36033024982333545</v>
      </c>
      <c r="C694" s="151">
        <v>0.63966975017666461</v>
      </c>
      <c r="D694" s="152">
        <f t="shared" si="60"/>
        <v>1</v>
      </c>
      <c r="E694" s="161">
        <f t="shared" si="65"/>
        <v>1</v>
      </c>
      <c r="F694" s="151">
        <f t="shared" si="65"/>
        <v>0</v>
      </c>
      <c r="G694" s="152">
        <f t="shared" si="65"/>
        <v>1</v>
      </c>
      <c r="H694" s="161">
        <f t="shared" si="65"/>
        <v>1</v>
      </c>
      <c r="I694" s="151">
        <f t="shared" si="65"/>
        <v>1</v>
      </c>
      <c r="J694" s="151">
        <f t="shared" si="65"/>
        <v>1</v>
      </c>
      <c r="K694" s="151">
        <f t="shared" si="65"/>
        <v>1</v>
      </c>
      <c r="L694" s="151">
        <f t="shared" si="65"/>
        <v>1</v>
      </c>
      <c r="M694" s="152">
        <f t="shared" si="65"/>
        <v>1</v>
      </c>
    </row>
    <row r="695" spans="1:13" x14ac:dyDescent="0.25">
      <c r="A695" s="106">
        <f t="shared" si="61"/>
        <v>65227</v>
      </c>
      <c r="B695" s="160">
        <v>0.36033024982333545</v>
      </c>
      <c r="C695" s="156">
        <v>0.63966975017666461</v>
      </c>
      <c r="D695" s="157">
        <f t="shared" si="60"/>
        <v>1</v>
      </c>
      <c r="E695" s="160">
        <f t="shared" si="65"/>
        <v>1</v>
      </c>
      <c r="F695" s="156">
        <f t="shared" si="65"/>
        <v>0</v>
      </c>
      <c r="G695" s="157">
        <f t="shared" si="65"/>
        <v>1</v>
      </c>
      <c r="H695" s="160">
        <f t="shared" si="65"/>
        <v>1</v>
      </c>
      <c r="I695" s="156">
        <f t="shared" si="65"/>
        <v>1</v>
      </c>
      <c r="J695" s="156">
        <f t="shared" si="65"/>
        <v>1</v>
      </c>
      <c r="K695" s="156">
        <f t="shared" si="65"/>
        <v>1</v>
      </c>
      <c r="L695" s="156">
        <f t="shared" si="65"/>
        <v>1</v>
      </c>
      <c r="M695" s="157">
        <f t="shared" si="65"/>
        <v>1</v>
      </c>
    </row>
    <row r="696" spans="1:13" x14ac:dyDescent="0.25">
      <c r="A696" s="98">
        <f t="shared" si="61"/>
        <v>65258</v>
      </c>
      <c r="B696" s="161">
        <v>0.36033024982333545</v>
      </c>
      <c r="C696" s="151">
        <v>0.63966975017666461</v>
      </c>
      <c r="D696" s="152">
        <f t="shared" si="60"/>
        <v>1</v>
      </c>
      <c r="E696" s="161">
        <f t="shared" si="65"/>
        <v>1</v>
      </c>
      <c r="F696" s="151">
        <f t="shared" si="65"/>
        <v>0</v>
      </c>
      <c r="G696" s="152">
        <f t="shared" si="65"/>
        <v>1</v>
      </c>
      <c r="H696" s="161">
        <f t="shared" si="65"/>
        <v>1</v>
      </c>
      <c r="I696" s="151">
        <f t="shared" si="65"/>
        <v>1</v>
      </c>
      <c r="J696" s="151">
        <f t="shared" si="65"/>
        <v>1</v>
      </c>
      <c r="K696" s="151">
        <f t="shared" si="65"/>
        <v>1</v>
      </c>
      <c r="L696" s="151">
        <f t="shared" si="65"/>
        <v>1</v>
      </c>
      <c r="M696" s="152">
        <f t="shared" si="65"/>
        <v>1</v>
      </c>
    </row>
    <row r="697" spans="1:13" x14ac:dyDescent="0.25">
      <c r="A697" s="106">
        <f t="shared" si="61"/>
        <v>65288</v>
      </c>
      <c r="B697" s="160">
        <v>0.36033024982333545</v>
      </c>
      <c r="C697" s="156">
        <v>0.63966975017666461</v>
      </c>
      <c r="D697" s="157">
        <f t="shared" si="60"/>
        <v>1</v>
      </c>
      <c r="E697" s="160">
        <f t="shared" si="65"/>
        <v>1</v>
      </c>
      <c r="F697" s="156">
        <f t="shared" si="65"/>
        <v>0</v>
      </c>
      <c r="G697" s="157">
        <f t="shared" si="65"/>
        <v>1</v>
      </c>
      <c r="H697" s="160">
        <f t="shared" si="65"/>
        <v>1</v>
      </c>
      <c r="I697" s="156">
        <f t="shared" si="65"/>
        <v>1</v>
      </c>
      <c r="J697" s="156">
        <f t="shared" si="65"/>
        <v>1</v>
      </c>
      <c r="K697" s="156">
        <f t="shared" si="65"/>
        <v>1</v>
      </c>
      <c r="L697" s="156">
        <f t="shared" si="65"/>
        <v>1</v>
      </c>
      <c r="M697" s="157">
        <f t="shared" si="65"/>
        <v>1</v>
      </c>
    </row>
    <row r="698" spans="1:13" x14ac:dyDescent="0.25">
      <c r="A698" s="98">
        <f t="shared" si="61"/>
        <v>65319</v>
      </c>
      <c r="B698" s="161">
        <v>0.36033024982333545</v>
      </c>
      <c r="C698" s="151">
        <v>0.63966975017666461</v>
      </c>
      <c r="D698" s="152">
        <f t="shared" si="60"/>
        <v>1</v>
      </c>
      <c r="E698" s="161">
        <f t="shared" si="65"/>
        <v>1</v>
      </c>
      <c r="F698" s="151">
        <f t="shared" si="65"/>
        <v>0</v>
      </c>
      <c r="G698" s="152">
        <f t="shared" si="65"/>
        <v>1</v>
      </c>
      <c r="H698" s="161">
        <f t="shared" si="65"/>
        <v>1</v>
      </c>
      <c r="I698" s="151">
        <f t="shared" si="65"/>
        <v>1</v>
      </c>
      <c r="J698" s="151">
        <f t="shared" si="65"/>
        <v>1</v>
      </c>
      <c r="K698" s="151">
        <f t="shared" si="65"/>
        <v>1</v>
      </c>
      <c r="L698" s="151">
        <f t="shared" si="65"/>
        <v>1</v>
      </c>
      <c r="M698" s="152">
        <f t="shared" si="65"/>
        <v>1</v>
      </c>
    </row>
    <row r="699" spans="1:13" x14ac:dyDescent="0.25">
      <c r="A699" s="106">
        <f t="shared" si="61"/>
        <v>65349</v>
      </c>
      <c r="B699" s="160">
        <v>0.36033024982333545</v>
      </c>
      <c r="C699" s="156">
        <v>0.63966975017666461</v>
      </c>
      <c r="D699" s="157">
        <f t="shared" si="60"/>
        <v>1</v>
      </c>
      <c r="E699" s="160">
        <f t="shared" si="65"/>
        <v>1</v>
      </c>
      <c r="F699" s="156">
        <f t="shared" si="65"/>
        <v>0</v>
      </c>
      <c r="G699" s="157">
        <f t="shared" si="65"/>
        <v>1</v>
      </c>
      <c r="H699" s="160">
        <f t="shared" si="65"/>
        <v>1</v>
      </c>
      <c r="I699" s="156">
        <f t="shared" si="65"/>
        <v>1</v>
      </c>
      <c r="J699" s="156">
        <f t="shared" si="65"/>
        <v>1</v>
      </c>
      <c r="K699" s="156">
        <f t="shared" si="65"/>
        <v>1</v>
      </c>
      <c r="L699" s="156">
        <f t="shared" si="65"/>
        <v>1</v>
      </c>
      <c r="M699" s="157">
        <f t="shared" si="65"/>
        <v>1</v>
      </c>
    </row>
    <row r="700" spans="1:13" x14ac:dyDescent="0.25">
      <c r="A700" s="98">
        <f t="shared" si="61"/>
        <v>65380</v>
      </c>
      <c r="B700" s="161">
        <v>0.36033024982333545</v>
      </c>
      <c r="C700" s="151">
        <v>0.63966975017666461</v>
      </c>
      <c r="D700" s="152">
        <f t="shared" si="60"/>
        <v>1</v>
      </c>
      <c r="E700" s="161">
        <f t="shared" si="65"/>
        <v>1</v>
      </c>
      <c r="F700" s="151">
        <f t="shared" si="65"/>
        <v>0</v>
      </c>
      <c r="G700" s="152">
        <f t="shared" si="65"/>
        <v>1</v>
      </c>
      <c r="H700" s="161">
        <f t="shared" si="65"/>
        <v>1</v>
      </c>
      <c r="I700" s="151">
        <f t="shared" si="65"/>
        <v>1</v>
      </c>
      <c r="J700" s="151">
        <f t="shared" si="65"/>
        <v>1</v>
      </c>
      <c r="K700" s="151">
        <f t="shared" si="65"/>
        <v>1</v>
      </c>
      <c r="L700" s="151">
        <f t="shared" si="65"/>
        <v>1</v>
      </c>
      <c r="M700" s="152">
        <f t="shared" si="65"/>
        <v>1</v>
      </c>
    </row>
    <row r="701" spans="1:13" x14ac:dyDescent="0.25">
      <c r="A701" s="106">
        <f t="shared" si="61"/>
        <v>65411</v>
      </c>
      <c r="B701" s="160">
        <v>0.36033024982333545</v>
      </c>
      <c r="C701" s="156">
        <v>0.63966975017666461</v>
      </c>
      <c r="D701" s="157">
        <f t="shared" si="60"/>
        <v>1</v>
      </c>
      <c r="E701" s="160">
        <f t="shared" si="65"/>
        <v>1</v>
      </c>
      <c r="F701" s="156">
        <f t="shared" si="65"/>
        <v>0</v>
      </c>
      <c r="G701" s="157">
        <f t="shared" si="65"/>
        <v>1</v>
      </c>
      <c r="H701" s="160">
        <f t="shared" si="65"/>
        <v>1</v>
      </c>
      <c r="I701" s="156">
        <f t="shared" si="65"/>
        <v>1</v>
      </c>
      <c r="J701" s="156">
        <f t="shared" si="65"/>
        <v>1</v>
      </c>
      <c r="K701" s="156">
        <f t="shared" si="65"/>
        <v>1</v>
      </c>
      <c r="L701" s="156">
        <f t="shared" si="65"/>
        <v>1</v>
      </c>
      <c r="M701" s="157">
        <f t="shared" si="65"/>
        <v>1</v>
      </c>
    </row>
    <row r="702" spans="1:13" x14ac:dyDescent="0.25">
      <c r="A702" s="98">
        <f t="shared" si="61"/>
        <v>65439</v>
      </c>
      <c r="B702" s="161">
        <v>0.36033024982333545</v>
      </c>
      <c r="C702" s="151">
        <v>0.63966975017666461</v>
      </c>
      <c r="D702" s="152">
        <f t="shared" si="60"/>
        <v>1</v>
      </c>
      <c r="E702" s="161">
        <f t="shared" si="65"/>
        <v>1</v>
      </c>
      <c r="F702" s="151">
        <f t="shared" si="65"/>
        <v>0</v>
      </c>
      <c r="G702" s="152">
        <f t="shared" si="65"/>
        <v>1</v>
      </c>
      <c r="H702" s="161">
        <f t="shared" si="65"/>
        <v>1</v>
      </c>
      <c r="I702" s="151">
        <f t="shared" si="65"/>
        <v>1</v>
      </c>
      <c r="J702" s="151">
        <f t="shared" si="65"/>
        <v>1</v>
      </c>
      <c r="K702" s="151">
        <f t="shared" si="65"/>
        <v>1</v>
      </c>
      <c r="L702" s="151">
        <f t="shared" si="65"/>
        <v>1</v>
      </c>
      <c r="M702" s="152">
        <f t="shared" si="65"/>
        <v>1</v>
      </c>
    </row>
    <row r="703" spans="1:13" x14ac:dyDescent="0.25">
      <c r="A703" s="106">
        <f t="shared" si="61"/>
        <v>65470</v>
      </c>
      <c r="B703" s="160">
        <v>0.36033024982333545</v>
      </c>
      <c r="C703" s="156">
        <v>0.63966975017666461</v>
      </c>
      <c r="D703" s="157">
        <f t="shared" si="60"/>
        <v>1</v>
      </c>
      <c r="E703" s="160">
        <f t="shared" si="65"/>
        <v>1</v>
      </c>
      <c r="F703" s="156">
        <f t="shared" si="65"/>
        <v>0</v>
      </c>
      <c r="G703" s="157">
        <f t="shared" si="65"/>
        <v>1</v>
      </c>
      <c r="H703" s="160">
        <f t="shared" si="65"/>
        <v>1</v>
      </c>
      <c r="I703" s="156">
        <f t="shared" si="65"/>
        <v>1</v>
      </c>
      <c r="J703" s="156">
        <f t="shared" si="65"/>
        <v>1</v>
      </c>
      <c r="K703" s="156">
        <f t="shared" si="65"/>
        <v>1</v>
      </c>
      <c r="L703" s="156">
        <f t="shared" si="65"/>
        <v>1</v>
      </c>
      <c r="M703" s="157">
        <f t="shared" si="65"/>
        <v>1</v>
      </c>
    </row>
    <row r="704" spans="1:13" x14ac:dyDescent="0.25">
      <c r="A704" s="98">
        <f t="shared" si="61"/>
        <v>65500</v>
      </c>
      <c r="B704" s="161">
        <v>0.36033024982333545</v>
      </c>
      <c r="C704" s="151">
        <v>0.63966975017666461</v>
      </c>
      <c r="D704" s="152">
        <f t="shared" si="60"/>
        <v>1</v>
      </c>
      <c r="E704" s="161">
        <f t="shared" si="65"/>
        <v>1</v>
      </c>
      <c r="F704" s="151">
        <f t="shared" si="65"/>
        <v>0</v>
      </c>
      <c r="G704" s="152">
        <f t="shared" si="65"/>
        <v>1</v>
      </c>
      <c r="H704" s="161">
        <f t="shared" si="65"/>
        <v>1</v>
      </c>
      <c r="I704" s="151">
        <f t="shared" si="65"/>
        <v>1</v>
      </c>
      <c r="J704" s="151">
        <f t="shared" si="65"/>
        <v>1</v>
      </c>
      <c r="K704" s="151">
        <f t="shared" si="65"/>
        <v>1</v>
      </c>
      <c r="L704" s="151">
        <f t="shared" si="65"/>
        <v>1</v>
      </c>
      <c r="M704" s="152">
        <f t="shared" si="65"/>
        <v>1</v>
      </c>
    </row>
    <row r="705" spans="1:13" x14ac:dyDescent="0.25">
      <c r="A705" s="106">
        <f t="shared" si="61"/>
        <v>65531</v>
      </c>
      <c r="B705" s="160">
        <v>0.36033024982333545</v>
      </c>
      <c r="C705" s="156">
        <v>0.63966975017666461</v>
      </c>
      <c r="D705" s="157">
        <f t="shared" si="60"/>
        <v>1</v>
      </c>
      <c r="E705" s="160">
        <f t="shared" si="65"/>
        <v>1</v>
      </c>
      <c r="F705" s="156">
        <f t="shared" si="65"/>
        <v>0</v>
      </c>
      <c r="G705" s="157">
        <f t="shared" si="65"/>
        <v>1</v>
      </c>
      <c r="H705" s="160">
        <f t="shared" si="65"/>
        <v>1</v>
      </c>
      <c r="I705" s="156">
        <f t="shared" si="65"/>
        <v>1</v>
      </c>
      <c r="J705" s="156">
        <f t="shared" si="65"/>
        <v>1</v>
      </c>
      <c r="K705" s="156">
        <f t="shared" si="65"/>
        <v>1</v>
      </c>
      <c r="L705" s="156">
        <f t="shared" si="65"/>
        <v>1</v>
      </c>
      <c r="M705" s="157">
        <f t="shared" si="65"/>
        <v>1</v>
      </c>
    </row>
    <row r="706" spans="1:13" x14ac:dyDescent="0.25">
      <c r="A706" s="98">
        <f t="shared" si="61"/>
        <v>65561</v>
      </c>
      <c r="B706" s="161">
        <v>0.36033024982333545</v>
      </c>
      <c r="C706" s="151">
        <v>0.63966975017666461</v>
      </c>
      <c r="D706" s="152">
        <f t="shared" ref="D706:D721" si="66">+B706+C706</f>
        <v>1</v>
      </c>
      <c r="E706" s="161">
        <f t="shared" si="65"/>
        <v>1</v>
      </c>
      <c r="F706" s="151">
        <f t="shared" si="65"/>
        <v>0</v>
      </c>
      <c r="G706" s="152">
        <f t="shared" si="65"/>
        <v>1</v>
      </c>
      <c r="H706" s="161">
        <f t="shared" si="65"/>
        <v>1</v>
      </c>
      <c r="I706" s="151">
        <f t="shared" si="65"/>
        <v>1</v>
      </c>
      <c r="J706" s="151">
        <f t="shared" si="65"/>
        <v>1</v>
      </c>
      <c r="K706" s="151">
        <f t="shared" si="65"/>
        <v>1</v>
      </c>
      <c r="L706" s="151">
        <f t="shared" si="65"/>
        <v>1</v>
      </c>
      <c r="M706" s="152">
        <f t="shared" si="65"/>
        <v>1</v>
      </c>
    </row>
    <row r="707" spans="1:13" x14ac:dyDescent="0.25">
      <c r="A707" s="106">
        <f t="shared" ref="A707:A721" si="67">+EOMONTH(A706,1)</f>
        <v>65592</v>
      </c>
      <c r="B707" s="160">
        <v>0.36033024982333545</v>
      </c>
      <c r="C707" s="156">
        <v>0.63966975017666461</v>
      </c>
      <c r="D707" s="157">
        <f t="shared" si="66"/>
        <v>1</v>
      </c>
      <c r="E707" s="160">
        <f t="shared" ref="E707:M721" si="68">+E706</f>
        <v>1</v>
      </c>
      <c r="F707" s="156">
        <f t="shared" si="68"/>
        <v>0</v>
      </c>
      <c r="G707" s="157">
        <f t="shared" si="68"/>
        <v>1</v>
      </c>
      <c r="H707" s="160">
        <f t="shared" si="68"/>
        <v>1</v>
      </c>
      <c r="I707" s="156">
        <f t="shared" si="68"/>
        <v>1</v>
      </c>
      <c r="J707" s="156">
        <f t="shared" si="68"/>
        <v>1</v>
      </c>
      <c r="K707" s="156">
        <f t="shared" si="68"/>
        <v>1</v>
      </c>
      <c r="L707" s="156">
        <f t="shared" si="68"/>
        <v>1</v>
      </c>
      <c r="M707" s="157">
        <f t="shared" si="68"/>
        <v>1</v>
      </c>
    </row>
    <row r="708" spans="1:13" x14ac:dyDescent="0.25">
      <c r="A708" s="98">
        <f t="shared" si="67"/>
        <v>65623</v>
      </c>
      <c r="B708" s="161">
        <v>0.36033024982333545</v>
      </c>
      <c r="C708" s="151">
        <v>0.63966975017666461</v>
      </c>
      <c r="D708" s="152">
        <f t="shared" si="66"/>
        <v>1</v>
      </c>
      <c r="E708" s="161">
        <f t="shared" si="68"/>
        <v>1</v>
      </c>
      <c r="F708" s="151">
        <f t="shared" si="68"/>
        <v>0</v>
      </c>
      <c r="G708" s="152">
        <f t="shared" si="68"/>
        <v>1</v>
      </c>
      <c r="H708" s="161">
        <f t="shared" si="68"/>
        <v>1</v>
      </c>
      <c r="I708" s="151">
        <f t="shared" si="68"/>
        <v>1</v>
      </c>
      <c r="J708" s="151">
        <f t="shared" si="68"/>
        <v>1</v>
      </c>
      <c r="K708" s="151">
        <f t="shared" si="68"/>
        <v>1</v>
      </c>
      <c r="L708" s="151">
        <f t="shared" si="68"/>
        <v>1</v>
      </c>
      <c r="M708" s="152">
        <f t="shared" si="68"/>
        <v>1</v>
      </c>
    </row>
    <row r="709" spans="1:13" x14ac:dyDescent="0.25">
      <c r="A709" s="106">
        <f t="shared" si="67"/>
        <v>65653</v>
      </c>
      <c r="B709" s="160">
        <v>0.36033024982333545</v>
      </c>
      <c r="C709" s="156">
        <v>0.63966975017666461</v>
      </c>
      <c r="D709" s="157">
        <f t="shared" si="66"/>
        <v>1</v>
      </c>
      <c r="E709" s="160">
        <f t="shared" si="68"/>
        <v>1</v>
      </c>
      <c r="F709" s="156">
        <f t="shared" si="68"/>
        <v>0</v>
      </c>
      <c r="G709" s="157">
        <f t="shared" si="68"/>
        <v>1</v>
      </c>
      <c r="H709" s="160">
        <f t="shared" si="68"/>
        <v>1</v>
      </c>
      <c r="I709" s="156">
        <f t="shared" si="68"/>
        <v>1</v>
      </c>
      <c r="J709" s="156">
        <f t="shared" si="68"/>
        <v>1</v>
      </c>
      <c r="K709" s="156">
        <f t="shared" si="68"/>
        <v>1</v>
      </c>
      <c r="L709" s="156">
        <f t="shared" si="68"/>
        <v>1</v>
      </c>
      <c r="M709" s="157">
        <f t="shared" si="68"/>
        <v>1</v>
      </c>
    </row>
    <row r="710" spans="1:13" x14ac:dyDescent="0.25">
      <c r="A710" s="98">
        <f t="shared" si="67"/>
        <v>65684</v>
      </c>
      <c r="B710" s="161">
        <v>0.36033024982333545</v>
      </c>
      <c r="C710" s="151">
        <v>0.63966975017666461</v>
      </c>
      <c r="D710" s="152">
        <f t="shared" si="66"/>
        <v>1</v>
      </c>
      <c r="E710" s="161">
        <f t="shared" si="68"/>
        <v>1</v>
      </c>
      <c r="F710" s="151">
        <f t="shared" si="68"/>
        <v>0</v>
      </c>
      <c r="G710" s="152">
        <f t="shared" si="68"/>
        <v>1</v>
      </c>
      <c r="H710" s="161">
        <f t="shared" si="68"/>
        <v>1</v>
      </c>
      <c r="I710" s="151">
        <f t="shared" si="68"/>
        <v>1</v>
      </c>
      <c r="J710" s="151">
        <f t="shared" si="68"/>
        <v>1</v>
      </c>
      <c r="K710" s="151">
        <f t="shared" si="68"/>
        <v>1</v>
      </c>
      <c r="L710" s="151">
        <f t="shared" si="68"/>
        <v>1</v>
      </c>
      <c r="M710" s="152">
        <f t="shared" si="68"/>
        <v>1</v>
      </c>
    </row>
    <row r="711" spans="1:13" x14ac:dyDescent="0.25">
      <c r="A711" s="106">
        <f t="shared" si="67"/>
        <v>65714</v>
      </c>
      <c r="B711" s="160">
        <v>0.36033024982333545</v>
      </c>
      <c r="C711" s="156">
        <v>0.63966975017666461</v>
      </c>
      <c r="D711" s="157">
        <f t="shared" si="66"/>
        <v>1</v>
      </c>
      <c r="E711" s="160">
        <f t="shared" si="68"/>
        <v>1</v>
      </c>
      <c r="F711" s="156">
        <f t="shared" si="68"/>
        <v>0</v>
      </c>
      <c r="G711" s="157">
        <f t="shared" si="68"/>
        <v>1</v>
      </c>
      <c r="H711" s="160">
        <f t="shared" si="68"/>
        <v>1</v>
      </c>
      <c r="I711" s="156">
        <f t="shared" si="68"/>
        <v>1</v>
      </c>
      <c r="J711" s="156">
        <f t="shared" si="68"/>
        <v>1</v>
      </c>
      <c r="K711" s="156">
        <f t="shared" si="68"/>
        <v>1</v>
      </c>
      <c r="L711" s="156">
        <f t="shared" si="68"/>
        <v>1</v>
      </c>
      <c r="M711" s="157">
        <f t="shared" si="68"/>
        <v>1</v>
      </c>
    </row>
    <row r="712" spans="1:13" x14ac:dyDescent="0.25">
      <c r="A712" s="98">
        <f t="shared" si="67"/>
        <v>65745</v>
      </c>
      <c r="B712" s="161">
        <v>0.36033024982333545</v>
      </c>
      <c r="C712" s="151">
        <v>0.63966975017666461</v>
      </c>
      <c r="D712" s="152">
        <f t="shared" si="66"/>
        <v>1</v>
      </c>
      <c r="E712" s="161">
        <f t="shared" si="68"/>
        <v>1</v>
      </c>
      <c r="F712" s="151">
        <f t="shared" si="68"/>
        <v>0</v>
      </c>
      <c r="G712" s="152">
        <f t="shared" si="68"/>
        <v>1</v>
      </c>
      <c r="H712" s="161">
        <f t="shared" si="68"/>
        <v>1</v>
      </c>
      <c r="I712" s="151">
        <f t="shared" si="68"/>
        <v>1</v>
      </c>
      <c r="J712" s="151">
        <f t="shared" si="68"/>
        <v>1</v>
      </c>
      <c r="K712" s="151">
        <f t="shared" si="68"/>
        <v>1</v>
      </c>
      <c r="L712" s="151">
        <f t="shared" si="68"/>
        <v>1</v>
      </c>
      <c r="M712" s="152">
        <f t="shared" si="68"/>
        <v>1</v>
      </c>
    </row>
    <row r="713" spans="1:13" x14ac:dyDescent="0.25">
      <c r="A713" s="106">
        <f t="shared" si="67"/>
        <v>65776</v>
      </c>
      <c r="B713" s="160">
        <v>0.36033024982333545</v>
      </c>
      <c r="C713" s="156">
        <v>0.63966975017666461</v>
      </c>
      <c r="D713" s="157">
        <f t="shared" si="66"/>
        <v>1</v>
      </c>
      <c r="E713" s="160">
        <f t="shared" si="68"/>
        <v>1</v>
      </c>
      <c r="F713" s="156">
        <f t="shared" si="68"/>
        <v>0</v>
      </c>
      <c r="G713" s="157">
        <f t="shared" si="68"/>
        <v>1</v>
      </c>
      <c r="H713" s="160">
        <f t="shared" si="68"/>
        <v>1</v>
      </c>
      <c r="I713" s="156">
        <f t="shared" si="68"/>
        <v>1</v>
      </c>
      <c r="J713" s="156">
        <f t="shared" si="68"/>
        <v>1</v>
      </c>
      <c r="K713" s="156">
        <f t="shared" si="68"/>
        <v>1</v>
      </c>
      <c r="L713" s="156">
        <f t="shared" si="68"/>
        <v>1</v>
      </c>
      <c r="M713" s="157">
        <f t="shared" si="68"/>
        <v>1</v>
      </c>
    </row>
    <row r="714" spans="1:13" x14ac:dyDescent="0.25">
      <c r="A714" s="98">
        <f t="shared" si="67"/>
        <v>65805</v>
      </c>
      <c r="B714" s="161">
        <v>0.36033024982333545</v>
      </c>
      <c r="C714" s="151">
        <v>0.63966975017666461</v>
      </c>
      <c r="D714" s="152">
        <f t="shared" si="66"/>
        <v>1</v>
      </c>
      <c r="E714" s="161">
        <f t="shared" si="68"/>
        <v>1</v>
      </c>
      <c r="F714" s="151">
        <f t="shared" si="68"/>
        <v>0</v>
      </c>
      <c r="G714" s="152">
        <f t="shared" si="68"/>
        <v>1</v>
      </c>
      <c r="H714" s="161">
        <f t="shared" si="68"/>
        <v>1</v>
      </c>
      <c r="I714" s="151">
        <f t="shared" si="68"/>
        <v>1</v>
      </c>
      <c r="J714" s="151">
        <f t="shared" si="68"/>
        <v>1</v>
      </c>
      <c r="K714" s="151">
        <f t="shared" si="68"/>
        <v>1</v>
      </c>
      <c r="L714" s="151">
        <f t="shared" si="68"/>
        <v>1</v>
      </c>
      <c r="M714" s="152">
        <f t="shared" si="68"/>
        <v>1</v>
      </c>
    </row>
    <row r="715" spans="1:13" x14ac:dyDescent="0.25">
      <c r="A715" s="106">
        <f t="shared" si="67"/>
        <v>65836</v>
      </c>
      <c r="B715" s="160">
        <v>0.36033024982333545</v>
      </c>
      <c r="C715" s="156">
        <v>0.63966975017666461</v>
      </c>
      <c r="D715" s="157">
        <f t="shared" si="66"/>
        <v>1</v>
      </c>
      <c r="E715" s="160">
        <f t="shared" si="68"/>
        <v>1</v>
      </c>
      <c r="F715" s="156">
        <f t="shared" si="68"/>
        <v>0</v>
      </c>
      <c r="G715" s="157">
        <f t="shared" si="68"/>
        <v>1</v>
      </c>
      <c r="H715" s="160">
        <f t="shared" si="68"/>
        <v>1</v>
      </c>
      <c r="I715" s="156">
        <f t="shared" si="68"/>
        <v>1</v>
      </c>
      <c r="J715" s="156">
        <f t="shared" si="68"/>
        <v>1</v>
      </c>
      <c r="K715" s="156">
        <f t="shared" si="68"/>
        <v>1</v>
      </c>
      <c r="L715" s="156">
        <f t="shared" si="68"/>
        <v>1</v>
      </c>
      <c r="M715" s="157">
        <f t="shared" si="68"/>
        <v>1</v>
      </c>
    </row>
    <row r="716" spans="1:13" x14ac:dyDescent="0.25">
      <c r="A716" s="98">
        <f t="shared" si="67"/>
        <v>65866</v>
      </c>
      <c r="B716" s="161">
        <v>0.36033024982333545</v>
      </c>
      <c r="C716" s="151">
        <v>0.63966975017666461</v>
      </c>
      <c r="D716" s="152">
        <f t="shared" si="66"/>
        <v>1</v>
      </c>
      <c r="E716" s="161">
        <f t="shared" si="68"/>
        <v>1</v>
      </c>
      <c r="F716" s="151">
        <f t="shared" si="68"/>
        <v>0</v>
      </c>
      <c r="G716" s="152">
        <f t="shared" si="68"/>
        <v>1</v>
      </c>
      <c r="H716" s="161">
        <f t="shared" si="68"/>
        <v>1</v>
      </c>
      <c r="I716" s="151">
        <f t="shared" si="68"/>
        <v>1</v>
      </c>
      <c r="J716" s="151">
        <f t="shared" si="68"/>
        <v>1</v>
      </c>
      <c r="K716" s="151">
        <f t="shared" si="68"/>
        <v>1</v>
      </c>
      <c r="L716" s="151">
        <f t="shared" si="68"/>
        <v>1</v>
      </c>
      <c r="M716" s="152">
        <f t="shared" si="68"/>
        <v>1</v>
      </c>
    </row>
    <row r="717" spans="1:13" x14ac:dyDescent="0.25">
      <c r="A717" s="106">
        <f t="shared" si="67"/>
        <v>65897</v>
      </c>
      <c r="B717" s="160">
        <v>0.36033024982333545</v>
      </c>
      <c r="C717" s="156">
        <v>0.63966975017666461</v>
      </c>
      <c r="D717" s="157">
        <f t="shared" si="66"/>
        <v>1</v>
      </c>
      <c r="E717" s="160">
        <f t="shared" si="68"/>
        <v>1</v>
      </c>
      <c r="F717" s="156">
        <f t="shared" si="68"/>
        <v>0</v>
      </c>
      <c r="G717" s="157">
        <f t="shared" si="68"/>
        <v>1</v>
      </c>
      <c r="H717" s="160">
        <f t="shared" si="68"/>
        <v>1</v>
      </c>
      <c r="I717" s="156">
        <f t="shared" si="68"/>
        <v>1</v>
      </c>
      <c r="J717" s="156">
        <f t="shared" si="68"/>
        <v>1</v>
      </c>
      <c r="K717" s="156">
        <f t="shared" si="68"/>
        <v>1</v>
      </c>
      <c r="L717" s="156">
        <f t="shared" si="68"/>
        <v>1</v>
      </c>
      <c r="M717" s="157">
        <f t="shared" si="68"/>
        <v>1</v>
      </c>
    </row>
    <row r="718" spans="1:13" x14ac:dyDescent="0.25">
      <c r="A718" s="98">
        <f t="shared" si="67"/>
        <v>65927</v>
      </c>
      <c r="B718" s="161">
        <v>0.36033024982333545</v>
      </c>
      <c r="C718" s="151">
        <v>0.63966975017666461</v>
      </c>
      <c r="D718" s="152">
        <f t="shared" si="66"/>
        <v>1</v>
      </c>
      <c r="E718" s="161">
        <f t="shared" si="68"/>
        <v>1</v>
      </c>
      <c r="F718" s="151">
        <f t="shared" si="68"/>
        <v>0</v>
      </c>
      <c r="G718" s="152">
        <f t="shared" si="68"/>
        <v>1</v>
      </c>
      <c r="H718" s="161">
        <f t="shared" si="68"/>
        <v>1</v>
      </c>
      <c r="I718" s="151">
        <f t="shared" si="68"/>
        <v>1</v>
      </c>
      <c r="J718" s="151">
        <f t="shared" si="68"/>
        <v>1</v>
      </c>
      <c r="K718" s="151">
        <f t="shared" si="68"/>
        <v>1</v>
      </c>
      <c r="L718" s="151">
        <f t="shared" si="68"/>
        <v>1</v>
      </c>
      <c r="M718" s="152">
        <f t="shared" si="68"/>
        <v>1</v>
      </c>
    </row>
    <row r="719" spans="1:13" x14ac:dyDescent="0.25">
      <c r="A719" s="106">
        <f t="shared" si="67"/>
        <v>65958</v>
      </c>
      <c r="B719" s="160">
        <v>0.36033024982333545</v>
      </c>
      <c r="C719" s="156">
        <v>0.63966975017666461</v>
      </c>
      <c r="D719" s="157">
        <f t="shared" si="66"/>
        <v>1</v>
      </c>
      <c r="E719" s="160">
        <f t="shared" si="68"/>
        <v>1</v>
      </c>
      <c r="F719" s="156">
        <f t="shared" si="68"/>
        <v>0</v>
      </c>
      <c r="G719" s="157">
        <f t="shared" si="68"/>
        <v>1</v>
      </c>
      <c r="H719" s="160">
        <f t="shared" si="68"/>
        <v>1</v>
      </c>
      <c r="I719" s="156">
        <f t="shared" si="68"/>
        <v>1</v>
      </c>
      <c r="J719" s="156">
        <f t="shared" si="68"/>
        <v>1</v>
      </c>
      <c r="K719" s="156">
        <f t="shared" si="68"/>
        <v>1</v>
      </c>
      <c r="L719" s="156">
        <f t="shared" si="68"/>
        <v>1</v>
      </c>
      <c r="M719" s="157">
        <f t="shared" si="68"/>
        <v>1</v>
      </c>
    </row>
    <row r="720" spans="1:13" x14ac:dyDescent="0.25">
      <c r="A720" s="98">
        <f t="shared" si="67"/>
        <v>65989</v>
      </c>
      <c r="B720" s="161">
        <v>0.36033024982333545</v>
      </c>
      <c r="C720" s="151">
        <v>0.63966975017666461</v>
      </c>
      <c r="D720" s="152">
        <f t="shared" si="66"/>
        <v>1</v>
      </c>
      <c r="E720" s="161">
        <f t="shared" si="68"/>
        <v>1</v>
      </c>
      <c r="F720" s="151">
        <f t="shared" si="68"/>
        <v>0</v>
      </c>
      <c r="G720" s="152">
        <f t="shared" si="68"/>
        <v>1</v>
      </c>
      <c r="H720" s="161">
        <f t="shared" si="68"/>
        <v>1</v>
      </c>
      <c r="I720" s="151">
        <f t="shared" si="68"/>
        <v>1</v>
      </c>
      <c r="J720" s="151">
        <f t="shared" si="68"/>
        <v>1</v>
      </c>
      <c r="K720" s="151">
        <f t="shared" si="68"/>
        <v>1</v>
      </c>
      <c r="L720" s="151">
        <f t="shared" si="68"/>
        <v>1</v>
      </c>
      <c r="M720" s="152">
        <f t="shared" si="68"/>
        <v>1</v>
      </c>
    </row>
    <row r="721" spans="1:13" x14ac:dyDescent="0.25">
      <c r="A721" s="106">
        <f t="shared" si="67"/>
        <v>66019</v>
      </c>
      <c r="B721" s="160">
        <v>0.36033024982333545</v>
      </c>
      <c r="C721" s="156">
        <v>0.63966975017666461</v>
      </c>
      <c r="D721" s="157">
        <f t="shared" si="66"/>
        <v>1</v>
      </c>
      <c r="E721" s="160">
        <f t="shared" si="68"/>
        <v>1</v>
      </c>
      <c r="F721" s="156">
        <f t="shared" si="68"/>
        <v>0</v>
      </c>
      <c r="G721" s="157">
        <f t="shared" si="68"/>
        <v>1</v>
      </c>
      <c r="H721" s="160">
        <f t="shared" si="68"/>
        <v>1</v>
      </c>
      <c r="I721" s="156">
        <f t="shared" si="68"/>
        <v>1</v>
      </c>
      <c r="J721" s="156">
        <f t="shared" si="68"/>
        <v>1</v>
      </c>
      <c r="K721" s="156">
        <f t="shared" si="68"/>
        <v>1</v>
      </c>
      <c r="L721" s="156">
        <f t="shared" si="68"/>
        <v>1</v>
      </c>
      <c r="M721" s="157">
        <f t="shared" si="68"/>
        <v>1</v>
      </c>
    </row>
  </sheetData>
  <conditionalFormatting sqref="B2:D721">
    <cfRule type="expression" dxfId="71" priority="9">
      <formula>_xlfn.ISFORMULA(B2)</formula>
    </cfRule>
  </conditionalFormatting>
  <conditionalFormatting sqref="E2:F721">
    <cfRule type="expression" dxfId="70" priority="8">
      <formula>_xlfn.ISFORMULA(E2)</formula>
    </cfRule>
  </conditionalFormatting>
  <conditionalFormatting sqref="H2:H721">
    <cfRule type="expression" dxfId="69" priority="7">
      <formula>_xlfn.ISFORMULA(H2)</formula>
    </cfRule>
  </conditionalFormatting>
  <conditionalFormatting sqref="I2:I721">
    <cfRule type="expression" dxfId="68" priority="6">
      <formula>_xlfn.ISFORMULA(I2)</formula>
    </cfRule>
  </conditionalFormatting>
  <conditionalFormatting sqref="J2:J721">
    <cfRule type="expression" dxfId="67" priority="5">
      <formula>_xlfn.ISFORMULA(J2)</formula>
    </cfRule>
  </conditionalFormatting>
  <conditionalFormatting sqref="K2:K721">
    <cfRule type="expression" dxfId="66" priority="4">
      <formula>_xlfn.ISFORMULA(K2)</formula>
    </cfRule>
  </conditionalFormatting>
  <conditionalFormatting sqref="L2:L721">
    <cfRule type="expression" dxfId="65" priority="3">
      <formula>_xlfn.ISFORMULA(L2)</formula>
    </cfRule>
  </conditionalFormatting>
  <conditionalFormatting sqref="M2:M721">
    <cfRule type="expression" dxfId="64" priority="2">
      <formula>_xlfn.ISFORMULA(M2)</formula>
    </cfRule>
  </conditionalFormatting>
  <conditionalFormatting sqref="G2:G721">
    <cfRule type="expression" dxfId="63" priority="1">
      <formula>_xlfn.ISFORMULA(G2)</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EF150-B8F5-4F4C-8271-97FBAA0CC076}">
  <sheetPr codeName="Sheet9">
    <tabColor rgb="FFFFFFFF"/>
  </sheetPr>
  <dimension ref="A1:B19"/>
  <sheetViews>
    <sheetView workbookViewId="0"/>
  </sheetViews>
  <sheetFormatPr defaultRowHeight="15" x14ac:dyDescent="0.25"/>
  <cols>
    <col min="1" max="1" width="24.28515625" bestFit="1" customWidth="1"/>
    <col min="2" max="2" width="12" bestFit="1" customWidth="1"/>
  </cols>
  <sheetData>
    <row r="1" spans="1:2" s="2" customFormat="1" ht="11.25" x14ac:dyDescent="0.2">
      <c r="A1" s="4" t="s">
        <v>66</v>
      </c>
      <c r="B1" s="130" t="s">
        <v>67</v>
      </c>
    </row>
    <row r="2" spans="1:2" s="2" customFormat="1" ht="11.25" x14ac:dyDescent="0.2">
      <c r="A2" s="8" t="s">
        <v>1072</v>
      </c>
      <c r="B2" s="131">
        <v>-91</v>
      </c>
    </row>
    <row r="3" spans="1:2" s="2" customFormat="1" ht="11.25" x14ac:dyDescent="0.2">
      <c r="A3" s="132" t="s">
        <v>1073</v>
      </c>
      <c r="B3" s="133">
        <v>-122</v>
      </c>
    </row>
    <row r="4" spans="1:2" s="2" customFormat="1" ht="11.25" x14ac:dyDescent="0.2">
      <c r="A4" s="8" t="s">
        <v>1074</v>
      </c>
      <c r="B4" s="131">
        <v>-91</v>
      </c>
    </row>
    <row r="5" spans="1:2" s="2" customFormat="1" ht="11.25" x14ac:dyDescent="0.2">
      <c r="A5" s="132" t="s">
        <v>1075</v>
      </c>
      <c r="B5" s="133">
        <v>-31</v>
      </c>
    </row>
    <row r="6" spans="1:2" s="2" customFormat="1" ht="11.25" x14ac:dyDescent="0.2">
      <c r="A6" s="22" t="s">
        <v>1076</v>
      </c>
      <c r="B6" s="134">
        <v>-1</v>
      </c>
    </row>
    <row r="7" spans="1:2" s="2" customFormat="1" ht="11.25" x14ac:dyDescent="0.2">
      <c r="A7" s="132" t="s">
        <v>1077</v>
      </c>
      <c r="B7" s="133">
        <v>10</v>
      </c>
    </row>
    <row r="8" spans="1:2" s="2" customFormat="1" ht="11.25" x14ac:dyDescent="0.2">
      <c r="A8" s="8" t="s">
        <v>1078</v>
      </c>
      <c r="B8" s="131">
        <v>0</v>
      </c>
    </row>
    <row r="9" spans="1:2" s="2" customFormat="1" ht="11.25" x14ac:dyDescent="0.2">
      <c r="A9" s="132" t="s">
        <v>1079</v>
      </c>
      <c r="B9" s="133">
        <v>0</v>
      </c>
    </row>
    <row r="10" spans="1:2" s="2" customFormat="1" ht="11.25" x14ac:dyDescent="0.2">
      <c r="A10" s="8" t="s">
        <v>1080</v>
      </c>
      <c r="B10" s="135">
        <v>90</v>
      </c>
    </row>
    <row r="11" spans="1:2" s="2" customFormat="1" ht="11.25" x14ac:dyDescent="0.2">
      <c r="A11" s="136" t="s">
        <v>1081</v>
      </c>
      <c r="B11" s="137">
        <v>5</v>
      </c>
    </row>
    <row r="12" spans="1:2" s="2" customFormat="1" ht="11.25" x14ac:dyDescent="0.2">
      <c r="A12" s="8" t="s">
        <v>1082</v>
      </c>
      <c r="B12" s="131">
        <v>11</v>
      </c>
    </row>
    <row r="13" spans="1:2" s="2" customFormat="1" ht="11.25" x14ac:dyDescent="0.2">
      <c r="A13" s="132" t="s">
        <v>1083</v>
      </c>
      <c r="B13" s="133">
        <v>1</v>
      </c>
    </row>
    <row r="14" spans="1:2" s="2" customFormat="1" ht="11.25" x14ac:dyDescent="0.2">
      <c r="A14" s="8" t="s">
        <v>1084</v>
      </c>
      <c r="B14" s="131">
        <v>3</v>
      </c>
    </row>
    <row r="15" spans="1:2" s="2" customFormat="1" ht="11.25" x14ac:dyDescent="0.2">
      <c r="A15" s="132" t="s">
        <v>1085</v>
      </c>
      <c r="B15" s="133">
        <v>1</v>
      </c>
    </row>
    <row r="16" spans="1:2" s="2" customFormat="1" ht="11.25" x14ac:dyDescent="0.2">
      <c r="A16" s="8" t="s">
        <v>1086</v>
      </c>
      <c r="B16" s="702">
        <f>+B10</f>
        <v>90</v>
      </c>
    </row>
    <row r="17" spans="1:2" s="2" customFormat="1" ht="11.25" x14ac:dyDescent="0.2">
      <c r="A17" s="138" t="s">
        <v>1087</v>
      </c>
      <c r="B17" s="139">
        <v>0</v>
      </c>
    </row>
    <row r="18" spans="1:2" s="2" customFormat="1" ht="11.25" x14ac:dyDescent="0.2">
      <c r="A18" s="8" t="s">
        <v>1088</v>
      </c>
      <c r="B18" s="131">
        <v>30</v>
      </c>
    </row>
    <row r="19" spans="1:2" s="2" customFormat="1" ht="11.25" x14ac:dyDescent="0.2">
      <c r="A19" s="132" t="s">
        <v>1089</v>
      </c>
      <c r="B19" s="133">
        <v>90</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505BD-A87F-4623-A656-1E93BCDFD384}">
  <sheetPr codeName="Sheet10">
    <tabColor rgb="FF008000"/>
  </sheetPr>
  <dimension ref="A1:S721"/>
  <sheetViews>
    <sheetView showGridLines="0" workbookViewId="0"/>
  </sheetViews>
  <sheetFormatPr defaultRowHeight="15" x14ac:dyDescent="0.25"/>
  <cols>
    <col min="2" max="2" width="8.140625" customWidth="1"/>
    <col min="3" max="3" width="4.42578125" style="2" bestFit="1" customWidth="1"/>
    <col min="4" max="4" width="10.42578125" style="2" bestFit="1" customWidth="1"/>
    <col min="5" max="5" width="11.7109375" style="2" bestFit="1" customWidth="1"/>
    <col min="6" max="10" width="10.42578125" style="2" bestFit="1" customWidth="1"/>
    <col min="11" max="11" width="11.7109375" style="2" bestFit="1" customWidth="1"/>
    <col min="12" max="14" width="9.140625" style="2"/>
    <col min="15" max="15" width="9" bestFit="1" customWidth="1"/>
    <col min="16" max="16" width="9.140625" style="2"/>
    <col min="19" max="19" width="10.5703125" bestFit="1" customWidth="1"/>
  </cols>
  <sheetData>
    <row r="1" spans="1:19"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9" x14ac:dyDescent="0.25">
      <c r="A2" s="92">
        <v>44135</v>
      </c>
      <c r="B2" s="708" t="str">
        <f>+asset_level_drivers!$B$1</f>
        <v>Farmar</v>
      </c>
      <c r="C2" s="99">
        <v>109</v>
      </c>
      <c r="D2" s="109">
        <v>181.65614050000002</v>
      </c>
      <c r="E2" s="109">
        <v>983.07058329999995</v>
      </c>
      <c r="F2" s="109">
        <v>132.71452874549999</v>
      </c>
      <c r="G2" s="109">
        <v>498.40301460000001</v>
      </c>
      <c r="H2" s="109">
        <v>136.13561572987518</v>
      </c>
      <c r="I2" s="109">
        <v>552.54498469653868</v>
      </c>
      <c r="J2" s="109">
        <v>99.458097245376962</v>
      </c>
      <c r="K2" s="110">
        <v>1102.3670678397102</v>
      </c>
      <c r="L2" s="111">
        <f t="shared" ref="L2:L65" si="0">+P2+O2</f>
        <v>0</v>
      </c>
      <c r="M2" s="102">
        <f>(+-9082.39353/2-400-700-100-2000-1395.23885-1000)*-1</f>
        <v>10136.435615</v>
      </c>
      <c r="N2" s="102">
        <v>0</v>
      </c>
      <c r="O2" s="112">
        <v>0</v>
      </c>
      <c r="P2" s="111">
        <v>0</v>
      </c>
      <c r="Q2" s="97">
        <f t="shared" ref="Q2:Q4" si="1">2.5+9.12</f>
        <v>11.62</v>
      </c>
      <c r="R2" s="113"/>
    </row>
    <row r="3" spans="1:19" x14ac:dyDescent="0.25">
      <c r="A3" s="98">
        <f t="shared" ref="A3:A66" si="2">+EOMONTH(A2,1)</f>
        <v>44165</v>
      </c>
      <c r="B3" s="709" t="str">
        <f>+asset_level_drivers!$B$1</f>
        <v>Farmar</v>
      </c>
      <c r="C3" s="93">
        <v>109</v>
      </c>
      <c r="D3" s="114">
        <v>194.706153</v>
      </c>
      <c r="E3" s="114">
        <v>976.06752900000015</v>
      </c>
      <c r="F3" s="114">
        <v>131.76911641500001</v>
      </c>
      <c r="G3" s="114">
        <v>366.50244600000002</v>
      </c>
      <c r="H3" s="114">
        <v>145.91547498528013</v>
      </c>
      <c r="I3" s="114">
        <v>548.60884562701915</v>
      </c>
      <c r="J3" s="114">
        <v>98.749592212863476</v>
      </c>
      <c r="K3" s="115">
        <v>1023.7544061841591</v>
      </c>
      <c r="L3" s="111">
        <f t="shared" si="0"/>
        <v>500</v>
      </c>
      <c r="M3" s="94">
        <v>0</v>
      </c>
      <c r="N3" s="94">
        <v>0</v>
      </c>
      <c r="O3" s="116">
        <v>0</v>
      </c>
      <c r="P3" s="111">
        <v>500</v>
      </c>
      <c r="Q3" s="105">
        <f t="shared" si="1"/>
        <v>11.62</v>
      </c>
      <c r="R3" s="113"/>
      <c r="S3" s="117"/>
    </row>
    <row r="4" spans="1:19" x14ac:dyDescent="0.25">
      <c r="A4" s="107">
        <f t="shared" si="2"/>
        <v>44196</v>
      </c>
      <c r="B4" s="786" t="str">
        <f>+asset_level_drivers!$B$1</f>
        <v>Farmar</v>
      </c>
      <c r="C4" s="99">
        <v>109</v>
      </c>
      <c r="D4" s="109">
        <v>200.5704154</v>
      </c>
      <c r="E4" s="109">
        <v>1016.8515034</v>
      </c>
      <c r="F4" s="109">
        <v>137.27495295899999</v>
      </c>
      <c r="G4" s="109">
        <v>306.20198229999994</v>
      </c>
      <c r="H4" s="109">
        <v>150.3102340637686</v>
      </c>
      <c r="I4" s="109">
        <v>571.53190007857836</v>
      </c>
      <c r="J4" s="109">
        <v>102.87574201414409</v>
      </c>
      <c r="K4" s="110">
        <v>1010.6459285230623</v>
      </c>
      <c r="L4" s="111">
        <f t="shared" si="0"/>
        <v>500</v>
      </c>
      <c r="M4" s="102">
        <v>0</v>
      </c>
      <c r="N4" s="102">
        <v>0</v>
      </c>
      <c r="O4" s="112">
        <v>0</v>
      </c>
      <c r="P4" s="111">
        <v>500</v>
      </c>
      <c r="Q4" s="97">
        <f t="shared" si="1"/>
        <v>11.62</v>
      </c>
      <c r="R4" s="113"/>
      <c r="S4" s="117"/>
    </row>
    <row r="5" spans="1:19" x14ac:dyDescent="0.25">
      <c r="A5" s="787">
        <f t="shared" si="2"/>
        <v>44227</v>
      </c>
      <c r="B5" s="788" t="str">
        <f>+asset_level_drivers!$B$1</f>
        <v>Farmar</v>
      </c>
      <c r="C5" s="93">
        <v>109</v>
      </c>
      <c r="D5" s="114">
        <v>179.01653699999997</v>
      </c>
      <c r="E5" s="114">
        <v>979.27434499999981</v>
      </c>
      <c r="F5" s="114">
        <v>132.20203657499997</v>
      </c>
      <c r="G5" s="114">
        <v>318.30266799999998</v>
      </c>
      <c r="H5" s="114">
        <v>134.15746048135918</v>
      </c>
      <c r="I5" s="114">
        <v>550.41126971308688</v>
      </c>
      <c r="J5" s="114">
        <v>99.074028548355628</v>
      </c>
      <c r="K5" s="115">
        <v>910.3224891903526</v>
      </c>
      <c r="L5" s="111">
        <f t="shared" si="0"/>
        <v>437.5</v>
      </c>
      <c r="M5" s="94">
        <v>0</v>
      </c>
      <c r="N5" s="94">
        <v>0</v>
      </c>
      <c r="O5" s="116">
        <v>0</v>
      </c>
      <c r="P5" s="123">
        <f t="shared" ref="P5:P8" si="3">1000/4+2250/12</f>
        <v>437.5</v>
      </c>
      <c r="Q5" s="105">
        <f t="shared" ref="Q5:Q25" si="4">2.5+4.75</f>
        <v>7.25</v>
      </c>
      <c r="R5" s="113"/>
      <c r="S5" s="615"/>
    </row>
    <row r="6" spans="1:19" x14ac:dyDescent="0.25">
      <c r="A6" s="107">
        <f t="shared" si="2"/>
        <v>44255</v>
      </c>
      <c r="B6" s="786" t="str">
        <f>+asset_level_drivers!$B$1</f>
        <v>Farmar</v>
      </c>
      <c r="C6" s="99">
        <v>109</v>
      </c>
      <c r="D6" s="109">
        <v>136</v>
      </c>
      <c r="E6" s="109">
        <v>799.76900000000001</v>
      </c>
      <c r="F6" s="109">
        <v>107.96881500000001</v>
      </c>
      <c r="G6" s="109">
        <v>259.14464800000002</v>
      </c>
      <c r="H6" s="109">
        <v>101.9202746920797</v>
      </c>
      <c r="I6" s="109">
        <v>449.51843476218687</v>
      </c>
      <c r="J6" s="109">
        <v>80.913318257193652</v>
      </c>
      <c r="K6" s="110">
        <v>811.27855022229653</v>
      </c>
      <c r="L6" s="111">
        <f t="shared" si="0"/>
        <v>437.5</v>
      </c>
      <c r="M6" s="102"/>
      <c r="N6" s="102">
        <v>0</v>
      </c>
      <c r="O6" s="112">
        <v>0</v>
      </c>
      <c r="P6" s="123">
        <f t="shared" si="3"/>
        <v>437.5</v>
      </c>
      <c r="Q6" s="97">
        <f t="shared" si="4"/>
        <v>7.25</v>
      </c>
      <c r="R6" s="113"/>
      <c r="S6" s="117"/>
    </row>
    <row r="7" spans="1:19" x14ac:dyDescent="0.25">
      <c r="A7" s="787">
        <f t="shared" si="2"/>
        <v>44286</v>
      </c>
      <c r="B7" s="788" t="str">
        <f>+asset_level_drivers!$B$1</f>
        <v>Farmar</v>
      </c>
      <c r="C7" s="93">
        <v>109</v>
      </c>
      <c r="D7" s="114">
        <v>165.858</v>
      </c>
      <c r="E7" s="114">
        <v>1076.0219366442811</v>
      </c>
      <c r="F7" s="114">
        <v>145.26296144697795</v>
      </c>
      <c r="G7" s="114">
        <v>262.90869050000003</v>
      </c>
      <c r="H7" s="114">
        <v>124.2962714696982</v>
      </c>
      <c r="I7" s="114">
        <v>604.7892538096803</v>
      </c>
      <c r="J7" s="114">
        <v>108.86206568574248</v>
      </c>
      <c r="K7" s="115">
        <v>888.88212698685493</v>
      </c>
      <c r="L7" s="111">
        <f t="shared" si="0"/>
        <v>437.5</v>
      </c>
      <c r="M7" s="94"/>
      <c r="N7" s="94">
        <v>0</v>
      </c>
      <c r="O7" s="116">
        <v>0</v>
      </c>
      <c r="P7" s="123">
        <f t="shared" si="3"/>
        <v>437.5</v>
      </c>
      <c r="Q7" s="105">
        <f t="shared" si="4"/>
        <v>7.25</v>
      </c>
      <c r="R7" s="113"/>
      <c r="S7" s="117"/>
    </row>
    <row r="8" spans="1:19" x14ac:dyDescent="0.25">
      <c r="A8" s="106">
        <f t="shared" si="2"/>
        <v>44316</v>
      </c>
      <c r="B8" s="710" t="str">
        <f>+asset_level_drivers!$B$1</f>
        <v>Farmar</v>
      </c>
      <c r="C8" s="118">
        <v>113</v>
      </c>
      <c r="D8" s="119">
        <v>147.98112</v>
      </c>
      <c r="E8" s="119">
        <v>981.42419999999993</v>
      </c>
      <c r="F8" s="119">
        <v>132.492267</v>
      </c>
      <c r="G8" s="119">
        <v>380.12729999999993</v>
      </c>
      <c r="H8" s="119">
        <v>110.89909117383536</v>
      </c>
      <c r="I8" s="119">
        <v>551.61961794184492</v>
      </c>
      <c r="J8" s="119">
        <v>99.291531229532112</v>
      </c>
      <c r="K8" s="120">
        <v>983.69881366930531</v>
      </c>
      <c r="L8" s="111">
        <f t="shared" si="0"/>
        <v>437.5</v>
      </c>
      <c r="M8" s="111">
        <v>0</v>
      </c>
      <c r="N8" s="102">
        <v>0</v>
      </c>
      <c r="O8" s="112">
        <v>0</v>
      </c>
      <c r="P8" s="123">
        <f t="shared" si="3"/>
        <v>437.5</v>
      </c>
      <c r="Q8" s="97">
        <f t="shared" si="4"/>
        <v>7.25</v>
      </c>
      <c r="R8" s="113"/>
    </row>
    <row r="9" spans="1:19" x14ac:dyDescent="0.25">
      <c r="A9" s="98">
        <f t="shared" si="2"/>
        <v>44347</v>
      </c>
      <c r="B9" s="709" t="str">
        <f>+asset_level_drivers!$B$1</f>
        <v>Farmar</v>
      </c>
      <c r="C9" s="121">
        <v>113</v>
      </c>
      <c r="D9" s="122">
        <v>181.04358049999999</v>
      </c>
      <c r="E9" s="122">
        <v>997.04773000000012</v>
      </c>
      <c r="F9" s="122">
        <v>134.60144355000003</v>
      </c>
      <c r="G9" s="122">
        <v>390.79561000000001</v>
      </c>
      <c r="H9" s="122">
        <v>135.67655482204148</v>
      </c>
      <c r="I9" s="122">
        <v>560.40098450026392</v>
      </c>
      <c r="J9" s="122">
        <v>100.87217721004752</v>
      </c>
      <c r="K9" s="46">
        <v>976.32693676597194</v>
      </c>
      <c r="L9" s="111">
        <f t="shared" si="0"/>
        <v>187.5</v>
      </c>
      <c r="M9" s="111">
        <v>0</v>
      </c>
      <c r="N9" s="94">
        <v>0</v>
      </c>
      <c r="O9" s="116">
        <v>0</v>
      </c>
      <c r="P9" s="123">
        <f t="shared" ref="P9:P15" si="5">2250/12</f>
        <v>187.5</v>
      </c>
      <c r="Q9" s="105">
        <f t="shared" si="4"/>
        <v>7.25</v>
      </c>
      <c r="R9" s="113"/>
    </row>
    <row r="10" spans="1:19" x14ac:dyDescent="0.25">
      <c r="A10" s="106">
        <f t="shared" si="2"/>
        <v>44377</v>
      </c>
      <c r="B10" s="710" t="str">
        <f>+asset_level_drivers!$B$1</f>
        <v>Farmar</v>
      </c>
      <c r="C10" s="118">
        <v>113</v>
      </c>
      <c r="D10" s="119">
        <v>184.55516999999998</v>
      </c>
      <c r="E10" s="119">
        <v>964.15410000000008</v>
      </c>
      <c r="F10" s="119">
        <v>130.16080350000001</v>
      </c>
      <c r="G10" s="119">
        <v>312.98101500000001</v>
      </c>
      <c r="H10" s="119">
        <v>138.30818839884901</v>
      </c>
      <c r="I10" s="119">
        <v>541.91277969206737</v>
      </c>
      <c r="J10" s="119">
        <v>97.544300344572136</v>
      </c>
      <c r="K10" s="120">
        <v>926.21624860261625</v>
      </c>
      <c r="L10" s="111">
        <f t="shared" si="0"/>
        <v>187.5</v>
      </c>
      <c r="M10" s="111">
        <v>0</v>
      </c>
      <c r="N10" s="102">
        <v>0</v>
      </c>
      <c r="O10" s="797">
        <v>0</v>
      </c>
      <c r="P10" s="123">
        <f t="shared" si="5"/>
        <v>187.5</v>
      </c>
      <c r="Q10" s="97">
        <f t="shared" si="4"/>
        <v>7.25</v>
      </c>
      <c r="R10" s="113"/>
    </row>
    <row r="11" spans="1:19" x14ac:dyDescent="0.25">
      <c r="A11" s="98">
        <f t="shared" si="2"/>
        <v>44408</v>
      </c>
      <c r="B11" s="709" t="str">
        <f>+asset_level_drivers!$B$1</f>
        <v>Farmar</v>
      </c>
      <c r="C11" s="121">
        <v>113</v>
      </c>
      <c r="D11" s="122">
        <v>186.906781</v>
      </c>
      <c r="E11" s="122">
        <v>996.30373000000009</v>
      </c>
      <c r="F11" s="122">
        <v>134.50100355000004</v>
      </c>
      <c r="G11" s="122">
        <v>282.71263749999997</v>
      </c>
      <c r="H11" s="122">
        <v>140.07051809803221</v>
      </c>
      <c r="I11" s="122">
        <v>559.98281160851263</v>
      </c>
      <c r="J11" s="122">
        <v>100.79690608953227</v>
      </c>
      <c r="K11" s="46">
        <v>880.19418070742961</v>
      </c>
      <c r="L11" s="111">
        <f t="shared" si="0"/>
        <v>187.5</v>
      </c>
      <c r="M11" s="111">
        <v>0</v>
      </c>
      <c r="N11" s="94">
        <v>0</v>
      </c>
      <c r="O11" s="116">
        <v>0</v>
      </c>
      <c r="P11" s="123">
        <f t="shared" si="5"/>
        <v>187.5</v>
      </c>
      <c r="Q11" s="105">
        <f t="shared" si="4"/>
        <v>7.25</v>
      </c>
      <c r="R11" s="113"/>
    </row>
    <row r="12" spans="1:19" x14ac:dyDescent="0.25">
      <c r="A12" s="106">
        <f t="shared" si="2"/>
        <v>44439</v>
      </c>
      <c r="B12" s="710" t="str">
        <f>+asset_level_drivers!$B$1</f>
        <v>Farmar</v>
      </c>
      <c r="C12" s="118">
        <v>113</v>
      </c>
      <c r="D12" s="119">
        <v>172.67094549999996</v>
      </c>
      <c r="E12" s="119">
        <v>988.02766000000008</v>
      </c>
      <c r="F12" s="119">
        <v>133.3837341</v>
      </c>
      <c r="G12" s="119">
        <v>254.37555300000002</v>
      </c>
      <c r="H12" s="119">
        <v>129.40198674044942</v>
      </c>
      <c r="I12" s="119">
        <v>555.33116090389376</v>
      </c>
      <c r="J12" s="119">
        <v>99.959608962700884</v>
      </c>
      <c r="K12" s="120">
        <v>869.29568893432622</v>
      </c>
      <c r="L12" s="124">
        <f t="shared" si="0"/>
        <v>187.5</v>
      </c>
      <c r="M12" s="111">
        <v>0</v>
      </c>
      <c r="N12" s="102">
        <v>0</v>
      </c>
      <c r="O12" s="112">
        <v>0</v>
      </c>
      <c r="P12" s="123">
        <f t="shared" si="5"/>
        <v>187.5</v>
      </c>
      <c r="Q12" s="97">
        <f t="shared" si="4"/>
        <v>7.25</v>
      </c>
      <c r="R12" s="113"/>
    </row>
    <row r="13" spans="1:19" x14ac:dyDescent="0.25">
      <c r="A13" s="98">
        <f t="shared" si="2"/>
        <v>44469</v>
      </c>
      <c r="B13" s="709" t="str">
        <f>+asset_level_drivers!$B$1</f>
        <v>Farmar</v>
      </c>
      <c r="C13" s="121">
        <v>113</v>
      </c>
      <c r="D13" s="122">
        <v>157.62209999999999</v>
      </c>
      <c r="E13" s="122">
        <v>955.81140000000005</v>
      </c>
      <c r="F13" s="122">
        <v>129.03453900000002</v>
      </c>
      <c r="G13" s="122">
        <v>225.97991999999999</v>
      </c>
      <c r="H13" s="122">
        <v>118.1241744819298</v>
      </c>
      <c r="I13" s="122">
        <v>537.22367890710268</v>
      </c>
      <c r="J13" s="122">
        <v>96.700262203278484</v>
      </c>
      <c r="K13" s="46">
        <v>833.31462370219981</v>
      </c>
      <c r="L13" s="111">
        <f t="shared" si="0"/>
        <v>187.5</v>
      </c>
      <c r="M13" s="111">
        <v>0</v>
      </c>
      <c r="N13" s="94">
        <v>0</v>
      </c>
      <c r="O13" s="116">
        <v>0</v>
      </c>
      <c r="P13" s="123">
        <f t="shared" si="5"/>
        <v>187.5</v>
      </c>
      <c r="Q13" s="105">
        <f t="shared" si="4"/>
        <v>7.25</v>
      </c>
      <c r="R13" s="113"/>
    </row>
    <row r="14" spans="1:19" x14ac:dyDescent="0.25">
      <c r="A14" s="106">
        <f t="shared" si="2"/>
        <v>44500</v>
      </c>
      <c r="B14" s="710" t="str">
        <f>+asset_level_drivers!$B$1</f>
        <v>Farmar</v>
      </c>
      <c r="C14" s="118">
        <v>113</v>
      </c>
      <c r="D14" s="119">
        <v>155.02391649999998</v>
      </c>
      <c r="E14" s="119">
        <v>981.73775999999998</v>
      </c>
      <c r="F14" s="119">
        <v>132.53459760000001</v>
      </c>
      <c r="G14" s="119">
        <v>217.29329099999998</v>
      </c>
      <c r="H14" s="119">
        <v>116.17705995236784</v>
      </c>
      <c r="I14" s="119">
        <v>551.7958575815461</v>
      </c>
      <c r="J14" s="119">
        <v>99.323254364678306</v>
      </c>
      <c r="K14" s="120">
        <v>820.71150442023031</v>
      </c>
      <c r="L14" s="125">
        <f t="shared" si="0"/>
        <v>187.5</v>
      </c>
      <c r="M14" s="102">
        <v>0</v>
      </c>
      <c r="N14" s="102">
        <v>0</v>
      </c>
      <c r="O14" s="112">
        <v>0</v>
      </c>
      <c r="P14" s="123">
        <f t="shared" si="5"/>
        <v>187.5</v>
      </c>
      <c r="Q14" s="97">
        <f t="shared" si="4"/>
        <v>7.25</v>
      </c>
      <c r="R14" s="113"/>
    </row>
    <row r="15" spans="1:19" x14ac:dyDescent="0.25">
      <c r="A15" s="98">
        <f t="shared" si="2"/>
        <v>44530</v>
      </c>
      <c r="B15" s="709" t="str">
        <f>+asset_level_drivers!$B$1</f>
        <v>Farmar</v>
      </c>
      <c r="C15" s="121">
        <v>113</v>
      </c>
      <c r="D15" s="122">
        <v>143.24100000000001</v>
      </c>
      <c r="E15" s="122">
        <v>933.66930000000002</v>
      </c>
      <c r="F15" s="122">
        <v>126.04535550000001</v>
      </c>
      <c r="G15" s="122">
        <v>197.609025</v>
      </c>
      <c r="H15" s="122">
        <v>107.34677990564845</v>
      </c>
      <c r="I15" s="122">
        <v>524.77848268875982</v>
      </c>
      <c r="J15" s="122">
        <v>94.46012688397677</v>
      </c>
      <c r="K15" s="46">
        <v>789.07205392937919</v>
      </c>
      <c r="L15" s="125">
        <f t="shared" si="0"/>
        <v>187.5</v>
      </c>
      <c r="M15" s="94">
        <v>0</v>
      </c>
      <c r="N15" s="94">
        <v>0</v>
      </c>
      <c r="O15" s="797">
        <v>0</v>
      </c>
      <c r="P15" s="126">
        <f t="shared" si="5"/>
        <v>187.5</v>
      </c>
      <c r="Q15" s="105">
        <f t="shared" si="4"/>
        <v>7.25</v>
      </c>
      <c r="R15" s="113"/>
    </row>
    <row r="16" spans="1:19" x14ac:dyDescent="0.25">
      <c r="A16" s="106">
        <f t="shared" si="2"/>
        <v>44561</v>
      </c>
      <c r="B16" s="710" t="str">
        <f>+asset_level_drivers!$B$1</f>
        <v>Farmar</v>
      </c>
      <c r="C16" s="118">
        <v>113</v>
      </c>
      <c r="D16" s="119">
        <v>142.04942449999999</v>
      </c>
      <c r="E16" s="119">
        <v>948.87466000000006</v>
      </c>
      <c r="F16" s="119">
        <v>128.09807910000001</v>
      </c>
      <c r="G16" s="119">
        <v>193.16578949999999</v>
      </c>
      <c r="H16" s="119">
        <v>106.45379680067526</v>
      </c>
      <c r="I16" s="119">
        <v>533.32481247548014</v>
      </c>
      <c r="J16" s="119">
        <v>95.998466245586428</v>
      </c>
      <c r="K16" s="120">
        <v>810.84910984240082</v>
      </c>
      <c r="L16" s="125">
        <f t="shared" si="0"/>
        <v>187.5</v>
      </c>
      <c r="M16" s="102">
        <v>0</v>
      </c>
      <c r="N16" s="102">
        <v>0</v>
      </c>
      <c r="O16" s="112">
        <v>0</v>
      </c>
      <c r="P16" s="123">
        <f t="shared" ref="P16:P47" si="6">2250/12</f>
        <v>187.5</v>
      </c>
      <c r="Q16" s="97">
        <f t="shared" si="4"/>
        <v>7.25</v>
      </c>
      <c r="R16" s="113"/>
    </row>
    <row r="17" spans="1:18" x14ac:dyDescent="0.25">
      <c r="A17" s="98">
        <f t="shared" si="2"/>
        <v>44592</v>
      </c>
      <c r="B17" s="709" t="str">
        <f>+asset_level_drivers!$B$1</f>
        <v>Farmar</v>
      </c>
      <c r="C17" s="121">
        <v>113</v>
      </c>
      <c r="D17" s="122">
        <v>136.77080649999996</v>
      </c>
      <c r="E17" s="122">
        <v>932.78101000000004</v>
      </c>
      <c r="F17" s="122">
        <v>125.92543635</v>
      </c>
      <c r="G17" s="122">
        <v>183.5927725</v>
      </c>
      <c r="H17" s="122">
        <v>102.49792770836233</v>
      </c>
      <c r="I17" s="122">
        <v>524.27921011078422</v>
      </c>
      <c r="J17" s="122">
        <v>94.370257819941159</v>
      </c>
      <c r="K17" s="46">
        <v>806.9590029987537</v>
      </c>
      <c r="L17" s="125">
        <f t="shared" si="0"/>
        <v>187.5</v>
      </c>
      <c r="M17" s="94">
        <v>0</v>
      </c>
      <c r="N17" s="94">
        <v>0</v>
      </c>
      <c r="O17" s="116">
        <v>0</v>
      </c>
      <c r="P17" s="127">
        <f t="shared" si="6"/>
        <v>187.5</v>
      </c>
      <c r="Q17" s="105">
        <f t="shared" si="4"/>
        <v>7.25</v>
      </c>
      <c r="R17" s="113"/>
    </row>
    <row r="18" spans="1:18" x14ac:dyDescent="0.25">
      <c r="A18" s="106">
        <f t="shared" si="2"/>
        <v>44620</v>
      </c>
      <c r="B18" s="710" t="str">
        <f>+asset_level_drivers!$B$1</f>
        <v>Farmar</v>
      </c>
      <c r="C18" s="118">
        <v>113</v>
      </c>
      <c r="D18" s="119">
        <v>119.51060799999999</v>
      </c>
      <c r="E18" s="119">
        <v>828.81736000000001</v>
      </c>
      <c r="F18" s="119">
        <v>111.89034360000001</v>
      </c>
      <c r="G18" s="119">
        <v>158.62750399999999</v>
      </c>
      <c r="H18" s="119">
        <v>89.562897029246017</v>
      </c>
      <c r="I18" s="119">
        <v>465.84536581303848</v>
      </c>
      <c r="J18" s="119">
        <v>83.852165846346935</v>
      </c>
      <c r="K18" s="120">
        <v>725.78622931229449</v>
      </c>
      <c r="L18" s="125">
        <f t="shared" si="0"/>
        <v>187.5</v>
      </c>
      <c r="M18" s="102">
        <v>0</v>
      </c>
      <c r="N18" s="102">
        <v>0</v>
      </c>
      <c r="O18" s="112">
        <v>0</v>
      </c>
      <c r="P18" s="127">
        <f t="shared" si="6"/>
        <v>187.5</v>
      </c>
      <c r="Q18" s="97">
        <f t="shared" si="4"/>
        <v>7.25</v>
      </c>
      <c r="R18" s="113"/>
    </row>
    <row r="19" spans="1:18" x14ac:dyDescent="0.25">
      <c r="A19" s="98">
        <f t="shared" si="2"/>
        <v>44651</v>
      </c>
      <c r="B19" s="709" t="str">
        <f>+asset_level_drivers!$B$1</f>
        <v>Farmar</v>
      </c>
      <c r="C19" s="121">
        <v>113</v>
      </c>
      <c r="D19" s="122">
        <v>128.3133555</v>
      </c>
      <c r="E19" s="122">
        <v>903.26032999999995</v>
      </c>
      <c r="F19" s="122">
        <v>121.94014455</v>
      </c>
      <c r="G19" s="122">
        <v>168.53557650000002</v>
      </c>
      <c r="H19" s="122">
        <v>96.159797347224085</v>
      </c>
      <c r="I19" s="122">
        <v>507.68680672091114</v>
      </c>
      <c r="J19" s="122">
        <v>91.383625209764006</v>
      </c>
      <c r="K19" s="46">
        <v>800.51312119333375</v>
      </c>
      <c r="L19" s="125">
        <f t="shared" si="0"/>
        <v>187.5</v>
      </c>
      <c r="M19" s="94">
        <v>0</v>
      </c>
      <c r="N19" s="94">
        <v>0</v>
      </c>
      <c r="O19" s="116">
        <v>0</v>
      </c>
      <c r="P19" s="127">
        <f t="shared" si="6"/>
        <v>187.5</v>
      </c>
      <c r="Q19" s="105">
        <f t="shared" si="4"/>
        <v>7.25</v>
      </c>
      <c r="R19" s="113"/>
    </row>
    <row r="20" spans="1:18" x14ac:dyDescent="0.25">
      <c r="A20" s="106">
        <f t="shared" si="2"/>
        <v>44681</v>
      </c>
      <c r="B20" s="710" t="str">
        <f>+asset_level_drivers!$B$1</f>
        <v>Farmar</v>
      </c>
      <c r="C20" s="118">
        <v>113</v>
      </c>
      <c r="D20" s="119">
        <v>120.53789999999998</v>
      </c>
      <c r="E20" s="119">
        <v>860.29169999999999</v>
      </c>
      <c r="F20" s="119">
        <v>116.13937949999999</v>
      </c>
      <c r="G20" s="119">
        <v>156.87340499999996</v>
      </c>
      <c r="H20" s="119">
        <v>90.332763814753164</v>
      </c>
      <c r="I20" s="119">
        <v>483.53584400358204</v>
      </c>
      <c r="J20" s="119">
        <v>87.03645192064478</v>
      </c>
      <c r="K20" s="120">
        <v>772.10179571854439</v>
      </c>
      <c r="L20" s="125">
        <f t="shared" si="0"/>
        <v>362.5</v>
      </c>
      <c r="M20" s="102">
        <v>0</v>
      </c>
      <c r="N20" s="102">
        <v>0</v>
      </c>
      <c r="O20" s="112">
        <v>175</v>
      </c>
      <c r="P20" s="127">
        <f t="shared" si="6"/>
        <v>187.5</v>
      </c>
      <c r="Q20" s="97">
        <f t="shared" si="4"/>
        <v>7.25</v>
      </c>
      <c r="R20" s="113"/>
    </row>
    <row r="21" spans="1:18" x14ac:dyDescent="0.25">
      <c r="A21" s="98">
        <f t="shared" si="2"/>
        <v>44712</v>
      </c>
      <c r="B21" s="709" t="str">
        <f>+asset_level_drivers!$B$1</f>
        <v>Farmar</v>
      </c>
      <c r="C21" s="121">
        <v>113</v>
      </c>
      <c r="D21" s="122">
        <v>121.12637749999999</v>
      </c>
      <c r="E21" s="122">
        <v>875.19292999999993</v>
      </c>
      <c r="F21" s="122">
        <v>118.15104554999999</v>
      </c>
      <c r="G21" s="122">
        <v>156.44929649999997</v>
      </c>
      <c r="H21" s="122">
        <v>90.773776965121627</v>
      </c>
      <c r="I21" s="122">
        <v>491.91123437959237</v>
      </c>
      <c r="J21" s="122">
        <v>88.544022188326622</v>
      </c>
      <c r="K21" s="46">
        <v>795.46533195897155</v>
      </c>
      <c r="L21" s="125">
        <f t="shared" si="0"/>
        <v>187.5</v>
      </c>
      <c r="M21" s="94">
        <v>0</v>
      </c>
      <c r="N21" s="94">
        <v>0</v>
      </c>
      <c r="O21" s="116">
        <v>0</v>
      </c>
      <c r="P21" s="127">
        <f t="shared" si="6"/>
        <v>187.5</v>
      </c>
      <c r="Q21" s="105">
        <f t="shared" si="4"/>
        <v>7.25</v>
      </c>
      <c r="R21" s="113"/>
    </row>
    <row r="22" spans="1:18" x14ac:dyDescent="0.25">
      <c r="A22" s="106">
        <f t="shared" si="2"/>
        <v>44742</v>
      </c>
      <c r="B22" s="710" t="str">
        <f>+asset_level_drivers!$B$1</f>
        <v>Farmar</v>
      </c>
      <c r="C22" s="118">
        <v>113</v>
      </c>
      <c r="D22" s="119">
        <v>114.16643999999999</v>
      </c>
      <c r="E22" s="119">
        <v>834.26160000000004</v>
      </c>
      <c r="F22" s="119">
        <v>112.62531600000003</v>
      </c>
      <c r="G22" s="119">
        <v>146.41789499999999</v>
      </c>
      <c r="H22" s="119">
        <v>85.557903863359087</v>
      </c>
      <c r="I22" s="119">
        <v>468.90535718963565</v>
      </c>
      <c r="J22" s="119">
        <v>84.402964294134421</v>
      </c>
      <c r="K22" s="120">
        <v>767.70861294395058</v>
      </c>
      <c r="L22" s="125">
        <f t="shared" si="0"/>
        <v>187.5</v>
      </c>
      <c r="M22" s="102">
        <v>0</v>
      </c>
      <c r="N22" s="102">
        <v>0</v>
      </c>
      <c r="O22" s="112">
        <v>0</v>
      </c>
      <c r="P22" s="127">
        <f t="shared" si="6"/>
        <v>187.5</v>
      </c>
      <c r="Q22" s="97">
        <f t="shared" si="4"/>
        <v>7.25</v>
      </c>
      <c r="R22" s="113"/>
    </row>
    <row r="23" spans="1:18" x14ac:dyDescent="0.25">
      <c r="A23" s="98">
        <f t="shared" si="2"/>
        <v>44773</v>
      </c>
      <c r="B23" s="709" t="str">
        <f>+asset_level_drivers!$B$1</f>
        <v>Farmar</v>
      </c>
      <c r="C23" s="121">
        <v>113</v>
      </c>
      <c r="D23" s="122">
        <v>115.05555449999999</v>
      </c>
      <c r="E23" s="122">
        <v>849.32219000000009</v>
      </c>
      <c r="F23" s="122">
        <v>114.65849565000001</v>
      </c>
      <c r="G23" s="122">
        <v>146.57206099999999</v>
      </c>
      <c r="H23" s="122">
        <v>86.224218525658415</v>
      </c>
      <c r="I23" s="122">
        <v>477.37031750116938</v>
      </c>
      <c r="J23" s="122">
        <v>85.926657150210488</v>
      </c>
      <c r="K23" s="46">
        <v>791.30623989707544</v>
      </c>
      <c r="L23" s="125">
        <f t="shared" si="0"/>
        <v>587.5</v>
      </c>
      <c r="M23" s="94">
        <v>0</v>
      </c>
      <c r="N23" s="94">
        <v>0</v>
      </c>
      <c r="O23" s="116">
        <v>400</v>
      </c>
      <c r="P23" s="123">
        <f t="shared" si="6"/>
        <v>187.5</v>
      </c>
      <c r="Q23" s="105">
        <f t="shared" si="4"/>
        <v>7.25</v>
      </c>
      <c r="R23" s="113"/>
    </row>
    <row r="24" spans="1:18" x14ac:dyDescent="0.25">
      <c r="A24" s="106">
        <f t="shared" si="2"/>
        <v>44804</v>
      </c>
      <c r="B24" s="710" t="str">
        <f>+asset_level_drivers!$B$1</f>
        <v>Farmar</v>
      </c>
      <c r="C24" s="118">
        <v>113</v>
      </c>
      <c r="D24" s="119">
        <v>112.30168500000001</v>
      </c>
      <c r="E24" s="119">
        <v>836.69588999999996</v>
      </c>
      <c r="F24" s="119">
        <v>112.95394515000001</v>
      </c>
      <c r="G24" s="119">
        <v>142.13777450000001</v>
      </c>
      <c r="H24" s="119">
        <v>84.160430761642715</v>
      </c>
      <c r="I24" s="119">
        <v>470.27357505073951</v>
      </c>
      <c r="J24" s="119">
        <v>84.649243509133129</v>
      </c>
      <c r="K24" s="120">
        <v>789.46352762322681</v>
      </c>
      <c r="L24" s="125">
        <f t="shared" si="0"/>
        <v>187.5</v>
      </c>
      <c r="M24" s="102">
        <v>0</v>
      </c>
      <c r="N24" s="102">
        <v>0</v>
      </c>
      <c r="O24" s="112">
        <v>0</v>
      </c>
      <c r="P24" s="123">
        <f t="shared" si="6"/>
        <v>187.5</v>
      </c>
      <c r="Q24" s="97">
        <f t="shared" si="4"/>
        <v>7.25</v>
      </c>
      <c r="R24" s="113"/>
    </row>
    <row r="25" spans="1:18" x14ac:dyDescent="0.25">
      <c r="A25" s="98">
        <f t="shared" si="2"/>
        <v>44834</v>
      </c>
      <c r="B25" s="709" t="str">
        <f>+asset_level_drivers!$B$1</f>
        <v>Farmar</v>
      </c>
      <c r="C25" s="121">
        <v>113</v>
      </c>
      <c r="D25" s="122">
        <v>106.23175499999999</v>
      </c>
      <c r="E25" s="122">
        <v>798.19560000000001</v>
      </c>
      <c r="F25" s="122">
        <v>107.756406</v>
      </c>
      <c r="G25" s="122">
        <v>133.64590499999997</v>
      </c>
      <c r="H25" s="122">
        <v>79.611541548689047</v>
      </c>
      <c r="I25" s="122">
        <v>448.63408902578698</v>
      </c>
      <c r="J25" s="122">
        <v>80.754136024641653</v>
      </c>
      <c r="K25" s="46">
        <v>762.34319024336969</v>
      </c>
      <c r="L25" s="125">
        <f t="shared" si="0"/>
        <v>187.5</v>
      </c>
      <c r="M25" s="94">
        <v>0</v>
      </c>
      <c r="N25" s="94">
        <v>0</v>
      </c>
      <c r="O25" s="116">
        <v>0</v>
      </c>
      <c r="P25" s="123">
        <f t="shared" si="6"/>
        <v>187.5</v>
      </c>
      <c r="Q25" s="105">
        <f t="shared" si="4"/>
        <v>7.25</v>
      </c>
      <c r="R25" s="113"/>
    </row>
    <row r="26" spans="1:18" x14ac:dyDescent="0.25">
      <c r="A26" s="106">
        <f t="shared" si="2"/>
        <v>44865</v>
      </c>
      <c r="B26" s="710" t="str">
        <f>+asset_level_drivers!$B$1</f>
        <v>Farmar</v>
      </c>
      <c r="C26" s="118">
        <v>113</v>
      </c>
      <c r="D26" s="119">
        <v>107.40414999999999</v>
      </c>
      <c r="E26" s="119">
        <v>813.31538</v>
      </c>
      <c r="F26" s="119">
        <v>109.7975763</v>
      </c>
      <c r="G26" s="119">
        <v>134.42334700000001</v>
      </c>
      <c r="H26" s="119">
        <v>80.490150522568612</v>
      </c>
      <c r="I26" s="119">
        <v>457.13231768874925</v>
      </c>
      <c r="J26" s="119">
        <v>82.283817183974847</v>
      </c>
      <c r="K26" s="120">
        <v>786.18780201962124</v>
      </c>
      <c r="L26" s="125">
        <f t="shared" si="0"/>
        <v>187.5</v>
      </c>
      <c r="M26" s="102">
        <v>0</v>
      </c>
      <c r="N26" s="102">
        <v>0</v>
      </c>
      <c r="O26" s="112">
        <v>0</v>
      </c>
      <c r="P26" s="123">
        <f t="shared" si="6"/>
        <v>187.5</v>
      </c>
      <c r="Q26" s="97">
        <f t="shared" ref="Q26:Q37" si="7">2.5+3</f>
        <v>5.5</v>
      </c>
      <c r="R26" s="113"/>
    </row>
    <row r="27" spans="1:18" x14ac:dyDescent="0.25">
      <c r="A27" s="98">
        <f t="shared" si="2"/>
        <v>44895</v>
      </c>
      <c r="B27" s="709" t="str">
        <f>+asset_level_drivers!$B$1</f>
        <v>Farmar</v>
      </c>
      <c r="C27" s="121">
        <v>113</v>
      </c>
      <c r="D27" s="122">
        <v>101.783475</v>
      </c>
      <c r="E27" s="122">
        <v>776.32379999999989</v>
      </c>
      <c r="F27" s="122">
        <v>104.803713</v>
      </c>
      <c r="G27" s="122">
        <v>126.83126999999999</v>
      </c>
      <c r="H27" s="122">
        <v>76.277939199370778</v>
      </c>
      <c r="I27" s="122">
        <v>436.340817716907</v>
      </c>
      <c r="J27" s="122">
        <v>78.541347189043265</v>
      </c>
      <c r="K27" s="46">
        <v>759.4326714766654</v>
      </c>
      <c r="L27" s="125">
        <f t="shared" si="0"/>
        <v>187.5</v>
      </c>
      <c r="M27" s="94">
        <v>0</v>
      </c>
      <c r="N27" s="94">
        <v>0</v>
      </c>
      <c r="O27" s="116">
        <v>0</v>
      </c>
      <c r="P27" s="126">
        <f t="shared" si="6"/>
        <v>187.5</v>
      </c>
      <c r="Q27" s="105">
        <f t="shared" si="7"/>
        <v>5.5</v>
      </c>
      <c r="R27" s="113"/>
    </row>
    <row r="28" spans="1:18" x14ac:dyDescent="0.25">
      <c r="A28" s="106">
        <f t="shared" si="2"/>
        <v>44926</v>
      </c>
      <c r="B28" s="710" t="str">
        <f>+asset_level_drivers!$B$1</f>
        <v>Farmar</v>
      </c>
      <c r="C28" s="118">
        <v>113</v>
      </c>
      <c r="D28" s="119">
        <v>103.0758835</v>
      </c>
      <c r="E28" s="119">
        <v>791.51555999999994</v>
      </c>
      <c r="F28" s="119">
        <v>106.85460060000001</v>
      </c>
      <c r="G28" s="119">
        <v>127.91018500000001</v>
      </c>
      <c r="H28" s="119">
        <v>77.246487944476513</v>
      </c>
      <c r="I28" s="119">
        <v>444.87950348302547</v>
      </c>
      <c r="J28" s="119">
        <v>80.078310626944599</v>
      </c>
      <c r="K28" s="120">
        <v>783.39636627197262</v>
      </c>
      <c r="L28" s="125">
        <f t="shared" si="0"/>
        <v>187.5</v>
      </c>
      <c r="M28" s="102">
        <v>0</v>
      </c>
      <c r="N28" s="102">
        <v>0</v>
      </c>
      <c r="O28" s="112">
        <v>0</v>
      </c>
      <c r="P28" s="123">
        <f t="shared" si="6"/>
        <v>187.5</v>
      </c>
      <c r="Q28" s="97">
        <f t="shared" si="7"/>
        <v>5.5</v>
      </c>
      <c r="R28" s="113"/>
    </row>
    <row r="29" spans="1:18" x14ac:dyDescent="0.25">
      <c r="A29" s="98">
        <f t="shared" si="2"/>
        <v>44957</v>
      </c>
      <c r="B29" s="709" t="str">
        <f>+asset_level_drivers!$B$1</f>
        <v>Farmar</v>
      </c>
      <c r="C29" s="121">
        <v>113</v>
      </c>
      <c r="D29" s="122">
        <v>101.05767499999999</v>
      </c>
      <c r="E29" s="122">
        <v>780.78304999999989</v>
      </c>
      <c r="F29" s="122">
        <v>105.40571175000001</v>
      </c>
      <c r="G29" s="122">
        <v>124.928078</v>
      </c>
      <c r="H29" s="122">
        <v>75.734014674580251</v>
      </c>
      <c r="I29" s="122">
        <v>438.84718528080771</v>
      </c>
      <c r="J29" s="122">
        <v>78.992493350545402</v>
      </c>
      <c r="K29" s="46">
        <v>690.10223841616994</v>
      </c>
      <c r="L29" s="125">
        <f t="shared" si="0"/>
        <v>187.5</v>
      </c>
      <c r="M29" s="94">
        <v>0</v>
      </c>
      <c r="N29" s="94">
        <v>0</v>
      </c>
      <c r="O29" s="116">
        <v>0</v>
      </c>
      <c r="P29" s="127">
        <f t="shared" si="6"/>
        <v>187.5</v>
      </c>
      <c r="Q29" s="105">
        <f t="shared" si="7"/>
        <v>5.5</v>
      </c>
      <c r="R29" s="113"/>
    </row>
    <row r="30" spans="1:18" x14ac:dyDescent="0.25">
      <c r="A30" s="106">
        <f t="shared" si="2"/>
        <v>44985</v>
      </c>
      <c r="B30" s="710" t="str">
        <f>+asset_level_drivers!$B$1</f>
        <v>Farmar</v>
      </c>
      <c r="C30" s="118">
        <v>113</v>
      </c>
      <c r="D30" s="119">
        <v>89.632689999999997</v>
      </c>
      <c r="E30" s="119">
        <v>696.10576000000003</v>
      </c>
      <c r="F30" s="119">
        <v>93.974277600000008</v>
      </c>
      <c r="G30" s="119">
        <v>110.44000800000001</v>
      </c>
      <c r="H30" s="119">
        <v>67.17197342786784</v>
      </c>
      <c r="I30" s="119">
        <v>391.25343901069255</v>
      </c>
      <c r="J30" s="119">
        <v>70.425619021924646</v>
      </c>
      <c r="K30" s="120">
        <v>620.6371647242496</v>
      </c>
      <c r="L30" s="125">
        <f t="shared" si="0"/>
        <v>187.5</v>
      </c>
      <c r="M30" s="102">
        <v>0</v>
      </c>
      <c r="N30" s="102">
        <v>0</v>
      </c>
      <c r="O30" s="112">
        <v>0</v>
      </c>
      <c r="P30" s="127">
        <f t="shared" si="6"/>
        <v>187.5</v>
      </c>
      <c r="Q30" s="97">
        <f t="shared" si="7"/>
        <v>5.5</v>
      </c>
      <c r="R30" s="113"/>
    </row>
    <row r="31" spans="1:18" x14ac:dyDescent="0.25">
      <c r="A31" s="98">
        <f t="shared" si="2"/>
        <v>45016</v>
      </c>
      <c r="B31" s="709" t="str">
        <f>+asset_level_drivers!$B$1</f>
        <v>Farmar</v>
      </c>
      <c r="C31" s="121">
        <v>113</v>
      </c>
      <c r="D31" s="122">
        <v>97.504238000000001</v>
      </c>
      <c r="E31" s="122">
        <v>760.95048999999995</v>
      </c>
      <c r="F31" s="122">
        <v>102.72831615</v>
      </c>
      <c r="G31" s="122">
        <v>119.76402049999999</v>
      </c>
      <c r="H31" s="122">
        <v>73.071020004425847</v>
      </c>
      <c r="I31" s="122">
        <v>427.70008989635647</v>
      </c>
      <c r="J31" s="122">
        <v>76.986016181344169</v>
      </c>
      <c r="K31" s="46">
        <v>686.01525041279046</v>
      </c>
      <c r="L31" s="125">
        <f t="shared" si="0"/>
        <v>187.5</v>
      </c>
      <c r="M31" s="94">
        <v>0</v>
      </c>
      <c r="N31" s="94">
        <v>0</v>
      </c>
      <c r="O31" s="116">
        <v>0</v>
      </c>
      <c r="P31" s="127">
        <f t="shared" si="6"/>
        <v>187.5</v>
      </c>
      <c r="Q31" s="105">
        <f t="shared" si="7"/>
        <v>5.5</v>
      </c>
      <c r="R31" s="113"/>
    </row>
    <row r="32" spans="1:18" x14ac:dyDescent="0.25">
      <c r="A32" s="106">
        <f t="shared" si="2"/>
        <v>45046</v>
      </c>
      <c r="B32" s="710" t="str">
        <f>+asset_level_drivers!$B$1</f>
        <v>Farmar</v>
      </c>
      <c r="C32" s="118">
        <v>113</v>
      </c>
      <c r="D32" s="119">
        <v>92.707650000000015</v>
      </c>
      <c r="E32" s="119">
        <v>726.86249999999995</v>
      </c>
      <c r="F32" s="119">
        <v>98.126437499999994</v>
      </c>
      <c r="G32" s="119">
        <v>113.548845</v>
      </c>
      <c r="H32" s="119">
        <v>69.47639083865576</v>
      </c>
      <c r="I32" s="119">
        <v>408.54058270241791</v>
      </c>
      <c r="J32" s="119">
        <v>73.537304886435237</v>
      </c>
      <c r="K32" s="120">
        <v>583.42886593467313</v>
      </c>
      <c r="L32" s="125">
        <f t="shared" si="0"/>
        <v>362.5</v>
      </c>
      <c r="M32" s="102">
        <v>0</v>
      </c>
      <c r="N32" s="102">
        <v>0</v>
      </c>
      <c r="O32" s="112">
        <v>175</v>
      </c>
      <c r="P32" s="127">
        <f t="shared" si="6"/>
        <v>187.5</v>
      </c>
      <c r="Q32" s="97">
        <f t="shared" si="7"/>
        <v>5.5</v>
      </c>
      <c r="R32" s="113"/>
    </row>
    <row r="33" spans="1:18" x14ac:dyDescent="0.25">
      <c r="A33" s="98">
        <f t="shared" si="2"/>
        <v>45077</v>
      </c>
      <c r="B33" s="709" t="str">
        <f>+asset_level_drivers!$B$1</f>
        <v>Farmar</v>
      </c>
      <c r="C33" s="121">
        <v>113</v>
      </c>
      <c r="D33" s="122">
        <v>94.171381499999995</v>
      </c>
      <c r="E33" s="122">
        <v>741.39073000000008</v>
      </c>
      <c r="F33" s="122">
        <v>100.08774855000001</v>
      </c>
      <c r="G33" s="122">
        <v>115.059383</v>
      </c>
      <c r="H33" s="122">
        <v>70.573331401563465</v>
      </c>
      <c r="I33" s="122">
        <v>416.70632457221421</v>
      </c>
      <c r="J33" s="122">
        <v>75.007138422998551</v>
      </c>
      <c r="K33" s="46">
        <v>601.88925086573556</v>
      </c>
      <c r="L33" s="125">
        <f t="shared" si="0"/>
        <v>187.5</v>
      </c>
      <c r="M33" s="94">
        <v>0</v>
      </c>
      <c r="N33" s="94">
        <v>0</v>
      </c>
      <c r="O33" s="116">
        <v>0</v>
      </c>
      <c r="P33" s="127">
        <f t="shared" si="6"/>
        <v>187.5</v>
      </c>
      <c r="Q33" s="105">
        <f t="shared" si="7"/>
        <v>5.5</v>
      </c>
      <c r="R33" s="113"/>
    </row>
    <row r="34" spans="1:18" x14ac:dyDescent="0.25">
      <c r="A34" s="106">
        <f t="shared" si="2"/>
        <v>45107</v>
      </c>
      <c r="B34" s="710" t="str">
        <f>+asset_level_drivers!$B$1</f>
        <v>Farmar</v>
      </c>
      <c r="C34" s="118">
        <v>113</v>
      </c>
      <c r="D34" s="119">
        <v>89.630219999999994</v>
      </c>
      <c r="E34" s="119">
        <v>708.40109999999993</v>
      </c>
      <c r="F34" s="119">
        <v>95.634148500000009</v>
      </c>
      <c r="G34" s="119">
        <v>109.25560500000002</v>
      </c>
      <c r="H34" s="119">
        <v>67.170122375820128</v>
      </c>
      <c r="I34" s="119">
        <v>398.16416197153353</v>
      </c>
      <c r="J34" s="119">
        <v>71.669549154876051</v>
      </c>
      <c r="K34" s="120">
        <v>581.56466530247747</v>
      </c>
      <c r="L34" s="125">
        <f t="shared" si="0"/>
        <v>187.5</v>
      </c>
      <c r="M34" s="102">
        <v>0</v>
      </c>
      <c r="N34" s="102">
        <v>0</v>
      </c>
      <c r="O34" s="112">
        <v>0</v>
      </c>
      <c r="P34" s="127">
        <f t="shared" si="6"/>
        <v>187.5</v>
      </c>
      <c r="Q34" s="97">
        <f t="shared" si="7"/>
        <v>5.5</v>
      </c>
      <c r="R34" s="113"/>
    </row>
    <row r="35" spans="1:18" x14ac:dyDescent="0.25">
      <c r="A35" s="98">
        <f t="shared" si="2"/>
        <v>45138</v>
      </c>
      <c r="B35" s="709" t="str">
        <f>+asset_level_drivers!$B$1</f>
        <v>Farmar</v>
      </c>
      <c r="C35" s="121">
        <v>113</v>
      </c>
      <c r="D35" s="122">
        <v>91.132141500000003</v>
      </c>
      <c r="E35" s="122">
        <v>722.94821000000002</v>
      </c>
      <c r="F35" s="122">
        <v>97.598008350000001</v>
      </c>
      <c r="G35" s="122">
        <v>110.8400815</v>
      </c>
      <c r="H35" s="122">
        <v>68.295683051157923</v>
      </c>
      <c r="I35" s="122">
        <v>406.34051554051825</v>
      </c>
      <c r="J35" s="122">
        <v>73.141292797293289</v>
      </c>
      <c r="K35" s="46">
        <v>600.05528602198558</v>
      </c>
      <c r="L35" s="125">
        <f t="shared" si="0"/>
        <v>587.5</v>
      </c>
      <c r="M35" s="94">
        <v>0</v>
      </c>
      <c r="N35" s="94">
        <v>0</v>
      </c>
      <c r="O35" s="116">
        <v>400</v>
      </c>
      <c r="P35" s="123">
        <f t="shared" si="6"/>
        <v>187.5</v>
      </c>
      <c r="Q35" s="105">
        <f t="shared" si="7"/>
        <v>5.5</v>
      </c>
      <c r="R35" s="113"/>
    </row>
    <row r="36" spans="1:18" x14ac:dyDescent="0.25">
      <c r="A36" s="106">
        <f t="shared" si="2"/>
        <v>45169</v>
      </c>
      <c r="B36" s="710" t="str">
        <f>+asset_level_drivers!$B$1</f>
        <v>Farmar</v>
      </c>
      <c r="C36" s="118">
        <v>113</v>
      </c>
      <c r="D36" s="119">
        <v>89.685851999999997</v>
      </c>
      <c r="E36" s="119">
        <v>714.03075000000001</v>
      </c>
      <c r="F36" s="119">
        <v>96.394151250000007</v>
      </c>
      <c r="G36" s="119">
        <v>108.84631649999999</v>
      </c>
      <c r="H36" s="119">
        <v>67.211813763479455</v>
      </c>
      <c r="I36" s="119">
        <v>401.32836495546889</v>
      </c>
      <c r="J36" s="119">
        <v>72.239105691984392</v>
      </c>
      <c r="K36" s="120">
        <v>599.20118994461859</v>
      </c>
      <c r="L36" s="125">
        <f t="shared" si="0"/>
        <v>187.5</v>
      </c>
      <c r="M36" s="102">
        <v>0</v>
      </c>
      <c r="N36" s="102">
        <v>0</v>
      </c>
      <c r="O36" s="112">
        <v>0</v>
      </c>
      <c r="P36" s="123">
        <f t="shared" si="6"/>
        <v>187.5</v>
      </c>
      <c r="Q36" s="97">
        <f t="shared" si="7"/>
        <v>5.5</v>
      </c>
      <c r="R36" s="113"/>
    </row>
    <row r="37" spans="1:18" x14ac:dyDescent="0.25">
      <c r="A37" s="98">
        <f t="shared" si="2"/>
        <v>45199</v>
      </c>
      <c r="B37" s="709" t="str">
        <f>+asset_level_drivers!$B$1</f>
        <v>Farmar</v>
      </c>
      <c r="C37" s="121">
        <v>112</v>
      </c>
      <c r="D37" s="122">
        <v>85.472354999999993</v>
      </c>
      <c r="E37" s="122">
        <v>682.77509999999995</v>
      </c>
      <c r="F37" s="122">
        <v>92.1746385</v>
      </c>
      <c r="G37" s="122">
        <v>103.52254499999999</v>
      </c>
      <c r="H37" s="122">
        <v>64.054161030727585</v>
      </c>
      <c r="I37" s="122">
        <v>383.76080374032449</v>
      </c>
      <c r="J37" s="122">
        <v>69.076944673258424</v>
      </c>
      <c r="K37" s="46">
        <v>575.20072920949838</v>
      </c>
      <c r="L37" s="125">
        <f t="shared" si="0"/>
        <v>187.5</v>
      </c>
      <c r="M37" s="94">
        <v>0</v>
      </c>
      <c r="N37" s="94">
        <v>0</v>
      </c>
      <c r="O37" s="116">
        <v>0</v>
      </c>
      <c r="P37" s="123">
        <f t="shared" si="6"/>
        <v>187.5</v>
      </c>
      <c r="Q37" s="105">
        <f t="shared" si="7"/>
        <v>5.5</v>
      </c>
      <c r="R37" s="113"/>
    </row>
    <row r="38" spans="1:18" x14ac:dyDescent="0.25">
      <c r="A38" s="106">
        <f t="shared" si="2"/>
        <v>45230</v>
      </c>
      <c r="B38" s="710" t="str">
        <f>+asset_level_drivers!$B$1</f>
        <v>Farmar</v>
      </c>
      <c r="C38" s="118">
        <v>112</v>
      </c>
      <c r="D38" s="119">
        <v>87.011497500000019</v>
      </c>
      <c r="E38" s="119">
        <v>697.27710999999999</v>
      </c>
      <c r="F38" s="119">
        <v>94.132409850000016</v>
      </c>
      <c r="G38" s="119">
        <v>105.18185299999999</v>
      </c>
      <c r="H38" s="119">
        <v>65.207615636538293</v>
      </c>
      <c r="I38" s="119">
        <v>391.9118083880486</v>
      </c>
      <c r="J38" s="119">
        <v>70.54412550984874</v>
      </c>
      <c r="K38" s="120">
        <v>593.59286735133128</v>
      </c>
      <c r="L38" s="125">
        <f t="shared" si="0"/>
        <v>187.5</v>
      </c>
      <c r="M38" s="102">
        <v>0</v>
      </c>
      <c r="N38" s="102">
        <v>0</v>
      </c>
      <c r="O38" s="112">
        <v>0</v>
      </c>
      <c r="P38" s="123">
        <f t="shared" si="6"/>
        <v>187.5</v>
      </c>
      <c r="Q38" s="97">
        <v>2.5</v>
      </c>
      <c r="R38" s="113"/>
    </row>
    <row r="39" spans="1:18" x14ac:dyDescent="0.25">
      <c r="A39" s="98">
        <f t="shared" si="2"/>
        <v>45260</v>
      </c>
      <c r="B39" s="709" t="str">
        <f>+asset_level_drivers!$B$1</f>
        <v>Farmar</v>
      </c>
      <c r="C39" s="121">
        <v>112</v>
      </c>
      <c r="D39" s="122">
        <v>82.985444999999999</v>
      </c>
      <c r="E39" s="122">
        <v>667.01129999999989</v>
      </c>
      <c r="F39" s="122">
        <v>90.046525500000001</v>
      </c>
      <c r="G39" s="122">
        <v>100.12848</v>
      </c>
      <c r="H39" s="122">
        <v>62.190436395915235</v>
      </c>
      <c r="I39" s="122">
        <v>374.90059697824182</v>
      </c>
      <c r="J39" s="122">
        <v>67.482107456083526</v>
      </c>
      <c r="K39" s="46">
        <v>573.72008369847356</v>
      </c>
      <c r="L39" s="125">
        <f t="shared" si="0"/>
        <v>187.5</v>
      </c>
      <c r="M39" s="94">
        <v>0</v>
      </c>
      <c r="N39" s="94">
        <v>0</v>
      </c>
      <c r="O39" s="116">
        <v>0</v>
      </c>
      <c r="P39" s="126">
        <f t="shared" si="6"/>
        <v>187.5</v>
      </c>
      <c r="Q39" s="105">
        <v>2.5</v>
      </c>
      <c r="R39" s="113"/>
    </row>
    <row r="40" spans="1:18" x14ac:dyDescent="0.25">
      <c r="A40" s="106">
        <f t="shared" si="2"/>
        <v>45291</v>
      </c>
      <c r="B40" s="710" t="str">
        <f>+asset_level_drivers!$B$1</f>
        <v>Farmar</v>
      </c>
      <c r="C40" s="118">
        <v>112</v>
      </c>
      <c r="D40" s="119">
        <v>84.539169999999984</v>
      </c>
      <c r="E40" s="119">
        <v>681.45099000000005</v>
      </c>
      <c r="F40" s="119">
        <v>91.99588365000001</v>
      </c>
      <c r="G40" s="119">
        <v>101.8207245</v>
      </c>
      <c r="H40" s="119">
        <v>63.354819328238392</v>
      </c>
      <c r="I40" s="119">
        <v>383.01657402567827</v>
      </c>
      <c r="J40" s="119">
        <v>68.942983324622091</v>
      </c>
      <c r="K40" s="120">
        <v>592.12551333778799</v>
      </c>
      <c r="L40" s="125">
        <f t="shared" si="0"/>
        <v>187.5</v>
      </c>
      <c r="M40" s="102">
        <v>0</v>
      </c>
      <c r="N40" s="102">
        <v>0</v>
      </c>
      <c r="O40" s="112">
        <v>0</v>
      </c>
      <c r="P40" s="123">
        <f t="shared" si="6"/>
        <v>187.5</v>
      </c>
      <c r="Q40" s="97">
        <v>2.5</v>
      </c>
      <c r="R40" s="113"/>
    </row>
    <row r="41" spans="1:18" x14ac:dyDescent="0.25">
      <c r="A41" s="98">
        <f t="shared" si="2"/>
        <v>45322</v>
      </c>
      <c r="B41" s="709" t="str">
        <f>+asset_level_drivers!$B$1</f>
        <v>Farmar</v>
      </c>
      <c r="C41" s="121">
        <v>112</v>
      </c>
      <c r="D41" s="122">
        <v>83.352334999999997</v>
      </c>
      <c r="E41" s="122">
        <v>673.74811</v>
      </c>
      <c r="F41" s="122">
        <v>90.955994849999996</v>
      </c>
      <c r="G41" s="122">
        <v>100.215405</v>
      </c>
      <c r="H41" s="122">
        <v>62.465388819310647</v>
      </c>
      <c r="I41" s="122">
        <v>378.68709068641289</v>
      </c>
      <c r="J41" s="122">
        <v>68.163676323554313</v>
      </c>
      <c r="K41" s="46">
        <v>566.96144886217621</v>
      </c>
      <c r="L41" s="125">
        <f t="shared" si="0"/>
        <v>187.5</v>
      </c>
      <c r="M41" s="94">
        <v>0</v>
      </c>
      <c r="N41" s="94">
        <v>0</v>
      </c>
      <c r="O41" s="116">
        <v>0</v>
      </c>
      <c r="P41" s="127">
        <f t="shared" si="6"/>
        <v>187.5</v>
      </c>
      <c r="Q41" s="105">
        <v>2.5</v>
      </c>
      <c r="R41" s="113"/>
    </row>
    <row r="42" spans="1:18" x14ac:dyDescent="0.25">
      <c r="A42" s="106">
        <f t="shared" si="2"/>
        <v>45351</v>
      </c>
      <c r="B42" s="710" t="str">
        <f>+asset_level_drivers!$B$1</f>
        <v>Farmar</v>
      </c>
      <c r="C42" s="118">
        <v>112</v>
      </c>
      <c r="D42" s="119">
        <v>76.938058499999997</v>
      </c>
      <c r="E42" s="119">
        <v>623.49419999999998</v>
      </c>
      <c r="F42" s="119">
        <v>84.171717000000001</v>
      </c>
      <c r="G42" s="119">
        <v>92.352558999999999</v>
      </c>
      <c r="H42" s="119">
        <v>57.658441592612476</v>
      </c>
      <c r="I42" s="119">
        <v>350.44136102712395</v>
      </c>
      <c r="J42" s="119">
        <v>63.079444984882322</v>
      </c>
      <c r="K42" s="120">
        <v>526.90027461804846</v>
      </c>
      <c r="L42" s="125">
        <f t="shared" si="0"/>
        <v>187.5</v>
      </c>
      <c r="M42" s="102">
        <v>0</v>
      </c>
      <c r="N42" s="102">
        <v>0</v>
      </c>
      <c r="O42" s="112">
        <v>0</v>
      </c>
      <c r="P42" s="127">
        <f t="shared" si="6"/>
        <v>187.5</v>
      </c>
      <c r="Q42" s="97">
        <v>2.5</v>
      </c>
      <c r="R42" s="113"/>
    </row>
    <row r="43" spans="1:18" x14ac:dyDescent="0.25">
      <c r="A43" s="98">
        <f t="shared" si="2"/>
        <v>45382</v>
      </c>
      <c r="B43" s="709" t="str">
        <f>+asset_level_drivers!$B$1</f>
        <v>Farmar</v>
      </c>
      <c r="C43" s="121">
        <v>112</v>
      </c>
      <c r="D43" s="122">
        <v>81.174213000000009</v>
      </c>
      <c r="E43" s="122">
        <v>659.4400599999999</v>
      </c>
      <c r="F43" s="122">
        <v>89.024408100000002</v>
      </c>
      <c r="G43" s="122">
        <v>97.284246499999995</v>
      </c>
      <c r="H43" s="122">
        <v>60.83307416818667</v>
      </c>
      <c r="I43" s="122">
        <v>370.6451032619201</v>
      </c>
      <c r="J43" s="122">
        <v>66.71611858714563</v>
      </c>
      <c r="K43" s="46">
        <v>562.59891407213706</v>
      </c>
      <c r="L43" s="125">
        <f t="shared" si="0"/>
        <v>187.5</v>
      </c>
      <c r="M43" s="94">
        <v>0</v>
      </c>
      <c r="N43" s="94">
        <v>0</v>
      </c>
      <c r="O43" s="116">
        <v>0</v>
      </c>
      <c r="P43" s="127">
        <f t="shared" si="6"/>
        <v>187.5</v>
      </c>
      <c r="Q43" s="105">
        <v>2.5</v>
      </c>
      <c r="R43" s="113"/>
    </row>
    <row r="44" spans="1:18" x14ac:dyDescent="0.25">
      <c r="A44" s="106">
        <f t="shared" si="2"/>
        <v>45412</v>
      </c>
      <c r="B44" s="710" t="str">
        <f>+asset_level_drivers!$B$1</f>
        <v>Farmar</v>
      </c>
      <c r="C44" s="118">
        <v>112</v>
      </c>
      <c r="D44" s="119">
        <v>77.538239999999988</v>
      </c>
      <c r="E44" s="119">
        <v>631.38480000000004</v>
      </c>
      <c r="F44" s="119">
        <v>85.236948000000012</v>
      </c>
      <c r="G44" s="119">
        <v>92.782889999999995</v>
      </c>
      <c r="H44" s="119">
        <v>58.10822588191472</v>
      </c>
      <c r="I44" s="119">
        <v>354.87635433310925</v>
      </c>
      <c r="J44" s="119">
        <v>63.877743779959673</v>
      </c>
      <c r="K44" s="120">
        <v>345.49904479980466</v>
      </c>
      <c r="L44" s="125">
        <f t="shared" si="0"/>
        <v>362.5</v>
      </c>
      <c r="M44" s="102">
        <v>0</v>
      </c>
      <c r="N44" s="102">
        <v>0</v>
      </c>
      <c r="O44" s="112">
        <v>175</v>
      </c>
      <c r="P44" s="127">
        <f t="shared" si="6"/>
        <v>187.5</v>
      </c>
      <c r="Q44" s="97">
        <v>2.5</v>
      </c>
      <c r="R44" s="113"/>
    </row>
    <row r="45" spans="1:18" x14ac:dyDescent="0.25">
      <c r="A45" s="98">
        <f t="shared" si="2"/>
        <v>45443</v>
      </c>
      <c r="B45" s="709" t="str">
        <f>+asset_level_drivers!$B$1</f>
        <v>Farmar</v>
      </c>
      <c r="C45" s="121">
        <v>112</v>
      </c>
      <c r="D45" s="122">
        <v>79.106234000000001</v>
      </c>
      <c r="E45" s="122">
        <v>645.58057999999994</v>
      </c>
      <c r="F45" s="122">
        <v>87.1533783</v>
      </c>
      <c r="G45" s="122">
        <v>94.518007999999995</v>
      </c>
      <c r="H45" s="122">
        <v>59.283302199528933</v>
      </c>
      <c r="I45" s="122">
        <v>362.85523924341243</v>
      </c>
      <c r="J45" s="122">
        <v>65.31394306381425</v>
      </c>
      <c r="K45" s="46">
        <v>356.42135180021592</v>
      </c>
      <c r="L45" s="125">
        <f t="shared" si="0"/>
        <v>187.5</v>
      </c>
      <c r="M45" s="94">
        <v>0</v>
      </c>
      <c r="N45" s="94">
        <v>0</v>
      </c>
      <c r="O45" s="116">
        <v>0</v>
      </c>
      <c r="P45" s="127">
        <f t="shared" si="6"/>
        <v>187.5</v>
      </c>
      <c r="Q45" s="105">
        <v>2.5</v>
      </c>
      <c r="R45" s="113"/>
    </row>
    <row r="46" spans="1:18" x14ac:dyDescent="0.25">
      <c r="A46" s="106">
        <f t="shared" si="2"/>
        <v>45473</v>
      </c>
      <c r="B46" s="710" t="str">
        <f>+asset_level_drivers!$B$1</f>
        <v>Farmar</v>
      </c>
      <c r="C46" s="118">
        <v>112</v>
      </c>
      <c r="D46" s="119">
        <v>75.602234999999979</v>
      </c>
      <c r="E46" s="119">
        <v>618.29939999999999</v>
      </c>
      <c r="F46" s="119">
        <v>83.470419000000007</v>
      </c>
      <c r="G46" s="119">
        <v>90.200789999999998</v>
      </c>
      <c r="H46" s="119">
        <v>56.657357048052653</v>
      </c>
      <c r="I46" s="119">
        <v>347.52156998133131</v>
      </c>
      <c r="J46" s="119">
        <v>62.553882596639632</v>
      </c>
      <c r="K46" s="120">
        <v>344.36860415810031</v>
      </c>
      <c r="L46" s="125">
        <f t="shared" si="0"/>
        <v>187.5</v>
      </c>
      <c r="M46" s="102">
        <v>0</v>
      </c>
      <c r="N46" s="102">
        <v>0</v>
      </c>
      <c r="O46" s="112">
        <v>0</v>
      </c>
      <c r="P46" s="127">
        <f t="shared" si="6"/>
        <v>187.5</v>
      </c>
      <c r="Q46" s="97">
        <v>2.5</v>
      </c>
      <c r="R46" s="113"/>
    </row>
    <row r="47" spans="1:18" x14ac:dyDescent="0.25">
      <c r="A47" s="98">
        <f t="shared" si="2"/>
        <v>45504</v>
      </c>
      <c r="B47" s="709" t="str">
        <f>+asset_level_drivers!$B$1</f>
        <v>Farmar</v>
      </c>
      <c r="C47" s="121">
        <v>112</v>
      </c>
      <c r="D47" s="122">
        <v>77.169601999999998</v>
      </c>
      <c r="E47" s="122">
        <v>632.41178000000002</v>
      </c>
      <c r="F47" s="122">
        <v>85.375590300000013</v>
      </c>
      <c r="G47" s="122">
        <v>91.942016499999994</v>
      </c>
      <c r="H47" s="122">
        <v>57.831963483223987</v>
      </c>
      <c r="I47" s="122">
        <v>355.45357905941404</v>
      </c>
      <c r="J47" s="122">
        <v>63.981644230694535</v>
      </c>
      <c r="K47" s="46">
        <v>355.29312875044974</v>
      </c>
      <c r="L47" s="125">
        <f t="shared" si="0"/>
        <v>587.5</v>
      </c>
      <c r="M47" s="94">
        <v>0</v>
      </c>
      <c r="N47" s="94">
        <v>0</v>
      </c>
      <c r="O47" s="116">
        <v>400</v>
      </c>
      <c r="P47" s="123">
        <f t="shared" si="6"/>
        <v>187.5</v>
      </c>
      <c r="Q47" s="105">
        <v>2.5</v>
      </c>
      <c r="R47" s="113"/>
    </row>
    <row r="48" spans="1:18" x14ac:dyDescent="0.25">
      <c r="A48" s="106">
        <f t="shared" si="2"/>
        <v>45535</v>
      </c>
      <c r="B48" s="710" t="str">
        <f>+asset_level_drivers!$B$1</f>
        <v>Farmar</v>
      </c>
      <c r="C48" s="118">
        <v>112</v>
      </c>
      <c r="D48" s="119">
        <v>76.231324999999998</v>
      </c>
      <c r="E48" s="119">
        <v>625.97617999999989</v>
      </c>
      <c r="F48" s="119">
        <v>84.506784299999993</v>
      </c>
      <c r="G48" s="119">
        <v>90.699226500000009</v>
      </c>
      <c r="H48" s="119">
        <v>57.12880576574414</v>
      </c>
      <c r="I48" s="119">
        <v>351.83638354576499</v>
      </c>
      <c r="J48" s="119">
        <v>63.330549038237713</v>
      </c>
      <c r="K48" s="120">
        <v>354.7569923963045</v>
      </c>
      <c r="L48" s="125">
        <f t="shared" si="0"/>
        <v>187.5</v>
      </c>
      <c r="M48" s="102">
        <v>0</v>
      </c>
      <c r="N48" s="102">
        <v>0</v>
      </c>
      <c r="O48" s="112">
        <v>0</v>
      </c>
      <c r="P48" s="123">
        <f t="shared" ref="P48:P76" si="8">2250/12</f>
        <v>187.5</v>
      </c>
      <c r="Q48" s="97">
        <v>2.5</v>
      </c>
      <c r="R48" s="113"/>
    </row>
    <row r="49" spans="1:18" x14ac:dyDescent="0.25">
      <c r="A49" s="98">
        <f t="shared" si="2"/>
        <v>45565</v>
      </c>
      <c r="B49" s="709" t="str">
        <f>+asset_level_drivers!$B$1</f>
        <v>Farmar</v>
      </c>
      <c r="C49" s="121">
        <v>112</v>
      </c>
      <c r="D49" s="122">
        <v>72.906419999999997</v>
      </c>
      <c r="E49" s="122">
        <v>599.80949999999996</v>
      </c>
      <c r="F49" s="122">
        <v>80.974282500000001</v>
      </c>
      <c r="G49" s="122">
        <v>86.629169999999988</v>
      </c>
      <c r="H49" s="122">
        <v>54.637076126589214</v>
      </c>
      <c r="I49" s="122">
        <v>337.1291305308032</v>
      </c>
      <c r="J49" s="122">
        <v>60.683243495544581</v>
      </c>
      <c r="K49" s="46">
        <v>342.81112373753598</v>
      </c>
      <c r="L49" s="125">
        <f t="shared" si="0"/>
        <v>187.5</v>
      </c>
      <c r="M49" s="94">
        <v>0</v>
      </c>
      <c r="N49" s="94">
        <v>0</v>
      </c>
      <c r="O49" s="116">
        <v>0</v>
      </c>
      <c r="P49" s="123">
        <f t="shared" si="8"/>
        <v>187.5</v>
      </c>
      <c r="Q49" s="105">
        <v>2.5</v>
      </c>
      <c r="R49" s="113"/>
    </row>
    <row r="50" spans="1:18" x14ac:dyDescent="0.25">
      <c r="A50" s="106">
        <f t="shared" si="2"/>
        <v>45596</v>
      </c>
      <c r="B50" s="710" t="str">
        <f>+asset_level_drivers!$B$1</f>
        <v>Farmar</v>
      </c>
      <c r="C50" s="118">
        <v>112</v>
      </c>
      <c r="D50" s="119">
        <v>74.4681535</v>
      </c>
      <c r="E50" s="119">
        <v>613.78233</v>
      </c>
      <c r="F50" s="119">
        <v>82.860614549999994</v>
      </c>
      <c r="G50" s="119">
        <v>88.372382000000016</v>
      </c>
      <c r="H50" s="119">
        <v>55.80746073920556</v>
      </c>
      <c r="I50" s="119">
        <v>344.98270408866568</v>
      </c>
      <c r="J50" s="119">
        <v>62.096886735959821</v>
      </c>
      <c r="K50" s="120">
        <v>353.73571897807875</v>
      </c>
      <c r="L50" s="125">
        <f t="shared" si="0"/>
        <v>187.5</v>
      </c>
      <c r="M50" s="102">
        <v>0</v>
      </c>
      <c r="N50" s="102">
        <v>0</v>
      </c>
      <c r="O50" s="112">
        <v>0</v>
      </c>
      <c r="P50" s="123">
        <f t="shared" si="8"/>
        <v>187.5</v>
      </c>
      <c r="Q50" s="97">
        <v>2.5</v>
      </c>
      <c r="R50" s="113"/>
    </row>
    <row r="51" spans="1:18" x14ac:dyDescent="0.25">
      <c r="A51" s="98">
        <f t="shared" si="2"/>
        <v>45626</v>
      </c>
      <c r="B51" s="709" t="str">
        <f>+asset_level_drivers!$B$1</f>
        <v>Farmar</v>
      </c>
      <c r="C51" s="121">
        <v>112</v>
      </c>
      <c r="D51" s="122">
        <v>71.25</v>
      </c>
      <c r="E51" s="122">
        <v>588.29640000000006</v>
      </c>
      <c r="F51" s="122">
        <v>79.420014000000009</v>
      </c>
      <c r="G51" s="122">
        <v>84.448349999999991</v>
      </c>
      <c r="H51" s="122">
        <v>53.395732145666756</v>
      </c>
      <c r="I51" s="122">
        <v>330.65807364905294</v>
      </c>
      <c r="J51" s="122">
        <v>59.518453256829531</v>
      </c>
      <c r="K51" s="46">
        <v>341.85369680304279</v>
      </c>
      <c r="L51" s="125">
        <f t="shared" si="0"/>
        <v>187.5</v>
      </c>
      <c r="M51" s="94">
        <v>0</v>
      </c>
      <c r="N51" s="94">
        <v>0</v>
      </c>
      <c r="O51" s="116">
        <v>0</v>
      </c>
      <c r="P51" s="126">
        <f t="shared" si="8"/>
        <v>187.5</v>
      </c>
      <c r="Q51" s="105">
        <v>2.5</v>
      </c>
      <c r="R51" s="113"/>
    </row>
    <row r="52" spans="1:18" x14ac:dyDescent="0.25">
      <c r="A52" s="106">
        <f t="shared" si="2"/>
        <v>45657</v>
      </c>
      <c r="B52" s="710" t="str">
        <f>+asset_level_drivers!$B$1</f>
        <v>Farmar</v>
      </c>
      <c r="C52" s="118">
        <v>112</v>
      </c>
      <c r="D52" s="119">
        <v>72.805995500000009</v>
      </c>
      <c r="E52" s="119">
        <v>602.17066</v>
      </c>
      <c r="F52" s="119">
        <v>81.293039100000016</v>
      </c>
      <c r="G52" s="119">
        <v>86.188664500000002</v>
      </c>
      <c r="H52" s="119">
        <v>54.561816621987646</v>
      </c>
      <c r="I52" s="119">
        <v>338.45624491936172</v>
      </c>
      <c r="J52" s="119">
        <v>60.922124085485123</v>
      </c>
      <c r="K52" s="120">
        <v>352.77667614585476</v>
      </c>
      <c r="L52" s="125">
        <f t="shared" si="0"/>
        <v>187.5</v>
      </c>
      <c r="M52" s="102">
        <v>0</v>
      </c>
      <c r="N52" s="102">
        <v>0</v>
      </c>
      <c r="O52" s="112">
        <v>0</v>
      </c>
      <c r="P52" s="123">
        <f t="shared" si="8"/>
        <v>187.5</v>
      </c>
      <c r="Q52" s="97">
        <v>2.5</v>
      </c>
      <c r="R52" s="113"/>
    </row>
    <row r="53" spans="1:18" x14ac:dyDescent="0.25">
      <c r="A53" s="98">
        <f t="shared" si="2"/>
        <v>45688</v>
      </c>
      <c r="B53" s="709" t="str">
        <f>+asset_level_drivers!$B$1</f>
        <v>Farmar</v>
      </c>
      <c r="C53" s="121">
        <v>112</v>
      </c>
      <c r="D53" s="122">
        <v>71.997004000000004</v>
      </c>
      <c r="E53" s="122">
        <v>596.47812999999996</v>
      </c>
      <c r="F53" s="122">
        <v>80.524547550000008</v>
      </c>
      <c r="G53" s="122">
        <v>85.129347999999993</v>
      </c>
      <c r="H53" s="122">
        <v>53.955547240343833</v>
      </c>
      <c r="I53" s="122">
        <v>335.25669958134944</v>
      </c>
      <c r="J53" s="122">
        <v>60.346205924642895</v>
      </c>
      <c r="K53" s="46">
        <v>352.3185568799471</v>
      </c>
      <c r="L53" s="125">
        <f t="shared" si="0"/>
        <v>187.5</v>
      </c>
      <c r="M53" s="94">
        <v>0</v>
      </c>
      <c r="N53" s="94">
        <v>0</v>
      </c>
      <c r="O53" s="116">
        <v>0</v>
      </c>
      <c r="P53" s="127">
        <f t="shared" si="8"/>
        <v>187.5</v>
      </c>
      <c r="Q53" s="105">
        <v>2.5</v>
      </c>
      <c r="R53" s="113"/>
    </row>
    <row r="54" spans="1:18" x14ac:dyDescent="0.25">
      <c r="A54" s="106">
        <f t="shared" si="2"/>
        <v>45716</v>
      </c>
      <c r="B54" s="710" t="str">
        <f>+asset_level_drivers!$B$1</f>
        <v>Farmar</v>
      </c>
      <c r="C54" s="118">
        <v>112</v>
      </c>
      <c r="D54" s="119">
        <v>64.352848000000009</v>
      </c>
      <c r="E54" s="119">
        <v>533.97231999999997</v>
      </c>
      <c r="F54" s="119">
        <v>72.086263200000005</v>
      </c>
      <c r="G54" s="119">
        <v>76.007105999999993</v>
      </c>
      <c r="H54" s="119">
        <v>48.226911363070975</v>
      </c>
      <c r="I54" s="119">
        <v>300.12466286231847</v>
      </c>
      <c r="J54" s="119">
        <v>54.022439315217326</v>
      </c>
      <c r="K54" s="120">
        <v>317.8214776611328</v>
      </c>
      <c r="L54" s="125">
        <f t="shared" si="0"/>
        <v>187.5</v>
      </c>
      <c r="M54" s="102">
        <v>0</v>
      </c>
      <c r="N54" s="102">
        <v>0</v>
      </c>
      <c r="O54" s="112">
        <v>0</v>
      </c>
      <c r="P54" s="127">
        <f t="shared" si="8"/>
        <v>187.5</v>
      </c>
      <c r="Q54" s="97">
        <v>2.5</v>
      </c>
      <c r="R54" s="113"/>
    </row>
    <row r="55" spans="1:18" x14ac:dyDescent="0.25">
      <c r="A55" s="98">
        <f t="shared" si="2"/>
        <v>45747</v>
      </c>
      <c r="B55" s="709" t="str">
        <f>+asset_level_drivers!$B$1</f>
        <v>Farmar</v>
      </c>
      <c r="C55" s="121">
        <v>112</v>
      </c>
      <c r="D55" s="122">
        <v>70.518613999999999</v>
      </c>
      <c r="E55" s="122">
        <v>586.00695000000007</v>
      </c>
      <c r="F55" s="122">
        <v>79.110938250000018</v>
      </c>
      <c r="G55" s="122">
        <v>83.19978399999998</v>
      </c>
      <c r="H55" s="122">
        <v>52.847621395476011</v>
      </c>
      <c r="I55" s="122">
        <v>329.37126460735931</v>
      </c>
      <c r="J55" s="122">
        <v>59.286827629324691</v>
      </c>
      <c r="K55" s="46">
        <v>351.44169846384153</v>
      </c>
      <c r="L55" s="125">
        <f t="shared" si="0"/>
        <v>187.5</v>
      </c>
      <c r="M55" s="94">
        <v>0</v>
      </c>
      <c r="N55" s="94">
        <v>0</v>
      </c>
      <c r="O55" s="116">
        <v>0</v>
      </c>
      <c r="P55" s="127">
        <f t="shared" si="8"/>
        <v>187.5</v>
      </c>
      <c r="Q55" s="105">
        <v>2.5</v>
      </c>
      <c r="R55" s="113"/>
    </row>
    <row r="56" spans="1:18" x14ac:dyDescent="0.25">
      <c r="A56" s="106">
        <f t="shared" si="2"/>
        <v>45777</v>
      </c>
      <c r="B56" s="710" t="str">
        <f>+asset_level_drivers!$B$1</f>
        <v>Farmar</v>
      </c>
      <c r="C56" s="118">
        <v>112</v>
      </c>
      <c r="D56" s="119">
        <v>67.533029999999982</v>
      </c>
      <c r="E56" s="119">
        <v>562.03620000000012</v>
      </c>
      <c r="F56" s="119">
        <v>75.874887000000015</v>
      </c>
      <c r="G56" s="119">
        <v>79.590809999999976</v>
      </c>
      <c r="H56" s="119">
        <v>50.610183591091598</v>
      </c>
      <c r="I56" s="119">
        <v>315.89825675124621</v>
      </c>
      <c r="J56" s="119">
        <v>56.861686215224331</v>
      </c>
      <c r="K56" s="120">
        <v>339.69843990928251</v>
      </c>
      <c r="L56" s="125">
        <f t="shared" si="0"/>
        <v>362.5</v>
      </c>
      <c r="M56" s="102">
        <v>0</v>
      </c>
      <c r="N56" s="102">
        <v>0</v>
      </c>
      <c r="O56" s="112">
        <v>175</v>
      </c>
      <c r="P56" s="127">
        <f t="shared" si="8"/>
        <v>187.5</v>
      </c>
      <c r="Q56" s="97">
        <v>2.5</v>
      </c>
      <c r="R56" s="113"/>
    </row>
    <row r="57" spans="1:18" x14ac:dyDescent="0.25">
      <c r="A57" s="98">
        <f t="shared" si="2"/>
        <v>45808</v>
      </c>
      <c r="B57" s="709" t="str">
        <f>+asset_level_drivers!$B$1</f>
        <v>Farmar</v>
      </c>
      <c r="C57" s="121">
        <v>112</v>
      </c>
      <c r="D57" s="122">
        <v>69.068495999999996</v>
      </c>
      <c r="E57" s="122">
        <v>575.65016000000003</v>
      </c>
      <c r="F57" s="122">
        <v>77.712771600000011</v>
      </c>
      <c r="G57" s="122">
        <v>81.31439499999999</v>
      </c>
      <c r="H57" s="122">
        <v>51.760882977123593</v>
      </c>
      <c r="I57" s="122">
        <v>323.55012371547588</v>
      </c>
      <c r="J57" s="122">
        <v>58.239022268785668</v>
      </c>
      <c r="K57" s="46">
        <v>350.61329323216495</v>
      </c>
      <c r="L57" s="125">
        <f t="shared" si="0"/>
        <v>187.5</v>
      </c>
      <c r="M57" s="94">
        <v>0</v>
      </c>
      <c r="N57" s="94">
        <v>0</v>
      </c>
      <c r="O57" s="116">
        <v>0</v>
      </c>
      <c r="P57" s="127">
        <f t="shared" si="8"/>
        <v>187.5</v>
      </c>
      <c r="Q57" s="105">
        <v>2.5</v>
      </c>
      <c r="R57" s="113"/>
    </row>
    <row r="58" spans="1:18" x14ac:dyDescent="0.25">
      <c r="A58" s="106">
        <f t="shared" si="2"/>
        <v>45838</v>
      </c>
      <c r="B58" s="710" t="str">
        <f>+asset_level_drivers!$B$1</f>
        <v>Farmar</v>
      </c>
      <c r="C58" s="118">
        <v>112</v>
      </c>
      <c r="D58" s="119">
        <v>66.165600000000012</v>
      </c>
      <c r="E58" s="119">
        <v>552.23220000000003</v>
      </c>
      <c r="F58" s="119">
        <v>74.551347000000007</v>
      </c>
      <c r="G58" s="119">
        <v>77.816684999999993</v>
      </c>
      <c r="H58" s="119">
        <v>49.585412699751977</v>
      </c>
      <c r="I58" s="119">
        <v>310.38781719381336</v>
      </c>
      <c r="J58" s="119">
        <v>55.869807094886418</v>
      </c>
      <c r="K58" s="120">
        <v>338.91860841449937</v>
      </c>
      <c r="L58" s="125">
        <f t="shared" si="0"/>
        <v>187.5</v>
      </c>
      <c r="M58" s="102">
        <v>0</v>
      </c>
      <c r="N58" s="102">
        <v>0</v>
      </c>
      <c r="O58" s="112">
        <v>0</v>
      </c>
      <c r="P58" s="127">
        <f t="shared" si="8"/>
        <v>187.5</v>
      </c>
      <c r="Q58" s="97">
        <v>2.5</v>
      </c>
      <c r="R58" s="113"/>
    </row>
    <row r="59" spans="1:18" x14ac:dyDescent="0.25">
      <c r="A59" s="98">
        <f t="shared" si="2"/>
        <v>45869</v>
      </c>
      <c r="B59" s="709" t="str">
        <f>+asset_level_drivers!$B$1</f>
        <v>Farmar</v>
      </c>
      <c r="C59" s="121">
        <v>112</v>
      </c>
      <c r="D59" s="122">
        <v>67.691414000000009</v>
      </c>
      <c r="E59" s="122">
        <v>565.73667</v>
      </c>
      <c r="F59" s="122">
        <v>76.374450449999998</v>
      </c>
      <c r="G59" s="122">
        <v>79.530902999999995</v>
      </c>
      <c r="H59" s="122">
        <v>50.728878743935958</v>
      </c>
      <c r="I59" s="122">
        <v>317.97814417159441</v>
      </c>
      <c r="J59" s="122">
        <v>57.236065950886989</v>
      </c>
      <c r="K59" s="46">
        <v>349.82902323672647</v>
      </c>
      <c r="L59" s="125">
        <f t="shared" si="0"/>
        <v>587.5</v>
      </c>
      <c r="M59" s="94">
        <v>0</v>
      </c>
      <c r="N59" s="94">
        <v>0</v>
      </c>
      <c r="O59" s="116">
        <v>400</v>
      </c>
      <c r="P59" s="123">
        <f t="shared" si="8"/>
        <v>187.5</v>
      </c>
      <c r="Q59" s="105">
        <v>2.5</v>
      </c>
      <c r="R59" s="113"/>
    </row>
    <row r="60" spans="1:18" x14ac:dyDescent="0.25">
      <c r="A60" s="106">
        <f t="shared" si="2"/>
        <v>45900</v>
      </c>
      <c r="B60" s="710" t="str">
        <f>+asset_level_drivers!$B$1</f>
        <v>Farmar</v>
      </c>
      <c r="C60" s="118">
        <v>112</v>
      </c>
      <c r="D60" s="119">
        <v>67.017597999999992</v>
      </c>
      <c r="E60" s="119">
        <v>560.85882000000004</v>
      </c>
      <c r="F60" s="119">
        <v>75.715940700000019</v>
      </c>
      <c r="G60" s="119">
        <v>78.660361000000009</v>
      </c>
      <c r="H60" s="119">
        <v>50.223911745318901</v>
      </c>
      <c r="I60" s="119">
        <v>315.23649815004978</v>
      </c>
      <c r="J60" s="119">
        <v>56.742569667008965</v>
      </c>
      <c r="K60" s="120">
        <v>349.45221304642524</v>
      </c>
      <c r="L60" s="125">
        <f t="shared" si="0"/>
        <v>187.5</v>
      </c>
      <c r="M60" s="102">
        <v>0</v>
      </c>
      <c r="N60" s="102">
        <v>0</v>
      </c>
      <c r="O60" s="112">
        <v>0</v>
      </c>
      <c r="P60" s="123">
        <f t="shared" si="8"/>
        <v>187.5</v>
      </c>
      <c r="Q60" s="97">
        <v>2.5</v>
      </c>
      <c r="R60" s="113"/>
    </row>
    <row r="61" spans="1:18" x14ac:dyDescent="0.25">
      <c r="A61" s="98">
        <f t="shared" si="2"/>
        <v>45930</v>
      </c>
      <c r="B61" s="709" t="str">
        <f>+asset_level_drivers!$B$1</f>
        <v>Farmar</v>
      </c>
      <c r="C61" s="121">
        <v>112</v>
      </c>
      <c r="D61" s="122">
        <v>64.229879999999994</v>
      </c>
      <c r="E61" s="122">
        <v>538.21859999999992</v>
      </c>
      <c r="F61" s="122">
        <v>72.659510999999995</v>
      </c>
      <c r="G61" s="122">
        <v>75.315809999999985</v>
      </c>
      <c r="H61" s="122">
        <v>48.13475744881849</v>
      </c>
      <c r="I61" s="122">
        <v>302.51132843595531</v>
      </c>
      <c r="J61" s="122">
        <v>54.452039118471966</v>
      </c>
      <c r="K61" s="46">
        <v>337.82423087672186</v>
      </c>
      <c r="L61" s="125">
        <f t="shared" si="0"/>
        <v>187.5</v>
      </c>
      <c r="M61" s="94">
        <v>0</v>
      </c>
      <c r="N61" s="94">
        <v>0</v>
      </c>
      <c r="O61" s="116">
        <v>0</v>
      </c>
      <c r="P61" s="123">
        <f t="shared" si="8"/>
        <v>187.5</v>
      </c>
      <c r="Q61" s="105">
        <v>2.5</v>
      </c>
      <c r="R61" s="113"/>
    </row>
    <row r="62" spans="1:18" x14ac:dyDescent="0.25">
      <c r="A62" s="106">
        <f t="shared" si="2"/>
        <v>45961</v>
      </c>
      <c r="B62" s="710" t="str">
        <f>+asset_level_drivers!$B$1</f>
        <v>Farmar</v>
      </c>
      <c r="C62" s="118">
        <v>112</v>
      </c>
      <c r="D62" s="119">
        <v>65.739467999999988</v>
      </c>
      <c r="E62" s="119">
        <v>551.55633999999998</v>
      </c>
      <c r="F62" s="119">
        <v>74.460105900000002</v>
      </c>
      <c r="G62" s="119">
        <v>77.013516999999993</v>
      </c>
      <c r="H62" s="119">
        <v>49.266063504935168</v>
      </c>
      <c r="I62" s="119">
        <v>310.00794309351897</v>
      </c>
      <c r="J62" s="119">
        <v>55.801429756833414</v>
      </c>
      <c r="K62" s="120">
        <v>348.72708529823706</v>
      </c>
      <c r="L62" s="102">
        <f t="shared" si="0"/>
        <v>187.5</v>
      </c>
      <c r="M62" s="102">
        <v>0</v>
      </c>
      <c r="N62" s="102">
        <v>0</v>
      </c>
      <c r="O62" s="112">
        <v>0</v>
      </c>
      <c r="P62" s="123">
        <f t="shared" si="8"/>
        <v>187.5</v>
      </c>
      <c r="Q62" s="97">
        <v>2.5</v>
      </c>
      <c r="R62" s="113"/>
    </row>
    <row r="63" spans="1:18" x14ac:dyDescent="0.25">
      <c r="A63" s="98">
        <f t="shared" si="2"/>
        <v>45991</v>
      </c>
      <c r="B63" s="709" t="str">
        <f>+asset_level_drivers!$B$1</f>
        <v>Farmar</v>
      </c>
      <c r="C63" s="121">
        <v>112</v>
      </c>
      <c r="D63" s="122">
        <v>63.02205</v>
      </c>
      <c r="E63" s="122">
        <v>529.39859999999999</v>
      </c>
      <c r="F63" s="122">
        <v>71.468811000000002</v>
      </c>
      <c r="G63" s="122">
        <v>73.762274999999988</v>
      </c>
      <c r="H63" s="122">
        <v>47.229592997485163</v>
      </c>
      <c r="I63" s="122">
        <v>297.55395625148395</v>
      </c>
      <c r="J63" s="122">
        <v>53.559712125267112</v>
      </c>
      <c r="K63" s="46">
        <v>337.13997658177425</v>
      </c>
      <c r="L63" s="94">
        <f t="shared" si="0"/>
        <v>187.5</v>
      </c>
      <c r="M63" s="94">
        <v>0</v>
      </c>
      <c r="N63" s="94">
        <v>0</v>
      </c>
      <c r="O63" s="116">
        <v>0</v>
      </c>
      <c r="P63" s="126">
        <f t="shared" si="8"/>
        <v>187.5</v>
      </c>
      <c r="Q63" s="105">
        <v>2.5</v>
      </c>
      <c r="R63" s="113"/>
    </row>
    <row r="64" spans="1:18" x14ac:dyDescent="0.25">
      <c r="A64" s="106">
        <f t="shared" si="2"/>
        <v>46022</v>
      </c>
      <c r="B64" s="710" t="str">
        <f>+asset_level_drivers!$B$1</f>
        <v>Farmar</v>
      </c>
      <c r="C64" s="118">
        <v>112</v>
      </c>
      <c r="D64" s="119">
        <v>64.520532499999987</v>
      </c>
      <c r="E64" s="119">
        <v>542.62430999999992</v>
      </c>
      <c r="F64" s="119">
        <v>73.254281849999998</v>
      </c>
      <c r="G64" s="119">
        <v>75.447955000000007</v>
      </c>
      <c r="H64" s="119">
        <v>48.352576438818055</v>
      </c>
      <c r="I64" s="119">
        <v>304.98760328933935</v>
      </c>
      <c r="J64" s="119">
        <v>54.897768592081093</v>
      </c>
      <c r="K64" s="120">
        <v>348.03734560514749</v>
      </c>
      <c r="L64" s="102">
        <f t="shared" si="0"/>
        <v>187.5</v>
      </c>
      <c r="M64" s="102">
        <v>0</v>
      </c>
      <c r="N64" s="102">
        <v>0</v>
      </c>
      <c r="O64" s="112">
        <v>0</v>
      </c>
      <c r="P64" s="123">
        <f t="shared" si="8"/>
        <v>187.5</v>
      </c>
      <c r="Q64" s="97">
        <v>2.5</v>
      </c>
      <c r="R64" s="113"/>
    </row>
    <row r="65" spans="1:18" x14ac:dyDescent="0.25">
      <c r="A65" s="98">
        <f t="shared" si="2"/>
        <v>46053</v>
      </c>
      <c r="B65" s="709" t="str">
        <f>+asset_level_drivers!$B$1</f>
        <v>Farmar</v>
      </c>
      <c r="C65" s="121">
        <v>112</v>
      </c>
      <c r="D65" s="122">
        <v>63.922402999999996</v>
      </c>
      <c r="E65" s="122">
        <v>538.21951999999987</v>
      </c>
      <c r="F65" s="122">
        <v>72.659635199999997</v>
      </c>
      <c r="G65" s="122">
        <v>74.681371499999997</v>
      </c>
      <c r="H65" s="122">
        <v>47.904329946601614</v>
      </c>
      <c r="I65" s="122">
        <v>302.51184553146658</v>
      </c>
      <c r="J65" s="122">
        <v>54.452132195663985</v>
      </c>
      <c r="K65" s="46">
        <v>347.70485239129317</v>
      </c>
      <c r="L65" s="94">
        <f t="shared" si="0"/>
        <v>187.5</v>
      </c>
      <c r="M65" s="94">
        <v>0</v>
      </c>
      <c r="N65" s="94">
        <v>0</v>
      </c>
      <c r="O65" s="116">
        <v>0</v>
      </c>
      <c r="P65" s="127">
        <f t="shared" si="8"/>
        <v>187.5</v>
      </c>
      <c r="Q65" s="105">
        <v>2.5</v>
      </c>
      <c r="R65" s="113"/>
    </row>
    <row r="66" spans="1:18" x14ac:dyDescent="0.25">
      <c r="A66" s="106">
        <f t="shared" si="2"/>
        <v>46081</v>
      </c>
      <c r="B66" s="710" t="str">
        <f>+asset_level_drivers!$B$1</f>
        <v>Farmar</v>
      </c>
      <c r="C66" s="118">
        <v>112</v>
      </c>
      <c r="D66" s="119">
        <v>57.233358000000003</v>
      </c>
      <c r="E66" s="119">
        <v>482.41927999999996</v>
      </c>
      <c r="F66" s="119">
        <v>65.126602800000001</v>
      </c>
      <c r="G66" s="119">
        <v>66.810687999999999</v>
      </c>
      <c r="H66" s="119">
        <v>42.891467418456891</v>
      </c>
      <c r="I66" s="119">
        <v>271.14874375563585</v>
      </c>
      <c r="J66" s="119">
        <v>48.806773876014461</v>
      </c>
      <c r="K66" s="120">
        <v>313.76273668791123</v>
      </c>
      <c r="L66" s="102">
        <f t="shared" ref="L66:L129" si="9">+P66+O66</f>
        <v>187.5</v>
      </c>
      <c r="M66" s="102">
        <v>0</v>
      </c>
      <c r="N66" s="102">
        <v>0</v>
      </c>
      <c r="O66" s="112">
        <v>0</v>
      </c>
      <c r="P66" s="127">
        <f t="shared" si="8"/>
        <v>187.5</v>
      </c>
      <c r="Q66" s="97">
        <v>2.5</v>
      </c>
      <c r="R66" s="113"/>
    </row>
    <row r="67" spans="1:18" x14ac:dyDescent="0.25">
      <c r="A67" s="98">
        <f t="shared" ref="A67:A130" si="10">+EOMONTH(A66,1)</f>
        <v>46112</v>
      </c>
      <c r="B67" s="709" t="str">
        <f>+asset_level_drivers!$B$1</f>
        <v>Farmar</v>
      </c>
      <c r="C67" s="121">
        <v>112</v>
      </c>
      <c r="D67" s="122">
        <v>62.8206785</v>
      </c>
      <c r="E67" s="122">
        <v>530.07148000000007</v>
      </c>
      <c r="F67" s="122">
        <v>71.559649800000017</v>
      </c>
      <c r="G67" s="122">
        <v>73.272777999999988</v>
      </c>
      <c r="H67" s="122">
        <v>47.0786824195796</v>
      </c>
      <c r="I67" s="122">
        <v>297.93215541197009</v>
      </c>
      <c r="J67" s="122">
        <v>53.627787974154614</v>
      </c>
      <c r="K67" s="46">
        <v>347.06298979106703</v>
      </c>
      <c r="L67" s="94">
        <f t="shared" si="9"/>
        <v>187.5</v>
      </c>
      <c r="M67" s="94">
        <v>0</v>
      </c>
      <c r="N67" s="94">
        <v>0</v>
      </c>
      <c r="O67" s="116">
        <v>0</v>
      </c>
      <c r="P67" s="127">
        <f t="shared" si="8"/>
        <v>187.5</v>
      </c>
      <c r="Q67" s="105">
        <v>2.5</v>
      </c>
      <c r="R67" s="113"/>
    </row>
    <row r="68" spans="1:18" x14ac:dyDescent="0.25">
      <c r="A68" s="106">
        <f t="shared" si="10"/>
        <v>46142</v>
      </c>
      <c r="B68" s="710" t="str">
        <f>+asset_level_drivers!$B$1</f>
        <v>Farmar</v>
      </c>
      <c r="C68" s="118">
        <v>112</v>
      </c>
      <c r="D68" s="119">
        <v>60.260400000000004</v>
      </c>
      <c r="E68" s="119">
        <v>509.00759999999997</v>
      </c>
      <c r="F68" s="119">
        <v>68.716025999999999</v>
      </c>
      <c r="G68" s="119">
        <v>70.228275000000011</v>
      </c>
      <c r="H68" s="119">
        <v>45.159974419519116</v>
      </c>
      <c r="I68" s="119">
        <v>286.09298389167037</v>
      </c>
      <c r="J68" s="119">
        <v>51.496737100500667</v>
      </c>
      <c r="K68" s="120">
        <v>335.56741838957134</v>
      </c>
      <c r="L68" s="102">
        <f t="shared" si="9"/>
        <v>362.5</v>
      </c>
      <c r="M68" s="102">
        <v>0</v>
      </c>
      <c r="N68" s="102">
        <v>0</v>
      </c>
      <c r="O68" s="112">
        <v>175</v>
      </c>
      <c r="P68" s="127">
        <f t="shared" si="8"/>
        <v>187.5</v>
      </c>
      <c r="Q68" s="97">
        <v>2.5</v>
      </c>
      <c r="R68" s="113"/>
    </row>
    <row r="69" spans="1:18" x14ac:dyDescent="0.25">
      <c r="A69" s="98">
        <f t="shared" si="10"/>
        <v>46173</v>
      </c>
      <c r="B69" s="709" t="str">
        <f>+asset_level_drivers!$B$1</f>
        <v>Farmar</v>
      </c>
      <c r="C69" s="121">
        <v>112</v>
      </c>
      <c r="D69" s="122">
        <v>61.7292615</v>
      </c>
      <c r="E69" s="122">
        <v>521.95288999999991</v>
      </c>
      <c r="F69" s="122">
        <v>70.463640149999989</v>
      </c>
      <c r="G69" s="122">
        <v>71.881560000000007</v>
      </c>
      <c r="H69" s="122">
        <v>46.26075947514132</v>
      </c>
      <c r="I69" s="122">
        <v>293.36901796943857</v>
      </c>
      <c r="J69" s="122">
        <v>52.806423234498936</v>
      </c>
      <c r="K69" s="46">
        <v>346.44992703889551</v>
      </c>
      <c r="L69" s="94">
        <f t="shared" si="9"/>
        <v>187.5</v>
      </c>
      <c r="M69" s="94">
        <v>0</v>
      </c>
      <c r="N69" s="94">
        <v>0</v>
      </c>
      <c r="O69" s="116">
        <v>0</v>
      </c>
      <c r="P69" s="127">
        <f t="shared" si="8"/>
        <v>187.5</v>
      </c>
      <c r="Q69" s="105">
        <v>2.5</v>
      </c>
      <c r="R69" s="113"/>
    </row>
    <row r="70" spans="1:18" x14ac:dyDescent="0.25">
      <c r="A70" s="106">
        <f t="shared" si="10"/>
        <v>46203</v>
      </c>
      <c r="B70" s="710" t="str">
        <f>+asset_level_drivers!$B$1</f>
        <v>Farmar</v>
      </c>
      <c r="C70" s="118">
        <v>112</v>
      </c>
      <c r="D70" s="119">
        <v>59.22641999999999</v>
      </c>
      <c r="E70" s="119">
        <v>501.2937</v>
      </c>
      <c r="F70" s="119">
        <v>67.674649500000001</v>
      </c>
      <c r="G70" s="119">
        <v>68.912144999999995</v>
      </c>
      <c r="H70" s="119">
        <v>44.385095554621195</v>
      </c>
      <c r="I70" s="119">
        <v>281.75730664747613</v>
      </c>
      <c r="J70" s="119">
        <v>50.716315196545693</v>
      </c>
      <c r="K70" s="120">
        <v>334.98726870888157</v>
      </c>
      <c r="L70" s="102">
        <f t="shared" si="9"/>
        <v>187.5</v>
      </c>
      <c r="M70" s="102">
        <v>0</v>
      </c>
      <c r="N70" s="102">
        <v>0</v>
      </c>
      <c r="O70" s="112">
        <v>0</v>
      </c>
      <c r="P70" s="127">
        <f t="shared" si="8"/>
        <v>187.5</v>
      </c>
      <c r="Q70" s="97">
        <v>2.5</v>
      </c>
      <c r="R70" s="113"/>
    </row>
    <row r="71" spans="1:18" x14ac:dyDescent="0.25">
      <c r="A71" s="98">
        <f t="shared" si="10"/>
        <v>46234</v>
      </c>
      <c r="B71" s="709" t="str">
        <f>+asset_level_drivers!$B$1</f>
        <v>Farmar</v>
      </c>
      <c r="C71" s="121">
        <v>112</v>
      </c>
      <c r="D71" s="122">
        <v>60.682902999999996</v>
      </c>
      <c r="E71" s="122">
        <v>514.12446</v>
      </c>
      <c r="F71" s="122">
        <v>69.406802100000007</v>
      </c>
      <c r="G71" s="122">
        <v>70.551597999999998</v>
      </c>
      <c r="H71" s="122">
        <v>45.476603991711961</v>
      </c>
      <c r="I71" s="122">
        <v>288.96896795469019</v>
      </c>
      <c r="J71" s="122">
        <v>52.014414231844228</v>
      </c>
      <c r="K71" s="46">
        <v>345.86351063778528</v>
      </c>
      <c r="L71" s="94">
        <f t="shared" si="9"/>
        <v>587.5</v>
      </c>
      <c r="M71" s="94">
        <v>0</v>
      </c>
      <c r="N71" s="94">
        <v>0</v>
      </c>
      <c r="O71" s="116">
        <v>400</v>
      </c>
      <c r="P71" s="123">
        <f t="shared" si="8"/>
        <v>187.5</v>
      </c>
      <c r="Q71" s="105">
        <v>2.5</v>
      </c>
      <c r="R71" s="113"/>
    </row>
    <row r="72" spans="1:18" x14ac:dyDescent="0.25">
      <c r="A72" s="106">
        <f t="shared" si="10"/>
        <v>46265</v>
      </c>
      <c r="B72" s="710" t="str">
        <f>+asset_level_drivers!$B$1</f>
        <v>Farmar</v>
      </c>
      <c r="C72" s="118">
        <v>112</v>
      </c>
      <c r="D72" s="119">
        <v>60.167233499999995</v>
      </c>
      <c r="E72" s="119">
        <v>510.25100999999995</v>
      </c>
      <c r="F72" s="119">
        <v>68.883886349999997</v>
      </c>
      <c r="G72" s="119">
        <v>69.897513500000002</v>
      </c>
      <c r="H72" s="119">
        <v>45.09015416016544</v>
      </c>
      <c r="I72" s="119">
        <v>286.79185533700979</v>
      </c>
      <c r="J72" s="119">
        <v>51.622533960661762</v>
      </c>
      <c r="K72" s="120">
        <v>345.579696165386</v>
      </c>
      <c r="L72" s="102">
        <f t="shared" si="9"/>
        <v>187.5</v>
      </c>
      <c r="M72" s="102">
        <v>0</v>
      </c>
      <c r="N72" s="102">
        <v>0</v>
      </c>
      <c r="O72" s="112">
        <v>0</v>
      </c>
      <c r="P72" s="123">
        <f t="shared" si="8"/>
        <v>187.5</v>
      </c>
      <c r="Q72" s="97">
        <v>2.5</v>
      </c>
      <c r="R72" s="113"/>
    </row>
    <row r="73" spans="1:18" x14ac:dyDescent="0.25">
      <c r="A73" s="98">
        <f t="shared" si="10"/>
        <v>46295</v>
      </c>
      <c r="B73" s="709" t="str">
        <f>+asset_level_drivers!$B$1</f>
        <v>Farmar</v>
      </c>
      <c r="C73" s="121">
        <v>112</v>
      </c>
      <c r="D73" s="122">
        <v>57.745560000000005</v>
      </c>
      <c r="E73" s="122">
        <v>490.16759999999999</v>
      </c>
      <c r="F73" s="122">
        <v>66.172626000000008</v>
      </c>
      <c r="G73" s="122">
        <v>67.033425000000008</v>
      </c>
      <c r="H73" s="122">
        <v>43.275318657705661</v>
      </c>
      <c r="I73" s="122">
        <v>275.50376711667707</v>
      </c>
      <c r="J73" s="122">
        <v>49.590678081001883</v>
      </c>
      <c r="K73" s="46">
        <v>334.16308280543279</v>
      </c>
      <c r="L73" s="94">
        <f t="shared" si="9"/>
        <v>187.5</v>
      </c>
      <c r="M73" s="94">
        <v>0</v>
      </c>
      <c r="N73" s="94">
        <v>0</v>
      </c>
      <c r="O73" s="116">
        <v>0</v>
      </c>
      <c r="P73" s="123">
        <f t="shared" si="8"/>
        <v>187.5</v>
      </c>
      <c r="Q73" s="105">
        <v>2.5</v>
      </c>
      <c r="R73" s="113"/>
    </row>
    <row r="74" spans="1:18" x14ac:dyDescent="0.25">
      <c r="A74" s="106">
        <f t="shared" si="10"/>
        <v>46326</v>
      </c>
      <c r="B74" s="710" t="str">
        <f>+asset_level_drivers!$B$1</f>
        <v>Farmar</v>
      </c>
      <c r="C74" s="118">
        <v>112</v>
      </c>
      <c r="D74" s="119">
        <v>59.183308999999994</v>
      </c>
      <c r="E74" s="119">
        <v>502.82620000000003</v>
      </c>
      <c r="F74" s="119">
        <v>67.881537000000009</v>
      </c>
      <c r="G74" s="119">
        <v>68.651483999999996</v>
      </c>
      <c r="H74" s="119">
        <v>44.352787576957589</v>
      </c>
      <c r="I74" s="119">
        <v>282.61866411603643</v>
      </c>
      <c r="J74" s="119">
        <v>50.871359540886566</v>
      </c>
      <c r="K74" s="120">
        <v>345.02976672523897</v>
      </c>
      <c r="L74" s="102">
        <f t="shared" si="9"/>
        <v>187.5</v>
      </c>
      <c r="M74" s="102">
        <v>0</v>
      </c>
      <c r="N74" s="102">
        <v>0</v>
      </c>
      <c r="O74" s="112">
        <v>0</v>
      </c>
      <c r="P74" s="123">
        <f t="shared" si="8"/>
        <v>187.5</v>
      </c>
      <c r="Q74" s="97">
        <v>2.5</v>
      </c>
      <c r="R74" s="113"/>
    </row>
    <row r="75" spans="1:18" x14ac:dyDescent="0.25">
      <c r="A75" s="98">
        <f t="shared" si="10"/>
        <v>46356</v>
      </c>
      <c r="B75" s="709" t="str">
        <f>+asset_level_drivers!$B$1</f>
        <v>Farmar</v>
      </c>
      <c r="C75" s="121">
        <v>112</v>
      </c>
      <c r="D75" s="122">
        <v>56.811614999999996</v>
      </c>
      <c r="E75" s="122">
        <v>483.10409999999996</v>
      </c>
      <c r="F75" s="122">
        <v>65.219053500000001</v>
      </c>
      <c r="G75" s="122">
        <v>65.852955000000009</v>
      </c>
      <c r="H75" s="122">
        <v>42.575407400740261</v>
      </c>
      <c r="I75" s="122">
        <v>271.53365391656217</v>
      </c>
      <c r="J75" s="122">
        <v>48.876057704981193</v>
      </c>
      <c r="K75" s="46">
        <v>333.64184730931333</v>
      </c>
      <c r="L75" s="94">
        <f t="shared" si="9"/>
        <v>187.5</v>
      </c>
      <c r="M75" s="94">
        <v>0</v>
      </c>
      <c r="N75" s="94">
        <v>0</v>
      </c>
      <c r="O75" s="116">
        <v>0</v>
      </c>
      <c r="P75" s="126">
        <f t="shared" si="8"/>
        <v>187.5</v>
      </c>
      <c r="Q75" s="105">
        <v>2.5</v>
      </c>
      <c r="R75" s="113"/>
    </row>
    <row r="76" spans="1:18" x14ac:dyDescent="0.25">
      <c r="A76" s="106">
        <f t="shared" si="10"/>
        <v>46387</v>
      </c>
      <c r="B76" s="710" t="str">
        <f>+asset_level_drivers!$B$1</f>
        <v>Farmar</v>
      </c>
      <c r="C76" s="118">
        <v>112</v>
      </c>
      <c r="D76" s="119">
        <v>58.236786000000002</v>
      </c>
      <c r="E76" s="119">
        <v>495.64939000000004</v>
      </c>
      <c r="F76" s="119">
        <v>66.912667650000003</v>
      </c>
      <c r="G76" s="119">
        <v>67.45669749999999</v>
      </c>
      <c r="H76" s="119">
        <v>43.643450193410743</v>
      </c>
      <c r="I76" s="119">
        <v>278.58486385898016</v>
      </c>
      <c r="J76" s="119">
        <v>50.145275494616435</v>
      </c>
      <c r="K76" s="120">
        <v>344.50208776373614</v>
      </c>
      <c r="L76" s="102">
        <f t="shared" si="9"/>
        <v>187.5</v>
      </c>
      <c r="M76" s="102">
        <v>0</v>
      </c>
      <c r="N76" s="102">
        <v>0</v>
      </c>
      <c r="O76" s="112">
        <v>0</v>
      </c>
      <c r="P76" s="123">
        <f t="shared" si="8"/>
        <v>187.5</v>
      </c>
      <c r="Q76" s="97">
        <v>2.5</v>
      </c>
      <c r="R76" s="113"/>
    </row>
    <row r="77" spans="1:18" x14ac:dyDescent="0.25">
      <c r="A77" s="98">
        <f t="shared" si="10"/>
        <v>46418</v>
      </c>
      <c r="B77" s="709" t="str">
        <f>+asset_level_drivers!$B$1</f>
        <v>Farmar</v>
      </c>
      <c r="C77" s="121">
        <v>112</v>
      </c>
      <c r="D77" s="122">
        <v>57.769414499999996</v>
      </c>
      <c r="E77" s="122">
        <v>492.09275999999994</v>
      </c>
      <c r="F77" s="122">
        <v>66.432522599999999</v>
      </c>
      <c r="G77" s="122">
        <v>66.867697499999991</v>
      </c>
      <c r="H77" s="122">
        <v>43.293195548828031</v>
      </c>
      <c r="I77" s="122">
        <v>276.58582319770392</v>
      </c>
      <c r="J77" s="122">
        <v>49.785448175586708</v>
      </c>
      <c r="K77" s="46">
        <v>344.2461153933877</v>
      </c>
      <c r="L77" s="94">
        <f t="shared" si="9"/>
        <v>0</v>
      </c>
      <c r="M77" s="94">
        <v>0</v>
      </c>
      <c r="N77" s="94">
        <v>0</v>
      </c>
      <c r="O77" s="116">
        <v>0</v>
      </c>
      <c r="P77" s="127">
        <v>0</v>
      </c>
      <c r="Q77" s="105">
        <v>2.5</v>
      </c>
      <c r="R77" s="113"/>
    </row>
    <row r="78" spans="1:18" x14ac:dyDescent="0.25">
      <c r="A78" s="106">
        <f t="shared" si="10"/>
        <v>46446</v>
      </c>
      <c r="B78" s="710" t="str">
        <f>+asset_level_drivers!$B$1</f>
        <v>Farmar</v>
      </c>
      <c r="C78" s="118">
        <v>112</v>
      </c>
      <c r="D78" s="119">
        <v>51.784614000000005</v>
      </c>
      <c r="E78" s="119">
        <v>441.46256</v>
      </c>
      <c r="F78" s="119">
        <v>59.597445600000007</v>
      </c>
      <c r="G78" s="119">
        <v>59.900539999999992</v>
      </c>
      <c r="H78" s="119">
        <v>38.808103556642031</v>
      </c>
      <c r="I78" s="119">
        <v>248.12859585368776</v>
      </c>
      <c r="J78" s="119">
        <v>44.663147253663801</v>
      </c>
      <c r="K78" s="120">
        <v>310.70530247738486</v>
      </c>
      <c r="L78" s="102">
        <f t="shared" si="9"/>
        <v>0</v>
      </c>
      <c r="M78" s="102">
        <v>0</v>
      </c>
      <c r="N78" s="102">
        <v>0</v>
      </c>
      <c r="O78" s="112">
        <v>0</v>
      </c>
      <c r="P78" s="127">
        <v>0</v>
      </c>
      <c r="Q78" s="97">
        <v>2.5</v>
      </c>
      <c r="R78" s="113"/>
    </row>
    <row r="79" spans="1:18" x14ac:dyDescent="0.25">
      <c r="A79" s="98">
        <f t="shared" si="10"/>
        <v>46477</v>
      </c>
      <c r="B79" s="709" t="str">
        <f>+asset_level_drivers!$B$1</f>
        <v>Farmar</v>
      </c>
      <c r="C79" s="121">
        <v>112</v>
      </c>
      <c r="D79" s="122">
        <v>56.904468000000001</v>
      </c>
      <c r="E79" s="122">
        <v>485.48356000000001</v>
      </c>
      <c r="F79" s="122">
        <v>65.540280600000003</v>
      </c>
      <c r="G79" s="122">
        <v>65.779519999999991</v>
      </c>
      <c r="H79" s="122">
        <v>42.644992718872501</v>
      </c>
      <c r="I79" s="122">
        <v>272.87105400931301</v>
      </c>
      <c r="J79" s="122">
        <v>49.116789721676341</v>
      </c>
      <c r="K79" s="46">
        <v>343.74903525904608</v>
      </c>
      <c r="L79" s="94">
        <f t="shared" si="9"/>
        <v>0</v>
      </c>
      <c r="M79" s="94">
        <v>0</v>
      </c>
      <c r="N79" s="94">
        <v>0</v>
      </c>
      <c r="O79" s="116">
        <v>0</v>
      </c>
      <c r="P79" s="127">
        <v>0</v>
      </c>
      <c r="Q79" s="105">
        <v>2.5</v>
      </c>
      <c r="R79" s="113"/>
    </row>
    <row r="80" spans="1:18" x14ac:dyDescent="0.25">
      <c r="A80" s="106">
        <f t="shared" si="10"/>
        <v>46507</v>
      </c>
      <c r="B80" s="710" t="str">
        <f>+asset_level_drivers!$B$1</f>
        <v>Farmar</v>
      </c>
      <c r="C80" s="118">
        <v>112</v>
      </c>
      <c r="D80" s="119">
        <v>54.647324999999995</v>
      </c>
      <c r="E80" s="119">
        <v>466.59300000000002</v>
      </c>
      <c r="F80" s="119">
        <v>62.990055000000005</v>
      </c>
      <c r="G80" s="119">
        <v>63.128354999999999</v>
      </c>
      <c r="H80" s="119">
        <v>40.953458641083486</v>
      </c>
      <c r="I80" s="119">
        <v>262.25341946361146</v>
      </c>
      <c r="J80" s="119">
        <v>47.205615503450069</v>
      </c>
      <c r="K80" s="120">
        <v>332.426697981985</v>
      </c>
      <c r="L80" s="102">
        <f t="shared" si="9"/>
        <v>0</v>
      </c>
      <c r="M80" s="102">
        <v>0</v>
      </c>
      <c r="N80" s="102">
        <v>0</v>
      </c>
      <c r="O80" s="112">
        <v>0</v>
      </c>
      <c r="P80" s="127">
        <v>0</v>
      </c>
      <c r="Q80" s="97">
        <v>2.5</v>
      </c>
      <c r="R80" s="113"/>
    </row>
    <row r="81" spans="1:18" x14ac:dyDescent="0.25">
      <c r="A81" s="98">
        <f t="shared" si="10"/>
        <v>46538</v>
      </c>
      <c r="B81" s="709" t="str">
        <f>+asset_level_drivers!$B$1</f>
        <v>Farmar</v>
      </c>
      <c r="C81" s="121">
        <v>112</v>
      </c>
      <c r="D81" s="122">
        <v>56.0412885</v>
      </c>
      <c r="E81" s="122">
        <v>478.86102999999997</v>
      </c>
      <c r="F81" s="122">
        <v>64.646239050000005</v>
      </c>
      <c r="G81" s="122">
        <v>64.696349000000012</v>
      </c>
      <c r="H81" s="122">
        <v>41.998114103074172</v>
      </c>
      <c r="I81" s="122">
        <v>269.14879255661145</v>
      </c>
      <c r="J81" s="122">
        <v>48.446782660190074</v>
      </c>
      <c r="K81" s="46">
        <v>343.2706619182386</v>
      </c>
      <c r="L81" s="94">
        <f t="shared" si="9"/>
        <v>0</v>
      </c>
      <c r="M81" s="94">
        <v>0</v>
      </c>
      <c r="N81" s="94">
        <v>0</v>
      </c>
      <c r="O81" s="116">
        <v>0</v>
      </c>
      <c r="P81" s="127">
        <v>0</v>
      </c>
      <c r="Q81" s="105">
        <v>2.5</v>
      </c>
      <c r="R81" s="113"/>
    </row>
    <row r="82" spans="1:18" x14ac:dyDescent="0.25">
      <c r="A82" s="106">
        <f t="shared" si="10"/>
        <v>46568</v>
      </c>
      <c r="B82" s="710" t="str">
        <f>+asset_level_drivers!$B$1</f>
        <v>Farmar</v>
      </c>
      <c r="C82" s="118">
        <v>112</v>
      </c>
      <c r="D82" s="119">
        <v>53.826810000000002</v>
      </c>
      <c r="E82" s="119">
        <v>460.28340000000003</v>
      </c>
      <c r="F82" s="119">
        <v>62.138259000000005</v>
      </c>
      <c r="G82" s="119">
        <v>62.10007499999999</v>
      </c>
      <c r="H82" s="119">
        <v>40.338553389693999</v>
      </c>
      <c r="I82" s="119">
        <v>258.70704355259784</v>
      </c>
      <c r="J82" s="119">
        <v>46.567267839467604</v>
      </c>
      <c r="K82" s="120">
        <v>331.97237211528579</v>
      </c>
      <c r="L82" s="102">
        <f t="shared" si="9"/>
        <v>0</v>
      </c>
      <c r="M82" s="102">
        <v>0</v>
      </c>
      <c r="N82" s="102">
        <v>0</v>
      </c>
      <c r="O82" s="112">
        <v>0</v>
      </c>
      <c r="P82" s="127">
        <v>0</v>
      </c>
      <c r="Q82" s="97">
        <v>2.5</v>
      </c>
      <c r="R82" s="113"/>
    </row>
    <row r="83" spans="1:18" x14ac:dyDescent="0.25">
      <c r="A83" s="98">
        <f t="shared" si="10"/>
        <v>46599</v>
      </c>
      <c r="B83" s="709" t="str">
        <f>+asset_level_drivers!$B$1</f>
        <v>Farmar</v>
      </c>
      <c r="C83" s="121">
        <v>112</v>
      </c>
      <c r="D83" s="122">
        <v>55.208147999999994</v>
      </c>
      <c r="E83" s="122">
        <v>472.44031000000001</v>
      </c>
      <c r="F83" s="122">
        <v>63.779441850000005</v>
      </c>
      <c r="G83" s="122">
        <v>63.653524499999982</v>
      </c>
      <c r="H83" s="122">
        <v>41.373747127948455</v>
      </c>
      <c r="I83" s="122">
        <v>265.53996050079752</v>
      </c>
      <c r="J83" s="122">
        <v>47.797192890143563</v>
      </c>
      <c r="K83" s="46">
        <v>342.80981679815994</v>
      </c>
      <c r="L83" s="94">
        <f t="shared" si="9"/>
        <v>0</v>
      </c>
      <c r="M83" s="94">
        <v>0</v>
      </c>
      <c r="N83" s="94">
        <v>0</v>
      </c>
      <c r="O83" s="116">
        <v>0</v>
      </c>
      <c r="P83" s="123">
        <v>0</v>
      </c>
      <c r="Q83" s="105">
        <v>2.5</v>
      </c>
      <c r="R83" s="113"/>
    </row>
    <row r="84" spans="1:18" x14ac:dyDescent="0.25">
      <c r="A84" s="106">
        <f t="shared" si="10"/>
        <v>46630</v>
      </c>
      <c r="B84" s="710" t="str">
        <f>+asset_level_drivers!$B$1</f>
        <v>Farmar</v>
      </c>
      <c r="C84" s="118">
        <v>112</v>
      </c>
      <c r="D84" s="119">
        <v>54.795847999999999</v>
      </c>
      <c r="E84" s="119">
        <v>469.25133999999997</v>
      </c>
      <c r="F84" s="119">
        <v>63.348930899999999</v>
      </c>
      <c r="G84" s="119">
        <v>63.137854999999995</v>
      </c>
      <c r="H84" s="119">
        <v>41.06476382459887</v>
      </c>
      <c r="I84" s="119">
        <v>263.7475669435284</v>
      </c>
      <c r="J84" s="119">
        <v>47.474562049835114</v>
      </c>
      <c r="K84" s="120">
        <v>342.58562332153321</v>
      </c>
      <c r="L84" s="102">
        <f t="shared" si="9"/>
        <v>0</v>
      </c>
      <c r="M84" s="102">
        <v>0</v>
      </c>
      <c r="N84" s="102">
        <v>0</v>
      </c>
      <c r="O84" s="112">
        <v>0</v>
      </c>
      <c r="P84" s="123">
        <v>0</v>
      </c>
      <c r="Q84" s="97">
        <v>2.5</v>
      </c>
      <c r="R84" s="113"/>
    </row>
    <row r="85" spans="1:18" x14ac:dyDescent="0.25">
      <c r="A85" s="98">
        <f t="shared" si="10"/>
        <v>46660</v>
      </c>
      <c r="B85" s="709" t="str">
        <f>+asset_level_drivers!$B$1</f>
        <v>Farmar</v>
      </c>
      <c r="C85" s="121">
        <v>112</v>
      </c>
      <c r="D85" s="122">
        <v>52.64235</v>
      </c>
      <c r="E85" s="122">
        <v>451.1232</v>
      </c>
      <c r="F85" s="122">
        <v>60.901632000000006</v>
      </c>
      <c r="G85" s="122">
        <v>60.61921499999999</v>
      </c>
      <c r="H85" s="122">
        <v>39.450902738504425</v>
      </c>
      <c r="I85" s="122">
        <v>253.55845844101111</v>
      </c>
      <c r="J85" s="122">
        <v>45.640522519382003</v>
      </c>
      <c r="K85" s="46">
        <v>331.32136350932876</v>
      </c>
      <c r="L85" s="94">
        <f t="shared" si="9"/>
        <v>0</v>
      </c>
      <c r="M85" s="94">
        <v>0</v>
      </c>
      <c r="N85" s="94">
        <v>0</v>
      </c>
      <c r="O85" s="116">
        <v>0</v>
      </c>
      <c r="P85" s="123">
        <v>0</v>
      </c>
      <c r="Q85" s="105">
        <v>2.5</v>
      </c>
      <c r="R85" s="113"/>
    </row>
    <row r="86" spans="1:18" x14ac:dyDescent="0.25">
      <c r="A86" s="106">
        <f t="shared" si="10"/>
        <v>46691</v>
      </c>
      <c r="B86" s="710" t="str">
        <f>+asset_level_drivers!$B$1</f>
        <v>Farmar</v>
      </c>
      <c r="C86" s="118">
        <v>112</v>
      </c>
      <c r="D86" s="119">
        <v>54.004821</v>
      </c>
      <c r="E86" s="119">
        <v>463.11520000000002</v>
      </c>
      <c r="F86" s="119">
        <v>62.520552000000002</v>
      </c>
      <c r="G86" s="119">
        <v>62.150985499999997</v>
      </c>
      <c r="H86" s="119">
        <v>40.47195728688672</v>
      </c>
      <c r="I86" s="119">
        <v>260.29868601880941</v>
      </c>
      <c r="J86" s="119">
        <v>46.853763483385684</v>
      </c>
      <c r="K86" s="120">
        <v>342.14906068500727</v>
      </c>
      <c r="L86" s="102">
        <f t="shared" si="9"/>
        <v>0</v>
      </c>
      <c r="M86" s="102">
        <v>0</v>
      </c>
      <c r="N86" s="102">
        <v>0</v>
      </c>
      <c r="O86" s="112">
        <v>0</v>
      </c>
      <c r="P86" s="123">
        <v>0</v>
      </c>
      <c r="Q86" s="97">
        <v>2.5</v>
      </c>
      <c r="R86" s="113"/>
    </row>
    <row r="87" spans="1:18" x14ac:dyDescent="0.25">
      <c r="A87" s="98">
        <f t="shared" si="10"/>
        <v>46721</v>
      </c>
      <c r="B87" s="709" t="str">
        <f>+asset_level_drivers!$B$1</f>
        <v>Farmar</v>
      </c>
      <c r="C87" s="121">
        <v>112</v>
      </c>
      <c r="D87" s="122">
        <v>51.889379999999996</v>
      </c>
      <c r="E87" s="122">
        <v>445.27050000000003</v>
      </c>
      <c r="F87" s="122">
        <v>60.111517500000005</v>
      </c>
      <c r="G87" s="122">
        <v>59.680995000000003</v>
      </c>
      <c r="H87" s="122">
        <v>38.886616641189015</v>
      </c>
      <c r="I87" s="122">
        <v>250.26888789860115</v>
      </c>
      <c r="J87" s="122">
        <v>45.048399821748205</v>
      </c>
      <c r="K87" s="46">
        <v>330.90623835513469</v>
      </c>
      <c r="L87" s="94">
        <f t="shared" si="9"/>
        <v>0</v>
      </c>
      <c r="M87" s="94">
        <v>0</v>
      </c>
      <c r="N87" s="94">
        <v>0</v>
      </c>
      <c r="O87" s="116">
        <v>0</v>
      </c>
      <c r="P87" s="126">
        <v>0</v>
      </c>
      <c r="Q87" s="105">
        <v>2.5</v>
      </c>
      <c r="R87" s="113"/>
    </row>
    <row r="88" spans="1:18" x14ac:dyDescent="0.25">
      <c r="A88" s="106">
        <f t="shared" si="10"/>
        <v>46752</v>
      </c>
      <c r="B88" s="710" t="str">
        <f>+asset_level_drivers!$B$1</f>
        <v>Farmar</v>
      </c>
      <c r="C88" s="118">
        <v>112</v>
      </c>
      <c r="D88" s="119">
        <v>53.239415499999993</v>
      </c>
      <c r="E88" s="119">
        <v>457.15328</v>
      </c>
      <c r="F88" s="119">
        <v>61.715692799999999</v>
      </c>
      <c r="G88" s="119">
        <v>61.197983499999999</v>
      </c>
      <c r="H88" s="119">
        <v>39.898351854454155</v>
      </c>
      <c r="I88" s="119">
        <v>256.94772724624204</v>
      </c>
      <c r="J88" s="119">
        <v>46.250590904323566</v>
      </c>
      <c r="K88" s="120">
        <v>341.72744779887955</v>
      </c>
      <c r="L88" s="102">
        <f t="shared" si="9"/>
        <v>0</v>
      </c>
      <c r="M88" s="102">
        <v>0</v>
      </c>
      <c r="N88" s="102">
        <v>0</v>
      </c>
      <c r="O88" s="112">
        <v>0</v>
      </c>
      <c r="P88" s="123">
        <v>0</v>
      </c>
      <c r="Q88" s="97">
        <v>2.5</v>
      </c>
      <c r="R88" s="113"/>
    </row>
    <row r="89" spans="1:18" x14ac:dyDescent="0.25">
      <c r="A89" s="98">
        <f t="shared" si="10"/>
        <v>46783</v>
      </c>
      <c r="B89" s="709" t="str">
        <f>+asset_level_drivers!$B$1</f>
        <v>Farmar</v>
      </c>
      <c r="C89" s="121">
        <v>112</v>
      </c>
      <c r="D89" s="122">
        <v>52.859805000000001</v>
      </c>
      <c r="E89" s="122">
        <v>454.18657999999999</v>
      </c>
      <c r="F89" s="122">
        <v>61.31518830000001</v>
      </c>
      <c r="G89" s="122">
        <v>60.726194500000005</v>
      </c>
      <c r="H89" s="122">
        <v>39.613866513013001</v>
      </c>
      <c r="I89" s="122">
        <v>255.28026284038361</v>
      </c>
      <c r="J89" s="122">
        <v>45.950447311269059</v>
      </c>
      <c r="K89" s="46">
        <v>360.88746133101614</v>
      </c>
      <c r="L89" s="94">
        <f t="shared" si="9"/>
        <v>0</v>
      </c>
      <c r="M89" s="94">
        <v>0</v>
      </c>
      <c r="N89" s="94">
        <v>0</v>
      </c>
      <c r="O89" s="116">
        <v>0</v>
      </c>
      <c r="P89" s="127">
        <v>0</v>
      </c>
      <c r="Q89" s="105">
        <v>2.5</v>
      </c>
      <c r="R89" s="113"/>
    </row>
    <row r="90" spans="1:18" x14ac:dyDescent="0.25">
      <c r="A90" s="106">
        <f t="shared" si="10"/>
        <v>46812</v>
      </c>
      <c r="B90" s="710" t="str">
        <f>+asset_level_drivers!$B$1</f>
        <v>Farmar</v>
      </c>
      <c r="C90" s="118">
        <v>112</v>
      </c>
      <c r="D90" s="119">
        <v>49.111180999999995</v>
      </c>
      <c r="E90" s="119">
        <v>422.23507000000001</v>
      </c>
      <c r="F90" s="119">
        <v>57.001734450000001</v>
      </c>
      <c r="G90" s="119">
        <v>56.388513500000002</v>
      </c>
      <c r="H90" s="119">
        <v>36.804596014503275</v>
      </c>
      <c r="I90" s="119">
        <v>237.3215863181774</v>
      </c>
      <c r="J90" s="119">
        <v>42.717885537271933</v>
      </c>
      <c r="K90" s="120">
        <v>337.27883798699634</v>
      </c>
      <c r="L90" s="102">
        <f t="shared" si="9"/>
        <v>0</v>
      </c>
      <c r="M90" s="102">
        <v>0</v>
      </c>
      <c r="N90" s="102">
        <v>0</v>
      </c>
      <c r="O90" s="112">
        <v>0</v>
      </c>
      <c r="P90" s="127">
        <v>0</v>
      </c>
      <c r="Q90" s="97">
        <v>2.5</v>
      </c>
      <c r="R90" s="113"/>
    </row>
    <row r="91" spans="1:18" x14ac:dyDescent="0.25">
      <c r="A91" s="98">
        <f t="shared" si="10"/>
        <v>46843</v>
      </c>
      <c r="B91" s="709" t="str">
        <f>+asset_level_drivers!$B$1</f>
        <v>Farmar</v>
      </c>
      <c r="C91" s="121">
        <v>112</v>
      </c>
      <c r="D91" s="122">
        <v>52.141813999999997</v>
      </c>
      <c r="E91" s="122">
        <v>448.5607</v>
      </c>
      <c r="F91" s="122">
        <v>60.555694500000008</v>
      </c>
      <c r="G91" s="122">
        <v>59.835920999999992</v>
      </c>
      <c r="H91" s="122">
        <v>39.075794160465634</v>
      </c>
      <c r="I91" s="122">
        <v>252.11817882392404</v>
      </c>
      <c r="J91" s="122">
        <v>45.381272188306326</v>
      </c>
      <c r="K91" s="46">
        <v>360.19717143811681</v>
      </c>
      <c r="L91" s="94">
        <f t="shared" si="9"/>
        <v>0</v>
      </c>
      <c r="M91" s="94">
        <v>0</v>
      </c>
      <c r="N91" s="94">
        <v>0</v>
      </c>
      <c r="O91" s="116">
        <v>0</v>
      </c>
      <c r="P91" s="127">
        <v>0</v>
      </c>
      <c r="Q91" s="105">
        <v>2.5</v>
      </c>
      <c r="R91" s="113"/>
    </row>
    <row r="92" spans="1:18" x14ac:dyDescent="0.25">
      <c r="A92" s="106">
        <f t="shared" si="10"/>
        <v>46873</v>
      </c>
      <c r="B92" s="710" t="str">
        <f>+asset_level_drivers!$B$1</f>
        <v>Farmar</v>
      </c>
      <c r="C92" s="118">
        <v>112</v>
      </c>
      <c r="D92" s="119">
        <v>50.11497</v>
      </c>
      <c r="E92" s="119">
        <v>431.3784</v>
      </c>
      <c r="F92" s="119">
        <v>58.236084000000012</v>
      </c>
      <c r="G92" s="119">
        <v>57.478229999999996</v>
      </c>
      <c r="H92" s="119">
        <v>37.556849327833334</v>
      </c>
      <c r="I92" s="119">
        <v>242.46068947185574</v>
      </c>
      <c r="J92" s="119">
        <v>43.642924104934032</v>
      </c>
      <c r="K92" s="120">
        <v>348.25206250642481</v>
      </c>
      <c r="L92" s="102">
        <f t="shared" si="9"/>
        <v>0</v>
      </c>
      <c r="M92" s="102">
        <v>0</v>
      </c>
      <c r="N92" s="102">
        <v>0</v>
      </c>
      <c r="O92" s="112">
        <v>0</v>
      </c>
      <c r="P92" s="127">
        <v>0</v>
      </c>
      <c r="Q92" s="97">
        <v>2.5</v>
      </c>
      <c r="R92" s="113"/>
    </row>
    <row r="93" spans="1:18" x14ac:dyDescent="0.25">
      <c r="A93" s="98">
        <f t="shared" si="10"/>
        <v>46904</v>
      </c>
      <c r="B93" s="709" t="str">
        <f>+asset_level_drivers!$B$1</f>
        <v>Farmar</v>
      </c>
      <c r="C93" s="121">
        <v>112</v>
      </c>
      <c r="D93" s="122">
        <v>51.434130499999995</v>
      </c>
      <c r="E93" s="122">
        <v>442.99154999999996</v>
      </c>
      <c r="F93" s="122">
        <v>59.803859250000002</v>
      </c>
      <c r="G93" s="122">
        <v>58.959488999999991</v>
      </c>
      <c r="H93" s="122">
        <v>38.545446390502015</v>
      </c>
      <c r="I93" s="122">
        <v>248.98798049046042</v>
      </c>
      <c r="J93" s="122">
        <v>44.817836488282886</v>
      </c>
      <c r="K93" s="46">
        <v>359.52916886982172</v>
      </c>
      <c r="L93" s="94">
        <f t="shared" si="9"/>
        <v>0</v>
      </c>
      <c r="M93" s="94">
        <v>0</v>
      </c>
      <c r="N93" s="94">
        <v>0</v>
      </c>
      <c r="O93" s="116">
        <v>0</v>
      </c>
      <c r="P93" s="127">
        <v>0</v>
      </c>
      <c r="Q93" s="105">
        <v>2.5</v>
      </c>
      <c r="R93" s="113"/>
    </row>
    <row r="94" spans="1:18" x14ac:dyDescent="0.25">
      <c r="A94" s="106">
        <f t="shared" si="10"/>
        <v>46934</v>
      </c>
      <c r="B94" s="710" t="str">
        <f>+asset_level_drivers!$B$1</f>
        <v>Farmar</v>
      </c>
      <c r="C94" s="118">
        <v>112</v>
      </c>
      <c r="D94" s="119">
        <v>49.440374999999996</v>
      </c>
      <c r="E94" s="119">
        <v>426.05939999999998</v>
      </c>
      <c r="F94" s="119">
        <v>57.518019000000002</v>
      </c>
      <c r="G94" s="119">
        <v>56.643749999999997</v>
      </c>
      <c r="H94" s="119">
        <v>37.051298535878161</v>
      </c>
      <c r="I94" s="119">
        <v>239.47109053203673</v>
      </c>
      <c r="J94" s="119">
        <v>43.104796295766619</v>
      </c>
      <c r="K94" s="120">
        <v>347.61593049701889</v>
      </c>
      <c r="L94" s="102">
        <f t="shared" si="9"/>
        <v>0</v>
      </c>
      <c r="M94" s="102">
        <v>0</v>
      </c>
      <c r="N94" s="102">
        <v>0</v>
      </c>
      <c r="O94" s="112">
        <v>0</v>
      </c>
      <c r="P94" s="127">
        <v>0</v>
      </c>
      <c r="Q94" s="97">
        <v>2.5</v>
      </c>
      <c r="R94" s="113"/>
    </row>
    <row r="95" spans="1:18" x14ac:dyDescent="0.25">
      <c r="A95" s="98">
        <f t="shared" si="10"/>
        <v>46965</v>
      </c>
      <c r="B95" s="709" t="str">
        <f>+asset_level_drivers!$B$1</f>
        <v>Farmar</v>
      </c>
      <c r="C95" s="121">
        <v>112</v>
      </c>
      <c r="D95" s="122">
        <v>50.747650999999998</v>
      </c>
      <c r="E95" s="122">
        <v>437.56561999999997</v>
      </c>
      <c r="F95" s="122">
        <v>59.071358700000005</v>
      </c>
      <c r="G95" s="122">
        <v>58.111034499999995</v>
      </c>
      <c r="H95" s="122">
        <v>38.030989190424947</v>
      </c>
      <c r="I95" s="122">
        <v>245.93828043865895</v>
      </c>
      <c r="J95" s="122">
        <v>44.268890478958625</v>
      </c>
      <c r="K95" s="46">
        <v>358.88218966032332</v>
      </c>
      <c r="L95" s="94">
        <f t="shared" si="9"/>
        <v>0</v>
      </c>
      <c r="M95" s="94">
        <v>0</v>
      </c>
      <c r="N95" s="94">
        <v>0</v>
      </c>
      <c r="O95" s="116">
        <v>0</v>
      </c>
      <c r="P95" s="123">
        <v>0</v>
      </c>
      <c r="Q95" s="105">
        <v>2.5</v>
      </c>
      <c r="R95" s="113"/>
    </row>
    <row r="96" spans="1:18" x14ac:dyDescent="0.25">
      <c r="A96" s="106">
        <f t="shared" si="10"/>
        <v>46996</v>
      </c>
      <c r="B96" s="710" t="str">
        <f>+asset_level_drivers!$B$1</f>
        <v>Farmar</v>
      </c>
      <c r="C96" s="118">
        <v>112</v>
      </c>
      <c r="D96" s="119">
        <v>50.406325500000001</v>
      </c>
      <c r="E96" s="119">
        <v>434.85993999999999</v>
      </c>
      <c r="F96" s="119">
        <v>58.706091900000004</v>
      </c>
      <c r="G96" s="119">
        <v>57.690193999999998</v>
      </c>
      <c r="H96" s="119">
        <v>37.775195155723388</v>
      </c>
      <c r="I96" s="119">
        <v>244.41752502232333</v>
      </c>
      <c r="J96" s="119">
        <v>43.995154504018203</v>
      </c>
      <c r="K96" s="120">
        <v>358.5662133949682</v>
      </c>
      <c r="L96" s="102">
        <f t="shared" si="9"/>
        <v>0</v>
      </c>
      <c r="M96" s="102">
        <v>0</v>
      </c>
      <c r="N96" s="102">
        <v>0</v>
      </c>
      <c r="O96" s="112">
        <v>0</v>
      </c>
      <c r="P96" s="123">
        <v>0</v>
      </c>
      <c r="Q96" s="97">
        <v>2.5</v>
      </c>
      <c r="R96" s="113"/>
    </row>
    <row r="97" spans="1:18" x14ac:dyDescent="0.25">
      <c r="A97" s="98">
        <f t="shared" si="10"/>
        <v>47026</v>
      </c>
      <c r="B97" s="709" t="str">
        <f>+asset_level_drivers!$B$1</f>
        <v>Farmar</v>
      </c>
      <c r="C97" s="121">
        <v>112</v>
      </c>
      <c r="D97" s="122">
        <v>48.459974999999993</v>
      </c>
      <c r="E97" s="122">
        <v>418.28790000000004</v>
      </c>
      <c r="F97" s="122">
        <v>56.468866500000004</v>
      </c>
      <c r="G97" s="122">
        <v>55.434494999999998</v>
      </c>
      <c r="H97" s="122">
        <v>36.316573261553778</v>
      </c>
      <c r="I97" s="122">
        <v>235.10303861235204</v>
      </c>
      <c r="J97" s="122">
        <v>42.318546950223372</v>
      </c>
      <c r="K97" s="46">
        <v>346.69844850239002</v>
      </c>
      <c r="L97" s="94">
        <f t="shared" si="9"/>
        <v>0</v>
      </c>
      <c r="M97" s="94">
        <v>0</v>
      </c>
      <c r="N97" s="94">
        <v>0</v>
      </c>
      <c r="O97" s="116">
        <v>0</v>
      </c>
      <c r="P97" s="123">
        <v>0</v>
      </c>
      <c r="Q97" s="105">
        <v>2.5</v>
      </c>
      <c r="R97" s="113"/>
    </row>
    <row r="98" spans="1:18" x14ac:dyDescent="0.25">
      <c r="A98" s="106">
        <f t="shared" si="10"/>
        <v>47057</v>
      </c>
      <c r="B98" s="710" t="str">
        <f>+asset_level_drivers!$B$1</f>
        <v>Farmar</v>
      </c>
      <c r="C98" s="118">
        <v>112</v>
      </c>
      <c r="D98" s="119">
        <v>49.749001499999999</v>
      </c>
      <c r="E98" s="119">
        <v>429.63333999999998</v>
      </c>
      <c r="F98" s="119">
        <v>58.000500899999999</v>
      </c>
      <c r="G98" s="119">
        <v>56.880613500000003</v>
      </c>
      <c r="H98" s="119">
        <v>37.282587489240328</v>
      </c>
      <c r="I98" s="119">
        <v>241.47986045777026</v>
      </c>
      <c r="J98" s="119">
        <v>43.466374882398647</v>
      </c>
      <c r="K98" s="120">
        <v>357.94860888029405</v>
      </c>
      <c r="L98" s="102">
        <f t="shared" si="9"/>
        <v>0</v>
      </c>
      <c r="M98" s="102">
        <v>0</v>
      </c>
      <c r="N98" s="102">
        <v>0</v>
      </c>
      <c r="O98" s="112">
        <v>0</v>
      </c>
      <c r="P98" s="123">
        <v>0</v>
      </c>
      <c r="Q98" s="97">
        <v>2.5</v>
      </c>
      <c r="R98" s="113"/>
    </row>
    <row r="99" spans="1:18" x14ac:dyDescent="0.25">
      <c r="A99" s="98">
        <f t="shared" si="10"/>
        <v>47087</v>
      </c>
      <c r="B99" s="709" t="str">
        <f>+asset_level_drivers!$B$1</f>
        <v>Farmar</v>
      </c>
      <c r="C99" s="121">
        <v>112</v>
      </c>
      <c r="D99" s="122">
        <v>47.832974999999998</v>
      </c>
      <c r="E99" s="122">
        <v>413.29050000000001</v>
      </c>
      <c r="F99" s="122">
        <v>55.794217500000009</v>
      </c>
      <c r="G99" s="122">
        <v>54.662715000000006</v>
      </c>
      <c r="H99" s="122">
        <v>35.846690818671917</v>
      </c>
      <c r="I99" s="122">
        <v>232.29419827735458</v>
      </c>
      <c r="J99" s="122">
        <v>41.812955689923832</v>
      </c>
      <c r="K99" s="46">
        <v>346.10973695453845</v>
      </c>
      <c r="L99" s="94">
        <f t="shared" si="9"/>
        <v>0</v>
      </c>
      <c r="M99" s="94">
        <v>0</v>
      </c>
      <c r="N99" s="94">
        <v>0</v>
      </c>
      <c r="O99" s="116">
        <v>0</v>
      </c>
      <c r="P99" s="126">
        <v>0</v>
      </c>
      <c r="Q99" s="105">
        <v>2.5</v>
      </c>
      <c r="R99" s="113"/>
    </row>
    <row r="100" spans="1:18" x14ac:dyDescent="0.25">
      <c r="A100" s="106">
        <f t="shared" si="10"/>
        <v>47118</v>
      </c>
      <c r="B100" s="710" t="str">
        <f>+asset_level_drivers!$B$1</f>
        <v>Farmar</v>
      </c>
      <c r="C100" s="118">
        <v>112</v>
      </c>
      <c r="D100" s="119">
        <v>49.109936499999996</v>
      </c>
      <c r="E100" s="119">
        <v>424.52981</v>
      </c>
      <c r="F100" s="119">
        <v>57.311524350000006</v>
      </c>
      <c r="G100" s="119">
        <v>56.095182000000001</v>
      </c>
      <c r="H100" s="119">
        <v>36.803663369048458</v>
      </c>
      <c r="I100" s="119">
        <v>238.61136865906104</v>
      </c>
      <c r="J100" s="119">
        <v>42.950046358630992</v>
      </c>
      <c r="K100" s="120">
        <v>357.34928145559212</v>
      </c>
      <c r="L100" s="102">
        <f t="shared" si="9"/>
        <v>0</v>
      </c>
      <c r="M100" s="102">
        <v>0</v>
      </c>
      <c r="N100" s="102">
        <v>0</v>
      </c>
      <c r="O100" s="112">
        <v>0</v>
      </c>
      <c r="P100" s="123">
        <v>0</v>
      </c>
      <c r="Q100" s="97">
        <v>2.5</v>
      </c>
      <c r="R100" s="113"/>
    </row>
    <row r="101" spans="1:18" x14ac:dyDescent="0.25">
      <c r="A101" s="98">
        <f t="shared" si="10"/>
        <v>47149</v>
      </c>
      <c r="B101" s="709" t="str">
        <f>+asset_level_drivers!$B$1</f>
        <v>Farmar</v>
      </c>
      <c r="C101" s="121">
        <v>112</v>
      </c>
      <c r="D101" s="122">
        <v>48.791876500000001</v>
      </c>
      <c r="E101" s="122">
        <v>421.98099000000008</v>
      </c>
      <c r="F101" s="122">
        <v>56.967433650000011</v>
      </c>
      <c r="G101" s="122">
        <v>55.704674999999995</v>
      </c>
      <c r="H101" s="122">
        <v>36.565304820750207</v>
      </c>
      <c r="I101" s="122">
        <v>237.17877802740298</v>
      </c>
      <c r="J101" s="122">
        <v>42.692180044932549</v>
      </c>
      <c r="K101" s="46">
        <v>357.05614171881427</v>
      </c>
      <c r="L101" s="94">
        <f t="shared" si="9"/>
        <v>0</v>
      </c>
      <c r="M101" s="94">
        <v>0</v>
      </c>
      <c r="N101" s="94">
        <v>0</v>
      </c>
      <c r="O101" s="116">
        <v>0</v>
      </c>
      <c r="P101" s="127">
        <v>0</v>
      </c>
      <c r="Q101" s="105">
        <v>2.5</v>
      </c>
      <c r="R101" s="113"/>
    </row>
    <row r="102" spans="1:18" x14ac:dyDescent="0.25">
      <c r="A102" s="106">
        <f t="shared" si="10"/>
        <v>47177</v>
      </c>
      <c r="B102" s="710" t="str">
        <f>+asset_level_drivers!$B$1</f>
        <v>Farmar</v>
      </c>
      <c r="C102" s="118">
        <v>112</v>
      </c>
      <c r="D102" s="119">
        <v>43.800358000000003</v>
      </c>
      <c r="E102" s="119">
        <v>378.97720000000004</v>
      </c>
      <c r="F102" s="119">
        <v>51.161922000000004</v>
      </c>
      <c r="G102" s="119">
        <v>49.983261999999996</v>
      </c>
      <c r="H102" s="119">
        <v>32.824592051260524</v>
      </c>
      <c r="I102" s="119">
        <v>213.00805326857665</v>
      </c>
      <c r="J102" s="119">
        <v>38.341449588343799</v>
      </c>
      <c r="K102" s="120">
        <v>322.24133332905018</v>
      </c>
      <c r="L102" s="102">
        <f t="shared" si="9"/>
        <v>0</v>
      </c>
      <c r="M102" s="102">
        <v>0</v>
      </c>
      <c r="N102" s="102">
        <v>0</v>
      </c>
      <c r="O102" s="112">
        <v>0</v>
      </c>
      <c r="P102" s="127">
        <v>0</v>
      </c>
      <c r="Q102" s="97">
        <v>2.5</v>
      </c>
      <c r="R102" s="113"/>
    </row>
    <row r="103" spans="1:18" x14ac:dyDescent="0.25">
      <c r="A103" s="98">
        <f t="shared" si="10"/>
        <v>47208</v>
      </c>
      <c r="B103" s="709" t="str">
        <f>+asset_level_drivers!$B$1</f>
        <v>Farmar</v>
      </c>
      <c r="C103" s="121">
        <v>112</v>
      </c>
      <c r="D103" s="122">
        <v>48.198458999999993</v>
      </c>
      <c r="E103" s="122">
        <v>417.20916000000005</v>
      </c>
      <c r="F103" s="122">
        <v>56.323236600000008</v>
      </c>
      <c r="G103" s="122">
        <v>54.977259999999994</v>
      </c>
      <c r="H103" s="122">
        <v>36.120589566286327</v>
      </c>
      <c r="I103" s="122">
        <v>234.4967216429329</v>
      </c>
      <c r="J103" s="122">
        <v>42.20940989572793</v>
      </c>
      <c r="K103" s="46">
        <v>356.48232240375722</v>
      </c>
      <c r="L103" s="94">
        <f t="shared" si="9"/>
        <v>0</v>
      </c>
      <c r="M103" s="94">
        <v>0</v>
      </c>
      <c r="N103" s="94">
        <v>0</v>
      </c>
      <c r="O103" s="116">
        <v>0</v>
      </c>
      <c r="P103" s="127">
        <v>0</v>
      </c>
      <c r="Q103" s="105">
        <v>2.5</v>
      </c>
      <c r="R103" s="113"/>
    </row>
    <row r="104" spans="1:18" x14ac:dyDescent="0.25">
      <c r="A104" s="106">
        <f t="shared" si="10"/>
        <v>47238</v>
      </c>
      <c r="B104" s="710" t="str">
        <f>+asset_level_drivers!$B$1</f>
        <v>Farmar</v>
      </c>
      <c r="C104" s="118">
        <v>112</v>
      </c>
      <c r="D104" s="119">
        <v>46.352399999999996</v>
      </c>
      <c r="E104" s="119">
        <v>401.40209999999996</v>
      </c>
      <c r="F104" s="119">
        <v>54.189283499999995</v>
      </c>
      <c r="G104" s="119">
        <v>52.847549999999998</v>
      </c>
      <c r="H104" s="119">
        <v>34.737127504684963</v>
      </c>
      <c r="I104" s="119">
        <v>225.61220015061198</v>
      </c>
      <c r="J104" s="119">
        <v>40.610196027110163</v>
      </c>
      <c r="K104" s="120">
        <v>344.71104993318261</v>
      </c>
      <c r="L104" s="102">
        <f t="shared" si="9"/>
        <v>0</v>
      </c>
      <c r="M104" s="102">
        <v>0</v>
      </c>
      <c r="N104" s="102">
        <v>0</v>
      </c>
      <c r="O104" s="112">
        <v>0</v>
      </c>
      <c r="P104" s="127">
        <v>0</v>
      </c>
      <c r="Q104" s="97">
        <v>2.5</v>
      </c>
      <c r="R104" s="113"/>
    </row>
    <row r="105" spans="1:18" x14ac:dyDescent="0.25">
      <c r="A105" s="98">
        <f t="shared" si="10"/>
        <v>47269</v>
      </c>
      <c r="B105" s="709" t="str">
        <f>+asset_level_drivers!$B$1</f>
        <v>Farmar</v>
      </c>
      <c r="C105" s="121">
        <v>112</v>
      </c>
      <c r="D105" s="122">
        <v>47.600623999999996</v>
      </c>
      <c r="E105" s="122">
        <v>412.38153</v>
      </c>
      <c r="F105" s="122">
        <v>55.671506549999997</v>
      </c>
      <c r="G105" s="122">
        <v>54.246016499999996</v>
      </c>
      <c r="H105" s="122">
        <v>35.672563776429421</v>
      </c>
      <c r="I105" s="122">
        <v>231.78330229158144</v>
      </c>
      <c r="J105" s="122">
        <v>41.720994412484664</v>
      </c>
      <c r="K105" s="46">
        <v>355.92437996312196</v>
      </c>
      <c r="L105" s="94">
        <f t="shared" si="9"/>
        <v>0</v>
      </c>
      <c r="M105" s="94">
        <v>0</v>
      </c>
      <c r="N105" s="94">
        <v>0</v>
      </c>
      <c r="O105" s="116">
        <v>0</v>
      </c>
      <c r="P105" s="127">
        <v>0</v>
      </c>
      <c r="Q105" s="105">
        <v>2.5</v>
      </c>
      <c r="R105" s="113"/>
    </row>
    <row r="106" spans="1:18" x14ac:dyDescent="0.25">
      <c r="A106" s="106">
        <f t="shared" si="10"/>
        <v>47299</v>
      </c>
      <c r="B106" s="710" t="str">
        <f>+asset_level_drivers!$B$1</f>
        <v>Farmar</v>
      </c>
      <c r="C106" s="118">
        <v>112</v>
      </c>
      <c r="D106" s="119">
        <v>45.781259999999996</v>
      </c>
      <c r="E106" s="119">
        <v>396.78030000000001</v>
      </c>
      <c r="F106" s="119">
        <v>53.565340499999998</v>
      </c>
      <c r="G106" s="119">
        <v>52.149584999999995</v>
      </c>
      <c r="H106" s="119">
        <v>34.309107315805299</v>
      </c>
      <c r="I106" s="119">
        <v>223.01446967870839</v>
      </c>
      <c r="J106" s="119">
        <v>40.142604542167518</v>
      </c>
      <c r="K106" s="120">
        <v>344.17847370348483</v>
      </c>
      <c r="L106" s="102">
        <f t="shared" si="9"/>
        <v>0</v>
      </c>
      <c r="M106" s="102">
        <v>0</v>
      </c>
      <c r="N106" s="102">
        <v>0</v>
      </c>
      <c r="O106" s="112">
        <v>0</v>
      </c>
      <c r="P106" s="127">
        <v>0</v>
      </c>
      <c r="Q106" s="97">
        <v>2.5</v>
      </c>
      <c r="R106" s="113"/>
    </row>
    <row r="107" spans="1:18" x14ac:dyDescent="0.25">
      <c r="A107" s="98">
        <f t="shared" si="10"/>
        <v>47330</v>
      </c>
      <c r="B107" s="709" t="str">
        <f>+asset_level_drivers!$B$1</f>
        <v>Farmar</v>
      </c>
      <c r="C107" s="121">
        <v>112</v>
      </c>
      <c r="D107" s="122">
        <v>47.017513999999998</v>
      </c>
      <c r="E107" s="122">
        <v>407.65620000000001</v>
      </c>
      <c r="F107" s="122">
        <v>55.033587000000004</v>
      </c>
      <c r="G107" s="122">
        <v>53.534504499999997</v>
      </c>
      <c r="H107" s="122">
        <v>35.235573104549289</v>
      </c>
      <c r="I107" s="122">
        <v>229.12738171284587</v>
      </c>
      <c r="J107" s="122">
        <v>41.242928708312263</v>
      </c>
      <c r="K107" s="46">
        <v>355.38141988653888</v>
      </c>
      <c r="L107" s="94">
        <f t="shared" si="9"/>
        <v>0</v>
      </c>
      <c r="M107" s="94">
        <v>0</v>
      </c>
      <c r="N107" s="94">
        <v>0</v>
      </c>
      <c r="O107" s="116">
        <v>0</v>
      </c>
      <c r="P107" s="123">
        <v>0</v>
      </c>
      <c r="Q107" s="105">
        <v>2.5</v>
      </c>
      <c r="R107" s="113"/>
    </row>
    <row r="108" spans="1:18" x14ac:dyDescent="0.25">
      <c r="A108" s="106">
        <f t="shared" si="10"/>
        <v>47361</v>
      </c>
      <c r="B108" s="710" t="str">
        <f>+asset_level_drivers!$B$1</f>
        <v>Farmar</v>
      </c>
      <c r="C108" s="118">
        <v>112</v>
      </c>
      <c r="D108" s="119">
        <v>46.726548000000001</v>
      </c>
      <c r="E108" s="119">
        <v>405.29214000000002</v>
      </c>
      <c r="F108" s="119">
        <v>54.714438900000012</v>
      </c>
      <c r="G108" s="119">
        <v>53.179926499999993</v>
      </c>
      <c r="H108" s="119">
        <v>35.017519173328289</v>
      </c>
      <c r="I108" s="119">
        <v>227.79863734930601</v>
      </c>
      <c r="J108" s="119">
        <v>41.003754722875094</v>
      </c>
      <c r="K108" s="120">
        <v>355.11524392378959</v>
      </c>
      <c r="L108" s="102">
        <f t="shared" si="9"/>
        <v>0</v>
      </c>
      <c r="M108" s="102">
        <v>0</v>
      </c>
      <c r="N108" s="102">
        <v>0</v>
      </c>
      <c r="O108" s="112">
        <v>0</v>
      </c>
      <c r="P108" s="123">
        <v>0</v>
      </c>
      <c r="Q108" s="97">
        <v>2.5</v>
      </c>
      <c r="R108" s="113"/>
    </row>
    <row r="109" spans="1:18" x14ac:dyDescent="0.25">
      <c r="A109" s="98">
        <f t="shared" si="10"/>
        <v>47391</v>
      </c>
      <c r="B109" s="709" t="str">
        <f>+asset_level_drivers!$B$1</f>
        <v>Farmar</v>
      </c>
      <c r="C109" s="121">
        <v>112</v>
      </c>
      <c r="D109" s="122">
        <v>44.945639999999997</v>
      </c>
      <c r="E109" s="122">
        <v>389.99009999999998</v>
      </c>
      <c r="F109" s="122">
        <v>52.648663500000005</v>
      </c>
      <c r="G109" s="122">
        <v>51.13127999999999</v>
      </c>
      <c r="H109" s="122">
        <v>33.682882169200923</v>
      </c>
      <c r="I109" s="122">
        <v>219.19796756907147</v>
      </c>
      <c r="J109" s="122">
        <v>39.455634162432872</v>
      </c>
      <c r="K109" s="46">
        <v>343.40560334858139</v>
      </c>
      <c r="L109" s="94">
        <f t="shared" si="9"/>
        <v>0</v>
      </c>
      <c r="M109" s="94">
        <v>0</v>
      </c>
      <c r="N109" s="94">
        <v>0</v>
      </c>
      <c r="O109" s="116">
        <v>0</v>
      </c>
      <c r="P109" s="123">
        <v>0</v>
      </c>
      <c r="Q109" s="105">
        <v>2.5</v>
      </c>
      <c r="R109" s="113"/>
    </row>
    <row r="110" spans="1:18" x14ac:dyDescent="0.25">
      <c r="A110" s="106">
        <f t="shared" si="10"/>
        <v>47422</v>
      </c>
      <c r="B110" s="710" t="str">
        <f>+asset_level_drivers!$B$1</f>
        <v>Farmar</v>
      </c>
      <c r="C110" s="118">
        <v>112</v>
      </c>
      <c r="D110" s="119">
        <v>46.164347499999998</v>
      </c>
      <c r="E110" s="119">
        <v>400.71033999999997</v>
      </c>
      <c r="F110" s="119">
        <v>54.095895899999995</v>
      </c>
      <c r="G110" s="119">
        <v>52.495802999999995</v>
      </c>
      <c r="H110" s="119">
        <v>34.596198368975166</v>
      </c>
      <c r="I110" s="119">
        <v>225.22338929093743</v>
      </c>
      <c r="J110" s="119">
        <v>40.54021007236873</v>
      </c>
      <c r="K110" s="120">
        <v>354.5929867955258</v>
      </c>
      <c r="L110" s="102">
        <f t="shared" si="9"/>
        <v>0</v>
      </c>
      <c r="M110" s="102">
        <v>0</v>
      </c>
      <c r="N110" s="102">
        <v>0</v>
      </c>
      <c r="O110" s="112">
        <v>0</v>
      </c>
      <c r="P110" s="123">
        <v>0</v>
      </c>
      <c r="Q110" s="97">
        <v>2.5</v>
      </c>
      <c r="R110" s="113"/>
    </row>
    <row r="111" spans="1:18" x14ac:dyDescent="0.25">
      <c r="A111" s="98">
        <f t="shared" si="10"/>
        <v>47452</v>
      </c>
      <c r="B111" s="709" t="str">
        <f>+asset_level_drivers!$B$1</f>
        <v>Farmar</v>
      </c>
      <c r="C111" s="121">
        <v>112</v>
      </c>
      <c r="D111" s="122">
        <v>44.407845000000002</v>
      </c>
      <c r="E111" s="122">
        <v>385.59990000000005</v>
      </c>
      <c r="F111" s="122">
        <v>52.055986500000003</v>
      </c>
      <c r="G111" s="122">
        <v>50.477490000000003</v>
      </c>
      <c r="H111" s="122">
        <v>33.27985118296543</v>
      </c>
      <c r="I111" s="122">
        <v>216.73041027153567</v>
      </c>
      <c r="J111" s="122">
        <v>39.01147384887642</v>
      </c>
      <c r="K111" s="46">
        <v>342.90653180574117</v>
      </c>
      <c r="L111" s="94">
        <f t="shared" si="9"/>
        <v>0</v>
      </c>
      <c r="M111" s="94">
        <v>0</v>
      </c>
      <c r="N111" s="94">
        <v>0</v>
      </c>
      <c r="O111" s="116">
        <v>0</v>
      </c>
      <c r="P111" s="126">
        <v>0</v>
      </c>
      <c r="Q111" s="105">
        <v>2.5</v>
      </c>
      <c r="R111" s="113"/>
    </row>
    <row r="112" spans="1:18" x14ac:dyDescent="0.25">
      <c r="A112" s="106">
        <f t="shared" si="10"/>
        <v>47483</v>
      </c>
      <c r="B112" s="710" t="str">
        <f>+asset_level_drivers!$B$1</f>
        <v>Farmar</v>
      </c>
      <c r="C112" s="118">
        <v>112</v>
      </c>
      <c r="D112" s="119">
        <v>45.615104999999993</v>
      </c>
      <c r="E112" s="119">
        <v>396.21782000000002</v>
      </c>
      <c r="F112" s="119">
        <v>53.489405700000006</v>
      </c>
      <c r="G112" s="119">
        <v>51.828760500000001</v>
      </c>
      <c r="H112" s="119">
        <v>34.184588468441603</v>
      </c>
      <c r="I112" s="119">
        <v>222.69832197957899</v>
      </c>
      <c r="J112" s="119">
        <v>40.085697956324218</v>
      </c>
      <c r="K112" s="120">
        <v>354.08368002640572</v>
      </c>
      <c r="L112" s="102">
        <f t="shared" si="9"/>
        <v>0</v>
      </c>
      <c r="M112" s="102">
        <v>0</v>
      </c>
      <c r="N112" s="102">
        <v>0</v>
      </c>
      <c r="O112" s="112">
        <v>0</v>
      </c>
      <c r="P112" s="123">
        <v>0</v>
      </c>
      <c r="Q112" s="97">
        <v>2.5</v>
      </c>
      <c r="R112" s="113"/>
    </row>
    <row r="113" spans="1:18" x14ac:dyDescent="0.25">
      <c r="A113" s="98">
        <f t="shared" si="10"/>
        <v>47514</v>
      </c>
      <c r="B113" s="709" t="str">
        <f>+asset_level_drivers!$B$1</f>
        <v>Farmar</v>
      </c>
      <c r="C113" s="121">
        <v>112</v>
      </c>
      <c r="D113" s="122">
        <v>45.34092549999999</v>
      </c>
      <c r="E113" s="122">
        <v>393.96783999999997</v>
      </c>
      <c r="F113" s="122">
        <v>53.185658400000001</v>
      </c>
      <c r="G113" s="122">
        <v>51.4959755</v>
      </c>
      <c r="H113" s="122">
        <v>33.979114571714121</v>
      </c>
      <c r="I113" s="122">
        <v>221.43369745944102</v>
      </c>
      <c r="J113" s="122">
        <v>39.858065542699386</v>
      </c>
      <c r="K113" s="46">
        <v>353.83370782149467</v>
      </c>
      <c r="L113" s="94">
        <f t="shared" si="9"/>
        <v>0</v>
      </c>
      <c r="M113" s="94">
        <v>0</v>
      </c>
      <c r="N113" s="94">
        <v>0</v>
      </c>
      <c r="O113" s="116">
        <v>0</v>
      </c>
      <c r="P113" s="127">
        <v>0</v>
      </c>
      <c r="Q113" s="105">
        <v>2.5</v>
      </c>
      <c r="R113" s="113"/>
    </row>
    <row r="114" spans="1:18" x14ac:dyDescent="0.25">
      <c r="A114" s="106">
        <f t="shared" si="10"/>
        <v>47542</v>
      </c>
      <c r="B114" s="710" t="str">
        <f>+asset_level_drivers!$B$1</f>
        <v>Farmar</v>
      </c>
      <c r="C114" s="118">
        <v>112</v>
      </c>
      <c r="D114" s="119">
        <v>40.71981199999999</v>
      </c>
      <c r="E114" s="119">
        <v>353.92615999999998</v>
      </c>
      <c r="F114" s="119">
        <v>47.780031600000001</v>
      </c>
      <c r="G114" s="119">
        <v>46.230001999999999</v>
      </c>
      <c r="H114" s="119">
        <v>30.515988415072371</v>
      </c>
      <c r="I114" s="119">
        <v>198.92785724951997</v>
      </c>
      <c r="J114" s="119">
        <v>35.807014304913594</v>
      </c>
      <c r="K114" s="120">
        <v>319.36869114925986</v>
      </c>
      <c r="L114" s="102">
        <f t="shared" si="9"/>
        <v>0</v>
      </c>
      <c r="M114" s="102">
        <v>0</v>
      </c>
      <c r="N114" s="102">
        <v>0</v>
      </c>
      <c r="O114" s="112">
        <v>0</v>
      </c>
      <c r="P114" s="127">
        <v>0</v>
      </c>
      <c r="Q114" s="97">
        <v>2.5</v>
      </c>
      <c r="R114" s="113"/>
    </row>
    <row r="115" spans="1:18" x14ac:dyDescent="0.25">
      <c r="A115" s="98">
        <f t="shared" si="10"/>
        <v>47573</v>
      </c>
      <c r="B115" s="709" t="str">
        <f>+asset_level_drivers!$B$1</f>
        <v>Farmar</v>
      </c>
      <c r="C115" s="121">
        <v>112</v>
      </c>
      <c r="D115" s="122">
        <v>44.827317499999999</v>
      </c>
      <c r="E115" s="122">
        <v>389.74564000000004</v>
      </c>
      <c r="F115" s="122">
        <v>52.615661400000008</v>
      </c>
      <c r="G115" s="122">
        <v>50.873991499999995</v>
      </c>
      <c r="H115" s="122">
        <v>33.594209656684349</v>
      </c>
      <c r="I115" s="122">
        <v>219.06056629875224</v>
      </c>
      <c r="J115" s="122">
        <v>39.430901933775409</v>
      </c>
      <c r="K115" s="46">
        <v>353.3427879333496</v>
      </c>
      <c r="L115" s="94">
        <f t="shared" si="9"/>
        <v>0</v>
      </c>
      <c r="M115" s="94">
        <v>0</v>
      </c>
      <c r="N115" s="94">
        <v>0</v>
      </c>
      <c r="O115" s="116">
        <v>0</v>
      </c>
      <c r="P115" s="127">
        <v>0</v>
      </c>
      <c r="Q115" s="105">
        <v>2.5</v>
      </c>
      <c r="R115" s="113"/>
    </row>
    <row r="116" spans="1:18" x14ac:dyDescent="0.25">
      <c r="A116" s="106">
        <f t="shared" si="10"/>
        <v>47603</v>
      </c>
      <c r="B116" s="710" t="str">
        <f>+asset_level_drivers!$B$1</f>
        <v>Farmar</v>
      </c>
      <c r="C116" s="118">
        <v>112</v>
      </c>
      <c r="D116" s="119">
        <v>43.128765000000001</v>
      </c>
      <c r="E116" s="119">
        <v>375.08939999999996</v>
      </c>
      <c r="F116" s="119">
        <v>50.637068999999997</v>
      </c>
      <c r="G116" s="119">
        <v>48.927374999999998</v>
      </c>
      <c r="H116" s="119">
        <v>32.321290999486415</v>
      </c>
      <c r="I116" s="119">
        <v>210.82287508504058</v>
      </c>
      <c r="J116" s="119">
        <v>37.948117515307302</v>
      </c>
      <c r="K116" s="120">
        <v>341.71132796438116</v>
      </c>
      <c r="L116" s="102">
        <f t="shared" si="9"/>
        <v>0</v>
      </c>
      <c r="M116" s="102">
        <v>0</v>
      </c>
      <c r="N116" s="102">
        <v>0</v>
      </c>
      <c r="O116" s="112">
        <v>0</v>
      </c>
      <c r="P116" s="127">
        <v>0</v>
      </c>
      <c r="Q116" s="97">
        <v>2.5</v>
      </c>
      <c r="R116" s="113"/>
    </row>
    <row r="117" spans="1:18" x14ac:dyDescent="0.25">
      <c r="A117" s="98">
        <f t="shared" si="10"/>
        <v>47634</v>
      </c>
      <c r="B117" s="709" t="str">
        <f>+asset_level_drivers!$B$1</f>
        <v>Farmar</v>
      </c>
      <c r="C117" s="121">
        <v>112</v>
      </c>
      <c r="D117" s="122">
        <v>44.307819500000001</v>
      </c>
      <c r="E117" s="122">
        <v>385.45927</v>
      </c>
      <c r="F117" s="122">
        <v>52.037001450000005</v>
      </c>
      <c r="G117" s="122">
        <v>50.246117499999997</v>
      </c>
      <c r="H117" s="122">
        <v>33.204890694463863</v>
      </c>
      <c r="I117" s="122">
        <v>216.65136772614991</v>
      </c>
      <c r="J117" s="122">
        <v>38.997246190706989</v>
      </c>
      <c r="K117" s="46">
        <v>352.86344290482367</v>
      </c>
      <c r="L117" s="94">
        <f t="shared" si="9"/>
        <v>0</v>
      </c>
      <c r="M117" s="94">
        <v>0</v>
      </c>
      <c r="N117" s="94">
        <v>0</v>
      </c>
      <c r="O117" s="116">
        <v>0</v>
      </c>
      <c r="P117" s="127">
        <v>0</v>
      </c>
      <c r="Q117" s="105">
        <v>2.5</v>
      </c>
      <c r="R117" s="113"/>
    </row>
    <row r="118" spans="1:18" x14ac:dyDescent="0.25">
      <c r="A118" s="106">
        <f t="shared" si="10"/>
        <v>47664</v>
      </c>
      <c r="B118" s="710" t="str">
        <f>+asset_level_drivers!$B$1</f>
        <v>Farmar</v>
      </c>
      <c r="C118" s="118">
        <v>112</v>
      </c>
      <c r="D118" s="119">
        <v>42.631439999999998</v>
      </c>
      <c r="E118" s="119">
        <v>370.97909999999996</v>
      </c>
      <c r="F118" s="119">
        <v>50.082178500000005</v>
      </c>
      <c r="G118" s="119">
        <v>48.326595000000005</v>
      </c>
      <c r="H118" s="119">
        <v>31.94858878910966</v>
      </c>
      <c r="I118" s="119">
        <v>208.51263847621598</v>
      </c>
      <c r="J118" s="119">
        <v>37.532274925718887</v>
      </c>
      <c r="K118" s="120">
        <v>341.25285018117802</v>
      </c>
      <c r="L118" s="102">
        <f t="shared" si="9"/>
        <v>0</v>
      </c>
      <c r="M118" s="102">
        <v>0</v>
      </c>
      <c r="N118" s="102">
        <v>0</v>
      </c>
      <c r="O118" s="112">
        <v>0</v>
      </c>
      <c r="P118" s="127">
        <v>0</v>
      </c>
      <c r="Q118" s="97">
        <v>2.5</v>
      </c>
      <c r="R118" s="113"/>
    </row>
    <row r="119" spans="1:18" x14ac:dyDescent="0.25">
      <c r="A119" s="98">
        <f t="shared" si="10"/>
        <v>47695</v>
      </c>
      <c r="B119" s="709" t="str">
        <f>+asset_level_drivers!$B$1</f>
        <v>Farmar</v>
      </c>
      <c r="C119" s="121">
        <v>112</v>
      </c>
      <c r="D119" s="122">
        <v>43.799512500000006</v>
      </c>
      <c r="E119" s="122">
        <v>381.24977999999999</v>
      </c>
      <c r="F119" s="122">
        <v>51.468720300000001</v>
      </c>
      <c r="G119" s="122">
        <v>49.632674000000002</v>
      </c>
      <c r="H119" s="122">
        <v>32.823958421905729</v>
      </c>
      <c r="I119" s="122">
        <v>214.28538035236187</v>
      </c>
      <c r="J119" s="122">
        <v>38.571368463425138</v>
      </c>
      <c r="K119" s="46">
        <v>352.39515191329156</v>
      </c>
      <c r="L119" s="94">
        <f t="shared" si="9"/>
        <v>0</v>
      </c>
      <c r="M119" s="94">
        <v>0</v>
      </c>
      <c r="N119" s="94">
        <v>0</v>
      </c>
      <c r="O119" s="116">
        <v>0</v>
      </c>
      <c r="P119" s="123">
        <v>0</v>
      </c>
      <c r="Q119" s="105">
        <v>2.5</v>
      </c>
      <c r="R119" s="113"/>
    </row>
    <row r="120" spans="1:18" x14ac:dyDescent="0.25">
      <c r="A120" s="106">
        <f t="shared" si="10"/>
        <v>47726</v>
      </c>
      <c r="B120" s="710" t="str">
        <f>+asset_level_drivers!$B$1</f>
        <v>Farmar</v>
      </c>
      <c r="C120" s="118">
        <v>112</v>
      </c>
      <c r="D120" s="119">
        <v>43.545358999999998</v>
      </c>
      <c r="E120" s="119">
        <v>379.13961</v>
      </c>
      <c r="F120" s="119">
        <v>51.183847350000001</v>
      </c>
      <c r="G120" s="119">
        <v>49.326394000000001</v>
      </c>
      <c r="H120" s="119">
        <v>32.633492285626652</v>
      </c>
      <c r="I120" s="119">
        <v>213.09933748813219</v>
      </c>
      <c r="J120" s="119">
        <v>38.357880747863796</v>
      </c>
      <c r="K120" s="120">
        <v>352.16500756514699</v>
      </c>
      <c r="L120" s="102">
        <f t="shared" si="9"/>
        <v>0</v>
      </c>
      <c r="M120" s="102">
        <v>0</v>
      </c>
      <c r="N120" s="102">
        <v>0</v>
      </c>
      <c r="O120" s="112">
        <v>0</v>
      </c>
      <c r="P120" s="123">
        <v>0</v>
      </c>
      <c r="Q120" s="97">
        <v>2.5</v>
      </c>
      <c r="R120" s="113"/>
    </row>
    <row r="121" spans="1:18" x14ac:dyDescent="0.25">
      <c r="A121" s="98">
        <f t="shared" si="10"/>
        <v>47756</v>
      </c>
      <c r="B121" s="709" t="str">
        <f>+asset_level_drivers!$B$1</f>
        <v>Farmar</v>
      </c>
      <c r="C121" s="121">
        <v>112</v>
      </c>
      <c r="D121" s="122">
        <v>41.901270000000004</v>
      </c>
      <c r="E121" s="122">
        <v>364.91790000000003</v>
      </c>
      <c r="F121" s="122">
        <v>49.263916500000008</v>
      </c>
      <c r="G121" s="122">
        <v>47.447084999999994</v>
      </c>
      <c r="H121" s="122">
        <v>31.401389326080874</v>
      </c>
      <c r="I121" s="122">
        <v>205.10587835325484</v>
      </c>
      <c r="J121" s="122">
        <v>36.919058103585868</v>
      </c>
      <c r="K121" s="46">
        <v>340.58464411685344</v>
      </c>
      <c r="L121" s="94">
        <f t="shared" si="9"/>
        <v>0</v>
      </c>
      <c r="M121" s="94">
        <v>0</v>
      </c>
      <c r="N121" s="94">
        <v>0</v>
      </c>
      <c r="O121" s="116">
        <v>0</v>
      </c>
      <c r="P121" s="123">
        <v>0</v>
      </c>
      <c r="Q121" s="105">
        <v>2.5</v>
      </c>
      <c r="R121" s="113"/>
    </row>
    <row r="122" spans="1:18" x14ac:dyDescent="0.25">
      <c r="A122" s="106">
        <f t="shared" si="10"/>
        <v>47787</v>
      </c>
      <c r="B122" s="710" t="str">
        <f>+asset_level_drivers!$B$1</f>
        <v>Farmar</v>
      </c>
      <c r="C122" s="118">
        <v>112</v>
      </c>
      <c r="D122" s="119">
        <v>43.052955000000004</v>
      </c>
      <c r="E122" s="119">
        <v>375.04202999999995</v>
      </c>
      <c r="F122" s="119">
        <v>50.630674050000003</v>
      </c>
      <c r="G122" s="119">
        <v>48.73386</v>
      </c>
      <c r="H122" s="119">
        <v>32.264477940483431</v>
      </c>
      <c r="I122" s="119">
        <v>210.79625028681173</v>
      </c>
      <c r="J122" s="119">
        <v>37.943325051626118</v>
      </c>
      <c r="K122" s="120">
        <v>351.7124724538703</v>
      </c>
      <c r="L122" s="102">
        <f t="shared" si="9"/>
        <v>0</v>
      </c>
      <c r="M122" s="102">
        <v>0</v>
      </c>
      <c r="N122" s="102">
        <v>0</v>
      </c>
      <c r="O122" s="112">
        <v>0</v>
      </c>
      <c r="P122" s="123">
        <v>0</v>
      </c>
      <c r="Q122" s="97">
        <v>2.5</v>
      </c>
      <c r="R122" s="113"/>
    </row>
    <row r="123" spans="1:18" x14ac:dyDescent="0.25">
      <c r="A123" s="98">
        <f t="shared" si="10"/>
        <v>47817</v>
      </c>
      <c r="B123" s="709" t="str">
        <f>+asset_level_drivers!$B$1</f>
        <v>Farmar</v>
      </c>
      <c r="C123" s="121">
        <v>112</v>
      </c>
      <c r="D123" s="122">
        <v>41.40822</v>
      </c>
      <c r="E123" s="122">
        <v>360.68009999999998</v>
      </c>
      <c r="F123" s="122">
        <v>48.691813499999995</v>
      </c>
      <c r="G123" s="122">
        <v>46.838324999999998</v>
      </c>
      <c r="H123" s="122">
        <v>31.03189085963286</v>
      </c>
      <c r="I123" s="122">
        <v>202.72397905128736</v>
      </c>
      <c r="J123" s="122">
        <v>36.490316229231723</v>
      </c>
      <c r="K123" s="46">
        <v>340.15157221743937</v>
      </c>
      <c r="L123" s="94">
        <f t="shared" si="9"/>
        <v>0</v>
      </c>
      <c r="M123" s="94">
        <v>0</v>
      </c>
      <c r="N123" s="94">
        <v>0</v>
      </c>
      <c r="O123" s="116">
        <v>0</v>
      </c>
      <c r="P123" s="126">
        <v>0</v>
      </c>
      <c r="Q123" s="105">
        <v>2.5</v>
      </c>
      <c r="R123" s="113"/>
    </row>
    <row r="124" spans="1:18" x14ac:dyDescent="0.25">
      <c r="A124" s="106">
        <f t="shared" si="10"/>
        <v>47848</v>
      </c>
      <c r="B124" s="710" t="str">
        <f>+asset_level_drivers!$B$1</f>
        <v>Farmar</v>
      </c>
      <c r="C124" s="118">
        <v>111</v>
      </c>
      <c r="D124" s="119">
        <v>42.105843</v>
      </c>
      <c r="E124" s="119">
        <v>367.58963</v>
      </c>
      <c r="F124" s="119">
        <v>49.624600049999998</v>
      </c>
      <c r="G124" s="119">
        <v>47.689562999999993</v>
      </c>
      <c r="H124" s="119">
        <v>31.554699152217509</v>
      </c>
      <c r="I124" s="119">
        <v>206.60755182110265</v>
      </c>
      <c r="J124" s="119">
        <v>37.189359327798471</v>
      </c>
      <c r="K124" s="120">
        <v>348.35809143066405</v>
      </c>
      <c r="L124" s="102">
        <f t="shared" si="9"/>
        <v>0</v>
      </c>
      <c r="M124" s="102">
        <v>0</v>
      </c>
      <c r="N124" s="102">
        <v>0</v>
      </c>
      <c r="O124" s="112">
        <v>0</v>
      </c>
      <c r="P124" s="123">
        <v>0</v>
      </c>
      <c r="Q124" s="97">
        <v>2.5</v>
      </c>
      <c r="R124" s="113"/>
    </row>
    <row r="125" spans="1:18" x14ac:dyDescent="0.25">
      <c r="A125" s="98">
        <f t="shared" si="10"/>
        <v>47879</v>
      </c>
      <c r="B125" s="709" t="str">
        <f>+asset_level_drivers!$B$1</f>
        <v>Farmar</v>
      </c>
      <c r="C125" s="121">
        <v>111</v>
      </c>
      <c r="D125" s="122">
        <v>41.866708999999993</v>
      </c>
      <c r="E125" s="122">
        <v>365.58547999999996</v>
      </c>
      <c r="F125" s="122">
        <v>49.354039799999995</v>
      </c>
      <c r="G125" s="122">
        <v>47.402425499999993</v>
      </c>
      <c r="H125" s="122">
        <v>31.375488836274744</v>
      </c>
      <c r="I125" s="122">
        <v>205.48109859394748</v>
      </c>
      <c r="J125" s="122">
        <v>36.986597746910547</v>
      </c>
      <c r="K125" s="46">
        <v>348.14206904361123</v>
      </c>
      <c r="L125" s="94">
        <f t="shared" si="9"/>
        <v>0</v>
      </c>
      <c r="M125" s="94">
        <v>0</v>
      </c>
      <c r="N125" s="94">
        <v>0</v>
      </c>
      <c r="O125" s="116">
        <v>0</v>
      </c>
      <c r="P125" s="127">
        <v>0</v>
      </c>
      <c r="Q125" s="105">
        <v>2.5</v>
      </c>
      <c r="R125" s="113"/>
    </row>
    <row r="126" spans="1:18" x14ac:dyDescent="0.25">
      <c r="A126" s="106">
        <f t="shared" si="10"/>
        <v>47907</v>
      </c>
      <c r="B126" s="710" t="str">
        <f>+asset_level_drivers!$B$1</f>
        <v>Farmar</v>
      </c>
      <c r="C126" s="118">
        <v>111</v>
      </c>
      <c r="D126" s="119">
        <v>37.611601999999998</v>
      </c>
      <c r="E126" s="119">
        <v>328.49684000000002</v>
      </c>
      <c r="F126" s="119">
        <v>44.347073400000006</v>
      </c>
      <c r="G126" s="119">
        <v>42.570373999999994</v>
      </c>
      <c r="H126" s="119">
        <v>28.18665299594981</v>
      </c>
      <c r="I126" s="119">
        <v>184.63504504566262</v>
      </c>
      <c r="J126" s="119">
        <v>33.234308108219281</v>
      </c>
      <c r="K126" s="120">
        <v>314.25778876053664</v>
      </c>
      <c r="L126" s="102">
        <f t="shared" si="9"/>
        <v>0</v>
      </c>
      <c r="M126" s="102">
        <v>0</v>
      </c>
      <c r="N126" s="102">
        <v>0</v>
      </c>
      <c r="O126" s="112">
        <v>0</v>
      </c>
      <c r="P126" s="127">
        <v>0</v>
      </c>
      <c r="Q126" s="97">
        <v>2.5</v>
      </c>
      <c r="R126" s="113"/>
    </row>
    <row r="127" spans="1:18" x14ac:dyDescent="0.25">
      <c r="A127" s="98">
        <f t="shared" si="10"/>
        <v>47938</v>
      </c>
      <c r="B127" s="709" t="str">
        <f>+asset_level_drivers!$B$1</f>
        <v>Farmar</v>
      </c>
      <c r="C127" s="121">
        <v>111</v>
      </c>
      <c r="D127" s="122">
        <v>41.4181855</v>
      </c>
      <c r="E127" s="122">
        <v>361.81464</v>
      </c>
      <c r="F127" s="122">
        <v>48.844976400000007</v>
      </c>
      <c r="G127" s="122">
        <v>46.86349049999999</v>
      </c>
      <c r="H127" s="122">
        <v>31.039359142702299</v>
      </c>
      <c r="I127" s="122">
        <v>203.36165898758782</v>
      </c>
      <c r="J127" s="122">
        <v>36.605098617765819</v>
      </c>
      <c r="K127" s="46">
        <v>347.71662816097864</v>
      </c>
      <c r="L127" s="94">
        <f t="shared" si="9"/>
        <v>0</v>
      </c>
      <c r="M127" s="94">
        <v>0</v>
      </c>
      <c r="N127" s="94">
        <v>0</v>
      </c>
      <c r="O127" s="116">
        <v>0</v>
      </c>
      <c r="P127" s="127">
        <v>0</v>
      </c>
      <c r="Q127" s="105">
        <v>2.5</v>
      </c>
      <c r="R127" s="113"/>
    </row>
    <row r="128" spans="1:18" x14ac:dyDescent="0.25">
      <c r="A128" s="106">
        <f t="shared" si="10"/>
        <v>47968</v>
      </c>
      <c r="B128" s="710" t="str">
        <f>+asset_level_drivers!$B$1</f>
        <v>Farmar</v>
      </c>
      <c r="C128" s="118">
        <v>111</v>
      </c>
      <c r="D128" s="119">
        <v>39.699359999999999</v>
      </c>
      <c r="E128" s="119">
        <v>345.90929999999997</v>
      </c>
      <c r="F128" s="119">
        <v>46.6977555</v>
      </c>
      <c r="G128" s="119">
        <v>44.836199999999998</v>
      </c>
      <c r="H128" s="119">
        <v>29.751247619851188</v>
      </c>
      <c r="I128" s="119">
        <v>194.42189820521142</v>
      </c>
      <c r="J128" s="119">
        <v>34.995941676938052</v>
      </c>
      <c r="K128" s="120">
        <v>336.29720643696032</v>
      </c>
      <c r="L128" s="102">
        <f t="shared" si="9"/>
        <v>0</v>
      </c>
      <c r="M128" s="102">
        <v>0</v>
      </c>
      <c r="N128" s="102">
        <v>0</v>
      </c>
      <c r="O128" s="112">
        <v>0</v>
      </c>
      <c r="P128" s="127">
        <v>0</v>
      </c>
      <c r="Q128" s="97">
        <v>2.5</v>
      </c>
      <c r="R128" s="113"/>
    </row>
    <row r="129" spans="1:18" x14ac:dyDescent="0.25">
      <c r="A129" s="98">
        <f t="shared" si="10"/>
        <v>47999</v>
      </c>
      <c r="B129" s="709" t="str">
        <f>+asset_level_drivers!$B$1</f>
        <v>Farmar</v>
      </c>
      <c r="C129" s="121">
        <v>110</v>
      </c>
      <c r="D129" s="122">
        <v>40.597414000000001</v>
      </c>
      <c r="E129" s="122">
        <v>354.50855999999999</v>
      </c>
      <c r="F129" s="122">
        <v>47.858655600000006</v>
      </c>
      <c r="G129" s="122">
        <v>45.951423999999996</v>
      </c>
      <c r="H129" s="122">
        <v>30.424261666677072</v>
      </c>
      <c r="I129" s="122">
        <v>199.25520119058979</v>
      </c>
      <c r="J129" s="122">
        <v>35.865936214306167</v>
      </c>
      <c r="K129" s="46">
        <v>344.46511757298526</v>
      </c>
      <c r="L129" s="94">
        <f t="shared" si="9"/>
        <v>0</v>
      </c>
      <c r="M129" s="94">
        <v>0</v>
      </c>
      <c r="N129" s="94">
        <v>0</v>
      </c>
      <c r="O129" s="116">
        <v>0</v>
      </c>
      <c r="P129" s="127">
        <v>0</v>
      </c>
      <c r="Q129" s="105">
        <v>2.5</v>
      </c>
      <c r="R129" s="113"/>
    </row>
    <row r="130" spans="1:18" x14ac:dyDescent="0.25">
      <c r="A130" s="106">
        <f t="shared" si="10"/>
        <v>48029</v>
      </c>
      <c r="B130" s="710" t="str">
        <f>+asset_level_drivers!$B$1</f>
        <v>Farmar</v>
      </c>
      <c r="C130" s="118">
        <v>110</v>
      </c>
      <c r="D130" s="119">
        <v>39.072644999999994</v>
      </c>
      <c r="E130" s="119">
        <v>341.25209999999998</v>
      </c>
      <c r="F130" s="119">
        <v>46.069033499999996</v>
      </c>
      <c r="G130" s="119">
        <v>44.210625</v>
      </c>
      <c r="H130" s="119">
        <v>29.281578759897897</v>
      </c>
      <c r="I130" s="119">
        <v>191.80427079732931</v>
      </c>
      <c r="J130" s="119">
        <v>34.524768743519282</v>
      </c>
      <c r="K130" s="120">
        <v>333.15595960115132</v>
      </c>
      <c r="L130" s="102">
        <f t="shared" ref="L130:L193" si="11">+P130+O130</f>
        <v>0</v>
      </c>
      <c r="M130" s="102">
        <v>0</v>
      </c>
      <c r="N130" s="102">
        <v>0</v>
      </c>
      <c r="O130" s="112">
        <v>0</v>
      </c>
      <c r="P130" s="127">
        <v>0</v>
      </c>
      <c r="Q130" s="97">
        <v>2.5</v>
      </c>
      <c r="R130" s="113"/>
    </row>
    <row r="131" spans="1:18" x14ac:dyDescent="0.25">
      <c r="A131" s="98">
        <f t="shared" ref="A131:A194" si="12">+EOMONTH(A130,1)</f>
        <v>48060</v>
      </c>
      <c r="B131" s="709" t="str">
        <f>+asset_level_drivers!$B$1</f>
        <v>Farmar</v>
      </c>
      <c r="C131" s="121">
        <v>110</v>
      </c>
      <c r="D131" s="122">
        <v>40.154486000000006</v>
      </c>
      <c r="E131" s="122">
        <v>350.75941999999998</v>
      </c>
      <c r="F131" s="122">
        <v>47.352521699999997</v>
      </c>
      <c r="G131" s="122">
        <v>45.4198515</v>
      </c>
      <c r="H131" s="122">
        <v>30.092325317935803</v>
      </c>
      <c r="I131" s="122">
        <v>197.14795829357291</v>
      </c>
      <c r="J131" s="122">
        <v>35.486632492843121</v>
      </c>
      <c r="K131" s="46">
        <v>344.05915550633483</v>
      </c>
      <c r="L131" s="94">
        <f t="shared" si="11"/>
        <v>0</v>
      </c>
      <c r="M131" s="94">
        <v>0</v>
      </c>
      <c r="N131" s="94">
        <v>0</v>
      </c>
      <c r="O131" s="116">
        <v>0</v>
      </c>
      <c r="P131" s="123">
        <v>0</v>
      </c>
      <c r="Q131" s="105">
        <v>2.5</v>
      </c>
      <c r="R131" s="113"/>
    </row>
    <row r="132" spans="1:18" x14ac:dyDescent="0.25">
      <c r="A132" s="106">
        <f t="shared" si="12"/>
        <v>48091</v>
      </c>
      <c r="B132" s="710" t="str">
        <f>+asset_level_drivers!$B$1</f>
        <v>Farmar</v>
      </c>
      <c r="C132" s="118">
        <v>110</v>
      </c>
      <c r="D132" s="119">
        <v>39.932727499999999</v>
      </c>
      <c r="E132" s="119">
        <v>348.87461999999999</v>
      </c>
      <c r="F132" s="119">
        <v>47.0980737</v>
      </c>
      <c r="G132" s="119">
        <v>45.153328999999999</v>
      </c>
      <c r="H132" s="119">
        <v>29.926136441205628</v>
      </c>
      <c r="I132" s="119">
        <v>196.08858696780288</v>
      </c>
      <c r="J132" s="119">
        <v>35.295945654204523</v>
      </c>
      <c r="K132" s="120">
        <v>343.85906526264398</v>
      </c>
      <c r="L132" s="102">
        <f t="shared" si="11"/>
        <v>0</v>
      </c>
      <c r="M132" s="102">
        <v>0</v>
      </c>
      <c r="N132" s="102">
        <v>0</v>
      </c>
      <c r="O132" s="112">
        <v>0</v>
      </c>
      <c r="P132" s="123">
        <v>0</v>
      </c>
      <c r="Q132" s="97">
        <v>2.5</v>
      </c>
      <c r="R132" s="113"/>
    </row>
    <row r="133" spans="1:18" x14ac:dyDescent="0.25">
      <c r="A133" s="98">
        <f t="shared" si="12"/>
        <v>48121</v>
      </c>
      <c r="B133" s="709" t="str">
        <f>+asset_level_drivers!$B$1</f>
        <v>Farmar</v>
      </c>
      <c r="C133" s="121">
        <v>110</v>
      </c>
      <c r="D133" s="122">
        <v>38.435099999999998</v>
      </c>
      <c r="E133" s="122">
        <v>335.83860000000004</v>
      </c>
      <c r="F133" s="122">
        <v>45.338211000000008</v>
      </c>
      <c r="G133" s="122">
        <v>43.445684999999997</v>
      </c>
      <c r="H133" s="122">
        <v>28.803793748658475</v>
      </c>
      <c r="I133" s="122">
        <v>188.76155715553389</v>
      </c>
      <c r="J133" s="122">
        <v>33.977080287996102</v>
      </c>
      <c r="K133" s="46">
        <v>332.5749965466951</v>
      </c>
      <c r="L133" s="94">
        <f t="shared" si="11"/>
        <v>0</v>
      </c>
      <c r="M133" s="94">
        <v>0</v>
      </c>
      <c r="N133" s="94">
        <v>0</v>
      </c>
      <c r="O133" s="116">
        <v>0</v>
      </c>
      <c r="P133" s="123">
        <v>0</v>
      </c>
      <c r="Q133" s="105">
        <v>2.5</v>
      </c>
      <c r="R133" s="113"/>
    </row>
    <row r="134" spans="1:18" x14ac:dyDescent="0.25">
      <c r="A134" s="106">
        <f t="shared" si="12"/>
        <v>48152</v>
      </c>
      <c r="B134" s="710" t="str">
        <f>+asset_level_drivers!$B$1</f>
        <v>Farmar</v>
      </c>
      <c r="C134" s="118">
        <v>110</v>
      </c>
      <c r="D134" s="119">
        <v>39.501579499999991</v>
      </c>
      <c r="E134" s="119">
        <v>345.20452999999998</v>
      </c>
      <c r="F134" s="119">
        <v>46.602611549999999</v>
      </c>
      <c r="G134" s="119">
        <v>44.636481500000002</v>
      </c>
      <c r="H134" s="119">
        <v>29.603028186845762</v>
      </c>
      <c r="I134" s="119">
        <v>194.02577494053455</v>
      </c>
      <c r="J134" s="119">
        <v>34.924639489296219</v>
      </c>
      <c r="K134" s="120">
        <v>343.46437731291115</v>
      </c>
      <c r="L134" s="102">
        <f t="shared" si="11"/>
        <v>0</v>
      </c>
      <c r="M134" s="102">
        <v>0</v>
      </c>
      <c r="N134" s="102">
        <v>0</v>
      </c>
      <c r="O134" s="112">
        <v>0</v>
      </c>
      <c r="P134" s="123">
        <v>0</v>
      </c>
      <c r="Q134" s="97">
        <v>2.5</v>
      </c>
      <c r="R134" s="113"/>
    </row>
    <row r="135" spans="1:18" x14ac:dyDescent="0.25">
      <c r="A135" s="98">
        <f t="shared" si="12"/>
        <v>48182</v>
      </c>
      <c r="B135" s="709" t="str">
        <f>+asset_level_drivers!$B$1</f>
        <v>Farmar</v>
      </c>
      <c r="C135" s="121">
        <v>110</v>
      </c>
      <c r="D135" s="122">
        <v>38.021279999999997</v>
      </c>
      <c r="E135" s="122">
        <v>332.3109</v>
      </c>
      <c r="F135" s="122">
        <v>44.86197150000001</v>
      </c>
      <c r="G135" s="122">
        <v>42.949784999999999</v>
      </c>
      <c r="H135" s="122">
        <v>28.493671336356442</v>
      </c>
      <c r="I135" s="122">
        <v>186.77877689984686</v>
      </c>
      <c r="J135" s="122">
        <v>33.620179841972437</v>
      </c>
      <c r="K135" s="46">
        <v>332.19644405967313</v>
      </c>
      <c r="L135" s="94">
        <f t="shared" si="11"/>
        <v>0</v>
      </c>
      <c r="M135" s="94">
        <v>0</v>
      </c>
      <c r="N135" s="94">
        <v>0</v>
      </c>
      <c r="O135" s="116">
        <v>0</v>
      </c>
      <c r="P135" s="126">
        <v>0</v>
      </c>
      <c r="Q135" s="105">
        <v>2.5</v>
      </c>
      <c r="R135" s="113"/>
    </row>
    <row r="136" spans="1:18" x14ac:dyDescent="0.25">
      <c r="A136" s="106">
        <f t="shared" si="12"/>
        <v>48213</v>
      </c>
      <c r="B136" s="710" t="str">
        <f>+asset_level_drivers!$B$1</f>
        <v>Farmar</v>
      </c>
      <c r="C136" s="118">
        <v>110</v>
      </c>
      <c r="D136" s="119">
        <v>39.077794000000004</v>
      </c>
      <c r="E136" s="119">
        <v>341.58341999999999</v>
      </c>
      <c r="F136" s="119">
        <v>46.113761700000005</v>
      </c>
      <c r="G136" s="119">
        <v>44.128763499999998</v>
      </c>
      <c r="H136" s="119">
        <v>29.285437491474294</v>
      </c>
      <c r="I136" s="119">
        <v>191.99049262863988</v>
      </c>
      <c r="J136" s="119">
        <v>34.558288673155175</v>
      </c>
      <c r="K136" s="120">
        <v>343.07663930792557</v>
      </c>
      <c r="L136" s="102">
        <f t="shared" si="11"/>
        <v>0</v>
      </c>
      <c r="M136" s="102">
        <v>0</v>
      </c>
      <c r="N136" s="102">
        <v>0</v>
      </c>
      <c r="O136" s="112">
        <v>0</v>
      </c>
      <c r="P136" s="123">
        <v>0</v>
      </c>
      <c r="Q136" s="97">
        <v>2.5</v>
      </c>
      <c r="R136" s="113"/>
    </row>
    <row r="137" spans="1:18" x14ac:dyDescent="0.25">
      <c r="A137" s="98">
        <f t="shared" si="12"/>
        <v>48244</v>
      </c>
      <c r="B137" s="709" t="str">
        <f>+asset_level_drivers!$B$1</f>
        <v>Farmar</v>
      </c>
      <c r="C137" s="121">
        <v>110</v>
      </c>
      <c r="D137" s="122">
        <v>38.864870500000002</v>
      </c>
      <c r="E137" s="122">
        <v>339.76155</v>
      </c>
      <c r="F137" s="122">
        <v>45.867809250000001</v>
      </c>
      <c r="G137" s="122">
        <v>43.874020999999999</v>
      </c>
      <c r="H137" s="122">
        <v>29.125869685530187</v>
      </c>
      <c r="I137" s="122">
        <v>190.96649175996379</v>
      </c>
      <c r="J137" s="122">
        <v>34.373968516793489</v>
      </c>
      <c r="K137" s="46">
        <v>342.88528628700658</v>
      </c>
      <c r="L137" s="94">
        <f t="shared" si="11"/>
        <v>0</v>
      </c>
      <c r="M137" s="94">
        <v>0</v>
      </c>
      <c r="N137" s="94">
        <v>0</v>
      </c>
      <c r="O137" s="116">
        <v>0</v>
      </c>
      <c r="P137" s="127">
        <v>0</v>
      </c>
      <c r="Q137" s="105">
        <v>2.5</v>
      </c>
      <c r="R137" s="113"/>
    </row>
    <row r="138" spans="1:18" x14ac:dyDescent="0.25">
      <c r="A138" s="106">
        <f t="shared" si="12"/>
        <v>48273</v>
      </c>
      <c r="B138" s="710" t="str">
        <f>+asset_level_drivers!$B$1</f>
        <v>Farmar</v>
      </c>
      <c r="C138" s="118">
        <v>110</v>
      </c>
      <c r="D138" s="119">
        <v>36.166537999999996</v>
      </c>
      <c r="E138" s="119">
        <v>316.20266000000004</v>
      </c>
      <c r="F138" s="119">
        <v>42.687359100000009</v>
      </c>
      <c r="G138" s="119">
        <v>40.815049499999994</v>
      </c>
      <c r="H138" s="119">
        <v>27.103702114864252</v>
      </c>
      <c r="I138" s="119">
        <v>177.7249740748141</v>
      </c>
      <c r="J138" s="119">
        <v>31.990495333466537</v>
      </c>
      <c r="K138" s="120">
        <v>320.58617785002059</v>
      </c>
      <c r="L138" s="102">
        <f t="shared" si="11"/>
        <v>0</v>
      </c>
      <c r="M138" s="102">
        <v>0</v>
      </c>
      <c r="N138" s="102">
        <v>0</v>
      </c>
      <c r="O138" s="112">
        <v>0</v>
      </c>
      <c r="P138" s="127">
        <v>0</v>
      </c>
      <c r="Q138" s="97">
        <v>2.5</v>
      </c>
      <c r="R138" s="113"/>
    </row>
    <row r="139" spans="1:18" x14ac:dyDescent="0.25">
      <c r="A139" s="98">
        <f t="shared" si="12"/>
        <v>48304</v>
      </c>
      <c r="B139" s="709" t="str">
        <f>+asset_level_drivers!$B$1</f>
        <v>Farmar</v>
      </c>
      <c r="C139" s="121">
        <v>110</v>
      </c>
      <c r="D139" s="122">
        <v>38.457871499999996</v>
      </c>
      <c r="E139" s="122">
        <v>336.26908999999995</v>
      </c>
      <c r="F139" s="122">
        <v>45.396327149999998</v>
      </c>
      <c r="G139" s="122">
        <v>43.387506999999999</v>
      </c>
      <c r="H139" s="122">
        <v>28.820859024652226</v>
      </c>
      <c r="I139" s="122">
        <v>189.00351851060111</v>
      </c>
      <c r="J139" s="122">
        <v>34.020633331908201</v>
      </c>
      <c r="K139" s="46">
        <v>342.50746233488383</v>
      </c>
      <c r="L139" s="94">
        <f t="shared" si="11"/>
        <v>0</v>
      </c>
      <c r="M139" s="94">
        <v>0</v>
      </c>
      <c r="N139" s="94">
        <v>0</v>
      </c>
      <c r="O139" s="116">
        <v>0</v>
      </c>
      <c r="P139" s="127">
        <v>0</v>
      </c>
      <c r="Q139" s="105">
        <v>2.5</v>
      </c>
      <c r="R139" s="113"/>
    </row>
    <row r="140" spans="1:18" x14ac:dyDescent="0.25">
      <c r="A140" s="106">
        <f t="shared" si="12"/>
        <v>48334</v>
      </c>
      <c r="B140" s="710" t="str">
        <f>+asset_level_drivers!$B$1</f>
        <v>Farmar</v>
      </c>
      <c r="C140" s="118">
        <v>110</v>
      </c>
      <c r="D140" s="119">
        <v>37.019505000000002</v>
      </c>
      <c r="E140" s="119">
        <v>323.72040000000004</v>
      </c>
      <c r="F140" s="119">
        <v>43.702254000000011</v>
      </c>
      <c r="G140" s="119">
        <v>41.751644999999996</v>
      </c>
      <c r="H140" s="119">
        <v>27.74292734238837</v>
      </c>
      <c r="I140" s="119">
        <v>181.95039756303265</v>
      </c>
      <c r="J140" s="119">
        <v>32.751071561345881</v>
      </c>
      <c r="K140" s="120">
        <v>331.27832384611435</v>
      </c>
      <c r="L140" s="102">
        <f t="shared" si="11"/>
        <v>0</v>
      </c>
      <c r="M140" s="102">
        <v>0</v>
      </c>
      <c r="N140" s="102">
        <v>0</v>
      </c>
      <c r="O140" s="112">
        <v>0</v>
      </c>
      <c r="P140" s="127">
        <v>0</v>
      </c>
      <c r="Q140" s="97">
        <v>2.5</v>
      </c>
      <c r="R140" s="113"/>
    </row>
    <row r="141" spans="1:18" x14ac:dyDescent="0.25">
      <c r="A141" s="98">
        <f t="shared" si="12"/>
        <v>48365</v>
      </c>
      <c r="B141" s="709" t="str">
        <f>+asset_level_drivers!$B$1</f>
        <v>Farmar</v>
      </c>
      <c r="C141" s="121">
        <v>110</v>
      </c>
      <c r="D141" s="122">
        <v>38.050872499999997</v>
      </c>
      <c r="E141" s="122">
        <v>332.76391999999998</v>
      </c>
      <c r="F141" s="122">
        <v>44.923129200000005</v>
      </c>
      <c r="G141" s="122">
        <v>42.900993</v>
      </c>
      <c r="H141" s="122">
        <v>28.515848363774275</v>
      </c>
      <c r="I141" s="122">
        <v>187.03340147433769</v>
      </c>
      <c r="J141" s="122">
        <v>33.666012265380786</v>
      </c>
      <c r="K141" s="46">
        <v>342.13593978881835</v>
      </c>
      <c r="L141" s="94">
        <f t="shared" si="11"/>
        <v>0</v>
      </c>
      <c r="M141" s="94">
        <v>0</v>
      </c>
      <c r="N141" s="94">
        <v>0</v>
      </c>
      <c r="O141" s="116">
        <v>0</v>
      </c>
      <c r="P141" s="127">
        <v>0</v>
      </c>
      <c r="Q141" s="105">
        <v>2.5</v>
      </c>
      <c r="R141" s="113"/>
    </row>
    <row r="142" spans="1:18" x14ac:dyDescent="0.25">
      <c r="A142" s="106">
        <f t="shared" si="12"/>
        <v>48395</v>
      </c>
      <c r="B142" s="710" t="str">
        <f>+asset_level_drivers!$B$1</f>
        <v>Farmar</v>
      </c>
      <c r="C142" s="118">
        <v>110</v>
      </c>
      <c r="D142" s="119">
        <v>36.628484999999998</v>
      </c>
      <c r="E142" s="119">
        <v>320.34929999999997</v>
      </c>
      <c r="F142" s="119">
        <v>43.247155499999998</v>
      </c>
      <c r="G142" s="119">
        <v>41.284529999999997</v>
      </c>
      <c r="H142" s="119">
        <v>27.449891564372948</v>
      </c>
      <c r="I142" s="119">
        <v>180.05563595633518</v>
      </c>
      <c r="J142" s="119">
        <v>32.410014472140332</v>
      </c>
      <c r="K142" s="120">
        <v>330.92171124910055</v>
      </c>
      <c r="L142" s="102">
        <f t="shared" si="11"/>
        <v>0</v>
      </c>
      <c r="M142" s="102">
        <v>0</v>
      </c>
      <c r="N142" s="102">
        <v>0</v>
      </c>
      <c r="O142" s="112">
        <v>0</v>
      </c>
      <c r="P142" s="127">
        <v>0</v>
      </c>
      <c r="Q142" s="97">
        <v>2.5</v>
      </c>
      <c r="R142" s="113"/>
    </row>
    <row r="143" spans="1:18" x14ac:dyDescent="0.25">
      <c r="A143" s="98">
        <f t="shared" si="12"/>
        <v>48426</v>
      </c>
      <c r="B143" s="709" t="str">
        <f>+asset_level_drivers!$B$1</f>
        <v>Farmar</v>
      </c>
      <c r="C143" s="121">
        <v>110</v>
      </c>
      <c r="D143" s="122">
        <v>37.649763499999999</v>
      </c>
      <c r="E143" s="122">
        <v>329.30246</v>
      </c>
      <c r="F143" s="122">
        <v>44.455832100000009</v>
      </c>
      <c r="G143" s="122">
        <v>42.422430500000004</v>
      </c>
      <c r="H143" s="122">
        <v>28.215251750087031</v>
      </c>
      <c r="I143" s="122">
        <v>185.08785209546465</v>
      </c>
      <c r="J143" s="122">
        <v>33.315813377183645</v>
      </c>
      <c r="K143" s="46">
        <v>341.77039599769995</v>
      </c>
      <c r="L143" s="94">
        <f t="shared" si="11"/>
        <v>0</v>
      </c>
      <c r="M143" s="94">
        <v>0</v>
      </c>
      <c r="N143" s="94">
        <v>0</v>
      </c>
      <c r="O143" s="116">
        <v>0</v>
      </c>
      <c r="P143" s="123">
        <v>0</v>
      </c>
      <c r="Q143" s="105">
        <v>2.5</v>
      </c>
      <c r="R143" s="113"/>
    </row>
    <row r="144" spans="1:18" x14ac:dyDescent="0.25">
      <c r="A144" s="106">
        <f t="shared" si="12"/>
        <v>48457</v>
      </c>
      <c r="B144" s="710" t="str">
        <f>+asset_level_drivers!$B$1</f>
        <v>Farmar</v>
      </c>
      <c r="C144" s="118">
        <v>110</v>
      </c>
      <c r="D144" s="119">
        <v>37.448031</v>
      </c>
      <c r="E144" s="119">
        <v>327.55995000000001</v>
      </c>
      <c r="F144" s="119">
        <v>44.220593250000007</v>
      </c>
      <c r="G144" s="119">
        <v>42.181823999999999</v>
      </c>
      <c r="H144" s="119">
        <v>28.064070633805265</v>
      </c>
      <c r="I144" s="119">
        <v>184.10845633524207</v>
      </c>
      <c r="J144" s="119">
        <v>33.139522140343573</v>
      </c>
      <c r="K144" s="120">
        <v>341.58980224609377</v>
      </c>
      <c r="L144" s="102">
        <f t="shared" si="11"/>
        <v>0</v>
      </c>
      <c r="M144" s="102">
        <v>0</v>
      </c>
      <c r="N144" s="102">
        <v>0</v>
      </c>
      <c r="O144" s="112">
        <v>0</v>
      </c>
      <c r="P144" s="123">
        <v>0</v>
      </c>
      <c r="Q144" s="97">
        <v>2.5</v>
      </c>
      <c r="R144" s="113"/>
    </row>
    <row r="145" spans="1:18" x14ac:dyDescent="0.25">
      <c r="A145" s="98">
        <f t="shared" si="12"/>
        <v>48487</v>
      </c>
      <c r="B145" s="709" t="str">
        <f>+asset_level_drivers!$B$1</f>
        <v>Farmar</v>
      </c>
      <c r="C145" s="121">
        <v>110</v>
      </c>
      <c r="D145" s="122">
        <v>36.04965</v>
      </c>
      <c r="E145" s="122">
        <v>315.34439999999995</v>
      </c>
      <c r="F145" s="122">
        <v>42.571494000000001</v>
      </c>
      <c r="G145" s="122">
        <v>40.594259999999991</v>
      </c>
      <c r="H145" s="122">
        <v>27.016104636421556</v>
      </c>
      <c r="I145" s="122">
        <v>177.24258016879995</v>
      </c>
      <c r="J145" s="122">
        <v>31.903664430383991</v>
      </c>
      <c r="K145" s="46">
        <v>330.39737982498968</v>
      </c>
      <c r="L145" s="94">
        <f t="shared" si="11"/>
        <v>0</v>
      </c>
      <c r="M145" s="94">
        <v>0</v>
      </c>
      <c r="N145" s="94">
        <v>0</v>
      </c>
      <c r="O145" s="116">
        <v>0</v>
      </c>
      <c r="P145" s="123">
        <v>0</v>
      </c>
      <c r="Q145" s="105">
        <v>2.5</v>
      </c>
      <c r="R145" s="113"/>
    </row>
    <row r="146" spans="1:18" x14ac:dyDescent="0.25">
      <c r="A146" s="106">
        <f t="shared" si="12"/>
        <v>48518</v>
      </c>
      <c r="B146" s="710" t="str">
        <f>+asset_level_drivers!$B$1</f>
        <v>Farmar</v>
      </c>
      <c r="C146" s="118">
        <v>110</v>
      </c>
      <c r="D146" s="119">
        <v>37.056051499999995</v>
      </c>
      <c r="E146" s="119">
        <v>324.16203999999999</v>
      </c>
      <c r="F146" s="119">
        <v>43.761875399999994</v>
      </c>
      <c r="G146" s="119">
        <v>41.714746999999996</v>
      </c>
      <c r="H146" s="119">
        <v>27.770315793263613</v>
      </c>
      <c r="I146" s="119">
        <v>182.19862589087273</v>
      </c>
      <c r="J146" s="119">
        <v>32.795752660357095</v>
      </c>
      <c r="K146" s="120">
        <v>341.23284630223327</v>
      </c>
      <c r="L146" s="102">
        <f t="shared" si="11"/>
        <v>0</v>
      </c>
      <c r="M146" s="102">
        <v>0</v>
      </c>
      <c r="N146" s="102">
        <v>0</v>
      </c>
      <c r="O146" s="112">
        <v>0</v>
      </c>
      <c r="P146" s="123">
        <v>0</v>
      </c>
      <c r="Q146" s="97">
        <v>2.5</v>
      </c>
      <c r="R146" s="113"/>
    </row>
    <row r="147" spans="1:18" x14ac:dyDescent="0.25">
      <c r="A147" s="98">
        <f t="shared" si="12"/>
        <v>48548</v>
      </c>
      <c r="B147" s="709" t="str">
        <f>+asset_level_drivers!$B$1</f>
        <v>Farmar</v>
      </c>
      <c r="C147" s="121">
        <v>110</v>
      </c>
      <c r="D147" s="122">
        <v>35.672879999999999</v>
      </c>
      <c r="E147" s="122">
        <v>312.07560000000001</v>
      </c>
      <c r="F147" s="122">
        <v>42.130206000000008</v>
      </c>
      <c r="G147" s="122">
        <v>40.145669999999996</v>
      </c>
      <c r="H147" s="122">
        <v>26.733748004835263</v>
      </c>
      <c r="I147" s="122">
        <v>175.40531733471832</v>
      </c>
      <c r="J147" s="122">
        <v>31.572957120249303</v>
      </c>
      <c r="K147" s="46">
        <v>330.05462012039987</v>
      </c>
      <c r="L147" s="94">
        <f t="shared" si="11"/>
        <v>0</v>
      </c>
      <c r="M147" s="94">
        <v>0</v>
      </c>
      <c r="N147" s="94">
        <v>0</v>
      </c>
      <c r="O147" s="116">
        <v>0</v>
      </c>
      <c r="P147" s="126">
        <v>0</v>
      </c>
      <c r="Q147" s="105">
        <v>2.5</v>
      </c>
      <c r="R147" s="113"/>
    </row>
    <row r="148" spans="1:18" x14ac:dyDescent="0.25">
      <c r="A148" s="106">
        <f t="shared" si="12"/>
        <v>48579</v>
      </c>
      <c r="B148" s="710" t="str">
        <f>+asset_level_drivers!$B$1</f>
        <v>Farmar</v>
      </c>
      <c r="C148" s="118">
        <v>110</v>
      </c>
      <c r="D148" s="119">
        <v>36.669078500000005</v>
      </c>
      <c r="E148" s="119">
        <v>320.80412000000001</v>
      </c>
      <c r="F148" s="119">
        <v>43.308556199999998</v>
      </c>
      <c r="G148" s="119">
        <v>41.254737999999989</v>
      </c>
      <c r="H148" s="119">
        <v>27.480312892834075</v>
      </c>
      <c r="I148" s="119">
        <v>180.31127223943511</v>
      </c>
      <c r="J148" s="119">
        <v>32.456029003098323</v>
      </c>
      <c r="K148" s="120">
        <v>340.88138737728724</v>
      </c>
      <c r="L148" s="102">
        <f t="shared" si="11"/>
        <v>0</v>
      </c>
      <c r="M148" s="102">
        <v>0</v>
      </c>
      <c r="N148" s="102">
        <v>0</v>
      </c>
      <c r="O148" s="112">
        <v>0</v>
      </c>
      <c r="P148" s="123">
        <v>0</v>
      </c>
      <c r="Q148" s="97">
        <v>2.5</v>
      </c>
      <c r="R148" s="113"/>
    </row>
    <row r="149" spans="1:18" x14ac:dyDescent="0.25">
      <c r="A149" s="98">
        <f t="shared" si="12"/>
        <v>48610</v>
      </c>
      <c r="B149" s="709" t="str">
        <f>+asset_level_drivers!$B$1</f>
        <v>Farmar</v>
      </c>
      <c r="C149" s="121">
        <v>110</v>
      </c>
      <c r="D149" s="122">
        <v>36.474413999999996</v>
      </c>
      <c r="E149" s="122">
        <v>319.11275999999992</v>
      </c>
      <c r="F149" s="122">
        <v>43.080222599999992</v>
      </c>
      <c r="G149" s="122">
        <v>41.023555500000001</v>
      </c>
      <c r="H149" s="122">
        <v>27.334428633181155</v>
      </c>
      <c r="I149" s="122">
        <v>179.36062586552038</v>
      </c>
      <c r="J149" s="122">
        <v>32.284912655793676</v>
      </c>
      <c r="K149" s="46">
        <v>340.70766365452823</v>
      </c>
      <c r="L149" s="94">
        <f t="shared" si="11"/>
        <v>0</v>
      </c>
      <c r="M149" s="94">
        <v>0</v>
      </c>
      <c r="N149" s="94">
        <v>0</v>
      </c>
      <c r="O149" s="116">
        <v>0</v>
      </c>
      <c r="P149" s="127">
        <v>0</v>
      </c>
      <c r="Q149" s="105">
        <v>2.5</v>
      </c>
      <c r="R149" s="113"/>
    </row>
    <row r="150" spans="1:18" x14ac:dyDescent="0.25">
      <c r="A150" s="106">
        <f t="shared" si="12"/>
        <v>48638</v>
      </c>
      <c r="B150" s="710" t="str">
        <f>+asset_level_drivers!$B$1</f>
        <v>Farmar</v>
      </c>
      <c r="C150" s="118">
        <v>110</v>
      </c>
      <c r="D150" s="119">
        <v>32.778648000000004</v>
      </c>
      <c r="E150" s="119">
        <v>286.78552000000002</v>
      </c>
      <c r="F150" s="119">
        <v>38.716045200000011</v>
      </c>
      <c r="G150" s="119">
        <v>36.856428000000001</v>
      </c>
      <c r="H150" s="119">
        <v>24.564770648492566</v>
      </c>
      <c r="I150" s="119">
        <v>161.19076641237641</v>
      </c>
      <c r="J150" s="119">
        <v>29.014337954227756</v>
      </c>
      <c r="K150" s="120">
        <v>307.58022419176604</v>
      </c>
      <c r="L150" s="102">
        <f t="shared" si="11"/>
        <v>0</v>
      </c>
      <c r="M150" s="102">
        <v>0</v>
      </c>
      <c r="N150" s="102">
        <v>0</v>
      </c>
      <c r="O150" s="112">
        <v>0</v>
      </c>
      <c r="P150" s="127">
        <v>0</v>
      </c>
      <c r="Q150" s="97">
        <v>2.5</v>
      </c>
      <c r="R150" s="113"/>
    </row>
    <row r="151" spans="1:18" x14ac:dyDescent="0.25">
      <c r="A151" s="98">
        <f t="shared" si="12"/>
        <v>48669</v>
      </c>
      <c r="B151" s="709" t="str">
        <f>+asset_level_drivers!$B$1</f>
        <v>Farmar</v>
      </c>
      <c r="C151" s="121">
        <v>110</v>
      </c>
      <c r="D151" s="122">
        <v>36.108055999999998</v>
      </c>
      <c r="E151" s="122">
        <v>315.92099999999999</v>
      </c>
      <c r="F151" s="122">
        <v>42.649335000000008</v>
      </c>
      <c r="G151" s="122">
        <v>40.588578999999996</v>
      </c>
      <c r="H151" s="122">
        <v>27.059874897919091</v>
      </c>
      <c r="I151" s="122">
        <v>177.56666415990722</v>
      </c>
      <c r="J151" s="122">
        <v>31.961999548783307</v>
      </c>
      <c r="K151" s="46">
        <v>340.36411316721063</v>
      </c>
      <c r="L151" s="94">
        <f t="shared" si="11"/>
        <v>0</v>
      </c>
      <c r="M151" s="94">
        <v>0</v>
      </c>
      <c r="N151" s="94">
        <v>0</v>
      </c>
      <c r="O151" s="116">
        <v>0</v>
      </c>
      <c r="P151" s="127">
        <v>0</v>
      </c>
      <c r="Q151" s="105">
        <v>2.5</v>
      </c>
      <c r="R151" s="113"/>
    </row>
    <row r="152" spans="1:18" x14ac:dyDescent="0.25">
      <c r="A152" s="106">
        <f t="shared" si="12"/>
        <v>48699</v>
      </c>
      <c r="B152" s="710" t="str">
        <f>+asset_level_drivers!$B$1</f>
        <v>Farmar</v>
      </c>
      <c r="C152" s="118">
        <v>110</v>
      </c>
      <c r="D152" s="119">
        <v>34.762304999999998</v>
      </c>
      <c r="E152" s="119">
        <v>304.14659999999998</v>
      </c>
      <c r="F152" s="119">
        <v>41.059790999999997</v>
      </c>
      <c r="G152" s="119">
        <v>39.064095000000002</v>
      </c>
      <c r="H152" s="119">
        <v>26.051350548013644</v>
      </c>
      <c r="I152" s="119">
        <v>170.94874091173943</v>
      </c>
      <c r="J152" s="119">
        <v>30.770773364113101</v>
      </c>
      <c r="K152" s="120">
        <v>329.22023403770044</v>
      </c>
      <c r="L152" s="102">
        <f t="shared" si="11"/>
        <v>0</v>
      </c>
      <c r="M152" s="102">
        <v>0</v>
      </c>
      <c r="N152" s="102">
        <v>0</v>
      </c>
      <c r="O152" s="112">
        <v>0</v>
      </c>
      <c r="P152" s="127">
        <v>0</v>
      </c>
      <c r="Q152" s="97">
        <v>2.5</v>
      </c>
      <c r="R152" s="113"/>
    </row>
    <row r="153" spans="1:18" x14ac:dyDescent="0.25">
      <c r="A153" s="98">
        <f t="shared" si="12"/>
        <v>48730</v>
      </c>
      <c r="B153" s="709" t="str">
        <f>+asset_level_drivers!$B$1</f>
        <v>Farmar</v>
      </c>
      <c r="C153" s="121">
        <v>110</v>
      </c>
      <c r="D153" s="122">
        <v>35.735219000000001</v>
      </c>
      <c r="E153" s="122">
        <v>312.65762999999998</v>
      </c>
      <c r="F153" s="122">
        <v>42.208780050000001</v>
      </c>
      <c r="G153" s="122">
        <v>40.145651000000001</v>
      </c>
      <c r="H153" s="122">
        <v>26.780465710747244</v>
      </c>
      <c r="I153" s="122">
        <v>175.732453313463</v>
      </c>
      <c r="J153" s="122">
        <v>31.631841596423335</v>
      </c>
      <c r="K153" s="46">
        <v>340.02561729832706</v>
      </c>
      <c r="L153" s="94">
        <f t="shared" si="11"/>
        <v>0</v>
      </c>
      <c r="M153" s="94">
        <v>0</v>
      </c>
      <c r="N153" s="94">
        <v>0</v>
      </c>
      <c r="O153" s="116">
        <v>0</v>
      </c>
      <c r="P153" s="127">
        <v>0</v>
      </c>
      <c r="Q153" s="105">
        <v>2.5</v>
      </c>
      <c r="R153" s="113"/>
    </row>
    <row r="154" spans="1:18" x14ac:dyDescent="0.25">
      <c r="A154" s="106">
        <f t="shared" si="12"/>
        <v>48760</v>
      </c>
      <c r="B154" s="710" t="str">
        <f>+asset_level_drivers!$B$1</f>
        <v>Farmar</v>
      </c>
      <c r="C154" s="118">
        <v>110</v>
      </c>
      <c r="D154" s="119">
        <v>34.403490000000005</v>
      </c>
      <c r="E154" s="119">
        <v>301.00620000000004</v>
      </c>
      <c r="F154" s="119">
        <v>40.635837000000009</v>
      </c>
      <c r="G154" s="119">
        <v>38.638589999999994</v>
      </c>
      <c r="H154" s="119">
        <v>25.782449640928068</v>
      </c>
      <c r="I154" s="119">
        <v>169.18364662510524</v>
      </c>
      <c r="J154" s="119">
        <v>30.453056392518945</v>
      </c>
      <c r="K154" s="120">
        <v>328.89505318089533</v>
      </c>
      <c r="L154" s="102">
        <f t="shared" si="11"/>
        <v>0</v>
      </c>
      <c r="M154" s="102">
        <v>0</v>
      </c>
      <c r="N154" s="102">
        <v>0</v>
      </c>
      <c r="O154" s="112">
        <v>0</v>
      </c>
      <c r="P154" s="127">
        <v>0</v>
      </c>
      <c r="Q154" s="97">
        <v>2.5</v>
      </c>
      <c r="R154" s="113"/>
    </row>
    <row r="155" spans="1:18" x14ac:dyDescent="0.25">
      <c r="A155" s="98">
        <f t="shared" si="12"/>
        <v>48791</v>
      </c>
      <c r="B155" s="709" t="str">
        <f>+asset_level_drivers!$B$1</f>
        <v>Farmar</v>
      </c>
      <c r="C155" s="121">
        <v>110</v>
      </c>
      <c r="D155" s="122">
        <v>35.366504999999997</v>
      </c>
      <c r="E155" s="122">
        <v>309.43052999999998</v>
      </c>
      <c r="F155" s="122">
        <v>41.773121549999999</v>
      </c>
      <c r="G155" s="122">
        <v>39.709201999999991</v>
      </c>
      <c r="H155" s="122">
        <v>26.504146356608896</v>
      </c>
      <c r="I155" s="122">
        <v>173.91862839549157</v>
      </c>
      <c r="J155" s="122">
        <v>31.305353111188484</v>
      </c>
      <c r="K155" s="46">
        <v>339.69203165154704</v>
      </c>
      <c r="L155" s="94">
        <f t="shared" si="11"/>
        <v>0</v>
      </c>
      <c r="M155" s="94">
        <v>0</v>
      </c>
      <c r="N155" s="94">
        <v>0</v>
      </c>
      <c r="O155" s="116">
        <v>0</v>
      </c>
      <c r="P155" s="123">
        <v>0</v>
      </c>
      <c r="Q155" s="105">
        <v>2.5</v>
      </c>
      <c r="R155" s="113"/>
    </row>
    <row r="156" spans="1:18" x14ac:dyDescent="0.25">
      <c r="A156" s="106">
        <f t="shared" si="12"/>
        <v>48822</v>
      </c>
      <c r="B156" s="710" t="str">
        <f>+asset_level_drivers!$B$1</f>
        <v>Farmar</v>
      </c>
      <c r="C156" s="118">
        <v>110</v>
      </c>
      <c r="D156" s="119">
        <v>35.180969999999995</v>
      </c>
      <c r="E156" s="119">
        <v>307.80427000000003</v>
      </c>
      <c r="F156" s="119">
        <v>41.553576450000008</v>
      </c>
      <c r="G156" s="119">
        <v>39.489799499999997</v>
      </c>
      <c r="H156" s="119">
        <v>26.365103870101578</v>
      </c>
      <c r="I156" s="119">
        <v>173.00457214960517</v>
      </c>
      <c r="J156" s="119">
        <v>31.140822986928931</v>
      </c>
      <c r="K156" s="120">
        <v>339.52703444631481</v>
      </c>
      <c r="L156" s="102">
        <f t="shared" si="11"/>
        <v>0</v>
      </c>
      <c r="M156" s="102">
        <v>0</v>
      </c>
      <c r="N156" s="102">
        <v>0</v>
      </c>
      <c r="O156" s="112">
        <v>0</v>
      </c>
      <c r="P156" s="123">
        <v>0</v>
      </c>
      <c r="Q156" s="97">
        <v>2.5</v>
      </c>
      <c r="R156" s="113"/>
    </row>
    <row r="157" spans="1:18" x14ac:dyDescent="0.25">
      <c r="A157" s="98">
        <f t="shared" si="12"/>
        <v>48852</v>
      </c>
      <c r="B157" s="709" t="str">
        <f>+asset_level_drivers!$B$1</f>
        <v>Farmar</v>
      </c>
      <c r="C157" s="121">
        <v>110</v>
      </c>
      <c r="D157" s="122">
        <v>33.869970000000002</v>
      </c>
      <c r="E157" s="122">
        <v>296.3349</v>
      </c>
      <c r="F157" s="122">
        <v>40.005211500000001</v>
      </c>
      <c r="G157" s="122">
        <v>38.008455000000005</v>
      </c>
      <c r="H157" s="122">
        <v>25.382622398621315</v>
      </c>
      <c r="I157" s="122">
        <v>166.55809416645204</v>
      </c>
      <c r="J157" s="122">
        <v>29.980456949961372</v>
      </c>
      <c r="K157" s="46">
        <v>328.41601361726464</v>
      </c>
      <c r="L157" s="94">
        <f t="shared" si="11"/>
        <v>0</v>
      </c>
      <c r="M157" s="94">
        <v>0</v>
      </c>
      <c r="N157" s="94">
        <v>0</v>
      </c>
      <c r="O157" s="116">
        <v>0</v>
      </c>
      <c r="P157" s="123">
        <v>0</v>
      </c>
      <c r="Q157" s="105">
        <v>2.5</v>
      </c>
      <c r="R157" s="113"/>
    </row>
    <row r="158" spans="1:18" x14ac:dyDescent="0.25">
      <c r="A158" s="106">
        <f t="shared" si="12"/>
        <v>48883</v>
      </c>
      <c r="B158" s="710" t="str">
        <f>+asset_level_drivers!$B$1</f>
        <v>Farmar</v>
      </c>
      <c r="C158" s="118">
        <v>110</v>
      </c>
      <c r="D158" s="119">
        <v>34.818440499999994</v>
      </c>
      <c r="E158" s="119">
        <v>304.63018</v>
      </c>
      <c r="F158" s="119">
        <v>41.125074300000001</v>
      </c>
      <c r="G158" s="119">
        <v>39.062774499999996</v>
      </c>
      <c r="H158" s="119">
        <v>26.093419265513475</v>
      </c>
      <c r="I158" s="119">
        <v>171.22054205017105</v>
      </c>
      <c r="J158" s="119">
        <v>30.819697569030787</v>
      </c>
      <c r="K158" s="120">
        <v>339.20053865934671</v>
      </c>
      <c r="L158" s="102">
        <f t="shared" si="11"/>
        <v>0</v>
      </c>
      <c r="M158" s="102">
        <v>0</v>
      </c>
      <c r="N158" s="102">
        <v>0</v>
      </c>
      <c r="O158" s="112">
        <v>0</v>
      </c>
      <c r="P158" s="123">
        <v>0</v>
      </c>
      <c r="Q158" s="97">
        <v>2.5</v>
      </c>
      <c r="R158" s="113"/>
    </row>
    <row r="159" spans="1:18" x14ac:dyDescent="0.25">
      <c r="A159" s="98">
        <f t="shared" si="12"/>
        <v>48913</v>
      </c>
      <c r="B159" s="709" t="str">
        <f>+asset_level_drivers!$B$1</f>
        <v>Farmar</v>
      </c>
      <c r="C159" s="121">
        <v>110</v>
      </c>
      <c r="D159" s="122">
        <v>33.521130000000007</v>
      </c>
      <c r="E159" s="122">
        <v>293.27999999999997</v>
      </c>
      <c r="F159" s="122">
        <v>39.592800000000004</v>
      </c>
      <c r="G159" s="122">
        <v>37.59834</v>
      </c>
      <c r="H159" s="122">
        <v>25.121196894036132</v>
      </c>
      <c r="I159" s="122">
        <v>164.84105603874892</v>
      </c>
      <c r="J159" s="122">
        <v>29.671390086974807</v>
      </c>
      <c r="K159" s="46">
        <v>328.10225035014906</v>
      </c>
      <c r="L159" s="94">
        <f t="shared" si="11"/>
        <v>0</v>
      </c>
      <c r="M159" s="94">
        <v>0</v>
      </c>
      <c r="N159" s="94">
        <v>0</v>
      </c>
      <c r="O159" s="116">
        <v>0</v>
      </c>
      <c r="P159" s="126">
        <v>0</v>
      </c>
      <c r="Q159" s="105">
        <v>2.5</v>
      </c>
      <c r="R159" s="113"/>
    </row>
    <row r="160" spans="1:18" x14ac:dyDescent="0.25">
      <c r="A160" s="106">
        <f t="shared" si="12"/>
        <v>48944</v>
      </c>
      <c r="B160" s="710" t="str">
        <f>+asset_level_drivers!$B$1</f>
        <v>Farmar</v>
      </c>
      <c r="C160" s="118">
        <v>110</v>
      </c>
      <c r="D160" s="119">
        <v>34.460033999999993</v>
      </c>
      <c r="E160" s="119">
        <v>301.49018999999998</v>
      </c>
      <c r="F160" s="119">
        <v>40.701175650000003</v>
      </c>
      <c r="G160" s="119">
        <v>38.641933999999992</v>
      </c>
      <c r="H160" s="119">
        <v>25.824824493958861</v>
      </c>
      <c r="I160" s="119">
        <v>169.45567820827557</v>
      </c>
      <c r="J160" s="119">
        <v>30.502022077489606</v>
      </c>
      <c r="K160" s="120">
        <v>338.87855600457442</v>
      </c>
      <c r="L160" s="102">
        <f t="shared" si="11"/>
        <v>0</v>
      </c>
      <c r="M160" s="102">
        <v>0</v>
      </c>
      <c r="N160" s="102">
        <v>0</v>
      </c>
      <c r="O160" s="112">
        <v>0</v>
      </c>
      <c r="P160" s="123">
        <v>0</v>
      </c>
      <c r="Q160" s="97">
        <v>2.5</v>
      </c>
      <c r="R160" s="113"/>
    </row>
    <row r="161" spans="1:18" x14ac:dyDescent="0.25">
      <c r="A161" s="98">
        <f t="shared" si="12"/>
        <v>48975</v>
      </c>
      <c r="B161" s="709" t="str">
        <f>+asset_level_drivers!$B$1</f>
        <v>Farmar</v>
      </c>
      <c r="C161" s="121">
        <v>110</v>
      </c>
      <c r="D161" s="122">
        <v>34.279210999999997</v>
      </c>
      <c r="E161" s="122">
        <v>299.90764000000001</v>
      </c>
      <c r="F161" s="122">
        <v>40.487531400000009</v>
      </c>
      <c r="G161" s="122">
        <v>38.430188500000007</v>
      </c>
      <c r="H161" s="122">
        <v>25.689313245204115</v>
      </c>
      <c r="I161" s="122">
        <v>168.56618961977949</v>
      </c>
      <c r="J161" s="122">
        <v>30.341914131560316</v>
      </c>
      <c r="K161" s="46">
        <v>338.71922610634249</v>
      </c>
      <c r="L161" s="94">
        <f t="shared" si="11"/>
        <v>0</v>
      </c>
      <c r="M161" s="94">
        <v>0</v>
      </c>
      <c r="N161" s="94">
        <v>0</v>
      </c>
      <c r="O161" s="116">
        <v>0</v>
      </c>
      <c r="P161" s="127">
        <v>0</v>
      </c>
      <c r="Q161" s="105">
        <v>2.5</v>
      </c>
      <c r="R161" s="113"/>
    </row>
    <row r="162" spans="1:18" x14ac:dyDescent="0.25">
      <c r="A162" s="106">
        <f t="shared" si="12"/>
        <v>49003</v>
      </c>
      <c r="B162" s="710" t="str">
        <f>+asset_level_drivers!$B$1</f>
        <v>Farmar</v>
      </c>
      <c r="C162" s="118">
        <v>110</v>
      </c>
      <c r="D162" s="119">
        <v>30.807321999999999</v>
      </c>
      <c r="E162" s="119">
        <v>269.53136000000006</v>
      </c>
      <c r="F162" s="119">
        <v>36.386733600000007</v>
      </c>
      <c r="G162" s="119">
        <v>34.530524</v>
      </c>
      <c r="H162" s="119">
        <v>23.087431770348164</v>
      </c>
      <c r="I162" s="119">
        <v>151.49288740439241</v>
      </c>
      <c r="J162" s="119">
        <v>27.26871973279064</v>
      </c>
      <c r="K162" s="120">
        <v>305.79701795076068</v>
      </c>
      <c r="L162" s="102">
        <f t="shared" si="11"/>
        <v>0</v>
      </c>
      <c r="M162" s="102">
        <v>0</v>
      </c>
      <c r="N162" s="102">
        <v>0</v>
      </c>
      <c r="O162" s="112">
        <v>0</v>
      </c>
      <c r="P162" s="127">
        <v>0</v>
      </c>
      <c r="Q162" s="97">
        <v>2.5</v>
      </c>
      <c r="R162" s="113"/>
    </row>
    <row r="163" spans="1:18" x14ac:dyDescent="0.25">
      <c r="A163" s="98">
        <f t="shared" si="12"/>
        <v>49034</v>
      </c>
      <c r="B163" s="709" t="str">
        <f>+asset_level_drivers!$B$1</f>
        <v>Farmar</v>
      </c>
      <c r="C163" s="121">
        <v>110</v>
      </c>
      <c r="D163" s="122">
        <v>33.938180000000003</v>
      </c>
      <c r="E163" s="122">
        <v>296.91985999999997</v>
      </c>
      <c r="F163" s="122">
        <v>40.084181100000002</v>
      </c>
      <c r="G163" s="122">
        <v>38.031729999999996</v>
      </c>
      <c r="H163" s="122">
        <v>25.433739912862102</v>
      </c>
      <c r="I163" s="122">
        <v>166.88687698198811</v>
      </c>
      <c r="J163" s="122">
        <v>30.039637856757864</v>
      </c>
      <c r="K163" s="46">
        <v>338.40382020649162</v>
      </c>
      <c r="L163" s="94">
        <f t="shared" si="11"/>
        <v>0</v>
      </c>
      <c r="M163" s="94">
        <v>0</v>
      </c>
      <c r="N163" s="94">
        <v>0</v>
      </c>
      <c r="O163" s="116">
        <v>0</v>
      </c>
      <c r="P163" s="127">
        <v>0</v>
      </c>
      <c r="Q163" s="105">
        <v>2.5</v>
      </c>
      <c r="R163" s="113"/>
    </row>
    <row r="164" spans="1:18" x14ac:dyDescent="0.25">
      <c r="A164" s="106">
        <f t="shared" si="12"/>
        <v>49064</v>
      </c>
      <c r="B164" s="710" t="str">
        <f>+asset_level_drivers!$B$1</f>
        <v>Farmar</v>
      </c>
      <c r="C164" s="118">
        <v>110</v>
      </c>
      <c r="D164" s="119">
        <v>32.674109999999999</v>
      </c>
      <c r="E164" s="119">
        <v>285.85860000000002</v>
      </c>
      <c r="F164" s="119">
        <v>38.590911000000006</v>
      </c>
      <c r="G164" s="119">
        <v>36.607394999999997</v>
      </c>
      <c r="H164" s="119">
        <v>24.486428430288441</v>
      </c>
      <c r="I164" s="119">
        <v>160.66978144352944</v>
      </c>
      <c r="J164" s="119">
        <v>28.920560659835299</v>
      </c>
      <c r="K164" s="120">
        <v>327.33650858025806</v>
      </c>
      <c r="L164" s="102">
        <f t="shared" si="11"/>
        <v>0</v>
      </c>
      <c r="M164" s="102">
        <v>0</v>
      </c>
      <c r="N164" s="102">
        <v>0</v>
      </c>
      <c r="O164" s="112">
        <v>0</v>
      </c>
      <c r="P164" s="127">
        <v>0</v>
      </c>
      <c r="Q164" s="97">
        <v>2.5</v>
      </c>
      <c r="R164" s="113"/>
    </row>
    <row r="165" spans="1:18" x14ac:dyDescent="0.25">
      <c r="A165" s="98">
        <f t="shared" si="12"/>
        <v>49095</v>
      </c>
      <c r="B165" s="709" t="str">
        <f>+asset_level_drivers!$B$1</f>
        <v>Farmar</v>
      </c>
      <c r="C165" s="121">
        <v>110</v>
      </c>
      <c r="D165" s="122">
        <v>33.589197499999997</v>
      </c>
      <c r="E165" s="122">
        <v>293.86325999999997</v>
      </c>
      <c r="F165" s="122">
        <v>39.671540100000001</v>
      </c>
      <c r="G165" s="122">
        <v>37.625319999999995</v>
      </c>
      <c r="H165" s="122">
        <v>25.172207616812617</v>
      </c>
      <c r="I165" s="122">
        <v>165.16888335170972</v>
      </c>
      <c r="J165" s="122">
        <v>29.730399003307756</v>
      </c>
      <c r="K165" s="46">
        <v>338.09268370778938</v>
      </c>
      <c r="L165" s="94">
        <f t="shared" si="11"/>
        <v>0</v>
      </c>
      <c r="M165" s="94">
        <v>0</v>
      </c>
      <c r="N165" s="94">
        <v>0</v>
      </c>
      <c r="O165" s="116">
        <v>0</v>
      </c>
      <c r="P165" s="127">
        <v>0</v>
      </c>
      <c r="Q165" s="105">
        <v>2.5</v>
      </c>
      <c r="R165" s="113"/>
    </row>
    <row r="166" spans="1:18" x14ac:dyDescent="0.25">
      <c r="A166" s="106">
        <f t="shared" si="12"/>
        <v>49125</v>
      </c>
      <c r="B166" s="710" t="str">
        <f>+asset_level_drivers!$B$1</f>
        <v>Farmar</v>
      </c>
      <c r="C166" s="118">
        <v>110</v>
      </c>
      <c r="D166" s="119">
        <v>32.338380000000001</v>
      </c>
      <c r="E166" s="119">
        <v>282.91679999999997</v>
      </c>
      <c r="F166" s="119">
        <v>38.193768000000006</v>
      </c>
      <c r="G166" s="119">
        <v>36.216944999999996</v>
      </c>
      <c r="H166" s="119">
        <v>24.234827740418059</v>
      </c>
      <c r="I166" s="119">
        <v>159.01631234009653</v>
      </c>
      <c r="J166" s="119">
        <v>28.622936221217383</v>
      </c>
      <c r="K166" s="120">
        <v>327.03744073165092</v>
      </c>
      <c r="L166" s="102">
        <f t="shared" si="11"/>
        <v>0</v>
      </c>
      <c r="M166" s="102">
        <v>0</v>
      </c>
      <c r="N166" s="102">
        <v>0</v>
      </c>
      <c r="O166" s="112">
        <v>0</v>
      </c>
      <c r="P166" s="127">
        <v>0</v>
      </c>
      <c r="Q166" s="97">
        <v>2.5</v>
      </c>
      <c r="R166" s="113"/>
    </row>
    <row r="167" spans="1:18" x14ac:dyDescent="0.25">
      <c r="A167" s="98">
        <f t="shared" si="12"/>
        <v>49156</v>
      </c>
      <c r="B167" s="709" t="str">
        <f>+asset_level_drivers!$B$1</f>
        <v>Farmar</v>
      </c>
      <c r="C167" s="121">
        <v>110</v>
      </c>
      <c r="D167" s="122">
        <v>33.244043499999989</v>
      </c>
      <c r="E167" s="122">
        <v>290.83983000000001</v>
      </c>
      <c r="F167" s="122">
        <v>39.263377050000003</v>
      </c>
      <c r="G167" s="122">
        <v>37.224210999999997</v>
      </c>
      <c r="H167" s="122">
        <v>24.913544451437101</v>
      </c>
      <c r="I167" s="122">
        <v>163.46953326285532</v>
      </c>
      <c r="J167" s="122">
        <v>29.424515987313956</v>
      </c>
      <c r="K167" s="46">
        <v>337.78572449533567</v>
      </c>
      <c r="L167" s="94">
        <f t="shared" si="11"/>
        <v>0</v>
      </c>
      <c r="M167" s="94">
        <v>0</v>
      </c>
      <c r="N167" s="94">
        <v>0</v>
      </c>
      <c r="O167" s="116">
        <v>0</v>
      </c>
      <c r="P167" s="123">
        <v>0</v>
      </c>
      <c r="Q167" s="105">
        <v>2.5</v>
      </c>
      <c r="R167" s="113"/>
    </row>
    <row r="168" spans="1:18" x14ac:dyDescent="0.25">
      <c r="A168" s="106">
        <f t="shared" si="12"/>
        <v>49187</v>
      </c>
      <c r="B168" s="710" t="str">
        <f>+asset_level_drivers!$B$1</f>
        <v>Farmar</v>
      </c>
      <c r="C168" s="118">
        <v>110</v>
      </c>
      <c r="D168" s="119">
        <v>33.070288500000004</v>
      </c>
      <c r="E168" s="119">
        <v>289.31556</v>
      </c>
      <c r="F168" s="119">
        <v>39.057600600000008</v>
      </c>
      <c r="G168" s="119">
        <v>37.022773000000001</v>
      </c>
      <c r="H168" s="119">
        <v>24.783330059311211</v>
      </c>
      <c r="I168" s="119">
        <v>162.61280155087977</v>
      </c>
      <c r="J168" s="119">
        <v>29.270304279158363</v>
      </c>
      <c r="K168" s="120">
        <v>337.63378196314761</v>
      </c>
      <c r="L168" s="102">
        <f t="shared" si="11"/>
        <v>0</v>
      </c>
      <c r="M168" s="102">
        <v>0</v>
      </c>
      <c r="N168" s="102">
        <v>0</v>
      </c>
      <c r="O168" s="112">
        <v>0</v>
      </c>
      <c r="P168" s="123">
        <v>0</v>
      </c>
      <c r="Q168" s="97">
        <v>2.5</v>
      </c>
      <c r="R168" s="113"/>
    </row>
    <row r="169" spans="1:18" x14ac:dyDescent="0.25">
      <c r="A169" s="98">
        <f t="shared" si="12"/>
        <v>49217</v>
      </c>
      <c r="B169" s="709" t="str">
        <f>+asset_level_drivers!$B$1</f>
        <v>Farmar</v>
      </c>
      <c r="C169" s="121">
        <v>110</v>
      </c>
      <c r="D169" s="122">
        <v>31.838490000000004</v>
      </c>
      <c r="E169" s="122">
        <v>278.53889999999996</v>
      </c>
      <c r="F169" s="122">
        <v>37.602751499999997</v>
      </c>
      <c r="G169" s="122">
        <v>35.637824999999999</v>
      </c>
      <c r="H169" s="122">
        <v>23.860203283684065</v>
      </c>
      <c r="I169" s="122">
        <v>156.55566838472271</v>
      </c>
      <c r="J169" s="122">
        <v>28.180020309250089</v>
      </c>
      <c r="K169" s="46">
        <v>326.59629412199325</v>
      </c>
      <c r="L169" s="94">
        <f t="shared" si="11"/>
        <v>0</v>
      </c>
      <c r="M169" s="94">
        <v>0</v>
      </c>
      <c r="N169" s="94">
        <v>0</v>
      </c>
      <c r="O169" s="116">
        <v>0</v>
      </c>
      <c r="P169" s="123">
        <v>0</v>
      </c>
      <c r="Q169" s="105">
        <v>2.5</v>
      </c>
      <c r="R169" s="113"/>
    </row>
    <row r="170" spans="1:18" x14ac:dyDescent="0.25">
      <c r="A170" s="106">
        <f t="shared" si="12"/>
        <v>49248</v>
      </c>
      <c r="B170" s="710" t="str">
        <f>+asset_level_drivers!$B$1</f>
        <v>Farmar</v>
      </c>
      <c r="C170" s="118">
        <v>110</v>
      </c>
      <c r="D170" s="119">
        <v>32.730435499999999</v>
      </c>
      <c r="E170" s="119">
        <v>286.33924999999999</v>
      </c>
      <c r="F170" s="119">
        <v>38.655798750000002</v>
      </c>
      <c r="G170" s="119">
        <v>36.629909999999995</v>
      </c>
      <c r="H170" s="119">
        <v>24.528639536407333</v>
      </c>
      <c r="I170" s="119">
        <v>160.93993574516958</v>
      </c>
      <c r="J170" s="119">
        <v>28.969188434130523</v>
      </c>
      <c r="K170" s="120">
        <v>337.33288316425529</v>
      </c>
      <c r="L170" s="102">
        <f t="shared" si="11"/>
        <v>0</v>
      </c>
      <c r="M170" s="102">
        <v>0</v>
      </c>
      <c r="N170" s="102">
        <v>0</v>
      </c>
      <c r="O170" s="112">
        <v>0</v>
      </c>
      <c r="P170" s="123">
        <v>0</v>
      </c>
      <c r="Q170" s="97">
        <v>2.5</v>
      </c>
      <c r="R170" s="113"/>
    </row>
    <row r="171" spans="1:18" x14ac:dyDescent="0.25">
      <c r="A171" s="98">
        <f t="shared" si="12"/>
        <v>49278</v>
      </c>
      <c r="B171" s="709" t="str">
        <f>+asset_level_drivers!$B$1</f>
        <v>Farmar</v>
      </c>
      <c r="C171" s="121">
        <v>110</v>
      </c>
      <c r="D171" s="122">
        <v>31.511595</v>
      </c>
      <c r="E171" s="122">
        <v>275.67360000000002</v>
      </c>
      <c r="F171" s="122">
        <v>37.215936000000006</v>
      </c>
      <c r="G171" s="122">
        <v>35.260485000000003</v>
      </c>
      <c r="H171" s="122">
        <v>23.615223664599746</v>
      </c>
      <c r="I171" s="122">
        <v>154.94519689717558</v>
      </c>
      <c r="J171" s="122">
        <v>27.890135441491609</v>
      </c>
      <c r="K171" s="46">
        <v>326.30701181512131</v>
      </c>
      <c r="L171" s="94">
        <f t="shared" si="11"/>
        <v>0</v>
      </c>
      <c r="M171" s="94">
        <v>0</v>
      </c>
      <c r="N171" s="94">
        <v>0</v>
      </c>
      <c r="O171" s="116">
        <v>0</v>
      </c>
      <c r="P171" s="126">
        <v>0</v>
      </c>
      <c r="Q171" s="105">
        <v>2.5</v>
      </c>
      <c r="R171" s="113"/>
    </row>
    <row r="172" spans="1:18" x14ac:dyDescent="0.25">
      <c r="A172" s="106">
        <f t="shared" si="12"/>
        <v>49309</v>
      </c>
      <c r="B172" s="710" t="str">
        <f>+asset_level_drivers!$B$1</f>
        <v>Farmar</v>
      </c>
      <c r="C172" s="118">
        <v>110</v>
      </c>
      <c r="D172" s="119">
        <v>32.394410999999998</v>
      </c>
      <c r="E172" s="119">
        <v>283.39393999999999</v>
      </c>
      <c r="F172" s="119">
        <v>38.258181900000004</v>
      </c>
      <c r="G172" s="119">
        <v>36.242642500000002</v>
      </c>
      <c r="H172" s="119">
        <v>24.276818144177415</v>
      </c>
      <c r="I172" s="119">
        <v>159.28449380994903</v>
      </c>
      <c r="J172" s="119">
        <v>28.671208885790826</v>
      </c>
      <c r="K172" s="120">
        <v>337.03590870907436</v>
      </c>
      <c r="L172" s="102">
        <f t="shared" si="11"/>
        <v>0</v>
      </c>
      <c r="M172" s="102">
        <v>0</v>
      </c>
      <c r="N172" s="102">
        <v>0</v>
      </c>
      <c r="O172" s="112">
        <v>0</v>
      </c>
      <c r="P172" s="123">
        <v>0</v>
      </c>
      <c r="Q172" s="97">
        <v>2.5</v>
      </c>
      <c r="R172" s="113"/>
    </row>
    <row r="173" spans="1:18" x14ac:dyDescent="0.25">
      <c r="A173" s="98">
        <f t="shared" si="12"/>
        <v>49340</v>
      </c>
      <c r="B173" s="709" t="str">
        <f>+asset_level_drivers!$B$1</f>
        <v>Farmar</v>
      </c>
      <c r="C173" s="121">
        <v>110</v>
      </c>
      <c r="D173" s="122">
        <v>32.224779000000005</v>
      </c>
      <c r="E173" s="122">
        <v>281.90841999999998</v>
      </c>
      <c r="F173" s="122">
        <v>38.057636700000003</v>
      </c>
      <c r="G173" s="122">
        <v>36.047683499999991</v>
      </c>
      <c r="H173" s="122">
        <v>24.149693585085014</v>
      </c>
      <c r="I173" s="122">
        <v>158.44954193608552</v>
      </c>
      <c r="J173" s="122">
        <v>28.520917548495397</v>
      </c>
      <c r="K173" s="46">
        <v>336.88887017501031</v>
      </c>
      <c r="L173" s="94">
        <f t="shared" si="11"/>
        <v>0</v>
      </c>
      <c r="M173" s="94">
        <v>0</v>
      </c>
      <c r="N173" s="94">
        <v>0</v>
      </c>
      <c r="O173" s="116">
        <v>0</v>
      </c>
      <c r="P173" s="127">
        <v>0</v>
      </c>
      <c r="Q173" s="105">
        <v>2.5</v>
      </c>
      <c r="R173" s="113"/>
    </row>
    <row r="174" spans="1:18" x14ac:dyDescent="0.25">
      <c r="A174" s="106">
        <f t="shared" si="12"/>
        <v>49368</v>
      </c>
      <c r="B174" s="710" t="str">
        <f>+asset_level_drivers!$B$1</f>
        <v>Farmar</v>
      </c>
      <c r="C174" s="118">
        <v>110</v>
      </c>
      <c r="D174" s="119">
        <v>28.961282000000001</v>
      </c>
      <c r="E174" s="119">
        <v>253.35687999999999</v>
      </c>
      <c r="F174" s="119">
        <v>34.203178800000003</v>
      </c>
      <c r="G174" s="119">
        <v>32.392947999999997</v>
      </c>
      <c r="H174" s="119">
        <v>21.703983947608698</v>
      </c>
      <c r="I174" s="119">
        <v>142.40185370254559</v>
      </c>
      <c r="J174" s="119">
        <v>25.632333666458212</v>
      </c>
      <c r="K174" s="120">
        <v>304.15477098966903</v>
      </c>
      <c r="L174" s="102">
        <f t="shared" si="11"/>
        <v>0</v>
      </c>
      <c r="M174" s="102">
        <v>0</v>
      </c>
      <c r="N174" s="102">
        <v>0</v>
      </c>
      <c r="O174" s="112">
        <v>0</v>
      </c>
      <c r="P174" s="127">
        <v>0</v>
      </c>
      <c r="Q174" s="97">
        <v>2.5</v>
      </c>
      <c r="R174" s="113"/>
    </row>
    <row r="175" spans="1:18" x14ac:dyDescent="0.25">
      <c r="A175" s="98">
        <f t="shared" si="12"/>
        <v>49399</v>
      </c>
      <c r="B175" s="709" t="str">
        <f>+asset_level_drivers!$B$1</f>
        <v>Farmar</v>
      </c>
      <c r="C175" s="121">
        <v>110</v>
      </c>
      <c r="D175" s="122">
        <v>31.904657499999999</v>
      </c>
      <c r="E175" s="122">
        <v>279.10323</v>
      </c>
      <c r="F175" s="122">
        <v>37.678936049999997</v>
      </c>
      <c r="G175" s="122">
        <v>35.680441999999992</v>
      </c>
      <c r="H175" s="122">
        <v>23.909790120270006</v>
      </c>
      <c r="I175" s="122">
        <v>156.8728558954781</v>
      </c>
      <c r="J175" s="122">
        <v>28.237114061186062</v>
      </c>
      <c r="K175" s="46">
        <v>336.59763671874998</v>
      </c>
      <c r="L175" s="94">
        <f t="shared" si="11"/>
        <v>0</v>
      </c>
      <c r="M175" s="94">
        <v>0</v>
      </c>
      <c r="N175" s="94">
        <v>0</v>
      </c>
      <c r="O175" s="116">
        <v>0</v>
      </c>
      <c r="P175" s="127">
        <v>0</v>
      </c>
      <c r="Q175" s="105">
        <v>2.5</v>
      </c>
      <c r="R175" s="113"/>
    </row>
    <row r="176" spans="1:18" x14ac:dyDescent="0.25">
      <c r="A176" s="106">
        <f t="shared" si="12"/>
        <v>49429</v>
      </c>
      <c r="B176" s="710" t="str">
        <f>+asset_level_drivers!$B$1</f>
        <v>Farmar</v>
      </c>
      <c r="C176" s="118">
        <v>110</v>
      </c>
      <c r="D176" s="119">
        <v>30.716445</v>
      </c>
      <c r="E176" s="119">
        <v>268.70699999999999</v>
      </c>
      <c r="F176" s="119">
        <v>36.275444999999998</v>
      </c>
      <c r="G176" s="119">
        <v>34.347630000000002</v>
      </c>
      <c r="H176" s="119">
        <v>23.019327293854104</v>
      </c>
      <c r="I176" s="119">
        <v>151.02954734384923</v>
      </c>
      <c r="J176" s="119">
        <v>27.185318521892864</v>
      </c>
      <c r="K176" s="120">
        <v>325.60008930407076</v>
      </c>
      <c r="L176" s="102">
        <f t="shared" si="11"/>
        <v>0</v>
      </c>
      <c r="M176" s="102">
        <v>0</v>
      </c>
      <c r="N176" s="102">
        <v>0</v>
      </c>
      <c r="O176" s="112">
        <v>0</v>
      </c>
      <c r="P176" s="127">
        <v>0</v>
      </c>
      <c r="Q176" s="97">
        <v>2.5</v>
      </c>
      <c r="R176" s="113"/>
    </row>
    <row r="177" spans="1:18" x14ac:dyDescent="0.25">
      <c r="A177" s="98">
        <f t="shared" si="12"/>
        <v>49460</v>
      </c>
      <c r="B177" s="709" t="str">
        <f>+asset_level_drivers!$B$1</f>
        <v>Farmar</v>
      </c>
      <c r="C177" s="121">
        <v>110</v>
      </c>
      <c r="D177" s="122">
        <v>31.576878999999998</v>
      </c>
      <c r="E177" s="122">
        <v>276.23232000000002</v>
      </c>
      <c r="F177" s="122">
        <v>37.291363199999999</v>
      </c>
      <c r="G177" s="122">
        <v>35.305837999999994</v>
      </c>
      <c r="H177" s="122">
        <v>23.66414839410708</v>
      </c>
      <c r="I177" s="122">
        <v>155.2592312494327</v>
      </c>
      <c r="J177" s="122">
        <v>27.946661624897885</v>
      </c>
      <c r="K177" s="46">
        <v>336.31013690346163</v>
      </c>
      <c r="L177" s="94">
        <f t="shared" si="11"/>
        <v>0</v>
      </c>
      <c r="M177" s="94">
        <v>0</v>
      </c>
      <c r="N177" s="94">
        <v>0</v>
      </c>
      <c r="O177" s="116">
        <v>0</v>
      </c>
      <c r="P177" s="127">
        <v>0</v>
      </c>
      <c r="Q177" s="105">
        <v>2.5</v>
      </c>
      <c r="R177" s="113"/>
    </row>
    <row r="178" spans="1:18" x14ac:dyDescent="0.25">
      <c r="A178" s="106">
        <f t="shared" si="12"/>
        <v>49490</v>
      </c>
      <c r="B178" s="710" t="str">
        <f>+asset_level_drivers!$B$1</f>
        <v>Farmar</v>
      </c>
      <c r="C178" s="118">
        <v>110</v>
      </c>
      <c r="D178" s="119">
        <v>30.400950000000002</v>
      </c>
      <c r="E178" s="119">
        <v>265.94310000000002</v>
      </c>
      <c r="F178" s="119">
        <v>35.902318500000007</v>
      </c>
      <c r="G178" s="119">
        <v>33.987104999999993</v>
      </c>
      <c r="H178" s="119">
        <v>22.782890991913092</v>
      </c>
      <c r="I178" s="119">
        <v>149.47606877461334</v>
      </c>
      <c r="J178" s="119">
        <v>26.905692379430409</v>
      </c>
      <c r="K178" s="120">
        <v>325.32364052220396</v>
      </c>
      <c r="L178" s="102">
        <f t="shared" si="11"/>
        <v>0</v>
      </c>
      <c r="M178" s="102">
        <v>0</v>
      </c>
      <c r="N178" s="102">
        <v>0</v>
      </c>
      <c r="O178" s="112">
        <v>0</v>
      </c>
      <c r="P178" s="127">
        <v>0</v>
      </c>
      <c r="Q178" s="97">
        <v>2.5</v>
      </c>
      <c r="R178" s="113"/>
    </row>
    <row r="179" spans="1:18" x14ac:dyDescent="0.25">
      <c r="A179" s="98">
        <f t="shared" si="12"/>
        <v>49521</v>
      </c>
      <c r="B179" s="709" t="str">
        <f>+asset_level_drivers!$B$1</f>
        <v>Farmar</v>
      </c>
      <c r="C179" s="121">
        <v>110</v>
      </c>
      <c r="D179" s="122">
        <v>31.252634499999999</v>
      </c>
      <c r="E179" s="122">
        <v>273.39085999999998</v>
      </c>
      <c r="F179" s="122">
        <v>36.907766100000003</v>
      </c>
      <c r="G179" s="122">
        <v>34.935945999999994</v>
      </c>
      <c r="H179" s="122">
        <v>23.421155096258584</v>
      </c>
      <c r="I179" s="122">
        <v>153.6621592803524</v>
      </c>
      <c r="J179" s="122">
        <v>27.659188670463433</v>
      </c>
      <c r="K179" s="46">
        <v>336.02629180908201</v>
      </c>
      <c r="L179" s="94">
        <f t="shared" si="11"/>
        <v>0</v>
      </c>
      <c r="M179" s="94">
        <v>0</v>
      </c>
      <c r="N179" s="94">
        <v>0</v>
      </c>
      <c r="O179" s="116">
        <v>0</v>
      </c>
      <c r="P179" s="123">
        <v>0</v>
      </c>
      <c r="Q179" s="105">
        <v>2.5</v>
      </c>
      <c r="R179" s="113"/>
    </row>
    <row r="180" spans="1:18" x14ac:dyDescent="0.25">
      <c r="A180" s="106">
        <f t="shared" si="12"/>
        <v>49552</v>
      </c>
      <c r="B180" s="710" t="str">
        <f>+asset_level_drivers!$B$1</f>
        <v>Farmar</v>
      </c>
      <c r="C180" s="118">
        <v>110</v>
      </c>
      <c r="D180" s="119">
        <v>31.089187000000003</v>
      </c>
      <c r="E180" s="119">
        <v>271.95772999999997</v>
      </c>
      <c r="F180" s="119">
        <v>36.714293550000001</v>
      </c>
      <c r="G180" s="119">
        <v>34.749822000000002</v>
      </c>
      <c r="H180" s="119">
        <v>23.298665286716425</v>
      </c>
      <c r="I180" s="119">
        <v>152.85665374761643</v>
      </c>
      <c r="J180" s="119">
        <v>27.514197674570958</v>
      </c>
      <c r="K180" s="120">
        <v>335.88571874518146</v>
      </c>
      <c r="L180" s="102">
        <f t="shared" si="11"/>
        <v>0</v>
      </c>
      <c r="M180" s="102">
        <v>0</v>
      </c>
      <c r="N180" s="102">
        <v>0</v>
      </c>
      <c r="O180" s="112">
        <v>0</v>
      </c>
      <c r="P180" s="123">
        <v>0</v>
      </c>
      <c r="Q180" s="97">
        <v>2.5</v>
      </c>
      <c r="R180" s="113"/>
    </row>
    <row r="181" spans="1:18" x14ac:dyDescent="0.25">
      <c r="A181" s="98">
        <f t="shared" si="12"/>
        <v>49582</v>
      </c>
      <c r="B181" s="709" t="str">
        <f>+asset_level_drivers!$B$1</f>
        <v>Farmar</v>
      </c>
      <c r="C181" s="121">
        <v>110</v>
      </c>
      <c r="D181" s="122">
        <v>29.931269999999998</v>
      </c>
      <c r="E181" s="122">
        <v>261.82799999999997</v>
      </c>
      <c r="F181" s="122">
        <v>35.346779999999995</v>
      </c>
      <c r="G181" s="122">
        <v>33.452729999999995</v>
      </c>
      <c r="H181" s="122">
        <v>22.430906325608852</v>
      </c>
      <c r="I181" s="122">
        <v>147.16313427616458</v>
      </c>
      <c r="J181" s="122">
        <v>26.489364169709624</v>
      </c>
      <c r="K181" s="46">
        <v>324.91551216527034</v>
      </c>
      <c r="L181" s="94">
        <f t="shared" si="11"/>
        <v>0</v>
      </c>
      <c r="M181" s="94">
        <v>0</v>
      </c>
      <c r="N181" s="94">
        <v>0</v>
      </c>
      <c r="O181" s="116">
        <v>0</v>
      </c>
      <c r="P181" s="123">
        <v>0</v>
      </c>
      <c r="Q181" s="105">
        <v>2.5</v>
      </c>
      <c r="R181" s="113"/>
    </row>
    <row r="182" spans="1:18" x14ac:dyDescent="0.25">
      <c r="A182" s="106">
        <f t="shared" si="12"/>
        <v>49613</v>
      </c>
      <c r="B182" s="710" t="str">
        <f>+asset_level_drivers!$B$1</f>
        <v>Farmar</v>
      </c>
      <c r="C182" s="118">
        <v>110</v>
      </c>
      <c r="D182" s="119">
        <v>30.769654499999998</v>
      </c>
      <c r="E182" s="119">
        <v>269.16028999999997</v>
      </c>
      <c r="F182" s="119">
        <v>36.336639150000003</v>
      </c>
      <c r="G182" s="119">
        <v>34.386997999999998</v>
      </c>
      <c r="H182" s="119">
        <v>23.059203226620482</v>
      </c>
      <c r="I182" s="119">
        <v>151.28432367463142</v>
      </c>
      <c r="J182" s="119">
        <v>27.231178261433659</v>
      </c>
      <c r="K182" s="120">
        <v>335.60721556814099</v>
      </c>
      <c r="L182" s="102">
        <f t="shared" si="11"/>
        <v>0</v>
      </c>
      <c r="M182" s="102">
        <v>0</v>
      </c>
      <c r="N182" s="102">
        <v>0</v>
      </c>
      <c r="O182" s="112">
        <v>0</v>
      </c>
      <c r="P182" s="123">
        <v>0</v>
      </c>
      <c r="Q182" s="97">
        <v>2.5</v>
      </c>
      <c r="R182" s="113"/>
    </row>
    <row r="183" spans="1:18" x14ac:dyDescent="0.25">
      <c r="A183" s="98">
        <f t="shared" si="12"/>
        <v>49643</v>
      </c>
      <c r="B183" s="709" t="str">
        <f>+asset_level_drivers!$B$1</f>
        <v>Farmar</v>
      </c>
      <c r="C183" s="121">
        <v>110</v>
      </c>
      <c r="D183" s="122">
        <v>29.624039999999997</v>
      </c>
      <c r="E183" s="122">
        <v>259.13459999999998</v>
      </c>
      <c r="F183" s="122">
        <v>34.983170999999999</v>
      </c>
      <c r="G183" s="122">
        <v>33.10389</v>
      </c>
      <c r="H183" s="122">
        <v>22.20066392859674</v>
      </c>
      <c r="I183" s="122">
        <v>145.64928096078415</v>
      </c>
      <c r="J183" s="122">
        <v>26.216870572941151</v>
      </c>
      <c r="K183" s="46">
        <v>324.64767873663652</v>
      </c>
      <c r="L183" s="94">
        <f t="shared" si="11"/>
        <v>0</v>
      </c>
      <c r="M183" s="94">
        <v>0</v>
      </c>
      <c r="N183" s="94">
        <v>0</v>
      </c>
      <c r="O183" s="116">
        <v>0</v>
      </c>
      <c r="P183" s="126">
        <v>0</v>
      </c>
      <c r="Q183" s="105">
        <v>2.5</v>
      </c>
      <c r="R183" s="113"/>
    </row>
    <row r="184" spans="1:18" x14ac:dyDescent="0.25">
      <c r="A184" s="106">
        <f t="shared" si="12"/>
        <v>49674</v>
      </c>
      <c r="B184" s="710" t="str">
        <f>+asset_level_drivers!$B$1</f>
        <v>Farmar</v>
      </c>
      <c r="C184" s="118">
        <v>110</v>
      </c>
      <c r="D184" s="119">
        <v>30.453655999999995</v>
      </c>
      <c r="E184" s="119">
        <v>266.39168000000001</v>
      </c>
      <c r="F184" s="119">
        <v>35.962876799999997</v>
      </c>
      <c r="G184" s="119">
        <v>34.028886</v>
      </c>
      <c r="H184" s="119">
        <v>22.822389594838977</v>
      </c>
      <c r="I184" s="119">
        <v>149.72819780120182</v>
      </c>
      <c r="J184" s="119">
        <v>26.951075604216324</v>
      </c>
      <c r="K184" s="120">
        <v>335.33217591135127</v>
      </c>
      <c r="L184" s="102">
        <f t="shared" si="11"/>
        <v>0</v>
      </c>
      <c r="M184" s="102">
        <v>0</v>
      </c>
      <c r="N184" s="102">
        <v>0</v>
      </c>
      <c r="O184" s="112">
        <v>0</v>
      </c>
      <c r="P184" s="123">
        <v>0</v>
      </c>
      <c r="Q184" s="97">
        <v>2.5</v>
      </c>
      <c r="R184" s="113"/>
    </row>
    <row r="185" spans="1:18" x14ac:dyDescent="0.25">
      <c r="A185" s="98">
        <f t="shared" si="12"/>
        <v>49705</v>
      </c>
      <c r="B185" s="709" t="str">
        <f>+asset_level_drivers!$B$1</f>
        <v>Farmar</v>
      </c>
      <c r="C185" s="121">
        <v>110</v>
      </c>
      <c r="D185" s="122">
        <v>30.294331500000002</v>
      </c>
      <c r="E185" s="122">
        <v>264.99544000000003</v>
      </c>
      <c r="F185" s="122">
        <v>35.774384400000002</v>
      </c>
      <c r="G185" s="122">
        <v>33.848651999999994</v>
      </c>
      <c r="H185" s="122">
        <v>22.702989618330317</v>
      </c>
      <c r="I185" s="122">
        <v>148.9434266743485</v>
      </c>
      <c r="J185" s="122">
        <v>26.80981680138273</v>
      </c>
      <c r="K185" s="46">
        <v>335.19591656333523</v>
      </c>
      <c r="L185" s="94">
        <f t="shared" si="11"/>
        <v>0</v>
      </c>
      <c r="M185" s="94">
        <v>0</v>
      </c>
      <c r="N185" s="94">
        <v>0</v>
      </c>
      <c r="O185" s="116">
        <v>0</v>
      </c>
      <c r="P185" s="127">
        <v>0</v>
      </c>
      <c r="Q185" s="105">
        <v>2.5</v>
      </c>
      <c r="R185" s="113"/>
    </row>
    <row r="186" spans="1:18" x14ac:dyDescent="0.25">
      <c r="A186" s="106">
        <f t="shared" si="12"/>
        <v>49734</v>
      </c>
      <c r="B186" s="710" t="str">
        <f>+asset_level_drivers!$B$1</f>
        <v>Farmar</v>
      </c>
      <c r="C186" s="118">
        <v>110</v>
      </c>
      <c r="D186" s="119">
        <v>28.196323</v>
      </c>
      <c r="E186" s="119">
        <v>246.64151999999999</v>
      </c>
      <c r="F186" s="119">
        <v>33.296605199999995</v>
      </c>
      <c r="G186" s="119">
        <v>31.502598499999998</v>
      </c>
      <c r="H186" s="119">
        <v>21.130713128430919</v>
      </c>
      <c r="I186" s="119">
        <v>138.62741618863271</v>
      </c>
      <c r="J186" s="119">
        <v>24.952934913953889</v>
      </c>
      <c r="K186" s="120">
        <v>313.44367532830489</v>
      </c>
      <c r="L186" s="102">
        <f t="shared" si="11"/>
        <v>0</v>
      </c>
      <c r="M186" s="102">
        <v>0</v>
      </c>
      <c r="N186" s="102">
        <v>0</v>
      </c>
      <c r="O186" s="112">
        <v>0</v>
      </c>
      <c r="P186" s="127">
        <v>0</v>
      </c>
      <c r="Q186" s="97">
        <v>2.5</v>
      </c>
      <c r="R186" s="113"/>
    </row>
    <row r="187" spans="1:18" x14ac:dyDescent="0.25">
      <c r="A187" s="98">
        <f t="shared" si="12"/>
        <v>49765</v>
      </c>
      <c r="B187" s="709" t="str">
        <f>+asset_level_drivers!$B$1</f>
        <v>Farmar</v>
      </c>
      <c r="C187" s="121">
        <v>110</v>
      </c>
      <c r="D187" s="122">
        <v>29.988345999999996</v>
      </c>
      <c r="E187" s="122">
        <v>262.31394</v>
      </c>
      <c r="F187" s="122">
        <v>35.4123819</v>
      </c>
      <c r="G187" s="122">
        <v>33.502908999999995</v>
      </c>
      <c r="H187" s="122">
        <v>22.473679866773011</v>
      </c>
      <c r="I187" s="122">
        <v>147.43626187699473</v>
      </c>
      <c r="J187" s="122">
        <v>26.538527137859056</v>
      </c>
      <c r="K187" s="46">
        <v>334.92586131848793</v>
      </c>
      <c r="L187" s="94">
        <f t="shared" si="11"/>
        <v>0</v>
      </c>
      <c r="M187" s="94">
        <v>0</v>
      </c>
      <c r="N187" s="94">
        <v>0</v>
      </c>
      <c r="O187" s="116">
        <v>0</v>
      </c>
      <c r="P187" s="127">
        <v>0</v>
      </c>
      <c r="Q187" s="105">
        <v>2.5</v>
      </c>
      <c r="R187" s="113"/>
    </row>
    <row r="188" spans="1:18" x14ac:dyDescent="0.25">
      <c r="A188" s="106">
        <f t="shared" si="12"/>
        <v>49795</v>
      </c>
      <c r="B188" s="710" t="str">
        <f>+asset_level_drivers!$B$1</f>
        <v>Farmar</v>
      </c>
      <c r="C188" s="118">
        <v>110</v>
      </c>
      <c r="D188" s="119">
        <v>28.871639999999999</v>
      </c>
      <c r="E188" s="119">
        <v>252.54330000000002</v>
      </c>
      <c r="F188" s="119">
        <v>34.093345500000005</v>
      </c>
      <c r="G188" s="119">
        <v>32.253734999999999</v>
      </c>
      <c r="H188" s="119">
        <v>21.636804997138501</v>
      </c>
      <c r="I188" s="119">
        <v>141.94457265245015</v>
      </c>
      <c r="J188" s="119">
        <v>25.550023077441026</v>
      </c>
      <c r="K188" s="120">
        <v>323.9923088475278</v>
      </c>
      <c r="L188" s="102">
        <f t="shared" si="11"/>
        <v>0</v>
      </c>
      <c r="M188" s="102">
        <v>0</v>
      </c>
      <c r="N188" s="102">
        <v>0</v>
      </c>
      <c r="O188" s="112">
        <v>0</v>
      </c>
      <c r="P188" s="127">
        <v>0</v>
      </c>
      <c r="Q188" s="97">
        <v>2.5</v>
      </c>
      <c r="R188" s="113"/>
    </row>
    <row r="189" spans="1:18" x14ac:dyDescent="0.25">
      <c r="A189" s="98">
        <f t="shared" si="12"/>
        <v>49826</v>
      </c>
      <c r="B189" s="709" t="str">
        <f>+asset_level_drivers!$B$1</f>
        <v>Farmar</v>
      </c>
      <c r="C189" s="121">
        <v>110</v>
      </c>
      <c r="D189" s="122">
        <v>29.680298999999998</v>
      </c>
      <c r="E189" s="122">
        <v>259.6157</v>
      </c>
      <c r="F189" s="122">
        <v>35.048119499999999</v>
      </c>
      <c r="G189" s="122">
        <v>33.155693499999991</v>
      </c>
      <c r="H189" s="122">
        <v>22.242825198698959</v>
      </c>
      <c r="I189" s="122">
        <v>145.91968818957662</v>
      </c>
      <c r="J189" s="122">
        <v>26.265543874123789</v>
      </c>
      <c r="K189" s="46">
        <v>334.65904478374279</v>
      </c>
      <c r="L189" s="94">
        <f t="shared" si="11"/>
        <v>0</v>
      </c>
      <c r="M189" s="94">
        <v>0</v>
      </c>
      <c r="N189" s="94">
        <v>0</v>
      </c>
      <c r="O189" s="116">
        <v>0</v>
      </c>
      <c r="P189" s="127">
        <v>0</v>
      </c>
      <c r="Q189" s="105">
        <v>2.5</v>
      </c>
      <c r="R189" s="113"/>
    </row>
    <row r="190" spans="1:18" x14ac:dyDescent="0.25">
      <c r="A190" s="106">
        <f t="shared" si="12"/>
        <v>49856</v>
      </c>
      <c r="B190" s="710" t="str">
        <f>+asset_level_drivers!$B$1</f>
        <v>Farmar</v>
      </c>
      <c r="C190" s="118">
        <v>110</v>
      </c>
      <c r="D190" s="119">
        <v>28.574954999999999</v>
      </c>
      <c r="E190" s="119">
        <v>249.94530000000003</v>
      </c>
      <c r="F190" s="119">
        <v>33.742615500000007</v>
      </c>
      <c r="G190" s="119">
        <v>31.919714999999997</v>
      </c>
      <c r="H190" s="119">
        <v>21.41446516848394</v>
      </c>
      <c r="I190" s="119">
        <v>140.48433989335075</v>
      </c>
      <c r="J190" s="119">
        <v>25.287181180803138</v>
      </c>
      <c r="K190" s="120">
        <v>323.73564147949219</v>
      </c>
      <c r="L190" s="102">
        <f t="shared" si="11"/>
        <v>0</v>
      </c>
      <c r="M190" s="102">
        <v>0</v>
      </c>
      <c r="N190" s="102">
        <v>0</v>
      </c>
      <c r="O190" s="112">
        <v>0</v>
      </c>
      <c r="P190" s="127">
        <v>0</v>
      </c>
      <c r="Q190" s="97">
        <v>2.5</v>
      </c>
      <c r="R190" s="113"/>
    </row>
    <row r="191" spans="1:18" x14ac:dyDescent="0.25">
      <c r="A191" s="98">
        <f t="shared" si="12"/>
        <v>49887</v>
      </c>
      <c r="B191" s="709" t="str">
        <f>+asset_level_drivers!$B$1</f>
        <v>Farmar</v>
      </c>
      <c r="C191" s="121">
        <v>110</v>
      </c>
      <c r="D191" s="122">
        <v>29.375491499999999</v>
      </c>
      <c r="E191" s="122">
        <v>256.94504999999998</v>
      </c>
      <c r="F191" s="122">
        <v>34.68758175</v>
      </c>
      <c r="G191" s="122">
        <v>32.812895499999996</v>
      </c>
      <c r="H191" s="122">
        <v>22.014398256579796</v>
      </c>
      <c r="I191" s="122">
        <v>144.41862174689422</v>
      </c>
      <c r="J191" s="122">
        <v>25.99535191444096</v>
      </c>
      <c r="K191" s="46">
        <v>334.39539401405733</v>
      </c>
      <c r="L191" s="94">
        <f t="shared" si="11"/>
        <v>0</v>
      </c>
      <c r="M191" s="94">
        <v>0</v>
      </c>
      <c r="N191" s="94">
        <v>0</v>
      </c>
      <c r="O191" s="116">
        <v>0</v>
      </c>
      <c r="P191" s="123">
        <v>0</v>
      </c>
      <c r="Q191" s="105">
        <v>2.5</v>
      </c>
      <c r="R191" s="113"/>
    </row>
    <row r="192" spans="1:18" x14ac:dyDescent="0.25">
      <c r="A192" s="106">
        <f t="shared" si="12"/>
        <v>49918</v>
      </c>
      <c r="B192" s="710" t="str">
        <f>+asset_level_drivers!$B$1</f>
        <v>Farmar</v>
      </c>
      <c r="C192" s="118">
        <v>110</v>
      </c>
      <c r="D192" s="119">
        <v>29.221762499999997</v>
      </c>
      <c r="E192" s="119">
        <v>255.59841000000003</v>
      </c>
      <c r="F192" s="119">
        <v>34.505785350000004</v>
      </c>
      <c r="G192" s="119">
        <v>32.640024000000004</v>
      </c>
      <c r="H192" s="119">
        <v>21.899191624902304</v>
      </c>
      <c r="I192" s="119">
        <v>143.66172881282435</v>
      </c>
      <c r="J192" s="119">
        <v>25.859111186308382</v>
      </c>
      <c r="K192" s="120">
        <v>334.26473077071341</v>
      </c>
      <c r="L192" s="102">
        <f t="shared" si="11"/>
        <v>0</v>
      </c>
      <c r="M192" s="102">
        <v>0</v>
      </c>
      <c r="N192" s="102">
        <v>0</v>
      </c>
      <c r="O192" s="112">
        <v>0</v>
      </c>
      <c r="P192" s="123">
        <v>0</v>
      </c>
      <c r="Q192" s="97">
        <v>2.5</v>
      </c>
      <c r="R192" s="113"/>
    </row>
    <row r="193" spans="1:18" x14ac:dyDescent="0.25">
      <c r="A193" s="98">
        <f t="shared" si="12"/>
        <v>49948</v>
      </c>
      <c r="B193" s="709" t="str">
        <f>+asset_level_drivers!$B$1</f>
        <v>Farmar</v>
      </c>
      <c r="C193" s="121">
        <v>110</v>
      </c>
      <c r="D193" s="122">
        <v>28.133489999999998</v>
      </c>
      <c r="E193" s="122">
        <v>246.07770000000002</v>
      </c>
      <c r="F193" s="122">
        <v>33.220489500000006</v>
      </c>
      <c r="G193" s="122">
        <v>31.423529999999996</v>
      </c>
      <c r="H193" s="122">
        <v>21.083625212109389</v>
      </c>
      <c r="I193" s="122">
        <v>138.31051532864993</v>
      </c>
      <c r="J193" s="122">
        <v>24.895892759156986</v>
      </c>
      <c r="K193" s="46">
        <v>323.35628621954669</v>
      </c>
      <c r="L193" s="94">
        <f t="shared" si="11"/>
        <v>0</v>
      </c>
      <c r="M193" s="94">
        <v>0</v>
      </c>
      <c r="N193" s="94">
        <v>0</v>
      </c>
      <c r="O193" s="116">
        <v>0</v>
      </c>
      <c r="P193" s="123">
        <v>0</v>
      </c>
      <c r="Q193" s="105">
        <v>2.5</v>
      </c>
      <c r="R193" s="113"/>
    </row>
    <row r="194" spans="1:18" x14ac:dyDescent="0.25">
      <c r="A194" s="106">
        <f t="shared" si="12"/>
        <v>49979</v>
      </c>
      <c r="B194" s="710" t="str">
        <f>+asset_level_drivers!$B$1</f>
        <v>Farmar</v>
      </c>
      <c r="C194" s="118">
        <v>110</v>
      </c>
      <c r="D194" s="119">
        <v>28.921666999999999</v>
      </c>
      <c r="E194" s="119">
        <v>252.96898999999999</v>
      </c>
      <c r="F194" s="119">
        <v>34.150813650000003</v>
      </c>
      <c r="G194" s="119">
        <v>32.303116000000003</v>
      </c>
      <c r="H194" s="119">
        <v>21.674295920535709</v>
      </c>
      <c r="I194" s="119">
        <v>142.18383611789318</v>
      </c>
      <c r="J194" s="119">
        <v>25.593090501220775</v>
      </c>
      <c r="K194" s="120">
        <v>334.00567304912369</v>
      </c>
      <c r="L194" s="102">
        <f t="shared" ref="L194:L257" si="13">+P194+O194</f>
        <v>0</v>
      </c>
      <c r="M194" s="102">
        <v>0</v>
      </c>
      <c r="N194" s="102">
        <v>0</v>
      </c>
      <c r="O194" s="112">
        <v>0</v>
      </c>
      <c r="P194" s="123">
        <v>0</v>
      </c>
      <c r="Q194" s="97">
        <v>2.5</v>
      </c>
      <c r="R194" s="113"/>
    </row>
    <row r="195" spans="1:18" x14ac:dyDescent="0.25">
      <c r="A195" s="98">
        <f t="shared" ref="A195:A258" si="14">+EOMONTH(A194,1)</f>
        <v>50009</v>
      </c>
      <c r="B195" s="709" t="str">
        <f>+asset_level_drivers!$B$1</f>
        <v>Farmar</v>
      </c>
      <c r="C195" s="121">
        <v>110</v>
      </c>
      <c r="D195" s="122">
        <v>27.8445</v>
      </c>
      <c r="E195" s="122">
        <v>243.5463</v>
      </c>
      <c r="F195" s="122">
        <v>32.878750500000002</v>
      </c>
      <c r="G195" s="122">
        <v>31.099769999999996</v>
      </c>
      <c r="H195" s="122">
        <v>20.867052122526569</v>
      </c>
      <c r="I195" s="122">
        <v>136.8877157880863</v>
      </c>
      <c r="J195" s="122">
        <v>24.639788841855538</v>
      </c>
      <c r="K195" s="46">
        <v>323.10700715717519</v>
      </c>
      <c r="L195" s="94">
        <f t="shared" si="13"/>
        <v>0</v>
      </c>
      <c r="M195" s="94">
        <v>0</v>
      </c>
      <c r="N195" s="94">
        <v>0</v>
      </c>
      <c r="O195" s="116">
        <v>0</v>
      </c>
      <c r="P195" s="126">
        <v>0</v>
      </c>
      <c r="Q195" s="105">
        <v>2.5</v>
      </c>
      <c r="R195" s="113"/>
    </row>
    <row r="196" spans="1:18" x14ac:dyDescent="0.25">
      <c r="A196" s="106">
        <f t="shared" si="14"/>
        <v>50040</v>
      </c>
      <c r="B196" s="710" t="str">
        <f>+asset_level_drivers!$B$1</f>
        <v>Farmar</v>
      </c>
      <c r="C196" s="118">
        <v>110</v>
      </c>
      <c r="D196" s="119">
        <v>28.624516499999999</v>
      </c>
      <c r="E196" s="119">
        <v>250.36685</v>
      </c>
      <c r="F196" s="119">
        <v>33.799524750000003</v>
      </c>
      <c r="G196" s="119">
        <v>31.970625499999993</v>
      </c>
      <c r="H196" s="119">
        <v>21.451607239764467</v>
      </c>
      <c r="I196" s="119">
        <v>140.72127642899292</v>
      </c>
      <c r="J196" s="119">
        <v>25.329829757218725</v>
      </c>
      <c r="K196" s="120">
        <v>333.74951819168894</v>
      </c>
      <c r="L196" s="102">
        <f t="shared" si="13"/>
        <v>0</v>
      </c>
      <c r="M196" s="102">
        <v>0</v>
      </c>
      <c r="N196" s="102">
        <v>0</v>
      </c>
      <c r="O196" s="112">
        <v>0</v>
      </c>
      <c r="P196" s="123">
        <v>0</v>
      </c>
      <c r="Q196" s="97">
        <v>2.5</v>
      </c>
      <c r="R196" s="113"/>
    </row>
    <row r="197" spans="1:18" x14ac:dyDescent="0.25">
      <c r="A197" s="98">
        <f t="shared" si="14"/>
        <v>50071</v>
      </c>
      <c r="B197" s="709" t="str">
        <f>+asset_level_drivers!$B$1</f>
        <v>Farmar</v>
      </c>
      <c r="C197" s="121">
        <v>110</v>
      </c>
      <c r="D197" s="122">
        <v>28.474910499999996</v>
      </c>
      <c r="E197" s="122">
        <v>249.05462000000003</v>
      </c>
      <c r="F197" s="122">
        <v>33.622373700000004</v>
      </c>
      <c r="G197" s="122">
        <v>31.803055000000001</v>
      </c>
      <c r="H197" s="122">
        <v>21.339490441120475</v>
      </c>
      <c r="I197" s="122">
        <v>139.98372399116653</v>
      </c>
      <c r="J197" s="122">
        <v>25.197070318409974</v>
      </c>
      <c r="K197" s="46">
        <v>333.62249846609018</v>
      </c>
      <c r="L197" s="94">
        <f t="shared" si="13"/>
        <v>0</v>
      </c>
      <c r="M197" s="94">
        <v>0</v>
      </c>
      <c r="N197" s="94">
        <v>0</v>
      </c>
      <c r="O197" s="116">
        <v>0</v>
      </c>
      <c r="P197" s="127">
        <v>0</v>
      </c>
      <c r="Q197" s="105">
        <v>2.5</v>
      </c>
      <c r="R197" s="113"/>
    </row>
    <row r="198" spans="1:18" x14ac:dyDescent="0.25">
      <c r="A198" s="106">
        <f t="shared" si="14"/>
        <v>50099</v>
      </c>
      <c r="B198" s="710" t="str">
        <f>+asset_level_drivers!$B$1</f>
        <v>Farmar</v>
      </c>
      <c r="C198" s="118">
        <v>110</v>
      </c>
      <c r="D198" s="119">
        <v>25.591061999999997</v>
      </c>
      <c r="E198" s="119">
        <v>223.8306</v>
      </c>
      <c r="F198" s="119">
        <v>30.217131000000002</v>
      </c>
      <c r="G198" s="119">
        <v>28.581966000000001</v>
      </c>
      <c r="H198" s="119">
        <v>19.178294622809133</v>
      </c>
      <c r="I198" s="119">
        <v>125.80630277477766</v>
      </c>
      <c r="J198" s="119">
        <v>22.645134499459978</v>
      </c>
      <c r="K198" s="120">
        <v>301.22235213430309</v>
      </c>
      <c r="L198" s="102">
        <f t="shared" si="13"/>
        <v>0</v>
      </c>
      <c r="M198" s="102">
        <v>0</v>
      </c>
      <c r="N198" s="102">
        <v>0</v>
      </c>
      <c r="O198" s="112">
        <v>0</v>
      </c>
      <c r="P198" s="127">
        <v>0</v>
      </c>
      <c r="Q198" s="97">
        <v>2.5</v>
      </c>
      <c r="R198" s="113"/>
    </row>
    <row r="199" spans="1:18" x14ac:dyDescent="0.25">
      <c r="A199" s="98">
        <f t="shared" si="14"/>
        <v>50130</v>
      </c>
      <c r="B199" s="709" t="str">
        <f>+asset_level_drivers!$B$1</f>
        <v>Farmar</v>
      </c>
      <c r="C199" s="121">
        <v>110</v>
      </c>
      <c r="D199" s="122">
        <v>28.191895999999996</v>
      </c>
      <c r="E199" s="122">
        <v>246.57648</v>
      </c>
      <c r="F199" s="122">
        <v>33.287824800000003</v>
      </c>
      <c r="G199" s="122">
        <v>31.4864675</v>
      </c>
      <c r="H199" s="122">
        <v>21.127395473606931</v>
      </c>
      <c r="I199" s="122">
        <v>138.59085978422479</v>
      </c>
      <c r="J199" s="122">
        <v>24.946354761160467</v>
      </c>
      <c r="K199" s="46">
        <v>333.37054653770048</v>
      </c>
      <c r="L199" s="94">
        <f t="shared" si="13"/>
        <v>0</v>
      </c>
      <c r="M199" s="94">
        <v>0</v>
      </c>
      <c r="N199" s="94">
        <v>0</v>
      </c>
      <c r="O199" s="116">
        <v>0</v>
      </c>
      <c r="P199" s="127">
        <v>0</v>
      </c>
      <c r="Q199" s="105">
        <v>2.5</v>
      </c>
      <c r="R199" s="113"/>
    </row>
    <row r="200" spans="1:18" x14ac:dyDescent="0.25">
      <c r="A200" s="106">
        <f t="shared" si="14"/>
        <v>50160</v>
      </c>
      <c r="B200" s="710" t="str">
        <f>+asset_level_drivers!$B$1</f>
        <v>Farmar</v>
      </c>
      <c r="C200" s="118">
        <v>110</v>
      </c>
      <c r="D200" s="119">
        <v>27.141974999999999</v>
      </c>
      <c r="E200" s="119">
        <v>237.39180000000002</v>
      </c>
      <c r="F200" s="119">
        <v>32.047893000000002</v>
      </c>
      <c r="G200" s="119">
        <v>30.313455000000001</v>
      </c>
      <c r="H200" s="119">
        <v>20.340570203570291</v>
      </c>
      <c r="I200" s="119">
        <v>133.42851543555466</v>
      </c>
      <c r="J200" s="119">
        <v>24.017132778399841</v>
      </c>
      <c r="K200" s="120">
        <v>322.49574641177531</v>
      </c>
      <c r="L200" s="102">
        <f t="shared" si="13"/>
        <v>0</v>
      </c>
      <c r="M200" s="102">
        <v>0</v>
      </c>
      <c r="N200" s="102">
        <v>0</v>
      </c>
      <c r="O200" s="112">
        <v>0</v>
      </c>
      <c r="P200" s="127">
        <v>0</v>
      </c>
      <c r="Q200" s="97">
        <v>2.5</v>
      </c>
      <c r="R200" s="113"/>
    </row>
    <row r="201" spans="1:18" x14ac:dyDescent="0.25">
      <c r="A201" s="98">
        <f t="shared" si="14"/>
        <v>50191</v>
      </c>
      <c r="B201" s="709" t="str">
        <f>+asset_level_drivers!$B$1</f>
        <v>Farmar</v>
      </c>
      <c r="C201" s="121">
        <v>110</v>
      </c>
      <c r="D201" s="122">
        <v>27.902402500000001</v>
      </c>
      <c r="E201" s="122">
        <v>244.04006000000001</v>
      </c>
      <c r="F201" s="122">
        <v>32.945408100000002</v>
      </c>
      <c r="G201" s="122">
        <v>31.162223000000001</v>
      </c>
      <c r="H201" s="122">
        <v>20.910445054183612</v>
      </c>
      <c r="I201" s="122">
        <v>137.16523870076256</v>
      </c>
      <c r="J201" s="122">
        <v>24.689742966137263</v>
      </c>
      <c r="K201" s="46">
        <v>333.12133440519631</v>
      </c>
      <c r="L201" s="94">
        <f t="shared" si="13"/>
        <v>0</v>
      </c>
      <c r="M201" s="94">
        <v>0</v>
      </c>
      <c r="N201" s="94">
        <v>0</v>
      </c>
      <c r="O201" s="116">
        <v>0</v>
      </c>
      <c r="P201" s="127">
        <v>0</v>
      </c>
      <c r="Q201" s="105">
        <v>2.5</v>
      </c>
      <c r="R201" s="113"/>
    </row>
    <row r="202" spans="1:18" x14ac:dyDescent="0.25">
      <c r="A202" s="106">
        <f t="shared" si="14"/>
        <v>50221</v>
      </c>
      <c r="B202" s="710" t="str">
        <f>+asset_level_drivers!$B$1</f>
        <v>Farmar</v>
      </c>
      <c r="C202" s="118">
        <v>110</v>
      </c>
      <c r="D202" s="119">
        <v>26.863244999999999</v>
      </c>
      <c r="E202" s="119">
        <v>234.94979999999998</v>
      </c>
      <c r="F202" s="119">
        <v>31.718223000000002</v>
      </c>
      <c r="G202" s="119">
        <v>30.001380000000001</v>
      </c>
      <c r="H202" s="119">
        <v>20.131686099416445</v>
      </c>
      <c r="I202" s="119">
        <v>132.05596408924183</v>
      </c>
      <c r="J202" s="119">
        <v>23.770073536063535</v>
      </c>
      <c r="K202" s="120">
        <v>322.25583849455182</v>
      </c>
      <c r="L202" s="102">
        <f t="shared" si="13"/>
        <v>0</v>
      </c>
      <c r="M202" s="102">
        <v>0</v>
      </c>
      <c r="N202" s="102">
        <v>0</v>
      </c>
      <c r="O202" s="112">
        <v>0</v>
      </c>
      <c r="P202" s="127">
        <v>0</v>
      </c>
      <c r="Q202" s="97">
        <v>2.5</v>
      </c>
      <c r="R202" s="113"/>
    </row>
    <row r="203" spans="1:18" x14ac:dyDescent="0.25">
      <c r="A203" s="98">
        <f t="shared" si="14"/>
        <v>50252</v>
      </c>
      <c r="B203" s="709" t="str">
        <f>+asset_level_drivers!$B$1</f>
        <v>Farmar</v>
      </c>
      <c r="C203" s="121">
        <v>110</v>
      </c>
      <c r="D203" s="122">
        <v>27.615853999999999</v>
      </c>
      <c r="E203" s="122">
        <v>241.52967999999998</v>
      </c>
      <c r="F203" s="122">
        <v>32.606506800000005</v>
      </c>
      <c r="G203" s="122">
        <v>30.841512499999997</v>
      </c>
      <c r="H203" s="122">
        <v>20.695701658355645</v>
      </c>
      <c r="I203" s="122">
        <v>135.75425366851164</v>
      </c>
      <c r="J203" s="122">
        <v>24.435765660332095</v>
      </c>
      <c r="K203" s="46">
        <v>332.87470248573703</v>
      </c>
      <c r="L203" s="94">
        <f t="shared" si="13"/>
        <v>0</v>
      </c>
      <c r="M203" s="94">
        <v>0</v>
      </c>
      <c r="N203" s="94">
        <v>0</v>
      </c>
      <c r="O203" s="116">
        <v>0</v>
      </c>
      <c r="P203" s="123">
        <v>0</v>
      </c>
      <c r="Q203" s="105">
        <v>2.5</v>
      </c>
      <c r="R203" s="113"/>
    </row>
    <row r="204" spans="1:18" x14ac:dyDescent="0.25">
      <c r="A204" s="106">
        <f t="shared" si="14"/>
        <v>50283</v>
      </c>
      <c r="B204" s="710" t="str">
        <f>+asset_level_drivers!$B$1</f>
        <v>Farmar</v>
      </c>
      <c r="C204" s="118">
        <v>110</v>
      </c>
      <c r="D204" s="119">
        <v>27.471254499999997</v>
      </c>
      <c r="E204" s="119">
        <v>240.26363999999998</v>
      </c>
      <c r="F204" s="119">
        <v>32.4355914</v>
      </c>
      <c r="G204" s="119">
        <v>30.679831999999998</v>
      </c>
      <c r="H204" s="119">
        <v>20.587336799823753</v>
      </c>
      <c r="I204" s="119">
        <v>135.0426627977148</v>
      </c>
      <c r="J204" s="119">
        <v>24.307679303588664</v>
      </c>
      <c r="K204" s="120">
        <v>332.75233680323549</v>
      </c>
      <c r="L204" s="102">
        <f t="shared" si="13"/>
        <v>0</v>
      </c>
      <c r="M204" s="102">
        <v>0</v>
      </c>
      <c r="N204" s="102">
        <v>0</v>
      </c>
      <c r="O204" s="112">
        <v>0</v>
      </c>
      <c r="P204" s="123">
        <v>0</v>
      </c>
      <c r="Q204" s="97">
        <v>2.5</v>
      </c>
      <c r="R204" s="113"/>
    </row>
    <row r="205" spans="1:18" x14ac:dyDescent="0.25">
      <c r="A205" s="98">
        <f t="shared" si="14"/>
        <v>50313</v>
      </c>
      <c r="B205" s="709" t="str">
        <f>+asset_level_drivers!$B$1</f>
        <v>Farmar</v>
      </c>
      <c r="C205" s="121">
        <v>110</v>
      </c>
      <c r="D205" s="122">
        <v>26.448284999999995</v>
      </c>
      <c r="E205" s="122">
        <v>231.31440000000001</v>
      </c>
      <c r="F205" s="122">
        <v>31.227443999999998</v>
      </c>
      <c r="G205" s="122">
        <v>29.534834999999994</v>
      </c>
      <c r="H205" s="122">
        <v>19.82070935540008</v>
      </c>
      <c r="I205" s="122">
        <v>130.01264993511177</v>
      </c>
      <c r="J205" s="122">
        <v>23.402276988320118</v>
      </c>
      <c r="K205" s="46">
        <v>321.9005828054328</v>
      </c>
      <c r="L205" s="94">
        <f t="shared" si="13"/>
        <v>0</v>
      </c>
      <c r="M205" s="94">
        <v>0</v>
      </c>
      <c r="N205" s="94">
        <v>0</v>
      </c>
      <c r="O205" s="116">
        <v>0</v>
      </c>
      <c r="P205" s="123">
        <v>0</v>
      </c>
      <c r="Q205" s="105">
        <v>2.5</v>
      </c>
      <c r="R205" s="113"/>
    </row>
    <row r="206" spans="1:18" x14ac:dyDescent="0.25">
      <c r="A206" s="106">
        <f t="shared" si="14"/>
        <v>50344</v>
      </c>
      <c r="B206" s="710" t="str">
        <f>+asset_level_drivers!$B$1</f>
        <v>Farmar</v>
      </c>
      <c r="C206" s="118">
        <v>110</v>
      </c>
      <c r="D206" s="119">
        <v>27.189123499999997</v>
      </c>
      <c r="E206" s="119">
        <v>237.79232000000002</v>
      </c>
      <c r="F206" s="119">
        <v>32.1019632</v>
      </c>
      <c r="G206" s="119">
        <v>30.349697499999998</v>
      </c>
      <c r="H206" s="119">
        <v>20.37590393938882</v>
      </c>
      <c r="I206" s="119">
        <v>133.65363184228079</v>
      </c>
      <c r="J206" s="119">
        <v>24.057653731610547</v>
      </c>
      <c r="K206" s="120">
        <v>332.50949205097407</v>
      </c>
      <c r="L206" s="102">
        <f t="shared" si="13"/>
        <v>0</v>
      </c>
      <c r="M206" s="102">
        <v>0</v>
      </c>
      <c r="N206" s="102">
        <v>0</v>
      </c>
      <c r="O206" s="112">
        <v>0</v>
      </c>
      <c r="P206" s="123">
        <v>0</v>
      </c>
      <c r="Q206" s="97">
        <v>2.5</v>
      </c>
      <c r="R206" s="113"/>
    </row>
    <row r="207" spans="1:18" x14ac:dyDescent="0.25">
      <c r="A207" s="98">
        <f t="shared" si="14"/>
        <v>50374</v>
      </c>
      <c r="B207" s="709" t="str">
        <f>+asset_level_drivers!$B$1</f>
        <v>Farmar</v>
      </c>
      <c r="C207" s="121">
        <v>109</v>
      </c>
      <c r="D207" s="122">
        <v>26.176679999999998</v>
      </c>
      <c r="E207" s="122">
        <v>228.9348</v>
      </c>
      <c r="F207" s="122">
        <v>30.906198</v>
      </c>
      <c r="G207" s="122">
        <v>29.219055000000001</v>
      </c>
      <c r="H207" s="122">
        <v>19.617164824460797</v>
      </c>
      <c r="I207" s="122">
        <v>128.67517115391357</v>
      </c>
      <c r="J207" s="122">
        <v>23.161530807704445</v>
      </c>
      <c r="K207" s="46">
        <v>319.01841671592314</v>
      </c>
      <c r="L207" s="94">
        <f t="shared" si="13"/>
        <v>0</v>
      </c>
      <c r="M207" s="94">
        <v>0</v>
      </c>
      <c r="N207" s="94">
        <v>0</v>
      </c>
      <c r="O207" s="116">
        <v>0</v>
      </c>
      <c r="P207" s="126">
        <v>0</v>
      </c>
      <c r="Q207" s="105">
        <v>2.5</v>
      </c>
      <c r="R207" s="113"/>
    </row>
    <row r="208" spans="1:18" x14ac:dyDescent="0.25">
      <c r="A208" s="106">
        <f t="shared" si="14"/>
        <v>50405</v>
      </c>
      <c r="B208" s="710" t="str">
        <f>+asset_level_drivers!$B$1</f>
        <v>Farmar</v>
      </c>
      <c r="C208" s="118">
        <v>109</v>
      </c>
      <c r="D208" s="119">
        <v>26.909937500000002</v>
      </c>
      <c r="E208" s="119">
        <v>235.34611000000001</v>
      </c>
      <c r="F208" s="119">
        <v>31.771724850000002</v>
      </c>
      <c r="G208" s="119">
        <v>30.037527499999999</v>
      </c>
      <c r="H208" s="119">
        <v>20.166678102549238</v>
      </c>
      <c r="I208" s="119">
        <v>132.27871422194343</v>
      </c>
      <c r="J208" s="119">
        <v>23.810168559949815</v>
      </c>
      <c r="K208" s="120">
        <v>329.53346152857733</v>
      </c>
      <c r="L208" s="102">
        <f t="shared" si="13"/>
        <v>0</v>
      </c>
      <c r="M208" s="102">
        <v>0</v>
      </c>
      <c r="N208" s="102">
        <v>0</v>
      </c>
      <c r="O208" s="112">
        <v>0</v>
      </c>
      <c r="P208" s="123">
        <v>0</v>
      </c>
      <c r="Q208" s="97">
        <v>2.5</v>
      </c>
      <c r="R208" s="113"/>
    </row>
    <row r="209" spans="1:18" x14ac:dyDescent="0.25">
      <c r="A209" s="98">
        <f t="shared" si="14"/>
        <v>50436</v>
      </c>
      <c r="B209" s="709" t="str">
        <f>+asset_level_drivers!$B$1</f>
        <v>Farmar</v>
      </c>
      <c r="C209" s="121">
        <v>109</v>
      </c>
      <c r="D209" s="122">
        <v>26.769166500000001</v>
      </c>
      <c r="E209" s="122">
        <v>234.11262000000002</v>
      </c>
      <c r="F209" s="122">
        <v>31.605203700000004</v>
      </c>
      <c r="G209" s="122">
        <v>29.87997</v>
      </c>
      <c r="H209" s="122">
        <v>20.061182374691306</v>
      </c>
      <c r="I209" s="122">
        <v>131.58541841516072</v>
      </c>
      <c r="J209" s="122">
        <v>23.68537531472893</v>
      </c>
      <c r="K209" s="46">
        <v>329.41516607987251</v>
      </c>
      <c r="L209" s="94">
        <f t="shared" si="13"/>
        <v>0</v>
      </c>
      <c r="M209" s="94">
        <v>0</v>
      </c>
      <c r="N209" s="94">
        <v>0</v>
      </c>
      <c r="O209" s="116">
        <v>0</v>
      </c>
      <c r="P209" s="127">
        <v>0</v>
      </c>
      <c r="Q209" s="105">
        <v>2.5</v>
      </c>
      <c r="R209" s="113"/>
    </row>
    <row r="210" spans="1:18" x14ac:dyDescent="0.25">
      <c r="A210" s="106">
        <f t="shared" si="14"/>
        <v>50464</v>
      </c>
      <c r="B210" s="710" t="str">
        <f>+asset_level_drivers!$B$1</f>
        <v>Farmar</v>
      </c>
      <c r="C210" s="118">
        <v>109</v>
      </c>
      <c r="D210" s="119">
        <v>24.058104</v>
      </c>
      <c r="E210" s="119">
        <v>210.40180000000001</v>
      </c>
      <c r="F210" s="119">
        <v>28.404243000000005</v>
      </c>
      <c r="G210" s="119">
        <v>26.853763999999995</v>
      </c>
      <c r="H210" s="119">
        <v>18.029474766548688</v>
      </c>
      <c r="I210" s="119">
        <v>118.25850690280156</v>
      </c>
      <c r="J210" s="119">
        <v>21.286531242504282</v>
      </c>
      <c r="K210" s="120">
        <v>297.4299853836863</v>
      </c>
      <c r="L210" s="102">
        <f t="shared" si="13"/>
        <v>0</v>
      </c>
      <c r="M210" s="102">
        <v>0</v>
      </c>
      <c r="N210" s="102">
        <v>0</v>
      </c>
      <c r="O210" s="112">
        <v>0</v>
      </c>
      <c r="P210" s="127">
        <v>0</v>
      </c>
      <c r="Q210" s="97">
        <v>2.5</v>
      </c>
      <c r="R210" s="113"/>
    </row>
    <row r="211" spans="1:18" x14ac:dyDescent="0.25">
      <c r="A211" s="98">
        <f t="shared" si="14"/>
        <v>50495</v>
      </c>
      <c r="B211" s="709" t="str">
        <f>+asset_level_drivers!$B$1</f>
        <v>Farmar</v>
      </c>
      <c r="C211" s="121">
        <v>109</v>
      </c>
      <c r="D211" s="122">
        <v>26.502938499999996</v>
      </c>
      <c r="E211" s="122">
        <v>231.78297000000001</v>
      </c>
      <c r="F211" s="122">
        <v>31.290700950000002</v>
      </c>
      <c r="G211" s="122">
        <v>29.582524999999997</v>
      </c>
      <c r="H211" s="122">
        <v>19.86166744167128</v>
      </c>
      <c r="I211" s="122">
        <v>130.27601454786435</v>
      </c>
      <c r="J211" s="122">
        <v>23.449682618615586</v>
      </c>
      <c r="K211" s="46">
        <v>329.18040553042766</v>
      </c>
      <c r="L211" s="94">
        <f t="shared" si="13"/>
        <v>0</v>
      </c>
      <c r="M211" s="94">
        <v>0</v>
      </c>
      <c r="N211" s="94">
        <v>0</v>
      </c>
      <c r="O211" s="116">
        <v>0</v>
      </c>
      <c r="P211" s="127">
        <v>0</v>
      </c>
      <c r="Q211" s="105">
        <v>2.5</v>
      </c>
      <c r="R211" s="113"/>
    </row>
    <row r="212" spans="1:18" x14ac:dyDescent="0.25">
      <c r="A212" s="106">
        <f t="shared" si="14"/>
        <v>50525</v>
      </c>
      <c r="B212" s="710" t="str">
        <f>+asset_level_drivers!$B$1</f>
        <v>Farmar</v>
      </c>
      <c r="C212" s="118">
        <v>109</v>
      </c>
      <c r="D212" s="119">
        <v>25.51605</v>
      </c>
      <c r="E212" s="119">
        <v>223.14959999999996</v>
      </c>
      <c r="F212" s="119">
        <v>30.125195999999999</v>
      </c>
      <c r="G212" s="119">
        <v>28.480620000000002</v>
      </c>
      <c r="H212" s="119">
        <v>19.122079596006177</v>
      </c>
      <c r="I212" s="119">
        <v>125.42353968434396</v>
      </c>
      <c r="J212" s="119">
        <v>22.576237143181917</v>
      </c>
      <c r="K212" s="120">
        <v>318.44896400853207</v>
      </c>
      <c r="L212" s="102">
        <f t="shared" si="13"/>
        <v>0</v>
      </c>
      <c r="M212" s="102">
        <v>0</v>
      </c>
      <c r="N212" s="102">
        <v>0</v>
      </c>
      <c r="O212" s="112">
        <v>0</v>
      </c>
      <c r="P212" s="127">
        <v>0</v>
      </c>
      <c r="Q212" s="97">
        <v>2.5</v>
      </c>
      <c r="R212" s="113"/>
    </row>
    <row r="213" spans="1:18" x14ac:dyDescent="0.25">
      <c r="A213" s="98">
        <f t="shared" si="14"/>
        <v>50556</v>
      </c>
      <c r="B213" s="709" t="str">
        <f>+asset_level_drivers!$B$1</f>
        <v>Farmar</v>
      </c>
      <c r="C213" s="121">
        <v>109</v>
      </c>
      <c r="D213" s="122">
        <v>26.230820499999997</v>
      </c>
      <c r="E213" s="122">
        <v>229.39876000000001</v>
      </c>
      <c r="F213" s="122">
        <v>30.968832600000002</v>
      </c>
      <c r="G213" s="122">
        <v>29.278306499999996</v>
      </c>
      <c r="H213" s="122">
        <v>19.657738461460553</v>
      </c>
      <c r="I213" s="122">
        <v>128.93594466850624</v>
      </c>
      <c r="J213" s="122">
        <v>23.208470040331125</v>
      </c>
      <c r="K213" s="46">
        <v>328.94805166947214</v>
      </c>
      <c r="L213" s="94">
        <f t="shared" si="13"/>
        <v>0</v>
      </c>
      <c r="M213" s="94">
        <v>0</v>
      </c>
      <c r="N213" s="94">
        <v>0</v>
      </c>
      <c r="O213" s="116">
        <v>0</v>
      </c>
      <c r="P213" s="127">
        <v>0</v>
      </c>
      <c r="Q213" s="105">
        <v>2.5</v>
      </c>
      <c r="R213" s="113"/>
    </row>
    <row r="214" spans="1:18" x14ac:dyDescent="0.25">
      <c r="A214" s="106">
        <f t="shared" si="14"/>
        <v>50586</v>
      </c>
      <c r="B214" s="710" t="str">
        <f>+asset_level_drivers!$B$1</f>
        <v>Farmar</v>
      </c>
      <c r="C214" s="118">
        <v>109</v>
      </c>
      <c r="D214" s="119">
        <v>25.254134999999998</v>
      </c>
      <c r="E214" s="119">
        <v>220.85400000000001</v>
      </c>
      <c r="F214" s="119">
        <v>29.815290000000001</v>
      </c>
      <c r="G214" s="119">
        <v>28.187639999999998</v>
      </c>
      <c r="H214" s="119">
        <v>18.925796884638704</v>
      </c>
      <c r="I214" s="119">
        <v>124.13327397156932</v>
      </c>
      <c r="J214" s="119">
        <v>22.343989314882478</v>
      </c>
      <c r="K214" s="120">
        <v>318.22526092529296</v>
      </c>
      <c r="L214" s="102">
        <f t="shared" si="13"/>
        <v>0</v>
      </c>
      <c r="M214" s="102">
        <v>0</v>
      </c>
      <c r="N214" s="102">
        <v>0</v>
      </c>
      <c r="O214" s="112">
        <v>0</v>
      </c>
      <c r="P214" s="127">
        <v>0</v>
      </c>
      <c r="Q214" s="97">
        <v>2.5</v>
      </c>
      <c r="R214" s="113"/>
    </row>
    <row r="215" spans="1:18" x14ac:dyDescent="0.25">
      <c r="A215" s="98">
        <f t="shared" si="14"/>
        <v>50617</v>
      </c>
      <c r="B215" s="709" t="str">
        <f>+asset_level_drivers!$B$1</f>
        <v>Farmar</v>
      </c>
      <c r="C215" s="121">
        <v>109</v>
      </c>
      <c r="D215" s="122">
        <v>25.961352999999999</v>
      </c>
      <c r="E215" s="122">
        <v>227.03904</v>
      </c>
      <c r="F215" s="122">
        <v>30.650270400000004</v>
      </c>
      <c r="G215" s="122">
        <v>28.977033000000002</v>
      </c>
      <c r="H215" s="122">
        <v>19.455795802485643</v>
      </c>
      <c r="I215" s="122">
        <v>127.60963964683495</v>
      </c>
      <c r="J215" s="122">
        <v>22.969735136430295</v>
      </c>
      <c r="K215" s="46">
        <v>328.71808009900548</v>
      </c>
      <c r="L215" s="94">
        <f t="shared" si="13"/>
        <v>0</v>
      </c>
      <c r="M215" s="94">
        <v>0</v>
      </c>
      <c r="N215" s="94">
        <v>0</v>
      </c>
      <c r="O215" s="116">
        <v>0</v>
      </c>
      <c r="P215" s="123">
        <v>0</v>
      </c>
      <c r="Q215" s="105">
        <v>2.5</v>
      </c>
      <c r="R215" s="113"/>
    </row>
    <row r="216" spans="1:18" x14ac:dyDescent="0.25">
      <c r="A216" s="106">
        <f t="shared" si="14"/>
        <v>50648</v>
      </c>
      <c r="B216" s="710" t="str">
        <f>+asset_level_drivers!$B$1</f>
        <v>Farmar</v>
      </c>
      <c r="C216" s="118">
        <v>109</v>
      </c>
      <c r="D216" s="119">
        <v>25.825588499999999</v>
      </c>
      <c r="E216" s="119">
        <v>225.84894999999997</v>
      </c>
      <c r="F216" s="119">
        <v>30.48960825</v>
      </c>
      <c r="G216" s="119">
        <v>28.825365499999997</v>
      </c>
      <c r="H216" s="119">
        <v>19.354052014739814</v>
      </c>
      <c r="I216" s="119">
        <v>126.94073725873771</v>
      </c>
      <c r="J216" s="119">
        <v>22.849332706572788</v>
      </c>
      <c r="K216" s="120">
        <v>328.60398359599867</v>
      </c>
      <c r="L216" s="102">
        <f t="shared" si="13"/>
        <v>0</v>
      </c>
      <c r="M216" s="102">
        <v>0</v>
      </c>
      <c r="N216" s="102">
        <v>0</v>
      </c>
      <c r="O216" s="112">
        <v>0</v>
      </c>
      <c r="P216" s="123">
        <v>0</v>
      </c>
      <c r="Q216" s="97">
        <v>2.5</v>
      </c>
      <c r="R216" s="113"/>
    </row>
    <row r="217" spans="1:18" x14ac:dyDescent="0.25">
      <c r="A217" s="98">
        <f t="shared" si="14"/>
        <v>50678</v>
      </c>
      <c r="B217" s="709" t="str">
        <f>+asset_level_drivers!$B$1</f>
        <v>Farmar</v>
      </c>
      <c r="C217" s="121">
        <v>109</v>
      </c>
      <c r="D217" s="122">
        <v>24.863970000000002</v>
      </c>
      <c r="E217" s="122">
        <v>217.4367</v>
      </c>
      <c r="F217" s="122">
        <v>29.353954500000004</v>
      </c>
      <c r="G217" s="122">
        <v>27.75159</v>
      </c>
      <c r="H217" s="122">
        <v>18.633401855409037</v>
      </c>
      <c r="I217" s="122">
        <v>122.21254517723895</v>
      </c>
      <c r="J217" s="122">
        <v>21.998258131903011</v>
      </c>
      <c r="K217" s="46">
        <v>317.89400385806437</v>
      </c>
      <c r="L217" s="94">
        <f t="shared" si="13"/>
        <v>0</v>
      </c>
      <c r="M217" s="94">
        <v>0</v>
      </c>
      <c r="N217" s="94">
        <v>0</v>
      </c>
      <c r="O217" s="116">
        <v>0</v>
      </c>
      <c r="P217" s="123">
        <v>0</v>
      </c>
      <c r="Q217" s="105">
        <v>2.5</v>
      </c>
      <c r="R217" s="113"/>
    </row>
    <row r="218" spans="1:18" x14ac:dyDescent="0.25">
      <c r="A218" s="106">
        <f t="shared" si="14"/>
        <v>50709</v>
      </c>
      <c r="B218" s="710" t="str">
        <f>+asset_level_drivers!$B$1</f>
        <v>Farmar</v>
      </c>
      <c r="C218" s="118">
        <v>109</v>
      </c>
      <c r="D218" s="119">
        <v>25.560243999999994</v>
      </c>
      <c r="E218" s="119">
        <v>223.52581000000001</v>
      </c>
      <c r="F218" s="119">
        <v>30.175984350000004</v>
      </c>
      <c r="G218" s="119">
        <v>28.528804000000001</v>
      </c>
      <c r="H218" s="119">
        <v>19.155199188798392</v>
      </c>
      <c r="I218" s="119">
        <v>125.6349924042442</v>
      </c>
      <c r="J218" s="119">
        <v>22.614298632763958</v>
      </c>
      <c r="K218" s="120">
        <v>328.3775410220498</v>
      </c>
      <c r="L218" s="102">
        <f t="shared" si="13"/>
        <v>0</v>
      </c>
      <c r="M218" s="102">
        <v>0</v>
      </c>
      <c r="N218" s="102">
        <v>0</v>
      </c>
      <c r="O218" s="112">
        <v>0</v>
      </c>
      <c r="P218" s="123">
        <v>0</v>
      </c>
      <c r="Q218" s="97">
        <v>2.5</v>
      </c>
      <c r="R218" s="113"/>
    </row>
    <row r="219" spans="1:18" x14ac:dyDescent="0.25">
      <c r="A219" s="98">
        <f t="shared" si="14"/>
        <v>50739</v>
      </c>
      <c r="B219" s="709" t="str">
        <f>+asset_level_drivers!$B$1</f>
        <v>Farmar</v>
      </c>
      <c r="C219" s="121">
        <v>109</v>
      </c>
      <c r="D219" s="122">
        <v>24.608610000000002</v>
      </c>
      <c r="E219" s="122">
        <v>215.19989999999999</v>
      </c>
      <c r="F219" s="122">
        <v>29.051986500000002</v>
      </c>
      <c r="G219" s="122">
        <v>27.46602</v>
      </c>
      <c r="H219" s="122">
        <v>18.442031551398966</v>
      </c>
      <c r="I219" s="122">
        <v>120.95532861236074</v>
      </c>
      <c r="J219" s="122">
        <v>21.771959150224937</v>
      </c>
      <c r="K219" s="46">
        <v>317.67599511397515</v>
      </c>
      <c r="L219" s="94">
        <f t="shared" si="13"/>
        <v>0</v>
      </c>
      <c r="M219" s="94">
        <v>0</v>
      </c>
      <c r="N219" s="94">
        <v>0</v>
      </c>
      <c r="O219" s="116">
        <v>0</v>
      </c>
      <c r="P219" s="126">
        <v>0</v>
      </c>
      <c r="Q219" s="105">
        <v>2.5</v>
      </c>
      <c r="R219" s="113"/>
    </row>
    <row r="220" spans="1:18" x14ac:dyDescent="0.25">
      <c r="A220" s="106">
        <f t="shared" si="14"/>
        <v>50770</v>
      </c>
      <c r="B220" s="710" t="str">
        <f>+asset_level_drivers!$B$1</f>
        <v>Farmar</v>
      </c>
      <c r="C220" s="118">
        <v>109</v>
      </c>
      <c r="D220" s="119">
        <v>25.2978445</v>
      </c>
      <c r="E220" s="119">
        <v>221.22654</v>
      </c>
      <c r="F220" s="119">
        <v>29.8655829</v>
      </c>
      <c r="G220" s="119">
        <v>28.235187499999999</v>
      </c>
      <c r="H220" s="119">
        <v>18.958553386452333</v>
      </c>
      <c r="I220" s="119">
        <v>124.3426639300277</v>
      </c>
      <c r="J220" s="119">
        <v>22.381679507404989</v>
      </c>
      <c r="K220" s="120">
        <v>328.15342522069034</v>
      </c>
      <c r="L220" s="102">
        <f t="shared" si="13"/>
        <v>0</v>
      </c>
      <c r="M220" s="102">
        <v>0</v>
      </c>
      <c r="N220" s="102">
        <v>0</v>
      </c>
      <c r="O220" s="112">
        <v>0</v>
      </c>
      <c r="P220" s="123">
        <v>0</v>
      </c>
      <c r="Q220" s="97">
        <v>2.5</v>
      </c>
      <c r="R220" s="113"/>
    </row>
    <row r="221" spans="1:18" x14ac:dyDescent="0.25">
      <c r="A221" s="98">
        <f t="shared" si="14"/>
        <v>50801</v>
      </c>
      <c r="B221" s="709" t="str">
        <f>+asset_level_drivers!$B$1</f>
        <v>Farmar</v>
      </c>
      <c r="C221" s="121">
        <v>109</v>
      </c>
      <c r="D221" s="122">
        <v>25.165319499999999</v>
      </c>
      <c r="E221" s="122">
        <v>220.06713999999999</v>
      </c>
      <c r="F221" s="122">
        <v>29.7090639</v>
      </c>
      <c r="G221" s="122">
        <v>28.087348500000001</v>
      </c>
      <c r="H221" s="122">
        <v>18.859237324661393</v>
      </c>
      <c r="I221" s="122">
        <v>123.69101117371521</v>
      </c>
      <c r="J221" s="122">
        <v>22.264382011268744</v>
      </c>
      <c r="K221" s="46">
        <v>328.04223033704261</v>
      </c>
      <c r="L221" s="94">
        <f t="shared" si="13"/>
        <v>0</v>
      </c>
      <c r="M221" s="94">
        <v>0</v>
      </c>
      <c r="N221" s="94">
        <v>0</v>
      </c>
      <c r="O221" s="116">
        <v>0</v>
      </c>
      <c r="P221" s="127">
        <v>0</v>
      </c>
      <c r="Q221" s="105">
        <v>2.5</v>
      </c>
      <c r="R221" s="113"/>
    </row>
    <row r="222" spans="1:18" x14ac:dyDescent="0.25">
      <c r="A222" s="106">
        <f t="shared" si="14"/>
        <v>50829</v>
      </c>
      <c r="B222" s="710" t="str">
        <f>+asset_level_drivers!$B$1</f>
        <v>Farmar</v>
      </c>
      <c r="C222" s="118">
        <v>109</v>
      </c>
      <c r="D222" s="119">
        <v>22.616915999999996</v>
      </c>
      <c r="E222" s="119">
        <v>197.77884</v>
      </c>
      <c r="F222" s="119">
        <v>26.700143400000002</v>
      </c>
      <c r="G222" s="119">
        <v>25.242601999999998</v>
      </c>
      <c r="H222" s="119">
        <v>16.949428613291854</v>
      </c>
      <c r="I222" s="119">
        <v>111.16364173390193</v>
      </c>
      <c r="J222" s="119">
        <v>20.009455512102345</v>
      </c>
      <c r="K222" s="120">
        <v>296.19629115054482</v>
      </c>
      <c r="L222" s="102">
        <f t="shared" si="13"/>
        <v>0</v>
      </c>
      <c r="M222" s="102">
        <v>0</v>
      </c>
      <c r="N222" s="102">
        <v>0</v>
      </c>
      <c r="O222" s="112">
        <v>0</v>
      </c>
      <c r="P222" s="127">
        <v>0</v>
      </c>
      <c r="Q222" s="97">
        <v>2.5</v>
      </c>
      <c r="R222" s="113"/>
    </row>
    <row r="223" spans="1:18" x14ac:dyDescent="0.25">
      <c r="A223" s="98">
        <f t="shared" si="14"/>
        <v>50860</v>
      </c>
      <c r="B223" s="709" t="str">
        <f>+asset_level_drivers!$B$1</f>
        <v>Farmar</v>
      </c>
      <c r="C223" s="121">
        <v>109</v>
      </c>
      <c r="D223" s="122">
        <v>24.915288999999998</v>
      </c>
      <c r="E223" s="122">
        <v>217.87730000000002</v>
      </c>
      <c r="F223" s="122">
        <v>29.413435500000002</v>
      </c>
      <c r="G223" s="122">
        <v>27.807868000000003</v>
      </c>
      <c r="H223" s="122">
        <v>18.671861021415818</v>
      </c>
      <c r="I223" s="122">
        <v>122.46018896232715</v>
      </c>
      <c r="J223" s="122">
        <v>22.04283401321889</v>
      </c>
      <c r="K223" s="46">
        <v>327.82155440481091</v>
      </c>
      <c r="L223" s="94">
        <f t="shared" si="13"/>
        <v>0</v>
      </c>
      <c r="M223" s="94">
        <v>0</v>
      </c>
      <c r="N223" s="94">
        <v>0</v>
      </c>
      <c r="O223" s="116">
        <v>0</v>
      </c>
      <c r="P223" s="127">
        <v>0</v>
      </c>
      <c r="Q223" s="105">
        <v>2.5</v>
      </c>
      <c r="R223" s="113"/>
    </row>
    <row r="224" spans="1:18" x14ac:dyDescent="0.25">
      <c r="A224" s="106">
        <f t="shared" si="14"/>
        <v>50890</v>
      </c>
      <c r="B224" s="710" t="str">
        <f>+asset_level_drivers!$B$1</f>
        <v>Farmar</v>
      </c>
      <c r="C224" s="118">
        <v>109</v>
      </c>
      <c r="D224" s="119">
        <v>23.987594999999999</v>
      </c>
      <c r="E224" s="119">
        <v>209.76150000000001</v>
      </c>
      <c r="F224" s="119">
        <v>28.317802500000003</v>
      </c>
      <c r="G224" s="119">
        <v>26.772044999999999</v>
      </c>
      <c r="H224" s="119">
        <v>17.976634350017335</v>
      </c>
      <c r="I224" s="119">
        <v>117.89861966813976</v>
      </c>
      <c r="J224" s="119">
        <v>21.22175154026516</v>
      </c>
      <c r="K224" s="120">
        <v>317.14070868241157</v>
      </c>
      <c r="L224" s="102">
        <f t="shared" si="13"/>
        <v>0</v>
      </c>
      <c r="M224" s="102">
        <v>0</v>
      </c>
      <c r="N224" s="102">
        <v>0</v>
      </c>
      <c r="O224" s="112">
        <v>0</v>
      </c>
      <c r="P224" s="127">
        <v>0</v>
      </c>
      <c r="Q224" s="97">
        <v>2.5</v>
      </c>
      <c r="R224" s="113"/>
    </row>
    <row r="225" spans="1:18" x14ac:dyDescent="0.25">
      <c r="A225" s="98">
        <f t="shared" si="14"/>
        <v>50921</v>
      </c>
      <c r="B225" s="709" t="str">
        <f>+asset_level_drivers!$B$1</f>
        <v>Farmar</v>
      </c>
      <c r="C225" s="121">
        <v>109</v>
      </c>
      <c r="D225" s="122">
        <v>24.659663000000002</v>
      </c>
      <c r="E225" s="122">
        <v>215.636</v>
      </c>
      <c r="F225" s="122">
        <v>29.110859999999999</v>
      </c>
      <c r="G225" s="122">
        <v>27.521613999999996</v>
      </c>
      <c r="H225" s="122">
        <v>18.480291373339075</v>
      </c>
      <c r="I225" s="122">
        <v>121.20044312592628</v>
      </c>
      <c r="J225" s="122">
        <v>21.816079762666728</v>
      </c>
      <c r="K225" s="46">
        <v>327.60314176057517</v>
      </c>
      <c r="L225" s="94">
        <f t="shared" si="13"/>
        <v>0</v>
      </c>
      <c r="M225" s="94">
        <v>0</v>
      </c>
      <c r="N225" s="94">
        <v>0</v>
      </c>
      <c r="O225" s="116">
        <v>0</v>
      </c>
      <c r="P225" s="127">
        <v>0</v>
      </c>
      <c r="Q225" s="105">
        <v>2.5</v>
      </c>
      <c r="R225" s="113"/>
    </row>
    <row r="226" spans="1:18" x14ac:dyDescent="0.25">
      <c r="A226" s="106">
        <f t="shared" si="14"/>
        <v>50951</v>
      </c>
      <c r="B226" s="710" t="str">
        <f>+asset_level_drivers!$B$1</f>
        <v>Farmar</v>
      </c>
      <c r="C226" s="118">
        <v>109</v>
      </c>
      <c r="D226" s="119">
        <v>23.741069999999997</v>
      </c>
      <c r="E226" s="119">
        <v>207.60389999999998</v>
      </c>
      <c r="F226" s="119">
        <v>28.026526499999999</v>
      </c>
      <c r="G226" s="119">
        <v>26.496449999999999</v>
      </c>
      <c r="H226" s="119">
        <v>17.791885116793324</v>
      </c>
      <c r="I226" s="119">
        <v>116.6859182820609</v>
      </c>
      <c r="J226" s="119">
        <v>21.003465290770965</v>
      </c>
      <c r="K226" s="120">
        <v>316.93042988024263</v>
      </c>
      <c r="L226" s="102">
        <f t="shared" si="13"/>
        <v>0</v>
      </c>
      <c r="M226" s="102">
        <v>0</v>
      </c>
      <c r="N226" s="102">
        <v>0</v>
      </c>
      <c r="O226" s="112">
        <v>0</v>
      </c>
      <c r="P226" s="127">
        <v>0</v>
      </c>
      <c r="Q226" s="97">
        <v>2.5</v>
      </c>
      <c r="R226" s="113"/>
    </row>
    <row r="227" spans="1:18" x14ac:dyDescent="0.25">
      <c r="A227" s="98">
        <f t="shared" si="14"/>
        <v>50982</v>
      </c>
      <c r="B227" s="709" t="str">
        <f>+asset_level_drivers!$B$1</f>
        <v>Farmar</v>
      </c>
      <c r="C227" s="121">
        <v>109</v>
      </c>
      <c r="D227" s="122">
        <v>24.406393000000001</v>
      </c>
      <c r="E227" s="122">
        <v>213.41763999999998</v>
      </c>
      <c r="F227" s="122">
        <v>28.811381399999998</v>
      </c>
      <c r="G227" s="122">
        <v>27.238599499999999</v>
      </c>
      <c r="H227" s="122">
        <v>18.290487344138612</v>
      </c>
      <c r="I227" s="122">
        <v>119.95359095368772</v>
      </c>
      <c r="J227" s="122">
        <v>21.591646371663792</v>
      </c>
      <c r="K227" s="46">
        <v>327.38697099384513</v>
      </c>
      <c r="L227" s="94">
        <f t="shared" si="13"/>
        <v>0</v>
      </c>
      <c r="M227" s="94">
        <v>0</v>
      </c>
      <c r="N227" s="94">
        <v>0</v>
      </c>
      <c r="O227" s="116">
        <v>0</v>
      </c>
      <c r="P227" s="123">
        <v>0</v>
      </c>
      <c r="Q227" s="105">
        <v>2.5</v>
      </c>
      <c r="R227" s="113"/>
    </row>
    <row r="228" spans="1:18" x14ac:dyDescent="0.25">
      <c r="A228" s="106">
        <f t="shared" si="14"/>
        <v>51013</v>
      </c>
      <c r="B228" s="710" t="str">
        <f>+asset_level_drivers!$B$1</f>
        <v>Farmar</v>
      </c>
      <c r="C228" s="118">
        <v>109</v>
      </c>
      <c r="D228" s="119">
        <v>24.278579999999998</v>
      </c>
      <c r="E228" s="119">
        <v>212.29916</v>
      </c>
      <c r="F228" s="119">
        <v>28.660386600000002</v>
      </c>
      <c r="G228" s="119">
        <v>27.095766999999995</v>
      </c>
      <c r="H228" s="119">
        <v>18.194702520100236</v>
      </c>
      <c r="I228" s="119">
        <v>119.32493770642158</v>
      </c>
      <c r="J228" s="119">
        <v>21.478488787155886</v>
      </c>
      <c r="K228" s="120">
        <v>327.27971763209297</v>
      </c>
      <c r="L228" s="102">
        <f t="shared" si="13"/>
        <v>0</v>
      </c>
      <c r="M228" s="102">
        <v>0</v>
      </c>
      <c r="N228" s="102">
        <v>0</v>
      </c>
      <c r="O228" s="112">
        <v>0</v>
      </c>
      <c r="P228" s="123">
        <v>0</v>
      </c>
      <c r="Q228" s="97">
        <v>2.5</v>
      </c>
      <c r="R228" s="113"/>
    </row>
    <row r="229" spans="1:18" x14ac:dyDescent="0.25">
      <c r="A229" s="98">
        <f t="shared" si="14"/>
        <v>51043</v>
      </c>
      <c r="B229" s="709" t="str">
        <f>+asset_level_drivers!$B$1</f>
        <v>Farmar</v>
      </c>
      <c r="C229" s="121">
        <v>109</v>
      </c>
      <c r="D229" s="122">
        <v>23.374274999999997</v>
      </c>
      <c r="E229" s="122">
        <v>204.39150000000001</v>
      </c>
      <c r="F229" s="122">
        <v>27.592852499999999</v>
      </c>
      <c r="G229" s="122">
        <v>26.08662</v>
      </c>
      <c r="H229" s="122">
        <v>17.517003887707432</v>
      </c>
      <c r="I229" s="122">
        <v>114.88035565106365</v>
      </c>
      <c r="J229" s="122">
        <v>20.678464017191459</v>
      </c>
      <c r="K229" s="46">
        <v>316.61904794793384</v>
      </c>
      <c r="L229" s="94">
        <f t="shared" si="13"/>
        <v>0</v>
      </c>
      <c r="M229" s="94">
        <v>0</v>
      </c>
      <c r="N229" s="94">
        <v>0</v>
      </c>
      <c r="O229" s="116">
        <v>0</v>
      </c>
      <c r="P229" s="123">
        <v>0</v>
      </c>
      <c r="Q229" s="105">
        <v>2.5</v>
      </c>
      <c r="R229" s="113"/>
    </row>
    <row r="230" spans="1:18" x14ac:dyDescent="0.25">
      <c r="A230" s="106">
        <f t="shared" si="14"/>
        <v>51074</v>
      </c>
      <c r="B230" s="710" t="str">
        <f>+asset_level_drivers!$B$1</f>
        <v>Farmar</v>
      </c>
      <c r="C230" s="118">
        <v>109</v>
      </c>
      <c r="D230" s="119">
        <v>24.029138499999998</v>
      </c>
      <c r="E230" s="119">
        <v>210.11552</v>
      </c>
      <c r="F230" s="119">
        <v>28.365595200000001</v>
      </c>
      <c r="G230" s="119">
        <v>26.817169999999997</v>
      </c>
      <c r="H230" s="119">
        <v>18.007767621573734</v>
      </c>
      <c r="I230" s="119">
        <v>118.09760026913142</v>
      </c>
      <c r="J230" s="119">
        <v>21.257568048443655</v>
      </c>
      <c r="K230" s="120">
        <v>327.06686449552836</v>
      </c>
      <c r="L230" s="102">
        <f t="shared" si="13"/>
        <v>0</v>
      </c>
      <c r="M230" s="102">
        <v>0</v>
      </c>
      <c r="N230" s="102">
        <v>0</v>
      </c>
      <c r="O230" s="112">
        <v>0</v>
      </c>
      <c r="P230" s="123">
        <v>0</v>
      </c>
      <c r="Q230" s="97">
        <v>2.5</v>
      </c>
      <c r="R230" s="113"/>
    </row>
    <row r="231" spans="1:18" x14ac:dyDescent="0.25">
      <c r="A231" s="98">
        <f t="shared" si="14"/>
        <v>51104</v>
      </c>
      <c r="B231" s="709" t="str">
        <f>+asset_level_drivers!$B$1</f>
        <v>Farmar</v>
      </c>
      <c r="C231" s="121">
        <v>109</v>
      </c>
      <c r="D231" s="122">
        <v>23.134305000000001</v>
      </c>
      <c r="E231" s="122">
        <v>202.28879999999998</v>
      </c>
      <c r="F231" s="122">
        <v>27.308988000000003</v>
      </c>
      <c r="G231" s="122">
        <v>25.818149999999999</v>
      </c>
      <c r="H231" s="122">
        <v>17.33716706184083</v>
      </c>
      <c r="I231" s="122">
        <v>113.69851137756159</v>
      </c>
      <c r="J231" s="122">
        <v>20.46573204796109</v>
      </c>
      <c r="K231" s="46">
        <v>316.41411919844779</v>
      </c>
      <c r="L231" s="94">
        <f t="shared" si="13"/>
        <v>0</v>
      </c>
      <c r="M231" s="94">
        <v>0</v>
      </c>
      <c r="N231" s="94">
        <v>0</v>
      </c>
      <c r="O231" s="116">
        <v>0</v>
      </c>
      <c r="P231" s="126">
        <v>0</v>
      </c>
      <c r="Q231" s="105">
        <v>2.5</v>
      </c>
      <c r="R231" s="113"/>
    </row>
    <row r="232" spans="1:18" x14ac:dyDescent="0.25">
      <c r="A232" s="106">
        <f t="shared" si="14"/>
        <v>51135</v>
      </c>
      <c r="B232" s="710" t="str">
        <f>+asset_level_drivers!$B$1</f>
        <v>Farmar</v>
      </c>
      <c r="C232" s="118">
        <v>109</v>
      </c>
      <c r="D232" s="119">
        <v>23.782347499999997</v>
      </c>
      <c r="E232" s="119">
        <v>207.95388999999997</v>
      </c>
      <c r="F232" s="119">
        <v>28.073775150000003</v>
      </c>
      <c r="G232" s="119">
        <v>26.541223500000001</v>
      </c>
      <c r="H232" s="119">
        <v>17.822819044283047</v>
      </c>
      <c r="I232" s="119">
        <v>116.88263377988892</v>
      </c>
      <c r="J232" s="119">
        <v>21.038874080380012</v>
      </c>
      <c r="K232" s="120">
        <v>326.85619423314148</v>
      </c>
      <c r="L232" s="102">
        <f t="shared" si="13"/>
        <v>0</v>
      </c>
      <c r="M232" s="102">
        <v>0</v>
      </c>
      <c r="N232" s="102">
        <v>0</v>
      </c>
      <c r="O232" s="112">
        <v>0</v>
      </c>
      <c r="P232" s="123">
        <v>0</v>
      </c>
      <c r="Q232" s="97">
        <v>2.5</v>
      </c>
      <c r="R232" s="113"/>
    </row>
    <row r="233" spans="1:18" x14ac:dyDescent="0.25">
      <c r="A233" s="98">
        <f t="shared" si="14"/>
        <v>51166</v>
      </c>
      <c r="B233" s="709" t="str">
        <f>+asset_level_drivers!$B$1</f>
        <v>Farmar</v>
      </c>
      <c r="C233" s="121">
        <v>109</v>
      </c>
      <c r="D233" s="122">
        <v>23.658068500000002</v>
      </c>
      <c r="E233" s="122">
        <v>206.86424</v>
      </c>
      <c r="F233" s="122">
        <v>27.926672400000001</v>
      </c>
      <c r="G233" s="122">
        <v>26.402219499999998</v>
      </c>
      <c r="H233" s="122">
        <v>17.729682648559105</v>
      </c>
      <c r="I233" s="122">
        <v>116.27018473217812</v>
      </c>
      <c r="J233" s="122">
        <v>20.928633251792064</v>
      </c>
      <c r="K233" s="46">
        <v>326.75167021098889</v>
      </c>
      <c r="L233" s="94">
        <f t="shared" si="13"/>
        <v>0</v>
      </c>
      <c r="M233" s="94">
        <v>0</v>
      </c>
      <c r="N233" s="94">
        <v>0</v>
      </c>
      <c r="O233" s="116">
        <v>0</v>
      </c>
      <c r="P233" s="127">
        <v>0</v>
      </c>
      <c r="Q233" s="105">
        <v>2.5</v>
      </c>
      <c r="R233" s="113"/>
    </row>
    <row r="234" spans="1:18" x14ac:dyDescent="0.25">
      <c r="A234" s="106">
        <f t="shared" si="14"/>
        <v>51195</v>
      </c>
      <c r="B234" s="710" t="str">
        <f>+asset_level_drivers!$B$1</f>
        <v>Farmar</v>
      </c>
      <c r="C234" s="118">
        <v>109</v>
      </c>
      <c r="D234" s="119">
        <v>22.019612999999996</v>
      </c>
      <c r="E234" s="119">
        <v>192.53650999999999</v>
      </c>
      <c r="F234" s="119">
        <v>25.99242885</v>
      </c>
      <c r="G234" s="119">
        <v>24.573498000000001</v>
      </c>
      <c r="H234" s="119">
        <v>16.501801511568303</v>
      </c>
      <c r="I234" s="119">
        <v>108.21713596022617</v>
      </c>
      <c r="J234" s="119">
        <v>19.479084472840718</v>
      </c>
      <c r="K234" s="120">
        <v>305.57364237735146</v>
      </c>
      <c r="L234" s="102">
        <f t="shared" si="13"/>
        <v>0</v>
      </c>
      <c r="M234" s="102">
        <v>0</v>
      </c>
      <c r="N234" s="102">
        <v>0</v>
      </c>
      <c r="O234" s="112">
        <v>0</v>
      </c>
      <c r="P234" s="127">
        <v>0</v>
      </c>
      <c r="Q234" s="97">
        <v>2.5</v>
      </c>
      <c r="R234" s="113"/>
    </row>
    <row r="235" spans="1:18" x14ac:dyDescent="0.25">
      <c r="A235" s="98">
        <f t="shared" si="14"/>
        <v>51226</v>
      </c>
      <c r="B235" s="709" t="str">
        <f>+asset_level_drivers!$B$1</f>
        <v>Farmar</v>
      </c>
      <c r="C235" s="121">
        <v>109</v>
      </c>
      <c r="D235" s="122">
        <v>23.418934499999999</v>
      </c>
      <c r="E235" s="122">
        <v>204.77081000000001</v>
      </c>
      <c r="F235" s="122">
        <v>27.644059350000003</v>
      </c>
      <c r="G235" s="122">
        <v>26.134813499999996</v>
      </c>
      <c r="H235" s="122">
        <v>17.550472332616341</v>
      </c>
      <c r="I235" s="122">
        <v>115.09355075801284</v>
      </c>
      <c r="J235" s="122">
        <v>20.71683913644231</v>
      </c>
      <c r="K235" s="46">
        <v>326.54423641807153</v>
      </c>
      <c r="L235" s="94">
        <f t="shared" si="13"/>
        <v>0</v>
      </c>
      <c r="M235" s="94">
        <v>0</v>
      </c>
      <c r="N235" s="94">
        <v>0</v>
      </c>
      <c r="O235" s="116">
        <v>0</v>
      </c>
      <c r="P235" s="127">
        <v>0</v>
      </c>
      <c r="Q235" s="105">
        <v>2.5</v>
      </c>
      <c r="R235" s="113"/>
    </row>
    <row r="236" spans="1:18" x14ac:dyDescent="0.25">
      <c r="A236" s="106">
        <f t="shared" si="14"/>
        <v>51256</v>
      </c>
      <c r="B236" s="710" t="str">
        <f>+asset_level_drivers!$B$1</f>
        <v>Farmar</v>
      </c>
      <c r="C236" s="118">
        <v>109</v>
      </c>
      <c r="D236" s="119">
        <v>22.546919999999997</v>
      </c>
      <c r="E236" s="119">
        <v>197.14349999999999</v>
      </c>
      <c r="F236" s="119">
        <v>26.614372500000002</v>
      </c>
      <c r="G236" s="119">
        <v>25.16151</v>
      </c>
      <c r="H236" s="119">
        <v>16.896972646031951</v>
      </c>
      <c r="I236" s="119">
        <v>110.80654231851847</v>
      </c>
      <c r="J236" s="119">
        <v>19.945177617333325</v>
      </c>
      <c r="K236" s="120">
        <v>315.91095115260077</v>
      </c>
      <c r="L236" s="102">
        <f t="shared" si="13"/>
        <v>0</v>
      </c>
      <c r="M236" s="102">
        <v>0</v>
      </c>
      <c r="N236" s="102">
        <v>0</v>
      </c>
      <c r="O236" s="112">
        <v>0</v>
      </c>
      <c r="P236" s="127">
        <v>0</v>
      </c>
      <c r="Q236" s="97">
        <v>2.5</v>
      </c>
      <c r="R236" s="113"/>
    </row>
    <row r="237" spans="1:18" x14ac:dyDescent="0.25">
      <c r="A237" s="98">
        <f t="shared" si="14"/>
        <v>51287</v>
      </c>
      <c r="B237" s="709" t="str">
        <f>+asset_level_drivers!$B$1</f>
        <v>Farmar</v>
      </c>
      <c r="C237" s="121">
        <v>109</v>
      </c>
      <c r="D237" s="122">
        <v>23.178327999999997</v>
      </c>
      <c r="E237" s="122">
        <v>202.66436000000002</v>
      </c>
      <c r="F237" s="122">
        <v>27.359688600000005</v>
      </c>
      <c r="G237" s="122">
        <v>25.865934999999997</v>
      </c>
      <c r="H237" s="122">
        <v>17.370158504875896</v>
      </c>
      <c r="I237" s="122">
        <v>113.9095987582419</v>
      </c>
      <c r="J237" s="122">
        <v>20.503727776483544</v>
      </c>
      <c r="K237" s="46">
        <v>326.33892674496303</v>
      </c>
      <c r="L237" s="94">
        <f t="shared" si="13"/>
        <v>0</v>
      </c>
      <c r="M237" s="94">
        <v>0</v>
      </c>
      <c r="N237" s="94">
        <v>0</v>
      </c>
      <c r="O237" s="116">
        <v>0</v>
      </c>
      <c r="P237" s="127">
        <v>0</v>
      </c>
      <c r="Q237" s="105">
        <v>2.5</v>
      </c>
      <c r="R237" s="113"/>
    </row>
    <row r="238" spans="1:18" x14ac:dyDescent="0.25">
      <c r="A238" s="106">
        <f t="shared" si="14"/>
        <v>51317</v>
      </c>
      <c r="B238" s="710" t="str">
        <f>+asset_level_drivers!$B$1</f>
        <v>Farmar</v>
      </c>
      <c r="C238" s="118">
        <v>109</v>
      </c>
      <c r="D238" s="119">
        <v>22.315214999999998</v>
      </c>
      <c r="E238" s="119">
        <v>195.1155</v>
      </c>
      <c r="F238" s="119">
        <v>26.340592500000003</v>
      </c>
      <c r="G238" s="119">
        <v>24.902444999999997</v>
      </c>
      <c r="H238" s="119">
        <v>16.723329725094246</v>
      </c>
      <c r="I238" s="119">
        <v>109.66668395229307</v>
      </c>
      <c r="J238" s="119">
        <v>19.740003111412754</v>
      </c>
      <c r="K238" s="120">
        <v>315.7132875944439</v>
      </c>
      <c r="L238" s="102">
        <f t="shared" si="13"/>
        <v>0</v>
      </c>
      <c r="M238" s="102">
        <v>0</v>
      </c>
      <c r="N238" s="102">
        <v>0</v>
      </c>
      <c r="O238" s="112">
        <v>0</v>
      </c>
      <c r="P238" s="127">
        <v>0</v>
      </c>
      <c r="Q238" s="97">
        <v>2.5</v>
      </c>
      <c r="R238" s="113"/>
    </row>
    <row r="239" spans="1:18" x14ac:dyDescent="0.25">
      <c r="A239" s="98">
        <f t="shared" si="14"/>
        <v>51348</v>
      </c>
      <c r="B239" s="709" t="str">
        <f>+asset_level_drivers!$B$1</f>
        <v>Farmar</v>
      </c>
      <c r="C239" s="121">
        <v>109</v>
      </c>
      <c r="D239" s="122">
        <v>22.940372</v>
      </c>
      <c r="E239" s="122">
        <v>200.57991999999999</v>
      </c>
      <c r="F239" s="122">
        <v>27.0782892</v>
      </c>
      <c r="G239" s="122">
        <v>25.600001499999998</v>
      </c>
      <c r="H239" s="122">
        <v>17.19183099837128</v>
      </c>
      <c r="I239" s="122">
        <v>112.7380177065186</v>
      </c>
      <c r="J239" s="122">
        <v>20.292843187173343</v>
      </c>
      <c r="K239" s="46">
        <v>326.13572575619349</v>
      </c>
      <c r="L239" s="94">
        <f t="shared" si="13"/>
        <v>0</v>
      </c>
      <c r="M239" s="94">
        <v>0</v>
      </c>
      <c r="N239" s="94">
        <v>0</v>
      </c>
      <c r="O239" s="116">
        <v>0</v>
      </c>
      <c r="P239" s="123">
        <v>0</v>
      </c>
      <c r="Q239" s="105">
        <v>2.5</v>
      </c>
      <c r="R239" s="113"/>
    </row>
    <row r="240" spans="1:18" x14ac:dyDescent="0.25">
      <c r="A240" s="106">
        <f t="shared" si="14"/>
        <v>51379</v>
      </c>
      <c r="B240" s="710" t="str">
        <f>+asset_level_drivers!$B$1</f>
        <v>Farmar</v>
      </c>
      <c r="C240" s="118">
        <v>109</v>
      </c>
      <c r="D240" s="119">
        <v>22.820216000000002</v>
      </c>
      <c r="E240" s="119">
        <v>199.5284</v>
      </c>
      <c r="F240" s="119">
        <v>26.936334000000002</v>
      </c>
      <c r="G240" s="119">
        <v>25.465709499999999</v>
      </c>
      <c r="H240" s="119">
        <v>17.101784435680827</v>
      </c>
      <c r="I240" s="119">
        <v>112.14700001951005</v>
      </c>
      <c r="J240" s="119">
        <v>20.186460003511808</v>
      </c>
      <c r="K240" s="120">
        <v>326.03490749158362</v>
      </c>
      <c r="L240" s="102">
        <f t="shared" si="13"/>
        <v>0</v>
      </c>
      <c r="M240" s="102">
        <v>0</v>
      </c>
      <c r="N240" s="102">
        <v>0</v>
      </c>
      <c r="O240" s="112">
        <v>0</v>
      </c>
      <c r="P240" s="123">
        <v>0</v>
      </c>
      <c r="Q240" s="97">
        <v>2.5</v>
      </c>
      <c r="R240" s="113"/>
    </row>
    <row r="241" spans="1:18" x14ac:dyDescent="0.25">
      <c r="A241" s="98">
        <f t="shared" si="14"/>
        <v>51409</v>
      </c>
      <c r="B241" s="709" t="str">
        <f>+asset_level_drivers!$B$1</f>
        <v>Farmar</v>
      </c>
      <c r="C241" s="121">
        <v>109</v>
      </c>
      <c r="D241" s="122">
        <v>21.970364999999997</v>
      </c>
      <c r="E241" s="122">
        <v>192.09629999999999</v>
      </c>
      <c r="F241" s="122">
        <v>25.933000500000002</v>
      </c>
      <c r="G241" s="122">
        <v>24.517125</v>
      </c>
      <c r="H241" s="122">
        <v>16.464894381509218</v>
      </c>
      <c r="I241" s="122">
        <v>107.96971137866993</v>
      </c>
      <c r="J241" s="122">
        <v>19.434548048160593</v>
      </c>
      <c r="K241" s="46">
        <v>315.42059061150803</v>
      </c>
      <c r="L241" s="94">
        <f t="shared" si="13"/>
        <v>0</v>
      </c>
      <c r="M241" s="94">
        <v>0</v>
      </c>
      <c r="N241" s="94">
        <v>0</v>
      </c>
      <c r="O241" s="116">
        <v>0</v>
      </c>
      <c r="P241" s="123">
        <v>0</v>
      </c>
      <c r="Q241" s="105">
        <v>2.5</v>
      </c>
      <c r="R241" s="113"/>
    </row>
    <row r="242" spans="1:18" x14ac:dyDescent="0.25">
      <c r="A242" s="106">
        <f t="shared" si="14"/>
        <v>51440</v>
      </c>
      <c r="B242" s="710" t="str">
        <f>+asset_level_drivers!$B$1</f>
        <v>Farmar</v>
      </c>
      <c r="C242" s="118">
        <v>109</v>
      </c>
      <c r="D242" s="119">
        <v>22.586088499999999</v>
      </c>
      <c r="E242" s="119">
        <v>197.47619999999998</v>
      </c>
      <c r="F242" s="119">
        <v>26.659286999999999</v>
      </c>
      <c r="G242" s="119">
        <v>25.203899</v>
      </c>
      <c r="H242" s="119">
        <v>16.926326059850162</v>
      </c>
      <c r="I242" s="119">
        <v>110.99353979309598</v>
      </c>
      <c r="J242" s="119">
        <v>19.978837162757273</v>
      </c>
      <c r="K242" s="120">
        <v>325.83482571250516</v>
      </c>
      <c r="L242" s="102">
        <f t="shared" si="13"/>
        <v>0</v>
      </c>
      <c r="M242" s="102">
        <v>0</v>
      </c>
      <c r="N242" s="102">
        <v>0</v>
      </c>
      <c r="O242" s="112">
        <v>0</v>
      </c>
      <c r="P242" s="123">
        <v>0</v>
      </c>
      <c r="Q242" s="97">
        <v>2.5</v>
      </c>
      <c r="R242" s="113"/>
    </row>
    <row r="243" spans="1:18" x14ac:dyDescent="0.25">
      <c r="A243" s="98">
        <f t="shared" si="14"/>
        <v>51470</v>
      </c>
      <c r="B243" s="709" t="str">
        <f>+asset_level_drivers!$B$1</f>
        <v>Farmar</v>
      </c>
      <c r="C243" s="121">
        <v>109</v>
      </c>
      <c r="D243" s="122">
        <v>21.74493</v>
      </c>
      <c r="E243" s="122">
        <v>190.12049999999999</v>
      </c>
      <c r="F243" s="122">
        <v>25.6662675</v>
      </c>
      <c r="G243" s="122">
        <v>24.264899999999997</v>
      </c>
      <c r="H243" s="122">
        <v>16.295950285000327</v>
      </c>
      <c r="I243" s="122">
        <v>106.85919256210775</v>
      </c>
      <c r="J243" s="122">
        <v>19.234654661179398</v>
      </c>
      <c r="K243" s="46">
        <v>315.22795546682255</v>
      </c>
      <c r="L243" s="94">
        <f t="shared" si="13"/>
        <v>0</v>
      </c>
      <c r="M243" s="94">
        <v>0</v>
      </c>
      <c r="N243" s="94">
        <v>0</v>
      </c>
      <c r="O243" s="116">
        <v>0</v>
      </c>
      <c r="P243" s="126">
        <v>0</v>
      </c>
      <c r="Q243" s="105">
        <v>2.5</v>
      </c>
      <c r="R243" s="113"/>
    </row>
    <row r="244" spans="1:18" x14ac:dyDescent="0.25">
      <c r="A244" s="106">
        <f t="shared" si="14"/>
        <v>51501</v>
      </c>
      <c r="B244" s="710" t="str">
        <f>+asset_level_drivers!$B$1</f>
        <v>Farmar</v>
      </c>
      <c r="C244" s="118">
        <v>109</v>
      </c>
      <c r="D244" s="119">
        <v>22.354022499999999</v>
      </c>
      <c r="E244" s="119">
        <v>195.44476999999998</v>
      </c>
      <c r="F244" s="119">
        <v>26.38504395</v>
      </c>
      <c r="G244" s="119">
        <v>24.944444499999999</v>
      </c>
      <c r="H244" s="119">
        <v>16.752412600536253</v>
      </c>
      <c r="I244" s="119">
        <v>109.85175355990994</v>
      </c>
      <c r="J244" s="119">
        <v>19.773315640783792</v>
      </c>
      <c r="K244" s="120">
        <v>325.63679610402966</v>
      </c>
      <c r="L244" s="102">
        <f t="shared" si="13"/>
        <v>0</v>
      </c>
      <c r="M244" s="102">
        <v>0</v>
      </c>
      <c r="N244" s="102">
        <v>0</v>
      </c>
      <c r="O244" s="112">
        <v>0</v>
      </c>
      <c r="P244" s="123">
        <v>0</v>
      </c>
      <c r="Q244" s="97">
        <v>2.5</v>
      </c>
      <c r="R244" s="113"/>
    </row>
    <row r="245" spans="1:18" x14ac:dyDescent="0.25">
      <c r="A245" s="98">
        <f t="shared" si="14"/>
        <v>51532</v>
      </c>
      <c r="B245" s="709" t="str">
        <f>+asset_level_drivers!$B$1</f>
        <v>Farmar</v>
      </c>
      <c r="C245" s="121">
        <v>109</v>
      </c>
      <c r="D245" s="122">
        <v>22.237106000000001</v>
      </c>
      <c r="E245" s="122">
        <v>194.42052999999999</v>
      </c>
      <c r="F245" s="122">
        <v>26.246771550000002</v>
      </c>
      <c r="G245" s="122">
        <v>24.813686499999999</v>
      </c>
      <c r="H245" s="122">
        <v>16.664793763800688</v>
      </c>
      <c r="I245" s="122">
        <v>109.27606887893229</v>
      </c>
      <c r="J245" s="122">
        <v>19.669692398207815</v>
      </c>
      <c r="K245" s="46">
        <v>325.53854485762747</v>
      </c>
      <c r="L245" s="94">
        <f t="shared" si="13"/>
        <v>0</v>
      </c>
      <c r="M245" s="94">
        <v>0</v>
      </c>
      <c r="N245" s="94">
        <v>0</v>
      </c>
      <c r="O245" s="116">
        <v>0</v>
      </c>
      <c r="P245" s="127">
        <v>0</v>
      </c>
      <c r="Q245" s="105">
        <v>2.5</v>
      </c>
      <c r="R245" s="113"/>
    </row>
    <row r="246" spans="1:18" x14ac:dyDescent="0.25">
      <c r="A246" s="106">
        <f t="shared" si="14"/>
        <v>51560</v>
      </c>
      <c r="B246" s="710" t="str">
        <f>+asset_level_drivers!$B$1</f>
        <v>Farmar</v>
      </c>
      <c r="C246" s="118">
        <v>109</v>
      </c>
      <c r="D246" s="119">
        <v>19.985112000000001</v>
      </c>
      <c r="E246" s="119">
        <v>174.72952000000001</v>
      </c>
      <c r="F246" s="119">
        <v>23.588485200000004</v>
      </c>
      <c r="G246" s="119">
        <v>22.300642</v>
      </c>
      <c r="H246" s="119">
        <v>14.977118417588077</v>
      </c>
      <c r="I246" s="119">
        <v>98.208533135378133</v>
      </c>
      <c r="J246" s="119">
        <v>17.677535964368065</v>
      </c>
      <c r="K246" s="120">
        <v>293.9465272281044</v>
      </c>
      <c r="L246" s="102">
        <f t="shared" si="13"/>
        <v>0</v>
      </c>
      <c r="M246" s="102">
        <v>0</v>
      </c>
      <c r="N246" s="102">
        <v>0</v>
      </c>
      <c r="O246" s="112">
        <v>0</v>
      </c>
      <c r="P246" s="127">
        <v>0</v>
      </c>
      <c r="Q246" s="97">
        <v>2.5</v>
      </c>
      <c r="R246" s="113"/>
    </row>
    <row r="247" spans="1:18" x14ac:dyDescent="0.25">
      <c r="A247" s="98">
        <f t="shared" si="14"/>
        <v>51591</v>
      </c>
      <c r="B247" s="709" t="str">
        <f>+asset_level_drivers!$B$1</f>
        <v>Farmar</v>
      </c>
      <c r="C247" s="121">
        <v>109</v>
      </c>
      <c r="D247" s="122">
        <v>22.015936499999999</v>
      </c>
      <c r="E247" s="122">
        <v>192.48582000000002</v>
      </c>
      <c r="F247" s="122">
        <v>25.985585700000005</v>
      </c>
      <c r="G247" s="122">
        <v>24.566895499999998</v>
      </c>
      <c r="H247" s="122">
        <v>16.499046291789586</v>
      </c>
      <c r="I247" s="122">
        <v>108.18864512167394</v>
      </c>
      <c r="J247" s="122">
        <v>19.473956121901313</v>
      </c>
      <c r="K247" s="46">
        <v>325.34355404502469</v>
      </c>
      <c r="L247" s="94">
        <f t="shared" si="13"/>
        <v>0</v>
      </c>
      <c r="M247" s="94">
        <v>0</v>
      </c>
      <c r="N247" s="94">
        <v>0</v>
      </c>
      <c r="O247" s="116">
        <v>0</v>
      </c>
      <c r="P247" s="127">
        <v>0</v>
      </c>
      <c r="Q247" s="105">
        <v>2.5</v>
      </c>
      <c r="R247" s="113"/>
    </row>
    <row r="248" spans="1:18" x14ac:dyDescent="0.25">
      <c r="A248" s="106">
        <f t="shared" si="14"/>
        <v>51621</v>
      </c>
      <c r="B248" s="710" t="str">
        <f>+asset_level_drivers!$B$1</f>
        <v>Farmar</v>
      </c>
      <c r="C248" s="118">
        <v>109</v>
      </c>
      <c r="D248" s="119">
        <v>21.196304999999999</v>
      </c>
      <c r="E248" s="119">
        <v>185.316</v>
      </c>
      <c r="F248" s="119">
        <v>25.017659999999999</v>
      </c>
      <c r="G248" s="119">
        <v>23.651864999999997</v>
      </c>
      <c r="H248" s="119">
        <v>15.884803147478696</v>
      </c>
      <c r="I248" s="119">
        <v>104.15877366638296</v>
      </c>
      <c r="J248" s="119">
        <v>18.748579259948933</v>
      </c>
      <c r="K248" s="120">
        <v>314.75497813977699</v>
      </c>
      <c r="L248" s="102">
        <f t="shared" si="13"/>
        <v>0</v>
      </c>
      <c r="M248" s="102">
        <v>0</v>
      </c>
      <c r="N248" s="102">
        <v>0</v>
      </c>
      <c r="O248" s="112">
        <v>0</v>
      </c>
      <c r="P248" s="127">
        <v>0</v>
      </c>
      <c r="Q248" s="97">
        <v>2.5</v>
      </c>
      <c r="R248" s="113"/>
    </row>
    <row r="249" spans="1:18" x14ac:dyDescent="0.25">
      <c r="A249" s="98">
        <f t="shared" si="14"/>
        <v>51652</v>
      </c>
      <c r="B249" s="709" t="str">
        <f>+asset_level_drivers!$B$1</f>
        <v>Farmar</v>
      </c>
      <c r="C249" s="121">
        <v>109</v>
      </c>
      <c r="D249" s="122">
        <v>21.788288000000001</v>
      </c>
      <c r="E249" s="122">
        <v>190.43362000000002</v>
      </c>
      <c r="F249" s="122">
        <v>25.708538700000005</v>
      </c>
      <c r="G249" s="122">
        <v>24.314214499999999</v>
      </c>
      <c r="H249" s="122">
        <v>16.328443367868704</v>
      </c>
      <c r="I249" s="122">
        <v>107.0351848952599</v>
      </c>
      <c r="J249" s="122">
        <v>19.266333281146782</v>
      </c>
      <c r="K249" s="46">
        <v>325.15056411743166</v>
      </c>
      <c r="L249" s="94">
        <f t="shared" si="13"/>
        <v>0</v>
      </c>
      <c r="M249" s="94">
        <v>0</v>
      </c>
      <c r="N249" s="94">
        <v>0</v>
      </c>
      <c r="O249" s="116">
        <v>0</v>
      </c>
      <c r="P249" s="127">
        <v>0</v>
      </c>
      <c r="Q249" s="105">
        <v>2.5</v>
      </c>
      <c r="R249" s="113"/>
    </row>
    <row r="250" spans="1:18" x14ac:dyDescent="0.25">
      <c r="A250" s="106">
        <f t="shared" si="14"/>
        <v>51682</v>
      </c>
      <c r="B250" s="710" t="str">
        <f>+asset_level_drivers!$B$1</f>
        <v>Farmar</v>
      </c>
      <c r="C250" s="118">
        <v>109</v>
      </c>
      <c r="D250" s="119">
        <v>20.973719999999997</v>
      </c>
      <c r="E250" s="119">
        <v>183.28680000000003</v>
      </c>
      <c r="F250" s="119">
        <v>24.743718000000005</v>
      </c>
      <c r="G250" s="119">
        <v>23.408475000000003</v>
      </c>
      <c r="H250" s="119">
        <v>15.717994880255629</v>
      </c>
      <c r="I250" s="119">
        <v>103.01824082775153</v>
      </c>
      <c r="J250" s="119">
        <v>18.543283348995274</v>
      </c>
      <c r="K250" s="120">
        <v>314.56917547928657</v>
      </c>
      <c r="L250" s="102">
        <f t="shared" si="13"/>
        <v>0</v>
      </c>
      <c r="M250" s="102">
        <v>0</v>
      </c>
      <c r="N250" s="102">
        <v>0</v>
      </c>
      <c r="O250" s="112">
        <v>0</v>
      </c>
      <c r="P250" s="127">
        <v>0</v>
      </c>
      <c r="Q250" s="97">
        <v>2.5</v>
      </c>
      <c r="R250" s="113"/>
    </row>
    <row r="251" spans="1:18" x14ac:dyDescent="0.25">
      <c r="A251" s="98">
        <f t="shared" si="14"/>
        <v>51713</v>
      </c>
      <c r="B251" s="709" t="str">
        <f>+asset_level_drivers!$B$1</f>
        <v>Farmar</v>
      </c>
      <c r="C251" s="121">
        <v>109</v>
      </c>
      <c r="D251" s="122">
        <v>21.561228500000002</v>
      </c>
      <c r="E251" s="122">
        <v>188.41955000000002</v>
      </c>
      <c r="F251" s="122">
        <v>25.436639250000002</v>
      </c>
      <c r="G251" s="122">
        <v>24.064184000000001</v>
      </c>
      <c r="H251" s="122">
        <v>16.158281848666896</v>
      </c>
      <c r="I251" s="122">
        <v>105.90315602954806</v>
      </c>
      <c r="J251" s="122">
        <v>19.062568085318652</v>
      </c>
      <c r="K251" s="46">
        <v>324.95955565603157</v>
      </c>
      <c r="L251" s="94">
        <f t="shared" si="13"/>
        <v>0</v>
      </c>
      <c r="M251" s="94">
        <v>0</v>
      </c>
      <c r="N251" s="94">
        <v>0</v>
      </c>
      <c r="O251" s="116">
        <v>0</v>
      </c>
      <c r="P251" s="123">
        <v>0</v>
      </c>
      <c r="Q251" s="105">
        <v>2.5</v>
      </c>
      <c r="R251" s="113"/>
    </row>
    <row r="252" spans="1:18" x14ac:dyDescent="0.25">
      <c r="A252" s="106">
        <f t="shared" si="14"/>
        <v>51744</v>
      </c>
      <c r="B252" s="710" t="str">
        <f>+asset_level_drivers!$B$1</f>
        <v>Farmar</v>
      </c>
      <c r="C252" s="118">
        <v>109</v>
      </c>
      <c r="D252" s="119">
        <v>21.448434999999996</v>
      </c>
      <c r="E252" s="119">
        <v>187.43219999999999</v>
      </c>
      <c r="F252" s="119">
        <v>25.303346999999999</v>
      </c>
      <c r="G252" s="119">
        <v>23.9378435</v>
      </c>
      <c r="H252" s="119">
        <v>16.073752844964826</v>
      </c>
      <c r="I252" s="119">
        <v>105.34820575445305</v>
      </c>
      <c r="J252" s="119">
        <v>18.962677035801548</v>
      </c>
      <c r="K252" s="120">
        <v>324.86478685077873</v>
      </c>
      <c r="L252" s="102">
        <f t="shared" si="13"/>
        <v>0</v>
      </c>
      <c r="M252" s="102">
        <v>0</v>
      </c>
      <c r="N252" s="102">
        <v>0</v>
      </c>
      <c r="O252" s="112">
        <v>0</v>
      </c>
      <c r="P252" s="123">
        <v>0</v>
      </c>
      <c r="Q252" s="97">
        <v>2.5</v>
      </c>
      <c r="R252" s="113"/>
    </row>
    <row r="253" spans="1:18" x14ac:dyDescent="0.25">
      <c r="A253" s="98">
        <f t="shared" si="14"/>
        <v>51774</v>
      </c>
      <c r="B253" s="709" t="str">
        <f>+asset_level_drivers!$B$1</f>
        <v>Farmar</v>
      </c>
      <c r="C253" s="121">
        <v>109</v>
      </c>
      <c r="D253" s="122">
        <v>20.649674999999995</v>
      </c>
      <c r="E253" s="122">
        <v>180.45030000000003</v>
      </c>
      <c r="F253" s="122">
        <v>24.360790500000004</v>
      </c>
      <c r="G253" s="122">
        <v>23.046239999999997</v>
      </c>
      <c r="H253" s="122">
        <v>15.475151090457135</v>
      </c>
      <c r="I253" s="122">
        <v>101.42395667794958</v>
      </c>
      <c r="J253" s="122">
        <v>18.256312202030927</v>
      </c>
      <c r="K253" s="46">
        <v>314.29403686523438</v>
      </c>
      <c r="L253" s="94">
        <f t="shared" si="13"/>
        <v>0</v>
      </c>
      <c r="M253" s="94">
        <v>0</v>
      </c>
      <c r="N253" s="94">
        <v>0</v>
      </c>
      <c r="O253" s="116">
        <v>0</v>
      </c>
      <c r="P253" s="123">
        <v>0</v>
      </c>
      <c r="Q253" s="105">
        <v>2.5</v>
      </c>
      <c r="R253" s="113"/>
    </row>
    <row r="254" spans="1:18" x14ac:dyDescent="0.25">
      <c r="A254" s="106">
        <f t="shared" si="14"/>
        <v>51805</v>
      </c>
      <c r="B254" s="710" t="str">
        <f>+asset_level_drivers!$B$1</f>
        <v>Farmar</v>
      </c>
      <c r="C254" s="118">
        <v>109</v>
      </c>
      <c r="D254" s="119">
        <v>21.228149000000002</v>
      </c>
      <c r="E254" s="119">
        <v>185.50399999999999</v>
      </c>
      <c r="F254" s="119">
        <v>25.043040000000001</v>
      </c>
      <c r="G254" s="119">
        <v>23.691641499999999</v>
      </c>
      <c r="H254" s="119">
        <v>15.908667480032333</v>
      </c>
      <c r="I254" s="119">
        <v>104.26444100999754</v>
      </c>
      <c r="J254" s="119">
        <v>18.76759938179956</v>
      </c>
      <c r="K254" s="120">
        <v>324.6767088880037</v>
      </c>
      <c r="L254" s="102">
        <f t="shared" si="13"/>
        <v>0</v>
      </c>
      <c r="M254" s="102">
        <v>0</v>
      </c>
      <c r="N254" s="102">
        <v>0</v>
      </c>
      <c r="O254" s="112">
        <v>0</v>
      </c>
      <c r="P254" s="123">
        <v>0</v>
      </c>
      <c r="Q254" s="97">
        <v>2.5</v>
      </c>
      <c r="R254" s="113"/>
    </row>
    <row r="255" spans="1:18" x14ac:dyDescent="0.25">
      <c r="A255" s="98">
        <f t="shared" si="14"/>
        <v>51835</v>
      </c>
      <c r="B255" s="709" t="str">
        <f>+asset_level_drivers!$B$1</f>
        <v>Farmar</v>
      </c>
      <c r="C255" s="121">
        <v>109</v>
      </c>
      <c r="D255" s="122">
        <v>20.437635000000004</v>
      </c>
      <c r="E255" s="122">
        <v>178.59389999999999</v>
      </c>
      <c r="F255" s="122">
        <v>24.110176500000001</v>
      </c>
      <c r="G255" s="122">
        <v>22.80912</v>
      </c>
      <c r="H255" s="122">
        <v>15.316245391591636</v>
      </c>
      <c r="I255" s="122">
        <v>100.3805478657894</v>
      </c>
      <c r="J255" s="122">
        <v>18.068498615842095</v>
      </c>
      <c r="K255" s="46">
        <v>314.11296193976153</v>
      </c>
      <c r="L255" s="94">
        <f t="shared" si="13"/>
        <v>0</v>
      </c>
      <c r="M255" s="94">
        <v>0</v>
      </c>
      <c r="N255" s="94">
        <v>0</v>
      </c>
      <c r="O255" s="116">
        <v>0</v>
      </c>
      <c r="P255" s="126">
        <v>0</v>
      </c>
      <c r="Q255" s="105">
        <v>2.5</v>
      </c>
      <c r="R255" s="113"/>
    </row>
    <row r="256" spans="1:18" x14ac:dyDescent="0.25">
      <c r="A256" s="106">
        <f t="shared" si="14"/>
        <v>51866</v>
      </c>
      <c r="B256" s="710" t="str">
        <f>+asset_level_drivers!$B$1</f>
        <v>Farmar</v>
      </c>
      <c r="C256" s="118">
        <v>109</v>
      </c>
      <c r="D256" s="119">
        <v>21.010218999999996</v>
      </c>
      <c r="E256" s="119">
        <v>183.59533000000002</v>
      </c>
      <c r="F256" s="119">
        <v>24.785369550000002</v>
      </c>
      <c r="G256" s="119">
        <v>23.448090000000001</v>
      </c>
      <c r="H256" s="119">
        <v>15.745347733976116</v>
      </c>
      <c r="I256" s="119">
        <v>103.19165330395049</v>
      </c>
      <c r="J256" s="119">
        <v>18.57449759471109</v>
      </c>
      <c r="K256" s="120">
        <v>324.4905601099918</v>
      </c>
      <c r="L256" s="102">
        <f t="shared" si="13"/>
        <v>0</v>
      </c>
      <c r="M256" s="102">
        <v>0</v>
      </c>
      <c r="N256" s="102">
        <v>0</v>
      </c>
      <c r="O256" s="112">
        <v>0</v>
      </c>
      <c r="P256" s="123">
        <v>0</v>
      </c>
      <c r="Q256" s="97">
        <v>2.5</v>
      </c>
      <c r="R256" s="113"/>
    </row>
    <row r="257" spans="1:18" x14ac:dyDescent="0.25">
      <c r="A257" s="98">
        <f t="shared" si="14"/>
        <v>51897</v>
      </c>
      <c r="B257" s="709" t="str">
        <f>+asset_level_drivers!$B$1</f>
        <v>Farmar</v>
      </c>
      <c r="C257" s="121">
        <v>108</v>
      </c>
      <c r="D257" s="122">
        <v>20.900370500000001</v>
      </c>
      <c r="E257" s="122">
        <v>182.63309000000001</v>
      </c>
      <c r="F257" s="122">
        <v>24.65546715</v>
      </c>
      <c r="G257" s="122">
        <v>23.324988999999999</v>
      </c>
      <c r="H257" s="122">
        <v>15.663025753869405</v>
      </c>
      <c r="I257" s="122">
        <v>102.6508163639521</v>
      </c>
      <c r="J257" s="122">
        <v>18.477146945511379</v>
      </c>
      <c r="K257" s="46">
        <v>320.34840623554436</v>
      </c>
      <c r="L257" s="94">
        <f t="shared" si="13"/>
        <v>0</v>
      </c>
      <c r="M257" s="94">
        <v>0</v>
      </c>
      <c r="N257" s="94">
        <v>0</v>
      </c>
      <c r="O257" s="116">
        <v>0</v>
      </c>
      <c r="P257" s="127">
        <v>0</v>
      </c>
      <c r="Q257" s="105">
        <v>2.5</v>
      </c>
      <c r="R257" s="113"/>
    </row>
    <row r="258" spans="1:18" x14ac:dyDescent="0.25">
      <c r="A258" s="106">
        <f t="shared" si="14"/>
        <v>51925</v>
      </c>
      <c r="B258" s="710" t="str">
        <f>+asset_level_drivers!$B$1</f>
        <v>Farmar</v>
      </c>
      <c r="C258" s="118">
        <v>108</v>
      </c>
      <c r="D258" s="119">
        <v>18.78359</v>
      </c>
      <c r="E258" s="119">
        <v>164.136</v>
      </c>
      <c r="F258" s="119">
        <v>22.158360000000002</v>
      </c>
      <c r="G258" s="119">
        <v>20.962662000000002</v>
      </c>
      <c r="H258" s="119">
        <v>14.076681268407363</v>
      </c>
      <c r="I258" s="119">
        <v>92.254335699591152</v>
      </c>
      <c r="J258" s="119">
        <v>16.605780425926405</v>
      </c>
      <c r="K258" s="120">
        <v>289.26429591128704</v>
      </c>
      <c r="L258" s="102">
        <f t="shared" ref="L258:L321" si="15">+P258+O258</f>
        <v>0</v>
      </c>
      <c r="M258" s="102">
        <v>0</v>
      </c>
      <c r="N258" s="102">
        <v>0</v>
      </c>
      <c r="O258" s="112">
        <v>0</v>
      </c>
      <c r="P258" s="127">
        <v>0</v>
      </c>
      <c r="Q258" s="97">
        <v>2.5</v>
      </c>
      <c r="R258" s="113"/>
    </row>
    <row r="259" spans="1:18" x14ac:dyDescent="0.25">
      <c r="A259" s="98">
        <f t="shared" ref="A259:A322" si="16">+EOMONTH(A258,1)</f>
        <v>51956</v>
      </c>
      <c r="B259" s="709" t="str">
        <f>+asset_level_drivers!$B$1</f>
        <v>Farmar</v>
      </c>
      <c r="C259" s="121">
        <v>108</v>
      </c>
      <c r="D259" s="122">
        <v>20.692747999999995</v>
      </c>
      <c r="E259" s="122">
        <v>180.81556</v>
      </c>
      <c r="F259" s="122">
        <v>24.4101006</v>
      </c>
      <c r="G259" s="122">
        <v>23.092922999999999</v>
      </c>
      <c r="H259" s="122">
        <v>15.507430590396931</v>
      </c>
      <c r="I259" s="122">
        <v>101.62925483714457</v>
      </c>
      <c r="J259" s="122">
        <v>18.293265870686028</v>
      </c>
      <c r="K259" s="46">
        <v>320.16586313348068</v>
      </c>
      <c r="L259" s="94">
        <f t="shared" si="15"/>
        <v>0</v>
      </c>
      <c r="M259" s="94">
        <v>0</v>
      </c>
      <c r="N259" s="94">
        <v>0</v>
      </c>
      <c r="O259" s="116">
        <v>0</v>
      </c>
      <c r="P259" s="127">
        <v>0</v>
      </c>
      <c r="Q259" s="105">
        <v>2.5</v>
      </c>
      <c r="R259" s="113"/>
    </row>
    <row r="260" spans="1:18" x14ac:dyDescent="0.25">
      <c r="A260" s="106">
        <f t="shared" si="16"/>
        <v>51986</v>
      </c>
      <c r="B260" s="710" t="str">
        <f>+asset_level_drivers!$B$1</f>
        <v>Farmar</v>
      </c>
      <c r="C260" s="118">
        <v>108</v>
      </c>
      <c r="D260" s="119">
        <v>19.922069999999998</v>
      </c>
      <c r="E260" s="119">
        <v>174.08040000000003</v>
      </c>
      <c r="F260" s="119">
        <v>23.500854000000004</v>
      </c>
      <c r="G260" s="119">
        <v>22.232850000000003</v>
      </c>
      <c r="H260" s="119">
        <v>14.929873873785589</v>
      </c>
      <c r="I260" s="119">
        <v>97.843688528531871</v>
      </c>
      <c r="J260" s="119">
        <v>17.611863935135737</v>
      </c>
      <c r="K260" s="120">
        <v>309.75028525904605</v>
      </c>
      <c r="L260" s="102">
        <f t="shared" si="15"/>
        <v>0</v>
      </c>
      <c r="M260" s="102">
        <v>0</v>
      </c>
      <c r="N260" s="102">
        <v>0</v>
      </c>
      <c r="O260" s="112">
        <v>0</v>
      </c>
      <c r="P260" s="127">
        <v>0</v>
      </c>
      <c r="Q260" s="97">
        <v>2.5</v>
      </c>
      <c r="R260" s="113"/>
    </row>
    <row r="261" spans="1:18" x14ac:dyDescent="0.25">
      <c r="A261" s="98">
        <f t="shared" si="16"/>
        <v>52017</v>
      </c>
      <c r="B261" s="709" t="str">
        <f>+asset_level_drivers!$B$1</f>
        <v>Farmar</v>
      </c>
      <c r="C261" s="121">
        <v>108</v>
      </c>
      <c r="D261" s="122">
        <v>20.480118999999995</v>
      </c>
      <c r="E261" s="122">
        <v>178.95555999999999</v>
      </c>
      <c r="F261" s="122">
        <v>24.159000600000002</v>
      </c>
      <c r="G261" s="122">
        <v>22.855261500000001</v>
      </c>
      <c r="H261" s="122">
        <v>15.348083486812355</v>
      </c>
      <c r="I261" s="122">
        <v>100.58382260776625</v>
      </c>
      <c r="J261" s="122">
        <v>18.105088069397929</v>
      </c>
      <c r="K261" s="46">
        <v>319.98519344932157</v>
      </c>
      <c r="L261" s="94">
        <f t="shared" si="15"/>
        <v>0</v>
      </c>
      <c r="M261" s="94">
        <v>0</v>
      </c>
      <c r="N261" s="94">
        <v>0</v>
      </c>
      <c r="O261" s="116">
        <v>0</v>
      </c>
      <c r="P261" s="127">
        <v>0</v>
      </c>
      <c r="Q261" s="105">
        <v>2.5</v>
      </c>
      <c r="R261" s="113"/>
    </row>
    <row r="262" spans="1:18" x14ac:dyDescent="0.25">
      <c r="A262" s="106">
        <f t="shared" si="16"/>
        <v>52047</v>
      </c>
      <c r="B262" s="710" t="str">
        <f>+asset_level_drivers!$B$1</f>
        <v>Farmar</v>
      </c>
      <c r="C262" s="118">
        <v>108</v>
      </c>
      <c r="D262" s="119">
        <v>19.717440000000003</v>
      </c>
      <c r="E262" s="119">
        <v>172.28969999999998</v>
      </c>
      <c r="F262" s="119">
        <v>23.259109499999997</v>
      </c>
      <c r="G262" s="119">
        <v>22.003995</v>
      </c>
      <c r="H262" s="119">
        <v>14.776521331063238</v>
      </c>
      <c r="I262" s="119">
        <v>96.837207080602965</v>
      </c>
      <c r="J262" s="119">
        <v>17.430697274508532</v>
      </c>
      <c r="K262" s="120">
        <v>309.57634205065278</v>
      </c>
      <c r="L262" s="102">
        <f t="shared" si="15"/>
        <v>0</v>
      </c>
      <c r="M262" s="102">
        <v>0</v>
      </c>
      <c r="N262" s="102">
        <v>0</v>
      </c>
      <c r="O262" s="112">
        <v>0</v>
      </c>
      <c r="P262" s="127">
        <v>0</v>
      </c>
      <c r="Q262" s="97">
        <v>2.5</v>
      </c>
      <c r="R262" s="113"/>
    </row>
    <row r="263" spans="1:18" x14ac:dyDescent="0.25">
      <c r="A263" s="98">
        <f t="shared" si="16"/>
        <v>52078</v>
      </c>
      <c r="B263" s="709" t="str">
        <f>+asset_level_drivers!$B$1</f>
        <v>Farmar</v>
      </c>
      <c r="C263" s="121">
        <v>108</v>
      </c>
      <c r="D263" s="122">
        <v>20.269845999999998</v>
      </c>
      <c r="E263" s="122">
        <v>177.11447000000001</v>
      </c>
      <c r="F263" s="122">
        <v>23.910453450000002</v>
      </c>
      <c r="G263" s="122">
        <v>22.620250500000001</v>
      </c>
      <c r="H263" s="122">
        <v>15.190502002104063</v>
      </c>
      <c r="I263" s="122">
        <v>99.549018939386642</v>
      </c>
      <c r="J263" s="122">
        <v>17.918823409089594</v>
      </c>
      <c r="K263" s="46">
        <v>319.80637627049498</v>
      </c>
      <c r="L263" s="94">
        <f t="shared" si="15"/>
        <v>0</v>
      </c>
      <c r="M263" s="94">
        <v>0</v>
      </c>
      <c r="N263" s="94">
        <v>0</v>
      </c>
      <c r="O263" s="116">
        <v>0</v>
      </c>
      <c r="P263" s="123">
        <v>0</v>
      </c>
      <c r="Q263" s="105">
        <v>2.5</v>
      </c>
      <c r="R263" s="113"/>
    </row>
    <row r="264" spans="1:18" x14ac:dyDescent="0.25">
      <c r="A264" s="106">
        <f t="shared" si="16"/>
        <v>52109</v>
      </c>
      <c r="B264" s="710" t="str">
        <f>+asset_level_drivers!$B$1</f>
        <v>Farmar</v>
      </c>
      <c r="C264" s="118">
        <v>108</v>
      </c>
      <c r="D264" s="119">
        <v>20.163825999999997</v>
      </c>
      <c r="E264" s="119">
        <v>176.18601999999998</v>
      </c>
      <c r="F264" s="119">
        <v>23.785112700000003</v>
      </c>
      <c r="G264" s="119">
        <v>22.501566999999998</v>
      </c>
      <c r="H264" s="119">
        <v>15.111049152671312</v>
      </c>
      <c r="I264" s="119">
        <v>99.027174018221956</v>
      </c>
      <c r="J264" s="119">
        <v>17.824891323279953</v>
      </c>
      <c r="K264" s="120">
        <v>319.71765642668066</v>
      </c>
      <c r="L264" s="102">
        <f t="shared" si="15"/>
        <v>0</v>
      </c>
      <c r="M264" s="102">
        <v>0</v>
      </c>
      <c r="N264" s="102">
        <v>0</v>
      </c>
      <c r="O264" s="112">
        <v>0</v>
      </c>
      <c r="P264" s="123">
        <v>0</v>
      </c>
      <c r="Q264" s="97">
        <v>2.5</v>
      </c>
      <c r="R264" s="113"/>
    </row>
    <row r="265" spans="1:18" x14ac:dyDescent="0.25">
      <c r="A265" s="98">
        <f t="shared" si="16"/>
        <v>52139</v>
      </c>
      <c r="B265" s="709" t="str">
        <f>+asset_level_drivers!$B$1</f>
        <v>Farmar</v>
      </c>
      <c r="C265" s="121">
        <v>108</v>
      </c>
      <c r="D265" s="122">
        <v>19.412774999999996</v>
      </c>
      <c r="E265" s="122">
        <v>169.6233</v>
      </c>
      <c r="F265" s="122">
        <v>22.899145499999999</v>
      </c>
      <c r="G265" s="122">
        <v>21.663419999999999</v>
      </c>
      <c r="H265" s="122">
        <v>14.548201180408363</v>
      </c>
      <c r="I265" s="122">
        <v>95.338529394358687</v>
      </c>
      <c r="J265" s="122">
        <v>17.160935290984561</v>
      </c>
      <c r="K265" s="46">
        <v>309.31876951518814</v>
      </c>
      <c r="L265" s="94">
        <f t="shared" si="15"/>
        <v>0</v>
      </c>
      <c r="M265" s="94">
        <v>0</v>
      </c>
      <c r="N265" s="94">
        <v>0</v>
      </c>
      <c r="O265" s="116">
        <v>0</v>
      </c>
      <c r="P265" s="123">
        <v>0</v>
      </c>
      <c r="Q265" s="105">
        <v>2.5</v>
      </c>
      <c r="R265" s="113"/>
    </row>
    <row r="266" spans="1:18" x14ac:dyDescent="0.25">
      <c r="A266" s="106">
        <f t="shared" si="16"/>
        <v>52170</v>
      </c>
      <c r="B266" s="710" t="str">
        <f>+asset_level_drivers!$B$1</f>
        <v>Farmar</v>
      </c>
      <c r="C266" s="118">
        <v>108</v>
      </c>
      <c r="D266" s="119">
        <v>19.956497999999996</v>
      </c>
      <c r="E266" s="119">
        <v>174.37376</v>
      </c>
      <c r="F266" s="119">
        <v>23.5404576</v>
      </c>
      <c r="G266" s="119">
        <v>22.27009</v>
      </c>
      <c r="H266" s="119">
        <v>14.955674691558373</v>
      </c>
      <c r="I266" s="119">
        <v>98.008574549397693</v>
      </c>
      <c r="J266" s="119">
        <v>17.641543418891583</v>
      </c>
      <c r="K266" s="120">
        <v>319.54158352500514</v>
      </c>
      <c r="L266" s="102">
        <f t="shared" si="15"/>
        <v>0</v>
      </c>
      <c r="M266" s="102">
        <v>0</v>
      </c>
      <c r="N266" s="102">
        <v>0</v>
      </c>
      <c r="O266" s="112">
        <v>0</v>
      </c>
      <c r="P266" s="123">
        <v>0</v>
      </c>
      <c r="Q266" s="97">
        <v>2.5</v>
      </c>
      <c r="R266" s="113"/>
    </row>
    <row r="267" spans="1:18" x14ac:dyDescent="0.25">
      <c r="A267" s="98">
        <f t="shared" si="16"/>
        <v>52200</v>
      </c>
      <c r="B267" s="709" t="str">
        <f>+asset_level_drivers!$B$1</f>
        <v>Farmar</v>
      </c>
      <c r="C267" s="121">
        <v>108</v>
      </c>
      <c r="D267" s="122">
        <v>19.213275000000003</v>
      </c>
      <c r="E267" s="122">
        <v>167.8785</v>
      </c>
      <c r="F267" s="122">
        <v>22.663597500000002</v>
      </c>
      <c r="G267" s="122">
        <v>21.440835</v>
      </c>
      <c r="H267" s="122">
        <v>14.398693130400499</v>
      </c>
      <c r="I267" s="122">
        <v>94.357846515961228</v>
      </c>
      <c r="J267" s="122">
        <v>16.98441237287302</v>
      </c>
      <c r="K267" s="46">
        <v>309.1492521587171</v>
      </c>
      <c r="L267" s="94">
        <f t="shared" si="15"/>
        <v>0</v>
      </c>
      <c r="M267" s="94">
        <v>0</v>
      </c>
      <c r="N267" s="94">
        <v>0</v>
      </c>
      <c r="O267" s="116">
        <v>0</v>
      </c>
      <c r="P267" s="126">
        <v>0</v>
      </c>
      <c r="Q267" s="105">
        <v>2.5</v>
      </c>
      <c r="R267" s="113"/>
    </row>
    <row r="268" spans="1:18" x14ac:dyDescent="0.25">
      <c r="A268" s="106">
        <f t="shared" si="16"/>
        <v>52231</v>
      </c>
      <c r="B268" s="710" t="str">
        <f>+asset_level_drivers!$B$1</f>
        <v>Farmar</v>
      </c>
      <c r="C268" s="118">
        <v>108</v>
      </c>
      <c r="D268" s="119">
        <v>19.751525999999998</v>
      </c>
      <c r="E268" s="119">
        <v>172.57979</v>
      </c>
      <c r="F268" s="119">
        <v>23.298271650000004</v>
      </c>
      <c r="G268" s="119">
        <v>22.041263499999996</v>
      </c>
      <c r="H268" s="119">
        <v>14.802065849321721</v>
      </c>
      <c r="I268" s="119">
        <v>97.000255164162297</v>
      </c>
      <c r="J268" s="119">
        <v>17.460045929549214</v>
      </c>
      <c r="K268" s="120">
        <v>319.36731856496715</v>
      </c>
      <c r="L268" s="102">
        <f t="shared" si="15"/>
        <v>0</v>
      </c>
      <c r="M268" s="102">
        <v>0</v>
      </c>
      <c r="N268" s="102">
        <v>0</v>
      </c>
      <c r="O268" s="112">
        <v>0</v>
      </c>
      <c r="P268" s="123">
        <v>0</v>
      </c>
      <c r="Q268" s="97">
        <v>2.5</v>
      </c>
      <c r="R268" s="113"/>
    </row>
    <row r="269" spans="1:18" x14ac:dyDescent="0.25">
      <c r="A269" s="98">
        <f t="shared" si="16"/>
        <v>52262</v>
      </c>
      <c r="B269" s="709" t="str">
        <f>+asset_level_drivers!$B$1</f>
        <v>Farmar</v>
      </c>
      <c r="C269" s="121">
        <v>108</v>
      </c>
      <c r="D269" s="122">
        <v>19.648156499999999</v>
      </c>
      <c r="E269" s="122">
        <v>171.67520999999999</v>
      </c>
      <c r="F269" s="122">
        <v>23.17615335</v>
      </c>
      <c r="G269" s="122">
        <v>21.925524999999997</v>
      </c>
      <c r="H269" s="122">
        <v>14.724599321124789</v>
      </c>
      <c r="I269" s="122">
        <v>96.491826623274633</v>
      </c>
      <c r="J269" s="122">
        <v>17.368528792189434</v>
      </c>
      <c r="K269" s="46">
        <v>319.28085678100587</v>
      </c>
      <c r="L269" s="94">
        <f t="shared" si="15"/>
        <v>0</v>
      </c>
      <c r="M269" s="94">
        <v>0</v>
      </c>
      <c r="N269" s="94">
        <v>0</v>
      </c>
      <c r="O269" s="116">
        <v>0</v>
      </c>
      <c r="P269" s="127">
        <v>0</v>
      </c>
      <c r="Q269" s="105">
        <v>2.5</v>
      </c>
      <c r="R269" s="113"/>
    </row>
    <row r="270" spans="1:18" x14ac:dyDescent="0.25">
      <c r="A270" s="106">
        <f t="shared" si="16"/>
        <v>52290</v>
      </c>
      <c r="B270" s="710" t="str">
        <f>+asset_level_drivers!$B$1</f>
        <v>Farmar</v>
      </c>
      <c r="C270" s="118">
        <v>108</v>
      </c>
      <c r="D270" s="119">
        <v>17.65841</v>
      </c>
      <c r="E270" s="119">
        <v>154.28783999999999</v>
      </c>
      <c r="F270" s="119">
        <v>20.828858400000001</v>
      </c>
      <c r="G270" s="119">
        <v>19.705013999999998</v>
      </c>
      <c r="H270" s="119">
        <v>13.233455866362995</v>
      </c>
      <c r="I270" s="119">
        <v>86.719075557615682</v>
      </c>
      <c r="J270" s="119">
        <v>15.609433600370821</v>
      </c>
      <c r="K270" s="120">
        <v>288.30501779656657</v>
      </c>
      <c r="L270" s="102">
        <f t="shared" si="15"/>
        <v>0</v>
      </c>
      <c r="M270" s="102">
        <v>0</v>
      </c>
      <c r="N270" s="102">
        <v>0</v>
      </c>
      <c r="O270" s="112">
        <v>0</v>
      </c>
      <c r="P270" s="127">
        <v>0</v>
      </c>
      <c r="Q270" s="97">
        <v>2.5</v>
      </c>
      <c r="R270" s="113"/>
    </row>
    <row r="271" spans="1:18" x14ac:dyDescent="0.25">
      <c r="A271" s="98">
        <f t="shared" si="16"/>
        <v>52321</v>
      </c>
      <c r="B271" s="709" t="str">
        <f>+asset_level_drivers!$B$1</f>
        <v>Farmar</v>
      </c>
      <c r="C271" s="121">
        <v>108</v>
      </c>
      <c r="D271" s="122">
        <v>19.452902999999999</v>
      </c>
      <c r="E271" s="122">
        <v>169.96680000000001</v>
      </c>
      <c r="F271" s="122">
        <v>22.945518000000003</v>
      </c>
      <c r="G271" s="122">
        <v>21.707300500000002</v>
      </c>
      <c r="H271" s="122">
        <v>14.578273656752803</v>
      </c>
      <c r="I271" s="122">
        <v>95.531597120590646</v>
      </c>
      <c r="J271" s="122">
        <v>17.195687481706322</v>
      </c>
      <c r="K271" s="46">
        <v>319.10926688746406</v>
      </c>
      <c r="L271" s="94">
        <f t="shared" si="15"/>
        <v>0</v>
      </c>
      <c r="M271" s="94">
        <v>0</v>
      </c>
      <c r="N271" s="94">
        <v>0</v>
      </c>
      <c r="O271" s="116">
        <v>0</v>
      </c>
      <c r="P271" s="127">
        <v>0</v>
      </c>
      <c r="Q271" s="105">
        <v>2.5</v>
      </c>
      <c r="R271" s="113"/>
    </row>
    <row r="272" spans="1:18" x14ac:dyDescent="0.25">
      <c r="A272" s="106">
        <f t="shared" si="16"/>
        <v>52351</v>
      </c>
      <c r="B272" s="710" t="str">
        <f>+asset_level_drivers!$B$1</f>
        <v>Farmar</v>
      </c>
      <c r="C272" s="118">
        <v>108</v>
      </c>
      <c r="D272" s="119">
        <v>18.728489999999997</v>
      </c>
      <c r="E272" s="119">
        <v>163.63560000000001</v>
      </c>
      <c r="F272" s="119">
        <v>22.090806000000001</v>
      </c>
      <c r="G272" s="119">
        <v>20.898765000000001</v>
      </c>
      <c r="H272" s="119">
        <v>14.035388568881379</v>
      </c>
      <c r="I272" s="119">
        <v>91.973080706268078</v>
      </c>
      <c r="J272" s="119">
        <v>16.555154527128252</v>
      </c>
      <c r="K272" s="120">
        <v>308.73303102192125</v>
      </c>
      <c r="L272" s="102">
        <f t="shared" si="15"/>
        <v>0</v>
      </c>
      <c r="M272" s="102">
        <v>0</v>
      </c>
      <c r="N272" s="102">
        <v>0</v>
      </c>
      <c r="O272" s="112">
        <v>0</v>
      </c>
      <c r="P272" s="127">
        <v>0</v>
      </c>
      <c r="Q272" s="97">
        <v>2.5</v>
      </c>
      <c r="R272" s="113"/>
    </row>
    <row r="273" spans="1:18" x14ac:dyDescent="0.25">
      <c r="A273" s="98">
        <f t="shared" si="16"/>
        <v>52382</v>
      </c>
      <c r="B273" s="709" t="str">
        <f>+asset_level_drivers!$B$1</f>
        <v>Farmar</v>
      </c>
      <c r="C273" s="121">
        <v>108</v>
      </c>
      <c r="D273" s="122">
        <v>19.253232000000001</v>
      </c>
      <c r="E273" s="122">
        <v>168.21808999999999</v>
      </c>
      <c r="F273" s="122">
        <v>22.709442150000001</v>
      </c>
      <c r="G273" s="122">
        <v>21.484069499999997</v>
      </c>
      <c r="H273" s="122">
        <v>14.428637456987788</v>
      </c>
      <c r="I273" s="122">
        <v>94.548716586270146</v>
      </c>
      <c r="J273" s="122">
        <v>17.018768985528627</v>
      </c>
      <c r="K273" s="46">
        <v>318.9394361395585</v>
      </c>
      <c r="L273" s="94">
        <f t="shared" si="15"/>
        <v>0</v>
      </c>
      <c r="M273" s="94">
        <v>0</v>
      </c>
      <c r="N273" s="94">
        <v>0</v>
      </c>
      <c r="O273" s="116">
        <v>0</v>
      </c>
      <c r="P273" s="127">
        <v>0</v>
      </c>
      <c r="Q273" s="105">
        <v>2.5</v>
      </c>
      <c r="R273" s="113"/>
    </row>
    <row r="274" spans="1:18" x14ac:dyDescent="0.25">
      <c r="A274" s="106">
        <f t="shared" si="16"/>
        <v>52412</v>
      </c>
      <c r="B274" s="710" t="str">
        <f>+asset_level_drivers!$B$1</f>
        <v>Farmar</v>
      </c>
      <c r="C274" s="118">
        <v>108</v>
      </c>
      <c r="D274" s="119">
        <v>18.536114999999999</v>
      </c>
      <c r="E274" s="119">
        <v>161.95229999999998</v>
      </c>
      <c r="F274" s="119">
        <v>21.863560499999998</v>
      </c>
      <c r="G274" s="119">
        <v>20.683875</v>
      </c>
      <c r="H274" s="119">
        <v>13.891220092088078</v>
      </c>
      <c r="I274" s="119">
        <v>91.026964538680701</v>
      </c>
      <c r="J274" s="119">
        <v>16.384853616962527</v>
      </c>
      <c r="K274" s="120">
        <v>308.56952386153375</v>
      </c>
      <c r="L274" s="102">
        <f t="shared" si="15"/>
        <v>0</v>
      </c>
      <c r="M274" s="102">
        <v>0</v>
      </c>
      <c r="N274" s="102">
        <v>0</v>
      </c>
      <c r="O274" s="112">
        <v>0</v>
      </c>
      <c r="P274" s="127">
        <v>0</v>
      </c>
      <c r="Q274" s="97">
        <v>2.5</v>
      </c>
      <c r="R274" s="113"/>
    </row>
    <row r="275" spans="1:18" x14ac:dyDescent="0.25">
      <c r="A275" s="98">
        <f t="shared" si="16"/>
        <v>52443</v>
      </c>
      <c r="B275" s="709" t="str">
        <f>+asset_level_drivers!$B$1</f>
        <v>Farmar</v>
      </c>
      <c r="C275" s="121">
        <v>108</v>
      </c>
      <c r="D275" s="122">
        <v>19.055622499999998</v>
      </c>
      <c r="E275" s="122">
        <v>166.48766999999998</v>
      </c>
      <c r="F275" s="122">
        <v>22.475835449999998</v>
      </c>
      <c r="G275" s="122">
        <v>21.263194499999997</v>
      </c>
      <c r="H275" s="122">
        <v>14.280546173739516</v>
      </c>
      <c r="I275" s="122">
        <v>93.576116135538498</v>
      </c>
      <c r="J275" s="122">
        <v>16.843700904396929</v>
      </c>
      <c r="K275" s="46">
        <v>318.77134785702361</v>
      </c>
      <c r="L275" s="94">
        <f t="shared" si="15"/>
        <v>0</v>
      </c>
      <c r="M275" s="94">
        <v>0</v>
      </c>
      <c r="N275" s="94">
        <v>0</v>
      </c>
      <c r="O275" s="116">
        <v>0</v>
      </c>
      <c r="P275" s="123">
        <v>0</v>
      </c>
      <c r="Q275" s="105">
        <v>2.5</v>
      </c>
      <c r="R275" s="113"/>
    </row>
    <row r="276" spans="1:18" x14ac:dyDescent="0.25">
      <c r="A276" s="106">
        <f t="shared" si="16"/>
        <v>52474</v>
      </c>
      <c r="B276" s="710" t="str">
        <f>+asset_level_drivers!$B$1</f>
        <v>Farmar</v>
      </c>
      <c r="C276" s="118">
        <v>107</v>
      </c>
      <c r="D276" s="119">
        <v>18.955787000000001</v>
      </c>
      <c r="E276" s="119">
        <v>165.61501999999999</v>
      </c>
      <c r="F276" s="119">
        <v>22.358027699999997</v>
      </c>
      <c r="G276" s="119">
        <v>21.151578999999998</v>
      </c>
      <c r="H276" s="119">
        <v>14.20572807385701</v>
      </c>
      <c r="I276" s="119">
        <v>93.085634181255173</v>
      </c>
      <c r="J276" s="119">
        <v>16.755414152625935</v>
      </c>
      <c r="K276" s="120">
        <v>314.66163361398799</v>
      </c>
      <c r="L276" s="102">
        <f t="shared" si="15"/>
        <v>0</v>
      </c>
      <c r="M276" s="102">
        <v>0</v>
      </c>
      <c r="N276" s="102">
        <v>0</v>
      </c>
      <c r="O276" s="112">
        <v>0</v>
      </c>
      <c r="P276" s="123">
        <v>0</v>
      </c>
      <c r="Q276" s="97">
        <v>2.5</v>
      </c>
      <c r="R276" s="113"/>
    </row>
    <row r="277" spans="1:18" x14ac:dyDescent="0.25">
      <c r="A277" s="98">
        <f t="shared" si="16"/>
        <v>52504</v>
      </c>
      <c r="B277" s="709" t="str">
        <f>+asset_level_drivers!$B$1</f>
        <v>Farmar</v>
      </c>
      <c r="C277" s="121">
        <v>107</v>
      </c>
      <c r="D277" s="122">
        <v>18.249974999999999</v>
      </c>
      <c r="E277" s="122">
        <v>159.4461</v>
      </c>
      <c r="F277" s="122">
        <v>21.525223500000003</v>
      </c>
      <c r="G277" s="122">
        <v>20.36382</v>
      </c>
      <c r="H277" s="122">
        <v>13.676782831791083</v>
      </c>
      <c r="I277" s="122">
        <v>89.618328918644181</v>
      </c>
      <c r="J277" s="122">
        <v>16.131299205355955</v>
      </c>
      <c r="K277" s="46">
        <v>304.43121402138155</v>
      </c>
      <c r="L277" s="94">
        <f t="shared" si="15"/>
        <v>0</v>
      </c>
      <c r="M277" s="94">
        <v>0</v>
      </c>
      <c r="N277" s="94">
        <v>0</v>
      </c>
      <c r="O277" s="116">
        <v>0</v>
      </c>
      <c r="P277" s="123">
        <v>0</v>
      </c>
      <c r="Q277" s="105">
        <v>2.5</v>
      </c>
      <c r="R277" s="113"/>
    </row>
    <row r="278" spans="1:18" x14ac:dyDescent="0.25">
      <c r="A278" s="106">
        <f t="shared" si="16"/>
        <v>52535</v>
      </c>
      <c r="B278" s="710" t="str">
        <f>+asset_level_drivers!$B$1</f>
        <v>Farmar</v>
      </c>
      <c r="C278" s="118">
        <v>107</v>
      </c>
      <c r="D278" s="119">
        <v>18.761122499999999</v>
      </c>
      <c r="E278" s="119">
        <v>163.91126</v>
      </c>
      <c r="F278" s="119">
        <v>22.128020100000001</v>
      </c>
      <c r="G278" s="119">
        <v>20.933943500000002</v>
      </c>
      <c r="H278" s="119">
        <v>14.059843814204093</v>
      </c>
      <c r="I278" s="119">
        <v>92.128018259144653</v>
      </c>
      <c r="J278" s="119">
        <v>16.583043286646035</v>
      </c>
      <c r="K278" s="120">
        <v>314.49663192749023</v>
      </c>
      <c r="L278" s="102">
        <f t="shared" si="15"/>
        <v>0</v>
      </c>
      <c r="M278" s="102">
        <v>0</v>
      </c>
      <c r="N278" s="102">
        <v>0</v>
      </c>
      <c r="O278" s="112">
        <v>0</v>
      </c>
      <c r="P278" s="123">
        <v>0</v>
      </c>
      <c r="Q278" s="97">
        <v>2.5</v>
      </c>
      <c r="R278" s="113"/>
    </row>
    <row r="279" spans="1:18" x14ac:dyDescent="0.25">
      <c r="A279" s="98">
        <f t="shared" si="16"/>
        <v>52565</v>
      </c>
      <c r="B279" s="709" t="str">
        <f>+asset_level_drivers!$B$1</f>
        <v>Farmar</v>
      </c>
      <c r="C279" s="121">
        <v>107</v>
      </c>
      <c r="D279" s="122">
        <v>18.062445</v>
      </c>
      <c r="E279" s="122">
        <v>157.80569999999997</v>
      </c>
      <c r="F279" s="122">
        <v>21.303769499999998</v>
      </c>
      <c r="G279" s="122">
        <v>20.154344999999999</v>
      </c>
      <c r="H279" s="122">
        <v>13.536245264783688</v>
      </c>
      <c r="I279" s="122">
        <v>88.696325139573091</v>
      </c>
      <c r="J279" s="122">
        <v>15.965338525123157</v>
      </c>
      <c r="K279" s="46">
        <v>304.2723550896896</v>
      </c>
      <c r="L279" s="94">
        <f t="shared" si="15"/>
        <v>0</v>
      </c>
      <c r="M279" s="94">
        <v>0</v>
      </c>
      <c r="N279" s="94">
        <v>0</v>
      </c>
      <c r="O279" s="116">
        <v>0</v>
      </c>
      <c r="P279" s="126">
        <v>0</v>
      </c>
      <c r="Q279" s="105">
        <v>2.5</v>
      </c>
      <c r="R279" s="113"/>
    </row>
    <row r="280" spans="1:18" x14ac:dyDescent="0.25">
      <c r="A280" s="106">
        <f t="shared" si="16"/>
        <v>52596</v>
      </c>
      <c r="B280" s="710" t="str">
        <f>+asset_level_drivers!$B$1</f>
        <v>Farmar</v>
      </c>
      <c r="C280" s="118">
        <v>107</v>
      </c>
      <c r="D280" s="119">
        <v>18.568519499999997</v>
      </c>
      <c r="E280" s="119">
        <v>162.22486000000001</v>
      </c>
      <c r="F280" s="119">
        <v>21.900356100000003</v>
      </c>
      <c r="G280" s="119">
        <v>20.718663999999997</v>
      </c>
      <c r="H280" s="119">
        <v>13.915504471067928</v>
      </c>
      <c r="I280" s="119">
        <v>91.180159704508313</v>
      </c>
      <c r="J280" s="119">
        <v>16.4124287468115</v>
      </c>
      <c r="K280" s="120">
        <v>314.33332465723942</v>
      </c>
      <c r="L280" s="102">
        <f t="shared" si="15"/>
        <v>0</v>
      </c>
      <c r="M280" s="102">
        <v>0</v>
      </c>
      <c r="N280" s="102">
        <v>0</v>
      </c>
      <c r="O280" s="112">
        <v>0</v>
      </c>
      <c r="P280" s="123">
        <v>0</v>
      </c>
      <c r="Q280" s="97">
        <v>2.5</v>
      </c>
      <c r="R280" s="113"/>
    </row>
    <row r="281" spans="1:18" x14ac:dyDescent="0.25">
      <c r="A281" s="98">
        <f t="shared" si="16"/>
        <v>52627</v>
      </c>
      <c r="B281" s="709" t="str">
        <f>+asset_level_drivers!$B$1</f>
        <v>Farmar</v>
      </c>
      <c r="C281" s="121">
        <v>106</v>
      </c>
      <c r="D281" s="122">
        <v>18.471334500000001</v>
      </c>
      <c r="E281" s="122">
        <v>161.37452999999999</v>
      </c>
      <c r="F281" s="122">
        <v>21.785561550000001</v>
      </c>
      <c r="G281" s="122">
        <v>20.609993499999998</v>
      </c>
      <c r="H281" s="122">
        <v>13.842672692421242</v>
      </c>
      <c r="I281" s="122">
        <v>90.70222293697752</v>
      </c>
      <c r="J281" s="122">
        <v>16.326400128655955</v>
      </c>
      <c r="K281" s="46">
        <v>310.20325351915864</v>
      </c>
      <c r="L281" s="94">
        <f t="shared" si="15"/>
        <v>0</v>
      </c>
      <c r="M281" s="94">
        <v>0</v>
      </c>
      <c r="N281" s="94">
        <v>0</v>
      </c>
      <c r="O281" s="116">
        <v>0</v>
      </c>
      <c r="P281" s="127">
        <v>0</v>
      </c>
      <c r="Q281" s="105">
        <v>2.5</v>
      </c>
      <c r="R281" s="113"/>
    </row>
    <row r="282" spans="1:18" x14ac:dyDescent="0.25">
      <c r="A282" s="106">
        <f t="shared" si="16"/>
        <v>52656</v>
      </c>
      <c r="B282" s="710" t="str">
        <f>+asset_level_drivers!$B$1</f>
        <v>Farmar</v>
      </c>
      <c r="C282" s="118">
        <v>106</v>
      </c>
      <c r="D282" s="119">
        <v>17.192026500000001</v>
      </c>
      <c r="E282" s="119">
        <v>150.19766999999999</v>
      </c>
      <c r="F282" s="119">
        <v>20.276685450000002</v>
      </c>
      <c r="G282" s="119">
        <v>19.182513999999994</v>
      </c>
      <c r="H282" s="119">
        <v>12.883941642599364</v>
      </c>
      <c r="I282" s="119">
        <v>84.420153223402593</v>
      </c>
      <c r="J282" s="119">
        <v>15.19562758021247</v>
      </c>
      <c r="K282" s="120">
        <v>290.11507851851616</v>
      </c>
      <c r="L282" s="102">
        <f t="shared" si="15"/>
        <v>0</v>
      </c>
      <c r="M282" s="102">
        <v>0</v>
      </c>
      <c r="N282" s="102">
        <v>0</v>
      </c>
      <c r="O282" s="112">
        <v>0</v>
      </c>
      <c r="P282" s="127">
        <v>0</v>
      </c>
      <c r="Q282" s="97">
        <v>2.5</v>
      </c>
      <c r="R282" s="113"/>
    </row>
    <row r="283" spans="1:18" x14ac:dyDescent="0.25">
      <c r="A283" s="98">
        <f t="shared" si="16"/>
        <v>52687</v>
      </c>
      <c r="B283" s="709" t="str">
        <f>+asset_level_drivers!$B$1</f>
        <v>Farmar</v>
      </c>
      <c r="C283" s="121">
        <v>106</v>
      </c>
      <c r="D283" s="122">
        <v>18.2846215</v>
      </c>
      <c r="E283" s="122">
        <v>159.74144999999999</v>
      </c>
      <c r="F283" s="122">
        <v>21.565095750000001</v>
      </c>
      <c r="G283" s="122">
        <v>20.401487499999998</v>
      </c>
      <c r="H283" s="122">
        <v>13.702747396475782</v>
      </c>
      <c r="I283" s="122">
        <v>89.784333439583349</v>
      </c>
      <c r="J283" s="122">
        <v>16.161180019125005</v>
      </c>
      <c r="K283" s="46">
        <v>310.04319093403069</v>
      </c>
      <c r="L283" s="94">
        <f t="shared" si="15"/>
        <v>0</v>
      </c>
      <c r="M283" s="94">
        <v>0</v>
      </c>
      <c r="N283" s="94">
        <v>0</v>
      </c>
      <c r="O283" s="116">
        <v>0</v>
      </c>
      <c r="P283" s="127">
        <v>0</v>
      </c>
      <c r="Q283" s="105">
        <v>2.5</v>
      </c>
      <c r="R283" s="113"/>
    </row>
    <row r="284" spans="1:18" x14ac:dyDescent="0.25">
      <c r="A284" s="106">
        <f t="shared" si="16"/>
        <v>52717</v>
      </c>
      <c r="B284" s="710" t="str">
        <f>+asset_level_drivers!$B$1</f>
        <v>Farmar</v>
      </c>
      <c r="C284" s="118">
        <v>105</v>
      </c>
      <c r="D284" s="119">
        <v>17.603594999999999</v>
      </c>
      <c r="E284" s="119">
        <v>153.79139999999998</v>
      </c>
      <c r="F284" s="119">
        <v>20.761838999999998</v>
      </c>
      <c r="G284" s="119">
        <v>19.641629999999996</v>
      </c>
      <c r="H284" s="119">
        <v>13.192376749765591</v>
      </c>
      <c r="I284" s="119">
        <v>86.440046323232551</v>
      </c>
      <c r="J284" s="119">
        <v>15.559208338181863</v>
      </c>
      <c r="K284" s="120">
        <v>296.04593738756682</v>
      </c>
      <c r="L284" s="102">
        <f t="shared" si="15"/>
        <v>0</v>
      </c>
      <c r="M284" s="102">
        <v>0</v>
      </c>
      <c r="N284" s="102">
        <v>0</v>
      </c>
      <c r="O284" s="112">
        <v>0</v>
      </c>
      <c r="P284" s="127">
        <v>0</v>
      </c>
      <c r="Q284" s="97">
        <v>2.5</v>
      </c>
      <c r="R284" s="113"/>
    </row>
    <row r="285" spans="1:18" x14ac:dyDescent="0.25">
      <c r="A285" s="98">
        <f t="shared" si="16"/>
        <v>52748</v>
      </c>
      <c r="B285" s="709" t="str">
        <f>+asset_level_drivers!$B$1</f>
        <v>Farmar</v>
      </c>
      <c r="C285" s="121">
        <v>105</v>
      </c>
      <c r="D285" s="122">
        <v>18.0967305</v>
      </c>
      <c r="E285" s="122">
        <v>158.09813999999997</v>
      </c>
      <c r="F285" s="122">
        <v>21.343248899999999</v>
      </c>
      <c r="G285" s="122">
        <v>20.191803499999999</v>
      </c>
      <c r="H285" s="122">
        <v>13.561939291092182</v>
      </c>
      <c r="I285" s="122">
        <v>88.8606940649276</v>
      </c>
      <c r="J285" s="122">
        <v>15.99492493168697</v>
      </c>
      <c r="K285" s="46">
        <v>305.8355047768041</v>
      </c>
      <c r="L285" s="94">
        <f t="shared" si="15"/>
        <v>0</v>
      </c>
      <c r="M285" s="94">
        <v>0</v>
      </c>
      <c r="N285" s="94">
        <v>0</v>
      </c>
      <c r="O285" s="116">
        <v>0</v>
      </c>
      <c r="P285" s="127">
        <v>0</v>
      </c>
      <c r="Q285" s="105">
        <v>2.5</v>
      </c>
      <c r="R285" s="113"/>
    </row>
    <row r="286" spans="1:18" x14ac:dyDescent="0.25">
      <c r="A286" s="106">
        <f t="shared" si="16"/>
        <v>52778</v>
      </c>
      <c r="B286" s="710" t="str">
        <f>+asset_level_drivers!$B$1</f>
        <v>Farmar</v>
      </c>
      <c r="C286" s="118">
        <v>105</v>
      </c>
      <c r="D286" s="119">
        <v>17.422905</v>
      </c>
      <c r="E286" s="119">
        <v>152.20920000000001</v>
      </c>
      <c r="F286" s="119">
        <v>20.548242000000002</v>
      </c>
      <c r="G286" s="119">
        <v>19.439564999999998</v>
      </c>
      <c r="H286" s="119">
        <v>13.056965173044182</v>
      </c>
      <c r="I286" s="119">
        <v>85.550754455854957</v>
      </c>
      <c r="J286" s="119">
        <v>15.399135802053891</v>
      </c>
      <c r="K286" s="120">
        <v>295.89413837633634</v>
      </c>
      <c r="L286" s="102">
        <f t="shared" si="15"/>
        <v>0</v>
      </c>
      <c r="M286" s="102">
        <v>0</v>
      </c>
      <c r="N286" s="102">
        <v>0</v>
      </c>
      <c r="O286" s="112">
        <v>0</v>
      </c>
      <c r="P286" s="127">
        <v>0</v>
      </c>
      <c r="Q286" s="97">
        <v>2.5</v>
      </c>
      <c r="R286" s="113"/>
    </row>
    <row r="287" spans="1:18" x14ac:dyDescent="0.25">
      <c r="A287" s="98">
        <f t="shared" si="16"/>
        <v>52809</v>
      </c>
      <c r="B287" s="709" t="str">
        <f>+asset_level_drivers!$B$1</f>
        <v>Farmar</v>
      </c>
      <c r="C287" s="121">
        <v>104</v>
      </c>
      <c r="D287" s="122">
        <v>17.910900999999999</v>
      </c>
      <c r="E287" s="122">
        <v>156.47187999999997</v>
      </c>
      <c r="F287" s="122">
        <v>21.123703799999998</v>
      </c>
      <c r="G287" s="122">
        <v>19.983886500000001</v>
      </c>
      <c r="H287" s="122">
        <v>13.42267610222533</v>
      </c>
      <c r="I287" s="122">
        <v>87.946637819041143</v>
      </c>
      <c r="J287" s="122">
        <v>15.83039480742741</v>
      </c>
      <c r="K287" s="46">
        <v>301.63864934017789</v>
      </c>
      <c r="L287" s="94">
        <f t="shared" si="15"/>
        <v>0</v>
      </c>
      <c r="M287" s="94">
        <v>0</v>
      </c>
      <c r="N287" s="94">
        <v>0</v>
      </c>
      <c r="O287" s="116">
        <v>0</v>
      </c>
      <c r="P287" s="123">
        <v>0</v>
      </c>
      <c r="Q287" s="105">
        <v>2.5</v>
      </c>
      <c r="R287" s="113"/>
    </row>
    <row r="288" spans="1:18" x14ac:dyDescent="0.25">
      <c r="A288" s="106">
        <f t="shared" si="16"/>
        <v>52840</v>
      </c>
      <c r="B288" s="710" t="str">
        <f>+asset_level_drivers!$B$1</f>
        <v>Farmar</v>
      </c>
      <c r="C288" s="118">
        <v>104</v>
      </c>
      <c r="D288" s="119">
        <v>17.817250000000001</v>
      </c>
      <c r="E288" s="119">
        <v>155.65162000000004</v>
      </c>
      <c r="F288" s="119">
        <v>21.012968700000005</v>
      </c>
      <c r="G288" s="119">
        <v>19.879339000000002</v>
      </c>
      <c r="H288" s="119">
        <v>13.352492751893067</v>
      </c>
      <c r="I288" s="119">
        <v>87.485602205885357</v>
      </c>
      <c r="J288" s="119">
        <v>15.747408397059363</v>
      </c>
      <c r="K288" s="120">
        <v>301.56155016447366</v>
      </c>
      <c r="L288" s="102">
        <f t="shared" si="15"/>
        <v>0</v>
      </c>
      <c r="M288" s="102">
        <v>0</v>
      </c>
      <c r="N288" s="102">
        <v>0</v>
      </c>
      <c r="O288" s="112">
        <v>0</v>
      </c>
      <c r="P288" s="123">
        <v>0</v>
      </c>
      <c r="Q288" s="97">
        <v>2.5</v>
      </c>
      <c r="R288" s="113"/>
    </row>
    <row r="289" spans="1:18" x14ac:dyDescent="0.25">
      <c r="A289" s="98">
        <f t="shared" si="16"/>
        <v>52870</v>
      </c>
      <c r="B289" s="709" t="str">
        <f>+asset_level_drivers!$B$1</f>
        <v>Farmar</v>
      </c>
      <c r="C289" s="121">
        <v>104</v>
      </c>
      <c r="D289" s="122">
        <v>17.153865</v>
      </c>
      <c r="E289" s="122">
        <v>149.85389999999998</v>
      </c>
      <c r="F289" s="122">
        <v>20.230276499999999</v>
      </c>
      <c r="G289" s="122">
        <v>19.13889</v>
      </c>
      <c r="H289" s="122">
        <v>12.855342888462145</v>
      </c>
      <c r="I289" s="122">
        <v>84.226933740879261</v>
      </c>
      <c r="J289" s="122">
        <v>15.160848073358268</v>
      </c>
      <c r="K289" s="46">
        <v>291.75953377171567</v>
      </c>
      <c r="L289" s="94">
        <f t="shared" si="15"/>
        <v>0</v>
      </c>
      <c r="M289" s="94">
        <v>0</v>
      </c>
      <c r="N289" s="94">
        <v>0</v>
      </c>
      <c r="O289" s="116">
        <v>0</v>
      </c>
      <c r="P289" s="123">
        <v>0</v>
      </c>
      <c r="Q289" s="105">
        <v>2.5</v>
      </c>
      <c r="R289" s="113"/>
    </row>
    <row r="290" spans="1:18" x14ac:dyDescent="0.25">
      <c r="A290" s="106">
        <f t="shared" si="16"/>
        <v>52901</v>
      </c>
      <c r="B290" s="710" t="str">
        <f>+asset_level_drivers!$B$1</f>
        <v>Farmar</v>
      </c>
      <c r="C290" s="118">
        <v>104</v>
      </c>
      <c r="D290" s="119">
        <v>17.634365499999998</v>
      </c>
      <c r="E290" s="119">
        <v>154.05046999999999</v>
      </c>
      <c r="F290" s="119">
        <v>20.796813450000002</v>
      </c>
      <c r="G290" s="119">
        <v>19.674661500000003</v>
      </c>
      <c r="H290" s="119">
        <v>13.215436586621566</v>
      </c>
      <c r="I290" s="119">
        <v>86.58565929509551</v>
      </c>
      <c r="J290" s="119">
        <v>15.585418673117191</v>
      </c>
      <c r="K290" s="120">
        <v>301.40854407862616</v>
      </c>
      <c r="L290" s="102">
        <f t="shared" si="15"/>
        <v>0</v>
      </c>
      <c r="M290" s="102">
        <v>0</v>
      </c>
      <c r="N290" s="102">
        <v>0</v>
      </c>
      <c r="O290" s="112">
        <v>0</v>
      </c>
      <c r="P290" s="123">
        <v>0</v>
      </c>
      <c r="Q290" s="97">
        <v>2.5</v>
      </c>
      <c r="R290" s="113"/>
    </row>
    <row r="291" spans="1:18" x14ac:dyDescent="0.25">
      <c r="A291" s="98">
        <f t="shared" si="16"/>
        <v>52931</v>
      </c>
      <c r="B291" s="709" t="str">
        <f>+asset_level_drivers!$B$1</f>
        <v>Farmar</v>
      </c>
      <c r="C291" s="121">
        <v>104</v>
      </c>
      <c r="D291" s="122">
        <v>16.977449999999997</v>
      </c>
      <c r="E291" s="122">
        <v>148.31219999999999</v>
      </c>
      <c r="F291" s="122">
        <v>20.022146999999997</v>
      </c>
      <c r="G291" s="122">
        <v>18.941955</v>
      </c>
      <c r="H291" s="122">
        <v>12.723135055669472</v>
      </c>
      <c r="I291" s="122">
        <v>83.36040531720586</v>
      </c>
      <c r="J291" s="122">
        <v>15.004872957097053</v>
      </c>
      <c r="K291" s="46">
        <v>291.61222325375212</v>
      </c>
      <c r="L291" s="94">
        <f t="shared" si="15"/>
        <v>0</v>
      </c>
      <c r="M291" s="94">
        <v>0</v>
      </c>
      <c r="N291" s="94">
        <v>0</v>
      </c>
      <c r="O291" s="116">
        <v>0</v>
      </c>
      <c r="P291" s="126">
        <v>0</v>
      </c>
      <c r="Q291" s="105">
        <v>2.5</v>
      </c>
      <c r="R291" s="113"/>
    </row>
    <row r="292" spans="1:18" x14ac:dyDescent="0.25">
      <c r="A292" s="106">
        <f t="shared" si="16"/>
        <v>52962</v>
      </c>
      <c r="B292" s="710" t="str">
        <f>+asset_level_drivers!$B$1</f>
        <v>Farmar</v>
      </c>
      <c r="C292" s="118">
        <v>102</v>
      </c>
      <c r="D292" s="119">
        <v>17.453247999999995</v>
      </c>
      <c r="E292" s="119">
        <v>152.46575000000001</v>
      </c>
      <c r="F292" s="119">
        <v>20.582876250000002</v>
      </c>
      <c r="G292" s="119">
        <v>19.472339999999999</v>
      </c>
      <c r="H292" s="119">
        <v>13.079704635507282</v>
      </c>
      <c r="I292" s="119">
        <v>85.69495103566517</v>
      </c>
      <c r="J292" s="119">
        <v>15.425091186419731</v>
      </c>
      <c r="K292" s="120">
        <v>293.23787748637955</v>
      </c>
      <c r="L292" s="102">
        <f t="shared" si="15"/>
        <v>0</v>
      </c>
      <c r="M292" s="102">
        <v>0</v>
      </c>
      <c r="N292" s="102">
        <v>0</v>
      </c>
      <c r="O292" s="112">
        <v>0</v>
      </c>
      <c r="P292" s="123">
        <v>0</v>
      </c>
      <c r="Q292" s="97">
        <v>2.5</v>
      </c>
      <c r="R292" s="113"/>
    </row>
    <row r="293" spans="1:18" x14ac:dyDescent="0.25">
      <c r="A293" s="98">
        <f t="shared" si="16"/>
        <v>52993</v>
      </c>
      <c r="B293" s="709" t="str">
        <f>+asset_level_drivers!$B$1</f>
        <v>Farmar</v>
      </c>
      <c r="C293" s="121">
        <v>102</v>
      </c>
      <c r="D293" s="122">
        <v>17.361953</v>
      </c>
      <c r="E293" s="122">
        <v>151.66657000000001</v>
      </c>
      <c r="F293" s="122">
        <v>20.474986950000002</v>
      </c>
      <c r="G293" s="122">
        <v>19.370442999999998</v>
      </c>
      <c r="H293" s="122">
        <v>13.011286904051305</v>
      </c>
      <c r="I293" s="122">
        <v>85.245763654442285</v>
      </c>
      <c r="J293" s="122">
        <v>15.344237457799613</v>
      </c>
      <c r="K293" s="46">
        <v>293.16307869359071</v>
      </c>
      <c r="L293" s="94">
        <f t="shared" si="15"/>
        <v>0</v>
      </c>
      <c r="M293" s="94">
        <v>0</v>
      </c>
      <c r="N293" s="94">
        <v>0</v>
      </c>
      <c r="O293" s="116">
        <v>0</v>
      </c>
      <c r="P293" s="127">
        <v>0</v>
      </c>
      <c r="Q293" s="105">
        <v>2.5</v>
      </c>
      <c r="R293" s="113"/>
    </row>
    <row r="294" spans="1:18" x14ac:dyDescent="0.25">
      <c r="A294" s="106">
        <f t="shared" si="16"/>
        <v>53021</v>
      </c>
      <c r="B294" s="710" t="str">
        <f>+asset_level_drivers!$B$1</f>
        <v>Farmar</v>
      </c>
      <c r="C294" s="118">
        <v>101</v>
      </c>
      <c r="D294" s="119">
        <v>15.60356</v>
      </c>
      <c r="E294" s="119">
        <v>136.30568000000002</v>
      </c>
      <c r="F294" s="119">
        <v>18.401266800000005</v>
      </c>
      <c r="G294" s="119">
        <v>17.408369999999998</v>
      </c>
      <c r="H294" s="119">
        <v>11.693522951281965</v>
      </c>
      <c r="I294" s="119">
        <v>76.612016623294394</v>
      </c>
      <c r="J294" s="119">
        <v>13.790162992192993</v>
      </c>
      <c r="K294" s="120">
        <v>261.06899767423931</v>
      </c>
      <c r="L294" s="102">
        <f t="shared" si="15"/>
        <v>0</v>
      </c>
      <c r="M294" s="102">
        <v>0</v>
      </c>
      <c r="N294" s="102">
        <v>0</v>
      </c>
      <c r="O294" s="112">
        <v>0</v>
      </c>
      <c r="P294" s="127">
        <v>0</v>
      </c>
      <c r="Q294" s="97">
        <v>2.5</v>
      </c>
      <c r="R294" s="113"/>
    </row>
    <row r="295" spans="1:18" x14ac:dyDescent="0.25">
      <c r="A295" s="98">
        <f t="shared" si="16"/>
        <v>53052</v>
      </c>
      <c r="B295" s="709" t="str">
        <f>+asset_level_drivers!$B$1</f>
        <v>Farmar</v>
      </c>
      <c r="C295" s="121">
        <v>101</v>
      </c>
      <c r="D295" s="122">
        <v>17.189375999999999</v>
      </c>
      <c r="E295" s="122">
        <v>150.15717999999998</v>
      </c>
      <c r="F295" s="122">
        <v>20.271219300000002</v>
      </c>
      <c r="G295" s="122">
        <v>19.177545500000001</v>
      </c>
      <c r="H295" s="122">
        <v>12.881955321363547</v>
      </c>
      <c r="I295" s="122">
        <v>84.397395400301775</v>
      </c>
      <c r="J295" s="122">
        <v>15.191531172054322</v>
      </c>
      <c r="K295" s="46">
        <v>288.96701146175991</v>
      </c>
      <c r="L295" s="94">
        <f t="shared" si="15"/>
        <v>0</v>
      </c>
      <c r="M295" s="94">
        <v>0</v>
      </c>
      <c r="N295" s="94">
        <v>0</v>
      </c>
      <c r="O295" s="116">
        <v>0</v>
      </c>
      <c r="P295" s="127">
        <v>0</v>
      </c>
      <c r="Q295" s="105">
        <v>2.5</v>
      </c>
      <c r="R295" s="113"/>
    </row>
    <row r="296" spans="1:18" x14ac:dyDescent="0.25">
      <c r="A296" s="106">
        <f t="shared" si="16"/>
        <v>53082</v>
      </c>
      <c r="B296" s="710" t="str">
        <f>+asset_level_drivers!$B$1</f>
        <v>Farmar</v>
      </c>
      <c r="C296" s="118">
        <v>101</v>
      </c>
      <c r="D296" s="119">
        <v>16.549094999999998</v>
      </c>
      <c r="E296" s="119">
        <v>144.56399999999999</v>
      </c>
      <c r="F296" s="119">
        <v>19.516140000000004</v>
      </c>
      <c r="G296" s="119">
        <v>18.463155</v>
      </c>
      <c r="H296" s="119">
        <v>12.402119914009724</v>
      </c>
      <c r="I296" s="119">
        <v>81.253690756907048</v>
      </c>
      <c r="J296" s="119">
        <v>14.62566433624327</v>
      </c>
      <c r="K296" s="120">
        <v>279.57457074617088</v>
      </c>
      <c r="L296" s="102">
        <f t="shared" si="15"/>
        <v>0</v>
      </c>
      <c r="M296" s="102">
        <v>0</v>
      </c>
      <c r="N296" s="102">
        <v>0</v>
      </c>
      <c r="O296" s="112">
        <v>0</v>
      </c>
      <c r="P296" s="127">
        <v>0</v>
      </c>
      <c r="Q296" s="97">
        <v>2.5</v>
      </c>
      <c r="R296" s="113"/>
    </row>
    <row r="297" spans="1:18" x14ac:dyDescent="0.25">
      <c r="A297" s="98">
        <f t="shared" si="16"/>
        <v>53113</v>
      </c>
      <c r="B297" s="709" t="str">
        <f>+asset_level_drivers!$B$1</f>
        <v>Farmar</v>
      </c>
      <c r="C297" s="121">
        <v>101</v>
      </c>
      <c r="D297" s="122">
        <v>17.003546499999999</v>
      </c>
      <c r="E297" s="122">
        <v>147.15855000000002</v>
      </c>
      <c r="F297" s="122">
        <v>19.866404250000002</v>
      </c>
      <c r="G297" s="122">
        <v>18.904838499999997</v>
      </c>
      <c r="H297" s="122">
        <v>12.742692132496694</v>
      </c>
      <c r="I297" s="122">
        <v>82.71198440783904</v>
      </c>
      <c r="J297" s="122">
        <v>14.888157193411029</v>
      </c>
      <c r="K297" s="46">
        <v>288.82081216912519</v>
      </c>
      <c r="L297" s="94">
        <f t="shared" si="15"/>
        <v>0</v>
      </c>
      <c r="M297" s="94">
        <v>0</v>
      </c>
      <c r="N297" s="94">
        <v>0</v>
      </c>
      <c r="O297" s="116">
        <v>0</v>
      </c>
      <c r="P297" s="127">
        <v>0</v>
      </c>
      <c r="Q297" s="105">
        <v>2.5</v>
      </c>
      <c r="R297" s="113"/>
    </row>
    <row r="298" spans="1:18" x14ac:dyDescent="0.25">
      <c r="A298" s="106">
        <f t="shared" si="16"/>
        <v>53143</v>
      </c>
      <c r="B298" s="710" t="str">
        <f>+asset_level_drivers!$B$1</f>
        <v>Farmar</v>
      </c>
      <c r="C298" s="118">
        <v>100</v>
      </c>
      <c r="D298" s="119">
        <v>16.365269999999999</v>
      </c>
      <c r="E298" s="119">
        <v>141.45870000000002</v>
      </c>
      <c r="F298" s="119">
        <v>19.096924500000004</v>
      </c>
      <c r="G298" s="119">
        <v>18.189554999999999</v>
      </c>
      <c r="H298" s="119">
        <v>12.264358925073905</v>
      </c>
      <c r="I298" s="119">
        <v>79.508324788149793</v>
      </c>
      <c r="J298" s="119">
        <v>14.311498461866966</v>
      </c>
      <c r="K298" s="120">
        <v>276.91014356111231</v>
      </c>
      <c r="L298" s="102">
        <f t="shared" si="15"/>
        <v>0</v>
      </c>
      <c r="M298" s="102">
        <v>0</v>
      </c>
      <c r="N298" s="102">
        <v>0</v>
      </c>
      <c r="O298" s="112">
        <v>0</v>
      </c>
      <c r="P298" s="127">
        <v>0</v>
      </c>
      <c r="Q298" s="97">
        <v>2.5</v>
      </c>
      <c r="R298" s="113"/>
    </row>
    <row r="299" spans="1:18" x14ac:dyDescent="0.25">
      <c r="A299" s="98">
        <f t="shared" si="16"/>
        <v>53174</v>
      </c>
      <c r="B299" s="709" t="str">
        <f>+asset_level_drivers!$B$1</f>
        <v>Farmar</v>
      </c>
      <c r="C299" s="121">
        <v>100</v>
      </c>
      <c r="D299" s="122">
        <v>16.823606999999999</v>
      </c>
      <c r="E299" s="122">
        <v>145.42037999999997</v>
      </c>
      <c r="F299" s="122">
        <v>19.631751299999998</v>
      </c>
      <c r="G299" s="122">
        <v>18.698688499999999</v>
      </c>
      <c r="H299" s="122">
        <v>12.607842990820551</v>
      </c>
      <c r="I299" s="122">
        <v>81.735027989484976</v>
      </c>
      <c r="J299" s="122">
        <v>14.712305038107298</v>
      </c>
      <c r="K299" s="46">
        <v>286.06861960963198</v>
      </c>
      <c r="L299" s="94">
        <f t="shared" si="15"/>
        <v>0</v>
      </c>
      <c r="M299" s="94">
        <v>0</v>
      </c>
      <c r="N299" s="94">
        <v>0</v>
      </c>
      <c r="O299" s="116">
        <v>0</v>
      </c>
      <c r="P299" s="123">
        <v>0</v>
      </c>
      <c r="Q299" s="105">
        <v>2.5</v>
      </c>
      <c r="R299" s="113"/>
    </row>
    <row r="300" spans="1:18" x14ac:dyDescent="0.25">
      <c r="A300" s="106">
        <f t="shared" si="16"/>
        <v>53205</v>
      </c>
      <c r="B300" s="710" t="str">
        <f>+asset_level_drivers!$B$1</f>
        <v>Farmar</v>
      </c>
      <c r="C300" s="118">
        <v>100</v>
      </c>
      <c r="D300" s="119">
        <v>16.735551499999996</v>
      </c>
      <c r="E300" s="119">
        <v>144.65808999999999</v>
      </c>
      <c r="F300" s="119">
        <v>19.528842149999999</v>
      </c>
      <c r="G300" s="119">
        <v>18.600914499999998</v>
      </c>
      <c r="H300" s="119">
        <v>12.541852985319458</v>
      </c>
      <c r="I300" s="119">
        <v>81.306575014144798</v>
      </c>
      <c r="J300" s="119">
        <v>14.635183502546063</v>
      </c>
      <c r="K300" s="120">
        <v>285.99712799072267</v>
      </c>
      <c r="L300" s="102">
        <f t="shared" si="15"/>
        <v>0</v>
      </c>
      <c r="M300" s="102">
        <v>0</v>
      </c>
      <c r="N300" s="102">
        <v>0</v>
      </c>
      <c r="O300" s="112">
        <v>0</v>
      </c>
      <c r="P300" s="123">
        <v>0</v>
      </c>
      <c r="Q300" s="97">
        <v>2.5</v>
      </c>
      <c r="R300" s="113"/>
    </row>
    <row r="301" spans="1:18" x14ac:dyDescent="0.25">
      <c r="A301" s="98">
        <f t="shared" si="16"/>
        <v>53235</v>
      </c>
      <c r="B301" s="709" t="str">
        <f>+asset_level_drivers!$B$1</f>
        <v>Farmar</v>
      </c>
      <c r="C301" s="121">
        <v>100</v>
      </c>
      <c r="D301" s="122">
        <v>16.112475</v>
      </c>
      <c r="E301" s="122">
        <v>139.26990000000001</v>
      </c>
      <c r="F301" s="122">
        <v>18.801436500000001</v>
      </c>
      <c r="G301" s="122">
        <v>17.907974999999997</v>
      </c>
      <c r="H301" s="122">
        <v>12.074910867421078</v>
      </c>
      <c r="I301" s="122">
        <v>78.278087119513614</v>
      </c>
      <c r="J301" s="122">
        <v>14.090055681512453</v>
      </c>
      <c r="K301" s="46">
        <v>276.70258267051298</v>
      </c>
      <c r="L301" s="94">
        <f t="shared" si="15"/>
        <v>0</v>
      </c>
      <c r="M301" s="94">
        <v>0</v>
      </c>
      <c r="N301" s="94">
        <v>0</v>
      </c>
      <c r="O301" s="116">
        <v>0</v>
      </c>
      <c r="P301" s="123">
        <v>0</v>
      </c>
      <c r="Q301" s="105">
        <v>2.5</v>
      </c>
      <c r="R301" s="113"/>
    </row>
    <row r="302" spans="1:18" x14ac:dyDescent="0.25">
      <c r="A302" s="106">
        <f t="shared" si="16"/>
        <v>53266</v>
      </c>
      <c r="B302" s="710" t="str">
        <f>+asset_level_drivers!$B$1</f>
        <v>Farmar</v>
      </c>
      <c r="C302" s="118">
        <v>100</v>
      </c>
      <c r="D302" s="119">
        <v>16.563858</v>
      </c>
      <c r="E302" s="119">
        <v>143.17008999999999</v>
      </c>
      <c r="F302" s="119">
        <v>19.327962149999998</v>
      </c>
      <c r="G302" s="119">
        <v>18.409489499999999</v>
      </c>
      <c r="H302" s="119">
        <v>12.413183509710308</v>
      </c>
      <c r="I302" s="119">
        <v>80.470229230642133</v>
      </c>
      <c r="J302" s="119">
        <v>14.484641261515584</v>
      </c>
      <c r="K302" s="120">
        <v>285.85524465460526</v>
      </c>
      <c r="L302" s="102">
        <f t="shared" si="15"/>
        <v>0</v>
      </c>
      <c r="M302" s="102">
        <v>0</v>
      </c>
      <c r="N302" s="102">
        <v>0</v>
      </c>
      <c r="O302" s="112">
        <v>0</v>
      </c>
      <c r="P302" s="123">
        <v>0</v>
      </c>
      <c r="Q302" s="97">
        <v>2.5</v>
      </c>
      <c r="R302" s="113"/>
    </row>
    <row r="303" spans="1:18" x14ac:dyDescent="0.25">
      <c r="A303" s="98">
        <f t="shared" si="16"/>
        <v>53296</v>
      </c>
      <c r="B303" s="709" t="str">
        <f>+asset_level_drivers!$B$1</f>
        <v>Farmar</v>
      </c>
      <c r="C303" s="121">
        <v>100</v>
      </c>
      <c r="D303" s="122">
        <v>15.94689</v>
      </c>
      <c r="E303" s="122">
        <v>137.83709999999996</v>
      </c>
      <c r="F303" s="122">
        <v>18.608008499999997</v>
      </c>
      <c r="G303" s="122">
        <v>17.723864999999996</v>
      </c>
      <c r="H303" s="122">
        <v>11.950819185914551</v>
      </c>
      <c r="I303" s="122">
        <v>77.472767066689286</v>
      </c>
      <c r="J303" s="122">
        <v>13.94509807200407</v>
      </c>
      <c r="K303" s="46">
        <v>276.56598285875822</v>
      </c>
      <c r="L303" s="94">
        <f t="shared" si="15"/>
        <v>0</v>
      </c>
      <c r="M303" s="94">
        <v>0</v>
      </c>
      <c r="N303" s="94">
        <v>0</v>
      </c>
      <c r="O303" s="116">
        <v>0</v>
      </c>
      <c r="P303" s="126">
        <v>0</v>
      </c>
      <c r="Q303" s="105">
        <v>2.5</v>
      </c>
      <c r="R303" s="113"/>
    </row>
    <row r="304" spans="1:18" x14ac:dyDescent="0.25">
      <c r="A304" s="106">
        <f t="shared" si="16"/>
        <v>53327</v>
      </c>
      <c r="B304" s="710" t="str">
        <f>+asset_level_drivers!$B$1</f>
        <v>Farmar</v>
      </c>
      <c r="C304" s="118">
        <v>100</v>
      </c>
      <c r="D304" s="119">
        <v>16.393636999999998</v>
      </c>
      <c r="E304" s="119">
        <v>141.69696999999999</v>
      </c>
      <c r="F304" s="119">
        <v>19.129090950000002</v>
      </c>
      <c r="G304" s="119">
        <v>18.220126</v>
      </c>
      <c r="H304" s="119">
        <v>12.285617545898832</v>
      </c>
      <c r="I304" s="119">
        <v>79.642246904974513</v>
      </c>
      <c r="J304" s="119">
        <v>14.335604442895413</v>
      </c>
      <c r="K304" s="120">
        <v>285.71481723183081</v>
      </c>
      <c r="L304" s="102">
        <f t="shared" si="15"/>
        <v>0</v>
      </c>
      <c r="M304" s="102">
        <v>0</v>
      </c>
      <c r="N304" s="102">
        <v>0</v>
      </c>
      <c r="O304" s="112">
        <v>0</v>
      </c>
      <c r="P304" s="123">
        <v>0</v>
      </c>
      <c r="Q304" s="97">
        <v>2.5</v>
      </c>
      <c r="R304" s="113"/>
    </row>
    <row r="305" spans="1:18" x14ac:dyDescent="0.25">
      <c r="A305" s="98">
        <f t="shared" si="16"/>
        <v>53358</v>
      </c>
      <c r="B305" s="709" t="str">
        <f>+asset_level_drivers!$B$1</f>
        <v>Farmar</v>
      </c>
      <c r="C305" s="121">
        <v>100</v>
      </c>
      <c r="D305" s="122">
        <v>16.307937500000001</v>
      </c>
      <c r="E305" s="122">
        <v>140.95452</v>
      </c>
      <c r="F305" s="122">
        <v>19.0288602</v>
      </c>
      <c r="G305" s="122">
        <v>18.124707999999998</v>
      </c>
      <c r="H305" s="122">
        <v>12.221393159274026</v>
      </c>
      <c r="I305" s="122">
        <v>79.224945206747648</v>
      </c>
      <c r="J305" s="122">
        <v>14.260490137214578</v>
      </c>
      <c r="K305" s="46">
        <v>285.6451452556409</v>
      </c>
      <c r="L305" s="94">
        <f t="shared" si="15"/>
        <v>0</v>
      </c>
      <c r="M305" s="94">
        <v>0</v>
      </c>
      <c r="N305" s="94">
        <v>0</v>
      </c>
      <c r="O305" s="116">
        <v>0</v>
      </c>
      <c r="P305" s="127">
        <v>0</v>
      </c>
      <c r="Q305" s="105">
        <v>2.5</v>
      </c>
      <c r="R305" s="113"/>
    </row>
    <row r="306" spans="1:18" x14ac:dyDescent="0.25">
      <c r="A306" s="106">
        <f t="shared" si="16"/>
        <v>53386</v>
      </c>
      <c r="B306" s="710" t="str">
        <f>+asset_level_drivers!$B$1</f>
        <v>Farmar</v>
      </c>
      <c r="C306" s="118">
        <v>100</v>
      </c>
      <c r="D306" s="119">
        <v>14.656333999999999</v>
      </c>
      <c r="E306" s="119">
        <v>126.67843999999999</v>
      </c>
      <c r="F306" s="119">
        <v>17.101589400000002</v>
      </c>
      <c r="G306" s="119">
        <v>16.289041999999998</v>
      </c>
      <c r="H306" s="119">
        <v>10.983658729844612</v>
      </c>
      <c r="I306" s="119">
        <v>71.200926851272797</v>
      </c>
      <c r="J306" s="119">
        <v>12.816166833229106</v>
      </c>
      <c r="K306" s="120">
        <v>257.93945826480262</v>
      </c>
      <c r="L306" s="102">
        <f t="shared" si="15"/>
        <v>0</v>
      </c>
      <c r="M306" s="102">
        <v>0</v>
      </c>
      <c r="N306" s="102">
        <v>0</v>
      </c>
      <c r="O306" s="112">
        <v>0</v>
      </c>
      <c r="P306" s="127">
        <v>0</v>
      </c>
      <c r="Q306" s="97">
        <v>2.5</v>
      </c>
      <c r="R306" s="113"/>
    </row>
    <row r="307" spans="1:18" x14ac:dyDescent="0.25">
      <c r="A307" s="98">
        <f t="shared" si="16"/>
        <v>53417</v>
      </c>
      <c r="B307" s="709" t="str">
        <f>+asset_level_drivers!$B$1</f>
        <v>Farmar</v>
      </c>
      <c r="C307" s="121">
        <v>100</v>
      </c>
      <c r="D307" s="122">
        <v>16.1459625</v>
      </c>
      <c r="E307" s="122">
        <v>139.55176999999998</v>
      </c>
      <c r="F307" s="122">
        <v>18.83948895</v>
      </c>
      <c r="G307" s="122">
        <v>17.944179499999997</v>
      </c>
      <c r="H307" s="122">
        <v>12.100006861529543</v>
      </c>
      <c r="I307" s="122">
        <v>78.436515067091506</v>
      </c>
      <c r="J307" s="122">
        <v>14.118572712076471</v>
      </c>
      <c r="K307" s="46">
        <v>285.50687332153319</v>
      </c>
      <c r="L307" s="94">
        <f t="shared" si="15"/>
        <v>0</v>
      </c>
      <c r="M307" s="94">
        <v>0</v>
      </c>
      <c r="N307" s="94">
        <v>0</v>
      </c>
      <c r="O307" s="116">
        <v>0</v>
      </c>
      <c r="P307" s="127">
        <v>0</v>
      </c>
      <c r="Q307" s="105">
        <v>2.5</v>
      </c>
      <c r="R307" s="113"/>
    </row>
    <row r="308" spans="1:18" x14ac:dyDescent="0.25">
      <c r="A308" s="106">
        <f t="shared" si="16"/>
        <v>53447</v>
      </c>
      <c r="B308" s="710" t="str">
        <f>+asset_level_drivers!$B$1</f>
        <v>Farmar</v>
      </c>
      <c r="C308" s="118">
        <v>100</v>
      </c>
      <c r="D308" s="119">
        <v>15.544469999999997</v>
      </c>
      <c r="E308" s="119">
        <v>134.3535</v>
      </c>
      <c r="F308" s="119">
        <v>18.137722499999999</v>
      </c>
      <c r="G308" s="119">
        <v>17.275845</v>
      </c>
      <c r="H308" s="119">
        <v>11.649240090755821</v>
      </c>
      <c r="I308" s="119">
        <v>75.514773671924615</v>
      </c>
      <c r="J308" s="119">
        <v>13.592659260946432</v>
      </c>
      <c r="K308" s="120">
        <v>276.23058327122737</v>
      </c>
      <c r="L308" s="102">
        <f t="shared" si="15"/>
        <v>0</v>
      </c>
      <c r="M308" s="102">
        <v>0</v>
      </c>
      <c r="N308" s="102">
        <v>0</v>
      </c>
      <c r="O308" s="112">
        <v>0</v>
      </c>
      <c r="P308" s="127">
        <v>0</v>
      </c>
      <c r="Q308" s="97">
        <v>2.5</v>
      </c>
      <c r="R308" s="113"/>
    </row>
    <row r="309" spans="1:18" x14ac:dyDescent="0.25">
      <c r="A309" s="98">
        <f t="shared" si="16"/>
        <v>53478</v>
      </c>
      <c r="B309" s="709" t="str">
        <f>+asset_level_drivers!$B$1</f>
        <v>Farmar</v>
      </c>
      <c r="C309" s="121">
        <v>100</v>
      </c>
      <c r="D309" s="122">
        <v>15.980159000000002</v>
      </c>
      <c r="E309" s="122">
        <v>138.11584999999999</v>
      </c>
      <c r="F309" s="122">
        <v>18.645639750000001</v>
      </c>
      <c r="G309" s="122">
        <v>17.759528</v>
      </c>
      <c r="H309" s="122">
        <v>11.975751433111101</v>
      </c>
      <c r="I309" s="122">
        <v>77.629441386011464</v>
      </c>
      <c r="J309" s="122">
        <v>13.973299449482063</v>
      </c>
      <c r="K309" s="46">
        <v>285.37001821417562</v>
      </c>
      <c r="L309" s="94">
        <f t="shared" si="15"/>
        <v>0</v>
      </c>
      <c r="M309" s="94">
        <v>0</v>
      </c>
      <c r="N309" s="94">
        <v>0</v>
      </c>
      <c r="O309" s="116">
        <v>0</v>
      </c>
      <c r="P309" s="127">
        <v>0</v>
      </c>
      <c r="Q309" s="105">
        <v>2.5</v>
      </c>
      <c r="R309" s="113"/>
    </row>
    <row r="310" spans="1:18" x14ac:dyDescent="0.25">
      <c r="A310" s="106">
        <f t="shared" si="16"/>
        <v>53508</v>
      </c>
      <c r="B310" s="710" t="str">
        <f>+asset_level_drivers!$B$1</f>
        <v>Farmar</v>
      </c>
      <c r="C310" s="118">
        <v>100</v>
      </c>
      <c r="D310" s="119">
        <v>15.384870000000003</v>
      </c>
      <c r="E310" s="119">
        <v>132.97139999999999</v>
      </c>
      <c r="F310" s="119">
        <v>17.951138999999998</v>
      </c>
      <c r="G310" s="119">
        <v>17.098005000000001</v>
      </c>
      <c r="H310" s="119">
        <v>11.529633650749533</v>
      </c>
      <c r="I310" s="119">
        <v>74.737950078255906</v>
      </c>
      <c r="J310" s="119">
        <v>13.452831014086065</v>
      </c>
      <c r="K310" s="120">
        <v>276.09882611726465</v>
      </c>
      <c r="L310" s="102">
        <f t="shared" si="15"/>
        <v>0</v>
      </c>
      <c r="M310" s="102">
        <v>0</v>
      </c>
      <c r="N310" s="102">
        <v>0</v>
      </c>
      <c r="O310" s="112">
        <v>0</v>
      </c>
      <c r="P310" s="127">
        <v>0</v>
      </c>
      <c r="Q310" s="97">
        <v>2.5</v>
      </c>
      <c r="R310" s="113"/>
    </row>
    <row r="311" spans="1:18" x14ac:dyDescent="0.25">
      <c r="A311" s="98">
        <f t="shared" si="16"/>
        <v>53539</v>
      </c>
      <c r="B311" s="709" t="str">
        <f>+asset_level_drivers!$B$1</f>
        <v>Farmar</v>
      </c>
      <c r="C311" s="121">
        <v>100</v>
      </c>
      <c r="D311" s="122">
        <v>15.815827999999998</v>
      </c>
      <c r="E311" s="122">
        <v>136.69512000000003</v>
      </c>
      <c r="F311" s="122">
        <v>18.453841200000006</v>
      </c>
      <c r="G311" s="122">
        <v>17.576938000000002</v>
      </c>
      <c r="H311" s="122">
        <v>11.852599516490333</v>
      </c>
      <c r="I311" s="122">
        <v>76.830905401471327</v>
      </c>
      <c r="J311" s="122">
        <v>13.82956297226484</v>
      </c>
      <c r="K311" s="46">
        <v>285.23456823248614</v>
      </c>
      <c r="L311" s="94">
        <f t="shared" si="15"/>
        <v>0</v>
      </c>
      <c r="M311" s="94">
        <v>0</v>
      </c>
      <c r="N311" s="94">
        <v>0</v>
      </c>
      <c r="O311" s="116">
        <v>0</v>
      </c>
      <c r="P311" s="123">
        <v>0</v>
      </c>
      <c r="Q311" s="105">
        <v>2.5</v>
      </c>
      <c r="R311" s="113"/>
    </row>
    <row r="312" spans="1:18" x14ac:dyDescent="0.25">
      <c r="A312" s="106">
        <f t="shared" si="16"/>
        <v>53570</v>
      </c>
      <c r="B312" s="710" t="str">
        <f>+asset_level_drivers!$B$1</f>
        <v>Farmar</v>
      </c>
      <c r="C312" s="118">
        <v>100</v>
      </c>
      <c r="D312" s="119">
        <v>15.7330735</v>
      </c>
      <c r="E312" s="119">
        <v>135.97870999999998</v>
      </c>
      <c r="F312" s="119">
        <v>18.357125849999999</v>
      </c>
      <c r="G312" s="119">
        <v>17.484759499999999</v>
      </c>
      <c r="H312" s="119">
        <v>11.790582153460882</v>
      </c>
      <c r="I312" s="119">
        <v>76.42823975445576</v>
      </c>
      <c r="J312" s="119">
        <v>13.757083155802038</v>
      </c>
      <c r="K312" s="120">
        <v>285.16736667833834</v>
      </c>
      <c r="L312" s="102">
        <f t="shared" si="15"/>
        <v>0</v>
      </c>
      <c r="M312" s="102">
        <v>0</v>
      </c>
      <c r="N312" s="102">
        <v>0</v>
      </c>
      <c r="O312" s="112">
        <v>0</v>
      </c>
      <c r="P312" s="123">
        <v>0</v>
      </c>
      <c r="Q312" s="97">
        <v>2.5</v>
      </c>
      <c r="R312" s="113"/>
    </row>
    <row r="313" spans="1:18" x14ac:dyDescent="0.25">
      <c r="A313" s="98">
        <f t="shared" si="16"/>
        <v>53600</v>
      </c>
      <c r="B313" s="709" t="str">
        <f>+asset_level_drivers!$B$1</f>
        <v>Farmar</v>
      </c>
      <c r="C313" s="121">
        <v>100</v>
      </c>
      <c r="D313" s="122">
        <v>15.147180000000001</v>
      </c>
      <c r="E313" s="122">
        <v>130.91370000000001</v>
      </c>
      <c r="F313" s="122">
        <v>17.6733495</v>
      </c>
      <c r="G313" s="122">
        <v>16.832384999999999</v>
      </c>
      <c r="H313" s="122">
        <v>11.351505488311586</v>
      </c>
      <c r="I313" s="122">
        <v>73.58139851998078</v>
      </c>
      <c r="J313" s="122">
        <v>13.244651733596539</v>
      </c>
      <c r="K313" s="46">
        <v>275.90371856689455</v>
      </c>
      <c r="L313" s="94">
        <f t="shared" si="15"/>
        <v>0</v>
      </c>
      <c r="M313" s="94">
        <v>0</v>
      </c>
      <c r="N313" s="94">
        <v>0</v>
      </c>
      <c r="O313" s="116">
        <v>0</v>
      </c>
      <c r="P313" s="123">
        <v>0</v>
      </c>
      <c r="Q313" s="105">
        <v>2.5</v>
      </c>
      <c r="R313" s="113"/>
    </row>
    <row r="314" spans="1:18" x14ac:dyDescent="0.25">
      <c r="A314" s="106">
        <f t="shared" si="16"/>
        <v>53631</v>
      </c>
      <c r="B314" s="710" t="str">
        <f>+asset_level_drivers!$B$1</f>
        <v>Farmar</v>
      </c>
      <c r="C314" s="118">
        <v>100</v>
      </c>
      <c r="D314" s="119">
        <v>15.571687499999999</v>
      </c>
      <c r="E314" s="119">
        <v>134.57968</v>
      </c>
      <c r="F314" s="119">
        <v>18.168256799999998</v>
      </c>
      <c r="G314" s="119">
        <v>17.2903895</v>
      </c>
      <c r="H314" s="119">
        <v>11.669637260435469</v>
      </c>
      <c r="I314" s="119">
        <v>75.641900479258368</v>
      </c>
      <c r="J314" s="119">
        <v>13.615542086266506</v>
      </c>
      <c r="K314" s="120">
        <v>285.03399550588506</v>
      </c>
      <c r="L314" s="102">
        <f t="shared" si="15"/>
        <v>0</v>
      </c>
      <c r="M314" s="102">
        <v>0</v>
      </c>
      <c r="N314" s="102">
        <v>0</v>
      </c>
      <c r="O314" s="112">
        <v>0</v>
      </c>
      <c r="P314" s="123">
        <v>0</v>
      </c>
      <c r="Q314" s="97">
        <v>2.5</v>
      </c>
      <c r="R314" s="113"/>
    </row>
    <row r="315" spans="1:18" x14ac:dyDescent="0.25">
      <c r="A315" s="98">
        <f t="shared" si="16"/>
        <v>53661</v>
      </c>
      <c r="B315" s="709" t="str">
        <f>+asset_level_drivers!$B$1</f>
        <v>Farmar</v>
      </c>
      <c r="C315" s="121">
        <v>100</v>
      </c>
      <c r="D315" s="122">
        <v>14.991569999999998</v>
      </c>
      <c r="E315" s="122">
        <v>129.56670000000003</v>
      </c>
      <c r="F315" s="122">
        <v>17.491504500000001</v>
      </c>
      <c r="G315" s="122">
        <v>16.646564999999999</v>
      </c>
      <c r="H315" s="122">
        <v>11.234889209305448</v>
      </c>
      <c r="I315" s="122">
        <v>72.824303244189068</v>
      </c>
      <c r="J315" s="122">
        <v>13.108374583954033</v>
      </c>
      <c r="K315" s="46">
        <v>275.76620130037008</v>
      </c>
      <c r="L315" s="94">
        <f t="shared" si="15"/>
        <v>0</v>
      </c>
      <c r="M315" s="94">
        <v>0</v>
      </c>
      <c r="N315" s="94">
        <v>0</v>
      </c>
      <c r="O315" s="116">
        <v>0</v>
      </c>
      <c r="P315" s="126">
        <v>0</v>
      </c>
      <c r="Q315" s="105">
        <v>2.5</v>
      </c>
      <c r="R315" s="113"/>
    </row>
    <row r="316" spans="1:18" x14ac:dyDescent="0.25">
      <c r="A316" s="106">
        <f t="shared" si="16"/>
        <v>53692</v>
      </c>
      <c r="B316" s="710" t="str">
        <f>+asset_level_drivers!$B$1</f>
        <v>Farmar</v>
      </c>
      <c r="C316" s="118">
        <v>100</v>
      </c>
      <c r="D316" s="119">
        <v>15.411773999999999</v>
      </c>
      <c r="E316" s="119">
        <v>133.19522000000001</v>
      </c>
      <c r="F316" s="119">
        <v>17.981354700000001</v>
      </c>
      <c r="G316" s="119">
        <v>17.1125115</v>
      </c>
      <c r="H316" s="119">
        <v>11.549795879207736</v>
      </c>
      <c r="I316" s="119">
        <v>74.863750423191121</v>
      </c>
      <c r="J316" s="119">
        <v>13.4754750761744</v>
      </c>
      <c r="K316" s="120">
        <v>284.8926245277807</v>
      </c>
      <c r="L316" s="102">
        <f t="shared" si="15"/>
        <v>0</v>
      </c>
      <c r="M316" s="102">
        <v>0</v>
      </c>
      <c r="N316" s="102">
        <v>0</v>
      </c>
      <c r="O316" s="112">
        <v>0</v>
      </c>
      <c r="P316" s="123">
        <v>0</v>
      </c>
      <c r="Q316" s="97">
        <v>2.5</v>
      </c>
      <c r="R316" s="113"/>
    </row>
    <row r="317" spans="1:18" x14ac:dyDescent="0.25">
      <c r="A317" s="98">
        <f t="shared" si="16"/>
        <v>53723</v>
      </c>
      <c r="B317" s="709" t="str">
        <f>+asset_level_drivers!$B$1</f>
        <v>Farmar</v>
      </c>
      <c r="C317" s="121">
        <v>100</v>
      </c>
      <c r="D317" s="122">
        <v>15.331080999999999</v>
      </c>
      <c r="E317" s="122">
        <v>132.49710000000002</v>
      </c>
      <c r="F317" s="122">
        <v>17.887108500000004</v>
      </c>
      <c r="G317" s="122">
        <v>17.022983499999999</v>
      </c>
      <c r="H317" s="122">
        <v>11.489323432695029</v>
      </c>
      <c r="I317" s="122">
        <v>74.471364859764464</v>
      </c>
      <c r="J317" s="122">
        <v>13.404845674757603</v>
      </c>
      <c r="K317" s="46">
        <v>284.82718062551396</v>
      </c>
      <c r="L317" s="94">
        <f t="shared" si="15"/>
        <v>0</v>
      </c>
      <c r="M317" s="94">
        <v>0</v>
      </c>
      <c r="N317" s="94">
        <v>0</v>
      </c>
      <c r="O317" s="116">
        <v>0</v>
      </c>
      <c r="P317" s="127">
        <v>0</v>
      </c>
      <c r="Q317" s="105">
        <v>2.5</v>
      </c>
      <c r="R317" s="113"/>
    </row>
    <row r="318" spans="1:18" x14ac:dyDescent="0.25">
      <c r="A318" s="106">
        <f t="shared" si="16"/>
        <v>53751</v>
      </c>
      <c r="B318" s="710" t="str">
        <f>+asset_level_drivers!$B$1</f>
        <v>Farmar</v>
      </c>
      <c r="C318" s="118">
        <v>100</v>
      </c>
      <c r="D318" s="119">
        <v>13.778268000000001</v>
      </c>
      <c r="E318" s="119">
        <v>119.07783999999999</v>
      </c>
      <c r="F318" s="119">
        <v>16.0755084</v>
      </c>
      <c r="G318" s="119">
        <v>15.298723999999998</v>
      </c>
      <c r="H318" s="119">
        <v>10.325623965743322</v>
      </c>
      <c r="I318" s="119">
        <v>66.928931043416455</v>
      </c>
      <c r="J318" s="119">
        <v>12.047207587814961</v>
      </c>
      <c r="K318" s="120">
        <v>257.20445286800987</v>
      </c>
      <c r="L318" s="102">
        <f t="shared" si="15"/>
        <v>0</v>
      </c>
      <c r="M318" s="102">
        <v>0</v>
      </c>
      <c r="N318" s="102">
        <v>0</v>
      </c>
      <c r="O318" s="112">
        <v>0</v>
      </c>
      <c r="P318" s="127">
        <v>0</v>
      </c>
      <c r="Q318" s="97">
        <v>2.5</v>
      </c>
      <c r="R318" s="113"/>
    </row>
    <row r="319" spans="1:18" x14ac:dyDescent="0.25">
      <c r="A319" s="98">
        <f t="shared" si="16"/>
        <v>53782</v>
      </c>
      <c r="B319" s="709" t="str">
        <f>+asset_level_drivers!$B$1</f>
        <v>Farmar</v>
      </c>
      <c r="C319" s="121">
        <v>100</v>
      </c>
      <c r="D319" s="122">
        <v>15.178529999999999</v>
      </c>
      <c r="E319" s="122">
        <v>131.17866999999998</v>
      </c>
      <c r="F319" s="122">
        <v>17.709120449999997</v>
      </c>
      <c r="G319" s="122">
        <v>16.853645999999998</v>
      </c>
      <c r="H319" s="122">
        <v>11.37499961045568</v>
      </c>
      <c r="I319" s="122">
        <v>73.730327647840113</v>
      </c>
      <c r="J319" s="122">
        <v>13.271458976611221</v>
      </c>
      <c r="K319" s="46">
        <v>284.69729961194491</v>
      </c>
      <c r="L319" s="94">
        <f t="shared" si="15"/>
        <v>0</v>
      </c>
      <c r="M319" s="94">
        <v>0</v>
      </c>
      <c r="N319" s="94">
        <v>0</v>
      </c>
      <c r="O319" s="116">
        <v>0</v>
      </c>
      <c r="P319" s="127">
        <v>0</v>
      </c>
      <c r="Q319" s="105">
        <v>2.5</v>
      </c>
      <c r="R319" s="113"/>
    </row>
    <row r="320" spans="1:18" x14ac:dyDescent="0.25">
      <c r="A320" s="106">
        <f t="shared" si="16"/>
        <v>53812</v>
      </c>
      <c r="B320" s="710" t="str">
        <f>+asset_level_drivers!$B$1</f>
        <v>Farmar</v>
      </c>
      <c r="C320" s="118">
        <v>100</v>
      </c>
      <c r="D320" s="119">
        <v>14.613374999999998</v>
      </c>
      <c r="E320" s="119">
        <v>126.29219999999999</v>
      </c>
      <c r="F320" s="119">
        <v>17.049447000000001</v>
      </c>
      <c r="G320" s="119">
        <v>16.225619999999999</v>
      </c>
      <c r="H320" s="119">
        <v>10.951464663076251</v>
      </c>
      <c r="I320" s="119">
        <v>70.983836666178689</v>
      </c>
      <c r="J320" s="119">
        <v>12.777090599912164</v>
      </c>
      <c r="K320" s="120">
        <v>275.45115581311683</v>
      </c>
      <c r="L320" s="102">
        <f t="shared" si="15"/>
        <v>0</v>
      </c>
      <c r="M320" s="102">
        <v>0</v>
      </c>
      <c r="N320" s="102">
        <v>0</v>
      </c>
      <c r="O320" s="112">
        <v>0</v>
      </c>
      <c r="P320" s="127">
        <v>0</v>
      </c>
      <c r="Q320" s="97">
        <v>2.5</v>
      </c>
      <c r="R320" s="113"/>
    </row>
    <row r="321" spans="1:18" x14ac:dyDescent="0.25">
      <c r="A321" s="98">
        <f t="shared" si="16"/>
        <v>53843</v>
      </c>
      <c r="B321" s="709" t="str">
        <f>+asset_level_drivers!$B$1</f>
        <v>Farmar</v>
      </c>
      <c r="C321" s="121">
        <v>100</v>
      </c>
      <c r="D321" s="122">
        <v>15.0227395</v>
      </c>
      <c r="E321" s="122">
        <v>129.82892999999999</v>
      </c>
      <c r="F321" s="122">
        <v>17.526905549999999</v>
      </c>
      <c r="G321" s="122">
        <v>16.680185499999997</v>
      </c>
      <c r="H321" s="122">
        <v>11.258248062261442</v>
      </c>
      <c r="I321" s="122">
        <v>72.971692326721254</v>
      </c>
      <c r="J321" s="122">
        <v>13.134904618809825</v>
      </c>
      <c r="K321" s="46">
        <v>284.56875152587889</v>
      </c>
      <c r="L321" s="94">
        <f t="shared" si="15"/>
        <v>0</v>
      </c>
      <c r="M321" s="94">
        <v>0</v>
      </c>
      <c r="N321" s="94">
        <v>0</v>
      </c>
      <c r="O321" s="116">
        <v>0</v>
      </c>
      <c r="P321" s="127">
        <v>0</v>
      </c>
      <c r="Q321" s="105">
        <v>2.5</v>
      </c>
      <c r="R321" s="113"/>
    </row>
    <row r="322" spans="1:18" x14ac:dyDescent="0.25">
      <c r="A322" s="106">
        <f t="shared" si="16"/>
        <v>53873</v>
      </c>
      <c r="B322" s="710" t="str">
        <f>+asset_level_drivers!$B$1</f>
        <v>Farmar</v>
      </c>
      <c r="C322" s="118">
        <v>100</v>
      </c>
      <c r="D322" s="119">
        <v>14.463464999999999</v>
      </c>
      <c r="E322" s="119">
        <v>124.99290000000001</v>
      </c>
      <c r="F322" s="119">
        <v>16.874041500000004</v>
      </c>
      <c r="G322" s="119">
        <v>16.058895</v>
      </c>
      <c r="H322" s="119">
        <v>10.839120042641769</v>
      </c>
      <c r="I322" s="119">
        <v>70.253551668527479</v>
      </c>
      <c r="J322" s="119">
        <v>12.645639300334947</v>
      </c>
      <c r="K322" s="120">
        <v>275.32739579050167</v>
      </c>
      <c r="L322" s="102">
        <f t="shared" ref="L322:L385" si="17">+P322+O322</f>
        <v>0</v>
      </c>
      <c r="M322" s="102">
        <v>0</v>
      </c>
      <c r="N322" s="102">
        <v>0</v>
      </c>
      <c r="O322" s="112">
        <v>0</v>
      </c>
      <c r="P322" s="127">
        <v>0</v>
      </c>
      <c r="Q322" s="97">
        <v>2.5</v>
      </c>
      <c r="R322" s="113"/>
    </row>
    <row r="323" spans="1:18" x14ac:dyDescent="0.25">
      <c r="A323" s="98">
        <f t="shared" ref="A323:A386" si="18">+EOMONTH(A322,1)</f>
        <v>53904</v>
      </c>
      <c r="B323" s="709" t="str">
        <f>+asset_level_drivers!$B$1</f>
        <v>Farmar</v>
      </c>
      <c r="C323" s="121">
        <v>100</v>
      </c>
      <c r="D323" s="122">
        <v>14.868421499999998</v>
      </c>
      <c r="E323" s="122">
        <v>128.49345</v>
      </c>
      <c r="F323" s="122">
        <v>17.346615750000002</v>
      </c>
      <c r="G323" s="122">
        <v>16.508491999999997</v>
      </c>
      <c r="H323" s="122">
        <v>11.14260002586488</v>
      </c>
      <c r="I323" s="122">
        <v>72.22107198602761</v>
      </c>
      <c r="J323" s="122">
        <v>12.999792957484972</v>
      </c>
      <c r="K323" s="46">
        <v>284.44152391935648</v>
      </c>
      <c r="L323" s="94">
        <f t="shared" si="17"/>
        <v>0</v>
      </c>
      <c r="M323" s="94">
        <v>0</v>
      </c>
      <c r="N323" s="94">
        <v>0</v>
      </c>
      <c r="O323" s="116">
        <v>0</v>
      </c>
      <c r="P323" s="123">
        <v>0</v>
      </c>
      <c r="Q323" s="105">
        <v>2.5</v>
      </c>
      <c r="R323" s="113"/>
    </row>
    <row r="324" spans="1:18" x14ac:dyDescent="0.25">
      <c r="A324" s="106">
        <f t="shared" si="18"/>
        <v>53935</v>
      </c>
      <c r="B324" s="710" t="str">
        <f>+asset_level_drivers!$B$1</f>
        <v>Farmar</v>
      </c>
      <c r="C324" s="118">
        <v>100</v>
      </c>
      <c r="D324" s="119">
        <v>14.790673499999999</v>
      </c>
      <c r="E324" s="119">
        <v>127.81982000000001</v>
      </c>
      <c r="F324" s="119">
        <v>17.255675700000005</v>
      </c>
      <c r="G324" s="119">
        <v>16.421908999999999</v>
      </c>
      <c r="H324" s="119">
        <v>11.084334602947528</v>
      </c>
      <c r="I324" s="119">
        <v>71.842451280287776</v>
      </c>
      <c r="J324" s="119">
        <v>12.931641230451802</v>
      </c>
      <c r="K324" s="120">
        <v>284.37839907194433</v>
      </c>
      <c r="L324" s="102">
        <f t="shared" si="17"/>
        <v>0</v>
      </c>
      <c r="M324" s="102">
        <v>0</v>
      </c>
      <c r="N324" s="102">
        <v>0</v>
      </c>
      <c r="O324" s="112">
        <v>0</v>
      </c>
      <c r="P324" s="123">
        <v>0</v>
      </c>
      <c r="Q324" s="97">
        <v>2.5</v>
      </c>
      <c r="R324" s="113"/>
    </row>
    <row r="325" spans="1:18" x14ac:dyDescent="0.25">
      <c r="A325" s="98">
        <f t="shared" si="18"/>
        <v>53965</v>
      </c>
      <c r="B325" s="709" t="str">
        <f>+asset_level_drivers!$B$1</f>
        <v>Farmar</v>
      </c>
      <c r="C325" s="121">
        <v>100</v>
      </c>
      <c r="D325" s="122">
        <v>14.239739999999998</v>
      </c>
      <c r="E325" s="122">
        <v>123.05880000000001</v>
      </c>
      <c r="F325" s="122">
        <v>16.612938000000003</v>
      </c>
      <c r="G325" s="122">
        <v>15.810374999999999</v>
      </c>
      <c r="H325" s="122">
        <v>10.671457443704373</v>
      </c>
      <c r="I325" s="122">
        <v>69.166470768075541</v>
      </c>
      <c r="J325" s="122">
        <v>12.449964738253598</v>
      </c>
      <c r="K325" s="46">
        <v>275.14412938168181</v>
      </c>
      <c r="L325" s="94">
        <f t="shared" si="17"/>
        <v>0</v>
      </c>
      <c r="M325" s="94">
        <v>0</v>
      </c>
      <c r="N325" s="94">
        <v>0</v>
      </c>
      <c r="O325" s="116">
        <v>0</v>
      </c>
      <c r="P325" s="123">
        <v>0</v>
      </c>
      <c r="Q325" s="105">
        <v>2.5</v>
      </c>
      <c r="R325" s="113"/>
    </row>
    <row r="326" spans="1:18" x14ac:dyDescent="0.25">
      <c r="A326" s="106">
        <f t="shared" si="18"/>
        <v>53996</v>
      </c>
      <c r="B326" s="710" t="str">
        <f>+asset_level_drivers!$B$1</f>
        <v>Farmar</v>
      </c>
      <c r="C326" s="118">
        <v>100</v>
      </c>
      <c r="D326" s="119">
        <v>14.638711499999999</v>
      </c>
      <c r="E326" s="119">
        <v>126.50511</v>
      </c>
      <c r="F326" s="119">
        <v>17.078189850000001</v>
      </c>
      <c r="G326" s="119">
        <v>16.2531605</v>
      </c>
      <c r="H326" s="119">
        <v>10.97045218542725</v>
      </c>
      <c r="I326" s="119">
        <v>71.103504932822204</v>
      </c>
      <c r="J326" s="119">
        <v>12.798630887907997</v>
      </c>
      <c r="K326" s="120">
        <v>284.25312479922644</v>
      </c>
      <c r="L326" s="102">
        <f t="shared" si="17"/>
        <v>0</v>
      </c>
      <c r="M326" s="102">
        <v>0</v>
      </c>
      <c r="N326" s="102">
        <v>0</v>
      </c>
      <c r="O326" s="112">
        <v>0</v>
      </c>
      <c r="P326" s="123">
        <v>0</v>
      </c>
      <c r="Q326" s="97">
        <v>2.5</v>
      </c>
      <c r="R326" s="113"/>
    </row>
    <row r="327" spans="1:18" x14ac:dyDescent="0.25">
      <c r="A327" s="98">
        <f t="shared" si="18"/>
        <v>54026</v>
      </c>
      <c r="B327" s="709" t="str">
        <f>+asset_level_drivers!$B$1</f>
        <v>Farmar</v>
      </c>
      <c r="C327" s="121">
        <v>100</v>
      </c>
      <c r="D327" s="122">
        <v>14.093534999999999</v>
      </c>
      <c r="E327" s="122">
        <v>121.7928</v>
      </c>
      <c r="F327" s="122">
        <v>16.442028000000001</v>
      </c>
      <c r="G327" s="122">
        <v>15.647639999999999</v>
      </c>
      <c r="H327" s="122">
        <v>10.561889401341466</v>
      </c>
      <c r="I327" s="122">
        <v>68.454902379692243</v>
      </c>
      <c r="J327" s="122">
        <v>12.321882428344603</v>
      </c>
      <c r="K327" s="46">
        <v>275.02351756848793</v>
      </c>
      <c r="L327" s="94">
        <f t="shared" si="17"/>
        <v>0</v>
      </c>
      <c r="M327" s="94">
        <v>0</v>
      </c>
      <c r="N327" s="94">
        <v>0</v>
      </c>
      <c r="O327" s="116">
        <v>0</v>
      </c>
      <c r="P327" s="126">
        <v>0</v>
      </c>
      <c r="Q327" s="105">
        <v>2.5</v>
      </c>
      <c r="R327" s="113"/>
    </row>
    <row r="328" spans="1:18" x14ac:dyDescent="0.25">
      <c r="A328" s="106">
        <f t="shared" si="18"/>
        <v>54057</v>
      </c>
      <c r="B328" s="710" t="str">
        <f>+asset_level_drivers!$B$1</f>
        <v>Farmar</v>
      </c>
      <c r="C328" s="118">
        <v>100</v>
      </c>
      <c r="D328" s="119">
        <v>14.488516500000001</v>
      </c>
      <c r="E328" s="119">
        <v>125.20341999999999</v>
      </c>
      <c r="F328" s="119">
        <v>16.9024617</v>
      </c>
      <c r="G328" s="119">
        <v>16.085884499999999</v>
      </c>
      <c r="H328" s="119">
        <v>10.857893982064187</v>
      </c>
      <c r="I328" s="119">
        <v>70.371876610962275</v>
      </c>
      <c r="J328" s="119">
        <v>12.666937789973209</v>
      </c>
      <c r="K328" s="120">
        <v>284.12913266633689</v>
      </c>
      <c r="L328" s="102">
        <f t="shared" si="17"/>
        <v>0</v>
      </c>
      <c r="M328" s="102">
        <v>0</v>
      </c>
      <c r="N328" s="102">
        <v>0</v>
      </c>
      <c r="O328" s="112">
        <v>0</v>
      </c>
      <c r="P328" s="123">
        <v>0</v>
      </c>
      <c r="Q328" s="97">
        <v>2.5</v>
      </c>
      <c r="R328" s="113"/>
    </row>
    <row r="329" spans="1:18" x14ac:dyDescent="0.25">
      <c r="A329" s="98">
        <f t="shared" si="18"/>
        <v>54088</v>
      </c>
      <c r="B329" s="709" t="str">
        <f>+asset_level_drivers!$B$1</f>
        <v>Farmar</v>
      </c>
      <c r="C329" s="121">
        <v>100</v>
      </c>
      <c r="D329" s="122">
        <v>14.412535499999999</v>
      </c>
      <c r="E329" s="122">
        <v>124.54715</v>
      </c>
      <c r="F329" s="122">
        <v>16.813865250000003</v>
      </c>
      <c r="G329" s="122">
        <v>16.0016575</v>
      </c>
      <c r="H329" s="122">
        <v>10.800952773304045</v>
      </c>
      <c r="I329" s="122">
        <v>70.00301327269662</v>
      </c>
      <c r="J329" s="122">
        <v>12.600542389085394</v>
      </c>
      <c r="K329" s="46">
        <v>284.06761435257761</v>
      </c>
      <c r="L329" s="94">
        <f t="shared" si="17"/>
        <v>0</v>
      </c>
      <c r="M329" s="94">
        <v>0</v>
      </c>
      <c r="N329" s="94">
        <v>0</v>
      </c>
      <c r="O329" s="116">
        <v>0</v>
      </c>
      <c r="P329" s="127">
        <v>0</v>
      </c>
      <c r="Q329" s="105">
        <v>2.5</v>
      </c>
      <c r="R329" s="113"/>
    </row>
    <row r="330" spans="1:18" x14ac:dyDescent="0.25">
      <c r="A330" s="106">
        <f t="shared" si="18"/>
        <v>54117</v>
      </c>
      <c r="B330" s="710" t="str">
        <f>+asset_level_drivers!$B$1</f>
        <v>Farmar</v>
      </c>
      <c r="C330" s="118">
        <v>100</v>
      </c>
      <c r="D330" s="119">
        <v>13.4143705</v>
      </c>
      <c r="E330" s="119">
        <v>115.92083</v>
      </c>
      <c r="F330" s="119">
        <v>15.649312050000001</v>
      </c>
      <c r="G330" s="119">
        <v>14.893254500000001</v>
      </c>
      <c r="H330" s="119">
        <v>10.05291416309802</v>
      </c>
      <c r="I330" s="119">
        <v>65.154500934561796</v>
      </c>
      <c r="J330" s="119">
        <v>11.727810168221126</v>
      </c>
      <c r="K330" s="120">
        <v>265.68342020938275</v>
      </c>
      <c r="L330" s="102">
        <f t="shared" si="17"/>
        <v>0</v>
      </c>
      <c r="M330" s="102">
        <v>0</v>
      </c>
      <c r="N330" s="102">
        <v>0</v>
      </c>
      <c r="O330" s="112">
        <v>0</v>
      </c>
      <c r="P330" s="127">
        <v>0</v>
      </c>
      <c r="Q330" s="97">
        <v>2.5</v>
      </c>
      <c r="R330" s="113"/>
    </row>
    <row r="331" spans="1:18" x14ac:dyDescent="0.25">
      <c r="A331" s="98">
        <f t="shared" si="18"/>
        <v>54148</v>
      </c>
      <c r="B331" s="709" t="str">
        <f>+asset_level_drivers!$B$1</f>
        <v>Farmar</v>
      </c>
      <c r="C331" s="121">
        <v>100</v>
      </c>
      <c r="D331" s="122">
        <v>14.267052499999998</v>
      </c>
      <c r="E331" s="122">
        <v>123.28700000000001</v>
      </c>
      <c r="F331" s="122">
        <v>16.643745000000003</v>
      </c>
      <c r="G331" s="122">
        <v>15.839682499999999</v>
      </c>
      <c r="H331" s="122">
        <v>10.691925807693545</v>
      </c>
      <c r="I331" s="122">
        <v>69.294732937292807</v>
      </c>
      <c r="J331" s="122">
        <v>12.473051928712708</v>
      </c>
      <c r="K331" s="46">
        <v>283.9455282512464</v>
      </c>
      <c r="L331" s="94">
        <f t="shared" si="17"/>
        <v>0</v>
      </c>
      <c r="M331" s="94">
        <v>0</v>
      </c>
      <c r="N331" s="94">
        <v>0</v>
      </c>
      <c r="O331" s="116">
        <v>0</v>
      </c>
      <c r="P331" s="127">
        <v>0</v>
      </c>
      <c r="Q331" s="105">
        <v>2.5</v>
      </c>
      <c r="R331" s="113"/>
    </row>
    <row r="332" spans="1:18" x14ac:dyDescent="0.25">
      <c r="A332" s="106">
        <f t="shared" si="18"/>
        <v>54178</v>
      </c>
      <c r="B332" s="710" t="str">
        <f>+asset_level_drivers!$B$1</f>
        <v>Farmar</v>
      </c>
      <c r="C332" s="118">
        <v>99</v>
      </c>
      <c r="D332" s="119">
        <v>13.735574999999999</v>
      </c>
      <c r="E332" s="119">
        <v>118.6947</v>
      </c>
      <c r="F332" s="119">
        <v>16.023784500000001</v>
      </c>
      <c r="G332" s="119">
        <v>15.249780000000001</v>
      </c>
      <c r="H332" s="119">
        <v>10.293629243041636</v>
      </c>
      <c r="I332" s="119">
        <v>66.713583245371282</v>
      </c>
      <c r="J332" s="119">
        <v>12.008444984166831</v>
      </c>
      <c r="K332" s="120">
        <v>270.80636082699431</v>
      </c>
      <c r="L332" s="102">
        <f t="shared" si="17"/>
        <v>0</v>
      </c>
      <c r="M332" s="102">
        <v>0</v>
      </c>
      <c r="N332" s="102">
        <v>0</v>
      </c>
      <c r="O332" s="112">
        <v>0</v>
      </c>
      <c r="P332" s="127">
        <v>0</v>
      </c>
      <c r="Q332" s="97">
        <v>2.5</v>
      </c>
      <c r="R332" s="113"/>
    </row>
    <row r="333" spans="1:18" x14ac:dyDescent="0.25">
      <c r="A333" s="98">
        <f t="shared" si="18"/>
        <v>54209</v>
      </c>
      <c r="B333" s="709" t="str">
        <f>+asset_level_drivers!$B$1</f>
        <v>Farmar</v>
      </c>
      <c r="C333" s="121">
        <v>99</v>
      </c>
      <c r="D333" s="122">
        <v>14.120391500000002</v>
      </c>
      <c r="E333" s="122">
        <v>122.01848</v>
      </c>
      <c r="F333" s="122">
        <v>16.4724948</v>
      </c>
      <c r="G333" s="122">
        <v>15.676824</v>
      </c>
      <c r="H333" s="122">
        <v>10.582016032644908</v>
      </c>
      <c r="I333" s="122">
        <v>68.581748156856804</v>
      </c>
      <c r="J333" s="122">
        <v>12.344714668234225</v>
      </c>
      <c r="K333" s="46">
        <v>279.77336159957082</v>
      </c>
      <c r="L333" s="94">
        <f t="shared" si="17"/>
        <v>0</v>
      </c>
      <c r="M333" s="94">
        <v>0</v>
      </c>
      <c r="N333" s="94">
        <v>0</v>
      </c>
      <c r="O333" s="116">
        <v>0</v>
      </c>
      <c r="P333" s="127">
        <v>0</v>
      </c>
      <c r="Q333" s="105">
        <v>2.5</v>
      </c>
      <c r="R333" s="113"/>
    </row>
    <row r="334" spans="1:18" x14ac:dyDescent="0.25">
      <c r="A334" s="106">
        <f t="shared" si="18"/>
        <v>54239</v>
      </c>
      <c r="B334" s="710" t="str">
        <f>+asset_level_drivers!$B$1</f>
        <v>Farmar</v>
      </c>
      <c r="C334" s="118">
        <v>99</v>
      </c>
      <c r="D334" s="119">
        <v>13.5945</v>
      </c>
      <c r="E334" s="119">
        <v>117.47340000000001</v>
      </c>
      <c r="F334" s="119">
        <v>15.858909000000001</v>
      </c>
      <c r="G334" s="119">
        <v>15.092744999999999</v>
      </c>
      <c r="H334" s="119">
        <v>10.187905693393217</v>
      </c>
      <c r="I334" s="119">
        <v>66.027138954113354</v>
      </c>
      <c r="J334" s="119">
        <v>11.884885011740405</v>
      </c>
      <c r="K334" s="120">
        <v>270.69076706735711</v>
      </c>
      <c r="L334" s="102">
        <f t="shared" si="17"/>
        <v>0</v>
      </c>
      <c r="M334" s="102">
        <v>0</v>
      </c>
      <c r="N334" s="102">
        <v>0</v>
      </c>
      <c r="O334" s="112">
        <v>0</v>
      </c>
      <c r="P334" s="127">
        <v>0</v>
      </c>
      <c r="Q334" s="97">
        <v>2.5</v>
      </c>
      <c r="R334" s="113"/>
    </row>
    <row r="335" spans="1:18" x14ac:dyDescent="0.25">
      <c r="A335" s="98">
        <f t="shared" si="18"/>
        <v>54270</v>
      </c>
      <c r="B335" s="709" t="str">
        <f>+asset_level_drivers!$B$1</f>
        <v>Farmar</v>
      </c>
      <c r="C335" s="121">
        <v>99</v>
      </c>
      <c r="D335" s="122">
        <v>13.975497499999999</v>
      </c>
      <c r="E335" s="122">
        <v>120.76329000000001</v>
      </c>
      <c r="F335" s="122">
        <v>16.303044150000002</v>
      </c>
      <c r="G335" s="122">
        <v>15.515438</v>
      </c>
      <c r="H335" s="122">
        <v>10.473430471753478</v>
      </c>
      <c r="I335" s="122">
        <v>67.876255640731344</v>
      </c>
      <c r="J335" s="122">
        <v>12.217726015331642</v>
      </c>
      <c r="K335" s="46">
        <v>279.65452864797487</v>
      </c>
      <c r="L335" s="94">
        <f t="shared" si="17"/>
        <v>0</v>
      </c>
      <c r="M335" s="94">
        <v>0</v>
      </c>
      <c r="N335" s="94">
        <v>0</v>
      </c>
      <c r="O335" s="116">
        <v>0</v>
      </c>
      <c r="P335" s="123">
        <v>0</v>
      </c>
      <c r="Q335" s="105">
        <v>2.5</v>
      </c>
      <c r="R335" s="113"/>
    </row>
    <row r="336" spans="1:18" x14ac:dyDescent="0.25">
      <c r="A336" s="106">
        <f t="shared" si="18"/>
        <v>54301</v>
      </c>
      <c r="B336" s="710" t="str">
        <f>+asset_level_drivers!$B$1</f>
        <v>Farmar</v>
      </c>
      <c r="C336" s="118">
        <v>99</v>
      </c>
      <c r="D336" s="119">
        <v>13.902461499999999</v>
      </c>
      <c r="E336" s="119">
        <v>120.13027000000001</v>
      </c>
      <c r="F336" s="119">
        <v>16.217586450000002</v>
      </c>
      <c r="G336" s="119">
        <v>15.434156000000002</v>
      </c>
      <c r="H336" s="119">
        <v>10.418696286588695</v>
      </c>
      <c r="I336" s="119">
        <v>67.52046020533291</v>
      </c>
      <c r="J336" s="119">
        <v>12.153682836959927</v>
      </c>
      <c r="K336" s="120">
        <v>279.59557162636202</v>
      </c>
      <c r="L336" s="102">
        <f t="shared" si="17"/>
        <v>0</v>
      </c>
      <c r="M336" s="102">
        <v>0</v>
      </c>
      <c r="N336" s="102">
        <v>0</v>
      </c>
      <c r="O336" s="112">
        <v>0</v>
      </c>
      <c r="P336" s="123">
        <v>0</v>
      </c>
      <c r="Q336" s="97">
        <v>2.5</v>
      </c>
      <c r="R336" s="113"/>
    </row>
    <row r="337" spans="1:18" x14ac:dyDescent="0.25">
      <c r="A337" s="98">
        <f t="shared" si="18"/>
        <v>54331</v>
      </c>
      <c r="B337" s="709" t="str">
        <f>+asset_level_drivers!$B$1</f>
        <v>Farmar</v>
      </c>
      <c r="C337" s="121">
        <v>99</v>
      </c>
      <c r="D337" s="122">
        <v>13.384739999999997</v>
      </c>
      <c r="E337" s="122">
        <v>115.6557</v>
      </c>
      <c r="F337" s="122">
        <v>15.613519500000001</v>
      </c>
      <c r="G337" s="122">
        <v>14.85933</v>
      </c>
      <c r="H337" s="122">
        <v>10.030708657956373</v>
      </c>
      <c r="I337" s="122">
        <v>65.005481877048311</v>
      </c>
      <c r="J337" s="122">
        <v>11.700986737868698</v>
      </c>
      <c r="K337" s="46">
        <v>270.51959646124584</v>
      </c>
      <c r="L337" s="94">
        <f t="shared" si="17"/>
        <v>0</v>
      </c>
      <c r="M337" s="94">
        <v>0</v>
      </c>
      <c r="N337" s="94">
        <v>0</v>
      </c>
      <c r="O337" s="116">
        <v>0</v>
      </c>
      <c r="P337" s="123">
        <v>0</v>
      </c>
      <c r="Q337" s="105">
        <v>2.5</v>
      </c>
      <c r="R337" s="113"/>
    </row>
    <row r="338" spans="1:18" x14ac:dyDescent="0.25">
      <c r="A338" s="106">
        <f t="shared" si="18"/>
        <v>54362</v>
      </c>
      <c r="B338" s="710" t="str">
        <f>+asset_level_drivers!$B$1</f>
        <v>Farmar</v>
      </c>
      <c r="C338" s="118">
        <v>99</v>
      </c>
      <c r="D338" s="119">
        <v>13.759628999999999</v>
      </c>
      <c r="E338" s="119">
        <v>118.89461</v>
      </c>
      <c r="F338" s="119">
        <v>16.050772350000003</v>
      </c>
      <c r="G338" s="119">
        <v>15.275420500000003</v>
      </c>
      <c r="H338" s="119">
        <v>10.311655642214014</v>
      </c>
      <c r="I338" s="119">
        <v>66.825944727615919</v>
      </c>
      <c r="J338" s="119">
        <v>12.028670050970867</v>
      </c>
      <c r="K338" s="120">
        <v>279.47856429250612</v>
      </c>
      <c r="L338" s="102">
        <f t="shared" si="17"/>
        <v>0</v>
      </c>
      <c r="M338" s="102">
        <v>0</v>
      </c>
      <c r="N338" s="102">
        <v>0</v>
      </c>
      <c r="O338" s="112">
        <v>0</v>
      </c>
      <c r="P338" s="123">
        <v>0</v>
      </c>
      <c r="Q338" s="97">
        <v>2.5</v>
      </c>
      <c r="R338" s="113"/>
    </row>
    <row r="339" spans="1:18" x14ac:dyDescent="0.25">
      <c r="A339" s="98">
        <f t="shared" si="18"/>
        <v>54392</v>
      </c>
      <c r="B339" s="709" t="str">
        <f>+asset_level_drivers!$B$1</f>
        <v>Farmar</v>
      </c>
      <c r="C339" s="121">
        <v>99</v>
      </c>
      <c r="D339" s="122">
        <v>13.247085</v>
      </c>
      <c r="E339" s="122">
        <v>114.4659</v>
      </c>
      <c r="F339" s="122">
        <v>15.452896500000003</v>
      </c>
      <c r="G339" s="122">
        <v>14.706284999999999</v>
      </c>
      <c r="H339" s="122">
        <v>9.9275481034509472</v>
      </c>
      <c r="I339" s="122">
        <v>64.336742486449225</v>
      </c>
      <c r="J339" s="122">
        <v>11.580613647560861</v>
      </c>
      <c r="K339" s="46">
        <v>270.40694419459294</v>
      </c>
      <c r="L339" s="94">
        <f t="shared" si="17"/>
        <v>0</v>
      </c>
      <c r="M339" s="94">
        <v>0</v>
      </c>
      <c r="N339" s="94">
        <v>0</v>
      </c>
      <c r="O339" s="116">
        <v>0</v>
      </c>
      <c r="P339" s="126">
        <v>0</v>
      </c>
      <c r="Q339" s="105">
        <v>2.5</v>
      </c>
      <c r="R339" s="113"/>
    </row>
    <row r="340" spans="1:18" x14ac:dyDescent="0.25">
      <c r="A340" s="106">
        <f t="shared" si="18"/>
        <v>54423</v>
      </c>
      <c r="B340" s="710" t="str">
        <f>+asset_level_drivers!$B$1</f>
        <v>Farmar</v>
      </c>
      <c r="C340" s="118">
        <v>99</v>
      </c>
      <c r="D340" s="119">
        <v>13.618269</v>
      </c>
      <c r="E340" s="119">
        <v>117.67134999999999</v>
      </c>
      <c r="F340" s="119">
        <v>15.88563225</v>
      </c>
      <c r="G340" s="119">
        <v>15.118157499999999</v>
      </c>
      <c r="H340" s="119">
        <v>10.205718509637013</v>
      </c>
      <c r="I340" s="119">
        <v>66.138398798094769</v>
      </c>
      <c r="J340" s="119">
        <v>11.904911783657059</v>
      </c>
      <c r="K340" s="120">
        <v>279.36275420339479</v>
      </c>
      <c r="L340" s="102">
        <f t="shared" si="17"/>
        <v>0</v>
      </c>
      <c r="M340" s="102">
        <v>0</v>
      </c>
      <c r="N340" s="102">
        <v>0</v>
      </c>
      <c r="O340" s="112">
        <v>0</v>
      </c>
      <c r="P340" s="123">
        <v>0</v>
      </c>
      <c r="Q340" s="97">
        <v>2.5</v>
      </c>
      <c r="R340" s="113"/>
    </row>
    <row r="341" spans="1:18" x14ac:dyDescent="0.25">
      <c r="A341" s="98">
        <f t="shared" si="18"/>
        <v>54454</v>
      </c>
      <c r="B341" s="709" t="str">
        <f>+asset_level_drivers!$B$1</f>
        <v>Farmar</v>
      </c>
      <c r="C341" s="121">
        <v>99</v>
      </c>
      <c r="D341" s="122">
        <v>13.547000000000001</v>
      </c>
      <c r="E341" s="122">
        <v>117.05476</v>
      </c>
      <c r="F341" s="122">
        <v>15.802392600000001</v>
      </c>
      <c r="G341" s="122">
        <v>15.038937000000001</v>
      </c>
      <c r="H341" s="122">
        <v>10.152308538629439</v>
      </c>
      <c r="I341" s="122">
        <v>65.791838014055855</v>
      </c>
      <c r="J341" s="122">
        <v>11.842530842530056</v>
      </c>
      <c r="K341" s="46">
        <v>279.30529716090155</v>
      </c>
      <c r="L341" s="94">
        <f t="shared" si="17"/>
        <v>0</v>
      </c>
      <c r="M341" s="94">
        <v>0</v>
      </c>
      <c r="N341" s="94">
        <v>0</v>
      </c>
      <c r="O341" s="116">
        <v>0</v>
      </c>
      <c r="P341" s="127">
        <v>0</v>
      </c>
      <c r="Q341" s="105">
        <v>2.5</v>
      </c>
      <c r="R341" s="113"/>
    </row>
    <row r="342" spans="1:18" x14ac:dyDescent="0.25">
      <c r="A342" s="106">
        <f t="shared" si="18"/>
        <v>54482</v>
      </c>
      <c r="B342" s="710" t="str">
        <f>+asset_level_drivers!$B$1</f>
        <v>Farmar</v>
      </c>
      <c r="C342" s="118">
        <v>99</v>
      </c>
      <c r="D342" s="119">
        <v>12.175085999999999</v>
      </c>
      <c r="E342" s="119">
        <v>105.19936</v>
      </c>
      <c r="F342" s="119">
        <v>14.201913600000001</v>
      </c>
      <c r="G342" s="119">
        <v>13.515726000000001</v>
      </c>
      <c r="H342" s="119">
        <v>9.1241772758801023</v>
      </c>
      <c r="I342" s="119">
        <v>59.128387878479685</v>
      </c>
      <c r="J342" s="119">
        <v>10.643109818126344</v>
      </c>
      <c r="K342" s="120">
        <v>252.22412228232938</v>
      </c>
      <c r="L342" s="102">
        <f t="shared" si="17"/>
        <v>0</v>
      </c>
      <c r="M342" s="102">
        <v>0</v>
      </c>
      <c r="N342" s="102">
        <v>0</v>
      </c>
      <c r="O342" s="112">
        <v>0</v>
      </c>
      <c r="P342" s="127">
        <v>0</v>
      </c>
      <c r="Q342" s="97">
        <v>2.5</v>
      </c>
      <c r="R342" s="113"/>
    </row>
    <row r="343" spans="1:18" x14ac:dyDescent="0.25">
      <c r="A343" s="98">
        <f t="shared" si="18"/>
        <v>54513</v>
      </c>
      <c r="B343" s="709" t="str">
        <f>+asset_level_drivers!$B$1</f>
        <v>Farmar</v>
      </c>
      <c r="C343" s="121">
        <v>99</v>
      </c>
      <c r="D343" s="122">
        <v>13.412413500000001</v>
      </c>
      <c r="E343" s="122">
        <v>115.88978</v>
      </c>
      <c r="F343" s="122">
        <v>15.6451203</v>
      </c>
      <c r="G343" s="122">
        <v>14.889331</v>
      </c>
      <c r="H343" s="122">
        <v>10.051447560321751</v>
      </c>
      <c r="I343" s="122">
        <v>65.137048961055243</v>
      </c>
      <c r="J343" s="122">
        <v>11.724668812989945</v>
      </c>
      <c r="K343" s="46">
        <v>279.19126712999849</v>
      </c>
      <c r="L343" s="94">
        <f t="shared" si="17"/>
        <v>0</v>
      </c>
      <c r="M343" s="94">
        <v>0</v>
      </c>
      <c r="N343" s="94">
        <v>0</v>
      </c>
      <c r="O343" s="116">
        <v>0</v>
      </c>
      <c r="P343" s="127">
        <v>0</v>
      </c>
      <c r="Q343" s="105">
        <v>2.5</v>
      </c>
      <c r="R343" s="113"/>
    </row>
    <row r="344" spans="1:18" x14ac:dyDescent="0.25">
      <c r="A344" s="106">
        <f t="shared" si="18"/>
        <v>54543</v>
      </c>
      <c r="B344" s="710" t="str">
        <f>+asset_level_drivers!$B$1</f>
        <v>Farmar</v>
      </c>
      <c r="C344" s="118">
        <v>99</v>
      </c>
      <c r="D344" s="119">
        <v>12.91278</v>
      </c>
      <c r="E344" s="119">
        <v>111.57299999999999</v>
      </c>
      <c r="F344" s="119">
        <v>15.062355000000002</v>
      </c>
      <c r="G344" s="119">
        <v>14.334645</v>
      </c>
      <c r="H344" s="119">
        <v>9.6770153282234777</v>
      </c>
      <c r="I344" s="119">
        <v>62.710758133562912</v>
      </c>
      <c r="J344" s="119">
        <v>11.287936464041326</v>
      </c>
      <c r="K344" s="120">
        <v>270.13034700092516</v>
      </c>
      <c r="L344" s="102">
        <f t="shared" si="17"/>
        <v>0</v>
      </c>
      <c r="M344" s="102">
        <v>0</v>
      </c>
      <c r="N344" s="102">
        <v>0</v>
      </c>
      <c r="O344" s="112">
        <v>0</v>
      </c>
      <c r="P344" s="127">
        <v>0</v>
      </c>
      <c r="Q344" s="97">
        <v>2.5</v>
      </c>
      <c r="R344" s="113"/>
    </row>
    <row r="345" spans="1:18" x14ac:dyDescent="0.25">
      <c r="A345" s="98">
        <f t="shared" si="18"/>
        <v>54574</v>
      </c>
      <c r="B345" s="709" t="str">
        <f>+asset_level_drivers!$B$1</f>
        <v>Farmar</v>
      </c>
      <c r="C345" s="121">
        <v>99</v>
      </c>
      <c r="D345" s="122">
        <v>13.274587499999999</v>
      </c>
      <c r="E345" s="122">
        <v>114.69752</v>
      </c>
      <c r="F345" s="122">
        <v>15.484165200000001</v>
      </c>
      <c r="G345" s="122">
        <v>14.736190999999998</v>
      </c>
      <c r="H345" s="122">
        <v>9.9481588560591732</v>
      </c>
      <c r="I345" s="122">
        <v>64.466926902023744</v>
      </c>
      <c r="J345" s="122">
        <v>11.604046842364275</v>
      </c>
      <c r="K345" s="46">
        <v>279.07840596249235</v>
      </c>
      <c r="L345" s="94">
        <f t="shared" si="17"/>
        <v>0</v>
      </c>
      <c r="M345" s="94">
        <v>0</v>
      </c>
      <c r="N345" s="94">
        <v>0</v>
      </c>
      <c r="O345" s="116">
        <v>0</v>
      </c>
      <c r="P345" s="127">
        <v>0</v>
      </c>
      <c r="Q345" s="105">
        <v>2.5</v>
      </c>
      <c r="R345" s="113"/>
    </row>
    <row r="346" spans="1:18" x14ac:dyDescent="0.25">
      <c r="A346" s="106">
        <f t="shared" si="18"/>
        <v>54604</v>
      </c>
      <c r="B346" s="710" t="str">
        <f>+asset_level_drivers!$B$1</f>
        <v>Farmar</v>
      </c>
      <c r="C346" s="118">
        <v>99</v>
      </c>
      <c r="D346" s="119">
        <v>12.780254999999999</v>
      </c>
      <c r="E346" s="119">
        <v>110.42520000000002</v>
      </c>
      <c r="F346" s="119">
        <v>14.907402000000001</v>
      </c>
      <c r="G346" s="119">
        <v>14.187299999999999</v>
      </c>
      <c r="H346" s="119">
        <v>9.5776992664325373</v>
      </c>
      <c r="I346" s="119">
        <v>62.065625277175592</v>
      </c>
      <c r="J346" s="119">
        <v>11.171812549891607</v>
      </c>
      <c r="K346" s="120">
        <v>270.02168811998871</v>
      </c>
      <c r="L346" s="102">
        <f t="shared" si="17"/>
        <v>0</v>
      </c>
      <c r="M346" s="102">
        <v>0</v>
      </c>
      <c r="N346" s="102">
        <v>0</v>
      </c>
      <c r="O346" s="112">
        <v>0</v>
      </c>
      <c r="P346" s="127">
        <v>0</v>
      </c>
      <c r="Q346" s="97">
        <v>2.5</v>
      </c>
      <c r="R346" s="113"/>
    </row>
    <row r="347" spans="1:18" x14ac:dyDescent="0.25">
      <c r="A347" s="98">
        <f t="shared" si="18"/>
        <v>54635</v>
      </c>
      <c r="B347" s="709" t="str">
        <f>+asset_level_drivers!$B$1</f>
        <v>Farmar</v>
      </c>
      <c r="C347" s="121">
        <v>99</v>
      </c>
      <c r="D347" s="122">
        <v>13.138233999999999</v>
      </c>
      <c r="E347" s="122">
        <v>113.51766000000001</v>
      </c>
      <c r="F347" s="122">
        <v>15.324884100000002</v>
      </c>
      <c r="G347" s="122">
        <v>14.5845235</v>
      </c>
      <c r="H347" s="122">
        <v>9.8459736635942718</v>
      </c>
      <c r="I347" s="122">
        <v>63.803774391188099</v>
      </c>
      <c r="J347" s="122">
        <v>11.484679390413858</v>
      </c>
      <c r="K347" s="46">
        <v>278.966704446893</v>
      </c>
      <c r="L347" s="94">
        <f t="shared" si="17"/>
        <v>0</v>
      </c>
      <c r="M347" s="94">
        <v>0</v>
      </c>
      <c r="N347" s="94">
        <v>0</v>
      </c>
      <c r="O347" s="116">
        <v>0</v>
      </c>
      <c r="P347" s="123">
        <v>0</v>
      </c>
      <c r="Q347" s="105">
        <v>2.5</v>
      </c>
      <c r="R347" s="113"/>
    </row>
    <row r="348" spans="1:18" x14ac:dyDescent="0.25">
      <c r="A348" s="106">
        <f t="shared" si="18"/>
        <v>54666</v>
      </c>
      <c r="B348" s="710" t="str">
        <f>+asset_level_drivers!$B$1</f>
        <v>Farmar</v>
      </c>
      <c r="C348" s="118">
        <v>99</v>
      </c>
      <c r="D348" s="119">
        <v>13.069615499999999</v>
      </c>
      <c r="E348" s="119">
        <v>112.92245999999999</v>
      </c>
      <c r="F348" s="119">
        <v>15.244532100000001</v>
      </c>
      <c r="G348" s="119">
        <v>14.508248</v>
      </c>
      <c r="H348" s="119">
        <v>9.7945500138225192</v>
      </c>
      <c r="I348" s="119">
        <v>63.469236077787038</v>
      </c>
      <c r="J348" s="119">
        <v>11.424462494001668</v>
      </c>
      <c r="K348" s="120">
        <v>278.91128389057366</v>
      </c>
      <c r="L348" s="102">
        <f t="shared" si="17"/>
        <v>0</v>
      </c>
      <c r="M348" s="102">
        <v>0</v>
      </c>
      <c r="N348" s="102">
        <v>0</v>
      </c>
      <c r="O348" s="112">
        <v>0</v>
      </c>
      <c r="P348" s="123">
        <v>0</v>
      </c>
      <c r="Q348" s="97">
        <v>2.5</v>
      </c>
      <c r="R348" s="113"/>
    </row>
    <row r="349" spans="1:18" x14ac:dyDescent="0.25">
      <c r="A349" s="98">
        <f t="shared" si="18"/>
        <v>54696</v>
      </c>
      <c r="B349" s="709" t="str">
        <f>+asset_level_drivers!$B$1</f>
        <v>Farmar</v>
      </c>
      <c r="C349" s="121">
        <v>99</v>
      </c>
      <c r="D349" s="122">
        <v>12.582749999999999</v>
      </c>
      <c r="E349" s="122">
        <v>108.71640000000001</v>
      </c>
      <c r="F349" s="122">
        <v>14.676714000000002</v>
      </c>
      <c r="G349" s="122">
        <v>13.96785</v>
      </c>
      <c r="H349" s="122">
        <v>9.4296862969247464</v>
      </c>
      <c r="I349" s="122">
        <v>61.105176570959635</v>
      </c>
      <c r="J349" s="122">
        <v>10.998931782772736</v>
      </c>
      <c r="K349" s="46">
        <v>269.86078804417662</v>
      </c>
      <c r="L349" s="94">
        <f t="shared" si="17"/>
        <v>0</v>
      </c>
      <c r="M349" s="94">
        <v>0</v>
      </c>
      <c r="N349" s="94">
        <v>0</v>
      </c>
      <c r="O349" s="116">
        <v>0</v>
      </c>
      <c r="P349" s="123">
        <v>0</v>
      </c>
      <c r="Q349" s="105">
        <v>2.5</v>
      </c>
      <c r="R349" s="113"/>
    </row>
    <row r="350" spans="1:18" x14ac:dyDescent="0.25">
      <c r="A350" s="106">
        <f t="shared" si="18"/>
        <v>54727</v>
      </c>
      <c r="B350" s="710" t="str">
        <f>+asset_level_drivers!$B$1</f>
        <v>Farmar</v>
      </c>
      <c r="C350" s="118">
        <v>99</v>
      </c>
      <c r="D350" s="119">
        <v>12.935323500000001</v>
      </c>
      <c r="E350" s="119">
        <v>111.76089</v>
      </c>
      <c r="F350" s="119">
        <v>15.087720150000001</v>
      </c>
      <c r="G350" s="119">
        <v>14.358936499999999</v>
      </c>
      <c r="H350" s="119">
        <v>9.6939097378743657</v>
      </c>
      <c r="I350" s="119">
        <v>62.816363650540275</v>
      </c>
      <c r="J350" s="119">
        <v>11.30694545709725</v>
      </c>
      <c r="K350" s="120">
        <v>278.80129571211967</v>
      </c>
      <c r="L350" s="102">
        <f t="shared" si="17"/>
        <v>0</v>
      </c>
      <c r="M350" s="102">
        <v>0</v>
      </c>
      <c r="N350" s="102">
        <v>0</v>
      </c>
      <c r="O350" s="112">
        <v>0</v>
      </c>
      <c r="P350" s="123">
        <v>0</v>
      </c>
      <c r="Q350" s="97">
        <v>2.5</v>
      </c>
      <c r="R350" s="113"/>
    </row>
    <row r="351" spans="1:18" x14ac:dyDescent="0.25">
      <c r="A351" s="98">
        <f t="shared" si="18"/>
        <v>54757</v>
      </c>
      <c r="B351" s="709" t="str">
        <f>+asset_level_drivers!$B$1</f>
        <v>Farmar</v>
      </c>
      <c r="C351" s="121">
        <v>99</v>
      </c>
      <c r="D351" s="122">
        <v>12.453645</v>
      </c>
      <c r="E351" s="122">
        <v>107.598</v>
      </c>
      <c r="F351" s="122">
        <v>14.525730000000001</v>
      </c>
      <c r="G351" s="122">
        <v>13.823925000000001</v>
      </c>
      <c r="H351" s="122">
        <v>9.3329332302768009</v>
      </c>
      <c r="I351" s="122">
        <v>60.476568288520546</v>
      </c>
      <c r="J351" s="122">
        <v>10.885782291933699</v>
      </c>
      <c r="K351" s="46">
        <v>269.754896706029</v>
      </c>
      <c r="L351" s="94">
        <f t="shared" si="17"/>
        <v>0</v>
      </c>
      <c r="M351" s="94">
        <v>0</v>
      </c>
      <c r="N351" s="94">
        <v>0</v>
      </c>
      <c r="O351" s="116">
        <v>0</v>
      </c>
      <c r="P351" s="126">
        <v>0</v>
      </c>
      <c r="Q351" s="105">
        <v>2.5</v>
      </c>
      <c r="R351" s="113"/>
    </row>
    <row r="352" spans="1:18" x14ac:dyDescent="0.25">
      <c r="A352" s="106">
        <f t="shared" si="18"/>
        <v>54788</v>
      </c>
      <c r="B352" s="710" t="str">
        <f>+asset_level_drivers!$B$1</f>
        <v>Farmar</v>
      </c>
      <c r="C352" s="118">
        <v>99</v>
      </c>
      <c r="D352" s="119">
        <v>12.802503999999999</v>
      </c>
      <c r="E352" s="119">
        <v>110.61109999999999</v>
      </c>
      <c r="F352" s="119">
        <v>14.932498499999999</v>
      </c>
      <c r="G352" s="119">
        <v>14.211097499999999</v>
      </c>
      <c r="H352" s="119">
        <v>9.5943729737238908</v>
      </c>
      <c r="I352" s="119">
        <v>62.170112294079573</v>
      </c>
      <c r="J352" s="119">
        <v>11.190620212934324</v>
      </c>
      <c r="K352" s="120">
        <v>278.69243830630654</v>
      </c>
      <c r="L352" s="102">
        <f t="shared" si="17"/>
        <v>0</v>
      </c>
      <c r="M352" s="102">
        <v>0</v>
      </c>
      <c r="N352" s="102">
        <v>0</v>
      </c>
      <c r="O352" s="112">
        <v>0</v>
      </c>
      <c r="P352" s="123">
        <v>0</v>
      </c>
      <c r="Q352" s="97">
        <v>2.5</v>
      </c>
      <c r="R352" s="113"/>
    </row>
    <row r="353" spans="1:18" x14ac:dyDescent="0.25">
      <c r="A353" s="98">
        <f t="shared" si="18"/>
        <v>54819</v>
      </c>
      <c r="B353" s="709" t="str">
        <f>+asset_level_drivers!$B$1</f>
        <v>Farmar</v>
      </c>
      <c r="C353" s="121">
        <v>99</v>
      </c>
      <c r="D353" s="122">
        <v>12.735358</v>
      </c>
      <c r="E353" s="122">
        <v>110.0314</v>
      </c>
      <c r="F353" s="122">
        <v>14.854239000000002</v>
      </c>
      <c r="G353" s="122">
        <v>14.136588999999999</v>
      </c>
      <c r="H353" s="122">
        <v>9.5440528357498149</v>
      </c>
      <c r="I353" s="122">
        <v>61.844285915923344</v>
      </c>
      <c r="J353" s="122">
        <v>11.131971464866201</v>
      </c>
      <c r="K353" s="46">
        <v>278.63842710796155</v>
      </c>
      <c r="L353" s="94">
        <f t="shared" si="17"/>
        <v>0</v>
      </c>
      <c r="M353" s="94">
        <v>0</v>
      </c>
      <c r="N353" s="94">
        <v>0</v>
      </c>
      <c r="O353" s="116">
        <v>0</v>
      </c>
      <c r="P353" s="127">
        <v>0</v>
      </c>
      <c r="Q353" s="105">
        <v>2.5</v>
      </c>
      <c r="R353" s="113"/>
    </row>
    <row r="354" spans="1:18" x14ac:dyDescent="0.25">
      <c r="A354" s="106">
        <f t="shared" si="18"/>
        <v>54847</v>
      </c>
      <c r="B354" s="710" t="str">
        <f>+asset_level_drivers!$B$1</f>
        <v>Farmar</v>
      </c>
      <c r="C354" s="118">
        <v>99</v>
      </c>
      <c r="D354" s="119">
        <v>11.445714000000001</v>
      </c>
      <c r="E354" s="119">
        <v>98.887320000000003</v>
      </c>
      <c r="F354" s="119">
        <v>13.349788200000003</v>
      </c>
      <c r="G354" s="119">
        <v>12.704958</v>
      </c>
      <c r="H354" s="119">
        <v>8.5775758450513404</v>
      </c>
      <c r="I354" s="119">
        <v>55.580640540240374</v>
      </c>
      <c r="J354" s="119">
        <v>10.004515297243268</v>
      </c>
      <c r="K354" s="120">
        <v>251.62488624974299</v>
      </c>
      <c r="L354" s="102">
        <f t="shared" si="17"/>
        <v>0</v>
      </c>
      <c r="M354" s="102">
        <v>0</v>
      </c>
      <c r="N354" s="102">
        <v>0</v>
      </c>
      <c r="O354" s="112">
        <v>0</v>
      </c>
      <c r="P354" s="127">
        <v>0</v>
      </c>
      <c r="Q354" s="97">
        <v>2.5</v>
      </c>
      <c r="R354" s="113"/>
    </row>
    <row r="355" spans="1:18" x14ac:dyDescent="0.25">
      <c r="A355" s="98">
        <f t="shared" si="18"/>
        <v>54878</v>
      </c>
      <c r="B355" s="709" t="str">
        <f>+asset_level_drivers!$B$1</f>
        <v>Farmar</v>
      </c>
      <c r="C355" s="121">
        <v>99</v>
      </c>
      <c r="D355" s="122">
        <v>12.609017499999998</v>
      </c>
      <c r="E355" s="122">
        <v>108.93617</v>
      </c>
      <c r="F355" s="122">
        <v>14.706382950000002</v>
      </c>
      <c r="G355" s="122">
        <v>13.996112499999999</v>
      </c>
      <c r="H355" s="122">
        <v>9.4493715235091162</v>
      </c>
      <c r="I355" s="122">
        <v>61.228700571524406</v>
      </c>
      <c r="J355" s="122">
        <v>11.021166102874393</v>
      </c>
      <c r="K355" s="46">
        <v>278.53123747976201</v>
      </c>
      <c r="L355" s="94">
        <f t="shared" si="17"/>
        <v>0</v>
      </c>
      <c r="M355" s="94">
        <v>0</v>
      </c>
      <c r="N355" s="94">
        <v>0</v>
      </c>
      <c r="O355" s="116">
        <v>0</v>
      </c>
      <c r="P355" s="127">
        <v>0</v>
      </c>
      <c r="Q355" s="105">
        <v>2.5</v>
      </c>
      <c r="R355" s="113"/>
    </row>
    <row r="356" spans="1:18" x14ac:dyDescent="0.25">
      <c r="A356" s="106">
        <f t="shared" si="18"/>
        <v>54908</v>
      </c>
      <c r="B356" s="710" t="str">
        <f>+asset_level_drivers!$B$1</f>
        <v>Farmar</v>
      </c>
      <c r="C356" s="118">
        <v>99</v>
      </c>
      <c r="D356" s="119">
        <v>12.139289999999999</v>
      </c>
      <c r="E356" s="119">
        <v>104.8785</v>
      </c>
      <c r="F356" s="119">
        <v>14.158597500000001</v>
      </c>
      <c r="G356" s="119">
        <v>13.4748</v>
      </c>
      <c r="H356" s="119">
        <v>9.0973512600501181</v>
      </c>
      <c r="I356" s="119">
        <v>58.948045198308535</v>
      </c>
      <c r="J356" s="119">
        <v>10.610648135695538</v>
      </c>
      <c r="K356" s="120">
        <v>269.49489465010794</v>
      </c>
      <c r="L356" s="102">
        <f t="shared" si="17"/>
        <v>0</v>
      </c>
      <c r="M356" s="102">
        <v>0</v>
      </c>
      <c r="N356" s="102">
        <v>0</v>
      </c>
      <c r="O356" s="112">
        <v>0</v>
      </c>
      <c r="P356" s="127">
        <v>0</v>
      </c>
      <c r="Q356" s="97">
        <v>2.5</v>
      </c>
      <c r="R356" s="113"/>
    </row>
    <row r="357" spans="1:18" x14ac:dyDescent="0.25">
      <c r="A357" s="98">
        <f t="shared" si="18"/>
        <v>54939</v>
      </c>
      <c r="B357" s="709" t="str">
        <f>+asset_level_drivers!$B$1</f>
        <v>Farmar</v>
      </c>
      <c r="C357" s="121">
        <v>99</v>
      </c>
      <c r="D357" s="122">
        <v>12.4794375</v>
      </c>
      <c r="E357" s="122">
        <v>107.81552000000001</v>
      </c>
      <c r="F357" s="122">
        <v>14.555095200000002</v>
      </c>
      <c r="G357" s="122">
        <v>13.852101999999999</v>
      </c>
      <c r="H357" s="122">
        <v>9.352262485313533</v>
      </c>
      <c r="I357" s="122">
        <v>60.598827653323973</v>
      </c>
      <c r="J357" s="122">
        <v>10.907788977598315</v>
      </c>
      <c r="K357" s="46">
        <v>278.4251497449373</v>
      </c>
      <c r="L357" s="94">
        <f t="shared" si="17"/>
        <v>0</v>
      </c>
      <c r="M357" s="94">
        <v>0</v>
      </c>
      <c r="N357" s="94">
        <v>0</v>
      </c>
      <c r="O357" s="116">
        <v>0</v>
      </c>
      <c r="P357" s="127">
        <v>0</v>
      </c>
      <c r="Q357" s="105">
        <v>2.5</v>
      </c>
      <c r="R357" s="113"/>
    </row>
    <row r="358" spans="1:18" x14ac:dyDescent="0.25">
      <c r="A358" s="106">
        <f t="shared" si="18"/>
        <v>54969</v>
      </c>
      <c r="B358" s="710" t="str">
        <f>+asset_level_drivers!$B$1</f>
        <v>Farmar</v>
      </c>
      <c r="C358" s="118">
        <v>99</v>
      </c>
      <c r="D358" s="119">
        <v>12.014745</v>
      </c>
      <c r="E358" s="119">
        <v>103.7997</v>
      </c>
      <c r="F358" s="119">
        <v>14.012959500000001</v>
      </c>
      <c r="G358" s="119">
        <v>13.336005000000002</v>
      </c>
      <c r="H358" s="119">
        <v>9.0040155202594931</v>
      </c>
      <c r="I358" s="119">
        <v>58.34169450526911</v>
      </c>
      <c r="J358" s="119">
        <v>10.50150501094844</v>
      </c>
      <c r="K358" s="120">
        <v>269.39275625128494</v>
      </c>
      <c r="L358" s="102">
        <f t="shared" si="17"/>
        <v>0</v>
      </c>
      <c r="M358" s="102">
        <v>0</v>
      </c>
      <c r="N358" s="102">
        <v>0</v>
      </c>
      <c r="O358" s="112">
        <v>0</v>
      </c>
      <c r="P358" s="127">
        <v>0</v>
      </c>
      <c r="Q358" s="97">
        <v>2.5</v>
      </c>
      <c r="R358" s="113"/>
    </row>
    <row r="359" spans="1:18" x14ac:dyDescent="0.25">
      <c r="A359" s="98">
        <f t="shared" si="18"/>
        <v>55000</v>
      </c>
      <c r="B359" s="709" t="str">
        <f>+asset_level_drivers!$B$1</f>
        <v>Farmar</v>
      </c>
      <c r="C359" s="121">
        <v>99</v>
      </c>
      <c r="D359" s="122">
        <v>12.351329999999997</v>
      </c>
      <c r="E359" s="122">
        <v>106.70634</v>
      </c>
      <c r="F359" s="122">
        <v>14.4053559</v>
      </c>
      <c r="G359" s="122">
        <v>13.709563999999999</v>
      </c>
      <c r="H359" s="122">
        <v>9.2562569589156229</v>
      </c>
      <c r="I359" s="122">
        <v>59.975401567204706</v>
      </c>
      <c r="J359" s="122">
        <v>10.795572282096845</v>
      </c>
      <c r="K359" s="46">
        <v>278.32014946385436</v>
      </c>
      <c r="L359" s="94">
        <f t="shared" si="17"/>
        <v>0</v>
      </c>
      <c r="M359" s="94">
        <v>0</v>
      </c>
      <c r="N359" s="94">
        <v>0</v>
      </c>
      <c r="O359" s="116">
        <v>0</v>
      </c>
      <c r="P359" s="123">
        <v>0</v>
      </c>
      <c r="Q359" s="105">
        <v>2.5</v>
      </c>
      <c r="R359" s="113"/>
    </row>
    <row r="360" spans="1:18" x14ac:dyDescent="0.25">
      <c r="A360" s="106">
        <f t="shared" si="18"/>
        <v>55031</v>
      </c>
      <c r="B360" s="710" t="str">
        <f>+asset_level_drivers!$B$1</f>
        <v>Farmar</v>
      </c>
      <c r="C360" s="118">
        <v>99</v>
      </c>
      <c r="D360" s="119">
        <v>12.286539999999999</v>
      </c>
      <c r="E360" s="119">
        <v>106.14709999999999</v>
      </c>
      <c r="F360" s="119">
        <v>14.3298585</v>
      </c>
      <c r="G360" s="119">
        <v>13.637706</v>
      </c>
      <c r="H360" s="119">
        <v>9.2077024398178295</v>
      </c>
      <c r="I360" s="119">
        <v>59.661074943571613</v>
      </c>
      <c r="J360" s="119">
        <v>10.73899348984289</v>
      </c>
      <c r="K360" s="120">
        <v>278.26805375751701</v>
      </c>
      <c r="L360" s="102">
        <f t="shared" si="17"/>
        <v>0</v>
      </c>
      <c r="M360" s="102">
        <v>0</v>
      </c>
      <c r="N360" s="102">
        <v>0</v>
      </c>
      <c r="O360" s="112">
        <v>0</v>
      </c>
      <c r="P360" s="123">
        <v>0</v>
      </c>
      <c r="Q360" s="97">
        <v>2.5</v>
      </c>
      <c r="R360" s="113"/>
    </row>
    <row r="361" spans="1:18" x14ac:dyDescent="0.25">
      <c r="A361" s="98">
        <f t="shared" si="18"/>
        <v>55061</v>
      </c>
      <c r="B361" s="709" t="str">
        <f>+asset_level_drivers!$B$1</f>
        <v>Farmar</v>
      </c>
      <c r="C361" s="121">
        <v>99</v>
      </c>
      <c r="D361" s="122">
        <v>11.82921</v>
      </c>
      <c r="E361" s="122">
        <v>102.19319999999999</v>
      </c>
      <c r="F361" s="122">
        <v>13.796082</v>
      </c>
      <c r="G361" s="122">
        <v>13.129664999999999</v>
      </c>
      <c r="H361" s="122">
        <v>8.8649730337521753</v>
      </c>
      <c r="I361" s="122">
        <v>57.438744571668963</v>
      </c>
      <c r="J361" s="122">
        <v>10.338974022900414</v>
      </c>
      <c r="K361" s="46">
        <v>269.24150896574326</v>
      </c>
      <c r="L361" s="94">
        <f t="shared" si="17"/>
        <v>0</v>
      </c>
      <c r="M361" s="94">
        <v>0</v>
      </c>
      <c r="N361" s="94">
        <v>0</v>
      </c>
      <c r="O361" s="116">
        <v>0</v>
      </c>
      <c r="P361" s="123">
        <v>0</v>
      </c>
      <c r="Q361" s="105">
        <v>2.5</v>
      </c>
      <c r="R361" s="113"/>
    </row>
    <row r="362" spans="1:18" x14ac:dyDescent="0.25">
      <c r="A362" s="106">
        <f t="shared" si="18"/>
        <v>55092</v>
      </c>
      <c r="B362" s="710" t="str">
        <f>+asset_level_drivers!$B$1</f>
        <v>Farmar</v>
      </c>
      <c r="C362" s="118">
        <v>98</v>
      </c>
      <c r="D362" s="119">
        <v>12.160494</v>
      </c>
      <c r="E362" s="119">
        <v>105.05528</v>
      </c>
      <c r="F362" s="119">
        <v>14.182462800000001</v>
      </c>
      <c r="G362" s="119">
        <v>13.497524</v>
      </c>
      <c r="H362" s="119">
        <v>9.1132418299366709</v>
      </c>
      <c r="I362" s="119">
        <v>59.04740622492654</v>
      </c>
      <c r="J362" s="119">
        <v>10.628533120486781</v>
      </c>
      <c r="K362" s="120">
        <v>274.1234481329667</v>
      </c>
      <c r="L362" s="102">
        <f t="shared" si="17"/>
        <v>0</v>
      </c>
      <c r="M362" s="102">
        <v>0</v>
      </c>
      <c r="N362" s="102">
        <v>0</v>
      </c>
      <c r="O362" s="112">
        <v>0</v>
      </c>
      <c r="P362" s="123">
        <v>0</v>
      </c>
      <c r="Q362" s="97">
        <v>2.5</v>
      </c>
      <c r="R362" s="113"/>
    </row>
    <row r="363" spans="1:18" x14ac:dyDescent="0.25">
      <c r="A363" s="98">
        <f t="shared" si="18"/>
        <v>55122</v>
      </c>
      <c r="B363" s="709" t="str">
        <f>+asset_level_drivers!$B$1</f>
        <v>Farmar</v>
      </c>
      <c r="C363" s="121">
        <v>98</v>
      </c>
      <c r="D363" s="122">
        <v>11.707514999999999</v>
      </c>
      <c r="E363" s="122">
        <v>101.142</v>
      </c>
      <c r="F363" s="122">
        <v>13.654170000000001</v>
      </c>
      <c r="G363" s="122">
        <v>12.994574999999999</v>
      </c>
      <c r="H363" s="122">
        <v>8.7737731232473788</v>
      </c>
      <c r="I363" s="122">
        <v>56.847906743968707</v>
      </c>
      <c r="J363" s="122">
        <v>10.232623213914367</v>
      </c>
      <c r="K363" s="46">
        <v>265.23143583598892</v>
      </c>
      <c r="L363" s="94">
        <f t="shared" si="17"/>
        <v>0</v>
      </c>
      <c r="M363" s="94">
        <v>0</v>
      </c>
      <c r="N363" s="94">
        <v>0</v>
      </c>
      <c r="O363" s="116">
        <v>0</v>
      </c>
      <c r="P363" s="126">
        <v>0</v>
      </c>
      <c r="Q363" s="105">
        <v>2.5</v>
      </c>
      <c r="R363" s="113"/>
    </row>
    <row r="364" spans="1:18" x14ac:dyDescent="0.25">
      <c r="A364" s="106">
        <f t="shared" si="18"/>
        <v>55153</v>
      </c>
      <c r="B364" s="710" t="str">
        <f>+asset_level_drivers!$B$1</f>
        <v>Farmar</v>
      </c>
      <c r="C364" s="118">
        <v>97</v>
      </c>
      <c r="D364" s="119">
        <v>12.035626000000001</v>
      </c>
      <c r="E364" s="119">
        <v>103.97431000000002</v>
      </c>
      <c r="F364" s="119">
        <v>14.036531850000003</v>
      </c>
      <c r="G364" s="119">
        <v>13.35852</v>
      </c>
      <c r="H364" s="119">
        <v>9.0196640294936508</v>
      </c>
      <c r="I364" s="119">
        <v>58.439835860952861</v>
      </c>
      <c r="J364" s="119">
        <v>10.519170454971514</v>
      </c>
      <c r="K364" s="120">
        <v>271.42335202668846</v>
      </c>
      <c r="L364" s="102">
        <f t="shared" si="17"/>
        <v>0</v>
      </c>
      <c r="M364" s="102">
        <v>0</v>
      </c>
      <c r="N364" s="102">
        <v>0</v>
      </c>
      <c r="O364" s="112">
        <v>0</v>
      </c>
      <c r="P364" s="123">
        <v>0</v>
      </c>
      <c r="Q364" s="97">
        <v>2.5</v>
      </c>
      <c r="R364" s="113"/>
    </row>
    <row r="365" spans="1:18" x14ac:dyDescent="0.25">
      <c r="A365" s="98">
        <f t="shared" si="18"/>
        <v>55184</v>
      </c>
      <c r="B365" s="709" t="str">
        <f>+asset_level_drivers!$B$1</f>
        <v>Farmar</v>
      </c>
      <c r="C365" s="121">
        <v>97</v>
      </c>
      <c r="D365" s="122">
        <v>11.972603000000001</v>
      </c>
      <c r="E365" s="122">
        <v>103.42933000000001</v>
      </c>
      <c r="F365" s="122">
        <v>13.962959550000001</v>
      </c>
      <c r="G365" s="122">
        <v>13.288429000000001</v>
      </c>
      <c r="H365" s="122">
        <v>8.9724337245530723</v>
      </c>
      <c r="I365" s="122">
        <v>58.133524217744998</v>
      </c>
      <c r="J365" s="122">
        <v>10.4640343591941</v>
      </c>
      <c r="K365" s="46">
        <v>271.37316284982785</v>
      </c>
      <c r="L365" s="94">
        <f t="shared" si="17"/>
        <v>0</v>
      </c>
      <c r="M365" s="94">
        <v>0</v>
      </c>
      <c r="N365" s="94">
        <v>0</v>
      </c>
      <c r="O365" s="116">
        <v>0</v>
      </c>
      <c r="P365" s="127">
        <v>0</v>
      </c>
      <c r="Q365" s="105">
        <v>2.5</v>
      </c>
      <c r="R365" s="113"/>
    </row>
    <row r="366" spans="1:18" x14ac:dyDescent="0.25">
      <c r="A366" s="106">
        <f t="shared" si="18"/>
        <v>55212</v>
      </c>
      <c r="B366" s="710" t="str">
        <f>+asset_level_drivers!$B$1</f>
        <v>Farmar</v>
      </c>
      <c r="C366" s="118">
        <v>97</v>
      </c>
      <c r="D366" s="119">
        <v>10.760232</v>
      </c>
      <c r="E366" s="119">
        <v>92.954119999999989</v>
      </c>
      <c r="F366" s="119">
        <v>12.548806200000001</v>
      </c>
      <c r="G366" s="119">
        <v>11.942602000000001</v>
      </c>
      <c r="H366" s="119">
        <v>8.0638661852243096</v>
      </c>
      <c r="I366" s="119">
        <v>52.24582414059121</v>
      </c>
      <c r="J366" s="119">
        <v>9.4042483453064172</v>
      </c>
      <c r="K366" s="120">
        <v>245.06614331697162</v>
      </c>
      <c r="L366" s="102">
        <f t="shared" si="17"/>
        <v>0</v>
      </c>
      <c r="M366" s="102">
        <v>0</v>
      </c>
      <c r="N366" s="102">
        <v>0</v>
      </c>
      <c r="O366" s="112">
        <v>0</v>
      </c>
      <c r="P366" s="127">
        <v>0</v>
      </c>
      <c r="Q366" s="97">
        <v>2.5</v>
      </c>
      <c r="R366" s="113"/>
    </row>
    <row r="367" spans="1:18" x14ac:dyDescent="0.25">
      <c r="A367" s="98">
        <f t="shared" si="18"/>
        <v>55243</v>
      </c>
      <c r="B367" s="709" t="str">
        <f>+asset_level_drivers!$B$1</f>
        <v>Farmar</v>
      </c>
      <c r="C367" s="121">
        <v>97</v>
      </c>
      <c r="D367" s="122">
        <v>11.853624999999999</v>
      </c>
      <c r="E367" s="122">
        <v>102.40013</v>
      </c>
      <c r="F367" s="122">
        <v>13.824017550000002</v>
      </c>
      <c r="G367" s="122">
        <v>13.1561985</v>
      </c>
      <c r="H367" s="122">
        <v>8.8832699713007592</v>
      </c>
      <c r="I367" s="122">
        <v>57.555051717489</v>
      </c>
      <c r="J367" s="122">
        <v>10.359909309148021</v>
      </c>
      <c r="K367" s="46">
        <v>271.27355502479952</v>
      </c>
      <c r="L367" s="94">
        <f t="shared" si="17"/>
        <v>0</v>
      </c>
      <c r="M367" s="94">
        <v>0</v>
      </c>
      <c r="N367" s="94">
        <v>0</v>
      </c>
      <c r="O367" s="116">
        <v>0</v>
      </c>
      <c r="P367" s="127">
        <v>0</v>
      </c>
      <c r="Q367" s="105">
        <v>2.5</v>
      </c>
      <c r="R367" s="113"/>
    </row>
    <row r="368" spans="1:18" x14ac:dyDescent="0.25">
      <c r="A368" s="106">
        <f t="shared" si="18"/>
        <v>55273</v>
      </c>
      <c r="B368" s="710" t="str">
        <f>+asset_level_drivers!$B$1</f>
        <v>Farmar</v>
      </c>
      <c r="C368" s="118">
        <v>97</v>
      </c>
      <c r="D368" s="119">
        <v>11.412255000000002</v>
      </c>
      <c r="E368" s="119">
        <v>98.585700000000003</v>
      </c>
      <c r="F368" s="119">
        <v>13.3090695</v>
      </c>
      <c r="G368" s="119">
        <v>12.666255000000001</v>
      </c>
      <c r="H368" s="119">
        <v>8.5525012092357358</v>
      </c>
      <c r="I368" s="119">
        <v>55.411111900979563</v>
      </c>
      <c r="J368" s="119">
        <v>9.9740001421763225</v>
      </c>
      <c r="K368" s="120">
        <v>262.47497092799136</v>
      </c>
      <c r="L368" s="102">
        <f t="shared" si="17"/>
        <v>0</v>
      </c>
      <c r="M368" s="102">
        <v>0</v>
      </c>
      <c r="N368" s="102">
        <v>0</v>
      </c>
      <c r="O368" s="112">
        <v>0</v>
      </c>
      <c r="P368" s="127">
        <v>0</v>
      </c>
      <c r="Q368" s="97">
        <v>2.5</v>
      </c>
      <c r="R368" s="113"/>
    </row>
    <row r="369" spans="1:18" x14ac:dyDescent="0.25">
      <c r="A369" s="98">
        <f t="shared" si="18"/>
        <v>55304</v>
      </c>
      <c r="B369" s="709" t="str">
        <f>+asset_level_drivers!$B$1</f>
        <v>Farmar</v>
      </c>
      <c r="C369" s="121">
        <v>97</v>
      </c>
      <c r="D369" s="122">
        <v>11.731996500000001</v>
      </c>
      <c r="E369" s="122">
        <v>101.34675</v>
      </c>
      <c r="F369" s="122">
        <v>13.681811250000001</v>
      </c>
      <c r="G369" s="122">
        <v>13.021023</v>
      </c>
      <c r="H369" s="122">
        <v>8.7921198968126308</v>
      </c>
      <c r="I369" s="122">
        <v>56.962988598251073</v>
      </c>
      <c r="J369" s="122">
        <v>10.253337947685194</v>
      </c>
      <c r="K369" s="46">
        <v>271.17496942620528</v>
      </c>
      <c r="L369" s="94">
        <f t="shared" si="17"/>
        <v>0</v>
      </c>
      <c r="M369" s="94">
        <v>0</v>
      </c>
      <c r="N369" s="94">
        <v>0</v>
      </c>
      <c r="O369" s="116">
        <v>0</v>
      </c>
      <c r="P369" s="127">
        <v>0</v>
      </c>
      <c r="Q369" s="105">
        <v>2.5</v>
      </c>
      <c r="R369" s="113"/>
    </row>
    <row r="370" spans="1:18" x14ac:dyDescent="0.25">
      <c r="A370" s="106">
        <f t="shared" si="18"/>
        <v>55334</v>
      </c>
      <c r="B370" s="710" t="str">
        <f>+asset_level_drivers!$B$1</f>
        <v>Farmar</v>
      </c>
      <c r="C370" s="118">
        <v>97</v>
      </c>
      <c r="D370" s="119">
        <v>11.295119999999999</v>
      </c>
      <c r="E370" s="119">
        <v>97.571699999999993</v>
      </c>
      <c r="F370" s="119">
        <v>13.1721795</v>
      </c>
      <c r="G370" s="119">
        <v>12.536010000000001</v>
      </c>
      <c r="H370" s="119">
        <v>8.464718625588258</v>
      </c>
      <c r="I370" s="119">
        <v>54.841182717866872</v>
      </c>
      <c r="J370" s="119">
        <v>9.8714128892160371</v>
      </c>
      <c r="K370" s="120">
        <v>262.38005507619755</v>
      </c>
      <c r="L370" s="102">
        <f t="shared" si="17"/>
        <v>0</v>
      </c>
      <c r="M370" s="102">
        <v>0</v>
      </c>
      <c r="N370" s="102">
        <v>0</v>
      </c>
      <c r="O370" s="112">
        <v>0</v>
      </c>
      <c r="P370" s="127">
        <v>0</v>
      </c>
      <c r="Q370" s="97">
        <v>2.5</v>
      </c>
      <c r="R370" s="113"/>
    </row>
    <row r="371" spans="1:18" x14ac:dyDescent="0.25">
      <c r="A371" s="98">
        <f t="shared" si="18"/>
        <v>55365</v>
      </c>
      <c r="B371" s="709" t="str">
        <f>+asset_level_drivers!$B$1</f>
        <v>Farmar</v>
      </c>
      <c r="C371" s="121">
        <v>97</v>
      </c>
      <c r="D371" s="122">
        <v>11.611545999999999</v>
      </c>
      <c r="E371" s="122">
        <v>100.30422</v>
      </c>
      <c r="F371" s="122">
        <v>13.541069700000001</v>
      </c>
      <c r="G371" s="122">
        <v>12.8870255</v>
      </c>
      <c r="H371" s="122">
        <v>8.701852631762641</v>
      </c>
      <c r="I371" s="122">
        <v>56.377023833684532</v>
      </c>
      <c r="J371" s="122">
        <v>10.147864290063216</v>
      </c>
      <c r="K371" s="46">
        <v>271.07739584671822</v>
      </c>
      <c r="L371" s="94">
        <f t="shared" si="17"/>
        <v>0</v>
      </c>
      <c r="M371" s="94">
        <v>0</v>
      </c>
      <c r="N371" s="94">
        <v>0</v>
      </c>
      <c r="O371" s="116">
        <v>0</v>
      </c>
      <c r="P371" s="123">
        <v>0</v>
      </c>
      <c r="Q371" s="105">
        <v>2.5</v>
      </c>
      <c r="R371" s="113"/>
    </row>
    <row r="372" spans="1:18" x14ac:dyDescent="0.25">
      <c r="A372" s="106">
        <f t="shared" si="18"/>
        <v>55396</v>
      </c>
      <c r="B372" s="710" t="str">
        <f>+asset_level_drivers!$B$1</f>
        <v>Farmar</v>
      </c>
      <c r="C372" s="118">
        <v>97</v>
      </c>
      <c r="D372" s="119">
        <v>11.550584499999999</v>
      </c>
      <c r="E372" s="119">
        <v>99.778459999999995</v>
      </c>
      <c r="F372" s="119">
        <v>13.4700921</v>
      </c>
      <c r="G372" s="119">
        <v>12.819585</v>
      </c>
      <c r="H372" s="119">
        <v>8.6561672433388086</v>
      </c>
      <c r="I372" s="119">
        <v>56.08151499018026</v>
      </c>
      <c r="J372" s="119">
        <v>10.094672698232447</v>
      </c>
      <c r="K372" s="120">
        <v>271.02898697702511</v>
      </c>
      <c r="L372" s="102">
        <f t="shared" si="17"/>
        <v>0</v>
      </c>
      <c r="M372" s="102">
        <v>0</v>
      </c>
      <c r="N372" s="102">
        <v>0</v>
      </c>
      <c r="O372" s="112">
        <v>0</v>
      </c>
      <c r="P372" s="123">
        <v>0</v>
      </c>
      <c r="Q372" s="97">
        <v>2.5</v>
      </c>
      <c r="R372" s="113"/>
    </row>
    <row r="373" spans="1:18" x14ac:dyDescent="0.25">
      <c r="A373" s="98">
        <f t="shared" si="18"/>
        <v>55426</v>
      </c>
      <c r="B373" s="709" t="str">
        <f>+asset_level_drivers!$B$1</f>
        <v>Farmar</v>
      </c>
      <c r="C373" s="121">
        <v>97</v>
      </c>
      <c r="D373" s="122">
        <v>11.120414999999999</v>
      </c>
      <c r="E373" s="122">
        <v>96.061800000000005</v>
      </c>
      <c r="F373" s="122">
        <v>12.968343000000001</v>
      </c>
      <c r="G373" s="122">
        <v>12.341925</v>
      </c>
      <c r="H373" s="122">
        <v>8.333792290367084</v>
      </c>
      <c r="I373" s="122">
        <v>53.992527812953796</v>
      </c>
      <c r="J373" s="122">
        <v>9.7186550063316837</v>
      </c>
      <c r="K373" s="46">
        <v>262.23950789602179</v>
      </c>
      <c r="L373" s="94">
        <f t="shared" si="17"/>
        <v>0</v>
      </c>
      <c r="M373" s="94">
        <v>0</v>
      </c>
      <c r="N373" s="94">
        <v>0</v>
      </c>
      <c r="O373" s="116">
        <v>0</v>
      </c>
      <c r="P373" s="123">
        <v>0</v>
      </c>
      <c r="Q373" s="105">
        <v>2.5</v>
      </c>
      <c r="R373" s="113"/>
    </row>
    <row r="374" spans="1:18" x14ac:dyDescent="0.25">
      <c r="A374" s="106">
        <f t="shared" si="18"/>
        <v>55457</v>
      </c>
      <c r="B374" s="710" t="str">
        <f>+asset_level_drivers!$B$1</f>
        <v>Farmar</v>
      </c>
      <c r="C374" s="118">
        <v>96</v>
      </c>
      <c r="D374" s="119">
        <v>11.432195499999999</v>
      </c>
      <c r="E374" s="119">
        <v>98.751740000000012</v>
      </c>
      <c r="F374" s="119">
        <v>13.331484900000001</v>
      </c>
      <c r="G374" s="119">
        <v>12.687648999999999</v>
      </c>
      <c r="H374" s="119">
        <v>8.5674448948055684</v>
      </c>
      <c r="I374" s="119">
        <v>55.504436399563431</v>
      </c>
      <c r="J374" s="119">
        <v>9.9907985519214186</v>
      </c>
      <c r="K374" s="120">
        <v>268.33693075882758</v>
      </c>
      <c r="L374" s="102">
        <f t="shared" si="17"/>
        <v>0</v>
      </c>
      <c r="M374" s="102">
        <v>0</v>
      </c>
      <c r="N374" s="102">
        <v>0</v>
      </c>
      <c r="O374" s="112">
        <v>0</v>
      </c>
      <c r="P374" s="123">
        <v>0</v>
      </c>
      <c r="Q374" s="97">
        <v>2.5</v>
      </c>
      <c r="R374" s="113"/>
    </row>
    <row r="375" spans="1:18" x14ac:dyDescent="0.25">
      <c r="A375" s="98">
        <f t="shared" si="18"/>
        <v>55487</v>
      </c>
      <c r="B375" s="709" t="str">
        <f>+asset_level_drivers!$B$1</f>
        <v>Farmar</v>
      </c>
      <c r="C375" s="121">
        <v>96</v>
      </c>
      <c r="D375" s="122">
        <v>11.006414999999999</v>
      </c>
      <c r="E375" s="122">
        <v>95.073599999999985</v>
      </c>
      <c r="F375" s="122">
        <v>12.834935999999999</v>
      </c>
      <c r="G375" s="122">
        <v>12.2151</v>
      </c>
      <c r="H375" s="122">
        <v>8.2483591189340171</v>
      </c>
      <c r="I375" s="122">
        <v>53.437099786571181</v>
      </c>
      <c r="J375" s="122">
        <v>9.6186779615828133</v>
      </c>
      <c r="K375" s="46">
        <v>259.63500318025291</v>
      </c>
      <c r="L375" s="94">
        <f t="shared" si="17"/>
        <v>0</v>
      </c>
      <c r="M375" s="94">
        <v>0</v>
      </c>
      <c r="N375" s="94">
        <v>0</v>
      </c>
      <c r="O375" s="116">
        <v>0</v>
      </c>
      <c r="P375" s="126">
        <v>0</v>
      </c>
      <c r="Q375" s="105">
        <v>2.5</v>
      </c>
      <c r="R375" s="113"/>
    </row>
    <row r="376" spans="1:18" x14ac:dyDescent="0.25">
      <c r="A376" s="106">
        <f t="shared" si="18"/>
        <v>55518</v>
      </c>
      <c r="B376" s="710" t="str">
        <f>+asset_level_drivers!$B$1</f>
        <v>Farmar</v>
      </c>
      <c r="C376" s="118">
        <v>96</v>
      </c>
      <c r="D376" s="119">
        <v>11.314689999999999</v>
      </c>
      <c r="E376" s="119">
        <v>97.735869999999991</v>
      </c>
      <c r="F376" s="119">
        <v>13.194342450000001</v>
      </c>
      <c r="G376" s="119">
        <v>12.557185499999999</v>
      </c>
      <c r="H376" s="119">
        <v>8.4793846533509356</v>
      </c>
      <c r="I376" s="119">
        <v>54.933456163617961</v>
      </c>
      <c r="J376" s="119">
        <v>9.8880221094512351</v>
      </c>
      <c r="K376" s="120">
        <v>268.24232004266037</v>
      </c>
      <c r="L376" s="102">
        <f t="shared" si="17"/>
        <v>0</v>
      </c>
      <c r="M376" s="102">
        <v>0</v>
      </c>
      <c r="N376" s="102">
        <v>0</v>
      </c>
      <c r="O376" s="112">
        <v>0</v>
      </c>
      <c r="P376" s="123">
        <v>0</v>
      </c>
      <c r="Q376" s="97">
        <v>2.5</v>
      </c>
      <c r="R376" s="113"/>
    </row>
    <row r="377" spans="1:18" x14ac:dyDescent="0.25">
      <c r="A377" s="98">
        <f t="shared" si="18"/>
        <v>55549</v>
      </c>
      <c r="B377" s="709" t="str">
        <f>+asset_level_drivers!$B$1</f>
        <v>Farmar</v>
      </c>
      <c r="C377" s="121">
        <v>96</v>
      </c>
      <c r="D377" s="122">
        <v>11.255495499999999</v>
      </c>
      <c r="E377" s="122">
        <v>97.223749999999995</v>
      </c>
      <c r="F377" s="122">
        <v>13.125206250000002</v>
      </c>
      <c r="G377" s="122">
        <v>12.491217499999999</v>
      </c>
      <c r="H377" s="122">
        <v>8.4350234790843146</v>
      </c>
      <c r="I377" s="122">
        <v>54.645613823129139</v>
      </c>
      <c r="J377" s="122">
        <v>9.8362104881632462</v>
      </c>
      <c r="K377" s="46">
        <v>268.1953777915553</v>
      </c>
      <c r="L377" s="94">
        <f t="shared" si="17"/>
        <v>0</v>
      </c>
      <c r="M377" s="94">
        <v>0</v>
      </c>
      <c r="N377" s="94">
        <v>0</v>
      </c>
      <c r="O377" s="116">
        <v>0</v>
      </c>
      <c r="P377" s="127">
        <v>0</v>
      </c>
      <c r="Q377" s="105">
        <v>2.5</v>
      </c>
      <c r="R377" s="113"/>
    </row>
    <row r="378" spans="1:18" x14ac:dyDescent="0.25">
      <c r="A378" s="106">
        <f t="shared" si="18"/>
        <v>55578</v>
      </c>
      <c r="B378" s="710" t="str">
        <f>+asset_level_drivers!$B$1</f>
        <v>Farmar</v>
      </c>
      <c r="C378" s="118">
        <v>96</v>
      </c>
      <c r="D378" s="119">
        <v>10.475887500000001</v>
      </c>
      <c r="E378" s="119">
        <v>90.489860000000007</v>
      </c>
      <c r="F378" s="119">
        <v>12.2161311</v>
      </c>
      <c r="G378" s="119">
        <v>11.626099999999999</v>
      </c>
      <c r="H378" s="119">
        <v>7.8507744973773832</v>
      </c>
      <c r="I378" s="119">
        <v>50.860761331146151</v>
      </c>
      <c r="J378" s="119">
        <v>9.1549370396063079</v>
      </c>
      <c r="K378" s="120">
        <v>250.84876284950661</v>
      </c>
      <c r="L378" s="102">
        <f t="shared" si="17"/>
        <v>0</v>
      </c>
      <c r="M378" s="102">
        <v>0</v>
      </c>
      <c r="N378" s="102">
        <v>0</v>
      </c>
      <c r="O378" s="112">
        <v>0</v>
      </c>
      <c r="P378" s="127">
        <v>0</v>
      </c>
      <c r="Q378" s="97">
        <v>2.5</v>
      </c>
      <c r="R378" s="113"/>
    </row>
    <row r="379" spans="1:18" x14ac:dyDescent="0.25">
      <c r="A379" s="98">
        <f t="shared" si="18"/>
        <v>55609</v>
      </c>
      <c r="B379" s="709" t="str">
        <f>+asset_level_drivers!$B$1</f>
        <v>Farmar</v>
      </c>
      <c r="C379" s="121">
        <v>95</v>
      </c>
      <c r="D379" s="122">
        <v>11.141818499999998</v>
      </c>
      <c r="E379" s="122">
        <v>96.239810000000006</v>
      </c>
      <c r="F379" s="122">
        <v>12.992374350000002</v>
      </c>
      <c r="G379" s="122">
        <v>12.364877</v>
      </c>
      <c r="H379" s="122">
        <v>8.3498323683036411</v>
      </c>
      <c r="I379" s="122">
        <v>54.092580173788015</v>
      </c>
      <c r="J379" s="122">
        <v>9.7366644312818433</v>
      </c>
      <c r="K379" s="46">
        <v>265.51260102924556</v>
      </c>
      <c r="L379" s="94">
        <f t="shared" si="17"/>
        <v>0</v>
      </c>
      <c r="M379" s="94">
        <v>0</v>
      </c>
      <c r="N379" s="94">
        <v>0</v>
      </c>
      <c r="O379" s="116">
        <v>0</v>
      </c>
      <c r="P379" s="127">
        <v>0</v>
      </c>
      <c r="Q379" s="105">
        <v>2.5</v>
      </c>
      <c r="R379" s="113"/>
    </row>
    <row r="380" spans="1:18" x14ac:dyDescent="0.25">
      <c r="A380" s="106">
        <f t="shared" si="18"/>
        <v>55639</v>
      </c>
      <c r="B380" s="710" t="str">
        <f>+asset_level_drivers!$B$1</f>
        <v>Farmar</v>
      </c>
      <c r="C380" s="118">
        <v>95</v>
      </c>
      <c r="D380" s="119">
        <v>10.72683</v>
      </c>
      <c r="E380" s="119">
        <v>92.655000000000001</v>
      </c>
      <c r="F380" s="119">
        <v>12.508425000000001</v>
      </c>
      <c r="G380" s="119">
        <v>11.904164999999999</v>
      </c>
      <c r="H380" s="119">
        <v>8.0388342659944207</v>
      </c>
      <c r="I380" s="119">
        <v>52.077700652176347</v>
      </c>
      <c r="J380" s="119">
        <v>9.3739861173917429</v>
      </c>
      <c r="K380" s="120">
        <v>256.90314716539888</v>
      </c>
      <c r="L380" s="102">
        <f t="shared" si="17"/>
        <v>0</v>
      </c>
      <c r="M380" s="102">
        <v>0</v>
      </c>
      <c r="N380" s="102">
        <v>0</v>
      </c>
      <c r="O380" s="112">
        <v>0</v>
      </c>
      <c r="P380" s="127">
        <v>0</v>
      </c>
      <c r="Q380" s="97">
        <v>2.5</v>
      </c>
      <c r="R380" s="113"/>
    </row>
    <row r="381" spans="1:18" x14ac:dyDescent="0.25">
      <c r="A381" s="98">
        <f t="shared" si="18"/>
        <v>55670</v>
      </c>
      <c r="B381" s="709" t="str">
        <f>+asset_level_drivers!$B$1</f>
        <v>Farmar</v>
      </c>
      <c r="C381" s="121">
        <v>94</v>
      </c>
      <c r="D381" s="122">
        <v>11.027257999999998</v>
      </c>
      <c r="E381" s="122">
        <v>95.249669999999995</v>
      </c>
      <c r="F381" s="122">
        <v>12.85870545</v>
      </c>
      <c r="G381" s="122">
        <v>12.237652999999998</v>
      </c>
      <c r="H381" s="122">
        <v>8.2639791504443618</v>
      </c>
      <c r="I381" s="122">
        <v>53.536061750348956</v>
      </c>
      <c r="J381" s="122">
        <v>9.6364911150628121</v>
      </c>
      <c r="K381" s="46">
        <v>261.38924929970187</v>
      </c>
      <c r="L381" s="94">
        <f t="shared" si="17"/>
        <v>0</v>
      </c>
      <c r="M381" s="94">
        <v>0</v>
      </c>
      <c r="N381" s="94">
        <v>0</v>
      </c>
      <c r="O381" s="116">
        <v>0</v>
      </c>
      <c r="P381" s="127">
        <v>0</v>
      </c>
      <c r="Q381" s="105">
        <v>2.5</v>
      </c>
      <c r="R381" s="113"/>
    </row>
    <row r="382" spans="1:18" x14ac:dyDescent="0.25">
      <c r="A382" s="106">
        <f t="shared" si="18"/>
        <v>55700</v>
      </c>
      <c r="B382" s="710" t="str">
        <f>+asset_level_drivers!$B$1</f>
        <v>Farmar</v>
      </c>
      <c r="C382" s="118">
        <v>94</v>
      </c>
      <c r="D382" s="119">
        <v>10.616535000000001</v>
      </c>
      <c r="E382" s="119">
        <v>91.701899999999995</v>
      </c>
      <c r="F382" s="119">
        <v>12.379756499999999</v>
      </c>
      <c r="G382" s="119">
        <v>11.7819</v>
      </c>
      <c r="H382" s="119">
        <v>7.9561776726329292</v>
      </c>
      <c r="I382" s="119">
        <v>51.542000943670715</v>
      </c>
      <c r="J382" s="119">
        <v>9.2775601698607293</v>
      </c>
      <c r="K382" s="120">
        <v>252.91353703549038</v>
      </c>
      <c r="L382" s="102">
        <f t="shared" si="17"/>
        <v>0</v>
      </c>
      <c r="M382" s="102">
        <v>0</v>
      </c>
      <c r="N382" s="102">
        <v>0</v>
      </c>
      <c r="O382" s="112">
        <v>0</v>
      </c>
      <c r="P382" s="127">
        <v>0</v>
      </c>
      <c r="Q382" s="97">
        <v>2.5</v>
      </c>
      <c r="R382" s="113"/>
    </row>
    <row r="383" spans="1:18" x14ac:dyDescent="0.25">
      <c r="A383" s="98">
        <f t="shared" si="18"/>
        <v>55731</v>
      </c>
      <c r="B383" s="709" t="str">
        <f>+asset_level_drivers!$B$1</f>
        <v>Farmar</v>
      </c>
      <c r="C383" s="121">
        <v>93</v>
      </c>
      <c r="D383" s="122">
        <v>10.91417</v>
      </c>
      <c r="E383" s="122">
        <v>94.269759999999991</v>
      </c>
      <c r="F383" s="122">
        <v>12.726417600000001</v>
      </c>
      <c r="G383" s="122">
        <v>12.111901499999998</v>
      </c>
      <c r="H383" s="122">
        <v>8.1792294443827611</v>
      </c>
      <c r="I383" s="122">
        <v>52.985293204171469</v>
      </c>
      <c r="J383" s="122">
        <v>9.5373527767508666</v>
      </c>
      <c r="K383" s="46">
        <v>257.25831875449734</v>
      </c>
      <c r="L383" s="94">
        <f t="shared" si="17"/>
        <v>0</v>
      </c>
      <c r="M383" s="94">
        <v>0</v>
      </c>
      <c r="N383" s="94">
        <v>0</v>
      </c>
      <c r="O383" s="116">
        <v>0</v>
      </c>
      <c r="P383" s="123">
        <v>0</v>
      </c>
      <c r="Q383" s="105">
        <v>2.5</v>
      </c>
      <c r="R383" s="113"/>
    </row>
    <row r="384" spans="1:18" x14ac:dyDescent="0.25">
      <c r="A384" s="106">
        <f t="shared" si="18"/>
        <v>55762</v>
      </c>
      <c r="B384" s="710" t="str">
        <f>+asset_level_drivers!$B$1</f>
        <v>Farmar</v>
      </c>
      <c r="C384" s="118">
        <v>93</v>
      </c>
      <c r="D384" s="119">
        <v>10.857037</v>
      </c>
      <c r="E384" s="119">
        <v>93.775619999999989</v>
      </c>
      <c r="F384" s="119">
        <v>12.659708700000001</v>
      </c>
      <c r="G384" s="119">
        <v>12.048289499999999</v>
      </c>
      <c r="H384" s="119">
        <v>8.1364131866328897</v>
      </c>
      <c r="I384" s="119">
        <v>52.707556708566635</v>
      </c>
      <c r="J384" s="119">
        <v>9.4873602075419949</v>
      </c>
      <c r="K384" s="120">
        <v>257.21385090878135</v>
      </c>
      <c r="L384" s="102">
        <f t="shared" si="17"/>
        <v>0</v>
      </c>
      <c r="M384" s="102">
        <v>0</v>
      </c>
      <c r="N384" s="102">
        <v>0</v>
      </c>
      <c r="O384" s="112">
        <v>0</v>
      </c>
      <c r="P384" s="123">
        <v>0</v>
      </c>
      <c r="Q384" s="97">
        <v>2.5</v>
      </c>
      <c r="R384" s="113"/>
    </row>
    <row r="385" spans="1:18" x14ac:dyDescent="0.25">
      <c r="A385" s="98">
        <f t="shared" si="18"/>
        <v>55792</v>
      </c>
      <c r="B385" s="709" t="str">
        <f>+asset_level_drivers!$B$1</f>
        <v>Farmar</v>
      </c>
      <c r="C385" s="121">
        <v>93</v>
      </c>
      <c r="D385" s="122">
        <v>10.45266</v>
      </c>
      <c r="E385" s="122">
        <v>90.282600000000002</v>
      </c>
      <c r="F385" s="122">
        <v>12.188151000000001</v>
      </c>
      <c r="G385" s="122">
        <v>11.599500000000001</v>
      </c>
      <c r="H385" s="122">
        <v>7.8333674886978955</v>
      </c>
      <c r="I385" s="122">
        <v>50.744268705414463</v>
      </c>
      <c r="J385" s="122">
        <v>9.133968366974603</v>
      </c>
      <c r="K385" s="46">
        <v>248.87381479363694</v>
      </c>
      <c r="L385" s="94">
        <f t="shared" si="17"/>
        <v>0</v>
      </c>
      <c r="M385" s="94">
        <v>0</v>
      </c>
      <c r="N385" s="94">
        <v>0</v>
      </c>
      <c r="O385" s="116">
        <v>0</v>
      </c>
      <c r="P385" s="123">
        <v>0</v>
      </c>
      <c r="Q385" s="105">
        <v>2.5</v>
      </c>
      <c r="R385" s="113"/>
    </row>
    <row r="386" spans="1:18" x14ac:dyDescent="0.25">
      <c r="A386" s="106">
        <f t="shared" si="18"/>
        <v>55823</v>
      </c>
      <c r="B386" s="710" t="str">
        <f>+asset_level_drivers!$B$1</f>
        <v>Farmar</v>
      </c>
      <c r="C386" s="118">
        <v>93</v>
      </c>
      <c r="D386" s="119">
        <v>10.745421499999999</v>
      </c>
      <c r="E386" s="119">
        <v>92.810900000000004</v>
      </c>
      <c r="F386" s="119">
        <v>12.529471500000001</v>
      </c>
      <c r="G386" s="119">
        <v>11.924304999999999</v>
      </c>
      <c r="H386" s="119">
        <v>8.0527669923689622</v>
      </c>
      <c r="I386" s="119">
        <v>52.165325858929087</v>
      </c>
      <c r="J386" s="119">
        <v>9.3897586546072365</v>
      </c>
      <c r="K386" s="120">
        <v>257.12559587177481</v>
      </c>
      <c r="L386" s="102">
        <f t="shared" ref="L386:L449" si="19">+P386+O386</f>
        <v>0</v>
      </c>
      <c r="M386" s="102">
        <v>0</v>
      </c>
      <c r="N386" s="102">
        <v>0</v>
      </c>
      <c r="O386" s="112">
        <v>0</v>
      </c>
      <c r="P386" s="123">
        <v>0</v>
      </c>
      <c r="Q386" s="97">
        <v>2.5</v>
      </c>
      <c r="R386" s="113"/>
    </row>
    <row r="387" spans="1:18" x14ac:dyDescent="0.25">
      <c r="A387" s="98">
        <f t="shared" ref="A387:A450" si="20">+EOMONTH(A386,1)</f>
        <v>55853</v>
      </c>
      <c r="B387" s="709" t="str">
        <f>+asset_level_drivers!$B$1</f>
        <v>Farmar</v>
      </c>
      <c r="C387" s="121">
        <v>93</v>
      </c>
      <c r="D387" s="122">
        <v>10.345215</v>
      </c>
      <c r="E387" s="122">
        <v>89.353800000000007</v>
      </c>
      <c r="F387" s="122">
        <v>12.062763</v>
      </c>
      <c r="G387" s="122">
        <v>11.480084999999999</v>
      </c>
      <c r="H387" s="122">
        <v>7.7528467246222306</v>
      </c>
      <c r="I387" s="122">
        <v>50.222227063131349</v>
      </c>
      <c r="J387" s="122">
        <v>9.0400008713636435</v>
      </c>
      <c r="K387" s="46">
        <v>248.78885000128494</v>
      </c>
      <c r="L387" s="94">
        <f t="shared" si="19"/>
        <v>0</v>
      </c>
      <c r="M387" s="94">
        <v>0</v>
      </c>
      <c r="N387" s="94">
        <v>0</v>
      </c>
      <c r="O387" s="116">
        <v>0</v>
      </c>
      <c r="P387" s="126">
        <v>0</v>
      </c>
      <c r="Q387" s="105">
        <v>2.5</v>
      </c>
      <c r="R387" s="113"/>
    </row>
    <row r="388" spans="1:18" x14ac:dyDescent="0.25">
      <c r="A388" s="106">
        <f t="shared" si="20"/>
        <v>55884</v>
      </c>
      <c r="B388" s="710" t="str">
        <f>+asset_level_drivers!$B$1</f>
        <v>Farmar</v>
      </c>
      <c r="C388" s="118">
        <v>93</v>
      </c>
      <c r="D388" s="119">
        <v>10.634983999999999</v>
      </c>
      <c r="E388" s="119">
        <v>91.856099999999998</v>
      </c>
      <c r="F388" s="119">
        <v>12.4005735</v>
      </c>
      <c r="G388" s="119">
        <v>11.801793</v>
      </c>
      <c r="H388" s="119">
        <v>7.9700036075431795</v>
      </c>
      <c r="I388" s="119">
        <v>51.62867064784821</v>
      </c>
      <c r="J388" s="119">
        <v>9.2931607166126771</v>
      </c>
      <c r="K388" s="120">
        <v>257.03824928685242</v>
      </c>
      <c r="L388" s="102">
        <f t="shared" si="19"/>
        <v>0</v>
      </c>
      <c r="M388" s="102">
        <v>0</v>
      </c>
      <c r="N388" s="102">
        <v>0</v>
      </c>
      <c r="O388" s="112">
        <v>0</v>
      </c>
      <c r="P388" s="123">
        <v>0</v>
      </c>
      <c r="Q388" s="97">
        <v>2.5</v>
      </c>
      <c r="R388" s="113"/>
    </row>
    <row r="389" spans="1:18" x14ac:dyDescent="0.25">
      <c r="A389" s="98">
        <f t="shared" si="20"/>
        <v>55915</v>
      </c>
      <c r="B389" s="709" t="str">
        <f>+asset_level_drivers!$B$1</f>
        <v>Farmar</v>
      </c>
      <c r="C389" s="121">
        <v>92</v>
      </c>
      <c r="D389" s="122">
        <v>10.579323500000001</v>
      </c>
      <c r="E389" s="122">
        <v>91.374669999999995</v>
      </c>
      <c r="F389" s="122">
        <v>12.335580450000002</v>
      </c>
      <c r="G389" s="122">
        <v>11.739947999999998</v>
      </c>
      <c r="H389" s="122">
        <v>7.9282908615909866</v>
      </c>
      <c r="I389" s="122">
        <v>51.358077939144124</v>
      </c>
      <c r="J389" s="122">
        <v>9.2444540290459418</v>
      </c>
      <c r="K389" s="46">
        <v>254.40799992611537</v>
      </c>
      <c r="L389" s="94">
        <f t="shared" si="19"/>
        <v>0</v>
      </c>
      <c r="M389" s="94">
        <v>0</v>
      </c>
      <c r="N389" s="94">
        <v>0</v>
      </c>
      <c r="O389" s="116">
        <v>0</v>
      </c>
      <c r="P389" s="127">
        <v>0</v>
      </c>
      <c r="Q389" s="105">
        <v>2.5</v>
      </c>
      <c r="R389" s="113"/>
    </row>
    <row r="390" spans="1:18" x14ac:dyDescent="0.25">
      <c r="A390" s="106">
        <f t="shared" si="20"/>
        <v>55943</v>
      </c>
      <c r="B390" s="710" t="str">
        <f>+asset_level_drivers!$B$1</f>
        <v>Farmar</v>
      </c>
      <c r="C390" s="118">
        <v>90</v>
      </c>
      <c r="D390" s="119">
        <v>9.5081699999999998</v>
      </c>
      <c r="E390" s="119">
        <v>82.120360000000005</v>
      </c>
      <c r="F390" s="119">
        <v>11.086248600000001</v>
      </c>
      <c r="G390" s="119">
        <v>10.550889999999997</v>
      </c>
      <c r="H390" s="119">
        <v>7.1255536633749372</v>
      </c>
      <c r="I390" s="119">
        <v>46.156597329112913</v>
      </c>
      <c r="J390" s="119">
        <v>8.3081875192403238</v>
      </c>
      <c r="K390" s="120">
        <v>223.29644126490544</v>
      </c>
      <c r="L390" s="102">
        <f t="shared" si="19"/>
        <v>0</v>
      </c>
      <c r="M390" s="102">
        <v>0</v>
      </c>
      <c r="N390" s="102">
        <v>0</v>
      </c>
      <c r="O390" s="112">
        <v>0</v>
      </c>
      <c r="P390" s="127">
        <v>0</v>
      </c>
      <c r="Q390" s="97">
        <v>2.5</v>
      </c>
      <c r="R390" s="113"/>
    </row>
    <row r="391" spans="1:18" x14ac:dyDescent="0.25">
      <c r="A391" s="98">
        <f t="shared" si="20"/>
        <v>55974</v>
      </c>
      <c r="B391" s="709" t="str">
        <f>+asset_level_drivers!$B$1</f>
        <v>Farmar</v>
      </c>
      <c r="C391" s="121">
        <v>90</v>
      </c>
      <c r="D391" s="122">
        <v>10.4744815</v>
      </c>
      <c r="E391" s="122">
        <v>90.465439999999987</v>
      </c>
      <c r="F391" s="122">
        <v>12.2128344</v>
      </c>
      <c r="G391" s="122">
        <v>11.623031500000002</v>
      </c>
      <c r="H391" s="122">
        <v>7.8497208215963754</v>
      </c>
      <c r="I391" s="122">
        <v>50.847035817683015</v>
      </c>
      <c r="J391" s="122">
        <v>9.1524664471829436</v>
      </c>
      <c r="K391" s="46">
        <v>247.17891441746764</v>
      </c>
      <c r="L391" s="94">
        <f t="shared" si="19"/>
        <v>0</v>
      </c>
      <c r="M391" s="94">
        <v>0</v>
      </c>
      <c r="N391" s="94">
        <v>0</v>
      </c>
      <c r="O391" s="116">
        <v>0</v>
      </c>
      <c r="P391" s="127">
        <v>0</v>
      </c>
      <c r="Q391" s="105">
        <v>2.5</v>
      </c>
      <c r="R391" s="113"/>
    </row>
    <row r="392" spans="1:18" x14ac:dyDescent="0.25">
      <c r="A392" s="106">
        <f t="shared" si="20"/>
        <v>56004</v>
      </c>
      <c r="B392" s="710" t="str">
        <f>+asset_level_drivers!$B$1</f>
        <v>Farmar</v>
      </c>
      <c r="C392" s="118">
        <v>90</v>
      </c>
      <c r="D392" s="119">
        <v>10.084154999999999</v>
      </c>
      <c r="E392" s="119">
        <v>87.095699999999994</v>
      </c>
      <c r="F392" s="119">
        <v>11.7579195</v>
      </c>
      <c r="G392" s="119">
        <v>11.189954999999999</v>
      </c>
      <c r="H392" s="119">
        <v>7.5572047620405067</v>
      </c>
      <c r="I392" s="119">
        <v>48.953038613045763</v>
      </c>
      <c r="J392" s="119">
        <v>8.8115469503482373</v>
      </c>
      <c r="K392" s="120">
        <v>239.16482463635896</v>
      </c>
      <c r="L392" s="102">
        <f t="shared" si="19"/>
        <v>0</v>
      </c>
      <c r="M392" s="102">
        <v>0</v>
      </c>
      <c r="N392" s="102">
        <v>0</v>
      </c>
      <c r="O392" s="112">
        <v>0</v>
      </c>
      <c r="P392" s="127">
        <v>0</v>
      </c>
      <c r="Q392" s="97">
        <v>2.5</v>
      </c>
      <c r="R392" s="113"/>
    </row>
    <row r="393" spans="1:18" x14ac:dyDescent="0.25">
      <c r="A393" s="98">
        <f t="shared" si="20"/>
        <v>56035</v>
      </c>
      <c r="B393" s="709" t="str">
        <f>+asset_level_drivers!$B$1</f>
        <v>Farmar</v>
      </c>
      <c r="C393" s="121">
        <v>89</v>
      </c>
      <c r="D393" s="122">
        <v>10.366694499999999</v>
      </c>
      <c r="E393" s="122">
        <v>89.534819999999996</v>
      </c>
      <c r="F393" s="122">
        <v>12.087200699999999</v>
      </c>
      <c r="G393" s="122">
        <v>11.5034645</v>
      </c>
      <c r="H393" s="122">
        <v>7.7689437580064107</v>
      </c>
      <c r="I393" s="122">
        <v>50.323971225584067</v>
      </c>
      <c r="J393" s="122">
        <v>9.0583148206051316</v>
      </c>
      <c r="K393" s="46">
        <v>243.99969958656712</v>
      </c>
      <c r="L393" s="94">
        <f t="shared" si="19"/>
        <v>0</v>
      </c>
      <c r="M393" s="94">
        <v>0</v>
      </c>
      <c r="N393" s="94">
        <v>0</v>
      </c>
      <c r="O393" s="116">
        <v>0</v>
      </c>
      <c r="P393" s="127">
        <v>0</v>
      </c>
      <c r="Q393" s="105">
        <v>2.5</v>
      </c>
      <c r="R393" s="113"/>
    </row>
    <row r="394" spans="1:18" x14ac:dyDescent="0.25">
      <c r="A394" s="106">
        <f t="shared" si="20"/>
        <v>56065</v>
      </c>
      <c r="B394" s="710" t="str">
        <f>+asset_level_drivers!$B$1</f>
        <v>Farmar</v>
      </c>
      <c r="C394" s="118">
        <v>89</v>
      </c>
      <c r="D394" s="119">
        <v>9.9807000000000006</v>
      </c>
      <c r="E394" s="119">
        <v>86.199600000000004</v>
      </c>
      <c r="F394" s="119">
        <v>11.636946000000002</v>
      </c>
      <c r="G394" s="119">
        <v>11.074814999999999</v>
      </c>
      <c r="H394" s="119">
        <v>7.4796741589650004</v>
      </c>
      <c r="I394" s="119">
        <v>48.449376343827545</v>
      </c>
      <c r="J394" s="119">
        <v>8.7208877418889585</v>
      </c>
      <c r="K394" s="120">
        <v>236.08876238371198</v>
      </c>
      <c r="L394" s="102">
        <f t="shared" si="19"/>
        <v>0</v>
      </c>
      <c r="M394" s="102">
        <v>0</v>
      </c>
      <c r="N394" s="102">
        <v>0</v>
      </c>
      <c r="O394" s="112">
        <v>0</v>
      </c>
      <c r="P394" s="127">
        <v>0</v>
      </c>
      <c r="Q394" s="97">
        <v>2.5</v>
      </c>
      <c r="R394" s="113"/>
    </row>
    <row r="395" spans="1:18" x14ac:dyDescent="0.25">
      <c r="A395" s="98">
        <f t="shared" si="20"/>
        <v>56096</v>
      </c>
      <c r="B395" s="709" t="str">
        <f>+asset_level_drivers!$B$1</f>
        <v>Farmar</v>
      </c>
      <c r="C395" s="121">
        <v>89</v>
      </c>
      <c r="D395" s="122">
        <v>10.26038</v>
      </c>
      <c r="E395" s="122">
        <v>88.613810000000015</v>
      </c>
      <c r="F395" s="122">
        <v>11.962864350000002</v>
      </c>
      <c r="G395" s="122">
        <v>11.385075499999999</v>
      </c>
      <c r="H395" s="122">
        <v>7.6892702062141227</v>
      </c>
      <c r="I395" s="122">
        <v>49.806308033336911</v>
      </c>
      <c r="J395" s="122">
        <v>8.9651354460006445</v>
      </c>
      <c r="K395" s="46">
        <v>243.91728886654502</v>
      </c>
      <c r="L395" s="94">
        <f t="shared" si="19"/>
        <v>0</v>
      </c>
      <c r="M395" s="94">
        <v>0</v>
      </c>
      <c r="N395" s="94">
        <v>0</v>
      </c>
      <c r="O395" s="116">
        <v>0</v>
      </c>
      <c r="P395" s="123">
        <v>0</v>
      </c>
      <c r="Q395" s="105">
        <v>2.5</v>
      </c>
      <c r="R395" s="113"/>
    </row>
    <row r="396" spans="1:18" x14ac:dyDescent="0.25">
      <c r="A396" s="106">
        <f t="shared" si="20"/>
        <v>56127</v>
      </c>
      <c r="B396" s="710" t="str">
        <f>+asset_level_drivers!$B$1</f>
        <v>Farmar</v>
      </c>
      <c r="C396" s="118">
        <v>88</v>
      </c>
      <c r="D396" s="119">
        <v>10.206486499999999</v>
      </c>
      <c r="E396" s="119">
        <v>88.149119999999996</v>
      </c>
      <c r="F396" s="119">
        <v>11.900131200000001</v>
      </c>
      <c r="G396" s="119">
        <v>11.325291999999999</v>
      </c>
      <c r="H396" s="119">
        <v>7.6488816744191404</v>
      </c>
      <c r="I396" s="119">
        <v>49.545124214697225</v>
      </c>
      <c r="J396" s="119">
        <v>8.9181223586454994</v>
      </c>
      <c r="K396" s="120">
        <v>241.27243082949991</v>
      </c>
      <c r="L396" s="102">
        <f t="shared" si="19"/>
        <v>0</v>
      </c>
      <c r="M396" s="102">
        <v>0</v>
      </c>
      <c r="N396" s="102">
        <v>0</v>
      </c>
      <c r="O396" s="112">
        <v>0</v>
      </c>
      <c r="P396" s="123">
        <v>0</v>
      </c>
      <c r="Q396" s="97">
        <v>2.5</v>
      </c>
      <c r="R396" s="113"/>
    </row>
    <row r="397" spans="1:18" x14ac:dyDescent="0.25">
      <c r="A397" s="98">
        <f t="shared" si="20"/>
        <v>56157</v>
      </c>
      <c r="B397" s="709" t="str">
        <f>+asset_level_drivers!$B$1</f>
        <v>Farmar</v>
      </c>
      <c r="C397" s="121">
        <v>88</v>
      </c>
      <c r="D397" s="122">
        <v>9.8219549999999973</v>
      </c>
      <c r="E397" s="122">
        <v>84.865800000000007</v>
      </c>
      <c r="F397" s="122">
        <v>11.456883000000001</v>
      </c>
      <c r="G397" s="122">
        <v>10.903529999999998</v>
      </c>
      <c r="H397" s="122">
        <v>7.3607084677444519</v>
      </c>
      <c r="I397" s="122">
        <v>47.699700264502383</v>
      </c>
      <c r="J397" s="122">
        <v>8.5859460476104292</v>
      </c>
      <c r="K397" s="46">
        <v>233.45035641318873</v>
      </c>
      <c r="L397" s="94">
        <f t="shared" si="19"/>
        <v>0</v>
      </c>
      <c r="M397" s="94">
        <v>0</v>
      </c>
      <c r="N397" s="94">
        <v>0</v>
      </c>
      <c r="O397" s="116">
        <v>0</v>
      </c>
      <c r="P397" s="123">
        <v>0</v>
      </c>
      <c r="Q397" s="105">
        <v>2.5</v>
      </c>
      <c r="R397" s="113"/>
    </row>
    <row r="398" spans="1:18" x14ac:dyDescent="0.25">
      <c r="A398" s="106">
        <f t="shared" si="20"/>
        <v>56188</v>
      </c>
      <c r="B398" s="710" t="str">
        <f>+asset_level_drivers!$B$1</f>
        <v>Farmar</v>
      </c>
      <c r="C398" s="118">
        <v>88</v>
      </c>
      <c r="D398" s="119">
        <v>10.087213999999998</v>
      </c>
      <c r="E398" s="119">
        <v>87.242369999999994</v>
      </c>
      <c r="F398" s="119">
        <v>11.77771995</v>
      </c>
      <c r="G398" s="119">
        <v>11.2089645</v>
      </c>
      <c r="H398" s="119">
        <v>7.5594972188072935</v>
      </c>
      <c r="I398" s="119">
        <v>49.035476002875292</v>
      </c>
      <c r="J398" s="119">
        <v>8.8263856805175536</v>
      </c>
      <c r="K398" s="120">
        <v>241.1918467230546</v>
      </c>
      <c r="L398" s="102">
        <f t="shared" si="19"/>
        <v>0</v>
      </c>
      <c r="M398" s="102">
        <v>0</v>
      </c>
      <c r="N398" s="102">
        <v>0</v>
      </c>
      <c r="O398" s="112">
        <v>0</v>
      </c>
      <c r="P398" s="123">
        <v>0</v>
      </c>
      <c r="Q398" s="97">
        <v>2.5</v>
      </c>
      <c r="R398" s="113"/>
    </row>
    <row r="399" spans="1:18" x14ac:dyDescent="0.25">
      <c r="A399" s="98">
        <f t="shared" si="20"/>
        <v>56218</v>
      </c>
      <c r="B399" s="709" t="str">
        <f>+asset_level_drivers!$B$1</f>
        <v>Farmar</v>
      </c>
      <c r="C399" s="121">
        <v>88</v>
      </c>
      <c r="D399" s="122">
        <v>9.7116600000000002</v>
      </c>
      <c r="E399" s="122">
        <v>83.992800000000003</v>
      </c>
      <c r="F399" s="122">
        <v>11.339028000000001</v>
      </c>
      <c r="G399" s="122">
        <v>10.78098</v>
      </c>
      <c r="H399" s="122">
        <v>7.2780518743829612</v>
      </c>
      <c r="I399" s="122">
        <v>47.209021589100622</v>
      </c>
      <c r="J399" s="122">
        <v>8.4976238860381113</v>
      </c>
      <c r="K399" s="46">
        <v>233.3727712530839</v>
      </c>
      <c r="L399" s="94">
        <f t="shared" si="19"/>
        <v>0</v>
      </c>
      <c r="M399" s="94">
        <v>0</v>
      </c>
      <c r="N399" s="94">
        <v>0</v>
      </c>
      <c r="O399" s="116">
        <v>0</v>
      </c>
      <c r="P399" s="126">
        <v>0</v>
      </c>
      <c r="Q399" s="105">
        <v>2.5</v>
      </c>
      <c r="R399" s="113"/>
    </row>
    <row r="400" spans="1:18" x14ac:dyDescent="0.25">
      <c r="A400" s="106">
        <f t="shared" si="20"/>
        <v>56249</v>
      </c>
      <c r="B400" s="710" t="str">
        <f>+asset_level_drivers!$B$1</f>
        <v>Farmar</v>
      </c>
      <c r="C400" s="118">
        <v>88</v>
      </c>
      <c r="D400" s="119">
        <v>9.9838445</v>
      </c>
      <c r="E400" s="119">
        <v>86.344920000000002</v>
      </c>
      <c r="F400" s="119">
        <v>11.6565642</v>
      </c>
      <c r="G400" s="119">
        <v>11.079090000000001</v>
      </c>
      <c r="H400" s="119">
        <v>7.4820306906103609</v>
      </c>
      <c r="I400" s="119">
        <v>48.531054952200257</v>
      </c>
      <c r="J400" s="119">
        <v>8.7355898913960459</v>
      </c>
      <c r="K400" s="120">
        <v>241.10265062030993</v>
      </c>
      <c r="L400" s="102">
        <f t="shared" si="19"/>
        <v>0</v>
      </c>
      <c r="M400" s="102">
        <v>0</v>
      </c>
      <c r="N400" s="102">
        <v>0</v>
      </c>
      <c r="O400" s="112">
        <v>0</v>
      </c>
      <c r="P400" s="123">
        <v>0</v>
      </c>
      <c r="Q400" s="97">
        <v>2.5</v>
      </c>
      <c r="R400" s="113"/>
    </row>
    <row r="401" spans="1:18" x14ac:dyDescent="0.25">
      <c r="A401" s="98">
        <f t="shared" si="20"/>
        <v>56280</v>
      </c>
      <c r="B401" s="709" t="str">
        <f>+asset_level_drivers!$B$1</f>
        <v>Farmar</v>
      </c>
      <c r="C401" s="121">
        <v>88</v>
      </c>
      <c r="D401" s="122">
        <v>9.9314234999999993</v>
      </c>
      <c r="E401" s="122">
        <v>85.892319999999998</v>
      </c>
      <c r="F401" s="122">
        <v>11.595463199999999</v>
      </c>
      <c r="G401" s="122">
        <v>11.0210735</v>
      </c>
      <c r="H401" s="122">
        <v>7.4427456706130553</v>
      </c>
      <c r="I401" s="122">
        <v>48.276666443051525</v>
      </c>
      <c r="J401" s="122">
        <v>8.6897999597492763</v>
      </c>
      <c r="K401" s="46">
        <v>241.06312635722912</v>
      </c>
      <c r="L401" s="94">
        <f t="shared" si="19"/>
        <v>0</v>
      </c>
      <c r="M401" s="94">
        <v>0</v>
      </c>
      <c r="N401" s="94">
        <v>0</v>
      </c>
      <c r="O401" s="116">
        <v>0</v>
      </c>
      <c r="P401" s="127">
        <v>0</v>
      </c>
      <c r="Q401" s="105">
        <v>2.5</v>
      </c>
      <c r="R401" s="113"/>
    </row>
    <row r="402" spans="1:18" x14ac:dyDescent="0.25">
      <c r="A402" s="106">
        <f t="shared" si="20"/>
        <v>56308</v>
      </c>
      <c r="B402" s="710" t="str">
        <f>+asset_level_drivers!$B$1</f>
        <v>Farmar</v>
      </c>
      <c r="C402" s="118">
        <v>87</v>
      </c>
      <c r="D402" s="119">
        <v>8.92563</v>
      </c>
      <c r="E402" s="119">
        <v>77.19319999999999</v>
      </c>
      <c r="F402" s="119">
        <v>10.421082</v>
      </c>
      <c r="G402" s="119">
        <v>9.904776</v>
      </c>
      <c r="H402" s="119">
        <v>6.6889901573519657</v>
      </c>
      <c r="I402" s="119">
        <v>43.387236112282977</v>
      </c>
      <c r="J402" s="119">
        <v>7.8097025002109364</v>
      </c>
      <c r="K402" s="120">
        <v>215.35198499177636</v>
      </c>
      <c r="L402" s="102">
        <f t="shared" si="19"/>
        <v>0</v>
      </c>
      <c r="M402" s="102">
        <v>0</v>
      </c>
      <c r="N402" s="102">
        <v>0</v>
      </c>
      <c r="O402" s="112">
        <v>0</v>
      </c>
      <c r="P402" s="127">
        <v>0</v>
      </c>
      <c r="Q402" s="97">
        <v>2.5</v>
      </c>
      <c r="R402" s="113"/>
    </row>
    <row r="403" spans="1:18" x14ac:dyDescent="0.25">
      <c r="A403" s="98">
        <f t="shared" si="20"/>
        <v>56339</v>
      </c>
      <c r="B403" s="709" t="str">
        <f>+asset_level_drivers!$B$1</f>
        <v>Farmar</v>
      </c>
      <c r="C403" s="121">
        <v>87</v>
      </c>
      <c r="D403" s="122">
        <v>9.8327659999999995</v>
      </c>
      <c r="E403" s="122">
        <v>85.037650000000014</v>
      </c>
      <c r="F403" s="122">
        <v>11.480082750000001</v>
      </c>
      <c r="G403" s="122">
        <v>10.911519499999999</v>
      </c>
      <c r="H403" s="122">
        <v>7.3688103801686893</v>
      </c>
      <c r="I403" s="122">
        <v>47.796290333652202</v>
      </c>
      <c r="J403" s="122">
        <v>8.603332260057396</v>
      </c>
      <c r="K403" s="46">
        <v>238.38654369956572</v>
      </c>
      <c r="L403" s="94">
        <f t="shared" si="19"/>
        <v>0</v>
      </c>
      <c r="M403" s="94">
        <v>0</v>
      </c>
      <c r="N403" s="94">
        <v>0</v>
      </c>
      <c r="O403" s="116">
        <v>0</v>
      </c>
      <c r="P403" s="127">
        <v>0</v>
      </c>
      <c r="Q403" s="105">
        <v>2.5</v>
      </c>
      <c r="R403" s="113"/>
    </row>
    <row r="404" spans="1:18" x14ac:dyDescent="0.25">
      <c r="A404" s="106">
        <f t="shared" si="20"/>
        <v>56369</v>
      </c>
      <c r="B404" s="710" t="str">
        <f>+asset_level_drivers!$B$1</f>
        <v>Farmar</v>
      </c>
      <c r="C404" s="118">
        <v>86</v>
      </c>
      <c r="D404" s="119">
        <v>9.4665600000000012</v>
      </c>
      <c r="E404" s="119">
        <v>81.87</v>
      </c>
      <c r="F404" s="119">
        <v>11.05245</v>
      </c>
      <c r="G404" s="119">
        <v>10.505100000000001</v>
      </c>
      <c r="H404" s="119">
        <v>7.094370555801869</v>
      </c>
      <c r="I404" s="119">
        <v>46.015879902797238</v>
      </c>
      <c r="J404" s="119">
        <v>8.2828583825035018</v>
      </c>
      <c r="K404" s="120">
        <v>226.76953655042146</v>
      </c>
      <c r="L404" s="102">
        <f t="shared" si="19"/>
        <v>0</v>
      </c>
      <c r="M404" s="102">
        <v>0</v>
      </c>
      <c r="N404" s="102">
        <v>0</v>
      </c>
      <c r="O404" s="112">
        <v>0</v>
      </c>
      <c r="P404" s="127">
        <v>0</v>
      </c>
      <c r="Q404" s="97">
        <v>2.5</v>
      </c>
      <c r="R404" s="113"/>
    </row>
    <row r="405" spans="1:18" x14ac:dyDescent="0.25">
      <c r="A405" s="98">
        <f t="shared" si="20"/>
        <v>56400</v>
      </c>
      <c r="B405" s="709" t="str">
        <f>+asset_level_drivers!$B$1</f>
        <v>Farmar</v>
      </c>
      <c r="C405" s="121">
        <v>86</v>
      </c>
      <c r="D405" s="122">
        <v>9.7317524999999989</v>
      </c>
      <c r="E405" s="122">
        <v>84.162520000000001</v>
      </c>
      <c r="F405" s="122">
        <v>11.361940200000001</v>
      </c>
      <c r="G405" s="122">
        <v>10.799314999999998</v>
      </c>
      <c r="H405" s="122">
        <v>7.2931094708480391</v>
      </c>
      <c r="I405" s="122">
        <v>47.304414469729693</v>
      </c>
      <c r="J405" s="122">
        <v>8.5147946045513461</v>
      </c>
      <c r="K405" s="46">
        <v>234.29027375070675</v>
      </c>
      <c r="L405" s="94">
        <f t="shared" si="19"/>
        <v>0</v>
      </c>
      <c r="M405" s="94">
        <v>0</v>
      </c>
      <c r="N405" s="94">
        <v>0</v>
      </c>
      <c r="O405" s="116">
        <v>0</v>
      </c>
      <c r="P405" s="127">
        <v>0</v>
      </c>
      <c r="Q405" s="105">
        <v>2.5</v>
      </c>
      <c r="R405" s="113"/>
    </row>
    <row r="406" spans="1:18" x14ac:dyDescent="0.25">
      <c r="A406" s="106">
        <f t="shared" si="20"/>
        <v>56430</v>
      </c>
      <c r="B406" s="710" t="str">
        <f>+asset_level_drivers!$B$1</f>
        <v>Farmar</v>
      </c>
      <c r="C406" s="118">
        <v>86</v>
      </c>
      <c r="D406" s="119">
        <v>9.3693749999999998</v>
      </c>
      <c r="E406" s="119">
        <v>81.027600000000007</v>
      </c>
      <c r="F406" s="119">
        <v>10.938726000000003</v>
      </c>
      <c r="G406" s="119">
        <v>10.396799999999999</v>
      </c>
      <c r="H406" s="119">
        <v>7.0215387771551789</v>
      </c>
      <c r="I406" s="119">
        <v>45.542400273749763</v>
      </c>
      <c r="J406" s="119">
        <v>8.1976320492749597</v>
      </c>
      <c r="K406" s="120">
        <v>226.69569806550678</v>
      </c>
      <c r="L406" s="102">
        <f t="shared" si="19"/>
        <v>0</v>
      </c>
      <c r="M406" s="102">
        <v>0</v>
      </c>
      <c r="N406" s="102">
        <v>0</v>
      </c>
      <c r="O406" s="112">
        <v>0</v>
      </c>
      <c r="P406" s="127">
        <v>0</v>
      </c>
      <c r="Q406" s="97">
        <v>2.5</v>
      </c>
      <c r="R406" s="113"/>
    </row>
    <row r="407" spans="1:18" x14ac:dyDescent="0.25">
      <c r="A407" s="98">
        <f t="shared" si="20"/>
        <v>56461</v>
      </c>
      <c r="B407" s="709" t="str">
        <f>+asset_level_drivers!$B$1</f>
        <v>Farmar</v>
      </c>
      <c r="C407" s="121">
        <v>86</v>
      </c>
      <c r="D407" s="122">
        <v>9.6319169999999996</v>
      </c>
      <c r="E407" s="122">
        <v>83.296689999999984</v>
      </c>
      <c r="F407" s="122">
        <v>11.24505315</v>
      </c>
      <c r="G407" s="122">
        <v>10.687994</v>
      </c>
      <c r="H407" s="122">
        <v>7.2182913709655301</v>
      </c>
      <c r="I407" s="122">
        <v>46.817765766954082</v>
      </c>
      <c r="J407" s="122">
        <v>8.4271978380517361</v>
      </c>
      <c r="K407" s="46">
        <v>234.21436559576739</v>
      </c>
      <c r="L407" s="94">
        <f t="shared" si="19"/>
        <v>0</v>
      </c>
      <c r="M407" s="94">
        <v>0</v>
      </c>
      <c r="N407" s="94">
        <v>0</v>
      </c>
      <c r="O407" s="116">
        <v>0</v>
      </c>
      <c r="P407" s="123">
        <v>0</v>
      </c>
      <c r="Q407" s="105">
        <v>2.5</v>
      </c>
      <c r="R407" s="113"/>
    </row>
    <row r="408" spans="1:18" x14ac:dyDescent="0.25">
      <c r="A408" s="106">
        <f t="shared" si="20"/>
        <v>56492</v>
      </c>
      <c r="B408" s="710" t="str">
        <f>+asset_level_drivers!$B$1</f>
        <v>Farmar</v>
      </c>
      <c r="C408" s="118">
        <v>86</v>
      </c>
      <c r="D408" s="119">
        <v>9.5815574999999988</v>
      </c>
      <c r="E408" s="119">
        <v>82.860209999999995</v>
      </c>
      <c r="F408" s="119">
        <v>11.186128349999999</v>
      </c>
      <c r="G408" s="119">
        <v>10.632039000000001</v>
      </c>
      <c r="H408" s="119">
        <v>7.1805512674849732</v>
      </c>
      <c r="I408" s="119">
        <v>46.572437670459969</v>
      </c>
      <c r="J408" s="119">
        <v>8.383038780682794</v>
      </c>
      <c r="K408" s="120">
        <v>234.17670329846834</v>
      </c>
      <c r="L408" s="102">
        <f t="shared" si="19"/>
        <v>0</v>
      </c>
      <c r="M408" s="102">
        <v>0</v>
      </c>
      <c r="N408" s="102">
        <v>0</v>
      </c>
      <c r="O408" s="112">
        <v>0</v>
      </c>
      <c r="P408" s="123">
        <v>0</v>
      </c>
      <c r="Q408" s="97">
        <v>2.5</v>
      </c>
      <c r="R408" s="113"/>
    </row>
    <row r="409" spans="1:18" x14ac:dyDescent="0.25">
      <c r="A409" s="98">
        <f t="shared" si="20"/>
        <v>56522</v>
      </c>
      <c r="B409" s="709" t="str">
        <f>+asset_level_drivers!$B$1</f>
        <v>Farmar</v>
      </c>
      <c r="C409" s="121">
        <v>86</v>
      </c>
      <c r="D409" s="122">
        <v>9.224594999999999</v>
      </c>
      <c r="E409" s="122">
        <v>79.773900000000012</v>
      </c>
      <c r="F409" s="122">
        <v>10.769476500000003</v>
      </c>
      <c r="G409" s="122">
        <v>10.23606</v>
      </c>
      <c r="H409" s="122">
        <v>6.9130386494351832</v>
      </c>
      <c r="I409" s="122">
        <v>44.83774522752848</v>
      </c>
      <c r="J409" s="122">
        <v>8.0707941409551278</v>
      </c>
      <c r="K409" s="46">
        <v>226.58635687577097</v>
      </c>
      <c r="L409" s="94">
        <f t="shared" si="19"/>
        <v>0</v>
      </c>
      <c r="M409" s="94">
        <v>0</v>
      </c>
      <c r="N409" s="94">
        <v>0</v>
      </c>
      <c r="O409" s="116">
        <v>0</v>
      </c>
      <c r="P409" s="123">
        <v>0</v>
      </c>
      <c r="Q409" s="105">
        <v>2.5</v>
      </c>
      <c r="R409" s="113"/>
    </row>
    <row r="410" spans="1:18" x14ac:dyDescent="0.25">
      <c r="A410" s="106">
        <f t="shared" si="20"/>
        <v>56553</v>
      </c>
      <c r="B410" s="710" t="str">
        <f>+asset_level_drivers!$B$1</f>
        <v>Farmar</v>
      </c>
      <c r="C410" s="118">
        <v>86</v>
      </c>
      <c r="D410" s="119">
        <v>9.4831944999999997</v>
      </c>
      <c r="E410" s="119">
        <v>82.007709999999989</v>
      </c>
      <c r="F410" s="119">
        <v>11.071040849999999</v>
      </c>
      <c r="G410" s="119">
        <v>10.5227795</v>
      </c>
      <c r="H410" s="119">
        <v>7.1068366794001419</v>
      </c>
      <c r="I410" s="119">
        <v>46.093281231994915</v>
      </c>
      <c r="J410" s="119">
        <v>8.2967906217590848</v>
      </c>
      <c r="K410" s="120">
        <v>234.10195952566048</v>
      </c>
      <c r="L410" s="102">
        <f t="shared" si="19"/>
        <v>0</v>
      </c>
      <c r="M410" s="102">
        <v>0</v>
      </c>
      <c r="N410" s="102">
        <v>0</v>
      </c>
      <c r="O410" s="112">
        <v>0</v>
      </c>
      <c r="P410" s="123">
        <v>0</v>
      </c>
      <c r="Q410" s="97">
        <v>2.5</v>
      </c>
      <c r="R410" s="113"/>
    </row>
    <row r="411" spans="1:18" x14ac:dyDescent="0.25">
      <c r="A411" s="98">
        <f t="shared" si="20"/>
        <v>56583</v>
      </c>
      <c r="B411" s="709" t="str">
        <f>+asset_level_drivers!$B$1</f>
        <v>Farmar</v>
      </c>
      <c r="C411" s="121">
        <v>86</v>
      </c>
      <c r="D411" s="122">
        <v>9.1299749999999982</v>
      </c>
      <c r="E411" s="122">
        <v>78.953100000000006</v>
      </c>
      <c r="F411" s="122">
        <v>10.658668500000001</v>
      </c>
      <c r="G411" s="122">
        <v>10.130609999999999</v>
      </c>
      <c r="H411" s="122">
        <v>6.8421291171457366</v>
      </c>
      <c r="I411" s="122">
        <v>44.376406101789918</v>
      </c>
      <c r="J411" s="122">
        <v>7.9877530983221856</v>
      </c>
      <c r="K411" s="46">
        <v>226.51439570376749</v>
      </c>
      <c r="L411" s="94">
        <f t="shared" si="19"/>
        <v>0</v>
      </c>
      <c r="M411" s="94">
        <v>0</v>
      </c>
      <c r="N411" s="94">
        <v>0</v>
      </c>
      <c r="O411" s="116">
        <v>0</v>
      </c>
      <c r="P411" s="126">
        <v>0</v>
      </c>
      <c r="Q411" s="105">
        <v>2.5</v>
      </c>
      <c r="R411" s="113"/>
    </row>
    <row r="412" spans="1:18" x14ac:dyDescent="0.25">
      <c r="A412" s="106">
        <f t="shared" si="20"/>
        <v>56614</v>
      </c>
      <c r="B412" s="710" t="str">
        <f>+asset_level_drivers!$B$1</f>
        <v>Farmar</v>
      </c>
      <c r="C412" s="118">
        <v>86</v>
      </c>
      <c r="D412" s="119">
        <v>9.3857149999999994</v>
      </c>
      <c r="E412" s="119">
        <v>81.164199999999994</v>
      </c>
      <c r="F412" s="119">
        <v>10.957167</v>
      </c>
      <c r="G412" s="119">
        <v>10.414403499999999</v>
      </c>
      <c r="H412" s="119">
        <v>7.033784198393918</v>
      </c>
      <c r="I412" s="119">
        <v>45.619177715971844</v>
      </c>
      <c r="J412" s="119">
        <v>8.2114519888749324</v>
      </c>
      <c r="K412" s="120">
        <v>234.02798329403524</v>
      </c>
      <c r="L412" s="102">
        <f t="shared" si="19"/>
        <v>0</v>
      </c>
      <c r="M412" s="102">
        <v>0</v>
      </c>
      <c r="N412" s="102">
        <v>0</v>
      </c>
      <c r="O412" s="112">
        <v>0</v>
      </c>
      <c r="P412" s="123">
        <v>0</v>
      </c>
      <c r="Q412" s="97">
        <v>2.5</v>
      </c>
      <c r="R412" s="113"/>
    </row>
    <row r="413" spans="1:18" x14ac:dyDescent="0.25">
      <c r="A413" s="98">
        <f t="shared" si="20"/>
        <v>56645</v>
      </c>
      <c r="B413" s="709" t="str">
        <f>+asset_level_drivers!$B$1</f>
        <v>Farmar</v>
      </c>
      <c r="C413" s="121">
        <v>86</v>
      </c>
      <c r="D413" s="122">
        <v>9.3365334999999998</v>
      </c>
      <c r="E413" s="122">
        <v>80.738880000000009</v>
      </c>
      <c r="F413" s="122">
        <v>10.899748800000001</v>
      </c>
      <c r="G413" s="122">
        <v>10.359920999999998</v>
      </c>
      <c r="H413" s="122">
        <v>6.9969269043515023</v>
      </c>
      <c r="I413" s="122">
        <v>45.380122212854012</v>
      </c>
      <c r="J413" s="122">
        <v>8.1684219983137218</v>
      </c>
      <c r="K413" s="46">
        <v>233.99127874274004</v>
      </c>
      <c r="L413" s="94">
        <f t="shared" si="19"/>
        <v>0</v>
      </c>
      <c r="M413" s="94">
        <v>0</v>
      </c>
      <c r="N413" s="94">
        <v>0</v>
      </c>
      <c r="O413" s="116">
        <v>0</v>
      </c>
      <c r="P413" s="127">
        <v>0</v>
      </c>
      <c r="Q413" s="105">
        <v>2.5</v>
      </c>
      <c r="R413" s="113"/>
    </row>
    <row r="414" spans="1:18" x14ac:dyDescent="0.25">
      <c r="A414" s="106">
        <f t="shared" si="20"/>
        <v>56673</v>
      </c>
      <c r="B414" s="710" t="str">
        <f>+asset_level_drivers!$B$1</f>
        <v>Farmar</v>
      </c>
      <c r="C414" s="118">
        <v>86</v>
      </c>
      <c r="D414" s="119">
        <v>8.3909699999999994</v>
      </c>
      <c r="E414" s="119">
        <v>72.561440000000005</v>
      </c>
      <c r="F414" s="119">
        <v>9.7957944000000001</v>
      </c>
      <c r="G414" s="119">
        <v>9.3105319999999985</v>
      </c>
      <c r="H414" s="119">
        <v>6.2883085833308821</v>
      </c>
      <c r="I414" s="119">
        <v>40.783907519409155</v>
      </c>
      <c r="J414" s="119">
        <v>7.3411033534936481</v>
      </c>
      <c r="K414" s="120">
        <v>211.31398096988076</v>
      </c>
      <c r="L414" s="102">
        <f t="shared" si="19"/>
        <v>0</v>
      </c>
      <c r="M414" s="102">
        <v>0</v>
      </c>
      <c r="N414" s="102">
        <v>0</v>
      </c>
      <c r="O414" s="112">
        <v>0</v>
      </c>
      <c r="P414" s="127">
        <v>0</v>
      </c>
      <c r="Q414" s="97">
        <v>2.5</v>
      </c>
      <c r="R414" s="113"/>
    </row>
    <row r="415" spans="1:18" x14ac:dyDescent="0.25">
      <c r="A415" s="98">
        <f t="shared" si="20"/>
        <v>56704</v>
      </c>
      <c r="B415" s="709" t="str">
        <f>+asset_level_drivers!$B$1</f>
        <v>Farmar</v>
      </c>
      <c r="C415" s="121">
        <v>86</v>
      </c>
      <c r="D415" s="122">
        <v>9.243765999999999</v>
      </c>
      <c r="E415" s="122">
        <v>79.935360000000003</v>
      </c>
      <c r="F415" s="122">
        <v>10.7912736</v>
      </c>
      <c r="G415" s="122">
        <v>10.256845999999999</v>
      </c>
      <c r="H415" s="122">
        <v>6.9274056610978443</v>
      </c>
      <c r="I415" s="122">
        <v>44.928495489762582</v>
      </c>
      <c r="J415" s="122">
        <v>8.0871291881572631</v>
      </c>
      <c r="K415" s="46">
        <v>233.91843876085787</v>
      </c>
      <c r="L415" s="94">
        <f t="shared" si="19"/>
        <v>0</v>
      </c>
      <c r="M415" s="94">
        <v>0</v>
      </c>
      <c r="N415" s="94">
        <v>0</v>
      </c>
      <c r="O415" s="116">
        <v>0</v>
      </c>
      <c r="P415" s="127">
        <v>0</v>
      </c>
      <c r="Q415" s="105">
        <v>2.5</v>
      </c>
      <c r="R415" s="113"/>
    </row>
    <row r="416" spans="1:18" x14ac:dyDescent="0.25">
      <c r="A416" s="106">
        <f t="shared" si="20"/>
        <v>56734</v>
      </c>
      <c r="B416" s="710" t="str">
        <f>+asset_level_drivers!$B$1</f>
        <v>Farmar</v>
      </c>
      <c r="C416" s="118">
        <v>86</v>
      </c>
      <c r="D416" s="119">
        <v>8.8996949999999995</v>
      </c>
      <c r="E416" s="119">
        <v>76.957800000000006</v>
      </c>
      <c r="F416" s="119">
        <v>10.389303000000002</v>
      </c>
      <c r="G416" s="119">
        <v>9.8746799999999997</v>
      </c>
      <c r="H416" s="119">
        <v>6.6695541108509433</v>
      </c>
      <c r="I416" s="119">
        <v>43.254927108629403</v>
      </c>
      <c r="J416" s="119">
        <v>7.7858868795532938</v>
      </c>
      <c r="K416" s="120">
        <v>226.33770880448193</v>
      </c>
      <c r="L416" s="102">
        <f t="shared" si="19"/>
        <v>0</v>
      </c>
      <c r="M416" s="102">
        <v>0</v>
      </c>
      <c r="N416" s="102">
        <v>0</v>
      </c>
      <c r="O416" s="112">
        <v>0</v>
      </c>
      <c r="P416" s="127">
        <v>0</v>
      </c>
      <c r="Q416" s="97">
        <v>2.5</v>
      </c>
      <c r="R416" s="113"/>
    </row>
    <row r="417" spans="1:18" x14ac:dyDescent="0.25">
      <c r="A417" s="98">
        <f t="shared" si="20"/>
        <v>56765</v>
      </c>
      <c r="B417" s="709" t="str">
        <f>+asset_level_drivers!$B$1</f>
        <v>Farmar</v>
      </c>
      <c r="C417" s="121">
        <v>85</v>
      </c>
      <c r="D417" s="122">
        <v>9.1489370000000001</v>
      </c>
      <c r="E417" s="122">
        <v>79.112930000000006</v>
      </c>
      <c r="F417" s="122">
        <v>10.680245550000002</v>
      </c>
      <c r="G417" s="122">
        <v>10.151120499999999</v>
      </c>
      <c r="H417" s="122">
        <v>6.8563395013274384</v>
      </c>
      <c r="I417" s="122">
        <v>44.46624020567247</v>
      </c>
      <c r="J417" s="122">
        <v>8.0039232370210431</v>
      </c>
      <c r="K417" s="46">
        <v>230.72819429096421</v>
      </c>
      <c r="L417" s="94">
        <f t="shared" si="19"/>
        <v>0</v>
      </c>
      <c r="M417" s="94">
        <v>0</v>
      </c>
      <c r="N417" s="94">
        <v>0</v>
      </c>
      <c r="O417" s="116">
        <v>0</v>
      </c>
      <c r="P417" s="127">
        <v>0</v>
      </c>
      <c r="Q417" s="105">
        <v>2.5</v>
      </c>
      <c r="R417" s="113"/>
    </row>
    <row r="418" spans="1:18" x14ac:dyDescent="0.25">
      <c r="A418" s="106">
        <f t="shared" si="20"/>
        <v>56795</v>
      </c>
      <c r="B418" s="710" t="str">
        <f>+asset_level_drivers!$B$1</f>
        <v>Farmar</v>
      </c>
      <c r="C418" s="118">
        <v>85</v>
      </c>
      <c r="D418" s="119">
        <v>8.808209999999999</v>
      </c>
      <c r="E418" s="119">
        <v>76.166099999999986</v>
      </c>
      <c r="F418" s="119">
        <v>10.282423499999998</v>
      </c>
      <c r="G418" s="119">
        <v>9.7732199999999985</v>
      </c>
      <c r="H418" s="119">
        <v>6.6009939907759065</v>
      </c>
      <c r="I418" s="119">
        <v>42.809943938737561</v>
      </c>
      <c r="J418" s="119">
        <v>7.7057899089727604</v>
      </c>
      <c r="K418" s="120">
        <v>223.25102715743216</v>
      </c>
      <c r="L418" s="102">
        <f t="shared" si="19"/>
        <v>0</v>
      </c>
      <c r="M418" s="102">
        <v>0</v>
      </c>
      <c r="N418" s="102">
        <v>0</v>
      </c>
      <c r="O418" s="112">
        <v>0</v>
      </c>
      <c r="P418" s="127">
        <v>0</v>
      </c>
      <c r="Q418" s="97">
        <v>2.5</v>
      </c>
      <c r="R418" s="113"/>
    </row>
    <row r="419" spans="1:18" x14ac:dyDescent="0.25">
      <c r="A419" s="98">
        <f t="shared" si="20"/>
        <v>56826</v>
      </c>
      <c r="B419" s="709" t="str">
        <f>+asset_level_drivers!$B$1</f>
        <v>Farmar</v>
      </c>
      <c r="C419" s="121">
        <v>85</v>
      </c>
      <c r="D419" s="122">
        <v>9.0549914999999999</v>
      </c>
      <c r="E419" s="122">
        <v>78.299180000000007</v>
      </c>
      <c r="F419" s="122">
        <v>10.570389300000002</v>
      </c>
      <c r="G419" s="122">
        <v>10.046867499999998</v>
      </c>
      <c r="H419" s="122">
        <v>6.7859354486356391</v>
      </c>
      <c r="I419" s="122">
        <v>44.008863605319455</v>
      </c>
      <c r="J419" s="122">
        <v>7.9215954489575022</v>
      </c>
      <c r="K419" s="46">
        <v>230.65744506835938</v>
      </c>
      <c r="L419" s="94">
        <f t="shared" si="19"/>
        <v>0</v>
      </c>
      <c r="M419" s="94">
        <v>0</v>
      </c>
      <c r="N419" s="94">
        <v>0</v>
      </c>
      <c r="O419" s="116">
        <v>0</v>
      </c>
      <c r="P419" s="123">
        <v>0</v>
      </c>
      <c r="Q419" s="105">
        <v>2.5</v>
      </c>
      <c r="R419" s="113"/>
    </row>
    <row r="420" spans="1:18" x14ac:dyDescent="0.25">
      <c r="A420" s="106">
        <f t="shared" si="20"/>
        <v>56857</v>
      </c>
      <c r="B420" s="710" t="str">
        <f>+asset_level_drivers!$B$1</f>
        <v>Farmar</v>
      </c>
      <c r="C420" s="118">
        <v>85</v>
      </c>
      <c r="D420" s="119">
        <v>9.0075770000000013</v>
      </c>
      <c r="E420" s="119">
        <v>77.888739999999999</v>
      </c>
      <c r="F420" s="119">
        <v>10.514979900000002</v>
      </c>
      <c r="G420" s="119">
        <v>9.9941519999999997</v>
      </c>
      <c r="H420" s="119">
        <v>6.7504023687504358</v>
      </c>
      <c r="I420" s="119">
        <v>43.77817156003664</v>
      </c>
      <c r="J420" s="119">
        <v>7.8800708808065956</v>
      </c>
      <c r="K420" s="120">
        <v>230.62234207153321</v>
      </c>
      <c r="L420" s="102">
        <f t="shared" si="19"/>
        <v>0</v>
      </c>
      <c r="M420" s="102">
        <v>0</v>
      </c>
      <c r="N420" s="102">
        <v>0</v>
      </c>
      <c r="O420" s="112">
        <v>0</v>
      </c>
      <c r="P420" s="123">
        <v>0</v>
      </c>
      <c r="Q420" s="97">
        <v>2.5</v>
      </c>
      <c r="R420" s="113"/>
    </row>
    <row r="421" spans="1:18" x14ac:dyDescent="0.25">
      <c r="A421" s="98">
        <f t="shared" si="20"/>
        <v>56887</v>
      </c>
      <c r="B421" s="709" t="str">
        <f>+asset_level_drivers!$B$1</f>
        <v>Farmar</v>
      </c>
      <c r="C421" s="121">
        <v>85</v>
      </c>
      <c r="D421" s="122">
        <v>8.6722650000000012</v>
      </c>
      <c r="E421" s="122">
        <v>74.987399999999994</v>
      </c>
      <c r="F421" s="122">
        <v>10.123298999999999</v>
      </c>
      <c r="G421" s="122">
        <v>9.6218849999999989</v>
      </c>
      <c r="H421" s="122">
        <v>6.4991149338419758</v>
      </c>
      <c r="I421" s="122">
        <v>42.147443417894429</v>
      </c>
      <c r="J421" s="122">
        <v>7.5865398152209975</v>
      </c>
      <c r="K421" s="46">
        <v>223.14911667673212</v>
      </c>
      <c r="L421" s="94">
        <f t="shared" si="19"/>
        <v>0</v>
      </c>
      <c r="M421" s="94">
        <v>0</v>
      </c>
      <c r="N421" s="94">
        <v>0</v>
      </c>
      <c r="O421" s="116">
        <v>0</v>
      </c>
      <c r="P421" s="123">
        <v>0</v>
      </c>
      <c r="Q421" s="105">
        <v>2.5</v>
      </c>
      <c r="R421" s="113"/>
    </row>
    <row r="422" spans="1:18" x14ac:dyDescent="0.25">
      <c r="A422" s="106">
        <f t="shared" si="20"/>
        <v>56918</v>
      </c>
      <c r="B422" s="710" t="str">
        <f>+asset_level_drivers!$B$1</f>
        <v>Farmar</v>
      </c>
      <c r="C422" s="118">
        <v>84</v>
      </c>
      <c r="D422" s="119">
        <v>8.9151039999999995</v>
      </c>
      <c r="E422" s="119">
        <v>77.087389999999999</v>
      </c>
      <c r="F422" s="119">
        <v>10.40679765</v>
      </c>
      <c r="G422" s="119">
        <v>9.8913715000000018</v>
      </c>
      <c r="H422" s="119">
        <v>6.6811018278563123</v>
      </c>
      <c r="I422" s="119">
        <v>43.327764507879472</v>
      </c>
      <c r="J422" s="119">
        <v>7.7989976114183053</v>
      </c>
      <c r="K422" s="120">
        <v>227.86946188675731</v>
      </c>
      <c r="L422" s="102">
        <f t="shared" si="19"/>
        <v>0</v>
      </c>
      <c r="M422" s="102">
        <v>0</v>
      </c>
      <c r="N422" s="102">
        <v>0</v>
      </c>
      <c r="O422" s="112">
        <v>0</v>
      </c>
      <c r="P422" s="123">
        <v>0</v>
      </c>
      <c r="Q422" s="97">
        <v>2.5</v>
      </c>
      <c r="R422" s="113"/>
    </row>
    <row r="423" spans="1:18" x14ac:dyDescent="0.25">
      <c r="A423" s="98">
        <f t="shared" si="20"/>
        <v>56948</v>
      </c>
      <c r="B423" s="709" t="str">
        <f>+asset_level_drivers!$B$1</f>
        <v>Farmar</v>
      </c>
      <c r="C423" s="121">
        <v>84</v>
      </c>
      <c r="D423" s="122">
        <v>8.5830600000000015</v>
      </c>
      <c r="E423" s="122">
        <v>74.215800000000002</v>
      </c>
      <c r="F423" s="122">
        <v>10.019133000000002</v>
      </c>
      <c r="G423" s="122">
        <v>9.5229900000000001</v>
      </c>
      <c r="H423" s="122">
        <v>6.4322634771956011</v>
      </c>
      <c r="I423" s="122">
        <v>41.71375766080395</v>
      </c>
      <c r="J423" s="122">
        <v>7.508476378944712</v>
      </c>
      <c r="K423" s="46">
        <v>220.48605218184622</v>
      </c>
      <c r="L423" s="94">
        <f t="shared" si="19"/>
        <v>0</v>
      </c>
      <c r="M423" s="94">
        <v>0</v>
      </c>
      <c r="N423" s="94">
        <v>0</v>
      </c>
      <c r="O423" s="116">
        <v>0</v>
      </c>
      <c r="P423" s="126">
        <v>0</v>
      </c>
      <c r="Q423" s="105">
        <v>2.5</v>
      </c>
      <c r="R423" s="113"/>
    </row>
    <row r="424" spans="1:18" x14ac:dyDescent="0.25">
      <c r="A424" s="106">
        <f t="shared" si="20"/>
        <v>56979</v>
      </c>
      <c r="B424" s="710" t="str">
        <f>+asset_level_drivers!$B$1</f>
        <v>Farmar</v>
      </c>
      <c r="C424" s="118">
        <v>84</v>
      </c>
      <c r="D424" s="119">
        <v>8.8235145000000017</v>
      </c>
      <c r="E424" s="119">
        <v>76.294409999999999</v>
      </c>
      <c r="F424" s="119">
        <v>10.29974535</v>
      </c>
      <c r="G424" s="119">
        <v>9.7894745000000007</v>
      </c>
      <c r="H424" s="119">
        <v>6.6124633940407964</v>
      </c>
      <c r="I424" s="119">
        <v>42.882061900754515</v>
      </c>
      <c r="J424" s="119">
        <v>7.7187711421358136</v>
      </c>
      <c r="K424" s="120">
        <v>227.80188664486533</v>
      </c>
      <c r="L424" s="102">
        <f t="shared" si="19"/>
        <v>0</v>
      </c>
      <c r="M424" s="102">
        <v>0</v>
      </c>
      <c r="N424" s="102">
        <v>0</v>
      </c>
      <c r="O424" s="112">
        <v>0</v>
      </c>
      <c r="P424" s="123">
        <v>0</v>
      </c>
      <c r="Q424" s="97">
        <v>2.5</v>
      </c>
      <c r="R424" s="113"/>
    </row>
    <row r="425" spans="1:18" x14ac:dyDescent="0.25">
      <c r="A425" s="98">
        <f t="shared" si="20"/>
        <v>57010</v>
      </c>
      <c r="B425" s="709" t="str">
        <f>+asset_level_drivers!$B$1</f>
        <v>Farmar</v>
      </c>
      <c r="C425" s="121">
        <v>84</v>
      </c>
      <c r="D425" s="122">
        <v>8.7772780000000008</v>
      </c>
      <c r="E425" s="122">
        <v>75.894509999999997</v>
      </c>
      <c r="F425" s="122">
        <v>10.24575885</v>
      </c>
      <c r="G425" s="122">
        <v>9.7382314999999995</v>
      </c>
      <c r="H425" s="122">
        <v>6.5778131235937352</v>
      </c>
      <c r="I425" s="122">
        <v>42.657293971438172</v>
      </c>
      <c r="J425" s="122">
        <v>7.6783129148588722</v>
      </c>
      <c r="K425" s="46">
        <v>227.76835831491573</v>
      </c>
      <c r="L425" s="94">
        <f t="shared" si="19"/>
        <v>0</v>
      </c>
      <c r="M425" s="94">
        <v>0</v>
      </c>
      <c r="N425" s="94">
        <v>0</v>
      </c>
      <c r="O425" s="116">
        <v>0</v>
      </c>
      <c r="P425" s="127">
        <v>0</v>
      </c>
      <c r="Q425" s="105">
        <v>2.5</v>
      </c>
      <c r="R425" s="113"/>
    </row>
    <row r="426" spans="1:18" x14ac:dyDescent="0.25">
      <c r="A426" s="106">
        <f t="shared" si="20"/>
        <v>57039</v>
      </c>
      <c r="B426" s="710" t="str">
        <f>+asset_level_drivers!$B$1</f>
        <v>Farmar</v>
      </c>
      <c r="C426" s="118">
        <v>83</v>
      </c>
      <c r="D426" s="119">
        <v>8.1694014999999993</v>
      </c>
      <c r="E426" s="119">
        <v>70.637910000000005</v>
      </c>
      <c r="F426" s="119">
        <v>9.5361178500000001</v>
      </c>
      <c r="G426" s="119">
        <v>9.0639500000000002</v>
      </c>
      <c r="H426" s="119">
        <v>6.1222620952197637</v>
      </c>
      <c r="I426" s="119">
        <v>39.702767596733842</v>
      </c>
      <c r="J426" s="119">
        <v>7.1464981674120924</v>
      </c>
      <c r="K426" s="120">
        <v>210.63218261718751</v>
      </c>
      <c r="L426" s="102">
        <f t="shared" si="19"/>
        <v>0</v>
      </c>
      <c r="M426" s="102">
        <v>0</v>
      </c>
      <c r="N426" s="102">
        <v>0</v>
      </c>
      <c r="O426" s="112">
        <v>0</v>
      </c>
      <c r="P426" s="127">
        <v>0</v>
      </c>
      <c r="Q426" s="97">
        <v>2.5</v>
      </c>
      <c r="R426" s="113"/>
    </row>
    <row r="427" spans="1:18" x14ac:dyDescent="0.25">
      <c r="A427" s="98">
        <f t="shared" si="20"/>
        <v>57070</v>
      </c>
      <c r="B427" s="709" t="str">
        <f>+asset_level_drivers!$B$1</f>
        <v>Farmar</v>
      </c>
      <c r="C427" s="121">
        <v>83</v>
      </c>
      <c r="D427" s="122">
        <v>8.6886334999999981</v>
      </c>
      <c r="E427" s="122">
        <v>75.126329999999996</v>
      </c>
      <c r="F427" s="122">
        <v>10.142054550000001</v>
      </c>
      <c r="G427" s="122">
        <v>9.6398684999999986</v>
      </c>
      <c r="H427" s="122">
        <v>6.511381713373571</v>
      </c>
      <c r="I427" s="122">
        <v>42.225530460704931</v>
      </c>
      <c r="J427" s="122">
        <v>7.6005954829268889</v>
      </c>
      <c r="K427" s="46">
        <v>225.12549693057412</v>
      </c>
      <c r="L427" s="94">
        <f t="shared" si="19"/>
        <v>0</v>
      </c>
      <c r="M427" s="94">
        <v>0</v>
      </c>
      <c r="N427" s="94">
        <v>0</v>
      </c>
      <c r="O427" s="116">
        <v>0</v>
      </c>
      <c r="P427" s="127">
        <v>0</v>
      </c>
      <c r="Q427" s="105">
        <v>2.5</v>
      </c>
      <c r="R427" s="113"/>
    </row>
    <row r="428" spans="1:18" x14ac:dyDescent="0.25">
      <c r="A428" s="106">
        <f t="shared" si="20"/>
        <v>57100</v>
      </c>
      <c r="B428" s="710" t="str">
        <f>+asset_level_drivers!$B$1</f>
        <v>Farmar</v>
      </c>
      <c r="C428" s="118">
        <v>83</v>
      </c>
      <c r="D428" s="119">
        <v>8.3650350000000007</v>
      </c>
      <c r="E428" s="119">
        <v>72.3279</v>
      </c>
      <c r="F428" s="119">
        <v>9.7642664999999997</v>
      </c>
      <c r="G428" s="119">
        <v>9.280739999999998</v>
      </c>
      <c r="H428" s="119">
        <v>6.2688725368298597</v>
      </c>
      <c r="I428" s="119">
        <v>40.652643947984949</v>
      </c>
      <c r="J428" s="119">
        <v>7.3174759106372909</v>
      </c>
      <c r="K428" s="120">
        <v>217.83157027395151</v>
      </c>
      <c r="L428" s="102">
        <f t="shared" si="19"/>
        <v>0</v>
      </c>
      <c r="M428" s="102">
        <v>0</v>
      </c>
      <c r="N428" s="102">
        <v>0</v>
      </c>
      <c r="O428" s="112">
        <v>0</v>
      </c>
      <c r="P428" s="127">
        <v>0</v>
      </c>
      <c r="Q428" s="97">
        <v>2.5</v>
      </c>
      <c r="R428" s="113"/>
    </row>
    <row r="429" spans="1:18" x14ac:dyDescent="0.25">
      <c r="A429" s="98">
        <f t="shared" si="20"/>
        <v>57131</v>
      </c>
      <c r="B429" s="709" t="str">
        <f>+asset_level_drivers!$B$1</f>
        <v>Farmar</v>
      </c>
      <c r="C429" s="121">
        <v>83</v>
      </c>
      <c r="D429" s="122">
        <v>8.5993999999999993</v>
      </c>
      <c r="E429" s="122">
        <v>74.353499999999997</v>
      </c>
      <c r="F429" s="122">
        <v>10.037722499999999</v>
      </c>
      <c r="G429" s="122">
        <v>9.5406219999999973</v>
      </c>
      <c r="H429" s="122">
        <v>6.4445088984343393</v>
      </c>
      <c r="I429" s="122">
        <v>41.791153369398245</v>
      </c>
      <c r="J429" s="122">
        <v>7.5224076064916838</v>
      </c>
      <c r="K429" s="46">
        <v>225.05991759450814</v>
      </c>
      <c r="L429" s="94">
        <f t="shared" si="19"/>
        <v>0</v>
      </c>
      <c r="M429" s="94">
        <v>0</v>
      </c>
      <c r="N429" s="94">
        <v>0</v>
      </c>
      <c r="O429" s="116">
        <v>0</v>
      </c>
      <c r="P429" s="127">
        <v>0</v>
      </c>
      <c r="Q429" s="105">
        <v>2.5</v>
      </c>
      <c r="R429" s="113"/>
    </row>
    <row r="430" spans="1:18" x14ac:dyDescent="0.25">
      <c r="A430" s="106">
        <f t="shared" si="20"/>
        <v>57161</v>
      </c>
      <c r="B430" s="710" t="str">
        <f>+asset_level_drivers!$B$1</f>
        <v>Farmar</v>
      </c>
      <c r="C430" s="118">
        <v>83</v>
      </c>
      <c r="D430" s="119">
        <v>8.2792499999999976</v>
      </c>
      <c r="E430" s="119">
        <v>71.583900000000014</v>
      </c>
      <c r="F430" s="119">
        <v>9.6638265000000008</v>
      </c>
      <c r="G430" s="119">
        <v>9.1852649999999993</v>
      </c>
      <c r="H430" s="119">
        <v>6.2045840753264754</v>
      </c>
      <c r="I430" s="119">
        <v>40.234471056233623</v>
      </c>
      <c r="J430" s="119">
        <v>7.2422047901220532</v>
      </c>
      <c r="K430" s="120">
        <v>217.7684326171875</v>
      </c>
      <c r="L430" s="102">
        <f t="shared" si="19"/>
        <v>0</v>
      </c>
      <c r="M430" s="102">
        <v>0</v>
      </c>
      <c r="N430" s="102">
        <v>0</v>
      </c>
      <c r="O430" s="112">
        <v>0</v>
      </c>
      <c r="P430" s="127">
        <v>0</v>
      </c>
      <c r="Q430" s="97">
        <v>2.5</v>
      </c>
      <c r="R430" s="113"/>
    </row>
    <row r="431" spans="1:18" x14ac:dyDescent="0.25">
      <c r="A431" s="98">
        <f t="shared" si="20"/>
        <v>57192</v>
      </c>
      <c r="B431" s="709" t="str">
        <f>+asset_level_drivers!$B$1</f>
        <v>Farmar</v>
      </c>
      <c r="C431" s="121">
        <v>82</v>
      </c>
      <c r="D431" s="122">
        <v>8.5110500000000009</v>
      </c>
      <c r="E431" s="122">
        <v>73.588729999999998</v>
      </c>
      <c r="F431" s="122">
        <v>9.9344785499999997</v>
      </c>
      <c r="G431" s="122">
        <v>9.4425535000000007</v>
      </c>
      <c r="H431" s="122">
        <v>6.3782981905737133</v>
      </c>
      <c r="I431" s="122">
        <v>41.361306484418854</v>
      </c>
      <c r="J431" s="122">
        <v>7.4450351671953943</v>
      </c>
      <c r="K431" s="46">
        <v>222.39110570004112</v>
      </c>
      <c r="L431" s="94">
        <f t="shared" si="19"/>
        <v>0</v>
      </c>
      <c r="M431" s="94">
        <v>0</v>
      </c>
      <c r="N431" s="94">
        <v>0</v>
      </c>
      <c r="O431" s="116">
        <v>0</v>
      </c>
      <c r="P431" s="123">
        <v>0</v>
      </c>
      <c r="Q431" s="105">
        <v>2.5</v>
      </c>
      <c r="R431" s="113"/>
    </row>
    <row r="432" spans="1:18" x14ac:dyDescent="0.25">
      <c r="A432" s="106">
        <f t="shared" si="20"/>
        <v>57223</v>
      </c>
      <c r="B432" s="710" t="str">
        <f>+asset_level_drivers!$B$1</f>
        <v>Farmar</v>
      </c>
      <c r="C432" s="118">
        <v>82</v>
      </c>
      <c r="D432" s="119">
        <v>8.4665804999999992</v>
      </c>
      <c r="E432" s="119">
        <v>73.202780000000004</v>
      </c>
      <c r="F432" s="119">
        <v>9.8823752999999996</v>
      </c>
      <c r="G432" s="119">
        <v>9.3930774999999986</v>
      </c>
      <c r="H432" s="119">
        <v>6.3449721342838634</v>
      </c>
      <c r="I432" s="119">
        <v>41.144379296822862</v>
      </c>
      <c r="J432" s="119">
        <v>7.4059882734281146</v>
      </c>
      <c r="K432" s="120">
        <v>222.35918415270356</v>
      </c>
      <c r="L432" s="102">
        <f t="shared" si="19"/>
        <v>0</v>
      </c>
      <c r="M432" s="102">
        <v>0</v>
      </c>
      <c r="N432" s="102">
        <v>0</v>
      </c>
      <c r="O432" s="112">
        <v>0</v>
      </c>
      <c r="P432" s="123">
        <v>0</v>
      </c>
      <c r="Q432" s="97">
        <v>2.5</v>
      </c>
      <c r="R432" s="113"/>
    </row>
    <row r="433" spans="1:18" x14ac:dyDescent="0.25">
      <c r="A433" s="98">
        <f t="shared" si="20"/>
        <v>57253</v>
      </c>
      <c r="B433" s="709" t="str">
        <f>+asset_level_drivers!$B$1</f>
        <v>Farmar</v>
      </c>
      <c r="C433" s="121">
        <v>82</v>
      </c>
      <c r="D433" s="122">
        <v>8.1512849999999997</v>
      </c>
      <c r="E433" s="122">
        <v>70.476300000000009</v>
      </c>
      <c r="F433" s="122">
        <v>9.5143005000000009</v>
      </c>
      <c r="G433" s="122">
        <v>9.0430499999999991</v>
      </c>
      <c r="H433" s="122">
        <v>6.1086853403928592</v>
      </c>
      <c r="I433" s="122">
        <v>39.611933025448991</v>
      </c>
      <c r="J433" s="122">
        <v>7.1301479445808189</v>
      </c>
      <c r="K433" s="46">
        <v>215.15557347347863</v>
      </c>
      <c r="L433" s="94">
        <f t="shared" si="19"/>
        <v>0</v>
      </c>
      <c r="M433" s="94">
        <v>0</v>
      </c>
      <c r="N433" s="94">
        <v>0</v>
      </c>
      <c r="O433" s="116">
        <v>0</v>
      </c>
      <c r="P433" s="123">
        <v>0</v>
      </c>
      <c r="Q433" s="105">
        <v>2.5</v>
      </c>
      <c r="R433" s="113"/>
    </row>
    <row r="434" spans="1:18" x14ac:dyDescent="0.25">
      <c r="A434" s="106">
        <f t="shared" si="20"/>
        <v>57284</v>
      </c>
      <c r="B434" s="710" t="str">
        <f>+asset_level_drivers!$B$1</f>
        <v>Farmar</v>
      </c>
      <c r="C434" s="118">
        <v>79</v>
      </c>
      <c r="D434" s="119">
        <v>8.3797029999999992</v>
      </c>
      <c r="E434" s="119">
        <v>72.449790000000007</v>
      </c>
      <c r="F434" s="119">
        <v>9.780721650000002</v>
      </c>
      <c r="G434" s="119">
        <v>9.2964815000000005</v>
      </c>
      <c r="H434" s="119">
        <v>6.2798649382209142</v>
      </c>
      <c r="I434" s="119">
        <v>40.721153482629539</v>
      </c>
      <c r="J434" s="119">
        <v>7.3298076268733174</v>
      </c>
      <c r="K434" s="120">
        <v>214.5098389796207</v>
      </c>
      <c r="L434" s="102">
        <f t="shared" si="19"/>
        <v>0</v>
      </c>
      <c r="M434" s="102">
        <v>0</v>
      </c>
      <c r="N434" s="102">
        <v>0</v>
      </c>
      <c r="O434" s="112">
        <v>0</v>
      </c>
      <c r="P434" s="123">
        <v>0</v>
      </c>
      <c r="Q434" s="97">
        <v>2.5</v>
      </c>
      <c r="R434" s="113"/>
    </row>
    <row r="435" spans="1:18" x14ac:dyDescent="0.25">
      <c r="A435" s="98">
        <f t="shared" si="20"/>
        <v>57314</v>
      </c>
      <c r="B435" s="709" t="str">
        <f>+asset_level_drivers!$B$1</f>
        <v>Farmar</v>
      </c>
      <c r="C435" s="121">
        <v>78</v>
      </c>
      <c r="D435" s="122">
        <v>8.0674949999999992</v>
      </c>
      <c r="E435" s="122">
        <v>69.751199999999997</v>
      </c>
      <c r="F435" s="122">
        <v>9.4164120000000011</v>
      </c>
      <c r="G435" s="122">
        <v>8.9501400000000011</v>
      </c>
      <c r="H435" s="122">
        <v>6.0458919593895555</v>
      </c>
      <c r="I435" s="122">
        <v>39.204383074092952</v>
      </c>
      <c r="J435" s="122">
        <v>7.0567889533367323</v>
      </c>
      <c r="K435" s="46">
        <v>205.07181364360608</v>
      </c>
      <c r="L435" s="94">
        <f t="shared" si="19"/>
        <v>0</v>
      </c>
      <c r="M435" s="94">
        <v>0</v>
      </c>
      <c r="N435" s="94">
        <v>0</v>
      </c>
      <c r="O435" s="116">
        <v>0</v>
      </c>
      <c r="P435" s="126">
        <v>0</v>
      </c>
      <c r="Q435" s="105">
        <v>2.5</v>
      </c>
      <c r="R435" s="113"/>
    </row>
    <row r="436" spans="1:18" x14ac:dyDescent="0.25">
      <c r="A436" s="106">
        <f t="shared" si="20"/>
        <v>57345</v>
      </c>
      <c r="B436" s="710" t="str">
        <f>+asset_level_drivers!$B$1</f>
        <v>Farmar</v>
      </c>
      <c r="C436" s="118">
        <v>76</v>
      </c>
      <c r="D436" s="119">
        <v>8.2937089999999998</v>
      </c>
      <c r="E436" s="119">
        <v>71.704549999999998</v>
      </c>
      <c r="F436" s="119">
        <v>9.6801142500000008</v>
      </c>
      <c r="G436" s="119">
        <v>9.2007690000000011</v>
      </c>
      <c r="H436" s="119">
        <v>6.2154198492365706</v>
      </c>
      <c r="I436" s="119">
        <v>40.302283636058633</v>
      </c>
      <c r="J436" s="119">
        <v>7.2544110544905527</v>
      </c>
      <c r="K436" s="120">
        <v>206.65774280748872</v>
      </c>
      <c r="L436" s="102">
        <f t="shared" si="19"/>
        <v>0</v>
      </c>
      <c r="M436" s="102">
        <v>0</v>
      </c>
      <c r="N436" s="102">
        <v>0</v>
      </c>
      <c r="O436" s="112">
        <v>0</v>
      </c>
      <c r="P436" s="123">
        <v>0</v>
      </c>
      <c r="Q436" s="97">
        <v>2.5</v>
      </c>
      <c r="R436" s="113"/>
    </row>
    <row r="437" spans="1:18" x14ac:dyDescent="0.25">
      <c r="A437" s="98">
        <f t="shared" si="20"/>
        <v>57376</v>
      </c>
      <c r="B437" s="709" t="str">
        <f>+asset_level_drivers!$B$1</f>
        <v>Farmar</v>
      </c>
      <c r="C437" s="121">
        <v>76</v>
      </c>
      <c r="D437" s="122">
        <v>8.2501230000000003</v>
      </c>
      <c r="E437" s="122">
        <v>71.328519999999997</v>
      </c>
      <c r="F437" s="122">
        <v>9.6293502000000011</v>
      </c>
      <c r="G437" s="122">
        <v>9.1524710000000002</v>
      </c>
      <c r="H437" s="122">
        <v>6.1827559000253274</v>
      </c>
      <c r="I437" s="122">
        <v>40.090932087019304</v>
      </c>
      <c r="J437" s="122">
        <v>7.2163677756634765</v>
      </c>
      <c r="K437" s="46">
        <v>206.62807035747326</v>
      </c>
      <c r="L437" s="94">
        <f t="shared" si="19"/>
        <v>0</v>
      </c>
      <c r="M437" s="94">
        <v>0</v>
      </c>
      <c r="N437" s="94">
        <v>0</v>
      </c>
      <c r="O437" s="116">
        <v>0</v>
      </c>
      <c r="P437" s="127">
        <v>0</v>
      </c>
      <c r="Q437" s="105">
        <v>2.5</v>
      </c>
      <c r="R437" s="113"/>
    </row>
    <row r="438" spans="1:18" x14ac:dyDescent="0.25">
      <c r="A438" s="106">
        <f t="shared" si="20"/>
        <v>57404</v>
      </c>
      <c r="B438" s="710" t="str">
        <f>+asset_level_drivers!$B$1</f>
        <v>Farmar</v>
      </c>
      <c r="C438" s="118">
        <v>75</v>
      </c>
      <c r="D438" s="119">
        <v>7.4147499999999997</v>
      </c>
      <c r="E438" s="119">
        <v>64.104599999999991</v>
      </c>
      <c r="F438" s="119">
        <v>8.654121</v>
      </c>
      <c r="G438" s="119">
        <v>8.2255179999999992</v>
      </c>
      <c r="H438" s="119">
        <v>5.5567158586257204</v>
      </c>
      <c r="I438" s="119">
        <v>36.030653167422201</v>
      </c>
      <c r="J438" s="119">
        <v>6.4855175701359959</v>
      </c>
      <c r="K438" s="120">
        <v>183.82286727102183</v>
      </c>
      <c r="L438" s="102">
        <f t="shared" si="19"/>
        <v>0</v>
      </c>
      <c r="M438" s="102">
        <v>0</v>
      </c>
      <c r="N438" s="102">
        <v>0</v>
      </c>
      <c r="O438" s="112">
        <v>0</v>
      </c>
      <c r="P438" s="127">
        <v>0</v>
      </c>
      <c r="Q438" s="97">
        <v>2.5</v>
      </c>
      <c r="R438" s="113"/>
    </row>
    <row r="439" spans="1:18" x14ac:dyDescent="0.25">
      <c r="A439" s="98">
        <f t="shared" si="20"/>
        <v>57435</v>
      </c>
      <c r="B439" s="709" t="str">
        <f>+asset_level_drivers!$B$1</f>
        <v>Farmar</v>
      </c>
      <c r="C439" s="121">
        <v>75</v>
      </c>
      <c r="D439" s="122">
        <v>8.1682520000000007</v>
      </c>
      <c r="E439" s="122">
        <v>70.618930000000006</v>
      </c>
      <c r="F439" s="122">
        <v>9.5335555500000009</v>
      </c>
      <c r="G439" s="122">
        <v>9.0614704999999987</v>
      </c>
      <c r="H439" s="122">
        <v>6.1214006440744813</v>
      </c>
      <c r="I439" s="122">
        <v>39.692099691511487</v>
      </c>
      <c r="J439" s="122">
        <v>7.1445779444720667</v>
      </c>
      <c r="K439" s="46">
        <v>203.48891355815687</v>
      </c>
      <c r="L439" s="94">
        <f t="shared" si="19"/>
        <v>0</v>
      </c>
      <c r="M439" s="94">
        <v>0</v>
      </c>
      <c r="N439" s="94">
        <v>0</v>
      </c>
      <c r="O439" s="116">
        <v>0</v>
      </c>
      <c r="P439" s="127">
        <v>0</v>
      </c>
      <c r="Q439" s="105">
        <v>2.5</v>
      </c>
      <c r="R439" s="113"/>
    </row>
    <row r="440" spans="1:18" x14ac:dyDescent="0.25">
      <c r="A440" s="106">
        <f t="shared" si="20"/>
        <v>57465</v>
      </c>
      <c r="B440" s="710" t="str">
        <f>+asset_level_drivers!$B$1</f>
        <v>Farmar</v>
      </c>
      <c r="C440" s="118">
        <v>74</v>
      </c>
      <c r="D440" s="119">
        <v>7.8640049999999988</v>
      </c>
      <c r="E440" s="119">
        <v>67.988400000000013</v>
      </c>
      <c r="F440" s="119">
        <v>9.1784340000000011</v>
      </c>
      <c r="G440" s="119">
        <v>8.7238500000000005</v>
      </c>
      <c r="H440" s="119">
        <v>5.8933937483815306</v>
      </c>
      <c r="I440" s="119">
        <v>38.213583109604734</v>
      </c>
      <c r="J440" s="119">
        <v>6.8784449597288528</v>
      </c>
      <c r="K440" s="120">
        <v>193.90996784410979</v>
      </c>
      <c r="L440" s="102">
        <f t="shared" si="19"/>
        <v>0</v>
      </c>
      <c r="M440" s="102">
        <v>0</v>
      </c>
      <c r="N440" s="102">
        <v>0</v>
      </c>
      <c r="O440" s="112">
        <v>0</v>
      </c>
      <c r="P440" s="127">
        <v>0</v>
      </c>
      <c r="Q440" s="97">
        <v>2.5</v>
      </c>
      <c r="R440" s="113"/>
    </row>
    <row r="441" spans="1:18" x14ac:dyDescent="0.25">
      <c r="A441" s="98">
        <f t="shared" si="20"/>
        <v>57496</v>
      </c>
      <c r="B441" s="709" t="str">
        <f>+asset_level_drivers!$B$1</f>
        <v>Farmar</v>
      </c>
      <c r="C441" s="121">
        <v>74</v>
      </c>
      <c r="D441" s="122">
        <v>8.0843194999999994</v>
      </c>
      <c r="E441" s="122">
        <v>69.892290000000003</v>
      </c>
      <c r="F441" s="122">
        <v>9.4354591500000016</v>
      </c>
      <c r="G441" s="122">
        <v>8.9681139999999999</v>
      </c>
      <c r="H441" s="122">
        <v>6.0585004716068855</v>
      </c>
      <c r="I441" s="122">
        <v>39.283684167234348</v>
      </c>
      <c r="J441" s="122">
        <v>7.0710631501021846</v>
      </c>
      <c r="K441" s="46">
        <v>200.34481317620529</v>
      </c>
      <c r="L441" s="94">
        <f t="shared" si="19"/>
        <v>0</v>
      </c>
      <c r="M441" s="94">
        <v>0</v>
      </c>
      <c r="N441" s="94">
        <v>0</v>
      </c>
      <c r="O441" s="116">
        <v>0</v>
      </c>
      <c r="P441" s="127">
        <v>0</v>
      </c>
      <c r="Q441" s="105">
        <v>2.5</v>
      </c>
      <c r="R441" s="113"/>
    </row>
    <row r="442" spans="1:18" x14ac:dyDescent="0.25">
      <c r="A442" s="106">
        <f t="shared" si="20"/>
        <v>57526</v>
      </c>
      <c r="B442" s="710" t="str">
        <f>+asset_level_drivers!$B$1</f>
        <v>Farmar</v>
      </c>
      <c r="C442" s="118">
        <v>73</v>
      </c>
      <c r="D442" s="119">
        <v>7.7833499999999995</v>
      </c>
      <c r="E442" s="119">
        <v>67.288800000000009</v>
      </c>
      <c r="F442" s="119">
        <v>9.0839880000000015</v>
      </c>
      <c r="G442" s="119">
        <v>8.6340749999999993</v>
      </c>
      <c r="H442" s="119">
        <v>5.8329497795926359</v>
      </c>
      <c r="I442" s="119">
        <v>37.820365696877275</v>
      </c>
      <c r="J442" s="119">
        <v>6.807665825437911</v>
      </c>
      <c r="K442" s="120">
        <v>191.33443932784232</v>
      </c>
      <c r="L442" s="102">
        <f t="shared" si="19"/>
        <v>0</v>
      </c>
      <c r="M442" s="102">
        <v>0</v>
      </c>
      <c r="N442" s="102">
        <v>0</v>
      </c>
      <c r="O442" s="112">
        <v>0</v>
      </c>
      <c r="P442" s="127">
        <v>0</v>
      </c>
      <c r="Q442" s="97">
        <v>2.5</v>
      </c>
      <c r="R442" s="113"/>
    </row>
    <row r="443" spans="1:18" x14ac:dyDescent="0.25">
      <c r="A443" s="98">
        <f t="shared" si="20"/>
        <v>57557</v>
      </c>
      <c r="B443" s="709" t="str">
        <f>+asset_level_drivers!$B$1</f>
        <v>Farmar</v>
      </c>
      <c r="C443" s="121">
        <v>73</v>
      </c>
      <c r="D443" s="122">
        <v>8.0012705000000004</v>
      </c>
      <c r="E443" s="122">
        <v>69.173400000000015</v>
      </c>
      <c r="F443" s="122">
        <v>9.3384090000000022</v>
      </c>
      <c r="G443" s="122">
        <v>8.8759354999999989</v>
      </c>
      <c r="H443" s="122">
        <v>5.9962624062178964</v>
      </c>
      <c r="I443" s="122">
        <v>38.879624610579633</v>
      </c>
      <c r="J443" s="122">
        <v>6.9983324299043339</v>
      </c>
      <c r="K443" s="46">
        <v>197.68401054783874</v>
      </c>
      <c r="L443" s="94">
        <f t="shared" si="19"/>
        <v>0</v>
      </c>
      <c r="M443" s="94">
        <v>0</v>
      </c>
      <c r="N443" s="94">
        <v>0</v>
      </c>
      <c r="O443" s="116">
        <v>0</v>
      </c>
      <c r="P443" s="123">
        <v>0</v>
      </c>
      <c r="Q443" s="105">
        <v>2.5</v>
      </c>
      <c r="R443" s="113"/>
    </row>
    <row r="444" spans="1:18" x14ac:dyDescent="0.25">
      <c r="A444" s="106">
        <f t="shared" si="20"/>
        <v>57588</v>
      </c>
      <c r="B444" s="710" t="str">
        <f>+asset_level_drivers!$B$1</f>
        <v>Farmar</v>
      </c>
      <c r="C444" s="118">
        <v>73</v>
      </c>
      <c r="D444" s="119">
        <v>7.9594514999999992</v>
      </c>
      <c r="E444" s="119">
        <v>68.810699999999997</v>
      </c>
      <c r="F444" s="119">
        <v>9.2894445000000001</v>
      </c>
      <c r="G444" s="119">
        <v>8.8294045000000008</v>
      </c>
      <c r="H444" s="119">
        <v>5.9649226711638654</v>
      </c>
      <c r="I444" s="119">
        <v>38.675765325850854</v>
      </c>
      <c r="J444" s="119">
        <v>6.9616377586531542</v>
      </c>
      <c r="K444" s="120">
        <v>197.65591052406711</v>
      </c>
      <c r="L444" s="102">
        <f t="shared" si="19"/>
        <v>0</v>
      </c>
      <c r="M444" s="102">
        <v>0</v>
      </c>
      <c r="N444" s="102">
        <v>0</v>
      </c>
      <c r="O444" s="112">
        <v>0</v>
      </c>
      <c r="P444" s="123">
        <v>0</v>
      </c>
      <c r="Q444" s="97">
        <v>2.5</v>
      </c>
      <c r="R444" s="113"/>
    </row>
    <row r="445" spans="1:18" x14ac:dyDescent="0.25">
      <c r="A445" s="98">
        <f t="shared" si="20"/>
        <v>57618</v>
      </c>
      <c r="B445" s="709" t="str">
        <f>+asset_level_drivers!$B$1</f>
        <v>Farmar</v>
      </c>
      <c r="C445" s="121">
        <v>73</v>
      </c>
      <c r="D445" s="122">
        <v>7.663079999999999</v>
      </c>
      <c r="E445" s="122">
        <v>66.247500000000002</v>
      </c>
      <c r="F445" s="122">
        <v>8.9434125000000009</v>
      </c>
      <c r="G445" s="122">
        <v>8.5004100000000005</v>
      </c>
      <c r="H445" s="122">
        <v>5.7428177837307501</v>
      </c>
      <c r="I445" s="122">
        <v>37.235092266526934</v>
      </c>
      <c r="J445" s="122">
        <v>6.702316607974848</v>
      </c>
      <c r="K445" s="46">
        <v>191.25285981830797</v>
      </c>
      <c r="L445" s="94">
        <f t="shared" si="19"/>
        <v>0</v>
      </c>
      <c r="M445" s="94">
        <v>0</v>
      </c>
      <c r="N445" s="94">
        <v>0</v>
      </c>
      <c r="O445" s="116">
        <v>0</v>
      </c>
      <c r="P445" s="123">
        <v>0</v>
      </c>
      <c r="Q445" s="105">
        <v>2.5</v>
      </c>
      <c r="R445" s="113"/>
    </row>
    <row r="446" spans="1:18" x14ac:dyDescent="0.25">
      <c r="A446" s="106">
        <f t="shared" si="20"/>
        <v>57649</v>
      </c>
      <c r="B446" s="710" t="str">
        <f>+asset_level_drivers!$B$1</f>
        <v>Farmar</v>
      </c>
      <c r="C446" s="118">
        <v>72</v>
      </c>
      <c r="D446" s="119">
        <v>7.8778750000000004</v>
      </c>
      <c r="E446" s="119">
        <v>68.102969999999999</v>
      </c>
      <c r="F446" s="119">
        <v>9.1939009500000015</v>
      </c>
      <c r="G446" s="119">
        <v>8.7386984999999999</v>
      </c>
      <c r="H446" s="119">
        <v>5.903788117572554</v>
      </c>
      <c r="I446" s="119">
        <v>38.277978362572405</v>
      </c>
      <c r="J446" s="119">
        <v>6.8900361052630341</v>
      </c>
      <c r="K446" s="120">
        <v>194.5030253681384</v>
      </c>
      <c r="L446" s="102">
        <f t="shared" si="19"/>
        <v>0</v>
      </c>
      <c r="M446" s="102">
        <v>0</v>
      </c>
      <c r="N446" s="102">
        <v>0</v>
      </c>
      <c r="O446" s="112">
        <v>0</v>
      </c>
      <c r="P446" s="123">
        <v>0</v>
      </c>
      <c r="Q446" s="97">
        <v>2.5</v>
      </c>
      <c r="R446" s="113"/>
    </row>
    <row r="447" spans="1:18" x14ac:dyDescent="0.25">
      <c r="A447" s="98">
        <f t="shared" si="20"/>
        <v>57679</v>
      </c>
      <c r="B447" s="709" t="str">
        <f>+asset_level_drivers!$B$1</f>
        <v>Farmar</v>
      </c>
      <c r="C447" s="121">
        <v>72</v>
      </c>
      <c r="D447" s="122">
        <v>7.5844199999999997</v>
      </c>
      <c r="E447" s="122">
        <v>65.566199999999995</v>
      </c>
      <c r="F447" s="122">
        <v>8.8514370000000007</v>
      </c>
      <c r="G447" s="122">
        <v>8.4132000000000016</v>
      </c>
      <c r="H447" s="122">
        <v>5.6838688954419352</v>
      </c>
      <c r="I447" s="122">
        <v>36.852160557991738</v>
      </c>
      <c r="J447" s="122">
        <v>6.633388900438514</v>
      </c>
      <c r="K447" s="46">
        <v>188.20214610852693</v>
      </c>
      <c r="L447" s="94">
        <f t="shared" si="19"/>
        <v>0</v>
      </c>
      <c r="M447" s="94">
        <v>0</v>
      </c>
      <c r="N447" s="94">
        <v>0</v>
      </c>
      <c r="O447" s="116">
        <v>0</v>
      </c>
      <c r="P447" s="126">
        <v>0</v>
      </c>
      <c r="Q447" s="105">
        <v>2.5</v>
      </c>
      <c r="R447" s="113"/>
    </row>
    <row r="448" spans="1:18" x14ac:dyDescent="0.25">
      <c r="A448" s="106">
        <f t="shared" si="20"/>
        <v>57710</v>
      </c>
      <c r="B448" s="710" t="str">
        <f>+asset_level_drivers!$B$1</f>
        <v>Farmar</v>
      </c>
      <c r="C448" s="118">
        <v>72</v>
      </c>
      <c r="D448" s="119">
        <v>7.7968874999999995</v>
      </c>
      <c r="E448" s="119">
        <v>67.402369999999991</v>
      </c>
      <c r="F448" s="119">
        <v>9.0993199499999999</v>
      </c>
      <c r="G448" s="119">
        <v>8.6485815000000006</v>
      </c>
      <c r="H448" s="119">
        <v>5.8430949687003126</v>
      </c>
      <c r="I448" s="119">
        <v>37.884198889506571</v>
      </c>
      <c r="J448" s="119">
        <v>6.8191558001111829</v>
      </c>
      <c r="K448" s="120">
        <v>194.44821849622224</v>
      </c>
      <c r="L448" s="102">
        <f t="shared" si="19"/>
        <v>0</v>
      </c>
      <c r="M448" s="102">
        <v>0</v>
      </c>
      <c r="N448" s="102">
        <v>0</v>
      </c>
      <c r="O448" s="112">
        <v>0</v>
      </c>
      <c r="P448" s="123">
        <v>0</v>
      </c>
      <c r="Q448" s="97">
        <v>2.5</v>
      </c>
      <c r="R448" s="113"/>
    </row>
    <row r="449" spans="1:18" x14ac:dyDescent="0.25">
      <c r="A449" s="98">
        <f t="shared" si="20"/>
        <v>57741</v>
      </c>
      <c r="B449" s="709" t="str">
        <f>+asset_level_drivers!$B$1</f>
        <v>Farmar</v>
      </c>
      <c r="C449" s="121">
        <v>71</v>
      </c>
      <c r="D449" s="122">
        <v>7.7559520000000006</v>
      </c>
      <c r="E449" s="122">
        <v>67.048969999999997</v>
      </c>
      <c r="F449" s="122">
        <v>9.0516109500000006</v>
      </c>
      <c r="G449" s="122">
        <v>8.6032284999999984</v>
      </c>
      <c r="H449" s="122">
        <v>5.8124173407248891</v>
      </c>
      <c r="I449" s="122">
        <v>37.685566765924698</v>
      </c>
      <c r="J449" s="122">
        <v>6.7834020178664449</v>
      </c>
      <c r="K449" s="46">
        <v>191.3338620155736</v>
      </c>
      <c r="L449" s="94">
        <f t="shared" si="19"/>
        <v>0</v>
      </c>
      <c r="M449" s="94">
        <v>0</v>
      </c>
      <c r="N449" s="94">
        <v>0</v>
      </c>
      <c r="O449" s="116">
        <v>0</v>
      </c>
      <c r="P449" s="127">
        <v>0</v>
      </c>
      <c r="Q449" s="105">
        <v>2.5</v>
      </c>
      <c r="R449" s="113"/>
    </row>
    <row r="450" spans="1:18" x14ac:dyDescent="0.25">
      <c r="A450" s="106">
        <f t="shared" si="20"/>
        <v>57769</v>
      </c>
      <c r="B450" s="710" t="str">
        <f>+asset_level_drivers!$B$1</f>
        <v>Farmar</v>
      </c>
      <c r="C450" s="118">
        <v>70</v>
      </c>
      <c r="D450" s="119">
        <v>6.9705300000000001</v>
      </c>
      <c r="E450" s="119">
        <v>60.258240000000001</v>
      </c>
      <c r="F450" s="119">
        <v>8.1348623999999994</v>
      </c>
      <c r="G450" s="119">
        <v>7.732088000000001</v>
      </c>
      <c r="H450" s="119">
        <v>5.2238112672748702</v>
      </c>
      <c r="I450" s="119">
        <v>33.86876676430844</v>
      </c>
      <c r="J450" s="119">
        <v>6.0963780175755202</v>
      </c>
      <c r="K450" s="120">
        <v>170.42982993678044</v>
      </c>
      <c r="L450" s="102">
        <f t="shared" ref="L450:L513" si="21">+P450+O450</f>
        <v>0</v>
      </c>
      <c r="M450" s="102">
        <v>0</v>
      </c>
      <c r="N450" s="102">
        <v>0</v>
      </c>
      <c r="O450" s="112">
        <v>0</v>
      </c>
      <c r="P450" s="127">
        <v>0</v>
      </c>
      <c r="Q450" s="97">
        <v>2.5</v>
      </c>
      <c r="R450" s="113"/>
    </row>
    <row r="451" spans="1:18" x14ac:dyDescent="0.25">
      <c r="A451" s="98">
        <f t="shared" ref="A451:A514" si="22">+EOMONTH(A450,1)</f>
        <v>57800</v>
      </c>
      <c r="B451" s="709" t="str">
        <f>+asset_level_drivers!$B$1</f>
        <v>Farmar</v>
      </c>
      <c r="C451" s="121">
        <v>69</v>
      </c>
      <c r="D451" s="122">
        <v>7.6790874999999996</v>
      </c>
      <c r="E451" s="122">
        <v>66.381540000000001</v>
      </c>
      <c r="F451" s="122">
        <v>8.9615079000000026</v>
      </c>
      <c r="G451" s="122">
        <v>8.5178235000000004</v>
      </c>
      <c r="H451" s="122">
        <v>5.7548140248861435</v>
      </c>
      <c r="I451" s="122">
        <v>37.310430834282776</v>
      </c>
      <c r="J451" s="122">
        <v>6.7158775501709016</v>
      </c>
      <c r="K451" s="46">
        <v>186.07611703169974</v>
      </c>
      <c r="L451" s="94">
        <f t="shared" si="21"/>
        <v>0</v>
      </c>
      <c r="M451" s="94">
        <v>0</v>
      </c>
      <c r="N451" s="94">
        <v>0</v>
      </c>
      <c r="O451" s="116">
        <v>0</v>
      </c>
      <c r="P451" s="127">
        <v>0</v>
      </c>
      <c r="Q451" s="105">
        <v>2.5</v>
      </c>
      <c r="R451" s="113"/>
    </row>
    <row r="452" spans="1:18" x14ac:dyDescent="0.25">
      <c r="A452" s="106">
        <f t="shared" si="22"/>
        <v>57830</v>
      </c>
      <c r="B452" s="710" t="str">
        <f>+asset_level_drivers!$B$1</f>
        <v>Farmar</v>
      </c>
      <c r="C452" s="118">
        <v>69</v>
      </c>
      <c r="D452" s="119">
        <v>7.3929</v>
      </c>
      <c r="E452" s="119">
        <v>63.909000000000006</v>
      </c>
      <c r="F452" s="119">
        <v>8.627715000000002</v>
      </c>
      <c r="G452" s="119">
        <v>8.20059</v>
      </c>
      <c r="H452" s="119">
        <v>5.5403411674343825</v>
      </c>
      <c r="I452" s="119">
        <v>35.920714165235971</v>
      </c>
      <c r="J452" s="119">
        <v>6.4657285497424759</v>
      </c>
      <c r="K452" s="120">
        <v>180.05095198781871</v>
      </c>
      <c r="L452" s="102">
        <f t="shared" si="21"/>
        <v>0</v>
      </c>
      <c r="M452" s="102">
        <v>0</v>
      </c>
      <c r="N452" s="102">
        <v>0</v>
      </c>
      <c r="O452" s="112">
        <v>0</v>
      </c>
      <c r="P452" s="127">
        <v>0</v>
      </c>
      <c r="Q452" s="97">
        <v>2.5</v>
      </c>
      <c r="R452" s="113"/>
    </row>
    <row r="453" spans="1:18" x14ac:dyDescent="0.25">
      <c r="A453" s="98">
        <f t="shared" si="22"/>
        <v>57861</v>
      </c>
      <c r="B453" s="709" t="str">
        <f>+asset_level_drivers!$B$1</f>
        <v>Farmar</v>
      </c>
      <c r="C453" s="121">
        <v>68</v>
      </c>
      <c r="D453" s="122">
        <v>7.6001614999999996</v>
      </c>
      <c r="E453" s="122">
        <v>65.698920000000001</v>
      </c>
      <c r="F453" s="122">
        <v>8.8693542000000001</v>
      </c>
      <c r="G453" s="122">
        <v>8.4300625</v>
      </c>
      <c r="H453" s="122">
        <v>5.69566579253065</v>
      </c>
      <c r="I453" s="122">
        <v>36.926757206100937</v>
      </c>
      <c r="J453" s="122">
        <v>6.6468162970981677</v>
      </c>
      <c r="K453" s="46">
        <v>183.44740026373614</v>
      </c>
      <c r="L453" s="94">
        <f t="shared" si="21"/>
        <v>0</v>
      </c>
      <c r="M453" s="94">
        <v>0</v>
      </c>
      <c r="N453" s="94">
        <v>0</v>
      </c>
      <c r="O453" s="116">
        <v>0</v>
      </c>
      <c r="P453" s="127">
        <v>0</v>
      </c>
      <c r="Q453" s="105">
        <v>2.5</v>
      </c>
      <c r="R453" s="113"/>
    </row>
    <row r="454" spans="1:18" x14ac:dyDescent="0.25">
      <c r="A454" s="106">
        <f t="shared" si="22"/>
        <v>57891</v>
      </c>
      <c r="B454" s="710" t="str">
        <f>+asset_level_drivers!$B$1</f>
        <v>Farmar</v>
      </c>
      <c r="C454" s="118">
        <v>68</v>
      </c>
      <c r="D454" s="119">
        <v>7.3170900000000003</v>
      </c>
      <c r="E454" s="119">
        <v>63.2517</v>
      </c>
      <c r="F454" s="119">
        <v>8.5389794999999999</v>
      </c>
      <c r="G454" s="119">
        <v>8.1162299999999981</v>
      </c>
      <c r="H454" s="119">
        <v>5.4835281084313925</v>
      </c>
      <c r="I454" s="119">
        <v>35.551271904821782</v>
      </c>
      <c r="J454" s="119">
        <v>6.3992289428679214</v>
      </c>
      <c r="K454" s="120">
        <v>177.50742717542147</v>
      </c>
      <c r="L454" s="102">
        <f t="shared" si="21"/>
        <v>0</v>
      </c>
      <c r="M454" s="102">
        <v>0</v>
      </c>
      <c r="N454" s="102">
        <v>0</v>
      </c>
      <c r="O454" s="112">
        <v>0</v>
      </c>
      <c r="P454" s="127">
        <v>0</v>
      </c>
      <c r="Q454" s="97">
        <v>2.5</v>
      </c>
      <c r="R454" s="113"/>
    </row>
    <row r="455" spans="1:18" x14ac:dyDescent="0.25">
      <c r="A455" s="98">
        <f t="shared" si="22"/>
        <v>57922</v>
      </c>
      <c r="B455" s="709" t="str">
        <f>+asset_level_drivers!$B$1</f>
        <v>Farmar</v>
      </c>
      <c r="C455" s="121">
        <v>68</v>
      </c>
      <c r="D455" s="122">
        <v>7.5221189999999991</v>
      </c>
      <c r="E455" s="122">
        <v>65.022810000000007</v>
      </c>
      <c r="F455" s="122">
        <v>8.7780793500000023</v>
      </c>
      <c r="G455" s="122">
        <v>8.343479499999999</v>
      </c>
      <c r="H455" s="122">
        <v>5.6371796672537631</v>
      </c>
      <c r="I455" s="122">
        <v>36.546742590721912</v>
      </c>
      <c r="J455" s="122">
        <v>6.5784136663299462</v>
      </c>
      <c r="K455" s="46">
        <v>183.40140107004268</v>
      </c>
      <c r="L455" s="94">
        <f t="shared" si="21"/>
        <v>0</v>
      </c>
      <c r="M455" s="94">
        <v>0</v>
      </c>
      <c r="N455" s="94">
        <v>0</v>
      </c>
      <c r="O455" s="116">
        <v>0</v>
      </c>
      <c r="P455" s="123">
        <v>0</v>
      </c>
      <c r="Q455" s="105">
        <v>2.5</v>
      </c>
      <c r="R455" s="113"/>
    </row>
    <row r="456" spans="1:18" x14ac:dyDescent="0.25">
      <c r="A456" s="106">
        <f t="shared" si="22"/>
        <v>57953</v>
      </c>
      <c r="B456" s="710" t="str">
        <f>+asset_level_drivers!$B$1</f>
        <v>Farmar</v>
      </c>
      <c r="C456" s="118">
        <v>68</v>
      </c>
      <c r="D456" s="119">
        <v>7.4826559999999995</v>
      </c>
      <c r="E456" s="119">
        <v>64.682119999999998</v>
      </c>
      <c r="F456" s="119">
        <v>8.7320862000000012</v>
      </c>
      <c r="G456" s="119">
        <v>8.2995990000000006</v>
      </c>
      <c r="H456" s="119">
        <v>5.6076055510760172</v>
      </c>
      <c r="I456" s="119">
        <v>36.355254254040787</v>
      </c>
      <c r="J456" s="119">
        <v>6.5439457657273428</v>
      </c>
      <c r="K456" s="120">
        <v>183.37857823422081</v>
      </c>
      <c r="L456" s="102">
        <f t="shared" si="21"/>
        <v>0</v>
      </c>
      <c r="M456" s="102">
        <v>0</v>
      </c>
      <c r="N456" s="102">
        <v>0</v>
      </c>
      <c r="O456" s="112">
        <v>0</v>
      </c>
      <c r="P456" s="123">
        <v>0</v>
      </c>
      <c r="Q456" s="97">
        <v>2.5</v>
      </c>
      <c r="R456" s="113"/>
    </row>
    <row r="457" spans="1:18" x14ac:dyDescent="0.25">
      <c r="A457" s="98">
        <f t="shared" si="22"/>
        <v>57983</v>
      </c>
      <c r="B457" s="709" t="str">
        <f>+asset_level_drivers!$B$1</f>
        <v>Farmar</v>
      </c>
      <c r="C457" s="121">
        <v>68</v>
      </c>
      <c r="D457" s="122">
        <v>7.203945</v>
      </c>
      <c r="E457" s="122">
        <v>62.272800000000004</v>
      </c>
      <c r="F457" s="122">
        <v>8.4068280000000009</v>
      </c>
      <c r="G457" s="122">
        <v>7.990545</v>
      </c>
      <c r="H457" s="122">
        <v>5.3987356857840743</v>
      </c>
      <c r="I457" s="122">
        <v>35.001071039586073</v>
      </c>
      <c r="J457" s="122">
        <v>6.3001927871254937</v>
      </c>
      <c r="K457" s="46">
        <v>177.44116829320006</v>
      </c>
      <c r="L457" s="94">
        <f t="shared" si="21"/>
        <v>0</v>
      </c>
      <c r="M457" s="94">
        <v>0</v>
      </c>
      <c r="N457" s="94">
        <v>0</v>
      </c>
      <c r="O457" s="116">
        <v>0</v>
      </c>
      <c r="P457" s="123">
        <v>0</v>
      </c>
      <c r="Q457" s="105">
        <v>2.5</v>
      </c>
      <c r="R457" s="113"/>
    </row>
    <row r="458" spans="1:18" x14ac:dyDescent="0.25">
      <c r="A458" s="106">
        <f t="shared" si="22"/>
        <v>58014</v>
      </c>
      <c r="B458" s="710" t="str">
        <f>+asset_level_drivers!$B$1</f>
        <v>Farmar</v>
      </c>
      <c r="C458" s="118">
        <v>67</v>
      </c>
      <c r="D458" s="119">
        <v>7.4057914999999994</v>
      </c>
      <c r="E458" s="119">
        <v>64.016550000000009</v>
      </c>
      <c r="F458" s="119">
        <v>8.6422342500000013</v>
      </c>
      <c r="G458" s="119">
        <v>8.2141939999999991</v>
      </c>
      <c r="H458" s="119">
        <v>5.5500022352372715</v>
      </c>
      <c r="I458" s="119">
        <v>35.981163754628248</v>
      </c>
      <c r="J458" s="119">
        <v>6.4766094758330848</v>
      </c>
      <c r="K458" s="120">
        <v>180.75673199302273</v>
      </c>
      <c r="L458" s="102">
        <f t="shared" si="21"/>
        <v>0</v>
      </c>
      <c r="M458" s="102">
        <v>0</v>
      </c>
      <c r="N458" s="102">
        <v>0</v>
      </c>
      <c r="O458" s="112">
        <v>0</v>
      </c>
      <c r="P458" s="123">
        <v>0</v>
      </c>
      <c r="Q458" s="97">
        <v>2.5</v>
      </c>
      <c r="R458" s="113"/>
    </row>
    <row r="459" spans="1:18" x14ac:dyDescent="0.25">
      <c r="A459" s="98">
        <f t="shared" si="22"/>
        <v>58044</v>
      </c>
      <c r="B459" s="709" t="str">
        <f>+asset_level_drivers!$B$1</f>
        <v>Farmar</v>
      </c>
      <c r="C459" s="121">
        <v>67</v>
      </c>
      <c r="D459" s="122">
        <v>7.1301300000000003</v>
      </c>
      <c r="E459" s="122">
        <v>61.631999999999998</v>
      </c>
      <c r="F459" s="122">
        <v>8.3203199999999988</v>
      </c>
      <c r="G459" s="122">
        <v>7.9081800000000007</v>
      </c>
      <c r="H459" s="122">
        <v>5.3434177072811639</v>
      </c>
      <c r="I459" s="122">
        <v>34.640902774755084</v>
      </c>
      <c r="J459" s="122">
        <v>6.235362499455916</v>
      </c>
      <c r="K459" s="46">
        <v>174.90425768400496</v>
      </c>
      <c r="L459" s="94">
        <f t="shared" si="21"/>
        <v>0</v>
      </c>
      <c r="M459" s="94">
        <v>0</v>
      </c>
      <c r="N459" s="94">
        <v>0</v>
      </c>
      <c r="O459" s="116">
        <v>0</v>
      </c>
      <c r="P459" s="126">
        <v>0</v>
      </c>
      <c r="Q459" s="105">
        <v>2.5</v>
      </c>
      <c r="R459" s="113"/>
    </row>
    <row r="460" spans="1:18" x14ac:dyDescent="0.25">
      <c r="A460" s="106">
        <f t="shared" si="22"/>
        <v>58075</v>
      </c>
      <c r="B460" s="710" t="str">
        <f>+asset_level_drivers!$B$1</f>
        <v>Farmar</v>
      </c>
      <c r="C460" s="118">
        <v>67</v>
      </c>
      <c r="D460" s="119">
        <v>7.3298104999999998</v>
      </c>
      <c r="E460" s="119">
        <v>63.358110000000003</v>
      </c>
      <c r="F460" s="119">
        <v>8.553344850000002</v>
      </c>
      <c r="G460" s="119">
        <v>8.1296724999999999</v>
      </c>
      <c r="H460" s="119">
        <v>5.4930610264771325</v>
      </c>
      <c r="I460" s="119">
        <v>35.611080745428318</v>
      </c>
      <c r="J460" s="119">
        <v>6.4099945341770983</v>
      </c>
      <c r="K460" s="120">
        <v>180.71218199077407</v>
      </c>
      <c r="L460" s="102">
        <f t="shared" si="21"/>
        <v>0</v>
      </c>
      <c r="M460" s="102">
        <v>0</v>
      </c>
      <c r="N460" s="102">
        <v>0</v>
      </c>
      <c r="O460" s="112">
        <v>0</v>
      </c>
      <c r="P460" s="123">
        <v>0</v>
      </c>
      <c r="Q460" s="97">
        <v>2.5</v>
      </c>
      <c r="R460" s="113"/>
    </row>
    <row r="461" spans="1:18" x14ac:dyDescent="0.25">
      <c r="A461" s="98">
        <f t="shared" si="22"/>
        <v>58106</v>
      </c>
      <c r="B461" s="709" t="str">
        <f>+asset_level_drivers!$B$1</f>
        <v>Farmar</v>
      </c>
      <c r="C461" s="121">
        <v>66</v>
      </c>
      <c r="D461" s="122">
        <v>7.2915254999999997</v>
      </c>
      <c r="E461" s="122">
        <v>63.0261</v>
      </c>
      <c r="F461" s="122">
        <v>8.5085235000000008</v>
      </c>
      <c r="G461" s="122">
        <v>8.0872644999999999</v>
      </c>
      <c r="H461" s="122">
        <v>5.4643697197375278</v>
      </c>
      <c r="I461" s="122">
        <v>35.424471092484289</v>
      </c>
      <c r="J461" s="122">
        <v>6.3764047966471722</v>
      </c>
      <c r="K461" s="46">
        <v>178.08922912597657</v>
      </c>
      <c r="L461" s="94">
        <f t="shared" si="21"/>
        <v>0</v>
      </c>
      <c r="M461" s="94">
        <v>0</v>
      </c>
      <c r="N461" s="94">
        <v>0</v>
      </c>
      <c r="O461" s="116">
        <v>0</v>
      </c>
      <c r="P461" s="127">
        <v>0</v>
      </c>
      <c r="Q461" s="105">
        <v>2.5</v>
      </c>
      <c r="R461" s="113"/>
    </row>
    <row r="462" spans="1:18" x14ac:dyDescent="0.25">
      <c r="A462" s="106">
        <f t="shared" si="22"/>
        <v>58134</v>
      </c>
      <c r="B462" s="710" t="str">
        <f>+asset_level_drivers!$B$1</f>
        <v>Farmar</v>
      </c>
      <c r="C462" s="118">
        <v>66</v>
      </c>
      <c r="D462" s="119">
        <v>6.5529099999999989</v>
      </c>
      <c r="E462" s="119">
        <v>56.642600000000002</v>
      </c>
      <c r="F462" s="119">
        <v>7.6467510000000001</v>
      </c>
      <c r="G462" s="119">
        <v>7.2681839999999989</v>
      </c>
      <c r="H462" s="119">
        <v>4.9108410825917348</v>
      </c>
      <c r="I462" s="119">
        <v>31.836558922464668</v>
      </c>
      <c r="J462" s="119">
        <v>5.7305806060436408</v>
      </c>
      <c r="K462" s="120">
        <v>160.8351655337685</v>
      </c>
      <c r="L462" s="102">
        <f t="shared" si="21"/>
        <v>0</v>
      </c>
      <c r="M462" s="102">
        <v>0</v>
      </c>
      <c r="N462" s="102">
        <v>0</v>
      </c>
      <c r="O462" s="112">
        <v>0</v>
      </c>
      <c r="P462" s="127">
        <v>0</v>
      </c>
      <c r="Q462" s="97">
        <v>2.5</v>
      </c>
      <c r="R462" s="113"/>
    </row>
    <row r="463" spans="1:18" x14ac:dyDescent="0.25">
      <c r="A463" s="98">
        <f t="shared" si="22"/>
        <v>58165</v>
      </c>
      <c r="B463" s="709" t="str">
        <f>+asset_level_drivers!$B$1</f>
        <v>Farmar</v>
      </c>
      <c r="C463" s="121">
        <v>66</v>
      </c>
      <c r="D463" s="122">
        <v>7.2190784999999993</v>
      </c>
      <c r="E463" s="122">
        <v>62.39866</v>
      </c>
      <c r="F463" s="122">
        <v>8.4238191000000011</v>
      </c>
      <c r="G463" s="122">
        <v>8.0065714999999997</v>
      </c>
      <c r="H463" s="122">
        <v>5.4100769392918133</v>
      </c>
      <c r="I463" s="122">
        <v>35.071811953773995</v>
      </c>
      <c r="J463" s="122">
        <v>6.3129261516793216</v>
      </c>
      <c r="K463" s="46">
        <v>178.04589180394225</v>
      </c>
      <c r="L463" s="94">
        <f t="shared" si="21"/>
        <v>0</v>
      </c>
      <c r="M463" s="94">
        <v>0</v>
      </c>
      <c r="N463" s="94">
        <v>0</v>
      </c>
      <c r="O463" s="116">
        <v>0</v>
      </c>
      <c r="P463" s="127">
        <v>0</v>
      </c>
      <c r="Q463" s="105">
        <v>2.5</v>
      </c>
      <c r="R463" s="113"/>
    </row>
    <row r="464" spans="1:18" x14ac:dyDescent="0.25">
      <c r="A464" s="106">
        <f t="shared" si="22"/>
        <v>58195</v>
      </c>
      <c r="B464" s="710" t="str">
        <f>+asset_level_drivers!$B$1</f>
        <v>Farmar</v>
      </c>
      <c r="C464" s="118">
        <v>65</v>
      </c>
      <c r="D464" s="119">
        <v>6.9502949999999997</v>
      </c>
      <c r="E464" s="119">
        <v>60.074400000000004</v>
      </c>
      <c r="F464" s="119">
        <v>8.1100440000000003</v>
      </c>
      <c r="G464" s="119">
        <v>7.7083950000000003</v>
      </c>
      <c r="H464" s="119">
        <v>5.2086468793455003</v>
      </c>
      <c r="I464" s="119">
        <v>33.765437591701506</v>
      </c>
      <c r="J464" s="119">
        <v>6.0777787665062712</v>
      </c>
      <c r="K464" s="120">
        <v>169.29862253289474</v>
      </c>
      <c r="L464" s="102">
        <f t="shared" si="21"/>
        <v>0</v>
      </c>
      <c r="M464" s="102">
        <v>0</v>
      </c>
      <c r="N464" s="102">
        <v>0</v>
      </c>
      <c r="O464" s="112">
        <v>0</v>
      </c>
      <c r="P464" s="127">
        <v>0</v>
      </c>
      <c r="Q464" s="97">
        <v>2.5</v>
      </c>
      <c r="R464" s="113"/>
    </row>
    <row r="465" spans="1:18" x14ac:dyDescent="0.25">
      <c r="A465" s="98">
        <f t="shared" si="22"/>
        <v>58226</v>
      </c>
      <c r="B465" s="709" t="str">
        <f>+asset_level_drivers!$B$1</f>
        <v>Farmar</v>
      </c>
      <c r="C465" s="121">
        <v>65</v>
      </c>
      <c r="D465" s="122">
        <v>7.1448644999999997</v>
      </c>
      <c r="E465" s="122">
        <v>61.716349999999998</v>
      </c>
      <c r="F465" s="122">
        <v>8.3317072499999991</v>
      </c>
      <c r="G465" s="122">
        <v>7.9244059999999994</v>
      </c>
      <c r="H465" s="122">
        <v>5.3544599446888865</v>
      </c>
      <c r="I465" s="122">
        <v>34.688312564297057</v>
      </c>
      <c r="J465" s="122">
        <v>6.2438962615734699</v>
      </c>
      <c r="K465" s="46">
        <v>174.9206386285079</v>
      </c>
      <c r="L465" s="94">
        <f t="shared" si="21"/>
        <v>0</v>
      </c>
      <c r="M465" s="94">
        <v>0</v>
      </c>
      <c r="N465" s="94">
        <v>0</v>
      </c>
      <c r="O465" s="116">
        <v>0</v>
      </c>
      <c r="P465" s="127">
        <v>0</v>
      </c>
      <c r="Q465" s="105">
        <v>2.5</v>
      </c>
      <c r="R465" s="113"/>
    </row>
    <row r="466" spans="1:18" x14ac:dyDescent="0.25">
      <c r="A466" s="106">
        <f t="shared" si="22"/>
        <v>58256</v>
      </c>
      <c r="B466" s="710" t="str">
        <f>+asset_level_drivers!$B$1</f>
        <v>Farmar</v>
      </c>
      <c r="C466" s="118">
        <v>65</v>
      </c>
      <c r="D466" s="119">
        <v>6.8682149999999993</v>
      </c>
      <c r="E466" s="119">
        <v>59.296799999999998</v>
      </c>
      <c r="F466" s="119">
        <v>8.0050679999999996</v>
      </c>
      <c r="G466" s="119">
        <v>7.5633299999999997</v>
      </c>
      <c r="H466" s="119">
        <v>5.1471349959136923</v>
      </c>
      <c r="I466" s="119">
        <v>33.328379472580757</v>
      </c>
      <c r="J466" s="119">
        <v>5.9991083050645377</v>
      </c>
      <c r="K466" s="120">
        <v>169.25755799946032</v>
      </c>
      <c r="L466" s="102">
        <f t="shared" si="21"/>
        <v>0</v>
      </c>
      <c r="M466" s="102">
        <v>0</v>
      </c>
      <c r="N466" s="102">
        <v>0</v>
      </c>
      <c r="O466" s="112">
        <v>0</v>
      </c>
      <c r="P466" s="127">
        <v>0</v>
      </c>
      <c r="Q466" s="97">
        <v>2.5</v>
      </c>
      <c r="R466" s="113"/>
    </row>
    <row r="467" spans="1:18" x14ac:dyDescent="0.25">
      <c r="A467" s="98">
        <f t="shared" si="22"/>
        <v>58287</v>
      </c>
      <c r="B467" s="709" t="str">
        <f>+asset_level_drivers!$B$1</f>
        <v>Farmar</v>
      </c>
      <c r="C467" s="121">
        <v>64</v>
      </c>
      <c r="D467" s="122">
        <v>7.0571034999999993</v>
      </c>
      <c r="E467" s="122">
        <v>60.949719999999992</v>
      </c>
      <c r="F467" s="122">
        <v>8.2282121999999998</v>
      </c>
      <c r="G467" s="122">
        <v>7.7706770000000001</v>
      </c>
      <c r="H467" s="122">
        <v>5.2886906415473316</v>
      </c>
      <c r="I467" s="122">
        <v>34.257420247088291</v>
      </c>
      <c r="J467" s="122">
        <v>6.1663356444758932</v>
      </c>
      <c r="K467" s="46">
        <v>172.28445432964125</v>
      </c>
      <c r="L467" s="94">
        <f t="shared" si="21"/>
        <v>0</v>
      </c>
      <c r="M467" s="94">
        <v>0</v>
      </c>
      <c r="N467" s="94">
        <v>0</v>
      </c>
      <c r="O467" s="116">
        <v>0</v>
      </c>
      <c r="P467" s="123">
        <v>0</v>
      </c>
      <c r="Q467" s="105">
        <v>2.5</v>
      </c>
      <c r="R467" s="113"/>
    </row>
    <row r="468" spans="1:18" x14ac:dyDescent="0.25">
      <c r="A468" s="106">
        <f t="shared" si="22"/>
        <v>58318</v>
      </c>
      <c r="B468" s="710" t="str">
        <f>+asset_level_drivers!$B$1</f>
        <v>Farmar</v>
      </c>
      <c r="C468" s="118">
        <v>64</v>
      </c>
      <c r="D468" s="119">
        <v>7.0202909999999994</v>
      </c>
      <c r="E468" s="119">
        <v>60.630110000000002</v>
      </c>
      <c r="F468" s="119">
        <v>8.1850648499999998</v>
      </c>
      <c r="G468" s="119">
        <v>7.7300360000000001</v>
      </c>
      <c r="H468" s="119">
        <v>5.2611028466054028</v>
      </c>
      <c r="I468" s="119">
        <v>34.077780142340124</v>
      </c>
      <c r="J468" s="119">
        <v>6.1340004256212222</v>
      </c>
      <c r="K468" s="120">
        <v>172.26373918232164</v>
      </c>
      <c r="L468" s="102">
        <f t="shared" si="21"/>
        <v>0</v>
      </c>
      <c r="M468" s="102">
        <v>0</v>
      </c>
      <c r="N468" s="102">
        <v>0</v>
      </c>
      <c r="O468" s="112">
        <v>0</v>
      </c>
      <c r="P468" s="123">
        <v>0</v>
      </c>
      <c r="Q468" s="97">
        <v>2.5</v>
      </c>
      <c r="R468" s="113"/>
    </row>
    <row r="469" spans="1:18" x14ac:dyDescent="0.25">
      <c r="A469" s="98">
        <f t="shared" si="22"/>
        <v>58348</v>
      </c>
      <c r="B469" s="709" t="str">
        <f>+asset_level_drivers!$B$1</f>
        <v>Farmar</v>
      </c>
      <c r="C469" s="121">
        <v>61</v>
      </c>
      <c r="D469" s="122">
        <v>6.758775</v>
      </c>
      <c r="E469" s="122">
        <v>58.371900000000004</v>
      </c>
      <c r="F469" s="122">
        <v>7.8802065000000008</v>
      </c>
      <c r="G469" s="122">
        <v>7.4419199999999996</v>
      </c>
      <c r="H469" s="122">
        <v>5.0651191513379477</v>
      </c>
      <c r="I469" s="122">
        <v>32.808529865617317</v>
      </c>
      <c r="J469" s="122">
        <v>5.9055353758111186</v>
      </c>
      <c r="K469" s="46">
        <v>158.21034513774671</v>
      </c>
      <c r="L469" s="94">
        <f t="shared" si="21"/>
        <v>0</v>
      </c>
      <c r="M469" s="94">
        <v>0</v>
      </c>
      <c r="N469" s="94">
        <v>0</v>
      </c>
      <c r="O469" s="116">
        <v>0</v>
      </c>
      <c r="P469" s="123">
        <v>0</v>
      </c>
      <c r="Q469" s="105">
        <v>2.5</v>
      </c>
      <c r="R469" s="113"/>
    </row>
    <row r="470" spans="1:18" x14ac:dyDescent="0.25">
      <c r="A470" s="106">
        <f t="shared" si="22"/>
        <v>58379</v>
      </c>
      <c r="B470" s="710" t="str">
        <f>+asset_level_drivers!$B$1</f>
        <v>Farmar</v>
      </c>
      <c r="C470" s="118">
        <v>61</v>
      </c>
      <c r="D470" s="119">
        <v>6.9481384999999998</v>
      </c>
      <c r="E470" s="119">
        <v>60.006389999999996</v>
      </c>
      <c r="F470" s="119">
        <v>8.1008626499999998</v>
      </c>
      <c r="G470" s="119">
        <v>7.6505209999999986</v>
      </c>
      <c r="H470" s="119">
        <v>5.2070307685192256</v>
      </c>
      <c r="I470" s="119">
        <v>33.727211868088588</v>
      </c>
      <c r="J470" s="119">
        <v>6.0708981362559458</v>
      </c>
      <c r="K470" s="120">
        <v>163.46399055882506</v>
      </c>
      <c r="L470" s="102">
        <f t="shared" si="21"/>
        <v>0</v>
      </c>
      <c r="M470" s="102">
        <v>0</v>
      </c>
      <c r="N470" s="102">
        <v>0</v>
      </c>
      <c r="O470" s="112">
        <v>0</v>
      </c>
      <c r="P470" s="123">
        <v>0</v>
      </c>
      <c r="Q470" s="97">
        <v>2.5</v>
      </c>
      <c r="R470" s="113"/>
    </row>
    <row r="471" spans="1:18" x14ac:dyDescent="0.25">
      <c r="A471" s="98">
        <f t="shared" si="22"/>
        <v>58409</v>
      </c>
      <c r="B471" s="709" t="str">
        <f>+asset_level_drivers!$B$1</f>
        <v>Farmar</v>
      </c>
      <c r="C471" s="121">
        <v>61</v>
      </c>
      <c r="D471" s="122">
        <v>6.6892350000000009</v>
      </c>
      <c r="E471" s="122">
        <v>57.771300000000004</v>
      </c>
      <c r="F471" s="122">
        <v>7.7991255000000006</v>
      </c>
      <c r="G471" s="122">
        <v>7.3655399999999993</v>
      </c>
      <c r="H471" s="122">
        <v>5.0130049167637782</v>
      </c>
      <c r="I471" s="122">
        <v>32.470956426389037</v>
      </c>
      <c r="J471" s="122">
        <v>5.8447721567500261</v>
      </c>
      <c r="K471" s="46">
        <v>158.17167109439248</v>
      </c>
      <c r="L471" s="94">
        <f t="shared" si="21"/>
        <v>0</v>
      </c>
      <c r="M471" s="94">
        <v>0</v>
      </c>
      <c r="N471" s="94">
        <v>0</v>
      </c>
      <c r="O471" s="116">
        <v>0</v>
      </c>
      <c r="P471" s="126">
        <v>0</v>
      </c>
      <c r="Q471" s="105">
        <v>2.5</v>
      </c>
      <c r="R471" s="113"/>
    </row>
    <row r="472" spans="1:18" x14ac:dyDescent="0.25">
      <c r="A472" s="106">
        <f t="shared" si="22"/>
        <v>58440</v>
      </c>
      <c r="B472" s="710" t="str">
        <f>+asset_level_drivers!$B$1</f>
        <v>Farmar</v>
      </c>
      <c r="C472" s="118">
        <v>61</v>
      </c>
      <c r="D472" s="119">
        <v>6.8653839999999997</v>
      </c>
      <c r="E472" s="119">
        <v>58.1126</v>
      </c>
      <c r="F472" s="119">
        <v>7.8452010000000003</v>
      </c>
      <c r="G472" s="119">
        <v>7.5715950000000003</v>
      </c>
      <c r="H472" s="119">
        <v>5.145013405489772</v>
      </c>
      <c r="I472" s="119">
        <v>32.662787619876568</v>
      </c>
      <c r="J472" s="119">
        <v>5.879301771577782</v>
      </c>
      <c r="K472" s="120">
        <v>163.42423326994245</v>
      </c>
      <c r="L472" s="102">
        <f t="shared" si="21"/>
        <v>0</v>
      </c>
      <c r="M472" s="102">
        <v>0</v>
      </c>
      <c r="N472" s="102">
        <v>0</v>
      </c>
      <c r="O472" s="112">
        <v>0</v>
      </c>
      <c r="P472" s="123">
        <v>0</v>
      </c>
      <c r="Q472" s="97">
        <v>2.5</v>
      </c>
      <c r="R472" s="113"/>
    </row>
    <row r="473" spans="1:18" x14ac:dyDescent="0.25">
      <c r="A473" s="98">
        <f t="shared" si="22"/>
        <v>58471</v>
      </c>
      <c r="B473" s="709" t="str">
        <f>+asset_level_drivers!$B$1</f>
        <v>Farmar</v>
      </c>
      <c r="C473" s="121">
        <v>61</v>
      </c>
      <c r="D473" s="122">
        <v>6.8262154999999991</v>
      </c>
      <c r="E473" s="122">
        <v>57.741530000000004</v>
      </c>
      <c r="F473" s="122">
        <v>7.7951065500000016</v>
      </c>
      <c r="G473" s="122">
        <v>7.5321319999999998</v>
      </c>
      <c r="H473" s="122">
        <v>5.1156599916715599</v>
      </c>
      <c r="I473" s="122">
        <v>32.4542238901156</v>
      </c>
      <c r="J473" s="122">
        <v>5.8417603002208081</v>
      </c>
      <c r="K473" s="46">
        <v>163.40450698852538</v>
      </c>
      <c r="L473" s="94">
        <f t="shared" si="21"/>
        <v>0</v>
      </c>
      <c r="M473" s="94">
        <v>0</v>
      </c>
      <c r="N473" s="94">
        <v>0</v>
      </c>
      <c r="O473" s="116">
        <v>0</v>
      </c>
      <c r="P473" s="127">
        <v>0</v>
      </c>
      <c r="Q473" s="105">
        <v>2.5</v>
      </c>
      <c r="R473" s="113"/>
    </row>
    <row r="474" spans="1:18" x14ac:dyDescent="0.25">
      <c r="A474" s="106">
        <f t="shared" si="22"/>
        <v>58500</v>
      </c>
      <c r="B474" s="710" t="str">
        <f>+asset_level_drivers!$B$1</f>
        <v>Farmar</v>
      </c>
      <c r="C474" s="118">
        <v>61</v>
      </c>
      <c r="D474" s="119">
        <v>6.3535810000000001</v>
      </c>
      <c r="E474" s="119">
        <v>53.742220000000003</v>
      </c>
      <c r="F474" s="119">
        <v>7.2551997000000013</v>
      </c>
      <c r="G474" s="119">
        <v>7.0103729999999995</v>
      </c>
      <c r="H474" s="119">
        <v>4.7614611823410176</v>
      </c>
      <c r="I474" s="119">
        <v>30.206370358247312</v>
      </c>
      <c r="J474" s="119">
        <v>5.4371466644845174</v>
      </c>
      <c r="K474" s="120">
        <v>152.84392353258633</v>
      </c>
      <c r="L474" s="102">
        <f t="shared" si="21"/>
        <v>0</v>
      </c>
      <c r="M474" s="102">
        <v>0</v>
      </c>
      <c r="N474" s="102">
        <v>0</v>
      </c>
      <c r="O474" s="112">
        <v>0</v>
      </c>
      <c r="P474" s="127">
        <v>0</v>
      </c>
      <c r="Q474" s="97">
        <v>2.5</v>
      </c>
      <c r="R474" s="113"/>
    </row>
    <row r="475" spans="1:18" x14ac:dyDescent="0.25">
      <c r="A475" s="98">
        <f t="shared" si="22"/>
        <v>58531</v>
      </c>
      <c r="B475" s="709" t="str">
        <f>+asset_level_drivers!$B$1</f>
        <v>Farmar</v>
      </c>
      <c r="C475" s="121">
        <v>61</v>
      </c>
      <c r="D475" s="122">
        <v>6.7573024999999998</v>
      </c>
      <c r="E475" s="122">
        <v>57.157179999999997</v>
      </c>
      <c r="F475" s="122">
        <v>7.7162193000000006</v>
      </c>
      <c r="G475" s="122">
        <v>7.4558564999999994</v>
      </c>
      <c r="H475" s="122">
        <v>5.0640156395402709</v>
      </c>
      <c r="I475" s="122">
        <v>32.125783931385911</v>
      </c>
      <c r="J475" s="122">
        <v>5.7826411076494635</v>
      </c>
      <c r="K475" s="46">
        <v>163.36535915173982</v>
      </c>
      <c r="L475" s="94">
        <f t="shared" si="21"/>
        <v>0</v>
      </c>
      <c r="M475" s="94">
        <v>0</v>
      </c>
      <c r="N475" s="94">
        <v>0</v>
      </c>
      <c r="O475" s="116">
        <v>0</v>
      </c>
      <c r="P475" s="127">
        <v>0</v>
      </c>
      <c r="Q475" s="105">
        <v>2.5</v>
      </c>
      <c r="R475" s="113"/>
    </row>
    <row r="476" spans="1:18" x14ac:dyDescent="0.25">
      <c r="A476" s="106">
        <f t="shared" si="22"/>
        <v>58561</v>
      </c>
      <c r="B476" s="710" t="str">
        <f>+asset_level_drivers!$B$1</f>
        <v>Farmar</v>
      </c>
      <c r="C476" s="118">
        <v>60</v>
      </c>
      <c r="D476" s="119">
        <v>6.5056950000000002</v>
      </c>
      <c r="E476" s="119">
        <v>55.028100000000002</v>
      </c>
      <c r="F476" s="119">
        <v>7.4287935000000003</v>
      </c>
      <c r="G476" s="119">
        <v>7.1780100000000004</v>
      </c>
      <c r="H476" s="119">
        <v>4.875457510756541</v>
      </c>
      <c r="I476" s="119">
        <v>30.929112506157523</v>
      </c>
      <c r="J476" s="119">
        <v>5.5672402511083545</v>
      </c>
      <c r="K476" s="120">
        <v>155.57936698512026</v>
      </c>
      <c r="L476" s="102">
        <f t="shared" si="21"/>
        <v>0</v>
      </c>
      <c r="M476" s="102">
        <v>0</v>
      </c>
      <c r="N476" s="102">
        <v>0</v>
      </c>
      <c r="O476" s="112">
        <v>0</v>
      </c>
      <c r="P476" s="127">
        <v>0</v>
      </c>
      <c r="Q476" s="97">
        <v>2.5</v>
      </c>
      <c r="R476" s="113"/>
    </row>
    <row r="477" spans="1:18" x14ac:dyDescent="0.25">
      <c r="A477" s="98">
        <f t="shared" si="22"/>
        <v>58592</v>
      </c>
      <c r="B477" s="709" t="str">
        <f>+asset_level_drivers!$B$1</f>
        <v>Farmar</v>
      </c>
      <c r="C477" s="121">
        <v>60</v>
      </c>
      <c r="D477" s="122">
        <v>6.6880949999999997</v>
      </c>
      <c r="E477" s="122">
        <v>56.569110000000002</v>
      </c>
      <c r="F477" s="122">
        <v>7.6368298500000007</v>
      </c>
      <c r="G477" s="122">
        <v>7.3789919999999993</v>
      </c>
      <c r="H477" s="122">
        <v>5.0121505850494472</v>
      </c>
      <c r="I477" s="122">
        <v>31.795253108197464</v>
      </c>
      <c r="J477" s="122">
        <v>5.7231455594755438</v>
      </c>
      <c r="K477" s="46">
        <v>160.74618225097657</v>
      </c>
      <c r="L477" s="94">
        <f t="shared" si="21"/>
        <v>0</v>
      </c>
      <c r="M477" s="94">
        <v>0</v>
      </c>
      <c r="N477" s="94">
        <v>0</v>
      </c>
      <c r="O477" s="116">
        <v>0</v>
      </c>
      <c r="P477" s="127">
        <v>0</v>
      </c>
      <c r="Q477" s="105">
        <v>2.5</v>
      </c>
      <c r="R477" s="113"/>
    </row>
    <row r="478" spans="1:18" x14ac:dyDescent="0.25">
      <c r="A478" s="106">
        <f t="shared" si="22"/>
        <v>58622</v>
      </c>
      <c r="B478" s="710" t="str">
        <f>+asset_level_drivers!$B$1</f>
        <v>Farmar</v>
      </c>
      <c r="C478" s="118">
        <v>59</v>
      </c>
      <c r="D478" s="119">
        <v>6.4390049999999999</v>
      </c>
      <c r="E478" s="119">
        <v>54.462000000000003</v>
      </c>
      <c r="F478" s="119">
        <v>7.3523700000000005</v>
      </c>
      <c r="G478" s="119">
        <v>7.1041949999999998</v>
      </c>
      <c r="H478" s="119">
        <v>4.8254791054681965</v>
      </c>
      <c r="I478" s="119">
        <v>30.610930148603188</v>
      </c>
      <c r="J478" s="119">
        <v>5.5099674267485748</v>
      </c>
      <c r="K478" s="120">
        <v>152.55270827443977</v>
      </c>
      <c r="L478" s="102">
        <f t="shared" si="21"/>
        <v>0</v>
      </c>
      <c r="M478" s="102">
        <v>0</v>
      </c>
      <c r="N478" s="102">
        <v>0</v>
      </c>
      <c r="O478" s="112">
        <v>0</v>
      </c>
      <c r="P478" s="127">
        <v>0</v>
      </c>
      <c r="Q478" s="97">
        <v>2.5</v>
      </c>
      <c r="R478" s="113"/>
    </row>
    <row r="479" spans="1:18" x14ac:dyDescent="0.25">
      <c r="A479" s="98">
        <f t="shared" si="22"/>
        <v>58653</v>
      </c>
      <c r="B479" s="709" t="str">
        <f>+asset_level_drivers!$B$1</f>
        <v>Farmar</v>
      </c>
      <c r="C479" s="121">
        <v>59</v>
      </c>
      <c r="D479" s="122">
        <v>6.6191819999999995</v>
      </c>
      <c r="E479" s="122">
        <v>55.98724</v>
      </c>
      <c r="F479" s="122">
        <v>7.5582773999999997</v>
      </c>
      <c r="G479" s="122">
        <v>7.3033054999999996</v>
      </c>
      <c r="H479" s="122">
        <v>4.9605062329181582</v>
      </c>
      <c r="I479" s="122">
        <v>31.468207059106941</v>
      </c>
      <c r="J479" s="122">
        <v>5.6642772706392499</v>
      </c>
      <c r="K479" s="46">
        <v>157.61898868761565</v>
      </c>
      <c r="L479" s="94">
        <f t="shared" si="21"/>
        <v>0</v>
      </c>
      <c r="M479" s="94">
        <v>0</v>
      </c>
      <c r="N479" s="94">
        <v>0</v>
      </c>
      <c r="O479" s="116">
        <v>0</v>
      </c>
      <c r="P479" s="123">
        <v>0</v>
      </c>
      <c r="Q479" s="105">
        <v>2.5</v>
      </c>
      <c r="R479" s="113"/>
    </row>
    <row r="480" spans="1:18" x14ac:dyDescent="0.25">
      <c r="A480" s="106">
        <f t="shared" si="22"/>
        <v>58684</v>
      </c>
      <c r="B480" s="710" t="str">
        <f>+asset_level_drivers!$B$1</f>
        <v>Farmar</v>
      </c>
      <c r="C480" s="118">
        <v>59</v>
      </c>
      <c r="D480" s="119">
        <v>6.5847254999999993</v>
      </c>
      <c r="E480" s="119">
        <v>55.693669999999997</v>
      </c>
      <c r="F480" s="119">
        <v>7.5186454500000002</v>
      </c>
      <c r="G480" s="119">
        <v>7.2650204999999994</v>
      </c>
      <c r="H480" s="119">
        <v>4.9346840568525128</v>
      </c>
      <c r="I480" s="119">
        <v>31.303203005570069</v>
      </c>
      <c r="J480" s="119">
        <v>5.6345765410026116</v>
      </c>
      <c r="K480" s="120">
        <v>157.60027367842824</v>
      </c>
      <c r="L480" s="102">
        <f t="shared" si="21"/>
        <v>0</v>
      </c>
      <c r="M480" s="102">
        <v>0</v>
      </c>
      <c r="N480" s="102">
        <v>0</v>
      </c>
      <c r="O480" s="112">
        <v>0</v>
      </c>
      <c r="P480" s="123">
        <v>0</v>
      </c>
      <c r="Q480" s="97">
        <v>2.5</v>
      </c>
      <c r="R480" s="113"/>
    </row>
    <row r="481" spans="1:18" x14ac:dyDescent="0.25">
      <c r="A481" s="98">
        <f t="shared" si="22"/>
        <v>58714</v>
      </c>
      <c r="B481" s="709" t="str">
        <f>+asset_level_drivers!$B$1</f>
        <v>Farmar</v>
      </c>
      <c r="C481" s="121">
        <v>59</v>
      </c>
      <c r="D481" s="122">
        <v>6.3395399999999986</v>
      </c>
      <c r="E481" s="122">
        <v>53.619299999999996</v>
      </c>
      <c r="F481" s="122">
        <v>7.2386054999999994</v>
      </c>
      <c r="G481" s="122">
        <v>6.9941849999999999</v>
      </c>
      <c r="H481" s="122">
        <v>4.7509386633928443</v>
      </c>
      <c r="I481" s="122">
        <v>30.137281901454205</v>
      </c>
      <c r="J481" s="122">
        <v>5.4247107422617562</v>
      </c>
      <c r="K481" s="46">
        <v>152.49837702700967</v>
      </c>
      <c r="L481" s="94">
        <f t="shared" si="21"/>
        <v>0</v>
      </c>
      <c r="M481" s="94">
        <v>0</v>
      </c>
      <c r="N481" s="94">
        <v>0</v>
      </c>
      <c r="O481" s="116">
        <v>0</v>
      </c>
      <c r="P481" s="123">
        <v>0</v>
      </c>
      <c r="Q481" s="105">
        <v>2.5</v>
      </c>
      <c r="R481" s="113"/>
    </row>
    <row r="482" spans="1:18" x14ac:dyDescent="0.25">
      <c r="A482" s="106">
        <f t="shared" si="22"/>
        <v>58745</v>
      </c>
      <c r="B482" s="710" t="str">
        <f>+asset_level_drivers!$B$1</f>
        <v>Farmar</v>
      </c>
      <c r="C482" s="118">
        <v>59</v>
      </c>
      <c r="D482" s="119">
        <v>6.5125729999999997</v>
      </c>
      <c r="E482" s="119">
        <v>54.844889999999999</v>
      </c>
      <c r="F482" s="119">
        <v>7.4040601500000003</v>
      </c>
      <c r="G482" s="119">
        <v>7.1902175000000002</v>
      </c>
      <c r="H482" s="119">
        <v>4.8806119787663347</v>
      </c>
      <c r="I482" s="119">
        <v>30.826137431563758</v>
      </c>
      <c r="J482" s="119">
        <v>5.5487047376814775</v>
      </c>
      <c r="K482" s="120">
        <v>157.56313444438734</v>
      </c>
      <c r="L482" s="102">
        <f t="shared" si="21"/>
        <v>0</v>
      </c>
      <c r="M482" s="102">
        <v>0</v>
      </c>
      <c r="N482" s="102">
        <v>0</v>
      </c>
      <c r="O482" s="112">
        <v>0</v>
      </c>
      <c r="P482" s="123">
        <v>0</v>
      </c>
      <c r="Q482" s="97">
        <v>2.5</v>
      </c>
      <c r="R482" s="113"/>
    </row>
    <row r="483" spans="1:18" x14ac:dyDescent="0.25">
      <c r="A483" s="98">
        <f t="shared" si="22"/>
        <v>58775</v>
      </c>
      <c r="B483" s="709" t="str">
        <f>+asset_level_drivers!$B$1</f>
        <v>Farmar</v>
      </c>
      <c r="C483" s="121">
        <v>56</v>
      </c>
      <c r="D483" s="122">
        <v>6.2603099999999996</v>
      </c>
      <c r="E483" s="122">
        <v>52.551900000000003</v>
      </c>
      <c r="F483" s="122">
        <v>7.0945065000000005</v>
      </c>
      <c r="G483" s="122">
        <v>6.9223649999999992</v>
      </c>
      <c r="H483" s="122">
        <v>4.6915626092468639</v>
      </c>
      <c r="I483" s="122">
        <v>29.537338696272261</v>
      </c>
      <c r="J483" s="122">
        <v>5.3167209653290071</v>
      </c>
      <c r="K483" s="46">
        <v>144.01292266845704</v>
      </c>
      <c r="L483" s="94">
        <f t="shared" si="21"/>
        <v>0</v>
      </c>
      <c r="M483" s="94">
        <v>0</v>
      </c>
      <c r="N483" s="94">
        <v>0</v>
      </c>
      <c r="O483" s="116">
        <v>0</v>
      </c>
      <c r="P483" s="126">
        <v>0</v>
      </c>
      <c r="Q483" s="105">
        <v>2.5</v>
      </c>
      <c r="R483" s="113"/>
    </row>
    <row r="484" spans="1:18" x14ac:dyDescent="0.25">
      <c r="A484" s="106">
        <f t="shared" si="22"/>
        <v>58806</v>
      </c>
      <c r="B484" s="710" t="str">
        <f>+asset_level_drivers!$B$1</f>
        <v>Farmar</v>
      </c>
      <c r="C484" s="118">
        <v>55</v>
      </c>
      <c r="D484" s="119">
        <v>6.4357084999999996</v>
      </c>
      <c r="E484" s="119">
        <v>54.023700000000005</v>
      </c>
      <c r="F484" s="119">
        <v>7.2931995000000009</v>
      </c>
      <c r="G484" s="119">
        <v>7.1162979999999987</v>
      </c>
      <c r="H484" s="119">
        <v>4.823008662927589</v>
      </c>
      <c r="I484" s="119">
        <v>30.364579102293234</v>
      </c>
      <c r="J484" s="119">
        <v>5.4656242384127829</v>
      </c>
      <c r="K484" s="120">
        <v>146.21451599121093</v>
      </c>
      <c r="L484" s="102">
        <f t="shared" si="21"/>
        <v>0</v>
      </c>
      <c r="M484" s="102">
        <v>0</v>
      </c>
      <c r="N484" s="102">
        <v>0</v>
      </c>
      <c r="O484" s="112">
        <v>0</v>
      </c>
      <c r="P484" s="123">
        <v>0</v>
      </c>
      <c r="Q484" s="97">
        <v>2.5</v>
      </c>
      <c r="R484" s="113"/>
    </row>
    <row r="485" spans="1:18" x14ac:dyDescent="0.25">
      <c r="A485" s="98">
        <f t="shared" si="22"/>
        <v>58837</v>
      </c>
      <c r="B485" s="709" t="str">
        <f>+asset_level_drivers!$B$1</f>
        <v>Farmar</v>
      </c>
      <c r="C485" s="121">
        <v>55</v>
      </c>
      <c r="D485" s="122">
        <v>6.4021354999999991</v>
      </c>
      <c r="E485" s="122">
        <v>53.740360000000003</v>
      </c>
      <c r="F485" s="122">
        <v>7.2549486000000005</v>
      </c>
      <c r="G485" s="122">
        <v>7.0788964999999999</v>
      </c>
      <c r="H485" s="122">
        <v>4.7978485939405511</v>
      </c>
      <c r="I485" s="122">
        <v>30.205324926017941</v>
      </c>
      <c r="J485" s="122">
        <v>5.4369584866832295</v>
      </c>
      <c r="K485" s="46">
        <v>146.19676569888466</v>
      </c>
      <c r="L485" s="94">
        <f t="shared" si="21"/>
        <v>0</v>
      </c>
      <c r="M485" s="94">
        <v>0</v>
      </c>
      <c r="N485" s="94">
        <v>0</v>
      </c>
      <c r="O485" s="116">
        <v>0</v>
      </c>
      <c r="P485" s="127">
        <v>0</v>
      </c>
      <c r="Q485" s="105">
        <v>2.5</v>
      </c>
      <c r="R485" s="113"/>
    </row>
    <row r="486" spans="1:18" x14ac:dyDescent="0.25">
      <c r="A486" s="106">
        <f t="shared" si="22"/>
        <v>58865</v>
      </c>
      <c r="B486" s="710" t="str">
        <f>+asset_level_drivers!$B$1</f>
        <v>Farmar</v>
      </c>
      <c r="C486" s="118">
        <v>54</v>
      </c>
      <c r="D486" s="119">
        <v>5.7535800000000004</v>
      </c>
      <c r="E486" s="119">
        <v>48.297760000000004</v>
      </c>
      <c r="F486" s="119">
        <v>6.5201976000000004</v>
      </c>
      <c r="G486" s="119">
        <v>6.3619219999999999</v>
      </c>
      <c r="H486" s="119">
        <v>4.3118121622268815</v>
      </c>
      <c r="I486" s="119">
        <v>27.146255328375769</v>
      </c>
      <c r="J486" s="119">
        <v>4.8863259591076389</v>
      </c>
      <c r="K486" s="120">
        <v>129.71770639519943</v>
      </c>
      <c r="L486" s="102">
        <f t="shared" si="21"/>
        <v>0</v>
      </c>
      <c r="M486" s="102">
        <v>0</v>
      </c>
      <c r="N486" s="102">
        <v>0</v>
      </c>
      <c r="O486" s="112">
        <v>0</v>
      </c>
      <c r="P486" s="127">
        <v>0</v>
      </c>
      <c r="Q486" s="97">
        <v>2.5</v>
      </c>
      <c r="R486" s="113"/>
    </row>
    <row r="487" spans="1:18" x14ac:dyDescent="0.25">
      <c r="A487" s="98">
        <f t="shared" si="22"/>
        <v>58896</v>
      </c>
      <c r="B487" s="709" t="str">
        <f>+asset_level_drivers!$B$1</f>
        <v>Farmar</v>
      </c>
      <c r="C487" s="121">
        <v>54</v>
      </c>
      <c r="D487" s="122">
        <v>6.3385234999999991</v>
      </c>
      <c r="E487" s="122">
        <v>53.20561</v>
      </c>
      <c r="F487" s="122">
        <v>7.182757350000001</v>
      </c>
      <c r="G487" s="122">
        <v>7.0076274999999999</v>
      </c>
      <c r="H487" s="122">
        <v>4.7501768842808998</v>
      </c>
      <c r="I487" s="122">
        <v>29.904763160071674</v>
      </c>
      <c r="J487" s="122">
        <v>5.3828573688129007</v>
      </c>
      <c r="K487" s="46">
        <v>143.59853423269172</v>
      </c>
      <c r="L487" s="94">
        <f t="shared" si="21"/>
        <v>0</v>
      </c>
      <c r="M487" s="94">
        <v>0</v>
      </c>
      <c r="N487" s="94">
        <v>0</v>
      </c>
      <c r="O487" s="116">
        <v>0</v>
      </c>
      <c r="P487" s="127">
        <v>0</v>
      </c>
      <c r="Q487" s="105">
        <v>2.5</v>
      </c>
      <c r="R487" s="113"/>
    </row>
    <row r="488" spans="1:18" x14ac:dyDescent="0.25">
      <c r="A488" s="106">
        <f t="shared" si="22"/>
        <v>58926</v>
      </c>
      <c r="B488" s="710" t="str">
        <f>+asset_level_drivers!$B$1</f>
        <v>Farmar</v>
      </c>
      <c r="C488" s="118">
        <v>52</v>
      </c>
      <c r="D488" s="119">
        <v>6.1024200000000004</v>
      </c>
      <c r="E488" s="119">
        <v>51.223800000000004</v>
      </c>
      <c r="F488" s="119">
        <v>6.9152130000000005</v>
      </c>
      <c r="G488" s="119">
        <v>6.7334099999999992</v>
      </c>
      <c r="H488" s="119">
        <v>4.5732376668120658</v>
      </c>
      <c r="I488" s="119">
        <v>28.790866360875842</v>
      </c>
      <c r="J488" s="119">
        <v>5.1823559449576511</v>
      </c>
      <c r="K488" s="120">
        <v>133.34940490722656</v>
      </c>
      <c r="L488" s="102">
        <f t="shared" si="21"/>
        <v>0</v>
      </c>
      <c r="M488" s="102">
        <v>0</v>
      </c>
      <c r="N488" s="102">
        <v>0</v>
      </c>
      <c r="O488" s="112">
        <v>0</v>
      </c>
      <c r="P488" s="127">
        <v>0</v>
      </c>
      <c r="Q488" s="97">
        <v>2.5</v>
      </c>
      <c r="R488" s="113"/>
    </row>
    <row r="489" spans="1:18" x14ac:dyDescent="0.25">
      <c r="A489" s="98">
        <f t="shared" si="22"/>
        <v>58957</v>
      </c>
      <c r="B489" s="709" t="str">
        <f>+asset_level_drivers!$B$1</f>
        <v>Farmar</v>
      </c>
      <c r="C489" s="121">
        <v>51</v>
      </c>
      <c r="D489" s="122">
        <v>6.2734390000000007</v>
      </c>
      <c r="E489" s="122">
        <v>52.658459999999998</v>
      </c>
      <c r="F489" s="122">
        <v>7.1088921000000003</v>
      </c>
      <c r="G489" s="122">
        <v>6.9219280000000003</v>
      </c>
      <c r="H489" s="122">
        <v>4.7014016628235726</v>
      </c>
      <c r="I489" s="122">
        <v>29.597231845929549</v>
      </c>
      <c r="J489" s="122">
        <v>5.3275017322673186</v>
      </c>
      <c r="K489" s="46">
        <v>134.66129490902549</v>
      </c>
      <c r="L489" s="94">
        <f t="shared" si="21"/>
        <v>0</v>
      </c>
      <c r="M489" s="94">
        <v>0</v>
      </c>
      <c r="N489" s="94">
        <v>0</v>
      </c>
      <c r="O489" s="116">
        <v>0</v>
      </c>
      <c r="P489" s="127">
        <v>0</v>
      </c>
      <c r="Q489" s="105">
        <v>2.5</v>
      </c>
      <c r="R489" s="113"/>
    </row>
    <row r="490" spans="1:18" x14ac:dyDescent="0.25">
      <c r="A490" s="106">
        <f t="shared" si="22"/>
        <v>58987</v>
      </c>
      <c r="B490" s="710" t="str">
        <f>+asset_level_drivers!$B$1</f>
        <v>Farmar</v>
      </c>
      <c r="C490" s="118">
        <v>51</v>
      </c>
      <c r="D490" s="119">
        <v>6.0397199999999991</v>
      </c>
      <c r="E490" s="119">
        <v>50.697000000000003</v>
      </c>
      <c r="F490" s="119">
        <v>6.8440950000000003</v>
      </c>
      <c r="G490" s="119">
        <v>6.6641550000000001</v>
      </c>
      <c r="H490" s="119">
        <v>4.526249422523879</v>
      </c>
      <c r="I490" s="119">
        <v>28.494772974619657</v>
      </c>
      <c r="J490" s="119">
        <v>5.1290591354315387</v>
      </c>
      <c r="K490" s="120">
        <v>130.30187723260178</v>
      </c>
      <c r="L490" s="102">
        <f t="shared" si="21"/>
        <v>0</v>
      </c>
      <c r="M490" s="102">
        <v>0</v>
      </c>
      <c r="N490" s="102">
        <v>0</v>
      </c>
      <c r="O490" s="112">
        <v>0</v>
      </c>
      <c r="P490" s="127">
        <v>0</v>
      </c>
      <c r="Q490" s="97">
        <v>2.5</v>
      </c>
      <c r="R490" s="113"/>
    </row>
    <row r="491" spans="1:18" x14ac:dyDescent="0.25">
      <c r="A491" s="98">
        <f t="shared" si="22"/>
        <v>59018</v>
      </c>
      <c r="B491" s="709" t="str">
        <f>+asset_level_drivers!$B$1</f>
        <v>Farmar</v>
      </c>
      <c r="C491" s="121">
        <v>50</v>
      </c>
      <c r="D491" s="122">
        <v>6.2089435000000002</v>
      </c>
      <c r="E491" s="122">
        <v>52.116579999999999</v>
      </c>
      <c r="F491" s="122">
        <v>7.0357383000000011</v>
      </c>
      <c r="G491" s="122">
        <v>6.8506590000000003</v>
      </c>
      <c r="H491" s="122">
        <v>4.6530678460853148</v>
      </c>
      <c r="I491" s="122">
        <v>29.292662589770661</v>
      </c>
      <c r="J491" s="122">
        <v>5.272679266158721</v>
      </c>
      <c r="K491" s="46">
        <v>132.03732952720242</v>
      </c>
      <c r="L491" s="94">
        <f t="shared" si="21"/>
        <v>0</v>
      </c>
      <c r="M491" s="94">
        <v>0</v>
      </c>
      <c r="N491" s="94">
        <v>0</v>
      </c>
      <c r="O491" s="116">
        <v>0</v>
      </c>
      <c r="P491" s="123">
        <v>0</v>
      </c>
      <c r="Q491" s="105">
        <v>2.5</v>
      </c>
      <c r="R491" s="113"/>
    </row>
    <row r="492" spans="1:18" x14ac:dyDescent="0.25">
      <c r="A492" s="106">
        <f t="shared" si="22"/>
        <v>59049</v>
      </c>
      <c r="B492" s="710" t="str">
        <f>+asset_level_drivers!$B$1</f>
        <v>Farmar</v>
      </c>
      <c r="C492" s="118">
        <v>50</v>
      </c>
      <c r="D492" s="119">
        <v>6.1765485</v>
      </c>
      <c r="E492" s="119">
        <v>51.843469999999996</v>
      </c>
      <c r="F492" s="119">
        <v>6.9988684499999998</v>
      </c>
      <c r="G492" s="119">
        <v>6.81473</v>
      </c>
      <c r="H492" s="119">
        <v>4.6287905865364181</v>
      </c>
      <c r="I492" s="119">
        <v>29.139158290756942</v>
      </c>
      <c r="J492" s="119">
        <v>5.2450484923362506</v>
      </c>
      <c r="K492" s="120">
        <v>132.02169289839892</v>
      </c>
      <c r="L492" s="102">
        <f t="shared" si="21"/>
        <v>0</v>
      </c>
      <c r="M492" s="102">
        <v>0</v>
      </c>
      <c r="N492" s="102">
        <v>0</v>
      </c>
      <c r="O492" s="112">
        <v>0</v>
      </c>
      <c r="P492" s="123">
        <v>0</v>
      </c>
      <c r="Q492" s="97">
        <v>2.5</v>
      </c>
      <c r="R492" s="113"/>
    </row>
    <row r="493" spans="1:18" x14ac:dyDescent="0.25">
      <c r="A493" s="98">
        <f t="shared" si="22"/>
        <v>59079</v>
      </c>
      <c r="B493" s="709" t="str">
        <f>+asset_level_drivers!$B$1</f>
        <v>Farmar</v>
      </c>
      <c r="C493" s="121">
        <v>50</v>
      </c>
      <c r="D493" s="122">
        <v>5.9465249999999994</v>
      </c>
      <c r="E493" s="122">
        <v>49.912199999999999</v>
      </c>
      <c r="F493" s="122">
        <v>6.7381469999999997</v>
      </c>
      <c r="G493" s="122">
        <v>6.5609849999999996</v>
      </c>
      <c r="H493" s="122">
        <v>4.4564078048773474</v>
      </c>
      <c r="I493" s="122">
        <v>28.053668021062606</v>
      </c>
      <c r="J493" s="122">
        <v>5.049660243791271</v>
      </c>
      <c r="K493" s="46">
        <v>127.74787252325763</v>
      </c>
      <c r="L493" s="94">
        <f t="shared" si="21"/>
        <v>0</v>
      </c>
      <c r="M493" s="94">
        <v>0</v>
      </c>
      <c r="N493" s="94">
        <v>0</v>
      </c>
      <c r="O493" s="116">
        <v>0</v>
      </c>
      <c r="P493" s="123">
        <v>0</v>
      </c>
      <c r="Q493" s="105">
        <v>2.5</v>
      </c>
      <c r="R493" s="113"/>
    </row>
    <row r="494" spans="1:18" x14ac:dyDescent="0.25">
      <c r="A494" s="106">
        <f t="shared" si="22"/>
        <v>59110</v>
      </c>
      <c r="B494" s="710" t="str">
        <f>+asset_level_drivers!$B$1</f>
        <v>Farmar</v>
      </c>
      <c r="C494" s="118">
        <v>50</v>
      </c>
      <c r="D494" s="119">
        <v>6.1129365</v>
      </c>
      <c r="E494" s="119">
        <v>51.309959999999997</v>
      </c>
      <c r="F494" s="119">
        <v>6.9268446000000008</v>
      </c>
      <c r="G494" s="119">
        <v>6.7446389999999994</v>
      </c>
      <c r="H494" s="119">
        <v>4.5811188768767668</v>
      </c>
      <c r="I494" s="119">
        <v>28.839293479630268</v>
      </c>
      <c r="J494" s="119">
        <v>5.1910728263334489</v>
      </c>
      <c r="K494" s="120">
        <v>131.99065664994092</v>
      </c>
      <c r="L494" s="102">
        <f t="shared" si="21"/>
        <v>0</v>
      </c>
      <c r="M494" s="102">
        <v>0</v>
      </c>
      <c r="N494" s="102">
        <v>0</v>
      </c>
      <c r="O494" s="112">
        <v>0</v>
      </c>
      <c r="P494" s="123">
        <v>0</v>
      </c>
      <c r="Q494" s="97">
        <v>2.5</v>
      </c>
      <c r="R494" s="113"/>
    </row>
    <row r="495" spans="1:18" x14ac:dyDescent="0.25">
      <c r="A495" s="98">
        <f t="shared" si="22"/>
        <v>59140</v>
      </c>
      <c r="B495" s="709" t="str">
        <f>+asset_level_drivers!$B$1</f>
        <v>Farmar</v>
      </c>
      <c r="C495" s="121">
        <v>48</v>
      </c>
      <c r="D495" s="122">
        <v>5.8852499999999992</v>
      </c>
      <c r="E495" s="122">
        <v>49.398900000000005</v>
      </c>
      <c r="F495" s="122">
        <v>6.6688515000000006</v>
      </c>
      <c r="G495" s="122">
        <v>6.4934399999999997</v>
      </c>
      <c r="H495" s="122">
        <v>4.4104874752320731</v>
      </c>
      <c r="I495" s="122">
        <v>27.765162449374504</v>
      </c>
      <c r="J495" s="122">
        <v>4.997729240887411</v>
      </c>
      <c r="K495" s="46">
        <v>122.69758373059726</v>
      </c>
      <c r="L495" s="94">
        <f t="shared" si="21"/>
        <v>0</v>
      </c>
      <c r="M495" s="94">
        <v>0</v>
      </c>
      <c r="N495" s="94">
        <v>0</v>
      </c>
      <c r="O495" s="116">
        <v>0</v>
      </c>
      <c r="P495" s="126">
        <v>0</v>
      </c>
      <c r="Q495" s="105">
        <v>2.5</v>
      </c>
      <c r="R495" s="113"/>
    </row>
    <row r="496" spans="1:18" x14ac:dyDescent="0.25">
      <c r="A496" s="106">
        <f t="shared" si="22"/>
        <v>59171</v>
      </c>
      <c r="B496" s="710" t="str">
        <f>+asset_level_drivers!$B$1</f>
        <v>Farmar</v>
      </c>
      <c r="C496" s="118">
        <v>48</v>
      </c>
      <c r="D496" s="119">
        <v>6.0502079999999996</v>
      </c>
      <c r="E496" s="119">
        <v>50.782340000000005</v>
      </c>
      <c r="F496" s="119">
        <v>6.855615900000001</v>
      </c>
      <c r="G496" s="119">
        <v>6.6754314999999984</v>
      </c>
      <c r="H496" s="119">
        <v>4.5341092742957221</v>
      </c>
      <c r="I496" s="119">
        <v>28.54273920389662</v>
      </c>
      <c r="J496" s="119">
        <v>5.1376930567013916</v>
      </c>
      <c r="K496" s="120">
        <v>126.77264281423469</v>
      </c>
      <c r="L496" s="102">
        <f t="shared" si="21"/>
        <v>0</v>
      </c>
      <c r="M496" s="102">
        <v>0</v>
      </c>
      <c r="N496" s="102">
        <v>0</v>
      </c>
      <c r="O496" s="112">
        <v>0</v>
      </c>
      <c r="P496" s="123">
        <v>0</v>
      </c>
      <c r="Q496" s="97">
        <v>2.5</v>
      </c>
      <c r="R496" s="113"/>
    </row>
    <row r="497" spans="1:18" x14ac:dyDescent="0.25">
      <c r="A497" s="98">
        <f t="shared" si="22"/>
        <v>59202</v>
      </c>
      <c r="B497" s="709" t="str">
        <f>+asset_level_drivers!$B$1</f>
        <v>Farmar</v>
      </c>
      <c r="C497" s="121">
        <v>48</v>
      </c>
      <c r="D497" s="122">
        <v>6.0186964999999999</v>
      </c>
      <c r="E497" s="122">
        <v>50.516049999999993</v>
      </c>
      <c r="F497" s="122">
        <v>6.8196667499999997</v>
      </c>
      <c r="G497" s="122">
        <v>6.6403859999999995</v>
      </c>
      <c r="H497" s="122">
        <v>4.510494121825432</v>
      </c>
      <c r="I497" s="122">
        <v>28.393068156390623</v>
      </c>
      <c r="J497" s="122">
        <v>5.1107522681503115</v>
      </c>
      <c r="K497" s="46">
        <v>126.75785762586092</v>
      </c>
      <c r="L497" s="94">
        <f t="shared" si="21"/>
        <v>0</v>
      </c>
      <c r="M497" s="94">
        <v>0</v>
      </c>
      <c r="N497" s="94">
        <v>0</v>
      </c>
      <c r="O497" s="116">
        <v>0</v>
      </c>
      <c r="P497" s="127">
        <v>0</v>
      </c>
      <c r="Q497" s="105">
        <v>2.5</v>
      </c>
      <c r="R497" s="113"/>
    </row>
    <row r="498" spans="1:18" x14ac:dyDescent="0.25">
      <c r="A498" s="106">
        <f t="shared" si="22"/>
        <v>59230</v>
      </c>
      <c r="B498" s="710" t="str">
        <f>+asset_level_drivers!$B$1</f>
        <v>Farmar</v>
      </c>
      <c r="C498" s="118">
        <v>48</v>
      </c>
      <c r="D498" s="119">
        <v>5.4091100000000001</v>
      </c>
      <c r="E498" s="119">
        <v>45.399760000000001</v>
      </c>
      <c r="F498" s="119">
        <v>6.1289676000000011</v>
      </c>
      <c r="G498" s="119">
        <v>5.9679759999999993</v>
      </c>
      <c r="H498" s="119">
        <v>4.0536615958799649</v>
      </c>
      <c r="I498" s="119">
        <v>25.517404467763743</v>
      </c>
      <c r="J498" s="119">
        <v>4.5931328041974746</v>
      </c>
      <c r="K498" s="120">
        <v>114.47768352307772</v>
      </c>
      <c r="L498" s="102">
        <f t="shared" si="21"/>
        <v>0</v>
      </c>
      <c r="M498" s="102">
        <v>0</v>
      </c>
      <c r="N498" s="102">
        <v>0</v>
      </c>
      <c r="O498" s="112">
        <v>0</v>
      </c>
      <c r="P498" s="127">
        <v>0</v>
      </c>
      <c r="Q498" s="97">
        <v>2.5</v>
      </c>
      <c r="R498" s="113"/>
    </row>
    <row r="499" spans="1:18" x14ac:dyDescent="0.25">
      <c r="A499" s="98">
        <f t="shared" si="22"/>
        <v>59261</v>
      </c>
      <c r="B499" s="709" t="str">
        <f>+asset_level_drivers!$B$1</f>
        <v>Farmar</v>
      </c>
      <c r="C499" s="121">
        <v>48</v>
      </c>
      <c r="D499" s="122">
        <v>5.9589129999999999</v>
      </c>
      <c r="E499" s="122">
        <v>50.013229999999993</v>
      </c>
      <c r="F499" s="122">
        <v>6.7517860499999998</v>
      </c>
      <c r="G499" s="122">
        <v>6.5744179999999997</v>
      </c>
      <c r="H499" s="122">
        <v>4.4656915428397408</v>
      </c>
      <c r="I499" s="122">
        <v>28.110452977048684</v>
      </c>
      <c r="J499" s="122">
        <v>5.0598815358687625</v>
      </c>
      <c r="K499" s="46">
        <v>126.72851778532329</v>
      </c>
      <c r="L499" s="94">
        <f t="shared" si="21"/>
        <v>0</v>
      </c>
      <c r="M499" s="94">
        <v>0</v>
      </c>
      <c r="N499" s="94">
        <v>0</v>
      </c>
      <c r="O499" s="116">
        <v>0</v>
      </c>
      <c r="P499" s="127">
        <v>0</v>
      </c>
      <c r="Q499" s="105">
        <v>2.5</v>
      </c>
      <c r="R499" s="113"/>
    </row>
    <row r="500" spans="1:18" x14ac:dyDescent="0.25">
      <c r="A500" s="106">
        <f t="shared" si="22"/>
        <v>59291</v>
      </c>
      <c r="B500" s="710" t="str">
        <f>+asset_level_drivers!$B$1</f>
        <v>Farmar</v>
      </c>
      <c r="C500" s="118">
        <v>48</v>
      </c>
      <c r="D500" s="119">
        <v>5.7367649999999992</v>
      </c>
      <c r="E500" s="119">
        <v>48.150300000000001</v>
      </c>
      <c r="F500" s="119">
        <v>6.5002905000000011</v>
      </c>
      <c r="G500" s="119">
        <v>6.3295650000000006</v>
      </c>
      <c r="H500" s="119">
        <v>4.2992107694405037</v>
      </c>
      <c r="I500" s="119">
        <v>27.06337391087893</v>
      </c>
      <c r="J500" s="119">
        <v>4.8714073039582075</v>
      </c>
      <c r="K500" s="120">
        <v>122.6264135260331</v>
      </c>
      <c r="L500" s="102">
        <f t="shared" si="21"/>
        <v>0</v>
      </c>
      <c r="M500" s="102">
        <v>0</v>
      </c>
      <c r="N500" s="102">
        <v>0</v>
      </c>
      <c r="O500" s="112">
        <v>0</v>
      </c>
      <c r="P500" s="127">
        <v>0</v>
      </c>
      <c r="Q500" s="97">
        <v>2.5</v>
      </c>
      <c r="R500" s="113"/>
    </row>
    <row r="501" spans="1:18" x14ac:dyDescent="0.25">
      <c r="A501" s="98">
        <f t="shared" si="22"/>
        <v>59322</v>
      </c>
      <c r="B501" s="709" t="str">
        <f>+asset_level_drivers!$B$1</f>
        <v>Farmar</v>
      </c>
      <c r="C501" s="121">
        <v>46</v>
      </c>
      <c r="D501" s="122">
        <v>5.8770419999999994</v>
      </c>
      <c r="E501" s="122">
        <v>48.516549999999995</v>
      </c>
      <c r="F501" s="122">
        <v>6.5497342499999993</v>
      </c>
      <c r="G501" s="122">
        <v>6.4698704999999999</v>
      </c>
      <c r="H501" s="122">
        <v>4.4043362868888929</v>
      </c>
      <c r="I501" s="122">
        <v>27.269228509808929</v>
      </c>
      <c r="J501" s="122">
        <v>4.9084611317656073</v>
      </c>
      <c r="K501" s="46">
        <v>121.52769781815378</v>
      </c>
      <c r="L501" s="94">
        <f t="shared" si="21"/>
        <v>0</v>
      </c>
      <c r="M501" s="94">
        <v>0</v>
      </c>
      <c r="N501" s="94">
        <v>0</v>
      </c>
      <c r="O501" s="116">
        <v>0</v>
      </c>
      <c r="P501" s="127">
        <v>0</v>
      </c>
      <c r="Q501" s="105">
        <v>2.5</v>
      </c>
      <c r="R501" s="113"/>
    </row>
    <row r="502" spans="1:18" x14ac:dyDescent="0.25">
      <c r="A502" s="106">
        <f t="shared" si="22"/>
        <v>59352</v>
      </c>
      <c r="B502" s="710" t="str">
        <f>+asset_level_drivers!$B$1</f>
        <v>Farmar</v>
      </c>
      <c r="C502" s="118">
        <v>46</v>
      </c>
      <c r="D502" s="119">
        <v>5.6390099999999999</v>
      </c>
      <c r="E502" s="119">
        <v>45.424200000000006</v>
      </c>
      <c r="F502" s="119">
        <v>6.1322670000000006</v>
      </c>
      <c r="G502" s="119">
        <v>6.2090100000000001</v>
      </c>
      <c r="H502" s="119">
        <v>4.2259518249366499</v>
      </c>
      <c r="I502" s="119">
        <v>25.531141222433643</v>
      </c>
      <c r="J502" s="119">
        <v>4.5956054200380558</v>
      </c>
      <c r="K502" s="120">
        <v>117.59386958072061</v>
      </c>
      <c r="L502" s="102">
        <f t="shared" si="21"/>
        <v>0</v>
      </c>
      <c r="M502" s="102">
        <v>0</v>
      </c>
      <c r="N502" s="102">
        <v>0</v>
      </c>
      <c r="O502" s="112">
        <v>0</v>
      </c>
      <c r="P502" s="127">
        <v>0</v>
      </c>
      <c r="Q502" s="97">
        <v>2.5</v>
      </c>
      <c r="R502" s="113"/>
    </row>
    <row r="503" spans="1:18" x14ac:dyDescent="0.25">
      <c r="A503" s="98">
        <f t="shared" si="22"/>
        <v>59383</v>
      </c>
      <c r="B503" s="709" t="str">
        <f>+asset_level_drivers!$B$1</f>
        <v>Farmar</v>
      </c>
      <c r="C503" s="121">
        <v>46</v>
      </c>
      <c r="D503" s="122">
        <v>5.7939929999999995</v>
      </c>
      <c r="E503" s="122">
        <v>46.641049999999993</v>
      </c>
      <c r="F503" s="122">
        <v>6.2965417499999994</v>
      </c>
      <c r="G503" s="122">
        <v>6.3821095000000003</v>
      </c>
      <c r="H503" s="122">
        <v>4.3420982214999038</v>
      </c>
      <c r="I503" s="122">
        <v>26.215084345185794</v>
      </c>
      <c r="J503" s="122">
        <v>4.718715182133443</v>
      </c>
      <c r="K503" s="46">
        <v>121.49970484683389</v>
      </c>
      <c r="L503" s="94">
        <f t="shared" si="21"/>
        <v>0</v>
      </c>
      <c r="M503" s="94">
        <v>0</v>
      </c>
      <c r="N503" s="94">
        <v>0</v>
      </c>
      <c r="O503" s="116">
        <v>0</v>
      </c>
      <c r="P503" s="123">
        <v>0</v>
      </c>
      <c r="Q503" s="105">
        <v>2.5</v>
      </c>
      <c r="R503" s="113"/>
    </row>
    <row r="504" spans="1:18" x14ac:dyDescent="0.25">
      <c r="A504" s="106">
        <f t="shared" si="22"/>
        <v>59414</v>
      </c>
      <c r="B504" s="710" t="str">
        <f>+asset_level_drivers!$B$1</f>
        <v>Farmar</v>
      </c>
      <c r="C504" s="118">
        <v>45</v>
      </c>
      <c r="D504" s="119">
        <v>5.7636595000000002</v>
      </c>
      <c r="E504" s="119">
        <v>46.396459999999998</v>
      </c>
      <c r="F504" s="119">
        <v>6.2635221000000003</v>
      </c>
      <c r="G504" s="119">
        <v>6.3488310000000006</v>
      </c>
      <c r="H504" s="119">
        <v>4.3193658784677558</v>
      </c>
      <c r="I504" s="119">
        <v>26.077610007022546</v>
      </c>
      <c r="J504" s="119">
        <v>4.6939698012640587</v>
      </c>
      <c r="K504" s="120">
        <v>118.89576300370067</v>
      </c>
      <c r="L504" s="102">
        <f t="shared" si="21"/>
        <v>0</v>
      </c>
      <c r="M504" s="102">
        <v>0</v>
      </c>
      <c r="N504" s="102">
        <v>0</v>
      </c>
      <c r="O504" s="112">
        <v>0</v>
      </c>
      <c r="P504" s="123">
        <v>0</v>
      </c>
      <c r="Q504" s="97">
        <v>2.5</v>
      </c>
      <c r="R504" s="113"/>
    </row>
    <row r="505" spans="1:18" x14ac:dyDescent="0.25">
      <c r="A505" s="98">
        <f t="shared" si="22"/>
        <v>59444</v>
      </c>
      <c r="B505" s="709" t="str">
        <f>+asset_level_drivers!$B$1</f>
        <v>Farmar</v>
      </c>
      <c r="C505" s="121">
        <v>44</v>
      </c>
      <c r="D505" s="122">
        <v>5.5489499999999987</v>
      </c>
      <c r="E505" s="122">
        <v>44.668200000000006</v>
      </c>
      <c r="F505" s="122">
        <v>6.0302070000000016</v>
      </c>
      <c r="G505" s="122">
        <v>6.1123949999999994</v>
      </c>
      <c r="H505" s="122">
        <v>4.1584596195045256</v>
      </c>
      <c r="I505" s="122">
        <v>25.106223606621811</v>
      </c>
      <c r="J505" s="122">
        <v>4.5191202491919267</v>
      </c>
      <c r="K505" s="46">
        <v>112.53263493588096</v>
      </c>
      <c r="L505" s="94">
        <f t="shared" si="21"/>
        <v>0</v>
      </c>
      <c r="M505" s="94">
        <v>0</v>
      </c>
      <c r="N505" s="94">
        <v>0</v>
      </c>
      <c r="O505" s="116">
        <v>0</v>
      </c>
      <c r="P505" s="123">
        <v>0</v>
      </c>
      <c r="Q505" s="105">
        <v>2.5</v>
      </c>
      <c r="R505" s="113"/>
    </row>
    <row r="506" spans="1:18" x14ac:dyDescent="0.25">
      <c r="A506" s="106">
        <f t="shared" si="22"/>
        <v>59475</v>
      </c>
      <c r="B506" s="710" t="str">
        <f>+asset_level_drivers!$B$1</f>
        <v>Farmar</v>
      </c>
      <c r="C506" s="118">
        <v>42</v>
      </c>
      <c r="D506" s="119">
        <v>5.704464999999999</v>
      </c>
      <c r="E506" s="119">
        <v>45.919059999999995</v>
      </c>
      <c r="F506" s="119">
        <v>6.1990731000000006</v>
      </c>
      <c r="G506" s="119">
        <v>6.2834520000000005</v>
      </c>
      <c r="H506" s="119">
        <v>4.2750047042011348</v>
      </c>
      <c r="I506" s="119">
        <v>25.809282401482108</v>
      </c>
      <c r="J506" s="119">
        <v>4.6456708322667799</v>
      </c>
      <c r="K506" s="120">
        <v>110.07522678576018</v>
      </c>
      <c r="L506" s="102">
        <f t="shared" si="21"/>
        <v>0</v>
      </c>
      <c r="M506" s="102">
        <v>0</v>
      </c>
      <c r="N506" s="102">
        <v>0</v>
      </c>
      <c r="O506" s="112">
        <v>0</v>
      </c>
      <c r="P506" s="123">
        <v>0</v>
      </c>
      <c r="Q506" s="97">
        <v>2.5</v>
      </c>
      <c r="R506" s="113"/>
    </row>
    <row r="507" spans="1:18" x14ac:dyDescent="0.25">
      <c r="A507" s="98">
        <f t="shared" si="22"/>
        <v>59505</v>
      </c>
      <c r="B507" s="709" t="str">
        <f>+asset_level_drivers!$B$1</f>
        <v>Farmar</v>
      </c>
      <c r="C507" s="121">
        <v>42</v>
      </c>
      <c r="D507" s="122">
        <v>5.4919499999999992</v>
      </c>
      <c r="E507" s="122">
        <v>44.208599999999997</v>
      </c>
      <c r="F507" s="122">
        <v>5.9681610000000003</v>
      </c>
      <c r="G507" s="122">
        <v>6.04941</v>
      </c>
      <c r="H507" s="122">
        <v>4.1157430337879921</v>
      </c>
      <c r="I507" s="122">
        <v>24.847900675104455</v>
      </c>
      <c r="J507" s="122">
        <v>4.4726221215188025</v>
      </c>
      <c r="K507" s="46">
        <v>106.51200449090254</v>
      </c>
      <c r="L507" s="94">
        <f t="shared" si="21"/>
        <v>0</v>
      </c>
      <c r="M507" s="94">
        <v>0</v>
      </c>
      <c r="N507" s="94">
        <v>0</v>
      </c>
      <c r="O507" s="116">
        <v>0</v>
      </c>
      <c r="P507" s="126">
        <v>0</v>
      </c>
      <c r="Q507" s="105">
        <v>2.5</v>
      </c>
      <c r="R507" s="113"/>
    </row>
    <row r="508" spans="1:18" x14ac:dyDescent="0.25">
      <c r="A508" s="106">
        <f t="shared" si="22"/>
        <v>59536</v>
      </c>
      <c r="B508" s="710" t="str">
        <f>+asset_level_drivers!$B$1</f>
        <v>Farmar</v>
      </c>
      <c r="C508" s="118">
        <v>41</v>
      </c>
      <c r="D508" s="119">
        <v>5.6458595000000003</v>
      </c>
      <c r="E508" s="119">
        <v>45.446620000000003</v>
      </c>
      <c r="F508" s="119">
        <v>6.135293700000001</v>
      </c>
      <c r="G508" s="119">
        <v>6.2189564999999991</v>
      </c>
      <c r="H508" s="119">
        <v>4.2310849346535866</v>
      </c>
      <c r="I508" s="119">
        <v>25.543742615220019</v>
      </c>
      <c r="J508" s="119">
        <v>4.5978736707396042</v>
      </c>
      <c r="K508" s="120">
        <v>107.46779353894686</v>
      </c>
      <c r="L508" s="102">
        <f t="shared" si="21"/>
        <v>0</v>
      </c>
      <c r="M508" s="102">
        <v>0</v>
      </c>
      <c r="N508" s="102">
        <v>0</v>
      </c>
      <c r="O508" s="112">
        <v>0</v>
      </c>
      <c r="P508" s="123">
        <v>0</v>
      </c>
      <c r="Q508" s="97">
        <v>2.5</v>
      </c>
      <c r="R508" s="113"/>
    </row>
    <row r="509" spans="1:18" x14ac:dyDescent="0.25">
      <c r="A509" s="98">
        <f t="shared" si="22"/>
        <v>59567</v>
      </c>
      <c r="B509" s="709" t="str">
        <f>+asset_level_drivers!$B$1</f>
        <v>Farmar</v>
      </c>
      <c r="C509" s="121">
        <v>40</v>
      </c>
      <c r="D509" s="122">
        <v>5.6164094999999996</v>
      </c>
      <c r="E509" s="122">
        <v>45.208539999999999</v>
      </c>
      <c r="F509" s="122">
        <v>6.1031529000000013</v>
      </c>
      <c r="G509" s="122">
        <v>6.186267</v>
      </c>
      <c r="H509" s="122">
        <v>4.2090146987000443</v>
      </c>
      <c r="I509" s="122">
        <v>25.409927289859592</v>
      </c>
      <c r="J509" s="122">
        <v>4.573786912174727</v>
      </c>
      <c r="K509" s="46">
        <v>104.85923176012543</v>
      </c>
      <c r="L509" s="94">
        <f t="shared" si="21"/>
        <v>0</v>
      </c>
      <c r="M509" s="94">
        <v>0</v>
      </c>
      <c r="N509" s="94">
        <v>0</v>
      </c>
      <c r="O509" s="116">
        <v>0</v>
      </c>
      <c r="P509" s="127">
        <v>0</v>
      </c>
      <c r="Q509" s="105">
        <v>2.5</v>
      </c>
      <c r="R509" s="113"/>
    </row>
    <row r="510" spans="1:18" x14ac:dyDescent="0.25">
      <c r="A510" s="106">
        <f t="shared" si="22"/>
        <v>59595</v>
      </c>
      <c r="B510" s="710" t="str">
        <f>+asset_level_drivers!$B$1</f>
        <v>Farmar</v>
      </c>
      <c r="C510" s="118">
        <v>39</v>
      </c>
      <c r="D510" s="119">
        <v>5.0476159999999997</v>
      </c>
      <c r="E510" s="119">
        <v>40.629959999999997</v>
      </c>
      <c r="F510" s="119">
        <v>5.4850446000000002</v>
      </c>
      <c r="G510" s="119">
        <v>5.5596659999999991</v>
      </c>
      <c r="H510" s="119">
        <v>3.7827530092657105</v>
      </c>
      <c r="I510" s="119">
        <v>22.836489065780572</v>
      </c>
      <c r="J510" s="119">
        <v>4.1105680318405033</v>
      </c>
      <c r="K510" s="120">
        <v>91.933216103001655</v>
      </c>
      <c r="L510" s="102">
        <f t="shared" si="21"/>
        <v>0</v>
      </c>
      <c r="M510" s="102">
        <v>0</v>
      </c>
      <c r="N510" s="102">
        <v>0</v>
      </c>
      <c r="O510" s="112">
        <v>0</v>
      </c>
      <c r="P510" s="127">
        <v>0</v>
      </c>
      <c r="Q510" s="97">
        <v>2.5</v>
      </c>
      <c r="R510" s="113"/>
    </row>
    <row r="511" spans="1:18" x14ac:dyDescent="0.25">
      <c r="A511" s="98">
        <f t="shared" si="22"/>
        <v>59626</v>
      </c>
      <c r="B511" s="709" t="str">
        <f>+asset_level_drivers!$B$1</f>
        <v>Farmar</v>
      </c>
      <c r="C511" s="121">
        <v>39</v>
      </c>
      <c r="D511" s="122">
        <v>5.551914</v>
      </c>
      <c r="E511" s="122">
        <v>43.739139999999999</v>
      </c>
      <c r="F511" s="122">
        <v>5.9047839</v>
      </c>
      <c r="G511" s="122">
        <v>6.1126420000000001</v>
      </c>
      <c r="H511" s="122">
        <v>4.1606808819617864</v>
      </c>
      <c r="I511" s="122">
        <v>24.58403582865072</v>
      </c>
      <c r="J511" s="122">
        <v>4.4251264491571298</v>
      </c>
      <c r="K511" s="46">
        <v>101.77107151232268</v>
      </c>
      <c r="L511" s="94">
        <f t="shared" si="21"/>
        <v>0</v>
      </c>
      <c r="M511" s="94">
        <v>0</v>
      </c>
      <c r="N511" s="94">
        <v>0</v>
      </c>
      <c r="O511" s="116">
        <v>0</v>
      </c>
      <c r="P511" s="127">
        <v>0</v>
      </c>
      <c r="Q511" s="105">
        <v>2.5</v>
      </c>
      <c r="R511" s="113"/>
    </row>
    <row r="512" spans="1:18" x14ac:dyDescent="0.25">
      <c r="A512" s="106">
        <f t="shared" si="22"/>
        <v>59656</v>
      </c>
      <c r="B512" s="710" t="str">
        <f>+asset_level_drivers!$B$1</f>
        <v>Farmar</v>
      </c>
      <c r="C512" s="118">
        <v>38</v>
      </c>
      <c r="D512" s="119">
        <v>5.3394749999999993</v>
      </c>
      <c r="E512" s="119">
        <v>41.914499999999997</v>
      </c>
      <c r="F512" s="119">
        <v>5.6584575000000008</v>
      </c>
      <c r="G512" s="119">
        <v>5.8826849999999995</v>
      </c>
      <c r="H512" s="119">
        <v>4.001476166996266</v>
      </c>
      <c r="I512" s="119">
        <v>23.558478052837359</v>
      </c>
      <c r="J512" s="119">
        <v>4.2405260495107253</v>
      </c>
      <c r="K512" s="120">
        <v>95.998437580309414</v>
      </c>
      <c r="L512" s="102">
        <f t="shared" si="21"/>
        <v>0</v>
      </c>
      <c r="M512" s="102">
        <v>0</v>
      </c>
      <c r="N512" s="102">
        <v>0</v>
      </c>
      <c r="O512" s="112">
        <v>0</v>
      </c>
      <c r="P512" s="127">
        <v>0</v>
      </c>
      <c r="Q512" s="97">
        <v>2.5</v>
      </c>
      <c r="R512" s="113"/>
    </row>
    <row r="513" spans="1:18" x14ac:dyDescent="0.25">
      <c r="A513" s="98">
        <f t="shared" si="22"/>
        <v>59687</v>
      </c>
      <c r="B513" s="709" t="str">
        <f>+asset_level_drivers!$B$1</f>
        <v>Farmar</v>
      </c>
      <c r="C513" s="121">
        <v>38</v>
      </c>
      <c r="D513" s="122">
        <v>5.4888909999999997</v>
      </c>
      <c r="E513" s="122">
        <v>43.088450000000002</v>
      </c>
      <c r="F513" s="122">
        <v>5.8169407500000005</v>
      </c>
      <c r="G513" s="122">
        <v>6.0472630000000001</v>
      </c>
      <c r="H513" s="122">
        <v>4.1134505770212062</v>
      </c>
      <c r="I513" s="122">
        <v>24.218308787073209</v>
      </c>
      <c r="J513" s="122">
        <v>4.3592955816731784</v>
      </c>
      <c r="K513" s="46">
        <v>99.186436454371403</v>
      </c>
      <c r="L513" s="94">
        <f t="shared" si="21"/>
        <v>0</v>
      </c>
      <c r="M513" s="94">
        <v>0</v>
      </c>
      <c r="N513" s="94">
        <v>0</v>
      </c>
      <c r="O513" s="116">
        <v>0</v>
      </c>
      <c r="P513" s="127">
        <v>0</v>
      </c>
      <c r="Q513" s="105">
        <v>2.5</v>
      </c>
      <c r="R513" s="113"/>
    </row>
    <row r="514" spans="1:18" x14ac:dyDescent="0.25">
      <c r="A514" s="106">
        <f t="shared" si="22"/>
        <v>59717</v>
      </c>
      <c r="B514" s="710" t="str">
        <f>+asset_level_drivers!$B$1</f>
        <v>Farmar</v>
      </c>
      <c r="C514" s="118">
        <v>38</v>
      </c>
      <c r="D514" s="119">
        <v>5.2844699999999998</v>
      </c>
      <c r="E514" s="119">
        <v>41.483400000000003</v>
      </c>
      <c r="F514" s="119">
        <v>5.6002590000000012</v>
      </c>
      <c r="G514" s="119">
        <v>5.8219800000000008</v>
      </c>
      <c r="H514" s="119">
        <v>3.9602546617798118</v>
      </c>
      <c r="I514" s="119">
        <v>23.31617384096371</v>
      </c>
      <c r="J514" s="119">
        <v>4.1969112913734676</v>
      </c>
      <c r="K514" s="120">
        <v>95.975370627955385</v>
      </c>
      <c r="L514" s="102">
        <f t="shared" ref="L514:L577" si="23">+P514+O514</f>
        <v>0</v>
      </c>
      <c r="M514" s="102">
        <v>0</v>
      </c>
      <c r="N514" s="102">
        <v>0</v>
      </c>
      <c r="O514" s="112">
        <v>0</v>
      </c>
      <c r="P514" s="127">
        <v>0</v>
      </c>
      <c r="Q514" s="97">
        <v>2.5</v>
      </c>
      <c r="R514" s="113"/>
    </row>
    <row r="515" spans="1:18" x14ac:dyDescent="0.25">
      <c r="A515" s="98">
        <f t="shared" ref="A515:A578" si="24">+EOMONTH(A514,1)</f>
        <v>59748</v>
      </c>
      <c r="B515" s="709" t="str">
        <f>+asset_level_drivers!$B$1</f>
        <v>Farmar</v>
      </c>
      <c r="C515" s="121">
        <v>37</v>
      </c>
      <c r="D515" s="122">
        <v>5.4326414999999999</v>
      </c>
      <c r="E515" s="122">
        <v>42.645150000000001</v>
      </c>
      <c r="F515" s="122">
        <v>5.7570952499999999</v>
      </c>
      <c r="G515" s="122">
        <v>5.9851234999999985</v>
      </c>
      <c r="H515" s="122">
        <v>4.0712964263499405</v>
      </c>
      <c r="I515" s="122">
        <v>23.969147439071378</v>
      </c>
      <c r="J515" s="122">
        <v>4.3144465390328479</v>
      </c>
      <c r="K515" s="46">
        <v>96.596590182655731</v>
      </c>
      <c r="L515" s="94">
        <f t="shared" si="23"/>
        <v>0</v>
      </c>
      <c r="M515" s="94">
        <v>0</v>
      </c>
      <c r="N515" s="94">
        <v>0</v>
      </c>
      <c r="O515" s="116">
        <v>0</v>
      </c>
      <c r="P515" s="123">
        <v>0</v>
      </c>
      <c r="Q515" s="105">
        <v>2.5</v>
      </c>
      <c r="R515" s="113"/>
    </row>
    <row r="516" spans="1:18" x14ac:dyDescent="0.25">
      <c r="A516" s="106">
        <f t="shared" si="24"/>
        <v>59779</v>
      </c>
      <c r="B516" s="710" t="str">
        <f>+asset_level_drivers!$B$1</f>
        <v>Farmar</v>
      </c>
      <c r="C516" s="118">
        <v>37</v>
      </c>
      <c r="D516" s="119">
        <v>5.4040749999999997</v>
      </c>
      <c r="E516" s="119">
        <v>42.421639999999996</v>
      </c>
      <c r="F516" s="119">
        <v>5.7269214000000002</v>
      </c>
      <c r="G516" s="119">
        <v>5.9536119999999997</v>
      </c>
      <c r="H516" s="119">
        <v>4.0498882974750048</v>
      </c>
      <c r="I516" s="119">
        <v>23.843521332841078</v>
      </c>
      <c r="J516" s="119">
        <v>4.2918338399113942</v>
      </c>
      <c r="K516" s="120">
        <v>96.58491001329925</v>
      </c>
      <c r="L516" s="102">
        <f t="shared" si="23"/>
        <v>0</v>
      </c>
      <c r="M516" s="102">
        <v>0</v>
      </c>
      <c r="N516" s="102">
        <v>0</v>
      </c>
      <c r="O516" s="112">
        <v>0</v>
      </c>
      <c r="P516" s="123">
        <v>0</v>
      </c>
      <c r="Q516" s="97">
        <v>2.5</v>
      </c>
      <c r="R516" s="113"/>
    </row>
    <row r="517" spans="1:18" x14ac:dyDescent="0.25">
      <c r="A517" s="98">
        <f t="shared" si="24"/>
        <v>59809</v>
      </c>
      <c r="B517" s="709" t="str">
        <f>+asset_level_drivers!$B$1</f>
        <v>Farmar</v>
      </c>
      <c r="C517" s="121">
        <v>36</v>
      </c>
      <c r="D517" s="122">
        <v>5.20296</v>
      </c>
      <c r="E517" s="122">
        <v>40.8414</v>
      </c>
      <c r="F517" s="122">
        <v>5.5135890000000005</v>
      </c>
      <c r="G517" s="122">
        <v>5.7319199999999997</v>
      </c>
      <c r="H517" s="122">
        <v>3.8991699442051688</v>
      </c>
      <c r="I517" s="122">
        <v>22.955331103726678</v>
      </c>
      <c r="J517" s="122">
        <v>4.1319595986708029</v>
      </c>
      <c r="K517" s="46">
        <v>90.957110836631387</v>
      </c>
      <c r="L517" s="94">
        <f t="shared" si="23"/>
        <v>0</v>
      </c>
      <c r="M517" s="94">
        <v>0</v>
      </c>
      <c r="N517" s="94">
        <v>0</v>
      </c>
      <c r="O517" s="116">
        <v>0</v>
      </c>
      <c r="P517" s="123">
        <v>0</v>
      </c>
      <c r="Q517" s="105">
        <v>2.5</v>
      </c>
      <c r="R517" s="113"/>
    </row>
    <row r="518" spans="1:18" x14ac:dyDescent="0.25">
      <c r="A518" s="106">
        <f t="shared" si="24"/>
        <v>59840</v>
      </c>
      <c r="B518" s="710" t="str">
        <f>+asset_level_drivers!$B$1</f>
        <v>Farmar</v>
      </c>
      <c r="C518" s="118">
        <v>36</v>
      </c>
      <c r="D518" s="119">
        <v>5.3487089999999995</v>
      </c>
      <c r="E518" s="119">
        <v>41.985159999999993</v>
      </c>
      <c r="F518" s="119">
        <v>5.6679965999999995</v>
      </c>
      <c r="G518" s="119">
        <v>5.8923559999999995</v>
      </c>
      <c r="H518" s="119">
        <v>4.0083962538823448</v>
      </c>
      <c r="I518" s="119">
        <v>23.598193236346965</v>
      </c>
      <c r="J518" s="119">
        <v>4.2476747825424539</v>
      </c>
      <c r="K518" s="120">
        <v>93.977634855571551</v>
      </c>
      <c r="L518" s="102">
        <f t="shared" si="23"/>
        <v>0</v>
      </c>
      <c r="M518" s="102">
        <v>0</v>
      </c>
      <c r="N518" s="102">
        <v>0</v>
      </c>
      <c r="O518" s="112">
        <v>0</v>
      </c>
      <c r="P518" s="123">
        <v>0</v>
      </c>
      <c r="Q518" s="97">
        <v>2.5</v>
      </c>
      <c r="R518" s="113"/>
    </row>
    <row r="519" spans="1:18" x14ac:dyDescent="0.25">
      <c r="A519" s="98">
        <f t="shared" si="24"/>
        <v>59870</v>
      </c>
      <c r="B519" s="709" t="str">
        <f>+asset_level_drivers!$B$1</f>
        <v>Farmar</v>
      </c>
      <c r="C519" s="121">
        <v>35</v>
      </c>
      <c r="D519" s="122">
        <v>5.1496649999999997</v>
      </c>
      <c r="E519" s="122">
        <v>40.421399999999998</v>
      </c>
      <c r="F519" s="122">
        <v>5.4568890000000003</v>
      </c>
      <c r="G519" s="122">
        <v>5.6729250000000002</v>
      </c>
      <c r="H519" s="122">
        <v>3.8592299365602103</v>
      </c>
      <c r="I519" s="122">
        <v>22.719265761608991</v>
      </c>
      <c r="J519" s="122">
        <v>4.0894678370896189</v>
      </c>
      <c r="K519" s="46">
        <v>88.397214226973688</v>
      </c>
      <c r="L519" s="94">
        <f t="shared" si="23"/>
        <v>0</v>
      </c>
      <c r="M519" s="94">
        <v>0</v>
      </c>
      <c r="N519" s="94">
        <v>0</v>
      </c>
      <c r="O519" s="116">
        <v>0</v>
      </c>
      <c r="P519" s="126">
        <v>0</v>
      </c>
      <c r="Q519" s="105">
        <v>2.5</v>
      </c>
      <c r="R519" s="113"/>
    </row>
    <row r="520" spans="1:18" x14ac:dyDescent="0.25">
      <c r="A520" s="106">
        <f t="shared" si="24"/>
        <v>59901</v>
      </c>
      <c r="B520" s="710" t="str">
        <f>+asset_level_drivers!$B$1</f>
        <v>Farmar</v>
      </c>
      <c r="C520" s="118">
        <v>35</v>
      </c>
      <c r="D520" s="119">
        <v>5.2939319999999999</v>
      </c>
      <c r="E520" s="119">
        <v>41.553330000000003</v>
      </c>
      <c r="F520" s="119">
        <v>5.6096995500000002</v>
      </c>
      <c r="G520" s="119">
        <v>5.8319835000000007</v>
      </c>
      <c r="H520" s="119">
        <v>3.9673456150087563</v>
      </c>
      <c r="I520" s="119">
        <v>23.355478720426305</v>
      </c>
      <c r="J520" s="119">
        <v>4.2039861696767344</v>
      </c>
      <c r="K520" s="120">
        <v>91.332901298121399</v>
      </c>
      <c r="L520" s="102">
        <f t="shared" si="23"/>
        <v>0</v>
      </c>
      <c r="M520" s="102">
        <v>0</v>
      </c>
      <c r="N520" s="102">
        <v>0</v>
      </c>
      <c r="O520" s="112">
        <v>0</v>
      </c>
      <c r="P520" s="123">
        <v>0</v>
      </c>
      <c r="Q520" s="97">
        <v>2.5</v>
      </c>
      <c r="R520" s="113"/>
    </row>
    <row r="521" spans="1:18" x14ac:dyDescent="0.25">
      <c r="A521" s="98">
        <f t="shared" si="24"/>
        <v>59932</v>
      </c>
      <c r="B521" s="709" t="str">
        <f>+asset_level_drivers!$B$1</f>
        <v>Farmar</v>
      </c>
      <c r="C521" s="121">
        <v>35</v>
      </c>
      <c r="D521" s="122">
        <v>5.2659544999999994</v>
      </c>
      <c r="E521" s="122">
        <v>41.3354</v>
      </c>
      <c r="F521" s="122">
        <v>5.5802790000000009</v>
      </c>
      <c r="G521" s="122">
        <v>5.8013554999999997</v>
      </c>
      <c r="H521" s="122">
        <v>3.9463788908528912</v>
      </c>
      <c r="I521" s="122">
        <v>23.232988910884146</v>
      </c>
      <c r="J521" s="122">
        <v>4.1819380039591456</v>
      </c>
      <c r="K521" s="46">
        <v>91.322070577521075</v>
      </c>
      <c r="L521" s="94">
        <f t="shared" si="23"/>
        <v>0</v>
      </c>
      <c r="M521" s="94">
        <v>0</v>
      </c>
      <c r="N521" s="94">
        <v>0</v>
      </c>
      <c r="O521" s="116">
        <v>0</v>
      </c>
      <c r="P521" s="127">
        <v>0</v>
      </c>
      <c r="Q521" s="105">
        <v>2.5</v>
      </c>
      <c r="R521" s="113"/>
    </row>
    <row r="522" spans="1:18" x14ac:dyDescent="0.25">
      <c r="A522" s="106">
        <f t="shared" si="24"/>
        <v>59961</v>
      </c>
      <c r="B522" s="710" t="str">
        <f>+asset_level_drivers!$B$1</f>
        <v>Farmar</v>
      </c>
      <c r="C522" s="118">
        <v>35</v>
      </c>
      <c r="D522" s="119">
        <v>4.8948084999999999</v>
      </c>
      <c r="E522" s="119">
        <v>38.208080000000002</v>
      </c>
      <c r="F522" s="119">
        <v>5.158090800000001</v>
      </c>
      <c r="G522" s="119">
        <v>5.3995244999999992</v>
      </c>
      <c r="H522" s="119">
        <v>3.6682369623906372</v>
      </c>
      <c r="I522" s="119">
        <v>21.475246373475866</v>
      </c>
      <c r="J522" s="119">
        <v>3.8655443472256561</v>
      </c>
      <c r="K522" s="120">
        <v>85.42024382741829</v>
      </c>
      <c r="L522" s="102">
        <f t="shared" si="23"/>
        <v>0</v>
      </c>
      <c r="M522" s="102">
        <v>0</v>
      </c>
      <c r="N522" s="102">
        <v>0</v>
      </c>
      <c r="O522" s="112">
        <v>0</v>
      </c>
      <c r="P522" s="127">
        <v>0</v>
      </c>
      <c r="Q522" s="97">
        <v>2.5</v>
      </c>
      <c r="R522" s="113"/>
    </row>
    <row r="523" spans="1:18" x14ac:dyDescent="0.25">
      <c r="A523" s="98">
        <f t="shared" si="24"/>
        <v>59992</v>
      </c>
      <c r="B523" s="709" t="str">
        <f>+asset_level_drivers!$B$1</f>
        <v>Farmar</v>
      </c>
      <c r="C523" s="121">
        <v>35</v>
      </c>
      <c r="D523" s="122">
        <v>5.1932130000000001</v>
      </c>
      <c r="E523" s="122">
        <v>40.038979999999995</v>
      </c>
      <c r="F523" s="122">
        <v>5.4052622999999995</v>
      </c>
      <c r="G523" s="122">
        <v>5.7339149999999988</v>
      </c>
      <c r="H523" s="122">
        <v>3.8918654080476416</v>
      </c>
      <c r="I523" s="122">
        <v>22.504322647007456</v>
      </c>
      <c r="J523" s="122">
        <v>4.0507780764613415</v>
      </c>
      <c r="K523" s="46">
        <v>91.300575690018505</v>
      </c>
      <c r="L523" s="94">
        <f t="shared" si="23"/>
        <v>0</v>
      </c>
      <c r="M523" s="94">
        <v>0</v>
      </c>
      <c r="N523" s="94">
        <v>0</v>
      </c>
      <c r="O523" s="116">
        <v>0</v>
      </c>
      <c r="P523" s="127">
        <v>0</v>
      </c>
      <c r="Q523" s="105">
        <v>2.5</v>
      </c>
      <c r="R523" s="113"/>
    </row>
    <row r="524" spans="1:18" x14ac:dyDescent="0.25">
      <c r="A524" s="106">
        <f t="shared" si="24"/>
        <v>60022</v>
      </c>
      <c r="B524" s="710" t="str">
        <f>+asset_level_drivers!$B$1</f>
        <v>Farmar</v>
      </c>
      <c r="C524" s="118">
        <v>35</v>
      </c>
      <c r="D524" s="119">
        <v>4.99092</v>
      </c>
      <c r="E524" s="119">
        <v>38.216700000000003</v>
      </c>
      <c r="F524" s="119">
        <v>5.1592545000000012</v>
      </c>
      <c r="G524" s="119">
        <v>5.5147500000000003</v>
      </c>
      <c r="H524" s="119">
        <v>3.7402642453396648</v>
      </c>
      <c r="I524" s="119">
        <v>21.480091333592661</v>
      </c>
      <c r="J524" s="119">
        <v>3.8664164400466792</v>
      </c>
      <c r="K524" s="120">
        <v>88.345074462890622</v>
      </c>
      <c r="L524" s="102">
        <f t="shared" si="23"/>
        <v>0</v>
      </c>
      <c r="M524" s="102">
        <v>0</v>
      </c>
      <c r="N524" s="102">
        <v>0</v>
      </c>
      <c r="O524" s="112">
        <v>0</v>
      </c>
      <c r="P524" s="127">
        <v>0</v>
      </c>
      <c r="Q524" s="97">
        <v>2.5</v>
      </c>
      <c r="R524" s="113"/>
    </row>
    <row r="525" spans="1:18" x14ac:dyDescent="0.25">
      <c r="A525" s="98">
        <f t="shared" si="24"/>
        <v>60053</v>
      </c>
      <c r="B525" s="709" t="str">
        <f>+asset_level_drivers!$B$1</f>
        <v>Farmar</v>
      </c>
      <c r="C525" s="121">
        <v>34</v>
      </c>
      <c r="D525" s="122">
        <v>5.1307789999999995</v>
      </c>
      <c r="E525" s="122">
        <v>39.286919999999995</v>
      </c>
      <c r="F525" s="122">
        <v>5.3037342000000001</v>
      </c>
      <c r="G525" s="122">
        <v>5.6691250000000002</v>
      </c>
      <c r="H525" s="122">
        <v>3.845076507826132</v>
      </c>
      <c r="I525" s="122">
        <v>22.081619548928821</v>
      </c>
      <c r="J525" s="122">
        <v>3.9746915188071879</v>
      </c>
      <c r="K525" s="46">
        <v>88.683283659282495</v>
      </c>
      <c r="L525" s="94">
        <f t="shared" si="23"/>
        <v>0</v>
      </c>
      <c r="M525" s="94">
        <v>0</v>
      </c>
      <c r="N525" s="94">
        <v>0</v>
      </c>
      <c r="O525" s="116">
        <v>0</v>
      </c>
      <c r="P525" s="127">
        <v>0</v>
      </c>
      <c r="Q525" s="105">
        <v>2.5</v>
      </c>
      <c r="R525" s="113"/>
    </row>
    <row r="526" spans="1:18" x14ac:dyDescent="0.25">
      <c r="A526" s="106">
        <f t="shared" si="24"/>
        <v>60083</v>
      </c>
      <c r="B526" s="710" t="str">
        <f>+asset_level_drivers!$B$1</f>
        <v>Farmar</v>
      </c>
      <c r="C526" s="118">
        <v>34</v>
      </c>
      <c r="D526" s="119">
        <v>4.9396199999999997</v>
      </c>
      <c r="E526" s="119">
        <v>37.823699999999995</v>
      </c>
      <c r="F526" s="119">
        <v>5.1061994999999998</v>
      </c>
      <c r="G526" s="119">
        <v>5.4580349999999997</v>
      </c>
      <c r="H526" s="119">
        <v>3.7018193181947852</v>
      </c>
      <c r="I526" s="119">
        <v>21.259201620611112</v>
      </c>
      <c r="J526" s="119">
        <v>3.82665629171</v>
      </c>
      <c r="K526" s="120">
        <v>85.812549229672072</v>
      </c>
      <c r="L526" s="102">
        <f t="shared" si="23"/>
        <v>0</v>
      </c>
      <c r="M526" s="102">
        <v>0</v>
      </c>
      <c r="N526" s="102">
        <v>0</v>
      </c>
      <c r="O526" s="112">
        <v>0</v>
      </c>
      <c r="P526" s="127">
        <v>0</v>
      </c>
      <c r="Q526" s="97">
        <v>2.5</v>
      </c>
      <c r="R526" s="113"/>
    </row>
    <row r="527" spans="1:18" x14ac:dyDescent="0.25">
      <c r="A527" s="98">
        <f t="shared" si="24"/>
        <v>60114</v>
      </c>
      <c r="B527" s="709" t="str">
        <f>+asset_level_drivers!$B$1</f>
        <v>Farmar</v>
      </c>
      <c r="C527" s="121">
        <v>33</v>
      </c>
      <c r="D527" s="122">
        <v>5.0780634999999998</v>
      </c>
      <c r="E527" s="122">
        <v>38.882989999999999</v>
      </c>
      <c r="F527" s="122">
        <v>5.2492036500000001</v>
      </c>
      <c r="G527" s="122">
        <v>5.6108140000000004</v>
      </c>
      <c r="H527" s="122">
        <v>3.8055707854692917</v>
      </c>
      <c r="I527" s="122">
        <v>21.85458651644883</v>
      </c>
      <c r="J527" s="122">
        <v>3.9338255729607901</v>
      </c>
      <c r="K527" s="46">
        <v>86.093143366763471</v>
      </c>
      <c r="L527" s="94">
        <f t="shared" si="23"/>
        <v>0</v>
      </c>
      <c r="M527" s="94">
        <v>0</v>
      </c>
      <c r="N527" s="94">
        <v>0</v>
      </c>
      <c r="O527" s="116">
        <v>0</v>
      </c>
      <c r="P527" s="123">
        <v>0</v>
      </c>
      <c r="Q527" s="105">
        <v>2.5</v>
      </c>
      <c r="R527" s="113"/>
    </row>
    <row r="528" spans="1:18" x14ac:dyDescent="0.25">
      <c r="A528" s="106">
        <f t="shared" si="24"/>
        <v>60145</v>
      </c>
      <c r="B528" s="710" t="str">
        <f>+asset_level_drivers!$B$1</f>
        <v>Farmar</v>
      </c>
      <c r="C528" s="118">
        <v>33</v>
      </c>
      <c r="D528" s="119">
        <v>5.0515585000000005</v>
      </c>
      <c r="E528" s="119">
        <v>38.679010000000005</v>
      </c>
      <c r="F528" s="119">
        <v>5.2216663500000005</v>
      </c>
      <c r="G528" s="119">
        <v>5.5813640000000007</v>
      </c>
      <c r="H528" s="119">
        <v>3.7857075731111034</v>
      </c>
      <c r="I528" s="119">
        <v>21.73993744862701</v>
      </c>
      <c r="J528" s="119">
        <v>3.913188740752862</v>
      </c>
      <c r="K528" s="120">
        <v>86.083038113242708</v>
      </c>
      <c r="L528" s="102">
        <f t="shared" si="23"/>
        <v>0</v>
      </c>
      <c r="M528" s="102">
        <v>0</v>
      </c>
      <c r="N528" s="102">
        <v>0</v>
      </c>
      <c r="O528" s="112">
        <v>0</v>
      </c>
      <c r="P528" s="123">
        <v>0</v>
      </c>
      <c r="Q528" s="97">
        <v>2.5</v>
      </c>
      <c r="R528" s="113"/>
    </row>
    <row r="529" spans="1:18" x14ac:dyDescent="0.25">
      <c r="A529" s="98">
        <f t="shared" si="24"/>
        <v>60175</v>
      </c>
      <c r="B529" s="709" t="str">
        <f>+asset_level_drivers!$B$1</f>
        <v>Farmar</v>
      </c>
      <c r="C529" s="121">
        <v>33</v>
      </c>
      <c r="D529" s="122">
        <v>4.8632399999999985</v>
      </c>
      <c r="E529" s="122">
        <v>37.238399999999999</v>
      </c>
      <c r="F529" s="122">
        <v>5.0271840000000001</v>
      </c>
      <c r="G529" s="122">
        <v>5.3733899999999997</v>
      </c>
      <c r="H529" s="122">
        <v>3.6445790933346291</v>
      </c>
      <c r="I529" s="122">
        <v>20.930227704559968</v>
      </c>
      <c r="J529" s="122">
        <v>3.7674409868207945</v>
      </c>
      <c r="K529" s="46">
        <v>83.296436751516239</v>
      </c>
      <c r="L529" s="94">
        <f t="shared" si="23"/>
        <v>0</v>
      </c>
      <c r="M529" s="94">
        <v>0</v>
      </c>
      <c r="N529" s="94">
        <v>0</v>
      </c>
      <c r="O529" s="116">
        <v>0</v>
      </c>
      <c r="P529" s="123">
        <v>0</v>
      </c>
      <c r="Q529" s="105">
        <v>2.5</v>
      </c>
      <c r="R529" s="113"/>
    </row>
    <row r="530" spans="1:18" x14ac:dyDescent="0.25">
      <c r="A530" s="106">
        <f t="shared" si="24"/>
        <v>60206</v>
      </c>
      <c r="B530" s="710" t="str">
        <f>+asset_level_drivers!$B$1</f>
        <v>Farmar</v>
      </c>
      <c r="C530" s="118">
        <v>33</v>
      </c>
      <c r="D530" s="119">
        <v>4.9994319999999997</v>
      </c>
      <c r="E530" s="119">
        <v>38.28128000000001</v>
      </c>
      <c r="F530" s="119">
        <v>5.1679728000000011</v>
      </c>
      <c r="G530" s="119">
        <v>5.5239364999999996</v>
      </c>
      <c r="H530" s="119">
        <v>3.7466432554733338</v>
      </c>
      <c r="I530" s="119">
        <v>21.516389190244951</v>
      </c>
      <c r="J530" s="119">
        <v>3.8729500542440913</v>
      </c>
      <c r="K530" s="120">
        <v>86.062982458817331</v>
      </c>
      <c r="L530" s="102">
        <f t="shared" si="23"/>
        <v>0</v>
      </c>
      <c r="M530" s="102">
        <v>0</v>
      </c>
      <c r="N530" s="102">
        <v>0</v>
      </c>
      <c r="O530" s="112">
        <v>0</v>
      </c>
      <c r="P530" s="123">
        <v>0</v>
      </c>
      <c r="Q530" s="97">
        <v>2.5</v>
      </c>
      <c r="R530" s="113"/>
    </row>
    <row r="531" spans="1:18" x14ac:dyDescent="0.25">
      <c r="A531" s="98">
        <f t="shared" si="24"/>
        <v>60236</v>
      </c>
      <c r="B531" s="709" t="str">
        <f>+asset_level_drivers!$B$1</f>
        <v>Farmar</v>
      </c>
      <c r="C531" s="121">
        <v>31</v>
      </c>
      <c r="D531" s="122">
        <v>4.8133650000000001</v>
      </c>
      <c r="E531" s="122">
        <v>36.8553</v>
      </c>
      <c r="F531" s="122">
        <v>4.9754655000000012</v>
      </c>
      <c r="G531" s="122">
        <v>5.3180999999999994</v>
      </c>
      <c r="H531" s="122">
        <v>3.6072020808326632</v>
      </c>
      <c r="I531" s="122">
        <v>20.714902388928337</v>
      </c>
      <c r="J531" s="122">
        <v>3.7286824300071015</v>
      </c>
      <c r="K531" s="46">
        <v>78.177503886975742</v>
      </c>
      <c r="L531" s="94">
        <f t="shared" si="23"/>
        <v>0</v>
      </c>
      <c r="M531" s="94">
        <v>0</v>
      </c>
      <c r="N531" s="94">
        <v>0</v>
      </c>
      <c r="O531" s="116">
        <v>0</v>
      </c>
      <c r="P531" s="126">
        <v>0</v>
      </c>
      <c r="Q531" s="105">
        <v>2.5</v>
      </c>
      <c r="R531" s="113"/>
    </row>
    <row r="532" spans="1:18" x14ac:dyDescent="0.25">
      <c r="A532" s="106">
        <f t="shared" si="24"/>
        <v>60267</v>
      </c>
      <c r="B532" s="710" t="str">
        <f>+asset_level_drivers!$B$1</f>
        <v>Farmar</v>
      </c>
      <c r="C532" s="118">
        <v>31</v>
      </c>
      <c r="D532" s="119">
        <v>4.9481890000000002</v>
      </c>
      <c r="E532" s="119">
        <v>37.887270000000001</v>
      </c>
      <c r="F532" s="119">
        <v>5.1147814500000015</v>
      </c>
      <c r="G532" s="119">
        <v>5.4670979999999991</v>
      </c>
      <c r="H532" s="119">
        <v>3.7082410449141707</v>
      </c>
      <c r="I532" s="119">
        <v>21.294931796321642</v>
      </c>
      <c r="J532" s="119">
        <v>3.8330877233378962</v>
      </c>
      <c r="K532" s="120">
        <v>80.774400642796564</v>
      </c>
      <c r="L532" s="102">
        <f t="shared" si="23"/>
        <v>0</v>
      </c>
      <c r="M532" s="102">
        <v>0</v>
      </c>
      <c r="N532" s="102">
        <v>0</v>
      </c>
      <c r="O532" s="112">
        <v>0</v>
      </c>
      <c r="P532" s="123">
        <v>0</v>
      </c>
      <c r="Q532" s="97">
        <v>2.5</v>
      </c>
      <c r="R532" s="113"/>
    </row>
    <row r="533" spans="1:18" x14ac:dyDescent="0.25">
      <c r="A533" s="98">
        <f t="shared" si="24"/>
        <v>60298</v>
      </c>
      <c r="B533" s="709" t="str">
        <f>+asset_level_drivers!$B$1</f>
        <v>Farmar</v>
      </c>
      <c r="C533" s="121">
        <v>30</v>
      </c>
      <c r="D533" s="122">
        <v>4.9222729999999988</v>
      </c>
      <c r="E533" s="122">
        <v>37.688870000000001</v>
      </c>
      <c r="F533" s="122">
        <v>5.0879974500000005</v>
      </c>
      <c r="G533" s="122">
        <v>5.438531499999999</v>
      </c>
      <c r="H533" s="122">
        <v>3.6888192372750526</v>
      </c>
      <c r="I533" s="122">
        <v>21.183419025187955</v>
      </c>
      <c r="J533" s="122">
        <v>3.8130154245338317</v>
      </c>
      <c r="K533" s="46">
        <v>78.167114779823706</v>
      </c>
      <c r="L533" s="94">
        <f t="shared" si="23"/>
        <v>0</v>
      </c>
      <c r="M533" s="94">
        <v>0</v>
      </c>
      <c r="N533" s="94">
        <v>0</v>
      </c>
      <c r="O533" s="116">
        <v>0</v>
      </c>
      <c r="P533" s="127">
        <v>0</v>
      </c>
      <c r="Q533" s="105">
        <v>2.5</v>
      </c>
      <c r="R533" s="113"/>
    </row>
    <row r="534" spans="1:18" x14ac:dyDescent="0.25">
      <c r="A534" s="106">
        <f t="shared" si="24"/>
        <v>60326</v>
      </c>
      <c r="B534" s="710" t="str">
        <f>+asset_level_drivers!$B$1</f>
        <v>Farmar</v>
      </c>
      <c r="C534" s="118">
        <v>28</v>
      </c>
      <c r="D534" s="119">
        <v>4.4238459999999993</v>
      </c>
      <c r="E534" s="119">
        <v>33.871600000000001</v>
      </c>
      <c r="F534" s="119">
        <v>4.5726659999999999</v>
      </c>
      <c r="G534" s="119">
        <v>4.8877499999999996</v>
      </c>
      <c r="H534" s="119">
        <v>3.315291172907779</v>
      </c>
      <c r="I534" s="119">
        <v>19.037882957317535</v>
      </c>
      <c r="J534" s="119">
        <v>3.4268189323171567</v>
      </c>
      <c r="K534" s="120">
        <v>65.918814890008235</v>
      </c>
      <c r="L534" s="102">
        <f t="shared" si="23"/>
        <v>0</v>
      </c>
      <c r="M534" s="102">
        <v>0</v>
      </c>
      <c r="N534" s="102">
        <v>0</v>
      </c>
      <c r="O534" s="112">
        <v>0</v>
      </c>
      <c r="P534" s="127">
        <v>0</v>
      </c>
      <c r="Q534" s="97">
        <v>2.5</v>
      </c>
      <c r="R534" s="113"/>
    </row>
    <row r="535" spans="1:18" x14ac:dyDescent="0.25">
      <c r="A535" s="98">
        <f t="shared" si="24"/>
        <v>60357</v>
      </c>
      <c r="B535" s="709" t="str">
        <f>+asset_level_drivers!$B$1</f>
        <v>Farmar</v>
      </c>
      <c r="C535" s="121">
        <v>27</v>
      </c>
      <c r="D535" s="122">
        <v>4.8733859999999991</v>
      </c>
      <c r="E535" s="122">
        <v>37.313770000000005</v>
      </c>
      <c r="F535" s="122">
        <v>5.0373589500000007</v>
      </c>
      <c r="G535" s="122">
        <v>5.3843434999999999</v>
      </c>
      <c r="H535" s="122">
        <v>3.6521826455921729</v>
      </c>
      <c r="I535" s="122">
        <v>20.972590192263329</v>
      </c>
      <c r="J535" s="122">
        <v>3.7750662346073991</v>
      </c>
      <c r="K535" s="46">
        <v>70.386241848594281</v>
      </c>
      <c r="L535" s="94">
        <f t="shared" si="23"/>
        <v>0</v>
      </c>
      <c r="M535" s="94">
        <v>0</v>
      </c>
      <c r="N535" s="94">
        <v>0</v>
      </c>
      <c r="O535" s="116">
        <v>0</v>
      </c>
      <c r="P535" s="127">
        <v>0</v>
      </c>
      <c r="Q535" s="105">
        <v>2.5</v>
      </c>
      <c r="R535" s="113"/>
    </row>
    <row r="536" spans="1:18" x14ac:dyDescent="0.25">
      <c r="A536" s="106">
        <f t="shared" si="24"/>
        <v>60387</v>
      </c>
      <c r="B536" s="710" t="str">
        <f>+asset_level_drivers!$B$1</f>
        <v>Farmar</v>
      </c>
      <c r="C536" s="118">
        <v>26</v>
      </c>
      <c r="D536" s="119">
        <v>4.6919550000000001</v>
      </c>
      <c r="E536" s="119">
        <v>35.9238</v>
      </c>
      <c r="F536" s="119">
        <v>4.8497130000000004</v>
      </c>
      <c r="G536" s="119">
        <v>5.1838649999999991</v>
      </c>
      <c r="H536" s="119">
        <v>3.5162157532564469</v>
      </c>
      <c r="I536" s="119">
        <v>20.191343183731618</v>
      </c>
      <c r="J536" s="119">
        <v>3.6344417730716909</v>
      </c>
      <c r="K536" s="120">
        <v>65.601016315660985</v>
      </c>
      <c r="L536" s="102">
        <f t="shared" si="23"/>
        <v>0</v>
      </c>
      <c r="M536" s="102">
        <v>0</v>
      </c>
      <c r="N536" s="102">
        <v>0</v>
      </c>
      <c r="O536" s="112">
        <v>0</v>
      </c>
      <c r="P536" s="127">
        <v>0</v>
      </c>
      <c r="Q536" s="97">
        <v>2.5</v>
      </c>
      <c r="R536" s="113"/>
    </row>
    <row r="537" spans="1:18" x14ac:dyDescent="0.25">
      <c r="A537" s="98">
        <f t="shared" si="24"/>
        <v>60418</v>
      </c>
      <c r="B537" s="709" t="str">
        <f>+asset_level_drivers!$B$1</f>
        <v>Farmar</v>
      </c>
      <c r="C537" s="121">
        <v>26</v>
      </c>
      <c r="D537" s="122">
        <v>4.8097739999999991</v>
      </c>
      <c r="E537" s="122">
        <v>36.398030000000006</v>
      </c>
      <c r="F537" s="122">
        <v>4.9137340500000013</v>
      </c>
      <c r="G537" s="122">
        <v>5.3074789999999998</v>
      </c>
      <c r="H537" s="122">
        <v>3.6045109359325216</v>
      </c>
      <c r="I537" s="122">
        <v>20.457889057999402</v>
      </c>
      <c r="J537" s="122">
        <v>3.6824200304398929</v>
      </c>
      <c r="K537" s="46">
        <v>67.779977714137033</v>
      </c>
      <c r="L537" s="94">
        <f t="shared" si="23"/>
        <v>0</v>
      </c>
      <c r="M537" s="94">
        <v>0</v>
      </c>
      <c r="N537" s="94">
        <v>0</v>
      </c>
      <c r="O537" s="116">
        <v>0</v>
      </c>
      <c r="P537" s="127">
        <v>0</v>
      </c>
      <c r="Q537" s="105">
        <v>2.5</v>
      </c>
      <c r="R537" s="113"/>
    </row>
    <row r="538" spans="1:18" x14ac:dyDescent="0.25">
      <c r="A538" s="106">
        <f t="shared" si="24"/>
        <v>60448</v>
      </c>
      <c r="B538" s="710" t="str">
        <f>+asset_level_drivers!$B$1</f>
        <v>Farmar</v>
      </c>
      <c r="C538" s="118">
        <v>25</v>
      </c>
      <c r="D538" s="119">
        <v>4.6298249999999994</v>
      </c>
      <c r="E538" s="119">
        <v>35.040300000000002</v>
      </c>
      <c r="F538" s="119">
        <v>4.7304405000000003</v>
      </c>
      <c r="G538" s="119">
        <v>5.1094800000000005</v>
      </c>
      <c r="H538" s="119">
        <v>3.4696546748254256</v>
      </c>
      <c r="I538" s="119">
        <v>19.694762874776917</v>
      </c>
      <c r="J538" s="119">
        <v>3.545057317459845</v>
      </c>
      <c r="K538" s="120">
        <v>63.068942822908113</v>
      </c>
      <c r="L538" s="102">
        <f t="shared" si="23"/>
        <v>0</v>
      </c>
      <c r="M538" s="102">
        <v>0</v>
      </c>
      <c r="N538" s="102">
        <v>0</v>
      </c>
      <c r="O538" s="112">
        <v>0</v>
      </c>
      <c r="P538" s="127">
        <v>0</v>
      </c>
      <c r="Q538" s="97">
        <v>2.5</v>
      </c>
      <c r="R538" s="113"/>
    </row>
    <row r="539" spans="1:18" x14ac:dyDescent="0.25">
      <c r="A539" s="98">
        <f t="shared" si="24"/>
        <v>60479</v>
      </c>
      <c r="B539" s="709" t="str">
        <f>+asset_level_drivers!$B$1</f>
        <v>Farmar</v>
      </c>
      <c r="C539" s="121">
        <v>25</v>
      </c>
      <c r="D539" s="122">
        <v>4.759414500000001</v>
      </c>
      <c r="E539" s="122">
        <v>36.02169</v>
      </c>
      <c r="F539" s="122">
        <v>4.862928150000001</v>
      </c>
      <c r="G539" s="122">
        <v>5.2527020000000002</v>
      </c>
      <c r="H539" s="122">
        <v>3.5667708324519647</v>
      </c>
      <c r="I539" s="122">
        <v>20.246363270255188</v>
      </c>
      <c r="J539" s="122">
        <v>3.644345388645934</v>
      </c>
      <c r="K539" s="46">
        <v>65.163846580103822</v>
      </c>
      <c r="L539" s="94">
        <f t="shared" si="23"/>
        <v>0</v>
      </c>
      <c r="M539" s="94">
        <v>0</v>
      </c>
      <c r="N539" s="94">
        <v>0</v>
      </c>
      <c r="O539" s="116">
        <v>0</v>
      </c>
      <c r="P539" s="123">
        <v>0</v>
      </c>
      <c r="Q539" s="105">
        <v>2.5</v>
      </c>
      <c r="R539" s="113"/>
    </row>
    <row r="540" spans="1:18" x14ac:dyDescent="0.25">
      <c r="A540" s="106">
        <f t="shared" si="24"/>
        <v>60510</v>
      </c>
      <c r="B540" s="710" t="str">
        <f>+asset_level_drivers!$B$1</f>
        <v>Farmar</v>
      </c>
      <c r="C540" s="118">
        <v>25</v>
      </c>
      <c r="D540" s="119">
        <v>4.7340875000000002</v>
      </c>
      <c r="E540" s="119">
        <v>35.800350000000002</v>
      </c>
      <c r="F540" s="119">
        <v>4.8330472500000008</v>
      </c>
      <c r="G540" s="119">
        <v>5.2232520000000005</v>
      </c>
      <c r="H540" s="119">
        <v>3.5477904295319185</v>
      </c>
      <c r="I540" s="119">
        <v>20.121956834959164</v>
      </c>
      <c r="J540" s="119">
        <v>3.6219522302926501</v>
      </c>
      <c r="K540" s="120">
        <v>65.156491080836247</v>
      </c>
      <c r="L540" s="102">
        <f t="shared" si="23"/>
        <v>0</v>
      </c>
      <c r="M540" s="102">
        <v>0</v>
      </c>
      <c r="N540" s="102">
        <v>0</v>
      </c>
      <c r="O540" s="112">
        <v>0</v>
      </c>
      <c r="P540" s="123">
        <v>0</v>
      </c>
      <c r="Q540" s="97">
        <v>2.5</v>
      </c>
      <c r="R540" s="113"/>
    </row>
    <row r="541" spans="1:18" x14ac:dyDescent="0.25">
      <c r="A541" s="98">
        <f t="shared" si="24"/>
        <v>60540</v>
      </c>
      <c r="B541" s="709" t="str">
        <f>+asset_level_drivers!$B$1</f>
        <v>Farmar</v>
      </c>
      <c r="C541" s="121">
        <v>25</v>
      </c>
      <c r="D541" s="122">
        <v>4.5443249999999997</v>
      </c>
      <c r="E541" s="122">
        <v>33.9375</v>
      </c>
      <c r="F541" s="122">
        <v>4.5815625000000004</v>
      </c>
      <c r="G541" s="122">
        <v>4.9954799999999997</v>
      </c>
      <c r="H541" s="122">
        <v>3.4055797962506253</v>
      </c>
      <c r="I541" s="122">
        <v>19.074922733616482</v>
      </c>
      <c r="J541" s="122">
        <v>3.4334860920509662</v>
      </c>
      <c r="K541" s="46">
        <v>63.047586220189153</v>
      </c>
      <c r="L541" s="94">
        <f t="shared" si="23"/>
        <v>0</v>
      </c>
      <c r="M541" s="94">
        <v>0</v>
      </c>
      <c r="N541" s="94">
        <v>0</v>
      </c>
      <c r="O541" s="116">
        <v>0</v>
      </c>
      <c r="P541" s="123">
        <v>0</v>
      </c>
      <c r="Q541" s="105">
        <v>2.5</v>
      </c>
      <c r="R541" s="113"/>
    </row>
    <row r="542" spans="1:18" x14ac:dyDescent="0.25">
      <c r="A542" s="106">
        <f t="shared" si="24"/>
        <v>60571</v>
      </c>
      <c r="B542" s="710" t="str">
        <f>+asset_level_drivers!$B$1</f>
        <v>Farmar</v>
      </c>
      <c r="C542" s="118">
        <v>24</v>
      </c>
      <c r="D542" s="119">
        <v>4.6716534999999997</v>
      </c>
      <c r="E542" s="119">
        <v>34.887709999999998</v>
      </c>
      <c r="F542" s="119">
        <v>4.7098408500000009</v>
      </c>
      <c r="G542" s="119">
        <v>5.135491</v>
      </c>
      <c r="H542" s="119">
        <v>3.501001529310408</v>
      </c>
      <c r="I542" s="119">
        <v>19.608998087744208</v>
      </c>
      <c r="J542" s="119">
        <v>3.5296196557939576</v>
      </c>
      <c r="K542" s="120">
        <v>62.548470041375417</v>
      </c>
      <c r="L542" s="102">
        <f t="shared" si="23"/>
        <v>0</v>
      </c>
      <c r="M542" s="102">
        <v>0</v>
      </c>
      <c r="N542" s="102">
        <v>0</v>
      </c>
      <c r="O542" s="112">
        <v>0</v>
      </c>
      <c r="P542" s="123">
        <v>0</v>
      </c>
      <c r="Q542" s="97">
        <v>2.5</v>
      </c>
      <c r="R542" s="113"/>
    </row>
    <row r="543" spans="1:18" x14ac:dyDescent="0.25">
      <c r="A543" s="98">
        <f t="shared" si="24"/>
        <v>60601</v>
      </c>
      <c r="B543" s="709" t="str">
        <f>+asset_level_drivers!$B$1</f>
        <v>Farmar</v>
      </c>
      <c r="C543" s="121">
        <v>23</v>
      </c>
      <c r="D543" s="122">
        <v>4.4975849999999999</v>
      </c>
      <c r="E543" s="122">
        <v>33.588299999999997</v>
      </c>
      <c r="F543" s="122">
        <v>4.5344204999999995</v>
      </c>
      <c r="G543" s="122">
        <v>4.9441799999999994</v>
      </c>
      <c r="H543" s="122">
        <v>3.3705521959630684</v>
      </c>
      <c r="I543" s="122">
        <v>18.878651263455772</v>
      </c>
      <c r="J543" s="122">
        <v>3.3981572274220389</v>
      </c>
      <c r="K543" s="46">
        <v>57.910953802811477</v>
      </c>
      <c r="L543" s="94">
        <f t="shared" si="23"/>
        <v>0</v>
      </c>
      <c r="M543" s="94">
        <v>0</v>
      </c>
      <c r="N543" s="94">
        <v>0</v>
      </c>
      <c r="O543" s="116">
        <v>0</v>
      </c>
      <c r="P543" s="126">
        <v>0</v>
      </c>
      <c r="Q543" s="105">
        <v>2.5</v>
      </c>
      <c r="R543" s="113"/>
    </row>
    <row r="544" spans="1:18" x14ac:dyDescent="0.25">
      <c r="A544" s="106">
        <f t="shared" si="24"/>
        <v>60632</v>
      </c>
      <c r="B544" s="710" t="str">
        <f>+asset_level_drivers!$B$1</f>
        <v>Farmar</v>
      </c>
      <c r="C544" s="118">
        <v>23</v>
      </c>
      <c r="D544" s="119">
        <v>4.6236500000000005</v>
      </c>
      <c r="E544" s="119">
        <v>34.528729999999996</v>
      </c>
      <c r="F544" s="119">
        <v>4.6613785499999993</v>
      </c>
      <c r="G544" s="119">
        <v>5.0824809999999996</v>
      </c>
      <c r="H544" s="119">
        <v>3.4650270447061353</v>
      </c>
      <c r="I544" s="119">
        <v>19.407229667474187</v>
      </c>
      <c r="J544" s="119">
        <v>3.4933013401453539</v>
      </c>
      <c r="K544" s="120">
        <v>59.835114368639495</v>
      </c>
      <c r="L544" s="102">
        <f t="shared" si="23"/>
        <v>0</v>
      </c>
      <c r="M544" s="102">
        <v>0</v>
      </c>
      <c r="N544" s="102">
        <v>0</v>
      </c>
      <c r="O544" s="112">
        <v>0</v>
      </c>
      <c r="P544" s="123">
        <v>0</v>
      </c>
      <c r="Q544" s="97">
        <v>2.5</v>
      </c>
      <c r="R544" s="113"/>
    </row>
    <row r="545" spans="1:18" x14ac:dyDescent="0.25">
      <c r="A545" s="98">
        <f t="shared" si="24"/>
        <v>60663</v>
      </c>
      <c r="B545" s="709" t="str">
        <f>+asset_level_drivers!$B$1</f>
        <v>Farmar</v>
      </c>
      <c r="C545" s="121">
        <v>21</v>
      </c>
      <c r="D545" s="122">
        <v>4.5995010000000001</v>
      </c>
      <c r="E545" s="122">
        <v>34.347999999999999</v>
      </c>
      <c r="F545" s="122">
        <v>4.6369800000000003</v>
      </c>
      <c r="G545" s="122">
        <v>5.0559760000000002</v>
      </c>
      <c r="H545" s="122">
        <v>3.4469294512242299</v>
      </c>
      <c r="I545" s="122">
        <v>19.305648502519599</v>
      </c>
      <c r="J545" s="122">
        <v>3.475016730453528</v>
      </c>
      <c r="K545" s="46">
        <v>54.648215701454568</v>
      </c>
      <c r="L545" s="94">
        <f t="shared" si="23"/>
        <v>0</v>
      </c>
      <c r="M545" s="94">
        <v>0</v>
      </c>
      <c r="N545" s="94">
        <v>0</v>
      </c>
      <c r="O545" s="116">
        <v>0</v>
      </c>
      <c r="P545" s="127">
        <v>0</v>
      </c>
      <c r="Q545" s="105">
        <v>2.5</v>
      </c>
      <c r="R545" s="113"/>
    </row>
    <row r="546" spans="1:18" x14ac:dyDescent="0.25">
      <c r="A546" s="106">
        <f t="shared" si="24"/>
        <v>60691</v>
      </c>
      <c r="B546" s="710" t="str">
        <f>+asset_level_drivers!$B$1</f>
        <v>Farmar</v>
      </c>
      <c r="C546" s="118">
        <v>20</v>
      </c>
      <c r="D546" s="119">
        <v>4.1336399999999998</v>
      </c>
      <c r="E546" s="119">
        <v>30.869160000000001</v>
      </c>
      <c r="F546" s="119">
        <v>4.1673366000000005</v>
      </c>
      <c r="G546" s="119">
        <v>4.543812</v>
      </c>
      <c r="H546" s="119">
        <v>3.097806796163002</v>
      </c>
      <c r="I546" s="119">
        <v>17.350330514965581</v>
      </c>
      <c r="J546" s="119">
        <v>3.1230594926938053</v>
      </c>
      <c r="K546" s="120">
        <v>47.002519049393506</v>
      </c>
      <c r="L546" s="102">
        <f t="shared" si="23"/>
        <v>0</v>
      </c>
      <c r="M546" s="102">
        <v>0</v>
      </c>
      <c r="N546" s="102">
        <v>0</v>
      </c>
      <c r="O546" s="112">
        <v>0</v>
      </c>
      <c r="P546" s="127">
        <v>0</v>
      </c>
      <c r="Q546" s="97">
        <v>2.5</v>
      </c>
      <c r="R546" s="113"/>
    </row>
    <row r="547" spans="1:18" x14ac:dyDescent="0.25">
      <c r="A547" s="98">
        <f t="shared" si="24"/>
        <v>60722</v>
      </c>
      <c r="B547" s="709" t="str">
        <f>+asset_level_drivers!$B$1</f>
        <v>Farmar</v>
      </c>
      <c r="C547" s="121">
        <v>20</v>
      </c>
      <c r="D547" s="122">
        <v>4.5538534999999989</v>
      </c>
      <c r="E547" s="122">
        <v>34.006070000000001</v>
      </c>
      <c r="F547" s="122">
        <v>4.5908194499999997</v>
      </c>
      <c r="G547" s="122">
        <v>5.0056165000000004</v>
      </c>
      <c r="H547" s="122">
        <v>3.4127205854962388</v>
      </c>
      <c r="I547" s="122">
        <v>19.113463211018882</v>
      </c>
      <c r="J547" s="122">
        <v>3.4404233779833988</v>
      </c>
      <c r="K547" s="46">
        <v>52.033095341732633</v>
      </c>
      <c r="L547" s="94">
        <f t="shared" si="23"/>
        <v>0</v>
      </c>
      <c r="M547" s="94">
        <v>0</v>
      </c>
      <c r="N547" s="94">
        <v>0</v>
      </c>
      <c r="O547" s="116">
        <v>0</v>
      </c>
      <c r="P547" s="127">
        <v>0</v>
      </c>
      <c r="Q547" s="105">
        <v>2.5</v>
      </c>
      <c r="R547" s="113"/>
    </row>
    <row r="548" spans="1:18" x14ac:dyDescent="0.25">
      <c r="A548" s="106">
        <f t="shared" si="24"/>
        <v>60752</v>
      </c>
      <c r="B548" s="710" t="str">
        <f>+asset_level_drivers!$B$1</f>
        <v>Farmar</v>
      </c>
      <c r="C548" s="118">
        <v>9</v>
      </c>
      <c r="D548" s="119">
        <v>4.3841549999999998</v>
      </c>
      <c r="E548" s="119">
        <v>32.7393</v>
      </c>
      <c r="F548" s="119">
        <v>4.4198055000000007</v>
      </c>
      <c r="G548" s="119">
        <v>4.8190650000000002</v>
      </c>
      <c r="H548" s="119">
        <v>3.2855461903871666</v>
      </c>
      <c r="I548" s="119">
        <v>18.401462036175026</v>
      </c>
      <c r="J548" s="119">
        <v>3.3122631665115057</v>
      </c>
      <c r="K548" s="120">
        <v>5.5619586016002458</v>
      </c>
      <c r="L548" s="102">
        <f t="shared" si="23"/>
        <v>0</v>
      </c>
      <c r="M548" s="102">
        <v>0</v>
      </c>
      <c r="N548" s="102">
        <v>0</v>
      </c>
      <c r="O548" s="112">
        <v>0</v>
      </c>
      <c r="P548" s="127">
        <v>0</v>
      </c>
      <c r="Q548" s="97">
        <v>2.5</v>
      </c>
      <c r="R548" s="113"/>
    </row>
    <row r="549" spans="1:18" x14ac:dyDescent="0.25">
      <c r="A549" s="98">
        <f t="shared" si="24"/>
        <v>60783</v>
      </c>
      <c r="B549" s="709" t="str">
        <f>+asset_level_drivers!$B$1</f>
        <v>Farmar</v>
      </c>
      <c r="C549" s="121">
        <v>9</v>
      </c>
      <c r="D549" s="122">
        <v>4.5070279999999991</v>
      </c>
      <c r="E549" s="122">
        <v>33.656080000000003</v>
      </c>
      <c r="F549" s="122">
        <v>4.5435708000000004</v>
      </c>
      <c r="G549" s="122">
        <v>4.9540790000000001</v>
      </c>
      <c r="H549" s="122">
        <v>3.3776289103301069</v>
      </c>
      <c r="I549" s="122">
        <v>18.916747713190862</v>
      </c>
      <c r="J549" s="122">
        <v>3.4050145883743559</v>
      </c>
      <c r="K549" s="46">
        <v>5.7468259894220459</v>
      </c>
      <c r="L549" s="94">
        <f t="shared" si="23"/>
        <v>0</v>
      </c>
      <c r="M549" s="94">
        <v>0</v>
      </c>
      <c r="N549" s="94">
        <v>0</v>
      </c>
      <c r="O549" s="116">
        <v>0</v>
      </c>
      <c r="P549" s="127">
        <v>0</v>
      </c>
      <c r="Q549" s="105">
        <v>2.5</v>
      </c>
      <c r="R549" s="113"/>
    </row>
    <row r="550" spans="1:18" x14ac:dyDescent="0.25">
      <c r="A550" s="106">
        <f t="shared" si="24"/>
        <v>60813</v>
      </c>
      <c r="B550" s="710" t="str">
        <f>+asset_level_drivers!$B$1</f>
        <v>Farmar</v>
      </c>
      <c r="C550" s="118">
        <v>8</v>
      </c>
      <c r="D550" s="119">
        <v>4.3391250000000001</v>
      </c>
      <c r="E550" s="119">
        <v>32.4024</v>
      </c>
      <c r="F550" s="119">
        <v>4.3743239999999997</v>
      </c>
      <c r="G550" s="119">
        <v>4.769474999999999</v>
      </c>
      <c r="H550" s="119">
        <v>3.2518000876711053</v>
      </c>
      <c r="I550" s="119">
        <v>18.212103908176342</v>
      </c>
      <c r="J550" s="119">
        <v>3.2781787034717413</v>
      </c>
      <c r="K550" s="120">
        <v>9.1431272657294033E-2</v>
      </c>
      <c r="L550" s="102">
        <f t="shared" si="23"/>
        <v>0</v>
      </c>
      <c r="M550" s="102">
        <v>0</v>
      </c>
      <c r="N550" s="102">
        <v>0</v>
      </c>
      <c r="O550" s="112">
        <v>0</v>
      </c>
      <c r="P550" s="127">
        <v>0</v>
      </c>
      <c r="Q550" s="97">
        <v>2.5</v>
      </c>
      <c r="R550" s="113"/>
    </row>
    <row r="551" spans="1:18" x14ac:dyDescent="0.25">
      <c r="A551" s="98">
        <f t="shared" si="24"/>
        <v>60844</v>
      </c>
      <c r="B551" s="709" t="str">
        <f>+asset_level_drivers!$B$1</f>
        <v>Farmar</v>
      </c>
      <c r="C551" s="121">
        <v>4</v>
      </c>
      <c r="D551" s="122">
        <v>4.4607915</v>
      </c>
      <c r="E551" s="122">
        <v>33.309809999999999</v>
      </c>
      <c r="F551" s="122">
        <v>4.4968243499999998</v>
      </c>
      <c r="G551" s="122">
        <v>4.9031305000000005</v>
      </c>
      <c r="H551" s="122">
        <v>3.3429786398830461</v>
      </c>
      <c r="I551" s="122">
        <v>18.7221230798216</v>
      </c>
      <c r="J551" s="122">
        <v>3.3699821543678876</v>
      </c>
      <c r="K551" s="46">
        <v>9.3953681745027245E-2</v>
      </c>
      <c r="L551" s="94">
        <f t="shared" si="23"/>
        <v>0</v>
      </c>
      <c r="M551" s="94">
        <v>0</v>
      </c>
      <c r="N551" s="94">
        <v>0</v>
      </c>
      <c r="O551" s="116">
        <v>0</v>
      </c>
      <c r="P551" s="123">
        <v>0</v>
      </c>
      <c r="Q551" s="105">
        <v>2.5</v>
      </c>
      <c r="R551" s="113"/>
    </row>
    <row r="552" spans="1:18" x14ac:dyDescent="0.25">
      <c r="A552" s="106">
        <f t="shared" si="24"/>
        <v>60875</v>
      </c>
      <c r="B552" s="710" t="str">
        <f>+asset_level_drivers!$B$1</f>
        <v>Farmar</v>
      </c>
      <c r="C552" s="118">
        <v>4</v>
      </c>
      <c r="D552" s="119">
        <v>4.4372315000000002</v>
      </c>
      <c r="E552" s="119">
        <v>33.135280000000009</v>
      </c>
      <c r="F552" s="119">
        <v>4.4732628000000014</v>
      </c>
      <c r="G552" s="119">
        <v>4.8775089999999999</v>
      </c>
      <c r="H552" s="119">
        <v>3.3253224511202122</v>
      </c>
      <c r="I552" s="119">
        <v>18.624026688964939</v>
      </c>
      <c r="J552" s="119">
        <v>3.3523248040136893</v>
      </c>
      <c r="K552" s="120">
        <v>9.3431318684628145E-2</v>
      </c>
      <c r="L552" s="102">
        <f t="shared" si="23"/>
        <v>0</v>
      </c>
      <c r="M552" s="102">
        <v>0</v>
      </c>
      <c r="N552" s="102">
        <v>0</v>
      </c>
      <c r="O552" s="112">
        <v>0</v>
      </c>
      <c r="P552" s="123">
        <v>0</v>
      </c>
      <c r="Q552" s="97">
        <v>2.5</v>
      </c>
      <c r="R552" s="113"/>
    </row>
    <row r="553" spans="1:18" x14ac:dyDescent="0.25">
      <c r="A553" s="98">
        <f t="shared" si="24"/>
        <v>60905</v>
      </c>
      <c r="B553" s="709" t="str">
        <f>+asset_level_drivers!$B$1</f>
        <v>Farmar</v>
      </c>
      <c r="C553" s="121">
        <v>4</v>
      </c>
      <c r="D553" s="122">
        <v>4.2721499999999999</v>
      </c>
      <c r="E553" s="122">
        <v>31.9011</v>
      </c>
      <c r="F553" s="122">
        <v>4.3066485000000005</v>
      </c>
      <c r="G553" s="122">
        <v>4.6956600000000002</v>
      </c>
      <c r="H553" s="122">
        <v>3.2016080994541785</v>
      </c>
      <c r="I553" s="122">
        <v>17.930343060548729</v>
      </c>
      <c r="J553" s="122">
        <v>3.227461750898772</v>
      </c>
      <c r="K553" s="46">
        <v>8.9914723446494649E-2</v>
      </c>
      <c r="L553" s="94">
        <f t="shared" si="23"/>
        <v>0</v>
      </c>
      <c r="M553" s="94">
        <v>0</v>
      </c>
      <c r="N553" s="94">
        <v>0</v>
      </c>
      <c r="O553" s="116">
        <v>0</v>
      </c>
      <c r="P553" s="123">
        <v>0</v>
      </c>
      <c r="Q553" s="105">
        <v>2.5</v>
      </c>
      <c r="R553" s="113"/>
    </row>
    <row r="554" spans="1:18" x14ac:dyDescent="0.25">
      <c r="A554" s="106">
        <f t="shared" si="24"/>
        <v>60936</v>
      </c>
      <c r="B554" s="710" t="str">
        <f>+asset_level_drivers!$B$1</f>
        <v>Farmar</v>
      </c>
      <c r="C554" s="118">
        <v>4</v>
      </c>
      <c r="D554" s="119">
        <v>4.3918784999999998</v>
      </c>
      <c r="E554" s="119">
        <v>32.794590000000007</v>
      </c>
      <c r="F554" s="119">
        <v>4.4272696500000013</v>
      </c>
      <c r="G554" s="119">
        <v>4.8271494999999991</v>
      </c>
      <c r="H554" s="119">
        <v>3.2913342877517571</v>
      </c>
      <c r="I554" s="119">
        <v>18.43253835228381</v>
      </c>
      <c r="J554" s="119">
        <v>3.3178569034110859</v>
      </c>
      <c r="K554" s="120">
        <v>9.2395348925339557E-2</v>
      </c>
      <c r="L554" s="102">
        <f t="shared" si="23"/>
        <v>0</v>
      </c>
      <c r="M554" s="102">
        <v>0</v>
      </c>
      <c r="N554" s="102">
        <v>0</v>
      </c>
      <c r="O554" s="112">
        <v>0</v>
      </c>
      <c r="P554" s="123">
        <v>0</v>
      </c>
      <c r="Q554" s="97">
        <v>2.5</v>
      </c>
      <c r="R554" s="113"/>
    </row>
    <row r="555" spans="1:18" x14ac:dyDescent="0.25">
      <c r="A555" s="98">
        <f t="shared" si="24"/>
        <v>60966</v>
      </c>
      <c r="B555" s="709" t="str">
        <f>+asset_level_drivers!$B$1</f>
        <v>Farmar</v>
      </c>
      <c r="C555" s="121">
        <v>4</v>
      </c>
      <c r="D555" s="122">
        <v>4.2282600000000006</v>
      </c>
      <c r="E555" s="122">
        <v>31.572900000000001</v>
      </c>
      <c r="F555" s="122">
        <v>4.2623415000000007</v>
      </c>
      <c r="G555" s="122">
        <v>4.6474950000000002</v>
      </c>
      <c r="H555" s="122">
        <v>3.1687163284524482</v>
      </c>
      <c r="I555" s="122">
        <v>17.745874857493916</v>
      </c>
      <c r="J555" s="122">
        <v>3.1942574743489049</v>
      </c>
      <c r="K555" s="46">
        <v>8.8917777412816104E-2</v>
      </c>
      <c r="L555" s="94">
        <f t="shared" si="23"/>
        <v>0</v>
      </c>
      <c r="M555" s="94">
        <v>0</v>
      </c>
      <c r="N555" s="94">
        <v>0</v>
      </c>
      <c r="O555" s="116">
        <v>0</v>
      </c>
      <c r="P555" s="126">
        <v>0</v>
      </c>
      <c r="Q555" s="105">
        <v>2.5</v>
      </c>
      <c r="R555" s="113"/>
    </row>
    <row r="556" spans="1:18" x14ac:dyDescent="0.25">
      <c r="A556" s="106">
        <f t="shared" si="24"/>
        <v>60997</v>
      </c>
      <c r="B556" s="710" t="str">
        <f>+asset_level_drivers!$B$1</f>
        <v>Farmar</v>
      </c>
      <c r="C556" s="118">
        <v>4</v>
      </c>
      <c r="D556" s="119">
        <v>4.3468200000000001</v>
      </c>
      <c r="E556" s="119">
        <v>32.457000000000001</v>
      </c>
      <c r="F556" s="119">
        <v>4.3816950000000006</v>
      </c>
      <c r="G556" s="119">
        <v>4.7776734999999997</v>
      </c>
      <c r="H556" s="119">
        <v>3.2575668267428375</v>
      </c>
      <c r="I556" s="119">
        <v>18.242792402651641</v>
      </c>
      <c r="J556" s="119">
        <v>3.2837026324772962</v>
      </c>
      <c r="K556" s="120">
        <v>9.1370936318447712E-2</v>
      </c>
      <c r="L556" s="102">
        <f t="shared" si="23"/>
        <v>0</v>
      </c>
      <c r="M556" s="102">
        <v>0</v>
      </c>
      <c r="N556" s="102">
        <v>0</v>
      </c>
      <c r="O556" s="112">
        <v>0</v>
      </c>
      <c r="P556" s="123">
        <v>0</v>
      </c>
      <c r="Q556" s="97">
        <v>2.5</v>
      </c>
      <c r="R556" s="113"/>
    </row>
    <row r="557" spans="1:18" x14ac:dyDescent="0.25">
      <c r="A557" s="98">
        <f t="shared" si="24"/>
        <v>61028</v>
      </c>
      <c r="B557" s="709" t="str">
        <f>+asset_level_drivers!$B$1</f>
        <v>Farmar</v>
      </c>
      <c r="C557" s="121">
        <v>4</v>
      </c>
      <c r="D557" s="122">
        <v>4.3238489999999992</v>
      </c>
      <c r="E557" s="122">
        <v>32.287120000000002</v>
      </c>
      <c r="F557" s="122">
        <v>4.3587612</v>
      </c>
      <c r="G557" s="122">
        <v>4.7526409999999997</v>
      </c>
      <c r="H557" s="122">
        <v>3.2403520426990742</v>
      </c>
      <c r="I557" s="122">
        <v>18.147309592368423</v>
      </c>
      <c r="J557" s="122">
        <v>3.2665157266263161</v>
      </c>
      <c r="K557" s="46">
        <v>9.0863024561028738E-2</v>
      </c>
      <c r="L557" s="94">
        <f t="shared" si="23"/>
        <v>0</v>
      </c>
      <c r="M557" s="94">
        <v>0</v>
      </c>
      <c r="N557" s="94">
        <v>0</v>
      </c>
      <c r="O557" s="116">
        <v>0</v>
      </c>
      <c r="P557" s="127">
        <v>0</v>
      </c>
      <c r="Q557" s="105">
        <v>2.5</v>
      </c>
      <c r="R557" s="113"/>
    </row>
    <row r="558" spans="1:18" x14ac:dyDescent="0.25">
      <c r="A558" s="106">
        <f t="shared" si="24"/>
        <v>61056</v>
      </c>
      <c r="B558" s="710" t="str">
        <f>+asset_level_drivers!$B$1</f>
        <v>Farmar</v>
      </c>
      <c r="C558" s="118">
        <v>4</v>
      </c>
      <c r="D558" s="119">
        <v>3.8859939999999997</v>
      </c>
      <c r="E558" s="119">
        <v>29.016959999999997</v>
      </c>
      <c r="F558" s="119">
        <v>3.9172896000000001</v>
      </c>
      <c r="G558" s="119">
        <v>4.2711619999999995</v>
      </c>
      <c r="H558" s="119">
        <v>2.9122174700865702</v>
      </c>
      <c r="I558" s="119">
        <v>16.309282356226596</v>
      </c>
      <c r="J558" s="119">
        <v>2.9356708241207872</v>
      </c>
      <c r="K558" s="120">
        <v>8.1613634511044156E-2</v>
      </c>
      <c r="L558" s="102">
        <f t="shared" si="23"/>
        <v>0</v>
      </c>
      <c r="M558" s="102">
        <v>0</v>
      </c>
      <c r="N558" s="102">
        <v>0</v>
      </c>
      <c r="O558" s="112">
        <v>0</v>
      </c>
      <c r="P558" s="127">
        <v>0</v>
      </c>
      <c r="Q558" s="97">
        <v>2.5</v>
      </c>
      <c r="R558" s="113"/>
    </row>
    <row r="559" spans="1:18" x14ac:dyDescent="0.25">
      <c r="A559" s="98">
        <f t="shared" si="24"/>
        <v>61087</v>
      </c>
      <c r="B559" s="709" t="str">
        <f>+asset_level_drivers!$B$1</f>
        <v>Farmar</v>
      </c>
      <c r="C559" s="121">
        <v>4</v>
      </c>
      <c r="D559" s="122">
        <v>4.2746675000000005</v>
      </c>
      <c r="E559" s="122">
        <v>31.55397</v>
      </c>
      <c r="F559" s="122">
        <v>4.2597859500000004</v>
      </c>
      <c r="G559" s="122">
        <v>4.6955080000000002</v>
      </c>
      <c r="H559" s="122">
        <v>3.2034947486566594</v>
      </c>
      <c r="I559" s="122">
        <v>17.735235055288467</v>
      </c>
      <c r="J559" s="122">
        <v>3.1923423099519246</v>
      </c>
      <c r="K559" s="46">
        <v>8.9855700668535751E-2</v>
      </c>
      <c r="L559" s="94">
        <f t="shared" si="23"/>
        <v>0</v>
      </c>
      <c r="M559" s="94">
        <v>0</v>
      </c>
      <c r="N559" s="94">
        <v>0</v>
      </c>
      <c r="O559" s="116">
        <v>0</v>
      </c>
      <c r="P559" s="127">
        <v>0</v>
      </c>
      <c r="Q559" s="105">
        <v>2.5</v>
      </c>
      <c r="R559" s="113"/>
    </row>
    <row r="560" spans="1:18" x14ac:dyDescent="0.25">
      <c r="A560" s="106">
        <f t="shared" si="24"/>
        <v>61117</v>
      </c>
      <c r="B560" s="710" t="str">
        <f>+asset_level_drivers!$B$1</f>
        <v>Farmar</v>
      </c>
      <c r="C560" s="118">
        <v>4</v>
      </c>
      <c r="D560" s="119">
        <v>4.1077050000000002</v>
      </c>
      <c r="E560" s="119">
        <v>30.186</v>
      </c>
      <c r="F560" s="119">
        <v>4.0751100000000005</v>
      </c>
      <c r="G560" s="119">
        <v>4.5161100000000003</v>
      </c>
      <c r="H560" s="119">
        <v>3.0783707496619797</v>
      </c>
      <c r="I560" s="119">
        <v>16.96635337420102</v>
      </c>
      <c r="J560" s="119">
        <v>3.0539436073561834</v>
      </c>
      <c r="K560" s="120">
        <v>8.647380126150031E-2</v>
      </c>
      <c r="L560" s="102">
        <f t="shared" si="23"/>
        <v>0</v>
      </c>
      <c r="M560" s="102">
        <v>0</v>
      </c>
      <c r="N560" s="102">
        <v>0</v>
      </c>
      <c r="O560" s="112">
        <v>0</v>
      </c>
      <c r="P560" s="127">
        <v>0</v>
      </c>
      <c r="Q560" s="97">
        <v>2.5</v>
      </c>
      <c r="R560" s="113"/>
    </row>
    <row r="561" spans="1:18" x14ac:dyDescent="0.25">
      <c r="A561" s="98">
        <f t="shared" si="24"/>
        <v>61148</v>
      </c>
      <c r="B561" s="709" t="str">
        <f>+asset_level_drivers!$B$1</f>
        <v>Farmar</v>
      </c>
      <c r="C561" s="121">
        <v>4</v>
      </c>
      <c r="D561" s="122">
        <v>4.218123499999999</v>
      </c>
      <c r="E561" s="122">
        <v>30.908859999999997</v>
      </c>
      <c r="F561" s="122">
        <v>4.1726961000000005</v>
      </c>
      <c r="G561" s="122">
        <v>4.6348409999999998</v>
      </c>
      <c r="H561" s="122">
        <v>3.1611198956258568</v>
      </c>
      <c r="I561" s="122">
        <v>17.372644310399085</v>
      </c>
      <c r="J561" s="122">
        <v>3.1270759758718358</v>
      </c>
      <c r="K561" s="46">
        <v>8.885962272945204E-2</v>
      </c>
      <c r="L561" s="94">
        <f t="shared" si="23"/>
        <v>0</v>
      </c>
      <c r="M561" s="94">
        <v>0</v>
      </c>
      <c r="N561" s="94">
        <v>0</v>
      </c>
      <c r="O561" s="116">
        <v>0</v>
      </c>
      <c r="P561" s="127">
        <v>0</v>
      </c>
      <c r="Q561" s="105">
        <v>2.5</v>
      </c>
      <c r="R561" s="113"/>
    </row>
    <row r="562" spans="1:18" x14ac:dyDescent="0.25">
      <c r="A562" s="106">
        <f t="shared" si="24"/>
        <v>61178</v>
      </c>
      <c r="B562" s="710" t="str">
        <f>+asset_level_drivers!$B$1</f>
        <v>Farmar</v>
      </c>
      <c r="C562" s="118">
        <v>4</v>
      </c>
      <c r="D562" s="119">
        <v>4.0515600000000003</v>
      </c>
      <c r="E562" s="119">
        <v>29.654400000000003</v>
      </c>
      <c r="F562" s="119">
        <v>4.0033440000000002</v>
      </c>
      <c r="G562" s="119">
        <v>4.4556899999999997</v>
      </c>
      <c r="H562" s="119">
        <v>3.0362949127311945</v>
      </c>
      <c r="I562" s="119">
        <v>16.667562098320637</v>
      </c>
      <c r="J562" s="119">
        <v>3.0001611776977146</v>
      </c>
      <c r="K562" s="120">
        <v>8.5515245638395618E-2</v>
      </c>
      <c r="L562" s="102">
        <f t="shared" si="23"/>
        <v>0</v>
      </c>
      <c r="M562" s="102">
        <v>0</v>
      </c>
      <c r="N562" s="102">
        <v>0</v>
      </c>
      <c r="O562" s="112">
        <v>0</v>
      </c>
      <c r="P562" s="127">
        <v>0</v>
      </c>
      <c r="Q562" s="97">
        <v>2.5</v>
      </c>
      <c r="R562" s="113"/>
    </row>
    <row r="563" spans="1:18" x14ac:dyDescent="0.25">
      <c r="A563" s="98">
        <f t="shared" si="24"/>
        <v>61209</v>
      </c>
      <c r="B563" s="709" t="str">
        <f>+asset_level_drivers!$B$1</f>
        <v>Farmar</v>
      </c>
      <c r="C563" s="121">
        <v>4</v>
      </c>
      <c r="D563" s="122">
        <v>4.1648189999999996</v>
      </c>
      <c r="E563" s="122">
        <v>30.48509</v>
      </c>
      <c r="F563" s="122">
        <v>4.1154871499999999</v>
      </c>
      <c r="G563" s="122">
        <v>4.5803585</v>
      </c>
      <c r="H563" s="122">
        <v>3.121172768549946</v>
      </c>
      <c r="I563" s="122">
        <v>17.134460000805728</v>
      </c>
      <c r="J563" s="122">
        <v>3.0842028001450306</v>
      </c>
      <c r="K563" s="46">
        <v>8.7874646814245935E-2</v>
      </c>
      <c r="L563" s="94">
        <f t="shared" si="23"/>
        <v>0</v>
      </c>
      <c r="M563" s="94">
        <v>0</v>
      </c>
      <c r="N563" s="94">
        <v>0</v>
      </c>
      <c r="O563" s="116">
        <v>0</v>
      </c>
      <c r="P563" s="123">
        <v>0</v>
      </c>
      <c r="Q563" s="105">
        <v>2.5</v>
      </c>
      <c r="R563" s="113"/>
    </row>
    <row r="564" spans="1:18" x14ac:dyDescent="0.25">
      <c r="A564" s="106">
        <f t="shared" si="24"/>
        <v>61240</v>
      </c>
      <c r="B564" s="710" t="str">
        <f>+asset_level_drivers!$B$1</f>
        <v>Farmar</v>
      </c>
      <c r="C564" s="118">
        <v>4</v>
      </c>
      <c r="D564" s="119">
        <v>4.1430259999999999</v>
      </c>
      <c r="E564" s="119">
        <v>30.325130000000001</v>
      </c>
      <c r="F564" s="119">
        <v>4.0938925500000005</v>
      </c>
      <c r="G564" s="119">
        <v>4.5562094999999996</v>
      </c>
      <c r="H564" s="119">
        <v>3.1048407939443252</v>
      </c>
      <c r="I564" s="119">
        <v>17.044552829079191</v>
      </c>
      <c r="J564" s="119">
        <v>3.0680195092342553</v>
      </c>
      <c r="K564" s="120">
        <v>4.6545733025199487E-2</v>
      </c>
      <c r="L564" s="102">
        <f t="shared" si="23"/>
        <v>0</v>
      </c>
      <c r="M564" s="102">
        <v>0</v>
      </c>
      <c r="N564" s="102">
        <v>0</v>
      </c>
      <c r="O564" s="112">
        <v>0</v>
      </c>
      <c r="P564" s="123">
        <v>0</v>
      </c>
      <c r="Q564" s="97">
        <v>2.5</v>
      </c>
      <c r="R564" s="113"/>
    </row>
    <row r="565" spans="1:18" x14ac:dyDescent="0.25">
      <c r="A565" s="98">
        <f t="shared" si="24"/>
        <v>61270</v>
      </c>
      <c r="B565" s="709" t="str">
        <f>+asset_level_drivers!$B$1</f>
        <v>Farmar</v>
      </c>
      <c r="C565" s="121">
        <v>4</v>
      </c>
      <c r="D565" s="122">
        <v>3.9888599999999999</v>
      </c>
      <c r="E565" s="122">
        <v>29.195700000000002</v>
      </c>
      <c r="F565" s="122">
        <v>3.9414195000000003</v>
      </c>
      <c r="G565" s="122">
        <v>4.3867199999999995</v>
      </c>
      <c r="H565" s="122">
        <v>2.9893066684430072</v>
      </c>
      <c r="I565" s="122">
        <v>16.40974502110782</v>
      </c>
      <c r="J565" s="122">
        <v>2.9537541037994077</v>
      </c>
      <c r="K565" s="46">
        <v>4.4812597726520742E-2</v>
      </c>
      <c r="L565" s="94">
        <f t="shared" si="23"/>
        <v>0</v>
      </c>
      <c r="M565" s="94">
        <v>0</v>
      </c>
      <c r="N565" s="94">
        <v>0</v>
      </c>
      <c r="O565" s="116">
        <v>0</v>
      </c>
      <c r="P565" s="123">
        <v>0</v>
      </c>
      <c r="Q565" s="105">
        <v>2.5</v>
      </c>
      <c r="R565" s="113"/>
    </row>
    <row r="566" spans="1:18" x14ac:dyDescent="0.25">
      <c r="A566" s="106">
        <f t="shared" si="24"/>
        <v>61301</v>
      </c>
      <c r="B566" s="710" t="str">
        <f>+asset_level_drivers!$B$1</f>
        <v>Farmar</v>
      </c>
      <c r="C566" s="118">
        <v>4</v>
      </c>
      <c r="D566" s="119">
        <v>4.0867765</v>
      </c>
      <c r="E566" s="119">
        <v>29.587329999999998</v>
      </c>
      <c r="F566" s="119">
        <v>3.99428955</v>
      </c>
      <c r="G566" s="119">
        <v>4.4949534999999994</v>
      </c>
      <c r="H566" s="119">
        <v>3.0626866432730595</v>
      </c>
      <c r="I566" s="119">
        <v>16.629864711425792</v>
      </c>
      <c r="J566" s="119">
        <v>2.9933756480566425</v>
      </c>
      <c r="K566" s="120">
        <v>4.606819428895649E-2</v>
      </c>
      <c r="L566" s="102">
        <f t="shared" si="23"/>
        <v>0</v>
      </c>
      <c r="M566" s="102">
        <v>0</v>
      </c>
      <c r="N566" s="102">
        <v>0</v>
      </c>
      <c r="O566" s="112">
        <v>0</v>
      </c>
      <c r="P566" s="123">
        <v>0</v>
      </c>
      <c r="Q566" s="97">
        <v>2.5</v>
      </c>
      <c r="R566" s="113"/>
    </row>
    <row r="567" spans="1:18" x14ac:dyDescent="0.25">
      <c r="A567" s="98">
        <f t="shared" si="24"/>
        <v>61331</v>
      </c>
      <c r="B567" s="709" t="str">
        <f>+asset_level_drivers!$B$1</f>
        <v>Farmar</v>
      </c>
      <c r="C567" s="121">
        <v>4</v>
      </c>
      <c r="D567" s="122">
        <v>3.9338549999999999</v>
      </c>
      <c r="E567" s="122">
        <v>28.484100000000002</v>
      </c>
      <c r="F567" s="122">
        <v>3.8453535000000008</v>
      </c>
      <c r="G567" s="122">
        <v>4.3274399999999993</v>
      </c>
      <c r="H567" s="122">
        <v>2.948085163226553</v>
      </c>
      <c r="I567" s="122">
        <v>16.009782884319858</v>
      </c>
      <c r="J567" s="122">
        <v>2.8817609191775744</v>
      </c>
      <c r="K567" s="46">
        <v>4.4352835103085173E-2</v>
      </c>
      <c r="L567" s="94">
        <f t="shared" si="23"/>
        <v>0</v>
      </c>
      <c r="M567" s="94">
        <v>0</v>
      </c>
      <c r="N567" s="94">
        <v>0</v>
      </c>
      <c r="O567" s="116">
        <v>0</v>
      </c>
      <c r="P567" s="126">
        <v>0</v>
      </c>
      <c r="Q567" s="105">
        <v>2.5</v>
      </c>
      <c r="R567" s="113"/>
    </row>
    <row r="568" spans="1:18" x14ac:dyDescent="0.25">
      <c r="A568" s="106">
        <f t="shared" si="24"/>
        <v>61362</v>
      </c>
      <c r="B568" s="710" t="str">
        <f>+asset_level_drivers!$B$1</f>
        <v>Farmar</v>
      </c>
      <c r="C568" s="118">
        <v>4</v>
      </c>
      <c r="D568" s="119">
        <v>4.0440739999999993</v>
      </c>
      <c r="E568" s="119">
        <v>29.281670000000002</v>
      </c>
      <c r="F568" s="119">
        <v>3.9530254500000006</v>
      </c>
      <c r="G568" s="119">
        <v>4.4487170000000003</v>
      </c>
      <c r="H568" s="119">
        <v>3.0306848011404224</v>
      </c>
      <c r="I568" s="119">
        <v>16.458065348397959</v>
      </c>
      <c r="J568" s="119">
        <v>2.9624517627116322</v>
      </c>
      <c r="K568" s="120">
        <v>4.5595549156791287E-2</v>
      </c>
      <c r="L568" s="102">
        <f t="shared" si="23"/>
        <v>0</v>
      </c>
      <c r="M568" s="102">
        <v>0</v>
      </c>
      <c r="N568" s="102">
        <v>0</v>
      </c>
      <c r="O568" s="112">
        <v>0</v>
      </c>
      <c r="P568" s="123">
        <v>0</v>
      </c>
      <c r="Q568" s="97">
        <v>2.5</v>
      </c>
      <c r="R568" s="113"/>
    </row>
    <row r="569" spans="1:18" x14ac:dyDescent="0.25">
      <c r="A569" s="98">
        <f t="shared" si="24"/>
        <v>61393</v>
      </c>
      <c r="B569" s="709" t="str">
        <f>+asset_level_drivers!$B$1</f>
        <v>Farmar</v>
      </c>
      <c r="C569" s="121">
        <v>4</v>
      </c>
      <c r="D569" s="122">
        <v>4.0228699999999993</v>
      </c>
      <c r="E569" s="122">
        <v>29.128220000000002</v>
      </c>
      <c r="F569" s="122">
        <v>3.9323097000000002</v>
      </c>
      <c r="G569" s="122">
        <v>4.4254515000000003</v>
      </c>
      <c r="H569" s="122">
        <v>3.0147942312538722</v>
      </c>
      <c r="I569" s="122">
        <v>16.371817189474246</v>
      </c>
      <c r="J569" s="122">
        <v>2.946927094105364</v>
      </c>
      <c r="K569" s="46">
        <v>4.536105293976634E-2</v>
      </c>
      <c r="L569" s="94">
        <f t="shared" si="23"/>
        <v>0</v>
      </c>
      <c r="M569" s="94">
        <v>0</v>
      </c>
      <c r="N569" s="94">
        <v>0</v>
      </c>
      <c r="O569" s="116">
        <v>0</v>
      </c>
      <c r="P569" s="127">
        <v>0</v>
      </c>
      <c r="Q569" s="105">
        <v>2.5</v>
      </c>
      <c r="R569" s="113"/>
    </row>
    <row r="570" spans="1:18" x14ac:dyDescent="0.25">
      <c r="A570" s="106">
        <f t="shared" si="24"/>
        <v>61422</v>
      </c>
      <c r="B570" s="710" t="str">
        <f>+asset_level_drivers!$B$1</f>
        <v>Farmar</v>
      </c>
      <c r="C570" s="118">
        <v>4</v>
      </c>
      <c r="D570" s="119">
        <v>3.7443204999999997</v>
      </c>
      <c r="E570" s="119">
        <v>27.110939999999999</v>
      </c>
      <c r="F570" s="119">
        <v>3.6599769000000002</v>
      </c>
      <c r="G570" s="119">
        <v>4.1190004999999994</v>
      </c>
      <c r="H570" s="119">
        <v>2.8060453962881264</v>
      </c>
      <c r="I570" s="119">
        <v>15.237984110076237</v>
      </c>
      <c r="J570" s="119">
        <v>2.742837139813723</v>
      </c>
      <c r="K570" s="120">
        <v>4.2216290423744612E-2</v>
      </c>
      <c r="L570" s="102">
        <f t="shared" si="23"/>
        <v>0</v>
      </c>
      <c r="M570" s="102">
        <v>0</v>
      </c>
      <c r="N570" s="102">
        <v>0</v>
      </c>
      <c r="O570" s="112">
        <v>0</v>
      </c>
      <c r="P570" s="127">
        <v>0</v>
      </c>
      <c r="Q570" s="97">
        <v>2.5</v>
      </c>
      <c r="R570" s="113"/>
    </row>
    <row r="571" spans="1:18" x14ac:dyDescent="0.25">
      <c r="A571" s="98">
        <f t="shared" si="24"/>
        <v>61453</v>
      </c>
      <c r="B571" s="709" t="str">
        <f>+asset_level_drivers!$B$1</f>
        <v>Farmar</v>
      </c>
      <c r="C571" s="121">
        <v>4</v>
      </c>
      <c r="D571" s="122">
        <v>3.9822290000000002</v>
      </c>
      <c r="E571" s="122">
        <v>28.833410000000001</v>
      </c>
      <c r="F571" s="122">
        <v>3.8925103500000002</v>
      </c>
      <c r="G571" s="122">
        <v>4.3806874999999996</v>
      </c>
      <c r="H571" s="122">
        <v>2.9843373056379847</v>
      </c>
      <c r="I571" s="122">
        <v>16.206116181117782</v>
      </c>
      <c r="J571" s="122">
        <v>2.9171009126012009</v>
      </c>
      <c r="K571" s="46">
        <v>4.4895666523983607E-2</v>
      </c>
      <c r="L571" s="94">
        <f t="shared" si="23"/>
        <v>0</v>
      </c>
      <c r="M571" s="94">
        <v>0</v>
      </c>
      <c r="N571" s="94">
        <v>0</v>
      </c>
      <c r="O571" s="116">
        <v>0</v>
      </c>
      <c r="P571" s="127">
        <v>0</v>
      </c>
      <c r="Q571" s="105">
        <v>2.5</v>
      </c>
      <c r="R571" s="113"/>
    </row>
    <row r="572" spans="1:18" x14ac:dyDescent="0.25">
      <c r="A572" s="106">
        <f t="shared" si="24"/>
        <v>61483</v>
      </c>
      <c r="B572" s="710" t="str">
        <f>+asset_level_drivers!$B$1</f>
        <v>Farmar</v>
      </c>
      <c r="C572" s="118">
        <v>3</v>
      </c>
      <c r="D572" s="119">
        <v>3.8341050000000001</v>
      </c>
      <c r="E572" s="119">
        <v>27.759600000000002</v>
      </c>
      <c r="F572" s="119">
        <v>3.7475460000000007</v>
      </c>
      <c r="G572" s="119">
        <v>4.2174299999999993</v>
      </c>
      <c r="H572" s="119">
        <v>2.8733311382226194</v>
      </c>
      <c r="I572" s="119">
        <v>15.602570169166851</v>
      </c>
      <c r="J572" s="119">
        <v>2.808462630450034</v>
      </c>
      <c r="K572" s="120">
        <v>4.3223965795416583E-2</v>
      </c>
      <c r="L572" s="102">
        <f t="shared" si="23"/>
        <v>0</v>
      </c>
      <c r="M572" s="102">
        <v>0</v>
      </c>
      <c r="N572" s="102">
        <v>0</v>
      </c>
      <c r="O572" s="112">
        <v>0</v>
      </c>
      <c r="P572" s="127">
        <v>0</v>
      </c>
      <c r="Q572" s="97">
        <v>2.5</v>
      </c>
      <c r="R572" s="113"/>
    </row>
    <row r="573" spans="1:18" x14ac:dyDescent="0.25">
      <c r="A573" s="98">
        <f t="shared" si="24"/>
        <v>61514</v>
      </c>
      <c r="B573" s="709" t="str">
        <f>+asset_level_drivers!$B$1</f>
        <v>Farmar</v>
      </c>
      <c r="C573" s="121">
        <v>3</v>
      </c>
      <c r="D573" s="122">
        <v>3.9415879999999999</v>
      </c>
      <c r="E573" s="122">
        <v>28.537050000000001</v>
      </c>
      <c r="F573" s="122">
        <v>3.8525017500000005</v>
      </c>
      <c r="G573" s="122">
        <v>4.3356289999999991</v>
      </c>
      <c r="H573" s="122">
        <v>2.9538803800220959</v>
      </c>
      <c r="I573" s="122">
        <v>16.039543979236836</v>
      </c>
      <c r="J573" s="122">
        <v>2.887117916262631</v>
      </c>
      <c r="K573" s="46">
        <v>4.4435053122671028E-2</v>
      </c>
      <c r="L573" s="94">
        <f t="shared" si="23"/>
        <v>0</v>
      </c>
      <c r="M573" s="94">
        <v>0</v>
      </c>
      <c r="N573" s="94">
        <v>0</v>
      </c>
      <c r="O573" s="116">
        <v>0</v>
      </c>
      <c r="P573" s="127">
        <v>0</v>
      </c>
      <c r="Q573" s="105">
        <v>2.5</v>
      </c>
      <c r="R573" s="113"/>
    </row>
    <row r="574" spans="1:18" x14ac:dyDescent="0.25">
      <c r="A574" s="106">
        <f t="shared" si="24"/>
        <v>61544</v>
      </c>
      <c r="B574" s="710" t="str">
        <f>+asset_level_drivers!$B$1</f>
        <v>Farmar</v>
      </c>
      <c r="C574" s="118">
        <v>3</v>
      </c>
      <c r="D574" s="119">
        <v>3.7947749999999996</v>
      </c>
      <c r="E574" s="119">
        <v>27.474</v>
      </c>
      <c r="F574" s="119">
        <v>3.7089900000000005</v>
      </c>
      <c r="G574" s="119">
        <v>4.1741099999999998</v>
      </c>
      <c r="H574" s="119">
        <v>2.8438566940782111</v>
      </c>
      <c r="I574" s="119">
        <v>15.442045736526826</v>
      </c>
      <c r="J574" s="119">
        <v>2.779568232574829</v>
      </c>
      <c r="K574" s="120">
        <v>4.2780507238287677E-2</v>
      </c>
      <c r="L574" s="102">
        <f t="shared" si="23"/>
        <v>0</v>
      </c>
      <c r="M574" s="102">
        <v>0</v>
      </c>
      <c r="N574" s="102">
        <v>0</v>
      </c>
      <c r="O574" s="112">
        <v>0</v>
      </c>
      <c r="P574" s="127">
        <v>0</v>
      </c>
      <c r="Q574" s="97">
        <v>2.5</v>
      </c>
      <c r="R574" s="113"/>
    </row>
    <row r="575" spans="1:18" x14ac:dyDescent="0.25">
      <c r="A575" s="98">
        <f t="shared" si="24"/>
        <v>61575</v>
      </c>
      <c r="B575" s="709" t="str">
        <f>+asset_level_drivers!$B$1</f>
        <v>Farmar</v>
      </c>
      <c r="C575" s="121">
        <v>3</v>
      </c>
      <c r="D575" s="122">
        <v>3.9009469999999999</v>
      </c>
      <c r="E575" s="122">
        <v>28.243479999999998</v>
      </c>
      <c r="F575" s="122">
        <v>3.8128698000000005</v>
      </c>
      <c r="G575" s="122">
        <v>4.2908650000000002</v>
      </c>
      <c r="H575" s="122">
        <v>2.9234234544062079</v>
      </c>
      <c r="I575" s="122">
        <v>15.87453992569996</v>
      </c>
      <c r="J575" s="122">
        <v>2.8574171866259932</v>
      </c>
      <c r="K575" s="46">
        <v>4.3979162165993145E-2</v>
      </c>
      <c r="L575" s="94">
        <f t="shared" si="23"/>
        <v>0</v>
      </c>
      <c r="M575" s="94">
        <v>0</v>
      </c>
      <c r="N575" s="94">
        <v>0</v>
      </c>
      <c r="O575" s="116">
        <v>0</v>
      </c>
      <c r="P575" s="123">
        <v>0</v>
      </c>
      <c r="Q575" s="105">
        <v>2.5</v>
      </c>
      <c r="R575" s="113"/>
    </row>
    <row r="576" spans="1:18" x14ac:dyDescent="0.25">
      <c r="A576" s="106">
        <f t="shared" si="24"/>
        <v>61606</v>
      </c>
      <c r="B576" s="710" t="str">
        <f>+asset_level_drivers!$B$1</f>
        <v>Farmar</v>
      </c>
      <c r="C576" s="118">
        <v>3</v>
      </c>
      <c r="D576" s="119">
        <v>3.8806265</v>
      </c>
      <c r="E576" s="119">
        <v>28.095299999999998</v>
      </c>
      <c r="F576" s="119">
        <v>3.7928655000000004</v>
      </c>
      <c r="G576" s="119">
        <v>4.2684829999999989</v>
      </c>
      <c r="H576" s="119">
        <v>2.908194991598263</v>
      </c>
      <c r="I576" s="119">
        <v>15.791253824759485</v>
      </c>
      <c r="J576" s="119">
        <v>2.8424256884567076</v>
      </c>
      <c r="K576" s="120">
        <v>4.3752978851920678E-2</v>
      </c>
      <c r="L576" s="102">
        <f t="shared" si="23"/>
        <v>0</v>
      </c>
      <c r="M576" s="102">
        <v>0</v>
      </c>
      <c r="N576" s="102">
        <v>0</v>
      </c>
      <c r="O576" s="112">
        <v>0</v>
      </c>
      <c r="P576" s="123">
        <v>0</v>
      </c>
      <c r="Q576" s="97">
        <v>2.5</v>
      </c>
      <c r="R576" s="113"/>
    </row>
    <row r="577" spans="1:18" x14ac:dyDescent="0.25">
      <c r="A577" s="98">
        <f t="shared" si="24"/>
        <v>61636</v>
      </c>
      <c r="B577" s="709" t="str">
        <f>+asset_level_drivers!$B$1</f>
        <v>Farmar</v>
      </c>
      <c r="C577" s="121">
        <v>3</v>
      </c>
      <c r="D577" s="122">
        <v>3.736065</v>
      </c>
      <c r="E577" s="122">
        <v>27.0489</v>
      </c>
      <c r="F577" s="122">
        <v>3.6516015000000004</v>
      </c>
      <c r="G577" s="122">
        <v>4.1094149999999994</v>
      </c>
      <c r="H577" s="122">
        <v>2.7998586107901819</v>
      </c>
      <c r="I577" s="122">
        <v>15.203113886683427</v>
      </c>
      <c r="J577" s="122">
        <v>2.7365604996030171</v>
      </c>
      <c r="K577" s="46">
        <v>4.2123827181364364E-2</v>
      </c>
      <c r="L577" s="94">
        <f t="shared" si="23"/>
        <v>0</v>
      </c>
      <c r="M577" s="94">
        <v>0</v>
      </c>
      <c r="N577" s="94">
        <v>0</v>
      </c>
      <c r="O577" s="116">
        <v>0</v>
      </c>
      <c r="P577" s="123">
        <v>0</v>
      </c>
      <c r="Q577" s="105">
        <v>2.5</v>
      </c>
      <c r="R577" s="113"/>
    </row>
    <row r="578" spans="1:18" x14ac:dyDescent="0.25">
      <c r="A578" s="106">
        <f t="shared" si="24"/>
        <v>61667</v>
      </c>
      <c r="B578" s="710" t="str">
        <f>+asset_level_drivers!$B$1</f>
        <v>Farmar</v>
      </c>
      <c r="C578" s="118">
        <v>3</v>
      </c>
      <c r="D578" s="119">
        <v>3.8408689999999996</v>
      </c>
      <c r="E578" s="119">
        <v>27.806380000000001</v>
      </c>
      <c r="F578" s="119">
        <v>3.7538613000000005</v>
      </c>
      <c r="G578" s="119">
        <v>4.2246024999999987</v>
      </c>
      <c r="H578" s="119">
        <v>2.8784001730609812</v>
      </c>
      <c r="I578" s="119">
        <v>15.628863351796053</v>
      </c>
      <c r="J578" s="119">
        <v>2.8131954033232902</v>
      </c>
      <c r="K578" s="120">
        <v>4.3304089872460622E-2</v>
      </c>
      <c r="L578" s="102">
        <f t="shared" ref="L578:L641" si="25">+P578+O578</f>
        <v>0</v>
      </c>
      <c r="M578" s="102">
        <v>0</v>
      </c>
      <c r="N578" s="102">
        <v>0</v>
      </c>
      <c r="O578" s="112">
        <v>0</v>
      </c>
      <c r="P578" s="123">
        <v>0</v>
      </c>
      <c r="Q578" s="97">
        <v>2.5</v>
      </c>
      <c r="R578" s="113"/>
    </row>
    <row r="579" spans="1:18" x14ac:dyDescent="0.25">
      <c r="A579" s="98">
        <f t="shared" ref="A579:A642" si="26">+EOMONTH(A578,1)</f>
        <v>61697</v>
      </c>
      <c r="B579" s="709" t="str">
        <f>+asset_level_drivers!$B$1</f>
        <v>Farmar</v>
      </c>
      <c r="C579" s="121">
        <v>3</v>
      </c>
      <c r="D579" s="122">
        <v>3.6975899999999999</v>
      </c>
      <c r="E579" s="122">
        <v>26.770499999999998</v>
      </c>
      <c r="F579" s="122">
        <v>3.6140175000000005</v>
      </c>
      <c r="G579" s="122">
        <v>4.0672350000000002</v>
      </c>
      <c r="H579" s="122">
        <v>2.7710249154315219</v>
      </c>
      <c r="I579" s="122">
        <v>15.046636288479704</v>
      </c>
      <c r="J579" s="122">
        <v>2.7083945319263472</v>
      </c>
      <c r="K579" s="46">
        <v>4.169165837137323E-2</v>
      </c>
      <c r="L579" s="94">
        <f t="shared" si="25"/>
        <v>0</v>
      </c>
      <c r="M579" s="94">
        <v>0</v>
      </c>
      <c r="N579" s="94">
        <v>0</v>
      </c>
      <c r="O579" s="116">
        <v>0</v>
      </c>
      <c r="P579" s="126">
        <v>0</v>
      </c>
      <c r="Q579" s="105">
        <v>2.5</v>
      </c>
      <c r="R579" s="113"/>
    </row>
    <row r="580" spans="1:18" x14ac:dyDescent="0.25">
      <c r="A580" s="106">
        <f t="shared" si="26"/>
        <v>61728</v>
      </c>
      <c r="B580" s="710" t="str">
        <f>+asset_level_drivers!$B$1</f>
        <v>Farmar</v>
      </c>
      <c r="C580" s="118">
        <v>3</v>
      </c>
      <c r="D580" s="119">
        <v>3.8014060000000001</v>
      </c>
      <c r="E580" s="119">
        <v>27.520250000000001</v>
      </c>
      <c r="F580" s="119">
        <v>3.7152337500000003</v>
      </c>
      <c r="G580" s="119">
        <v>4.1810165000000001</v>
      </c>
      <c r="H580" s="119">
        <v>2.8488260568832349</v>
      </c>
      <c r="I580" s="119">
        <v>15.468041027176691</v>
      </c>
      <c r="J580" s="119">
        <v>2.7842473848918043</v>
      </c>
      <c r="K580" s="120">
        <v>4.2859810528002286E-2</v>
      </c>
      <c r="L580" s="102">
        <f t="shared" si="25"/>
        <v>0</v>
      </c>
      <c r="M580" s="102">
        <v>0</v>
      </c>
      <c r="N580" s="102">
        <v>0</v>
      </c>
      <c r="O580" s="112">
        <v>0</v>
      </c>
      <c r="P580" s="123">
        <v>0</v>
      </c>
      <c r="Q580" s="97">
        <v>2.5</v>
      </c>
      <c r="R580" s="113"/>
    </row>
    <row r="581" spans="1:18" x14ac:dyDescent="0.25">
      <c r="A581" s="98">
        <f t="shared" si="26"/>
        <v>61759</v>
      </c>
      <c r="B581" s="709" t="str">
        <f>+asset_level_drivers!$B$1</f>
        <v>Farmar</v>
      </c>
      <c r="C581" s="121">
        <v>3</v>
      </c>
      <c r="D581" s="122">
        <v>3.78138</v>
      </c>
      <c r="E581" s="122">
        <v>27.376100000000001</v>
      </c>
      <c r="F581" s="122">
        <v>3.6957735000000005</v>
      </c>
      <c r="G581" s="122">
        <v>4.1592235000000004</v>
      </c>
      <c r="H581" s="122">
        <v>2.833818296434826</v>
      </c>
      <c r="I581" s="122">
        <v>15.387020029399871</v>
      </c>
      <c r="J581" s="122">
        <v>2.769663605291977</v>
      </c>
      <c r="K581" s="46">
        <v>4.2639380505210475E-2</v>
      </c>
      <c r="L581" s="94">
        <f t="shared" si="25"/>
        <v>0</v>
      </c>
      <c r="M581" s="94">
        <v>0</v>
      </c>
      <c r="N581" s="94">
        <v>0</v>
      </c>
      <c r="O581" s="116">
        <v>0</v>
      </c>
      <c r="P581" s="127">
        <v>0</v>
      </c>
      <c r="Q581" s="105">
        <v>2.5</v>
      </c>
      <c r="R581" s="113"/>
    </row>
    <row r="582" spans="1:18" x14ac:dyDescent="0.25">
      <c r="A582" s="106">
        <f t="shared" si="26"/>
        <v>61787</v>
      </c>
      <c r="B582" s="710" t="str">
        <f>+asset_level_drivers!$B$1</f>
        <v>Farmar</v>
      </c>
      <c r="C582" s="118">
        <v>3</v>
      </c>
      <c r="D582" s="119">
        <v>3.3984160000000001</v>
      </c>
      <c r="E582" s="119">
        <v>24.60332</v>
      </c>
      <c r="F582" s="119">
        <v>3.3214482000000003</v>
      </c>
      <c r="G582" s="119">
        <v>3.737832</v>
      </c>
      <c r="H582" s="119">
        <v>2.5468197958673437</v>
      </c>
      <c r="I582" s="119">
        <v>13.828550364359218</v>
      </c>
      <c r="J582" s="119">
        <v>2.4891390655846592</v>
      </c>
      <c r="K582" s="120">
        <v>3.8314920224641502E-2</v>
      </c>
      <c r="L582" s="102">
        <f t="shared" si="25"/>
        <v>0</v>
      </c>
      <c r="M582" s="102">
        <v>0</v>
      </c>
      <c r="N582" s="102">
        <v>0</v>
      </c>
      <c r="O582" s="112">
        <v>0</v>
      </c>
      <c r="P582" s="127">
        <v>0</v>
      </c>
      <c r="Q582" s="97">
        <v>2.5</v>
      </c>
      <c r="R582" s="113"/>
    </row>
    <row r="583" spans="1:18" x14ac:dyDescent="0.25">
      <c r="A583" s="98">
        <f t="shared" si="26"/>
        <v>61818</v>
      </c>
      <c r="B583" s="709" t="str">
        <f>+asset_level_drivers!$B$1</f>
        <v>Farmar</v>
      </c>
      <c r="C583" s="121">
        <v>3</v>
      </c>
      <c r="D583" s="122">
        <v>3.7439784999999999</v>
      </c>
      <c r="E583" s="122">
        <v>27.103609999999996</v>
      </c>
      <c r="F583" s="122">
        <v>3.6589873499999999</v>
      </c>
      <c r="G583" s="122">
        <v>4.117699</v>
      </c>
      <c r="H583" s="122">
        <v>2.805789096773827</v>
      </c>
      <c r="I583" s="122">
        <v>15.233864207795945</v>
      </c>
      <c r="J583" s="122">
        <v>2.7420955574032706</v>
      </c>
      <c r="K583" s="46">
        <v>4.2201920308564837E-2</v>
      </c>
      <c r="L583" s="94">
        <f t="shared" si="25"/>
        <v>0</v>
      </c>
      <c r="M583" s="94">
        <v>0</v>
      </c>
      <c r="N583" s="94">
        <v>0</v>
      </c>
      <c r="O583" s="116">
        <v>0</v>
      </c>
      <c r="P583" s="127">
        <v>0</v>
      </c>
      <c r="Q583" s="105">
        <v>2.5</v>
      </c>
      <c r="R583" s="113"/>
    </row>
    <row r="584" spans="1:18" x14ac:dyDescent="0.25">
      <c r="A584" s="106">
        <f t="shared" si="26"/>
        <v>61848</v>
      </c>
      <c r="B584" s="710" t="str">
        <f>+asset_level_drivers!$B$1</f>
        <v>Farmar</v>
      </c>
      <c r="C584" s="118">
        <v>3</v>
      </c>
      <c r="D584" s="119">
        <v>3.6043949999999993</v>
      </c>
      <c r="E584" s="119">
        <v>26.094000000000001</v>
      </c>
      <c r="F584" s="119">
        <v>3.5226899999999999</v>
      </c>
      <c r="G584" s="119">
        <v>3.9643499999999996</v>
      </c>
      <c r="H584" s="119">
        <v>2.7011832977849894</v>
      </c>
      <c r="I584" s="119">
        <v>14.666402469568718</v>
      </c>
      <c r="J584" s="119">
        <v>2.6399524445223697</v>
      </c>
      <c r="K584" s="120">
        <v>4.0630523782027396E-2</v>
      </c>
      <c r="L584" s="102">
        <f t="shared" si="25"/>
        <v>0</v>
      </c>
      <c r="M584" s="102">
        <v>0</v>
      </c>
      <c r="N584" s="102">
        <v>0</v>
      </c>
      <c r="O584" s="112">
        <v>0</v>
      </c>
      <c r="P584" s="127">
        <v>0</v>
      </c>
      <c r="Q584" s="97">
        <v>2.5</v>
      </c>
      <c r="R584" s="113"/>
    </row>
    <row r="585" spans="1:18" x14ac:dyDescent="0.25">
      <c r="A585" s="98">
        <f t="shared" si="26"/>
        <v>61879</v>
      </c>
      <c r="B585" s="709" t="str">
        <f>+asset_level_drivers!$B$1</f>
        <v>Farmar</v>
      </c>
      <c r="C585" s="121">
        <v>3</v>
      </c>
      <c r="D585" s="122">
        <v>3.7053989999999994</v>
      </c>
      <c r="E585" s="122">
        <v>26.824609999999996</v>
      </c>
      <c r="F585" s="122">
        <v>3.6213223499999998</v>
      </c>
      <c r="G585" s="122">
        <v>4.0755854999999999</v>
      </c>
      <c r="H585" s="122">
        <v>2.7768770876746869</v>
      </c>
      <c r="I585" s="122">
        <v>15.077049373389196</v>
      </c>
      <c r="J585" s="122">
        <v>2.7138688872100558</v>
      </c>
      <c r="K585" s="46">
        <v>4.1768945267325955E-2</v>
      </c>
      <c r="L585" s="94">
        <f t="shared" si="25"/>
        <v>0</v>
      </c>
      <c r="M585" s="94">
        <v>0</v>
      </c>
      <c r="N585" s="94">
        <v>0</v>
      </c>
      <c r="O585" s="116">
        <v>0</v>
      </c>
      <c r="P585" s="127">
        <v>0</v>
      </c>
      <c r="Q585" s="105">
        <v>2.5</v>
      </c>
      <c r="R585" s="113"/>
    </row>
    <row r="586" spans="1:18" x14ac:dyDescent="0.25">
      <c r="A586" s="106">
        <f t="shared" si="26"/>
        <v>61909</v>
      </c>
      <c r="B586" s="710" t="str">
        <f>+asset_level_drivers!$B$1</f>
        <v>Farmar</v>
      </c>
      <c r="C586" s="118">
        <v>3</v>
      </c>
      <c r="D586" s="119">
        <v>3.567345</v>
      </c>
      <c r="E586" s="119">
        <v>25.825500000000002</v>
      </c>
      <c r="F586" s="119">
        <v>3.4864424999999999</v>
      </c>
      <c r="G586" s="119">
        <v>3.9235949999999997</v>
      </c>
      <c r="H586" s="119">
        <v>2.6734175170692427</v>
      </c>
      <c r="I586" s="119">
        <v>14.515489268714914</v>
      </c>
      <c r="J586" s="119">
        <v>2.6127880683686846</v>
      </c>
      <c r="K586" s="120">
        <v>4.0213672738326225E-2</v>
      </c>
      <c r="L586" s="102">
        <f t="shared" si="25"/>
        <v>0</v>
      </c>
      <c r="M586" s="102">
        <v>0</v>
      </c>
      <c r="N586" s="102">
        <v>0</v>
      </c>
      <c r="O586" s="112">
        <v>0</v>
      </c>
      <c r="P586" s="127">
        <v>0</v>
      </c>
      <c r="Q586" s="97">
        <v>2.5</v>
      </c>
      <c r="R586" s="113"/>
    </row>
    <row r="587" spans="1:18" x14ac:dyDescent="0.25">
      <c r="A587" s="98">
        <f t="shared" si="26"/>
        <v>61940</v>
      </c>
      <c r="B587" s="709" t="str">
        <f>+asset_level_drivers!$B$1</f>
        <v>Farmar</v>
      </c>
      <c r="C587" s="118">
        <v>3</v>
      </c>
      <c r="D587" s="119">
        <v>3.6674085000000001</v>
      </c>
      <c r="E587" s="119">
        <v>26.54871</v>
      </c>
      <c r="F587" s="119">
        <v>3.5840758500000001</v>
      </c>
      <c r="G587" s="119">
        <v>4.0334719999999997</v>
      </c>
      <c r="H587" s="119">
        <v>2.7484064832946173</v>
      </c>
      <c r="I587" s="119">
        <v>14.921976926031418</v>
      </c>
      <c r="J587" s="119">
        <v>2.6859558466856548</v>
      </c>
      <c r="K587" s="120">
        <v>4.1340412591633048E-2</v>
      </c>
      <c r="L587" s="102">
        <f t="shared" si="25"/>
        <v>0</v>
      </c>
      <c r="M587" s="102">
        <v>0</v>
      </c>
      <c r="N587" s="102">
        <v>0</v>
      </c>
      <c r="O587" s="112">
        <v>0</v>
      </c>
      <c r="P587" s="128">
        <v>0</v>
      </c>
      <c r="Q587" s="105">
        <v>2.5</v>
      </c>
      <c r="R587" s="113"/>
    </row>
    <row r="588" spans="1:18" x14ac:dyDescent="0.25">
      <c r="A588" s="106">
        <f t="shared" si="26"/>
        <v>61971</v>
      </c>
      <c r="B588" s="710" t="str">
        <f>+asset_level_drivers!$B$1</f>
        <v>Farmar</v>
      </c>
      <c r="C588" s="121">
        <v>3</v>
      </c>
      <c r="D588" s="122">
        <v>3.6482659999999996</v>
      </c>
      <c r="E588" s="122">
        <v>26.409520000000001</v>
      </c>
      <c r="F588" s="122">
        <v>3.5652852000000004</v>
      </c>
      <c r="G588" s="122">
        <v>4.0122679999999997</v>
      </c>
      <c r="H588" s="122">
        <v>2.7340608299248146</v>
      </c>
      <c r="I588" s="122">
        <v>14.843743747532937</v>
      </c>
      <c r="J588" s="122">
        <v>2.6718738745559292</v>
      </c>
      <c r="K588" s="46">
        <v>4.1127801443401141E-2</v>
      </c>
      <c r="L588" s="94">
        <f t="shared" si="25"/>
        <v>0</v>
      </c>
      <c r="M588" s="94">
        <v>0</v>
      </c>
      <c r="N588" s="94">
        <v>0</v>
      </c>
      <c r="O588" s="116">
        <v>0</v>
      </c>
      <c r="P588" s="129">
        <v>0</v>
      </c>
      <c r="Q588" s="97">
        <v>2.5</v>
      </c>
      <c r="R588" s="113"/>
    </row>
    <row r="589" spans="1:18" x14ac:dyDescent="0.25">
      <c r="A589" s="98">
        <f t="shared" si="26"/>
        <v>62001</v>
      </c>
      <c r="B589" s="709" t="str">
        <f>+asset_level_drivers!$B$1</f>
        <v>Farmar</v>
      </c>
      <c r="C589" s="118">
        <v>3</v>
      </c>
      <c r="D589" s="119">
        <v>3.6294179999999998</v>
      </c>
      <c r="E589" s="119">
        <v>26.273430000000001</v>
      </c>
      <c r="F589" s="119">
        <v>3.5469130500000001</v>
      </c>
      <c r="G589" s="119">
        <v>3.9916529999999995</v>
      </c>
      <c r="H589" s="119">
        <v>2.7199358789145478</v>
      </c>
      <c r="I589" s="119">
        <v>14.767252956083427</v>
      </c>
      <c r="J589" s="119">
        <v>2.6581055320950164</v>
      </c>
      <c r="K589" s="120">
        <v>4.0916279491625331E-2</v>
      </c>
      <c r="L589" s="102">
        <f t="shared" si="25"/>
        <v>0</v>
      </c>
      <c r="M589" s="102">
        <v>0</v>
      </c>
      <c r="N589" s="102">
        <v>0</v>
      </c>
      <c r="O589" s="112">
        <v>0</v>
      </c>
      <c r="P589" s="128">
        <v>0</v>
      </c>
      <c r="Q589" s="105">
        <v>2.5</v>
      </c>
      <c r="R589" s="113"/>
    </row>
    <row r="590" spans="1:18" x14ac:dyDescent="0.25">
      <c r="A590" s="106">
        <f t="shared" si="26"/>
        <v>62032</v>
      </c>
      <c r="B590" s="710" t="str">
        <f>+asset_level_drivers!$B$1</f>
        <v>Farmar</v>
      </c>
      <c r="C590" s="121">
        <f t="shared" ref="C590" si="27">(+C588/C589*C589)</f>
        <v>3</v>
      </c>
      <c r="D590" s="122">
        <f t="shared" ref="D590:K601" si="28">+D589/D588*D589</f>
        <v>3.6106673742331288</v>
      </c>
      <c r="E590" s="122">
        <f t="shared" si="28"/>
        <v>26.138041280754063</v>
      </c>
      <c r="F590" s="122">
        <f t="shared" si="28"/>
        <v>3.528635572901798</v>
      </c>
      <c r="G590" s="122">
        <f t="shared" si="28"/>
        <v>3.9711439197005274</v>
      </c>
      <c r="H590" s="122">
        <f t="shared" si="28"/>
        <v>2.705883901496843</v>
      </c>
      <c r="I590" s="122">
        <f t="shared" si="28"/>
        <v>14.691156326731841</v>
      </c>
      <c r="J590" s="122">
        <f t="shared" si="28"/>
        <v>2.64440813881173</v>
      </c>
      <c r="K590" s="46">
        <f t="shared" si="28"/>
        <v>4.0705845405830991E-2</v>
      </c>
      <c r="L590" s="94">
        <f t="shared" si="25"/>
        <v>0</v>
      </c>
      <c r="M590" s="94">
        <v>0</v>
      </c>
      <c r="N590" s="94">
        <v>0</v>
      </c>
      <c r="O590" s="116">
        <v>0</v>
      </c>
      <c r="P590" s="128">
        <v>0</v>
      </c>
      <c r="Q590" s="97">
        <v>2.5</v>
      </c>
      <c r="R590" s="113"/>
    </row>
    <row r="591" spans="1:18" x14ac:dyDescent="0.25">
      <c r="A591" s="98">
        <f t="shared" si="26"/>
        <v>62062</v>
      </c>
      <c r="B591" s="709" t="str">
        <f>+asset_level_drivers!$B$1</f>
        <v>Farmar</v>
      </c>
      <c r="C591" s="118">
        <f t="shared" ref="C591:C622" si="29">(+C589/C590*C590)</f>
        <v>3</v>
      </c>
      <c r="D591" s="119">
        <f t="shared" si="28"/>
        <v>3.5920136196358641</v>
      </c>
      <c r="E591" s="119">
        <f t="shared" si="28"/>
        <v>26.003350228516165</v>
      </c>
      <c r="F591" s="119">
        <f t="shared" si="28"/>
        <v>3.5104522808496812</v>
      </c>
      <c r="G591" s="119">
        <f t="shared" si="28"/>
        <v>3.9507402148870332</v>
      </c>
      <c r="H591" s="119">
        <f t="shared" si="28"/>
        <v>2.6919045206689614</v>
      </c>
      <c r="I591" s="119">
        <f t="shared" si="28"/>
        <v>14.615451828334868</v>
      </c>
      <c r="J591" s="119">
        <f t="shared" si="28"/>
        <v>2.630781329100274</v>
      </c>
      <c r="K591" s="120">
        <f t="shared" si="28"/>
        <v>4.0496493591079236E-2</v>
      </c>
      <c r="L591" s="102">
        <f t="shared" si="25"/>
        <v>0</v>
      </c>
      <c r="M591" s="102">
        <v>0</v>
      </c>
      <c r="N591" s="102">
        <v>0</v>
      </c>
      <c r="O591" s="112">
        <v>0</v>
      </c>
      <c r="P591" s="129">
        <v>0</v>
      </c>
      <c r="Q591" s="105">
        <v>2.5</v>
      </c>
      <c r="R591" s="113"/>
    </row>
    <row r="592" spans="1:18" x14ac:dyDescent="0.25">
      <c r="A592" s="106">
        <f t="shared" si="26"/>
        <v>62093</v>
      </c>
      <c r="B592" s="710" t="str">
        <f>+asset_level_drivers!$B$1</f>
        <v>Farmar</v>
      </c>
      <c r="C592" s="121">
        <f t="shared" si="29"/>
        <v>3</v>
      </c>
      <c r="D592" s="122">
        <f t="shared" si="28"/>
        <v>3.5734562357436546</v>
      </c>
      <c r="E592" s="122">
        <f t="shared" si="28"/>
        <v>25.86935324816216</v>
      </c>
      <c r="F592" s="122">
        <f t="shared" si="28"/>
        <v>3.4923626885018897</v>
      </c>
      <c r="G592" s="122">
        <f t="shared" si="28"/>
        <v>3.9304413441411366</v>
      </c>
      <c r="H592" s="122">
        <f t="shared" si="28"/>
        <v>2.6779973613758701</v>
      </c>
      <c r="I592" s="122">
        <f t="shared" si="28"/>
        <v>14.54013744021581</v>
      </c>
      <c r="J592" s="122">
        <f t="shared" si="28"/>
        <v>2.6172247392388428</v>
      </c>
      <c r="K592" s="46">
        <f t="shared" si="28"/>
        <v>4.0288218481206173E-2</v>
      </c>
      <c r="L592" s="94">
        <f t="shared" si="25"/>
        <v>0</v>
      </c>
      <c r="M592" s="94">
        <v>0</v>
      </c>
      <c r="N592" s="94">
        <v>0</v>
      </c>
      <c r="O592" s="116">
        <v>0</v>
      </c>
      <c r="P592" s="128">
        <v>0</v>
      </c>
      <c r="Q592" s="97">
        <v>2.5</v>
      </c>
      <c r="R592" s="113"/>
    </row>
    <row r="593" spans="1:18" x14ac:dyDescent="0.25">
      <c r="A593" s="98">
        <f t="shared" si="26"/>
        <v>62124</v>
      </c>
      <c r="B593" s="709" t="str">
        <f>+asset_level_drivers!$B$1</f>
        <v>Farmar</v>
      </c>
      <c r="C593" s="118">
        <f t="shared" si="29"/>
        <v>3</v>
      </c>
      <c r="D593" s="119">
        <f t="shared" si="28"/>
        <v>3.5549947246774947</v>
      </c>
      <c r="E593" s="119">
        <f t="shared" si="28"/>
        <v>25.736046763093807</v>
      </c>
      <c r="F593" s="119">
        <f t="shared" si="28"/>
        <v>3.4743663130176614</v>
      </c>
      <c r="G593" s="119">
        <f t="shared" si="28"/>
        <v>3.9102467688262594</v>
      </c>
      <c r="H593" s="119">
        <f t="shared" si="28"/>
        <v>2.6641620505001793</v>
      </c>
      <c r="I593" s="119">
        <f t="shared" si="28"/>
        <v>14.465211152110655</v>
      </c>
      <c r="J593" s="119">
        <f t="shared" si="28"/>
        <v>2.6037380073799139</v>
      </c>
      <c r="K593" s="120">
        <f t="shared" si="28"/>
        <v>4.0081014538674922E-2</v>
      </c>
      <c r="L593" s="102">
        <f t="shared" si="25"/>
        <v>0</v>
      </c>
      <c r="M593" s="102">
        <v>0</v>
      </c>
      <c r="N593" s="102">
        <v>0</v>
      </c>
      <c r="O593" s="112">
        <v>0</v>
      </c>
      <c r="P593" s="129">
        <v>0</v>
      </c>
      <c r="Q593" s="105">
        <v>2.5</v>
      </c>
      <c r="R593" s="113"/>
    </row>
    <row r="594" spans="1:18" x14ac:dyDescent="0.25">
      <c r="A594" s="106">
        <f t="shared" si="26"/>
        <v>62152</v>
      </c>
      <c r="B594" s="710" t="str">
        <f>+asset_level_drivers!$B$1</f>
        <v>Farmar</v>
      </c>
      <c r="C594" s="121">
        <f t="shared" si="29"/>
        <v>3</v>
      </c>
      <c r="D594" s="122">
        <f t="shared" si="28"/>
        <v>3.5366285911305657</v>
      </c>
      <c r="E594" s="122">
        <f t="shared" si="28"/>
        <v>25.603427215143316</v>
      </c>
      <c r="F594" s="122">
        <f t="shared" si="28"/>
        <v>3.4564626740443445</v>
      </c>
      <c r="G594" s="122">
        <f t="shared" si="28"/>
        <v>3.8901559530733349</v>
      </c>
      <c r="H594" s="122">
        <f t="shared" si="28"/>
        <v>2.6503982168521318</v>
      </c>
      <c r="I594" s="122">
        <f t="shared" si="28"/>
        <v>14.390670964114408</v>
      </c>
      <c r="J594" s="122">
        <f t="shared" si="28"/>
        <v>2.5903207735405887</v>
      </c>
      <c r="K594" s="46">
        <f t="shared" si="28"/>
        <v>3.9874876254428378E-2</v>
      </c>
      <c r="L594" s="94">
        <f t="shared" si="25"/>
        <v>0</v>
      </c>
      <c r="M594" s="94">
        <v>0</v>
      </c>
      <c r="N594" s="94">
        <v>0</v>
      </c>
      <c r="O594" s="116">
        <v>0</v>
      </c>
      <c r="P594" s="128">
        <v>0</v>
      </c>
      <c r="Q594" s="97">
        <v>2.5</v>
      </c>
      <c r="R594" s="113"/>
    </row>
    <row r="595" spans="1:18" x14ac:dyDescent="0.25">
      <c r="A595" s="98">
        <f t="shared" si="26"/>
        <v>62183</v>
      </c>
      <c r="B595" s="709" t="str">
        <f>+asset_level_drivers!$B$1</f>
        <v>Farmar</v>
      </c>
      <c r="C595" s="118">
        <f t="shared" si="29"/>
        <v>3</v>
      </c>
      <c r="D595" s="119">
        <f t="shared" si="28"/>
        <v>3.5183573423549479</v>
      </c>
      <c r="E595" s="119">
        <f t="shared" si="28"/>
        <v>25.471491064478371</v>
      </c>
      <c r="F595" s="119">
        <f t="shared" si="28"/>
        <v>3.4386512937045763</v>
      </c>
      <c r="G595" s="119">
        <f t="shared" si="28"/>
        <v>3.8701683637665867</v>
      </c>
      <c r="H595" s="119">
        <f t="shared" si="28"/>
        <v>2.6367054911596441</v>
      </c>
      <c r="I595" s="119">
        <f t="shared" si="28"/>
        <v>14.31651488662772</v>
      </c>
      <c r="J595" s="119">
        <f t="shared" si="28"/>
        <v>2.5769726795929842</v>
      </c>
      <c r="K595" s="120">
        <f t="shared" si="28"/>
        <v>3.9669798147742741E-2</v>
      </c>
      <c r="L595" s="102">
        <f t="shared" si="25"/>
        <v>0</v>
      </c>
      <c r="M595" s="102">
        <v>0</v>
      </c>
      <c r="N595" s="102">
        <v>0</v>
      </c>
      <c r="O595" s="112">
        <v>0</v>
      </c>
      <c r="P595" s="129">
        <v>0</v>
      </c>
      <c r="Q595" s="105">
        <v>2.5</v>
      </c>
      <c r="R595" s="113"/>
    </row>
    <row r="596" spans="1:18" x14ac:dyDescent="0.25">
      <c r="A596" s="106">
        <f t="shared" si="26"/>
        <v>62213</v>
      </c>
      <c r="B596" s="710" t="str">
        <f>+asset_level_drivers!$B$1</f>
        <v>Farmar</v>
      </c>
      <c r="C596" s="118">
        <f t="shared" si="29"/>
        <v>3</v>
      </c>
      <c r="D596" s="119">
        <f t="shared" si="28"/>
        <v>3.5001804881484002</v>
      </c>
      <c r="E596" s="119">
        <f t="shared" si="28"/>
        <v>25.340234789507644</v>
      </c>
      <c r="F596" s="119">
        <f t="shared" si="28"/>
        <v>3.4209316965835277</v>
      </c>
      <c r="G596" s="119">
        <f t="shared" si="28"/>
        <v>3.8502834705293827</v>
      </c>
      <c r="H596" s="119">
        <f t="shared" si="28"/>
        <v>2.6230835060583995</v>
      </c>
      <c r="I596" s="119">
        <f t="shared" si="28"/>
        <v>14.242740940303777</v>
      </c>
      <c r="J596" s="119">
        <f t="shared" si="28"/>
        <v>2.5636933692546742</v>
      </c>
      <c r="K596" s="120">
        <f t="shared" si="28"/>
        <v>3.946577476608179E-2</v>
      </c>
      <c r="L596" s="102">
        <f t="shared" si="25"/>
        <v>0</v>
      </c>
      <c r="M596" s="102">
        <v>0</v>
      </c>
      <c r="N596" s="102">
        <v>0</v>
      </c>
      <c r="O596" s="112">
        <v>0</v>
      </c>
      <c r="P596" s="128">
        <v>0</v>
      </c>
      <c r="Q596" s="97">
        <v>2.5</v>
      </c>
      <c r="R596" s="113"/>
    </row>
    <row r="597" spans="1:18" x14ac:dyDescent="0.25">
      <c r="A597" s="98">
        <f t="shared" si="26"/>
        <v>62244</v>
      </c>
      <c r="B597" s="709" t="str">
        <f>+asset_level_drivers!$B$1</f>
        <v>Farmar</v>
      </c>
      <c r="C597" s="121">
        <f t="shared" si="29"/>
        <v>3</v>
      </c>
      <c r="D597" s="122">
        <f t="shared" si="28"/>
        <v>3.4820975408412083</v>
      </c>
      <c r="E597" s="122">
        <f t="shared" si="28"/>
        <v>25.209654886786801</v>
      </c>
      <c r="F597" s="122">
        <f t="shared" si="28"/>
        <v>3.4033034097162136</v>
      </c>
      <c r="G597" s="122">
        <f t="shared" si="28"/>
        <v>3.8305007457101619</v>
      </c>
      <c r="H597" s="122">
        <f t="shared" si="28"/>
        <v>2.6095318960819918</v>
      </c>
      <c r="I597" s="122">
        <f t="shared" si="28"/>
        <v>14.169347155995471</v>
      </c>
      <c r="J597" s="122">
        <f t="shared" si="28"/>
        <v>2.550482488079179</v>
      </c>
      <c r="K597" s="46">
        <f t="shared" si="28"/>
        <v>3.9262800684951922E-2</v>
      </c>
      <c r="L597" s="94">
        <f t="shared" si="25"/>
        <v>0</v>
      </c>
      <c r="M597" s="94">
        <v>0</v>
      </c>
      <c r="N597" s="94">
        <v>0</v>
      </c>
      <c r="O597" s="116">
        <v>0</v>
      </c>
      <c r="P597" s="129">
        <v>0</v>
      </c>
      <c r="Q597" s="105">
        <v>2.5</v>
      </c>
      <c r="R597" s="113"/>
    </row>
    <row r="598" spans="1:18" x14ac:dyDescent="0.25">
      <c r="A598" s="106">
        <f t="shared" si="26"/>
        <v>62274</v>
      </c>
      <c r="B598" s="710" t="str">
        <f>+asset_level_drivers!$B$1</f>
        <v>Farmar</v>
      </c>
      <c r="C598" s="118">
        <f t="shared" si="29"/>
        <v>3</v>
      </c>
      <c r="D598" s="119">
        <f t="shared" si="28"/>
        <v>3.464108015283101</v>
      </c>
      <c r="E598" s="119">
        <f t="shared" si="28"/>
        <v>25.079747870924987</v>
      </c>
      <c r="F598" s="119">
        <f t="shared" si="28"/>
        <v>3.3857659625748684</v>
      </c>
      <c r="G598" s="119">
        <f t="shared" si="28"/>
        <v>3.8108196643684327</v>
      </c>
      <c r="H598" s="119">
        <f t="shared" si="28"/>
        <v>2.5960502976521203</v>
      </c>
      <c r="I598" s="119">
        <f t="shared" si="28"/>
        <v>14.096331574702839</v>
      </c>
      <c r="J598" s="119">
        <f t="shared" si="28"/>
        <v>2.537339683446505</v>
      </c>
      <c r="K598" s="120">
        <f t="shared" si="28"/>
        <v>3.9060870507757924E-2</v>
      </c>
      <c r="L598" s="102">
        <f t="shared" si="25"/>
        <v>0</v>
      </c>
      <c r="M598" s="102">
        <v>0</v>
      </c>
      <c r="N598" s="102">
        <v>0</v>
      </c>
      <c r="O598" s="112">
        <v>0</v>
      </c>
      <c r="P598" s="128">
        <v>0</v>
      </c>
      <c r="Q598" s="97">
        <v>2.5</v>
      </c>
      <c r="R598" s="113"/>
    </row>
    <row r="599" spans="1:18" x14ac:dyDescent="0.25">
      <c r="A599" s="98">
        <f t="shared" si="26"/>
        <v>62305</v>
      </c>
      <c r="B599" s="709" t="str">
        <f>+asset_level_drivers!$B$1</f>
        <v>Farmar</v>
      </c>
      <c r="C599" s="118">
        <f t="shared" si="29"/>
        <v>3</v>
      </c>
      <c r="D599" s="119">
        <f t="shared" si="28"/>
        <v>3.4462114288302339</v>
      </c>
      <c r="E599" s="119">
        <f t="shared" si="28"/>
        <v>24.950510274491798</v>
      </c>
      <c r="F599" s="119">
        <f t="shared" si="28"/>
        <v>3.3683188870563874</v>
      </c>
      <c r="G599" s="119">
        <f t="shared" si="28"/>
        <v>3.7912397042608434</v>
      </c>
      <c r="H599" s="119">
        <f t="shared" si="28"/>
        <v>2.5826383490688349</v>
      </c>
      <c r="I599" s="119">
        <f t="shared" si="28"/>
        <v>14.023692247520776</v>
      </c>
      <c r="J599" s="119">
        <f t="shared" si="28"/>
        <v>2.5242646045537329</v>
      </c>
      <c r="K599" s="120">
        <f t="shared" si="28"/>
        <v>3.8859978865659492E-2</v>
      </c>
      <c r="L599" s="102">
        <f t="shared" si="25"/>
        <v>0</v>
      </c>
      <c r="M599" s="102">
        <v>0</v>
      </c>
      <c r="N599" s="102">
        <v>0</v>
      </c>
      <c r="O599" s="112">
        <v>0</v>
      </c>
      <c r="P599" s="128">
        <v>0</v>
      </c>
      <c r="Q599" s="105">
        <v>2.5</v>
      </c>
      <c r="R599" s="113"/>
    </row>
    <row r="600" spans="1:18" x14ac:dyDescent="0.25">
      <c r="A600" s="106">
        <f t="shared" si="26"/>
        <v>62336</v>
      </c>
      <c r="B600" s="710" t="str">
        <f>+asset_level_drivers!$B$1</f>
        <v>Farmar</v>
      </c>
      <c r="C600" s="121">
        <f t="shared" si="29"/>
        <v>3</v>
      </c>
      <c r="D600" s="122">
        <f t="shared" si="28"/>
        <v>3.4284073013322414</v>
      </c>
      <c r="E600" s="122">
        <f t="shared" si="28"/>
        <v>24.821938647924725</v>
      </c>
      <c r="F600" s="122">
        <f t="shared" si="28"/>
        <v>3.3509617174698323</v>
      </c>
      <c r="G600" s="122">
        <f t="shared" si="28"/>
        <v>3.7717603458273241</v>
      </c>
      <c r="H600" s="122">
        <f t="shared" si="28"/>
        <v>2.5692956905008333</v>
      </c>
      <c r="I600" s="122">
        <f t="shared" si="28"/>
        <v>13.951427235587008</v>
      </c>
      <c r="J600" s="122">
        <f t="shared" si="28"/>
        <v>2.5112569024056546</v>
      </c>
      <c r="K600" s="46">
        <f t="shared" si="28"/>
        <v>3.8660120417428487E-2</v>
      </c>
      <c r="L600" s="94">
        <f t="shared" si="25"/>
        <v>0</v>
      </c>
      <c r="M600" s="94">
        <v>0</v>
      </c>
      <c r="N600" s="94">
        <v>0</v>
      </c>
      <c r="O600" s="116">
        <v>0</v>
      </c>
      <c r="P600" s="129">
        <v>0</v>
      </c>
      <c r="Q600" s="97">
        <v>2.5</v>
      </c>
      <c r="R600" s="113"/>
    </row>
    <row r="601" spans="1:18" x14ac:dyDescent="0.25">
      <c r="A601" s="98">
        <f t="shared" si="26"/>
        <v>62366</v>
      </c>
      <c r="B601" s="709" t="str">
        <f>+asset_level_drivers!$B$1</f>
        <v>Farmar</v>
      </c>
      <c r="C601" s="118">
        <f t="shared" si="29"/>
        <v>3</v>
      </c>
      <c r="D601" s="119">
        <f t="shared" si="28"/>
        <v>3.410695155119353</v>
      </c>
      <c r="E601" s="119">
        <f t="shared" si="28"/>
        <v>24.694029559437084</v>
      </c>
      <c r="F601" s="119">
        <f t="shared" si="28"/>
        <v>3.3336939905240004</v>
      </c>
      <c r="G601" s="119">
        <f t="shared" si="28"/>
        <v>3.7523810721773003</v>
      </c>
      <c r="H601" s="119">
        <f t="shared" si="28"/>
        <v>2.5560219639758048</v>
      </c>
      <c r="I601" s="119">
        <f t="shared" si="28"/>
        <v>13.879534610030351</v>
      </c>
      <c r="J601" s="119">
        <f t="shared" si="28"/>
        <v>2.4983162298054564</v>
      </c>
      <c r="K601" s="120">
        <f t="shared" si="28"/>
        <v>3.8461289849306919E-2</v>
      </c>
      <c r="L601" s="102">
        <f t="shared" si="25"/>
        <v>0</v>
      </c>
      <c r="M601" s="102">
        <v>0</v>
      </c>
      <c r="N601" s="102">
        <v>0</v>
      </c>
      <c r="O601" s="112">
        <v>0</v>
      </c>
      <c r="P601" s="128">
        <v>0</v>
      </c>
      <c r="Q601" s="105">
        <v>2.5</v>
      </c>
      <c r="R601" s="113"/>
    </row>
    <row r="602" spans="1:18" x14ac:dyDescent="0.25">
      <c r="A602" s="106">
        <f t="shared" si="26"/>
        <v>62397</v>
      </c>
      <c r="B602" s="710" t="str">
        <f>+asset_level_drivers!$B$1</f>
        <v>Farmar</v>
      </c>
      <c r="C602" s="121">
        <f t="shared" si="29"/>
        <v>3</v>
      </c>
      <c r="D602" s="122">
        <f t="shared" ref="D602:K614" si="30">+D601/D600*D601</f>
        <v>3.3930745149895793</v>
      </c>
      <c r="E602" s="122">
        <f t="shared" si="30"/>
        <v>24.566779594926412</v>
      </c>
      <c r="F602" s="122">
        <f t="shared" si="30"/>
        <v>3.3165152453150597</v>
      </c>
      <c r="G602" s="122">
        <f t="shared" si="30"/>
        <v>3.7331013690759773</v>
      </c>
      <c r="H602" s="122">
        <f t="shared" si="30"/>
        <v>2.5428168133708282</v>
      </c>
      <c r="I602" s="122">
        <f t="shared" si="30"/>
        <v>13.80801245191922</v>
      </c>
      <c r="J602" s="122">
        <f t="shared" si="30"/>
        <v>2.4854422413454533</v>
      </c>
      <c r="K602" s="46">
        <f t="shared" si="30"/>
        <v>3.8263481874865675E-2</v>
      </c>
      <c r="L602" s="94">
        <f t="shared" si="25"/>
        <v>0</v>
      </c>
      <c r="M602" s="94">
        <v>0</v>
      </c>
      <c r="N602" s="94">
        <v>0</v>
      </c>
      <c r="O602" s="116">
        <v>0</v>
      </c>
      <c r="P602" s="128">
        <v>0</v>
      </c>
      <c r="Q602" s="97">
        <v>2.5</v>
      </c>
      <c r="R602" s="113"/>
    </row>
    <row r="603" spans="1:18" x14ac:dyDescent="0.25">
      <c r="A603" s="98">
        <f t="shared" si="26"/>
        <v>62427</v>
      </c>
      <c r="B603" s="709" t="str">
        <f>+asset_level_drivers!$B$1</f>
        <v>Farmar</v>
      </c>
      <c r="C603" s="118">
        <f t="shared" si="29"/>
        <v>3</v>
      </c>
      <c r="D603" s="119">
        <f t="shared" si="30"/>
        <v>3.3755449081959621</v>
      </c>
      <c r="E603" s="119">
        <f t="shared" si="30"/>
        <v>24.440185357883347</v>
      </c>
      <c r="F603" s="119">
        <f t="shared" si="30"/>
        <v>3.2994250233142459</v>
      </c>
      <c r="G603" s="119">
        <f t="shared" si="30"/>
        <v>3.7139207249306949</v>
      </c>
      <c r="H603" s="119">
        <f t="shared" si="30"/>
        <v>2.5296798844028165</v>
      </c>
      <c r="I603" s="119">
        <f t="shared" si="30"/>
        <v>13.736858852210414</v>
      </c>
      <c r="J603" s="119">
        <f t="shared" si="30"/>
        <v>2.4726345933978684</v>
      </c>
      <c r="K603" s="120">
        <f t="shared" si="30"/>
        <v>3.8066691234863961E-2</v>
      </c>
      <c r="L603" s="102">
        <f t="shared" si="25"/>
        <v>0</v>
      </c>
      <c r="M603" s="102">
        <v>0</v>
      </c>
      <c r="N603" s="102">
        <v>0</v>
      </c>
      <c r="O603" s="112">
        <v>0</v>
      </c>
      <c r="P603" s="129">
        <v>0</v>
      </c>
      <c r="Q603" s="105">
        <v>2.5</v>
      </c>
      <c r="R603" s="113"/>
    </row>
    <row r="604" spans="1:18" x14ac:dyDescent="0.25">
      <c r="A604" s="106">
        <f t="shared" si="26"/>
        <v>62458</v>
      </c>
      <c r="B604" s="710" t="str">
        <f>+asset_level_drivers!$B$1</f>
        <v>Farmar</v>
      </c>
      <c r="C604" s="121">
        <f t="shared" si="29"/>
        <v>3</v>
      </c>
      <c r="D604" s="122">
        <f t="shared" si="30"/>
        <v>3.3581058644338908</v>
      </c>
      <c r="E604" s="122">
        <f t="shared" si="30"/>
        <v>24.314243469300958</v>
      </c>
      <c r="F604" s="122">
        <f t="shared" si="30"/>
        <v>3.2824228683556234</v>
      </c>
      <c r="G604" s="122">
        <f t="shared" si="30"/>
        <v>3.6948386307773506</v>
      </c>
      <c r="H604" s="122">
        <f t="shared" si="30"/>
        <v>2.5166108246190118</v>
      </c>
      <c r="I604" s="122">
        <f t="shared" si="30"/>
        <v>13.666071911698154</v>
      </c>
      <c r="J604" s="122">
        <f t="shared" si="30"/>
        <v>2.4598929441056621</v>
      </c>
      <c r="K604" s="46">
        <f t="shared" si="30"/>
        <v>3.7870912697109474E-2</v>
      </c>
      <c r="L604" s="94">
        <f t="shared" si="25"/>
        <v>0</v>
      </c>
      <c r="M604" s="94">
        <v>0</v>
      </c>
      <c r="N604" s="94">
        <v>0</v>
      </c>
      <c r="O604" s="116">
        <v>0</v>
      </c>
      <c r="P604" s="128">
        <v>0</v>
      </c>
      <c r="Q604" s="97">
        <v>2.5</v>
      </c>
      <c r="R604" s="113"/>
    </row>
    <row r="605" spans="1:18" x14ac:dyDescent="0.25">
      <c r="A605" s="98">
        <f t="shared" si="26"/>
        <v>62489</v>
      </c>
      <c r="B605" s="709" t="str">
        <f>+asset_level_drivers!$B$1</f>
        <v>Farmar</v>
      </c>
      <c r="C605" s="118">
        <f t="shared" si="29"/>
        <v>3</v>
      </c>
      <c r="D605" s="119">
        <f t="shared" si="30"/>
        <v>3.3407569158284849</v>
      </c>
      <c r="E605" s="119">
        <f t="shared" si="30"/>
        <v>24.188950567584563</v>
      </c>
      <c r="F605" s="119">
        <f t="shared" si="30"/>
        <v>3.2655083266239098</v>
      </c>
      <c r="G605" s="119">
        <f t="shared" si="30"/>
        <v>3.675854580266896</v>
      </c>
      <c r="H605" s="119">
        <f t="shared" si="30"/>
        <v>2.503609283387529</v>
      </c>
      <c r="I605" s="119">
        <f t="shared" si="30"/>
        <v>13.595649740963395</v>
      </c>
      <c r="J605" s="119">
        <f t="shared" si="30"/>
        <v>2.4472169533734061</v>
      </c>
      <c r="K605" s="120">
        <f t="shared" si="30"/>
        <v>3.7676141056319286E-2</v>
      </c>
      <c r="L605" s="102">
        <f t="shared" si="25"/>
        <v>0</v>
      </c>
      <c r="M605" s="102">
        <v>0</v>
      </c>
      <c r="N605" s="102">
        <v>0</v>
      </c>
      <c r="O605" s="112">
        <v>0</v>
      </c>
      <c r="P605" s="102">
        <v>0</v>
      </c>
      <c r="Q605" s="105">
        <v>2.5</v>
      </c>
      <c r="R605" s="113"/>
    </row>
    <row r="606" spans="1:18" x14ac:dyDescent="0.25">
      <c r="A606" s="106">
        <f t="shared" si="26"/>
        <v>62517</v>
      </c>
      <c r="B606" s="710" t="str">
        <f>+asset_level_drivers!$B$1</f>
        <v>Farmar</v>
      </c>
      <c r="C606" s="121">
        <f t="shared" si="29"/>
        <v>3</v>
      </c>
      <c r="D606" s="122">
        <f t="shared" si="30"/>
        <v>3.3234975969220413</v>
      </c>
      <c r="E606" s="122">
        <f t="shared" si="30"/>
        <v>24.064303308461994</v>
      </c>
      <c r="F606" s="122">
        <f t="shared" si="30"/>
        <v>3.248680946642363</v>
      </c>
      <c r="G606" s="122">
        <f t="shared" si="30"/>
        <v>3.6569680696519007</v>
      </c>
      <c r="H606" s="122">
        <f t="shared" si="30"/>
        <v>2.4906749118879494</v>
      </c>
      <c r="I606" s="122">
        <f t="shared" si="30"/>
        <v>13.525590460323393</v>
      </c>
      <c r="J606" s="122">
        <f t="shared" si="30"/>
        <v>2.4346062828582062</v>
      </c>
      <c r="K606" s="46">
        <f t="shared" si="30"/>
        <v>3.7482371133981451E-2</v>
      </c>
      <c r="L606" s="94">
        <f t="shared" si="25"/>
        <v>0</v>
      </c>
      <c r="M606" s="94">
        <v>0</v>
      </c>
      <c r="N606" s="94">
        <v>0</v>
      </c>
      <c r="O606" s="116">
        <v>0</v>
      </c>
      <c r="P606" s="94">
        <v>0</v>
      </c>
      <c r="Q606" s="97">
        <v>2.5</v>
      </c>
      <c r="R606" s="113"/>
    </row>
    <row r="607" spans="1:18" x14ac:dyDescent="0.25">
      <c r="A607" s="98">
        <f t="shared" si="26"/>
        <v>62548</v>
      </c>
      <c r="B607" s="709" t="str">
        <f>+asset_level_drivers!$B$1</f>
        <v>Farmar</v>
      </c>
      <c r="C607" s="118">
        <f t="shared" si="29"/>
        <v>3</v>
      </c>
      <c r="D607" s="119">
        <f t="shared" si="30"/>
        <v>3.3063274446615463</v>
      </c>
      <c r="E607" s="119">
        <f t="shared" si="30"/>
        <v>23.940298364894346</v>
      </c>
      <c r="F607" s="119">
        <f t="shared" si="30"/>
        <v>3.2319402792607304</v>
      </c>
      <c r="G607" s="119">
        <f t="shared" si="30"/>
        <v>3.6381785977731829</v>
      </c>
      <c r="H607" s="119">
        <f t="shared" si="30"/>
        <v>2.4778073631019613</v>
      </c>
      <c r="I607" s="119">
        <f t="shared" si="30"/>
        <v>13.455892199781534</v>
      </c>
      <c r="J607" s="119">
        <f t="shared" si="30"/>
        <v>2.422060595960672</v>
      </c>
      <c r="K607" s="120">
        <f t="shared" si="30"/>
        <v>3.7289597778217318E-2</v>
      </c>
      <c r="L607" s="102">
        <f t="shared" si="25"/>
        <v>0</v>
      </c>
      <c r="M607" s="102">
        <v>0</v>
      </c>
      <c r="N607" s="102">
        <v>0</v>
      </c>
      <c r="O607" s="112">
        <v>0</v>
      </c>
      <c r="P607" s="102">
        <v>0</v>
      </c>
      <c r="Q607" s="105">
        <v>2.5</v>
      </c>
      <c r="R607" s="113"/>
    </row>
    <row r="608" spans="1:18" x14ac:dyDescent="0.25">
      <c r="A608" s="106">
        <f t="shared" si="26"/>
        <v>62578</v>
      </c>
      <c r="B608" s="710" t="str">
        <f>+asset_level_drivers!$B$1</f>
        <v>Farmar</v>
      </c>
      <c r="C608" s="121">
        <f t="shared" si="29"/>
        <v>3</v>
      </c>
      <c r="D608" s="122">
        <f t="shared" si="30"/>
        <v>3.2892459983862525</v>
      </c>
      <c r="E608" s="122">
        <f t="shared" si="30"/>
        <v>23.816932426987162</v>
      </c>
      <c r="F608" s="122">
        <f t="shared" si="30"/>
        <v>3.21528587764326</v>
      </c>
      <c r="G608" s="122">
        <f t="shared" si="30"/>
        <v>3.619485666046514</v>
      </c>
      <c r="H608" s="122">
        <f t="shared" si="30"/>
        <v>2.4650062918040505</v>
      </c>
      <c r="I608" s="122">
        <f t="shared" si="30"/>
        <v>13.386553098977419</v>
      </c>
      <c r="J608" s="122">
        <f t="shared" si="30"/>
        <v>2.409579557815932</v>
      </c>
      <c r="K608" s="46">
        <f t="shared" si="30"/>
        <v>3.7097815863644558E-2</v>
      </c>
      <c r="L608" s="94">
        <f t="shared" si="25"/>
        <v>0</v>
      </c>
      <c r="M608" s="94">
        <v>0</v>
      </c>
      <c r="N608" s="94">
        <v>0</v>
      </c>
      <c r="O608" s="116">
        <v>0</v>
      </c>
      <c r="P608" s="94">
        <v>0</v>
      </c>
      <c r="Q608" s="97">
        <v>2.5</v>
      </c>
      <c r="R608" s="113"/>
    </row>
    <row r="609" spans="1:18" x14ac:dyDescent="0.25">
      <c r="A609" s="98">
        <f t="shared" si="26"/>
        <v>62609</v>
      </c>
      <c r="B609" s="709" t="str">
        <f>+asset_level_drivers!$B$1</f>
        <v>Farmar</v>
      </c>
      <c r="C609" s="118">
        <f t="shared" si="29"/>
        <v>3</v>
      </c>
      <c r="D609" s="119">
        <f t="shared" si="30"/>
        <v>3.2722527998153192</v>
      </c>
      <c r="E609" s="119">
        <f t="shared" si="30"/>
        <v>23.69420220190209</v>
      </c>
      <c r="F609" s="119">
        <f t="shared" si="30"/>
        <v>3.1987172972567746</v>
      </c>
      <c r="G609" s="119">
        <f t="shared" si="30"/>
        <v>3.6008887784493862</v>
      </c>
      <c r="H609" s="119">
        <f t="shared" si="30"/>
        <v>2.4522713545522379</v>
      </c>
      <c r="I609" s="119">
        <f t="shared" si="30"/>
        <v>13.317571307137209</v>
      </c>
      <c r="J609" s="119">
        <f t="shared" si="30"/>
        <v>2.397162835284695</v>
      </c>
      <c r="K609" s="120">
        <f t="shared" si="30"/>
        <v>3.6907020291240891E-2</v>
      </c>
      <c r="L609" s="102">
        <f t="shared" si="25"/>
        <v>0</v>
      </c>
      <c r="M609" s="102">
        <v>0</v>
      </c>
      <c r="N609" s="102">
        <v>0</v>
      </c>
      <c r="O609" s="112">
        <v>0</v>
      </c>
      <c r="P609" s="102">
        <v>0</v>
      </c>
      <c r="Q609" s="105">
        <v>2.5</v>
      </c>
      <c r="R609" s="113"/>
    </row>
    <row r="610" spans="1:18" x14ac:dyDescent="0.25">
      <c r="A610" s="106">
        <f t="shared" si="26"/>
        <v>62639</v>
      </c>
      <c r="B610" s="710" t="str">
        <f>+asset_level_drivers!$B$1</f>
        <v>Farmar</v>
      </c>
      <c r="C610" s="121">
        <f t="shared" si="29"/>
        <v>3</v>
      </c>
      <c r="D610" s="122">
        <f t="shared" si="30"/>
        <v>3.2553473930355175</v>
      </c>
      <c r="E610" s="122">
        <f t="shared" si="30"/>
        <v>23.57210441376899</v>
      </c>
      <c r="F610" s="122">
        <f t="shared" si="30"/>
        <v>3.1822340958588051</v>
      </c>
      <c r="G610" s="122">
        <f t="shared" si="30"/>
        <v>3.5823874415078509</v>
      </c>
      <c r="H610" s="122">
        <f t="shared" si="30"/>
        <v>2.4396022096788657</v>
      </c>
      <c r="I610" s="122">
        <f t="shared" si="30"/>
        <v>13.248944983024225</v>
      </c>
      <c r="J610" s="122">
        <f t="shared" si="30"/>
        <v>2.3848100969443586</v>
      </c>
      <c r="K610" s="46">
        <f t="shared" si="30"/>
        <v>3.6717205988208518E-2</v>
      </c>
      <c r="L610" s="94">
        <f t="shared" si="25"/>
        <v>0</v>
      </c>
      <c r="M610" s="94">
        <v>0</v>
      </c>
      <c r="N610" s="94">
        <v>0</v>
      </c>
      <c r="O610" s="116">
        <v>0</v>
      </c>
      <c r="P610" s="94">
        <v>0</v>
      </c>
      <c r="Q610" s="97">
        <v>2.5</v>
      </c>
      <c r="R610" s="113"/>
    </row>
    <row r="611" spans="1:18" x14ac:dyDescent="0.25">
      <c r="A611" s="98">
        <f t="shared" si="26"/>
        <v>62670</v>
      </c>
      <c r="B611" s="709" t="str">
        <f>+asset_level_drivers!$B$1</f>
        <v>Farmar</v>
      </c>
      <c r="C611" s="118">
        <f t="shared" si="29"/>
        <v>3</v>
      </c>
      <c r="D611" s="119">
        <f t="shared" si="30"/>
        <v>3.2385293244889981</v>
      </c>
      <c r="E611" s="119">
        <f t="shared" si="30"/>
        <v>23.450635803598498</v>
      </c>
      <c r="F611" s="119">
        <f t="shared" si="30"/>
        <v>3.1658358334857879</v>
      </c>
      <c r="G611" s="119">
        <f t="shared" si="30"/>
        <v>3.5639811642834256</v>
      </c>
      <c r="H611" s="119">
        <f t="shared" si="30"/>
        <v>2.4269985172814295</v>
      </c>
      <c r="I611" s="119">
        <f t="shared" si="30"/>
        <v>13.180672294889803</v>
      </c>
      <c r="J611" s="119">
        <f t="shared" si="30"/>
        <v>2.3725210130801635</v>
      </c>
      <c r="K611" s="120">
        <f t="shared" si="30"/>
        <v>3.652836790783924E-2</v>
      </c>
      <c r="L611" s="102">
        <f t="shared" si="25"/>
        <v>0</v>
      </c>
      <c r="M611" s="102">
        <v>0</v>
      </c>
      <c r="N611" s="102">
        <v>0</v>
      </c>
      <c r="O611" s="112">
        <v>0</v>
      </c>
      <c r="P611" s="102">
        <v>0</v>
      </c>
      <c r="Q611" s="105">
        <v>2.5</v>
      </c>
      <c r="R611" s="113"/>
    </row>
    <row r="612" spans="1:18" x14ac:dyDescent="0.25">
      <c r="A612" s="106">
        <f t="shared" si="26"/>
        <v>62701</v>
      </c>
      <c r="B612" s="710" t="str">
        <f>+asset_level_drivers!$B$1</f>
        <v>Farmar</v>
      </c>
      <c r="C612" s="121">
        <f t="shared" si="29"/>
        <v>3</v>
      </c>
      <c r="D612" s="122">
        <f t="shared" si="30"/>
        <v>3.221798142961124</v>
      </c>
      <c r="E612" s="122">
        <f t="shared" si="30"/>
        <v>23.329793129195036</v>
      </c>
      <c r="F612" s="122">
        <f t="shared" si="30"/>
        <v>3.1495220724413198</v>
      </c>
      <c r="G612" s="122">
        <f t="shared" si="30"/>
        <v>3.5456694583600652</v>
      </c>
      <c r="H612" s="122">
        <f t="shared" si="30"/>
        <v>2.4144599392134602</v>
      </c>
      <c r="I612" s="122">
        <f t="shared" si="30"/>
        <v>13.112751420424399</v>
      </c>
      <c r="J612" s="122">
        <f t="shared" si="30"/>
        <v>2.3602952556763914</v>
      </c>
      <c r="K612" s="46">
        <f t="shared" si="30"/>
        <v>3.6340501029380287E-2</v>
      </c>
      <c r="L612" s="94">
        <f t="shared" si="25"/>
        <v>0</v>
      </c>
      <c r="M612" s="94">
        <v>0</v>
      </c>
      <c r="N612" s="94">
        <v>0</v>
      </c>
      <c r="O612" s="116">
        <v>0</v>
      </c>
      <c r="P612" s="94">
        <v>0</v>
      </c>
      <c r="Q612" s="97">
        <v>2.5</v>
      </c>
      <c r="R612" s="113"/>
    </row>
    <row r="613" spans="1:18" x14ac:dyDescent="0.25">
      <c r="A613" s="98">
        <f t="shared" si="26"/>
        <v>62731</v>
      </c>
      <c r="B613" s="709" t="str">
        <f>+asset_level_drivers!$B$1</f>
        <v>Farmar</v>
      </c>
      <c r="C613" s="118">
        <f t="shared" si="29"/>
        <v>3</v>
      </c>
      <c r="D613" s="119">
        <f t="shared" si="30"/>
        <v>3.205153399568363</v>
      </c>
      <c r="E613" s="119">
        <f t="shared" si="30"/>
        <v>23.209573165070275</v>
      </c>
      <c r="F613" s="119">
        <f t="shared" si="30"/>
        <v>3.1332923772844761</v>
      </c>
      <c r="G613" s="119">
        <f t="shared" si="30"/>
        <v>3.5274518378312023</v>
      </c>
      <c r="H613" s="119">
        <f t="shared" si="30"/>
        <v>2.4019861390754516</v>
      </c>
      <c r="I613" s="119">
        <f t="shared" si="30"/>
        <v>13.04518054670895</v>
      </c>
      <c r="J613" s="119">
        <f t="shared" si="30"/>
        <v>2.3481324984076117</v>
      </c>
      <c r="K613" s="120">
        <f t="shared" si="30"/>
        <v>3.6153600357900821E-2</v>
      </c>
      <c r="L613" s="102">
        <f t="shared" si="25"/>
        <v>0</v>
      </c>
      <c r="M613" s="102">
        <v>0</v>
      </c>
      <c r="N613" s="102">
        <v>0</v>
      </c>
      <c r="O613" s="112">
        <v>0</v>
      </c>
      <c r="P613" s="102">
        <v>0</v>
      </c>
      <c r="Q613" s="105">
        <v>2.5</v>
      </c>
      <c r="R613" s="113"/>
    </row>
    <row r="614" spans="1:18" x14ac:dyDescent="0.25">
      <c r="A614" s="106">
        <f t="shared" si="26"/>
        <v>62762</v>
      </c>
      <c r="B614" s="710" t="str">
        <f>+asset_level_drivers!$B$1</f>
        <v>Farmar</v>
      </c>
      <c r="C614" s="121">
        <f t="shared" si="29"/>
        <v>3</v>
      </c>
      <c r="D614" s="122">
        <f t="shared" si="30"/>
        <v>3.1885946477462461</v>
      </c>
      <c r="E614" s="122">
        <f t="shared" si="30"/>
        <v>23.089972702357041</v>
      </c>
      <c r="F614" s="122">
        <f t="shared" si="30"/>
        <v>3.1171463148181884</v>
      </c>
      <c r="G614" s="122">
        <f t="shared" si="30"/>
        <v>3.5093278192868538</v>
      </c>
      <c r="H614" s="122">
        <f t="shared" si="30"/>
        <v>2.3895767822058342</v>
      </c>
      <c r="I614" s="122">
        <f t="shared" si="30"/>
        <v>12.977957870166488</v>
      </c>
      <c r="J614" s="122">
        <f t="shared" si="30"/>
        <v>2.3360324166299695</v>
      </c>
      <c r="K614" s="46">
        <f t="shared" si="30"/>
        <v>3.5967660924159137E-2</v>
      </c>
      <c r="L614" s="94">
        <f t="shared" si="25"/>
        <v>0</v>
      </c>
      <c r="M614" s="94">
        <v>0</v>
      </c>
      <c r="N614" s="94">
        <v>0</v>
      </c>
      <c r="O614" s="116">
        <v>0</v>
      </c>
      <c r="P614" s="94">
        <v>0</v>
      </c>
      <c r="Q614" s="97">
        <v>2.5</v>
      </c>
      <c r="R614" s="113"/>
    </row>
    <row r="615" spans="1:18" x14ac:dyDescent="0.25">
      <c r="A615" s="98">
        <f t="shared" si="26"/>
        <v>62792</v>
      </c>
      <c r="B615" s="709" t="str">
        <f>+asset_level_drivers!$B$1</f>
        <v>Farmar</v>
      </c>
      <c r="C615" s="118">
        <f t="shared" si="29"/>
        <v>3</v>
      </c>
      <c r="D615" s="119">
        <f t="shared" ref="D615:K630" si="31">+D614/D613*D614</f>
        <v>3.1721214432373852</v>
      </c>
      <c r="E615" s="119">
        <f t="shared" si="31"/>
        <v>22.970988548723664</v>
      </c>
      <c r="F615" s="119">
        <f t="shared" si="31"/>
        <v>3.1010834540776813</v>
      </c>
      <c r="G615" s="119">
        <f t="shared" si="31"/>
        <v>3.4912969218007923</v>
      </c>
      <c r="H615" s="119">
        <f t="shared" si="31"/>
        <v>2.377231535671998</v>
      </c>
      <c r="I615" s="119">
        <f t="shared" si="31"/>
        <v>12.911081596513993</v>
      </c>
      <c r="J615" s="119">
        <f t="shared" si="31"/>
        <v>2.3239946873725215</v>
      </c>
      <c r="K615" s="120">
        <f t="shared" si="31"/>
        <v>3.5782677784470543E-2</v>
      </c>
      <c r="L615" s="102">
        <f t="shared" si="25"/>
        <v>0</v>
      </c>
      <c r="M615" s="102">
        <v>0</v>
      </c>
      <c r="N615" s="102">
        <v>0</v>
      </c>
      <c r="O615" s="112">
        <v>0</v>
      </c>
      <c r="P615" s="102">
        <v>0</v>
      </c>
      <c r="Q615" s="105">
        <v>2.5</v>
      </c>
      <c r="R615" s="113"/>
    </row>
    <row r="616" spans="1:18" x14ac:dyDescent="0.25">
      <c r="A616" s="106">
        <f t="shared" si="26"/>
        <v>62823</v>
      </c>
      <c r="B616" s="710" t="str">
        <f>+asset_level_drivers!$B$1</f>
        <v>Farmar</v>
      </c>
      <c r="C616" s="121">
        <f t="shared" si="29"/>
        <v>3</v>
      </c>
      <c r="D616" s="122">
        <f t="shared" si="31"/>
        <v>3.1557333440795547</v>
      </c>
      <c r="E616" s="122">
        <f t="shared" si="31"/>
        <v>22.852617528288768</v>
      </c>
      <c r="F616" s="122">
        <f t="shared" si="31"/>
        <v>3.0851033663189691</v>
      </c>
      <c r="G616" s="122">
        <f t="shared" si="31"/>
        <v>3.4733586669177861</v>
      </c>
      <c r="H616" s="122">
        <f t="shared" si="31"/>
        <v>2.3649500682613587</v>
      </c>
      <c r="I616" s="122">
        <f t="shared" si="31"/>
        <v>12.844549940714506</v>
      </c>
      <c r="J616" s="122">
        <f t="shared" si="31"/>
        <v>2.3120189893286147</v>
      </c>
      <c r="K616" s="46">
        <f t="shared" si="31"/>
        <v>3.5598646020575921E-2</v>
      </c>
      <c r="L616" s="94">
        <f t="shared" si="25"/>
        <v>0</v>
      </c>
      <c r="M616" s="94">
        <v>0</v>
      </c>
      <c r="N616" s="94">
        <v>0</v>
      </c>
      <c r="O616" s="116">
        <v>0</v>
      </c>
      <c r="P616" s="94">
        <v>0</v>
      </c>
      <c r="Q616" s="97">
        <v>2.5</v>
      </c>
      <c r="R616" s="113"/>
    </row>
    <row r="617" spans="1:18" x14ac:dyDescent="0.25">
      <c r="A617" s="98">
        <f t="shared" si="26"/>
        <v>62854</v>
      </c>
      <c r="B617" s="709" t="str">
        <f>+asset_level_drivers!$B$1</f>
        <v>Farmar</v>
      </c>
      <c r="C617" s="118">
        <f t="shared" si="29"/>
        <v>3</v>
      </c>
      <c r="D617" s="119">
        <f t="shared" si="31"/>
        <v>3.1394299105938344</v>
      </c>
      <c r="E617" s="119">
        <f t="shared" si="31"/>
        <v>22.734856481536507</v>
      </c>
      <c r="F617" s="119">
        <f t="shared" si="31"/>
        <v>3.0692056250074122</v>
      </c>
      <c r="G617" s="119">
        <f t="shared" si="31"/>
        <v>3.455512578640902</v>
      </c>
      <c r="H617" s="119">
        <f t="shared" si="31"/>
        <v>2.3527320504724729</v>
      </c>
      <c r="I617" s="119">
        <f t="shared" si="31"/>
        <v>12.778361126929481</v>
      </c>
      <c r="J617" s="119">
        <f t="shared" si="31"/>
        <v>2.3001050028473107</v>
      </c>
      <c r="K617" s="120">
        <f t="shared" si="31"/>
        <v>3.5415560739510951E-2</v>
      </c>
      <c r="L617" s="102">
        <f t="shared" si="25"/>
        <v>0</v>
      </c>
      <c r="M617" s="102">
        <v>0</v>
      </c>
      <c r="N617" s="102">
        <v>0</v>
      </c>
      <c r="O617" s="112">
        <v>0</v>
      </c>
      <c r="P617" s="102">
        <v>0</v>
      </c>
      <c r="Q617" s="105">
        <v>2.5</v>
      </c>
      <c r="R617" s="113"/>
    </row>
    <row r="618" spans="1:18" x14ac:dyDescent="0.25">
      <c r="A618" s="106">
        <f t="shared" si="26"/>
        <v>62883</v>
      </c>
      <c r="B618" s="710" t="str">
        <f>+asset_level_drivers!$B$1</f>
        <v>Farmar</v>
      </c>
      <c r="C618" s="121">
        <f t="shared" si="29"/>
        <v>3</v>
      </c>
      <c r="D618" s="122">
        <f t="shared" si="31"/>
        <v>3.1232107053728124</v>
      </c>
      <c r="E618" s="122">
        <f t="shared" si="31"/>
        <v>22.617702265232225</v>
      </c>
      <c r="F618" s="122">
        <f t="shared" si="31"/>
        <v>3.0533898058063329</v>
      </c>
      <c r="G618" s="122">
        <f t="shared" si="31"/>
        <v>3.4377581834188757</v>
      </c>
      <c r="H618" s="122">
        <f t="shared" si="31"/>
        <v>2.3405771545061969</v>
      </c>
      <c r="I618" s="122">
        <f t="shared" si="31"/>
        <v>12.712513388471383</v>
      </c>
      <c r="J618" s="122">
        <f t="shared" si="31"/>
        <v>2.2882524099248536</v>
      </c>
      <c r="K618" s="46">
        <f t="shared" si="31"/>
        <v>3.5233417073476034E-2</v>
      </c>
      <c r="L618" s="94">
        <f t="shared" si="25"/>
        <v>0</v>
      </c>
      <c r="M618" s="94">
        <v>0</v>
      </c>
      <c r="N618" s="94">
        <v>0</v>
      </c>
      <c r="O618" s="116">
        <v>0</v>
      </c>
      <c r="P618" s="94">
        <v>0</v>
      </c>
      <c r="Q618" s="97">
        <v>2.5</v>
      </c>
      <c r="R618" s="113"/>
    </row>
    <row r="619" spans="1:18" x14ac:dyDescent="0.25">
      <c r="A619" s="98">
        <f t="shared" si="26"/>
        <v>62914</v>
      </c>
      <c r="B619" s="709" t="str">
        <f>+asset_level_drivers!$B$1</f>
        <v>Farmar</v>
      </c>
      <c r="C619" s="118">
        <f t="shared" si="29"/>
        <v>3</v>
      </c>
      <c r="D619" s="119">
        <f t="shared" si="31"/>
        <v>3.107075293268851</v>
      </c>
      <c r="E619" s="119">
        <f t="shared" si="31"/>
        <v>22.501151752338561</v>
      </c>
      <c r="F619" s="119">
        <f t="shared" si="31"/>
        <v>3.0376554865656873</v>
      </c>
      <c r="G619" s="119">
        <f t="shared" si="31"/>
        <v>3.4200950101335454</v>
      </c>
      <c r="H619" s="119">
        <f t="shared" si="31"/>
        <v>2.3284850542568925</v>
      </c>
      <c r="I619" s="119">
        <f t="shared" si="31"/>
        <v>12.647004967756537</v>
      </c>
      <c r="J619" s="119">
        <f t="shared" si="31"/>
        <v>2.2764608941961817</v>
      </c>
      <c r="K619" s="120">
        <f t="shared" si="31"/>
        <v>3.5052210179706861E-2</v>
      </c>
      <c r="L619" s="102">
        <f t="shared" si="25"/>
        <v>0</v>
      </c>
      <c r="M619" s="102">
        <v>0</v>
      </c>
      <c r="N619" s="102">
        <v>0</v>
      </c>
      <c r="O619" s="112">
        <v>0</v>
      </c>
      <c r="P619" s="102">
        <v>0</v>
      </c>
      <c r="Q619" s="105">
        <v>2.5</v>
      </c>
      <c r="R619" s="113"/>
    </row>
    <row r="620" spans="1:18" x14ac:dyDescent="0.25">
      <c r="A620" s="106">
        <f t="shared" si="26"/>
        <v>62944</v>
      </c>
      <c r="B620" s="710" t="str">
        <f>+asset_level_drivers!$B$1</f>
        <v>Farmar</v>
      </c>
      <c r="C620" s="121">
        <f t="shared" si="29"/>
        <v>3</v>
      </c>
      <c r="D620" s="122">
        <f t="shared" si="31"/>
        <v>3.0910232413824108</v>
      </c>
      <c r="E620" s="122">
        <f t="shared" si="31"/>
        <v>22.38520183193199</v>
      </c>
      <c r="F620" s="122">
        <f t="shared" si="31"/>
        <v>3.022002247310799</v>
      </c>
      <c r="G620" s="122">
        <f t="shared" si="31"/>
        <v>3.4025225900873499</v>
      </c>
      <c r="H620" s="122">
        <f t="shared" si="31"/>
        <v>2.3164554253036775</v>
      </c>
      <c r="I620" s="122">
        <f t="shared" si="31"/>
        <v>12.581834116258213</v>
      </c>
      <c r="J620" s="122">
        <f t="shared" si="31"/>
        <v>2.2647301409264835</v>
      </c>
      <c r="K620" s="46">
        <f t="shared" si="31"/>
        <v>3.487193524034566E-2</v>
      </c>
      <c r="L620" s="94">
        <f t="shared" si="25"/>
        <v>0</v>
      </c>
      <c r="M620" s="94">
        <v>0</v>
      </c>
      <c r="N620" s="94">
        <v>0</v>
      </c>
      <c r="O620" s="116">
        <v>0</v>
      </c>
      <c r="P620" s="94">
        <v>0</v>
      </c>
      <c r="Q620" s="97">
        <v>2.5</v>
      </c>
      <c r="R620" s="113"/>
    </row>
    <row r="621" spans="1:18" x14ac:dyDescent="0.25">
      <c r="A621" s="98">
        <f t="shared" si="26"/>
        <v>62975</v>
      </c>
      <c r="B621" s="709" t="str">
        <f>+asset_level_drivers!$B$1</f>
        <v>Farmar</v>
      </c>
      <c r="C621" s="118">
        <f t="shared" si="29"/>
        <v>3</v>
      </c>
      <c r="D621" s="119">
        <f t="shared" si="31"/>
        <v>3.0750541190504372</v>
      </c>
      <c r="E621" s="119">
        <f t="shared" si="31"/>
        <v>22.269849409119775</v>
      </c>
      <c r="F621" s="119">
        <f t="shared" si="31"/>
        <v>3.006429670231149</v>
      </c>
      <c r="G621" s="119">
        <f t="shared" si="31"/>
        <v>3.3850404569908927</v>
      </c>
      <c r="H621" s="119">
        <f t="shared" si="31"/>
        <v>2.3044879449017226</v>
      </c>
      <c r="I621" s="119">
        <f t="shared" si="31"/>
        <v>12.516999094459951</v>
      </c>
      <c r="J621" s="119">
        <f t="shared" si="31"/>
        <v>2.2530598370027968</v>
      </c>
      <c r="K621" s="120">
        <f t="shared" si="31"/>
        <v>3.4692587462313088E-2</v>
      </c>
      <c r="L621" s="102">
        <f t="shared" si="25"/>
        <v>0</v>
      </c>
      <c r="M621" s="102">
        <v>0</v>
      </c>
      <c r="N621" s="102">
        <v>0</v>
      </c>
      <c r="O621" s="112">
        <v>0</v>
      </c>
      <c r="P621" s="102">
        <v>0</v>
      </c>
      <c r="Q621" s="105">
        <v>2.5</v>
      </c>
      <c r="R621" s="113"/>
    </row>
    <row r="622" spans="1:18" x14ac:dyDescent="0.25">
      <c r="A622" s="106">
        <f t="shared" si="26"/>
        <v>63005</v>
      </c>
      <c r="B622" s="710" t="str">
        <f>+asset_level_drivers!$B$1</f>
        <v>Farmar</v>
      </c>
      <c r="C622" s="121">
        <f t="shared" si="29"/>
        <v>3</v>
      </c>
      <c r="D622" s="122">
        <f t="shared" si="31"/>
        <v>3.0591674978348058</v>
      </c>
      <c r="E622" s="122">
        <f t="shared" si="31"/>
        <v>22.155091404957368</v>
      </c>
      <c r="F622" s="122">
        <f t="shared" si="31"/>
        <v>2.9909373396692231</v>
      </c>
      <c r="G622" s="122">
        <f t="shared" si="31"/>
        <v>3.3676481469505681</v>
      </c>
      <c r="H622" s="122">
        <f t="shared" si="31"/>
        <v>2.292582291973591</v>
      </c>
      <c r="I622" s="122">
        <f t="shared" si="31"/>
        <v>12.45249817180914</v>
      </c>
      <c r="J622" s="122">
        <f t="shared" si="31"/>
        <v>2.2414496709256508</v>
      </c>
      <c r="K622" s="46">
        <f t="shared" si="31"/>
        <v>3.4514162077180811E-2</v>
      </c>
      <c r="L622" s="94">
        <f t="shared" si="25"/>
        <v>0</v>
      </c>
      <c r="M622" s="94">
        <v>0</v>
      </c>
      <c r="N622" s="94">
        <v>0</v>
      </c>
      <c r="O622" s="116">
        <v>0</v>
      </c>
      <c r="P622" s="94">
        <v>0</v>
      </c>
      <c r="Q622" s="97">
        <v>2.5</v>
      </c>
      <c r="R622" s="113"/>
    </row>
    <row r="623" spans="1:18" x14ac:dyDescent="0.25">
      <c r="A623" s="98">
        <f t="shared" si="26"/>
        <v>63036</v>
      </c>
      <c r="B623" s="709" t="str">
        <f>+asset_level_drivers!$B$1</f>
        <v>Farmar</v>
      </c>
      <c r="C623" s="118">
        <f t="shared" ref="C623:C654" si="32">(+C621/C622*C622)</f>
        <v>3</v>
      </c>
      <c r="D623" s="119">
        <f t="shared" si="31"/>
        <v>3.0433629515108276</v>
      </c>
      <c r="E623" s="119">
        <f t="shared" si="31"/>
        <v>22.040924756366227</v>
      </c>
      <c r="F623" s="119">
        <f t="shared" si="31"/>
        <v>2.9755248421094183</v>
      </c>
      <c r="G623" s="119">
        <f t="shared" si="31"/>
        <v>3.3503451984562522</v>
      </c>
      <c r="H623" s="119">
        <f t="shared" si="31"/>
        <v>2.2807381471006254</v>
      </c>
      <c r="I623" s="119">
        <f t="shared" si="31"/>
        <v>12.388329626670815</v>
      </c>
      <c r="J623" s="119">
        <f t="shared" si="31"/>
        <v>2.2298993328007524</v>
      </c>
      <c r="K623" s="120">
        <f t="shared" si="31"/>
        <v>3.4336654341044714E-2</v>
      </c>
      <c r="L623" s="102">
        <f t="shared" si="25"/>
        <v>0</v>
      </c>
      <c r="M623" s="102">
        <v>0</v>
      </c>
      <c r="N623" s="102">
        <v>0</v>
      </c>
      <c r="O623" s="112">
        <v>0</v>
      </c>
      <c r="P623" s="102">
        <v>0</v>
      </c>
      <c r="Q623" s="105">
        <v>2.5</v>
      </c>
      <c r="R623" s="113"/>
    </row>
    <row r="624" spans="1:18" x14ac:dyDescent="0.25">
      <c r="A624" s="106">
        <f t="shared" si="26"/>
        <v>63067</v>
      </c>
      <c r="B624" s="710" t="str">
        <f>+asset_level_drivers!$B$1</f>
        <v>Farmar</v>
      </c>
      <c r="C624" s="121">
        <f t="shared" si="32"/>
        <v>3</v>
      </c>
      <c r="D624" s="122">
        <f t="shared" si="31"/>
        <v>3.0276400560558141</v>
      </c>
      <c r="E624" s="122">
        <f t="shared" si="31"/>
        <v>21.927346416052053</v>
      </c>
      <c r="F624" s="122">
        <f t="shared" si="31"/>
        <v>2.9601917661670041</v>
      </c>
      <c r="G624" s="122">
        <f t="shared" si="31"/>
        <v>3.3331311523690563</v>
      </c>
      <c r="H624" s="122">
        <f t="shared" si="31"/>
        <v>2.2689551925143783</v>
      </c>
      <c r="I624" s="122">
        <f t="shared" si="31"/>
        <v>12.324491746281714</v>
      </c>
      <c r="J624" s="122">
        <f t="shared" si="31"/>
        <v>2.2184085143307137</v>
      </c>
      <c r="K624" s="46">
        <f t="shared" si="31"/>
        <v>3.4160059534398768E-2</v>
      </c>
      <c r="L624" s="94">
        <f t="shared" si="25"/>
        <v>0</v>
      </c>
      <c r="M624" s="94">
        <v>0</v>
      </c>
      <c r="N624" s="94">
        <v>0</v>
      </c>
      <c r="O624" s="116">
        <v>0</v>
      </c>
      <c r="P624" s="94">
        <v>0</v>
      </c>
      <c r="Q624" s="97">
        <v>2.5</v>
      </c>
      <c r="R624" s="113"/>
    </row>
    <row r="625" spans="1:18" x14ac:dyDescent="0.25">
      <c r="A625" s="98">
        <f t="shared" si="26"/>
        <v>63097</v>
      </c>
      <c r="B625" s="709" t="str">
        <f>+asset_level_drivers!$B$1</f>
        <v>Farmar</v>
      </c>
      <c r="C625" s="118">
        <f t="shared" si="32"/>
        <v>3</v>
      </c>
      <c r="D625" s="119">
        <f t="shared" si="31"/>
        <v>3.0119983896377009</v>
      </c>
      <c r="E625" s="119">
        <f t="shared" si="31"/>
        <v>21.81435335242346</v>
      </c>
      <c r="F625" s="119">
        <f t="shared" si="31"/>
        <v>2.9449377025771435</v>
      </c>
      <c r="G625" s="119">
        <f t="shared" si="31"/>
        <v>3.3160055519091434</v>
      </c>
      <c r="H625" s="119">
        <f t="shared" si="31"/>
        <v>2.2572331120880862</v>
      </c>
      <c r="I625" s="119">
        <f t="shared" si="31"/>
        <v>12.260982826704552</v>
      </c>
      <c r="J625" s="119">
        <f t="shared" si="31"/>
        <v>2.2069769088068245</v>
      </c>
      <c r="K625" s="120">
        <f t="shared" si="31"/>
        <v>3.3984372962009561E-2</v>
      </c>
      <c r="L625" s="102">
        <f t="shared" si="25"/>
        <v>0</v>
      </c>
      <c r="M625" s="102">
        <v>0</v>
      </c>
      <c r="N625" s="102">
        <v>0</v>
      </c>
      <c r="O625" s="112">
        <v>0</v>
      </c>
      <c r="P625" s="102">
        <v>0</v>
      </c>
      <c r="Q625" s="105">
        <v>2.5</v>
      </c>
      <c r="R625" s="113"/>
    </row>
    <row r="626" spans="1:18" x14ac:dyDescent="0.25">
      <c r="A626" s="106">
        <f t="shared" si="26"/>
        <v>63128</v>
      </c>
      <c r="B626" s="710" t="str">
        <f>+asset_level_drivers!$B$1</f>
        <v>Farmar</v>
      </c>
      <c r="C626" s="121">
        <f t="shared" si="32"/>
        <v>3</v>
      </c>
      <c r="D626" s="122">
        <f t="shared" si="31"/>
        <v>2.9964375326037302</v>
      </c>
      <c r="E626" s="122">
        <f t="shared" si="31"/>
        <v>21.701942549511045</v>
      </c>
      <c r="F626" s="122">
        <f t="shared" si="31"/>
        <v>2.9297622441839675</v>
      </c>
      <c r="G626" s="122">
        <f t="shared" si="31"/>
        <v>3.2989679426436074</v>
      </c>
      <c r="H626" s="122">
        <f t="shared" si="31"/>
        <v>2.2455715913281877</v>
      </c>
      <c r="I626" s="122">
        <f t="shared" si="31"/>
        <v>12.197801172782551</v>
      </c>
      <c r="J626" s="122">
        <f t="shared" si="31"/>
        <v>2.1956042111008638</v>
      </c>
      <c r="K626" s="46">
        <f t="shared" si="31"/>
        <v>3.3809589952791451E-2</v>
      </c>
      <c r="L626" s="94">
        <f t="shared" si="25"/>
        <v>0</v>
      </c>
      <c r="M626" s="94">
        <v>0</v>
      </c>
      <c r="N626" s="94">
        <v>0</v>
      </c>
      <c r="O626" s="116">
        <v>0</v>
      </c>
      <c r="P626" s="94">
        <v>0</v>
      </c>
      <c r="Q626" s="97">
        <v>2.5</v>
      </c>
      <c r="R626" s="113"/>
    </row>
    <row r="627" spans="1:18" x14ac:dyDescent="0.25">
      <c r="A627" s="98">
        <f t="shared" si="26"/>
        <v>63158</v>
      </c>
      <c r="B627" s="709" t="str">
        <f>+asset_level_drivers!$B$1</f>
        <v>Farmar</v>
      </c>
      <c r="C627" s="118">
        <f t="shared" si="32"/>
        <v>3</v>
      </c>
      <c r="D627" s="119">
        <f t="shared" si="31"/>
        <v>2.9809570674691921</v>
      </c>
      <c r="E627" s="119">
        <f t="shared" si="31"/>
        <v>21.590111006886904</v>
      </c>
      <c r="F627" s="119">
        <f t="shared" si="31"/>
        <v>2.9146649859297082</v>
      </c>
      <c r="G627" s="119">
        <f t="shared" si="31"/>
        <v>3.2820178724744151</v>
      </c>
      <c r="H627" s="119">
        <f t="shared" si="31"/>
        <v>2.2339703173658862</v>
      </c>
      <c r="I627" s="119">
        <f t="shared" si="31"/>
        <v>12.134945098094184</v>
      </c>
      <c r="J627" s="119">
        <f t="shared" si="31"/>
        <v>2.1842901176569574</v>
      </c>
      <c r="K627" s="120">
        <f t="shared" si="31"/>
        <v>3.3635705859682383E-2</v>
      </c>
      <c r="L627" s="102">
        <f t="shared" si="25"/>
        <v>0</v>
      </c>
      <c r="M627" s="102">
        <v>0</v>
      </c>
      <c r="N627" s="102">
        <v>0</v>
      </c>
      <c r="O627" s="112">
        <v>0</v>
      </c>
      <c r="P627" s="102">
        <v>0</v>
      </c>
      <c r="Q627" s="105">
        <v>2.5</v>
      </c>
      <c r="R627" s="113"/>
    </row>
    <row r="628" spans="1:18" x14ac:dyDescent="0.25">
      <c r="A628" s="106">
        <f t="shared" si="26"/>
        <v>63189</v>
      </c>
      <c r="B628" s="710" t="str">
        <f>+asset_level_drivers!$B$1</f>
        <v>Farmar</v>
      </c>
      <c r="C628" s="121">
        <f t="shared" si="32"/>
        <v>3</v>
      </c>
      <c r="D628" s="122">
        <f t="shared" si="31"/>
        <v>2.9655565789062237</v>
      </c>
      <c r="E628" s="122">
        <f t="shared" si="31"/>
        <v>21.478855739584528</v>
      </c>
      <c r="F628" s="122">
        <f t="shared" si="31"/>
        <v>2.8996455248438879</v>
      </c>
      <c r="G628" s="122">
        <f t="shared" si="31"/>
        <v>3.265154891626409</v>
      </c>
      <c r="H628" s="122">
        <f t="shared" si="31"/>
        <v>2.2224289789487566</v>
      </c>
      <c r="I628" s="122">
        <f t="shared" si="31"/>
        <v>12.072412924908166</v>
      </c>
      <c r="J628" s="122">
        <f t="shared" si="31"/>
        <v>2.1730343264834739</v>
      </c>
      <c r="K628" s="46">
        <f t="shared" si="31"/>
        <v>3.346271605952033E-2</v>
      </c>
      <c r="L628" s="94">
        <f t="shared" si="25"/>
        <v>0</v>
      </c>
      <c r="M628" s="94">
        <v>0</v>
      </c>
      <c r="N628" s="94">
        <v>0</v>
      </c>
      <c r="O628" s="116">
        <v>0</v>
      </c>
      <c r="P628" s="94">
        <v>0</v>
      </c>
      <c r="Q628" s="97">
        <v>2.5</v>
      </c>
      <c r="R628" s="113"/>
    </row>
    <row r="629" spans="1:18" x14ac:dyDescent="0.25">
      <c r="A629" s="98">
        <f t="shared" si="26"/>
        <v>63220</v>
      </c>
      <c r="B629" s="709" t="str">
        <f>+asset_level_drivers!$B$1</f>
        <v>Farmar</v>
      </c>
      <c r="C629" s="118">
        <f t="shared" si="32"/>
        <v>3</v>
      </c>
      <c r="D629" s="119">
        <f t="shared" si="31"/>
        <v>2.9502356537326668</v>
      </c>
      <c r="E629" s="119">
        <f t="shared" si="31"/>
        <v>21.368173778019145</v>
      </c>
      <c r="F629" s="119">
        <f t="shared" si="31"/>
        <v>2.8847034600325614</v>
      </c>
      <c r="G629" s="119">
        <f t="shared" si="31"/>
        <v>3.2483785526353732</v>
      </c>
      <c r="H629" s="119">
        <f t="shared" si="31"/>
        <v>2.2109472664323935</v>
      </c>
      <c r="I629" s="119">
        <f t="shared" si="31"/>
        <v>12.010202984138674</v>
      </c>
      <c r="J629" s="119">
        <f t="shared" si="31"/>
        <v>2.161836537144965</v>
      </c>
      <c r="K629" s="120">
        <f t="shared" si="31"/>
        <v>3.3290615952920377E-2</v>
      </c>
      <c r="L629" s="102">
        <f t="shared" si="25"/>
        <v>0</v>
      </c>
      <c r="M629" s="102">
        <v>0</v>
      </c>
      <c r="N629" s="102">
        <v>0</v>
      </c>
      <c r="O629" s="112">
        <v>0</v>
      </c>
      <c r="P629" s="102">
        <v>0</v>
      </c>
      <c r="Q629" s="105">
        <v>2.5</v>
      </c>
      <c r="R629" s="113"/>
    </row>
    <row r="630" spans="1:18" x14ac:dyDescent="0.25">
      <c r="A630" s="106">
        <f t="shared" si="26"/>
        <v>63248</v>
      </c>
      <c r="B630" s="710" t="str">
        <f>+asset_level_drivers!$B$1</f>
        <v>Farmar</v>
      </c>
      <c r="C630" s="121">
        <f t="shared" si="32"/>
        <v>3</v>
      </c>
      <c r="D630" s="122">
        <f t="shared" si="31"/>
        <v>2.9349938809009815</v>
      </c>
      <c r="E630" s="122">
        <f t="shared" si="31"/>
        <v>21.258062167908442</v>
      </c>
      <c r="F630" s="122">
        <f t="shared" si="31"/>
        <v>2.8698383926676168</v>
      </c>
      <c r="G630" s="122">
        <f t="shared" si="31"/>
        <v>3.2316884103361585</v>
      </c>
      <c r="H630" s="122">
        <f t="shared" si="31"/>
        <v>2.1995248717721045</v>
      </c>
      <c r="I630" s="122">
        <f t="shared" si="31"/>
        <v>11.948313615300794</v>
      </c>
      <c r="J630" s="122">
        <f t="shared" si="31"/>
        <v>2.1506964507541464</v>
      </c>
      <c r="K630" s="46">
        <f t="shared" si="31"/>
        <v>3.3119400964152432E-2</v>
      </c>
      <c r="L630" s="94">
        <f t="shared" si="25"/>
        <v>0</v>
      </c>
      <c r="M630" s="94">
        <v>0</v>
      </c>
      <c r="N630" s="94">
        <v>0</v>
      </c>
      <c r="O630" s="116">
        <v>0</v>
      </c>
      <c r="P630" s="94">
        <v>0</v>
      </c>
      <c r="Q630" s="97">
        <v>2.5</v>
      </c>
      <c r="R630" s="113"/>
    </row>
    <row r="631" spans="1:18" x14ac:dyDescent="0.25">
      <c r="A631" s="98">
        <f t="shared" si="26"/>
        <v>63279</v>
      </c>
      <c r="B631" s="709" t="str">
        <f>+asset_level_drivers!$B$1</f>
        <v>Farmar</v>
      </c>
      <c r="C631" s="118">
        <f t="shared" si="32"/>
        <v>3</v>
      </c>
      <c r="D631" s="119">
        <f t="shared" ref="D631:K646" si="33">+D630/D629*D630</f>
        <v>2.9198308514872187</v>
      </c>
      <c r="E631" s="119">
        <f t="shared" si="33"/>
        <v>21.148517970193723</v>
      </c>
      <c r="F631" s="119">
        <f t="shared" si="33"/>
        <v>2.8550499259761297</v>
      </c>
      <c r="G631" s="119">
        <f t="shared" si="33"/>
        <v>3.2150840218508709</v>
      </c>
      <c r="H631" s="119">
        <f t="shared" si="33"/>
        <v>2.1881614885146456</v>
      </c>
      <c r="I631" s="119">
        <f t="shared" si="33"/>
        <v>11.886743166466198</v>
      </c>
      <c r="J631" s="119">
        <f t="shared" si="33"/>
        <v>2.1396137699639191</v>
      </c>
      <c r="K631" s="120">
        <f t="shared" si="33"/>
        <v>3.2949066541019568E-2</v>
      </c>
      <c r="L631" s="102">
        <f t="shared" si="25"/>
        <v>0</v>
      </c>
      <c r="M631" s="102">
        <v>0</v>
      </c>
      <c r="N631" s="102">
        <v>0</v>
      </c>
      <c r="O631" s="112">
        <v>0</v>
      </c>
      <c r="P631" s="102">
        <v>0</v>
      </c>
      <c r="Q631" s="105">
        <v>2.5</v>
      </c>
      <c r="R631" s="113"/>
    </row>
    <row r="632" spans="1:18" x14ac:dyDescent="0.25">
      <c r="A632" s="106">
        <f t="shared" si="26"/>
        <v>63309</v>
      </c>
      <c r="B632" s="710" t="str">
        <f>+asset_level_drivers!$B$1</f>
        <v>Farmar</v>
      </c>
      <c r="C632" s="121">
        <f t="shared" si="32"/>
        <v>3</v>
      </c>
      <c r="D632" s="122">
        <f t="shared" si="33"/>
        <v>2.9047461586800494</v>
      </c>
      <c r="E632" s="122">
        <f t="shared" si="33"/>
        <v>21.039538260961454</v>
      </c>
      <c r="F632" s="122">
        <f t="shared" si="33"/>
        <v>2.8403376652297734</v>
      </c>
      <c r="G632" s="122">
        <f t="shared" si="33"/>
        <v>3.19856494657712</v>
      </c>
      <c r="H632" s="122">
        <f t="shared" si="33"/>
        <v>2.1768568117899991</v>
      </c>
      <c r="I632" s="122">
        <f t="shared" si="33"/>
        <v>11.825489994219057</v>
      </c>
      <c r="J632" s="122">
        <f t="shared" si="33"/>
        <v>2.1285881989594335</v>
      </c>
      <c r="K632" s="46">
        <f t="shared" si="33"/>
        <v>3.2779608154736989E-2</v>
      </c>
      <c r="L632" s="94">
        <f t="shared" si="25"/>
        <v>0</v>
      </c>
      <c r="M632" s="94">
        <v>0</v>
      </c>
      <c r="N632" s="94">
        <v>0</v>
      </c>
      <c r="O632" s="116">
        <v>0</v>
      </c>
      <c r="P632" s="94">
        <v>0</v>
      </c>
      <c r="Q632" s="97">
        <v>2.5</v>
      </c>
      <c r="R632" s="113"/>
    </row>
    <row r="633" spans="1:18" x14ac:dyDescent="0.25">
      <c r="A633" s="98">
        <f t="shared" si="26"/>
        <v>63340</v>
      </c>
      <c r="B633" s="709" t="str">
        <f>+asset_level_drivers!$B$1</f>
        <v>Farmar</v>
      </c>
      <c r="C633" s="118">
        <f t="shared" si="32"/>
        <v>3</v>
      </c>
      <c r="D633" s="119">
        <f t="shared" si="33"/>
        <v>2.88973939776985</v>
      </c>
      <c r="E633" s="119">
        <f t="shared" si="33"/>
        <v>20.931120131365219</v>
      </c>
      <c r="F633" s="119">
        <f t="shared" si="33"/>
        <v>2.8257012177342813</v>
      </c>
      <c r="G633" s="119">
        <f t="shared" si="33"/>
        <v>3.1821307461763255</v>
      </c>
      <c r="H633" s="119">
        <f t="shared" si="33"/>
        <v>2.1656105383031941</v>
      </c>
      <c r="I633" s="119">
        <f t="shared" si="33"/>
        <v>11.764552463612167</v>
      </c>
      <c r="J633" s="119">
        <f t="shared" si="33"/>
        <v>2.1176194434501938</v>
      </c>
      <c r="K633" s="120">
        <f t="shared" si="33"/>
        <v>3.2611021299811624E-2</v>
      </c>
      <c r="L633" s="102">
        <f t="shared" si="25"/>
        <v>0</v>
      </c>
      <c r="M633" s="102">
        <v>0</v>
      </c>
      <c r="N633" s="102">
        <v>0</v>
      </c>
      <c r="O633" s="112">
        <v>0</v>
      </c>
      <c r="P633" s="102">
        <v>0</v>
      </c>
      <c r="Q633" s="105">
        <v>2.5</v>
      </c>
      <c r="R633" s="113"/>
    </row>
    <row r="634" spans="1:18" x14ac:dyDescent="0.25">
      <c r="A634" s="106">
        <f t="shared" si="26"/>
        <v>63370</v>
      </c>
      <c r="B634" s="710" t="str">
        <f>+asset_level_drivers!$B$1</f>
        <v>Farmar</v>
      </c>
      <c r="C634" s="121">
        <f t="shared" si="32"/>
        <v>3</v>
      </c>
      <c r="D634" s="122">
        <f t="shared" si="33"/>
        <v>2.8748101661378436</v>
      </c>
      <c r="E634" s="122">
        <f t="shared" si="33"/>
        <v>20.823260687548082</v>
      </c>
      <c r="F634" s="122">
        <f t="shared" si="33"/>
        <v>2.811140192818967</v>
      </c>
      <c r="G634" s="122">
        <f t="shared" si="33"/>
        <v>3.1657809845620886</v>
      </c>
      <c r="H634" s="122">
        <f t="shared" si="33"/>
        <v>2.1544223663261692</v>
      </c>
      <c r="I634" s="122">
        <f t="shared" si="33"/>
        <v>11.703928948123322</v>
      </c>
      <c r="J634" s="122">
        <f t="shared" si="33"/>
        <v>2.106707210662202</v>
      </c>
      <c r="K634" s="46">
        <f t="shared" si="33"/>
        <v>3.2443301493922334E-2</v>
      </c>
      <c r="L634" s="94">
        <f t="shared" si="25"/>
        <v>0</v>
      </c>
      <c r="M634" s="94">
        <v>0</v>
      </c>
      <c r="N634" s="94">
        <v>0</v>
      </c>
      <c r="O634" s="116">
        <v>0</v>
      </c>
      <c r="P634" s="94">
        <v>0</v>
      </c>
      <c r="Q634" s="97">
        <v>2.5</v>
      </c>
      <c r="R634" s="113"/>
    </row>
    <row r="635" spans="1:18" x14ac:dyDescent="0.25">
      <c r="A635" s="98">
        <f t="shared" si="26"/>
        <v>63401</v>
      </c>
      <c r="B635" s="709" t="str">
        <f>+asset_level_drivers!$B$1</f>
        <v>Farmar</v>
      </c>
      <c r="C635" s="118">
        <f t="shared" si="32"/>
        <v>3</v>
      </c>
      <c r="D635" s="119">
        <f t="shared" si="33"/>
        <v>2.8599580632452986</v>
      </c>
      <c r="E635" s="119">
        <f t="shared" si="33"/>
        <v>20.71595705056534</v>
      </c>
      <c r="F635" s="119">
        <f t="shared" si="33"/>
        <v>2.7966542018262959</v>
      </c>
      <c r="G635" s="119">
        <f t="shared" si="33"/>
        <v>3.1495152278886174</v>
      </c>
      <c r="H635" s="119">
        <f t="shared" si="33"/>
        <v>2.1432919956896779</v>
      </c>
      <c r="I635" s="119">
        <f t="shared" si="33"/>
        <v>11.643617829611888</v>
      </c>
      <c r="J635" s="119">
        <f t="shared" si="33"/>
        <v>2.0958512093301445</v>
      </c>
      <c r="K635" s="120">
        <f t="shared" si="33"/>
        <v>3.2276444277800749E-2</v>
      </c>
      <c r="L635" s="102">
        <f t="shared" si="25"/>
        <v>0</v>
      </c>
      <c r="M635" s="102">
        <v>0</v>
      </c>
      <c r="N635" s="102">
        <v>0</v>
      </c>
      <c r="O635" s="112">
        <v>0</v>
      </c>
      <c r="P635" s="102">
        <v>0</v>
      </c>
      <c r="Q635" s="105">
        <v>2.5</v>
      </c>
      <c r="R635" s="113"/>
    </row>
    <row r="636" spans="1:18" x14ac:dyDescent="0.25">
      <c r="A636" s="106">
        <f t="shared" si="26"/>
        <v>63432</v>
      </c>
      <c r="B636" s="710" t="str">
        <f>+asset_level_drivers!$B$1</f>
        <v>Farmar</v>
      </c>
      <c r="C636" s="121">
        <f t="shared" si="32"/>
        <v>3</v>
      </c>
      <c r="D636" s="122">
        <f t="shared" si="33"/>
        <v>2.8451826906227828</v>
      </c>
      <c r="E636" s="122">
        <f t="shared" si="33"/>
        <v>20.609206356307684</v>
      </c>
      <c r="F636" s="122">
        <f t="shared" si="33"/>
        <v>2.7822428581015113</v>
      </c>
      <c r="G636" s="122">
        <f t="shared" si="33"/>
        <v>3.1333330445392171</v>
      </c>
      <c r="H636" s="122">
        <f t="shared" si="33"/>
        <v>2.1322191277752349</v>
      </c>
      <c r="I636" s="122">
        <f t="shared" si="33"/>
        <v>11.583617498275617</v>
      </c>
      <c r="J636" s="122">
        <f t="shared" si="33"/>
        <v>2.0850511496896162</v>
      </c>
      <c r="K636" s="46">
        <f t="shared" si="33"/>
        <v>3.2110445215112686E-2</v>
      </c>
      <c r="L636" s="94">
        <f t="shared" si="25"/>
        <v>0</v>
      </c>
      <c r="M636" s="94">
        <v>0</v>
      </c>
      <c r="N636" s="94">
        <v>0</v>
      </c>
      <c r="O636" s="116">
        <v>0</v>
      </c>
      <c r="P636" s="94">
        <v>0</v>
      </c>
      <c r="Q636" s="97">
        <v>2.5</v>
      </c>
      <c r="R636" s="113"/>
    </row>
    <row r="637" spans="1:18" x14ac:dyDescent="0.25">
      <c r="A637" s="98">
        <f t="shared" si="26"/>
        <v>63462</v>
      </c>
      <c r="B637" s="709" t="str">
        <f>+asset_level_drivers!$B$1</f>
        <v>Farmar</v>
      </c>
      <c r="C637" s="118">
        <f t="shared" si="32"/>
        <v>3</v>
      </c>
      <c r="D637" s="119">
        <f t="shared" si="33"/>
        <v>2.8304836518594731</v>
      </c>
      <c r="E637" s="119">
        <f t="shared" si="33"/>
        <v>20.503005755424748</v>
      </c>
      <c r="F637" s="119">
        <f t="shared" si="33"/>
        <v>2.7679057769823139</v>
      </c>
      <c r="G637" s="119">
        <f t="shared" si="33"/>
        <v>3.1172340051148359</v>
      </c>
      <c r="H637" s="119">
        <f t="shared" si="33"/>
        <v>2.1212034655071048</v>
      </c>
      <c r="I637" s="119">
        <f t="shared" si="33"/>
        <v>11.523926352607679</v>
      </c>
      <c r="J637" s="119">
        <f t="shared" si="33"/>
        <v>2.0743067434693878</v>
      </c>
      <c r="K637" s="120">
        <f t="shared" si="33"/>
        <v>3.1945299892340212E-2</v>
      </c>
      <c r="L637" s="102">
        <f t="shared" si="25"/>
        <v>0</v>
      </c>
      <c r="M637" s="102">
        <v>0</v>
      </c>
      <c r="N637" s="102">
        <v>0</v>
      </c>
      <c r="O637" s="112">
        <v>0</v>
      </c>
      <c r="P637" s="102">
        <v>0</v>
      </c>
      <c r="Q637" s="105">
        <v>2.5</v>
      </c>
      <c r="R637" s="113"/>
    </row>
    <row r="638" spans="1:18" x14ac:dyDescent="0.25">
      <c r="A638" s="106">
        <f t="shared" si="26"/>
        <v>63493</v>
      </c>
      <c r="B638" s="710" t="str">
        <f>+asset_level_drivers!$B$1</f>
        <v>Farmar</v>
      </c>
      <c r="C638" s="121">
        <f t="shared" si="32"/>
        <v>3</v>
      </c>
      <c r="D638" s="122">
        <f t="shared" si="33"/>
        <v>2.8158605525925191</v>
      </c>
      <c r="E638" s="122">
        <f t="shared" si="33"/>
        <v>20.39735241324906</v>
      </c>
      <c r="F638" s="122">
        <f t="shared" si="33"/>
        <v>2.7536425757885947</v>
      </c>
      <c r="G638" s="122">
        <f t="shared" si="33"/>
        <v>3.1012176824226705</v>
      </c>
      <c r="H638" s="122">
        <f t="shared" si="33"/>
        <v>2.1102447133443314</v>
      </c>
      <c r="I638" s="122">
        <f t="shared" si="33"/>
        <v>11.464542799353916</v>
      </c>
      <c r="J638" s="122">
        <f t="shared" si="33"/>
        <v>2.0636177038837107</v>
      </c>
      <c r="K638" s="46">
        <f t="shared" si="33"/>
        <v>3.17810039186643E-2</v>
      </c>
      <c r="L638" s="94">
        <f t="shared" si="25"/>
        <v>0</v>
      </c>
      <c r="M638" s="94">
        <v>0</v>
      </c>
      <c r="N638" s="94">
        <v>0</v>
      </c>
      <c r="O638" s="116">
        <v>0</v>
      </c>
      <c r="P638" s="94">
        <v>0</v>
      </c>
      <c r="Q638" s="97">
        <v>2.5</v>
      </c>
      <c r="R638" s="113"/>
    </row>
    <row r="639" spans="1:18" x14ac:dyDescent="0.25">
      <c r="A639" s="98">
        <f t="shared" si="26"/>
        <v>63523</v>
      </c>
      <c r="B639" s="709" t="str">
        <f>+asset_level_drivers!$B$1</f>
        <v>Farmar</v>
      </c>
      <c r="C639" s="118">
        <f t="shared" si="32"/>
        <v>3</v>
      </c>
      <c r="D639" s="119">
        <f t="shared" si="33"/>
        <v>2.8013130004964633</v>
      </c>
      <c r="E639" s="119">
        <f t="shared" si="33"/>
        <v>20.292243509720372</v>
      </c>
      <c r="F639" s="119">
        <f t="shared" si="33"/>
        <v>2.7394528738122204</v>
      </c>
      <c r="G639" s="119">
        <f t="shared" si="33"/>
        <v>3.0852836514648305</v>
      </c>
      <c r="H639" s="119">
        <f t="shared" si="33"/>
        <v>2.0993425772728087</v>
      </c>
      <c r="I639" s="119">
        <f t="shared" si="33"/>
        <v>11.405465253470309</v>
      </c>
      <c r="J639" s="119">
        <f t="shared" si="33"/>
        <v>2.0529837456246618</v>
      </c>
      <c r="K639" s="120">
        <f t="shared" si="33"/>
        <v>3.1617552925848079E-2</v>
      </c>
      <c r="L639" s="102">
        <f t="shared" si="25"/>
        <v>0</v>
      </c>
      <c r="M639" s="102">
        <v>0</v>
      </c>
      <c r="N639" s="102">
        <v>0</v>
      </c>
      <c r="O639" s="112">
        <v>0</v>
      </c>
      <c r="P639" s="102">
        <v>0</v>
      </c>
      <c r="Q639" s="105">
        <v>2.5</v>
      </c>
      <c r="R639" s="113"/>
    </row>
    <row r="640" spans="1:18" x14ac:dyDescent="0.25">
      <c r="A640" s="106">
        <f t="shared" si="26"/>
        <v>63554</v>
      </c>
      <c r="B640" s="710" t="str">
        <f>+asset_level_drivers!$B$1</f>
        <v>Farmar</v>
      </c>
      <c r="C640" s="121">
        <f t="shared" si="32"/>
        <v>3</v>
      </c>
      <c r="D640" s="122">
        <f t="shared" si="33"/>
        <v>2.7868406052727148</v>
      </c>
      <c r="E640" s="122">
        <f t="shared" si="33"/>
        <v>20.187676239310395</v>
      </c>
      <c r="F640" s="122">
        <f t="shared" si="33"/>
        <v>2.7253362923068716</v>
      </c>
      <c r="G640" s="122">
        <f t="shared" si="33"/>
        <v>3.0694314894270618</v>
      </c>
      <c r="H640" s="122">
        <f t="shared" si="33"/>
        <v>2.0884967647973931</v>
      </c>
      <c r="I640" s="122">
        <f t="shared" si="33"/>
        <v>11.34669213808068</v>
      </c>
      <c r="J640" s="122">
        <f t="shared" si="33"/>
        <v>2.0424045848545287</v>
      </c>
      <c r="K640" s="46">
        <f t="shared" si="33"/>
        <v>3.1454942568120696E-2</v>
      </c>
      <c r="L640" s="94">
        <f t="shared" si="25"/>
        <v>0</v>
      </c>
      <c r="M640" s="94">
        <v>0</v>
      </c>
      <c r="N640" s="94">
        <v>0</v>
      </c>
      <c r="O640" s="116">
        <v>0</v>
      </c>
      <c r="P640" s="94">
        <v>0</v>
      </c>
      <c r="Q640" s="97">
        <v>2.5</v>
      </c>
      <c r="R640" s="113"/>
    </row>
    <row r="641" spans="1:18" x14ac:dyDescent="0.25">
      <c r="A641" s="98">
        <f t="shared" si="26"/>
        <v>63585</v>
      </c>
      <c r="B641" s="709" t="str">
        <f>+asset_level_drivers!$B$1</f>
        <v>Farmar</v>
      </c>
      <c r="C641" s="118">
        <f t="shared" si="32"/>
        <v>3</v>
      </c>
      <c r="D641" s="119">
        <f t="shared" si="33"/>
        <v>2.7724429786390794</v>
      </c>
      <c r="E641" s="119">
        <f t="shared" si="33"/>
        <v>20.083647810947912</v>
      </c>
      <c r="F641" s="119">
        <f t="shared" si="33"/>
        <v>2.7112924544779342</v>
      </c>
      <c r="G641" s="119">
        <f t="shared" si="33"/>
        <v>3.053660775667526</v>
      </c>
      <c r="H641" s="119">
        <f t="shared" si="33"/>
        <v>2.0777069849340557</v>
      </c>
      <c r="I641" s="119">
        <f t="shared" si="33"/>
        <v>11.288221884434597</v>
      </c>
      <c r="J641" s="119">
        <f t="shared" si="33"/>
        <v>2.0318799391982334</v>
      </c>
      <c r="K641" s="120">
        <f t="shared" si="33"/>
        <v>3.1293168522061779E-2</v>
      </c>
      <c r="L641" s="102">
        <f t="shared" si="25"/>
        <v>0</v>
      </c>
      <c r="M641" s="102">
        <v>0</v>
      </c>
      <c r="N641" s="102">
        <v>0</v>
      </c>
      <c r="O641" s="112">
        <v>0</v>
      </c>
      <c r="P641" s="102">
        <v>0</v>
      </c>
      <c r="Q641" s="105">
        <v>2.5</v>
      </c>
      <c r="R641" s="113"/>
    </row>
    <row r="642" spans="1:18" x14ac:dyDescent="0.25">
      <c r="A642" s="106">
        <f t="shared" si="26"/>
        <v>63613</v>
      </c>
      <c r="B642" s="710" t="str">
        <f>+asset_level_drivers!$B$1</f>
        <v>Farmar</v>
      </c>
      <c r="C642" s="121">
        <f t="shared" si="32"/>
        <v>3</v>
      </c>
      <c r="D642" s="122">
        <f t="shared" si="33"/>
        <v>2.7581197343193407</v>
      </c>
      <c r="E642" s="122">
        <f t="shared" si="33"/>
        <v>19.980155447944281</v>
      </c>
      <c r="F642" s="122">
        <f t="shared" si="33"/>
        <v>2.6973209854724414</v>
      </c>
      <c r="G642" s="122">
        <f t="shared" si="33"/>
        <v>3.0379710917056388</v>
      </c>
      <c r="H642" s="122">
        <f t="shared" si="33"/>
        <v>2.0669729482020758</v>
      </c>
      <c r="I642" s="122">
        <f t="shared" si="33"/>
        <v>11.230052931865499</v>
      </c>
      <c r="J642" s="122">
        <f t="shared" si="33"/>
        <v>2.0214095277357957</v>
      </c>
      <c r="K642" s="46">
        <f t="shared" si="33"/>
        <v>3.1132226486486479E-2</v>
      </c>
      <c r="L642" s="94">
        <f t="shared" ref="L642:L705" si="34">+P642+O642</f>
        <v>0</v>
      </c>
      <c r="M642" s="94">
        <v>0</v>
      </c>
      <c r="N642" s="94">
        <v>0</v>
      </c>
      <c r="O642" s="116">
        <v>0</v>
      </c>
      <c r="P642" s="94">
        <v>0</v>
      </c>
      <c r="Q642" s="97">
        <v>2.5</v>
      </c>
      <c r="R642" s="113"/>
    </row>
    <row r="643" spans="1:18" x14ac:dyDescent="0.25">
      <c r="A643" s="98">
        <f t="shared" ref="A643:A706" si="35">+EOMONTH(A642,1)</f>
        <v>63644</v>
      </c>
      <c r="B643" s="709" t="str">
        <f>+asset_level_drivers!$B$1</f>
        <v>Farmar</v>
      </c>
      <c r="C643" s="118">
        <f t="shared" si="32"/>
        <v>3</v>
      </c>
      <c r="D643" s="119">
        <f t="shared" si="33"/>
        <v>2.743870488032897</v>
      </c>
      <c r="E643" s="119">
        <f t="shared" si="33"/>
        <v>19.877196387919316</v>
      </c>
      <c r="F643" s="119">
        <f t="shared" si="33"/>
        <v>2.6834215123690686</v>
      </c>
      <c r="G643" s="119">
        <f t="shared" si="33"/>
        <v>3.0223620212109665</v>
      </c>
      <c r="H643" s="119">
        <f t="shared" si="33"/>
        <v>2.0562943666162736</v>
      </c>
      <c r="I643" s="119">
        <f t="shared" si="33"/>
        <v>11.172183727749047</v>
      </c>
      <c r="J643" s="119">
        <f t="shared" si="33"/>
        <v>2.0109930709948345</v>
      </c>
      <c r="K643" s="120">
        <f t="shared" si="33"/>
        <v>3.0972112182331115E-2</v>
      </c>
      <c r="L643" s="102">
        <f t="shared" si="34"/>
        <v>0</v>
      </c>
      <c r="M643" s="102">
        <v>0</v>
      </c>
      <c r="N643" s="102">
        <v>0</v>
      </c>
      <c r="O643" s="112">
        <v>0</v>
      </c>
      <c r="P643" s="102">
        <v>0</v>
      </c>
      <c r="Q643" s="105">
        <v>2.5</v>
      </c>
      <c r="R643" s="113"/>
    </row>
    <row r="644" spans="1:18" x14ac:dyDescent="0.25">
      <c r="A644" s="106">
        <f t="shared" si="35"/>
        <v>63674</v>
      </c>
      <c r="B644" s="710" t="str">
        <f>+asset_level_drivers!$B$1</f>
        <v>Farmar</v>
      </c>
      <c r="C644" s="121">
        <f t="shared" si="32"/>
        <v>3</v>
      </c>
      <c r="D644" s="122">
        <f t="shared" si="33"/>
        <v>2.7296948574844522</v>
      </c>
      <c r="E644" s="122">
        <f t="shared" si="33"/>
        <v>19.774767882727563</v>
      </c>
      <c r="F644" s="122">
        <f t="shared" si="33"/>
        <v>2.6695936641681794</v>
      </c>
      <c r="G644" s="122">
        <f t="shared" si="33"/>
        <v>3.0068331499921768</v>
      </c>
      <c r="H644" s="122">
        <f t="shared" si="33"/>
        <v>2.0456709536792843</v>
      </c>
      <c r="I644" s="122">
        <f t="shared" si="33"/>
        <v>11.114612727461676</v>
      </c>
      <c r="J644" s="122">
        <f t="shared" si="33"/>
        <v>2.000630290943108</v>
      </c>
      <c r="K644" s="46">
        <f t="shared" si="33"/>
        <v>3.0812821352539408E-2</v>
      </c>
      <c r="L644" s="94">
        <f t="shared" si="34"/>
        <v>0</v>
      </c>
      <c r="M644" s="94">
        <v>0</v>
      </c>
      <c r="N644" s="94">
        <v>0</v>
      </c>
      <c r="O644" s="116">
        <v>0</v>
      </c>
      <c r="P644" s="94">
        <v>0</v>
      </c>
      <c r="Q644" s="97">
        <v>2.5</v>
      </c>
      <c r="R644" s="113"/>
    </row>
    <row r="645" spans="1:18" x14ac:dyDescent="0.25">
      <c r="A645" s="98">
        <f t="shared" si="35"/>
        <v>63705</v>
      </c>
      <c r="B645" s="709" t="str">
        <f>+asset_level_drivers!$B$1</f>
        <v>Farmar</v>
      </c>
      <c r="C645" s="118">
        <f t="shared" si="32"/>
        <v>3</v>
      </c>
      <c r="D645" s="119">
        <f t="shared" si="33"/>
        <v>2.7155924623537584</v>
      </c>
      <c r="E645" s="119">
        <f t="shared" si="33"/>
        <v>19.672867198384942</v>
      </c>
      <c r="F645" s="119">
        <f t="shared" si="33"/>
        <v>2.6558370717819231</v>
      </c>
      <c r="G645" s="119">
        <f t="shared" si="33"/>
        <v>2.9913840659860496</v>
      </c>
      <c r="H645" s="119">
        <f t="shared" si="33"/>
        <v>2.0351024243738713</v>
      </c>
      <c r="I645" s="119">
        <f t="shared" si="33"/>
        <v>11.05733839433937</v>
      </c>
      <c r="J645" s="119">
        <f t="shared" si="33"/>
        <v>1.9903209109810929</v>
      </c>
      <c r="K645" s="120">
        <f t="shared" si="33"/>
        <v>3.0654349761949289E-2</v>
      </c>
      <c r="L645" s="102">
        <f t="shared" si="34"/>
        <v>0</v>
      </c>
      <c r="M645" s="102">
        <v>0</v>
      </c>
      <c r="N645" s="102">
        <v>0</v>
      </c>
      <c r="O645" s="112">
        <v>0</v>
      </c>
      <c r="P645" s="102">
        <v>0</v>
      </c>
      <c r="Q645" s="105">
        <v>2.5</v>
      </c>
      <c r="R645" s="113"/>
    </row>
    <row r="646" spans="1:18" x14ac:dyDescent="0.25">
      <c r="A646" s="106">
        <f t="shared" si="35"/>
        <v>63735</v>
      </c>
      <c r="B646" s="710" t="str">
        <f>+asset_level_drivers!$B$1</f>
        <v>Farmar</v>
      </c>
      <c r="C646" s="121">
        <f t="shared" si="32"/>
        <v>3</v>
      </c>
      <c r="D646" s="122">
        <f t="shared" si="33"/>
        <v>2.7015629242854122</v>
      </c>
      <c r="E646" s="122">
        <f t="shared" si="33"/>
        <v>19.571491614995772</v>
      </c>
      <c r="F646" s="122">
        <f t="shared" si="33"/>
        <v>2.6421513680243827</v>
      </c>
      <c r="G646" s="122">
        <f t="shared" si="33"/>
        <v>2.976014359246542</v>
      </c>
      <c r="H646" s="122">
        <f t="shared" si="33"/>
        <v>2.0245884951552799</v>
      </c>
      <c r="I646" s="122">
        <f t="shared" si="33"/>
        <v>11.000359199636641</v>
      </c>
      <c r="J646" s="122">
        <f t="shared" si="33"/>
        <v>1.980064655934602</v>
      </c>
      <c r="K646" s="46">
        <f t="shared" si="33"/>
        <v>3.0496693197180302E-2</v>
      </c>
      <c r="L646" s="94">
        <f t="shared" si="34"/>
        <v>0</v>
      </c>
      <c r="M646" s="94">
        <v>0</v>
      </c>
      <c r="N646" s="94">
        <v>0</v>
      </c>
      <c r="O646" s="116">
        <v>0</v>
      </c>
      <c r="P646" s="94">
        <v>0</v>
      </c>
      <c r="Q646" s="97">
        <v>2.5</v>
      </c>
      <c r="R646" s="113"/>
    </row>
    <row r="647" spans="1:18" x14ac:dyDescent="0.25">
      <c r="A647" s="98">
        <f t="shared" si="35"/>
        <v>63766</v>
      </c>
      <c r="B647" s="709" t="str">
        <f>+asset_level_drivers!$B$1</f>
        <v>Farmar</v>
      </c>
      <c r="C647" s="118">
        <f t="shared" si="32"/>
        <v>3</v>
      </c>
      <c r="D647" s="119">
        <f t="shared" ref="D647:K662" si="36">+D646/D645*D646</f>
        <v>2.6876058668787044</v>
      </c>
      <c r="E647" s="119">
        <f t="shared" si="36"/>
        <v>19.470638426680175</v>
      </c>
      <c r="F647" s="119">
        <f t="shared" si="36"/>
        <v>2.6285361876017745</v>
      </c>
      <c r="G647" s="119">
        <f t="shared" si="36"/>
        <v>2.9607236219339108</v>
      </c>
      <c r="H647" s="119">
        <f t="shared" si="36"/>
        <v>2.0141288839436302</v>
      </c>
      <c r="I647" s="119">
        <f t="shared" si="36"/>
        <v>10.943673622485731</v>
      </c>
      <c r="J647" s="119">
        <f t="shared" si="36"/>
        <v>1.9698612520474383</v>
      </c>
      <c r="K647" s="120">
        <f t="shared" si="36"/>
        <v>3.0339847466521571E-2</v>
      </c>
      <c r="L647" s="102">
        <f t="shared" si="34"/>
        <v>0</v>
      </c>
      <c r="M647" s="102">
        <v>0</v>
      </c>
      <c r="N647" s="102">
        <v>0</v>
      </c>
      <c r="O647" s="112">
        <v>0</v>
      </c>
      <c r="P647" s="102">
        <v>0</v>
      </c>
      <c r="Q647" s="105">
        <v>2.5</v>
      </c>
      <c r="R647" s="113"/>
    </row>
    <row r="648" spans="1:18" x14ac:dyDescent="0.25">
      <c r="A648" s="106">
        <f t="shared" si="35"/>
        <v>63797</v>
      </c>
      <c r="B648" s="710" t="str">
        <f>+asset_level_drivers!$B$1</f>
        <v>Farmar</v>
      </c>
      <c r="C648" s="121">
        <f t="shared" si="32"/>
        <v>3</v>
      </c>
      <c r="D648" s="122">
        <f t="shared" si="36"/>
        <v>2.6737209156775203</v>
      </c>
      <c r="E648" s="122">
        <f t="shared" si="36"/>
        <v>19.37030494150185</v>
      </c>
      <c r="F648" s="122">
        <f t="shared" si="36"/>
        <v>2.6149911671026982</v>
      </c>
      <c r="G648" s="122">
        <f t="shared" si="36"/>
        <v>2.9455114483038898</v>
      </c>
      <c r="H648" s="122">
        <f t="shared" si="36"/>
        <v>2.0037233101163481</v>
      </c>
      <c r="I648" s="122">
        <f t="shared" si="36"/>
        <v>10.887280149856011</v>
      </c>
      <c r="J648" s="122">
        <f t="shared" si="36"/>
        <v>1.9597104269740888</v>
      </c>
      <c r="K648" s="46">
        <f t="shared" si="36"/>
        <v>3.0183808399820364E-2</v>
      </c>
      <c r="L648" s="94">
        <f t="shared" si="34"/>
        <v>0</v>
      </c>
      <c r="M648" s="94">
        <v>0</v>
      </c>
      <c r="N648" s="94">
        <v>0</v>
      </c>
      <c r="O648" s="116">
        <v>0</v>
      </c>
      <c r="P648" s="94">
        <v>0</v>
      </c>
      <c r="Q648" s="97">
        <v>2.5</v>
      </c>
      <c r="R648" s="113"/>
    </row>
    <row r="649" spans="1:18" x14ac:dyDescent="0.25">
      <c r="A649" s="98">
        <f t="shared" si="35"/>
        <v>63827</v>
      </c>
      <c r="B649" s="709" t="str">
        <f>+asset_level_drivers!$B$1</f>
        <v>Farmar</v>
      </c>
      <c r="C649" s="118">
        <f t="shared" si="32"/>
        <v>3</v>
      </c>
      <c r="D649" s="119">
        <f t="shared" si="36"/>
        <v>2.6599076981602945</v>
      </c>
      <c r="E649" s="119">
        <f t="shared" si="36"/>
        <v>19.270488481396225</v>
      </c>
      <c r="F649" s="119">
        <f t="shared" si="36"/>
        <v>2.601515944988436</v>
      </c>
      <c r="G649" s="119">
        <f t="shared" si="36"/>
        <v>2.9303774346969238</v>
      </c>
      <c r="H649" s="119">
        <f t="shared" si="36"/>
        <v>1.9933714945006373</v>
      </c>
      <c r="I649" s="119">
        <f t="shared" si="36"/>
        <v>10.8311772765136</v>
      </c>
      <c r="J649" s="119">
        <f t="shared" si="36"/>
        <v>1.9496119097724551</v>
      </c>
      <c r="K649" s="120">
        <f t="shared" si="36"/>
        <v>3.0028571848371214E-2</v>
      </c>
      <c r="L649" s="102">
        <f t="shared" si="34"/>
        <v>0</v>
      </c>
      <c r="M649" s="102">
        <v>0</v>
      </c>
      <c r="N649" s="102">
        <v>0</v>
      </c>
      <c r="O649" s="112">
        <v>0</v>
      </c>
      <c r="P649" s="102">
        <v>0</v>
      </c>
      <c r="Q649" s="105">
        <v>2.5</v>
      </c>
      <c r="R649" s="113"/>
    </row>
    <row r="650" spans="1:18" x14ac:dyDescent="0.25">
      <c r="A650" s="106">
        <f t="shared" si="35"/>
        <v>63858</v>
      </c>
      <c r="B650" s="710" t="str">
        <f>+asset_level_drivers!$B$1</f>
        <v>Farmar</v>
      </c>
      <c r="C650" s="121">
        <f t="shared" si="32"/>
        <v>3</v>
      </c>
      <c r="D650" s="122">
        <f t="shared" si="36"/>
        <v>2.646165843730016</v>
      </c>
      <c r="E650" s="122">
        <f t="shared" si="36"/>
        <v>19.171186382098966</v>
      </c>
      <c r="F650" s="122">
        <f t="shared" si="36"/>
        <v>2.5881101615833031</v>
      </c>
      <c r="G650" s="122">
        <f t="shared" si="36"/>
        <v>2.915321179527457</v>
      </c>
      <c r="H650" s="122">
        <f t="shared" si="36"/>
        <v>1.9830731593659894</v>
      </c>
      <c r="I650" s="122">
        <f t="shared" si="36"/>
        <v>10.775363504981186</v>
      </c>
      <c r="J650" s="122">
        <f t="shared" si="36"/>
        <v>1.939565430896621</v>
      </c>
      <c r="K650" s="46">
        <f t="shared" si="36"/>
        <v>2.9874133684805616E-2</v>
      </c>
      <c r="L650" s="94">
        <f t="shared" si="34"/>
        <v>0</v>
      </c>
      <c r="M650" s="94">
        <v>0</v>
      </c>
      <c r="N650" s="94">
        <v>0</v>
      </c>
      <c r="O650" s="116">
        <v>0</v>
      </c>
      <c r="P650" s="94">
        <v>0</v>
      </c>
      <c r="Q650" s="97">
        <v>2.5</v>
      </c>
      <c r="R650" s="113"/>
    </row>
    <row r="651" spans="1:18" x14ac:dyDescent="0.25">
      <c r="A651" s="98">
        <f t="shared" si="35"/>
        <v>63888</v>
      </c>
      <c r="B651" s="709" t="str">
        <f>+asset_level_drivers!$B$1</f>
        <v>Farmar</v>
      </c>
      <c r="C651" s="118">
        <f t="shared" si="32"/>
        <v>3</v>
      </c>
      <c r="D651" s="119">
        <f t="shared" si="36"/>
        <v>2.6324949837042855</v>
      </c>
      <c r="E651" s="119">
        <f t="shared" si="36"/>
        <v>19.072395993074874</v>
      </c>
      <c r="F651" s="119">
        <f t="shared" si="36"/>
        <v>2.5747734590650473</v>
      </c>
      <c r="G651" s="119">
        <f t="shared" si="36"/>
        <v>2.9003422832732766</v>
      </c>
      <c r="H651" s="119">
        <f t="shared" si="36"/>
        <v>1.9728280284167319</v>
      </c>
      <c r="I651" s="119">
        <f t="shared" si="36"/>
        <v>10.719837345498059</v>
      </c>
      <c r="J651" s="119">
        <f t="shared" si="36"/>
        <v>1.9295707221896583</v>
      </c>
      <c r="K651" s="120">
        <f t="shared" si="36"/>
        <v>2.9720489802982284E-2</v>
      </c>
      <c r="L651" s="102">
        <f t="shared" si="34"/>
        <v>0</v>
      </c>
      <c r="M651" s="102">
        <v>0</v>
      </c>
      <c r="N651" s="102">
        <v>0</v>
      </c>
      <c r="O651" s="112">
        <v>0</v>
      </c>
      <c r="P651" s="102">
        <v>0</v>
      </c>
      <c r="Q651" s="105">
        <v>2.5</v>
      </c>
      <c r="R651" s="113"/>
    </row>
    <row r="652" spans="1:18" x14ac:dyDescent="0.25">
      <c r="A652" s="106">
        <f t="shared" si="35"/>
        <v>63919</v>
      </c>
      <c r="B652" s="710" t="str">
        <f>+asset_level_drivers!$B$1</f>
        <v>Farmar</v>
      </c>
      <c r="C652" s="121">
        <f t="shared" si="32"/>
        <v>3</v>
      </c>
      <c r="D652" s="122">
        <f t="shared" si="36"/>
        <v>2.6188947513054237</v>
      </c>
      <c r="E652" s="122">
        <f t="shared" si="36"/>
        <v>18.97411467744713</v>
      </c>
      <c r="F652" s="122">
        <f t="shared" si="36"/>
        <v>2.5615054814552982</v>
      </c>
      <c r="G652" s="122">
        <f t="shared" si="36"/>
        <v>2.885440348464912</v>
      </c>
      <c r="H652" s="122">
        <f t="shared" si="36"/>
        <v>1.9626358267846162</v>
      </c>
      <c r="I652" s="122">
        <f t="shared" si="36"/>
        <v>10.664597315980339</v>
      </c>
      <c r="J652" s="122">
        <f t="shared" si="36"/>
        <v>1.9196275168764692</v>
      </c>
      <c r="K652" s="46">
        <f t="shared" si="36"/>
        <v>2.9567636117877986E-2</v>
      </c>
      <c r="L652" s="94">
        <f t="shared" si="34"/>
        <v>0</v>
      </c>
      <c r="M652" s="94">
        <v>0</v>
      </c>
      <c r="N652" s="94">
        <v>0</v>
      </c>
      <c r="O652" s="116">
        <v>0</v>
      </c>
      <c r="P652" s="94">
        <v>0</v>
      </c>
      <c r="Q652" s="97">
        <v>2.5</v>
      </c>
      <c r="R652" s="113"/>
    </row>
    <row r="653" spans="1:18" x14ac:dyDescent="0.25">
      <c r="A653" s="98">
        <f t="shared" si="35"/>
        <v>63950</v>
      </c>
      <c r="B653" s="709" t="str">
        <f>+asset_level_drivers!$B$1</f>
        <v>Farmar</v>
      </c>
      <c r="C653" s="118">
        <f t="shared" si="32"/>
        <v>3</v>
      </c>
      <c r="D653" s="119">
        <f t="shared" si="36"/>
        <v>2.6053647816506307</v>
      </c>
      <c r="E653" s="119">
        <f t="shared" si="36"/>
        <v>18.876339811926915</v>
      </c>
      <c r="F653" s="119">
        <f t="shared" si="36"/>
        <v>2.5483058746100653</v>
      </c>
      <c r="G653" s="119">
        <f t="shared" si="36"/>
        <v>2.8706149796750871</v>
      </c>
      <c r="H653" s="119">
        <f t="shared" si="36"/>
        <v>1.9524962810214426</v>
      </c>
      <c r="I653" s="119">
        <f t="shared" si="36"/>
        <v>10.609641941981428</v>
      </c>
      <c r="J653" s="119">
        <f t="shared" si="36"/>
        <v>1.9097355495566652</v>
      </c>
      <c r="K653" s="120">
        <f t="shared" si="36"/>
        <v>2.9415568565478934E-2</v>
      </c>
      <c r="L653" s="102">
        <f t="shared" si="34"/>
        <v>0</v>
      </c>
      <c r="M653" s="102">
        <v>0</v>
      </c>
      <c r="N653" s="102">
        <v>0</v>
      </c>
      <c r="O653" s="112">
        <v>0</v>
      </c>
      <c r="P653" s="102">
        <v>0</v>
      </c>
      <c r="Q653" s="105">
        <v>2.5</v>
      </c>
      <c r="R653" s="113"/>
    </row>
    <row r="654" spans="1:18" x14ac:dyDescent="0.25">
      <c r="A654" s="106">
        <f t="shared" si="35"/>
        <v>63978</v>
      </c>
      <c r="B654" s="710" t="str">
        <f>+asset_level_drivers!$B$1</f>
        <v>Farmar</v>
      </c>
      <c r="C654" s="121">
        <f t="shared" si="32"/>
        <v>3</v>
      </c>
      <c r="D654" s="122">
        <f t="shared" si="36"/>
        <v>2.5919047117421976</v>
      </c>
      <c r="E654" s="122">
        <f t="shared" si="36"/>
        <v>18.779068786743391</v>
      </c>
      <c r="F654" s="122">
        <f t="shared" si="36"/>
        <v>2.5351742862102857</v>
      </c>
      <c r="G654" s="122">
        <f t="shared" si="36"/>
        <v>2.8558657835082282</v>
      </c>
      <c r="H654" s="122">
        <f t="shared" si="36"/>
        <v>1.9424091190917241</v>
      </c>
      <c r="I654" s="122">
        <f t="shared" si="36"/>
        <v>10.554969756652644</v>
      </c>
      <c r="J654" s="122">
        <f t="shared" si="36"/>
        <v>1.8998945561974845</v>
      </c>
      <c r="K654" s="46">
        <f t="shared" si="36"/>
        <v>2.926428310267272E-2</v>
      </c>
      <c r="L654" s="94">
        <f t="shared" si="34"/>
        <v>0</v>
      </c>
      <c r="M654" s="94">
        <v>0</v>
      </c>
      <c r="N654" s="94">
        <v>0</v>
      </c>
      <c r="O654" s="116">
        <v>0</v>
      </c>
      <c r="P654" s="94">
        <v>0</v>
      </c>
      <c r="Q654" s="97">
        <v>2.5</v>
      </c>
      <c r="R654" s="113"/>
    </row>
    <row r="655" spans="1:18" x14ac:dyDescent="0.25">
      <c r="A655" s="98">
        <f t="shared" si="35"/>
        <v>64009</v>
      </c>
      <c r="B655" s="709" t="str">
        <f>+asset_level_drivers!$B$1</f>
        <v>Farmar</v>
      </c>
      <c r="C655" s="118">
        <f t="shared" ref="C655:C686" si="37">(+C653/C654*C654)</f>
        <v>3</v>
      </c>
      <c r="D655" s="119">
        <f t="shared" si="36"/>
        <v>2.5785141804577667</v>
      </c>
      <c r="E655" s="119">
        <f t="shared" si="36"/>
        <v>18.682299005574041</v>
      </c>
      <c r="F655" s="119">
        <f t="shared" si="36"/>
        <v>2.5221103657524195</v>
      </c>
      <c r="G655" s="119">
        <f t="shared" si="36"/>
        <v>2.8411923685900247</v>
      </c>
      <c r="H655" s="119">
        <f t="shared" si="36"/>
        <v>1.9323740703653882</v>
      </c>
      <c r="I655" s="119">
        <f t="shared" si="36"/>
        <v>10.500579300704077</v>
      </c>
      <c r="J655" s="119">
        <f t="shared" si="36"/>
        <v>1.8901042741267424</v>
      </c>
      <c r="K655" s="120">
        <f t="shared" si="36"/>
        <v>2.911377570714083E-2</v>
      </c>
      <c r="L655" s="102">
        <f t="shared" si="34"/>
        <v>0</v>
      </c>
      <c r="M655" s="102">
        <v>0</v>
      </c>
      <c r="N655" s="102">
        <v>0</v>
      </c>
      <c r="O655" s="112">
        <v>0</v>
      </c>
      <c r="P655" s="102">
        <v>0</v>
      </c>
      <c r="Q655" s="105">
        <v>2.5</v>
      </c>
      <c r="R655" s="113"/>
    </row>
    <row r="656" spans="1:18" x14ac:dyDescent="0.25">
      <c r="A656" s="106">
        <f t="shared" si="35"/>
        <v>64039</v>
      </c>
      <c r="B656" s="710" t="str">
        <f>+asset_level_drivers!$B$1</f>
        <v>Farmar</v>
      </c>
      <c r="C656" s="121">
        <f t="shared" si="37"/>
        <v>3</v>
      </c>
      <c r="D656" s="122">
        <f t="shared" si="36"/>
        <v>2.5651928285406433</v>
      </c>
      <c r="E656" s="122">
        <f t="shared" si="36"/>
        <v>18.586027885475371</v>
      </c>
      <c r="F656" s="122">
        <f t="shared" si="36"/>
        <v>2.5091137645390953</v>
      </c>
      <c r="G656" s="122">
        <f t="shared" si="36"/>
        <v>2.8265943455570439</v>
      </c>
      <c r="H656" s="122">
        <f t="shared" si="36"/>
        <v>1.9223908656105153</v>
      </c>
      <c r="I656" s="122">
        <f t="shared" si="36"/>
        <v>10.446469122365629</v>
      </c>
      <c r="J656" s="122">
        <f t="shared" si="36"/>
        <v>1.8803644420258221</v>
      </c>
      <c r="K656" s="46">
        <f t="shared" si="36"/>
        <v>2.8964042377251701E-2</v>
      </c>
      <c r="L656" s="94">
        <f t="shared" si="34"/>
        <v>0</v>
      </c>
      <c r="M656" s="94">
        <v>0</v>
      </c>
      <c r="N656" s="94">
        <v>0</v>
      </c>
      <c r="O656" s="116">
        <v>0</v>
      </c>
      <c r="P656" s="94">
        <v>0</v>
      </c>
      <c r="Q656" s="97">
        <v>2.5</v>
      </c>
      <c r="R656" s="113"/>
    </row>
    <row r="657" spans="1:18" x14ac:dyDescent="0.25">
      <c r="A657" s="98">
        <f t="shared" si="35"/>
        <v>64070</v>
      </c>
      <c r="B657" s="709" t="str">
        <f>+asset_level_drivers!$B$1</f>
        <v>Farmar</v>
      </c>
      <c r="C657" s="118">
        <f t="shared" si="37"/>
        <v>3</v>
      </c>
      <c r="D657" s="119">
        <f t="shared" si="36"/>
        <v>2.5519402985901567</v>
      </c>
      <c r="E657" s="119">
        <f t="shared" si="36"/>
        <v>18.490252856813964</v>
      </c>
      <c r="F657" s="119">
        <f t="shared" si="36"/>
        <v>2.4961841356698016</v>
      </c>
      <c r="G657" s="119">
        <f t="shared" si="36"/>
        <v>2.8120713270463993</v>
      </c>
      <c r="H657" s="119">
        <f t="shared" si="36"/>
        <v>1.9124592369861164</v>
      </c>
      <c r="I657" s="119">
        <f t="shared" si="36"/>
        <v>10.392637777348275</v>
      </c>
      <c r="J657" s="119">
        <f t="shared" si="36"/>
        <v>1.8706747999226987</v>
      </c>
      <c r="K657" s="120">
        <f t="shared" si="36"/>
        <v>2.8815079131954319E-2</v>
      </c>
      <c r="L657" s="102">
        <f t="shared" si="34"/>
        <v>0</v>
      </c>
      <c r="M657" s="102">
        <v>0</v>
      </c>
      <c r="N657" s="102">
        <v>0</v>
      </c>
      <c r="O657" s="112">
        <v>0</v>
      </c>
      <c r="P657" s="102">
        <v>0</v>
      </c>
      <c r="Q657" s="105">
        <v>2.5</v>
      </c>
      <c r="R657" s="113"/>
    </row>
    <row r="658" spans="1:18" x14ac:dyDescent="0.25">
      <c r="A658" s="106">
        <f t="shared" si="35"/>
        <v>64100</v>
      </c>
      <c r="B658" s="710" t="str">
        <f>+asset_level_drivers!$B$1</f>
        <v>Farmar</v>
      </c>
      <c r="C658" s="121">
        <f t="shared" si="37"/>
        <v>3</v>
      </c>
      <c r="D658" s="122">
        <f t="shared" si="36"/>
        <v>2.5387562350520718</v>
      </c>
      <c r="E658" s="122">
        <f t="shared" si="36"/>
        <v>18.394971363197893</v>
      </c>
      <c r="F658" s="122">
        <f t="shared" si="36"/>
        <v>2.4833211340316286</v>
      </c>
      <c r="G658" s="122">
        <f t="shared" si="36"/>
        <v>2.7976229276854716</v>
      </c>
      <c r="H658" s="122">
        <f t="shared" si="36"/>
        <v>1.9025789180349466</v>
      </c>
      <c r="I658" s="122">
        <f t="shared" si="36"/>
        <v>10.339083828805505</v>
      </c>
      <c r="J658" s="122">
        <f t="shared" si="36"/>
        <v>1.861035089185</v>
      </c>
      <c r="K658" s="46">
        <f t="shared" si="36"/>
        <v>2.8666882010672381E-2</v>
      </c>
      <c r="L658" s="94">
        <f t="shared" si="34"/>
        <v>0</v>
      </c>
      <c r="M658" s="94">
        <v>0</v>
      </c>
      <c r="N658" s="94">
        <v>0</v>
      </c>
      <c r="O658" s="116">
        <v>0</v>
      </c>
      <c r="P658" s="94">
        <v>0</v>
      </c>
      <c r="Q658" s="97">
        <v>2.5</v>
      </c>
      <c r="R658" s="113"/>
    </row>
    <row r="659" spans="1:18" x14ac:dyDescent="0.25">
      <c r="A659" s="98">
        <f t="shared" si="35"/>
        <v>64131</v>
      </c>
      <c r="B659" s="709" t="str">
        <f>+asset_level_drivers!$B$1</f>
        <v>Farmar</v>
      </c>
      <c r="C659" s="118">
        <f t="shared" si="37"/>
        <v>3</v>
      </c>
      <c r="D659" s="119">
        <f t="shared" si="36"/>
        <v>2.5256402842090497</v>
      </c>
      <c r="E659" s="119">
        <f t="shared" si="36"/>
        <v>18.300180861408489</v>
      </c>
      <c r="F659" s="119">
        <f t="shared" si="36"/>
        <v>2.4705244162900559</v>
      </c>
      <c r="G659" s="119">
        <f t="shared" si="36"/>
        <v>2.7832487640816832</v>
      </c>
      <c r="H659" s="119">
        <f t="shared" si="36"/>
        <v>1.8927496436763562</v>
      </c>
      <c r="I659" s="119">
        <f t="shared" si="36"/>
        <v>10.28580584729497</v>
      </c>
      <c r="J659" s="119">
        <f t="shared" si="36"/>
        <v>1.8514450525131039</v>
      </c>
      <c r="K659" s="120">
        <f t="shared" si="36"/>
        <v>2.8519447073198985E-2</v>
      </c>
      <c r="L659" s="102">
        <f t="shared" si="34"/>
        <v>0</v>
      </c>
      <c r="M659" s="102">
        <v>0</v>
      </c>
      <c r="N659" s="102">
        <v>0</v>
      </c>
      <c r="O659" s="112">
        <v>0</v>
      </c>
      <c r="P659" s="102">
        <v>0</v>
      </c>
      <c r="Q659" s="105">
        <v>2.5</v>
      </c>
      <c r="R659" s="113"/>
    </row>
    <row r="660" spans="1:18" x14ac:dyDescent="0.25">
      <c r="A660" s="106">
        <f t="shared" si="35"/>
        <v>64162</v>
      </c>
      <c r="B660" s="710" t="str">
        <f>+asset_level_drivers!$B$1</f>
        <v>Farmar</v>
      </c>
      <c r="C660" s="121">
        <f t="shared" si="37"/>
        <v>3</v>
      </c>
      <c r="D660" s="122">
        <f t="shared" si="36"/>
        <v>2.5125920941711577</v>
      </c>
      <c r="E660" s="122">
        <f t="shared" si="36"/>
        <v>18.205878821332455</v>
      </c>
      <c r="F660" s="122">
        <f t="shared" si="36"/>
        <v>2.4577936408797885</v>
      </c>
      <c r="G660" s="122">
        <f t="shared" si="36"/>
        <v>2.7689484548123242</v>
      </c>
      <c r="H660" s="122">
        <f t="shared" si="36"/>
        <v>1.8829711501991795</v>
      </c>
      <c r="I660" s="122">
        <f t="shared" si="36"/>
        <v>10.232802410740335</v>
      </c>
      <c r="J660" s="122">
        <f t="shared" si="36"/>
        <v>1.84190443393327</v>
      </c>
      <c r="K660" s="46">
        <f t="shared" si="36"/>
        <v>2.8372770399591875E-2</v>
      </c>
      <c r="L660" s="94">
        <f t="shared" si="34"/>
        <v>0</v>
      </c>
      <c r="M660" s="94">
        <v>0</v>
      </c>
      <c r="N660" s="94">
        <v>0</v>
      </c>
      <c r="O660" s="116">
        <v>0</v>
      </c>
      <c r="P660" s="94">
        <v>0</v>
      </c>
      <c r="Q660" s="97">
        <v>2.5</v>
      </c>
      <c r="R660" s="113"/>
    </row>
    <row r="661" spans="1:18" x14ac:dyDescent="0.25">
      <c r="A661" s="98">
        <f t="shared" si="35"/>
        <v>64192</v>
      </c>
      <c r="B661" s="709" t="str">
        <f>+asset_level_drivers!$B$1</f>
        <v>Farmar</v>
      </c>
      <c r="C661" s="118">
        <f t="shared" si="37"/>
        <v>3</v>
      </c>
      <c r="D661" s="119">
        <f t="shared" si="36"/>
        <v>2.4996113148664287</v>
      </c>
      <c r="E661" s="119">
        <f t="shared" si="36"/>
        <v>18.112062725894337</v>
      </c>
      <c r="F661" s="119">
        <f t="shared" si="36"/>
        <v>2.4451284679956395</v>
      </c>
      <c r="G661" s="119">
        <f t="shared" si="36"/>
        <v>2.7547216204144314</v>
      </c>
      <c r="H661" s="119">
        <f t="shared" si="36"/>
        <v>1.8732431752546586</v>
      </c>
      <c r="I661" s="119">
        <f t="shared" si="36"/>
        <v>10.18007210439332</v>
      </c>
      <c r="J661" s="119">
        <f t="shared" si="36"/>
        <v>1.8324129787908074</v>
      </c>
      <c r="K661" s="120">
        <f t="shared" si="36"/>
        <v>2.8226848090069215E-2</v>
      </c>
      <c r="L661" s="102">
        <f t="shared" si="34"/>
        <v>0</v>
      </c>
      <c r="M661" s="102">
        <v>0</v>
      </c>
      <c r="N661" s="102">
        <v>0</v>
      </c>
      <c r="O661" s="112">
        <v>0</v>
      </c>
      <c r="P661" s="102">
        <v>0</v>
      </c>
      <c r="Q661" s="105">
        <v>2.5</v>
      </c>
      <c r="R661" s="113"/>
    </row>
    <row r="662" spans="1:18" x14ac:dyDescent="0.25">
      <c r="A662" s="106">
        <f t="shared" si="35"/>
        <v>64223</v>
      </c>
      <c r="B662" s="710" t="str">
        <f>+asset_level_drivers!$B$1</f>
        <v>Farmar</v>
      </c>
      <c r="C662" s="121">
        <f t="shared" si="37"/>
        <v>3</v>
      </c>
      <c r="D662" s="122">
        <f t="shared" si="36"/>
        <v>2.4866975980314692</v>
      </c>
      <c r="E662" s="122">
        <f t="shared" si="36"/>
        <v>18.018730070989335</v>
      </c>
      <c r="F662" s="122">
        <f t="shared" si="36"/>
        <v>2.4325285595834614</v>
      </c>
      <c r="G662" s="122">
        <f t="shared" si="36"/>
        <v>2.7405678833747191</v>
      </c>
      <c r="H662" s="122">
        <f t="shared" si="36"/>
        <v>1.8635654578494054</v>
      </c>
      <c r="I662" s="122">
        <f t="shared" si="36"/>
        <v>10.127613520795933</v>
      </c>
      <c r="J662" s="122">
        <f t="shared" si="36"/>
        <v>1.8229704337432779</v>
      </c>
      <c r="K662" s="46">
        <f t="shared" si="36"/>
        <v>2.8081676264905906E-2</v>
      </c>
      <c r="L662" s="94">
        <f t="shared" si="34"/>
        <v>0</v>
      </c>
      <c r="M662" s="94">
        <v>0</v>
      </c>
      <c r="N662" s="94">
        <v>0</v>
      </c>
      <c r="O662" s="116">
        <v>0</v>
      </c>
      <c r="P662" s="94">
        <v>0</v>
      </c>
      <c r="Q662" s="97">
        <v>2.5</v>
      </c>
      <c r="R662" s="113"/>
    </row>
    <row r="663" spans="1:18" x14ac:dyDescent="0.25">
      <c r="A663" s="98">
        <f t="shared" si="35"/>
        <v>64253</v>
      </c>
      <c r="B663" s="709" t="str">
        <f>+asset_level_drivers!$B$1</f>
        <v>Farmar</v>
      </c>
      <c r="C663" s="118">
        <f t="shared" si="37"/>
        <v>3</v>
      </c>
      <c r="D663" s="119">
        <f t="shared" ref="D663:K678" si="38">+D662/D661*D662</f>
        <v>2.473850597202115</v>
      </c>
      <c r="E663" s="119">
        <f t="shared" si="38"/>
        <v>17.92587836541647</v>
      </c>
      <c r="F663" s="119">
        <f t="shared" si="38"/>
        <v>2.4199935793311216</v>
      </c>
      <c r="G663" s="119">
        <f t="shared" si="38"/>
        <v>2.726486868119562</v>
      </c>
      <c r="H663" s="119">
        <f t="shared" si="38"/>
        <v>1.8539377383383997</v>
      </c>
      <c r="I663" s="119">
        <f t="shared" si="38"/>
        <v>10.075425259742907</v>
      </c>
      <c r="J663" s="119">
        <f t="shared" si="38"/>
        <v>1.8135765467537337</v>
      </c>
      <c r="K663" s="120">
        <f t="shared" si="38"/>
        <v>2.7937251064330437E-2</v>
      </c>
      <c r="L663" s="102">
        <f t="shared" si="34"/>
        <v>0</v>
      </c>
      <c r="M663" s="102">
        <v>0</v>
      </c>
      <c r="N663" s="102">
        <v>0</v>
      </c>
      <c r="O663" s="112">
        <v>0</v>
      </c>
      <c r="P663" s="102">
        <v>0</v>
      </c>
      <c r="Q663" s="105">
        <v>2.5</v>
      </c>
      <c r="R663" s="113"/>
    </row>
    <row r="664" spans="1:18" x14ac:dyDescent="0.25">
      <c r="A664" s="106">
        <f t="shared" si="35"/>
        <v>64284</v>
      </c>
      <c r="B664" s="710" t="str">
        <f>+asset_level_drivers!$B$1</f>
        <v>Farmar</v>
      </c>
      <c r="C664" s="121">
        <f t="shared" si="37"/>
        <v>3</v>
      </c>
      <c r="D664" s="122">
        <f t="shared" si="38"/>
        <v>2.4610699677041361</v>
      </c>
      <c r="E664" s="122">
        <f t="shared" si="38"/>
        <v>17.833505130812082</v>
      </c>
      <c r="F664" s="122">
        <f t="shared" si="38"/>
        <v>2.407523192659526</v>
      </c>
      <c r="G664" s="122">
        <f t="shared" si="38"/>
        <v>2.712478201005029</v>
      </c>
      <c r="H664" s="122">
        <f t="shared" si="38"/>
        <v>1.8443597584180222</v>
      </c>
      <c r="I664" s="122">
        <f t="shared" si="38"/>
        <v>10.023505928244326</v>
      </c>
      <c r="J664" s="122">
        <f t="shared" si="38"/>
        <v>1.8042310670839894</v>
      </c>
      <c r="K664" s="46">
        <f t="shared" si="38"/>
        <v>2.7793568648422255E-2</v>
      </c>
      <c r="L664" s="94">
        <f t="shared" si="34"/>
        <v>0</v>
      </c>
      <c r="M664" s="94">
        <v>0</v>
      </c>
      <c r="N664" s="94">
        <v>0</v>
      </c>
      <c r="O664" s="116">
        <v>0</v>
      </c>
      <c r="P664" s="94">
        <v>0</v>
      </c>
      <c r="Q664" s="97">
        <v>2.5</v>
      </c>
      <c r="R664" s="113"/>
    </row>
    <row r="665" spans="1:18" x14ac:dyDescent="0.25">
      <c r="A665" s="98">
        <f t="shared" si="35"/>
        <v>64315</v>
      </c>
      <c r="B665" s="709" t="str">
        <f>+asset_level_drivers!$B$1</f>
        <v>Farmar</v>
      </c>
      <c r="C665" s="118">
        <f t="shared" si="37"/>
        <v>3</v>
      </c>
      <c r="D665" s="119">
        <f t="shared" si="38"/>
        <v>2.4483553666439897</v>
      </c>
      <c r="E665" s="119">
        <f t="shared" si="38"/>
        <v>17.741607901583684</v>
      </c>
      <c r="F665" s="119">
        <f t="shared" si="38"/>
        <v>2.3951170667136892</v>
      </c>
      <c r="G665" s="119">
        <f t="shared" si="38"/>
        <v>2.6985415103069683</v>
      </c>
      <c r="H665" s="119">
        <f t="shared" si="38"/>
        <v>1.8348312611191255</v>
      </c>
      <c r="I665" s="119">
        <f t="shared" si="38"/>
        <v>9.9718541404884427</v>
      </c>
      <c r="J665" s="119">
        <f t="shared" si="38"/>
        <v>1.7949337452879306</v>
      </c>
      <c r="K665" s="120">
        <f t="shared" si="38"/>
        <v>2.7650625197009671E-2</v>
      </c>
      <c r="L665" s="102">
        <f t="shared" si="34"/>
        <v>0</v>
      </c>
      <c r="M665" s="102">
        <v>0</v>
      </c>
      <c r="N665" s="102">
        <v>0</v>
      </c>
      <c r="O665" s="112">
        <v>0</v>
      </c>
      <c r="P665" s="102">
        <v>0</v>
      </c>
      <c r="Q665" s="105">
        <v>2.5</v>
      </c>
      <c r="R665" s="113"/>
    </row>
    <row r="666" spans="1:18" x14ac:dyDescent="0.25">
      <c r="A666" s="106">
        <f t="shared" si="35"/>
        <v>64344</v>
      </c>
      <c r="B666" s="710" t="str">
        <f>+asset_level_drivers!$B$1</f>
        <v>Farmar</v>
      </c>
      <c r="C666" s="121">
        <f t="shared" si="37"/>
        <v>3</v>
      </c>
      <c r="D666" s="122">
        <f t="shared" si="38"/>
        <v>2.4357064528996206</v>
      </c>
      <c r="E666" s="122">
        <f t="shared" si="38"/>
        <v>17.65018422484415</v>
      </c>
      <c r="F666" s="122">
        <f t="shared" si="38"/>
        <v>2.3827748703538489</v>
      </c>
      <c r="G666" s="122">
        <f t="shared" si="38"/>
        <v>2.6846764262111438</v>
      </c>
      <c r="H666" s="122">
        <f t="shared" si="38"/>
        <v>1.8253519908001392</v>
      </c>
      <c r="I666" s="122">
        <f t="shared" si="38"/>
        <v>9.9204685178046876</v>
      </c>
      <c r="J666" s="122">
        <f t="shared" si="38"/>
        <v>1.7856843332048551</v>
      </c>
      <c r="K666" s="46">
        <f t="shared" si="38"/>
        <v>2.75084169095683E-2</v>
      </c>
      <c r="L666" s="94">
        <f t="shared" si="34"/>
        <v>0</v>
      </c>
      <c r="M666" s="94">
        <v>0</v>
      </c>
      <c r="N666" s="94">
        <v>0</v>
      </c>
      <c r="O666" s="116">
        <v>0</v>
      </c>
      <c r="P666" s="94">
        <v>0</v>
      </c>
      <c r="Q666" s="97">
        <v>2.5</v>
      </c>
      <c r="R666" s="113"/>
    </row>
    <row r="667" spans="1:18" x14ac:dyDescent="0.25">
      <c r="A667" s="98">
        <f t="shared" si="35"/>
        <v>64375</v>
      </c>
      <c r="B667" s="709" t="str">
        <f>+asset_level_drivers!$B$1</f>
        <v>Farmar</v>
      </c>
      <c r="C667" s="118">
        <f t="shared" si="37"/>
        <v>3</v>
      </c>
      <c r="D667" s="119">
        <f t="shared" si="38"/>
        <v>2.4231228871113091</v>
      </c>
      <c r="E667" s="119">
        <f t="shared" si="38"/>
        <v>17.559231660346242</v>
      </c>
      <c r="F667" s="119">
        <f t="shared" si="38"/>
        <v>2.3704962741466282</v>
      </c>
      <c r="G667" s="119">
        <f t="shared" si="38"/>
        <v>2.670882580803422</v>
      </c>
      <c r="H667" s="119">
        <f t="shared" si="38"/>
        <v>1.8159216931402113</v>
      </c>
      <c r="I667" s="119">
        <f t="shared" si="38"/>
        <v>9.8693476886268741</v>
      </c>
      <c r="J667" s="119">
        <f t="shared" si="38"/>
        <v>1.7764825839528491</v>
      </c>
      <c r="K667" s="120">
        <f t="shared" si="38"/>
        <v>2.7366940005120004E-2</v>
      </c>
      <c r="L667" s="102">
        <f t="shared" si="34"/>
        <v>0</v>
      </c>
      <c r="M667" s="102">
        <v>0</v>
      </c>
      <c r="N667" s="102">
        <v>0</v>
      </c>
      <c r="O667" s="112">
        <v>0</v>
      </c>
      <c r="P667" s="102">
        <v>0</v>
      </c>
      <c r="Q667" s="105">
        <v>2.5</v>
      </c>
      <c r="R667" s="113"/>
    </row>
    <row r="668" spans="1:18" x14ac:dyDescent="0.25">
      <c r="A668" s="106">
        <f t="shared" si="35"/>
        <v>64405</v>
      </c>
      <c r="B668" s="710" t="str">
        <f>+asset_level_drivers!$B$1</f>
        <v>Farmar</v>
      </c>
      <c r="C668" s="121">
        <f t="shared" si="37"/>
        <v>3</v>
      </c>
      <c r="D668" s="122">
        <f t="shared" si="38"/>
        <v>2.4106043316725656</v>
      </c>
      <c r="E668" s="122">
        <f t="shared" si="38"/>
        <v>17.46874778041748</v>
      </c>
      <c r="F668" s="122">
        <f t="shared" si="38"/>
        <v>2.3582809503562423</v>
      </c>
      <c r="G668" s="122">
        <f t="shared" si="38"/>
        <v>2.6571596080600091</v>
      </c>
      <c r="H668" s="122">
        <f t="shared" si="38"/>
        <v>1.806540115132385</v>
      </c>
      <c r="I668" s="122">
        <f t="shared" si="38"/>
        <v>9.8184902884565854</v>
      </c>
      <c r="J668" s="122">
        <f t="shared" si="38"/>
        <v>1.7673282519221976</v>
      </c>
      <c r="K668" s="46">
        <f t="shared" si="38"/>
        <v>2.7226190722132372E-2</v>
      </c>
      <c r="L668" s="94">
        <f t="shared" si="34"/>
        <v>0</v>
      </c>
      <c r="M668" s="94">
        <v>0</v>
      </c>
      <c r="N668" s="94">
        <v>0</v>
      </c>
      <c r="O668" s="116">
        <v>0</v>
      </c>
      <c r="P668" s="94">
        <v>0</v>
      </c>
      <c r="Q668" s="97">
        <v>2.5</v>
      </c>
      <c r="R668" s="113"/>
    </row>
    <row r="669" spans="1:18" x14ac:dyDescent="0.25">
      <c r="A669" s="98">
        <f t="shared" si="35"/>
        <v>64436</v>
      </c>
      <c r="B669" s="709" t="str">
        <f>+asset_level_drivers!$B$1</f>
        <v>Farmar</v>
      </c>
      <c r="C669" s="118">
        <f t="shared" si="37"/>
        <v>3</v>
      </c>
      <c r="D669" s="119">
        <f t="shared" si="38"/>
        <v>2.398150450721074</v>
      </c>
      <c r="E669" s="119">
        <f t="shared" si="38"/>
        <v>17.378730169895338</v>
      </c>
      <c r="F669" s="119">
        <f t="shared" si="38"/>
        <v>2.3461285729357497</v>
      </c>
      <c r="G669" s="119">
        <f t="shared" si="38"/>
        <v>2.6435071438377382</v>
      </c>
      <c r="H669" s="119">
        <f t="shared" si="38"/>
        <v>1.797207005076811</v>
      </c>
      <c r="I669" s="119">
        <f t="shared" si="38"/>
        <v>9.767894959826755</v>
      </c>
      <c r="J669" s="119">
        <f t="shared" si="38"/>
        <v>1.7582210927688287</v>
      </c>
      <c r="K669" s="120">
        <f t="shared" si="38"/>
        <v>2.7086165318418703E-2</v>
      </c>
      <c r="L669" s="102">
        <f t="shared" si="34"/>
        <v>0</v>
      </c>
      <c r="M669" s="102">
        <v>0</v>
      </c>
      <c r="N669" s="102">
        <v>0</v>
      </c>
      <c r="O669" s="112">
        <v>0</v>
      </c>
      <c r="P669" s="102">
        <v>0</v>
      </c>
      <c r="Q669" s="105">
        <v>2.5</v>
      </c>
      <c r="R669" s="113"/>
    </row>
    <row r="670" spans="1:18" x14ac:dyDescent="0.25">
      <c r="A670" s="106">
        <f t="shared" si="35"/>
        <v>64466</v>
      </c>
      <c r="B670" s="710" t="str">
        <f>+asset_level_drivers!$B$1</f>
        <v>Farmar</v>
      </c>
      <c r="C670" s="121">
        <f t="shared" si="37"/>
        <v>3</v>
      </c>
      <c r="D670" s="122">
        <f t="shared" si="38"/>
        <v>2.3857609101296804</v>
      </c>
      <c r="E670" s="122">
        <f t="shared" si="38"/>
        <v>17.289176426062781</v>
      </c>
      <c r="F670" s="122">
        <f t="shared" si="38"/>
        <v>2.3340388175183513</v>
      </c>
      <c r="G670" s="122">
        <f t="shared" si="38"/>
        <v>2.6299248258644075</v>
      </c>
      <c r="H670" s="122">
        <f t="shared" si="38"/>
        <v>1.7879221125739941</v>
      </c>
      <c r="I670" s="122">
        <f t="shared" si="38"/>
        <v>9.7175603522654352</v>
      </c>
      <c r="J670" s="122">
        <f t="shared" si="38"/>
        <v>1.7491608634077915</v>
      </c>
      <c r="K670" s="46">
        <f t="shared" si="38"/>
        <v>2.6946860071038518E-2</v>
      </c>
      <c r="L670" s="94">
        <f t="shared" si="34"/>
        <v>0</v>
      </c>
      <c r="M670" s="94">
        <v>0</v>
      </c>
      <c r="N670" s="94">
        <v>0</v>
      </c>
      <c r="O670" s="116">
        <v>0</v>
      </c>
      <c r="P670" s="94">
        <v>0</v>
      </c>
      <c r="Q670" s="97">
        <v>2.5</v>
      </c>
      <c r="R670" s="113"/>
    </row>
    <row r="671" spans="1:18" x14ac:dyDescent="0.25">
      <c r="A671" s="98">
        <f t="shared" si="35"/>
        <v>64497</v>
      </c>
      <c r="B671" s="709" t="str">
        <f>+asset_level_drivers!$B$1</f>
        <v>Farmar</v>
      </c>
      <c r="C671" s="118">
        <f t="shared" si="37"/>
        <v>3</v>
      </c>
      <c r="D671" s="119">
        <f t="shared" si="38"/>
        <v>2.3734353774974286</v>
      </c>
      <c r="E671" s="119">
        <f t="shared" si="38"/>
        <v>17.200084158584136</v>
      </c>
      <c r="F671" s="119">
        <f t="shared" si="38"/>
        <v>2.3220113614087312</v>
      </c>
      <c r="G671" s="119">
        <f t="shared" si="38"/>
        <v>2.6164122937291663</v>
      </c>
      <c r="H671" s="119">
        <f t="shared" si="38"/>
        <v>1.7786851885180759</v>
      </c>
      <c r="I671" s="119">
        <f t="shared" si="38"/>
        <v>9.6674851222597482</v>
      </c>
      <c r="J671" s="119">
        <f t="shared" si="38"/>
        <v>1.7401473220067682</v>
      </c>
      <c r="K671" s="120">
        <f t="shared" si="38"/>
        <v>2.6808271276198569E-2</v>
      </c>
      <c r="L671" s="102">
        <f t="shared" si="34"/>
        <v>0</v>
      </c>
      <c r="M671" s="102">
        <v>0</v>
      </c>
      <c r="N671" s="102">
        <v>0</v>
      </c>
      <c r="O671" s="112">
        <v>0</v>
      </c>
      <c r="P671" s="102">
        <v>0</v>
      </c>
      <c r="Q671" s="105">
        <v>2.5</v>
      </c>
      <c r="R671" s="113"/>
    </row>
    <row r="672" spans="1:18" x14ac:dyDescent="0.25">
      <c r="A672" s="106">
        <f t="shared" si="35"/>
        <v>64528</v>
      </c>
      <c r="B672" s="710" t="str">
        <f>+asset_level_drivers!$B$1</f>
        <v>Farmar</v>
      </c>
      <c r="C672" s="121">
        <f t="shared" si="37"/>
        <v>3</v>
      </c>
      <c r="D672" s="122">
        <f t="shared" si="38"/>
        <v>2.3611735221406418</v>
      </c>
      <c r="E672" s="122">
        <f t="shared" si="38"/>
        <v>17.111450989441288</v>
      </c>
      <c r="F672" s="122">
        <f t="shared" si="38"/>
        <v>2.3100458835744435</v>
      </c>
      <c r="G672" s="122">
        <f t="shared" si="38"/>
        <v>2.6029691888729523</v>
      </c>
      <c r="H672" s="122">
        <f t="shared" si="38"/>
        <v>1.7694959850901508</v>
      </c>
      <c r="I672" s="122">
        <f t="shared" si="38"/>
        <v>9.6176679332200266</v>
      </c>
      <c r="J672" s="122">
        <f t="shared" si="38"/>
        <v>1.7311802279796187</v>
      </c>
      <c r="K672" s="46">
        <f t="shared" si="38"/>
        <v>2.6670395249154367E-2</v>
      </c>
      <c r="L672" s="94">
        <f t="shared" si="34"/>
        <v>0</v>
      </c>
      <c r="M672" s="94">
        <v>0</v>
      </c>
      <c r="N672" s="94">
        <v>0</v>
      </c>
      <c r="O672" s="116">
        <v>0</v>
      </c>
      <c r="P672" s="94">
        <v>0</v>
      </c>
      <c r="Q672" s="97">
        <v>2.5</v>
      </c>
      <c r="R672" s="113"/>
    </row>
    <row r="673" spans="1:18" x14ac:dyDescent="0.25">
      <c r="A673" s="98">
        <f t="shared" si="35"/>
        <v>64558</v>
      </c>
      <c r="B673" s="709" t="str">
        <f>+asset_level_drivers!$B$1</f>
        <v>Farmar</v>
      </c>
      <c r="C673" s="118">
        <f t="shared" si="37"/>
        <v>3</v>
      </c>
      <c r="D673" s="119">
        <f t="shared" si="38"/>
        <v>2.3489750150840516</v>
      </c>
      <c r="E673" s="119">
        <f t="shared" si="38"/>
        <v>17.023274552870202</v>
      </c>
      <c r="F673" s="119">
        <f t="shared" si="38"/>
        <v>2.2981420646373438</v>
      </c>
      <c r="G673" s="119">
        <f t="shared" si="38"/>
        <v>2.5895951545789764</v>
      </c>
      <c r="H673" s="119">
        <f t="shared" si="38"/>
        <v>1.7603542557516176</v>
      </c>
      <c r="I673" s="119">
        <f t="shared" si="38"/>
        <v>9.568107455444137</v>
      </c>
      <c r="J673" s="119">
        <f t="shared" si="38"/>
        <v>1.722259341979959</v>
      </c>
      <c r="K673" s="120">
        <f t="shared" si="38"/>
        <v>2.6533228324112215E-2</v>
      </c>
      <c r="L673" s="102">
        <f t="shared" si="34"/>
        <v>0</v>
      </c>
      <c r="M673" s="102">
        <v>0</v>
      </c>
      <c r="N673" s="102">
        <v>0</v>
      </c>
      <c r="O673" s="112">
        <v>0</v>
      </c>
      <c r="P673" s="102">
        <v>0</v>
      </c>
      <c r="Q673" s="105">
        <v>2.5</v>
      </c>
      <c r="R673" s="113"/>
    </row>
    <row r="674" spans="1:18" x14ac:dyDescent="0.25">
      <c r="A674" s="106">
        <f t="shared" si="35"/>
        <v>64589</v>
      </c>
      <c r="B674" s="710" t="str">
        <f>+asset_level_drivers!$B$1</f>
        <v>Farmar</v>
      </c>
      <c r="C674" s="121">
        <f t="shared" si="37"/>
        <v>3</v>
      </c>
      <c r="D674" s="122">
        <f t="shared" si="38"/>
        <v>2.336839529051971</v>
      </c>
      <c r="E674" s="122">
        <f t="shared" si="38"/>
        <v>16.935552495297788</v>
      </c>
      <c r="F674" s="122">
        <f t="shared" si="38"/>
        <v>2.2862995868650646</v>
      </c>
      <c r="G674" s="122">
        <f t="shared" si="38"/>
        <v>2.5762898359632578</v>
      </c>
      <c r="H674" s="122">
        <f t="shared" si="38"/>
        <v>1.7512597552375651</v>
      </c>
      <c r="I674" s="122">
        <f t="shared" si="38"/>
        <v>9.5188023660819905</v>
      </c>
      <c r="J674" s="122">
        <f t="shared" si="38"/>
        <v>1.7133844258947732</v>
      </c>
      <c r="K674" s="46">
        <f t="shared" si="38"/>
        <v>2.6396766854131743E-2</v>
      </c>
      <c r="L674" s="94">
        <f t="shared" si="34"/>
        <v>0</v>
      </c>
      <c r="M674" s="94">
        <v>0</v>
      </c>
      <c r="N674" s="94">
        <v>0</v>
      </c>
      <c r="O674" s="116">
        <v>0</v>
      </c>
      <c r="P674" s="94">
        <v>0</v>
      </c>
      <c r="Q674" s="97">
        <v>2.5</v>
      </c>
      <c r="R674" s="113"/>
    </row>
    <row r="675" spans="1:18" x14ac:dyDescent="0.25">
      <c r="A675" s="98">
        <f t="shared" si="35"/>
        <v>64619</v>
      </c>
      <c r="B675" s="709" t="str">
        <f>+asset_level_drivers!$B$1</f>
        <v>Farmar</v>
      </c>
      <c r="C675" s="118">
        <f t="shared" si="37"/>
        <v>3</v>
      </c>
      <c r="D675" s="119">
        <f t="shared" si="38"/>
        <v>2.3247667384595134</v>
      </c>
      <c r="E675" s="119">
        <f t="shared" si="38"/>
        <v>16.848282475279071</v>
      </c>
      <c r="F675" s="119">
        <f t="shared" si="38"/>
        <v>2.274518134162534</v>
      </c>
      <c r="G675" s="119">
        <f t="shared" si="38"/>
        <v>2.5630528799652064</v>
      </c>
      <c r="H675" s="119">
        <f t="shared" si="38"/>
        <v>1.7422122395501916</v>
      </c>
      <c r="I675" s="119">
        <f t="shared" si="38"/>
        <v>9.4697513491002319</v>
      </c>
      <c r="J675" s="119">
        <f t="shared" si="38"/>
        <v>1.7045552428380573</v>
      </c>
      <c r="K675" s="120">
        <f t="shared" si="38"/>
        <v>2.626100721102894E-2</v>
      </c>
      <c r="L675" s="102">
        <f t="shared" si="34"/>
        <v>0</v>
      </c>
      <c r="M675" s="102">
        <v>0</v>
      </c>
      <c r="N675" s="102">
        <v>0</v>
      </c>
      <c r="O675" s="112">
        <v>0</v>
      </c>
      <c r="P675" s="102">
        <v>0</v>
      </c>
      <c r="Q675" s="105">
        <v>2.5</v>
      </c>
      <c r="R675" s="113"/>
    </row>
    <row r="676" spans="1:18" x14ac:dyDescent="0.25">
      <c r="A676" s="106">
        <f t="shared" si="35"/>
        <v>64650</v>
      </c>
      <c r="B676" s="710" t="str">
        <f>+asset_level_drivers!$B$1</f>
        <v>Farmar</v>
      </c>
      <c r="C676" s="121">
        <f t="shared" si="37"/>
        <v>3</v>
      </c>
      <c r="D676" s="122">
        <f t="shared" si="38"/>
        <v>2.3127563194038587</v>
      </c>
      <c r="E676" s="122">
        <f t="shared" si="38"/>
        <v>16.76146216343469</v>
      </c>
      <c r="F676" s="122">
        <f t="shared" si="38"/>
        <v>2.2627973920635389</v>
      </c>
      <c r="G676" s="122">
        <f t="shared" si="38"/>
        <v>2.5498839353382547</v>
      </c>
      <c r="H676" s="122">
        <f t="shared" si="38"/>
        <v>1.7332114659522588</v>
      </c>
      <c r="I676" s="122">
        <f t="shared" si="38"/>
        <v>9.4209530952471123</v>
      </c>
      <c r="J676" s="122">
        <f t="shared" si="38"/>
        <v>1.6957715571444962</v>
      </c>
      <c r="K676" s="46">
        <f t="shared" si="38"/>
        <v>2.6125945785279697E-2</v>
      </c>
      <c r="L676" s="94">
        <f t="shared" si="34"/>
        <v>0</v>
      </c>
      <c r="M676" s="94">
        <v>0</v>
      </c>
      <c r="N676" s="94">
        <v>0</v>
      </c>
      <c r="O676" s="116">
        <v>0</v>
      </c>
      <c r="P676" s="94">
        <v>0</v>
      </c>
      <c r="Q676" s="97">
        <v>2.5</v>
      </c>
      <c r="R676" s="113"/>
    </row>
    <row r="677" spans="1:18" x14ac:dyDescent="0.25">
      <c r="A677" s="98">
        <f t="shared" si="35"/>
        <v>64681</v>
      </c>
      <c r="B677" s="709" t="str">
        <f>+asset_level_drivers!$B$1</f>
        <v>Farmar</v>
      </c>
      <c r="C677" s="118">
        <f t="shared" si="37"/>
        <v>3</v>
      </c>
      <c r="D677" s="119">
        <f t="shared" si="38"/>
        <v>2.3008079496555629</v>
      </c>
      <c r="E677" s="119">
        <f t="shared" si="38"/>
        <v>16.675089242388736</v>
      </c>
      <c r="F677" s="119">
        <f t="shared" si="38"/>
        <v>2.2511370477223318</v>
      </c>
      <c r="G677" s="119">
        <f t="shared" si="38"/>
        <v>2.5367826526405373</v>
      </c>
      <c r="H677" s="119">
        <f t="shared" si="38"/>
        <v>1.7242571929605794</v>
      </c>
      <c r="I677" s="119">
        <f t="shared" si="38"/>
        <v>9.3724063020175432</v>
      </c>
      <c r="J677" s="119">
        <f t="shared" si="38"/>
        <v>1.6870331343631741</v>
      </c>
      <c r="K677" s="120">
        <f t="shared" si="38"/>
        <v>2.599157898592383E-2</v>
      </c>
      <c r="L677" s="102">
        <f t="shared" si="34"/>
        <v>0</v>
      </c>
      <c r="M677" s="102">
        <v>0</v>
      </c>
      <c r="N677" s="102">
        <v>0</v>
      </c>
      <c r="O677" s="112">
        <v>0</v>
      </c>
      <c r="P677" s="102">
        <v>0</v>
      </c>
      <c r="Q677" s="105">
        <v>2.5</v>
      </c>
      <c r="R677" s="113"/>
    </row>
    <row r="678" spans="1:18" x14ac:dyDescent="0.25">
      <c r="A678" s="106">
        <f t="shared" si="35"/>
        <v>64709</v>
      </c>
      <c r="B678" s="710" t="str">
        <f>+asset_level_drivers!$B$1</f>
        <v>Farmar</v>
      </c>
      <c r="C678" s="121">
        <f t="shared" si="37"/>
        <v>3</v>
      </c>
      <c r="D678" s="122">
        <f t="shared" si="38"/>
        <v>2.2889213086499125</v>
      </c>
      <c r="E678" s="122">
        <f t="shared" si="38"/>
        <v>16.589161406706893</v>
      </c>
      <c r="F678" s="122">
        <f t="shared" si="38"/>
        <v>2.2395367899052792</v>
      </c>
      <c r="G678" s="122">
        <f t="shared" si="38"/>
        <v>2.5237486842256178</v>
      </c>
      <c r="H678" s="122">
        <f t="shared" si="38"/>
        <v>1.7153491803395384</v>
      </c>
      <c r="I678" s="122">
        <f t="shared" si="38"/>
        <v>9.3241096736183309</v>
      </c>
      <c r="J678" s="122">
        <f t="shared" si="38"/>
        <v>1.6783397412513164</v>
      </c>
      <c r="K678" s="46">
        <f t="shared" si="38"/>
        <v>2.5857903240469611E-2</v>
      </c>
      <c r="L678" s="94">
        <f t="shared" si="34"/>
        <v>0</v>
      </c>
      <c r="M678" s="94">
        <v>0</v>
      </c>
      <c r="N678" s="94">
        <v>0</v>
      </c>
      <c r="O678" s="116">
        <v>0</v>
      </c>
      <c r="P678" s="94">
        <v>0</v>
      </c>
      <c r="Q678" s="97">
        <v>2.5</v>
      </c>
      <c r="R678" s="113"/>
    </row>
    <row r="679" spans="1:18" x14ac:dyDescent="0.25">
      <c r="A679" s="98">
        <f t="shared" si="35"/>
        <v>64740</v>
      </c>
      <c r="B679" s="709" t="str">
        <f>+asset_level_drivers!$B$1</f>
        <v>Farmar</v>
      </c>
      <c r="C679" s="118">
        <f t="shared" si="37"/>
        <v>3</v>
      </c>
      <c r="D679" s="119">
        <f t="shared" ref="D679:K694" si="39">+D678/D677*D678</f>
        <v>2.277096077478324</v>
      </c>
      <c r="E679" s="119">
        <f t="shared" si="39"/>
        <v>16.503676362834895</v>
      </c>
      <c r="F679" s="119">
        <f t="shared" si="39"/>
        <v>2.2279963089825556</v>
      </c>
      <c r="G679" s="119">
        <f t="shared" si="39"/>
        <v>2.5107816842332644</v>
      </c>
      <c r="H679" s="119">
        <f t="shared" si="39"/>
        <v>1.7064871890946474</v>
      </c>
      <c r="I679" s="119">
        <f t="shared" si="39"/>
        <v>9.2760619209335911</v>
      </c>
      <c r="J679" s="119">
        <f t="shared" si="39"/>
        <v>1.6696911457680634</v>
      </c>
      <c r="K679" s="120">
        <f t="shared" si="39"/>
        <v>2.572491499479878E-2</v>
      </c>
      <c r="L679" s="102">
        <f t="shared" si="34"/>
        <v>0</v>
      </c>
      <c r="M679" s="102">
        <v>0</v>
      </c>
      <c r="N679" s="102">
        <v>0</v>
      </c>
      <c r="O679" s="112">
        <v>0</v>
      </c>
      <c r="P679" s="102">
        <v>0</v>
      </c>
      <c r="Q679" s="105">
        <v>2.5</v>
      </c>
      <c r="R679" s="113"/>
    </row>
    <row r="680" spans="1:18" x14ac:dyDescent="0.25">
      <c r="A680" s="106">
        <f t="shared" si="35"/>
        <v>64770</v>
      </c>
      <c r="B680" s="710" t="str">
        <f>+asset_level_drivers!$B$1</f>
        <v>Farmar</v>
      </c>
      <c r="C680" s="121">
        <f t="shared" si="37"/>
        <v>3</v>
      </c>
      <c r="D680" s="122">
        <f t="shared" si="39"/>
        <v>2.2653319388797883</v>
      </c>
      <c r="E680" s="122">
        <f t="shared" si="39"/>
        <v>16.418631829037317</v>
      </c>
      <c r="F680" s="122">
        <f t="shared" si="39"/>
        <v>2.2165152969198787</v>
      </c>
      <c r="G680" s="122">
        <f t="shared" si="39"/>
        <v>2.4978813085802729</v>
      </c>
      <c r="H680" s="122">
        <f t="shared" si="39"/>
        <v>1.6976709814661328</v>
      </c>
      <c r="I680" s="122">
        <f t="shared" si="39"/>
        <v>9.2282617614903373</v>
      </c>
      <c r="J680" s="122">
        <f t="shared" si="39"/>
        <v>1.6610871170682779</v>
      </c>
      <c r="K680" s="46">
        <f t="shared" si="39"/>
        <v>2.5592610713072051E-2</v>
      </c>
      <c r="L680" s="94">
        <f t="shared" si="34"/>
        <v>0</v>
      </c>
      <c r="M680" s="94">
        <v>0</v>
      </c>
      <c r="N680" s="94">
        <v>0</v>
      </c>
      <c r="O680" s="116">
        <v>0</v>
      </c>
      <c r="P680" s="94">
        <v>0</v>
      </c>
      <c r="Q680" s="97">
        <v>2.5</v>
      </c>
      <c r="R680" s="113"/>
    </row>
    <row r="681" spans="1:18" x14ac:dyDescent="0.25">
      <c r="A681" s="98">
        <f t="shared" si="35"/>
        <v>64801</v>
      </c>
      <c r="B681" s="709" t="str">
        <f>+asset_level_drivers!$B$1</f>
        <v>Farmar</v>
      </c>
      <c r="C681" s="118">
        <f t="shared" si="37"/>
        <v>3</v>
      </c>
      <c r="D681" s="119">
        <f t="shared" si="39"/>
        <v>2.2536285772323592</v>
      </c>
      <c r="E681" s="119">
        <f t="shared" si="39"/>
        <v>16.334025535336664</v>
      </c>
      <c r="F681" s="119">
        <f t="shared" si="39"/>
        <v>2.2050934472702868</v>
      </c>
      <c r="G681" s="119">
        <f t="shared" si="39"/>
        <v>2.4850472149513352</v>
      </c>
      <c r="H681" s="119">
        <f t="shared" si="39"/>
        <v>1.6889003209225575</v>
      </c>
      <c r="I681" s="119">
        <f t="shared" si="39"/>
        <v>9.1807079194242505</v>
      </c>
      <c r="J681" s="119">
        <f t="shared" si="39"/>
        <v>1.6525274254963824</v>
      </c>
      <c r="K681" s="120">
        <f t="shared" si="39"/>
        <v>2.5460986877635108E-2</v>
      </c>
      <c r="L681" s="102">
        <f t="shared" si="34"/>
        <v>0</v>
      </c>
      <c r="M681" s="102">
        <v>0</v>
      </c>
      <c r="N681" s="102">
        <v>0</v>
      </c>
      <c r="O681" s="112">
        <v>0</v>
      </c>
      <c r="P681" s="102">
        <v>0</v>
      </c>
      <c r="Q681" s="105">
        <v>2.5</v>
      </c>
      <c r="R681" s="113"/>
    </row>
    <row r="682" spans="1:18" x14ac:dyDescent="0.25">
      <c r="A682" s="106">
        <f t="shared" si="35"/>
        <v>64831</v>
      </c>
      <c r="B682" s="710" t="str">
        <f>+asset_level_drivers!$B$1</f>
        <v>Farmar</v>
      </c>
      <c r="C682" s="121">
        <f t="shared" si="37"/>
        <v>3</v>
      </c>
      <c r="D682" s="122">
        <f t="shared" si="39"/>
        <v>2.2419856785446846</v>
      </c>
      <c r="E682" s="122">
        <f t="shared" si="39"/>
        <v>16.249855223452787</v>
      </c>
      <c r="F682" s="122">
        <f t="shared" si="39"/>
        <v>2.1937304551659595</v>
      </c>
      <c r="G682" s="122">
        <f t="shared" si="39"/>
        <v>2.4722790627899567</v>
      </c>
      <c r="H682" s="122">
        <f t="shared" si="39"/>
        <v>1.6801749721544736</v>
      </c>
      <c r="I682" s="122">
        <f t="shared" si="39"/>
        <v>9.1333991254456244</v>
      </c>
      <c r="J682" s="122">
        <f t="shared" si="39"/>
        <v>1.6440118425802299</v>
      </c>
      <c r="K682" s="46">
        <f t="shared" si="39"/>
        <v>2.5330039988925069E-2</v>
      </c>
      <c r="L682" s="94">
        <f t="shared" si="34"/>
        <v>0</v>
      </c>
      <c r="M682" s="94">
        <v>0</v>
      </c>
      <c r="N682" s="94">
        <v>0</v>
      </c>
      <c r="O682" s="116">
        <v>0</v>
      </c>
      <c r="P682" s="94">
        <v>0</v>
      </c>
      <c r="Q682" s="97">
        <v>2.5</v>
      </c>
      <c r="R682" s="113"/>
    </row>
    <row r="683" spans="1:18" x14ac:dyDescent="0.25">
      <c r="A683" s="98">
        <f t="shared" si="35"/>
        <v>64862</v>
      </c>
      <c r="B683" s="709" t="str">
        <f>+asset_level_drivers!$B$1</f>
        <v>Farmar</v>
      </c>
      <c r="C683" s="118">
        <f t="shared" si="37"/>
        <v>3</v>
      </c>
      <c r="D683" s="119">
        <f t="shared" si="39"/>
        <v>2.2304029304475823</v>
      </c>
      <c r="E683" s="119">
        <f t="shared" si="39"/>
        <v>16.1661186467426</v>
      </c>
      <c r="F683" s="119">
        <f t="shared" si="39"/>
        <v>2.1824260173100805</v>
      </c>
      <c r="G683" s="119">
        <f t="shared" si="39"/>
        <v>2.4595765132894192</v>
      </c>
      <c r="H683" s="119">
        <f t="shared" si="39"/>
        <v>1.6714947010681105</v>
      </c>
      <c r="I683" s="119">
        <f t="shared" si="39"/>
        <v>9.086334116805487</v>
      </c>
      <c r="J683" s="119">
        <f t="shared" si="39"/>
        <v>1.6355401410250057</v>
      </c>
      <c r="K683" s="120">
        <f t="shared" si="39"/>
        <v>2.5199766565377445E-2</v>
      </c>
      <c r="L683" s="102">
        <f t="shared" si="34"/>
        <v>0</v>
      </c>
      <c r="M683" s="102">
        <v>0</v>
      </c>
      <c r="N683" s="102">
        <v>0</v>
      </c>
      <c r="O683" s="112">
        <v>0</v>
      </c>
      <c r="P683" s="102">
        <v>0</v>
      </c>
      <c r="Q683" s="105">
        <v>2.5</v>
      </c>
      <c r="R683" s="113"/>
    </row>
    <row r="684" spans="1:18" x14ac:dyDescent="0.25">
      <c r="A684" s="106">
        <f t="shared" si="35"/>
        <v>64893</v>
      </c>
      <c r="B684" s="710" t="str">
        <f>+asset_level_drivers!$B$1</f>
        <v>Farmar</v>
      </c>
      <c r="C684" s="121">
        <f t="shared" si="37"/>
        <v>3</v>
      </c>
      <c r="D684" s="122">
        <f t="shared" si="39"/>
        <v>2.2188800221856604</v>
      </c>
      <c r="E684" s="122">
        <f t="shared" si="39"/>
        <v>16.082813570140122</v>
      </c>
      <c r="F684" s="122">
        <f t="shared" si="39"/>
        <v>2.1711798319687419</v>
      </c>
      <c r="G684" s="122">
        <f t="shared" si="39"/>
        <v>2.4469392293837906</v>
      </c>
      <c r="H684" s="122">
        <f t="shared" si="39"/>
        <v>1.6628592747790938</v>
      </c>
      <c r="I684" s="122">
        <f t="shared" si="39"/>
        <v>9.0395116372618958</v>
      </c>
      <c r="J684" s="122">
        <f t="shared" si="39"/>
        <v>1.6271120947071598</v>
      </c>
      <c r="K684" s="46">
        <f t="shared" si="39"/>
        <v>2.5070163143333581E-2</v>
      </c>
      <c r="L684" s="94">
        <f t="shared" si="34"/>
        <v>0</v>
      </c>
      <c r="M684" s="94">
        <v>0</v>
      </c>
      <c r="N684" s="94">
        <v>0</v>
      </c>
      <c r="O684" s="116">
        <v>0</v>
      </c>
      <c r="P684" s="94">
        <v>0</v>
      </c>
      <c r="Q684" s="97">
        <v>2.5</v>
      </c>
      <c r="R684" s="113"/>
    </row>
    <row r="685" spans="1:18" x14ac:dyDescent="0.25">
      <c r="A685" s="98">
        <f t="shared" si="35"/>
        <v>64923</v>
      </c>
      <c r="B685" s="709" t="str">
        <f>+asset_level_drivers!$B$1</f>
        <v>Farmar</v>
      </c>
      <c r="C685" s="118">
        <f t="shared" si="37"/>
        <v>3</v>
      </c>
      <c r="D685" s="119">
        <f t="shared" si="39"/>
        <v>2.2074166446089794</v>
      </c>
      <c r="E685" s="119">
        <f t="shared" si="39"/>
        <v>15.99993777009681</v>
      </c>
      <c r="F685" s="119">
        <f t="shared" si="39"/>
        <v>2.1599915989628906</v>
      </c>
      <c r="G685" s="119">
        <f t="shared" si="39"/>
        <v>2.4343668757389807</v>
      </c>
      <c r="H685" s="119">
        <f t="shared" si="39"/>
        <v>1.6542684616061973</v>
      </c>
      <c r="I685" s="119">
        <f t="shared" si="39"/>
        <v>8.9929304370464074</v>
      </c>
      <c r="J685" s="119">
        <f t="shared" si="39"/>
        <v>1.6187274786683721</v>
      </c>
      <c r="K685" s="120">
        <f t="shared" si="39"/>
        <v>2.4941226276948555E-2</v>
      </c>
      <c r="L685" s="102">
        <f t="shared" si="34"/>
        <v>0</v>
      </c>
      <c r="M685" s="102">
        <v>0</v>
      </c>
      <c r="N685" s="102">
        <v>0</v>
      </c>
      <c r="O685" s="112">
        <v>0</v>
      </c>
      <c r="P685" s="102">
        <v>0</v>
      </c>
      <c r="Q685" s="105">
        <v>2.5</v>
      </c>
      <c r="R685" s="113"/>
    </row>
    <row r="686" spans="1:18" x14ac:dyDescent="0.25">
      <c r="A686" s="106">
        <f t="shared" si="35"/>
        <v>64954</v>
      </c>
      <c r="B686" s="710" t="str">
        <f>+asset_level_drivers!$B$1</f>
        <v>Farmar</v>
      </c>
      <c r="C686" s="121">
        <f t="shared" si="37"/>
        <v>3</v>
      </c>
      <c r="D686" s="122">
        <f t="shared" si="39"/>
        <v>2.1960124901647577</v>
      </c>
      <c r="E686" s="122">
        <f t="shared" si="39"/>
        <v>15.917489034522216</v>
      </c>
      <c r="F686" s="122">
        <f t="shared" si="39"/>
        <v>2.1488610196603162</v>
      </c>
      <c r="G686" s="122">
        <f t="shared" si="39"/>
        <v>2.4218591187438432</v>
      </c>
      <c r="H686" s="122">
        <f t="shared" si="39"/>
        <v>1.6457220310651273</v>
      </c>
      <c r="I686" s="122">
        <f t="shared" si="39"/>
        <v>8.9465892728307157</v>
      </c>
      <c r="J686" s="122">
        <f t="shared" si="39"/>
        <v>1.6103860691095475</v>
      </c>
      <c r="K686" s="46">
        <f t="shared" si="39"/>
        <v>2.4812952538099564E-2</v>
      </c>
      <c r="L686" s="94">
        <f t="shared" si="34"/>
        <v>0</v>
      </c>
      <c r="M686" s="94">
        <v>0</v>
      </c>
      <c r="N686" s="94">
        <v>0</v>
      </c>
      <c r="O686" s="116">
        <v>0</v>
      </c>
      <c r="P686" s="94">
        <v>0</v>
      </c>
      <c r="Q686" s="97">
        <v>2.5</v>
      </c>
      <c r="R686" s="113"/>
    </row>
    <row r="687" spans="1:18" x14ac:dyDescent="0.25">
      <c r="A687" s="98">
        <f t="shared" si="35"/>
        <v>64984</v>
      </c>
      <c r="B687" s="709" t="str">
        <f>+asset_level_drivers!$B$1</f>
        <v>Farmar</v>
      </c>
      <c r="C687" s="118">
        <f t="shared" ref="C687:C718" si="40">(+C685/C686*C686)</f>
        <v>3</v>
      </c>
      <c r="D687" s="119">
        <f t="shared" si="39"/>
        <v>2.1846672528891209</v>
      </c>
      <c r="E687" s="119">
        <f t="shared" si="39"/>
        <v>15.83546516272494</v>
      </c>
      <c r="F687" s="119">
        <f t="shared" si="39"/>
        <v>2.1377877969676797</v>
      </c>
      <c r="G687" s="119">
        <f t="shared" si="39"/>
        <v>2.4094156265013229</v>
      </c>
      <c r="H687" s="119">
        <f t="shared" si="39"/>
        <v>1.6372197538623383</v>
      </c>
      <c r="I687" s="119">
        <f t="shared" si="39"/>
        <v>8.9004869076934661</v>
      </c>
      <c r="J687" s="119">
        <f t="shared" si="39"/>
        <v>1.6020876433848426</v>
      </c>
      <c r="K687" s="120">
        <f t="shared" si="39"/>
        <v>2.4685338516294779E-2</v>
      </c>
      <c r="L687" s="102">
        <f t="shared" si="34"/>
        <v>0</v>
      </c>
      <c r="M687" s="102">
        <v>0</v>
      </c>
      <c r="N687" s="102">
        <v>0</v>
      </c>
      <c r="O687" s="112">
        <v>0</v>
      </c>
      <c r="P687" s="102">
        <v>0</v>
      </c>
      <c r="Q687" s="105">
        <v>2.5</v>
      </c>
      <c r="R687" s="113"/>
    </row>
    <row r="688" spans="1:18" x14ac:dyDescent="0.25">
      <c r="A688" s="106">
        <f t="shared" si="35"/>
        <v>65015</v>
      </c>
      <c r="B688" s="710" t="str">
        <f>+asset_level_drivers!$B$1</f>
        <v>Farmar</v>
      </c>
      <c r="C688" s="121">
        <f t="shared" si="40"/>
        <v>3</v>
      </c>
      <c r="D688" s="122">
        <f t="shared" si="39"/>
        <v>2.1733806283988923</v>
      </c>
      <c r="E688" s="122">
        <f t="shared" si="39"/>
        <v>15.75386396535389</v>
      </c>
      <c r="F688" s="122">
        <f t="shared" si="39"/>
        <v>2.1267716353225841</v>
      </c>
      <c r="G688" s="122">
        <f t="shared" si="39"/>
        <v>2.3970360688196495</v>
      </c>
      <c r="H688" s="122">
        <f t="shared" si="39"/>
        <v>1.6287614018888825</v>
      </c>
      <c r="I688" s="122">
        <f t="shared" si="39"/>
        <v>8.8546221110872434</v>
      </c>
      <c r="J688" s="122">
        <f t="shared" si="39"/>
        <v>1.5938319799957223</v>
      </c>
      <c r="K688" s="46">
        <f t="shared" si="39"/>
        <v>2.4558380818582668E-2</v>
      </c>
      <c r="L688" s="94">
        <f t="shared" si="34"/>
        <v>0</v>
      </c>
      <c r="M688" s="94">
        <v>0</v>
      </c>
      <c r="N688" s="94">
        <v>0</v>
      </c>
      <c r="O688" s="116">
        <v>0</v>
      </c>
      <c r="P688" s="94">
        <v>0</v>
      </c>
      <c r="Q688" s="97">
        <v>2.5</v>
      </c>
      <c r="R688" s="113"/>
    </row>
    <row r="689" spans="1:18" x14ac:dyDescent="0.25">
      <c r="A689" s="98">
        <f t="shared" si="35"/>
        <v>65046</v>
      </c>
      <c r="B689" s="709" t="str">
        <f>+asset_level_drivers!$B$1</f>
        <v>Farmar</v>
      </c>
      <c r="C689" s="118">
        <f t="shared" si="40"/>
        <v>3</v>
      </c>
      <c r="D689" s="119">
        <f t="shared" si="39"/>
        <v>2.1621523138834275</v>
      </c>
      <c r="E689" s="119">
        <f t="shared" si="39"/>
        <v>15.672683264339843</v>
      </c>
      <c r="F689" s="119">
        <f t="shared" si="39"/>
        <v>2.1158122406856839</v>
      </c>
      <c r="G689" s="119">
        <f t="shared" si="39"/>
        <v>2.384720117203575</v>
      </c>
      <c r="H689" s="119">
        <f t="shared" si="39"/>
        <v>1.6203467482142886</v>
      </c>
      <c r="I689" s="119">
        <f t="shared" si="39"/>
        <v>8.8089936588057238</v>
      </c>
      <c r="J689" s="119">
        <f t="shared" si="39"/>
        <v>1.5856188585850488</v>
      </c>
      <c r="K689" s="120">
        <f t="shared" si="39"/>
        <v>2.4432076069461791E-2</v>
      </c>
      <c r="L689" s="102">
        <f t="shared" si="34"/>
        <v>0</v>
      </c>
      <c r="M689" s="102">
        <v>0</v>
      </c>
      <c r="N689" s="102">
        <v>0</v>
      </c>
      <c r="O689" s="112">
        <v>0</v>
      </c>
      <c r="P689" s="102">
        <v>0</v>
      </c>
      <c r="Q689" s="105">
        <v>2.5</v>
      </c>
      <c r="R689" s="113"/>
    </row>
    <row r="690" spans="1:18" x14ac:dyDescent="0.25">
      <c r="A690" s="106">
        <f t="shared" si="35"/>
        <v>65074</v>
      </c>
      <c r="B690" s="710" t="str">
        <f>+asset_level_drivers!$B$1</f>
        <v>Farmar</v>
      </c>
      <c r="C690" s="121">
        <f t="shared" si="40"/>
        <v>3</v>
      </c>
      <c r="D690" s="122">
        <f t="shared" si="39"/>
        <v>2.1509820080964897</v>
      </c>
      <c r="E690" s="122">
        <f t="shared" si="39"/>
        <v>15.591920892837313</v>
      </c>
      <c r="F690" s="122">
        <f t="shared" si="39"/>
        <v>2.1049093205328382</v>
      </c>
      <c r="G690" s="122">
        <f t="shared" si="39"/>
        <v>2.3724674448456571</v>
      </c>
      <c r="H690" s="122">
        <f t="shared" si="39"/>
        <v>1.6119755670804741</v>
      </c>
      <c r="I690" s="122">
        <f t="shared" si="39"/>
        <v>8.7636003329510004</v>
      </c>
      <c r="J690" s="122">
        <f t="shared" si="39"/>
        <v>1.5774480599311984</v>
      </c>
      <c r="K690" s="46">
        <f t="shared" si="39"/>
        <v>2.4306420910791045E-2</v>
      </c>
      <c r="L690" s="94">
        <f t="shared" si="34"/>
        <v>0</v>
      </c>
      <c r="M690" s="94">
        <v>0</v>
      </c>
      <c r="N690" s="94">
        <v>0</v>
      </c>
      <c r="O690" s="116">
        <v>0</v>
      </c>
      <c r="P690" s="94">
        <v>0</v>
      </c>
      <c r="Q690" s="97">
        <v>2.5</v>
      </c>
      <c r="R690" s="113"/>
    </row>
    <row r="691" spans="1:18" x14ac:dyDescent="0.25">
      <c r="A691" s="98">
        <f t="shared" si="35"/>
        <v>65105</v>
      </c>
      <c r="B691" s="709" t="str">
        <f>+asset_level_drivers!$B$1</f>
        <v>Farmar</v>
      </c>
      <c r="C691" s="118">
        <f t="shared" si="40"/>
        <v>3</v>
      </c>
      <c r="D691" s="119">
        <f t="shared" si="39"/>
        <v>2.1398694113481667</v>
      </c>
      <c r="E691" s="119">
        <f t="shared" si="39"/>
        <v>15.511574695166711</v>
      </c>
      <c r="F691" s="119">
        <f t="shared" si="39"/>
        <v>2.0940625838473026</v>
      </c>
      <c r="G691" s="119">
        <f t="shared" si="39"/>
        <v>2.3602777266175874</v>
      </c>
      <c r="H691" s="119">
        <f t="shared" si="39"/>
        <v>1.603647633895688</v>
      </c>
      <c r="I691" s="119">
        <f t="shared" si="39"/>
        <v>8.7184409219010739</v>
      </c>
      <c r="J691" s="119">
        <f t="shared" si="39"/>
        <v>1.5693193659422116</v>
      </c>
      <c r="K691" s="120">
        <f t="shared" si="39"/>
        <v>2.4181412001700386E-2</v>
      </c>
      <c r="L691" s="102">
        <f t="shared" si="34"/>
        <v>0</v>
      </c>
      <c r="M691" s="102">
        <v>0</v>
      </c>
      <c r="N691" s="102">
        <v>0</v>
      </c>
      <c r="O691" s="112">
        <v>0</v>
      </c>
      <c r="P691" s="102">
        <v>0</v>
      </c>
      <c r="Q691" s="105">
        <v>2.5</v>
      </c>
      <c r="R691" s="113"/>
    </row>
    <row r="692" spans="1:18" x14ac:dyDescent="0.25">
      <c r="A692" s="106">
        <f t="shared" si="35"/>
        <v>65135</v>
      </c>
      <c r="B692" s="710" t="str">
        <f>+asset_level_drivers!$B$1</f>
        <v>Farmar</v>
      </c>
      <c r="C692" s="121">
        <f t="shared" si="40"/>
        <v>3</v>
      </c>
      <c r="D692" s="122">
        <f t="shared" si="39"/>
        <v>2.1288142254968321</v>
      </c>
      <c r="E692" s="122">
        <f t="shared" si="39"/>
        <v>15.431642526756807</v>
      </c>
      <c r="F692" s="122">
        <f t="shared" si="39"/>
        <v>2.0832717411119615</v>
      </c>
      <c r="G692" s="122">
        <f t="shared" si="39"/>
        <v>2.3481506390615645</v>
      </c>
      <c r="H692" s="122">
        <f t="shared" si="39"/>
        <v>1.5953627252284854</v>
      </c>
      <c r="I692" s="122">
        <f t="shared" si="39"/>
        <v>8.6735142202775126</v>
      </c>
      <c r="J692" s="122">
        <f t="shared" si="39"/>
        <v>1.5612325596499705</v>
      </c>
      <c r="K692" s="46">
        <f t="shared" si="39"/>
        <v>2.4057046018502001E-2</v>
      </c>
      <c r="L692" s="94">
        <f t="shared" si="34"/>
        <v>0</v>
      </c>
      <c r="M692" s="94">
        <v>0</v>
      </c>
      <c r="N692" s="94">
        <v>0</v>
      </c>
      <c r="O692" s="116">
        <v>0</v>
      </c>
      <c r="P692" s="94">
        <v>0</v>
      </c>
      <c r="Q692" s="97">
        <v>2.5</v>
      </c>
      <c r="R692" s="113"/>
    </row>
    <row r="693" spans="1:18" x14ac:dyDescent="0.25">
      <c r="A693" s="98">
        <f t="shared" si="35"/>
        <v>65166</v>
      </c>
      <c r="B693" s="709" t="str">
        <f>+asset_level_drivers!$B$1</f>
        <v>Farmar</v>
      </c>
      <c r="C693" s="118">
        <f t="shared" si="40"/>
        <v>3</v>
      </c>
      <c r="D693" s="119">
        <f t="shared" si="39"/>
        <v>2.1178161539411451</v>
      </c>
      <c r="E693" s="119">
        <f t="shared" si="39"/>
        <v>15.352122254087488</v>
      </c>
      <c r="F693" s="119">
        <f t="shared" si="39"/>
        <v>2.0725365043015995</v>
      </c>
      <c r="G693" s="119">
        <f t="shared" si="39"/>
        <v>2.3360858603817101</v>
      </c>
      <c r="H693" s="119">
        <f t="shared" si="39"/>
        <v>1.5871206188017335</v>
      </c>
      <c r="I693" s="119">
        <f t="shared" si="39"/>
        <v>8.6288190289132789</v>
      </c>
      <c r="J693" s="119">
        <f t="shared" si="39"/>
        <v>1.5531874252044087</v>
      </c>
      <c r="K693" s="120">
        <f t="shared" si="39"/>
        <v>2.3933319654601933E-2</v>
      </c>
      <c r="L693" s="102">
        <f t="shared" si="34"/>
        <v>0</v>
      </c>
      <c r="M693" s="102">
        <v>0</v>
      </c>
      <c r="N693" s="102">
        <v>0</v>
      </c>
      <c r="O693" s="112">
        <v>0</v>
      </c>
      <c r="P693" s="102">
        <v>0</v>
      </c>
      <c r="Q693" s="105">
        <v>2.5</v>
      </c>
      <c r="R693" s="113"/>
    </row>
    <row r="694" spans="1:18" x14ac:dyDescent="0.25">
      <c r="A694" s="106">
        <f t="shared" si="35"/>
        <v>65196</v>
      </c>
      <c r="B694" s="710" t="str">
        <f>+asset_level_drivers!$B$1</f>
        <v>Farmar</v>
      </c>
      <c r="C694" s="121">
        <f t="shared" si="40"/>
        <v>3</v>
      </c>
      <c r="D694" s="122">
        <f t="shared" si="39"/>
        <v>2.1068749016120938</v>
      </c>
      <c r="E694" s="122">
        <f t="shared" si="39"/>
        <v>15.273011754632812</v>
      </c>
      <c r="F694" s="122">
        <f t="shared" si="39"/>
        <v>2.0618565868752143</v>
      </c>
      <c r="G694" s="122">
        <f t="shared" si="39"/>
        <v>2.3240830704355306</v>
      </c>
      <c r="H694" s="122">
        <f t="shared" si="39"/>
        <v>1.5789210934866469</v>
      </c>
      <c r="I694" s="122">
        <f t="shared" si="39"/>
        <v>8.5843541548207245</v>
      </c>
      <c r="J694" s="122">
        <f t="shared" si="39"/>
        <v>1.545183747867749</v>
      </c>
      <c r="K694" s="46">
        <f t="shared" si="39"/>
        <v>2.3810229620412179E-2</v>
      </c>
      <c r="L694" s="94">
        <f t="shared" si="34"/>
        <v>0</v>
      </c>
      <c r="M694" s="94">
        <v>0</v>
      </c>
      <c r="N694" s="94">
        <v>0</v>
      </c>
      <c r="O694" s="116">
        <v>0</v>
      </c>
      <c r="P694" s="94">
        <v>0</v>
      </c>
      <c r="Q694" s="97">
        <v>2.5</v>
      </c>
      <c r="R694" s="113"/>
    </row>
    <row r="695" spans="1:18" x14ac:dyDescent="0.25">
      <c r="A695" s="98">
        <f t="shared" si="35"/>
        <v>65227</v>
      </c>
      <c r="B695" s="709" t="str">
        <f>+asset_level_drivers!$B$1</f>
        <v>Farmar</v>
      </c>
      <c r="C695" s="118">
        <f t="shared" si="40"/>
        <v>3</v>
      </c>
      <c r="D695" s="119">
        <f t="shared" ref="D695:K710" si="41">+D694/D693*D694</f>
        <v>2.0959901749650784</v>
      </c>
      <c r="E695" s="119">
        <f t="shared" si="41"/>
        <v>15.194308916804351</v>
      </c>
      <c r="F695" s="119">
        <f t="shared" si="41"/>
        <v>2.0512317037683685</v>
      </c>
      <c r="G695" s="119">
        <f t="shared" si="41"/>
        <v>2.3121419507254224</v>
      </c>
      <c r="H695" s="119">
        <f t="shared" si="41"/>
        <v>1.5707639292968563</v>
      </c>
      <c r="I695" s="119">
        <f t="shared" si="41"/>
        <v>8.5401184111597441</v>
      </c>
      <c r="J695" s="119">
        <f t="shared" si="41"/>
        <v>1.5372213140087727</v>
      </c>
      <c r="K695" s="120">
        <f t="shared" si="41"/>
        <v>2.3687772643263216E-2</v>
      </c>
      <c r="L695" s="102">
        <f t="shared" si="34"/>
        <v>0</v>
      </c>
      <c r="M695" s="102">
        <v>0</v>
      </c>
      <c r="N695" s="102">
        <v>0</v>
      </c>
      <c r="O695" s="112">
        <v>0</v>
      </c>
      <c r="P695" s="102">
        <v>0</v>
      </c>
      <c r="Q695" s="105">
        <v>2.5</v>
      </c>
      <c r="R695" s="113"/>
    </row>
    <row r="696" spans="1:18" x14ac:dyDescent="0.25">
      <c r="A696" s="106">
        <f t="shared" si="35"/>
        <v>65258</v>
      </c>
      <c r="B696" s="710" t="str">
        <f>+asset_level_drivers!$B$1</f>
        <v>Farmar</v>
      </c>
      <c r="C696" s="121">
        <f t="shared" si="40"/>
        <v>3</v>
      </c>
      <c r="D696" s="122">
        <f t="shared" si="41"/>
        <v>2.0851616819720356</v>
      </c>
      <c r="E696" s="122">
        <f t="shared" si="41"/>
        <v>15.116011639894834</v>
      </c>
      <c r="F696" s="122">
        <f t="shared" si="41"/>
        <v>2.0406615713855802</v>
      </c>
      <c r="G696" s="122">
        <f t="shared" si="41"/>
        <v>2.3002621843902191</v>
      </c>
      <c r="H696" s="122">
        <f t="shared" si="41"/>
        <v>1.5626489073825052</v>
      </c>
      <c r="I696" s="122">
        <f t="shared" si="41"/>
        <v>8.4961106172060976</v>
      </c>
      <c r="J696" s="122">
        <f t="shared" si="41"/>
        <v>1.5292999110971164</v>
      </c>
      <c r="K696" s="46">
        <f t="shared" si="41"/>
        <v>2.3565945467316995E-2</v>
      </c>
      <c r="L696" s="94">
        <f t="shared" si="34"/>
        <v>0</v>
      </c>
      <c r="M696" s="94">
        <v>0</v>
      </c>
      <c r="N696" s="94">
        <v>0</v>
      </c>
      <c r="O696" s="116">
        <v>0</v>
      </c>
      <c r="P696" s="94">
        <v>0</v>
      </c>
      <c r="Q696" s="97">
        <v>2.5</v>
      </c>
      <c r="R696" s="113"/>
    </row>
    <row r="697" spans="1:18" x14ac:dyDescent="0.25">
      <c r="A697" s="98">
        <f t="shared" si="35"/>
        <v>65288</v>
      </c>
      <c r="B697" s="709" t="str">
        <f>+asset_level_drivers!$B$1</f>
        <v>Farmar</v>
      </c>
      <c r="C697" s="118">
        <f t="shared" si="40"/>
        <v>3</v>
      </c>
      <c r="D697" s="119">
        <f t="shared" si="41"/>
        <v>2.0743891321136032</v>
      </c>
      <c r="E697" s="119">
        <f t="shared" si="41"/>
        <v>15.038117834022074</v>
      </c>
      <c r="F697" s="119">
        <f t="shared" si="41"/>
        <v>2.0301459075927539</v>
      </c>
      <c r="G697" s="119">
        <f t="shared" si="41"/>
        <v>2.2884434561967848</v>
      </c>
      <c r="H697" s="119">
        <f t="shared" si="41"/>
        <v>1.5545758100243792</v>
      </c>
      <c r="I697" s="119">
        <f t="shared" si="41"/>
        <v>8.4523295983198956</v>
      </c>
      <c r="J697" s="119">
        <f t="shared" si="41"/>
        <v>1.5214193276976</v>
      </c>
      <c r="K697" s="120">
        <f t="shared" si="41"/>
        <v>2.3444744853480373E-2</v>
      </c>
      <c r="L697" s="102">
        <f t="shared" si="34"/>
        <v>0</v>
      </c>
      <c r="M697" s="102">
        <v>0</v>
      </c>
      <c r="N697" s="102">
        <v>0</v>
      </c>
      <c r="O697" s="112">
        <v>0</v>
      </c>
      <c r="P697" s="102">
        <v>0</v>
      </c>
      <c r="Q697" s="105">
        <v>2.5</v>
      </c>
      <c r="R697" s="113"/>
    </row>
    <row r="698" spans="1:18" x14ac:dyDescent="0.25">
      <c r="A698" s="106">
        <f t="shared" si="35"/>
        <v>65319</v>
      </c>
      <c r="B698" s="710" t="str">
        <f>+asset_level_drivers!$B$1</f>
        <v>Farmar</v>
      </c>
      <c r="C698" s="121">
        <f t="shared" si="40"/>
        <v>3</v>
      </c>
      <c r="D698" s="122">
        <f t="shared" si="41"/>
        <v>2.0636722363713269</v>
      </c>
      <c r="E698" s="122">
        <f t="shared" si="41"/>
        <v>14.960625420073182</v>
      </c>
      <c r="F698" s="122">
        <f t="shared" si="41"/>
        <v>2.0196844317096496</v>
      </c>
      <c r="G698" s="122">
        <f t="shared" si="41"/>
        <v>2.2766854525316491</v>
      </c>
      <c r="H698" s="122">
        <f t="shared" si="41"/>
        <v>1.5465444206280645</v>
      </c>
      <c r="I698" s="122">
        <f t="shared" si="41"/>
        <v>8.4087741859142433</v>
      </c>
      <c r="J698" s="122">
        <f t="shared" si="41"/>
        <v>1.5135793534645827</v>
      </c>
      <c r="K698" s="46">
        <f t="shared" si="41"/>
        <v>2.3324167579318992E-2</v>
      </c>
      <c r="L698" s="94">
        <f t="shared" si="34"/>
        <v>0</v>
      </c>
      <c r="M698" s="94">
        <v>0</v>
      </c>
      <c r="N698" s="94">
        <v>0</v>
      </c>
      <c r="O698" s="116">
        <v>0</v>
      </c>
      <c r="P698" s="94">
        <v>0</v>
      </c>
      <c r="Q698" s="97">
        <v>2.5</v>
      </c>
      <c r="R698" s="113"/>
    </row>
    <row r="699" spans="1:18" x14ac:dyDescent="0.25">
      <c r="A699" s="98">
        <f t="shared" si="35"/>
        <v>65349</v>
      </c>
      <c r="B699" s="709" t="str">
        <f>+asset_level_drivers!$B$1</f>
        <v>Farmar</v>
      </c>
      <c r="C699" s="118">
        <f t="shared" si="40"/>
        <v>3</v>
      </c>
      <c r="D699" s="119">
        <f t="shared" si="41"/>
        <v>2.0530107072199049</v>
      </c>
      <c r="E699" s="119">
        <f t="shared" si="41"/>
        <v>14.883532329649075</v>
      </c>
      <c r="F699" s="119">
        <f t="shared" si="41"/>
        <v>2.0092768645023913</v>
      </c>
      <c r="G699" s="119">
        <f t="shared" si="41"/>
        <v>2.2649878613926848</v>
      </c>
      <c r="H699" s="119">
        <f t="shared" si="41"/>
        <v>1.5385545237181371</v>
      </c>
      <c r="I699" s="119">
        <f t="shared" si="41"/>
        <v>8.3654432174240529</v>
      </c>
      <c r="J699" s="119">
        <f t="shared" si="41"/>
        <v>1.5057797791363485</v>
      </c>
      <c r="K699" s="120">
        <f t="shared" si="41"/>
        <v>2.3204210438971608E-2</v>
      </c>
      <c r="L699" s="102">
        <f t="shared" si="34"/>
        <v>0</v>
      </c>
      <c r="M699" s="102">
        <v>0</v>
      </c>
      <c r="N699" s="102">
        <v>0</v>
      </c>
      <c r="O699" s="112">
        <v>0</v>
      </c>
      <c r="P699" s="102">
        <v>0</v>
      </c>
      <c r="Q699" s="105">
        <v>2.5</v>
      </c>
      <c r="R699" s="113"/>
    </row>
    <row r="700" spans="1:18" x14ac:dyDescent="0.25">
      <c r="A700" s="106">
        <f t="shared" si="35"/>
        <v>65380</v>
      </c>
      <c r="B700" s="710" t="str">
        <f>+asset_level_drivers!$B$1</f>
        <v>Farmar</v>
      </c>
      <c r="C700" s="121">
        <f t="shared" si="40"/>
        <v>3</v>
      </c>
      <c r="D700" s="122">
        <f t="shared" si="41"/>
        <v>2.0424042586194751</v>
      </c>
      <c r="E700" s="122">
        <f t="shared" si="41"/>
        <v>14.806836505009269</v>
      </c>
      <c r="F700" s="122">
        <f t="shared" si="41"/>
        <v>1.9989229281760135</v>
      </c>
      <c r="G700" s="122">
        <f t="shared" si="41"/>
        <v>2.253350372380829</v>
      </c>
      <c r="H700" s="122">
        <f t="shared" si="41"/>
        <v>1.530605904932381</v>
      </c>
      <c r="I700" s="122">
        <f t="shared" si="41"/>
        <v>8.3223355362750109</v>
      </c>
      <c r="J700" s="122">
        <f t="shared" si="41"/>
        <v>1.4980203965295211</v>
      </c>
      <c r="K700" s="46">
        <f t="shared" si="41"/>
        <v>2.3084870243064853E-2</v>
      </c>
      <c r="L700" s="94">
        <f t="shared" si="34"/>
        <v>0</v>
      </c>
      <c r="M700" s="94">
        <v>0</v>
      </c>
      <c r="N700" s="94">
        <v>0</v>
      </c>
      <c r="O700" s="116">
        <v>0</v>
      </c>
      <c r="P700" s="94">
        <v>0</v>
      </c>
      <c r="Q700" s="97">
        <v>2.5</v>
      </c>
      <c r="R700" s="113"/>
    </row>
    <row r="701" spans="1:18" x14ac:dyDescent="0.25">
      <c r="A701" s="98">
        <f t="shared" si="35"/>
        <v>65411</v>
      </c>
      <c r="B701" s="709" t="str">
        <f>+asset_level_drivers!$B$1</f>
        <v>Farmar</v>
      </c>
      <c r="C701" s="118">
        <f t="shared" si="40"/>
        <v>3</v>
      </c>
      <c r="D701" s="119">
        <f t="shared" si="41"/>
        <v>2.03185260600794</v>
      </c>
      <c r="E701" s="119">
        <f t="shared" si="41"/>
        <v>14.730535899016951</v>
      </c>
      <c r="F701" s="119">
        <f t="shared" si="41"/>
        <v>1.9886223463670467</v>
      </c>
      <c r="G701" s="119">
        <f t="shared" si="41"/>
        <v>2.2417726766918471</v>
      </c>
      <c r="H701" s="119">
        <f t="shared" si="41"/>
        <v>1.5226983510160379</v>
      </c>
      <c r="I701" s="119">
        <f t="shared" si="41"/>
        <v>8.279449991852708</v>
      </c>
      <c r="J701" s="119">
        <f t="shared" si="41"/>
        <v>1.4903009985335069</v>
      </c>
      <c r="K701" s="120">
        <f t="shared" si="41"/>
        <v>2.296614381862843E-2</v>
      </c>
      <c r="L701" s="102">
        <f t="shared" si="34"/>
        <v>0</v>
      </c>
      <c r="M701" s="102">
        <v>0</v>
      </c>
      <c r="N701" s="102">
        <v>0</v>
      </c>
      <c r="O701" s="112">
        <v>0</v>
      </c>
      <c r="P701" s="102">
        <v>0</v>
      </c>
      <c r="Q701" s="105">
        <v>2.5</v>
      </c>
      <c r="R701" s="113"/>
    </row>
    <row r="702" spans="1:18" x14ac:dyDescent="0.25">
      <c r="A702" s="106">
        <f t="shared" si="35"/>
        <v>65439</v>
      </c>
      <c r="B702" s="710" t="str">
        <f>+asset_level_drivers!$B$1</f>
        <v>Farmar</v>
      </c>
      <c r="C702" s="121">
        <f t="shared" si="40"/>
        <v>3</v>
      </c>
      <c r="D702" s="122">
        <f t="shared" si="41"/>
        <v>2.0213554662933326</v>
      </c>
      <c r="E702" s="122">
        <f t="shared" si="41"/>
        <v>14.654628475084342</v>
      </c>
      <c r="F702" s="122">
        <f t="shared" si="41"/>
        <v>1.9783748441361406</v>
      </c>
      <c r="G702" s="122">
        <f t="shared" si="41"/>
        <v>2.2302544671081375</v>
      </c>
      <c r="H702" s="122">
        <f t="shared" si="41"/>
        <v>1.5148316498160854</v>
      </c>
      <c r="I702" s="122">
        <f t="shared" si="41"/>
        <v>8.2367854394719284</v>
      </c>
      <c r="J702" s="122">
        <f t="shared" si="41"/>
        <v>1.4826213791049667</v>
      </c>
      <c r="K702" s="46">
        <f t="shared" si="41"/>
        <v>2.284802800901076E-2</v>
      </c>
      <c r="L702" s="94">
        <f t="shared" si="34"/>
        <v>0</v>
      </c>
      <c r="M702" s="94">
        <v>0</v>
      </c>
      <c r="N702" s="94">
        <v>0</v>
      </c>
      <c r="O702" s="116">
        <v>0</v>
      </c>
      <c r="P702" s="94">
        <v>0</v>
      </c>
      <c r="Q702" s="97">
        <v>2.5</v>
      </c>
      <c r="R702" s="113"/>
    </row>
    <row r="703" spans="1:18" x14ac:dyDescent="0.25">
      <c r="A703" s="98">
        <f t="shared" si="35"/>
        <v>65470</v>
      </c>
      <c r="B703" s="709" t="str">
        <f>+asset_level_drivers!$B$1</f>
        <v>Farmar</v>
      </c>
      <c r="C703" s="118">
        <f t="shared" si="40"/>
        <v>3</v>
      </c>
      <c r="D703" s="119">
        <f t="shared" si="41"/>
        <v>2.0109125578462206</v>
      </c>
      <c r="E703" s="119">
        <f t="shared" si="41"/>
        <v>14.57911220711833</v>
      </c>
      <c r="F703" s="119">
        <f t="shared" si="41"/>
        <v>1.9681801479607253</v>
      </c>
      <c r="G703" s="119">
        <f t="shared" si="41"/>
        <v>2.2187954379905803</v>
      </c>
      <c r="H703" s="119">
        <f t="shared" si="41"/>
        <v>1.507005590275545</v>
      </c>
      <c r="I703" s="119">
        <f t="shared" si="41"/>
        <v>8.1943407403460924</v>
      </c>
      <c r="J703" s="119">
        <f t="shared" si="41"/>
        <v>1.4749813332623163</v>
      </c>
      <c r="K703" s="120">
        <f t="shared" si="41"/>
        <v>2.2730519673795052E-2</v>
      </c>
      <c r="L703" s="102">
        <f t="shared" si="34"/>
        <v>0</v>
      </c>
      <c r="M703" s="102">
        <v>0</v>
      </c>
      <c r="N703" s="102">
        <v>0</v>
      </c>
      <c r="O703" s="112">
        <v>0</v>
      </c>
      <c r="P703" s="102">
        <v>0</v>
      </c>
      <c r="Q703" s="105">
        <v>2.5</v>
      </c>
      <c r="R703" s="113"/>
    </row>
    <row r="704" spans="1:18" x14ac:dyDescent="0.25">
      <c r="A704" s="106">
        <f t="shared" si="35"/>
        <v>65500</v>
      </c>
      <c r="B704" s="710" t="str">
        <f>+asset_level_drivers!$B$1</f>
        <v>Farmar</v>
      </c>
      <c r="C704" s="121">
        <f t="shared" si="40"/>
        <v>3</v>
      </c>
      <c r="D704" s="122">
        <f t="shared" si="41"/>
        <v>2.0005236004921514</v>
      </c>
      <c r="E704" s="122">
        <f t="shared" si="41"/>
        <v>14.503985079466398</v>
      </c>
      <c r="F704" s="122">
        <f t="shared" si="41"/>
        <v>1.9580379857277106</v>
      </c>
      <c r="G704" s="122">
        <f t="shared" si="41"/>
        <v>2.2073952852704268</v>
      </c>
      <c r="H704" s="122">
        <f t="shared" si="41"/>
        <v>1.49921996242782</v>
      </c>
      <c r="I704" s="122">
        <f t="shared" si="41"/>
        <v>8.152114761556863</v>
      </c>
      <c r="J704" s="122">
        <f t="shared" si="41"/>
        <v>1.4673806570802552</v>
      </c>
      <c r="K704" s="46">
        <f t="shared" si="41"/>
        <v>2.2613615688715807E-2</v>
      </c>
      <c r="L704" s="94">
        <f t="shared" si="34"/>
        <v>0</v>
      </c>
      <c r="M704" s="94">
        <v>0</v>
      </c>
      <c r="N704" s="94">
        <v>0</v>
      </c>
      <c r="O704" s="116">
        <v>0</v>
      </c>
      <c r="P704" s="94">
        <v>0</v>
      </c>
      <c r="Q704" s="97">
        <v>2.5</v>
      </c>
      <c r="R704" s="113"/>
    </row>
    <row r="705" spans="1:18" x14ac:dyDescent="0.25">
      <c r="A705" s="98">
        <f t="shared" si="35"/>
        <v>65531</v>
      </c>
      <c r="B705" s="709" t="str">
        <f>+asset_level_drivers!$B$1</f>
        <v>Farmar</v>
      </c>
      <c r="C705" s="118">
        <f t="shared" si="40"/>
        <v>3</v>
      </c>
      <c r="D705" s="119">
        <f t="shared" si="41"/>
        <v>1.9901883155041349</v>
      </c>
      <c r="E705" s="119">
        <f t="shared" si="41"/>
        <v>14.429245086862817</v>
      </c>
      <c r="F705" s="119">
        <f t="shared" si="41"/>
        <v>1.9479480867262235</v>
      </c>
      <c r="G705" s="119">
        <f t="shared" si="41"/>
        <v>2.1960537064412313</v>
      </c>
      <c r="H705" s="119">
        <f t="shared" si="41"/>
        <v>1.4914745573910615</v>
      </c>
      <c r="I705" s="119">
        <f t="shared" si="41"/>
        <v>8.1101063760239072</v>
      </c>
      <c r="J705" s="119">
        <f t="shared" si="41"/>
        <v>1.4598191476843234</v>
      </c>
      <c r="K705" s="120">
        <f t="shared" si="41"/>
        <v>2.2497312945575748E-2</v>
      </c>
      <c r="L705" s="102">
        <f t="shared" si="34"/>
        <v>0</v>
      </c>
      <c r="M705" s="102">
        <v>0</v>
      </c>
      <c r="N705" s="102">
        <v>0</v>
      </c>
      <c r="O705" s="112">
        <v>0</v>
      </c>
      <c r="P705" s="102">
        <v>0</v>
      </c>
      <c r="Q705" s="105">
        <v>2.5</v>
      </c>
      <c r="R705" s="113"/>
    </row>
    <row r="706" spans="1:18" x14ac:dyDescent="0.25">
      <c r="A706" s="106">
        <f t="shared" si="35"/>
        <v>65561</v>
      </c>
      <c r="B706" s="710" t="str">
        <f>+asset_level_drivers!$B$1</f>
        <v>Farmar</v>
      </c>
      <c r="C706" s="121">
        <f t="shared" si="40"/>
        <v>3</v>
      </c>
      <c r="D706" s="122">
        <f t="shared" si="41"/>
        <v>1.9799064255951653</v>
      </c>
      <c r="E706" s="122">
        <f t="shared" si="41"/>
        <v>14.354890234375128</v>
      </c>
      <c r="F706" s="122">
        <f t="shared" si="41"/>
        <v>1.9379101816403819</v>
      </c>
      <c r="G706" s="122">
        <f t="shared" si="41"/>
        <v>2.1847704005508235</v>
      </c>
      <c r="H706" s="122">
        <f t="shared" si="41"/>
        <v>1.4837691673625653</v>
      </c>
      <c r="I706" s="122">
        <f t="shared" si="41"/>
        <v>8.0683144624748113</v>
      </c>
      <c r="J706" s="122">
        <f t="shared" si="41"/>
        <v>1.4522966032454863</v>
      </c>
      <c r="K706" s="46">
        <f t="shared" si="41"/>
        <v>2.2381608352163185E-2</v>
      </c>
      <c r="L706" s="94">
        <f t="shared" ref="L706:L721" si="42">+P706+O706</f>
        <v>0</v>
      </c>
      <c r="M706" s="94">
        <v>0</v>
      </c>
      <c r="N706" s="94">
        <v>0</v>
      </c>
      <c r="O706" s="116">
        <v>0</v>
      </c>
      <c r="P706" s="94">
        <v>0</v>
      </c>
      <c r="Q706" s="97">
        <v>2.5</v>
      </c>
      <c r="R706" s="113"/>
    </row>
    <row r="707" spans="1:18" x14ac:dyDescent="0.25">
      <c r="A707" s="98">
        <f t="shared" ref="A707:A721" si="43">+EOMONTH(A706,1)</f>
        <v>65592</v>
      </c>
      <c r="B707" s="709" t="str">
        <f>+asset_level_drivers!$B$1</f>
        <v>Farmar</v>
      </c>
      <c r="C707" s="118">
        <f t="shared" si="40"/>
        <v>3</v>
      </c>
      <c r="D707" s="119">
        <f t="shared" si="41"/>
        <v>1.9696776549107819</v>
      </c>
      <c r="E707" s="119">
        <f t="shared" si="41"/>
        <v>14.280918537350887</v>
      </c>
      <c r="F707" s="119">
        <f t="shared" si="41"/>
        <v>1.9279240025421056</v>
      </c>
      <c r="G707" s="119">
        <f t="shared" si="41"/>
        <v>2.1735450681933228</v>
      </c>
      <c r="H707" s="119">
        <f t="shared" si="41"/>
        <v>1.4761035856131959</v>
      </c>
      <c r="I707" s="119">
        <f t="shared" si="41"/>
        <v>8.0267379054151515</v>
      </c>
      <c r="J707" s="119">
        <f t="shared" si="41"/>
        <v>1.4448128229747477</v>
      </c>
      <c r="K707" s="120">
        <f t="shared" si="41"/>
        <v>2.2266498832169798E-2</v>
      </c>
      <c r="L707" s="102">
        <f t="shared" si="42"/>
        <v>0</v>
      </c>
      <c r="M707" s="102">
        <v>0</v>
      </c>
      <c r="N707" s="102">
        <v>0</v>
      </c>
      <c r="O707" s="112">
        <v>0</v>
      </c>
      <c r="P707" s="102">
        <v>0</v>
      </c>
      <c r="Q707" s="105">
        <v>2.5</v>
      </c>
      <c r="R707" s="113"/>
    </row>
    <row r="708" spans="1:18" x14ac:dyDescent="0.25">
      <c r="A708" s="106">
        <f t="shared" si="43"/>
        <v>65623</v>
      </c>
      <c r="B708" s="710" t="str">
        <f>+asset_level_drivers!$B$1</f>
        <v>Farmar</v>
      </c>
      <c r="C708" s="121">
        <f t="shared" si="40"/>
        <v>3</v>
      </c>
      <c r="D708" s="122">
        <f t="shared" si="41"/>
        <v>1.9595017290216683</v>
      </c>
      <c r="E708" s="122">
        <f t="shared" si="41"/>
        <v>14.207328021364697</v>
      </c>
      <c r="F708" s="122">
        <f t="shared" si="41"/>
        <v>1.9179892828839664</v>
      </c>
      <c r="G708" s="122">
        <f t="shared" si="41"/>
        <v>2.1623774115011938</v>
      </c>
      <c r="H708" s="122">
        <f t="shared" si="41"/>
        <v>1.4684776064818406</v>
      </c>
      <c r="I708" s="122">
        <f t="shared" si="41"/>
        <v>7.9853755950987217</v>
      </c>
      <c r="J708" s="122">
        <f t="shared" si="41"/>
        <v>1.4373676071177903</v>
      </c>
      <c r="K708" s="46">
        <f t="shared" si="41"/>
        <v>2.215198132510884E-2</v>
      </c>
      <c r="L708" s="94">
        <f t="shared" si="42"/>
        <v>0</v>
      </c>
      <c r="M708" s="94">
        <v>0</v>
      </c>
      <c r="N708" s="94">
        <v>0</v>
      </c>
      <c r="O708" s="116">
        <v>0</v>
      </c>
      <c r="P708" s="94">
        <v>0</v>
      </c>
      <c r="Q708" s="97">
        <v>2.5</v>
      </c>
      <c r="R708" s="113"/>
    </row>
    <row r="709" spans="1:18" x14ac:dyDescent="0.25">
      <c r="A709" s="98">
        <f t="shared" si="43"/>
        <v>65653</v>
      </c>
      <c r="B709" s="709" t="str">
        <f>+asset_level_drivers!$B$1</f>
        <v>Farmar</v>
      </c>
      <c r="C709" s="118">
        <f t="shared" si="40"/>
        <v>3</v>
      </c>
      <c r="D709" s="119">
        <f t="shared" si="41"/>
        <v>1.9493783749162892</v>
      </c>
      <c r="E709" s="119">
        <f t="shared" si="41"/>
        <v>14.134116722165505</v>
      </c>
      <c r="F709" s="119">
        <f t="shared" si="41"/>
        <v>1.9081057574920719</v>
      </c>
      <c r="G709" s="119">
        <f t="shared" si="41"/>
        <v>2.1512671341373419</v>
      </c>
      <c r="H709" s="119">
        <f t="shared" si="41"/>
        <v>1.4608910253698917</v>
      </c>
      <c r="I709" s="119">
        <f t="shared" si="41"/>
        <v>7.9442264274979095</v>
      </c>
      <c r="J709" s="119">
        <f t="shared" si="41"/>
        <v>1.4299607569496442</v>
      </c>
      <c r="K709" s="120">
        <f t="shared" si="41"/>
        <v>2.2038052786233782E-2</v>
      </c>
      <c r="L709" s="102">
        <f t="shared" si="42"/>
        <v>0</v>
      </c>
      <c r="M709" s="102">
        <v>0</v>
      </c>
      <c r="N709" s="102">
        <v>0</v>
      </c>
      <c r="O709" s="112">
        <v>0</v>
      </c>
      <c r="P709" s="102">
        <v>0</v>
      </c>
      <c r="Q709" s="105">
        <v>2.5</v>
      </c>
      <c r="R709" s="113"/>
    </row>
    <row r="710" spans="1:18" x14ac:dyDescent="0.25">
      <c r="A710" s="106">
        <f t="shared" si="43"/>
        <v>65684</v>
      </c>
      <c r="B710" s="710" t="str">
        <f>+asset_level_drivers!$B$1</f>
        <v>Farmar</v>
      </c>
      <c r="C710" s="121">
        <f t="shared" si="40"/>
        <v>3</v>
      </c>
      <c r="D710" s="122">
        <f t="shared" si="41"/>
        <v>1.9393073209935663</v>
      </c>
      <c r="E710" s="122">
        <f t="shared" si="41"/>
        <v>14.061282685624173</v>
      </c>
      <c r="F710" s="122">
        <f t="shared" si="41"/>
        <v>1.8982731625589886</v>
      </c>
      <c r="G710" s="122">
        <f t="shared" si="41"/>
        <v>2.1402139412872505</v>
      </c>
      <c r="H710" s="122">
        <f t="shared" si="41"/>
        <v>1.4533436387357572</v>
      </c>
      <c r="I710" s="122">
        <f t="shared" si="41"/>
        <v>7.9032893042742307</v>
      </c>
      <c r="J710" s="122">
        <f t="shared" si="41"/>
        <v>1.4225920747693821</v>
      </c>
      <c r="K710" s="46">
        <f t="shared" si="41"/>
        <v>2.1924710186457339E-2</v>
      </c>
      <c r="L710" s="94">
        <f t="shared" si="42"/>
        <v>0</v>
      </c>
      <c r="M710" s="94">
        <v>0</v>
      </c>
      <c r="N710" s="94">
        <v>0</v>
      </c>
      <c r="O710" s="116">
        <v>0</v>
      </c>
      <c r="P710" s="94">
        <v>0</v>
      </c>
      <c r="Q710" s="97">
        <v>2.5</v>
      </c>
      <c r="R710" s="113"/>
    </row>
    <row r="711" spans="1:18" x14ac:dyDescent="0.25">
      <c r="A711" s="98">
        <f t="shared" si="43"/>
        <v>65714</v>
      </c>
      <c r="B711" s="709" t="str">
        <f>+asset_level_drivers!$B$1</f>
        <v>Farmar</v>
      </c>
      <c r="C711" s="118">
        <f t="shared" si="40"/>
        <v>3</v>
      </c>
      <c r="D711" s="119">
        <f t="shared" ref="D711:K721" si="44">+D710/D709*D710</f>
        <v>1.9292882970555911</v>
      </c>
      <c r="E711" s="119">
        <f t="shared" si="44"/>
        <v>13.98882396768132</v>
      </c>
      <c r="F711" s="119">
        <f t="shared" si="44"/>
        <v>1.8884912356367001</v>
      </c>
      <c r="G711" s="119">
        <f t="shared" si="44"/>
        <v>2.1292175396511568</v>
      </c>
      <c r="H711" s="119">
        <f t="shared" si="44"/>
        <v>1.4458352440894</v>
      </c>
      <c r="I711" s="119">
        <f t="shared" si="44"/>
        <v>7.8625631327490115</v>
      </c>
      <c r="J711" s="119">
        <f t="shared" si="44"/>
        <v>1.4152613638948428</v>
      </c>
      <c r="K711" s="120">
        <f t="shared" si="44"/>
        <v>2.1811950512270951E-2</v>
      </c>
      <c r="L711" s="102">
        <f t="shared" si="42"/>
        <v>0</v>
      </c>
      <c r="M711" s="102">
        <v>0</v>
      </c>
      <c r="N711" s="102">
        <v>0</v>
      </c>
      <c r="O711" s="112">
        <v>0</v>
      </c>
      <c r="P711" s="102">
        <v>0</v>
      </c>
      <c r="Q711" s="105">
        <v>2.5</v>
      </c>
      <c r="R711" s="113"/>
    </row>
    <row r="712" spans="1:18" x14ac:dyDescent="0.25">
      <c r="A712" s="106">
        <f t="shared" si="43"/>
        <v>65745</v>
      </c>
      <c r="B712" s="710" t="str">
        <f>+asset_level_drivers!$B$1</f>
        <v>Farmar</v>
      </c>
      <c r="C712" s="121">
        <f t="shared" si="40"/>
        <v>3</v>
      </c>
      <c r="D712" s="122">
        <f t="shared" si="44"/>
        <v>1.9193210343003759</v>
      </c>
      <c r="E712" s="122">
        <f t="shared" si="44"/>
        <v>13.916738634295431</v>
      </c>
      <c r="F712" s="122">
        <f t="shared" si="44"/>
        <v>1.8787597156296016</v>
      </c>
      <c r="G712" s="122">
        <f t="shared" si="44"/>
        <v>2.1182776374362704</v>
      </c>
      <c r="H712" s="122">
        <f t="shared" si="44"/>
        <v>1.4383656399869051</v>
      </c>
      <c r="I712" s="122">
        <f t="shared" si="44"/>
        <v>7.8220468258742244</v>
      </c>
      <c r="J712" s="122">
        <f t="shared" si="44"/>
        <v>1.4079684286573813</v>
      </c>
      <c r="K712" s="46">
        <f t="shared" si="44"/>
        <v>2.1699770765664653E-2</v>
      </c>
      <c r="L712" s="94">
        <f t="shared" si="42"/>
        <v>0</v>
      </c>
      <c r="M712" s="94">
        <v>0</v>
      </c>
      <c r="N712" s="94">
        <v>0</v>
      </c>
      <c r="O712" s="116">
        <v>0</v>
      </c>
      <c r="P712" s="94">
        <v>0</v>
      </c>
      <c r="Q712" s="97">
        <v>2.5</v>
      </c>
      <c r="R712" s="113"/>
    </row>
    <row r="713" spans="1:18" x14ac:dyDescent="0.25">
      <c r="A713" s="98">
        <f t="shared" si="43"/>
        <v>65776</v>
      </c>
      <c r="B713" s="709" t="str">
        <f>+asset_level_drivers!$B$1</f>
        <v>Farmar</v>
      </c>
      <c r="C713" s="118">
        <f t="shared" si="40"/>
        <v>3</v>
      </c>
      <c r="D713" s="119">
        <f t="shared" si="44"/>
        <v>1.9094052653146421</v>
      </c>
      <c r="E713" s="119">
        <f t="shared" si="44"/>
        <v>13.845024761391235</v>
      </c>
      <c r="F713" s="119">
        <f t="shared" si="44"/>
        <v>1.8690783427875319</v>
      </c>
      <c r="G713" s="119">
        <f t="shared" si="44"/>
        <v>2.1073939443490293</v>
      </c>
      <c r="H713" s="119">
        <f t="shared" si="44"/>
        <v>1.4309346260250755</v>
      </c>
      <c r="I713" s="119">
        <f t="shared" si="44"/>
        <v>7.7817393022034711</v>
      </c>
      <c r="J713" s="119">
        <f t="shared" si="44"/>
        <v>1.4007130743966458</v>
      </c>
      <c r="K713" s="120">
        <f t="shared" si="44"/>
        <v>2.1588167964047368E-2</v>
      </c>
      <c r="L713" s="102">
        <f t="shared" si="42"/>
        <v>0</v>
      </c>
      <c r="M713" s="102">
        <v>0</v>
      </c>
      <c r="N713" s="102">
        <v>0</v>
      </c>
      <c r="O713" s="112">
        <v>0</v>
      </c>
      <c r="P713" s="102">
        <v>0</v>
      </c>
      <c r="Q713" s="105">
        <v>2.5</v>
      </c>
      <c r="R713" s="113"/>
    </row>
    <row r="714" spans="1:18" x14ac:dyDescent="0.25">
      <c r="A714" s="106">
        <f t="shared" si="43"/>
        <v>65805</v>
      </c>
      <c r="B714" s="710" t="str">
        <f>+asset_level_drivers!$B$1</f>
        <v>Farmar</v>
      </c>
      <c r="C714" s="121">
        <f t="shared" si="40"/>
        <v>3</v>
      </c>
      <c r="D714" s="122">
        <f t="shared" si="44"/>
        <v>1.8995407240666451</v>
      </c>
      <c r="E714" s="122">
        <f t="shared" si="44"/>
        <v>13.773680434808348</v>
      </c>
      <c r="F714" s="122">
        <f t="shared" si="44"/>
        <v>1.8594468586988389</v>
      </c>
      <c r="G714" s="122">
        <f t="shared" si="44"/>
        <v>2.0965661715873978</v>
      </c>
      <c r="H714" s="122">
        <f t="shared" si="44"/>
        <v>1.4235420028360546</v>
      </c>
      <c r="I714" s="122">
        <f t="shared" si="44"/>
        <v>7.7416394858631179</v>
      </c>
      <c r="J714" s="122">
        <f t="shared" si="44"/>
        <v>1.3934951074553825</v>
      </c>
      <c r="K714" s="46">
        <f t="shared" si="44"/>
        <v>2.1477139140167606E-2</v>
      </c>
      <c r="L714" s="94">
        <f t="shared" si="42"/>
        <v>0</v>
      </c>
      <c r="M714" s="94">
        <v>0</v>
      </c>
      <c r="N714" s="94">
        <v>0</v>
      </c>
      <c r="O714" s="116">
        <v>0</v>
      </c>
      <c r="P714" s="94">
        <v>0</v>
      </c>
      <c r="Q714" s="97">
        <v>2.5</v>
      </c>
      <c r="R714" s="113"/>
    </row>
    <row r="715" spans="1:18" x14ac:dyDescent="0.25">
      <c r="A715" s="98">
        <f t="shared" si="43"/>
        <v>65836</v>
      </c>
      <c r="B715" s="709" t="str">
        <f>+asset_level_drivers!$B$1</f>
        <v>Farmar</v>
      </c>
      <c r="C715" s="118">
        <f t="shared" si="40"/>
        <v>3</v>
      </c>
      <c r="D715" s="119">
        <f t="shared" si="44"/>
        <v>1.8897271458990383</v>
      </c>
      <c r="E715" s="119">
        <f t="shared" si="44"/>
        <v>13.70270375025018</v>
      </c>
      <c r="F715" s="119">
        <f t="shared" si="44"/>
        <v>1.8498650062834829</v>
      </c>
      <c r="G715" s="119">
        <f t="shared" si="44"/>
        <v>2.0857940318332027</v>
      </c>
      <c r="H715" s="119">
        <f t="shared" si="44"/>
        <v>1.4161875720819785</v>
      </c>
      <c r="I715" s="119">
        <f t="shared" si="44"/>
        <v>7.7017463065235789</v>
      </c>
      <c r="J715" s="119">
        <f t="shared" si="44"/>
        <v>1.3863143351742659</v>
      </c>
      <c r="K715" s="120">
        <f t="shared" si="44"/>
        <v>2.1366681342034569E-2</v>
      </c>
      <c r="L715" s="102">
        <f t="shared" si="42"/>
        <v>0</v>
      </c>
      <c r="M715" s="102">
        <v>0</v>
      </c>
      <c r="N715" s="102">
        <v>0</v>
      </c>
      <c r="O715" s="112">
        <v>0</v>
      </c>
      <c r="P715" s="102">
        <v>0</v>
      </c>
      <c r="Q715" s="105">
        <v>2.5</v>
      </c>
      <c r="R715" s="113"/>
    </row>
    <row r="716" spans="1:18" x14ac:dyDescent="0.25">
      <c r="A716" s="106">
        <f t="shared" si="43"/>
        <v>65866</v>
      </c>
      <c r="B716" s="710" t="str">
        <f>+asset_level_drivers!$B$1</f>
        <v>Farmar</v>
      </c>
      <c r="C716" s="121">
        <f t="shared" si="40"/>
        <v>3</v>
      </c>
      <c r="D716" s="122">
        <f t="shared" si="44"/>
        <v>1.8799642675217711</v>
      </c>
      <c r="E716" s="122">
        <f t="shared" si="44"/>
        <v>13.632092813233106</v>
      </c>
      <c r="F716" s="122">
        <f t="shared" si="44"/>
        <v>1.840332529786175</v>
      </c>
      <c r="G716" s="122">
        <f t="shared" si="44"/>
        <v>2.0750772392445089</v>
      </c>
      <c r="H716" s="122">
        <f t="shared" si="44"/>
        <v>1.4088711364496542</v>
      </c>
      <c r="I716" s="122">
        <f t="shared" si="44"/>
        <v>7.662058699370748</v>
      </c>
      <c r="J716" s="122">
        <f t="shared" si="44"/>
        <v>1.3791705658867568</v>
      </c>
      <c r="K716" s="46">
        <f t="shared" si="44"/>
        <v>2.1256791632839674E-2</v>
      </c>
      <c r="L716" s="94">
        <f t="shared" si="42"/>
        <v>0</v>
      </c>
      <c r="M716" s="94">
        <v>0</v>
      </c>
      <c r="N716" s="94">
        <v>0</v>
      </c>
      <c r="O716" s="116">
        <v>0</v>
      </c>
      <c r="P716" s="94">
        <v>0</v>
      </c>
      <c r="Q716" s="97">
        <v>2.5</v>
      </c>
      <c r="R716" s="113"/>
    </row>
    <row r="717" spans="1:18" x14ac:dyDescent="0.25">
      <c r="A717" s="98">
        <f t="shared" si="43"/>
        <v>65897</v>
      </c>
      <c r="B717" s="709" t="str">
        <f>+asset_level_drivers!$B$1</f>
        <v>Farmar</v>
      </c>
      <c r="C717" s="118">
        <f t="shared" si="40"/>
        <v>3</v>
      </c>
      <c r="D717" s="119">
        <f t="shared" si="44"/>
        <v>1.8702518270050259</v>
      </c>
      <c r="E717" s="119">
        <f t="shared" si="44"/>
        <v>13.561845739035903</v>
      </c>
      <c r="F717" s="119">
        <f t="shared" si="44"/>
        <v>1.8308491747695499</v>
      </c>
      <c r="G717" s="119">
        <f t="shared" si="44"/>
        <v>2.0644155094480352</v>
      </c>
      <c r="H717" s="119">
        <f t="shared" si="44"/>
        <v>1.4015924996452658</v>
      </c>
      <c r="I717" s="119">
        <f t="shared" si="44"/>
        <v>7.6225756050775759</v>
      </c>
      <c r="J717" s="119">
        <f t="shared" si="44"/>
        <v>1.3720636089139864</v>
      </c>
      <c r="K717" s="120">
        <f t="shared" si="44"/>
        <v>2.1147467090878457E-2</v>
      </c>
      <c r="L717" s="102">
        <f t="shared" si="42"/>
        <v>0</v>
      </c>
      <c r="M717" s="102">
        <v>0</v>
      </c>
      <c r="N717" s="102">
        <v>0</v>
      </c>
      <c r="O717" s="112">
        <v>0</v>
      </c>
      <c r="P717" s="102">
        <v>0</v>
      </c>
      <c r="Q717" s="105">
        <v>2.5</v>
      </c>
      <c r="R717" s="113"/>
    </row>
    <row r="718" spans="1:18" x14ac:dyDescent="0.25">
      <c r="A718" s="106">
        <f t="shared" si="43"/>
        <v>65927</v>
      </c>
      <c r="B718" s="710" t="str">
        <f>+asset_level_drivers!$B$1</f>
        <v>Farmar</v>
      </c>
      <c r="C718" s="121">
        <f t="shared" si="40"/>
        <v>3</v>
      </c>
      <c r="D718" s="122">
        <f t="shared" si="44"/>
        <v>1.8605895637721901</v>
      </c>
      <c r="E718" s="122">
        <f t="shared" si="44"/>
        <v>13.491960652649439</v>
      </c>
      <c r="F718" s="122">
        <f t="shared" si="44"/>
        <v>1.8214146881073747</v>
      </c>
      <c r="G718" s="122">
        <f t="shared" si="44"/>
        <v>2.0538085595316078</v>
      </c>
      <c r="H718" s="122">
        <f t="shared" si="44"/>
        <v>1.3943514663891079</v>
      </c>
      <c r="I718" s="122">
        <f t="shared" si="44"/>
        <v>7.5832959697757962</v>
      </c>
      <c r="J718" s="122">
        <f t="shared" si="44"/>
        <v>1.3649932745596667</v>
      </c>
      <c r="K718" s="46">
        <f t="shared" si="44"/>
        <v>2.10387048094729E-2</v>
      </c>
      <c r="L718" s="94">
        <f t="shared" si="42"/>
        <v>0</v>
      </c>
      <c r="M718" s="94">
        <v>0</v>
      </c>
      <c r="N718" s="94">
        <v>0</v>
      </c>
      <c r="O718" s="116">
        <v>0</v>
      </c>
      <c r="P718" s="94">
        <v>0</v>
      </c>
      <c r="Q718" s="97">
        <v>2.5</v>
      </c>
      <c r="R718" s="113"/>
    </row>
    <row r="719" spans="1:18" x14ac:dyDescent="0.25">
      <c r="A719" s="98">
        <f t="shared" si="43"/>
        <v>65958</v>
      </c>
      <c r="B719" s="709" t="str">
        <f>+asset_level_drivers!$B$1</f>
        <v>Farmar</v>
      </c>
      <c r="C719" s="118">
        <f t="shared" ref="C719:C721" si="45">(+C717/C718*C718)</f>
        <v>3</v>
      </c>
      <c r="D719" s="119">
        <f t="shared" si="44"/>
        <v>1.8509772185928659</v>
      </c>
      <c r="E719" s="119">
        <f t="shared" si="44"/>
        <v>13.42243568872663</v>
      </c>
      <c r="F719" s="119">
        <f t="shared" si="44"/>
        <v>1.812028817977793</v>
      </c>
      <c r="G719" s="119">
        <f t="shared" si="44"/>
        <v>2.0432561080366538</v>
      </c>
      <c r="H719" s="119">
        <f t="shared" si="44"/>
        <v>1.3871478424103469</v>
      </c>
      <c r="I719" s="119">
        <f t="shared" si="44"/>
        <v>7.5442187450277949</v>
      </c>
      <c r="J719" s="119">
        <f t="shared" si="44"/>
        <v>1.3579593741050271</v>
      </c>
      <c r="K719" s="120">
        <f t="shared" si="44"/>
        <v>2.093050189689415E-2</v>
      </c>
      <c r="L719" s="102">
        <f t="shared" si="42"/>
        <v>0</v>
      </c>
      <c r="M719" s="102">
        <v>0</v>
      </c>
      <c r="N719" s="102">
        <v>0</v>
      </c>
      <c r="O719" s="112">
        <v>0</v>
      </c>
      <c r="P719" s="102">
        <v>0</v>
      </c>
      <c r="Q719" s="105">
        <v>2.5</v>
      </c>
      <c r="R719" s="113"/>
    </row>
    <row r="720" spans="1:18" x14ac:dyDescent="0.25">
      <c r="A720" s="106">
        <f t="shared" si="43"/>
        <v>65989</v>
      </c>
      <c r="B720" s="710" t="str">
        <f>+asset_level_drivers!$B$1</f>
        <v>Farmar</v>
      </c>
      <c r="C720" s="121">
        <f t="shared" si="45"/>
        <v>3</v>
      </c>
      <c r="D720" s="122">
        <f t="shared" si="44"/>
        <v>1.8414145335759149</v>
      </c>
      <c r="E720" s="122">
        <f t="shared" si="44"/>
        <v>13.353268991532646</v>
      </c>
      <c r="F720" s="122">
        <f t="shared" si="44"/>
        <v>1.8026913138566028</v>
      </c>
      <c r="G720" s="122">
        <f t="shared" si="44"/>
        <v>2.0327578749507316</v>
      </c>
      <c r="H720" s="122">
        <f t="shared" si="44"/>
        <v>1.3799814344418089</v>
      </c>
      <c r="I720" s="122">
        <f t="shared" si="44"/>
        <v>7.5053428877986264</v>
      </c>
      <c r="J720" s="122">
        <f t="shared" si="44"/>
        <v>1.3509617198037773</v>
      </c>
      <c r="K720" s="46">
        <f t="shared" si="44"/>
        <v>2.082285547628563E-2</v>
      </c>
      <c r="L720" s="94">
        <f t="shared" si="42"/>
        <v>0</v>
      </c>
      <c r="M720" s="94">
        <v>0</v>
      </c>
      <c r="N720" s="94">
        <v>0</v>
      </c>
      <c r="O720" s="116">
        <v>0</v>
      </c>
      <c r="P720" s="94">
        <v>0</v>
      </c>
      <c r="Q720" s="97">
        <v>2.5</v>
      </c>
      <c r="R720" s="113"/>
    </row>
    <row r="721" spans="1:18" x14ac:dyDescent="0.25">
      <c r="A721" s="98">
        <f t="shared" si="43"/>
        <v>66019</v>
      </c>
      <c r="B721" s="709" t="str">
        <f>+asset_level_drivers!$B$1</f>
        <v>Farmar</v>
      </c>
      <c r="C721" s="118">
        <f t="shared" si="45"/>
        <v>3</v>
      </c>
      <c r="D721" s="119">
        <f t="shared" si="44"/>
        <v>1.8319012521625386</v>
      </c>
      <c r="E721" s="119">
        <f t="shared" si="44"/>
        <v>13.284458714895383</v>
      </c>
      <c r="F721" s="119">
        <f t="shared" si="44"/>
        <v>1.7934019265105698</v>
      </c>
      <c r="G721" s="119">
        <f t="shared" si="44"/>
        <v>2.022313581700101</v>
      </c>
      <c r="H721" s="119">
        <f t="shared" si="44"/>
        <v>1.3728520502147938</v>
      </c>
      <c r="I721" s="119">
        <f t="shared" si="44"/>
        <v>7.4666673604281719</v>
      </c>
      <c r="J721" s="119">
        <f t="shared" si="44"/>
        <v>1.3440001248770963</v>
      </c>
      <c r="K721" s="120">
        <f t="shared" si="44"/>
        <v>2.0715762685586555E-2</v>
      </c>
      <c r="L721" s="102">
        <f t="shared" si="42"/>
        <v>0</v>
      </c>
      <c r="M721" s="102">
        <v>0</v>
      </c>
      <c r="N721" s="102">
        <v>0</v>
      </c>
      <c r="O721" s="112">
        <v>0</v>
      </c>
      <c r="P721" s="102">
        <v>0</v>
      </c>
      <c r="Q721" s="105">
        <v>2.5</v>
      </c>
      <c r="R721" s="113"/>
    </row>
  </sheetData>
  <conditionalFormatting sqref="A2:Q721">
    <cfRule type="expression" dxfId="62" priority="1">
      <formula>_xlfn.ISFORMULA(A2)</formula>
    </cfRule>
    <cfRule type="expression" dxfId="61" priority="2">
      <formula>YEAR($A2)&lt;&gt;YEAR($A1)</formula>
    </cfRule>
  </conditionalFormatting>
  <pageMargins left="0.7" right="0.7" top="0.75" bottom="0.75" header="0.3" footer="0.3"/>
  <pageSetup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3510C-EF88-4A0B-8CA1-01705B489C40}">
  <sheetPr codeName="Sheet11">
    <tabColor rgb="FF008000"/>
  </sheetPr>
  <dimension ref="A1:Q721"/>
  <sheetViews>
    <sheetView workbookViewId="0"/>
  </sheetViews>
  <sheetFormatPr defaultRowHeight="15" x14ac:dyDescent="0.25"/>
  <cols>
    <col min="2" max="2" width="8.140625" style="715" customWidth="1"/>
    <col min="4" max="4" width="9.5703125" bestFit="1" customWidth="1"/>
    <col min="5" max="5" width="10.42578125" bestFit="1" customWidth="1"/>
    <col min="6" max="8" width="9.5703125" bestFit="1" customWidth="1"/>
    <col min="9" max="9" width="10.42578125" bestFit="1" customWidth="1"/>
    <col min="10" max="10" width="9.5703125" bestFit="1" customWidth="1"/>
    <col min="11" max="11" width="10.42578125" bestFit="1" customWidth="1"/>
    <col min="13" max="14" width="9.140625" style="2"/>
    <col min="15" max="16" width="9" bestFit="1" customWidth="1"/>
  </cols>
  <sheetData>
    <row r="1" spans="1:17" ht="45.75"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91" t="s">
        <v>243</v>
      </c>
      <c r="Q1" s="89" t="s">
        <v>244</v>
      </c>
    </row>
    <row r="2" spans="1:17" x14ac:dyDescent="0.25">
      <c r="A2" s="92">
        <v>44135</v>
      </c>
      <c r="B2" s="712" t="str">
        <f>+asset_level_drivers!$C$1</f>
        <v>Munson</v>
      </c>
      <c r="C2" s="99">
        <v>10</v>
      </c>
      <c r="D2" s="109">
        <v>15.329840942382813</v>
      </c>
      <c r="E2" s="109">
        <v>117.28788671875</v>
      </c>
      <c r="F2" s="109">
        <v>11.728787963867187</v>
      </c>
      <c r="G2" s="109">
        <v>18.476645751953125</v>
      </c>
      <c r="H2" s="109">
        <v>10.678750183105469</v>
      </c>
      <c r="I2" s="109">
        <v>60.692827636718746</v>
      </c>
      <c r="J2" s="109">
        <v>7.2445016479492184</v>
      </c>
      <c r="K2" s="110">
        <v>86.536651367187503</v>
      </c>
      <c r="L2" s="111">
        <f t="shared" ref="L2:L65" si="0">+P2+O2</f>
        <v>0</v>
      </c>
      <c r="M2" s="102">
        <v>0</v>
      </c>
      <c r="N2" s="102">
        <v>0</v>
      </c>
      <c r="O2" s="112">
        <v>0</v>
      </c>
      <c r="P2" s="112">
        <v>0</v>
      </c>
      <c r="Q2" s="97">
        <v>0</v>
      </c>
    </row>
    <row r="3" spans="1:17" x14ac:dyDescent="0.25">
      <c r="A3" s="98">
        <f t="shared" ref="A3:A66" si="1">+EOMONTH(A2,1)</f>
        <v>44165</v>
      </c>
      <c r="B3" s="713" t="str">
        <f t="shared" ref="B3:C66" si="2">+B2</f>
        <v>Munson</v>
      </c>
      <c r="C3" s="93">
        <f t="shared" si="2"/>
        <v>10</v>
      </c>
      <c r="D3" s="114">
        <v>14.768842041015626</v>
      </c>
      <c r="E3" s="114">
        <v>114.0704814453125</v>
      </c>
      <c r="F3" s="114">
        <v>11.407047546386719</v>
      </c>
      <c r="G3" s="114">
        <v>17.557218383789063</v>
      </c>
      <c r="H3" s="114">
        <v>10.282701904296875</v>
      </c>
      <c r="I3" s="114">
        <v>59.000518554687503</v>
      </c>
      <c r="J3" s="114">
        <v>7.0425020751953129</v>
      </c>
      <c r="K3" s="115">
        <v>84.240921386718753</v>
      </c>
      <c r="L3" s="111">
        <f t="shared" si="0"/>
        <v>0</v>
      </c>
      <c r="M3" s="94">
        <v>0</v>
      </c>
      <c r="N3" s="94">
        <v>0</v>
      </c>
      <c r="O3" s="116">
        <v>0</v>
      </c>
      <c r="P3" s="116">
        <v>0</v>
      </c>
      <c r="Q3" s="105">
        <v>0</v>
      </c>
    </row>
    <row r="4" spans="1:17" x14ac:dyDescent="0.25">
      <c r="A4" s="107">
        <f t="shared" si="1"/>
        <v>44196</v>
      </c>
      <c r="B4" s="789" t="str">
        <f t="shared" si="2"/>
        <v>Munson</v>
      </c>
      <c r="C4" s="99">
        <f t="shared" si="2"/>
        <v>10</v>
      </c>
      <c r="D4" s="109">
        <v>14.260101806640625</v>
      </c>
      <c r="E4" s="109">
        <v>111.10643945312501</v>
      </c>
      <c r="F4" s="109">
        <v>11.110643493652343</v>
      </c>
      <c r="G4" s="109">
        <v>16.727890747070312</v>
      </c>
      <c r="H4" s="109">
        <v>9.9238070678710937</v>
      </c>
      <c r="I4" s="109">
        <v>57.443090332031247</v>
      </c>
      <c r="J4" s="109">
        <v>6.85660205078125</v>
      </c>
      <c r="K4" s="110">
        <v>82.152939453125001</v>
      </c>
      <c r="L4" s="111">
        <f t="shared" si="0"/>
        <v>0</v>
      </c>
      <c r="M4" s="102">
        <v>0</v>
      </c>
      <c r="N4" s="102">
        <v>0</v>
      </c>
      <c r="O4" s="112">
        <v>0</v>
      </c>
      <c r="P4" s="112">
        <v>0</v>
      </c>
      <c r="Q4" s="97">
        <v>0</v>
      </c>
    </row>
    <row r="5" spans="1:17" x14ac:dyDescent="0.25">
      <c r="A5" s="787">
        <f t="shared" si="1"/>
        <v>44227</v>
      </c>
      <c r="B5" s="790" t="str">
        <f t="shared" si="2"/>
        <v>Munson</v>
      </c>
      <c r="C5" s="93">
        <f t="shared" si="2"/>
        <v>10</v>
      </c>
      <c r="D5" s="114">
        <v>40.888085499999995</v>
      </c>
      <c r="E5" s="114">
        <v>121.36757299999998</v>
      </c>
      <c r="F5" s="114">
        <v>15.535049343999997</v>
      </c>
      <c r="G5" s="114">
        <v>73.160278999999989</v>
      </c>
      <c r="H5" s="114">
        <v>28.716339743988982</v>
      </c>
      <c r="I5" s="114">
        <v>62.327658345955925</v>
      </c>
      <c r="J5" s="114">
        <v>9.5227406158500809</v>
      </c>
      <c r="K5" s="115">
        <v>161.24371860303378</v>
      </c>
      <c r="L5" s="111">
        <f t="shared" si="0"/>
        <v>0</v>
      </c>
      <c r="M5" s="94">
        <v>0</v>
      </c>
      <c r="N5" s="94">
        <v>0</v>
      </c>
      <c r="O5" s="116">
        <v>0</v>
      </c>
      <c r="P5" s="116">
        <v>0</v>
      </c>
      <c r="Q5" s="105">
        <v>0</v>
      </c>
    </row>
    <row r="6" spans="1:17" x14ac:dyDescent="0.25">
      <c r="A6" s="107">
        <f t="shared" si="1"/>
        <v>44255</v>
      </c>
      <c r="B6" s="789" t="str">
        <f t="shared" si="2"/>
        <v>Munson</v>
      </c>
      <c r="C6" s="99">
        <f t="shared" si="2"/>
        <v>10</v>
      </c>
      <c r="D6" s="109">
        <v>40</v>
      </c>
      <c r="E6" s="109">
        <v>85.230999999999995</v>
      </c>
      <c r="F6" s="109">
        <v>10.909568000000002</v>
      </c>
      <c r="G6" s="109">
        <v>59.965709999999994</v>
      </c>
      <c r="H6" s="109">
        <v>28.090126893006232</v>
      </c>
      <c r="I6" s="109">
        <v>43.872565250073372</v>
      </c>
      <c r="J6" s="109">
        <v>6.7030764377149978</v>
      </c>
      <c r="K6" s="110">
        <v>136.18949642783718</v>
      </c>
      <c r="L6" s="111">
        <f t="shared" si="0"/>
        <v>0</v>
      </c>
      <c r="M6" s="102">
        <v>0</v>
      </c>
      <c r="N6" s="102">
        <v>0</v>
      </c>
      <c r="O6" s="112">
        <v>0</v>
      </c>
      <c r="P6" s="112">
        <v>0</v>
      </c>
      <c r="Q6" s="97">
        <v>0</v>
      </c>
    </row>
    <row r="7" spans="1:17" x14ac:dyDescent="0.25">
      <c r="A7" s="787">
        <f t="shared" si="1"/>
        <v>44286</v>
      </c>
      <c r="B7" s="790" t="str">
        <f t="shared" si="2"/>
        <v>Munson</v>
      </c>
      <c r="C7" s="93">
        <f t="shared" si="2"/>
        <v>10</v>
      </c>
      <c r="D7" s="114">
        <v>43.970999999999997</v>
      </c>
      <c r="E7" s="114">
        <v>123.97806335571897</v>
      </c>
      <c r="F7" s="114">
        <v>15.869192109532028</v>
      </c>
      <c r="G7" s="114">
        <v>54.360282499999997</v>
      </c>
      <c r="H7" s="114">
        <v>30.875297806180704</v>
      </c>
      <c r="I7" s="114">
        <v>64.047318382514504</v>
      </c>
      <c r="J7" s="114">
        <v>9.7854791086700121</v>
      </c>
      <c r="K7" s="115">
        <v>132.48045223838406</v>
      </c>
      <c r="L7" s="111">
        <f t="shared" si="0"/>
        <v>0</v>
      </c>
      <c r="M7" s="94">
        <v>0</v>
      </c>
      <c r="N7" s="94">
        <v>0</v>
      </c>
      <c r="O7" s="116">
        <v>0</v>
      </c>
      <c r="P7" s="116">
        <v>0</v>
      </c>
      <c r="Q7" s="105">
        <v>0</v>
      </c>
    </row>
    <row r="8" spans="1:17" x14ac:dyDescent="0.25">
      <c r="A8" s="106">
        <f t="shared" si="1"/>
        <v>44316</v>
      </c>
      <c r="B8" s="714" t="str">
        <f t="shared" si="2"/>
        <v>Munson</v>
      </c>
      <c r="C8" s="118">
        <f t="shared" ref="C8:C71" si="3">+C7</f>
        <v>10</v>
      </c>
      <c r="D8" s="119">
        <v>35.883780000000002</v>
      </c>
      <c r="E8" s="119">
        <v>229.72860000000009</v>
      </c>
      <c r="F8" s="119">
        <v>29.405260800000011</v>
      </c>
      <c r="G8" s="119">
        <v>64.067999999999998</v>
      </c>
      <c r="H8" s="119">
        <v>25.257602828277179</v>
      </c>
      <c r="I8" s="119">
        <v>119.80736122584321</v>
      </c>
      <c r="J8" s="119">
        <v>18.304786185869517</v>
      </c>
      <c r="K8" s="120">
        <v>146.02926467092414</v>
      </c>
      <c r="L8" s="111">
        <f t="shared" si="0"/>
        <v>0</v>
      </c>
      <c r="M8" s="102">
        <v>0</v>
      </c>
      <c r="N8" s="102">
        <v>0</v>
      </c>
      <c r="O8" s="112">
        <v>0</v>
      </c>
      <c r="P8" s="112">
        <v>0</v>
      </c>
      <c r="Q8" s="97">
        <v>0</v>
      </c>
    </row>
    <row r="9" spans="1:17" x14ac:dyDescent="0.25">
      <c r="A9" s="98">
        <f t="shared" si="1"/>
        <v>44347</v>
      </c>
      <c r="B9" s="713" t="str">
        <f t="shared" si="2"/>
        <v>Munson</v>
      </c>
      <c r="C9" s="121">
        <f t="shared" si="3"/>
        <v>10</v>
      </c>
      <c r="D9" s="122">
        <v>32.863844</v>
      </c>
      <c r="E9" s="122">
        <v>221.59450999999999</v>
      </c>
      <c r="F9" s="122">
        <v>28.364097279999999</v>
      </c>
      <c r="G9" s="122">
        <v>55.664623000000034</v>
      </c>
      <c r="H9" s="122">
        <v>23.115037395465375</v>
      </c>
      <c r="I9" s="122">
        <v>115.41438180156855</v>
      </c>
      <c r="J9" s="122">
        <v>17.633603788090273</v>
      </c>
      <c r="K9" s="46">
        <v>135.2538328431782</v>
      </c>
      <c r="L9" s="111">
        <f t="shared" si="0"/>
        <v>0</v>
      </c>
      <c r="M9" s="94">
        <v>0</v>
      </c>
      <c r="N9" s="94">
        <v>0</v>
      </c>
      <c r="O9" s="116">
        <v>0</v>
      </c>
      <c r="P9" s="116">
        <v>0</v>
      </c>
      <c r="Q9" s="105">
        <v>0</v>
      </c>
    </row>
    <row r="10" spans="1:17" x14ac:dyDescent="0.25">
      <c r="A10" s="106">
        <f t="shared" si="1"/>
        <v>44377</v>
      </c>
      <c r="B10" s="714" t="str">
        <f t="shared" si="2"/>
        <v>Munson</v>
      </c>
      <c r="C10" s="118">
        <f t="shared" si="3"/>
        <v>10</v>
      </c>
      <c r="D10" s="119">
        <v>28.805520000000005</v>
      </c>
      <c r="E10" s="119">
        <v>202.86419999999998</v>
      </c>
      <c r="F10" s="119">
        <v>25.966617599999999</v>
      </c>
      <c r="G10" s="119">
        <v>46.429634999999969</v>
      </c>
      <c r="H10" s="119">
        <v>20.246978995800113</v>
      </c>
      <c r="I10" s="119">
        <v>105.54822294357142</v>
      </c>
      <c r="J10" s="119">
        <v>16.126201514747784</v>
      </c>
      <c r="K10" s="120">
        <v>116.84661399439763</v>
      </c>
      <c r="L10" s="111">
        <f t="shared" si="0"/>
        <v>0</v>
      </c>
      <c r="M10" s="102">
        <v>0</v>
      </c>
      <c r="N10" s="102">
        <v>0</v>
      </c>
      <c r="O10" s="112">
        <v>0</v>
      </c>
      <c r="P10" s="112">
        <v>0</v>
      </c>
      <c r="Q10" s="97">
        <v>0</v>
      </c>
    </row>
    <row r="11" spans="1:17" x14ac:dyDescent="0.25">
      <c r="A11" s="98">
        <f t="shared" si="1"/>
        <v>44408</v>
      </c>
      <c r="B11" s="713" t="str">
        <f t="shared" si="2"/>
        <v>Munson</v>
      </c>
      <c r="C11" s="121">
        <f t="shared" si="3"/>
        <v>10</v>
      </c>
      <c r="D11" s="122">
        <v>27.360227999999999</v>
      </c>
      <c r="E11" s="122">
        <v>200.06810999999993</v>
      </c>
      <c r="F11" s="122">
        <v>25.608718079999992</v>
      </c>
      <c r="G11" s="122">
        <v>42.094062999999998</v>
      </c>
      <c r="H11" s="122">
        <v>19.219091756434683</v>
      </c>
      <c r="I11" s="122">
        <v>104.00302481735187</v>
      </c>
      <c r="J11" s="122">
        <v>15.890117478602633</v>
      </c>
      <c r="K11" s="46">
        <v>112.00931529798007</v>
      </c>
      <c r="L11" s="111">
        <f t="shared" si="0"/>
        <v>0</v>
      </c>
      <c r="M11" s="94">
        <v>0</v>
      </c>
      <c r="N11" s="94">
        <v>0</v>
      </c>
      <c r="O11" s="116">
        <v>0</v>
      </c>
      <c r="P11" s="116">
        <v>0</v>
      </c>
      <c r="Q11" s="105">
        <v>0</v>
      </c>
    </row>
    <row r="12" spans="1:17" x14ac:dyDescent="0.25">
      <c r="A12" s="106">
        <f t="shared" si="1"/>
        <v>44439</v>
      </c>
      <c r="B12" s="714" t="str">
        <f t="shared" si="2"/>
        <v>Munson</v>
      </c>
      <c r="C12" s="118">
        <f t="shared" si="3"/>
        <v>10</v>
      </c>
      <c r="D12" s="119">
        <v>25.385311000000012</v>
      </c>
      <c r="E12" s="119">
        <v>192.03941999999998</v>
      </c>
      <c r="F12" s="119">
        <v>24.581045759999999</v>
      </c>
      <c r="G12" s="119">
        <v>37.305198499999982</v>
      </c>
      <c r="H12" s="119">
        <v>17.821387673726566</v>
      </c>
      <c r="I12" s="119">
        <v>99.756165083179241</v>
      </c>
      <c r="J12" s="119">
        <v>15.241260977187849</v>
      </c>
      <c r="K12" s="120">
        <v>105.01147914284155</v>
      </c>
      <c r="L12" s="124">
        <f t="shared" si="0"/>
        <v>0</v>
      </c>
      <c r="M12" s="102">
        <v>0</v>
      </c>
      <c r="N12" s="102">
        <v>0</v>
      </c>
      <c r="O12" s="112">
        <v>0</v>
      </c>
      <c r="P12" s="112">
        <v>0</v>
      </c>
      <c r="Q12" s="97">
        <v>0</v>
      </c>
    </row>
    <row r="13" spans="1:17" x14ac:dyDescent="0.25">
      <c r="A13" s="98">
        <f t="shared" si="1"/>
        <v>44469</v>
      </c>
      <c r="B13" s="713" t="str">
        <f t="shared" si="2"/>
        <v>Munson</v>
      </c>
      <c r="C13" s="121">
        <f t="shared" si="3"/>
        <v>10</v>
      </c>
      <c r="D13" s="122">
        <v>23.097539999999988</v>
      </c>
      <c r="E13" s="122">
        <v>179.80740000000006</v>
      </c>
      <c r="F13" s="122">
        <v>23.015347200000008</v>
      </c>
      <c r="G13" s="122">
        <v>32.496840000000013</v>
      </c>
      <c r="H13" s="122">
        <v>16.207736925737528</v>
      </c>
      <c r="I13" s="122">
        <v>93.352799533454899</v>
      </c>
      <c r="J13" s="122">
        <v>14.262921623044308</v>
      </c>
      <c r="K13" s="46">
        <v>96.259339021381592</v>
      </c>
      <c r="L13" s="111">
        <f t="shared" si="0"/>
        <v>0</v>
      </c>
      <c r="M13" s="94">
        <v>0</v>
      </c>
      <c r="N13" s="94">
        <v>0</v>
      </c>
      <c r="O13" s="116">
        <v>0</v>
      </c>
      <c r="P13" s="116">
        <v>0</v>
      </c>
      <c r="Q13" s="105">
        <v>0</v>
      </c>
    </row>
    <row r="14" spans="1:17" x14ac:dyDescent="0.25">
      <c r="A14" s="106">
        <f t="shared" si="1"/>
        <v>44500</v>
      </c>
      <c r="B14" s="714" t="str">
        <f t="shared" si="2"/>
        <v>Munson</v>
      </c>
      <c r="C14" s="118">
        <f t="shared" si="3"/>
        <v>10</v>
      </c>
      <c r="D14" s="119">
        <v>22.648522500000002</v>
      </c>
      <c r="E14" s="119">
        <v>180.74581000000006</v>
      </c>
      <c r="F14" s="119">
        <v>23.135463680000008</v>
      </c>
      <c r="G14" s="119">
        <v>30.545539999999992</v>
      </c>
      <c r="H14" s="119">
        <v>15.886859762984503</v>
      </c>
      <c r="I14" s="119">
        <v>93.805846619900805</v>
      </c>
      <c r="J14" s="119">
        <v>14.332140166351968</v>
      </c>
      <c r="K14" s="120">
        <v>94.960704365780487</v>
      </c>
      <c r="L14" s="125">
        <f t="shared" si="0"/>
        <v>0</v>
      </c>
      <c r="M14" s="102">
        <v>0</v>
      </c>
      <c r="N14" s="102">
        <v>0</v>
      </c>
      <c r="O14" s="112">
        <v>0</v>
      </c>
      <c r="P14" s="112">
        <v>0</v>
      </c>
      <c r="Q14" s="97">
        <v>0</v>
      </c>
    </row>
    <row r="15" spans="1:17" x14ac:dyDescent="0.25">
      <c r="A15" s="98">
        <f t="shared" si="1"/>
        <v>44530</v>
      </c>
      <c r="B15" s="713" t="str">
        <f t="shared" si="2"/>
        <v>Munson</v>
      </c>
      <c r="C15" s="121">
        <f t="shared" si="3"/>
        <v>10</v>
      </c>
      <c r="D15" s="122">
        <v>20.898765000000001</v>
      </c>
      <c r="E15" s="122">
        <v>170.65020000000013</v>
      </c>
      <c r="F15" s="122">
        <v>21.843225600000014</v>
      </c>
      <c r="G15" s="122">
        <v>27.045359999999995</v>
      </c>
      <c r="H15" s="122">
        <v>14.654546220169554</v>
      </c>
      <c r="I15" s="122">
        <v>88.540058612793686</v>
      </c>
      <c r="J15" s="122">
        <v>13.527606333575349</v>
      </c>
      <c r="K15" s="46">
        <v>88.167942087273858</v>
      </c>
      <c r="L15" s="125">
        <f t="shared" si="0"/>
        <v>0</v>
      </c>
      <c r="M15" s="94">
        <v>0</v>
      </c>
      <c r="N15" s="94">
        <v>0</v>
      </c>
      <c r="O15" s="116">
        <v>0</v>
      </c>
      <c r="P15" s="116">
        <v>0</v>
      </c>
      <c r="Q15" s="105">
        <v>0</v>
      </c>
    </row>
    <row r="16" spans="1:17" x14ac:dyDescent="0.25">
      <c r="A16" s="106">
        <f t="shared" si="1"/>
        <v>44561</v>
      </c>
      <c r="B16" s="714" t="str">
        <f t="shared" si="2"/>
        <v>Munson</v>
      </c>
      <c r="C16" s="118">
        <f t="shared" si="3"/>
        <v>10</v>
      </c>
      <c r="D16" s="119">
        <v>20.67360549999999</v>
      </c>
      <c r="E16" s="119">
        <v>172.44060000000019</v>
      </c>
      <c r="F16" s="119">
        <v>22.072396800000025</v>
      </c>
      <c r="G16" s="119">
        <v>25.696597500000003</v>
      </c>
      <c r="H16" s="119">
        <v>14.492118786405447</v>
      </c>
      <c r="I16" s="119">
        <v>89.447490851910942</v>
      </c>
      <c r="J16" s="119">
        <v>13.666248023000337</v>
      </c>
      <c r="K16" s="120">
        <v>87.769801105700054</v>
      </c>
      <c r="L16" s="125">
        <f t="shared" si="0"/>
        <v>0</v>
      </c>
      <c r="M16" s="102">
        <v>0</v>
      </c>
      <c r="N16" s="102">
        <v>0</v>
      </c>
      <c r="O16" s="112">
        <v>0</v>
      </c>
      <c r="P16" s="112">
        <v>0</v>
      </c>
      <c r="Q16" s="97">
        <v>0</v>
      </c>
    </row>
    <row r="17" spans="1:17" x14ac:dyDescent="0.25">
      <c r="A17" s="98">
        <f t="shared" si="1"/>
        <v>44592</v>
      </c>
      <c r="B17" s="713" t="str">
        <f t="shared" si="2"/>
        <v>Munson</v>
      </c>
      <c r="C17" s="121">
        <f t="shared" si="3"/>
        <v>10</v>
      </c>
      <c r="D17" s="122">
        <v>19.84370449999998</v>
      </c>
      <c r="E17" s="122">
        <v>168.91186999999991</v>
      </c>
      <c r="F17" s="122">
        <v>21.620719359999988</v>
      </c>
      <c r="G17" s="122">
        <v>23.695175500000005</v>
      </c>
      <c r="H17" s="122">
        <v>13.906291069511719</v>
      </c>
      <c r="I17" s="122">
        <v>87.600137891771226</v>
      </c>
      <c r="J17" s="122">
        <v>13.384000054788309</v>
      </c>
      <c r="K17" s="46">
        <v>84.850103948492759</v>
      </c>
      <c r="L17" s="125">
        <f t="shared" si="0"/>
        <v>0</v>
      </c>
      <c r="M17" s="94">
        <v>0</v>
      </c>
      <c r="N17" s="94">
        <v>0</v>
      </c>
      <c r="O17" s="116">
        <v>0</v>
      </c>
      <c r="P17" s="116">
        <v>0</v>
      </c>
      <c r="Q17" s="105">
        <v>0</v>
      </c>
    </row>
    <row r="18" spans="1:17" x14ac:dyDescent="0.25">
      <c r="A18" s="106">
        <f t="shared" si="1"/>
        <v>44620</v>
      </c>
      <c r="B18" s="714" t="str">
        <f t="shared" si="2"/>
        <v>Munson</v>
      </c>
      <c r="C18" s="118">
        <f t="shared" si="3"/>
        <v>10</v>
      </c>
      <c r="D18" s="119">
        <v>17.283616000000006</v>
      </c>
      <c r="E18" s="119">
        <v>149.84339999999997</v>
      </c>
      <c r="F18" s="119">
        <v>19.179955199999998</v>
      </c>
      <c r="G18" s="119">
        <v>19.880307999999999</v>
      </c>
      <c r="H18" s="119">
        <v>12.108880356309536</v>
      </c>
      <c r="I18" s="119">
        <v>77.69902398957619</v>
      </c>
      <c r="J18" s="119">
        <v>11.871257162446522</v>
      </c>
      <c r="K18" s="120">
        <v>74.311463221499793</v>
      </c>
      <c r="L18" s="125">
        <f t="shared" si="0"/>
        <v>0</v>
      </c>
      <c r="M18" s="102">
        <v>0</v>
      </c>
      <c r="N18" s="102">
        <v>0</v>
      </c>
      <c r="O18" s="112">
        <v>0</v>
      </c>
      <c r="P18" s="112">
        <v>0</v>
      </c>
      <c r="Q18" s="97">
        <v>0</v>
      </c>
    </row>
    <row r="19" spans="1:17" x14ac:dyDescent="0.25">
      <c r="A19" s="98">
        <f t="shared" si="1"/>
        <v>44651</v>
      </c>
      <c r="B19" s="713" t="str">
        <f t="shared" si="2"/>
        <v>Munson</v>
      </c>
      <c r="C19" s="121">
        <f t="shared" si="3"/>
        <v>10</v>
      </c>
      <c r="D19" s="122">
        <v>18.495189000000014</v>
      </c>
      <c r="E19" s="122">
        <v>163.14773000000005</v>
      </c>
      <c r="F19" s="122">
        <v>20.882909440000006</v>
      </c>
      <c r="G19" s="122">
        <v>20.508096499999997</v>
      </c>
      <c r="H19" s="122">
        <v>12.954361370420235</v>
      </c>
      <c r="I19" s="122">
        <v>84.5877136120411</v>
      </c>
      <c r="J19" s="122">
        <v>12.923746189359528</v>
      </c>
      <c r="K19" s="46">
        <v>79.982747326901091</v>
      </c>
      <c r="L19" s="125">
        <f t="shared" si="0"/>
        <v>0</v>
      </c>
      <c r="M19" s="94">
        <v>0</v>
      </c>
      <c r="N19" s="94">
        <v>0</v>
      </c>
      <c r="O19" s="116">
        <v>0</v>
      </c>
      <c r="P19" s="116">
        <v>0</v>
      </c>
      <c r="Q19" s="105">
        <v>0</v>
      </c>
    </row>
    <row r="20" spans="1:17" x14ac:dyDescent="0.25">
      <c r="A20" s="106">
        <f t="shared" si="1"/>
        <v>44681</v>
      </c>
      <c r="B20" s="714" t="str">
        <f t="shared" si="2"/>
        <v>Munson</v>
      </c>
      <c r="C20" s="118">
        <f t="shared" si="3"/>
        <v>10</v>
      </c>
      <c r="D20" s="119">
        <v>17.314889999999995</v>
      </c>
      <c r="E20" s="119">
        <v>155.38890000000004</v>
      </c>
      <c r="F20" s="119">
        <v>19.889779200000003</v>
      </c>
      <c r="G20" s="119">
        <v>18.534690000000001</v>
      </c>
      <c r="H20" s="119">
        <v>12.124702626263579</v>
      </c>
      <c r="I20" s="119">
        <v>80.557800454510797</v>
      </c>
      <c r="J20" s="119">
        <v>12.308035759100141</v>
      </c>
      <c r="K20" s="120">
        <v>75.477187487953586</v>
      </c>
      <c r="L20" s="125">
        <f t="shared" si="0"/>
        <v>0</v>
      </c>
      <c r="M20" s="102">
        <v>0</v>
      </c>
      <c r="N20" s="102">
        <v>0</v>
      </c>
      <c r="O20" s="112">
        <v>0</v>
      </c>
      <c r="P20" s="112">
        <v>0</v>
      </c>
      <c r="Q20" s="97">
        <v>0</v>
      </c>
    </row>
    <row r="21" spans="1:17" x14ac:dyDescent="0.25">
      <c r="A21" s="98">
        <f t="shared" si="1"/>
        <v>44712</v>
      </c>
      <c r="B21" s="713" t="str">
        <f t="shared" si="2"/>
        <v>Munson</v>
      </c>
      <c r="C21" s="121">
        <f t="shared" si="3"/>
        <v>10</v>
      </c>
      <c r="D21" s="122">
        <v>17.340454500000011</v>
      </c>
      <c r="E21" s="122">
        <v>158.20880999999994</v>
      </c>
      <c r="F21" s="122">
        <v>20.250727679999994</v>
      </c>
      <c r="G21" s="122">
        <v>17.972451500000012</v>
      </c>
      <c r="H21" s="122">
        <v>12.139802284363821</v>
      </c>
      <c r="I21" s="122">
        <v>82.014600262122471</v>
      </c>
      <c r="J21" s="122">
        <v>12.530613167259533</v>
      </c>
      <c r="K21" s="46">
        <v>76.259747057463002</v>
      </c>
      <c r="L21" s="125">
        <f t="shared" si="0"/>
        <v>0</v>
      </c>
      <c r="M21" s="94">
        <v>0</v>
      </c>
      <c r="N21" s="94">
        <v>0</v>
      </c>
      <c r="O21" s="116">
        <v>0</v>
      </c>
      <c r="P21" s="116">
        <v>0</v>
      </c>
      <c r="Q21" s="105">
        <v>0</v>
      </c>
    </row>
    <row r="22" spans="1:17" x14ac:dyDescent="0.25">
      <c r="A22" s="106">
        <f t="shared" si="1"/>
        <v>44742</v>
      </c>
      <c r="B22" s="714" t="str">
        <f t="shared" si="2"/>
        <v>Munson</v>
      </c>
      <c r="C22" s="118">
        <f t="shared" si="3"/>
        <v>10</v>
      </c>
      <c r="D22" s="119">
        <v>16.290029999999994</v>
      </c>
      <c r="E22" s="119">
        <v>151.0184999999999</v>
      </c>
      <c r="F22" s="119">
        <v>19.330367999999989</v>
      </c>
      <c r="G22" s="119">
        <v>16.359569999999984</v>
      </c>
      <c r="H22" s="119">
        <v>11.40191822063546</v>
      </c>
      <c r="I22" s="119">
        <v>78.284150368486678</v>
      </c>
      <c r="J22" s="119">
        <v>11.960655546758485</v>
      </c>
      <c r="K22" s="120">
        <v>72.283160079152964</v>
      </c>
      <c r="L22" s="125">
        <f t="shared" si="0"/>
        <v>0</v>
      </c>
      <c r="M22" s="102">
        <v>0</v>
      </c>
      <c r="N22" s="102">
        <v>0</v>
      </c>
      <c r="O22" s="112">
        <v>0</v>
      </c>
      <c r="P22" s="112">
        <v>0</v>
      </c>
      <c r="Q22" s="97">
        <v>0</v>
      </c>
    </row>
    <row r="23" spans="1:17" x14ac:dyDescent="0.25">
      <c r="A23" s="98">
        <f t="shared" si="1"/>
        <v>44773</v>
      </c>
      <c r="B23" s="713" t="str">
        <f t="shared" si="2"/>
        <v>Munson</v>
      </c>
      <c r="C23" s="121">
        <f t="shared" si="3"/>
        <v>10</v>
      </c>
      <c r="D23" s="122">
        <v>16.364481499999986</v>
      </c>
      <c r="E23" s="122">
        <v>154.0678299999999</v>
      </c>
      <c r="F23" s="122">
        <v>19.720682239999988</v>
      </c>
      <c r="G23" s="122">
        <v>15.960427500000019</v>
      </c>
      <c r="H23" s="122">
        <v>11.45164411313527</v>
      </c>
      <c r="I23" s="122">
        <v>79.863445774784395</v>
      </c>
      <c r="J23" s="122">
        <v>12.201948752842624</v>
      </c>
      <c r="K23" s="46">
        <v>69.184501710189011</v>
      </c>
      <c r="L23" s="125">
        <f t="shared" si="0"/>
        <v>0</v>
      </c>
      <c r="M23" s="94">
        <v>0</v>
      </c>
      <c r="N23" s="94">
        <v>0</v>
      </c>
      <c r="O23" s="116">
        <v>0</v>
      </c>
      <c r="P23" s="116">
        <v>0</v>
      </c>
      <c r="Q23" s="105">
        <v>0</v>
      </c>
    </row>
    <row r="24" spans="1:17" x14ac:dyDescent="0.25">
      <c r="A24" s="106">
        <f t="shared" si="1"/>
        <v>44804</v>
      </c>
      <c r="B24" s="714" t="str">
        <f t="shared" si="2"/>
        <v>Munson</v>
      </c>
      <c r="C24" s="118">
        <f t="shared" si="3"/>
        <v>10</v>
      </c>
      <c r="D24" s="119">
        <v>15.922436999999995</v>
      </c>
      <c r="E24" s="119">
        <v>152.2149600000001</v>
      </c>
      <c r="F24" s="119">
        <v>19.483514880000012</v>
      </c>
      <c r="G24" s="119">
        <v>15.11197300000001</v>
      </c>
      <c r="H24" s="119">
        <v>11.140096437547442</v>
      </c>
      <c r="I24" s="119">
        <v>78.90311399557072</v>
      </c>
      <c r="J24" s="119">
        <v>12.055224386243792</v>
      </c>
      <c r="K24" s="120">
        <v>67.955393425790888</v>
      </c>
      <c r="L24" s="125">
        <f t="shared" si="0"/>
        <v>0</v>
      </c>
      <c r="M24" s="102">
        <v>0</v>
      </c>
      <c r="N24" s="102">
        <v>0</v>
      </c>
      <c r="O24" s="112">
        <v>0</v>
      </c>
      <c r="P24" s="112">
        <v>0</v>
      </c>
      <c r="Q24" s="97">
        <v>0</v>
      </c>
    </row>
    <row r="25" spans="1:17" x14ac:dyDescent="0.25">
      <c r="A25" s="98">
        <f t="shared" si="1"/>
        <v>44834</v>
      </c>
      <c r="B25" s="713" t="str">
        <f t="shared" si="2"/>
        <v>Munson</v>
      </c>
      <c r="C25" s="121">
        <f t="shared" si="3"/>
        <v>10</v>
      </c>
      <c r="D25" s="122">
        <v>15.017504999999996</v>
      </c>
      <c r="E25" s="122">
        <v>145.68240000000006</v>
      </c>
      <c r="F25" s="122">
        <v>18.647347200000006</v>
      </c>
      <c r="G25" s="122">
        <v>13.886055000000013</v>
      </c>
      <c r="H25" s="122">
        <v>10.504972669426163</v>
      </c>
      <c r="I25" s="122">
        <v>75.518301729020124</v>
      </c>
      <c r="J25" s="122">
        <v>11.538075356717405</v>
      </c>
      <c r="K25" s="46">
        <v>64.675822328266349</v>
      </c>
      <c r="L25" s="125">
        <f t="shared" si="0"/>
        <v>0</v>
      </c>
      <c r="M25" s="94">
        <v>0</v>
      </c>
      <c r="N25" s="94">
        <v>0</v>
      </c>
      <c r="O25" s="116">
        <v>0</v>
      </c>
      <c r="P25" s="116">
        <v>0</v>
      </c>
      <c r="Q25" s="105">
        <v>0</v>
      </c>
    </row>
    <row r="26" spans="1:17" x14ac:dyDescent="0.25">
      <c r="A26" s="106">
        <f t="shared" si="1"/>
        <v>44865</v>
      </c>
      <c r="B26" s="714" t="str">
        <f t="shared" si="2"/>
        <v>Munson</v>
      </c>
      <c r="C26" s="118">
        <f t="shared" si="3"/>
        <v>10</v>
      </c>
      <c r="D26" s="119">
        <v>15.139655999999997</v>
      </c>
      <c r="E26" s="119">
        <v>148.98817</v>
      </c>
      <c r="F26" s="119">
        <v>19.07048576</v>
      </c>
      <c r="G26" s="119">
        <v>13.648602499999994</v>
      </c>
      <c r="H26" s="119">
        <v>10.588500702711034</v>
      </c>
      <c r="I26" s="119">
        <v>77.234653733818249</v>
      </c>
      <c r="J26" s="119">
        <v>11.800308200010312</v>
      </c>
      <c r="K26" s="120">
        <v>53.846454393487235</v>
      </c>
      <c r="L26" s="125">
        <f t="shared" si="0"/>
        <v>0</v>
      </c>
      <c r="M26" s="102">
        <v>0</v>
      </c>
      <c r="N26" s="102">
        <v>0</v>
      </c>
      <c r="O26" s="112">
        <v>0</v>
      </c>
      <c r="P26" s="112">
        <v>0</v>
      </c>
      <c r="Q26" s="97">
        <v>0</v>
      </c>
    </row>
    <row r="27" spans="1:17" x14ac:dyDescent="0.25">
      <c r="A27" s="98">
        <f t="shared" si="1"/>
        <v>44895</v>
      </c>
      <c r="B27" s="713" t="str">
        <f t="shared" si="2"/>
        <v>Munson</v>
      </c>
      <c r="C27" s="121">
        <f t="shared" si="3"/>
        <v>10</v>
      </c>
      <c r="D27" s="122">
        <v>14.307855000000005</v>
      </c>
      <c r="E27" s="122">
        <v>142.80180000000004</v>
      </c>
      <c r="F27" s="122">
        <v>18.278630400000004</v>
      </c>
      <c r="G27" s="122">
        <v>12.705014999999998</v>
      </c>
      <c r="H27" s="122">
        <v>10.005012842129819</v>
      </c>
      <c r="I27" s="122">
        <v>74.031368233441327</v>
      </c>
      <c r="J27" s="122">
        <v>11.310893616220451</v>
      </c>
      <c r="K27" s="46">
        <v>51.367850092837685</v>
      </c>
      <c r="L27" s="125">
        <f t="shared" si="0"/>
        <v>0</v>
      </c>
      <c r="M27" s="94">
        <v>0</v>
      </c>
      <c r="N27" s="94">
        <v>0</v>
      </c>
      <c r="O27" s="116">
        <v>0</v>
      </c>
      <c r="P27" s="116">
        <v>0</v>
      </c>
      <c r="Q27" s="105">
        <v>0</v>
      </c>
    </row>
    <row r="28" spans="1:17" x14ac:dyDescent="0.25">
      <c r="A28" s="106">
        <f t="shared" si="1"/>
        <v>44926</v>
      </c>
      <c r="B28" s="714" t="str">
        <f t="shared" si="2"/>
        <v>Munson</v>
      </c>
      <c r="C28" s="118">
        <f t="shared" si="3"/>
        <v>10</v>
      </c>
      <c r="D28" s="119">
        <v>14.451409499999986</v>
      </c>
      <c r="E28" s="119">
        <v>146.24157000000002</v>
      </c>
      <c r="F28" s="119">
        <v>18.718920960000005</v>
      </c>
      <c r="G28" s="119">
        <v>12.757739999999995</v>
      </c>
      <c r="H28" s="119">
        <v>10.103714364750275</v>
      </c>
      <c r="I28" s="119">
        <v>75.819436213540598</v>
      </c>
      <c r="J28" s="119">
        <v>11.584083963671858</v>
      </c>
      <c r="K28" s="120">
        <v>52.540871447512984</v>
      </c>
      <c r="L28" s="125">
        <f t="shared" si="0"/>
        <v>0</v>
      </c>
      <c r="M28" s="102">
        <v>0</v>
      </c>
      <c r="N28" s="102">
        <v>0</v>
      </c>
      <c r="O28" s="112">
        <v>0</v>
      </c>
      <c r="P28" s="112">
        <v>0</v>
      </c>
      <c r="Q28" s="97">
        <v>0</v>
      </c>
    </row>
    <row r="29" spans="1:17" x14ac:dyDescent="0.25">
      <c r="A29" s="98">
        <f t="shared" si="1"/>
        <v>44957</v>
      </c>
      <c r="B29" s="713" t="str">
        <f t="shared" si="2"/>
        <v>Munson</v>
      </c>
      <c r="C29" s="121">
        <f t="shared" si="3"/>
        <v>10</v>
      </c>
      <c r="D29" s="122">
        <v>14.132171499999995</v>
      </c>
      <c r="E29" s="122">
        <v>145.00745999999998</v>
      </c>
      <c r="F29" s="122">
        <v>18.560954880000001</v>
      </c>
      <c r="G29" s="122">
        <v>12.402867499999989</v>
      </c>
      <c r="H29" s="122">
        <v>9.8789402321799251</v>
      </c>
      <c r="I29" s="122">
        <v>75.185338392855172</v>
      </c>
      <c r="J29" s="122">
        <v>11.487203438860584</v>
      </c>
      <c r="K29" s="46">
        <v>52.033051026996816</v>
      </c>
      <c r="L29" s="125">
        <f t="shared" si="0"/>
        <v>0</v>
      </c>
      <c r="M29" s="94">
        <v>0</v>
      </c>
      <c r="N29" s="94">
        <v>0</v>
      </c>
      <c r="O29" s="116">
        <v>0</v>
      </c>
      <c r="P29" s="116">
        <v>0</v>
      </c>
      <c r="Q29" s="105">
        <v>0</v>
      </c>
    </row>
    <row r="30" spans="1:17" x14ac:dyDescent="0.25">
      <c r="A30" s="106">
        <f t="shared" si="1"/>
        <v>44985</v>
      </c>
      <c r="B30" s="714" t="str">
        <f t="shared" si="2"/>
        <v>Munson</v>
      </c>
      <c r="C30" s="118">
        <f t="shared" si="3"/>
        <v>10</v>
      </c>
      <c r="D30" s="119">
        <v>12.504659999999998</v>
      </c>
      <c r="E30" s="119">
        <v>130.00091999999998</v>
      </c>
      <c r="F30" s="119">
        <v>16.640117759999999</v>
      </c>
      <c r="G30" s="119">
        <v>10.914511999999991</v>
      </c>
      <c r="H30" s="119">
        <v>8.7399029585158594</v>
      </c>
      <c r="I30" s="119">
        <v>67.410494160593132</v>
      </c>
      <c r="J30" s="119">
        <v>10.299322428490484</v>
      </c>
      <c r="K30" s="120">
        <v>46.564721045243118</v>
      </c>
      <c r="L30" s="125">
        <f t="shared" si="0"/>
        <v>0</v>
      </c>
      <c r="M30" s="102">
        <v>0</v>
      </c>
      <c r="N30" s="102">
        <v>0</v>
      </c>
      <c r="O30" s="112">
        <v>0</v>
      </c>
      <c r="P30" s="112">
        <v>0</v>
      </c>
      <c r="Q30" s="97">
        <v>0</v>
      </c>
    </row>
    <row r="31" spans="1:17" x14ac:dyDescent="0.25">
      <c r="A31" s="98">
        <f t="shared" si="1"/>
        <v>45016</v>
      </c>
      <c r="B31" s="713" t="str">
        <f t="shared" si="2"/>
        <v>Munson</v>
      </c>
      <c r="C31" s="121">
        <f t="shared" si="3"/>
        <v>10</v>
      </c>
      <c r="D31" s="122">
        <v>13.572326999999991</v>
      </c>
      <c r="E31" s="122">
        <v>142.92518999999996</v>
      </c>
      <c r="F31" s="122">
        <v>18.294424319999994</v>
      </c>
      <c r="G31" s="122">
        <v>11.781766999999997</v>
      </c>
      <c r="H31" s="122">
        <v>9.4847263678735327</v>
      </c>
      <c r="I31" s="122">
        <v>74.119579066766519</v>
      </c>
      <c r="J31" s="122">
        <v>11.324370843558912</v>
      </c>
      <c r="K31" s="46">
        <v>51.100616579557723</v>
      </c>
      <c r="L31" s="125">
        <f t="shared" si="0"/>
        <v>0</v>
      </c>
      <c r="M31" s="94">
        <v>0</v>
      </c>
      <c r="N31" s="94">
        <v>0</v>
      </c>
      <c r="O31" s="116">
        <v>0</v>
      </c>
      <c r="P31" s="116">
        <v>0</v>
      </c>
      <c r="Q31" s="105">
        <v>0</v>
      </c>
    </row>
    <row r="32" spans="1:17" x14ac:dyDescent="0.25">
      <c r="A32" s="106">
        <f t="shared" si="1"/>
        <v>45046</v>
      </c>
      <c r="B32" s="714" t="str">
        <f t="shared" si="2"/>
        <v>Munson</v>
      </c>
      <c r="C32" s="118">
        <f t="shared" si="3"/>
        <v>10</v>
      </c>
      <c r="D32" s="119">
        <v>12.875444999999999</v>
      </c>
      <c r="E32" s="119">
        <v>137.39760000000007</v>
      </c>
      <c r="F32" s="119">
        <v>17.586892800000008</v>
      </c>
      <c r="G32" s="119">
        <v>11.128110000000001</v>
      </c>
      <c r="H32" s="119">
        <v>8.3759135279878745</v>
      </c>
      <c r="I32" s="119">
        <v>67.08366159431371</v>
      </c>
      <c r="J32" s="119">
        <v>10.249387128707252</v>
      </c>
      <c r="K32" s="120">
        <v>44.730897963674451</v>
      </c>
      <c r="L32" s="125">
        <f t="shared" si="0"/>
        <v>0</v>
      </c>
      <c r="M32" s="102">
        <v>0</v>
      </c>
      <c r="N32" s="102">
        <v>0</v>
      </c>
      <c r="O32" s="112">
        <v>0</v>
      </c>
      <c r="P32" s="112">
        <v>0</v>
      </c>
      <c r="Q32" s="97">
        <v>0</v>
      </c>
    </row>
    <row r="33" spans="1:17" x14ac:dyDescent="0.25">
      <c r="A33" s="98">
        <f t="shared" si="1"/>
        <v>45077</v>
      </c>
      <c r="B33" s="713" t="str">
        <f t="shared" si="2"/>
        <v>Munson</v>
      </c>
      <c r="C33" s="121">
        <f t="shared" si="3"/>
        <v>10</v>
      </c>
      <c r="D33" s="122">
        <v>13.050472999999995</v>
      </c>
      <c r="E33" s="122">
        <v>141.1064200000001</v>
      </c>
      <c r="F33" s="122">
        <v>18.061621760000012</v>
      </c>
      <c r="G33" s="122">
        <v>11.246071500000012</v>
      </c>
      <c r="H33" s="122">
        <v>8.4931255593368054</v>
      </c>
      <c r="I33" s="122">
        <v>68.86045691944436</v>
      </c>
      <c r="J33" s="122">
        <v>10.520855390571853</v>
      </c>
      <c r="K33" s="46">
        <v>45.889851003948017</v>
      </c>
      <c r="L33" s="125">
        <f t="shared" si="0"/>
        <v>0</v>
      </c>
      <c r="M33" s="94">
        <v>0</v>
      </c>
      <c r="N33" s="94">
        <v>0</v>
      </c>
      <c r="O33" s="116">
        <v>0</v>
      </c>
      <c r="P33" s="116">
        <v>0</v>
      </c>
      <c r="Q33" s="105">
        <v>0</v>
      </c>
    </row>
    <row r="34" spans="1:17" x14ac:dyDescent="0.25">
      <c r="A34" s="106">
        <f t="shared" si="1"/>
        <v>45107</v>
      </c>
      <c r="B34" s="714" t="str">
        <f t="shared" si="2"/>
        <v>Munson</v>
      </c>
      <c r="C34" s="118">
        <f t="shared" si="3"/>
        <v>10</v>
      </c>
      <c r="D34" s="119">
        <v>12.394934999999997</v>
      </c>
      <c r="E34" s="119">
        <v>135.78840000000008</v>
      </c>
      <c r="F34" s="119">
        <v>17.380915200000011</v>
      </c>
      <c r="G34" s="119">
        <v>10.650449999999982</v>
      </c>
      <c r="H34" s="119">
        <v>8.0695101894606438</v>
      </c>
      <c r="I34" s="119">
        <v>66.231000531268762</v>
      </c>
      <c r="J34" s="119">
        <v>10.119113596830596</v>
      </c>
      <c r="K34" s="120">
        <v>44.103835216321443</v>
      </c>
      <c r="L34" s="125">
        <f t="shared" si="0"/>
        <v>0</v>
      </c>
      <c r="M34" s="102">
        <v>0</v>
      </c>
      <c r="N34" s="102">
        <v>0</v>
      </c>
      <c r="O34" s="112">
        <v>0</v>
      </c>
      <c r="P34" s="112">
        <v>0</v>
      </c>
      <c r="Q34" s="97">
        <v>0</v>
      </c>
    </row>
    <row r="35" spans="1:17" x14ac:dyDescent="0.25">
      <c r="A35" s="98">
        <f t="shared" si="1"/>
        <v>45138</v>
      </c>
      <c r="B35" s="713" t="str">
        <f t="shared" si="2"/>
        <v>Munson</v>
      </c>
      <c r="C35" s="121">
        <f t="shared" si="3"/>
        <v>10</v>
      </c>
      <c r="D35" s="122">
        <v>12.57750600000001</v>
      </c>
      <c r="E35" s="122">
        <v>139.59237999999996</v>
      </c>
      <c r="F35" s="122">
        <v>17.867824639999998</v>
      </c>
      <c r="G35" s="122">
        <v>10.776049499999996</v>
      </c>
      <c r="H35" s="122">
        <v>8.1912495850130007</v>
      </c>
      <c r="I35" s="122">
        <v>68.049724724020422</v>
      </c>
      <c r="J35" s="122">
        <v>10.396987304742769</v>
      </c>
      <c r="K35" s="46">
        <v>45.273015213012698</v>
      </c>
      <c r="L35" s="125">
        <f t="shared" si="0"/>
        <v>0</v>
      </c>
      <c r="M35" s="94">
        <v>0</v>
      </c>
      <c r="N35" s="94">
        <v>0</v>
      </c>
      <c r="O35" s="116">
        <v>0</v>
      </c>
      <c r="P35" s="116">
        <v>0</v>
      </c>
      <c r="Q35" s="105">
        <v>0</v>
      </c>
    </row>
    <row r="36" spans="1:17" x14ac:dyDescent="0.25">
      <c r="A36" s="106">
        <f t="shared" si="1"/>
        <v>45169</v>
      </c>
      <c r="B36" s="714" t="str">
        <f t="shared" si="2"/>
        <v>Munson</v>
      </c>
      <c r="C36" s="118">
        <f t="shared" si="3"/>
        <v>10</v>
      </c>
      <c r="D36" s="119">
        <v>12.353391499999994</v>
      </c>
      <c r="E36" s="119">
        <v>138.93083999999996</v>
      </c>
      <c r="F36" s="119">
        <v>17.783147519999996</v>
      </c>
      <c r="G36" s="119">
        <v>10.553996500000009</v>
      </c>
      <c r="H36" s="119">
        <v>8.0479695710088173</v>
      </c>
      <c r="I36" s="119">
        <v>67.689336612189081</v>
      </c>
      <c r="J36" s="119">
        <v>10.34192517662208</v>
      </c>
      <c r="K36" s="120">
        <v>44.985895994086015</v>
      </c>
      <c r="L36" s="125">
        <f t="shared" si="0"/>
        <v>0</v>
      </c>
      <c r="M36" s="102">
        <v>0</v>
      </c>
      <c r="N36" s="102">
        <v>0</v>
      </c>
      <c r="O36" s="112">
        <v>0</v>
      </c>
      <c r="P36" s="112">
        <v>0</v>
      </c>
      <c r="Q36" s="97">
        <v>0</v>
      </c>
    </row>
    <row r="37" spans="1:17" x14ac:dyDescent="0.25">
      <c r="A37" s="98">
        <f t="shared" si="1"/>
        <v>45199</v>
      </c>
      <c r="B37" s="713" t="str">
        <f t="shared" si="2"/>
        <v>Munson</v>
      </c>
      <c r="C37" s="121">
        <f t="shared" si="3"/>
        <v>10</v>
      </c>
      <c r="D37" s="122">
        <v>11.751119999999991</v>
      </c>
      <c r="E37" s="122">
        <v>133.8852</v>
      </c>
      <c r="F37" s="122">
        <v>17.137305600000005</v>
      </c>
      <c r="G37" s="122">
        <v>10.011764999999999</v>
      </c>
      <c r="H37" s="122">
        <v>7.6580165408312686</v>
      </c>
      <c r="I37" s="122">
        <v>65.193218079420262</v>
      </c>
      <c r="J37" s="122">
        <v>9.9605554820972646</v>
      </c>
      <c r="K37" s="46">
        <v>43.269295060007202</v>
      </c>
      <c r="L37" s="125">
        <f t="shared" si="0"/>
        <v>0</v>
      </c>
      <c r="M37" s="94">
        <v>0</v>
      </c>
      <c r="N37" s="94">
        <v>0</v>
      </c>
      <c r="O37" s="116">
        <v>0</v>
      </c>
      <c r="P37" s="116">
        <v>0</v>
      </c>
      <c r="Q37" s="105">
        <v>0</v>
      </c>
    </row>
    <row r="38" spans="1:17" x14ac:dyDescent="0.25">
      <c r="A38" s="106">
        <f t="shared" si="1"/>
        <v>45230</v>
      </c>
      <c r="B38" s="714" t="str">
        <f t="shared" si="2"/>
        <v>Munson</v>
      </c>
      <c r="C38" s="118">
        <f t="shared" si="3"/>
        <v>10</v>
      </c>
      <c r="D38" s="119">
        <v>11.941091499999994</v>
      </c>
      <c r="E38" s="119">
        <v>137.82692999999998</v>
      </c>
      <c r="F38" s="119">
        <v>17.641847039999998</v>
      </c>
      <c r="G38" s="119">
        <v>10.146408500000005</v>
      </c>
      <c r="H38" s="119">
        <v>7.7841464705821464</v>
      </c>
      <c r="I38" s="119">
        <v>67.072401672952623</v>
      </c>
      <c r="J38" s="119">
        <v>10.247666935050624</v>
      </c>
      <c r="K38" s="120">
        <v>44.449240373310289</v>
      </c>
      <c r="L38" s="125">
        <f t="shared" si="0"/>
        <v>0</v>
      </c>
      <c r="M38" s="102">
        <v>0</v>
      </c>
      <c r="N38" s="102">
        <v>0</v>
      </c>
      <c r="O38" s="112">
        <v>0</v>
      </c>
      <c r="P38" s="112">
        <v>0</v>
      </c>
      <c r="Q38" s="97">
        <v>0</v>
      </c>
    </row>
    <row r="39" spans="1:17" x14ac:dyDescent="0.25">
      <c r="A39" s="98">
        <f t="shared" si="1"/>
        <v>45260</v>
      </c>
      <c r="B39" s="713" t="str">
        <f t="shared" si="2"/>
        <v>Munson</v>
      </c>
      <c r="C39" s="121">
        <f t="shared" si="3"/>
        <v>10</v>
      </c>
      <c r="D39" s="122">
        <v>11.368650000000001</v>
      </c>
      <c r="E39" s="122">
        <v>132.93899999999996</v>
      </c>
      <c r="F39" s="122">
        <v>17.016191999999997</v>
      </c>
      <c r="G39" s="122">
        <v>9.6344249999999914</v>
      </c>
      <c r="H39" s="122">
        <v>7.4130910271569004</v>
      </c>
      <c r="I39" s="122">
        <v>64.653811610917444</v>
      </c>
      <c r="J39" s="122">
        <v>9.8781422520049844</v>
      </c>
      <c r="K39" s="46">
        <v>42.772248760022613</v>
      </c>
      <c r="L39" s="125">
        <f t="shared" si="0"/>
        <v>0</v>
      </c>
      <c r="M39" s="94">
        <v>0</v>
      </c>
      <c r="N39" s="94">
        <v>0</v>
      </c>
      <c r="O39" s="116">
        <v>0</v>
      </c>
      <c r="P39" s="116">
        <v>0</v>
      </c>
      <c r="Q39" s="105">
        <v>0</v>
      </c>
    </row>
    <row r="40" spans="1:17" x14ac:dyDescent="0.25">
      <c r="A40" s="106">
        <f t="shared" si="1"/>
        <v>45291</v>
      </c>
      <c r="B40" s="714" t="str">
        <f t="shared" si="2"/>
        <v>Munson</v>
      </c>
      <c r="C40" s="118">
        <f t="shared" si="3"/>
        <v>10</v>
      </c>
      <c r="D40" s="119">
        <v>11.562069999999999</v>
      </c>
      <c r="E40" s="119">
        <v>136.97071</v>
      </c>
      <c r="F40" s="119">
        <v>17.532250879999999</v>
      </c>
      <c r="G40" s="119">
        <v>9.7729825000000101</v>
      </c>
      <c r="H40" s="119">
        <v>7.5412526569633647</v>
      </c>
      <c r="I40" s="119">
        <v>66.572318769494444</v>
      </c>
      <c r="J40" s="119">
        <v>10.171261670583482</v>
      </c>
      <c r="K40" s="120">
        <v>43.95711807451751</v>
      </c>
      <c r="L40" s="125">
        <f t="shared" si="0"/>
        <v>0</v>
      </c>
      <c r="M40" s="102">
        <v>0</v>
      </c>
      <c r="N40" s="102">
        <v>0</v>
      </c>
      <c r="O40" s="112">
        <v>0</v>
      </c>
      <c r="P40" s="112">
        <v>0</v>
      </c>
      <c r="Q40" s="97">
        <v>0</v>
      </c>
    </row>
    <row r="41" spans="1:17" x14ac:dyDescent="0.25">
      <c r="A41" s="98">
        <f t="shared" si="1"/>
        <v>45322</v>
      </c>
      <c r="B41" s="713" t="str">
        <f t="shared" si="2"/>
        <v>Munson</v>
      </c>
      <c r="C41" s="121">
        <f t="shared" si="3"/>
        <v>10</v>
      </c>
      <c r="D41" s="122">
        <v>11.380657999999986</v>
      </c>
      <c r="E41" s="122">
        <v>135.79860000000005</v>
      </c>
      <c r="F41" s="122">
        <v>17.38222080000001</v>
      </c>
      <c r="G41" s="122">
        <v>9.5948099999999901</v>
      </c>
      <c r="H41" s="122">
        <v>7.4248411642314895</v>
      </c>
      <c r="I41" s="122">
        <v>65.992249495994542</v>
      </c>
      <c r="J41" s="122">
        <v>10.082635683247036</v>
      </c>
      <c r="K41" s="46">
        <v>43.725954114010463</v>
      </c>
      <c r="L41" s="125">
        <f t="shared" si="0"/>
        <v>0</v>
      </c>
      <c r="M41" s="94">
        <v>0</v>
      </c>
      <c r="N41" s="94">
        <v>0</v>
      </c>
      <c r="O41" s="116">
        <v>0</v>
      </c>
      <c r="P41" s="116">
        <v>0</v>
      </c>
      <c r="Q41" s="105">
        <v>0</v>
      </c>
    </row>
    <row r="42" spans="1:17" x14ac:dyDescent="0.25">
      <c r="A42" s="106">
        <f t="shared" si="1"/>
        <v>45351</v>
      </c>
      <c r="B42" s="714" t="str">
        <f t="shared" si="2"/>
        <v>Munson</v>
      </c>
      <c r="C42" s="118">
        <f t="shared" si="3"/>
        <v>10</v>
      </c>
      <c r="D42" s="119">
        <v>10.488560500000002</v>
      </c>
      <c r="E42" s="119">
        <v>125.34728</v>
      </c>
      <c r="F42" s="119">
        <v>16.044451840000001</v>
      </c>
      <c r="G42" s="119">
        <v>8.8209590000000073</v>
      </c>
      <c r="H42" s="119">
        <v>6.8445103177684716</v>
      </c>
      <c r="I42" s="119">
        <v>60.933059266775999</v>
      </c>
      <c r="J42" s="119">
        <v>9.3096665100708371</v>
      </c>
      <c r="K42" s="120">
        <v>40.697186648720191</v>
      </c>
      <c r="L42" s="125">
        <f t="shared" si="0"/>
        <v>0</v>
      </c>
      <c r="M42" s="102">
        <v>0</v>
      </c>
      <c r="N42" s="102">
        <v>0</v>
      </c>
      <c r="O42" s="112">
        <v>0</v>
      </c>
      <c r="P42" s="112">
        <v>0</v>
      </c>
      <c r="Q42" s="97">
        <v>0</v>
      </c>
    </row>
    <row r="43" spans="1:17" x14ac:dyDescent="0.25">
      <c r="A43" s="98">
        <f t="shared" si="1"/>
        <v>45382</v>
      </c>
      <c r="B43" s="713" t="str">
        <f t="shared" si="2"/>
        <v>Munson</v>
      </c>
      <c r="C43" s="121">
        <f t="shared" si="3"/>
        <v>10</v>
      </c>
      <c r="D43" s="122">
        <v>11.049345500000001</v>
      </c>
      <c r="E43" s="122">
        <v>132.24414000000007</v>
      </c>
      <c r="F43" s="122">
        <v>16.927249920000008</v>
      </c>
      <c r="G43" s="122">
        <v>9.2702710000000046</v>
      </c>
      <c r="H43" s="122">
        <v>7.2121526025736875</v>
      </c>
      <c r="I43" s="122">
        <v>64.305721440685446</v>
      </c>
      <c r="J43" s="122">
        <v>9.8249592537144714</v>
      </c>
      <c r="K43" s="46">
        <v>43.290364347759052</v>
      </c>
      <c r="L43" s="125">
        <f t="shared" si="0"/>
        <v>0</v>
      </c>
      <c r="M43" s="94">
        <v>0</v>
      </c>
      <c r="N43" s="94">
        <v>0</v>
      </c>
      <c r="O43" s="116">
        <v>0</v>
      </c>
      <c r="P43" s="116">
        <v>0</v>
      </c>
      <c r="Q43" s="105">
        <v>0</v>
      </c>
    </row>
    <row r="44" spans="1:17" x14ac:dyDescent="0.25">
      <c r="A44" s="106">
        <f t="shared" si="1"/>
        <v>45412</v>
      </c>
      <c r="B44" s="714" t="str">
        <f t="shared" si="2"/>
        <v>Munson</v>
      </c>
      <c r="C44" s="118">
        <f t="shared" si="3"/>
        <v>10</v>
      </c>
      <c r="D44" s="119">
        <v>10.538730000000005</v>
      </c>
      <c r="E44" s="119">
        <v>126.3219</v>
      </c>
      <c r="F44" s="119">
        <v>16.169203199999998</v>
      </c>
      <c r="G44" s="119">
        <v>8.8204650000000058</v>
      </c>
      <c r="H44" s="119">
        <v>6.8804046473431733</v>
      </c>
      <c r="I44" s="119">
        <v>61.444345404785885</v>
      </c>
      <c r="J44" s="119">
        <v>9.3877836664301846</v>
      </c>
      <c r="K44" s="120">
        <v>41.6950357336747</v>
      </c>
      <c r="L44" s="125">
        <f t="shared" si="0"/>
        <v>0</v>
      </c>
      <c r="M44" s="102">
        <v>0</v>
      </c>
      <c r="N44" s="102">
        <v>0</v>
      </c>
      <c r="O44" s="112">
        <v>0</v>
      </c>
      <c r="P44" s="112">
        <v>0</v>
      </c>
      <c r="Q44" s="97">
        <v>0</v>
      </c>
    </row>
    <row r="45" spans="1:17" x14ac:dyDescent="0.25">
      <c r="A45" s="98">
        <f t="shared" si="1"/>
        <v>45443</v>
      </c>
      <c r="B45" s="713" t="str">
        <f t="shared" si="2"/>
        <v>Munson</v>
      </c>
      <c r="C45" s="121">
        <f t="shared" si="3"/>
        <v>10</v>
      </c>
      <c r="D45" s="122">
        <v>10.736291999999997</v>
      </c>
      <c r="E45" s="122">
        <v>128.87754000000001</v>
      </c>
      <c r="F45" s="122">
        <v>16.496325120000002</v>
      </c>
      <c r="G45" s="122">
        <v>8.9645800000000015</v>
      </c>
      <c r="H45" s="122">
        <v>7.0108895458753562</v>
      </c>
      <c r="I45" s="122">
        <v>62.705541083741664</v>
      </c>
      <c r="J45" s="122">
        <v>9.580475316032997</v>
      </c>
      <c r="K45" s="46">
        <v>42.886937619259484</v>
      </c>
      <c r="L45" s="125">
        <f t="shared" si="0"/>
        <v>0</v>
      </c>
      <c r="M45" s="94">
        <v>0</v>
      </c>
      <c r="N45" s="94">
        <v>0</v>
      </c>
      <c r="O45" s="116">
        <v>0</v>
      </c>
      <c r="P45" s="116">
        <v>0</v>
      </c>
      <c r="Q45" s="105">
        <v>0</v>
      </c>
    </row>
    <row r="46" spans="1:17" x14ac:dyDescent="0.25">
      <c r="A46" s="106">
        <f t="shared" si="1"/>
        <v>45473</v>
      </c>
      <c r="B46" s="714" t="str">
        <f t="shared" si="2"/>
        <v>Munson</v>
      </c>
      <c r="C46" s="118">
        <f t="shared" si="3"/>
        <v>10</v>
      </c>
      <c r="D46" s="119">
        <v>10.246319999999999</v>
      </c>
      <c r="E46" s="119">
        <v>123.17430000000004</v>
      </c>
      <c r="F46" s="119">
        <v>15.766310400000005</v>
      </c>
      <c r="G46" s="119">
        <v>8.5357500000000002</v>
      </c>
      <c r="H46" s="119">
        <v>6.692307540643335</v>
      </c>
      <c r="I46" s="119">
        <v>59.947318456556069</v>
      </c>
      <c r="J46" s="119">
        <v>9.1590600127290056</v>
      </c>
      <c r="K46" s="120">
        <v>41.318841271651422</v>
      </c>
      <c r="L46" s="125">
        <f t="shared" si="0"/>
        <v>0</v>
      </c>
      <c r="M46" s="102">
        <v>0</v>
      </c>
      <c r="N46" s="102">
        <v>0</v>
      </c>
      <c r="O46" s="112">
        <v>0</v>
      </c>
      <c r="P46" s="112">
        <v>0</v>
      </c>
      <c r="Q46" s="97">
        <v>0</v>
      </c>
    </row>
    <row r="47" spans="1:17" x14ac:dyDescent="0.25">
      <c r="A47" s="98">
        <f t="shared" si="1"/>
        <v>45504</v>
      </c>
      <c r="B47" s="713" t="str">
        <f t="shared" si="2"/>
        <v>Munson</v>
      </c>
      <c r="C47" s="121">
        <f t="shared" si="3"/>
        <v>10</v>
      </c>
      <c r="D47" s="122">
        <v>10.444736999999996</v>
      </c>
      <c r="E47" s="122">
        <v>125.73290000000006</v>
      </c>
      <c r="F47" s="122">
        <v>16.093811200000008</v>
      </c>
      <c r="G47" s="122">
        <v>8.6809764999999999</v>
      </c>
      <c r="H47" s="122">
        <v>6.8232444271756787</v>
      </c>
      <c r="I47" s="122">
        <v>61.209015767962534</v>
      </c>
      <c r="J47" s="122">
        <v>9.3518285744400664</v>
      </c>
      <c r="K47" s="46">
        <v>42.51206850152267</v>
      </c>
      <c r="L47" s="125">
        <f t="shared" si="0"/>
        <v>0</v>
      </c>
      <c r="M47" s="94">
        <v>0</v>
      </c>
      <c r="N47" s="94">
        <v>0</v>
      </c>
      <c r="O47" s="116">
        <v>0</v>
      </c>
      <c r="P47" s="116">
        <v>0</v>
      </c>
      <c r="Q47" s="105">
        <v>0</v>
      </c>
    </row>
    <row r="48" spans="1:17" x14ac:dyDescent="0.25">
      <c r="A48" s="106">
        <f t="shared" si="1"/>
        <v>45535</v>
      </c>
      <c r="B48" s="714" t="str">
        <f t="shared" si="2"/>
        <v>Munson</v>
      </c>
      <c r="C48" s="118">
        <f t="shared" si="3"/>
        <v>10</v>
      </c>
      <c r="D48" s="119">
        <v>10.303966000000003</v>
      </c>
      <c r="E48" s="119">
        <v>124.21141999999999</v>
      </c>
      <c r="F48" s="119">
        <v>15.899061759999999</v>
      </c>
      <c r="G48" s="119">
        <v>8.5443285000000024</v>
      </c>
      <c r="H48" s="119">
        <v>6.7325532582567673</v>
      </c>
      <c r="I48" s="119">
        <v>60.48404991769813</v>
      </c>
      <c r="J48" s="119">
        <v>9.2410644446688561</v>
      </c>
      <c r="K48" s="120">
        <v>42.334366037469167</v>
      </c>
      <c r="L48" s="125">
        <f t="shared" si="0"/>
        <v>0</v>
      </c>
      <c r="M48" s="102">
        <v>0</v>
      </c>
      <c r="N48" s="102">
        <v>0</v>
      </c>
      <c r="O48" s="112">
        <v>0</v>
      </c>
      <c r="P48" s="112">
        <v>0</v>
      </c>
      <c r="Q48" s="97">
        <v>0</v>
      </c>
    </row>
    <row r="49" spans="1:17" x14ac:dyDescent="0.25">
      <c r="A49" s="98">
        <f t="shared" si="1"/>
        <v>45565</v>
      </c>
      <c r="B49" s="713" t="str">
        <f t="shared" si="2"/>
        <v>Munson</v>
      </c>
      <c r="C49" s="121">
        <f t="shared" si="3"/>
        <v>10</v>
      </c>
      <c r="D49" s="122">
        <v>9.841904999999997</v>
      </c>
      <c r="E49" s="122">
        <v>118.80360000000007</v>
      </c>
      <c r="F49" s="122">
        <v>15.20686080000001</v>
      </c>
      <c r="G49" s="122">
        <v>8.143020000000007</v>
      </c>
      <c r="H49" s="122">
        <v>6.4318104579679467</v>
      </c>
      <c r="I49" s="122">
        <v>57.865283669728825</v>
      </c>
      <c r="J49" s="122">
        <v>8.8409561734177036</v>
      </c>
      <c r="K49" s="46">
        <v>40.802604374132656</v>
      </c>
      <c r="L49" s="125">
        <f t="shared" si="0"/>
        <v>0</v>
      </c>
      <c r="M49" s="94">
        <v>0</v>
      </c>
      <c r="N49" s="94">
        <v>0</v>
      </c>
      <c r="O49" s="116">
        <v>0</v>
      </c>
      <c r="P49" s="116">
        <v>0</v>
      </c>
      <c r="Q49" s="105">
        <v>0</v>
      </c>
    </row>
    <row r="50" spans="1:17" x14ac:dyDescent="0.25">
      <c r="A50" s="106">
        <f t="shared" si="1"/>
        <v>45596</v>
      </c>
      <c r="B50" s="714" t="str">
        <f t="shared" si="2"/>
        <v>Munson</v>
      </c>
      <c r="C50" s="118">
        <f t="shared" si="3"/>
        <v>10</v>
      </c>
      <c r="D50" s="119">
        <v>10.040388499999995</v>
      </c>
      <c r="E50" s="119">
        <v>121.35755999999995</v>
      </c>
      <c r="F50" s="119">
        <v>15.533767679999993</v>
      </c>
      <c r="G50" s="119">
        <v>8.2889969999999877</v>
      </c>
      <c r="H50" s="119">
        <v>6.5626640588083793</v>
      </c>
      <c r="I50" s="119">
        <v>59.123611958359007</v>
      </c>
      <c r="J50" s="119">
        <v>9.0332098999037669</v>
      </c>
      <c r="K50" s="120">
        <v>41.996728828831721</v>
      </c>
      <c r="L50" s="125">
        <f t="shared" si="0"/>
        <v>0</v>
      </c>
      <c r="M50" s="102">
        <v>0</v>
      </c>
      <c r="N50" s="102">
        <v>0</v>
      </c>
      <c r="O50" s="112">
        <v>0</v>
      </c>
      <c r="P50" s="112">
        <v>0</v>
      </c>
      <c r="Q50" s="97">
        <v>0</v>
      </c>
    </row>
    <row r="51" spans="1:17" x14ac:dyDescent="0.25">
      <c r="A51" s="98">
        <f t="shared" si="1"/>
        <v>45626</v>
      </c>
      <c r="B51" s="713" t="str">
        <f t="shared" si="2"/>
        <v>Munson</v>
      </c>
      <c r="C51" s="121">
        <f t="shared" si="3"/>
        <v>10</v>
      </c>
      <c r="D51" s="122">
        <v>9.5948099999999936</v>
      </c>
      <c r="E51" s="122">
        <v>116.12490000000005</v>
      </c>
      <c r="F51" s="122">
        <v>14.863987200000008</v>
      </c>
      <c r="G51" s="122">
        <v>7.904474999999997</v>
      </c>
      <c r="H51" s="122">
        <v>6.2724720005171104</v>
      </c>
      <c r="I51" s="122">
        <v>56.587665576938754</v>
      </c>
      <c r="J51" s="122">
        <v>8.6457550102858232</v>
      </c>
      <c r="K51" s="46">
        <v>40.486632337068258</v>
      </c>
      <c r="L51" s="125">
        <f t="shared" si="0"/>
        <v>0</v>
      </c>
      <c r="M51" s="94">
        <v>0</v>
      </c>
      <c r="N51" s="94">
        <v>0</v>
      </c>
      <c r="O51" s="116">
        <v>0</v>
      </c>
      <c r="P51" s="116">
        <v>0</v>
      </c>
      <c r="Q51" s="105">
        <v>0</v>
      </c>
    </row>
    <row r="52" spans="1:17" x14ac:dyDescent="0.25">
      <c r="A52" s="106">
        <f t="shared" si="1"/>
        <v>45657</v>
      </c>
      <c r="B52" s="714" t="str">
        <f t="shared" si="2"/>
        <v>Munson</v>
      </c>
      <c r="C52" s="118">
        <f t="shared" si="3"/>
        <v>10</v>
      </c>
      <c r="D52" s="119">
        <v>9.7927139999999984</v>
      </c>
      <c r="E52" s="119">
        <v>118.67172000000009</v>
      </c>
      <c r="F52" s="119">
        <v>15.189980160000012</v>
      </c>
      <c r="G52" s="119">
        <v>8.0507464999999971</v>
      </c>
      <c r="H52" s="119">
        <v>6.4028800425815078</v>
      </c>
      <c r="I52" s="119">
        <v>57.8419337425265</v>
      </c>
      <c r="J52" s="119">
        <v>8.8373886621205084</v>
      </c>
      <c r="K52" s="120">
        <v>41.680791650069388</v>
      </c>
      <c r="L52" s="125">
        <f t="shared" si="0"/>
        <v>0</v>
      </c>
      <c r="M52" s="102">
        <v>0</v>
      </c>
      <c r="N52" s="102">
        <v>0</v>
      </c>
      <c r="O52" s="112">
        <v>0</v>
      </c>
      <c r="P52" s="112">
        <v>0</v>
      </c>
      <c r="Q52" s="97">
        <v>0</v>
      </c>
    </row>
    <row r="53" spans="1:17" x14ac:dyDescent="0.25">
      <c r="A53" s="98">
        <f t="shared" si="1"/>
        <v>45688</v>
      </c>
      <c r="B53" s="713" t="str">
        <f t="shared" si="2"/>
        <v>Munson</v>
      </c>
      <c r="C53" s="121">
        <f t="shared" si="3"/>
        <v>10</v>
      </c>
      <c r="D53" s="122">
        <v>9.6725580000000004</v>
      </c>
      <c r="E53" s="122">
        <v>117.36631000000006</v>
      </c>
      <c r="F53" s="122">
        <v>15.022887680000007</v>
      </c>
      <c r="G53" s="122">
        <v>7.9353025000000077</v>
      </c>
      <c r="H53" s="122">
        <v>6.3252977392599874</v>
      </c>
      <c r="I53" s="122">
        <v>57.218328632129548</v>
      </c>
      <c r="J53" s="122">
        <v>8.7421108080063625</v>
      </c>
      <c r="K53" s="46">
        <v>41.530292085346424</v>
      </c>
      <c r="L53" s="125">
        <f t="shared" si="0"/>
        <v>0</v>
      </c>
      <c r="M53" s="94">
        <v>0</v>
      </c>
      <c r="N53" s="94">
        <v>0</v>
      </c>
      <c r="O53" s="116">
        <v>0</v>
      </c>
      <c r="P53" s="116">
        <v>0</v>
      </c>
      <c r="Q53" s="105">
        <v>0</v>
      </c>
    </row>
    <row r="54" spans="1:17" x14ac:dyDescent="0.25">
      <c r="A54" s="106">
        <f t="shared" si="1"/>
        <v>45716</v>
      </c>
      <c r="B54" s="714" t="str">
        <f t="shared" si="2"/>
        <v>Munson</v>
      </c>
      <c r="C54" s="118">
        <f t="shared" si="3"/>
        <v>10</v>
      </c>
      <c r="D54" s="119">
        <v>8.6364879999999964</v>
      </c>
      <c r="E54" s="119">
        <v>104.91991999999999</v>
      </c>
      <c r="F54" s="119">
        <v>13.429749759999998</v>
      </c>
      <c r="G54" s="119">
        <v>7.0710779999999973</v>
      </c>
      <c r="H54" s="119">
        <v>5.648611397875829</v>
      </c>
      <c r="I54" s="119">
        <v>51.161463475207</v>
      </c>
      <c r="J54" s="119">
        <v>7.816712104015628</v>
      </c>
      <c r="K54" s="120">
        <v>37.379503382632613</v>
      </c>
      <c r="L54" s="125">
        <f t="shared" si="0"/>
        <v>0</v>
      </c>
      <c r="M54" s="102">
        <v>0</v>
      </c>
      <c r="N54" s="102">
        <v>0</v>
      </c>
      <c r="O54" s="112">
        <v>0</v>
      </c>
      <c r="P54" s="112">
        <v>0</v>
      </c>
      <c r="Q54" s="97">
        <v>0</v>
      </c>
    </row>
    <row r="55" spans="1:17" x14ac:dyDescent="0.25">
      <c r="A55" s="98">
        <f t="shared" si="1"/>
        <v>45747</v>
      </c>
      <c r="B55" s="713" t="str">
        <f t="shared" si="2"/>
        <v>Munson</v>
      </c>
      <c r="C55" s="121">
        <f t="shared" si="3"/>
        <v>10</v>
      </c>
      <c r="D55" s="122">
        <v>9.4537445000000062</v>
      </c>
      <c r="E55" s="122">
        <v>114.9833400000001</v>
      </c>
      <c r="F55" s="122">
        <v>14.717867520000013</v>
      </c>
      <c r="G55" s="122">
        <v>7.7256184999999977</v>
      </c>
      <c r="H55" s="122">
        <v>6.1840209212314257</v>
      </c>
      <c r="I55" s="122">
        <v>56.080324565775598</v>
      </c>
      <c r="J55" s="122">
        <v>8.5682407552670412</v>
      </c>
      <c r="K55" s="46">
        <v>41.243047204268606</v>
      </c>
      <c r="L55" s="125">
        <f t="shared" si="0"/>
        <v>0</v>
      </c>
      <c r="M55" s="94">
        <v>0</v>
      </c>
      <c r="N55" s="94">
        <v>0</v>
      </c>
      <c r="O55" s="116">
        <v>0</v>
      </c>
      <c r="P55" s="116">
        <v>0</v>
      </c>
      <c r="Q55" s="105">
        <v>0</v>
      </c>
    </row>
    <row r="56" spans="1:17" x14ac:dyDescent="0.25">
      <c r="A56" s="106">
        <f t="shared" si="1"/>
        <v>45777</v>
      </c>
      <c r="B56" s="714" t="str">
        <f t="shared" si="2"/>
        <v>Munson</v>
      </c>
      <c r="C56" s="118">
        <f t="shared" si="3"/>
        <v>10</v>
      </c>
      <c r="D56" s="119">
        <v>9.043904999999997</v>
      </c>
      <c r="E56" s="119">
        <v>110.13089999999997</v>
      </c>
      <c r="F56" s="119">
        <v>14.096755199999995</v>
      </c>
      <c r="G56" s="119">
        <v>7.3797900000000016</v>
      </c>
      <c r="H56" s="119">
        <v>5.9167532023118241</v>
      </c>
      <c r="I56" s="119">
        <v>53.724551151667036</v>
      </c>
      <c r="J56" s="119">
        <v>8.2083138823215904</v>
      </c>
      <c r="K56" s="120">
        <v>39.785227444297391</v>
      </c>
      <c r="L56" s="125">
        <f t="shared" si="0"/>
        <v>0</v>
      </c>
      <c r="M56" s="102">
        <v>0</v>
      </c>
      <c r="N56" s="102">
        <v>0</v>
      </c>
      <c r="O56" s="112">
        <v>0</v>
      </c>
      <c r="P56" s="112">
        <v>0</v>
      </c>
      <c r="Q56" s="97">
        <v>0</v>
      </c>
    </row>
    <row r="57" spans="1:17" x14ac:dyDescent="0.25">
      <c r="A57" s="98">
        <f t="shared" si="1"/>
        <v>45808</v>
      </c>
      <c r="B57" s="713" t="str">
        <f t="shared" si="2"/>
        <v>Munson</v>
      </c>
      <c r="C57" s="121">
        <f t="shared" si="3"/>
        <v>10</v>
      </c>
      <c r="D57" s="122">
        <v>9.2399374999999999</v>
      </c>
      <c r="E57" s="122">
        <v>112.64966000000001</v>
      </c>
      <c r="F57" s="122">
        <v>14.419156480000003</v>
      </c>
      <c r="G57" s="122">
        <v>7.5336044999999974</v>
      </c>
      <c r="H57" s="122">
        <v>6.0458139758214484</v>
      </c>
      <c r="I57" s="122">
        <v>54.964091266377928</v>
      </c>
      <c r="J57" s="122">
        <v>8.3976968979316418</v>
      </c>
      <c r="K57" s="46">
        <v>40.989036943536064</v>
      </c>
      <c r="L57" s="125">
        <f t="shared" si="0"/>
        <v>0</v>
      </c>
      <c r="M57" s="94">
        <v>0</v>
      </c>
      <c r="N57" s="94">
        <v>0</v>
      </c>
      <c r="O57" s="116">
        <v>0</v>
      </c>
      <c r="P57" s="116">
        <v>0</v>
      </c>
      <c r="Q57" s="105">
        <v>0</v>
      </c>
    </row>
    <row r="58" spans="1:17" x14ac:dyDescent="0.25">
      <c r="A58" s="106">
        <f t="shared" si="1"/>
        <v>45838</v>
      </c>
      <c r="B58" s="714" t="str">
        <f t="shared" si="2"/>
        <v>Munson</v>
      </c>
      <c r="C58" s="118">
        <f t="shared" si="3"/>
        <v>10</v>
      </c>
      <c r="D58" s="119">
        <v>8.8426949999999991</v>
      </c>
      <c r="E58" s="119">
        <v>107.9319</v>
      </c>
      <c r="F58" s="119">
        <v>13.8152832</v>
      </c>
      <c r="G58" s="119">
        <v>7.2033749999999994</v>
      </c>
      <c r="H58" s="119">
        <v>5.7866429816046638</v>
      </c>
      <c r="I58" s="119">
        <v>52.672291121517716</v>
      </c>
      <c r="J58" s="119">
        <v>8.0475438695592292</v>
      </c>
      <c r="K58" s="120">
        <v>39.551766887464019</v>
      </c>
      <c r="L58" s="125">
        <f t="shared" si="0"/>
        <v>0</v>
      </c>
      <c r="M58" s="102">
        <v>0</v>
      </c>
      <c r="N58" s="102">
        <v>0</v>
      </c>
      <c r="O58" s="112">
        <v>0</v>
      </c>
      <c r="P58" s="112">
        <v>0</v>
      </c>
      <c r="Q58" s="97">
        <v>0</v>
      </c>
    </row>
    <row r="59" spans="1:17" x14ac:dyDescent="0.25">
      <c r="A59" s="98">
        <f t="shared" si="1"/>
        <v>45869</v>
      </c>
      <c r="B59" s="713" t="str">
        <f t="shared" si="2"/>
        <v>Munson</v>
      </c>
      <c r="C59" s="121">
        <f t="shared" si="3"/>
        <v>10</v>
      </c>
      <c r="D59" s="122">
        <v>9.0379104999999971</v>
      </c>
      <c r="E59" s="122">
        <v>110.43718999999994</v>
      </c>
      <c r="F59" s="122">
        <v>14.135960319999993</v>
      </c>
      <c r="G59" s="122">
        <v>7.3563154999999982</v>
      </c>
      <c r="H59" s="122">
        <v>5.9151327002753176</v>
      </c>
      <c r="I59" s="122">
        <v>53.904955778728521</v>
      </c>
      <c r="J59" s="122">
        <v>8.2358768736777925</v>
      </c>
      <c r="K59" s="46">
        <v>40.75461448067113</v>
      </c>
      <c r="L59" s="125">
        <f t="shared" si="0"/>
        <v>0</v>
      </c>
      <c r="M59" s="94">
        <v>0</v>
      </c>
      <c r="N59" s="94">
        <v>0</v>
      </c>
      <c r="O59" s="116">
        <v>0</v>
      </c>
      <c r="P59" s="116">
        <v>0</v>
      </c>
      <c r="Q59" s="105">
        <v>0</v>
      </c>
    </row>
    <row r="60" spans="1:17" x14ac:dyDescent="0.25">
      <c r="A60" s="106">
        <f t="shared" si="1"/>
        <v>45900</v>
      </c>
      <c r="B60" s="714" t="str">
        <f t="shared" si="2"/>
        <v>Munson</v>
      </c>
      <c r="C60" s="118">
        <f t="shared" si="3"/>
        <v>10</v>
      </c>
      <c r="D60" s="119">
        <v>8.939252999999999</v>
      </c>
      <c r="E60" s="119">
        <v>109.35560000000007</v>
      </c>
      <c r="F60" s="119">
        <v>13.997516800000009</v>
      </c>
      <c r="G60" s="119">
        <v>7.2703214999999961</v>
      </c>
      <c r="H60" s="119">
        <v>5.8512722704277422</v>
      </c>
      <c r="I60" s="119">
        <v>53.386719288730838</v>
      </c>
      <c r="J60" s="119">
        <v>8.1566976103034285</v>
      </c>
      <c r="K60" s="120">
        <v>40.642252974259229</v>
      </c>
      <c r="L60" s="125">
        <f t="shared" si="0"/>
        <v>0</v>
      </c>
      <c r="M60" s="102">
        <v>0</v>
      </c>
      <c r="N60" s="102">
        <v>0</v>
      </c>
      <c r="O60" s="112">
        <v>0</v>
      </c>
      <c r="P60" s="112">
        <v>0</v>
      </c>
      <c r="Q60" s="97">
        <v>0</v>
      </c>
    </row>
    <row r="61" spans="1:17" x14ac:dyDescent="0.25">
      <c r="A61" s="98">
        <f t="shared" si="1"/>
        <v>45930</v>
      </c>
      <c r="B61" s="713" t="str">
        <f t="shared" si="2"/>
        <v>Munson</v>
      </c>
      <c r="C61" s="121">
        <f t="shared" si="3"/>
        <v>10</v>
      </c>
      <c r="D61" s="122">
        <v>8.5591200000000036</v>
      </c>
      <c r="E61" s="122">
        <v>104.82509999999995</v>
      </c>
      <c r="F61" s="122">
        <v>13.417612799999993</v>
      </c>
      <c r="G61" s="122">
        <v>6.9557099999999981</v>
      </c>
      <c r="H61" s="122">
        <v>5.6031096410363173</v>
      </c>
      <c r="I61" s="122">
        <v>51.184007902831247</v>
      </c>
      <c r="J61" s="122">
        <v>7.820156316361353</v>
      </c>
      <c r="K61" s="46">
        <v>39.225422046059059</v>
      </c>
      <c r="L61" s="125">
        <f t="shared" si="0"/>
        <v>0</v>
      </c>
      <c r="M61" s="94">
        <v>0</v>
      </c>
      <c r="N61" s="94">
        <v>0</v>
      </c>
      <c r="O61" s="116">
        <v>0</v>
      </c>
      <c r="P61" s="116">
        <v>0</v>
      </c>
      <c r="Q61" s="105">
        <v>0</v>
      </c>
    </row>
    <row r="62" spans="1:17" x14ac:dyDescent="0.25">
      <c r="A62" s="106">
        <f t="shared" si="1"/>
        <v>45961</v>
      </c>
      <c r="B62" s="714" t="str">
        <f t="shared" si="2"/>
        <v>Munson</v>
      </c>
      <c r="C62" s="118">
        <f t="shared" si="3"/>
        <v>10</v>
      </c>
      <c r="D62" s="119">
        <v>8.7525400000000086</v>
      </c>
      <c r="E62" s="119">
        <v>107.30618999999994</v>
      </c>
      <c r="F62" s="119">
        <v>13.735192319999992</v>
      </c>
      <c r="G62" s="119">
        <v>7.1074630000000045</v>
      </c>
      <c r="H62" s="119">
        <v>5.7303797070910401</v>
      </c>
      <c r="I62" s="119">
        <v>52.404505897361538</v>
      </c>
      <c r="J62" s="119">
        <v>8.0066301302991612</v>
      </c>
      <c r="K62" s="120">
        <v>40.426535935652886</v>
      </c>
      <c r="L62" s="102">
        <f t="shared" si="0"/>
        <v>0</v>
      </c>
      <c r="M62" s="102">
        <v>0</v>
      </c>
      <c r="N62" s="102">
        <v>0</v>
      </c>
      <c r="O62" s="112">
        <v>0</v>
      </c>
      <c r="P62" s="112">
        <v>0</v>
      </c>
      <c r="Q62" s="97">
        <v>0</v>
      </c>
    </row>
    <row r="63" spans="1:17" x14ac:dyDescent="0.25">
      <c r="A63" s="98">
        <f t="shared" si="1"/>
        <v>45991</v>
      </c>
      <c r="B63" s="713" t="str">
        <f t="shared" si="2"/>
        <v>Munson</v>
      </c>
      <c r="C63" s="121">
        <f t="shared" si="3"/>
        <v>10</v>
      </c>
      <c r="D63" s="122">
        <v>8.3832749999999905</v>
      </c>
      <c r="E63" s="122">
        <v>102.89010000000006</v>
      </c>
      <c r="F63" s="122">
        <v>13.169932800000009</v>
      </c>
      <c r="G63" s="122">
        <v>6.8023799999999959</v>
      </c>
      <c r="H63" s="122">
        <v>5.4892215730262386</v>
      </c>
      <c r="I63" s="122">
        <v>50.256288532827611</v>
      </c>
      <c r="J63" s="122">
        <v>7.6784147220567629</v>
      </c>
      <c r="K63" s="46">
        <v>39.022187744943722</v>
      </c>
      <c r="L63" s="94">
        <f t="shared" si="0"/>
        <v>0</v>
      </c>
      <c r="M63" s="94">
        <v>0</v>
      </c>
      <c r="N63" s="94">
        <v>0</v>
      </c>
      <c r="O63" s="116">
        <v>0</v>
      </c>
      <c r="P63" s="116">
        <v>0</v>
      </c>
      <c r="Q63" s="105">
        <v>0</v>
      </c>
    </row>
    <row r="64" spans="1:17" x14ac:dyDescent="0.25">
      <c r="A64" s="106">
        <f t="shared" si="1"/>
        <v>46022</v>
      </c>
      <c r="B64" s="714" t="str">
        <f t="shared" si="2"/>
        <v>Munson</v>
      </c>
      <c r="C64" s="118">
        <f t="shared" si="3"/>
        <v>10</v>
      </c>
      <c r="D64" s="119">
        <v>8.5752510000000068</v>
      </c>
      <c r="E64" s="119">
        <v>105.35473999999992</v>
      </c>
      <c r="F64" s="119">
        <v>13.48540671999999</v>
      </c>
      <c r="G64" s="119">
        <v>6.9531449999999966</v>
      </c>
      <c r="H64" s="119">
        <v>5.6155222322525544</v>
      </c>
      <c r="I64" s="119">
        <v>51.46857058454929</v>
      </c>
      <c r="J64" s="119">
        <v>7.8636332198024714</v>
      </c>
      <c r="K64" s="120">
        <v>40.221997724834246</v>
      </c>
      <c r="L64" s="102">
        <f t="shared" si="0"/>
        <v>0</v>
      </c>
      <c r="M64" s="102">
        <v>0</v>
      </c>
      <c r="N64" s="102">
        <v>0</v>
      </c>
      <c r="O64" s="112">
        <v>0</v>
      </c>
      <c r="P64" s="112">
        <v>0</v>
      </c>
      <c r="Q64" s="97">
        <v>0</v>
      </c>
    </row>
    <row r="65" spans="1:17" x14ac:dyDescent="0.25">
      <c r="A65" s="98">
        <f t="shared" si="1"/>
        <v>46053</v>
      </c>
      <c r="B65" s="713" t="str">
        <f t="shared" si="2"/>
        <v>Munson</v>
      </c>
      <c r="C65" s="121">
        <f t="shared" si="3"/>
        <v>10</v>
      </c>
      <c r="D65" s="122">
        <v>8.4880790000000061</v>
      </c>
      <c r="E65" s="122">
        <v>104.39808000000002</v>
      </c>
      <c r="F65" s="122">
        <v>13.362954240000002</v>
      </c>
      <c r="G65" s="122">
        <v>6.8777529999999976</v>
      </c>
      <c r="H65" s="122">
        <v>5.559011645208404</v>
      </c>
      <c r="I65" s="122">
        <v>51.009377141510079</v>
      </c>
      <c r="J65" s="122">
        <v>7.7934749592409647</v>
      </c>
      <c r="K65" s="46">
        <v>40.123634322317017</v>
      </c>
      <c r="L65" s="94">
        <f t="shared" si="0"/>
        <v>0</v>
      </c>
      <c r="M65" s="94">
        <v>0</v>
      </c>
      <c r="N65" s="94">
        <v>0</v>
      </c>
      <c r="O65" s="116">
        <v>0</v>
      </c>
      <c r="P65" s="116">
        <v>0</v>
      </c>
      <c r="Q65" s="105">
        <v>0</v>
      </c>
    </row>
    <row r="66" spans="1:17" x14ac:dyDescent="0.25">
      <c r="A66" s="106">
        <f t="shared" si="1"/>
        <v>46081</v>
      </c>
      <c r="B66" s="714" t="str">
        <f t="shared" si="2"/>
        <v>Munson</v>
      </c>
      <c r="C66" s="118">
        <f t="shared" si="3"/>
        <v>10</v>
      </c>
      <c r="D66" s="119">
        <v>7.5940339999999944</v>
      </c>
      <c r="E66" s="119">
        <v>93.49339999999998</v>
      </c>
      <c r="F66" s="119">
        <v>11.967155199999997</v>
      </c>
      <c r="G66" s="119">
        <v>6.1488560000000083</v>
      </c>
      <c r="H66" s="119">
        <v>4.9739822243754359</v>
      </c>
      <c r="I66" s="119">
        <v>45.688434819892805</v>
      </c>
      <c r="J66" s="119">
        <v>6.9805144131256149</v>
      </c>
      <c r="K66" s="120">
        <v>36.154085524709608</v>
      </c>
      <c r="L66" s="102">
        <f t="shared" ref="L66:L129" si="4">+P66+O66</f>
        <v>0</v>
      </c>
      <c r="M66" s="102">
        <v>0</v>
      </c>
      <c r="N66" s="102">
        <v>0</v>
      </c>
      <c r="O66" s="112">
        <v>0</v>
      </c>
      <c r="P66" s="112">
        <v>0</v>
      </c>
      <c r="Q66" s="97">
        <v>0</v>
      </c>
    </row>
    <row r="67" spans="1:17" x14ac:dyDescent="0.25">
      <c r="A67" s="98">
        <f t="shared" ref="A67:A130" si="5">+EOMONTH(A66,1)</f>
        <v>46112</v>
      </c>
      <c r="B67" s="713" t="str">
        <f t="shared" ref="B67:C130" si="6">+B66</f>
        <v>Munson</v>
      </c>
      <c r="C67" s="121">
        <f t="shared" si="3"/>
        <v>10</v>
      </c>
      <c r="D67" s="122">
        <v>8.328754499999997</v>
      </c>
      <c r="E67" s="122">
        <v>102.63820999999999</v>
      </c>
      <c r="F67" s="122">
        <v>13.137690880000001</v>
      </c>
      <c r="G67" s="122">
        <v>6.7396324999999973</v>
      </c>
      <c r="H67" s="122">
        <v>5.4557438855779035</v>
      </c>
      <c r="I67" s="122">
        <v>50.16497914381339</v>
      </c>
      <c r="J67" s="122">
        <v>7.6644639925730251</v>
      </c>
      <c r="K67" s="46">
        <v>39.934208245528374</v>
      </c>
      <c r="L67" s="94">
        <f t="shared" si="4"/>
        <v>0</v>
      </c>
      <c r="M67" s="94">
        <v>0</v>
      </c>
      <c r="N67" s="94">
        <v>0</v>
      </c>
      <c r="O67" s="116">
        <v>0</v>
      </c>
      <c r="P67" s="116">
        <v>0</v>
      </c>
      <c r="Q67" s="105">
        <v>0</v>
      </c>
    </row>
    <row r="68" spans="1:17" x14ac:dyDescent="0.25">
      <c r="A68" s="106">
        <f t="shared" si="5"/>
        <v>46142</v>
      </c>
      <c r="B68" s="714" t="str">
        <f t="shared" si="6"/>
        <v>Munson</v>
      </c>
      <c r="C68" s="118">
        <f t="shared" si="3"/>
        <v>10</v>
      </c>
      <c r="D68" s="119">
        <v>7.9831350000000025</v>
      </c>
      <c r="E68" s="119">
        <v>98.47619999999992</v>
      </c>
      <c r="F68" s="119">
        <v>12.604953599999989</v>
      </c>
      <c r="G68" s="119">
        <v>6.4555349999999923</v>
      </c>
      <c r="H68" s="119">
        <v>5.2298398030810613</v>
      </c>
      <c r="I68" s="119">
        <v>48.137949260884035</v>
      </c>
      <c r="J68" s="119">
        <v>7.3547638617799445</v>
      </c>
      <c r="K68" s="120">
        <v>38.557698621247944</v>
      </c>
      <c r="L68" s="102">
        <f t="shared" si="4"/>
        <v>0</v>
      </c>
      <c r="M68" s="102">
        <v>0</v>
      </c>
      <c r="N68" s="102">
        <v>0</v>
      </c>
      <c r="O68" s="112">
        <v>0</v>
      </c>
      <c r="P68" s="112">
        <v>0</v>
      </c>
      <c r="Q68" s="97">
        <v>0</v>
      </c>
    </row>
    <row r="69" spans="1:17" x14ac:dyDescent="0.25">
      <c r="A69" s="98">
        <f t="shared" si="5"/>
        <v>46173</v>
      </c>
      <c r="B69" s="713" t="str">
        <f t="shared" si="6"/>
        <v>Munson</v>
      </c>
      <c r="C69" s="121">
        <f t="shared" si="3"/>
        <v>10</v>
      </c>
      <c r="D69" s="122">
        <v>8.1714914999999948</v>
      </c>
      <c r="E69" s="122">
        <v>100.89756000000006</v>
      </c>
      <c r="F69" s="122">
        <v>12.914887680000007</v>
      </c>
      <c r="G69" s="122">
        <v>6.6032789999999935</v>
      </c>
      <c r="H69" s="122">
        <v>5.3537249549240116</v>
      </c>
      <c r="I69" s="122">
        <v>49.328762943156754</v>
      </c>
      <c r="J69" s="122">
        <v>7.5367024911668032</v>
      </c>
      <c r="K69" s="46">
        <v>39.753889593827104</v>
      </c>
      <c r="L69" s="94">
        <f t="shared" si="4"/>
        <v>0</v>
      </c>
      <c r="M69" s="94">
        <v>0</v>
      </c>
      <c r="N69" s="94">
        <v>0</v>
      </c>
      <c r="O69" s="116">
        <v>0</v>
      </c>
      <c r="P69" s="116">
        <v>0</v>
      </c>
      <c r="Q69" s="105">
        <v>0</v>
      </c>
    </row>
    <row r="70" spans="1:17" x14ac:dyDescent="0.25">
      <c r="A70" s="106">
        <f t="shared" si="5"/>
        <v>46203</v>
      </c>
      <c r="B70" s="714" t="str">
        <f t="shared" si="6"/>
        <v>Munson</v>
      </c>
      <c r="C70" s="118">
        <f t="shared" si="3"/>
        <v>10</v>
      </c>
      <c r="D70" s="119">
        <v>7.8343650000000089</v>
      </c>
      <c r="E70" s="119">
        <v>96.82859999999998</v>
      </c>
      <c r="F70" s="119">
        <v>12.394060799999998</v>
      </c>
      <c r="G70" s="119">
        <v>6.3267150000000054</v>
      </c>
      <c r="H70" s="119">
        <v>5.1333067045706393</v>
      </c>
      <c r="I70" s="119">
        <v>47.346195661858403</v>
      </c>
      <c r="J70" s="119">
        <v>7.2337957529924699</v>
      </c>
      <c r="K70" s="120">
        <v>38.387353555779711</v>
      </c>
      <c r="L70" s="102">
        <f t="shared" si="4"/>
        <v>0</v>
      </c>
      <c r="M70" s="102">
        <v>0</v>
      </c>
      <c r="N70" s="102">
        <v>0</v>
      </c>
      <c r="O70" s="112">
        <v>0</v>
      </c>
      <c r="P70" s="112">
        <v>0</v>
      </c>
      <c r="Q70" s="97">
        <v>0</v>
      </c>
    </row>
    <row r="71" spans="1:17" x14ac:dyDescent="0.25">
      <c r="A71" s="98">
        <f t="shared" si="5"/>
        <v>46234</v>
      </c>
      <c r="B71" s="713" t="str">
        <f t="shared" si="6"/>
        <v>Munson</v>
      </c>
      <c r="C71" s="121">
        <f t="shared" si="3"/>
        <v>10</v>
      </c>
      <c r="D71" s="122">
        <v>8.0212964999999965</v>
      </c>
      <c r="E71" s="122">
        <v>99.231620000000007</v>
      </c>
      <c r="F71" s="122">
        <v>12.701647360000001</v>
      </c>
      <c r="G71" s="122">
        <v>6.4736990000000052</v>
      </c>
      <c r="H71" s="122">
        <v>5.2562447932749095</v>
      </c>
      <c r="I71" s="122">
        <v>48.527959781994163</v>
      </c>
      <c r="J71" s="122">
        <v>7.4143514879612207</v>
      </c>
      <c r="K71" s="46">
        <v>39.582000140139932</v>
      </c>
      <c r="L71" s="94">
        <f t="shared" si="4"/>
        <v>0</v>
      </c>
      <c r="M71" s="94">
        <v>0</v>
      </c>
      <c r="N71" s="94">
        <v>0</v>
      </c>
      <c r="O71" s="116">
        <v>0</v>
      </c>
      <c r="P71" s="116">
        <v>0</v>
      </c>
      <c r="Q71" s="105">
        <v>0</v>
      </c>
    </row>
    <row r="72" spans="1:17" x14ac:dyDescent="0.25">
      <c r="A72" s="106">
        <f t="shared" si="5"/>
        <v>46265</v>
      </c>
      <c r="B72" s="714" t="str">
        <f t="shared" si="6"/>
        <v>Munson</v>
      </c>
      <c r="C72" s="118">
        <f t="shared" si="6"/>
        <v>10</v>
      </c>
      <c r="D72" s="119">
        <v>7.947671500000002</v>
      </c>
      <c r="E72" s="119">
        <v>98.412290000000013</v>
      </c>
      <c r="F72" s="119">
        <v>12.596773120000002</v>
      </c>
      <c r="G72" s="119">
        <v>6.4100870000000088</v>
      </c>
      <c r="H72" s="119">
        <v>5.2084379292702074</v>
      </c>
      <c r="I72" s="119">
        <v>48.133839300496561</v>
      </c>
      <c r="J72" s="119">
        <v>7.3541359020844626</v>
      </c>
      <c r="K72" s="120">
        <v>39.499023100200461</v>
      </c>
      <c r="L72" s="102">
        <f t="shared" si="4"/>
        <v>0</v>
      </c>
      <c r="M72" s="102">
        <v>0</v>
      </c>
      <c r="N72" s="102">
        <v>0</v>
      </c>
      <c r="O72" s="112">
        <v>0</v>
      </c>
      <c r="P72" s="112">
        <v>0</v>
      </c>
      <c r="Q72" s="97">
        <v>0</v>
      </c>
    </row>
    <row r="73" spans="1:17" x14ac:dyDescent="0.25">
      <c r="A73" s="98">
        <f t="shared" si="5"/>
        <v>46295</v>
      </c>
      <c r="B73" s="713" t="str">
        <f t="shared" si="6"/>
        <v>Munson</v>
      </c>
      <c r="C73" s="121">
        <f t="shared" si="6"/>
        <v>10</v>
      </c>
      <c r="D73" s="122">
        <v>7.6223250000000018</v>
      </c>
      <c r="E73" s="122">
        <v>94.474199999999982</v>
      </c>
      <c r="F73" s="122">
        <v>12.092697599999997</v>
      </c>
      <c r="G73" s="122">
        <v>6.1443149999999918</v>
      </c>
      <c r="H73" s="122">
        <v>4.995634011651287</v>
      </c>
      <c r="I73" s="122">
        <v>46.21387198200901</v>
      </c>
      <c r="J73" s="122">
        <v>7.0607934512078918</v>
      </c>
      <c r="K73" s="46">
        <v>38.146380976626745</v>
      </c>
      <c r="L73" s="94">
        <f t="shared" si="4"/>
        <v>0</v>
      </c>
      <c r="M73" s="94">
        <v>0</v>
      </c>
      <c r="N73" s="94">
        <v>0</v>
      </c>
      <c r="O73" s="116">
        <v>0</v>
      </c>
      <c r="P73" s="116">
        <v>0</v>
      </c>
      <c r="Q73" s="105">
        <v>0</v>
      </c>
    </row>
    <row r="74" spans="1:17" x14ac:dyDescent="0.25">
      <c r="A74" s="106">
        <f t="shared" si="5"/>
        <v>46326</v>
      </c>
      <c r="B74" s="714" t="str">
        <f t="shared" si="6"/>
        <v>Munson</v>
      </c>
      <c r="C74" s="118">
        <f t="shared" si="6"/>
        <v>10</v>
      </c>
      <c r="D74" s="119">
        <v>7.8069005000000047</v>
      </c>
      <c r="E74" s="119">
        <v>96.849580000000017</v>
      </c>
      <c r="F74" s="119">
        <v>12.396746240000002</v>
      </c>
      <c r="G74" s="119">
        <v>6.2893419999999987</v>
      </c>
      <c r="H74" s="119">
        <v>5.1170117415688194</v>
      </c>
      <c r="I74" s="119">
        <v>47.382026075428861</v>
      </c>
      <c r="J74" s="119">
        <v>7.2392702402397866</v>
      </c>
      <c r="K74" s="120">
        <v>39.338647168812003</v>
      </c>
      <c r="L74" s="102">
        <f t="shared" si="4"/>
        <v>0</v>
      </c>
      <c r="M74" s="102">
        <v>0</v>
      </c>
      <c r="N74" s="102">
        <v>0</v>
      </c>
      <c r="O74" s="112">
        <v>0</v>
      </c>
      <c r="P74" s="112">
        <v>0</v>
      </c>
      <c r="Q74" s="97">
        <v>0</v>
      </c>
    </row>
    <row r="75" spans="1:17" x14ac:dyDescent="0.25">
      <c r="A75" s="98">
        <f t="shared" si="5"/>
        <v>46356</v>
      </c>
      <c r="B75" s="713" t="str">
        <f t="shared" si="6"/>
        <v>Munson</v>
      </c>
      <c r="C75" s="121">
        <f t="shared" si="6"/>
        <v>10</v>
      </c>
      <c r="D75" s="122">
        <v>7.4895149999999919</v>
      </c>
      <c r="E75" s="122">
        <v>92.992500000000007</v>
      </c>
      <c r="F75" s="122">
        <v>11.903040000000001</v>
      </c>
      <c r="G75" s="122">
        <v>6.0297449999999921</v>
      </c>
      <c r="H75" s="122">
        <v>4.9093632416378759</v>
      </c>
      <c r="I75" s="122">
        <v>45.500839173557935</v>
      </c>
      <c r="J75" s="122">
        <v>6.951852577758129</v>
      </c>
      <c r="K75" s="46">
        <v>37.994629789653587</v>
      </c>
      <c r="L75" s="94">
        <f t="shared" si="4"/>
        <v>0</v>
      </c>
      <c r="M75" s="94">
        <v>0</v>
      </c>
      <c r="N75" s="94">
        <v>0</v>
      </c>
      <c r="O75" s="116">
        <v>0</v>
      </c>
      <c r="P75" s="116">
        <v>0</v>
      </c>
      <c r="Q75" s="105">
        <v>0</v>
      </c>
    </row>
    <row r="76" spans="1:17" x14ac:dyDescent="0.25">
      <c r="A76" s="106">
        <f t="shared" si="5"/>
        <v>46387</v>
      </c>
      <c r="B76" s="714" t="str">
        <f t="shared" si="6"/>
        <v>Munson</v>
      </c>
      <c r="C76" s="118">
        <f t="shared" si="6"/>
        <v>10</v>
      </c>
      <c r="D76" s="119">
        <v>7.6726085000000062</v>
      </c>
      <c r="E76" s="119">
        <v>95.349490000000017</v>
      </c>
      <c r="F76" s="119">
        <v>12.204734720000003</v>
      </c>
      <c r="G76" s="119">
        <v>6.1738979999999968</v>
      </c>
      <c r="H76" s="119">
        <v>5.0297606947532145</v>
      </c>
      <c r="I76" s="119">
        <v>46.659956724651273</v>
      </c>
      <c r="J76" s="119">
        <v>7.1289483835100267</v>
      </c>
      <c r="K76" s="120">
        <v>39.185279251901733</v>
      </c>
      <c r="L76" s="102">
        <f t="shared" si="4"/>
        <v>0</v>
      </c>
      <c r="M76" s="102">
        <v>0</v>
      </c>
      <c r="N76" s="102">
        <v>0</v>
      </c>
      <c r="O76" s="112">
        <v>0</v>
      </c>
      <c r="P76" s="112">
        <v>0</v>
      </c>
      <c r="Q76" s="97">
        <v>0</v>
      </c>
    </row>
    <row r="77" spans="1:17" x14ac:dyDescent="0.25">
      <c r="A77" s="98">
        <f t="shared" si="5"/>
        <v>46418</v>
      </c>
      <c r="B77" s="713" t="str">
        <f t="shared" si="6"/>
        <v>Munson</v>
      </c>
      <c r="C77" s="121">
        <f t="shared" si="6"/>
        <v>10</v>
      </c>
      <c r="D77" s="122">
        <v>7.6063459999999985</v>
      </c>
      <c r="E77" s="122">
        <v>94.609830000000017</v>
      </c>
      <c r="F77" s="122">
        <v>12.110058240000003</v>
      </c>
      <c r="G77" s="122">
        <v>6.1170595000000016</v>
      </c>
      <c r="H77" s="122">
        <v>4.9866893783643746</v>
      </c>
      <c r="I77" s="122">
        <v>46.303690141671417</v>
      </c>
      <c r="J77" s="122">
        <v>7.0745162848013683</v>
      </c>
      <c r="K77" s="46">
        <v>39.111073013104892</v>
      </c>
      <c r="L77" s="94">
        <f t="shared" si="4"/>
        <v>0</v>
      </c>
      <c r="M77" s="94">
        <v>0</v>
      </c>
      <c r="N77" s="94">
        <v>0</v>
      </c>
      <c r="O77" s="116">
        <v>0</v>
      </c>
      <c r="P77" s="116">
        <v>0</v>
      </c>
      <c r="Q77" s="105">
        <v>0</v>
      </c>
    </row>
    <row r="78" spans="1:17" x14ac:dyDescent="0.25">
      <c r="A78" s="106">
        <f t="shared" si="5"/>
        <v>46446</v>
      </c>
      <c r="B78" s="714" t="str">
        <f t="shared" si="6"/>
        <v>Munson</v>
      </c>
      <c r="C78" s="118">
        <f t="shared" si="6"/>
        <v>10</v>
      </c>
      <c r="D78" s="119">
        <v>6.8143879999999957</v>
      </c>
      <c r="E78" s="119">
        <v>84.83216000000003</v>
      </c>
      <c r="F78" s="119">
        <v>10.858516480000004</v>
      </c>
      <c r="G78" s="119">
        <v>5.4772059999999954</v>
      </c>
      <c r="H78" s="119">
        <v>4.4678054115451724</v>
      </c>
      <c r="I78" s="119">
        <v>41.523332569256006</v>
      </c>
      <c r="J78" s="119">
        <v>6.3441486541893246</v>
      </c>
      <c r="K78" s="120">
        <v>35.260531041998618</v>
      </c>
      <c r="L78" s="102">
        <f t="shared" si="4"/>
        <v>0</v>
      </c>
      <c r="M78" s="102">
        <v>0</v>
      </c>
      <c r="N78" s="102">
        <v>0</v>
      </c>
      <c r="O78" s="112">
        <v>0</v>
      </c>
      <c r="P78" s="112">
        <v>0</v>
      </c>
      <c r="Q78" s="97">
        <v>0</v>
      </c>
    </row>
    <row r="79" spans="1:17" x14ac:dyDescent="0.25">
      <c r="A79" s="98">
        <f t="shared" si="5"/>
        <v>46477</v>
      </c>
      <c r="B79" s="713" t="str">
        <f t="shared" si="6"/>
        <v>Munson</v>
      </c>
      <c r="C79" s="121">
        <f t="shared" si="6"/>
        <v>10</v>
      </c>
      <c r="D79" s="122">
        <v>7.4838340000000034</v>
      </c>
      <c r="E79" s="122">
        <v>93.242110000000039</v>
      </c>
      <c r="F79" s="122">
        <v>11.934990080000006</v>
      </c>
      <c r="G79" s="122">
        <v>6.0122175000000029</v>
      </c>
      <c r="H79" s="122">
        <v>4.9070660551985483</v>
      </c>
      <c r="I79" s="122">
        <v>45.645198207239886</v>
      </c>
      <c r="J79" s="122">
        <v>6.9739086247630491</v>
      </c>
      <c r="K79" s="46">
        <v>38.967340439244317</v>
      </c>
      <c r="L79" s="94">
        <f t="shared" si="4"/>
        <v>0</v>
      </c>
      <c r="M79" s="94">
        <v>0</v>
      </c>
      <c r="N79" s="94">
        <v>0</v>
      </c>
      <c r="O79" s="116">
        <v>0</v>
      </c>
      <c r="P79" s="116">
        <v>0</v>
      </c>
      <c r="Q79" s="105">
        <v>0</v>
      </c>
    </row>
    <row r="80" spans="1:17" x14ac:dyDescent="0.25">
      <c r="A80" s="106">
        <f t="shared" si="5"/>
        <v>46507</v>
      </c>
      <c r="B80" s="714" t="str">
        <f t="shared" si="6"/>
        <v>Munson</v>
      </c>
      <c r="C80" s="118">
        <f t="shared" si="6"/>
        <v>10</v>
      </c>
      <c r="D80" s="119">
        <v>7.1831399999999919</v>
      </c>
      <c r="E80" s="119">
        <v>89.569799999999987</v>
      </c>
      <c r="F80" s="119">
        <v>11.464934399999999</v>
      </c>
      <c r="G80" s="119">
        <v>5.7675449999999966</v>
      </c>
      <c r="H80" s="119">
        <v>4.7102254472312808</v>
      </c>
      <c r="I80" s="119">
        <v>43.852562176787252</v>
      </c>
      <c r="J80" s="119">
        <v>6.700020119732911</v>
      </c>
      <c r="K80" s="120">
        <v>37.642945651004183</v>
      </c>
      <c r="L80" s="102">
        <f t="shared" si="4"/>
        <v>0</v>
      </c>
      <c r="M80" s="102">
        <v>0</v>
      </c>
      <c r="N80" s="102">
        <v>0</v>
      </c>
      <c r="O80" s="112">
        <v>0</v>
      </c>
      <c r="P80" s="112">
        <v>0</v>
      </c>
      <c r="Q80" s="97">
        <v>0</v>
      </c>
    </row>
    <row r="81" spans="1:17" x14ac:dyDescent="0.25">
      <c r="A81" s="98">
        <f t="shared" si="5"/>
        <v>46538</v>
      </c>
      <c r="B81" s="713" t="str">
        <f t="shared" si="6"/>
        <v>Munson</v>
      </c>
      <c r="C81" s="121">
        <f t="shared" si="6"/>
        <v>10</v>
      </c>
      <c r="D81" s="122">
        <v>7.3622055</v>
      </c>
      <c r="E81" s="122">
        <v>91.880589999999984</v>
      </c>
      <c r="F81" s="122">
        <v>11.760715519999998</v>
      </c>
      <c r="G81" s="122">
        <v>5.9085534999999894</v>
      </c>
      <c r="H81" s="122">
        <v>4.827965723071614</v>
      </c>
      <c r="I81" s="122">
        <v>44.989020852213905</v>
      </c>
      <c r="J81" s="122">
        <v>6.8736542344450893</v>
      </c>
      <c r="K81" s="46">
        <v>38.829506860030328</v>
      </c>
      <c r="L81" s="94">
        <f t="shared" si="4"/>
        <v>0</v>
      </c>
      <c r="M81" s="94">
        <v>0</v>
      </c>
      <c r="N81" s="94">
        <v>0</v>
      </c>
      <c r="O81" s="116">
        <v>0</v>
      </c>
      <c r="P81" s="116">
        <v>0</v>
      </c>
      <c r="Q81" s="105">
        <v>0</v>
      </c>
    </row>
    <row r="82" spans="1:17" x14ac:dyDescent="0.25">
      <c r="A82" s="106">
        <f t="shared" si="5"/>
        <v>46568</v>
      </c>
      <c r="B82" s="714" t="str">
        <f t="shared" si="6"/>
        <v>Munson</v>
      </c>
      <c r="C82" s="118">
        <f t="shared" si="6"/>
        <v>10</v>
      </c>
      <c r="D82" s="119">
        <v>7.0677149999999997</v>
      </c>
      <c r="E82" s="119">
        <v>88.276799999999994</v>
      </c>
      <c r="F82" s="119">
        <v>11.299430399999999</v>
      </c>
      <c r="G82" s="119">
        <v>5.6689350000000083</v>
      </c>
      <c r="H82" s="119">
        <v>4.6351462783948838</v>
      </c>
      <c r="I82" s="119">
        <v>43.229263928115152</v>
      </c>
      <c r="J82" s="119">
        <v>6.6047895582684069</v>
      </c>
      <c r="K82" s="120">
        <v>37.512274722049106</v>
      </c>
      <c r="L82" s="102">
        <f t="shared" si="4"/>
        <v>0</v>
      </c>
      <c r="M82" s="102">
        <v>0</v>
      </c>
      <c r="N82" s="102">
        <v>0</v>
      </c>
      <c r="O82" s="112">
        <v>0</v>
      </c>
      <c r="P82" s="112">
        <v>0</v>
      </c>
      <c r="Q82" s="97">
        <v>0</v>
      </c>
    </row>
    <row r="83" spans="1:17" x14ac:dyDescent="0.25">
      <c r="A83" s="98">
        <f t="shared" si="5"/>
        <v>46599</v>
      </c>
      <c r="B83" s="713" t="str">
        <f t="shared" si="6"/>
        <v>Munson</v>
      </c>
      <c r="C83" s="121">
        <f t="shared" si="6"/>
        <v>10</v>
      </c>
      <c r="D83" s="122">
        <v>7.2455834999999986</v>
      </c>
      <c r="E83" s="122">
        <v>90.568980000000053</v>
      </c>
      <c r="F83" s="122">
        <v>11.592829440000006</v>
      </c>
      <c r="G83" s="122">
        <v>5.808718000000006</v>
      </c>
      <c r="H83" s="122">
        <v>4.7520967715546405</v>
      </c>
      <c r="I83" s="122">
        <v>44.356608435134945</v>
      </c>
      <c r="J83" s="122">
        <v>6.7770311771901177</v>
      </c>
      <c r="K83" s="46">
        <v>38.697197280683014</v>
      </c>
      <c r="L83" s="94">
        <f t="shared" si="4"/>
        <v>0</v>
      </c>
      <c r="M83" s="94">
        <v>0</v>
      </c>
      <c r="N83" s="94">
        <v>0</v>
      </c>
      <c r="O83" s="116">
        <v>0</v>
      </c>
      <c r="P83" s="116">
        <v>0</v>
      </c>
      <c r="Q83" s="105">
        <v>0</v>
      </c>
    </row>
    <row r="84" spans="1:17" x14ac:dyDescent="0.25">
      <c r="A84" s="106">
        <f t="shared" si="5"/>
        <v>46630</v>
      </c>
      <c r="B84" s="714" t="str">
        <f t="shared" si="6"/>
        <v>Munson</v>
      </c>
      <c r="C84" s="118">
        <f t="shared" si="6"/>
        <v>10</v>
      </c>
      <c r="D84" s="119">
        <v>7.1875669999999907</v>
      </c>
      <c r="E84" s="119">
        <v>89.920770000000005</v>
      </c>
      <c r="F84" s="119">
        <v>11.509858560000001</v>
      </c>
      <c r="G84" s="119">
        <v>5.7598309999999984</v>
      </c>
      <c r="H84" s="119">
        <v>4.7143373783660012</v>
      </c>
      <c r="I84" s="119">
        <v>44.043886073337511</v>
      </c>
      <c r="J84" s="119">
        <v>6.7292517507958109</v>
      </c>
      <c r="K84" s="120">
        <v>38.633003931547471</v>
      </c>
      <c r="L84" s="102">
        <f t="shared" si="4"/>
        <v>0</v>
      </c>
      <c r="M84" s="102">
        <v>0</v>
      </c>
      <c r="N84" s="102">
        <v>0</v>
      </c>
      <c r="O84" s="112">
        <v>0</v>
      </c>
      <c r="P84" s="112">
        <v>0</v>
      </c>
      <c r="Q84" s="97">
        <v>0</v>
      </c>
    </row>
    <row r="85" spans="1:17" x14ac:dyDescent="0.25">
      <c r="A85" s="98">
        <f t="shared" si="5"/>
        <v>46660</v>
      </c>
      <c r="B85" s="713" t="str">
        <f t="shared" si="6"/>
        <v>Munson</v>
      </c>
      <c r="C85" s="121">
        <f t="shared" si="6"/>
        <v>10</v>
      </c>
      <c r="D85" s="122">
        <v>6.9018450000000016</v>
      </c>
      <c r="E85" s="122">
        <v>86.414699999999996</v>
      </c>
      <c r="F85" s="122">
        <v>11.0610816</v>
      </c>
      <c r="G85" s="122">
        <v>5.5281450000000065</v>
      </c>
      <c r="H85" s="122">
        <v>4.5272052039486059</v>
      </c>
      <c r="I85" s="122">
        <v>42.331059858240671</v>
      </c>
      <c r="J85" s="122">
        <v>6.4675575313599829</v>
      </c>
      <c r="K85" s="46">
        <v>37.325871066043248</v>
      </c>
      <c r="L85" s="94">
        <f t="shared" si="4"/>
        <v>0</v>
      </c>
      <c r="M85" s="94">
        <v>0</v>
      </c>
      <c r="N85" s="94">
        <v>0</v>
      </c>
      <c r="O85" s="116">
        <v>0</v>
      </c>
      <c r="P85" s="116">
        <v>0</v>
      </c>
      <c r="Q85" s="105">
        <v>0</v>
      </c>
    </row>
    <row r="86" spans="1:17" x14ac:dyDescent="0.25">
      <c r="A86" s="106">
        <f t="shared" si="5"/>
        <v>46691</v>
      </c>
      <c r="B86" s="714" t="str">
        <f t="shared" si="6"/>
        <v>Munson</v>
      </c>
      <c r="C86" s="118">
        <f t="shared" si="6"/>
        <v>10</v>
      </c>
      <c r="D86" s="119">
        <v>7.0771295000000043</v>
      </c>
      <c r="E86" s="119">
        <v>88.679220000000029</v>
      </c>
      <c r="F86" s="119">
        <v>11.350940160000004</v>
      </c>
      <c r="G86" s="119">
        <v>5.6655910000000018</v>
      </c>
      <c r="H86" s="119">
        <v>4.6424548930307941</v>
      </c>
      <c r="I86" s="119">
        <v>43.444863379838182</v>
      </c>
      <c r="J86" s="119">
        <v>6.6377299242096672</v>
      </c>
      <c r="K86" s="120">
        <v>38.508321341464395</v>
      </c>
      <c r="L86" s="102">
        <f t="shared" si="4"/>
        <v>0</v>
      </c>
      <c r="M86" s="102">
        <v>0</v>
      </c>
      <c r="N86" s="102">
        <v>0</v>
      </c>
      <c r="O86" s="112">
        <v>0</v>
      </c>
      <c r="P86" s="112">
        <v>0</v>
      </c>
      <c r="Q86" s="97">
        <v>0</v>
      </c>
    </row>
    <row r="87" spans="1:17" x14ac:dyDescent="0.25">
      <c r="A87" s="98">
        <f t="shared" si="5"/>
        <v>46721</v>
      </c>
      <c r="B87" s="713" t="str">
        <f t="shared" si="6"/>
        <v>Munson</v>
      </c>
      <c r="C87" s="121">
        <f t="shared" si="6"/>
        <v>10</v>
      </c>
      <c r="D87" s="122">
        <v>6.7969649999999993</v>
      </c>
      <c r="E87" s="122">
        <v>85.233300000000014</v>
      </c>
      <c r="F87" s="122">
        <v>10.909862400000002</v>
      </c>
      <c r="G87" s="122">
        <v>5.4389399999999908</v>
      </c>
      <c r="H87" s="122">
        <v>4.4589285521840187</v>
      </c>
      <c r="I87" s="122">
        <v>41.760916012333233</v>
      </c>
      <c r="J87" s="122">
        <v>6.38044779102494</v>
      </c>
      <c r="K87" s="46">
        <v>37.207470191152474</v>
      </c>
      <c r="L87" s="94">
        <f t="shared" si="4"/>
        <v>0</v>
      </c>
      <c r="M87" s="94">
        <v>0</v>
      </c>
      <c r="N87" s="94">
        <v>0</v>
      </c>
      <c r="O87" s="116">
        <v>0</v>
      </c>
      <c r="P87" s="116">
        <v>0</v>
      </c>
      <c r="Q87" s="105">
        <v>0</v>
      </c>
    </row>
    <row r="88" spans="1:17" x14ac:dyDescent="0.25">
      <c r="A88" s="106">
        <f t="shared" si="5"/>
        <v>46752</v>
      </c>
      <c r="B88" s="714" t="str">
        <f t="shared" si="6"/>
        <v>Munson</v>
      </c>
      <c r="C88" s="118">
        <f t="shared" si="6"/>
        <v>10</v>
      </c>
      <c r="D88" s="119">
        <v>6.9708150000000018</v>
      </c>
      <c r="E88" s="119">
        <v>87.478280000000026</v>
      </c>
      <c r="F88" s="119">
        <v>11.197219840000004</v>
      </c>
      <c r="G88" s="119">
        <v>5.5754739999999918</v>
      </c>
      <c r="H88" s="119">
        <v>4.5732331764317413</v>
      </c>
      <c r="I88" s="119">
        <v>42.865138505406314</v>
      </c>
      <c r="J88" s="119">
        <v>6.5491566965848707</v>
      </c>
      <c r="K88" s="120">
        <v>38.388226073415652</v>
      </c>
      <c r="L88" s="102">
        <f t="shared" si="4"/>
        <v>0</v>
      </c>
      <c r="M88" s="102">
        <v>0</v>
      </c>
      <c r="N88" s="102">
        <v>0</v>
      </c>
      <c r="O88" s="112">
        <v>0</v>
      </c>
      <c r="P88" s="112">
        <v>0</v>
      </c>
      <c r="Q88" s="97">
        <v>0</v>
      </c>
    </row>
    <row r="89" spans="1:17" x14ac:dyDescent="0.25">
      <c r="A89" s="98">
        <f t="shared" si="5"/>
        <v>46783</v>
      </c>
      <c r="B89" s="713" t="str">
        <f t="shared" si="6"/>
        <v>Munson</v>
      </c>
      <c r="C89" s="121">
        <f t="shared" si="6"/>
        <v>10</v>
      </c>
      <c r="D89" s="122">
        <v>6.9180994999999958</v>
      </c>
      <c r="E89" s="122">
        <v>86.882770000000008</v>
      </c>
      <c r="F89" s="122">
        <v>11.120994560000002</v>
      </c>
      <c r="G89" s="122">
        <v>5.530709999999992</v>
      </c>
      <c r="H89" s="122">
        <v>4.5388968456425021</v>
      </c>
      <c r="I89" s="122">
        <v>42.577492861756163</v>
      </c>
      <c r="J89" s="122">
        <v>6.5052086678143244</v>
      </c>
      <c r="K89" s="46">
        <v>38.329808297408256</v>
      </c>
      <c r="L89" s="94">
        <f t="shared" si="4"/>
        <v>0</v>
      </c>
      <c r="M89" s="94">
        <v>0</v>
      </c>
      <c r="N89" s="94">
        <v>0</v>
      </c>
      <c r="O89" s="116">
        <v>0</v>
      </c>
      <c r="P89" s="116">
        <v>0</v>
      </c>
      <c r="Q89" s="105">
        <v>0</v>
      </c>
    </row>
    <row r="90" spans="1:17" x14ac:dyDescent="0.25">
      <c r="A90" s="106">
        <f t="shared" si="5"/>
        <v>46812</v>
      </c>
      <c r="B90" s="714" t="str">
        <f t="shared" si="6"/>
        <v>Munson</v>
      </c>
      <c r="C90" s="118">
        <f t="shared" si="6"/>
        <v>10</v>
      </c>
      <c r="D90" s="119">
        <v>6.4249355000000001</v>
      </c>
      <c r="E90" s="119">
        <v>80.748469999999998</v>
      </c>
      <c r="F90" s="119">
        <v>10.33580416</v>
      </c>
      <c r="G90" s="119">
        <v>5.1342180000000033</v>
      </c>
      <c r="H90" s="119">
        <v>4.2155613025976475</v>
      </c>
      <c r="I90" s="119">
        <v>39.575129808253358</v>
      </c>
      <c r="J90" s="119">
        <v>6.0464921359837751</v>
      </c>
      <c r="K90" s="120">
        <v>35.803246022274621</v>
      </c>
      <c r="L90" s="102">
        <f t="shared" si="4"/>
        <v>0</v>
      </c>
      <c r="M90" s="102">
        <v>0</v>
      </c>
      <c r="N90" s="102">
        <v>0</v>
      </c>
      <c r="O90" s="112">
        <v>0</v>
      </c>
      <c r="P90" s="112">
        <v>0</v>
      </c>
      <c r="Q90" s="97">
        <v>0</v>
      </c>
    </row>
    <row r="91" spans="1:17" x14ac:dyDescent="0.25">
      <c r="A91" s="98">
        <f t="shared" si="5"/>
        <v>46843</v>
      </c>
      <c r="B91" s="713" t="str">
        <f t="shared" si="6"/>
        <v>Munson</v>
      </c>
      <c r="C91" s="121">
        <f t="shared" si="6"/>
        <v>10</v>
      </c>
      <c r="D91" s="122">
        <v>6.8191474999999979</v>
      </c>
      <c r="E91" s="122">
        <v>85.758399999999995</v>
      </c>
      <c r="F91" s="122">
        <v>10.9770752</v>
      </c>
      <c r="G91" s="122">
        <v>5.4464829999999944</v>
      </c>
      <c r="H91" s="122">
        <v>4.4744462521070467</v>
      </c>
      <c r="I91" s="122">
        <v>42.034466259382803</v>
      </c>
      <c r="J91" s="122">
        <v>6.4222423122748467</v>
      </c>
      <c r="K91" s="46">
        <v>38.216076955293353</v>
      </c>
      <c r="L91" s="94">
        <f t="shared" si="4"/>
        <v>0</v>
      </c>
      <c r="M91" s="94">
        <v>0</v>
      </c>
      <c r="N91" s="94">
        <v>0</v>
      </c>
      <c r="O91" s="116">
        <v>0</v>
      </c>
      <c r="P91" s="116">
        <v>0</v>
      </c>
      <c r="Q91" s="105">
        <v>0</v>
      </c>
    </row>
    <row r="92" spans="1:17" x14ac:dyDescent="0.25">
      <c r="A92" s="106">
        <f t="shared" si="5"/>
        <v>46873</v>
      </c>
      <c r="B92" s="714" t="str">
        <f t="shared" si="6"/>
        <v>Munson</v>
      </c>
      <c r="C92" s="118">
        <f t="shared" si="6"/>
        <v>10</v>
      </c>
      <c r="D92" s="119">
        <v>6.5512949999999961</v>
      </c>
      <c r="E92" s="119">
        <v>82.452000000000041</v>
      </c>
      <c r="F92" s="119">
        <v>10.553856000000005</v>
      </c>
      <c r="G92" s="119">
        <v>5.2303200000000061</v>
      </c>
      <c r="H92" s="119">
        <v>4.2989103624480256</v>
      </c>
      <c r="I92" s="119">
        <v>40.41756098833428</v>
      </c>
      <c r="J92" s="119">
        <v>6.1752031467420307</v>
      </c>
      <c r="K92" s="120">
        <v>36.92971331947728</v>
      </c>
      <c r="L92" s="102">
        <f t="shared" si="4"/>
        <v>0</v>
      </c>
      <c r="M92" s="102">
        <v>0</v>
      </c>
      <c r="N92" s="102">
        <v>0</v>
      </c>
      <c r="O92" s="112">
        <v>0</v>
      </c>
      <c r="P92" s="112">
        <v>0</v>
      </c>
      <c r="Q92" s="97">
        <v>0</v>
      </c>
    </row>
    <row r="93" spans="1:17" x14ac:dyDescent="0.25">
      <c r="A93" s="98">
        <f t="shared" si="5"/>
        <v>46904</v>
      </c>
      <c r="B93" s="713" t="str">
        <f t="shared" si="6"/>
        <v>Munson</v>
      </c>
      <c r="C93" s="121">
        <f t="shared" si="6"/>
        <v>10</v>
      </c>
      <c r="D93" s="122">
        <v>6.7213734999999994</v>
      </c>
      <c r="E93" s="122">
        <v>84.649839999999983</v>
      </c>
      <c r="F93" s="122">
        <v>10.835179519999999</v>
      </c>
      <c r="G93" s="122">
        <v>5.3640229999999969</v>
      </c>
      <c r="H93" s="122">
        <v>4.4107328908681502</v>
      </c>
      <c r="I93" s="122">
        <v>41.498686835372055</v>
      </c>
      <c r="J93" s="122">
        <v>6.3403830437481519</v>
      </c>
      <c r="K93" s="46">
        <v>38.10628713507402</v>
      </c>
      <c r="L93" s="94">
        <f t="shared" si="4"/>
        <v>0</v>
      </c>
      <c r="M93" s="94">
        <v>0</v>
      </c>
      <c r="N93" s="94">
        <v>0</v>
      </c>
      <c r="O93" s="116">
        <v>0</v>
      </c>
      <c r="P93" s="116">
        <v>0</v>
      </c>
      <c r="Q93" s="105">
        <v>0</v>
      </c>
    </row>
    <row r="94" spans="1:17" x14ac:dyDescent="0.25">
      <c r="A94" s="106">
        <f t="shared" si="5"/>
        <v>46934</v>
      </c>
      <c r="B94" s="714" t="str">
        <f t="shared" si="6"/>
        <v>Munson</v>
      </c>
      <c r="C94" s="118">
        <f t="shared" si="6"/>
        <v>10</v>
      </c>
      <c r="D94" s="119">
        <v>6.4583849999999963</v>
      </c>
      <c r="E94" s="119">
        <v>81.395099999999999</v>
      </c>
      <c r="F94" s="119">
        <v>10.418572800000002</v>
      </c>
      <c r="G94" s="119">
        <v>5.1519449999999996</v>
      </c>
      <c r="H94" s="119">
        <v>4.2383580625395281</v>
      </c>
      <c r="I94" s="119">
        <v>39.906629527934797</v>
      </c>
      <c r="J94" s="119">
        <v>6.0971404087206196</v>
      </c>
      <c r="K94" s="120">
        <v>36.825293390374433</v>
      </c>
      <c r="L94" s="102">
        <f t="shared" si="4"/>
        <v>0</v>
      </c>
      <c r="M94" s="102">
        <v>0</v>
      </c>
      <c r="N94" s="102">
        <v>0</v>
      </c>
      <c r="O94" s="112">
        <v>0</v>
      </c>
      <c r="P94" s="112">
        <v>0</v>
      </c>
      <c r="Q94" s="97">
        <v>0</v>
      </c>
    </row>
    <row r="95" spans="1:17" x14ac:dyDescent="0.25">
      <c r="A95" s="98">
        <f t="shared" si="5"/>
        <v>46965</v>
      </c>
      <c r="B95" s="713" t="str">
        <f t="shared" si="6"/>
        <v>Munson</v>
      </c>
      <c r="C95" s="121">
        <f t="shared" si="6"/>
        <v>10</v>
      </c>
      <c r="D95" s="122">
        <v>6.6268389999999986</v>
      </c>
      <c r="E95" s="122">
        <v>83.573829999999958</v>
      </c>
      <c r="F95" s="122">
        <v>10.697450239999995</v>
      </c>
      <c r="G95" s="122">
        <v>5.2842134999999955</v>
      </c>
      <c r="H95" s="122">
        <v>4.3491124085988053</v>
      </c>
      <c r="I95" s="122">
        <v>40.978396867492165</v>
      </c>
      <c r="J95" s="122">
        <v>6.2608905510722126</v>
      </c>
      <c r="K95" s="46">
        <v>38.000201391922808</v>
      </c>
      <c r="L95" s="94">
        <f t="shared" si="4"/>
        <v>0</v>
      </c>
      <c r="M95" s="94">
        <v>0</v>
      </c>
      <c r="N95" s="94">
        <v>0</v>
      </c>
      <c r="O95" s="116">
        <v>0</v>
      </c>
      <c r="P95" s="116">
        <v>0</v>
      </c>
      <c r="Q95" s="105">
        <v>0</v>
      </c>
    </row>
    <row r="96" spans="1:17" x14ac:dyDescent="0.25">
      <c r="A96" s="106">
        <f t="shared" si="5"/>
        <v>46996</v>
      </c>
      <c r="B96" s="714" t="str">
        <f t="shared" si="6"/>
        <v>Munson</v>
      </c>
      <c r="C96" s="118">
        <f t="shared" si="6"/>
        <v>10</v>
      </c>
      <c r="D96" s="119">
        <v>6.5800135000000015</v>
      </c>
      <c r="E96" s="119">
        <v>83.039080000000013</v>
      </c>
      <c r="F96" s="119">
        <v>10.629002240000002</v>
      </c>
      <c r="G96" s="119">
        <v>5.2444559999999987</v>
      </c>
      <c r="H96" s="119">
        <v>4.3185807042606958</v>
      </c>
      <c r="I96" s="119">
        <v>40.719681303742931</v>
      </c>
      <c r="J96" s="119">
        <v>6.2213624963731693</v>
      </c>
      <c r="K96" s="120">
        <v>37.948443927764892</v>
      </c>
      <c r="L96" s="102">
        <f t="shared" si="4"/>
        <v>0</v>
      </c>
      <c r="M96" s="102">
        <v>0</v>
      </c>
      <c r="N96" s="102">
        <v>0</v>
      </c>
      <c r="O96" s="112">
        <v>0</v>
      </c>
      <c r="P96" s="112">
        <v>0</v>
      </c>
      <c r="Q96" s="97">
        <v>0</v>
      </c>
    </row>
    <row r="97" spans="1:17" x14ac:dyDescent="0.25">
      <c r="A97" s="98">
        <f t="shared" si="5"/>
        <v>47026</v>
      </c>
      <c r="B97" s="713" t="str">
        <f t="shared" si="6"/>
        <v>Munson</v>
      </c>
      <c r="C97" s="121">
        <f t="shared" si="6"/>
        <v>10</v>
      </c>
      <c r="D97" s="122">
        <v>6.3238650000000023</v>
      </c>
      <c r="E97" s="122">
        <v>79.858499999999964</v>
      </c>
      <c r="F97" s="122">
        <v>10.221887999999996</v>
      </c>
      <c r="G97" s="122">
        <v>5.0382299999999995</v>
      </c>
      <c r="H97" s="122">
        <v>4.1506531428787774</v>
      </c>
      <c r="I97" s="122">
        <v>39.163320584937715</v>
      </c>
      <c r="J97" s="122">
        <v>5.9835737185675111</v>
      </c>
      <c r="K97" s="46">
        <v>36.675007408543635</v>
      </c>
      <c r="L97" s="94">
        <f t="shared" si="4"/>
        <v>0</v>
      </c>
      <c r="M97" s="94">
        <v>0</v>
      </c>
      <c r="N97" s="94">
        <v>0</v>
      </c>
      <c r="O97" s="116">
        <v>0</v>
      </c>
      <c r="P97" s="116">
        <v>0</v>
      </c>
      <c r="Q97" s="105">
        <v>0</v>
      </c>
    </row>
    <row r="98" spans="1:17" x14ac:dyDescent="0.25">
      <c r="A98" s="106">
        <f t="shared" si="5"/>
        <v>47057</v>
      </c>
      <c r="B98" s="714" t="str">
        <f t="shared" si="6"/>
        <v>Munson</v>
      </c>
      <c r="C98" s="118">
        <f t="shared" si="6"/>
        <v>10</v>
      </c>
      <c r="D98" s="119">
        <v>6.4898965000000031</v>
      </c>
      <c r="E98" s="119">
        <v>82.008640000000014</v>
      </c>
      <c r="F98" s="119">
        <v>10.497105920000001</v>
      </c>
      <c r="G98" s="119">
        <v>5.1684749999999928</v>
      </c>
      <c r="H98" s="119">
        <v>4.2598155398765494</v>
      </c>
      <c r="I98" s="119">
        <v>40.221089579509602</v>
      </c>
      <c r="J98" s="119">
        <v>6.1451850029906696</v>
      </c>
      <c r="K98" s="120">
        <v>37.847371973740429</v>
      </c>
      <c r="L98" s="102">
        <f t="shared" si="4"/>
        <v>0</v>
      </c>
      <c r="M98" s="102">
        <v>0</v>
      </c>
      <c r="N98" s="102">
        <v>0</v>
      </c>
      <c r="O98" s="112">
        <v>0</v>
      </c>
      <c r="P98" s="112">
        <v>0</v>
      </c>
      <c r="Q98" s="97">
        <v>0</v>
      </c>
    </row>
    <row r="99" spans="1:17" x14ac:dyDescent="0.25">
      <c r="A99" s="98">
        <f t="shared" si="5"/>
        <v>47087</v>
      </c>
      <c r="B99" s="713" t="str">
        <f t="shared" si="6"/>
        <v>Munson</v>
      </c>
      <c r="C99" s="121">
        <f t="shared" si="6"/>
        <v>10</v>
      </c>
      <c r="D99" s="122">
        <v>6.2377950000000029</v>
      </c>
      <c r="E99" s="122">
        <v>78.875400000000013</v>
      </c>
      <c r="F99" s="122">
        <v>10.096051200000002</v>
      </c>
      <c r="G99" s="122">
        <v>4.9661249999999928</v>
      </c>
      <c r="H99" s="122">
        <v>4.0945188251701889</v>
      </c>
      <c r="I99" s="122">
        <v>38.687533363642075</v>
      </c>
      <c r="J99" s="122">
        <v>5.9108806547235844</v>
      </c>
      <c r="K99" s="46">
        <v>36.578711941367708</v>
      </c>
      <c r="L99" s="94">
        <f t="shared" si="4"/>
        <v>0</v>
      </c>
      <c r="M99" s="94">
        <v>0</v>
      </c>
      <c r="N99" s="94">
        <v>0</v>
      </c>
      <c r="O99" s="116">
        <v>0</v>
      </c>
      <c r="P99" s="116">
        <v>0</v>
      </c>
      <c r="Q99" s="105">
        <v>0</v>
      </c>
    </row>
    <row r="100" spans="1:17" x14ac:dyDescent="0.25">
      <c r="A100" s="106">
        <f t="shared" si="5"/>
        <v>47118</v>
      </c>
      <c r="B100" s="714" t="str">
        <f t="shared" si="6"/>
        <v>Munson</v>
      </c>
      <c r="C100" s="118">
        <f t="shared" si="6"/>
        <v>10</v>
      </c>
      <c r="D100" s="119">
        <v>6.4027245000000024</v>
      </c>
      <c r="E100" s="119">
        <v>81.006099999999947</v>
      </c>
      <c r="F100" s="119">
        <v>10.368780799999993</v>
      </c>
      <c r="G100" s="119">
        <v>5.0948500000000063</v>
      </c>
      <c r="H100" s="119">
        <v>4.2029571173845763</v>
      </c>
      <c r="I100" s="119">
        <v>39.735786505305612</v>
      </c>
      <c r="J100" s="119">
        <v>6.0710383497053906</v>
      </c>
      <c r="K100" s="120">
        <v>37.749373607635498</v>
      </c>
      <c r="L100" s="102">
        <f t="shared" si="4"/>
        <v>0</v>
      </c>
      <c r="M100" s="102">
        <v>0</v>
      </c>
      <c r="N100" s="102">
        <v>0</v>
      </c>
      <c r="O100" s="112">
        <v>0</v>
      </c>
      <c r="P100" s="112">
        <v>0</v>
      </c>
      <c r="Q100" s="97">
        <v>0</v>
      </c>
    </row>
    <row r="101" spans="1:17" x14ac:dyDescent="0.25">
      <c r="A101" s="98">
        <f t="shared" si="5"/>
        <v>47149</v>
      </c>
      <c r="B101" s="713" t="str">
        <f t="shared" si="6"/>
        <v>Munson</v>
      </c>
      <c r="C101" s="121">
        <f t="shared" si="6"/>
        <v>10</v>
      </c>
      <c r="D101" s="122">
        <v>6.359433000000001</v>
      </c>
      <c r="E101" s="122">
        <v>80.506689999999992</v>
      </c>
      <c r="F101" s="122">
        <v>10.304856319999999</v>
      </c>
      <c r="G101" s="122">
        <v>5.0583320000000054</v>
      </c>
      <c r="H101" s="122">
        <v>4.1747120699008162</v>
      </c>
      <c r="I101" s="122">
        <v>39.493908544166011</v>
      </c>
      <c r="J101" s="122">
        <v>6.0340826880222824</v>
      </c>
      <c r="K101" s="46">
        <v>37.701464959194787</v>
      </c>
      <c r="L101" s="94">
        <f t="shared" si="4"/>
        <v>0</v>
      </c>
      <c r="M101" s="94">
        <v>0</v>
      </c>
      <c r="N101" s="94">
        <v>0</v>
      </c>
      <c r="O101" s="116">
        <v>0</v>
      </c>
      <c r="P101" s="116">
        <v>0</v>
      </c>
      <c r="Q101" s="105">
        <v>0</v>
      </c>
    </row>
    <row r="102" spans="1:17" x14ac:dyDescent="0.25">
      <c r="A102" s="106">
        <f t="shared" si="5"/>
        <v>47177</v>
      </c>
      <c r="B102" s="714" t="str">
        <f t="shared" si="6"/>
        <v>Munson</v>
      </c>
      <c r="C102" s="118">
        <f t="shared" si="6"/>
        <v>10</v>
      </c>
      <c r="D102" s="119">
        <v>5.7070299999999978</v>
      </c>
      <c r="E102" s="119">
        <v>72.293199999999985</v>
      </c>
      <c r="F102" s="119">
        <v>9.2535295999999985</v>
      </c>
      <c r="G102" s="119">
        <v>4.5376939999999975</v>
      </c>
      <c r="H102" s="119">
        <v>3.7465878460225617</v>
      </c>
      <c r="I102" s="119">
        <v>35.467376107416435</v>
      </c>
      <c r="J102" s="119">
        <v>5.418888430812256</v>
      </c>
      <c r="K102" s="120">
        <v>34.010299377441406</v>
      </c>
      <c r="L102" s="102">
        <f t="shared" si="4"/>
        <v>0</v>
      </c>
      <c r="M102" s="102">
        <v>0</v>
      </c>
      <c r="N102" s="102">
        <v>0</v>
      </c>
      <c r="O102" s="112">
        <v>0</v>
      </c>
      <c r="P102" s="112">
        <v>0</v>
      </c>
      <c r="Q102" s="97">
        <v>0</v>
      </c>
    </row>
    <row r="103" spans="1:17" x14ac:dyDescent="0.25">
      <c r="A103" s="98">
        <f t="shared" si="5"/>
        <v>47208</v>
      </c>
      <c r="B103" s="713" t="str">
        <f t="shared" si="6"/>
        <v>Munson</v>
      </c>
      <c r="C103" s="121">
        <f t="shared" si="6"/>
        <v>10</v>
      </c>
      <c r="D103" s="122">
        <v>6.2784455000000019</v>
      </c>
      <c r="E103" s="122">
        <v>79.574209999999937</v>
      </c>
      <c r="F103" s="122">
        <v>10.185498879999992</v>
      </c>
      <c r="G103" s="122">
        <v>4.9903025000000012</v>
      </c>
      <c r="H103" s="122">
        <v>4.1218781593405538</v>
      </c>
      <c r="I103" s="122">
        <v>39.042433923291682</v>
      </c>
      <c r="J103" s="122">
        <v>5.9651039373974299</v>
      </c>
      <c r="K103" s="46">
        <v>37.607739230708077</v>
      </c>
      <c r="L103" s="94">
        <f t="shared" si="4"/>
        <v>0</v>
      </c>
      <c r="M103" s="94">
        <v>0</v>
      </c>
      <c r="N103" s="94">
        <v>0</v>
      </c>
      <c r="O103" s="116">
        <v>0</v>
      </c>
      <c r="P103" s="116">
        <v>0</v>
      </c>
      <c r="Q103" s="105">
        <v>0</v>
      </c>
    </row>
    <row r="104" spans="1:17" x14ac:dyDescent="0.25">
      <c r="A104" s="106">
        <f t="shared" si="5"/>
        <v>47238</v>
      </c>
      <c r="B104" s="714" t="str">
        <f t="shared" si="6"/>
        <v>Munson</v>
      </c>
      <c r="C104" s="118">
        <f t="shared" si="6"/>
        <v>10</v>
      </c>
      <c r="D104" s="119">
        <v>6.036299999999998</v>
      </c>
      <c r="E104" s="119">
        <v>76.549799999999991</v>
      </c>
      <c r="F104" s="119">
        <v>9.7983743999999984</v>
      </c>
      <c r="G104" s="119">
        <v>4.7959799999999984</v>
      </c>
      <c r="H104" s="119">
        <v>3.9630610507564183</v>
      </c>
      <c r="I104" s="119">
        <v>37.561330270205346</v>
      </c>
      <c r="J104" s="119">
        <v>5.7388134273165612</v>
      </c>
      <c r="K104" s="120">
        <v>36.350213271693178</v>
      </c>
      <c r="L104" s="102">
        <f t="shared" si="4"/>
        <v>0</v>
      </c>
      <c r="M104" s="102">
        <v>0</v>
      </c>
      <c r="N104" s="102">
        <v>0</v>
      </c>
      <c r="O104" s="112">
        <v>0</v>
      </c>
      <c r="P104" s="112">
        <v>0</v>
      </c>
      <c r="Q104" s="97">
        <v>0</v>
      </c>
    </row>
    <row r="105" spans="1:17" x14ac:dyDescent="0.25">
      <c r="A105" s="98">
        <f t="shared" si="5"/>
        <v>47269</v>
      </c>
      <c r="B105" s="713" t="str">
        <f t="shared" si="6"/>
        <v>Munson</v>
      </c>
      <c r="C105" s="121">
        <f t="shared" si="6"/>
        <v>10</v>
      </c>
      <c r="D105" s="122">
        <v>6.1968690000000013</v>
      </c>
      <c r="E105" s="122">
        <v>78.633979999999994</v>
      </c>
      <c r="F105" s="122">
        <v>10.065149439999999</v>
      </c>
      <c r="G105" s="122">
        <v>4.9216839999999964</v>
      </c>
      <c r="H105" s="122">
        <v>4.0686361230403136</v>
      </c>
      <c r="I105" s="122">
        <v>38.586821981753104</v>
      </c>
      <c r="J105" s="122">
        <v>5.8954933211247154</v>
      </c>
      <c r="K105" s="46">
        <v>37.516688257518574</v>
      </c>
      <c r="L105" s="94">
        <f t="shared" si="4"/>
        <v>0</v>
      </c>
      <c r="M105" s="94">
        <v>0</v>
      </c>
      <c r="N105" s="94">
        <v>0</v>
      </c>
      <c r="O105" s="116">
        <v>0</v>
      </c>
      <c r="P105" s="116">
        <v>0</v>
      </c>
      <c r="Q105" s="105">
        <v>0</v>
      </c>
    </row>
    <row r="106" spans="1:17" x14ac:dyDescent="0.25">
      <c r="A106" s="106">
        <f t="shared" si="5"/>
        <v>47299</v>
      </c>
      <c r="B106" s="714" t="str">
        <f t="shared" si="6"/>
        <v>Munson</v>
      </c>
      <c r="C106" s="118">
        <f t="shared" si="6"/>
        <v>10</v>
      </c>
      <c r="D106" s="119">
        <v>5.9582100000000047</v>
      </c>
      <c r="E106" s="119">
        <v>75.651300000000035</v>
      </c>
      <c r="F106" s="119">
        <v>9.6833664000000041</v>
      </c>
      <c r="G106" s="119">
        <v>4.7304300000000001</v>
      </c>
      <c r="H106" s="119">
        <v>3.912087851935298</v>
      </c>
      <c r="I106" s="119">
        <v>37.125855486449581</v>
      </c>
      <c r="J106" s="119">
        <v>5.6722793457197529</v>
      </c>
      <c r="K106" s="120">
        <v>36.263345477455545</v>
      </c>
      <c r="L106" s="102">
        <f t="shared" si="4"/>
        <v>0</v>
      </c>
      <c r="M106" s="102">
        <v>0</v>
      </c>
      <c r="N106" s="102">
        <v>0</v>
      </c>
      <c r="O106" s="112">
        <v>0</v>
      </c>
      <c r="P106" s="112">
        <v>0</v>
      </c>
      <c r="Q106" s="97">
        <v>0</v>
      </c>
    </row>
    <row r="107" spans="1:17" x14ac:dyDescent="0.25">
      <c r="A107" s="98">
        <f t="shared" si="5"/>
        <v>47330</v>
      </c>
      <c r="B107" s="713" t="str">
        <f t="shared" si="6"/>
        <v>Munson</v>
      </c>
      <c r="C107" s="121">
        <f t="shared" si="6"/>
        <v>10</v>
      </c>
      <c r="D107" s="122">
        <v>6.1176485000000005</v>
      </c>
      <c r="E107" s="122">
        <v>77.716689999999986</v>
      </c>
      <c r="F107" s="122">
        <v>9.9477363199999989</v>
      </c>
      <c r="G107" s="122">
        <v>4.8551270000000031</v>
      </c>
      <c r="H107" s="122">
        <v>4.0169207752976428</v>
      </c>
      <c r="I107" s="122">
        <v>38.142152794432356</v>
      </c>
      <c r="J107" s="122">
        <v>5.8275543910177392</v>
      </c>
      <c r="K107" s="46">
        <v>37.428179748936699</v>
      </c>
      <c r="L107" s="94">
        <f t="shared" si="4"/>
        <v>0</v>
      </c>
      <c r="M107" s="94">
        <v>0</v>
      </c>
      <c r="N107" s="94">
        <v>0</v>
      </c>
      <c r="O107" s="116">
        <v>0</v>
      </c>
      <c r="P107" s="116">
        <v>0</v>
      </c>
      <c r="Q107" s="105">
        <v>0</v>
      </c>
    </row>
    <row r="108" spans="1:17" x14ac:dyDescent="0.25">
      <c r="A108" s="106">
        <f t="shared" si="5"/>
        <v>47361</v>
      </c>
      <c r="B108" s="714" t="str">
        <f t="shared" si="6"/>
        <v>Munson</v>
      </c>
      <c r="C108" s="118">
        <f t="shared" si="6"/>
        <v>10</v>
      </c>
      <c r="D108" s="119">
        <v>6.0784799999999963</v>
      </c>
      <c r="E108" s="119">
        <v>77.259130000000042</v>
      </c>
      <c r="F108" s="119">
        <v>9.8891686400000065</v>
      </c>
      <c r="G108" s="119">
        <v>4.8221429999999996</v>
      </c>
      <c r="H108" s="119">
        <v>3.9913459861007885</v>
      </c>
      <c r="I108" s="119">
        <v>37.920238578905312</v>
      </c>
      <c r="J108" s="119">
        <v>5.7936491136012744</v>
      </c>
      <c r="K108" s="120">
        <v>37.384842333542679</v>
      </c>
      <c r="L108" s="102">
        <f t="shared" si="4"/>
        <v>0</v>
      </c>
      <c r="M108" s="102">
        <v>0</v>
      </c>
      <c r="N108" s="102">
        <v>0</v>
      </c>
      <c r="O108" s="112">
        <v>0</v>
      </c>
      <c r="P108" s="112">
        <v>0</v>
      </c>
      <c r="Q108" s="97">
        <v>0</v>
      </c>
    </row>
    <row r="109" spans="1:17" x14ac:dyDescent="0.25">
      <c r="A109" s="98">
        <f t="shared" si="5"/>
        <v>47391</v>
      </c>
      <c r="B109" s="713" t="str">
        <f t="shared" si="6"/>
        <v>Munson</v>
      </c>
      <c r="C109" s="121">
        <f t="shared" si="6"/>
        <v>10</v>
      </c>
      <c r="D109" s="122">
        <v>5.8453500000000034</v>
      </c>
      <c r="E109" s="122">
        <v>74.336999999999989</v>
      </c>
      <c r="F109" s="122">
        <v>9.5151359999999983</v>
      </c>
      <c r="G109" s="122">
        <v>4.6355250000000021</v>
      </c>
      <c r="H109" s="122">
        <v>3.8384000397165021</v>
      </c>
      <c r="I109" s="122">
        <v>36.488509880503024</v>
      </c>
      <c r="J109" s="122">
        <v>5.5749022962571022</v>
      </c>
      <c r="K109" s="46">
        <v>36.137511996219033</v>
      </c>
      <c r="L109" s="94">
        <f t="shared" si="4"/>
        <v>0</v>
      </c>
      <c r="M109" s="94">
        <v>0</v>
      </c>
      <c r="N109" s="94">
        <v>0</v>
      </c>
      <c r="O109" s="116">
        <v>0</v>
      </c>
      <c r="P109" s="116">
        <v>0</v>
      </c>
      <c r="Q109" s="105">
        <v>0</v>
      </c>
    </row>
    <row r="110" spans="1:17" x14ac:dyDescent="0.25">
      <c r="A110" s="106">
        <f t="shared" si="5"/>
        <v>47422</v>
      </c>
      <c r="B110" s="714" t="str">
        <f t="shared" si="6"/>
        <v>Munson</v>
      </c>
      <c r="C110" s="118">
        <f t="shared" si="6"/>
        <v>10</v>
      </c>
      <c r="D110" s="119">
        <v>6.0024989999999976</v>
      </c>
      <c r="E110" s="119">
        <v>76.375010000000017</v>
      </c>
      <c r="F110" s="119">
        <v>9.7760012800000045</v>
      </c>
      <c r="G110" s="119">
        <v>4.758236499999998</v>
      </c>
      <c r="H110" s="119">
        <v>3.9417299887715793</v>
      </c>
      <c r="I110" s="119">
        <v>37.491408467370633</v>
      </c>
      <c r="J110" s="119">
        <v>5.7281304655593202</v>
      </c>
      <c r="K110" s="120">
        <v>37.299928951263425</v>
      </c>
      <c r="L110" s="102">
        <f t="shared" si="4"/>
        <v>0</v>
      </c>
      <c r="M110" s="102">
        <v>0</v>
      </c>
      <c r="N110" s="102">
        <v>0</v>
      </c>
      <c r="O110" s="112">
        <v>0</v>
      </c>
      <c r="P110" s="112">
        <v>0</v>
      </c>
      <c r="Q110" s="97">
        <v>0</v>
      </c>
    </row>
    <row r="111" spans="1:17" x14ac:dyDescent="0.25">
      <c r="A111" s="98">
        <f t="shared" si="5"/>
        <v>47452</v>
      </c>
      <c r="B111" s="713" t="str">
        <f t="shared" si="6"/>
        <v>Munson</v>
      </c>
      <c r="C111" s="121">
        <f t="shared" si="6"/>
        <v>10</v>
      </c>
      <c r="D111" s="122">
        <v>5.7729599999999985</v>
      </c>
      <c r="E111" s="122">
        <v>73.491900000000001</v>
      </c>
      <c r="F111" s="122">
        <v>9.4069631999999999</v>
      </c>
      <c r="G111" s="122">
        <v>4.574819999999999</v>
      </c>
      <c r="H111" s="122">
        <v>3.791124872676376</v>
      </c>
      <c r="I111" s="122">
        <v>36.078534091867105</v>
      </c>
      <c r="J111" s="122">
        <v>5.5122641940841302</v>
      </c>
      <c r="K111" s="46">
        <v>36.056443465383431</v>
      </c>
      <c r="L111" s="94">
        <f t="shared" si="4"/>
        <v>0</v>
      </c>
      <c r="M111" s="94">
        <v>0</v>
      </c>
      <c r="N111" s="94">
        <v>0</v>
      </c>
      <c r="O111" s="116">
        <v>0</v>
      </c>
      <c r="P111" s="116">
        <v>0</v>
      </c>
      <c r="Q111" s="105">
        <v>0</v>
      </c>
    </row>
    <row r="112" spans="1:17" x14ac:dyDescent="0.25">
      <c r="A112" s="106">
        <f t="shared" si="5"/>
        <v>47483</v>
      </c>
      <c r="B112" s="714" t="str">
        <f t="shared" si="6"/>
        <v>Munson</v>
      </c>
      <c r="C112" s="118">
        <f t="shared" si="6"/>
        <v>10</v>
      </c>
      <c r="D112" s="119">
        <v>5.9285794999999979</v>
      </c>
      <c r="E112" s="119">
        <v>75.511969999999977</v>
      </c>
      <c r="F112" s="119">
        <v>9.6655321599999962</v>
      </c>
      <c r="G112" s="119">
        <v>4.6960969999999946</v>
      </c>
      <c r="H112" s="119">
        <v>3.8934506805203775</v>
      </c>
      <c r="I112" s="119">
        <v>37.07265620302018</v>
      </c>
      <c r="J112" s="119">
        <v>5.664151214545222</v>
      </c>
      <c r="K112" s="120">
        <v>37.217273659957087</v>
      </c>
      <c r="L112" s="102">
        <f t="shared" si="4"/>
        <v>0</v>
      </c>
      <c r="M112" s="102">
        <v>0</v>
      </c>
      <c r="N112" s="102">
        <v>0</v>
      </c>
      <c r="O112" s="112">
        <v>0</v>
      </c>
      <c r="P112" s="112">
        <v>0</v>
      </c>
      <c r="Q112" s="97">
        <v>0</v>
      </c>
    </row>
    <row r="113" spans="1:17" x14ac:dyDescent="0.25">
      <c r="A113" s="98">
        <f t="shared" si="5"/>
        <v>47514</v>
      </c>
      <c r="B113" s="713" t="str">
        <f t="shared" si="6"/>
        <v>Munson</v>
      </c>
      <c r="C113" s="121">
        <f t="shared" si="6"/>
        <v>10</v>
      </c>
      <c r="D113" s="122">
        <v>5.8917670000000051</v>
      </c>
      <c r="E113" s="122">
        <v>75.081069999999983</v>
      </c>
      <c r="F113" s="122">
        <v>9.6103769599999982</v>
      </c>
      <c r="G113" s="122">
        <v>4.6654690000000016</v>
      </c>
      <c r="H113" s="122">
        <v>3.8694017847011724</v>
      </c>
      <c r="I113" s="122">
        <v>36.863486125691594</v>
      </c>
      <c r="J113" s="122">
        <v>5.6321931292721281</v>
      </c>
      <c r="K113" s="46">
        <v>37.176760468733939</v>
      </c>
      <c r="L113" s="94">
        <f t="shared" si="4"/>
        <v>0</v>
      </c>
      <c r="M113" s="94">
        <v>0</v>
      </c>
      <c r="N113" s="94">
        <v>0</v>
      </c>
      <c r="O113" s="116">
        <v>0</v>
      </c>
      <c r="P113" s="116">
        <v>0</v>
      </c>
      <c r="Q113" s="105">
        <v>0</v>
      </c>
    </row>
    <row r="114" spans="1:17" x14ac:dyDescent="0.25">
      <c r="A114" s="106">
        <f t="shared" si="5"/>
        <v>47542</v>
      </c>
      <c r="B114" s="714" t="str">
        <f t="shared" si="6"/>
        <v>Munson</v>
      </c>
      <c r="C114" s="118">
        <f t="shared" si="6"/>
        <v>10</v>
      </c>
      <c r="D114" s="119">
        <v>5.2902080000000025</v>
      </c>
      <c r="E114" s="119">
        <v>67.450040000000001</v>
      </c>
      <c r="F114" s="119">
        <v>8.6336051200000021</v>
      </c>
      <c r="G114" s="119">
        <v>4.1876380000000015</v>
      </c>
      <c r="H114" s="119">
        <v>3.474441303396683</v>
      </c>
      <c r="I114" s="119">
        <v>33.118891125452976</v>
      </c>
      <c r="J114" s="119">
        <v>5.0600748060023433</v>
      </c>
      <c r="K114" s="120">
        <v>33.542893977918126</v>
      </c>
      <c r="L114" s="102">
        <f t="shared" si="4"/>
        <v>0</v>
      </c>
      <c r="M114" s="102">
        <v>0</v>
      </c>
      <c r="N114" s="102">
        <v>0</v>
      </c>
      <c r="O114" s="112">
        <v>0</v>
      </c>
      <c r="P114" s="112">
        <v>0</v>
      </c>
      <c r="Q114" s="97">
        <v>0</v>
      </c>
    </row>
    <row r="115" spans="1:17" x14ac:dyDescent="0.25">
      <c r="A115" s="98">
        <f t="shared" si="5"/>
        <v>47573</v>
      </c>
      <c r="B115" s="713" t="str">
        <f t="shared" si="6"/>
        <v>Munson</v>
      </c>
      <c r="C115" s="121">
        <f t="shared" si="6"/>
        <v>10</v>
      </c>
      <c r="D115" s="122">
        <v>5.8228539999999942</v>
      </c>
      <c r="E115" s="122">
        <v>74.27445000000003</v>
      </c>
      <c r="F115" s="122">
        <v>9.5071296000000043</v>
      </c>
      <c r="G115" s="122">
        <v>4.6077470000000016</v>
      </c>
      <c r="H115" s="122">
        <v>3.8243871741622031</v>
      </c>
      <c r="I115" s="122">
        <v>36.472055218068029</v>
      </c>
      <c r="J115" s="122">
        <v>5.5723884915532542</v>
      </c>
      <c r="K115" s="46">
        <v>37.097301688947177</v>
      </c>
      <c r="L115" s="94">
        <f t="shared" si="4"/>
        <v>0</v>
      </c>
      <c r="M115" s="94">
        <v>0</v>
      </c>
      <c r="N115" s="94">
        <v>0</v>
      </c>
      <c r="O115" s="116">
        <v>0</v>
      </c>
      <c r="P115" s="116">
        <v>0</v>
      </c>
      <c r="Q115" s="105">
        <v>0</v>
      </c>
    </row>
    <row r="116" spans="1:17" x14ac:dyDescent="0.25">
      <c r="A116" s="106">
        <f t="shared" si="5"/>
        <v>47603</v>
      </c>
      <c r="B116" s="714" t="str">
        <f t="shared" si="6"/>
        <v>Munson</v>
      </c>
      <c r="C116" s="118">
        <f t="shared" si="6"/>
        <v>10</v>
      </c>
      <c r="D116" s="119">
        <v>5.6011049999999987</v>
      </c>
      <c r="E116" s="119">
        <v>71.481599999999972</v>
      </c>
      <c r="F116" s="119">
        <v>9.1496447999999972</v>
      </c>
      <c r="G116" s="119">
        <v>4.4306100000000015</v>
      </c>
      <c r="H116" s="119">
        <v>3.6788590774783954</v>
      </c>
      <c r="I116" s="119">
        <v>35.102811759474854</v>
      </c>
      <c r="J116" s="119">
        <v>5.3631883391377251</v>
      </c>
      <c r="K116" s="120">
        <v>35.862886830380091</v>
      </c>
      <c r="L116" s="102">
        <f t="shared" si="4"/>
        <v>0</v>
      </c>
      <c r="M116" s="102">
        <v>0</v>
      </c>
      <c r="N116" s="102">
        <v>0</v>
      </c>
      <c r="O116" s="112">
        <v>0</v>
      </c>
      <c r="P116" s="112">
        <v>0</v>
      </c>
      <c r="Q116" s="97">
        <v>0</v>
      </c>
    </row>
    <row r="117" spans="1:17" x14ac:dyDescent="0.25">
      <c r="A117" s="98">
        <f t="shared" si="5"/>
        <v>47634</v>
      </c>
      <c r="B117" s="713" t="str">
        <f t="shared" si="6"/>
        <v>Munson</v>
      </c>
      <c r="C117" s="121">
        <f t="shared" si="6"/>
        <v>10</v>
      </c>
      <c r="D117" s="122">
        <v>5.7536465000000039</v>
      </c>
      <c r="E117" s="122">
        <v>73.457910000000012</v>
      </c>
      <c r="F117" s="122">
        <v>9.4026124800000019</v>
      </c>
      <c r="G117" s="122">
        <v>4.549436</v>
      </c>
      <c r="H117" s="122">
        <v>3.7791652810803584</v>
      </c>
      <c r="I117" s="122">
        <v>36.07552445681727</v>
      </c>
      <c r="J117" s="122">
        <v>5.5118043520706541</v>
      </c>
      <c r="K117" s="46">
        <v>37.019809188842771</v>
      </c>
      <c r="L117" s="94">
        <f t="shared" si="4"/>
        <v>0</v>
      </c>
      <c r="M117" s="94">
        <v>0</v>
      </c>
      <c r="N117" s="94">
        <v>0</v>
      </c>
      <c r="O117" s="116">
        <v>0</v>
      </c>
      <c r="P117" s="116">
        <v>0</v>
      </c>
      <c r="Q117" s="105">
        <v>0</v>
      </c>
    </row>
    <row r="118" spans="1:17" x14ac:dyDescent="0.25">
      <c r="A118" s="106">
        <f t="shared" si="5"/>
        <v>47664</v>
      </c>
      <c r="B118" s="714" t="str">
        <f t="shared" si="6"/>
        <v>Munson</v>
      </c>
      <c r="C118" s="118">
        <f t="shared" si="6"/>
        <v>10</v>
      </c>
      <c r="D118" s="119">
        <v>5.5347000000000008</v>
      </c>
      <c r="E118" s="119">
        <v>70.699799999999982</v>
      </c>
      <c r="F118" s="119">
        <v>9.0495743999999991</v>
      </c>
      <c r="G118" s="119">
        <v>4.3753199999999985</v>
      </c>
      <c r="H118" s="119">
        <v>3.6354639040508534</v>
      </c>
      <c r="I118" s="119">
        <v>34.723089536682181</v>
      </c>
      <c r="J118" s="119">
        <v>5.3051722999396169</v>
      </c>
      <c r="K118" s="120">
        <v>35.788809073598763</v>
      </c>
      <c r="L118" s="102">
        <f t="shared" si="4"/>
        <v>0</v>
      </c>
      <c r="M118" s="102">
        <v>0</v>
      </c>
      <c r="N118" s="102">
        <v>0</v>
      </c>
      <c r="O118" s="112">
        <v>0</v>
      </c>
      <c r="P118" s="112">
        <v>0</v>
      </c>
      <c r="Q118" s="97">
        <v>0</v>
      </c>
    </row>
    <row r="119" spans="1:17" x14ac:dyDescent="0.25">
      <c r="A119" s="98">
        <f t="shared" si="5"/>
        <v>47695</v>
      </c>
      <c r="B119" s="713" t="str">
        <f t="shared" si="6"/>
        <v>Munson</v>
      </c>
      <c r="C119" s="121">
        <f t="shared" si="6"/>
        <v>10</v>
      </c>
      <c r="D119" s="122">
        <v>5.685616999999997</v>
      </c>
      <c r="E119" s="122">
        <v>72.658419999999978</v>
      </c>
      <c r="F119" s="122">
        <v>9.3002777599999966</v>
      </c>
      <c r="G119" s="122">
        <v>4.4928920000000057</v>
      </c>
      <c r="H119" s="122">
        <v>3.7347040316382722</v>
      </c>
      <c r="I119" s="122">
        <v>35.687148255585896</v>
      </c>
      <c r="J119" s="122">
        <v>5.4524663453686042</v>
      </c>
      <c r="K119" s="46">
        <v>36.944188675127528</v>
      </c>
      <c r="L119" s="94">
        <f t="shared" si="4"/>
        <v>0</v>
      </c>
      <c r="M119" s="94">
        <v>0</v>
      </c>
      <c r="N119" s="94">
        <v>0</v>
      </c>
      <c r="O119" s="116">
        <v>0</v>
      </c>
      <c r="P119" s="116">
        <v>0</v>
      </c>
      <c r="Q119" s="105">
        <v>0</v>
      </c>
    </row>
    <row r="120" spans="1:17" x14ac:dyDescent="0.25">
      <c r="A120" s="106">
        <f t="shared" si="5"/>
        <v>47726</v>
      </c>
      <c r="B120" s="714" t="str">
        <f t="shared" si="6"/>
        <v>Munson</v>
      </c>
      <c r="C120" s="118">
        <f t="shared" si="6"/>
        <v>10</v>
      </c>
      <c r="D120" s="119">
        <v>5.651749500000002</v>
      </c>
      <c r="E120" s="119">
        <v>72.258209999999991</v>
      </c>
      <c r="F120" s="119">
        <v>9.2490508799999986</v>
      </c>
      <c r="G120" s="119">
        <v>4.4643254999999975</v>
      </c>
      <c r="H120" s="119">
        <v>3.7125654743016101</v>
      </c>
      <c r="I120" s="119">
        <v>35.492652659396001</v>
      </c>
      <c r="J120" s="119">
        <v>5.4227502412377433</v>
      </c>
      <c r="K120" s="120">
        <v>36.907054887068902</v>
      </c>
      <c r="L120" s="102">
        <f t="shared" si="4"/>
        <v>0</v>
      </c>
      <c r="M120" s="102">
        <v>0</v>
      </c>
      <c r="N120" s="102">
        <v>0</v>
      </c>
      <c r="O120" s="112">
        <v>0</v>
      </c>
      <c r="P120" s="112">
        <v>0</v>
      </c>
      <c r="Q120" s="97">
        <v>0</v>
      </c>
    </row>
    <row r="121" spans="1:17" x14ac:dyDescent="0.25">
      <c r="A121" s="98">
        <f t="shared" si="5"/>
        <v>47756</v>
      </c>
      <c r="B121" s="713" t="str">
        <f t="shared" si="6"/>
        <v>Munson</v>
      </c>
      <c r="C121" s="121">
        <f t="shared" si="6"/>
        <v>10</v>
      </c>
      <c r="D121" s="122">
        <v>5.4375149999999985</v>
      </c>
      <c r="E121" s="122">
        <v>69.550500000000014</v>
      </c>
      <c r="F121" s="122">
        <v>8.9024640000000019</v>
      </c>
      <c r="G121" s="122">
        <v>4.2935250000000025</v>
      </c>
      <c r="H121" s="122">
        <v>3.5719396630767926</v>
      </c>
      <c r="I121" s="122">
        <v>34.164616528629345</v>
      </c>
      <c r="J121" s="122">
        <v>5.2198460401342617</v>
      </c>
      <c r="K121" s="46">
        <v>35.680994073968186</v>
      </c>
      <c r="L121" s="94">
        <f t="shared" si="4"/>
        <v>0</v>
      </c>
      <c r="M121" s="94">
        <v>0</v>
      </c>
      <c r="N121" s="94">
        <v>0</v>
      </c>
      <c r="O121" s="116">
        <v>0</v>
      </c>
      <c r="P121" s="116">
        <v>0</v>
      </c>
      <c r="Q121" s="105">
        <v>0</v>
      </c>
    </row>
    <row r="122" spans="1:17" x14ac:dyDescent="0.25">
      <c r="A122" s="106">
        <f t="shared" si="5"/>
        <v>47787</v>
      </c>
      <c r="B122" s="714" t="str">
        <f t="shared" si="6"/>
        <v>Munson</v>
      </c>
      <c r="C122" s="118">
        <f t="shared" si="6"/>
        <v>10</v>
      </c>
      <c r="D122" s="119">
        <v>5.5863704999999948</v>
      </c>
      <c r="E122" s="119">
        <v>71.482589999999988</v>
      </c>
      <c r="F122" s="119">
        <v>9.149771519999998</v>
      </c>
      <c r="G122" s="119">
        <v>4.4098430000000004</v>
      </c>
      <c r="H122" s="119">
        <v>3.6698272493961741</v>
      </c>
      <c r="I122" s="119">
        <v>35.115694415068631</v>
      </c>
      <c r="J122" s="119">
        <v>5.365156703909407</v>
      </c>
      <c r="K122" s="120">
        <v>36.834096991890355</v>
      </c>
      <c r="L122" s="102">
        <f t="shared" si="4"/>
        <v>0</v>
      </c>
      <c r="M122" s="102">
        <v>0</v>
      </c>
      <c r="N122" s="102">
        <v>0</v>
      </c>
      <c r="O122" s="112">
        <v>0</v>
      </c>
      <c r="P122" s="112">
        <v>0</v>
      </c>
      <c r="Q122" s="97">
        <v>0</v>
      </c>
    </row>
    <row r="123" spans="1:17" x14ac:dyDescent="0.25">
      <c r="A123" s="98">
        <f t="shared" si="5"/>
        <v>47817</v>
      </c>
      <c r="B123" s="713" t="str">
        <f t="shared" si="6"/>
        <v>Munson</v>
      </c>
      <c r="C123" s="121">
        <f t="shared" si="6"/>
        <v>10</v>
      </c>
      <c r="D123" s="122">
        <v>5.3750999999999971</v>
      </c>
      <c r="E123" s="122">
        <v>68.807699999999954</v>
      </c>
      <c r="F123" s="122">
        <v>8.8073855999999946</v>
      </c>
      <c r="G123" s="122">
        <v>4.2413699999999981</v>
      </c>
      <c r="H123" s="122">
        <v>3.5311362065303631</v>
      </c>
      <c r="I123" s="122">
        <v>33.803555529884974</v>
      </c>
      <c r="J123" s="122">
        <v>5.1646812613249775</v>
      </c>
      <c r="K123" s="46">
        <v>35.611212338899314</v>
      </c>
      <c r="L123" s="94">
        <f t="shared" si="4"/>
        <v>0</v>
      </c>
      <c r="M123" s="94">
        <v>0</v>
      </c>
      <c r="N123" s="94">
        <v>0</v>
      </c>
      <c r="O123" s="116">
        <v>0</v>
      </c>
      <c r="P123" s="116">
        <v>0</v>
      </c>
      <c r="Q123" s="105">
        <v>0</v>
      </c>
    </row>
    <row r="124" spans="1:17" x14ac:dyDescent="0.25">
      <c r="A124" s="106">
        <f t="shared" si="5"/>
        <v>47848</v>
      </c>
      <c r="B124" s="714" t="str">
        <f t="shared" si="6"/>
        <v>Munson</v>
      </c>
      <c r="C124" s="118">
        <f t="shared" si="6"/>
        <v>10</v>
      </c>
      <c r="D124" s="119">
        <v>5.5224639999999994</v>
      </c>
      <c r="E124" s="119">
        <v>70.722469999999973</v>
      </c>
      <c r="F124" s="119">
        <v>9.0524761599999959</v>
      </c>
      <c r="G124" s="119">
        <v>4.3562440000000011</v>
      </c>
      <c r="H124" s="119">
        <v>3.628045068745787</v>
      </c>
      <c r="I124" s="119">
        <v>34.746158954366756</v>
      </c>
      <c r="J124" s="119">
        <v>5.3086971906043248</v>
      </c>
      <c r="K124" s="120">
        <v>36.762823772430423</v>
      </c>
      <c r="L124" s="102">
        <f t="shared" si="4"/>
        <v>0</v>
      </c>
      <c r="M124" s="102">
        <v>0</v>
      </c>
      <c r="N124" s="102">
        <v>0</v>
      </c>
      <c r="O124" s="112">
        <v>0</v>
      </c>
      <c r="P124" s="112">
        <v>0</v>
      </c>
      <c r="Q124" s="97">
        <v>0</v>
      </c>
    </row>
    <row r="125" spans="1:17" x14ac:dyDescent="0.25">
      <c r="A125" s="98">
        <f t="shared" si="5"/>
        <v>47879</v>
      </c>
      <c r="B125" s="713" t="str">
        <f t="shared" si="6"/>
        <v>Munson</v>
      </c>
      <c r="C125" s="121">
        <f t="shared" si="6"/>
        <v>10</v>
      </c>
      <c r="D125" s="122">
        <v>5.4906580000000016</v>
      </c>
      <c r="E125" s="122">
        <v>70.341790000000003</v>
      </c>
      <c r="F125" s="122">
        <v>9.0037491200000002</v>
      </c>
      <c r="G125" s="122">
        <v>4.3294444999999993</v>
      </c>
      <c r="H125" s="122">
        <v>3.6072468326419278</v>
      </c>
      <c r="I125" s="122">
        <v>34.56101866304585</v>
      </c>
      <c r="J125" s="122">
        <v>5.2804105845518521</v>
      </c>
      <c r="K125" s="46">
        <v>36.727798108552633</v>
      </c>
      <c r="L125" s="94">
        <f t="shared" si="4"/>
        <v>0</v>
      </c>
      <c r="M125" s="94">
        <v>0</v>
      </c>
      <c r="N125" s="94">
        <v>0</v>
      </c>
      <c r="O125" s="116">
        <v>0</v>
      </c>
      <c r="P125" s="116">
        <v>0</v>
      </c>
      <c r="Q125" s="105">
        <v>0</v>
      </c>
    </row>
    <row r="126" spans="1:17" x14ac:dyDescent="0.25">
      <c r="A126" s="106">
        <f t="shared" si="5"/>
        <v>47907</v>
      </c>
      <c r="B126" s="714" t="str">
        <f t="shared" si="6"/>
        <v>Munson</v>
      </c>
      <c r="C126" s="118">
        <f t="shared" si="6"/>
        <v>10</v>
      </c>
      <c r="D126" s="119">
        <v>4.9321720000000013</v>
      </c>
      <c r="E126" s="119">
        <v>63.211399999999976</v>
      </c>
      <c r="F126" s="119">
        <v>8.0910591999999983</v>
      </c>
      <c r="G126" s="119">
        <v>3.8878559999999962</v>
      </c>
      <c r="H126" s="119">
        <v>3.2404190944509561</v>
      </c>
      <c r="I126" s="119">
        <v>31.059320864212705</v>
      </c>
      <c r="J126" s="119">
        <v>4.7454030065524346</v>
      </c>
      <c r="K126" s="120">
        <v>33.142217278731501</v>
      </c>
      <c r="L126" s="102">
        <f t="shared" si="4"/>
        <v>0</v>
      </c>
      <c r="M126" s="102">
        <v>0</v>
      </c>
      <c r="N126" s="102">
        <v>0</v>
      </c>
      <c r="O126" s="112">
        <v>0</v>
      </c>
      <c r="P126" s="112">
        <v>0</v>
      </c>
      <c r="Q126" s="97">
        <v>0</v>
      </c>
    </row>
    <row r="127" spans="1:17" x14ac:dyDescent="0.25">
      <c r="A127" s="98">
        <f t="shared" si="5"/>
        <v>47938</v>
      </c>
      <c r="B127" s="713" t="str">
        <f t="shared" si="6"/>
        <v>Munson</v>
      </c>
      <c r="C127" s="121">
        <f t="shared" si="6"/>
        <v>10</v>
      </c>
      <c r="D127" s="122">
        <v>5.4308744999999963</v>
      </c>
      <c r="E127" s="122">
        <v>69.627860000000041</v>
      </c>
      <c r="F127" s="122">
        <v>8.9123660800000053</v>
      </c>
      <c r="G127" s="122">
        <v>4.2793794999999983</v>
      </c>
      <c r="H127" s="122">
        <v>3.5681578848057249</v>
      </c>
      <c r="I127" s="122">
        <v>34.213911254280561</v>
      </c>
      <c r="J127" s="122">
        <v>5.2273774970222417</v>
      </c>
      <c r="K127" s="46">
        <v>36.658928558951928</v>
      </c>
      <c r="L127" s="94">
        <f t="shared" si="4"/>
        <v>0</v>
      </c>
      <c r="M127" s="94">
        <v>0</v>
      </c>
      <c r="N127" s="94">
        <v>0</v>
      </c>
      <c r="O127" s="116">
        <v>0</v>
      </c>
      <c r="P127" s="116">
        <v>0</v>
      </c>
      <c r="Q127" s="105">
        <v>0</v>
      </c>
    </row>
    <row r="128" spans="1:17" x14ac:dyDescent="0.25">
      <c r="A128" s="106">
        <f t="shared" si="5"/>
        <v>47968</v>
      </c>
      <c r="B128" s="714" t="str">
        <f t="shared" si="6"/>
        <v>Munson</v>
      </c>
      <c r="C128" s="118">
        <f t="shared" si="6"/>
        <v>10</v>
      </c>
      <c r="D128" s="119">
        <v>5.2260449999999965</v>
      </c>
      <c r="E128" s="119">
        <v>67.029599999999988</v>
      </c>
      <c r="F128" s="119">
        <v>8.5797887999999993</v>
      </c>
      <c r="G128" s="119">
        <v>4.1168250000000013</v>
      </c>
      <c r="H128" s="119">
        <v>3.4336704650748344</v>
      </c>
      <c r="I128" s="119">
        <v>32.938904292122452</v>
      </c>
      <c r="J128" s="119">
        <v>5.032575331659257</v>
      </c>
      <c r="K128" s="120">
        <v>35.443617589850177</v>
      </c>
      <c r="L128" s="102">
        <f t="shared" si="4"/>
        <v>0</v>
      </c>
      <c r="M128" s="102">
        <v>0</v>
      </c>
      <c r="N128" s="102">
        <v>0</v>
      </c>
      <c r="O128" s="112">
        <v>0</v>
      </c>
      <c r="P128" s="112">
        <v>0</v>
      </c>
      <c r="Q128" s="97">
        <v>0</v>
      </c>
    </row>
    <row r="129" spans="1:17" x14ac:dyDescent="0.25">
      <c r="A129" s="98">
        <f t="shared" si="5"/>
        <v>47999</v>
      </c>
      <c r="B129" s="713" t="str">
        <f t="shared" si="6"/>
        <v>Munson</v>
      </c>
      <c r="C129" s="121">
        <f t="shared" si="6"/>
        <v>10</v>
      </c>
      <c r="D129" s="122">
        <v>5.3705020000000028</v>
      </c>
      <c r="E129" s="122">
        <v>68.903080000000017</v>
      </c>
      <c r="F129" s="122">
        <v>8.8195942400000025</v>
      </c>
      <c r="G129" s="122">
        <v>4.2290200000000038</v>
      </c>
      <c r="H129" s="122">
        <v>3.5286715457520774</v>
      </c>
      <c r="I129" s="122">
        <v>33.861299350501596</v>
      </c>
      <c r="J129" s="122">
        <v>5.1735037901944567</v>
      </c>
      <c r="K129" s="46">
        <v>36.591586156142391</v>
      </c>
      <c r="L129" s="94">
        <f t="shared" si="4"/>
        <v>0</v>
      </c>
      <c r="M129" s="94">
        <v>0</v>
      </c>
      <c r="N129" s="94">
        <v>0</v>
      </c>
      <c r="O129" s="116">
        <v>0</v>
      </c>
      <c r="P129" s="116">
        <v>0</v>
      </c>
      <c r="Q129" s="105">
        <v>0</v>
      </c>
    </row>
    <row r="130" spans="1:17" x14ac:dyDescent="0.25">
      <c r="A130" s="106">
        <f t="shared" si="5"/>
        <v>48029</v>
      </c>
      <c r="B130" s="714" t="str">
        <f t="shared" si="6"/>
        <v>Munson</v>
      </c>
      <c r="C130" s="118">
        <f t="shared" si="6"/>
        <v>10</v>
      </c>
      <c r="D130" s="119">
        <v>5.1681899999999965</v>
      </c>
      <c r="E130" s="119">
        <v>66.334799999999987</v>
      </c>
      <c r="F130" s="119">
        <v>8.4908543999999981</v>
      </c>
      <c r="G130" s="119">
        <v>4.0683749999999996</v>
      </c>
      <c r="H130" s="119">
        <v>3.3958254919135555</v>
      </c>
      <c r="I130" s="119">
        <v>32.60081603079324</v>
      </c>
      <c r="J130" s="119">
        <v>4.9809206480456245</v>
      </c>
      <c r="K130" s="120">
        <v>35.37916341078909</v>
      </c>
      <c r="L130" s="102">
        <f t="shared" ref="L130:L193" si="7">+P130+O130</f>
        <v>0</v>
      </c>
      <c r="M130" s="102">
        <v>0</v>
      </c>
      <c r="N130" s="102">
        <v>0</v>
      </c>
      <c r="O130" s="112">
        <v>0</v>
      </c>
      <c r="P130" s="112">
        <v>0</v>
      </c>
      <c r="Q130" s="97">
        <v>0</v>
      </c>
    </row>
    <row r="131" spans="1:17" x14ac:dyDescent="0.25">
      <c r="A131" s="98">
        <f t="shared" ref="A131:A194" si="8">+EOMONTH(A130,1)</f>
        <v>48060</v>
      </c>
      <c r="B131" s="713" t="str">
        <f t="shared" ref="B131:C194" si="9">+B130</f>
        <v>Munson</v>
      </c>
      <c r="C131" s="121">
        <f t="shared" si="9"/>
        <v>10</v>
      </c>
      <c r="D131" s="122">
        <v>5.3113074999999972</v>
      </c>
      <c r="E131" s="122">
        <v>68.191319999999976</v>
      </c>
      <c r="F131" s="122">
        <v>8.7284889599999964</v>
      </c>
      <c r="G131" s="122">
        <v>4.1795440000000017</v>
      </c>
      <c r="H131" s="122">
        <v>3.489944696291837</v>
      </c>
      <c r="I131" s="122">
        <v>33.514891177830933</v>
      </c>
      <c r="J131" s="122">
        <v>5.1205777105887647</v>
      </c>
      <c r="K131" s="46">
        <v>36.525711149918408</v>
      </c>
      <c r="L131" s="94">
        <f t="shared" si="7"/>
        <v>0</v>
      </c>
      <c r="M131" s="94">
        <v>0</v>
      </c>
      <c r="N131" s="94">
        <v>0</v>
      </c>
      <c r="O131" s="116">
        <v>0</v>
      </c>
      <c r="P131" s="116">
        <v>0</v>
      </c>
      <c r="Q131" s="105">
        <v>0</v>
      </c>
    </row>
    <row r="132" spans="1:17" x14ac:dyDescent="0.25">
      <c r="A132" s="106">
        <f t="shared" si="8"/>
        <v>48091</v>
      </c>
      <c r="B132" s="714" t="str">
        <f t="shared" si="9"/>
        <v>Munson</v>
      </c>
      <c r="C132" s="118">
        <f t="shared" si="9"/>
        <v>10</v>
      </c>
      <c r="D132" s="119">
        <v>5.2815629999999976</v>
      </c>
      <c r="E132" s="119">
        <v>67.834510000000023</v>
      </c>
      <c r="F132" s="119">
        <v>8.6828172800000036</v>
      </c>
      <c r="G132" s="119">
        <v>4.154805999999998</v>
      </c>
      <c r="H132" s="119">
        <v>3.4704790703610944</v>
      </c>
      <c r="I132" s="119">
        <v>33.341158831905304</v>
      </c>
      <c r="J132" s="119">
        <v>5.0940339326926809</v>
      </c>
      <c r="K132" s="120">
        <v>36.493307617589046</v>
      </c>
      <c r="L132" s="102">
        <f t="shared" si="7"/>
        <v>0</v>
      </c>
      <c r="M132" s="102">
        <v>0</v>
      </c>
      <c r="N132" s="102">
        <v>0</v>
      </c>
      <c r="O132" s="112">
        <v>0</v>
      </c>
      <c r="P132" s="112">
        <v>0</v>
      </c>
      <c r="Q132" s="97">
        <v>0</v>
      </c>
    </row>
    <row r="133" spans="1:17" x14ac:dyDescent="0.25">
      <c r="A133" s="98">
        <f t="shared" si="8"/>
        <v>48121</v>
      </c>
      <c r="B133" s="713" t="str">
        <f t="shared" si="9"/>
        <v>Munson</v>
      </c>
      <c r="C133" s="121">
        <f t="shared" si="9"/>
        <v>10</v>
      </c>
      <c r="D133" s="122">
        <v>5.0832600000000037</v>
      </c>
      <c r="E133" s="122">
        <v>65.309399999999982</v>
      </c>
      <c r="F133" s="122">
        <v>8.3596031999999969</v>
      </c>
      <c r="G133" s="122">
        <v>3.9974099999999995</v>
      </c>
      <c r="H133" s="122">
        <v>3.3402490287695121</v>
      </c>
      <c r="I133" s="122">
        <v>32.101593467966055</v>
      </c>
      <c r="J133" s="122">
        <v>4.9046467964385867</v>
      </c>
      <c r="K133" s="46">
        <v>35.285081230966675</v>
      </c>
      <c r="L133" s="94">
        <f t="shared" si="7"/>
        <v>0</v>
      </c>
      <c r="M133" s="94">
        <v>0</v>
      </c>
      <c r="N133" s="94">
        <v>0</v>
      </c>
      <c r="O133" s="116">
        <v>0</v>
      </c>
      <c r="P133" s="116">
        <v>0</v>
      </c>
      <c r="Q133" s="105">
        <v>0</v>
      </c>
    </row>
    <row r="134" spans="1:17" x14ac:dyDescent="0.25">
      <c r="A134" s="106">
        <f t="shared" si="8"/>
        <v>48152</v>
      </c>
      <c r="B134" s="714" t="str">
        <f t="shared" si="9"/>
        <v>Munson</v>
      </c>
      <c r="C134" s="118">
        <f t="shared" si="9"/>
        <v>10</v>
      </c>
      <c r="D134" s="119">
        <v>5.2241355000000018</v>
      </c>
      <c r="E134" s="119">
        <v>67.141040000000004</v>
      </c>
      <c r="F134" s="119">
        <v>8.5940531199999999</v>
      </c>
      <c r="G134" s="119">
        <v>4.1070970000000004</v>
      </c>
      <c r="H134" s="119">
        <v>3.4328924260977081</v>
      </c>
      <c r="I134" s="119">
        <v>33.003460894886324</v>
      </c>
      <c r="J134" s="119">
        <v>5.0424388381881489</v>
      </c>
      <c r="K134" s="120">
        <v>36.429534075887574</v>
      </c>
      <c r="L134" s="102">
        <f t="shared" si="7"/>
        <v>0</v>
      </c>
      <c r="M134" s="102">
        <v>0</v>
      </c>
      <c r="N134" s="102">
        <v>0</v>
      </c>
      <c r="O134" s="112">
        <v>0</v>
      </c>
      <c r="P134" s="112">
        <v>0</v>
      </c>
      <c r="Q134" s="97">
        <v>0</v>
      </c>
    </row>
    <row r="135" spans="1:17" x14ac:dyDescent="0.25">
      <c r="A135" s="98">
        <f t="shared" si="8"/>
        <v>48182</v>
      </c>
      <c r="B135" s="713" t="str">
        <f t="shared" si="9"/>
        <v>Munson</v>
      </c>
      <c r="C135" s="121">
        <f t="shared" si="9"/>
        <v>10</v>
      </c>
      <c r="D135" s="122">
        <v>5.0282550000000006</v>
      </c>
      <c r="E135" s="122">
        <v>64.644299999999987</v>
      </c>
      <c r="F135" s="122">
        <v>8.2744703999999984</v>
      </c>
      <c r="G135" s="122">
        <v>3.9518100000000018</v>
      </c>
      <c r="H135" s="122">
        <v>3.3042429384856469</v>
      </c>
      <c r="I135" s="122">
        <v>31.777652924323181</v>
      </c>
      <c r="J135" s="122">
        <v>4.8551534859572314</v>
      </c>
      <c r="K135" s="46">
        <v>35.224017605028656</v>
      </c>
      <c r="L135" s="94">
        <f t="shared" si="7"/>
        <v>0</v>
      </c>
      <c r="M135" s="94">
        <v>0</v>
      </c>
      <c r="N135" s="94">
        <v>0</v>
      </c>
      <c r="O135" s="116">
        <v>0</v>
      </c>
      <c r="P135" s="116">
        <v>0</v>
      </c>
      <c r="Q135" s="105">
        <v>0</v>
      </c>
    </row>
    <row r="136" spans="1:17" x14ac:dyDescent="0.25">
      <c r="A136" s="106">
        <f t="shared" si="8"/>
        <v>48213</v>
      </c>
      <c r="B136" s="714" t="str">
        <f t="shared" si="9"/>
        <v>Munson</v>
      </c>
      <c r="C136" s="118">
        <f t="shared" si="9"/>
        <v>10</v>
      </c>
      <c r="D136" s="119">
        <v>5.1675915000000003</v>
      </c>
      <c r="E136" s="119">
        <v>66.459659999999957</v>
      </c>
      <c r="F136" s="119">
        <v>8.5068364799999951</v>
      </c>
      <c r="G136" s="119">
        <v>4.0599769999999964</v>
      </c>
      <c r="H136" s="119">
        <v>3.3958732162119789</v>
      </c>
      <c r="I136" s="119">
        <v>32.67153143700726</v>
      </c>
      <c r="J136" s="119">
        <v>4.9917247932915005</v>
      </c>
      <c r="K136" s="120">
        <v>36.367097413916341</v>
      </c>
      <c r="L136" s="102">
        <f t="shared" si="7"/>
        <v>0</v>
      </c>
      <c r="M136" s="102">
        <v>0</v>
      </c>
      <c r="N136" s="102">
        <v>0</v>
      </c>
      <c r="O136" s="112">
        <v>0</v>
      </c>
      <c r="P136" s="112">
        <v>0</v>
      </c>
      <c r="Q136" s="97">
        <v>0</v>
      </c>
    </row>
    <row r="137" spans="1:17" x14ac:dyDescent="0.25">
      <c r="A137" s="98">
        <f t="shared" si="8"/>
        <v>48244</v>
      </c>
      <c r="B137" s="713" t="str">
        <f t="shared" si="9"/>
        <v>Munson</v>
      </c>
      <c r="C137" s="121">
        <f t="shared" si="9"/>
        <v>10</v>
      </c>
      <c r="D137" s="122">
        <v>5.1396139999999999</v>
      </c>
      <c r="E137" s="122">
        <v>66.117729999999995</v>
      </c>
      <c r="F137" s="122">
        <v>8.4630694399999999</v>
      </c>
      <c r="G137" s="122">
        <v>4.0367114999999982</v>
      </c>
      <c r="H137" s="122">
        <v>3.3775525393334038</v>
      </c>
      <c r="I137" s="122">
        <v>32.504894140782184</v>
      </c>
      <c r="J137" s="122">
        <v>4.9662650935287651</v>
      </c>
      <c r="K137" s="46">
        <v>36.336366793983863</v>
      </c>
      <c r="L137" s="94">
        <f t="shared" si="7"/>
        <v>0</v>
      </c>
      <c r="M137" s="94">
        <v>0</v>
      </c>
      <c r="N137" s="94">
        <v>0</v>
      </c>
      <c r="O137" s="116">
        <v>0</v>
      </c>
      <c r="P137" s="116">
        <v>0</v>
      </c>
      <c r="Q137" s="105">
        <v>0</v>
      </c>
    </row>
    <row r="138" spans="1:17" x14ac:dyDescent="0.25">
      <c r="A138" s="106">
        <f t="shared" si="8"/>
        <v>48273</v>
      </c>
      <c r="B138" s="714" t="str">
        <f t="shared" si="9"/>
        <v>Munson</v>
      </c>
      <c r="C138" s="118">
        <f t="shared" si="9"/>
        <v>10</v>
      </c>
      <c r="D138" s="119">
        <v>4.7824044999999975</v>
      </c>
      <c r="E138" s="119">
        <v>61.54554000000001</v>
      </c>
      <c r="F138" s="119">
        <v>7.8778291200000012</v>
      </c>
      <c r="G138" s="119">
        <v>3.7550649999999988</v>
      </c>
      <c r="H138" s="119">
        <v>3.1428664918486011</v>
      </c>
      <c r="I138" s="119">
        <v>30.258438120193208</v>
      </c>
      <c r="J138" s="119">
        <v>4.6230400186927367</v>
      </c>
      <c r="K138" s="120">
        <v>33.963632030487062</v>
      </c>
      <c r="L138" s="102">
        <f t="shared" si="7"/>
        <v>0</v>
      </c>
      <c r="M138" s="102">
        <v>0</v>
      </c>
      <c r="N138" s="102">
        <v>0</v>
      </c>
      <c r="O138" s="112">
        <v>0</v>
      </c>
      <c r="P138" s="112">
        <v>0</v>
      </c>
      <c r="Q138" s="97">
        <v>0</v>
      </c>
    </row>
    <row r="139" spans="1:17" x14ac:dyDescent="0.25">
      <c r="A139" s="98">
        <f t="shared" si="8"/>
        <v>48304</v>
      </c>
      <c r="B139" s="713" t="str">
        <f t="shared" si="9"/>
        <v>Munson</v>
      </c>
      <c r="C139" s="121">
        <f t="shared" si="9"/>
        <v>10</v>
      </c>
      <c r="D139" s="122">
        <v>5.0857205000000016</v>
      </c>
      <c r="E139" s="122">
        <v>65.463939999999994</v>
      </c>
      <c r="F139" s="122">
        <v>8.3793843199999998</v>
      </c>
      <c r="G139" s="122">
        <v>3.9919474999999984</v>
      </c>
      <c r="H139" s="122">
        <v>3.3422570362753805</v>
      </c>
      <c r="I139" s="122">
        <v>32.186282757872995</v>
      </c>
      <c r="J139" s="122">
        <v>4.9175861919049355</v>
      </c>
      <c r="K139" s="46">
        <v>36.275846184178398</v>
      </c>
      <c r="L139" s="94">
        <f t="shared" si="7"/>
        <v>0</v>
      </c>
      <c r="M139" s="94">
        <v>0</v>
      </c>
      <c r="N139" s="94">
        <v>0</v>
      </c>
      <c r="O139" s="116">
        <v>0</v>
      </c>
      <c r="P139" s="116">
        <v>0</v>
      </c>
      <c r="Q139" s="105">
        <v>0</v>
      </c>
    </row>
    <row r="140" spans="1:17" x14ac:dyDescent="0.25">
      <c r="A140" s="106">
        <f t="shared" si="8"/>
        <v>48334</v>
      </c>
      <c r="B140" s="714" t="str">
        <f t="shared" si="9"/>
        <v>Munson</v>
      </c>
      <c r="C140" s="118">
        <f t="shared" si="9"/>
        <v>10</v>
      </c>
      <c r="D140" s="119">
        <v>4.8954449999999987</v>
      </c>
      <c r="E140" s="119">
        <v>63.034799999999997</v>
      </c>
      <c r="F140" s="119">
        <v>8.0684544000000002</v>
      </c>
      <c r="G140" s="119">
        <v>3.8415149999999989</v>
      </c>
      <c r="H140" s="119">
        <v>3.2172645175138967</v>
      </c>
      <c r="I140" s="119">
        <v>30.993266218954705</v>
      </c>
      <c r="J140" s="119">
        <v>4.7353107976705706</v>
      </c>
      <c r="K140" s="120">
        <v>35.076804512425468</v>
      </c>
      <c r="L140" s="102">
        <f t="shared" si="7"/>
        <v>0</v>
      </c>
      <c r="M140" s="102">
        <v>0</v>
      </c>
      <c r="N140" s="102">
        <v>0</v>
      </c>
      <c r="O140" s="112">
        <v>0</v>
      </c>
      <c r="P140" s="112">
        <v>0</v>
      </c>
      <c r="Q140" s="97">
        <v>0</v>
      </c>
    </row>
    <row r="141" spans="1:17" x14ac:dyDescent="0.25">
      <c r="A141" s="98">
        <f t="shared" si="8"/>
        <v>48365</v>
      </c>
      <c r="B141" s="713" t="str">
        <f t="shared" si="9"/>
        <v>Munson</v>
      </c>
      <c r="C141" s="121">
        <f t="shared" si="9"/>
        <v>10</v>
      </c>
      <c r="D141" s="122">
        <v>5.0315325000000035</v>
      </c>
      <c r="E141" s="122">
        <v>64.809219999999968</v>
      </c>
      <c r="F141" s="122">
        <v>8.2955801599999965</v>
      </c>
      <c r="G141" s="122">
        <v>3.9474779999999994</v>
      </c>
      <c r="H141" s="122">
        <v>3.3067511773790486</v>
      </c>
      <c r="I141" s="122">
        <v>31.867020138576532</v>
      </c>
      <c r="J141" s="122">
        <v>4.868807412759069</v>
      </c>
      <c r="K141" s="46">
        <v>36.216495962644885</v>
      </c>
      <c r="L141" s="94">
        <f t="shared" si="7"/>
        <v>0</v>
      </c>
      <c r="M141" s="94">
        <v>0</v>
      </c>
      <c r="N141" s="94">
        <v>0</v>
      </c>
      <c r="O141" s="116">
        <v>0</v>
      </c>
      <c r="P141" s="116">
        <v>0</v>
      </c>
      <c r="Q141" s="105">
        <v>0</v>
      </c>
    </row>
    <row r="142" spans="1:17" x14ac:dyDescent="0.25">
      <c r="A142" s="106">
        <f t="shared" si="8"/>
        <v>48395</v>
      </c>
      <c r="B142" s="714" t="str">
        <f t="shared" si="9"/>
        <v>Munson</v>
      </c>
      <c r="C142" s="118">
        <f t="shared" si="9"/>
        <v>10</v>
      </c>
      <c r="D142" s="119">
        <v>4.8435750000000013</v>
      </c>
      <c r="E142" s="119">
        <v>62.40570000000001</v>
      </c>
      <c r="F142" s="119">
        <v>7.9879296000000011</v>
      </c>
      <c r="G142" s="119">
        <v>3.7990500000000047</v>
      </c>
      <c r="H142" s="119">
        <v>3.1832688094537862</v>
      </c>
      <c r="I142" s="119">
        <v>30.686407599164308</v>
      </c>
      <c r="J142" s="119">
        <v>4.6884274869035325</v>
      </c>
      <c r="K142" s="120">
        <v>35.019905602304561</v>
      </c>
      <c r="L142" s="102">
        <f t="shared" si="7"/>
        <v>0</v>
      </c>
      <c r="M142" s="102">
        <v>0</v>
      </c>
      <c r="N142" s="102">
        <v>0</v>
      </c>
      <c r="O142" s="112">
        <v>0</v>
      </c>
      <c r="P142" s="112">
        <v>0</v>
      </c>
      <c r="Q142" s="97">
        <v>0</v>
      </c>
    </row>
    <row r="143" spans="1:17" x14ac:dyDescent="0.25">
      <c r="A143" s="98">
        <f t="shared" si="8"/>
        <v>48426</v>
      </c>
      <c r="B143" s="713" t="str">
        <f t="shared" si="9"/>
        <v>Munson</v>
      </c>
      <c r="C143" s="121">
        <f t="shared" si="9"/>
        <v>10</v>
      </c>
      <c r="D143" s="122">
        <v>4.9785224999999986</v>
      </c>
      <c r="E143" s="122">
        <v>64.164110000000051</v>
      </c>
      <c r="F143" s="122">
        <v>8.2130060800000066</v>
      </c>
      <c r="G143" s="122">
        <v>3.9035974999999983</v>
      </c>
      <c r="H143" s="122">
        <v>3.2719995228186174</v>
      </c>
      <c r="I143" s="122">
        <v>31.552265405256399</v>
      </c>
      <c r="J143" s="122">
        <v>4.8207176080700185</v>
      </c>
      <c r="K143" s="46">
        <v>36.158246420810102</v>
      </c>
      <c r="L143" s="94">
        <f t="shared" si="7"/>
        <v>0</v>
      </c>
      <c r="M143" s="94">
        <v>0</v>
      </c>
      <c r="N143" s="94">
        <v>0</v>
      </c>
      <c r="O143" s="116">
        <v>0</v>
      </c>
      <c r="P143" s="116">
        <v>0</v>
      </c>
      <c r="Q143" s="105">
        <v>0</v>
      </c>
    </row>
    <row r="144" spans="1:17" x14ac:dyDescent="0.25">
      <c r="A144" s="106">
        <f t="shared" si="8"/>
        <v>48457</v>
      </c>
      <c r="B144" s="714" t="str">
        <f t="shared" si="9"/>
        <v>Munson</v>
      </c>
      <c r="C144" s="118">
        <f t="shared" si="9"/>
        <v>10</v>
      </c>
      <c r="D144" s="119">
        <v>4.9523120000000018</v>
      </c>
      <c r="E144" s="119">
        <v>63.839850000000013</v>
      </c>
      <c r="F144" s="119">
        <v>8.1715008000000022</v>
      </c>
      <c r="G144" s="119">
        <v>3.8820990000000046</v>
      </c>
      <c r="H144" s="119">
        <v>3.2548101227509614</v>
      </c>
      <c r="I144" s="119">
        <v>31.393971601546934</v>
      </c>
      <c r="J144" s="119">
        <v>4.7965327143183769</v>
      </c>
      <c r="K144" s="120">
        <v>36.129524652581473</v>
      </c>
      <c r="L144" s="102">
        <f t="shared" si="7"/>
        <v>0</v>
      </c>
      <c r="M144" s="102">
        <v>0</v>
      </c>
      <c r="N144" s="102">
        <v>0</v>
      </c>
      <c r="O144" s="112">
        <v>0</v>
      </c>
      <c r="P144" s="112">
        <v>0</v>
      </c>
      <c r="Q144" s="97">
        <v>0</v>
      </c>
    </row>
    <row r="145" spans="1:17" x14ac:dyDescent="0.25">
      <c r="A145" s="98">
        <f t="shared" si="8"/>
        <v>48487</v>
      </c>
      <c r="B145" s="713" t="str">
        <f t="shared" si="9"/>
        <v>Munson</v>
      </c>
      <c r="C145" s="121">
        <f t="shared" si="9"/>
        <v>10</v>
      </c>
      <c r="D145" s="122">
        <v>4.7671949999999992</v>
      </c>
      <c r="E145" s="122">
        <v>61.473900000000029</v>
      </c>
      <c r="F145" s="122">
        <v>7.8686592000000033</v>
      </c>
      <c r="G145" s="122">
        <v>3.7360650000000035</v>
      </c>
      <c r="H145" s="122">
        <v>3.1331769123540139</v>
      </c>
      <c r="I145" s="122">
        <v>30.231566874771111</v>
      </c>
      <c r="J145" s="122">
        <v>4.6189345561883028</v>
      </c>
      <c r="K145" s="46">
        <v>34.936514914663221</v>
      </c>
      <c r="L145" s="94">
        <f t="shared" si="7"/>
        <v>0</v>
      </c>
      <c r="M145" s="94">
        <v>0</v>
      </c>
      <c r="N145" s="94">
        <v>0</v>
      </c>
      <c r="O145" s="116">
        <v>0</v>
      </c>
      <c r="P145" s="116">
        <v>0</v>
      </c>
      <c r="Q145" s="105">
        <v>0</v>
      </c>
    </row>
    <row r="146" spans="1:17" x14ac:dyDescent="0.25">
      <c r="A146" s="106">
        <f t="shared" si="8"/>
        <v>48518</v>
      </c>
      <c r="B146" s="714" t="str">
        <f t="shared" si="9"/>
        <v>Munson</v>
      </c>
      <c r="C146" s="118">
        <f t="shared" si="9"/>
        <v>10</v>
      </c>
      <c r="D146" s="119">
        <v>4.9001855000000036</v>
      </c>
      <c r="E146" s="119">
        <v>63.207760000000029</v>
      </c>
      <c r="F146" s="119">
        <v>8.0905932800000038</v>
      </c>
      <c r="G146" s="119">
        <v>3.8393964999999968</v>
      </c>
      <c r="H146" s="119">
        <v>3.2206112011602888</v>
      </c>
      <c r="I146" s="119">
        <v>31.085312768891008</v>
      </c>
      <c r="J146" s="119">
        <v>4.7493742645311876</v>
      </c>
      <c r="K146" s="120">
        <v>36.072864964133814</v>
      </c>
      <c r="L146" s="102">
        <f t="shared" si="7"/>
        <v>0</v>
      </c>
      <c r="M146" s="102">
        <v>0</v>
      </c>
      <c r="N146" s="102">
        <v>0</v>
      </c>
      <c r="O146" s="112">
        <v>0</v>
      </c>
      <c r="P146" s="112">
        <v>0</v>
      </c>
      <c r="Q146" s="97">
        <v>0</v>
      </c>
    </row>
    <row r="147" spans="1:17" x14ac:dyDescent="0.25">
      <c r="A147" s="98">
        <f t="shared" si="8"/>
        <v>48548</v>
      </c>
      <c r="B147" s="713" t="str">
        <f t="shared" si="9"/>
        <v>Munson</v>
      </c>
      <c r="C147" s="121">
        <f t="shared" si="9"/>
        <v>10</v>
      </c>
      <c r="D147" s="122">
        <v>4.7173199999999991</v>
      </c>
      <c r="E147" s="122">
        <v>60.866399999999977</v>
      </c>
      <c r="F147" s="122">
        <v>7.7908991999999975</v>
      </c>
      <c r="G147" s="122">
        <v>3.6953100000000023</v>
      </c>
      <c r="H147" s="122">
        <v>3.1004472518004449</v>
      </c>
      <c r="I147" s="122">
        <v>29.934837036114036</v>
      </c>
      <c r="J147" s="122">
        <v>4.573598499475259</v>
      </c>
      <c r="K147" s="46">
        <v>34.882178637855937</v>
      </c>
      <c r="L147" s="94">
        <f t="shared" si="7"/>
        <v>0</v>
      </c>
      <c r="M147" s="94">
        <v>0</v>
      </c>
      <c r="N147" s="94">
        <v>0</v>
      </c>
      <c r="O147" s="116">
        <v>0</v>
      </c>
      <c r="P147" s="116">
        <v>0</v>
      </c>
      <c r="Q147" s="105">
        <v>0</v>
      </c>
    </row>
    <row r="148" spans="1:17" x14ac:dyDescent="0.25">
      <c r="A148" s="106">
        <f t="shared" si="8"/>
        <v>48579</v>
      </c>
      <c r="B148" s="714" t="str">
        <f t="shared" si="9"/>
        <v>Munson</v>
      </c>
      <c r="C148" s="118">
        <f t="shared" si="9"/>
        <v>10</v>
      </c>
      <c r="D148" s="119">
        <v>4.8492369999999951</v>
      </c>
      <c r="E148" s="119">
        <v>62.584660000000021</v>
      </c>
      <c r="F148" s="119">
        <v>8.0108364800000018</v>
      </c>
      <c r="G148" s="119">
        <v>3.7975775000000014</v>
      </c>
      <c r="H148" s="119">
        <v>3.1871691512955223</v>
      </c>
      <c r="I148" s="119">
        <v>30.78088357812636</v>
      </c>
      <c r="J148" s="119">
        <v>4.7028618851306021</v>
      </c>
      <c r="K148" s="120">
        <v>36.017222118377688</v>
      </c>
      <c r="L148" s="102">
        <f t="shared" si="7"/>
        <v>0</v>
      </c>
      <c r="M148" s="102">
        <v>0</v>
      </c>
      <c r="N148" s="102">
        <v>0</v>
      </c>
      <c r="O148" s="112">
        <v>0</v>
      </c>
      <c r="P148" s="112">
        <v>0</v>
      </c>
      <c r="Q148" s="97">
        <v>0</v>
      </c>
    </row>
    <row r="149" spans="1:17" x14ac:dyDescent="0.25">
      <c r="A149" s="98">
        <f t="shared" si="8"/>
        <v>48610</v>
      </c>
      <c r="B149" s="713" t="str">
        <f t="shared" si="9"/>
        <v>Munson</v>
      </c>
      <c r="C149" s="121">
        <f t="shared" si="9"/>
        <v>10</v>
      </c>
      <c r="D149" s="122">
        <v>4.8236154999999989</v>
      </c>
      <c r="E149" s="122">
        <v>62.270939999999996</v>
      </c>
      <c r="F149" s="122">
        <v>7.9706803199999996</v>
      </c>
      <c r="G149" s="122">
        <v>3.7769624999999998</v>
      </c>
      <c r="H149" s="122">
        <v>3.170345172144923</v>
      </c>
      <c r="I149" s="122">
        <v>30.627532663302219</v>
      </c>
      <c r="J149" s="122">
        <v>4.6794321512568962</v>
      </c>
      <c r="K149" s="46">
        <v>35.989772718329178</v>
      </c>
      <c r="L149" s="94">
        <f t="shared" si="7"/>
        <v>0</v>
      </c>
      <c r="M149" s="94">
        <v>0</v>
      </c>
      <c r="N149" s="94">
        <v>0</v>
      </c>
      <c r="O149" s="116">
        <v>0</v>
      </c>
      <c r="P149" s="116">
        <v>0</v>
      </c>
      <c r="Q149" s="105">
        <v>0</v>
      </c>
    </row>
    <row r="150" spans="1:17" x14ac:dyDescent="0.25">
      <c r="A150" s="106">
        <f t="shared" si="8"/>
        <v>48638</v>
      </c>
      <c r="B150" s="714" t="str">
        <f t="shared" si="9"/>
        <v>Munson</v>
      </c>
      <c r="C150" s="118">
        <f t="shared" si="9"/>
        <v>10</v>
      </c>
      <c r="D150" s="119">
        <v>4.3347360000000004</v>
      </c>
      <c r="E150" s="119">
        <v>55.977600000000024</v>
      </c>
      <c r="F150" s="119">
        <v>7.165132800000003</v>
      </c>
      <c r="G150" s="119">
        <v>3.3936280000000036</v>
      </c>
      <c r="H150" s="119">
        <v>2.8490374073578701</v>
      </c>
      <c r="I150" s="119">
        <v>27.533013724545864</v>
      </c>
      <c r="J150" s="119">
        <v>4.2066356877163766</v>
      </c>
      <c r="K150" s="120">
        <v>32.482318091141558</v>
      </c>
      <c r="L150" s="102">
        <f t="shared" si="7"/>
        <v>0</v>
      </c>
      <c r="M150" s="102">
        <v>0</v>
      </c>
      <c r="N150" s="102">
        <v>0</v>
      </c>
      <c r="O150" s="112">
        <v>0</v>
      </c>
      <c r="P150" s="112">
        <v>0</v>
      </c>
      <c r="Q150" s="97">
        <v>0</v>
      </c>
    </row>
    <row r="151" spans="1:17" x14ac:dyDescent="0.25">
      <c r="A151" s="98">
        <f t="shared" si="8"/>
        <v>48669</v>
      </c>
      <c r="B151" s="713" t="str">
        <f t="shared" si="9"/>
        <v>Munson</v>
      </c>
      <c r="C151" s="121">
        <f t="shared" si="9"/>
        <v>10</v>
      </c>
      <c r="D151" s="122">
        <v>4.7753175000000017</v>
      </c>
      <c r="E151" s="122">
        <v>61.680080000000011</v>
      </c>
      <c r="F151" s="122">
        <v>7.8950502400000016</v>
      </c>
      <c r="G151" s="122">
        <v>3.7377940000000023</v>
      </c>
      <c r="H151" s="122">
        <v>3.1386210053075567</v>
      </c>
      <c r="I151" s="122">
        <v>30.338688119573579</v>
      </c>
      <c r="J151" s="122">
        <v>4.6353010100905543</v>
      </c>
      <c r="K151" s="46">
        <v>35.935599229712238</v>
      </c>
      <c r="L151" s="94">
        <f t="shared" si="7"/>
        <v>0</v>
      </c>
      <c r="M151" s="94">
        <v>0</v>
      </c>
      <c r="N151" s="94">
        <v>0</v>
      </c>
      <c r="O151" s="116">
        <v>0</v>
      </c>
      <c r="P151" s="116">
        <v>0</v>
      </c>
      <c r="Q151" s="105">
        <v>0</v>
      </c>
    </row>
    <row r="152" spans="1:17" x14ac:dyDescent="0.25">
      <c r="A152" s="106">
        <f t="shared" si="8"/>
        <v>48699</v>
      </c>
      <c r="B152" s="714" t="str">
        <f t="shared" si="9"/>
        <v>Munson</v>
      </c>
      <c r="C152" s="118">
        <f t="shared" si="9"/>
        <v>10</v>
      </c>
      <c r="D152" s="119">
        <v>4.5973349999999984</v>
      </c>
      <c r="E152" s="119">
        <v>59.39819999999996</v>
      </c>
      <c r="F152" s="119">
        <v>7.6029695999999953</v>
      </c>
      <c r="G152" s="119">
        <v>3.5978400000000001</v>
      </c>
      <c r="H152" s="119">
        <v>3.0216446185218868</v>
      </c>
      <c r="I152" s="119">
        <v>29.217097064600232</v>
      </c>
      <c r="J152" s="119">
        <v>4.463938414796444</v>
      </c>
      <c r="K152" s="120">
        <v>34.750517493800118</v>
      </c>
      <c r="L152" s="102">
        <f t="shared" si="7"/>
        <v>0</v>
      </c>
      <c r="M152" s="102">
        <v>0</v>
      </c>
      <c r="N152" s="102">
        <v>0</v>
      </c>
      <c r="O152" s="112">
        <v>0</v>
      </c>
      <c r="P152" s="112">
        <v>0</v>
      </c>
      <c r="Q152" s="97">
        <v>0</v>
      </c>
    </row>
    <row r="153" spans="1:17" x14ac:dyDescent="0.25">
      <c r="A153" s="98">
        <f t="shared" si="8"/>
        <v>48730</v>
      </c>
      <c r="B153" s="713" t="str">
        <f t="shared" si="9"/>
        <v>Munson</v>
      </c>
      <c r="C153" s="121">
        <f t="shared" si="9"/>
        <v>10</v>
      </c>
      <c r="D153" s="122">
        <v>4.7258415000000005</v>
      </c>
      <c r="E153" s="122">
        <v>61.076820000000033</v>
      </c>
      <c r="F153" s="122">
        <v>7.8178329600000049</v>
      </c>
      <c r="G153" s="122">
        <v>3.6977419999999981</v>
      </c>
      <c r="H153" s="122">
        <v>3.1061083822924314</v>
      </c>
      <c r="I153" s="122">
        <v>30.043580531372452</v>
      </c>
      <c r="J153" s="122">
        <v>4.5902129356415236</v>
      </c>
      <c r="K153" s="46">
        <v>35.882353923195289</v>
      </c>
      <c r="L153" s="94">
        <f t="shared" si="7"/>
        <v>0</v>
      </c>
      <c r="M153" s="94">
        <v>0</v>
      </c>
      <c r="N153" s="94">
        <v>0</v>
      </c>
      <c r="O153" s="116">
        <v>0</v>
      </c>
      <c r="P153" s="116">
        <v>0</v>
      </c>
      <c r="Q153" s="105">
        <v>0</v>
      </c>
    </row>
    <row r="154" spans="1:17" x14ac:dyDescent="0.25">
      <c r="A154" s="106">
        <f t="shared" si="8"/>
        <v>48760</v>
      </c>
      <c r="B154" s="714" t="str">
        <f t="shared" si="9"/>
        <v>Munson</v>
      </c>
      <c r="C154" s="118">
        <f t="shared" si="9"/>
        <v>10</v>
      </c>
      <c r="D154" s="119">
        <v>4.5500249999999962</v>
      </c>
      <c r="E154" s="119">
        <v>58.817699999999952</v>
      </c>
      <c r="F154" s="119">
        <v>7.5286655999999939</v>
      </c>
      <c r="G154" s="119">
        <v>3.5593650000000023</v>
      </c>
      <c r="H154" s="119">
        <v>2.9905515357638643</v>
      </c>
      <c r="I154" s="119">
        <v>28.933077019718073</v>
      </c>
      <c r="J154" s="119">
        <v>4.4205445458362886</v>
      </c>
      <c r="K154" s="120">
        <v>34.69938101517527</v>
      </c>
      <c r="L154" s="102">
        <f t="shared" si="7"/>
        <v>0</v>
      </c>
      <c r="M154" s="102">
        <v>0</v>
      </c>
      <c r="N154" s="102">
        <v>0</v>
      </c>
      <c r="O154" s="112">
        <v>0</v>
      </c>
      <c r="P154" s="112">
        <v>0</v>
      </c>
      <c r="Q154" s="97">
        <v>0</v>
      </c>
    </row>
    <row r="155" spans="1:17" x14ac:dyDescent="0.25">
      <c r="A155" s="98">
        <f t="shared" si="8"/>
        <v>48791</v>
      </c>
      <c r="B155" s="713" t="str">
        <f t="shared" si="9"/>
        <v>Munson</v>
      </c>
      <c r="C155" s="121">
        <f t="shared" si="9"/>
        <v>10</v>
      </c>
      <c r="D155" s="122">
        <v>4.6775434999999979</v>
      </c>
      <c r="E155" s="122">
        <v>60.480689999999996</v>
      </c>
      <c r="F155" s="122">
        <v>7.7415283199999996</v>
      </c>
      <c r="G155" s="122">
        <v>3.6585735000000006</v>
      </c>
      <c r="H155" s="122">
        <v>3.0743644445856462</v>
      </c>
      <c r="I155" s="122">
        <v>29.75188669989852</v>
      </c>
      <c r="J155" s="122">
        <v>4.5456465608692165</v>
      </c>
      <c r="K155" s="46">
        <v>35.829869342603182</v>
      </c>
      <c r="L155" s="94">
        <f t="shared" si="7"/>
        <v>0</v>
      </c>
      <c r="M155" s="94">
        <v>0</v>
      </c>
      <c r="N155" s="94">
        <v>0</v>
      </c>
      <c r="O155" s="116">
        <v>0</v>
      </c>
      <c r="P155" s="116">
        <v>0</v>
      </c>
      <c r="Q155" s="105">
        <v>0</v>
      </c>
    </row>
    <row r="156" spans="1:17" x14ac:dyDescent="0.25">
      <c r="A156" s="106">
        <f t="shared" si="8"/>
        <v>48822</v>
      </c>
      <c r="B156" s="714" t="str">
        <f t="shared" si="9"/>
        <v>Munson</v>
      </c>
      <c r="C156" s="118">
        <f t="shared" si="9"/>
        <v>10</v>
      </c>
      <c r="D156" s="119">
        <v>4.6528054999999995</v>
      </c>
      <c r="E156" s="119">
        <v>60.179369999999956</v>
      </c>
      <c r="F156" s="119">
        <v>7.702959359999995</v>
      </c>
      <c r="G156" s="119">
        <v>3.6385474999999983</v>
      </c>
      <c r="H156" s="119">
        <v>3.058105104643781</v>
      </c>
      <c r="I156" s="119">
        <v>29.604419332418242</v>
      </c>
      <c r="J156" s="119">
        <v>4.5231156560413552</v>
      </c>
      <c r="K156" s="120">
        <v>35.803875482458821</v>
      </c>
      <c r="L156" s="102">
        <f t="shared" si="7"/>
        <v>0</v>
      </c>
      <c r="M156" s="102">
        <v>0</v>
      </c>
      <c r="N156" s="102">
        <v>0</v>
      </c>
      <c r="O156" s="112">
        <v>0</v>
      </c>
      <c r="P156" s="112">
        <v>0</v>
      </c>
      <c r="Q156" s="97">
        <v>0</v>
      </c>
    </row>
    <row r="157" spans="1:17" x14ac:dyDescent="0.25">
      <c r="A157" s="98">
        <f t="shared" si="8"/>
        <v>48852</v>
      </c>
      <c r="B157" s="713" t="str">
        <f t="shared" si="9"/>
        <v>Munson</v>
      </c>
      <c r="C157" s="121">
        <f t="shared" si="9"/>
        <v>10</v>
      </c>
      <c r="D157" s="122">
        <v>4.4796299999999949</v>
      </c>
      <c r="E157" s="122">
        <v>57.953100000000013</v>
      </c>
      <c r="F157" s="122">
        <v>7.4179968000000018</v>
      </c>
      <c r="G157" s="122">
        <v>3.502649999999996</v>
      </c>
      <c r="H157" s="122">
        <v>2.9442836669184693</v>
      </c>
      <c r="I157" s="122">
        <v>28.509962749962902</v>
      </c>
      <c r="J157" s="122">
        <v>4.3558989368652128</v>
      </c>
      <c r="K157" s="46">
        <v>34.623910964162732</v>
      </c>
      <c r="L157" s="94">
        <f t="shared" si="7"/>
        <v>0</v>
      </c>
      <c r="M157" s="94">
        <v>0</v>
      </c>
      <c r="N157" s="94">
        <v>0</v>
      </c>
      <c r="O157" s="116">
        <v>0</v>
      </c>
      <c r="P157" s="116">
        <v>0</v>
      </c>
      <c r="Q157" s="105">
        <v>0</v>
      </c>
    </row>
    <row r="158" spans="1:17" x14ac:dyDescent="0.25">
      <c r="A158" s="106">
        <f t="shared" si="8"/>
        <v>48883</v>
      </c>
      <c r="B158" s="714" t="str">
        <f t="shared" si="9"/>
        <v>Munson</v>
      </c>
      <c r="C158" s="118">
        <f t="shared" si="9"/>
        <v>10</v>
      </c>
      <c r="D158" s="119">
        <v>4.6050965000000037</v>
      </c>
      <c r="E158" s="119">
        <v>59.591299999999976</v>
      </c>
      <c r="F158" s="119">
        <v>7.6276863999999964</v>
      </c>
      <c r="G158" s="119">
        <v>3.6002624999999999</v>
      </c>
      <c r="H158" s="119">
        <v>3.0267478325917674</v>
      </c>
      <c r="I158" s="119">
        <v>29.316616843709163</v>
      </c>
      <c r="J158" s="119">
        <v>4.479143585974005</v>
      </c>
      <c r="K158" s="120">
        <v>35.752367848848046</v>
      </c>
      <c r="L158" s="102">
        <f t="shared" si="7"/>
        <v>0</v>
      </c>
      <c r="M158" s="102">
        <v>0</v>
      </c>
      <c r="N158" s="102">
        <v>0</v>
      </c>
      <c r="O158" s="112">
        <v>0</v>
      </c>
      <c r="P158" s="112">
        <v>0</v>
      </c>
      <c r="Q158" s="97">
        <v>0</v>
      </c>
    </row>
    <row r="159" spans="1:17" x14ac:dyDescent="0.25">
      <c r="A159" s="98">
        <f t="shared" si="8"/>
        <v>48913</v>
      </c>
      <c r="B159" s="713" t="str">
        <f t="shared" si="9"/>
        <v>Munson</v>
      </c>
      <c r="C159" s="121">
        <f t="shared" si="9"/>
        <v>10</v>
      </c>
      <c r="D159" s="122">
        <v>4.4337449999999983</v>
      </c>
      <c r="E159" s="122">
        <v>57.386699999999983</v>
      </c>
      <c r="F159" s="122">
        <v>7.3454975999999981</v>
      </c>
      <c r="G159" s="122">
        <v>3.4655999999999971</v>
      </c>
      <c r="H159" s="122">
        <v>2.9141253016973447</v>
      </c>
      <c r="I159" s="122">
        <v>28.23274982044812</v>
      </c>
      <c r="J159" s="122">
        <v>4.3135448663776854</v>
      </c>
      <c r="K159" s="46">
        <v>34.57437256260922</v>
      </c>
      <c r="L159" s="94">
        <f t="shared" si="7"/>
        <v>0</v>
      </c>
      <c r="M159" s="94">
        <v>0</v>
      </c>
      <c r="N159" s="94">
        <v>0</v>
      </c>
      <c r="O159" s="116">
        <v>0</v>
      </c>
      <c r="P159" s="116">
        <v>0</v>
      </c>
      <c r="Q159" s="105">
        <v>0</v>
      </c>
    </row>
    <row r="160" spans="1:17" x14ac:dyDescent="0.25">
      <c r="A160" s="106">
        <f t="shared" si="8"/>
        <v>48944</v>
      </c>
      <c r="B160" s="714" t="str">
        <f t="shared" si="9"/>
        <v>Munson</v>
      </c>
      <c r="C160" s="118">
        <f t="shared" si="9"/>
        <v>10</v>
      </c>
      <c r="D160" s="119">
        <v>4.557682000000006</v>
      </c>
      <c r="E160" s="119">
        <v>59.008499999999998</v>
      </c>
      <c r="F160" s="119">
        <v>7.5530879999999998</v>
      </c>
      <c r="G160" s="119">
        <v>3.5619775000000007</v>
      </c>
      <c r="H160" s="119">
        <v>2.9955842323565554</v>
      </c>
      <c r="I160" s="119">
        <v>29.031360033943436</v>
      </c>
      <c r="J160" s="119">
        <v>4.4355608491842453</v>
      </c>
      <c r="K160" s="120">
        <v>35.70149076662566</v>
      </c>
      <c r="L160" s="102">
        <f t="shared" si="7"/>
        <v>0</v>
      </c>
      <c r="M160" s="102">
        <v>0</v>
      </c>
      <c r="N160" s="102">
        <v>0</v>
      </c>
      <c r="O160" s="112">
        <v>0</v>
      </c>
      <c r="P160" s="112">
        <v>0</v>
      </c>
      <c r="Q160" s="97">
        <v>0</v>
      </c>
    </row>
    <row r="161" spans="1:17" x14ac:dyDescent="0.25">
      <c r="A161" s="98">
        <f t="shared" si="8"/>
        <v>48975</v>
      </c>
      <c r="B161" s="713" t="str">
        <f t="shared" si="9"/>
        <v>Munson</v>
      </c>
      <c r="C161" s="121">
        <f t="shared" si="9"/>
        <v>10</v>
      </c>
      <c r="D161" s="122">
        <v>4.533827500000001</v>
      </c>
      <c r="E161" s="122">
        <v>58.713999999999999</v>
      </c>
      <c r="F161" s="122">
        <v>7.5153919999999994</v>
      </c>
      <c r="G161" s="122">
        <v>3.5428349999999988</v>
      </c>
      <c r="H161" s="122">
        <v>2.9799055227073148</v>
      </c>
      <c r="I161" s="122">
        <v>28.887190035581487</v>
      </c>
      <c r="J161" s="122">
        <v>4.413533686574409</v>
      </c>
      <c r="K161" s="46">
        <v>35.676285920394101</v>
      </c>
      <c r="L161" s="94">
        <f t="shared" si="7"/>
        <v>0</v>
      </c>
      <c r="M161" s="94">
        <v>0</v>
      </c>
      <c r="N161" s="94">
        <v>0</v>
      </c>
      <c r="O161" s="116">
        <v>0</v>
      </c>
      <c r="P161" s="116">
        <v>0</v>
      </c>
      <c r="Q161" s="105">
        <v>0</v>
      </c>
    </row>
    <row r="162" spans="1:17" x14ac:dyDescent="0.25">
      <c r="A162" s="106">
        <f t="shared" si="8"/>
        <v>49003</v>
      </c>
      <c r="B162" s="714" t="str">
        <f t="shared" si="9"/>
        <v>Munson</v>
      </c>
      <c r="C162" s="118">
        <f t="shared" si="9"/>
        <v>10</v>
      </c>
      <c r="D162" s="119">
        <v>4.0748539999999949</v>
      </c>
      <c r="E162" s="119">
        <v>52.781119999999973</v>
      </c>
      <c r="F162" s="119">
        <v>6.7559833599999966</v>
      </c>
      <c r="G162" s="119">
        <v>3.1834879999999957</v>
      </c>
      <c r="H162" s="119">
        <v>2.6782404009678662</v>
      </c>
      <c r="I162" s="119">
        <v>25.968866261614153</v>
      </c>
      <c r="J162" s="119">
        <v>3.9676571762395145</v>
      </c>
      <c r="K162" s="120">
        <v>32.201115899336969</v>
      </c>
      <c r="L162" s="102">
        <f t="shared" si="7"/>
        <v>0</v>
      </c>
      <c r="M162" s="102">
        <v>0</v>
      </c>
      <c r="N162" s="102">
        <v>0</v>
      </c>
      <c r="O162" s="112">
        <v>0</v>
      </c>
      <c r="P162" s="112">
        <v>0</v>
      </c>
      <c r="Q162" s="97">
        <v>0</v>
      </c>
    </row>
    <row r="163" spans="1:17" x14ac:dyDescent="0.25">
      <c r="A163" s="98">
        <f t="shared" si="8"/>
        <v>49034</v>
      </c>
      <c r="B163" s="713" t="str">
        <f t="shared" si="9"/>
        <v>Munson</v>
      </c>
      <c r="C163" s="121">
        <f t="shared" si="9"/>
        <v>10</v>
      </c>
      <c r="D163" s="122">
        <v>4.4887689999999951</v>
      </c>
      <c r="E163" s="122">
        <v>58.158479999999997</v>
      </c>
      <c r="F163" s="122">
        <v>7.4442854399999998</v>
      </c>
      <c r="G163" s="122">
        <v>3.5066114999999978</v>
      </c>
      <c r="H163" s="122">
        <v>2.950290378688416</v>
      </c>
      <c r="I163" s="122">
        <v>28.615288850235459</v>
      </c>
      <c r="J163" s="122">
        <v>4.3719911459436318</v>
      </c>
      <c r="K163" s="46">
        <v>35.626337518190084</v>
      </c>
      <c r="L163" s="94">
        <f t="shared" si="7"/>
        <v>0</v>
      </c>
      <c r="M163" s="94">
        <v>0</v>
      </c>
      <c r="N163" s="94">
        <v>0</v>
      </c>
      <c r="O163" s="116">
        <v>0</v>
      </c>
      <c r="P163" s="116">
        <v>0</v>
      </c>
      <c r="Q163" s="105">
        <v>0</v>
      </c>
    </row>
    <row r="164" spans="1:17" x14ac:dyDescent="0.25">
      <c r="A164" s="106">
        <f t="shared" si="8"/>
        <v>49064</v>
      </c>
      <c r="B164" s="714" t="str">
        <f t="shared" si="9"/>
        <v>Munson</v>
      </c>
      <c r="C164" s="118">
        <f t="shared" si="9"/>
        <v>10</v>
      </c>
      <c r="D164" s="119">
        <v>4.3214549999999967</v>
      </c>
      <c r="E164" s="119">
        <v>56.006099999999968</v>
      </c>
      <c r="F164" s="119">
        <v>7.168780799999996</v>
      </c>
      <c r="G164" s="119">
        <v>3.3755400000000013</v>
      </c>
      <c r="H164" s="119">
        <v>2.840321503418648</v>
      </c>
      <c r="I164" s="119">
        <v>27.556943694129242</v>
      </c>
      <c r="J164" s="119">
        <v>4.2102917165745373</v>
      </c>
      <c r="K164" s="120">
        <v>34.453151562339386</v>
      </c>
      <c r="L164" s="102">
        <f t="shared" si="7"/>
        <v>0</v>
      </c>
      <c r="M164" s="102">
        <v>0</v>
      </c>
      <c r="N164" s="102">
        <v>0</v>
      </c>
      <c r="O164" s="112">
        <v>0</v>
      </c>
      <c r="P164" s="112">
        <v>0</v>
      </c>
      <c r="Q164" s="97">
        <v>0</v>
      </c>
    </row>
    <row r="165" spans="1:17" x14ac:dyDescent="0.25">
      <c r="A165" s="98">
        <f t="shared" si="8"/>
        <v>49095</v>
      </c>
      <c r="B165" s="713" t="str">
        <f t="shared" si="9"/>
        <v>Munson</v>
      </c>
      <c r="C165" s="121">
        <f t="shared" si="9"/>
        <v>10</v>
      </c>
      <c r="D165" s="122">
        <v>4.442532500000004</v>
      </c>
      <c r="E165" s="122">
        <v>57.588700000000024</v>
      </c>
      <c r="F165" s="122">
        <v>7.3713536000000035</v>
      </c>
      <c r="G165" s="122">
        <v>3.4695045000000051</v>
      </c>
      <c r="H165" s="122">
        <v>2.9199009776148892</v>
      </c>
      <c r="I165" s="122">
        <v>28.336328443404273</v>
      </c>
      <c r="J165" s="122">
        <v>4.3293701431414204</v>
      </c>
      <c r="K165" s="46">
        <v>35.576992468582958</v>
      </c>
      <c r="L165" s="94">
        <f t="shared" si="7"/>
        <v>0</v>
      </c>
      <c r="M165" s="94">
        <v>0</v>
      </c>
      <c r="N165" s="94">
        <v>0</v>
      </c>
      <c r="O165" s="116">
        <v>0</v>
      </c>
      <c r="P165" s="116">
        <v>0</v>
      </c>
      <c r="Q165" s="105">
        <v>0</v>
      </c>
    </row>
    <row r="166" spans="1:17" x14ac:dyDescent="0.25">
      <c r="A166" s="106">
        <f t="shared" si="8"/>
        <v>49125</v>
      </c>
      <c r="B166" s="714" t="str">
        <f t="shared" si="9"/>
        <v>Munson</v>
      </c>
      <c r="C166" s="118">
        <f t="shared" si="9"/>
        <v>10</v>
      </c>
      <c r="D166" s="119">
        <v>4.2769949999999977</v>
      </c>
      <c r="E166" s="119">
        <v>55.457399999999993</v>
      </c>
      <c r="F166" s="119">
        <v>7.0985471999999987</v>
      </c>
      <c r="G166" s="119">
        <v>3.3399150000000013</v>
      </c>
      <c r="H166" s="119">
        <v>2.8110997182939998</v>
      </c>
      <c r="I166" s="119">
        <v>27.288289341800656</v>
      </c>
      <c r="J166" s="119">
        <v>4.1692454808572039</v>
      </c>
      <c r="K166" s="120">
        <v>34.405687462656125</v>
      </c>
      <c r="L166" s="102">
        <f t="shared" si="7"/>
        <v>0</v>
      </c>
      <c r="M166" s="102">
        <v>0</v>
      </c>
      <c r="N166" s="102">
        <v>0</v>
      </c>
      <c r="O166" s="112">
        <v>0</v>
      </c>
      <c r="P166" s="112">
        <v>0</v>
      </c>
      <c r="Q166" s="97">
        <v>0</v>
      </c>
    </row>
    <row r="167" spans="1:17" x14ac:dyDescent="0.25">
      <c r="A167" s="98">
        <f t="shared" si="8"/>
        <v>49156</v>
      </c>
      <c r="B167" s="713" t="str">
        <f t="shared" si="9"/>
        <v>Munson</v>
      </c>
      <c r="C167" s="121">
        <f t="shared" si="9"/>
        <v>10</v>
      </c>
      <c r="D167" s="122">
        <v>4.3968850000000055</v>
      </c>
      <c r="E167" s="122">
        <v>57.024189999999997</v>
      </c>
      <c r="F167" s="122">
        <v>7.2990963199999994</v>
      </c>
      <c r="G167" s="122">
        <v>3.4332809999999978</v>
      </c>
      <c r="H167" s="122">
        <v>2.8898987022366236</v>
      </c>
      <c r="I167" s="122">
        <v>28.059917361353047</v>
      </c>
      <c r="J167" s="122">
        <v>4.287138880543667</v>
      </c>
      <c r="K167" s="46">
        <v>35.528242618159247</v>
      </c>
      <c r="L167" s="94">
        <f t="shared" si="7"/>
        <v>0</v>
      </c>
      <c r="M167" s="94">
        <v>0</v>
      </c>
      <c r="N167" s="94">
        <v>0</v>
      </c>
      <c r="O167" s="116">
        <v>0</v>
      </c>
      <c r="P167" s="116">
        <v>0</v>
      </c>
      <c r="Q167" s="105">
        <v>0</v>
      </c>
    </row>
    <row r="168" spans="1:17" x14ac:dyDescent="0.25">
      <c r="A168" s="106">
        <f t="shared" si="8"/>
        <v>49187</v>
      </c>
      <c r="B168" s="714" t="str">
        <f t="shared" si="9"/>
        <v>Munson</v>
      </c>
      <c r="C168" s="118">
        <f t="shared" si="9"/>
        <v>10</v>
      </c>
      <c r="D168" s="119">
        <v>4.3736195000000002</v>
      </c>
      <c r="E168" s="119">
        <v>56.739609999999985</v>
      </c>
      <c r="F168" s="119">
        <v>7.2626700799999977</v>
      </c>
      <c r="G168" s="119">
        <v>3.4144329999999945</v>
      </c>
      <c r="H168" s="119">
        <v>2.8746071199730805</v>
      </c>
      <c r="I168" s="119">
        <v>27.920552963520826</v>
      </c>
      <c r="J168" s="119">
        <v>4.2658458844683853</v>
      </c>
      <c r="K168" s="120">
        <v>35.504088379709351</v>
      </c>
      <c r="L168" s="102">
        <f t="shared" si="7"/>
        <v>0</v>
      </c>
      <c r="M168" s="102">
        <v>0</v>
      </c>
      <c r="N168" s="102">
        <v>0</v>
      </c>
      <c r="O168" s="112">
        <v>0</v>
      </c>
      <c r="P168" s="112">
        <v>0</v>
      </c>
      <c r="Q168" s="97">
        <v>0</v>
      </c>
    </row>
    <row r="169" spans="1:17" x14ac:dyDescent="0.25">
      <c r="A169" s="98">
        <f t="shared" si="8"/>
        <v>49217</v>
      </c>
      <c r="B169" s="713" t="str">
        <f t="shared" si="9"/>
        <v>Munson</v>
      </c>
      <c r="C169" s="121">
        <f t="shared" si="9"/>
        <v>10</v>
      </c>
      <c r="D169" s="122">
        <v>4.2108749999999988</v>
      </c>
      <c r="E169" s="122">
        <v>54.639599999999994</v>
      </c>
      <c r="F169" s="122">
        <v>6.9938687999999996</v>
      </c>
      <c r="G169" s="122">
        <v>3.2869049999999973</v>
      </c>
      <c r="H169" s="122">
        <v>2.7676416632549605</v>
      </c>
      <c r="I169" s="122">
        <v>26.887814737774502</v>
      </c>
      <c r="J169" s="122">
        <v>4.1080588909435551</v>
      </c>
      <c r="K169" s="46">
        <v>34.335559423346268</v>
      </c>
      <c r="L169" s="94">
        <f t="shared" si="7"/>
        <v>0</v>
      </c>
      <c r="M169" s="94">
        <v>0</v>
      </c>
      <c r="N169" s="94">
        <v>0</v>
      </c>
      <c r="O169" s="116">
        <v>0</v>
      </c>
      <c r="P169" s="116">
        <v>0</v>
      </c>
      <c r="Q169" s="105">
        <v>0</v>
      </c>
    </row>
    <row r="170" spans="1:17" x14ac:dyDescent="0.25">
      <c r="A170" s="106">
        <f t="shared" si="8"/>
        <v>49248</v>
      </c>
      <c r="B170" s="714" t="str">
        <f t="shared" si="9"/>
        <v>Munson</v>
      </c>
      <c r="C170" s="118">
        <f t="shared" si="9"/>
        <v>10</v>
      </c>
      <c r="D170" s="119">
        <v>4.3288554999999995</v>
      </c>
      <c r="E170" s="119">
        <v>56.182850000000016</v>
      </c>
      <c r="F170" s="119">
        <v>7.1914048000000017</v>
      </c>
      <c r="G170" s="119">
        <v>3.3787985000000003</v>
      </c>
      <c r="H170" s="119">
        <v>2.8451855380097695</v>
      </c>
      <c r="I170" s="119">
        <v>27.647893877584124</v>
      </c>
      <c r="J170" s="119">
        <v>4.2241876119230684</v>
      </c>
      <c r="K170" s="120">
        <v>35.456211691404647</v>
      </c>
      <c r="L170" s="102">
        <f t="shared" si="7"/>
        <v>0</v>
      </c>
      <c r="M170" s="102">
        <v>0</v>
      </c>
      <c r="N170" s="102">
        <v>0</v>
      </c>
      <c r="O170" s="112">
        <v>0</v>
      </c>
      <c r="P170" s="112">
        <v>0</v>
      </c>
      <c r="Q170" s="97">
        <v>0</v>
      </c>
    </row>
    <row r="171" spans="1:17" x14ac:dyDescent="0.25">
      <c r="A171" s="98">
        <f t="shared" si="8"/>
        <v>49278</v>
      </c>
      <c r="B171" s="713" t="str">
        <f t="shared" si="9"/>
        <v>Munson</v>
      </c>
      <c r="C171" s="121">
        <f t="shared" si="9"/>
        <v>10</v>
      </c>
      <c r="D171" s="122">
        <v>4.1675550000000001</v>
      </c>
      <c r="E171" s="122">
        <v>54.103499999999968</v>
      </c>
      <c r="F171" s="122">
        <v>6.9252479999999972</v>
      </c>
      <c r="G171" s="122">
        <v>3.2524199999999963</v>
      </c>
      <c r="H171" s="122">
        <v>2.7391691362745081</v>
      </c>
      <c r="I171" s="122">
        <v>26.625260931613223</v>
      </c>
      <c r="J171" s="122">
        <v>4.0679443674390878</v>
      </c>
      <c r="K171" s="46">
        <v>34.289504904496049</v>
      </c>
      <c r="L171" s="94">
        <f t="shared" si="7"/>
        <v>0</v>
      </c>
      <c r="M171" s="94">
        <v>0</v>
      </c>
      <c r="N171" s="94">
        <v>0</v>
      </c>
      <c r="O171" s="116">
        <v>0</v>
      </c>
      <c r="P171" s="116">
        <v>0</v>
      </c>
      <c r="Q171" s="105">
        <v>0</v>
      </c>
    </row>
    <row r="172" spans="1:17" x14ac:dyDescent="0.25">
      <c r="A172" s="106">
        <f t="shared" si="8"/>
        <v>49309</v>
      </c>
      <c r="B172" s="714" t="str">
        <f t="shared" si="9"/>
        <v>Munson</v>
      </c>
      <c r="C172" s="118">
        <f t="shared" si="9"/>
        <v>10</v>
      </c>
      <c r="D172" s="119">
        <v>4.2840915000000006</v>
      </c>
      <c r="E172" s="119">
        <v>55.631669999999993</v>
      </c>
      <c r="F172" s="119">
        <v>7.1208537599999993</v>
      </c>
      <c r="G172" s="119">
        <v>3.3431639999999994</v>
      </c>
      <c r="H172" s="119">
        <v>2.8157640048332997</v>
      </c>
      <c r="I172" s="119">
        <v>27.377939820454163</v>
      </c>
      <c r="J172" s="119">
        <v>4.1829426612630254</v>
      </c>
      <c r="K172" s="120">
        <v>35.408905461963855</v>
      </c>
      <c r="L172" s="102">
        <f t="shared" si="7"/>
        <v>0</v>
      </c>
      <c r="M172" s="102">
        <v>0</v>
      </c>
      <c r="N172" s="102">
        <v>0</v>
      </c>
      <c r="O172" s="112">
        <v>0</v>
      </c>
      <c r="P172" s="112">
        <v>0</v>
      </c>
      <c r="Q172" s="97">
        <v>0</v>
      </c>
    </row>
    <row r="173" spans="1:17" x14ac:dyDescent="0.25">
      <c r="A173" s="98">
        <f t="shared" si="8"/>
        <v>49340</v>
      </c>
      <c r="B173" s="713" t="str">
        <f t="shared" si="9"/>
        <v>Munson</v>
      </c>
      <c r="C173" s="121">
        <f t="shared" si="9"/>
        <v>10</v>
      </c>
      <c r="D173" s="122">
        <v>4.2617095000000011</v>
      </c>
      <c r="E173" s="122">
        <v>55.353600000000014</v>
      </c>
      <c r="F173" s="122">
        <v>7.0852608000000021</v>
      </c>
      <c r="G173" s="122">
        <v>3.3254940000000022</v>
      </c>
      <c r="H173" s="122">
        <v>2.8010531499923785</v>
      </c>
      <c r="I173" s="122">
        <v>27.241728273520906</v>
      </c>
      <c r="J173" s="122">
        <v>4.1621314485661758</v>
      </c>
      <c r="K173" s="46">
        <v>35.38546455383301</v>
      </c>
      <c r="L173" s="94">
        <f t="shared" si="7"/>
        <v>0</v>
      </c>
      <c r="M173" s="94">
        <v>0</v>
      </c>
      <c r="N173" s="94">
        <v>0</v>
      </c>
      <c r="O173" s="116">
        <v>0</v>
      </c>
      <c r="P173" s="116">
        <v>0</v>
      </c>
      <c r="Q173" s="105">
        <v>0</v>
      </c>
    </row>
    <row r="174" spans="1:17" x14ac:dyDescent="0.25">
      <c r="A174" s="106">
        <f t="shared" si="8"/>
        <v>49368</v>
      </c>
      <c r="B174" s="714" t="str">
        <f t="shared" si="9"/>
        <v>Munson</v>
      </c>
      <c r="C174" s="118">
        <f t="shared" si="9"/>
        <v>10</v>
      </c>
      <c r="D174" s="119">
        <v>3.8301340000000001</v>
      </c>
      <c r="E174" s="119">
        <v>49.759079999999969</v>
      </c>
      <c r="F174" s="119">
        <v>6.3691622399999961</v>
      </c>
      <c r="G174" s="119">
        <v>2.9882439999999972</v>
      </c>
      <c r="H174" s="119">
        <v>2.5173956212080015</v>
      </c>
      <c r="I174" s="119">
        <v>24.489006757456259</v>
      </c>
      <c r="J174" s="119">
        <v>3.7415566033141507</v>
      </c>
      <c r="K174" s="120">
        <v>31.940016957333217</v>
      </c>
      <c r="L174" s="102">
        <f t="shared" si="7"/>
        <v>0</v>
      </c>
      <c r="M174" s="102">
        <v>0</v>
      </c>
      <c r="N174" s="102">
        <v>0</v>
      </c>
      <c r="O174" s="112">
        <v>0</v>
      </c>
      <c r="P174" s="112">
        <v>0</v>
      </c>
      <c r="Q174" s="97">
        <v>0</v>
      </c>
    </row>
    <row r="175" spans="1:17" x14ac:dyDescent="0.25">
      <c r="A175" s="98">
        <f t="shared" si="8"/>
        <v>49399</v>
      </c>
      <c r="B175" s="713" t="str">
        <f t="shared" si="9"/>
        <v>Munson</v>
      </c>
      <c r="C175" s="121">
        <f t="shared" si="9"/>
        <v>10</v>
      </c>
      <c r="D175" s="122">
        <v>4.2193014999999994</v>
      </c>
      <c r="E175" s="122">
        <v>54.827530000000031</v>
      </c>
      <c r="F175" s="122">
        <v>7.0179238400000044</v>
      </c>
      <c r="G175" s="122">
        <v>3.2916264999999991</v>
      </c>
      <c r="H175" s="122">
        <v>2.7731800283661405</v>
      </c>
      <c r="I175" s="122">
        <v>26.984073202623414</v>
      </c>
      <c r="J175" s="122">
        <v>4.1227656822773424</v>
      </c>
      <c r="K175" s="46">
        <v>35.338997285742508</v>
      </c>
      <c r="L175" s="94">
        <f t="shared" si="7"/>
        <v>0</v>
      </c>
      <c r="M175" s="94">
        <v>0</v>
      </c>
      <c r="N175" s="94">
        <v>0</v>
      </c>
      <c r="O175" s="116">
        <v>0</v>
      </c>
      <c r="P175" s="116">
        <v>0</v>
      </c>
      <c r="Q175" s="105">
        <v>0</v>
      </c>
    </row>
    <row r="176" spans="1:17" x14ac:dyDescent="0.25">
      <c r="A176" s="106">
        <f t="shared" si="8"/>
        <v>49429</v>
      </c>
      <c r="B176" s="714" t="str">
        <f t="shared" si="9"/>
        <v>Munson</v>
      </c>
      <c r="C176" s="118">
        <f t="shared" si="9"/>
        <v>10</v>
      </c>
      <c r="D176" s="119">
        <v>4.0623899999999988</v>
      </c>
      <c r="E176" s="119">
        <v>52.797900000000006</v>
      </c>
      <c r="F176" s="119">
        <v>6.758131200000002</v>
      </c>
      <c r="G176" s="119">
        <v>3.168629999999995</v>
      </c>
      <c r="H176" s="119">
        <v>2.6700482998425832</v>
      </c>
      <c r="I176" s="119">
        <v>25.985759285120778</v>
      </c>
      <c r="J176" s="119">
        <v>3.9702381317571858</v>
      </c>
      <c r="K176" s="120">
        <v>34.176745003148127</v>
      </c>
      <c r="L176" s="102">
        <f t="shared" si="7"/>
        <v>0</v>
      </c>
      <c r="M176" s="102">
        <v>0</v>
      </c>
      <c r="N176" s="102">
        <v>0</v>
      </c>
      <c r="O176" s="112">
        <v>0</v>
      </c>
      <c r="P176" s="112">
        <v>0</v>
      </c>
      <c r="Q176" s="97">
        <v>0</v>
      </c>
    </row>
    <row r="177" spans="1:17" x14ac:dyDescent="0.25">
      <c r="A177" s="98">
        <f t="shared" si="8"/>
        <v>49460</v>
      </c>
      <c r="B177" s="713" t="str">
        <f t="shared" si="9"/>
        <v>Munson</v>
      </c>
      <c r="C177" s="121">
        <f t="shared" si="9"/>
        <v>10</v>
      </c>
      <c r="D177" s="122">
        <v>4.176009999999998</v>
      </c>
      <c r="E177" s="122">
        <v>54.289060000000006</v>
      </c>
      <c r="F177" s="122">
        <v>6.9489996800000009</v>
      </c>
      <c r="G177" s="122">
        <v>3.256875500000004</v>
      </c>
      <c r="H177" s="122">
        <v>2.7447262833357264</v>
      </c>
      <c r="I177" s="122">
        <v>26.720278055496728</v>
      </c>
      <c r="J177" s="122">
        <v>4.0824615378037814</v>
      </c>
      <c r="K177" s="46">
        <v>35.293073495563711</v>
      </c>
      <c r="L177" s="94">
        <f t="shared" si="7"/>
        <v>0</v>
      </c>
      <c r="M177" s="94">
        <v>0</v>
      </c>
      <c r="N177" s="94">
        <v>0</v>
      </c>
      <c r="O177" s="116">
        <v>0</v>
      </c>
      <c r="P177" s="116">
        <v>0</v>
      </c>
      <c r="Q177" s="105">
        <v>0</v>
      </c>
    </row>
    <row r="178" spans="1:17" x14ac:dyDescent="0.25">
      <c r="A178" s="106">
        <f t="shared" si="8"/>
        <v>49490</v>
      </c>
      <c r="B178" s="714" t="str">
        <f t="shared" si="9"/>
        <v>Munson</v>
      </c>
      <c r="C178" s="118">
        <f t="shared" si="9"/>
        <v>10</v>
      </c>
      <c r="D178" s="119">
        <v>4.0204949999999977</v>
      </c>
      <c r="E178" s="119">
        <v>52.279199999999982</v>
      </c>
      <c r="F178" s="119">
        <v>6.691737599999998</v>
      </c>
      <c r="G178" s="119">
        <v>3.1355699999999991</v>
      </c>
      <c r="H178" s="119">
        <v>2.6425123481191588</v>
      </c>
      <c r="I178" s="119">
        <v>25.731635788970088</v>
      </c>
      <c r="J178" s="119">
        <v>3.9314118862831466</v>
      </c>
      <c r="K178" s="120">
        <v>34.132551474320266</v>
      </c>
      <c r="L178" s="102">
        <f t="shared" si="7"/>
        <v>0</v>
      </c>
      <c r="M178" s="102">
        <v>0</v>
      </c>
      <c r="N178" s="102">
        <v>0</v>
      </c>
      <c r="O178" s="112">
        <v>0</v>
      </c>
      <c r="P178" s="112">
        <v>0</v>
      </c>
      <c r="Q178" s="97">
        <v>0</v>
      </c>
    </row>
    <row r="179" spans="1:17" x14ac:dyDescent="0.25">
      <c r="A179" s="98">
        <f t="shared" si="8"/>
        <v>49521</v>
      </c>
      <c r="B179" s="713" t="str">
        <f t="shared" si="9"/>
        <v>Munson</v>
      </c>
      <c r="C179" s="121">
        <f t="shared" si="9"/>
        <v>10</v>
      </c>
      <c r="D179" s="122">
        <v>4.1330129999999974</v>
      </c>
      <c r="E179" s="122">
        <v>53.755239999999972</v>
      </c>
      <c r="F179" s="122">
        <v>6.8806707199999968</v>
      </c>
      <c r="G179" s="122">
        <v>3.2230080000000014</v>
      </c>
      <c r="H179" s="122">
        <v>2.7164660311337312</v>
      </c>
      <c r="I179" s="122">
        <v>26.458733476365001</v>
      </c>
      <c r="J179" s="122">
        <v>4.0425015334885011</v>
      </c>
      <c r="K179" s="46">
        <v>35.247659573805961</v>
      </c>
      <c r="L179" s="94">
        <f t="shared" si="7"/>
        <v>0</v>
      </c>
      <c r="M179" s="94">
        <v>0</v>
      </c>
      <c r="N179" s="94">
        <v>0</v>
      </c>
      <c r="O179" s="116">
        <v>0</v>
      </c>
      <c r="P179" s="116">
        <v>0</v>
      </c>
      <c r="Q179" s="105">
        <v>0</v>
      </c>
    </row>
    <row r="180" spans="1:17" x14ac:dyDescent="0.25">
      <c r="A180" s="106">
        <f t="shared" si="8"/>
        <v>49552</v>
      </c>
      <c r="B180" s="714" t="str">
        <f t="shared" si="9"/>
        <v>Munson</v>
      </c>
      <c r="C180" s="118">
        <f t="shared" si="9"/>
        <v>10</v>
      </c>
      <c r="D180" s="119">
        <v>4.1112199999999977</v>
      </c>
      <c r="E180" s="119">
        <v>53.485850000000013</v>
      </c>
      <c r="F180" s="119">
        <v>6.846188800000002</v>
      </c>
      <c r="G180" s="119">
        <v>3.2056324999999974</v>
      </c>
      <c r="H180" s="119">
        <v>2.7021423964454283</v>
      </c>
      <c r="I180" s="119">
        <v>26.326726535247097</v>
      </c>
      <c r="J180" s="119">
        <v>4.0223328326301386</v>
      </c>
      <c r="K180" s="120">
        <v>35.225142335389791</v>
      </c>
      <c r="L180" s="102">
        <f t="shared" si="7"/>
        <v>0</v>
      </c>
      <c r="M180" s="102">
        <v>0</v>
      </c>
      <c r="N180" s="102">
        <v>0</v>
      </c>
      <c r="O180" s="112">
        <v>0</v>
      </c>
      <c r="P180" s="112">
        <v>0</v>
      </c>
      <c r="Q180" s="97">
        <v>0</v>
      </c>
    </row>
    <row r="181" spans="1:17" x14ac:dyDescent="0.25">
      <c r="A181" s="98">
        <f t="shared" si="8"/>
        <v>49582</v>
      </c>
      <c r="B181" s="713" t="str">
        <f t="shared" si="9"/>
        <v>Munson</v>
      </c>
      <c r="C181" s="121">
        <f t="shared" si="9"/>
        <v>10</v>
      </c>
      <c r="D181" s="122">
        <v>3.9583649999999961</v>
      </c>
      <c r="E181" s="122">
        <v>51.505500000000012</v>
      </c>
      <c r="F181" s="122">
        <v>6.5927040000000021</v>
      </c>
      <c r="G181" s="122">
        <v>3.0859799999999993</v>
      </c>
      <c r="H181" s="122">
        <v>2.6016768351681065</v>
      </c>
      <c r="I181" s="122">
        <v>25.352525098419704</v>
      </c>
      <c r="J181" s="122">
        <v>3.8734894339195542</v>
      </c>
      <c r="K181" s="46">
        <v>34.067175895289374</v>
      </c>
      <c r="L181" s="94">
        <f t="shared" si="7"/>
        <v>0</v>
      </c>
      <c r="M181" s="94">
        <v>0</v>
      </c>
      <c r="N181" s="94">
        <v>0</v>
      </c>
      <c r="O181" s="116">
        <v>0</v>
      </c>
      <c r="P181" s="116">
        <v>0</v>
      </c>
      <c r="Q181" s="105">
        <v>0</v>
      </c>
    </row>
    <row r="182" spans="1:17" x14ac:dyDescent="0.25">
      <c r="A182" s="106">
        <f t="shared" si="8"/>
        <v>49613</v>
      </c>
      <c r="B182" s="714" t="str">
        <f t="shared" si="9"/>
        <v>Munson</v>
      </c>
      <c r="C182" s="118">
        <f t="shared" si="9"/>
        <v>10</v>
      </c>
      <c r="D182" s="119">
        <v>4.069106500000002</v>
      </c>
      <c r="E182" s="119">
        <v>52.959779999999974</v>
      </c>
      <c r="F182" s="119">
        <v>6.778851839999998</v>
      </c>
      <c r="G182" s="119">
        <v>3.1723539999999941</v>
      </c>
      <c r="H182" s="119">
        <v>2.674462831634568</v>
      </c>
      <c r="I182" s="119">
        <v>26.068941278390962</v>
      </c>
      <c r="J182" s="119">
        <v>3.9829471367273639</v>
      </c>
      <c r="K182" s="120">
        <v>35.180479461268376</v>
      </c>
      <c r="L182" s="102">
        <f t="shared" si="7"/>
        <v>0</v>
      </c>
      <c r="M182" s="102">
        <v>0</v>
      </c>
      <c r="N182" s="102">
        <v>0</v>
      </c>
      <c r="O182" s="112">
        <v>0</v>
      </c>
      <c r="P182" s="112">
        <v>0</v>
      </c>
      <c r="Q182" s="97">
        <v>0</v>
      </c>
    </row>
    <row r="183" spans="1:17" x14ac:dyDescent="0.25">
      <c r="A183" s="98">
        <f t="shared" si="8"/>
        <v>49643</v>
      </c>
      <c r="B183" s="713" t="str">
        <f t="shared" si="9"/>
        <v>Munson</v>
      </c>
      <c r="C183" s="121">
        <f t="shared" si="9"/>
        <v>10</v>
      </c>
      <c r="D183" s="122">
        <v>3.9173250000000013</v>
      </c>
      <c r="E183" s="122">
        <v>50.998800000000031</v>
      </c>
      <c r="F183" s="122">
        <v>6.527846400000004</v>
      </c>
      <c r="G183" s="122">
        <v>3.0537750000000026</v>
      </c>
      <c r="H183" s="122">
        <v>2.5747028148035831</v>
      </c>
      <c r="I183" s="122">
        <v>25.104220369192817</v>
      </c>
      <c r="J183" s="122">
        <v>3.8355520450140403</v>
      </c>
      <c r="K183" s="46">
        <v>34.024194084970581</v>
      </c>
      <c r="L183" s="94">
        <f t="shared" si="7"/>
        <v>0</v>
      </c>
      <c r="M183" s="94">
        <v>0</v>
      </c>
      <c r="N183" s="94">
        <v>0</v>
      </c>
      <c r="O183" s="116">
        <v>0</v>
      </c>
      <c r="P183" s="116">
        <v>0</v>
      </c>
      <c r="Q183" s="105">
        <v>0</v>
      </c>
    </row>
    <row r="184" spans="1:17" x14ac:dyDescent="0.25">
      <c r="A184" s="106">
        <f t="shared" si="8"/>
        <v>49674</v>
      </c>
      <c r="B184" s="714" t="str">
        <f t="shared" si="9"/>
        <v>Munson</v>
      </c>
      <c r="C184" s="118">
        <f t="shared" si="9"/>
        <v>10</v>
      </c>
      <c r="D184" s="119">
        <v>4.0272874999999999</v>
      </c>
      <c r="E184" s="119">
        <v>52.438670000000052</v>
      </c>
      <c r="F184" s="119">
        <v>6.7121497600000062</v>
      </c>
      <c r="G184" s="119">
        <v>3.1390754999999975</v>
      </c>
      <c r="H184" s="119">
        <v>2.6469768457811016</v>
      </c>
      <c r="I184" s="119">
        <v>25.813562857876288</v>
      </c>
      <c r="J184" s="119">
        <v>3.9439290715470885</v>
      </c>
      <c r="K184" s="120">
        <v>35.136309308503805</v>
      </c>
      <c r="L184" s="102">
        <f t="shared" si="7"/>
        <v>0</v>
      </c>
      <c r="M184" s="102">
        <v>0</v>
      </c>
      <c r="N184" s="102">
        <v>0</v>
      </c>
      <c r="O184" s="112">
        <v>0</v>
      </c>
      <c r="P184" s="112">
        <v>0</v>
      </c>
      <c r="Q184" s="97">
        <v>0</v>
      </c>
    </row>
    <row r="185" spans="1:17" x14ac:dyDescent="0.25">
      <c r="A185" s="98">
        <f t="shared" si="8"/>
        <v>49705</v>
      </c>
      <c r="B185" s="713" t="str">
        <f t="shared" si="9"/>
        <v>Munson</v>
      </c>
      <c r="C185" s="121">
        <f t="shared" si="9"/>
        <v>10</v>
      </c>
      <c r="D185" s="122">
        <v>4.006083499999999</v>
      </c>
      <c r="E185" s="122">
        <v>52.175479999999993</v>
      </c>
      <c r="F185" s="122">
        <v>6.6784614400000004</v>
      </c>
      <c r="G185" s="122">
        <v>3.1222890000000061</v>
      </c>
      <c r="H185" s="122">
        <v>2.6330403013179575</v>
      </c>
      <c r="I185" s="122">
        <v>25.684562296106247</v>
      </c>
      <c r="J185" s="122">
        <v>3.9242196872111705</v>
      </c>
      <c r="K185" s="46">
        <v>35.114402518021436</v>
      </c>
      <c r="L185" s="94">
        <f t="shared" si="7"/>
        <v>0</v>
      </c>
      <c r="M185" s="94">
        <v>0</v>
      </c>
      <c r="N185" s="94">
        <v>0</v>
      </c>
      <c r="O185" s="116">
        <v>0</v>
      </c>
      <c r="P185" s="116">
        <v>0</v>
      </c>
      <c r="Q185" s="105">
        <v>0</v>
      </c>
    </row>
    <row r="186" spans="1:17" x14ac:dyDescent="0.25">
      <c r="A186" s="106">
        <f t="shared" si="8"/>
        <v>49734</v>
      </c>
      <c r="B186" s="714" t="str">
        <f t="shared" si="9"/>
        <v>Munson</v>
      </c>
      <c r="C186" s="118">
        <f t="shared" si="9"/>
        <v>10</v>
      </c>
      <c r="D186" s="119">
        <v>3.7286169999999981</v>
      </c>
      <c r="E186" s="119">
        <v>48.572679999999998</v>
      </c>
      <c r="F186" s="119">
        <v>6.21730304</v>
      </c>
      <c r="G186" s="119">
        <v>2.9059740000000005</v>
      </c>
      <c r="H186" s="119">
        <v>2.4506725128800055</v>
      </c>
      <c r="I186" s="119">
        <v>23.911519894085625</v>
      </c>
      <c r="J186" s="119">
        <v>3.6533251684172994</v>
      </c>
      <c r="K186" s="120">
        <v>32.828571925916172</v>
      </c>
      <c r="L186" s="102">
        <f t="shared" si="7"/>
        <v>0</v>
      </c>
      <c r="M186" s="102">
        <v>0</v>
      </c>
      <c r="N186" s="102">
        <v>0</v>
      </c>
      <c r="O186" s="112">
        <v>0</v>
      </c>
      <c r="P186" s="112">
        <v>0</v>
      </c>
      <c r="Q186" s="97">
        <v>0</v>
      </c>
    </row>
    <row r="187" spans="1:17" x14ac:dyDescent="0.25">
      <c r="A187" s="98">
        <f t="shared" si="8"/>
        <v>49765</v>
      </c>
      <c r="B187" s="713" t="str">
        <f t="shared" si="9"/>
        <v>Munson</v>
      </c>
      <c r="C187" s="121">
        <f t="shared" si="9"/>
        <v>10</v>
      </c>
      <c r="D187" s="122">
        <v>3.9654425000000022</v>
      </c>
      <c r="E187" s="122">
        <v>51.66986999999996</v>
      </c>
      <c r="F187" s="122">
        <v>6.6137433599999946</v>
      </c>
      <c r="G187" s="122">
        <v>3.0904830000000012</v>
      </c>
      <c r="H187" s="122">
        <v>2.6063285566326404</v>
      </c>
      <c r="I187" s="122">
        <v>25.436761609911308</v>
      </c>
      <c r="J187" s="122">
        <v>3.8863595021870729</v>
      </c>
      <c r="K187" s="46">
        <v>35.070934150093485</v>
      </c>
      <c r="L187" s="94">
        <f t="shared" si="7"/>
        <v>0</v>
      </c>
      <c r="M187" s="94">
        <v>0</v>
      </c>
      <c r="N187" s="94">
        <v>0</v>
      </c>
      <c r="O187" s="116">
        <v>0</v>
      </c>
      <c r="P187" s="116">
        <v>0</v>
      </c>
      <c r="Q187" s="105">
        <v>0</v>
      </c>
    </row>
    <row r="188" spans="1:17" x14ac:dyDescent="0.25">
      <c r="A188" s="106">
        <f t="shared" si="8"/>
        <v>49795</v>
      </c>
      <c r="B188" s="714" t="str">
        <f t="shared" si="9"/>
        <v>Munson</v>
      </c>
      <c r="C188" s="118">
        <f t="shared" si="9"/>
        <v>10</v>
      </c>
      <c r="D188" s="119">
        <v>3.8178600000000009</v>
      </c>
      <c r="E188" s="119">
        <v>49.756499999999981</v>
      </c>
      <c r="F188" s="119">
        <v>6.3688319999999976</v>
      </c>
      <c r="G188" s="119">
        <v>2.9748299999999968</v>
      </c>
      <c r="H188" s="119">
        <v>2.5093284334848707</v>
      </c>
      <c r="I188" s="119">
        <v>24.495345665277437</v>
      </c>
      <c r="J188" s="119">
        <v>3.7425250225260349</v>
      </c>
      <c r="K188" s="120">
        <v>33.91874575363962</v>
      </c>
      <c r="L188" s="102">
        <f t="shared" si="7"/>
        <v>0</v>
      </c>
      <c r="M188" s="102">
        <v>0</v>
      </c>
      <c r="N188" s="102">
        <v>0</v>
      </c>
      <c r="O188" s="112">
        <v>0</v>
      </c>
      <c r="P188" s="112">
        <v>0</v>
      </c>
      <c r="Q188" s="97">
        <v>0</v>
      </c>
    </row>
    <row r="189" spans="1:17" x14ac:dyDescent="0.25">
      <c r="A189" s="98">
        <f t="shared" si="8"/>
        <v>49826</v>
      </c>
      <c r="B189" s="713" t="str">
        <f t="shared" si="9"/>
        <v>Munson</v>
      </c>
      <c r="C189" s="121">
        <f t="shared" si="9"/>
        <v>10</v>
      </c>
      <c r="D189" s="122">
        <v>3.9248014999999961</v>
      </c>
      <c r="E189" s="122">
        <v>51.160850000000011</v>
      </c>
      <c r="F189" s="122">
        <v>6.5485888000000019</v>
      </c>
      <c r="G189" s="122">
        <v>3.0580880000000041</v>
      </c>
      <c r="H189" s="122">
        <v>2.5796168901790408</v>
      </c>
      <c r="I189" s="122">
        <v>25.187249024033427</v>
      </c>
      <c r="J189" s="122">
        <v>3.848237596539605</v>
      </c>
      <c r="K189" s="46">
        <v>35.027919541409148</v>
      </c>
      <c r="L189" s="94">
        <f t="shared" si="7"/>
        <v>0</v>
      </c>
      <c r="M189" s="94">
        <v>0</v>
      </c>
      <c r="N189" s="94">
        <v>0</v>
      </c>
      <c r="O189" s="116">
        <v>0</v>
      </c>
      <c r="P189" s="116">
        <v>0</v>
      </c>
      <c r="Q189" s="105">
        <v>0</v>
      </c>
    </row>
    <row r="190" spans="1:17" x14ac:dyDescent="0.25">
      <c r="A190" s="106">
        <f t="shared" si="8"/>
        <v>49856</v>
      </c>
      <c r="B190" s="714" t="str">
        <f t="shared" si="9"/>
        <v>Munson</v>
      </c>
      <c r="C190" s="118">
        <f t="shared" si="9"/>
        <v>10</v>
      </c>
      <c r="D190" s="119">
        <v>3.7785300000000013</v>
      </c>
      <c r="E190" s="119">
        <v>49.26599999999997</v>
      </c>
      <c r="F190" s="119">
        <v>6.3060479999999961</v>
      </c>
      <c r="G190" s="119">
        <v>2.9440499999999985</v>
      </c>
      <c r="H190" s="119">
        <v>2.4834783714981548</v>
      </c>
      <c r="I190" s="119">
        <v>24.254899030124378</v>
      </c>
      <c r="J190" s="119">
        <v>3.7057883982396431</v>
      </c>
      <c r="K190" s="120">
        <v>33.877337536058924</v>
      </c>
      <c r="L190" s="102">
        <f t="shared" si="7"/>
        <v>0</v>
      </c>
      <c r="M190" s="102">
        <v>0</v>
      </c>
      <c r="N190" s="102">
        <v>0</v>
      </c>
      <c r="O190" s="112">
        <v>0</v>
      </c>
      <c r="P190" s="112">
        <v>0</v>
      </c>
      <c r="Q190" s="97">
        <v>0</v>
      </c>
    </row>
    <row r="191" spans="1:17" x14ac:dyDescent="0.25">
      <c r="A191" s="98">
        <f t="shared" si="8"/>
        <v>49887</v>
      </c>
      <c r="B191" s="713" t="str">
        <f t="shared" si="9"/>
        <v>Munson</v>
      </c>
      <c r="C191" s="121">
        <f t="shared" si="9"/>
        <v>10</v>
      </c>
      <c r="D191" s="122">
        <v>3.884454999999996</v>
      </c>
      <c r="E191" s="122">
        <v>50.656480000000052</v>
      </c>
      <c r="F191" s="122">
        <v>6.4840294400000067</v>
      </c>
      <c r="G191" s="122">
        <v>3.0259874999999998</v>
      </c>
      <c r="H191" s="122">
        <v>2.5530986821575268</v>
      </c>
      <c r="I191" s="122">
        <v>24.93999182435833</v>
      </c>
      <c r="J191" s="122">
        <v>3.8104604104930599</v>
      </c>
      <c r="K191" s="46">
        <v>34.985356731414797</v>
      </c>
      <c r="L191" s="94">
        <f t="shared" si="7"/>
        <v>0</v>
      </c>
      <c r="M191" s="94">
        <v>0</v>
      </c>
      <c r="N191" s="94">
        <v>0</v>
      </c>
      <c r="O191" s="116">
        <v>0</v>
      </c>
      <c r="P191" s="116">
        <v>0</v>
      </c>
      <c r="Q191" s="105">
        <v>0</v>
      </c>
    </row>
    <row r="192" spans="1:17" x14ac:dyDescent="0.25">
      <c r="A192" s="106">
        <f t="shared" si="8"/>
        <v>49918</v>
      </c>
      <c r="B192" s="714" t="str">
        <f t="shared" si="9"/>
        <v>Munson</v>
      </c>
      <c r="C192" s="118">
        <f t="shared" si="9"/>
        <v>10</v>
      </c>
      <c r="D192" s="119">
        <v>3.8641345000000009</v>
      </c>
      <c r="E192" s="119">
        <v>50.40197000000002</v>
      </c>
      <c r="F192" s="119">
        <v>6.4514521600000032</v>
      </c>
      <c r="G192" s="119">
        <v>3.0100845000000009</v>
      </c>
      <c r="H192" s="119">
        <v>2.5397428139448501</v>
      </c>
      <c r="I192" s="119">
        <v>24.815206697811949</v>
      </c>
      <c r="J192" s="119">
        <v>3.7913950644001284</v>
      </c>
      <c r="K192" s="120">
        <v>34.964242129074904</v>
      </c>
      <c r="L192" s="102">
        <f t="shared" si="7"/>
        <v>0</v>
      </c>
      <c r="M192" s="102">
        <v>0</v>
      </c>
      <c r="N192" s="102">
        <v>0</v>
      </c>
      <c r="O192" s="112">
        <v>0</v>
      </c>
      <c r="P192" s="112">
        <v>0</v>
      </c>
      <c r="Q192" s="97">
        <v>0</v>
      </c>
    </row>
    <row r="193" spans="1:17" x14ac:dyDescent="0.25">
      <c r="A193" s="98">
        <f t="shared" si="8"/>
        <v>49948</v>
      </c>
      <c r="B193" s="713" t="str">
        <f t="shared" si="9"/>
        <v>Munson</v>
      </c>
      <c r="C193" s="121">
        <f t="shared" si="9"/>
        <v>10</v>
      </c>
      <c r="D193" s="122">
        <v>3.7201050000000024</v>
      </c>
      <c r="E193" s="122">
        <v>48.535200000000003</v>
      </c>
      <c r="F193" s="122">
        <v>6.2125056000000001</v>
      </c>
      <c r="G193" s="122">
        <v>2.8975950000000017</v>
      </c>
      <c r="H193" s="122">
        <v>2.4450779610078817</v>
      </c>
      <c r="I193" s="122">
        <v>23.896606467289796</v>
      </c>
      <c r="J193" s="122">
        <v>3.6510467164649136</v>
      </c>
      <c r="K193" s="46">
        <v>33.816037258348963</v>
      </c>
      <c r="L193" s="94">
        <f t="shared" si="7"/>
        <v>0</v>
      </c>
      <c r="M193" s="94">
        <v>0</v>
      </c>
      <c r="N193" s="94">
        <v>0</v>
      </c>
      <c r="O193" s="116">
        <v>0</v>
      </c>
      <c r="P193" s="116">
        <v>0</v>
      </c>
      <c r="Q193" s="105">
        <v>0</v>
      </c>
    </row>
    <row r="194" spans="1:17" x14ac:dyDescent="0.25">
      <c r="A194" s="106">
        <f t="shared" si="8"/>
        <v>49979</v>
      </c>
      <c r="B194" s="714" t="str">
        <f t="shared" si="9"/>
        <v>Munson</v>
      </c>
      <c r="C194" s="118">
        <f t="shared" si="9"/>
        <v>10</v>
      </c>
      <c r="D194" s="119">
        <v>3.8243770000000037</v>
      </c>
      <c r="E194" s="119">
        <v>49.904729999999994</v>
      </c>
      <c r="F194" s="119">
        <v>6.3878054399999993</v>
      </c>
      <c r="G194" s="119">
        <v>2.9785729999999959</v>
      </c>
      <c r="H194" s="119">
        <v>2.5136118022362339</v>
      </c>
      <c r="I194" s="119">
        <v>24.571411721064031</v>
      </c>
      <c r="J194" s="119">
        <v>3.7541468320169642</v>
      </c>
      <c r="K194" s="120">
        <v>34.922344786995339</v>
      </c>
      <c r="L194" s="102">
        <f t="shared" ref="L194:L257" si="10">+P194+O194</f>
        <v>0</v>
      </c>
      <c r="M194" s="102">
        <v>0</v>
      </c>
      <c r="N194" s="102">
        <v>0</v>
      </c>
      <c r="O194" s="112">
        <v>0</v>
      </c>
      <c r="P194" s="112">
        <v>0</v>
      </c>
      <c r="Q194" s="97">
        <v>0</v>
      </c>
    </row>
    <row r="195" spans="1:17" x14ac:dyDescent="0.25">
      <c r="A195" s="98">
        <f t="shared" ref="A195:A258" si="11">+EOMONTH(A194,1)</f>
        <v>50009</v>
      </c>
      <c r="B195" s="713" t="str">
        <f t="shared" ref="B195:C258" si="12">+B194</f>
        <v>Munson</v>
      </c>
      <c r="C195" s="121">
        <f t="shared" si="12"/>
        <v>10</v>
      </c>
      <c r="D195" s="122">
        <v>3.6819150000000014</v>
      </c>
      <c r="E195" s="122">
        <v>48.056099999999972</v>
      </c>
      <c r="F195" s="122">
        <v>6.1511807999999961</v>
      </c>
      <c r="G195" s="122">
        <v>2.8670999999999971</v>
      </c>
      <c r="H195" s="122">
        <v>2.4199771366901719</v>
      </c>
      <c r="I195" s="122">
        <v>23.661695142533439</v>
      </c>
      <c r="J195" s="122">
        <v>3.6151556740008632</v>
      </c>
      <c r="K195" s="46">
        <v>33.775704363772739</v>
      </c>
      <c r="L195" s="94">
        <f t="shared" si="10"/>
        <v>0</v>
      </c>
      <c r="M195" s="94">
        <v>0</v>
      </c>
      <c r="N195" s="94">
        <v>0</v>
      </c>
      <c r="O195" s="116">
        <v>0</v>
      </c>
      <c r="P195" s="116">
        <v>0</v>
      </c>
      <c r="Q195" s="105">
        <v>0</v>
      </c>
    </row>
    <row r="196" spans="1:17" x14ac:dyDescent="0.25">
      <c r="A196" s="106">
        <f t="shared" si="11"/>
        <v>50040</v>
      </c>
      <c r="B196" s="714" t="str">
        <f t="shared" si="12"/>
        <v>Munson</v>
      </c>
      <c r="C196" s="118">
        <f t="shared" si="12"/>
        <v>10</v>
      </c>
      <c r="D196" s="119">
        <v>3.7849139999999992</v>
      </c>
      <c r="E196" s="119">
        <v>49.412140000000015</v>
      </c>
      <c r="F196" s="119">
        <v>6.3247539200000018</v>
      </c>
      <c r="G196" s="119">
        <v>2.9473560000000045</v>
      </c>
      <c r="H196" s="119">
        <v>2.4876743164459225</v>
      </c>
      <c r="I196" s="119">
        <v>24.329874617236268</v>
      </c>
      <c r="J196" s="119">
        <v>3.7172435352748985</v>
      </c>
      <c r="K196" s="120">
        <v>34.880886422207482</v>
      </c>
      <c r="L196" s="102">
        <f t="shared" si="10"/>
        <v>0</v>
      </c>
      <c r="M196" s="102">
        <v>0</v>
      </c>
      <c r="N196" s="102">
        <v>0</v>
      </c>
      <c r="O196" s="112">
        <v>0</v>
      </c>
      <c r="P196" s="112">
        <v>0</v>
      </c>
      <c r="Q196" s="97">
        <v>0</v>
      </c>
    </row>
    <row r="197" spans="1:17" x14ac:dyDescent="0.25">
      <c r="A197" s="98">
        <f t="shared" si="11"/>
        <v>50071</v>
      </c>
      <c r="B197" s="713" t="str">
        <f t="shared" si="12"/>
        <v>Munson</v>
      </c>
      <c r="C197" s="121">
        <f t="shared" si="12"/>
        <v>10</v>
      </c>
      <c r="D197" s="122">
        <v>3.7648880000000009</v>
      </c>
      <c r="E197" s="122">
        <v>49.163520000000005</v>
      </c>
      <c r="F197" s="122">
        <v>6.2929305600000003</v>
      </c>
      <c r="G197" s="122">
        <v>2.9314529999999985</v>
      </c>
      <c r="H197" s="122">
        <v>2.4745120254591466</v>
      </c>
      <c r="I197" s="122">
        <v>24.207950106416767</v>
      </c>
      <c r="J197" s="122">
        <v>3.6986152341202669</v>
      </c>
      <c r="K197" s="46">
        <v>34.860320401442678</v>
      </c>
      <c r="L197" s="94">
        <f t="shared" si="10"/>
        <v>0</v>
      </c>
      <c r="M197" s="94">
        <v>0</v>
      </c>
      <c r="N197" s="94">
        <v>0</v>
      </c>
      <c r="O197" s="116">
        <v>0</v>
      </c>
      <c r="P197" s="116">
        <v>0</v>
      </c>
      <c r="Q197" s="105">
        <v>0</v>
      </c>
    </row>
    <row r="198" spans="1:17" x14ac:dyDescent="0.25">
      <c r="A198" s="106">
        <f t="shared" si="11"/>
        <v>50099</v>
      </c>
      <c r="B198" s="714" t="str">
        <f t="shared" si="12"/>
        <v>Munson</v>
      </c>
      <c r="C198" s="118">
        <f t="shared" si="12"/>
        <v>10</v>
      </c>
      <c r="D198" s="119">
        <v>3.383785999999998</v>
      </c>
      <c r="E198" s="119">
        <v>44.19380000000001</v>
      </c>
      <c r="F198" s="119">
        <v>5.6568064000000016</v>
      </c>
      <c r="G198" s="119">
        <v>2.634463999999999</v>
      </c>
      <c r="H198" s="119">
        <v>2.2240287568504682</v>
      </c>
      <c r="I198" s="119">
        <v>21.761316840781316</v>
      </c>
      <c r="J198" s="119">
        <v>3.3248060622265192</v>
      </c>
      <c r="K198" s="120">
        <v>31.468263176365905</v>
      </c>
      <c r="L198" s="102">
        <f t="shared" si="10"/>
        <v>0</v>
      </c>
      <c r="M198" s="102">
        <v>0</v>
      </c>
      <c r="N198" s="102">
        <v>0</v>
      </c>
      <c r="O198" s="112">
        <v>0</v>
      </c>
      <c r="P198" s="112">
        <v>0</v>
      </c>
      <c r="Q198" s="97">
        <v>0</v>
      </c>
    </row>
    <row r="199" spans="1:17" x14ac:dyDescent="0.25">
      <c r="A199" s="98">
        <f t="shared" si="11"/>
        <v>50130</v>
      </c>
      <c r="B199" s="713" t="str">
        <f t="shared" si="12"/>
        <v>Munson</v>
      </c>
      <c r="C199" s="121">
        <f t="shared" si="12"/>
        <v>10</v>
      </c>
      <c r="D199" s="122">
        <v>3.7274864999999977</v>
      </c>
      <c r="E199" s="122">
        <v>48.693869999999961</v>
      </c>
      <c r="F199" s="122">
        <v>6.2328153599999947</v>
      </c>
      <c r="G199" s="122">
        <v>2.9020029999999988</v>
      </c>
      <c r="H199" s="122">
        <v>2.4499294876302882</v>
      </c>
      <c r="I199" s="122">
        <v>23.977662701998909</v>
      </c>
      <c r="J199" s="122">
        <v>3.6634308319000533</v>
      </c>
      <c r="K199" s="46">
        <v>34.819511540061548</v>
      </c>
      <c r="L199" s="94">
        <f t="shared" si="10"/>
        <v>0</v>
      </c>
      <c r="M199" s="94">
        <v>0</v>
      </c>
      <c r="N199" s="94">
        <v>0</v>
      </c>
      <c r="O199" s="116">
        <v>0</v>
      </c>
      <c r="P199" s="116">
        <v>0</v>
      </c>
      <c r="Q199" s="105">
        <v>0</v>
      </c>
    </row>
    <row r="200" spans="1:17" x14ac:dyDescent="0.25">
      <c r="A200" s="106">
        <f t="shared" si="11"/>
        <v>50160</v>
      </c>
      <c r="B200" s="714" t="str">
        <f t="shared" si="12"/>
        <v>Munson</v>
      </c>
      <c r="C200" s="118">
        <f t="shared" si="12"/>
        <v>10</v>
      </c>
      <c r="D200" s="119">
        <v>3.5887199999999986</v>
      </c>
      <c r="E200" s="119">
        <v>46.89</v>
      </c>
      <c r="F200" s="119">
        <v>6.0019200000000001</v>
      </c>
      <c r="G200" s="119">
        <v>2.7935699999999994</v>
      </c>
      <c r="H200" s="119">
        <v>2.3587237526006555</v>
      </c>
      <c r="I200" s="119">
        <v>23.089869412997139</v>
      </c>
      <c r="J200" s="119">
        <v>3.5277891419015979</v>
      </c>
      <c r="K200" s="120">
        <v>33.67671122299997</v>
      </c>
      <c r="L200" s="102">
        <f t="shared" si="10"/>
        <v>0</v>
      </c>
      <c r="M200" s="102">
        <v>0</v>
      </c>
      <c r="N200" s="102">
        <v>0</v>
      </c>
      <c r="O200" s="112">
        <v>0</v>
      </c>
      <c r="P200" s="112">
        <v>0</v>
      </c>
      <c r="Q200" s="97">
        <v>0</v>
      </c>
    </row>
    <row r="201" spans="1:17" x14ac:dyDescent="0.25">
      <c r="A201" s="98">
        <f t="shared" si="11"/>
        <v>50191</v>
      </c>
      <c r="B201" s="713" t="str">
        <f t="shared" si="12"/>
        <v>Munson</v>
      </c>
      <c r="C201" s="121">
        <f t="shared" si="12"/>
        <v>10</v>
      </c>
      <c r="D201" s="122">
        <v>3.6892014999999994</v>
      </c>
      <c r="E201" s="122">
        <v>48.21275</v>
      </c>
      <c r="F201" s="122">
        <v>6.1712319999999998</v>
      </c>
      <c r="G201" s="122">
        <v>2.8716694999999994</v>
      </c>
      <c r="H201" s="122">
        <v>2.4247662742955636</v>
      </c>
      <c r="I201" s="122">
        <v>23.741698240773836</v>
      </c>
      <c r="J201" s="122">
        <v>3.6273790358401503</v>
      </c>
      <c r="K201" s="46">
        <v>34.779129830410611</v>
      </c>
      <c r="L201" s="94">
        <f t="shared" si="10"/>
        <v>0</v>
      </c>
      <c r="M201" s="94">
        <v>0</v>
      </c>
      <c r="N201" s="94">
        <v>0</v>
      </c>
      <c r="O201" s="116">
        <v>0</v>
      </c>
      <c r="P201" s="116">
        <v>0</v>
      </c>
      <c r="Q201" s="105">
        <v>0</v>
      </c>
    </row>
    <row r="202" spans="1:17" x14ac:dyDescent="0.25">
      <c r="A202" s="106">
        <f t="shared" si="11"/>
        <v>50221</v>
      </c>
      <c r="B202" s="714" t="str">
        <f t="shared" si="12"/>
        <v>Munson</v>
      </c>
      <c r="C202" s="118">
        <f t="shared" si="12"/>
        <v>10</v>
      </c>
      <c r="D202" s="119">
        <v>3.5519549999999995</v>
      </c>
      <c r="E202" s="119">
        <v>46.426499999999976</v>
      </c>
      <c r="F202" s="119">
        <v>5.9425919999999968</v>
      </c>
      <c r="G202" s="119">
        <v>2.7644999999999995</v>
      </c>
      <c r="H202" s="119">
        <v>2.3345595694148096</v>
      </c>
      <c r="I202" s="119">
        <v>22.862536475875974</v>
      </c>
      <c r="J202" s="119">
        <v>3.4930560985223971</v>
      </c>
      <c r="K202" s="120">
        <v>33.637836757459141</v>
      </c>
      <c r="L202" s="102">
        <f t="shared" si="10"/>
        <v>0</v>
      </c>
      <c r="M202" s="102">
        <v>0</v>
      </c>
      <c r="N202" s="102">
        <v>0</v>
      </c>
      <c r="O202" s="112">
        <v>0</v>
      </c>
      <c r="P202" s="112">
        <v>0</v>
      </c>
      <c r="Q202" s="97">
        <v>0</v>
      </c>
    </row>
    <row r="203" spans="1:17" x14ac:dyDescent="0.25">
      <c r="A203" s="98">
        <f t="shared" si="11"/>
        <v>50252</v>
      </c>
      <c r="B203" s="713" t="str">
        <f t="shared" si="12"/>
        <v>Munson</v>
      </c>
      <c r="C203" s="121">
        <f t="shared" si="12"/>
        <v>10</v>
      </c>
      <c r="D203" s="122">
        <v>3.6512110000000004</v>
      </c>
      <c r="E203" s="122">
        <v>47.735969999999995</v>
      </c>
      <c r="F203" s="122">
        <v>6.1102041599999994</v>
      </c>
      <c r="G203" s="122">
        <v>2.8419249999999998</v>
      </c>
      <c r="H203" s="122">
        <v>2.3997966577556316</v>
      </c>
      <c r="I203" s="122">
        <v>23.507841439851639</v>
      </c>
      <c r="J203" s="122">
        <v>3.5916491772666181</v>
      </c>
      <c r="K203" s="46">
        <v>34.739171164663212</v>
      </c>
      <c r="L203" s="94">
        <f t="shared" si="10"/>
        <v>0</v>
      </c>
      <c r="M203" s="94">
        <v>0</v>
      </c>
      <c r="N203" s="94">
        <v>0</v>
      </c>
      <c r="O203" s="116">
        <v>0</v>
      </c>
      <c r="P203" s="116">
        <v>0</v>
      </c>
      <c r="Q203" s="105">
        <v>0</v>
      </c>
    </row>
    <row r="204" spans="1:17" x14ac:dyDescent="0.25">
      <c r="A204" s="106">
        <f t="shared" si="11"/>
        <v>50283</v>
      </c>
      <c r="B204" s="714" t="str">
        <f t="shared" si="12"/>
        <v>Munson</v>
      </c>
      <c r="C204" s="118">
        <f t="shared" si="12"/>
        <v>10</v>
      </c>
      <c r="D204" s="119">
        <v>3.6320685000000044</v>
      </c>
      <c r="E204" s="119">
        <v>47.49572000000002</v>
      </c>
      <c r="F204" s="119">
        <v>6.0794521600000033</v>
      </c>
      <c r="G204" s="119">
        <v>2.8266110000000002</v>
      </c>
      <c r="H204" s="119">
        <v>2.3872150174061639</v>
      </c>
      <c r="I204" s="119">
        <v>23.389986600541675</v>
      </c>
      <c r="J204" s="119">
        <v>3.5736426259365182</v>
      </c>
      <c r="K204" s="120">
        <v>34.719348956158292</v>
      </c>
      <c r="L204" s="102">
        <f t="shared" si="10"/>
        <v>0</v>
      </c>
      <c r="M204" s="102">
        <v>0</v>
      </c>
      <c r="N204" s="102">
        <v>0</v>
      </c>
      <c r="O204" s="112">
        <v>0</v>
      </c>
      <c r="P204" s="112">
        <v>0</v>
      </c>
      <c r="Q204" s="97">
        <v>0</v>
      </c>
    </row>
    <row r="205" spans="1:17" x14ac:dyDescent="0.25">
      <c r="A205" s="98">
        <f t="shared" si="11"/>
        <v>50313</v>
      </c>
      <c r="B205" s="713" t="str">
        <f t="shared" si="12"/>
        <v>Munson</v>
      </c>
      <c r="C205" s="121">
        <f t="shared" si="12"/>
        <v>10</v>
      </c>
      <c r="D205" s="122">
        <v>3.4966650000000019</v>
      </c>
      <c r="E205" s="122">
        <v>45.735599999999984</v>
      </c>
      <c r="F205" s="122">
        <v>5.8541567999999975</v>
      </c>
      <c r="G205" s="122">
        <v>2.7211800000000004</v>
      </c>
      <c r="H205" s="122">
        <v>2.298219672903751</v>
      </c>
      <c r="I205" s="122">
        <v>22.523626980215109</v>
      </c>
      <c r="J205" s="122">
        <v>3.4412757217816003</v>
      </c>
      <c r="K205" s="46">
        <v>33.580287883156217</v>
      </c>
      <c r="L205" s="94">
        <f t="shared" si="10"/>
        <v>0</v>
      </c>
      <c r="M205" s="94">
        <v>0</v>
      </c>
      <c r="N205" s="94">
        <v>0</v>
      </c>
      <c r="O205" s="116">
        <v>0</v>
      </c>
      <c r="P205" s="116">
        <v>0</v>
      </c>
      <c r="Q205" s="105">
        <v>0</v>
      </c>
    </row>
    <row r="206" spans="1:17" x14ac:dyDescent="0.25">
      <c r="A206" s="106">
        <f t="shared" si="11"/>
        <v>50344</v>
      </c>
      <c r="B206" s="714" t="str">
        <f t="shared" si="12"/>
        <v>Munson</v>
      </c>
      <c r="C206" s="118">
        <f t="shared" si="12"/>
        <v>10</v>
      </c>
      <c r="D206" s="119">
        <v>3.5946669999999981</v>
      </c>
      <c r="E206" s="119">
        <v>47.026069999999976</v>
      </c>
      <c r="F206" s="119">
        <v>6.0193369599999969</v>
      </c>
      <c r="G206" s="119">
        <v>2.7968665000000006</v>
      </c>
      <c r="H206" s="119">
        <v>2.3626325169515896</v>
      </c>
      <c r="I206" s="119">
        <v>23.159599246629124</v>
      </c>
      <c r="J206" s="119">
        <v>3.5384428452220358</v>
      </c>
      <c r="K206" s="120">
        <v>34.680015955975186</v>
      </c>
      <c r="L206" s="102">
        <f t="shared" si="10"/>
        <v>0</v>
      </c>
      <c r="M206" s="102">
        <v>0</v>
      </c>
      <c r="N206" s="102">
        <v>0</v>
      </c>
      <c r="O206" s="112">
        <v>0</v>
      </c>
      <c r="P206" s="112">
        <v>0</v>
      </c>
      <c r="Q206" s="97">
        <v>0</v>
      </c>
    </row>
    <row r="207" spans="1:17" x14ac:dyDescent="0.25">
      <c r="A207" s="98">
        <f t="shared" si="11"/>
        <v>50374</v>
      </c>
      <c r="B207" s="713" t="str">
        <f t="shared" si="12"/>
        <v>Munson</v>
      </c>
      <c r="C207" s="121">
        <f t="shared" si="12"/>
        <v>10</v>
      </c>
      <c r="D207" s="122">
        <v>3.4607550000000016</v>
      </c>
      <c r="E207" s="122">
        <v>45.283499999999989</v>
      </c>
      <c r="F207" s="122">
        <v>5.7962879999999997</v>
      </c>
      <c r="G207" s="122">
        <v>2.6926800000000002</v>
      </c>
      <c r="H207" s="122">
        <v>2.2746174217225783</v>
      </c>
      <c r="I207" s="122">
        <v>22.301839224598559</v>
      </c>
      <c r="J207" s="122">
        <v>3.4073899220835369</v>
      </c>
      <c r="K207" s="46">
        <v>33.542423388832489</v>
      </c>
      <c r="L207" s="94">
        <f t="shared" si="10"/>
        <v>0</v>
      </c>
      <c r="M207" s="94">
        <v>0</v>
      </c>
      <c r="N207" s="94">
        <v>0</v>
      </c>
      <c r="O207" s="116">
        <v>0</v>
      </c>
      <c r="P207" s="116">
        <v>0</v>
      </c>
      <c r="Q207" s="105">
        <v>0</v>
      </c>
    </row>
    <row r="208" spans="1:17" x14ac:dyDescent="0.25">
      <c r="A208" s="106">
        <f t="shared" si="11"/>
        <v>50405</v>
      </c>
      <c r="B208" s="714" t="str">
        <f t="shared" si="12"/>
        <v>Munson</v>
      </c>
      <c r="C208" s="118">
        <f t="shared" si="12"/>
        <v>10</v>
      </c>
      <c r="D208" s="119">
        <v>3.5578544999999981</v>
      </c>
      <c r="E208" s="119">
        <v>46.560449999999996</v>
      </c>
      <c r="F208" s="119">
        <v>5.9597375999999995</v>
      </c>
      <c r="G208" s="119">
        <v>2.7677110000000007</v>
      </c>
      <c r="H208" s="119">
        <v>2.3384370671693455</v>
      </c>
      <c r="I208" s="119">
        <v>22.931167419095928</v>
      </c>
      <c r="J208" s="119">
        <v>3.5035419064220781</v>
      </c>
      <c r="K208" s="120">
        <v>34.641094734292288</v>
      </c>
      <c r="L208" s="102">
        <f t="shared" si="10"/>
        <v>0</v>
      </c>
      <c r="M208" s="102">
        <v>0</v>
      </c>
      <c r="N208" s="102">
        <v>0</v>
      </c>
      <c r="O208" s="112">
        <v>0</v>
      </c>
      <c r="P208" s="112">
        <v>0</v>
      </c>
      <c r="Q208" s="97">
        <v>0</v>
      </c>
    </row>
    <row r="209" spans="1:17" x14ac:dyDescent="0.25">
      <c r="A209" s="98">
        <f t="shared" si="11"/>
        <v>50436</v>
      </c>
      <c r="B209" s="713" t="str">
        <f t="shared" si="12"/>
        <v>Munson</v>
      </c>
      <c r="C209" s="121">
        <f t="shared" si="12"/>
        <v>10</v>
      </c>
      <c r="D209" s="122">
        <v>3.5390065000000019</v>
      </c>
      <c r="E209" s="122">
        <v>46.325469999999974</v>
      </c>
      <c r="F209" s="122">
        <v>5.9296601599999965</v>
      </c>
      <c r="G209" s="122">
        <v>2.7529859999999973</v>
      </c>
      <c r="H209" s="122">
        <v>2.3260490565633982</v>
      </c>
      <c r="I209" s="122">
        <v>22.815873444799561</v>
      </c>
      <c r="J209" s="122">
        <v>3.4859265732535625</v>
      </c>
      <c r="K209" s="46">
        <v>34.621786502035036</v>
      </c>
      <c r="L209" s="94">
        <f t="shared" si="10"/>
        <v>0</v>
      </c>
      <c r="M209" s="94">
        <v>0</v>
      </c>
      <c r="N209" s="94">
        <v>0</v>
      </c>
      <c r="O209" s="116">
        <v>0</v>
      </c>
      <c r="P209" s="116">
        <v>0</v>
      </c>
      <c r="Q209" s="105">
        <v>0</v>
      </c>
    </row>
    <row r="210" spans="1:17" x14ac:dyDescent="0.25">
      <c r="A210" s="106">
        <f t="shared" si="11"/>
        <v>50464</v>
      </c>
      <c r="B210" s="714" t="str">
        <f t="shared" si="12"/>
        <v>Munson</v>
      </c>
      <c r="C210" s="118">
        <f t="shared" si="12"/>
        <v>10</v>
      </c>
      <c r="D210" s="119">
        <v>3.1808279999999982</v>
      </c>
      <c r="E210" s="119">
        <v>41.642160000000032</v>
      </c>
      <c r="F210" s="119">
        <v>5.3301964800000041</v>
      </c>
      <c r="G210" s="119">
        <v>2.4740659999999992</v>
      </c>
      <c r="H210" s="119">
        <v>2.0906325042299216</v>
      </c>
      <c r="I210" s="119">
        <v>20.509672313731087</v>
      </c>
      <c r="J210" s="119">
        <v>3.133573429209906</v>
      </c>
      <c r="K210" s="120">
        <v>31.253943479437581</v>
      </c>
      <c r="L210" s="102">
        <f t="shared" si="10"/>
        <v>0</v>
      </c>
      <c r="M210" s="102">
        <v>0</v>
      </c>
      <c r="N210" s="102">
        <v>0</v>
      </c>
      <c r="O210" s="112">
        <v>0</v>
      </c>
      <c r="P210" s="112">
        <v>0</v>
      </c>
      <c r="Q210" s="97">
        <v>0</v>
      </c>
    </row>
    <row r="211" spans="1:17" x14ac:dyDescent="0.25">
      <c r="A211" s="98">
        <f t="shared" si="11"/>
        <v>50495</v>
      </c>
      <c r="B211" s="713" t="str">
        <f t="shared" si="12"/>
        <v>Munson</v>
      </c>
      <c r="C211" s="121">
        <f t="shared" si="12"/>
        <v>10</v>
      </c>
      <c r="D211" s="122">
        <v>3.5039610000000003</v>
      </c>
      <c r="E211" s="122">
        <v>45.882169999999988</v>
      </c>
      <c r="F211" s="122">
        <v>5.8729177599999991</v>
      </c>
      <c r="G211" s="122">
        <v>2.7253029999999989</v>
      </c>
      <c r="H211" s="122">
        <v>2.3030150482992493</v>
      </c>
      <c r="I211" s="122">
        <v>22.598395432705541</v>
      </c>
      <c r="J211" s="122">
        <v>3.4526991784209411</v>
      </c>
      <c r="K211" s="46">
        <v>34.58347488804867</v>
      </c>
      <c r="L211" s="94">
        <f t="shared" si="10"/>
        <v>0</v>
      </c>
      <c r="M211" s="94">
        <v>0</v>
      </c>
      <c r="N211" s="94">
        <v>0</v>
      </c>
      <c r="O211" s="116">
        <v>0</v>
      </c>
      <c r="P211" s="116">
        <v>0</v>
      </c>
      <c r="Q211" s="105">
        <v>0</v>
      </c>
    </row>
    <row r="212" spans="1:17" x14ac:dyDescent="0.25">
      <c r="A212" s="106">
        <f t="shared" si="11"/>
        <v>50525</v>
      </c>
      <c r="B212" s="714" t="str">
        <f t="shared" si="12"/>
        <v>Munson</v>
      </c>
      <c r="C212" s="118">
        <f t="shared" si="12"/>
        <v>10</v>
      </c>
      <c r="D212" s="119">
        <v>3.373545</v>
      </c>
      <c r="E212" s="119">
        <v>44.181600000000032</v>
      </c>
      <c r="F212" s="119">
        <v>5.6552448000000046</v>
      </c>
      <c r="G212" s="119">
        <v>2.6237100000000013</v>
      </c>
      <c r="H212" s="119">
        <v>2.217297762125896</v>
      </c>
      <c r="I212" s="119">
        <v>21.761218378009968</v>
      </c>
      <c r="J212" s="119">
        <v>3.3247910377343222</v>
      </c>
      <c r="K212" s="120">
        <v>33.449486612018788</v>
      </c>
      <c r="L212" s="102">
        <f t="shared" si="10"/>
        <v>0</v>
      </c>
      <c r="M212" s="102">
        <v>0</v>
      </c>
      <c r="N212" s="102">
        <v>0</v>
      </c>
      <c r="O212" s="112">
        <v>0</v>
      </c>
      <c r="P212" s="112">
        <v>0</v>
      </c>
      <c r="Q212" s="97">
        <v>0</v>
      </c>
    </row>
    <row r="213" spans="1:17" x14ac:dyDescent="0.25">
      <c r="A213" s="98">
        <f t="shared" si="11"/>
        <v>50556</v>
      </c>
      <c r="B213" s="713" t="str">
        <f t="shared" si="12"/>
        <v>Munson</v>
      </c>
      <c r="C213" s="121">
        <f t="shared" si="12"/>
        <v>10</v>
      </c>
      <c r="D213" s="122">
        <v>3.4680319999999996</v>
      </c>
      <c r="E213" s="122">
        <v>45.427399999999984</v>
      </c>
      <c r="F213" s="122">
        <v>5.8147071999999982</v>
      </c>
      <c r="G213" s="122">
        <v>2.6967365000000014</v>
      </c>
      <c r="H213" s="122">
        <v>2.2794003055210257</v>
      </c>
      <c r="I213" s="122">
        <v>22.375241020657935</v>
      </c>
      <c r="J213" s="122">
        <v>3.4186046240179726</v>
      </c>
      <c r="K213" s="46">
        <v>34.545564036118364</v>
      </c>
      <c r="L213" s="94">
        <f t="shared" si="10"/>
        <v>0</v>
      </c>
      <c r="M213" s="94">
        <v>0</v>
      </c>
      <c r="N213" s="94">
        <v>0</v>
      </c>
      <c r="O213" s="116">
        <v>0</v>
      </c>
      <c r="P213" s="116">
        <v>0</v>
      </c>
      <c r="Q213" s="105">
        <v>0</v>
      </c>
    </row>
    <row r="214" spans="1:17" x14ac:dyDescent="0.25">
      <c r="A214" s="106">
        <f t="shared" si="11"/>
        <v>50586</v>
      </c>
      <c r="B214" s="714" t="str">
        <f t="shared" si="12"/>
        <v>Munson</v>
      </c>
      <c r="C214" s="118">
        <f t="shared" si="12"/>
        <v>10</v>
      </c>
      <c r="D214" s="119">
        <v>3.3384899999999997</v>
      </c>
      <c r="E214" s="119">
        <v>43.743600000000022</v>
      </c>
      <c r="F214" s="119">
        <v>5.5991808000000027</v>
      </c>
      <c r="G214" s="119">
        <v>2.5960650000000043</v>
      </c>
      <c r="H214" s="119">
        <v>2.1942574798719843</v>
      </c>
      <c r="I214" s="119">
        <v>21.546284922527551</v>
      </c>
      <c r="J214" s="119">
        <v>3.2919524181265012</v>
      </c>
      <c r="K214" s="120">
        <v>33.412991418336567</v>
      </c>
      <c r="L214" s="102">
        <f t="shared" si="10"/>
        <v>0</v>
      </c>
      <c r="M214" s="102">
        <v>0</v>
      </c>
      <c r="N214" s="102">
        <v>0</v>
      </c>
      <c r="O214" s="112">
        <v>0</v>
      </c>
      <c r="P214" s="112">
        <v>0</v>
      </c>
      <c r="Q214" s="97">
        <v>0</v>
      </c>
    </row>
    <row r="215" spans="1:17" x14ac:dyDescent="0.25">
      <c r="A215" s="98">
        <f t="shared" si="11"/>
        <v>50617</v>
      </c>
      <c r="B215" s="713" t="str">
        <f t="shared" si="12"/>
        <v>Munson</v>
      </c>
      <c r="C215" s="121">
        <f t="shared" si="12"/>
        <v>10</v>
      </c>
      <c r="D215" s="122">
        <v>3.4323975000000018</v>
      </c>
      <c r="E215" s="122">
        <v>44.977280000000029</v>
      </c>
      <c r="F215" s="122">
        <v>5.7570918400000037</v>
      </c>
      <c r="G215" s="122">
        <v>2.668758999999997</v>
      </c>
      <c r="H215" s="122">
        <v>2.2559791620976091</v>
      </c>
      <c r="I215" s="122">
        <v>22.154352229725831</v>
      </c>
      <c r="J215" s="122">
        <v>3.384856002011067</v>
      </c>
      <c r="K215" s="46">
        <v>34.508050056256749</v>
      </c>
      <c r="L215" s="94">
        <f t="shared" si="10"/>
        <v>0</v>
      </c>
      <c r="M215" s="94">
        <v>0</v>
      </c>
      <c r="N215" s="94">
        <v>0</v>
      </c>
      <c r="O215" s="116">
        <v>0</v>
      </c>
      <c r="P215" s="116">
        <v>0</v>
      </c>
      <c r="Q215" s="105">
        <v>0</v>
      </c>
    </row>
    <row r="216" spans="1:17" x14ac:dyDescent="0.25">
      <c r="A216" s="106">
        <f t="shared" si="11"/>
        <v>50648</v>
      </c>
      <c r="B216" s="714" t="str">
        <f t="shared" si="12"/>
        <v>Munson</v>
      </c>
      <c r="C216" s="118">
        <f t="shared" si="12"/>
        <v>10</v>
      </c>
      <c r="D216" s="119">
        <v>3.4141385000000017</v>
      </c>
      <c r="E216" s="119">
        <v>44.75005000000003</v>
      </c>
      <c r="F216" s="119">
        <v>5.7280064000000035</v>
      </c>
      <c r="G216" s="119">
        <v>2.6543285000000032</v>
      </c>
      <c r="H216" s="119">
        <v>2.2439782410517637</v>
      </c>
      <c r="I216" s="119">
        <v>22.042829729056425</v>
      </c>
      <c r="J216" s="119">
        <v>3.3678169747634112</v>
      </c>
      <c r="K216" s="120">
        <v>34.489440527966153</v>
      </c>
      <c r="L216" s="102">
        <f t="shared" si="10"/>
        <v>0</v>
      </c>
      <c r="M216" s="102">
        <v>0</v>
      </c>
      <c r="N216" s="102">
        <v>0</v>
      </c>
      <c r="O216" s="112">
        <v>0</v>
      </c>
      <c r="P216" s="112">
        <v>0</v>
      </c>
      <c r="Q216" s="97">
        <v>0</v>
      </c>
    </row>
    <row r="217" spans="1:17" x14ac:dyDescent="0.25">
      <c r="A217" s="98">
        <f t="shared" si="11"/>
        <v>50678</v>
      </c>
      <c r="B217" s="713" t="str">
        <f t="shared" si="12"/>
        <v>Munson</v>
      </c>
      <c r="C217" s="121">
        <f t="shared" si="12"/>
        <v>10</v>
      </c>
      <c r="D217" s="122">
        <v>3.2869050000000013</v>
      </c>
      <c r="E217" s="122">
        <v>43.091400000000029</v>
      </c>
      <c r="F217" s="122">
        <v>5.5156992000000038</v>
      </c>
      <c r="G217" s="122">
        <v>2.5553100000000022</v>
      </c>
      <c r="H217" s="122">
        <v>2.1603527134314633</v>
      </c>
      <c r="I217" s="122">
        <v>21.226203323887461</v>
      </c>
      <c r="J217" s="122">
        <v>3.2430486709443782</v>
      </c>
      <c r="K217" s="46">
        <v>33.358963153236786</v>
      </c>
      <c r="L217" s="94">
        <f t="shared" si="10"/>
        <v>0</v>
      </c>
      <c r="M217" s="94">
        <v>0</v>
      </c>
      <c r="N217" s="94">
        <v>0</v>
      </c>
      <c r="O217" s="116">
        <v>0</v>
      </c>
      <c r="P217" s="116">
        <v>0</v>
      </c>
      <c r="Q217" s="105">
        <v>0</v>
      </c>
    </row>
    <row r="218" spans="1:17" x14ac:dyDescent="0.25">
      <c r="A218" s="106">
        <f t="shared" si="11"/>
        <v>50709</v>
      </c>
      <c r="B218" s="714" t="str">
        <f t="shared" si="12"/>
        <v>Munson</v>
      </c>
      <c r="C218" s="118">
        <f t="shared" si="12"/>
        <v>10</v>
      </c>
      <c r="D218" s="119">
        <v>3.3793875</v>
      </c>
      <c r="E218" s="119">
        <v>44.30613000000001</v>
      </c>
      <c r="F218" s="119">
        <v>5.6711846400000017</v>
      </c>
      <c r="G218" s="119">
        <v>2.6266455000000013</v>
      </c>
      <c r="H218" s="119">
        <v>2.2211378029623776</v>
      </c>
      <c r="I218" s="119">
        <v>21.824956320659624</v>
      </c>
      <c r="J218" s="119">
        <v>3.3345291822770191</v>
      </c>
      <c r="K218" s="120">
        <v>34.452514107352805</v>
      </c>
      <c r="L218" s="102">
        <f t="shared" si="10"/>
        <v>0</v>
      </c>
      <c r="M218" s="102">
        <v>0</v>
      </c>
      <c r="N218" s="102">
        <v>0</v>
      </c>
      <c r="O218" s="112">
        <v>0</v>
      </c>
      <c r="P218" s="112">
        <v>0</v>
      </c>
      <c r="Q218" s="97">
        <v>0</v>
      </c>
    </row>
    <row r="219" spans="1:17" x14ac:dyDescent="0.25">
      <c r="A219" s="98">
        <f t="shared" si="11"/>
        <v>50739</v>
      </c>
      <c r="B219" s="713" t="str">
        <f t="shared" si="12"/>
        <v>Munson</v>
      </c>
      <c r="C219" s="121">
        <f t="shared" si="12"/>
        <v>10</v>
      </c>
      <c r="D219" s="122">
        <v>3.2529899999999992</v>
      </c>
      <c r="E219" s="122">
        <v>42.663899999999977</v>
      </c>
      <c r="F219" s="122">
        <v>5.4609791999999979</v>
      </c>
      <c r="G219" s="122">
        <v>2.5285200000000003</v>
      </c>
      <c r="H219" s="122">
        <v>2.138061722701512</v>
      </c>
      <c r="I219" s="122">
        <v>21.016381037550993</v>
      </c>
      <c r="J219" s="122">
        <v>3.2109909211429151</v>
      </c>
      <c r="K219" s="46">
        <v>33.323415364717185</v>
      </c>
      <c r="L219" s="94">
        <f t="shared" si="10"/>
        <v>0</v>
      </c>
      <c r="M219" s="94">
        <v>0</v>
      </c>
      <c r="N219" s="94">
        <v>0</v>
      </c>
      <c r="O219" s="116">
        <v>0</v>
      </c>
      <c r="P219" s="116">
        <v>0</v>
      </c>
      <c r="Q219" s="105">
        <v>0</v>
      </c>
    </row>
    <row r="220" spans="1:17" x14ac:dyDescent="0.25">
      <c r="A220" s="106">
        <f t="shared" si="11"/>
        <v>50770</v>
      </c>
      <c r="B220" s="714" t="str">
        <f t="shared" si="12"/>
        <v>Munson</v>
      </c>
      <c r="C220" s="118">
        <f t="shared" si="12"/>
        <v>10</v>
      </c>
      <c r="D220" s="119">
        <v>3.3443420000000015</v>
      </c>
      <c r="E220" s="119">
        <v>43.866860000000017</v>
      </c>
      <c r="F220" s="119">
        <v>5.6149580800000018</v>
      </c>
      <c r="G220" s="119">
        <v>2.5992569999999997</v>
      </c>
      <c r="H220" s="119">
        <v>2.1981037817540221</v>
      </c>
      <c r="I220" s="119">
        <v>21.609349869554414</v>
      </c>
      <c r="J220" s="119">
        <v>3.3015877245602545</v>
      </c>
      <c r="K220" s="120">
        <v>34.415973091125487</v>
      </c>
      <c r="L220" s="102">
        <f t="shared" si="10"/>
        <v>0</v>
      </c>
      <c r="M220" s="102">
        <v>0</v>
      </c>
      <c r="N220" s="102">
        <v>0</v>
      </c>
      <c r="O220" s="112">
        <v>0</v>
      </c>
      <c r="P220" s="112">
        <v>0</v>
      </c>
      <c r="Q220" s="97">
        <v>0</v>
      </c>
    </row>
    <row r="221" spans="1:17" x14ac:dyDescent="0.25">
      <c r="A221" s="98">
        <f t="shared" si="11"/>
        <v>50801</v>
      </c>
      <c r="B221" s="713" t="str">
        <f t="shared" si="12"/>
        <v>Munson</v>
      </c>
      <c r="C221" s="121">
        <f t="shared" si="12"/>
        <v>10</v>
      </c>
      <c r="D221" s="122">
        <v>3.3269665000000006</v>
      </c>
      <c r="E221" s="122">
        <v>43.644900000000014</v>
      </c>
      <c r="F221" s="122">
        <v>5.5865472000000018</v>
      </c>
      <c r="G221" s="122">
        <v>2.5851209999999991</v>
      </c>
      <c r="H221" s="122">
        <v>2.1866835527601394</v>
      </c>
      <c r="I221" s="122">
        <v>21.500392006365253</v>
      </c>
      <c r="J221" s="122">
        <v>3.284940690805374</v>
      </c>
      <c r="K221" s="46">
        <v>34.397847228301202</v>
      </c>
      <c r="L221" s="94">
        <f t="shared" si="10"/>
        <v>0</v>
      </c>
      <c r="M221" s="94">
        <v>0</v>
      </c>
      <c r="N221" s="94">
        <v>0</v>
      </c>
      <c r="O221" s="116">
        <v>0</v>
      </c>
      <c r="P221" s="116">
        <v>0</v>
      </c>
      <c r="Q221" s="105">
        <v>0</v>
      </c>
    </row>
    <row r="222" spans="1:17" x14ac:dyDescent="0.25">
      <c r="A222" s="106">
        <f t="shared" si="11"/>
        <v>50829</v>
      </c>
      <c r="B222" s="714" t="str">
        <f t="shared" si="12"/>
        <v>Munson</v>
      </c>
      <c r="C222" s="118">
        <f t="shared" si="12"/>
        <v>10</v>
      </c>
      <c r="D222" s="119">
        <v>2.9898399999999992</v>
      </c>
      <c r="E222" s="119">
        <v>39.231919999999981</v>
      </c>
      <c r="F222" s="119">
        <v>5.0216857599999978</v>
      </c>
      <c r="G222" s="119">
        <v>2.3232439999999972</v>
      </c>
      <c r="H222" s="119">
        <v>1.9651036178735037</v>
      </c>
      <c r="I222" s="119">
        <v>19.326807970464998</v>
      </c>
      <c r="J222" s="119">
        <v>2.9528492356747886</v>
      </c>
      <c r="K222" s="120">
        <v>31.052737019187528</v>
      </c>
      <c r="L222" s="102">
        <f t="shared" si="10"/>
        <v>0</v>
      </c>
      <c r="M222" s="102">
        <v>0</v>
      </c>
      <c r="N222" s="102">
        <v>0</v>
      </c>
      <c r="O222" s="112">
        <v>0</v>
      </c>
      <c r="P222" s="112">
        <v>0</v>
      </c>
      <c r="Q222" s="97">
        <v>0</v>
      </c>
    </row>
    <row r="223" spans="1:17" x14ac:dyDescent="0.25">
      <c r="A223" s="98">
        <f t="shared" si="11"/>
        <v>50860</v>
      </c>
      <c r="B223" s="713" t="str">
        <f t="shared" si="12"/>
        <v>Munson</v>
      </c>
      <c r="C223" s="121">
        <f t="shared" si="12"/>
        <v>10</v>
      </c>
      <c r="D223" s="122">
        <v>3.2939825000000007</v>
      </c>
      <c r="E223" s="122">
        <v>43.225780000000007</v>
      </c>
      <c r="F223" s="122">
        <v>5.5328998400000007</v>
      </c>
      <c r="G223" s="122">
        <v>2.5592050000000022</v>
      </c>
      <c r="H223" s="122">
        <v>2.1650045088672099</v>
      </c>
      <c r="I223" s="122">
        <v>21.294676094151743</v>
      </c>
      <c r="J223" s="122">
        <v>3.2535102879790436</v>
      </c>
      <c r="K223" s="46">
        <v>34.361878647051356</v>
      </c>
      <c r="L223" s="94">
        <f t="shared" si="10"/>
        <v>0</v>
      </c>
      <c r="M223" s="94">
        <v>0</v>
      </c>
      <c r="N223" s="94">
        <v>0</v>
      </c>
      <c r="O223" s="116">
        <v>0</v>
      </c>
      <c r="P223" s="116">
        <v>0</v>
      </c>
      <c r="Q223" s="105">
        <v>0</v>
      </c>
    </row>
    <row r="224" spans="1:17" x14ac:dyDescent="0.25">
      <c r="A224" s="106">
        <f t="shared" si="11"/>
        <v>50890</v>
      </c>
      <c r="B224" s="714" t="str">
        <f t="shared" si="12"/>
        <v>Munson</v>
      </c>
      <c r="C224" s="118">
        <f t="shared" si="12"/>
        <v>10</v>
      </c>
      <c r="D224" s="119">
        <v>3.1709099999999997</v>
      </c>
      <c r="E224" s="119">
        <v>41.623200000000011</v>
      </c>
      <c r="F224" s="119">
        <v>5.3277696000000017</v>
      </c>
      <c r="G224" s="119">
        <v>2.4635399999999983</v>
      </c>
      <c r="H224" s="119">
        <v>2.0841137561021132</v>
      </c>
      <c r="I224" s="119">
        <v>20.505542840628561</v>
      </c>
      <c r="J224" s="119">
        <v>3.1329424521809122</v>
      </c>
      <c r="K224" s="120">
        <v>33.236164479506648</v>
      </c>
      <c r="L224" s="102">
        <f t="shared" si="10"/>
        <v>0</v>
      </c>
      <c r="M224" s="102">
        <v>0</v>
      </c>
      <c r="N224" s="102">
        <v>0</v>
      </c>
      <c r="O224" s="112">
        <v>0</v>
      </c>
      <c r="P224" s="112">
        <v>0</v>
      </c>
      <c r="Q224" s="97">
        <v>0</v>
      </c>
    </row>
    <row r="225" spans="1:17" x14ac:dyDescent="0.25">
      <c r="A225" s="98">
        <f t="shared" si="11"/>
        <v>50921</v>
      </c>
      <c r="B225" s="713" t="str">
        <f t="shared" si="12"/>
        <v>Munson</v>
      </c>
      <c r="C225" s="121">
        <f t="shared" si="12"/>
        <v>10</v>
      </c>
      <c r="D225" s="122">
        <v>3.2598204999999978</v>
      </c>
      <c r="E225" s="122">
        <v>42.796429999999994</v>
      </c>
      <c r="F225" s="122">
        <v>5.4779430399999995</v>
      </c>
      <c r="G225" s="122">
        <v>2.5327000000000002</v>
      </c>
      <c r="H225" s="122">
        <v>2.1425511405668072</v>
      </c>
      <c r="I225" s="122">
        <v>21.083898151727368</v>
      </c>
      <c r="J225" s="122">
        <v>3.2213065794443905</v>
      </c>
      <c r="K225" s="46">
        <v>34.326287223414376</v>
      </c>
      <c r="L225" s="94">
        <f t="shared" si="10"/>
        <v>0</v>
      </c>
      <c r="M225" s="94">
        <v>0</v>
      </c>
      <c r="N225" s="94">
        <v>0</v>
      </c>
      <c r="O225" s="116">
        <v>0</v>
      </c>
      <c r="P225" s="116">
        <v>0</v>
      </c>
      <c r="Q225" s="105">
        <v>0</v>
      </c>
    </row>
    <row r="226" spans="1:17" x14ac:dyDescent="0.25">
      <c r="A226" s="106">
        <f t="shared" si="11"/>
        <v>50951</v>
      </c>
      <c r="B226" s="714" t="str">
        <f t="shared" si="12"/>
        <v>Munson</v>
      </c>
      <c r="C226" s="118">
        <f t="shared" si="12"/>
        <v>10</v>
      </c>
      <c r="D226" s="119">
        <v>3.13842</v>
      </c>
      <c r="E226" s="119">
        <v>41.210099999999976</v>
      </c>
      <c r="F226" s="119">
        <v>5.2748927999999973</v>
      </c>
      <c r="G226" s="119">
        <v>2.4381749999999984</v>
      </c>
      <c r="H226" s="119">
        <v>2.0627593791176784</v>
      </c>
      <c r="I226" s="119">
        <v>20.302735194009284</v>
      </c>
      <c r="J226" s="119">
        <v>3.1019563996221504</v>
      </c>
      <c r="K226" s="120">
        <v>33.201901094537035</v>
      </c>
      <c r="L226" s="102">
        <f t="shared" si="10"/>
        <v>0</v>
      </c>
      <c r="M226" s="102">
        <v>0</v>
      </c>
      <c r="N226" s="102">
        <v>0</v>
      </c>
      <c r="O226" s="112">
        <v>0</v>
      </c>
      <c r="P226" s="112">
        <v>0</v>
      </c>
      <c r="Q226" s="97">
        <v>0</v>
      </c>
    </row>
    <row r="227" spans="1:17" x14ac:dyDescent="0.25">
      <c r="A227" s="98">
        <f t="shared" si="11"/>
        <v>50982</v>
      </c>
      <c r="B227" s="713" t="str">
        <f t="shared" si="12"/>
        <v>Munson</v>
      </c>
      <c r="C227" s="121">
        <f t="shared" si="12"/>
        <v>10</v>
      </c>
      <c r="D227" s="122">
        <v>3.2262474999999986</v>
      </c>
      <c r="E227" s="122">
        <v>42.371419999999993</v>
      </c>
      <c r="F227" s="122">
        <v>5.4235417599999991</v>
      </c>
      <c r="G227" s="122">
        <v>2.5059005000000005</v>
      </c>
      <c r="H227" s="122">
        <v>2.1204848958894247</v>
      </c>
      <c r="I227" s="122">
        <v>20.875234653899781</v>
      </c>
      <c r="J227" s="122">
        <v>3.1894258761977867</v>
      </c>
      <c r="K227" s="46">
        <v>34.291067791487045</v>
      </c>
      <c r="L227" s="94">
        <f t="shared" si="10"/>
        <v>0</v>
      </c>
      <c r="M227" s="94">
        <v>0</v>
      </c>
      <c r="N227" s="94">
        <v>0</v>
      </c>
      <c r="O227" s="116">
        <v>0</v>
      </c>
      <c r="P227" s="116">
        <v>0</v>
      </c>
      <c r="Q227" s="105">
        <v>0</v>
      </c>
    </row>
    <row r="228" spans="1:17" x14ac:dyDescent="0.25">
      <c r="A228" s="106">
        <f t="shared" si="11"/>
        <v>51013</v>
      </c>
      <c r="B228" s="714" t="str">
        <f t="shared" si="12"/>
        <v>Munson</v>
      </c>
      <c r="C228" s="118">
        <f t="shared" si="12"/>
        <v>10</v>
      </c>
      <c r="D228" s="119">
        <v>3.2094610000000001</v>
      </c>
      <c r="E228" s="119">
        <v>42.156900000000014</v>
      </c>
      <c r="F228" s="119">
        <v>5.3960832000000014</v>
      </c>
      <c r="G228" s="119">
        <v>2.4926480000000031</v>
      </c>
      <c r="H228" s="119">
        <v>2.1094518192316967</v>
      </c>
      <c r="I228" s="119">
        <v>20.769902606296277</v>
      </c>
      <c r="J228" s="119">
        <v>3.1733326805695823</v>
      </c>
      <c r="K228" s="120">
        <v>34.273596504612968</v>
      </c>
      <c r="L228" s="102">
        <f t="shared" si="10"/>
        <v>0</v>
      </c>
      <c r="M228" s="102">
        <v>0</v>
      </c>
      <c r="N228" s="102">
        <v>0</v>
      </c>
      <c r="O228" s="112">
        <v>0</v>
      </c>
      <c r="P228" s="112">
        <v>0</v>
      </c>
      <c r="Q228" s="97">
        <v>0</v>
      </c>
    </row>
    <row r="229" spans="1:17" x14ac:dyDescent="0.25">
      <c r="A229" s="98">
        <f t="shared" si="11"/>
        <v>51043</v>
      </c>
      <c r="B229" s="713" t="str">
        <f t="shared" si="12"/>
        <v>Munson</v>
      </c>
      <c r="C229" s="121">
        <f t="shared" si="12"/>
        <v>10</v>
      </c>
      <c r="D229" s="122">
        <v>3.0899700000000019</v>
      </c>
      <c r="E229" s="122">
        <v>40.593900000000005</v>
      </c>
      <c r="F229" s="122">
        <v>5.1960192000000003</v>
      </c>
      <c r="G229" s="122">
        <v>2.3994149999999981</v>
      </c>
      <c r="H229" s="122">
        <v>2.0309150726683858</v>
      </c>
      <c r="I229" s="122">
        <v>20.000182550137175</v>
      </c>
      <c r="J229" s="122">
        <v>3.0557309772459407</v>
      </c>
      <c r="K229" s="46">
        <v>33.151177295885589</v>
      </c>
      <c r="L229" s="94">
        <f t="shared" si="10"/>
        <v>0</v>
      </c>
      <c r="M229" s="94">
        <v>0</v>
      </c>
      <c r="N229" s="94">
        <v>0</v>
      </c>
      <c r="O229" s="116">
        <v>0</v>
      </c>
      <c r="P229" s="116">
        <v>0</v>
      </c>
      <c r="Q229" s="105">
        <v>0</v>
      </c>
    </row>
    <row r="230" spans="1:17" x14ac:dyDescent="0.25">
      <c r="A230" s="106">
        <f t="shared" si="11"/>
        <v>51074</v>
      </c>
      <c r="B230" s="714" t="str">
        <f t="shared" si="12"/>
        <v>Munson</v>
      </c>
      <c r="C230" s="118">
        <f t="shared" si="12"/>
        <v>10</v>
      </c>
      <c r="D230" s="119">
        <v>3.1764770000000002</v>
      </c>
      <c r="E230" s="119">
        <v>41.738090000000014</v>
      </c>
      <c r="F230" s="119">
        <v>5.3424755200000016</v>
      </c>
      <c r="G230" s="119">
        <v>2.4664375000000001</v>
      </c>
      <c r="H230" s="119">
        <v>2.0877727390880589</v>
      </c>
      <c r="I230" s="119">
        <v>20.5642603370388</v>
      </c>
      <c r="J230" s="119">
        <v>3.1419137281440399</v>
      </c>
      <c r="K230" s="120">
        <v>34.238928268332231</v>
      </c>
      <c r="L230" s="102">
        <f t="shared" si="10"/>
        <v>0</v>
      </c>
      <c r="M230" s="102">
        <v>0</v>
      </c>
      <c r="N230" s="102">
        <v>0</v>
      </c>
      <c r="O230" s="112">
        <v>0</v>
      </c>
      <c r="P230" s="112">
        <v>0</v>
      </c>
      <c r="Q230" s="97">
        <v>0</v>
      </c>
    </row>
    <row r="231" spans="1:17" x14ac:dyDescent="0.25">
      <c r="A231" s="98">
        <f t="shared" si="11"/>
        <v>51104</v>
      </c>
      <c r="B231" s="713" t="str">
        <f t="shared" si="12"/>
        <v>Munson</v>
      </c>
      <c r="C231" s="121">
        <f t="shared" si="12"/>
        <v>10</v>
      </c>
      <c r="D231" s="122">
        <v>3.0580499999999984</v>
      </c>
      <c r="E231" s="122">
        <v>40.190100000000008</v>
      </c>
      <c r="F231" s="122">
        <v>5.1443328000000008</v>
      </c>
      <c r="G231" s="122">
        <v>2.3746200000000011</v>
      </c>
      <c r="H231" s="122">
        <v>2.0099353588345412</v>
      </c>
      <c r="I231" s="122">
        <v>19.801902873420573</v>
      </c>
      <c r="J231" s="122">
        <v>3.0254368056143885</v>
      </c>
      <c r="K231" s="46">
        <v>33.117803643879135</v>
      </c>
      <c r="L231" s="94">
        <f t="shared" si="10"/>
        <v>0</v>
      </c>
      <c r="M231" s="94">
        <v>0</v>
      </c>
      <c r="N231" s="94">
        <v>0</v>
      </c>
      <c r="O231" s="116">
        <v>0</v>
      </c>
      <c r="P231" s="116">
        <v>0</v>
      </c>
      <c r="Q231" s="105">
        <v>0</v>
      </c>
    </row>
    <row r="232" spans="1:17" x14ac:dyDescent="0.25">
      <c r="A232" s="106">
        <f t="shared" si="11"/>
        <v>51135</v>
      </c>
      <c r="B232" s="714" t="str">
        <f t="shared" si="12"/>
        <v>Munson</v>
      </c>
      <c r="C232" s="118">
        <f t="shared" si="12"/>
        <v>10</v>
      </c>
      <c r="D232" s="119">
        <v>3.1437874999999997</v>
      </c>
      <c r="E232" s="119">
        <v>41.322999999999972</v>
      </c>
      <c r="F232" s="119">
        <v>5.2893439999999963</v>
      </c>
      <c r="G232" s="119">
        <v>2.4408159999999999</v>
      </c>
      <c r="H232" s="119">
        <v>2.0662872503304617</v>
      </c>
      <c r="I232" s="119">
        <v>20.360430391634182</v>
      </c>
      <c r="J232" s="119">
        <v>3.1107714214476268</v>
      </c>
      <c r="K232" s="120">
        <v>34.204622967870606</v>
      </c>
      <c r="L232" s="102">
        <f t="shared" si="10"/>
        <v>0</v>
      </c>
      <c r="M232" s="102">
        <v>0</v>
      </c>
      <c r="N232" s="102">
        <v>0</v>
      </c>
      <c r="O232" s="112">
        <v>0</v>
      </c>
      <c r="P232" s="112">
        <v>0</v>
      </c>
      <c r="Q232" s="97">
        <v>0</v>
      </c>
    </row>
    <row r="233" spans="1:17" x14ac:dyDescent="0.25">
      <c r="A233" s="98">
        <f t="shared" si="11"/>
        <v>51166</v>
      </c>
      <c r="B233" s="713" t="str">
        <f t="shared" si="12"/>
        <v>Munson</v>
      </c>
      <c r="C233" s="121">
        <f t="shared" si="12"/>
        <v>10</v>
      </c>
      <c r="D233" s="122">
        <v>3.1270009999999986</v>
      </c>
      <c r="E233" s="122">
        <v>41.113749999999968</v>
      </c>
      <c r="F233" s="122">
        <v>5.262559999999997</v>
      </c>
      <c r="G233" s="122">
        <v>2.4278580000000014</v>
      </c>
      <c r="H233" s="122">
        <v>2.0552541368787294</v>
      </c>
      <c r="I233" s="122">
        <v>20.257667796922149</v>
      </c>
      <c r="J233" s="122">
        <v>3.0950708076158566</v>
      </c>
      <c r="K233" s="46">
        <v>34.187605580279701</v>
      </c>
      <c r="L233" s="94">
        <f t="shared" si="10"/>
        <v>0</v>
      </c>
      <c r="M233" s="94">
        <v>0</v>
      </c>
      <c r="N233" s="94">
        <v>0</v>
      </c>
      <c r="O233" s="116">
        <v>0</v>
      </c>
      <c r="P233" s="116">
        <v>0</v>
      </c>
      <c r="Q233" s="105">
        <v>0</v>
      </c>
    </row>
    <row r="234" spans="1:17" x14ac:dyDescent="0.25">
      <c r="A234" s="106">
        <f t="shared" si="11"/>
        <v>51195</v>
      </c>
      <c r="B234" s="714" t="str">
        <f t="shared" si="12"/>
        <v>Munson</v>
      </c>
      <c r="C234" s="118">
        <f t="shared" si="12"/>
        <v>10</v>
      </c>
      <c r="D234" s="119">
        <v>2.9106574999999992</v>
      </c>
      <c r="E234" s="119">
        <v>38.272750000000002</v>
      </c>
      <c r="F234" s="119">
        <v>4.8989120000000002</v>
      </c>
      <c r="G234" s="119">
        <v>2.2593754999999995</v>
      </c>
      <c r="H234" s="119">
        <v>1.9130600741821315</v>
      </c>
      <c r="I234" s="119">
        <v>18.85815522409008</v>
      </c>
      <c r="J234" s="119">
        <v>2.8812461065469646</v>
      </c>
      <c r="K234" s="120">
        <v>31.966116896177596</v>
      </c>
      <c r="L234" s="102">
        <f t="shared" si="10"/>
        <v>0</v>
      </c>
      <c r="M234" s="102">
        <v>0</v>
      </c>
      <c r="N234" s="102">
        <v>0</v>
      </c>
      <c r="O234" s="112">
        <v>0</v>
      </c>
      <c r="P234" s="112">
        <v>0</v>
      </c>
      <c r="Q234" s="97">
        <v>0</v>
      </c>
    </row>
    <row r="235" spans="1:17" x14ac:dyDescent="0.25">
      <c r="A235" s="98">
        <f t="shared" si="11"/>
        <v>51226</v>
      </c>
      <c r="B235" s="713" t="str">
        <f t="shared" si="12"/>
        <v>Munson</v>
      </c>
      <c r="C235" s="121">
        <f t="shared" si="12"/>
        <v>10</v>
      </c>
      <c r="D235" s="122">
        <v>3.0954895000000002</v>
      </c>
      <c r="E235" s="122">
        <v>40.711369999999988</v>
      </c>
      <c r="F235" s="122">
        <v>5.2110553599999987</v>
      </c>
      <c r="G235" s="122">
        <v>2.4031200000000008</v>
      </c>
      <c r="H235" s="122">
        <v>2.0345428631989395</v>
      </c>
      <c r="I235" s="122">
        <v>20.060068615754599</v>
      </c>
      <c r="J235" s="122">
        <v>3.0648805482094725</v>
      </c>
      <c r="K235" s="46">
        <v>34.153837004711754</v>
      </c>
      <c r="L235" s="94">
        <f t="shared" si="10"/>
        <v>0</v>
      </c>
      <c r="M235" s="94">
        <v>0</v>
      </c>
      <c r="N235" s="94">
        <v>0</v>
      </c>
      <c r="O235" s="116">
        <v>0</v>
      </c>
      <c r="P235" s="116">
        <v>0</v>
      </c>
      <c r="Q235" s="105">
        <v>0</v>
      </c>
    </row>
    <row r="236" spans="1:17" x14ac:dyDescent="0.25">
      <c r="A236" s="106">
        <f t="shared" si="11"/>
        <v>51256</v>
      </c>
      <c r="B236" s="714" t="str">
        <f t="shared" si="12"/>
        <v>Munson</v>
      </c>
      <c r="C236" s="118">
        <f t="shared" si="12"/>
        <v>10</v>
      </c>
      <c r="D236" s="119">
        <v>2.9802450000000014</v>
      </c>
      <c r="E236" s="119">
        <v>39.201600000000006</v>
      </c>
      <c r="F236" s="119">
        <v>5.0178048000000004</v>
      </c>
      <c r="G236" s="119">
        <v>2.3130599999999992</v>
      </c>
      <c r="H236" s="119">
        <v>1.9587972344139666</v>
      </c>
      <c r="I236" s="119">
        <v>19.316462664274088</v>
      </c>
      <c r="J236" s="119">
        <v>2.9512686504536756</v>
      </c>
      <c r="K236" s="120">
        <v>33.035889635587992</v>
      </c>
      <c r="L236" s="102">
        <f t="shared" si="10"/>
        <v>0</v>
      </c>
      <c r="M236" s="102">
        <v>0</v>
      </c>
      <c r="N236" s="102">
        <v>0</v>
      </c>
      <c r="O236" s="112">
        <v>0</v>
      </c>
      <c r="P236" s="112">
        <v>0</v>
      </c>
      <c r="Q236" s="97">
        <v>0</v>
      </c>
    </row>
    <row r="237" spans="1:17" x14ac:dyDescent="0.25">
      <c r="A237" s="98">
        <f t="shared" si="11"/>
        <v>51287</v>
      </c>
      <c r="B237" s="713" t="str">
        <f t="shared" si="12"/>
        <v>Munson</v>
      </c>
      <c r="C237" s="121">
        <f t="shared" si="12"/>
        <v>10</v>
      </c>
      <c r="D237" s="122">
        <v>3.0636835000000024</v>
      </c>
      <c r="E237" s="122">
        <v>40.305890000000012</v>
      </c>
      <c r="F237" s="122">
        <v>5.1591539200000014</v>
      </c>
      <c r="G237" s="122">
        <v>2.3780874999999995</v>
      </c>
      <c r="H237" s="122">
        <v>2.0136380070089621</v>
      </c>
      <c r="I237" s="122">
        <v>19.86092136611741</v>
      </c>
      <c r="J237" s="122">
        <v>3.0344539150820178</v>
      </c>
      <c r="K237" s="46">
        <v>34.120422744750975</v>
      </c>
      <c r="L237" s="94">
        <f t="shared" si="10"/>
        <v>0</v>
      </c>
      <c r="M237" s="94">
        <v>0</v>
      </c>
      <c r="N237" s="94">
        <v>0</v>
      </c>
      <c r="O237" s="116">
        <v>0</v>
      </c>
      <c r="P237" s="116">
        <v>0</v>
      </c>
      <c r="Q237" s="105">
        <v>0</v>
      </c>
    </row>
    <row r="238" spans="1:17" x14ac:dyDescent="0.25">
      <c r="A238" s="106">
        <f t="shared" si="11"/>
        <v>51317</v>
      </c>
      <c r="B238" s="714" t="str">
        <f t="shared" si="12"/>
        <v>Munson</v>
      </c>
      <c r="C238" s="118">
        <f t="shared" si="12"/>
        <v>10</v>
      </c>
      <c r="D238" s="119">
        <v>2.9497499999999994</v>
      </c>
      <c r="E238" s="119">
        <v>38.811300000000003</v>
      </c>
      <c r="F238" s="119">
        <v>4.9678464</v>
      </c>
      <c r="G238" s="119">
        <v>2.2891200000000014</v>
      </c>
      <c r="H238" s="119">
        <v>1.9387540347747227</v>
      </c>
      <c r="I238" s="119">
        <v>19.124764907274741</v>
      </c>
      <c r="J238" s="119">
        <v>2.9219800337395267</v>
      </c>
      <c r="K238" s="120">
        <v>33.003722311321063</v>
      </c>
      <c r="L238" s="102">
        <f t="shared" si="10"/>
        <v>0</v>
      </c>
      <c r="M238" s="102">
        <v>0</v>
      </c>
      <c r="N238" s="102">
        <v>0</v>
      </c>
      <c r="O238" s="112">
        <v>0</v>
      </c>
      <c r="P238" s="112">
        <v>0</v>
      </c>
      <c r="Q238" s="97">
        <v>0</v>
      </c>
    </row>
    <row r="239" spans="1:17" x14ac:dyDescent="0.25">
      <c r="A239" s="98">
        <f t="shared" si="11"/>
        <v>51348</v>
      </c>
      <c r="B239" s="713" t="str">
        <f t="shared" si="12"/>
        <v>Munson</v>
      </c>
      <c r="C239" s="121">
        <f t="shared" si="12"/>
        <v>10</v>
      </c>
      <c r="D239" s="122">
        <v>3.0321719999999979</v>
      </c>
      <c r="E239" s="122">
        <v>39.90475</v>
      </c>
      <c r="F239" s="122">
        <v>5.1078080000000003</v>
      </c>
      <c r="G239" s="122">
        <v>2.3530549999999995</v>
      </c>
      <c r="H239" s="122">
        <v>1.9929267602693399</v>
      </c>
      <c r="I239" s="122">
        <v>19.663893058711398</v>
      </c>
      <c r="J239" s="122">
        <v>3.0043508807614741</v>
      </c>
      <c r="K239" s="46">
        <v>34.087357105455901</v>
      </c>
      <c r="L239" s="94">
        <f t="shared" si="10"/>
        <v>0</v>
      </c>
      <c r="M239" s="94">
        <v>0</v>
      </c>
      <c r="N239" s="94">
        <v>0</v>
      </c>
      <c r="O239" s="116">
        <v>0</v>
      </c>
      <c r="P239" s="116">
        <v>0</v>
      </c>
      <c r="Q239" s="105">
        <v>0</v>
      </c>
    </row>
    <row r="240" spans="1:17" x14ac:dyDescent="0.25">
      <c r="A240" s="106">
        <f t="shared" si="11"/>
        <v>51379</v>
      </c>
      <c r="B240" s="714" t="str">
        <f t="shared" si="12"/>
        <v>Munson</v>
      </c>
      <c r="C240" s="118">
        <f t="shared" si="12"/>
        <v>10</v>
      </c>
      <c r="D240" s="119">
        <v>3.0165634999999984</v>
      </c>
      <c r="E240" s="119">
        <v>39.702010000000001</v>
      </c>
      <c r="F240" s="119">
        <v>5.0818572800000004</v>
      </c>
      <c r="G240" s="119">
        <v>2.3406860000000007</v>
      </c>
      <c r="H240" s="119">
        <v>1.9826679224975208</v>
      </c>
      <c r="I240" s="119">
        <v>19.564302064659671</v>
      </c>
      <c r="J240" s="119">
        <v>2.9891348574023211</v>
      </c>
      <c r="K240" s="120">
        <v>34.070953682347344</v>
      </c>
      <c r="L240" s="102">
        <f t="shared" si="10"/>
        <v>0</v>
      </c>
      <c r="M240" s="102">
        <v>0</v>
      </c>
      <c r="N240" s="102">
        <v>0</v>
      </c>
      <c r="O240" s="112">
        <v>0</v>
      </c>
      <c r="P240" s="112">
        <v>0</v>
      </c>
      <c r="Q240" s="97">
        <v>0</v>
      </c>
    </row>
    <row r="241" spans="1:17" x14ac:dyDescent="0.25">
      <c r="A241" s="98">
        <f t="shared" si="11"/>
        <v>51409</v>
      </c>
      <c r="B241" s="713" t="str">
        <f t="shared" si="12"/>
        <v>Munson</v>
      </c>
      <c r="C241" s="121">
        <f t="shared" si="12"/>
        <v>10</v>
      </c>
      <c r="D241" s="122">
        <v>2.9041499999999991</v>
      </c>
      <c r="E241" s="122">
        <v>38.229599999999991</v>
      </c>
      <c r="F241" s="122">
        <v>4.8933887999999985</v>
      </c>
      <c r="G241" s="122">
        <v>2.2532099999999984</v>
      </c>
      <c r="H241" s="122">
        <v>1.9087829724170438</v>
      </c>
      <c r="I241" s="122">
        <v>18.839030237798024</v>
      </c>
      <c r="J241" s="122">
        <v>2.8783240317260232</v>
      </c>
      <c r="K241" s="46">
        <v>32.956100313287031</v>
      </c>
      <c r="L241" s="94">
        <f t="shared" si="10"/>
        <v>0</v>
      </c>
      <c r="M241" s="94">
        <v>0</v>
      </c>
      <c r="N241" s="94">
        <v>0</v>
      </c>
      <c r="O241" s="116">
        <v>0</v>
      </c>
      <c r="P241" s="116">
        <v>0</v>
      </c>
      <c r="Q241" s="105">
        <v>0</v>
      </c>
    </row>
    <row r="242" spans="1:17" x14ac:dyDescent="0.25">
      <c r="A242" s="106">
        <f t="shared" si="11"/>
        <v>51440</v>
      </c>
      <c r="B242" s="714" t="str">
        <f t="shared" si="12"/>
        <v>Munson</v>
      </c>
      <c r="C242" s="118">
        <f t="shared" si="12"/>
        <v>10</v>
      </c>
      <c r="D242" s="119">
        <v>2.985052</v>
      </c>
      <c r="E242" s="119">
        <v>39.306760000000004</v>
      </c>
      <c r="F242" s="119">
        <v>5.0312652800000004</v>
      </c>
      <c r="G242" s="119">
        <v>2.3159479999999992</v>
      </c>
      <c r="H242" s="119">
        <v>1.9619566550769094</v>
      </c>
      <c r="I242" s="119">
        <v>19.370146838762505</v>
      </c>
      <c r="J242" s="119">
        <v>2.9594707818704413</v>
      </c>
      <c r="K242" s="120">
        <v>34.038406360525833</v>
      </c>
      <c r="L242" s="102">
        <f t="shared" si="10"/>
        <v>0</v>
      </c>
      <c r="M242" s="102">
        <v>0</v>
      </c>
      <c r="N242" s="102">
        <v>0</v>
      </c>
      <c r="O242" s="112">
        <v>0</v>
      </c>
      <c r="P242" s="112">
        <v>0</v>
      </c>
      <c r="Q242" s="97">
        <v>0</v>
      </c>
    </row>
    <row r="243" spans="1:17" x14ac:dyDescent="0.25">
      <c r="A243" s="98">
        <f t="shared" si="11"/>
        <v>51470</v>
      </c>
      <c r="B243" s="713" t="str">
        <f t="shared" si="12"/>
        <v>Munson</v>
      </c>
      <c r="C243" s="121">
        <f t="shared" si="12"/>
        <v>10</v>
      </c>
      <c r="D243" s="122">
        <v>2.873940000000001</v>
      </c>
      <c r="E243" s="122">
        <v>37.8489</v>
      </c>
      <c r="F243" s="122">
        <v>4.8446591999999997</v>
      </c>
      <c r="G243" s="122">
        <v>2.2298400000000003</v>
      </c>
      <c r="H243" s="122">
        <v>1.8889271498782587</v>
      </c>
      <c r="I243" s="122">
        <v>18.652015346318588</v>
      </c>
      <c r="J243" s="122">
        <v>2.8497509832154613</v>
      </c>
      <c r="K243" s="46">
        <v>32.924768859461736</v>
      </c>
      <c r="L243" s="94">
        <f t="shared" si="10"/>
        <v>0</v>
      </c>
      <c r="M243" s="94">
        <v>0</v>
      </c>
      <c r="N243" s="94">
        <v>0</v>
      </c>
      <c r="O243" s="116">
        <v>0</v>
      </c>
      <c r="P243" s="116">
        <v>0</v>
      </c>
      <c r="Q243" s="105">
        <v>0</v>
      </c>
    </row>
    <row r="244" spans="1:17" x14ac:dyDescent="0.25">
      <c r="A244" s="106">
        <f t="shared" si="11"/>
        <v>51501</v>
      </c>
      <c r="B244" s="714" t="str">
        <f t="shared" si="12"/>
        <v>Munson</v>
      </c>
      <c r="C244" s="118">
        <f t="shared" si="12"/>
        <v>10</v>
      </c>
      <c r="D244" s="119">
        <v>2.9544240000000013</v>
      </c>
      <c r="E244" s="119">
        <v>38.915229999999994</v>
      </c>
      <c r="F244" s="119">
        <v>4.9811494399999994</v>
      </c>
      <c r="G244" s="119">
        <v>2.2920935000000009</v>
      </c>
      <c r="H244" s="119">
        <v>1.941826096867169</v>
      </c>
      <c r="I244" s="119">
        <v>19.177805938641185</v>
      </c>
      <c r="J244" s="119">
        <v>2.9300839826647196</v>
      </c>
      <c r="K244" s="120">
        <v>34.006200097234618</v>
      </c>
      <c r="L244" s="102">
        <f t="shared" si="10"/>
        <v>0</v>
      </c>
      <c r="M244" s="102">
        <v>0</v>
      </c>
      <c r="N244" s="102">
        <v>0</v>
      </c>
      <c r="O244" s="112">
        <v>0</v>
      </c>
      <c r="P244" s="112">
        <v>0</v>
      </c>
      <c r="Q244" s="97">
        <v>0</v>
      </c>
    </row>
    <row r="245" spans="1:17" x14ac:dyDescent="0.25">
      <c r="A245" s="98">
        <f t="shared" si="11"/>
        <v>51532</v>
      </c>
      <c r="B245" s="713" t="str">
        <f t="shared" si="12"/>
        <v>Munson</v>
      </c>
      <c r="C245" s="121">
        <f t="shared" si="12"/>
        <v>10</v>
      </c>
      <c r="D245" s="122">
        <v>2.9391099999999981</v>
      </c>
      <c r="E245" s="122">
        <v>38.717449999999999</v>
      </c>
      <c r="F245" s="122">
        <v>4.9558336000000001</v>
      </c>
      <c r="G245" s="122">
        <v>2.279724499999999</v>
      </c>
      <c r="H245" s="122">
        <v>1.9317608207515968</v>
      </c>
      <c r="I245" s="122">
        <v>19.08063579006555</v>
      </c>
      <c r="J245" s="122">
        <v>2.9152377616832972</v>
      </c>
      <c r="K245" s="46">
        <v>33.99022208314193</v>
      </c>
      <c r="L245" s="94">
        <f t="shared" si="10"/>
        <v>0</v>
      </c>
      <c r="M245" s="94">
        <v>0</v>
      </c>
      <c r="N245" s="94">
        <v>0</v>
      </c>
      <c r="O245" s="116">
        <v>0</v>
      </c>
      <c r="P245" s="116">
        <v>0</v>
      </c>
      <c r="Q245" s="105">
        <v>0</v>
      </c>
    </row>
    <row r="246" spans="1:17" x14ac:dyDescent="0.25">
      <c r="A246" s="106">
        <f t="shared" si="11"/>
        <v>51560</v>
      </c>
      <c r="B246" s="714" t="str">
        <f t="shared" si="12"/>
        <v>Munson</v>
      </c>
      <c r="C246" s="118">
        <f t="shared" si="12"/>
        <v>10</v>
      </c>
      <c r="D246" s="119">
        <v>2.641379999999999</v>
      </c>
      <c r="E246" s="119">
        <v>34.801760000000002</v>
      </c>
      <c r="F246" s="119">
        <v>4.4546252800000001</v>
      </c>
      <c r="G246" s="119">
        <v>2.0487319999999993</v>
      </c>
      <c r="H246" s="119">
        <v>1.7360746522356196</v>
      </c>
      <c r="I246" s="119">
        <v>17.151180837977634</v>
      </c>
      <c r="J246" s="119">
        <v>2.6204457330145594</v>
      </c>
      <c r="K246" s="120">
        <v>30.686490255656995</v>
      </c>
      <c r="L246" s="102">
        <f t="shared" si="10"/>
        <v>0</v>
      </c>
      <c r="M246" s="102">
        <v>0</v>
      </c>
      <c r="N246" s="102">
        <v>0</v>
      </c>
      <c r="O246" s="112">
        <v>0</v>
      </c>
      <c r="P246" s="112">
        <v>0</v>
      </c>
      <c r="Q246" s="97">
        <v>0</v>
      </c>
    </row>
    <row r="247" spans="1:17" x14ac:dyDescent="0.25">
      <c r="A247" s="98">
        <f t="shared" si="11"/>
        <v>51591</v>
      </c>
      <c r="B247" s="713" t="str">
        <f t="shared" si="12"/>
        <v>Munson</v>
      </c>
      <c r="C247" s="121">
        <f t="shared" si="12"/>
        <v>10</v>
      </c>
      <c r="D247" s="122">
        <v>2.9099544999999987</v>
      </c>
      <c r="E247" s="122">
        <v>38.34420999999999</v>
      </c>
      <c r="F247" s="122">
        <v>4.9080588799999987</v>
      </c>
      <c r="G247" s="122">
        <v>2.2567534999999999</v>
      </c>
      <c r="H247" s="122">
        <v>1.9125980543006214</v>
      </c>
      <c r="I247" s="122">
        <v>18.897280435381433</v>
      </c>
      <c r="J247" s="122">
        <v>2.8872238465552891</v>
      </c>
      <c r="K247" s="46">
        <v>33.958519542091771</v>
      </c>
      <c r="L247" s="94">
        <f t="shared" si="10"/>
        <v>0</v>
      </c>
      <c r="M247" s="94">
        <v>0</v>
      </c>
      <c r="N247" s="94">
        <v>0</v>
      </c>
      <c r="O247" s="116">
        <v>0</v>
      </c>
      <c r="P247" s="116">
        <v>0</v>
      </c>
      <c r="Q247" s="105">
        <v>0</v>
      </c>
    </row>
    <row r="248" spans="1:17" x14ac:dyDescent="0.25">
      <c r="A248" s="106">
        <f t="shared" si="11"/>
        <v>51621</v>
      </c>
      <c r="B248" s="714" t="str">
        <f t="shared" si="12"/>
        <v>Munson</v>
      </c>
      <c r="C248" s="118">
        <f t="shared" si="12"/>
        <v>10</v>
      </c>
      <c r="D248" s="119">
        <v>2.801264999999999</v>
      </c>
      <c r="E248" s="119">
        <v>36.921900000000015</v>
      </c>
      <c r="F248" s="119">
        <v>4.7260032000000018</v>
      </c>
      <c r="G248" s="119">
        <v>2.1722700000000006</v>
      </c>
      <c r="H248" s="119">
        <v>1.8411607124502136</v>
      </c>
      <c r="I248" s="119">
        <v>18.196598477925896</v>
      </c>
      <c r="J248" s="119">
        <v>2.7801701082839871</v>
      </c>
      <c r="K248" s="120">
        <v>32.847863463351601</v>
      </c>
      <c r="L248" s="102">
        <f t="shared" si="10"/>
        <v>0</v>
      </c>
      <c r="M248" s="102">
        <v>0</v>
      </c>
      <c r="N248" s="102">
        <v>0</v>
      </c>
      <c r="O248" s="112">
        <v>0</v>
      </c>
      <c r="P248" s="112">
        <v>0</v>
      </c>
      <c r="Q248" s="97">
        <v>0</v>
      </c>
    </row>
    <row r="249" spans="1:17" x14ac:dyDescent="0.25">
      <c r="A249" s="98">
        <f t="shared" si="11"/>
        <v>51652</v>
      </c>
      <c r="B249" s="713" t="str">
        <f t="shared" si="12"/>
        <v>Munson</v>
      </c>
      <c r="C249" s="121">
        <f t="shared" si="12"/>
        <v>10</v>
      </c>
      <c r="D249" s="122">
        <v>2.8799154999999992</v>
      </c>
      <c r="E249" s="122">
        <v>37.961669999999991</v>
      </c>
      <c r="F249" s="122">
        <v>4.8590937599999986</v>
      </c>
      <c r="G249" s="122">
        <v>2.232898999999998</v>
      </c>
      <c r="H249" s="122">
        <v>1.8928546143265697</v>
      </c>
      <c r="I249" s="122">
        <v>18.709324428795725</v>
      </c>
      <c r="J249" s="122">
        <v>2.8585069913986914</v>
      </c>
      <c r="K249" s="46">
        <v>33.92714729208695</v>
      </c>
      <c r="L249" s="94">
        <f t="shared" si="10"/>
        <v>0</v>
      </c>
      <c r="M249" s="94">
        <v>0</v>
      </c>
      <c r="N249" s="94">
        <v>0</v>
      </c>
      <c r="O249" s="116">
        <v>0</v>
      </c>
      <c r="P249" s="116">
        <v>0</v>
      </c>
      <c r="Q249" s="105">
        <v>0</v>
      </c>
    </row>
    <row r="250" spans="1:17" x14ac:dyDescent="0.25">
      <c r="A250" s="106">
        <f t="shared" si="11"/>
        <v>51682</v>
      </c>
      <c r="B250" s="714" t="str">
        <f t="shared" si="12"/>
        <v>Munson</v>
      </c>
      <c r="C250" s="118">
        <f t="shared" si="12"/>
        <v>10</v>
      </c>
      <c r="D250" s="119">
        <v>2.7727650000000024</v>
      </c>
      <c r="E250" s="119">
        <v>36.553499999999993</v>
      </c>
      <c r="F250" s="119">
        <v>4.6788479999999995</v>
      </c>
      <c r="G250" s="119">
        <v>2.1497549999999981</v>
      </c>
      <c r="H250" s="119">
        <v>1.8224288147543155</v>
      </c>
      <c r="I250" s="119">
        <v>18.015584466428557</v>
      </c>
      <c r="J250" s="119">
        <v>2.7525137569273195</v>
      </c>
      <c r="K250" s="120">
        <v>32.817662926724083</v>
      </c>
      <c r="L250" s="102">
        <f t="shared" si="10"/>
        <v>0</v>
      </c>
      <c r="M250" s="102">
        <v>0</v>
      </c>
      <c r="N250" s="102">
        <v>0</v>
      </c>
      <c r="O250" s="112">
        <v>0</v>
      </c>
      <c r="P250" s="112">
        <v>0</v>
      </c>
      <c r="Q250" s="97">
        <v>0</v>
      </c>
    </row>
    <row r="251" spans="1:17" x14ac:dyDescent="0.25">
      <c r="A251" s="98">
        <f t="shared" si="11"/>
        <v>51713</v>
      </c>
      <c r="B251" s="713" t="str">
        <f t="shared" si="12"/>
        <v>Munson</v>
      </c>
      <c r="C251" s="121">
        <f t="shared" si="12"/>
        <v>10</v>
      </c>
      <c r="D251" s="122">
        <v>2.850465499999999</v>
      </c>
      <c r="E251" s="122">
        <v>37.582849999999986</v>
      </c>
      <c r="F251" s="122">
        <v>4.8106047999999983</v>
      </c>
      <c r="G251" s="122">
        <v>2.2096334999999989</v>
      </c>
      <c r="H251" s="122">
        <v>1.8734982626484777</v>
      </c>
      <c r="I251" s="122">
        <v>18.52318363025412</v>
      </c>
      <c r="J251" s="122">
        <v>2.8300674797621594</v>
      </c>
      <c r="K251" s="46">
        <v>33.896104819649146</v>
      </c>
      <c r="L251" s="94">
        <f t="shared" si="10"/>
        <v>0</v>
      </c>
      <c r="M251" s="94">
        <v>0</v>
      </c>
      <c r="N251" s="94">
        <v>0</v>
      </c>
      <c r="O251" s="116">
        <v>0</v>
      </c>
      <c r="P251" s="116">
        <v>0</v>
      </c>
      <c r="Q251" s="105">
        <v>0</v>
      </c>
    </row>
    <row r="252" spans="1:17" x14ac:dyDescent="0.25">
      <c r="A252" s="106">
        <f t="shared" si="11"/>
        <v>51744</v>
      </c>
      <c r="B252" s="714" t="str">
        <f t="shared" si="12"/>
        <v>Munson</v>
      </c>
      <c r="C252" s="118">
        <f t="shared" si="12"/>
        <v>10</v>
      </c>
      <c r="D252" s="119">
        <v>2.8354460000000028</v>
      </c>
      <c r="E252" s="119">
        <v>37.391890000000011</v>
      </c>
      <c r="F252" s="119">
        <v>4.7861619200000023</v>
      </c>
      <c r="G252" s="119">
        <v>2.1981479999999998</v>
      </c>
      <c r="H252" s="119">
        <v>1.8636265298207886</v>
      </c>
      <c r="I252" s="119">
        <v>18.429343598230716</v>
      </c>
      <c r="J252" s="119">
        <v>2.8157299883104661</v>
      </c>
      <c r="K252" s="120">
        <v>33.880704064118241</v>
      </c>
      <c r="L252" s="102">
        <f t="shared" si="10"/>
        <v>0</v>
      </c>
      <c r="M252" s="102">
        <v>0</v>
      </c>
      <c r="N252" s="102">
        <v>0</v>
      </c>
      <c r="O252" s="112">
        <v>0</v>
      </c>
      <c r="P252" s="112">
        <v>0</v>
      </c>
      <c r="Q252" s="97">
        <v>0</v>
      </c>
    </row>
    <row r="253" spans="1:17" x14ac:dyDescent="0.25">
      <c r="A253" s="98">
        <f t="shared" si="11"/>
        <v>51774</v>
      </c>
      <c r="B253" s="713" t="str">
        <f t="shared" si="12"/>
        <v>Munson</v>
      </c>
      <c r="C253" s="121">
        <f t="shared" si="12"/>
        <v>10</v>
      </c>
      <c r="D253" s="122">
        <v>2.7297300000000027</v>
      </c>
      <c r="E253" s="122">
        <v>36.004799999999996</v>
      </c>
      <c r="F253" s="122">
        <v>4.6086143999999996</v>
      </c>
      <c r="G253" s="122">
        <v>2.1158399999999999</v>
      </c>
      <c r="H253" s="122">
        <v>1.7941435958111229</v>
      </c>
      <c r="I253" s="122">
        <v>17.745953401110143</v>
      </c>
      <c r="J253" s="122">
        <v>2.7113180562321273</v>
      </c>
      <c r="K253" s="46">
        <v>32.772953690980614</v>
      </c>
      <c r="L253" s="94">
        <f t="shared" si="10"/>
        <v>0</v>
      </c>
      <c r="M253" s="94">
        <v>0</v>
      </c>
      <c r="N253" s="94">
        <v>0</v>
      </c>
      <c r="O253" s="116">
        <v>0</v>
      </c>
      <c r="P253" s="116">
        <v>0</v>
      </c>
      <c r="Q253" s="105">
        <v>0</v>
      </c>
    </row>
    <row r="254" spans="1:17" x14ac:dyDescent="0.25">
      <c r="A254" s="106">
        <f t="shared" si="11"/>
        <v>51805</v>
      </c>
      <c r="B254" s="714" t="str">
        <f t="shared" si="12"/>
        <v>Munson</v>
      </c>
      <c r="C254" s="118">
        <f t="shared" si="12"/>
        <v>10</v>
      </c>
      <c r="D254" s="119">
        <v>2.8062904999999994</v>
      </c>
      <c r="E254" s="119">
        <v>37.018650000000015</v>
      </c>
      <c r="F254" s="119">
        <v>4.7383872000000018</v>
      </c>
      <c r="G254" s="119">
        <v>2.1751770000000006</v>
      </c>
      <c r="H254" s="119">
        <v>1.8444637970478968</v>
      </c>
      <c r="I254" s="119">
        <v>18.245927446623661</v>
      </c>
      <c r="J254" s="119">
        <v>2.7877067126514876</v>
      </c>
      <c r="K254" s="120">
        <v>33.850146439702883</v>
      </c>
      <c r="L254" s="102">
        <f t="shared" si="10"/>
        <v>0</v>
      </c>
      <c r="M254" s="102">
        <v>0</v>
      </c>
      <c r="N254" s="102">
        <v>0</v>
      </c>
      <c r="O254" s="112">
        <v>0</v>
      </c>
      <c r="P254" s="112">
        <v>0</v>
      </c>
      <c r="Q254" s="97">
        <v>0</v>
      </c>
    </row>
    <row r="255" spans="1:17" x14ac:dyDescent="0.25">
      <c r="A255" s="98">
        <f t="shared" si="11"/>
        <v>51835</v>
      </c>
      <c r="B255" s="713" t="str">
        <f t="shared" si="12"/>
        <v>Munson</v>
      </c>
      <c r="C255" s="121">
        <f t="shared" si="12"/>
        <v>10</v>
      </c>
      <c r="D255" s="122">
        <v>2.7017999999999986</v>
      </c>
      <c r="E255" s="122">
        <v>35.645100000000006</v>
      </c>
      <c r="F255" s="122">
        <v>4.5625728000000008</v>
      </c>
      <c r="G255" s="122">
        <v>2.0938949999999972</v>
      </c>
      <c r="H255" s="122">
        <v>1.7757863275076502</v>
      </c>
      <c r="I255" s="122">
        <v>17.569185140103112</v>
      </c>
      <c r="J255" s="122">
        <v>2.684310494238086</v>
      </c>
      <c r="K255" s="46">
        <v>32.743536698190795</v>
      </c>
      <c r="L255" s="94">
        <f t="shared" si="10"/>
        <v>0</v>
      </c>
      <c r="M255" s="94">
        <v>0</v>
      </c>
      <c r="N255" s="94">
        <v>0</v>
      </c>
      <c r="O255" s="116">
        <v>0</v>
      </c>
      <c r="P255" s="116">
        <v>0</v>
      </c>
      <c r="Q255" s="105">
        <v>0</v>
      </c>
    </row>
    <row r="256" spans="1:17" x14ac:dyDescent="0.25">
      <c r="A256" s="106">
        <f t="shared" si="11"/>
        <v>51866</v>
      </c>
      <c r="B256" s="714" t="str">
        <f t="shared" si="12"/>
        <v>Munson</v>
      </c>
      <c r="C256" s="118">
        <f t="shared" si="12"/>
        <v>10</v>
      </c>
      <c r="D256" s="119">
        <v>2.7774295000000015</v>
      </c>
      <c r="E256" s="119">
        <v>36.649129999999992</v>
      </c>
      <c r="F256" s="119">
        <v>4.6910886399999994</v>
      </c>
      <c r="G256" s="119">
        <v>2.1522059999999978</v>
      </c>
      <c r="H256" s="119">
        <v>1.8254945961718312</v>
      </c>
      <c r="I256" s="119">
        <v>18.064328431860567</v>
      </c>
      <c r="J256" s="119">
        <v>2.7599610782381556</v>
      </c>
      <c r="K256" s="120">
        <v>33.819909070165529</v>
      </c>
      <c r="L256" s="102">
        <f t="shared" si="10"/>
        <v>0</v>
      </c>
      <c r="M256" s="102">
        <v>0</v>
      </c>
      <c r="N256" s="102">
        <v>0</v>
      </c>
      <c r="O256" s="112">
        <v>0</v>
      </c>
      <c r="P256" s="112">
        <v>0</v>
      </c>
      <c r="Q256" s="97">
        <v>0</v>
      </c>
    </row>
    <row r="257" spans="1:17" x14ac:dyDescent="0.25">
      <c r="A257" s="98">
        <f t="shared" si="11"/>
        <v>51897</v>
      </c>
      <c r="B257" s="713" t="str">
        <f t="shared" si="12"/>
        <v>Munson</v>
      </c>
      <c r="C257" s="121">
        <f t="shared" si="12"/>
        <v>10</v>
      </c>
      <c r="D257" s="122">
        <v>2.7627044999999986</v>
      </c>
      <c r="E257" s="122">
        <v>36.462820000000008</v>
      </c>
      <c r="F257" s="122">
        <v>4.6672409600000009</v>
      </c>
      <c r="G257" s="122">
        <v>2.1410150000000012</v>
      </c>
      <c r="H257" s="122">
        <v>1.8158164495198625</v>
      </c>
      <c r="I257" s="122">
        <v>17.972758597732597</v>
      </c>
      <c r="J257" s="122">
        <v>2.7459706207950596</v>
      </c>
      <c r="K257" s="46">
        <v>33.804908376492953</v>
      </c>
      <c r="L257" s="94">
        <f t="shared" si="10"/>
        <v>0</v>
      </c>
      <c r="M257" s="94">
        <v>0</v>
      </c>
      <c r="N257" s="94">
        <v>0</v>
      </c>
      <c r="O257" s="116">
        <v>0</v>
      </c>
      <c r="P257" s="116">
        <v>0</v>
      </c>
      <c r="Q257" s="105">
        <v>0</v>
      </c>
    </row>
    <row r="258" spans="1:17" x14ac:dyDescent="0.25">
      <c r="A258" s="106">
        <f t="shared" si="11"/>
        <v>51925</v>
      </c>
      <c r="B258" s="714" t="str">
        <f t="shared" si="12"/>
        <v>Munson</v>
      </c>
      <c r="C258" s="118">
        <f t="shared" si="12"/>
        <v>10</v>
      </c>
      <c r="D258" s="119">
        <v>2.4831100000000004</v>
      </c>
      <c r="E258" s="119">
        <v>32.774839999999998</v>
      </c>
      <c r="F258" s="119">
        <v>4.1951795199999999</v>
      </c>
      <c r="G258" s="119">
        <v>1.9239779999999977</v>
      </c>
      <c r="H258" s="119">
        <v>1.6320500278377683</v>
      </c>
      <c r="I258" s="119">
        <v>16.155163952181461</v>
      </c>
      <c r="J258" s="119">
        <v>2.4682691178908307</v>
      </c>
      <c r="K258" s="120">
        <v>30.519988292894865</v>
      </c>
      <c r="L258" s="102">
        <f t="shared" ref="L258:L321" si="13">+P258+O258</f>
        <v>0</v>
      </c>
      <c r="M258" s="102">
        <v>0</v>
      </c>
      <c r="N258" s="102">
        <v>0</v>
      </c>
      <c r="O258" s="112">
        <v>0</v>
      </c>
      <c r="P258" s="112">
        <v>0</v>
      </c>
      <c r="Q258" s="97">
        <v>0</v>
      </c>
    </row>
    <row r="259" spans="1:17" x14ac:dyDescent="0.25">
      <c r="A259" s="98">
        <f t="shared" ref="A259:A322" si="14">+EOMONTH(A258,1)</f>
        <v>51956</v>
      </c>
      <c r="B259" s="713" t="str">
        <f t="shared" ref="B259:C322" si="15">+B258</f>
        <v>Munson</v>
      </c>
      <c r="C259" s="121">
        <f t="shared" si="15"/>
        <v>10</v>
      </c>
      <c r="D259" s="122">
        <v>2.7350214999999998</v>
      </c>
      <c r="E259" s="122">
        <v>36.110349999999983</v>
      </c>
      <c r="F259" s="122">
        <v>4.6221247999999981</v>
      </c>
      <c r="G259" s="122">
        <v>2.119222000000001</v>
      </c>
      <c r="H259" s="122">
        <v>1.7976215211847228</v>
      </c>
      <c r="I259" s="122">
        <v>17.799538826017407</v>
      </c>
      <c r="J259" s="122">
        <v>2.7195052390139316</v>
      </c>
      <c r="K259" s="46">
        <v>33.775144107216285</v>
      </c>
      <c r="L259" s="94">
        <f t="shared" si="13"/>
        <v>0</v>
      </c>
      <c r="M259" s="94">
        <v>0</v>
      </c>
      <c r="N259" s="94">
        <v>0</v>
      </c>
      <c r="O259" s="116">
        <v>0</v>
      </c>
      <c r="P259" s="116">
        <v>0</v>
      </c>
      <c r="Q259" s="105">
        <v>0</v>
      </c>
    </row>
    <row r="260" spans="1:17" x14ac:dyDescent="0.25">
      <c r="A260" s="106">
        <f t="shared" si="14"/>
        <v>51986</v>
      </c>
      <c r="B260" s="714" t="str">
        <f t="shared" si="15"/>
        <v>Munson</v>
      </c>
      <c r="C260" s="118">
        <f t="shared" si="15"/>
        <v>10</v>
      </c>
      <c r="D260" s="119">
        <v>2.6333999999999991</v>
      </c>
      <c r="E260" s="119">
        <v>34.770600000000016</v>
      </c>
      <c r="F260" s="119">
        <v>4.4506368000000016</v>
      </c>
      <c r="G260" s="119">
        <v>2.040029999999998</v>
      </c>
      <c r="H260" s="119">
        <v>1.7308297429157646</v>
      </c>
      <c r="I260" s="119">
        <v>17.139394957373305</v>
      </c>
      <c r="J260" s="119">
        <v>2.6186449798302678</v>
      </c>
      <c r="K260" s="120">
        <v>32.671333724574041</v>
      </c>
      <c r="L260" s="102">
        <f t="shared" si="13"/>
        <v>0</v>
      </c>
      <c r="M260" s="102">
        <v>0</v>
      </c>
      <c r="N260" s="102">
        <v>0</v>
      </c>
      <c r="O260" s="112">
        <v>0</v>
      </c>
      <c r="P260" s="112">
        <v>0</v>
      </c>
      <c r="Q260" s="97">
        <v>0</v>
      </c>
    </row>
    <row r="261" spans="1:17" x14ac:dyDescent="0.25">
      <c r="A261" s="98">
        <f t="shared" si="14"/>
        <v>52017</v>
      </c>
      <c r="B261" s="713" t="str">
        <f t="shared" si="15"/>
        <v>Munson</v>
      </c>
      <c r="C261" s="121">
        <f t="shared" si="15"/>
        <v>10</v>
      </c>
      <c r="D261" s="122">
        <v>2.707044000000002</v>
      </c>
      <c r="E261" s="122">
        <v>35.749510000000001</v>
      </c>
      <c r="F261" s="122">
        <v>4.5759372799999998</v>
      </c>
      <c r="G261" s="122">
        <v>2.0971344999999975</v>
      </c>
      <c r="H261" s="122">
        <v>1.7792329977529864</v>
      </c>
      <c r="I261" s="122">
        <v>17.622178126820881</v>
      </c>
      <c r="J261" s="122">
        <v>2.6924070923546402</v>
      </c>
      <c r="K261" s="46">
        <v>33.745689761011228</v>
      </c>
      <c r="L261" s="94">
        <f t="shared" si="13"/>
        <v>0</v>
      </c>
      <c r="M261" s="94">
        <v>0</v>
      </c>
      <c r="N261" s="94">
        <v>0</v>
      </c>
      <c r="O261" s="116">
        <v>0</v>
      </c>
      <c r="P261" s="116">
        <v>0</v>
      </c>
      <c r="Q261" s="105">
        <v>0</v>
      </c>
    </row>
    <row r="262" spans="1:17" x14ac:dyDescent="0.25">
      <c r="A262" s="106">
        <f t="shared" si="14"/>
        <v>52047</v>
      </c>
      <c r="B262" s="714" t="str">
        <f t="shared" si="15"/>
        <v>Munson</v>
      </c>
      <c r="C262" s="118">
        <f t="shared" si="15"/>
        <v>10</v>
      </c>
      <c r="D262" s="119">
        <v>2.6063249999999978</v>
      </c>
      <c r="E262" s="119">
        <v>34.422900000000006</v>
      </c>
      <c r="F262" s="119">
        <v>4.4061312000000017</v>
      </c>
      <c r="G262" s="119">
        <v>2.0189399999999975</v>
      </c>
      <c r="H262" s="119">
        <v>1.7130343847063947</v>
      </c>
      <c r="I262" s="119">
        <v>16.968486650967126</v>
      </c>
      <c r="J262" s="119">
        <v>2.5925327483113474</v>
      </c>
      <c r="K262" s="120">
        <v>32.642979421113665</v>
      </c>
      <c r="L262" s="102">
        <f t="shared" si="13"/>
        <v>0</v>
      </c>
      <c r="M262" s="102">
        <v>0</v>
      </c>
      <c r="N262" s="102">
        <v>0</v>
      </c>
      <c r="O262" s="112">
        <v>0</v>
      </c>
      <c r="P262" s="112">
        <v>0</v>
      </c>
      <c r="Q262" s="97">
        <v>0</v>
      </c>
    </row>
    <row r="263" spans="1:17" x14ac:dyDescent="0.25">
      <c r="A263" s="98">
        <f t="shared" si="14"/>
        <v>52078</v>
      </c>
      <c r="B263" s="713" t="str">
        <f t="shared" si="15"/>
        <v>Munson</v>
      </c>
      <c r="C263" s="121">
        <f t="shared" si="15"/>
        <v>10</v>
      </c>
      <c r="D263" s="122">
        <v>2.6790665000000007</v>
      </c>
      <c r="E263" s="122">
        <v>35.392080000000007</v>
      </c>
      <c r="F263" s="122">
        <v>4.5301862400000008</v>
      </c>
      <c r="G263" s="122">
        <v>2.0753414999999973</v>
      </c>
      <c r="H263" s="122">
        <v>1.7608444879161171</v>
      </c>
      <c r="I263" s="122">
        <v>17.446482953208481</v>
      </c>
      <c r="J263" s="122">
        <v>2.6655634564635839</v>
      </c>
      <c r="K263" s="46">
        <v>33.716545260078028</v>
      </c>
      <c r="L263" s="94">
        <f t="shared" si="13"/>
        <v>0</v>
      </c>
      <c r="M263" s="94">
        <v>0</v>
      </c>
      <c r="N263" s="94">
        <v>0</v>
      </c>
      <c r="O263" s="116">
        <v>0</v>
      </c>
      <c r="P263" s="116">
        <v>0</v>
      </c>
      <c r="Q263" s="105">
        <v>0</v>
      </c>
    </row>
    <row r="264" spans="1:17" x14ac:dyDescent="0.25">
      <c r="A264" s="106">
        <f t="shared" si="14"/>
        <v>52109</v>
      </c>
      <c r="B264" s="714" t="str">
        <f t="shared" si="15"/>
        <v>Munson</v>
      </c>
      <c r="C264" s="118">
        <f t="shared" si="15"/>
        <v>10</v>
      </c>
      <c r="D264" s="119">
        <v>2.6649305000000005</v>
      </c>
      <c r="E264" s="119">
        <v>35.211659999999988</v>
      </c>
      <c r="F264" s="119">
        <v>4.5070924799999981</v>
      </c>
      <c r="G264" s="119">
        <v>2.0644450000000005</v>
      </c>
      <c r="H264" s="119">
        <v>1.7515534629516532</v>
      </c>
      <c r="I264" s="119">
        <v>17.357788445912757</v>
      </c>
      <c r="J264" s="119">
        <v>2.6520123126947515</v>
      </c>
      <c r="K264" s="120">
        <v>33.702086379402566</v>
      </c>
      <c r="L264" s="102">
        <f t="shared" si="13"/>
        <v>0</v>
      </c>
      <c r="M264" s="102">
        <v>0</v>
      </c>
      <c r="N264" s="102">
        <v>0</v>
      </c>
      <c r="O264" s="112">
        <v>0</v>
      </c>
      <c r="P264" s="112">
        <v>0</v>
      </c>
      <c r="Q264" s="97">
        <v>0</v>
      </c>
    </row>
    <row r="265" spans="1:17" x14ac:dyDescent="0.25">
      <c r="A265" s="98">
        <f t="shared" si="14"/>
        <v>52139</v>
      </c>
      <c r="B265" s="713" t="str">
        <f t="shared" si="15"/>
        <v>Munson</v>
      </c>
      <c r="C265" s="121">
        <f t="shared" si="15"/>
        <v>10</v>
      </c>
      <c r="D265" s="122">
        <v>2.5658549999999991</v>
      </c>
      <c r="E265" s="122">
        <v>33.905399999999979</v>
      </c>
      <c r="F265" s="122">
        <v>4.3398911999999976</v>
      </c>
      <c r="G265" s="122">
        <v>1.9873050000000003</v>
      </c>
      <c r="H265" s="122">
        <v>1.6864350475296499</v>
      </c>
      <c r="I265" s="122">
        <v>16.714093835982812</v>
      </c>
      <c r="J265" s="122">
        <v>2.5536653577750892</v>
      </c>
      <c r="K265" s="46">
        <v>32.60100413372642</v>
      </c>
      <c r="L265" s="94">
        <f t="shared" si="13"/>
        <v>0</v>
      </c>
      <c r="M265" s="94">
        <v>0</v>
      </c>
      <c r="N265" s="94">
        <v>0</v>
      </c>
      <c r="O265" s="116">
        <v>0</v>
      </c>
      <c r="P265" s="116">
        <v>0</v>
      </c>
      <c r="Q265" s="105">
        <v>0</v>
      </c>
    </row>
    <row r="266" spans="1:17" x14ac:dyDescent="0.25">
      <c r="A266" s="106">
        <f t="shared" si="14"/>
        <v>52170</v>
      </c>
      <c r="B266" s="714" t="str">
        <f t="shared" si="15"/>
        <v>Munson</v>
      </c>
      <c r="C266" s="118">
        <f t="shared" si="15"/>
        <v>10</v>
      </c>
      <c r="D266" s="119">
        <v>2.6378365000000015</v>
      </c>
      <c r="E266" s="119">
        <v>34.859499999999997</v>
      </c>
      <c r="F266" s="119">
        <v>4.4620160000000002</v>
      </c>
      <c r="G266" s="119">
        <v>2.0426519999999968</v>
      </c>
      <c r="H266" s="119">
        <v>1.7337456493312706</v>
      </c>
      <c r="I266" s="119">
        <v>17.184668209326972</v>
      </c>
      <c r="J266" s="119">
        <v>2.6255621049159874</v>
      </c>
      <c r="K266" s="120">
        <v>33.673396929188776</v>
      </c>
      <c r="L266" s="102">
        <f t="shared" si="13"/>
        <v>0</v>
      </c>
      <c r="M266" s="102">
        <v>0</v>
      </c>
      <c r="N266" s="102">
        <v>0</v>
      </c>
      <c r="O266" s="112">
        <v>0</v>
      </c>
      <c r="P266" s="112">
        <v>0</v>
      </c>
      <c r="Q266" s="97">
        <v>0</v>
      </c>
    </row>
    <row r="267" spans="1:17" x14ac:dyDescent="0.25">
      <c r="A267" s="98">
        <f t="shared" si="14"/>
        <v>52200</v>
      </c>
      <c r="B267" s="713" t="str">
        <f t="shared" si="15"/>
        <v>Munson</v>
      </c>
      <c r="C267" s="121">
        <f t="shared" si="15"/>
        <v>10</v>
      </c>
      <c r="D267" s="122">
        <v>2.5396350000000001</v>
      </c>
      <c r="E267" s="122">
        <v>33.566099999999999</v>
      </c>
      <c r="F267" s="122">
        <v>4.2964608000000002</v>
      </c>
      <c r="G267" s="122">
        <v>1.966215</v>
      </c>
      <c r="H267" s="122">
        <v>1.6692016820625262</v>
      </c>
      <c r="I267" s="122">
        <v>16.547290153311629</v>
      </c>
      <c r="J267" s="122">
        <v>2.52818016905709</v>
      </c>
      <c r="K267" s="46">
        <v>32.573385188454075</v>
      </c>
      <c r="L267" s="94">
        <f t="shared" si="13"/>
        <v>0</v>
      </c>
      <c r="M267" s="94">
        <v>0</v>
      </c>
      <c r="N267" s="94">
        <v>0</v>
      </c>
      <c r="O267" s="116">
        <v>0</v>
      </c>
      <c r="P267" s="116">
        <v>0</v>
      </c>
      <c r="Q267" s="105">
        <v>0</v>
      </c>
    </row>
    <row r="268" spans="1:17" x14ac:dyDescent="0.25">
      <c r="A268" s="106">
        <f t="shared" si="14"/>
        <v>52231</v>
      </c>
      <c r="B268" s="714" t="str">
        <f t="shared" si="15"/>
        <v>Munson</v>
      </c>
      <c r="C268" s="118">
        <f t="shared" si="15"/>
        <v>10</v>
      </c>
      <c r="D268" s="119">
        <v>2.6107425000000024</v>
      </c>
      <c r="E268" s="119">
        <v>34.511060000000008</v>
      </c>
      <c r="F268" s="119">
        <v>4.4174156800000013</v>
      </c>
      <c r="G268" s="119">
        <v>2.0211535</v>
      </c>
      <c r="H268" s="119">
        <v>1.7159378353940473</v>
      </c>
      <c r="I268" s="119">
        <v>17.013366774003096</v>
      </c>
      <c r="J268" s="119">
        <v>2.5993898051036917</v>
      </c>
      <c r="K268" s="120">
        <v>33.645006821281029</v>
      </c>
      <c r="L268" s="102">
        <f t="shared" si="13"/>
        <v>0</v>
      </c>
      <c r="M268" s="102">
        <v>0</v>
      </c>
      <c r="N268" s="102">
        <v>0</v>
      </c>
      <c r="O268" s="112">
        <v>0</v>
      </c>
      <c r="P268" s="112">
        <v>0</v>
      </c>
      <c r="Q268" s="97">
        <v>0</v>
      </c>
    </row>
    <row r="269" spans="1:17" x14ac:dyDescent="0.25">
      <c r="A269" s="98">
        <f t="shared" si="14"/>
        <v>52262</v>
      </c>
      <c r="B269" s="713" t="str">
        <f t="shared" si="15"/>
        <v>Munson</v>
      </c>
      <c r="C269" s="121">
        <f t="shared" si="15"/>
        <v>10</v>
      </c>
      <c r="D269" s="122">
        <v>2.5971955000000015</v>
      </c>
      <c r="E269" s="122">
        <v>34.334979999999995</v>
      </c>
      <c r="F269" s="122">
        <v>4.3948774399999992</v>
      </c>
      <c r="G269" s="122">
        <v>2.0105514999999996</v>
      </c>
      <c r="H269" s="122">
        <v>1.7070339316564056</v>
      </c>
      <c r="I269" s="122">
        <v>16.926793727433726</v>
      </c>
      <c r="J269" s="122">
        <v>2.5861626848365589</v>
      </c>
      <c r="K269" s="46">
        <v>33.630924740339587</v>
      </c>
      <c r="L269" s="94">
        <f t="shared" si="13"/>
        <v>0</v>
      </c>
      <c r="M269" s="94">
        <v>0</v>
      </c>
      <c r="N269" s="94">
        <v>0</v>
      </c>
      <c r="O269" s="116">
        <v>0</v>
      </c>
      <c r="P269" s="116">
        <v>0</v>
      </c>
      <c r="Q269" s="105">
        <v>0</v>
      </c>
    </row>
    <row r="270" spans="1:17" x14ac:dyDescent="0.25">
      <c r="A270" s="106">
        <f t="shared" si="14"/>
        <v>52290</v>
      </c>
      <c r="B270" s="714" t="str">
        <f t="shared" si="15"/>
        <v>Munson</v>
      </c>
      <c r="C270" s="118">
        <f t="shared" si="15"/>
        <v>10</v>
      </c>
      <c r="D270" s="119">
        <v>2.3338839999999998</v>
      </c>
      <c r="E270" s="119">
        <v>30.861879999999999</v>
      </c>
      <c r="F270" s="119">
        <v>3.9503206400000002</v>
      </c>
      <c r="G270" s="119">
        <v>1.8066720000000021</v>
      </c>
      <c r="H270" s="119">
        <v>1.5339696751174021</v>
      </c>
      <c r="I270" s="119">
        <v>15.214797615624517</v>
      </c>
      <c r="J270" s="119">
        <v>2.324595089921409</v>
      </c>
      <c r="K270" s="120">
        <v>30.363665847778321</v>
      </c>
      <c r="L270" s="102">
        <f t="shared" si="13"/>
        <v>0</v>
      </c>
      <c r="M270" s="102">
        <v>0</v>
      </c>
      <c r="N270" s="102">
        <v>0</v>
      </c>
      <c r="O270" s="112">
        <v>0</v>
      </c>
      <c r="P270" s="112">
        <v>0</v>
      </c>
      <c r="Q270" s="97">
        <v>0</v>
      </c>
    </row>
    <row r="271" spans="1:17" x14ac:dyDescent="0.25">
      <c r="A271" s="98">
        <f t="shared" si="14"/>
        <v>52321</v>
      </c>
      <c r="B271" s="713" t="str">
        <f t="shared" si="15"/>
        <v>Munson</v>
      </c>
      <c r="C271" s="121">
        <f t="shared" si="15"/>
        <v>10</v>
      </c>
      <c r="D271" s="122">
        <v>2.5712795000000015</v>
      </c>
      <c r="E271" s="122">
        <v>34.00266000000002</v>
      </c>
      <c r="F271" s="122">
        <v>4.3523404800000023</v>
      </c>
      <c r="G271" s="122">
        <v>1.9902309999999974</v>
      </c>
      <c r="H271" s="122">
        <v>1.6900003368697938</v>
      </c>
      <c r="I271" s="122">
        <v>16.763417649412776</v>
      </c>
      <c r="J271" s="122">
        <v>2.5612012689323955</v>
      </c>
      <c r="K271" s="46">
        <v>33.602978728946887</v>
      </c>
      <c r="L271" s="94">
        <f t="shared" si="13"/>
        <v>0</v>
      </c>
      <c r="M271" s="94">
        <v>0</v>
      </c>
      <c r="N271" s="94">
        <v>0</v>
      </c>
      <c r="O271" s="116">
        <v>0</v>
      </c>
      <c r="P271" s="116">
        <v>0</v>
      </c>
      <c r="Q271" s="105">
        <v>0</v>
      </c>
    </row>
    <row r="272" spans="1:17" x14ac:dyDescent="0.25">
      <c r="A272" s="106">
        <f t="shared" si="14"/>
        <v>52351</v>
      </c>
      <c r="B272" s="714" t="str">
        <f t="shared" si="15"/>
        <v>Munson</v>
      </c>
      <c r="C272" s="118">
        <f t="shared" si="15"/>
        <v>10</v>
      </c>
      <c r="D272" s="119">
        <v>2.4755100000000003</v>
      </c>
      <c r="E272" s="119">
        <v>32.740800000000014</v>
      </c>
      <c r="F272" s="119">
        <v>4.1908224000000027</v>
      </c>
      <c r="G272" s="119">
        <v>1.9160550000000003</v>
      </c>
      <c r="H272" s="119">
        <v>1.6270548327307639</v>
      </c>
      <c r="I272" s="119">
        <v>16.141533602204625</v>
      </c>
      <c r="J272" s="119">
        <v>2.4661866009748383</v>
      </c>
      <c r="K272" s="120">
        <v>32.505596607609796</v>
      </c>
      <c r="L272" s="102">
        <f t="shared" si="13"/>
        <v>0</v>
      </c>
      <c r="M272" s="102">
        <v>0</v>
      </c>
      <c r="N272" s="102">
        <v>0</v>
      </c>
      <c r="O272" s="112">
        <v>0</v>
      </c>
      <c r="P272" s="112">
        <v>0</v>
      </c>
      <c r="Q272" s="97">
        <v>0</v>
      </c>
    </row>
    <row r="273" spans="1:17" x14ac:dyDescent="0.25">
      <c r="A273" s="98">
        <f t="shared" si="14"/>
        <v>52382</v>
      </c>
      <c r="B273" s="713" t="str">
        <f t="shared" si="15"/>
        <v>Munson</v>
      </c>
      <c r="C273" s="121">
        <f t="shared" si="15"/>
        <v>10</v>
      </c>
      <c r="D273" s="122">
        <v>2.5447744999999991</v>
      </c>
      <c r="E273" s="122">
        <v>33.662280000000003</v>
      </c>
      <c r="F273" s="122">
        <v>4.3087718400000012</v>
      </c>
      <c r="G273" s="122">
        <v>1.9696159999999998</v>
      </c>
      <c r="H273" s="122">
        <v>1.6725796581711738</v>
      </c>
      <c r="I273" s="122">
        <v>16.596054535581043</v>
      </c>
      <c r="J273" s="122">
        <v>2.5356306926686032</v>
      </c>
      <c r="K273" s="46">
        <v>33.57532597592003</v>
      </c>
      <c r="L273" s="94">
        <f t="shared" si="13"/>
        <v>0</v>
      </c>
      <c r="M273" s="94">
        <v>0</v>
      </c>
      <c r="N273" s="94">
        <v>0</v>
      </c>
      <c r="O273" s="116">
        <v>0</v>
      </c>
      <c r="P273" s="116">
        <v>0</v>
      </c>
      <c r="Q273" s="105">
        <v>0</v>
      </c>
    </row>
    <row r="274" spans="1:17" x14ac:dyDescent="0.25">
      <c r="A274" s="106">
        <f t="shared" si="14"/>
        <v>52412</v>
      </c>
      <c r="B274" s="714" t="str">
        <f t="shared" si="15"/>
        <v>Munson</v>
      </c>
      <c r="C274" s="118">
        <f t="shared" si="15"/>
        <v>10</v>
      </c>
      <c r="D274" s="119">
        <v>2.4501450000000009</v>
      </c>
      <c r="E274" s="119">
        <v>32.412900000000008</v>
      </c>
      <c r="F274" s="119">
        <v>4.1488512000000011</v>
      </c>
      <c r="G274" s="119">
        <v>1.8958199999999994</v>
      </c>
      <c r="H274" s="119">
        <v>1.6103834582674914</v>
      </c>
      <c r="I274" s="119">
        <v>15.980302037784996</v>
      </c>
      <c r="J274" s="119">
        <v>2.4415528613864188</v>
      </c>
      <c r="K274" s="120">
        <v>32.478975481736036</v>
      </c>
      <c r="L274" s="102">
        <f t="shared" si="13"/>
        <v>0</v>
      </c>
      <c r="M274" s="102">
        <v>0</v>
      </c>
      <c r="N274" s="102">
        <v>0</v>
      </c>
      <c r="O274" s="112">
        <v>0</v>
      </c>
      <c r="P274" s="112">
        <v>0</v>
      </c>
      <c r="Q274" s="97">
        <v>0</v>
      </c>
    </row>
    <row r="275" spans="1:17" x14ac:dyDescent="0.25">
      <c r="A275" s="98">
        <f t="shared" si="14"/>
        <v>52443</v>
      </c>
      <c r="B275" s="713" t="str">
        <f t="shared" si="15"/>
        <v>Munson</v>
      </c>
      <c r="C275" s="121">
        <f t="shared" si="15"/>
        <v>10</v>
      </c>
      <c r="D275" s="122">
        <v>2.5182694999999993</v>
      </c>
      <c r="E275" s="122">
        <v>33.325310000000002</v>
      </c>
      <c r="F275" s="122">
        <v>4.2656396800000014</v>
      </c>
      <c r="G275" s="122">
        <v>1.9487064999999986</v>
      </c>
      <c r="H275" s="122">
        <v>1.6551589957258257</v>
      </c>
      <c r="I275" s="122">
        <v>16.4303582859283</v>
      </c>
      <c r="J275" s="122">
        <v>2.5103148240162776</v>
      </c>
      <c r="K275" s="46">
        <v>33.54796238899231</v>
      </c>
      <c r="L275" s="94">
        <f t="shared" si="13"/>
        <v>0</v>
      </c>
      <c r="M275" s="94">
        <v>0</v>
      </c>
      <c r="N275" s="94">
        <v>0</v>
      </c>
      <c r="O275" s="116">
        <v>0</v>
      </c>
      <c r="P275" s="116">
        <v>0</v>
      </c>
      <c r="Q275" s="105">
        <v>0</v>
      </c>
    </row>
    <row r="276" spans="1:17" x14ac:dyDescent="0.25">
      <c r="A276" s="106">
        <f t="shared" si="14"/>
        <v>52474</v>
      </c>
      <c r="B276" s="714" t="str">
        <f t="shared" si="15"/>
        <v>Munson</v>
      </c>
      <c r="C276" s="118">
        <f t="shared" si="15"/>
        <v>10</v>
      </c>
      <c r="D276" s="119">
        <v>2.5053115000000017</v>
      </c>
      <c r="E276" s="119">
        <v>33.155119999999989</v>
      </c>
      <c r="F276" s="119">
        <v>4.2438553599999986</v>
      </c>
      <c r="G276" s="119">
        <v>1.9386934999999978</v>
      </c>
      <c r="H276" s="119">
        <v>1.6466422185098148</v>
      </c>
      <c r="I276" s="119">
        <v>16.346664697224416</v>
      </c>
      <c r="J276" s="119">
        <v>2.497527682146905</v>
      </c>
      <c r="K276" s="120">
        <v>33.534388495997383</v>
      </c>
      <c r="L276" s="102">
        <f t="shared" si="13"/>
        <v>0</v>
      </c>
      <c r="M276" s="102">
        <v>0</v>
      </c>
      <c r="N276" s="102">
        <v>0</v>
      </c>
      <c r="O276" s="112">
        <v>0</v>
      </c>
      <c r="P276" s="112">
        <v>0</v>
      </c>
      <c r="Q276" s="97">
        <v>0</v>
      </c>
    </row>
    <row r="277" spans="1:17" x14ac:dyDescent="0.25">
      <c r="A277" s="98">
        <f t="shared" si="14"/>
        <v>52504</v>
      </c>
      <c r="B277" s="713" t="str">
        <f t="shared" si="15"/>
        <v>Munson</v>
      </c>
      <c r="C277" s="121">
        <f t="shared" si="15"/>
        <v>10</v>
      </c>
      <c r="D277" s="122">
        <v>2.4119549999999998</v>
      </c>
      <c r="E277" s="122">
        <v>31.924799999999994</v>
      </c>
      <c r="F277" s="122">
        <v>4.0863743999999995</v>
      </c>
      <c r="G277" s="122">
        <v>1.8661800000000006</v>
      </c>
      <c r="H277" s="122">
        <v>1.5852826628503482</v>
      </c>
      <c r="I277" s="122">
        <v>15.740278765076742</v>
      </c>
      <c r="J277" s="122">
        <v>2.4048808479568509</v>
      </c>
      <c r="K277" s="46">
        <v>32.439565809149492</v>
      </c>
      <c r="L277" s="94">
        <f t="shared" si="13"/>
        <v>0</v>
      </c>
      <c r="M277" s="94">
        <v>0</v>
      </c>
      <c r="N277" s="94">
        <v>0</v>
      </c>
      <c r="O277" s="116">
        <v>0</v>
      </c>
      <c r="P277" s="116">
        <v>0</v>
      </c>
      <c r="Q277" s="105">
        <v>0</v>
      </c>
    </row>
    <row r="278" spans="1:17" x14ac:dyDescent="0.25">
      <c r="A278" s="106">
        <f t="shared" si="14"/>
        <v>52535</v>
      </c>
      <c r="B278" s="714" t="str">
        <f t="shared" si="15"/>
        <v>Munson</v>
      </c>
      <c r="C278" s="118">
        <f t="shared" si="15"/>
        <v>10</v>
      </c>
      <c r="D278" s="119">
        <v>2.4793955000000016</v>
      </c>
      <c r="E278" s="119">
        <v>32.823109999999986</v>
      </c>
      <c r="F278" s="119">
        <v>4.2013580799999986</v>
      </c>
      <c r="G278" s="119">
        <v>1.9183729999999994</v>
      </c>
      <c r="H278" s="119">
        <v>1.6296086313403504</v>
      </c>
      <c r="I278" s="119">
        <v>16.18339444477494</v>
      </c>
      <c r="J278" s="119">
        <v>2.4725823389445782</v>
      </c>
      <c r="K278" s="120">
        <v>33.507452932157015</v>
      </c>
      <c r="L278" s="102">
        <f t="shared" si="13"/>
        <v>0</v>
      </c>
      <c r="M278" s="102">
        <v>0</v>
      </c>
      <c r="N278" s="102">
        <v>0</v>
      </c>
      <c r="O278" s="112">
        <v>0</v>
      </c>
      <c r="P278" s="112">
        <v>0</v>
      </c>
      <c r="Q278" s="97">
        <v>0</v>
      </c>
    </row>
    <row r="279" spans="1:17" x14ac:dyDescent="0.25">
      <c r="A279" s="98">
        <f t="shared" si="14"/>
        <v>52565</v>
      </c>
      <c r="B279" s="713" t="str">
        <f t="shared" si="15"/>
        <v>Munson</v>
      </c>
      <c r="C279" s="121">
        <f t="shared" si="15"/>
        <v>10</v>
      </c>
      <c r="D279" s="122">
        <v>2.3871599999999997</v>
      </c>
      <c r="E279" s="122">
        <v>31.604699999999994</v>
      </c>
      <c r="F279" s="122">
        <v>4.045401599999999</v>
      </c>
      <c r="G279" s="122">
        <v>1.8465150000000021</v>
      </c>
      <c r="H279" s="122">
        <v>1.5689858973571023</v>
      </c>
      <c r="I279" s="122">
        <v>15.582860405978726</v>
      </c>
      <c r="J279" s="122">
        <v>2.3808296836238552</v>
      </c>
      <c r="K279" s="46">
        <v>32.413635906420261</v>
      </c>
      <c r="L279" s="94">
        <f t="shared" si="13"/>
        <v>0</v>
      </c>
      <c r="M279" s="94">
        <v>0</v>
      </c>
      <c r="N279" s="94">
        <v>0</v>
      </c>
      <c r="O279" s="116">
        <v>0</v>
      </c>
      <c r="P279" s="116">
        <v>0</v>
      </c>
      <c r="Q279" s="105">
        <v>0</v>
      </c>
    </row>
    <row r="280" spans="1:17" x14ac:dyDescent="0.25">
      <c r="A280" s="106">
        <f t="shared" si="14"/>
        <v>52596</v>
      </c>
      <c r="B280" s="714" t="str">
        <f t="shared" si="15"/>
        <v>Munson</v>
      </c>
      <c r="C280" s="118">
        <f t="shared" si="15"/>
        <v>10</v>
      </c>
      <c r="D280" s="119">
        <v>2.4540685000000013</v>
      </c>
      <c r="E280" s="119">
        <v>32.494200000000021</v>
      </c>
      <c r="F280" s="119">
        <v>4.1592576000000028</v>
      </c>
      <c r="G280" s="119">
        <v>1.8983470000000009</v>
      </c>
      <c r="H280" s="119">
        <v>1.6129621906041238</v>
      </c>
      <c r="I280" s="119">
        <v>16.021639249611749</v>
      </c>
      <c r="J280" s="119">
        <v>2.4478685786778613</v>
      </c>
      <c r="K280" s="120">
        <v>33.480798100923238</v>
      </c>
      <c r="L280" s="102">
        <f t="shared" si="13"/>
        <v>0</v>
      </c>
      <c r="M280" s="102">
        <v>0</v>
      </c>
      <c r="N280" s="102">
        <v>0</v>
      </c>
      <c r="O280" s="112">
        <v>0</v>
      </c>
      <c r="P280" s="112">
        <v>0</v>
      </c>
      <c r="Q280" s="97">
        <v>0</v>
      </c>
    </row>
    <row r="281" spans="1:17" x14ac:dyDescent="0.25">
      <c r="A281" s="98">
        <f t="shared" si="14"/>
        <v>52627</v>
      </c>
      <c r="B281" s="713" t="str">
        <f t="shared" si="15"/>
        <v>Munson</v>
      </c>
      <c r="C281" s="121">
        <f t="shared" si="15"/>
        <v>10</v>
      </c>
      <c r="D281" s="122">
        <v>2.4411104999999993</v>
      </c>
      <c r="E281" s="122">
        <v>32.328350000000015</v>
      </c>
      <c r="F281" s="122">
        <v>4.1380288000000016</v>
      </c>
      <c r="G281" s="122">
        <v>1.888334</v>
      </c>
      <c r="H281" s="122">
        <v>1.6044454115269942</v>
      </c>
      <c r="I281" s="122">
        <v>15.940069123041082</v>
      </c>
      <c r="J281" s="122">
        <v>2.4354058869882746</v>
      </c>
      <c r="K281" s="46">
        <v>33.46757530262596</v>
      </c>
      <c r="L281" s="94">
        <f t="shared" si="13"/>
        <v>0</v>
      </c>
      <c r="M281" s="94">
        <v>0</v>
      </c>
      <c r="N281" s="94">
        <v>0</v>
      </c>
      <c r="O281" s="116">
        <v>0</v>
      </c>
      <c r="P281" s="116">
        <v>0</v>
      </c>
      <c r="Q281" s="105">
        <v>0</v>
      </c>
    </row>
    <row r="282" spans="1:17" x14ac:dyDescent="0.25">
      <c r="A282" s="106">
        <f t="shared" si="14"/>
        <v>52656</v>
      </c>
      <c r="B282" s="714" t="str">
        <f t="shared" si="15"/>
        <v>Munson</v>
      </c>
      <c r="C282" s="118">
        <f t="shared" si="15"/>
        <v>10</v>
      </c>
      <c r="D282" s="119">
        <v>2.2720485000000008</v>
      </c>
      <c r="E282" s="119">
        <v>30.093010000000017</v>
      </c>
      <c r="F282" s="119">
        <v>3.8519052800000022</v>
      </c>
      <c r="G282" s="119">
        <v>1.7574145000000019</v>
      </c>
      <c r="H282" s="119">
        <v>1.4933276573774339</v>
      </c>
      <c r="I282" s="119">
        <v>14.838084007224884</v>
      </c>
      <c r="J282" s="119">
        <v>2.2670388861060293</v>
      </c>
      <c r="K282" s="120">
        <v>31.296073076850487</v>
      </c>
      <c r="L282" s="102">
        <f t="shared" si="13"/>
        <v>0</v>
      </c>
      <c r="M282" s="102">
        <v>0</v>
      </c>
      <c r="N282" s="102">
        <v>0</v>
      </c>
      <c r="O282" s="112">
        <v>0</v>
      </c>
      <c r="P282" s="112">
        <v>0</v>
      </c>
      <c r="Q282" s="97">
        <v>0</v>
      </c>
    </row>
    <row r="283" spans="1:17" x14ac:dyDescent="0.25">
      <c r="A283" s="98">
        <f t="shared" si="14"/>
        <v>52687</v>
      </c>
      <c r="B283" s="713" t="str">
        <f t="shared" si="15"/>
        <v>Munson</v>
      </c>
      <c r="C283" s="121">
        <f t="shared" si="15"/>
        <v>10</v>
      </c>
      <c r="D283" s="122">
        <v>2.4163724999999987</v>
      </c>
      <c r="E283" s="122">
        <v>32.009360000000008</v>
      </c>
      <c r="F283" s="122">
        <v>4.0971980800000019</v>
      </c>
      <c r="G283" s="122">
        <v>1.8688970000000011</v>
      </c>
      <c r="H283" s="122">
        <v>1.5881861044201249</v>
      </c>
      <c r="I283" s="122">
        <v>15.783185711186936</v>
      </c>
      <c r="J283" s="122">
        <v>2.4114365023205573</v>
      </c>
      <c r="K283" s="46">
        <v>33.441338785071125</v>
      </c>
      <c r="L283" s="94">
        <f t="shared" si="13"/>
        <v>0</v>
      </c>
      <c r="M283" s="94">
        <v>0</v>
      </c>
      <c r="N283" s="94">
        <v>0</v>
      </c>
      <c r="O283" s="116">
        <v>0</v>
      </c>
      <c r="P283" s="116">
        <v>0</v>
      </c>
      <c r="Q283" s="105">
        <v>0</v>
      </c>
    </row>
    <row r="284" spans="1:17" x14ac:dyDescent="0.25">
      <c r="A284" s="106">
        <f t="shared" si="14"/>
        <v>52717</v>
      </c>
      <c r="B284" s="714" t="str">
        <f t="shared" si="15"/>
        <v>Munson</v>
      </c>
      <c r="C284" s="118">
        <f t="shared" si="15"/>
        <v>10</v>
      </c>
      <c r="D284" s="119">
        <v>2.3264549999999997</v>
      </c>
      <c r="E284" s="119">
        <v>30.821099999999998</v>
      </c>
      <c r="F284" s="119">
        <v>3.9451007999999996</v>
      </c>
      <c r="G284" s="119">
        <v>1.7989200000000001</v>
      </c>
      <c r="H284" s="119">
        <v>1.5290868979640424</v>
      </c>
      <c r="I284" s="119">
        <v>15.197469582184366</v>
      </c>
      <c r="J284" s="119">
        <v>2.3219477750366466</v>
      </c>
      <c r="K284" s="120">
        <v>32.349990282560654</v>
      </c>
      <c r="L284" s="102">
        <f t="shared" si="13"/>
        <v>0</v>
      </c>
      <c r="M284" s="102">
        <v>0</v>
      </c>
      <c r="N284" s="102">
        <v>0</v>
      </c>
      <c r="O284" s="112">
        <v>0</v>
      </c>
      <c r="P284" s="112">
        <v>0</v>
      </c>
      <c r="Q284" s="97">
        <v>0</v>
      </c>
    </row>
    <row r="285" spans="1:17" x14ac:dyDescent="0.25">
      <c r="A285" s="98">
        <f t="shared" si="14"/>
        <v>52748</v>
      </c>
      <c r="B285" s="713" t="str">
        <f t="shared" si="15"/>
        <v>Munson</v>
      </c>
      <c r="C285" s="121">
        <f t="shared" si="15"/>
        <v>10</v>
      </c>
      <c r="D285" s="122">
        <v>2.3916345000000012</v>
      </c>
      <c r="E285" s="122">
        <v>31.688510000000001</v>
      </c>
      <c r="F285" s="122">
        <v>4.0561292800000004</v>
      </c>
      <c r="G285" s="122">
        <v>1.8491654999999989</v>
      </c>
      <c r="H285" s="122">
        <v>1.5719268065178775</v>
      </c>
      <c r="I285" s="122">
        <v>15.625374229074442</v>
      </c>
      <c r="J285" s="122">
        <v>2.3873251720501787</v>
      </c>
      <c r="K285" s="46">
        <v>33.415375686946675</v>
      </c>
      <c r="L285" s="94">
        <f t="shared" si="13"/>
        <v>0</v>
      </c>
      <c r="M285" s="94">
        <v>0</v>
      </c>
      <c r="N285" s="94">
        <v>0</v>
      </c>
      <c r="O285" s="116">
        <v>0</v>
      </c>
      <c r="P285" s="116">
        <v>0</v>
      </c>
      <c r="Q285" s="105">
        <v>0</v>
      </c>
    </row>
    <row r="286" spans="1:17" x14ac:dyDescent="0.25">
      <c r="A286" s="106">
        <f t="shared" si="14"/>
        <v>52778</v>
      </c>
      <c r="B286" s="714" t="str">
        <f t="shared" si="15"/>
        <v>Munson</v>
      </c>
      <c r="C286" s="118">
        <f t="shared" si="15"/>
        <v>10</v>
      </c>
      <c r="D286" s="119">
        <v>2.3025149999999988</v>
      </c>
      <c r="E286" s="119">
        <v>30.511800000000012</v>
      </c>
      <c r="F286" s="119">
        <v>3.9055104000000016</v>
      </c>
      <c r="G286" s="119">
        <v>1.7803949999999975</v>
      </c>
      <c r="H286" s="119">
        <v>1.5133520586311588</v>
      </c>
      <c r="I286" s="119">
        <v>15.045334378406729</v>
      </c>
      <c r="J286" s="119">
        <v>2.2987037095852667</v>
      </c>
      <c r="K286" s="120">
        <v>32.324996160206041</v>
      </c>
      <c r="L286" s="102">
        <f t="shared" si="13"/>
        <v>0</v>
      </c>
      <c r="M286" s="102">
        <v>0</v>
      </c>
      <c r="N286" s="102">
        <v>0</v>
      </c>
      <c r="O286" s="112">
        <v>0</v>
      </c>
      <c r="P286" s="112">
        <v>0</v>
      </c>
      <c r="Q286" s="97">
        <v>0</v>
      </c>
    </row>
    <row r="287" spans="1:17" x14ac:dyDescent="0.25">
      <c r="A287" s="98">
        <f t="shared" si="14"/>
        <v>52809</v>
      </c>
      <c r="B287" s="713" t="str">
        <f t="shared" si="15"/>
        <v>Munson</v>
      </c>
      <c r="C287" s="121">
        <f t="shared" si="15"/>
        <v>10</v>
      </c>
      <c r="D287" s="122">
        <v>2.3671909999999996</v>
      </c>
      <c r="E287" s="122">
        <v>31.370449999999995</v>
      </c>
      <c r="F287" s="122">
        <v>4.0154175999999993</v>
      </c>
      <c r="G287" s="122">
        <v>1.8300229999999997</v>
      </c>
      <c r="H287" s="122">
        <v>1.5558610606777945</v>
      </c>
      <c r="I287" s="122">
        <v>15.468925410121061</v>
      </c>
      <c r="J287" s="122">
        <v>2.3634220992489685</v>
      </c>
      <c r="K287" s="46">
        <v>33.389684001019127</v>
      </c>
      <c r="L287" s="94">
        <f t="shared" si="13"/>
        <v>0</v>
      </c>
      <c r="M287" s="94">
        <v>0</v>
      </c>
      <c r="N287" s="94">
        <v>0</v>
      </c>
      <c r="O287" s="116">
        <v>0</v>
      </c>
      <c r="P287" s="116">
        <v>0</v>
      </c>
      <c r="Q287" s="105">
        <v>0</v>
      </c>
    </row>
    <row r="288" spans="1:17" x14ac:dyDescent="0.25">
      <c r="A288" s="106">
        <f t="shared" si="14"/>
        <v>52840</v>
      </c>
      <c r="B288" s="714" t="str">
        <f t="shared" si="15"/>
        <v>Munson</v>
      </c>
      <c r="C288" s="118">
        <f t="shared" si="15"/>
        <v>10</v>
      </c>
      <c r="D288" s="119">
        <v>2.3545275000000014</v>
      </c>
      <c r="E288" s="119">
        <v>31.210179999999994</v>
      </c>
      <c r="F288" s="119">
        <v>3.9949030399999992</v>
      </c>
      <c r="G288" s="119">
        <v>1.8200100000000021</v>
      </c>
      <c r="H288" s="119">
        <v>1.5475378446832651</v>
      </c>
      <c r="I288" s="119">
        <v>15.390084845235215</v>
      </c>
      <c r="J288" s="119">
        <v>2.3513764869368106</v>
      </c>
      <c r="K288" s="120">
        <v>33.376939655605121</v>
      </c>
      <c r="L288" s="102">
        <f t="shared" si="13"/>
        <v>0</v>
      </c>
      <c r="M288" s="102">
        <v>0</v>
      </c>
      <c r="N288" s="102">
        <v>0</v>
      </c>
      <c r="O288" s="112">
        <v>0</v>
      </c>
      <c r="P288" s="112">
        <v>0</v>
      </c>
      <c r="Q288" s="97">
        <v>0</v>
      </c>
    </row>
    <row r="289" spans="1:17" x14ac:dyDescent="0.25">
      <c r="A289" s="98">
        <f t="shared" si="14"/>
        <v>52870</v>
      </c>
      <c r="B289" s="713" t="str">
        <f t="shared" si="15"/>
        <v>Munson</v>
      </c>
      <c r="C289" s="121">
        <f t="shared" si="15"/>
        <v>10</v>
      </c>
      <c r="D289" s="122">
        <v>2.2668899999999992</v>
      </c>
      <c r="E289" s="122">
        <v>30.051600000000004</v>
      </c>
      <c r="F289" s="122">
        <v>3.846604800000001</v>
      </c>
      <c r="G289" s="122">
        <v>1.7521800000000003</v>
      </c>
      <c r="H289" s="122">
        <v>1.4899371711557594</v>
      </c>
      <c r="I289" s="122">
        <v>14.818957965362532</v>
      </c>
      <c r="J289" s="122">
        <v>2.2641167472186043</v>
      </c>
      <c r="K289" s="46">
        <v>32.287994700983951</v>
      </c>
      <c r="L289" s="94">
        <f t="shared" si="13"/>
        <v>0</v>
      </c>
      <c r="M289" s="94">
        <v>0</v>
      </c>
      <c r="N289" s="94">
        <v>0</v>
      </c>
      <c r="O289" s="116">
        <v>0</v>
      </c>
      <c r="P289" s="116">
        <v>0</v>
      </c>
      <c r="Q289" s="105">
        <v>0</v>
      </c>
    </row>
    <row r="290" spans="1:17" x14ac:dyDescent="0.25">
      <c r="A290" s="106">
        <f t="shared" si="14"/>
        <v>52901</v>
      </c>
      <c r="B290" s="714" t="str">
        <f t="shared" si="15"/>
        <v>Munson</v>
      </c>
      <c r="C290" s="118">
        <f t="shared" si="15"/>
        <v>10</v>
      </c>
      <c r="D290" s="119">
        <v>2.3303784999999997</v>
      </c>
      <c r="E290" s="119">
        <v>30.896770000000004</v>
      </c>
      <c r="F290" s="119">
        <v>3.9547865600000005</v>
      </c>
      <c r="G290" s="119">
        <v>1.8014564999999987</v>
      </c>
      <c r="H290" s="119">
        <v>1.5316656698340527</v>
      </c>
      <c r="I290" s="119">
        <v>15.235912035332733</v>
      </c>
      <c r="J290" s="119">
        <v>2.3278211504408799</v>
      </c>
      <c r="K290" s="120">
        <v>33.351650023209423</v>
      </c>
      <c r="L290" s="102">
        <f t="shared" si="13"/>
        <v>0</v>
      </c>
      <c r="M290" s="102">
        <v>0</v>
      </c>
      <c r="N290" s="102">
        <v>0</v>
      </c>
      <c r="O290" s="112">
        <v>0</v>
      </c>
      <c r="P290" s="112">
        <v>0</v>
      </c>
      <c r="Q290" s="97">
        <v>0</v>
      </c>
    </row>
    <row r="291" spans="1:17" x14ac:dyDescent="0.25">
      <c r="A291" s="98">
        <f t="shared" si="14"/>
        <v>52931</v>
      </c>
      <c r="B291" s="713" t="str">
        <f t="shared" si="15"/>
        <v>Munson</v>
      </c>
      <c r="C291" s="121">
        <f t="shared" si="15"/>
        <v>10</v>
      </c>
      <c r="D291" s="122">
        <v>2.2438049999999969</v>
      </c>
      <c r="E291" s="122">
        <v>29.749799999999997</v>
      </c>
      <c r="F291" s="122">
        <v>3.8079743999999995</v>
      </c>
      <c r="G291" s="122">
        <v>1.7339400000000009</v>
      </c>
      <c r="H291" s="122">
        <v>1.4747643235692194</v>
      </c>
      <c r="I291" s="122">
        <v>14.670492184386363</v>
      </c>
      <c r="J291" s="122">
        <v>2.2414333937659792</v>
      </c>
      <c r="K291" s="46">
        <v>32.263649112299873</v>
      </c>
      <c r="L291" s="94">
        <f t="shared" si="13"/>
        <v>0</v>
      </c>
      <c r="M291" s="94">
        <v>0</v>
      </c>
      <c r="N291" s="94">
        <v>0</v>
      </c>
      <c r="O291" s="116">
        <v>0</v>
      </c>
      <c r="P291" s="116">
        <v>0</v>
      </c>
      <c r="Q291" s="105">
        <v>0</v>
      </c>
    </row>
    <row r="292" spans="1:17" x14ac:dyDescent="0.25">
      <c r="A292" s="106">
        <f t="shared" si="14"/>
        <v>52962</v>
      </c>
      <c r="B292" s="714" t="str">
        <f t="shared" si="15"/>
        <v>Munson</v>
      </c>
      <c r="C292" s="118">
        <f t="shared" si="15"/>
        <v>10</v>
      </c>
      <c r="D292" s="119">
        <v>2.3062295000000019</v>
      </c>
      <c r="E292" s="119">
        <v>30.587080000000007</v>
      </c>
      <c r="F292" s="119">
        <v>3.9151462400000012</v>
      </c>
      <c r="G292" s="119">
        <v>1.7823139999999993</v>
      </c>
      <c r="H292" s="119">
        <v>1.5157934892409368</v>
      </c>
      <c r="I292" s="119">
        <v>15.083561190758024</v>
      </c>
      <c r="J292" s="119">
        <v>2.3045441577175874</v>
      </c>
      <c r="K292" s="120">
        <v>33.326624614314028</v>
      </c>
      <c r="L292" s="102">
        <f t="shared" si="13"/>
        <v>0</v>
      </c>
      <c r="M292" s="102">
        <v>0</v>
      </c>
      <c r="N292" s="102">
        <v>0</v>
      </c>
      <c r="O292" s="112">
        <v>0</v>
      </c>
      <c r="P292" s="112">
        <v>0</v>
      </c>
      <c r="Q292" s="97">
        <v>0</v>
      </c>
    </row>
    <row r="293" spans="1:17" x14ac:dyDescent="0.25">
      <c r="A293" s="98">
        <f t="shared" si="14"/>
        <v>52993</v>
      </c>
      <c r="B293" s="713" t="str">
        <f t="shared" si="15"/>
        <v>Munson</v>
      </c>
      <c r="C293" s="121">
        <f t="shared" si="15"/>
        <v>10</v>
      </c>
      <c r="D293" s="122">
        <v>2.2941550000000026</v>
      </c>
      <c r="E293" s="122">
        <v>30.430529999999976</v>
      </c>
      <c r="F293" s="122">
        <v>3.895107839999997</v>
      </c>
      <c r="G293" s="122">
        <v>1.7728900000000012</v>
      </c>
      <c r="H293" s="122">
        <v>1.5078573914786899</v>
      </c>
      <c r="I293" s="122">
        <v>15.006540889284617</v>
      </c>
      <c r="J293" s="122">
        <v>2.292776666823265</v>
      </c>
      <c r="K293" s="46">
        <v>33.314209595228505</v>
      </c>
      <c r="L293" s="94">
        <f t="shared" si="13"/>
        <v>0</v>
      </c>
      <c r="M293" s="94">
        <v>0</v>
      </c>
      <c r="N293" s="94">
        <v>0</v>
      </c>
      <c r="O293" s="116">
        <v>0</v>
      </c>
      <c r="P293" s="116">
        <v>0</v>
      </c>
      <c r="Q293" s="105">
        <v>0</v>
      </c>
    </row>
    <row r="294" spans="1:17" x14ac:dyDescent="0.25">
      <c r="A294" s="106">
        <f t="shared" si="14"/>
        <v>53021</v>
      </c>
      <c r="B294" s="714" t="str">
        <f t="shared" si="15"/>
        <v>Munson</v>
      </c>
      <c r="C294" s="118">
        <f t="shared" si="15"/>
        <v>10</v>
      </c>
      <c r="D294" s="119">
        <v>2.0620319999999994</v>
      </c>
      <c r="E294" s="119">
        <v>27.352080000000015</v>
      </c>
      <c r="F294" s="119">
        <v>3.5010662400000023</v>
      </c>
      <c r="G294" s="119">
        <v>1.5933399999999993</v>
      </c>
      <c r="H294" s="119">
        <v>1.3552921099817172</v>
      </c>
      <c r="I294" s="119">
        <v>13.488592088955658</v>
      </c>
      <c r="J294" s="119">
        <v>2.0608565246756707</v>
      </c>
      <c r="K294" s="120">
        <v>30.079099739476256</v>
      </c>
      <c r="L294" s="102">
        <f t="shared" si="13"/>
        <v>0</v>
      </c>
      <c r="M294" s="102">
        <v>0</v>
      </c>
      <c r="N294" s="102">
        <v>0</v>
      </c>
      <c r="O294" s="112">
        <v>0</v>
      </c>
      <c r="P294" s="112">
        <v>0</v>
      </c>
      <c r="Q294" s="97">
        <v>0</v>
      </c>
    </row>
    <row r="295" spans="1:17" x14ac:dyDescent="0.25">
      <c r="A295" s="98">
        <f t="shared" si="14"/>
        <v>53052</v>
      </c>
      <c r="B295" s="713" t="str">
        <f t="shared" si="15"/>
        <v>Munson</v>
      </c>
      <c r="C295" s="121">
        <f t="shared" si="15"/>
        <v>10</v>
      </c>
      <c r="D295" s="122">
        <v>2.2714785000000002</v>
      </c>
      <c r="E295" s="122">
        <v>30.134790000000006</v>
      </c>
      <c r="F295" s="122">
        <v>3.8572531200000006</v>
      </c>
      <c r="G295" s="122">
        <v>1.7549254999999973</v>
      </c>
      <c r="H295" s="122">
        <v>1.4929530010470762</v>
      </c>
      <c r="I295" s="122">
        <v>14.861053160217146</v>
      </c>
      <c r="J295" s="122">
        <v>2.2705482142554168</v>
      </c>
      <c r="K295" s="46">
        <v>33.289576312617257</v>
      </c>
      <c r="L295" s="94">
        <f t="shared" si="13"/>
        <v>0</v>
      </c>
      <c r="M295" s="94">
        <v>0</v>
      </c>
      <c r="N295" s="94">
        <v>0</v>
      </c>
      <c r="O295" s="116">
        <v>0</v>
      </c>
      <c r="P295" s="116">
        <v>0</v>
      </c>
      <c r="Q295" s="105">
        <v>0</v>
      </c>
    </row>
    <row r="296" spans="1:17" x14ac:dyDescent="0.25">
      <c r="A296" s="106">
        <f t="shared" si="14"/>
        <v>53082</v>
      </c>
      <c r="B296" s="714" t="str">
        <f t="shared" si="15"/>
        <v>Munson</v>
      </c>
      <c r="C296" s="118">
        <f t="shared" si="15"/>
        <v>10</v>
      </c>
      <c r="D296" s="119">
        <v>2.18709</v>
      </c>
      <c r="E296" s="119">
        <v>29.015999999999991</v>
      </c>
      <c r="F296" s="119">
        <v>3.7140479999999991</v>
      </c>
      <c r="G296" s="119">
        <v>1.6894799999999992</v>
      </c>
      <c r="H296" s="119">
        <v>1.4374877974969098</v>
      </c>
      <c r="I296" s="119">
        <v>14.309487949758879</v>
      </c>
      <c r="J296" s="119">
        <v>2.1862772408335926</v>
      </c>
      <c r="K296" s="120">
        <v>32.203893636402334</v>
      </c>
      <c r="L296" s="102">
        <f t="shared" si="13"/>
        <v>0</v>
      </c>
      <c r="M296" s="102">
        <v>0</v>
      </c>
      <c r="N296" s="102">
        <v>0</v>
      </c>
      <c r="O296" s="112">
        <v>0</v>
      </c>
      <c r="P296" s="112">
        <v>0</v>
      </c>
      <c r="Q296" s="97">
        <v>0</v>
      </c>
    </row>
    <row r="297" spans="1:17" x14ac:dyDescent="0.25">
      <c r="A297" s="98">
        <f t="shared" si="14"/>
        <v>53113</v>
      </c>
      <c r="B297" s="713" t="str">
        <f t="shared" si="15"/>
        <v>Munson</v>
      </c>
      <c r="C297" s="121">
        <f t="shared" si="15"/>
        <v>10</v>
      </c>
      <c r="D297" s="122">
        <v>2.2482130000000007</v>
      </c>
      <c r="E297" s="122">
        <v>29.83191999999999</v>
      </c>
      <c r="F297" s="122">
        <v>3.8184857599999993</v>
      </c>
      <c r="G297" s="122">
        <v>1.7366665000000008</v>
      </c>
      <c r="H297" s="122">
        <v>1.4776615401310509</v>
      </c>
      <c r="I297" s="122">
        <v>14.712038275116887</v>
      </c>
      <c r="J297" s="122">
        <v>2.2477809732004981</v>
      </c>
      <c r="K297" s="46">
        <v>33.265200111489555</v>
      </c>
      <c r="L297" s="94">
        <f t="shared" si="13"/>
        <v>0</v>
      </c>
      <c r="M297" s="94">
        <v>0</v>
      </c>
      <c r="N297" s="94">
        <v>0</v>
      </c>
      <c r="O297" s="116">
        <v>0</v>
      </c>
      <c r="P297" s="116">
        <v>0</v>
      </c>
      <c r="Q297" s="105">
        <v>0</v>
      </c>
    </row>
    <row r="298" spans="1:17" x14ac:dyDescent="0.25">
      <c r="A298" s="106">
        <f t="shared" si="14"/>
        <v>53143</v>
      </c>
      <c r="B298" s="714" t="str">
        <f t="shared" si="15"/>
        <v>Munson</v>
      </c>
      <c r="C298" s="118">
        <f t="shared" si="15"/>
        <v>10</v>
      </c>
      <c r="D298" s="119">
        <v>2.164289999999998</v>
      </c>
      <c r="E298" s="119">
        <v>28.72470000000002</v>
      </c>
      <c r="F298" s="119">
        <v>3.6767616000000025</v>
      </c>
      <c r="G298" s="119">
        <v>1.6718099999999991</v>
      </c>
      <c r="H298" s="119">
        <v>1.4225022505181684</v>
      </c>
      <c r="I298" s="119">
        <v>14.166162422946991</v>
      </c>
      <c r="J298" s="119">
        <v>2.1643792659777352</v>
      </c>
      <c r="K298" s="120">
        <v>32.180426863620156</v>
      </c>
      <c r="L298" s="102">
        <f t="shared" si="13"/>
        <v>0</v>
      </c>
      <c r="M298" s="102">
        <v>0</v>
      </c>
      <c r="N298" s="102">
        <v>0</v>
      </c>
      <c r="O298" s="112">
        <v>0</v>
      </c>
      <c r="P298" s="112">
        <v>0</v>
      </c>
      <c r="Q298" s="97">
        <v>0</v>
      </c>
    </row>
    <row r="299" spans="1:17" x14ac:dyDescent="0.25">
      <c r="A299" s="98">
        <f t="shared" si="14"/>
        <v>53174</v>
      </c>
      <c r="B299" s="713" t="str">
        <f t="shared" si="15"/>
        <v>Munson</v>
      </c>
      <c r="C299" s="121">
        <f t="shared" si="15"/>
        <v>10</v>
      </c>
      <c r="D299" s="122">
        <v>2.2249474999999985</v>
      </c>
      <c r="E299" s="122">
        <v>29.532459999999997</v>
      </c>
      <c r="F299" s="122">
        <v>3.7801548799999996</v>
      </c>
      <c r="G299" s="122">
        <v>1.7187020000000002</v>
      </c>
      <c r="H299" s="122">
        <v>1.4623700354891183</v>
      </c>
      <c r="I299" s="122">
        <v>14.564694631058734</v>
      </c>
      <c r="J299" s="122">
        <v>2.2252690340750205</v>
      </c>
      <c r="K299" s="46">
        <v>33.241077973215205</v>
      </c>
      <c r="L299" s="94">
        <f t="shared" si="13"/>
        <v>0</v>
      </c>
      <c r="M299" s="94">
        <v>0</v>
      </c>
      <c r="N299" s="94">
        <v>0</v>
      </c>
      <c r="O299" s="116">
        <v>0</v>
      </c>
      <c r="P299" s="116">
        <v>0</v>
      </c>
      <c r="Q299" s="105">
        <v>0</v>
      </c>
    </row>
    <row r="300" spans="1:17" x14ac:dyDescent="0.25">
      <c r="A300" s="106">
        <f t="shared" si="14"/>
        <v>53205</v>
      </c>
      <c r="B300" s="714" t="str">
        <f t="shared" si="15"/>
        <v>Munson</v>
      </c>
      <c r="C300" s="118">
        <f t="shared" si="15"/>
        <v>10</v>
      </c>
      <c r="D300" s="119">
        <v>2.2134619999999989</v>
      </c>
      <c r="E300" s="119">
        <v>29.381489999999999</v>
      </c>
      <c r="F300" s="119">
        <v>3.76083072</v>
      </c>
      <c r="G300" s="119">
        <v>1.709277999999999</v>
      </c>
      <c r="H300" s="119">
        <v>1.4548210570604438</v>
      </c>
      <c r="I300" s="119">
        <v>14.490407460548655</v>
      </c>
      <c r="J300" s="119">
        <v>2.2139190411368328</v>
      </c>
      <c r="K300" s="120">
        <v>33.229111749749443</v>
      </c>
      <c r="L300" s="102">
        <f t="shared" si="13"/>
        <v>0</v>
      </c>
      <c r="M300" s="102">
        <v>0</v>
      </c>
      <c r="N300" s="102">
        <v>0</v>
      </c>
      <c r="O300" s="112">
        <v>0</v>
      </c>
      <c r="P300" s="112">
        <v>0</v>
      </c>
      <c r="Q300" s="97">
        <v>0</v>
      </c>
    </row>
    <row r="301" spans="1:17" x14ac:dyDescent="0.25">
      <c r="A301" s="98">
        <f t="shared" si="14"/>
        <v>53235</v>
      </c>
      <c r="B301" s="713" t="str">
        <f t="shared" si="15"/>
        <v>Munson</v>
      </c>
      <c r="C301" s="121">
        <f t="shared" si="15"/>
        <v>10</v>
      </c>
      <c r="D301" s="122">
        <v>2.1309449999999992</v>
      </c>
      <c r="E301" s="122">
        <v>28.290300000000006</v>
      </c>
      <c r="F301" s="122">
        <v>3.6211584000000006</v>
      </c>
      <c r="G301" s="122">
        <v>1.6455900000000001</v>
      </c>
      <c r="H301" s="122">
        <v>1.400585875442746</v>
      </c>
      <c r="I301" s="122">
        <v>13.95241264220906</v>
      </c>
      <c r="J301" s="122">
        <v>2.1317214969905693</v>
      </c>
      <c r="K301" s="46">
        <v>32.145685552295888</v>
      </c>
      <c r="L301" s="94">
        <f t="shared" si="13"/>
        <v>0</v>
      </c>
      <c r="M301" s="94">
        <v>0</v>
      </c>
      <c r="N301" s="94">
        <v>0</v>
      </c>
      <c r="O301" s="116">
        <v>0</v>
      </c>
      <c r="P301" s="116">
        <v>0</v>
      </c>
      <c r="Q301" s="105">
        <v>0</v>
      </c>
    </row>
    <row r="302" spans="1:17" x14ac:dyDescent="0.25">
      <c r="A302" s="106">
        <f t="shared" si="14"/>
        <v>53266</v>
      </c>
      <c r="B302" s="714" t="str">
        <f t="shared" si="15"/>
        <v>Munson</v>
      </c>
      <c r="C302" s="118">
        <f t="shared" si="15"/>
        <v>10</v>
      </c>
      <c r="D302" s="119">
        <v>2.1904909999999997</v>
      </c>
      <c r="E302" s="119">
        <v>29.086060000000003</v>
      </c>
      <c r="F302" s="119">
        <v>3.7230156800000009</v>
      </c>
      <c r="G302" s="119">
        <v>1.6916079999999982</v>
      </c>
      <c r="H302" s="119">
        <v>1.4397231393556347</v>
      </c>
      <c r="I302" s="119">
        <v>14.345034973704427</v>
      </c>
      <c r="J302" s="119">
        <v>2.1917083894469971</v>
      </c>
      <c r="K302" s="120">
        <v>33.205368309522939</v>
      </c>
      <c r="L302" s="102">
        <f t="shared" si="13"/>
        <v>0</v>
      </c>
      <c r="M302" s="102">
        <v>0</v>
      </c>
      <c r="N302" s="102">
        <v>0</v>
      </c>
      <c r="O302" s="112">
        <v>0</v>
      </c>
      <c r="P302" s="112">
        <v>0</v>
      </c>
      <c r="Q302" s="97">
        <v>0</v>
      </c>
    </row>
    <row r="303" spans="1:17" x14ac:dyDescent="0.25">
      <c r="A303" s="98">
        <f t="shared" si="14"/>
        <v>53296</v>
      </c>
      <c r="B303" s="713" t="str">
        <f t="shared" si="15"/>
        <v>Munson</v>
      </c>
      <c r="C303" s="121">
        <f t="shared" si="15"/>
        <v>10</v>
      </c>
      <c r="D303" s="122">
        <v>2.109</v>
      </c>
      <c r="E303" s="122">
        <v>28.006199999999996</v>
      </c>
      <c r="F303" s="122">
        <v>3.5847935999999994</v>
      </c>
      <c r="G303" s="122">
        <v>1.6284899999999995</v>
      </c>
      <c r="H303" s="122">
        <v>1.3861622985864097</v>
      </c>
      <c r="I303" s="122">
        <v>13.812613011705313</v>
      </c>
      <c r="J303" s="122">
        <v>2.1103621983196197</v>
      </c>
      <c r="K303" s="46">
        <v>32.12282838821411</v>
      </c>
      <c r="L303" s="94">
        <f t="shared" si="13"/>
        <v>0</v>
      </c>
      <c r="M303" s="94">
        <v>0</v>
      </c>
      <c r="N303" s="94">
        <v>0</v>
      </c>
      <c r="O303" s="116">
        <v>0</v>
      </c>
      <c r="P303" s="116">
        <v>0</v>
      </c>
      <c r="Q303" s="105">
        <v>0</v>
      </c>
    </row>
    <row r="304" spans="1:17" x14ac:dyDescent="0.25">
      <c r="A304" s="106">
        <f t="shared" si="14"/>
        <v>53327</v>
      </c>
      <c r="B304" s="714" t="str">
        <f t="shared" si="15"/>
        <v>Munson</v>
      </c>
      <c r="C304" s="118">
        <f t="shared" si="15"/>
        <v>10</v>
      </c>
      <c r="D304" s="119">
        <v>2.1681090000000003</v>
      </c>
      <c r="E304" s="119">
        <v>28.793729999999996</v>
      </c>
      <c r="F304" s="119">
        <v>3.6855974399999996</v>
      </c>
      <c r="G304" s="119">
        <v>1.6739380000000008</v>
      </c>
      <c r="H304" s="119">
        <v>1.4250123086465591</v>
      </c>
      <c r="I304" s="119">
        <v>14.201181713143942</v>
      </c>
      <c r="J304" s="119">
        <v>2.1697297632274477</v>
      </c>
      <c r="K304" s="120">
        <v>33.181871401134295</v>
      </c>
      <c r="L304" s="102">
        <f t="shared" si="13"/>
        <v>0</v>
      </c>
      <c r="M304" s="102">
        <v>0</v>
      </c>
      <c r="N304" s="102">
        <v>0</v>
      </c>
      <c r="O304" s="112">
        <v>0</v>
      </c>
      <c r="P304" s="112">
        <v>0</v>
      </c>
      <c r="Q304" s="97">
        <v>0</v>
      </c>
    </row>
    <row r="305" spans="1:17" x14ac:dyDescent="0.25">
      <c r="A305" s="98">
        <f t="shared" si="14"/>
        <v>53358</v>
      </c>
      <c r="B305" s="713" t="str">
        <f t="shared" si="15"/>
        <v>Munson</v>
      </c>
      <c r="C305" s="121">
        <f t="shared" si="15"/>
        <v>10</v>
      </c>
      <c r="D305" s="122">
        <v>2.1566235000000007</v>
      </c>
      <c r="E305" s="122">
        <v>28.646169999999991</v>
      </c>
      <c r="F305" s="122">
        <v>3.6667097599999989</v>
      </c>
      <c r="G305" s="122">
        <v>1.664808499999999</v>
      </c>
      <c r="H305" s="122">
        <v>1.4174633859899857</v>
      </c>
      <c r="I305" s="122">
        <v>14.1285640720951</v>
      </c>
      <c r="J305" s="122">
        <v>2.1586347970407509</v>
      </c>
      <c r="K305" s="46">
        <v>33.170216407775882</v>
      </c>
      <c r="L305" s="94">
        <f t="shared" si="13"/>
        <v>0</v>
      </c>
      <c r="M305" s="94">
        <v>0</v>
      </c>
      <c r="N305" s="94">
        <v>0</v>
      </c>
      <c r="O305" s="116">
        <v>0</v>
      </c>
      <c r="P305" s="116">
        <v>0</v>
      </c>
      <c r="Q305" s="105">
        <v>0</v>
      </c>
    </row>
    <row r="306" spans="1:17" x14ac:dyDescent="0.25">
      <c r="A306" s="106">
        <f t="shared" si="14"/>
        <v>53386</v>
      </c>
      <c r="B306" s="714" t="str">
        <f t="shared" si="15"/>
        <v>Munson</v>
      </c>
      <c r="C306" s="118">
        <f t="shared" si="15"/>
        <v>10</v>
      </c>
      <c r="D306" s="119">
        <v>1.938342</v>
      </c>
      <c r="E306" s="119">
        <v>25.747959999999992</v>
      </c>
      <c r="F306" s="119">
        <v>3.2957388799999991</v>
      </c>
      <c r="G306" s="119">
        <v>1.4962500000000001</v>
      </c>
      <c r="H306" s="119">
        <v>1.2739955491002888</v>
      </c>
      <c r="I306" s="119">
        <v>12.699281126885886</v>
      </c>
      <c r="J306" s="119">
        <v>1.9402615673487398</v>
      </c>
      <c r="K306" s="120">
        <v>29.949722243861149</v>
      </c>
      <c r="L306" s="102">
        <f t="shared" si="13"/>
        <v>0</v>
      </c>
      <c r="M306" s="102">
        <v>0</v>
      </c>
      <c r="N306" s="102">
        <v>0</v>
      </c>
      <c r="O306" s="112">
        <v>0</v>
      </c>
      <c r="P306" s="112">
        <v>0</v>
      </c>
      <c r="Q306" s="97">
        <v>0</v>
      </c>
    </row>
    <row r="307" spans="1:17" x14ac:dyDescent="0.25">
      <c r="A307" s="98">
        <f t="shared" si="14"/>
        <v>53417</v>
      </c>
      <c r="B307" s="713" t="str">
        <f t="shared" si="15"/>
        <v>Munson</v>
      </c>
      <c r="C307" s="121">
        <f t="shared" si="15"/>
        <v>10</v>
      </c>
      <c r="D307" s="122">
        <v>2.1351249999999999</v>
      </c>
      <c r="E307" s="122">
        <v>28.367479999999997</v>
      </c>
      <c r="F307" s="122">
        <v>3.6310374399999996</v>
      </c>
      <c r="G307" s="122">
        <v>1.6483165000000009</v>
      </c>
      <c r="H307" s="122">
        <v>1.4033332500871039</v>
      </c>
      <c r="I307" s="122">
        <v>13.991423236236772</v>
      </c>
      <c r="J307" s="122">
        <v>2.1376817398180781</v>
      </c>
      <c r="K307" s="46">
        <v>33.147086963151629</v>
      </c>
      <c r="L307" s="94">
        <f t="shared" si="13"/>
        <v>0</v>
      </c>
      <c r="M307" s="94">
        <v>0</v>
      </c>
      <c r="N307" s="94">
        <v>0</v>
      </c>
      <c r="O307" s="116">
        <v>0</v>
      </c>
      <c r="P307" s="116">
        <v>0</v>
      </c>
      <c r="Q307" s="105">
        <v>0</v>
      </c>
    </row>
    <row r="308" spans="1:17" x14ac:dyDescent="0.25">
      <c r="A308" s="106">
        <f t="shared" si="14"/>
        <v>53447</v>
      </c>
      <c r="B308" s="714" t="str">
        <f t="shared" si="15"/>
        <v>Munson</v>
      </c>
      <c r="C308" s="118">
        <f t="shared" si="15"/>
        <v>10</v>
      </c>
      <c r="D308" s="119">
        <v>2.0557050000000001</v>
      </c>
      <c r="E308" s="119">
        <v>27.314099999999982</v>
      </c>
      <c r="F308" s="119">
        <v>3.4962047999999979</v>
      </c>
      <c r="G308" s="119">
        <v>1.586595000000002</v>
      </c>
      <c r="H308" s="119">
        <v>1.3511336092134174</v>
      </c>
      <c r="I308" s="119">
        <v>13.472023735341288</v>
      </c>
      <c r="J308" s="119">
        <v>2.0583251372330635</v>
      </c>
      <c r="K308" s="120">
        <v>32.066723532425733</v>
      </c>
      <c r="L308" s="102">
        <f t="shared" si="13"/>
        <v>0</v>
      </c>
      <c r="M308" s="102">
        <v>0</v>
      </c>
      <c r="N308" s="102">
        <v>0</v>
      </c>
      <c r="O308" s="112">
        <v>0</v>
      </c>
      <c r="P308" s="112">
        <v>0</v>
      </c>
      <c r="Q308" s="97">
        <v>0</v>
      </c>
    </row>
    <row r="309" spans="1:17" x14ac:dyDescent="0.25">
      <c r="A309" s="98">
        <f t="shared" si="14"/>
        <v>53478</v>
      </c>
      <c r="B309" s="713" t="str">
        <f t="shared" si="15"/>
        <v>Munson</v>
      </c>
      <c r="C309" s="121">
        <f t="shared" si="15"/>
        <v>10</v>
      </c>
      <c r="D309" s="122">
        <v>2.1130374999999999</v>
      </c>
      <c r="E309" s="122">
        <v>28.081969999999998</v>
      </c>
      <c r="F309" s="122">
        <v>3.5944921599999997</v>
      </c>
      <c r="G309" s="122">
        <v>1.6312354999999996</v>
      </c>
      <c r="H309" s="122">
        <v>1.3888159907915545</v>
      </c>
      <c r="I309" s="122">
        <v>13.850909516776687</v>
      </c>
      <c r="J309" s="122">
        <v>2.1162132793029946</v>
      </c>
      <c r="K309" s="46">
        <v>33.124200113698052</v>
      </c>
      <c r="L309" s="94">
        <f t="shared" si="13"/>
        <v>0</v>
      </c>
      <c r="M309" s="94">
        <v>0</v>
      </c>
      <c r="N309" s="94">
        <v>0</v>
      </c>
      <c r="O309" s="116">
        <v>0</v>
      </c>
      <c r="P309" s="116">
        <v>0</v>
      </c>
      <c r="Q309" s="105">
        <v>0</v>
      </c>
    </row>
    <row r="310" spans="1:17" x14ac:dyDescent="0.25">
      <c r="A310" s="106">
        <f t="shared" si="14"/>
        <v>53508</v>
      </c>
      <c r="B310" s="714" t="str">
        <f t="shared" si="15"/>
        <v>Munson</v>
      </c>
      <c r="C310" s="118">
        <f t="shared" si="15"/>
        <v>10</v>
      </c>
      <c r="D310" s="119">
        <v>2.0346149999999992</v>
      </c>
      <c r="E310" s="119">
        <v>27.039300000000011</v>
      </c>
      <c r="F310" s="119">
        <v>3.4610304000000016</v>
      </c>
      <c r="G310" s="119">
        <v>1.5703500000000006</v>
      </c>
      <c r="H310" s="119">
        <v>1.3372720029678635</v>
      </c>
      <c r="I310" s="119">
        <v>13.336777880044419</v>
      </c>
      <c r="J310" s="119">
        <v>2.0376616558407572</v>
      </c>
      <c r="K310" s="120">
        <v>32.044690358011351</v>
      </c>
      <c r="L310" s="102">
        <f t="shared" si="13"/>
        <v>0</v>
      </c>
      <c r="M310" s="102">
        <v>0</v>
      </c>
      <c r="N310" s="102">
        <v>0</v>
      </c>
      <c r="O310" s="112">
        <v>0</v>
      </c>
      <c r="P310" s="112">
        <v>0</v>
      </c>
      <c r="Q310" s="97">
        <v>0</v>
      </c>
    </row>
    <row r="311" spans="1:17" x14ac:dyDescent="0.25">
      <c r="A311" s="98">
        <f t="shared" si="14"/>
        <v>53539</v>
      </c>
      <c r="B311" s="713" t="str">
        <f t="shared" si="15"/>
        <v>Munson</v>
      </c>
      <c r="C311" s="121">
        <f t="shared" si="15"/>
        <v>10</v>
      </c>
      <c r="D311" s="122">
        <v>2.0915389999999991</v>
      </c>
      <c r="E311" s="122">
        <v>27.799560000000007</v>
      </c>
      <c r="F311" s="122">
        <v>3.558343680000001</v>
      </c>
      <c r="G311" s="122">
        <v>1.6141544999999984</v>
      </c>
      <c r="H311" s="122">
        <v>1.374685883762589</v>
      </c>
      <c r="I311" s="122">
        <v>13.71191539647241</v>
      </c>
      <c r="J311" s="122">
        <v>2.0949770553960936</v>
      </c>
      <c r="K311" s="46">
        <v>33.101552405106396</v>
      </c>
      <c r="L311" s="94">
        <f t="shared" si="13"/>
        <v>0</v>
      </c>
      <c r="M311" s="94">
        <v>0</v>
      </c>
      <c r="N311" s="94">
        <v>0</v>
      </c>
      <c r="O311" s="116">
        <v>0</v>
      </c>
      <c r="P311" s="116">
        <v>0</v>
      </c>
      <c r="Q311" s="105">
        <v>0</v>
      </c>
    </row>
    <row r="312" spans="1:17" x14ac:dyDescent="0.25">
      <c r="A312" s="106">
        <f t="shared" si="14"/>
        <v>53570</v>
      </c>
      <c r="B312" s="714" t="str">
        <f t="shared" si="15"/>
        <v>Munson</v>
      </c>
      <c r="C312" s="118">
        <f t="shared" si="15"/>
        <v>10</v>
      </c>
      <c r="D312" s="119">
        <v>2.0806424999999993</v>
      </c>
      <c r="E312" s="119">
        <v>27.657270000000004</v>
      </c>
      <c r="F312" s="119">
        <v>3.5401305600000006</v>
      </c>
      <c r="G312" s="119">
        <v>1.6056139999999997</v>
      </c>
      <c r="H312" s="119">
        <v>1.3675240619102298</v>
      </c>
      <c r="I312" s="119">
        <v>13.641879661032455</v>
      </c>
      <c r="J312" s="119">
        <v>2.0842766155929149</v>
      </c>
      <c r="K312" s="120">
        <v>33.090317172502218</v>
      </c>
      <c r="L312" s="102">
        <f t="shared" si="13"/>
        <v>0</v>
      </c>
      <c r="M312" s="102">
        <v>0</v>
      </c>
      <c r="N312" s="102">
        <v>0</v>
      </c>
      <c r="O312" s="112">
        <v>0</v>
      </c>
      <c r="P312" s="112">
        <v>0</v>
      </c>
      <c r="Q312" s="97">
        <v>0</v>
      </c>
    </row>
    <row r="313" spans="1:17" x14ac:dyDescent="0.25">
      <c r="A313" s="98">
        <f t="shared" si="14"/>
        <v>53600</v>
      </c>
      <c r="B313" s="713" t="str">
        <f t="shared" si="15"/>
        <v>Munson</v>
      </c>
      <c r="C313" s="121">
        <f t="shared" si="15"/>
        <v>10</v>
      </c>
      <c r="D313" s="122">
        <v>2.0029799999999995</v>
      </c>
      <c r="E313" s="122">
        <v>26.630099999999977</v>
      </c>
      <c r="F313" s="122">
        <v>3.4086527999999969</v>
      </c>
      <c r="G313" s="122">
        <v>1.5455550000000005</v>
      </c>
      <c r="H313" s="122">
        <v>1.3164795769724176</v>
      </c>
      <c r="I313" s="122">
        <v>13.135372198019917</v>
      </c>
      <c r="J313" s="122">
        <v>2.0068897904609413</v>
      </c>
      <c r="K313" s="46">
        <v>32.012072332281818</v>
      </c>
      <c r="L313" s="94">
        <f t="shared" si="13"/>
        <v>0</v>
      </c>
      <c r="M313" s="94">
        <v>0</v>
      </c>
      <c r="N313" s="94">
        <v>0</v>
      </c>
      <c r="O313" s="116">
        <v>0</v>
      </c>
      <c r="P313" s="116">
        <v>0</v>
      </c>
      <c r="Q313" s="105">
        <v>0</v>
      </c>
    </row>
    <row r="314" spans="1:17" x14ac:dyDescent="0.25">
      <c r="A314" s="106">
        <f t="shared" si="14"/>
        <v>53631</v>
      </c>
      <c r="B314" s="714" t="str">
        <f t="shared" si="15"/>
        <v>Munson</v>
      </c>
      <c r="C314" s="118">
        <f t="shared" si="15"/>
        <v>10</v>
      </c>
      <c r="D314" s="119">
        <v>2.0588494999999991</v>
      </c>
      <c r="E314" s="119">
        <v>27.37858000000001</v>
      </c>
      <c r="F314" s="119">
        <v>3.5044582400000013</v>
      </c>
      <c r="G314" s="119">
        <v>1.5888274999999981</v>
      </c>
      <c r="H314" s="119">
        <v>1.3532003930162051</v>
      </c>
      <c r="I314" s="119">
        <v>13.504706644848502</v>
      </c>
      <c r="J314" s="119">
        <v>2.0633186580155014</v>
      </c>
      <c r="K314" s="120">
        <v>33.068023421638891</v>
      </c>
      <c r="L314" s="102">
        <f t="shared" si="13"/>
        <v>0</v>
      </c>
      <c r="M314" s="102">
        <v>0</v>
      </c>
      <c r="N314" s="102">
        <v>0</v>
      </c>
      <c r="O314" s="112">
        <v>0</v>
      </c>
      <c r="P314" s="112">
        <v>0</v>
      </c>
      <c r="Q314" s="97">
        <v>0</v>
      </c>
    </row>
    <row r="315" spans="1:17" x14ac:dyDescent="0.25">
      <c r="A315" s="98">
        <f t="shared" si="14"/>
        <v>53661</v>
      </c>
      <c r="B315" s="713" t="str">
        <f t="shared" si="15"/>
        <v>Munson</v>
      </c>
      <c r="C315" s="121">
        <f t="shared" si="15"/>
        <v>10</v>
      </c>
      <c r="D315" s="122">
        <v>1.9824600000000014</v>
      </c>
      <c r="E315" s="122">
        <v>26.361900000000016</v>
      </c>
      <c r="F315" s="122">
        <v>3.3743232000000023</v>
      </c>
      <c r="G315" s="122">
        <v>1.5293099999999991</v>
      </c>
      <c r="H315" s="122">
        <v>1.302992599521446</v>
      </c>
      <c r="I315" s="122">
        <v>13.003359365758238</v>
      </c>
      <c r="J315" s="122">
        <v>1.9867202327834084</v>
      </c>
      <c r="K315" s="46">
        <v>31.990610925774824</v>
      </c>
      <c r="L315" s="94">
        <f t="shared" si="13"/>
        <v>0</v>
      </c>
      <c r="M315" s="94">
        <v>0</v>
      </c>
      <c r="N315" s="94">
        <v>0</v>
      </c>
      <c r="O315" s="116">
        <v>0</v>
      </c>
      <c r="P315" s="116">
        <v>0</v>
      </c>
      <c r="Q315" s="105">
        <v>0</v>
      </c>
    </row>
    <row r="316" spans="1:17" x14ac:dyDescent="0.25">
      <c r="A316" s="106">
        <f t="shared" si="14"/>
        <v>53692</v>
      </c>
      <c r="B316" s="714" t="str">
        <f t="shared" si="15"/>
        <v>Munson</v>
      </c>
      <c r="C316" s="118">
        <f t="shared" si="15"/>
        <v>10</v>
      </c>
      <c r="D316" s="119">
        <v>2.0376454999999982</v>
      </c>
      <c r="E316" s="119">
        <v>27.102989999999998</v>
      </c>
      <c r="F316" s="119">
        <v>3.4691827199999996</v>
      </c>
      <c r="G316" s="119">
        <v>1.5723354999999997</v>
      </c>
      <c r="H316" s="119">
        <v>1.3392638043466669</v>
      </c>
      <c r="I316" s="119">
        <v>13.369053537275345</v>
      </c>
      <c r="J316" s="119">
        <v>2.042592838523122</v>
      </c>
      <c r="K316" s="120">
        <v>33.0459633967751</v>
      </c>
      <c r="L316" s="102">
        <f t="shared" si="13"/>
        <v>0</v>
      </c>
      <c r="M316" s="102">
        <v>0</v>
      </c>
      <c r="N316" s="102">
        <v>0</v>
      </c>
      <c r="O316" s="112">
        <v>0</v>
      </c>
      <c r="P316" s="112">
        <v>0</v>
      </c>
      <c r="Q316" s="97">
        <v>0</v>
      </c>
    </row>
    <row r="317" spans="1:17" x14ac:dyDescent="0.25">
      <c r="A317" s="98">
        <f t="shared" si="14"/>
        <v>53723</v>
      </c>
      <c r="B317" s="713" t="str">
        <f t="shared" si="15"/>
        <v>Munson</v>
      </c>
      <c r="C317" s="121">
        <f t="shared" si="15"/>
        <v>10</v>
      </c>
      <c r="D317" s="122">
        <v>2.0270434999999973</v>
      </c>
      <c r="E317" s="122">
        <v>26.964110000000012</v>
      </c>
      <c r="F317" s="122">
        <v>3.4514060800000017</v>
      </c>
      <c r="G317" s="122">
        <v>1.5637950000000007</v>
      </c>
      <c r="H317" s="122">
        <v>1.3322955602997109</v>
      </c>
      <c r="I317" s="122">
        <v>13.300688678945491</v>
      </c>
      <c r="J317" s="122">
        <v>2.0321477234462133</v>
      </c>
      <c r="K317" s="46">
        <v>33.035018606185915</v>
      </c>
      <c r="L317" s="94">
        <f t="shared" si="13"/>
        <v>0</v>
      </c>
      <c r="M317" s="94">
        <v>0</v>
      </c>
      <c r="N317" s="94">
        <v>0</v>
      </c>
      <c r="O317" s="116">
        <v>0</v>
      </c>
      <c r="P317" s="116">
        <v>0</v>
      </c>
      <c r="Q317" s="105">
        <v>0</v>
      </c>
    </row>
    <row r="318" spans="1:17" x14ac:dyDescent="0.25">
      <c r="A318" s="106">
        <f t="shared" si="14"/>
        <v>53751</v>
      </c>
      <c r="B318" s="714" t="str">
        <f t="shared" si="15"/>
        <v>Munson</v>
      </c>
      <c r="C318" s="118">
        <f t="shared" si="15"/>
        <v>10</v>
      </c>
      <c r="D318" s="119">
        <v>1.8221000000000001</v>
      </c>
      <c r="E318" s="119">
        <v>24.235959999999992</v>
      </c>
      <c r="F318" s="119">
        <v>3.1022028799999988</v>
      </c>
      <c r="G318" s="119">
        <v>1.4052780000000009</v>
      </c>
      <c r="H318" s="119">
        <v>1.1975942949353713</v>
      </c>
      <c r="I318" s="119">
        <v>11.955088680072878</v>
      </c>
      <c r="J318" s="119">
        <v>1.8265600707030851</v>
      </c>
      <c r="K318" s="120">
        <v>29.828248857197011</v>
      </c>
      <c r="L318" s="102">
        <f t="shared" si="13"/>
        <v>0</v>
      </c>
      <c r="M318" s="102">
        <v>0</v>
      </c>
      <c r="N318" s="102">
        <v>0</v>
      </c>
      <c r="O318" s="112">
        <v>0</v>
      </c>
      <c r="P318" s="112">
        <v>0</v>
      </c>
      <c r="Q318" s="97">
        <v>0</v>
      </c>
    </row>
    <row r="319" spans="1:17" x14ac:dyDescent="0.25">
      <c r="A319" s="98">
        <f t="shared" si="14"/>
        <v>53782</v>
      </c>
      <c r="B319" s="713" t="str">
        <f t="shared" si="15"/>
        <v>Munson</v>
      </c>
      <c r="C319" s="121">
        <f t="shared" si="15"/>
        <v>10</v>
      </c>
      <c r="D319" s="122">
        <v>2.0073119999999989</v>
      </c>
      <c r="E319" s="122">
        <v>26.701540000000005</v>
      </c>
      <c r="F319" s="122">
        <v>3.4177971200000008</v>
      </c>
      <c r="G319" s="122">
        <v>1.5478920000000016</v>
      </c>
      <c r="H319" s="122">
        <v>1.3193268374392875</v>
      </c>
      <c r="I319" s="122">
        <v>13.171445190897607</v>
      </c>
      <c r="J319" s="122">
        <v>2.0124011999828735</v>
      </c>
      <c r="K319" s="46">
        <v>33.013303949958399</v>
      </c>
      <c r="L319" s="94">
        <f t="shared" si="13"/>
        <v>0</v>
      </c>
      <c r="M319" s="94">
        <v>0</v>
      </c>
      <c r="N319" s="94">
        <v>0</v>
      </c>
      <c r="O319" s="116">
        <v>0</v>
      </c>
      <c r="P319" s="116">
        <v>0</v>
      </c>
      <c r="Q319" s="105">
        <v>0</v>
      </c>
    </row>
    <row r="320" spans="1:17" x14ac:dyDescent="0.25">
      <c r="A320" s="106">
        <f t="shared" si="14"/>
        <v>53812</v>
      </c>
      <c r="B320" s="714" t="str">
        <f t="shared" si="15"/>
        <v>Munson</v>
      </c>
      <c r="C320" s="118">
        <f t="shared" si="15"/>
        <v>10</v>
      </c>
      <c r="D320" s="119">
        <v>1.9322999999999986</v>
      </c>
      <c r="E320" s="119">
        <v>25.709400000000016</v>
      </c>
      <c r="F320" s="119">
        <v>3.2908032000000023</v>
      </c>
      <c r="G320" s="119">
        <v>1.4902649999999991</v>
      </c>
      <c r="H320" s="119">
        <v>1.2700243791630517</v>
      </c>
      <c r="I320" s="119">
        <v>12.682169387511696</v>
      </c>
      <c r="J320" s="119">
        <v>1.9376471467739143</v>
      </c>
      <c r="K320" s="120">
        <v>31.937933108681126</v>
      </c>
      <c r="L320" s="102">
        <f t="shared" si="13"/>
        <v>0</v>
      </c>
      <c r="M320" s="102">
        <v>0</v>
      </c>
      <c r="N320" s="102">
        <v>0</v>
      </c>
      <c r="O320" s="112">
        <v>0</v>
      </c>
      <c r="P320" s="112">
        <v>0</v>
      </c>
      <c r="Q320" s="97">
        <v>0</v>
      </c>
    </row>
    <row r="321" spans="1:17" x14ac:dyDescent="0.25">
      <c r="A321" s="98">
        <f t="shared" si="14"/>
        <v>53843</v>
      </c>
      <c r="B321" s="713" t="str">
        <f t="shared" si="15"/>
        <v>Munson</v>
      </c>
      <c r="C321" s="121">
        <f t="shared" si="15"/>
        <v>10</v>
      </c>
      <c r="D321" s="122">
        <v>1.9864024999999979</v>
      </c>
      <c r="E321" s="122">
        <v>26.432150000000014</v>
      </c>
      <c r="F321" s="122">
        <v>3.3833152000000024</v>
      </c>
      <c r="G321" s="122">
        <v>1.5316944999999995</v>
      </c>
      <c r="H321" s="122">
        <v>1.3055838225151641</v>
      </c>
      <c r="I321" s="122">
        <v>13.038828465369608</v>
      </c>
      <c r="J321" s="122">
        <v>1.9921394011000029</v>
      </c>
      <c r="K321" s="46">
        <v>32.991814772957255</v>
      </c>
      <c r="L321" s="94">
        <f t="shared" si="13"/>
        <v>0</v>
      </c>
      <c r="M321" s="94">
        <v>0</v>
      </c>
      <c r="N321" s="94">
        <v>0</v>
      </c>
      <c r="O321" s="116">
        <v>0</v>
      </c>
      <c r="P321" s="116">
        <v>0</v>
      </c>
      <c r="Q321" s="105">
        <v>0</v>
      </c>
    </row>
    <row r="322" spans="1:17" x14ac:dyDescent="0.25">
      <c r="A322" s="106">
        <f t="shared" si="14"/>
        <v>53873</v>
      </c>
      <c r="B322" s="714" t="str">
        <f t="shared" si="15"/>
        <v>Munson</v>
      </c>
      <c r="C322" s="118">
        <f t="shared" si="15"/>
        <v>10</v>
      </c>
      <c r="D322" s="119">
        <v>1.9123500000000007</v>
      </c>
      <c r="E322" s="119">
        <v>25.450799999999987</v>
      </c>
      <c r="F322" s="119">
        <v>3.2577023999999986</v>
      </c>
      <c r="G322" s="119">
        <v>1.4745900000000001</v>
      </c>
      <c r="H322" s="119">
        <v>1.2569120444771287</v>
      </c>
      <c r="I322" s="119">
        <v>12.554863077666914</v>
      </c>
      <c r="J322" s="119">
        <v>1.9181966723466664</v>
      </c>
      <c r="K322" s="120">
        <v>31.91724583475213</v>
      </c>
      <c r="L322" s="102">
        <f t="shared" ref="L322:L385" si="16">+P322+O322</f>
        <v>0</v>
      </c>
      <c r="M322" s="102">
        <v>0</v>
      </c>
      <c r="N322" s="102">
        <v>0</v>
      </c>
      <c r="O322" s="112">
        <v>0</v>
      </c>
      <c r="P322" s="112">
        <v>0</v>
      </c>
      <c r="Q322" s="97">
        <v>0</v>
      </c>
    </row>
    <row r="323" spans="1:17" x14ac:dyDescent="0.25">
      <c r="A323" s="98">
        <f t="shared" ref="A323:A386" si="17">+EOMONTH(A322,1)</f>
        <v>53904</v>
      </c>
      <c r="B323" s="713" t="str">
        <f t="shared" ref="B323:C386" si="18">+B322</f>
        <v>Munson</v>
      </c>
      <c r="C323" s="121">
        <f t="shared" si="18"/>
        <v>10</v>
      </c>
      <c r="D323" s="122">
        <v>1.9660819999999997</v>
      </c>
      <c r="E323" s="122">
        <v>26.16616999999999</v>
      </c>
      <c r="F323" s="122">
        <v>3.349269759999999</v>
      </c>
      <c r="G323" s="122">
        <v>1.5157915000000006</v>
      </c>
      <c r="H323" s="122">
        <v>1.292227963139454</v>
      </c>
      <c r="I323" s="122">
        <v>12.907886862796829</v>
      </c>
      <c r="J323" s="122">
        <v>1.972133391918983</v>
      </c>
      <c r="K323" s="46">
        <v>32.97055012602555</v>
      </c>
      <c r="L323" s="94">
        <f t="shared" si="16"/>
        <v>0</v>
      </c>
      <c r="M323" s="94">
        <v>0</v>
      </c>
      <c r="N323" s="94">
        <v>0</v>
      </c>
      <c r="O323" s="116">
        <v>0</v>
      </c>
      <c r="P323" s="116">
        <v>0</v>
      </c>
      <c r="Q323" s="105">
        <v>0</v>
      </c>
    </row>
    <row r="324" spans="1:17" x14ac:dyDescent="0.25">
      <c r="A324" s="106">
        <f t="shared" si="17"/>
        <v>53935</v>
      </c>
      <c r="B324" s="714" t="str">
        <f t="shared" si="18"/>
        <v>Munson</v>
      </c>
      <c r="C324" s="118">
        <f t="shared" si="18"/>
        <v>10</v>
      </c>
      <c r="D324" s="119">
        <v>1.9557744999999989</v>
      </c>
      <c r="E324" s="119">
        <v>26.031939999999995</v>
      </c>
      <c r="F324" s="119">
        <v>3.3320883199999995</v>
      </c>
      <c r="G324" s="119">
        <v>1.5078400000000012</v>
      </c>
      <c r="H324" s="119">
        <v>1.2854532426145489</v>
      </c>
      <c r="I324" s="119">
        <v>12.841800472033723</v>
      </c>
      <c r="J324" s="119">
        <v>1.9620364000639692</v>
      </c>
      <c r="K324" s="120">
        <v>32.960001289468067</v>
      </c>
      <c r="L324" s="102">
        <f t="shared" si="16"/>
        <v>0</v>
      </c>
      <c r="M324" s="102">
        <v>0</v>
      </c>
      <c r="N324" s="102">
        <v>0</v>
      </c>
      <c r="O324" s="112">
        <v>0</v>
      </c>
      <c r="P324" s="112">
        <v>0</v>
      </c>
      <c r="Q324" s="97">
        <v>0</v>
      </c>
    </row>
    <row r="325" spans="1:17" x14ac:dyDescent="0.25">
      <c r="A325" s="98">
        <f t="shared" si="17"/>
        <v>53965</v>
      </c>
      <c r="B325" s="713" t="str">
        <f t="shared" si="18"/>
        <v>Munson</v>
      </c>
      <c r="C325" s="121">
        <f t="shared" si="18"/>
        <v>10</v>
      </c>
      <c r="D325" s="122">
        <v>1.8829950000000013</v>
      </c>
      <c r="E325" s="122">
        <v>25.065000000000001</v>
      </c>
      <c r="F325" s="122">
        <v>3.2083200000000001</v>
      </c>
      <c r="G325" s="122">
        <v>1.4515049999999985</v>
      </c>
      <c r="H325" s="122">
        <v>1.2376181682775331</v>
      </c>
      <c r="I325" s="122">
        <v>12.364924626782027</v>
      </c>
      <c r="J325" s="122">
        <v>1.8891768887599234</v>
      </c>
      <c r="K325" s="46">
        <v>31.886620737376973</v>
      </c>
      <c r="L325" s="94">
        <f t="shared" si="16"/>
        <v>0</v>
      </c>
      <c r="M325" s="94">
        <v>0</v>
      </c>
      <c r="N325" s="94">
        <v>0</v>
      </c>
      <c r="O325" s="116">
        <v>0</v>
      </c>
      <c r="P325" s="116">
        <v>0</v>
      </c>
      <c r="Q325" s="105">
        <v>0</v>
      </c>
    </row>
    <row r="326" spans="1:17" x14ac:dyDescent="0.25">
      <c r="A326" s="106">
        <f t="shared" si="17"/>
        <v>53996</v>
      </c>
      <c r="B326" s="714" t="str">
        <f t="shared" si="18"/>
        <v>Munson</v>
      </c>
      <c r="C326" s="118">
        <f t="shared" si="18"/>
        <v>10</v>
      </c>
      <c r="D326" s="119">
        <v>1.9357484999999988</v>
      </c>
      <c r="E326" s="119">
        <v>25.769369999999984</v>
      </c>
      <c r="F326" s="119">
        <v>3.2984793599999982</v>
      </c>
      <c r="G326" s="119">
        <v>1.491936999999999</v>
      </c>
      <c r="H326" s="119">
        <v>1.2722909419156085</v>
      </c>
      <c r="I326" s="119">
        <v>12.712528125429667</v>
      </c>
      <c r="J326" s="119">
        <v>1.9422855565224588</v>
      </c>
      <c r="K326" s="120">
        <v>32.939068785215682</v>
      </c>
      <c r="L326" s="102">
        <f t="shared" si="16"/>
        <v>0</v>
      </c>
      <c r="M326" s="102">
        <v>0</v>
      </c>
      <c r="N326" s="102">
        <v>0</v>
      </c>
      <c r="O326" s="112">
        <v>0</v>
      </c>
      <c r="P326" s="112">
        <v>0</v>
      </c>
      <c r="Q326" s="97">
        <v>0</v>
      </c>
    </row>
    <row r="327" spans="1:17" x14ac:dyDescent="0.25">
      <c r="A327" s="98">
        <f t="shared" si="17"/>
        <v>54026</v>
      </c>
      <c r="B327" s="713" t="str">
        <f t="shared" si="18"/>
        <v>Munson</v>
      </c>
      <c r="C327" s="121">
        <f t="shared" si="18"/>
        <v>10</v>
      </c>
      <c r="D327" s="122">
        <v>1.8636149999999996</v>
      </c>
      <c r="E327" s="122">
        <v>24.812100000000019</v>
      </c>
      <c r="F327" s="122">
        <v>3.1759488000000027</v>
      </c>
      <c r="G327" s="122">
        <v>1.4364000000000023</v>
      </c>
      <c r="H327" s="122">
        <v>1.2248804712759576</v>
      </c>
      <c r="I327" s="122">
        <v>12.240410644996476</v>
      </c>
      <c r="J327" s="122">
        <v>1.8701529557284111</v>
      </c>
      <c r="K327" s="46">
        <v>31.866469664322707</v>
      </c>
      <c r="L327" s="94">
        <f t="shared" si="16"/>
        <v>0</v>
      </c>
      <c r="M327" s="94">
        <v>0</v>
      </c>
      <c r="N327" s="94">
        <v>0</v>
      </c>
      <c r="O327" s="116">
        <v>0</v>
      </c>
      <c r="P327" s="116">
        <v>0</v>
      </c>
      <c r="Q327" s="105">
        <v>0</v>
      </c>
    </row>
    <row r="328" spans="1:17" x14ac:dyDescent="0.25">
      <c r="A328" s="106">
        <f t="shared" si="17"/>
        <v>54057</v>
      </c>
      <c r="B328" s="714" t="str">
        <f t="shared" si="18"/>
        <v>Munson</v>
      </c>
      <c r="C328" s="118">
        <f t="shared" si="18"/>
        <v>10</v>
      </c>
      <c r="D328" s="119">
        <v>1.9154279999999988</v>
      </c>
      <c r="E328" s="119">
        <v>25.50959000000001</v>
      </c>
      <c r="F328" s="119">
        <v>3.2652275200000012</v>
      </c>
      <c r="G328" s="119">
        <v>1.4766229999999994</v>
      </c>
      <c r="H328" s="119">
        <v>1.2589351008143999</v>
      </c>
      <c r="I328" s="119">
        <v>12.584624653723594</v>
      </c>
      <c r="J328" s="119">
        <v>1.9227436666352442</v>
      </c>
      <c r="K328" s="120">
        <v>32.918357107764791</v>
      </c>
      <c r="L328" s="102">
        <f t="shared" si="16"/>
        <v>0</v>
      </c>
      <c r="M328" s="102">
        <v>0</v>
      </c>
      <c r="N328" s="102">
        <v>0</v>
      </c>
      <c r="O328" s="112">
        <v>0</v>
      </c>
      <c r="P328" s="112">
        <v>0</v>
      </c>
      <c r="Q328" s="97">
        <v>0</v>
      </c>
    </row>
    <row r="329" spans="1:17" x14ac:dyDescent="0.25">
      <c r="A329" s="98">
        <f t="shared" si="17"/>
        <v>54088</v>
      </c>
      <c r="B329" s="713" t="str">
        <f t="shared" si="18"/>
        <v>Munson</v>
      </c>
      <c r="C329" s="121">
        <f t="shared" si="18"/>
        <v>10</v>
      </c>
      <c r="D329" s="122">
        <v>1.9057095000000011</v>
      </c>
      <c r="E329" s="122">
        <v>25.378770000000003</v>
      </c>
      <c r="F329" s="122">
        <v>3.2484825600000002</v>
      </c>
      <c r="G329" s="122">
        <v>1.4686714999999999</v>
      </c>
      <c r="H329" s="122">
        <v>1.2525474945727597</v>
      </c>
      <c r="I329" s="122">
        <v>12.520210517941129</v>
      </c>
      <c r="J329" s="122">
        <v>1.912902316144858</v>
      </c>
      <c r="K329" s="46">
        <v>32.908080912640223</v>
      </c>
      <c r="L329" s="94">
        <f t="shared" si="16"/>
        <v>0</v>
      </c>
      <c r="M329" s="94">
        <v>0</v>
      </c>
      <c r="N329" s="94">
        <v>0</v>
      </c>
      <c r="O329" s="116">
        <v>0</v>
      </c>
      <c r="P329" s="116">
        <v>0</v>
      </c>
      <c r="Q329" s="105">
        <v>0</v>
      </c>
    </row>
    <row r="330" spans="1:17" x14ac:dyDescent="0.25">
      <c r="A330" s="106">
        <f t="shared" si="17"/>
        <v>54117</v>
      </c>
      <c r="B330" s="714" t="str">
        <f t="shared" si="18"/>
        <v>Munson</v>
      </c>
      <c r="C330" s="118">
        <f t="shared" si="18"/>
        <v>10</v>
      </c>
      <c r="D330" s="119">
        <v>1.7736689999999984</v>
      </c>
      <c r="E330" s="119">
        <v>23.623399999999982</v>
      </c>
      <c r="F330" s="119">
        <v>3.0237951999999977</v>
      </c>
      <c r="G330" s="119">
        <v>1.3667555000000002</v>
      </c>
      <c r="H330" s="119">
        <v>1.1657625080732366</v>
      </c>
      <c r="I330" s="119">
        <v>11.654341518578354</v>
      </c>
      <c r="J330" s="119">
        <v>1.7806103564169427</v>
      </c>
      <c r="K330" s="120">
        <v>30.77541673710472</v>
      </c>
      <c r="L330" s="102">
        <f t="shared" si="16"/>
        <v>0</v>
      </c>
      <c r="M330" s="102">
        <v>0</v>
      </c>
      <c r="N330" s="102">
        <v>0</v>
      </c>
      <c r="O330" s="112">
        <v>0</v>
      </c>
      <c r="P330" s="112">
        <v>0</v>
      </c>
      <c r="Q330" s="97">
        <v>0</v>
      </c>
    </row>
    <row r="331" spans="1:17" x14ac:dyDescent="0.25">
      <c r="A331" s="98">
        <f t="shared" si="17"/>
        <v>54148</v>
      </c>
      <c r="B331" s="713" t="str">
        <f t="shared" si="18"/>
        <v>Munson</v>
      </c>
      <c r="C331" s="121">
        <f t="shared" si="18"/>
        <v>10</v>
      </c>
      <c r="D331" s="122">
        <v>1.8862725000000002</v>
      </c>
      <c r="E331" s="122">
        <v>25.126739999999998</v>
      </c>
      <c r="F331" s="122">
        <v>3.2162227199999998</v>
      </c>
      <c r="G331" s="122">
        <v>1.4536520000000002</v>
      </c>
      <c r="H331" s="122">
        <v>1.239772317573745</v>
      </c>
      <c r="I331" s="122">
        <v>12.396118596520994</v>
      </c>
      <c r="J331" s="122">
        <v>1.8939428448810975</v>
      </c>
      <c r="K331" s="46">
        <v>32.887691559540606</v>
      </c>
      <c r="L331" s="94">
        <f t="shared" si="16"/>
        <v>0</v>
      </c>
      <c r="M331" s="94">
        <v>0</v>
      </c>
      <c r="N331" s="94">
        <v>0</v>
      </c>
      <c r="O331" s="116">
        <v>0</v>
      </c>
      <c r="P331" s="116">
        <v>0</v>
      </c>
      <c r="Q331" s="105">
        <v>0</v>
      </c>
    </row>
    <row r="332" spans="1:17" x14ac:dyDescent="0.25">
      <c r="A332" s="106">
        <f t="shared" si="17"/>
        <v>54178</v>
      </c>
      <c r="B332" s="714" t="str">
        <f t="shared" si="18"/>
        <v>Munson</v>
      </c>
      <c r="C332" s="118">
        <f t="shared" si="18"/>
        <v>10</v>
      </c>
      <c r="D332" s="119">
        <v>1.8163049999999987</v>
      </c>
      <c r="E332" s="119">
        <v>24.193499999999993</v>
      </c>
      <c r="F332" s="119">
        <v>3.0967679999999991</v>
      </c>
      <c r="G332" s="119">
        <v>1.3990649999999978</v>
      </c>
      <c r="H332" s="119">
        <v>1.193785461171458</v>
      </c>
      <c r="I332" s="119">
        <v>11.935826633302039</v>
      </c>
      <c r="J332" s="119">
        <v>1.8236171163361183</v>
      </c>
      <c r="K332" s="120">
        <v>31.817010091480459</v>
      </c>
      <c r="L332" s="102">
        <f t="shared" si="16"/>
        <v>0</v>
      </c>
      <c r="M332" s="102">
        <v>0</v>
      </c>
      <c r="N332" s="102">
        <v>0</v>
      </c>
      <c r="O332" s="112">
        <v>0</v>
      </c>
      <c r="P332" s="112">
        <v>0</v>
      </c>
      <c r="Q332" s="97">
        <v>0</v>
      </c>
    </row>
    <row r="333" spans="1:17" x14ac:dyDescent="0.25">
      <c r="A333" s="98">
        <f t="shared" si="17"/>
        <v>54209</v>
      </c>
      <c r="B333" s="713" t="str">
        <f t="shared" si="18"/>
        <v>Munson</v>
      </c>
      <c r="C333" s="121">
        <f t="shared" si="18"/>
        <v>10</v>
      </c>
      <c r="D333" s="122">
        <v>1.8671299999999993</v>
      </c>
      <c r="E333" s="122">
        <v>24.873469999999983</v>
      </c>
      <c r="F333" s="122">
        <v>3.183804159999998</v>
      </c>
      <c r="G333" s="122">
        <v>1.4383379999999975</v>
      </c>
      <c r="H333" s="122">
        <v>1.2271907088624949</v>
      </c>
      <c r="I333" s="122">
        <v>12.271407267353856</v>
      </c>
      <c r="J333" s="122">
        <v>1.8748888572763616</v>
      </c>
      <c r="K333" s="46">
        <v>32.867514755349418</v>
      </c>
      <c r="L333" s="94">
        <f t="shared" si="16"/>
        <v>0</v>
      </c>
      <c r="M333" s="94">
        <v>0</v>
      </c>
      <c r="N333" s="94">
        <v>0</v>
      </c>
      <c r="O333" s="116">
        <v>0</v>
      </c>
      <c r="P333" s="116">
        <v>0</v>
      </c>
      <c r="Q333" s="105">
        <v>0</v>
      </c>
    </row>
    <row r="334" spans="1:17" x14ac:dyDescent="0.25">
      <c r="A334" s="106">
        <f t="shared" si="17"/>
        <v>54239</v>
      </c>
      <c r="B334" s="714" t="str">
        <f t="shared" si="18"/>
        <v>Munson</v>
      </c>
      <c r="C334" s="118">
        <f t="shared" si="18"/>
        <v>10</v>
      </c>
      <c r="D334" s="119">
        <v>1.7974950000000012</v>
      </c>
      <c r="E334" s="119">
        <v>23.949300000000001</v>
      </c>
      <c r="F334" s="119">
        <v>3.0655104</v>
      </c>
      <c r="G334" s="119">
        <v>1.3848149999999975</v>
      </c>
      <c r="H334" s="119">
        <v>1.1814223788194931</v>
      </c>
      <c r="I334" s="119">
        <v>11.815578863897608</v>
      </c>
      <c r="J334" s="119">
        <v>1.8052449787591021</v>
      </c>
      <c r="K334" s="120">
        <v>31.797586531388138</v>
      </c>
      <c r="L334" s="102">
        <f t="shared" si="16"/>
        <v>0</v>
      </c>
      <c r="M334" s="102">
        <v>0</v>
      </c>
      <c r="N334" s="102">
        <v>0</v>
      </c>
      <c r="O334" s="112">
        <v>0</v>
      </c>
      <c r="P334" s="112">
        <v>0</v>
      </c>
      <c r="Q334" s="97">
        <v>0</v>
      </c>
    </row>
    <row r="335" spans="1:17" x14ac:dyDescent="0.25">
      <c r="A335" s="98">
        <f t="shared" si="17"/>
        <v>54270</v>
      </c>
      <c r="B335" s="713" t="str">
        <f t="shared" si="18"/>
        <v>Munson</v>
      </c>
      <c r="C335" s="121">
        <f t="shared" si="18"/>
        <v>10</v>
      </c>
      <c r="D335" s="122">
        <v>1.8476929999999985</v>
      </c>
      <c r="E335" s="122">
        <v>24.622679999999992</v>
      </c>
      <c r="F335" s="122">
        <v>3.1517030399999988</v>
      </c>
      <c r="G335" s="122">
        <v>1.4233184999999977</v>
      </c>
      <c r="H335" s="122">
        <v>1.2144155551282767</v>
      </c>
      <c r="I335" s="122">
        <v>12.147912316958443</v>
      </c>
      <c r="J335" s="122">
        <v>1.8560206263553838</v>
      </c>
      <c r="K335" s="46">
        <v>32.84754984654878</v>
      </c>
      <c r="L335" s="94">
        <f t="shared" si="16"/>
        <v>0</v>
      </c>
      <c r="M335" s="94">
        <v>0</v>
      </c>
      <c r="N335" s="94">
        <v>0</v>
      </c>
      <c r="O335" s="116">
        <v>0</v>
      </c>
      <c r="P335" s="116">
        <v>0</v>
      </c>
      <c r="Q335" s="105">
        <v>0</v>
      </c>
    </row>
    <row r="336" spans="1:17" x14ac:dyDescent="0.25">
      <c r="A336" s="106">
        <f t="shared" si="17"/>
        <v>54301</v>
      </c>
      <c r="B336" s="714" t="str">
        <f t="shared" si="18"/>
        <v>Munson</v>
      </c>
      <c r="C336" s="118">
        <f t="shared" si="18"/>
        <v>10</v>
      </c>
      <c r="D336" s="119">
        <v>1.8379745000000005</v>
      </c>
      <c r="E336" s="119">
        <v>24.495889999999989</v>
      </c>
      <c r="F336" s="119">
        <v>3.1354739199999986</v>
      </c>
      <c r="G336" s="119">
        <v>1.4156614999999979</v>
      </c>
      <c r="H336" s="119">
        <v>1.2080279506091063</v>
      </c>
      <c r="I336" s="119">
        <v>12.085473791369648</v>
      </c>
      <c r="J336" s="119">
        <v>1.8464809064943459</v>
      </c>
      <c r="K336" s="120">
        <v>32.837644460577714</v>
      </c>
      <c r="L336" s="102">
        <f t="shared" si="16"/>
        <v>0</v>
      </c>
      <c r="M336" s="102">
        <v>0</v>
      </c>
      <c r="N336" s="102">
        <v>0</v>
      </c>
      <c r="O336" s="112">
        <v>0</v>
      </c>
      <c r="P336" s="112">
        <v>0</v>
      </c>
      <c r="Q336" s="97">
        <v>0</v>
      </c>
    </row>
    <row r="337" spans="1:17" x14ac:dyDescent="0.25">
      <c r="A337" s="98">
        <f t="shared" si="17"/>
        <v>54331</v>
      </c>
      <c r="B337" s="713" t="str">
        <f t="shared" si="18"/>
        <v>Munson</v>
      </c>
      <c r="C337" s="121">
        <f t="shared" si="18"/>
        <v>10</v>
      </c>
      <c r="D337" s="122">
        <v>1.7695650000000009</v>
      </c>
      <c r="E337" s="122">
        <v>23.585999999999991</v>
      </c>
      <c r="F337" s="122">
        <v>3.0190079999999995</v>
      </c>
      <c r="G337" s="122">
        <v>1.3628700000000014</v>
      </c>
      <c r="H337" s="122">
        <v>1.163065106506072</v>
      </c>
      <c r="I337" s="122">
        <v>11.636673912910148</v>
      </c>
      <c r="J337" s="122">
        <v>1.7779109559833257</v>
      </c>
      <c r="K337" s="46">
        <v>31.768831293206464</v>
      </c>
      <c r="L337" s="94">
        <f t="shared" si="16"/>
        <v>0</v>
      </c>
      <c r="M337" s="94">
        <v>0</v>
      </c>
      <c r="N337" s="94">
        <v>0</v>
      </c>
      <c r="O337" s="116">
        <v>0</v>
      </c>
      <c r="P337" s="116">
        <v>0</v>
      </c>
      <c r="Q337" s="105">
        <v>0</v>
      </c>
    </row>
    <row r="338" spans="1:17" x14ac:dyDescent="0.25">
      <c r="A338" s="106">
        <f t="shared" si="17"/>
        <v>54362</v>
      </c>
      <c r="B338" s="714" t="str">
        <f t="shared" si="18"/>
        <v>Munson</v>
      </c>
      <c r="C338" s="118">
        <f t="shared" si="18"/>
        <v>10</v>
      </c>
      <c r="D338" s="119">
        <v>1.8191264999999994</v>
      </c>
      <c r="E338" s="119">
        <v>24.248819999999977</v>
      </c>
      <c r="F338" s="119">
        <v>3.103848959999997</v>
      </c>
      <c r="G338" s="119">
        <v>1.4009364999999983</v>
      </c>
      <c r="H338" s="119">
        <v>1.1956399163303788</v>
      </c>
      <c r="I338" s="119">
        <v>11.963803445115115</v>
      </c>
      <c r="J338" s="119">
        <v>1.8278915339172668</v>
      </c>
      <c r="K338" s="120">
        <v>32.817990859684194</v>
      </c>
      <c r="L338" s="102">
        <f t="shared" si="16"/>
        <v>0</v>
      </c>
      <c r="M338" s="102">
        <v>0</v>
      </c>
      <c r="N338" s="102">
        <v>0</v>
      </c>
      <c r="O338" s="112">
        <v>0</v>
      </c>
      <c r="P338" s="112">
        <v>0</v>
      </c>
      <c r="Q338" s="97">
        <v>0</v>
      </c>
    </row>
    <row r="339" spans="1:17" x14ac:dyDescent="0.25">
      <c r="A339" s="98">
        <f t="shared" si="17"/>
        <v>54392</v>
      </c>
      <c r="B339" s="713" t="str">
        <f t="shared" si="18"/>
        <v>Munson</v>
      </c>
      <c r="C339" s="121">
        <f t="shared" si="18"/>
        <v>10</v>
      </c>
      <c r="D339" s="122">
        <v>1.7513249999999996</v>
      </c>
      <c r="E339" s="122">
        <v>23.348100000000013</v>
      </c>
      <c r="F339" s="122">
        <v>2.9885568000000018</v>
      </c>
      <c r="G339" s="122">
        <v>1.3489050000000011</v>
      </c>
      <c r="H339" s="122">
        <v>1.1510766612247461</v>
      </c>
      <c r="I339" s="122">
        <v>11.519516795436886</v>
      </c>
      <c r="J339" s="122">
        <v>1.760011140330388</v>
      </c>
      <c r="K339" s="46">
        <v>31.749911514081457</v>
      </c>
      <c r="L339" s="94">
        <f t="shared" si="16"/>
        <v>0</v>
      </c>
      <c r="M339" s="94">
        <v>0</v>
      </c>
      <c r="N339" s="94">
        <v>0</v>
      </c>
      <c r="O339" s="116">
        <v>0</v>
      </c>
      <c r="P339" s="116">
        <v>0</v>
      </c>
      <c r="Q339" s="105">
        <v>0</v>
      </c>
    </row>
    <row r="340" spans="1:17" x14ac:dyDescent="0.25">
      <c r="A340" s="106">
        <f t="shared" si="17"/>
        <v>54423</v>
      </c>
      <c r="B340" s="714" t="str">
        <f t="shared" si="18"/>
        <v>Munson</v>
      </c>
      <c r="C340" s="118">
        <f t="shared" si="18"/>
        <v>10</v>
      </c>
      <c r="D340" s="119">
        <v>1.8002784999999981</v>
      </c>
      <c r="E340" s="119">
        <v>24.00423000000001</v>
      </c>
      <c r="F340" s="119">
        <v>3.0725414400000015</v>
      </c>
      <c r="G340" s="119">
        <v>1.3865059999999978</v>
      </c>
      <c r="H340" s="119">
        <v>1.1832518550842663</v>
      </c>
      <c r="I340" s="119">
        <v>11.843349658712087</v>
      </c>
      <c r="J340" s="119">
        <v>1.8094879177140024</v>
      </c>
      <c r="K340" s="120">
        <v>32.798543443679812</v>
      </c>
      <c r="L340" s="102">
        <f t="shared" si="16"/>
        <v>0</v>
      </c>
      <c r="M340" s="102">
        <v>0</v>
      </c>
      <c r="N340" s="102">
        <v>0</v>
      </c>
      <c r="O340" s="112">
        <v>0</v>
      </c>
      <c r="P340" s="112">
        <v>0</v>
      </c>
      <c r="Q340" s="97">
        <v>0</v>
      </c>
    </row>
    <row r="341" spans="1:17" x14ac:dyDescent="0.25">
      <c r="A341" s="98">
        <f t="shared" si="17"/>
        <v>54454</v>
      </c>
      <c r="B341" s="713" t="str">
        <f t="shared" si="18"/>
        <v>Munson</v>
      </c>
      <c r="C341" s="121">
        <f t="shared" si="18"/>
        <v>10</v>
      </c>
      <c r="D341" s="122">
        <v>1.7908544999999982</v>
      </c>
      <c r="E341" s="122">
        <v>23.880539999999989</v>
      </c>
      <c r="F341" s="122">
        <v>3.0567091199999985</v>
      </c>
      <c r="G341" s="122">
        <v>1.3791434999999994</v>
      </c>
      <c r="H341" s="122">
        <v>1.1770578506731926</v>
      </c>
      <c r="I341" s="122">
        <v>11.782431825082103</v>
      </c>
      <c r="J341" s="122">
        <v>1.8001805804327473</v>
      </c>
      <c r="K341" s="46">
        <v>32.788894820213315</v>
      </c>
      <c r="L341" s="94">
        <f t="shared" si="16"/>
        <v>0</v>
      </c>
      <c r="M341" s="94">
        <v>0</v>
      </c>
      <c r="N341" s="94">
        <v>0</v>
      </c>
      <c r="O341" s="116">
        <v>0</v>
      </c>
      <c r="P341" s="116">
        <v>0</v>
      </c>
      <c r="Q341" s="105">
        <v>0</v>
      </c>
    </row>
    <row r="342" spans="1:17" x14ac:dyDescent="0.25">
      <c r="A342" s="106">
        <f t="shared" si="17"/>
        <v>54482</v>
      </c>
      <c r="B342" s="714" t="str">
        <f t="shared" si="18"/>
        <v>Munson</v>
      </c>
      <c r="C342" s="118">
        <f t="shared" si="18"/>
        <v>10</v>
      </c>
      <c r="D342" s="119">
        <v>1.6095660000000012</v>
      </c>
      <c r="E342" s="119">
        <v>21.463960000000007</v>
      </c>
      <c r="F342" s="119">
        <v>2.747386880000001</v>
      </c>
      <c r="G342" s="119">
        <v>1.2392940000000008</v>
      </c>
      <c r="H342" s="119">
        <v>1.0579040871050667</v>
      </c>
      <c r="I342" s="119">
        <v>10.590211750436307</v>
      </c>
      <c r="J342" s="119">
        <v>1.6180271088714544</v>
      </c>
      <c r="K342" s="120">
        <v>29.607107803947049</v>
      </c>
      <c r="L342" s="102">
        <f t="shared" si="16"/>
        <v>0</v>
      </c>
      <c r="M342" s="102">
        <v>0</v>
      </c>
      <c r="N342" s="102">
        <v>0</v>
      </c>
      <c r="O342" s="112">
        <v>0</v>
      </c>
      <c r="P342" s="112">
        <v>0</v>
      </c>
      <c r="Q342" s="97">
        <v>0</v>
      </c>
    </row>
    <row r="343" spans="1:17" x14ac:dyDescent="0.25">
      <c r="A343" s="98">
        <f t="shared" si="17"/>
        <v>54513</v>
      </c>
      <c r="B343" s="713" t="str">
        <f t="shared" si="18"/>
        <v>Munson</v>
      </c>
      <c r="C343" s="121">
        <f t="shared" si="18"/>
        <v>10</v>
      </c>
      <c r="D343" s="122">
        <v>1.7731844999999995</v>
      </c>
      <c r="E343" s="122">
        <v>23.647420000000004</v>
      </c>
      <c r="F343" s="122">
        <v>3.0268697600000007</v>
      </c>
      <c r="G343" s="122">
        <v>1.3650074999999988</v>
      </c>
      <c r="H343" s="122">
        <v>1.165444041110056</v>
      </c>
      <c r="I343" s="122">
        <v>11.667627047313587</v>
      </c>
      <c r="J343" s="122">
        <v>1.7826401534811864</v>
      </c>
      <c r="K343" s="46">
        <v>32.769751196660494</v>
      </c>
      <c r="L343" s="94">
        <f t="shared" si="16"/>
        <v>0</v>
      </c>
      <c r="M343" s="94">
        <v>0</v>
      </c>
      <c r="N343" s="94">
        <v>0</v>
      </c>
      <c r="O343" s="116">
        <v>0</v>
      </c>
      <c r="P343" s="116">
        <v>0</v>
      </c>
      <c r="Q343" s="105">
        <v>0</v>
      </c>
    </row>
    <row r="344" spans="1:17" x14ac:dyDescent="0.25">
      <c r="A344" s="106">
        <f t="shared" si="17"/>
        <v>54543</v>
      </c>
      <c r="B344" s="714" t="str">
        <f t="shared" si="18"/>
        <v>Munson</v>
      </c>
      <c r="C344" s="118">
        <f t="shared" si="18"/>
        <v>10</v>
      </c>
      <c r="D344" s="119">
        <v>1.7071500000000011</v>
      </c>
      <c r="E344" s="119">
        <v>22.768799999999988</v>
      </c>
      <c r="F344" s="119">
        <v>2.9144063999999985</v>
      </c>
      <c r="G344" s="119">
        <v>1.3141350000000005</v>
      </c>
      <c r="H344" s="119">
        <v>1.1220422012515729</v>
      </c>
      <c r="I344" s="119">
        <v>11.234218635164346</v>
      </c>
      <c r="J344" s="119">
        <v>1.7164218085568621</v>
      </c>
      <c r="K344" s="120">
        <v>31.703472006948374</v>
      </c>
      <c r="L344" s="102">
        <f t="shared" si="16"/>
        <v>0</v>
      </c>
      <c r="M344" s="102">
        <v>0</v>
      </c>
      <c r="N344" s="102">
        <v>0</v>
      </c>
      <c r="O344" s="112">
        <v>0</v>
      </c>
      <c r="P344" s="112">
        <v>0</v>
      </c>
      <c r="Q344" s="97">
        <v>0</v>
      </c>
    </row>
    <row r="345" spans="1:17" x14ac:dyDescent="0.25">
      <c r="A345" s="98">
        <f t="shared" si="17"/>
        <v>54574</v>
      </c>
      <c r="B345" s="713" t="str">
        <f t="shared" si="18"/>
        <v>Munson</v>
      </c>
      <c r="C345" s="121">
        <f t="shared" si="18"/>
        <v>10</v>
      </c>
      <c r="D345" s="122">
        <v>1.7549254999999992</v>
      </c>
      <c r="E345" s="122">
        <v>23.408719999999999</v>
      </c>
      <c r="F345" s="122">
        <v>2.9963161599999997</v>
      </c>
      <c r="G345" s="122">
        <v>1.3508715000000002</v>
      </c>
      <c r="H345" s="122">
        <v>1.1534431348266954</v>
      </c>
      <c r="I345" s="122">
        <v>11.550062531067798</v>
      </c>
      <c r="J345" s="122">
        <v>1.7646780386514074</v>
      </c>
      <c r="K345" s="46">
        <v>32.750806647099949</v>
      </c>
      <c r="L345" s="94">
        <f t="shared" si="16"/>
        <v>0</v>
      </c>
      <c r="M345" s="94">
        <v>0</v>
      </c>
      <c r="N345" s="94">
        <v>0</v>
      </c>
      <c r="O345" s="116">
        <v>0</v>
      </c>
      <c r="P345" s="116">
        <v>0</v>
      </c>
      <c r="Q345" s="105">
        <v>0</v>
      </c>
    </row>
    <row r="346" spans="1:17" x14ac:dyDescent="0.25">
      <c r="A346" s="106">
        <f t="shared" si="17"/>
        <v>54604</v>
      </c>
      <c r="B346" s="714" t="str">
        <f t="shared" si="18"/>
        <v>Munson</v>
      </c>
      <c r="C346" s="118">
        <f t="shared" si="18"/>
        <v>10</v>
      </c>
      <c r="D346" s="119">
        <v>1.6894799999999992</v>
      </c>
      <c r="E346" s="119">
        <v>22.538700000000013</v>
      </c>
      <c r="F346" s="119">
        <v>2.8849536000000016</v>
      </c>
      <c r="G346" s="119">
        <v>1.3004549999999981</v>
      </c>
      <c r="H346" s="119">
        <v>1.1104283962565327</v>
      </c>
      <c r="I346" s="119">
        <v>11.12088745602912</v>
      </c>
      <c r="J346" s="119">
        <v>1.6991064602807424</v>
      </c>
      <c r="K346" s="120">
        <v>31.685235199175384</v>
      </c>
      <c r="L346" s="102">
        <f t="shared" si="16"/>
        <v>0</v>
      </c>
      <c r="M346" s="102">
        <v>0</v>
      </c>
      <c r="N346" s="102">
        <v>0</v>
      </c>
      <c r="O346" s="112">
        <v>0</v>
      </c>
      <c r="P346" s="112">
        <v>0</v>
      </c>
      <c r="Q346" s="97">
        <v>0</v>
      </c>
    </row>
    <row r="347" spans="1:17" x14ac:dyDescent="0.25">
      <c r="A347" s="98">
        <f t="shared" si="17"/>
        <v>54635</v>
      </c>
      <c r="B347" s="713" t="str">
        <f t="shared" si="18"/>
        <v>Munson</v>
      </c>
      <c r="C347" s="121">
        <f t="shared" si="18"/>
        <v>10</v>
      </c>
      <c r="D347" s="122">
        <v>1.7369610000000004</v>
      </c>
      <c r="E347" s="122">
        <v>23.172189999999993</v>
      </c>
      <c r="F347" s="122">
        <v>2.9660403199999994</v>
      </c>
      <c r="G347" s="122">
        <v>1.3367354999999996</v>
      </c>
      <c r="H347" s="122">
        <v>1.141635762737121</v>
      </c>
      <c r="I347" s="122">
        <v>11.433562394008142</v>
      </c>
      <c r="J347" s="122">
        <v>1.7468785009405496</v>
      </c>
      <c r="K347" s="46">
        <v>32.732060977032312</v>
      </c>
      <c r="L347" s="94">
        <f t="shared" si="16"/>
        <v>0</v>
      </c>
      <c r="M347" s="94">
        <v>0</v>
      </c>
      <c r="N347" s="94">
        <v>0</v>
      </c>
      <c r="O347" s="116">
        <v>0</v>
      </c>
      <c r="P347" s="116">
        <v>0</v>
      </c>
      <c r="Q347" s="105">
        <v>0</v>
      </c>
    </row>
    <row r="348" spans="1:17" x14ac:dyDescent="0.25">
      <c r="A348" s="106">
        <f t="shared" si="17"/>
        <v>54666</v>
      </c>
      <c r="B348" s="714" t="str">
        <f t="shared" si="18"/>
        <v>Munson</v>
      </c>
      <c r="C348" s="118">
        <f t="shared" si="18"/>
        <v>10</v>
      </c>
      <c r="D348" s="119">
        <v>1.7278314999999986</v>
      </c>
      <c r="E348" s="119">
        <v>23.052839999999996</v>
      </c>
      <c r="F348" s="119">
        <v>2.9507635199999993</v>
      </c>
      <c r="G348" s="119">
        <v>1.3296674999999993</v>
      </c>
      <c r="H348" s="119">
        <v>1.1356353253026641</v>
      </c>
      <c r="I348" s="119">
        <v>11.374774322688245</v>
      </c>
      <c r="J348" s="119">
        <v>1.7378966008874399</v>
      </c>
      <c r="K348" s="120">
        <v>32.722760950891598</v>
      </c>
      <c r="L348" s="102">
        <f t="shared" si="16"/>
        <v>0</v>
      </c>
      <c r="M348" s="102">
        <v>0</v>
      </c>
      <c r="N348" s="102">
        <v>0</v>
      </c>
      <c r="O348" s="112">
        <v>0</v>
      </c>
      <c r="P348" s="112">
        <v>0</v>
      </c>
      <c r="Q348" s="97">
        <v>0</v>
      </c>
    </row>
    <row r="349" spans="1:17" x14ac:dyDescent="0.25">
      <c r="A349" s="98">
        <f t="shared" si="17"/>
        <v>54696</v>
      </c>
      <c r="B349" s="713" t="str">
        <f t="shared" si="18"/>
        <v>Munson</v>
      </c>
      <c r="C349" s="121">
        <f t="shared" si="18"/>
        <v>10</v>
      </c>
      <c r="D349" s="122">
        <v>1.6635450000000001</v>
      </c>
      <c r="E349" s="122">
        <v>22.196400000000001</v>
      </c>
      <c r="F349" s="122">
        <v>2.8411392000000002</v>
      </c>
      <c r="G349" s="122">
        <v>1.2799349999999989</v>
      </c>
      <c r="H349" s="122">
        <v>1.0933823464749897</v>
      </c>
      <c r="I349" s="122">
        <v>10.952285250312979</v>
      </c>
      <c r="J349" s="122">
        <v>1.6733465657901119</v>
      </c>
      <c r="K349" s="46">
        <v>31.658235846067733</v>
      </c>
      <c r="L349" s="94">
        <f t="shared" si="16"/>
        <v>0</v>
      </c>
      <c r="M349" s="94">
        <v>0</v>
      </c>
      <c r="N349" s="94">
        <v>0</v>
      </c>
      <c r="O349" s="116">
        <v>0</v>
      </c>
      <c r="P349" s="116">
        <v>0</v>
      </c>
      <c r="Q349" s="105">
        <v>0</v>
      </c>
    </row>
    <row r="350" spans="1:17" x14ac:dyDescent="0.25">
      <c r="A350" s="106">
        <f t="shared" si="17"/>
        <v>54727</v>
      </c>
      <c r="B350" s="714" t="str">
        <f t="shared" si="18"/>
        <v>Munson</v>
      </c>
      <c r="C350" s="118">
        <f t="shared" si="18"/>
        <v>10</v>
      </c>
      <c r="D350" s="119">
        <v>1.709867</v>
      </c>
      <c r="E350" s="119">
        <v>22.819719999999997</v>
      </c>
      <c r="F350" s="119">
        <v>2.9209241599999998</v>
      </c>
      <c r="G350" s="119">
        <v>1.3158260000000002</v>
      </c>
      <c r="H350" s="119">
        <v>1.1238279587728488</v>
      </c>
      <c r="I350" s="119">
        <v>11.25994709078479</v>
      </c>
      <c r="J350" s="119">
        <v>1.7203527214694094</v>
      </c>
      <c r="K350" s="120">
        <v>32.704307317733765</v>
      </c>
      <c r="L350" s="102">
        <f t="shared" si="16"/>
        <v>0</v>
      </c>
      <c r="M350" s="102">
        <v>0</v>
      </c>
      <c r="N350" s="102">
        <v>0</v>
      </c>
      <c r="O350" s="112">
        <v>0</v>
      </c>
      <c r="P350" s="112">
        <v>0</v>
      </c>
      <c r="Q350" s="97">
        <v>0</v>
      </c>
    </row>
    <row r="351" spans="1:17" x14ac:dyDescent="0.25">
      <c r="A351" s="98">
        <f t="shared" si="17"/>
        <v>54757</v>
      </c>
      <c r="B351" s="713" t="str">
        <f t="shared" si="18"/>
        <v>Munson</v>
      </c>
      <c r="C351" s="121">
        <f t="shared" si="18"/>
        <v>10</v>
      </c>
      <c r="D351" s="122">
        <v>1.6461599999999996</v>
      </c>
      <c r="E351" s="122">
        <v>21.971999999999991</v>
      </c>
      <c r="F351" s="122">
        <v>2.8124159999999989</v>
      </c>
      <c r="G351" s="122">
        <v>1.2668249999999996</v>
      </c>
      <c r="H351" s="122">
        <v>1.0819558619505742</v>
      </c>
      <c r="I351" s="122">
        <v>10.841751330687185</v>
      </c>
      <c r="J351" s="122">
        <v>1.6564586270372186</v>
      </c>
      <c r="K351" s="46">
        <v>31.640470708043956</v>
      </c>
      <c r="L351" s="94">
        <f t="shared" si="16"/>
        <v>0</v>
      </c>
      <c r="M351" s="94">
        <v>0</v>
      </c>
      <c r="N351" s="94">
        <v>0</v>
      </c>
      <c r="O351" s="116">
        <v>0</v>
      </c>
      <c r="P351" s="116">
        <v>0</v>
      </c>
      <c r="Q351" s="105">
        <v>0</v>
      </c>
    </row>
    <row r="352" spans="1:17" x14ac:dyDescent="0.25">
      <c r="A352" s="106">
        <f t="shared" si="17"/>
        <v>54788</v>
      </c>
      <c r="B352" s="714" t="str">
        <f t="shared" si="18"/>
        <v>Munson</v>
      </c>
      <c r="C352" s="118">
        <f t="shared" si="18"/>
        <v>10</v>
      </c>
      <c r="D352" s="119">
        <v>1.6924914999999991</v>
      </c>
      <c r="E352" s="119">
        <v>22.589390000000002</v>
      </c>
      <c r="F352" s="119">
        <v>2.8914419200000006</v>
      </c>
      <c r="G352" s="119">
        <v>1.3022789999999991</v>
      </c>
      <c r="H352" s="119">
        <v>1.1124077324659116</v>
      </c>
      <c r="I352" s="119">
        <v>11.146490486456804</v>
      </c>
      <c r="J352" s="119">
        <v>1.7030182104568681</v>
      </c>
      <c r="K352" s="120">
        <v>32.686046589048281</v>
      </c>
      <c r="L352" s="102">
        <f t="shared" si="16"/>
        <v>0</v>
      </c>
      <c r="M352" s="102">
        <v>0</v>
      </c>
      <c r="N352" s="102">
        <v>0</v>
      </c>
      <c r="O352" s="112">
        <v>0</v>
      </c>
      <c r="P352" s="112">
        <v>0</v>
      </c>
      <c r="Q352" s="97">
        <v>0</v>
      </c>
    </row>
    <row r="353" spans="1:17" x14ac:dyDescent="0.25">
      <c r="A353" s="98">
        <f t="shared" si="17"/>
        <v>54819</v>
      </c>
      <c r="B353" s="713" t="str">
        <f t="shared" si="18"/>
        <v>Munson</v>
      </c>
      <c r="C353" s="121">
        <f t="shared" si="18"/>
        <v>10</v>
      </c>
      <c r="D353" s="122">
        <v>1.6836565000000003</v>
      </c>
      <c r="E353" s="122">
        <v>22.472829999999995</v>
      </c>
      <c r="F353" s="122">
        <v>2.8765222399999995</v>
      </c>
      <c r="G353" s="122">
        <v>1.2952110000000006</v>
      </c>
      <c r="H353" s="122">
        <v>1.1066008350798986</v>
      </c>
      <c r="I353" s="122">
        <v>11.089071724723928</v>
      </c>
      <c r="J353" s="122">
        <v>1.6942454827041427</v>
      </c>
      <c r="K353" s="46">
        <v>32.676987749902828</v>
      </c>
      <c r="L353" s="94">
        <f t="shared" si="16"/>
        <v>0</v>
      </c>
      <c r="M353" s="94">
        <v>0</v>
      </c>
      <c r="N353" s="94">
        <v>0</v>
      </c>
      <c r="O353" s="116">
        <v>0</v>
      </c>
      <c r="P353" s="116">
        <v>0</v>
      </c>
      <c r="Q353" s="105">
        <v>0</v>
      </c>
    </row>
    <row r="354" spans="1:17" x14ac:dyDescent="0.25">
      <c r="A354" s="106">
        <f t="shared" si="17"/>
        <v>54847</v>
      </c>
      <c r="B354" s="714" t="str">
        <f t="shared" si="18"/>
        <v>Munson</v>
      </c>
      <c r="C354" s="118">
        <f t="shared" si="18"/>
        <v>10</v>
      </c>
      <c r="D354" s="119">
        <v>1.5130079999999999</v>
      </c>
      <c r="E354" s="119">
        <v>20.19863999999999</v>
      </c>
      <c r="F354" s="119">
        <v>2.5854259199999992</v>
      </c>
      <c r="G354" s="119">
        <v>1.1640159999999997</v>
      </c>
      <c r="H354" s="119">
        <v>0.99444032044645514</v>
      </c>
      <c r="I354" s="119">
        <v>9.9669733981302713</v>
      </c>
      <c r="J354" s="119">
        <v>1.5228055145355335</v>
      </c>
      <c r="K354" s="120">
        <v>29.5065598487854</v>
      </c>
      <c r="L354" s="102">
        <f t="shared" si="16"/>
        <v>0</v>
      </c>
      <c r="M354" s="102">
        <v>0</v>
      </c>
      <c r="N354" s="102">
        <v>0</v>
      </c>
      <c r="O354" s="112">
        <v>0</v>
      </c>
      <c r="P354" s="112">
        <v>0</v>
      </c>
      <c r="Q354" s="97">
        <v>0</v>
      </c>
    </row>
    <row r="355" spans="1:17" x14ac:dyDescent="0.25">
      <c r="A355" s="98">
        <f t="shared" si="17"/>
        <v>54878</v>
      </c>
      <c r="B355" s="713" t="str">
        <f t="shared" si="18"/>
        <v>Munson</v>
      </c>
      <c r="C355" s="121">
        <f t="shared" si="18"/>
        <v>10</v>
      </c>
      <c r="D355" s="122">
        <v>1.6665755000000009</v>
      </c>
      <c r="E355" s="122">
        <v>22.253349999999983</v>
      </c>
      <c r="F355" s="122">
        <v>2.848428799999998</v>
      </c>
      <c r="G355" s="122">
        <v>1.2819584999999993</v>
      </c>
      <c r="H355" s="122">
        <v>1.0953741707681228</v>
      </c>
      <c r="I355" s="122">
        <v>10.980959900248997</v>
      </c>
      <c r="J355" s="122">
        <v>1.6777276170240842</v>
      </c>
      <c r="K355" s="46">
        <v>32.659012655207981</v>
      </c>
      <c r="L355" s="94">
        <f t="shared" si="16"/>
        <v>0</v>
      </c>
      <c r="M355" s="94">
        <v>0</v>
      </c>
      <c r="N355" s="94">
        <v>0</v>
      </c>
      <c r="O355" s="116">
        <v>0</v>
      </c>
      <c r="P355" s="116">
        <v>0</v>
      </c>
      <c r="Q355" s="105">
        <v>0</v>
      </c>
    </row>
    <row r="356" spans="1:17" x14ac:dyDescent="0.25">
      <c r="A356" s="106">
        <f t="shared" si="17"/>
        <v>54908</v>
      </c>
      <c r="B356" s="714" t="str">
        <f t="shared" si="18"/>
        <v>Munson</v>
      </c>
      <c r="C356" s="118">
        <f t="shared" si="18"/>
        <v>10</v>
      </c>
      <c r="D356" s="119">
        <v>1.604835</v>
      </c>
      <c r="E356" s="119">
        <v>21.426600000000004</v>
      </c>
      <c r="F356" s="119">
        <v>2.742604800000001</v>
      </c>
      <c r="G356" s="119">
        <v>1.2340500000000003</v>
      </c>
      <c r="H356" s="119">
        <v>1.0547945803339192</v>
      </c>
      <c r="I356" s="119">
        <v>10.573088682295797</v>
      </c>
      <c r="J356" s="119">
        <v>1.6154109652593758</v>
      </c>
      <c r="K356" s="120">
        <v>31.596866798400878</v>
      </c>
      <c r="L356" s="102">
        <f t="shared" si="16"/>
        <v>0</v>
      </c>
      <c r="M356" s="102">
        <v>0</v>
      </c>
      <c r="N356" s="102">
        <v>0</v>
      </c>
      <c r="O356" s="112">
        <v>0</v>
      </c>
      <c r="P356" s="112">
        <v>0</v>
      </c>
      <c r="Q356" s="97">
        <v>0</v>
      </c>
    </row>
    <row r="357" spans="1:17" x14ac:dyDescent="0.25">
      <c r="A357" s="98">
        <f t="shared" si="17"/>
        <v>54939</v>
      </c>
      <c r="B357" s="713" t="str">
        <f t="shared" si="18"/>
        <v>Munson</v>
      </c>
      <c r="C357" s="121">
        <f t="shared" si="18"/>
        <v>10</v>
      </c>
      <c r="D357" s="122">
        <v>1.6497889999999993</v>
      </c>
      <c r="E357" s="122">
        <v>22.02829000000002</v>
      </c>
      <c r="F357" s="122">
        <v>2.8196211200000025</v>
      </c>
      <c r="G357" s="122">
        <v>1.2687060000000012</v>
      </c>
      <c r="H357" s="122">
        <v>1.084341074533556</v>
      </c>
      <c r="I357" s="122">
        <v>10.870088849848388</v>
      </c>
      <c r="J357" s="122">
        <v>1.6607881139142058</v>
      </c>
      <c r="K357" s="46">
        <v>32.641224505524889</v>
      </c>
      <c r="L357" s="94">
        <f t="shared" si="16"/>
        <v>0</v>
      </c>
      <c r="M357" s="94">
        <v>0</v>
      </c>
      <c r="N357" s="94">
        <v>0</v>
      </c>
      <c r="O357" s="116">
        <v>0</v>
      </c>
      <c r="P357" s="116">
        <v>0</v>
      </c>
      <c r="Q357" s="105">
        <v>0</v>
      </c>
    </row>
    <row r="358" spans="1:17" x14ac:dyDescent="0.25">
      <c r="A358" s="106">
        <f t="shared" si="17"/>
        <v>54969</v>
      </c>
      <c r="B358" s="714" t="str">
        <f t="shared" si="18"/>
        <v>Munson</v>
      </c>
      <c r="C358" s="118">
        <f t="shared" si="18"/>
        <v>10</v>
      </c>
      <c r="D358" s="119">
        <v>1.5880200000000009</v>
      </c>
      <c r="E358" s="119">
        <v>21.209699999999994</v>
      </c>
      <c r="F358" s="119">
        <v>2.7148415999999993</v>
      </c>
      <c r="G358" s="119">
        <v>1.2215100000000005</v>
      </c>
      <c r="H358" s="119">
        <v>1.0437427469579275</v>
      </c>
      <c r="I358" s="119">
        <v>10.466235659711618</v>
      </c>
      <c r="J358" s="119">
        <v>1.5990853832147198</v>
      </c>
      <c r="K358" s="120">
        <v>31.579742951142165</v>
      </c>
      <c r="L358" s="102">
        <f t="shared" si="16"/>
        <v>0</v>
      </c>
      <c r="M358" s="102">
        <v>0</v>
      </c>
      <c r="N358" s="102">
        <v>0</v>
      </c>
      <c r="O358" s="112">
        <v>0</v>
      </c>
      <c r="P358" s="112">
        <v>0</v>
      </c>
      <c r="Q358" s="97">
        <v>0</v>
      </c>
    </row>
    <row r="359" spans="1:17" x14ac:dyDescent="0.25">
      <c r="A359" s="98">
        <f t="shared" si="17"/>
        <v>55000</v>
      </c>
      <c r="B359" s="713" t="str">
        <f t="shared" si="18"/>
        <v>Munson</v>
      </c>
      <c r="C359" s="121">
        <f t="shared" si="18"/>
        <v>10</v>
      </c>
      <c r="D359" s="122">
        <v>1.6327079999999998</v>
      </c>
      <c r="E359" s="122">
        <v>21.805710000000008</v>
      </c>
      <c r="F359" s="122">
        <v>2.7911308800000016</v>
      </c>
      <c r="G359" s="122">
        <v>1.2554534999999998</v>
      </c>
      <c r="H359" s="122">
        <v>1.0731144063733202</v>
      </c>
      <c r="I359" s="122">
        <v>10.760435972318449</v>
      </c>
      <c r="J359" s="122">
        <v>1.6440348151870627</v>
      </c>
      <c r="K359" s="46">
        <v>32.623623137474063</v>
      </c>
      <c r="L359" s="94">
        <f t="shared" si="16"/>
        <v>0</v>
      </c>
      <c r="M359" s="94">
        <v>0</v>
      </c>
      <c r="N359" s="94">
        <v>0</v>
      </c>
      <c r="O359" s="116">
        <v>0</v>
      </c>
      <c r="P359" s="116">
        <v>0</v>
      </c>
      <c r="Q359" s="105">
        <v>0</v>
      </c>
    </row>
    <row r="360" spans="1:17" x14ac:dyDescent="0.25">
      <c r="A360" s="106">
        <f t="shared" si="17"/>
        <v>55031</v>
      </c>
      <c r="B360" s="714" t="str">
        <f t="shared" si="18"/>
        <v>Munson</v>
      </c>
      <c r="C360" s="118">
        <f t="shared" si="18"/>
        <v>10</v>
      </c>
      <c r="D360" s="119">
        <v>1.6241675000000009</v>
      </c>
      <c r="E360" s="119">
        <v>21.693180000000009</v>
      </c>
      <c r="F360" s="119">
        <v>2.7767270400000013</v>
      </c>
      <c r="G360" s="119">
        <v>1.2486800000000009</v>
      </c>
      <c r="H360" s="119">
        <v>1.0675010649972452</v>
      </c>
      <c r="I360" s="119">
        <v>10.704995497748962</v>
      </c>
      <c r="J360" s="119">
        <v>1.6355643768747343</v>
      </c>
      <c r="K360" s="120">
        <v>32.614891212864926</v>
      </c>
      <c r="L360" s="102">
        <f t="shared" si="16"/>
        <v>0</v>
      </c>
      <c r="M360" s="102">
        <v>0</v>
      </c>
      <c r="N360" s="102">
        <v>0</v>
      </c>
      <c r="O360" s="112">
        <v>0</v>
      </c>
      <c r="P360" s="112">
        <v>0</v>
      </c>
      <c r="Q360" s="97">
        <v>0</v>
      </c>
    </row>
    <row r="361" spans="1:17" x14ac:dyDescent="0.25">
      <c r="A361" s="98">
        <f t="shared" si="17"/>
        <v>55061</v>
      </c>
      <c r="B361" s="713" t="str">
        <f t="shared" si="18"/>
        <v>Munson</v>
      </c>
      <c r="C361" s="121">
        <f t="shared" si="18"/>
        <v>10</v>
      </c>
      <c r="D361" s="122">
        <v>1.5635100000000004</v>
      </c>
      <c r="E361" s="122">
        <v>20.887199999999993</v>
      </c>
      <c r="F361" s="122">
        <v>2.6735615999999989</v>
      </c>
      <c r="G361" s="122">
        <v>1.2021300000000001</v>
      </c>
      <c r="H361" s="122">
        <v>1.0276332959967371</v>
      </c>
      <c r="I361" s="122">
        <v>10.307352125212008</v>
      </c>
      <c r="J361" s="122">
        <v>1.5748103387740202</v>
      </c>
      <c r="K361" s="46">
        <v>31.554391637601356</v>
      </c>
      <c r="L361" s="94">
        <f t="shared" si="16"/>
        <v>0</v>
      </c>
      <c r="M361" s="94">
        <v>0</v>
      </c>
      <c r="N361" s="94">
        <v>0</v>
      </c>
      <c r="O361" s="116">
        <v>0</v>
      </c>
      <c r="P361" s="116">
        <v>0</v>
      </c>
      <c r="Q361" s="105">
        <v>0</v>
      </c>
    </row>
    <row r="362" spans="1:17" x14ac:dyDescent="0.25">
      <c r="A362" s="106">
        <f t="shared" si="17"/>
        <v>55092</v>
      </c>
      <c r="B362" s="714" t="str">
        <f t="shared" si="18"/>
        <v>Munson</v>
      </c>
      <c r="C362" s="118">
        <f t="shared" si="18"/>
        <v>10</v>
      </c>
      <c r="D362" s="119">
        <v>1.6073809999999997</v>
      </c>
      <c r="E362" s="119">
        <v>21.474009999999989</v>
      </c>
      <c r="F362" s="119">
        <v>2.7486732799999984</v>
      </c>
      <c r="G362" s="119">
        <v>1.2357219999999993</v>
      </c>
      <c r="H362" s="119">
        <v>1.0564679733438214</v>
      </c>
      <c r="I362" s="119">
        <v>10.597016872904836</v>
      </c>
      <c r="J362" s="119">
        <v>1.6190668516438778</v>
      </c>
      <c r="K362" s="120">
        <v>32.597564439020658</v>
      </c>
      <c r="L362" s="102">
        <f t="shared" si="16"/>
        <v>0</v>
      </c>
      <c r="M362" s="102">
        <v>0</v>
      </c>
      <c r="N362" s="102">
        <v>0</v>
      </c>
      <c r="O362" s="112">
        <v>0</v>
      </c>
      <c r="P362" s="112">
        <v>0</v>
      </c>
      <c r="Q362" s="97">
        <v>0</v>
      </c>
    </row>
    <row r="363" spans="1:17" x14ac:dyDescent="0.25">
      <c r="A363" s="98">
        <f t="shared" si="17"/>
        <v>55122</v>
      </c>
      <c r="B363" s="713" t="str">
        <f t="shared" si="18"/>
        <v>Munson</v>
      </c>
      <c r="C363" s="121">
        <f t="shared" si="18"/>
        <v>10</v>
      </c>
      <c r="D363" s="122">
        <v>1.5475499999999986</v>
      </c>
      <c r="E363" s="122">
        <v>20.675700000000017</v>
      </c>
      <c r="F363" s="122">
        <v>2.646489600000002</v>
      </c>
      <c r="G363" s="122">
        <v>1.189875</v>
      </c>
      <c r="H363" s="122">
        <v>1.0171434075619485</v>
      </c>
      <c r="I363" s="122">
        <v>10.203150124742644</v>
      </c>
      <c r="J363" s="122">
        <v>1.5588898336313102</v>
      </c>
      <c r="K363" s="46">
        <v>31.537711851220383</v>
      </c>
      <c r="L363" s="94">
        <f t="shared" si="16"/>
        <v>0</v>
      </c>
      <c r="M363" s="94">
        <v>0</v>
      </c>
      <c r="N363" s="94">
        <v>0</v>
      </c>
      <c r="O363" s="116">
        <v>0</v>
      </c>
      <c r="P363" s="116">
        <v>0</v>
      </c>
      <c r="Q363" s="105">
        <v>0</v>
      </c>
    </row>
    <row r="364" spans="1:17" x14ac:dyDescent="0.25">
      <c r="A364" s="106">
        <f t="shared" si="17"/>
        <v>55153</v>
      </c>
      <c r="B364" s="714" t="str">
        <f t="shared" si="18"/>
        <v>Munson</v>
      </c>
      <c r="C364" s="118">
        <f t="shared" si="18"/>
        <v>10</v>
      </c>
      <c r="D364" s="119">
        <v>1.5908889999999993</v>
      </c>
      <c r="E364" s="119">
        <v>21.256389999999989</v>
      </c>
      <c r="F364" s="119">
        <v>2.7208179199999987</v>
      </c>
      <c r="G364" s="119">
        <v>1.2230584999999989</v>
      </c>
      <c r="H364" s="119">
        <v>1.045628422471351</v>
      </c>
      <c r="I364" s="119">
        <v>10.489797951021528</v>
      </c>
      <c r="J364" s="119">
        <v>1.6026853843780531</v>
      </c>
      <c r="K364" s="120">
        <v>32.580418067229424</v>
      </c>
      <c r="L364" s="102">
        <f t="shared" si="16"/>
        <v>0</v>
      </c>
      <c r="M364" s="102">
        <v>0</v>
      </c>
      <c r="N364" s="102">
        <v>0</v>
      </c>
      <c r="O364" s="112">
        <v>0</v>
      </c>
      <c r="P364" s="112">
        <v>0</v>
      </c>
      <c r="Q364" s="97">
        <v>0</v>
      </c>
    </row>
    <row r="365" spans="1:17" x14ac:dyDescent="0.25">
      <c r="A365" s="98">
        <f t="shared" si="17"/>
        <v>55184</v>
      </c>
      <c r="B365" s="713" t="str">
        <f t="shared" si="18"/>
        <v>Munson</v>
      </c>
      <c r="C365" s="121">
        <f t="shared" si="18"/>
        <v>10</v>
      </c>
      <c r="D365" s="122">
        <v>1.5826429999999987</v>
      </c>
      <c r="E365" s="122">
        <v>21.146960000000011</v>
      </c>
      <c r="F365" s="122">
        <v>2.7068108800000013</v>
      </c>
      <c r="G365" s="122">
        <v>1.2165794999999981</v>
      </c>
      <c r="H365" s="122">
        <v>1.0402086354011915</v>
      </c>
      <c r="I365" s="122">
        <v>10.435880404025312</v>
      </c>
      <c r="J365" s="122">
        <v>1.5944475425907498</v>
      </c>
      <c r="K365" s="46">
        <v>32.571912718823086</v>
      </c>
      <c r="L365" s="94">
        <f t="shared" si="16"/>
        <v>0</v>
      </c>
      <c r="M365" s="94">
        <v>0</v>
      </c>
      <c r="N365" s="94">
        <v>0</v>
      </c>
      <c r="O365" s="116">
        <v>0</v>
      </c>
      <c r="P365" s="116">
        <v>0</v>
      </c>
      <c r="Q365" s="105">
        <v>0</v>
      </c>
    </row>
    <row r="366" spans="1:17" x14ac:dyDescent="0.25">
      <c r="A366" s="106">
        <f t="shared" si="17"/>
        <v>55212</v>
      </c>
      <c r="B366" s="714" t="str">
        <f t="shared" si="18"/>
        <v>Munson</v>
      </c>
      <c r="C366" s="118">
        <f t="shared" si="18"/>
        <v>10</v>
      </c>
      <c r="D366" s="119">
        <v>1.422036000000001</v>
      </c>
      <c r="E366" s="119">
        <v>19.006959999999992</v>
      </c>
      <c r="F366" s="119">
        <v>2.4328908799999991</v>
      </c>
      <c r="G366" s="119">
        <v>1.093259999999999</v>
      </c>
      <c r="H366" s="119">
        <v>0.934648029834524</v>
      </c>
      <c r="I366" s="119">
        <v>9.3798808733151446</v>
      </c>
      <c r="J366" s="119">
        <v>1.4331065472657163</v>
      </c>
      <c r="K366" s="120">
        <v>29.412150021603235</v>
      </c>
      <c r="L366" s="102">
        <f t="shared" si="16"/>
        <v>0</v>
      </c>
      <c r="M366" s="102">
        <v>0</v>
      </c>
      <c r="N366" s="102">
        <v>0</v>
      </c>
      <c r="O366" s="112">
        <v>0</v>
      </c>
      <c r="P366" s="112">
        <v>0</v>
      </c>
      <c r="Q366" s="97">
        <v>0</v>
      </c>
    </row>
    <row r="367" spans="1:17" x14ac:dyDescent="0.25">
      <c r="A367" s="98">
        <f t="shared" si="17"/>
        <v>55243</v>
      </c>
      <c r="B367" s="713" t="str">
        <f t="shared" si="18"/>
        <v>Munson</v>
      </c>
      <c r="C367" s="121">
        <f t="shared" si="18"/>
        <v>10</v>
      </c>
      <c r="D367" s="122">
        <v>1.5667399999999996</v>
      </c>
      <c r="E367" s="122">
        <v>20.939880000000016</v>
      </c>
      <c r="F367" s="122">
        <v>2.6803046400000019</v>
      </c>
      <c r="G367" s="122">
        <v>1.2042104999999996</v>
      </c>
      <c r="H367" s="122">
        <v>1.029756250730274</v>
      </c>
      <c r="I367" s="122">
        <v>10.333854826738278</v>
      </c>
      <c r="J367" s="122">
        <v>1.5788595678763966</v>
      </c>
      <c r="K367" s="46">
        <v>32.555034763938501</v>
      </c>
      <c r="L367" s="94">
        <f t="shared" si="16"/>
        <v>0</v>
      </c>
      <c r="M367" s="94">
        <v>0</v>
      </c>
      <c r="N367" s="94">
        <v>0</v>
      </c>
      <c r="O367" s="116">
        <v>0</v>
      </c>
      <c r="P367" s="116">
        <v>0</v>
      </c>
      <c r="Q367" s="105">
        <v>0</v>
      </c>
    </row>
    <row r="368" spans="1:17" x14ac:dyDescent="0.25">
      <c r="A368" s="106">
        <f t="shared" si="17"/>
        <v>55273</v>
      </c>
      <c r="B368" s="714" t="str">
        <f t="shared" si="18"/>
        <v>Munson</v>
      </c>
      <c r="C368" s="118">
        <f t="shared" si="18"/>
        <v>10</v>
      </c>
      <c r="D368" s="119">
        <v>1.5085050000000002</v>
      </c>
      <c r="E368" s="119">
        <v>20.161799999999999</v>
      </c>
      <c r="F368" s="119">
        <v>2.5807104000000001</v>
      </c>
      <c r="G368" s="119">
        <v>1.1590950000000002</v>
      </c>
      <c r="H368" s="119">
        <v>0.99148067930080086</v>
      </c>
      <c r="I368" s="119">
        <v>9.9499512252738018</v>
      </c>
      <c r="J368" s="119">
        <v>1.5202047969528349</v>
      </c>
      <c r="K368" s="120">
        <v>31.496769656633074</v>
      </c>
      <c r="L368" s="102">
        <f t="shared" si="16"/>
        <v>0</v>
      </c>
      <c r="M368" s="102">
        <v>0</v>
      </c>
      <c r="N368" s="102">
        <v>0</v>
      </c>
      <c r="O368" s="112">
        <v>0</v>
      </c>
      <c r="P368" s="112">
        <v>0</v>
      </c>
      <c r="Q368" s="97">
        <v>0</v>
      </c>
    </row>
    <row r="369" spans="1:17" x14ac:dyDescent="0.25">
      <c r="A369" s="98">
        <f t="shared" si="17"/>
        <v>55304</v>
      </c>
      <c r="B369" s="713" t="str">
        <f t="shared" si="18"/>
        <v>Munson</v>
      </c>
      <c r="C369" s="121">
        <f t="shared" si="18"/>
        <v>10</v>
      </c>
      <c r="D369" s="122">
        <v>1.5505424999999993</v>
      </c>
      <c r="E369" s="122">
        <v>20.728149999999985</v>
      </c>
      <c r="F369" s="122">
        <v>2.6532031999999988</v>
      </c>
      <c r="G369" s="122">
        <v>1.191547000000001</v>
      </c>
      <c r="H369" s="122">
        <v>1.0191102590222432</v>
      </c>
      <c r="I369" s="122">
        <v>10.22952938727907</v>
      </c>
      <c r="J369" s="122">
        <v>1.5629201998525928</v>
      </c>
      <c r="K369" s="46">
        <v>32.538332426422521</v>
      </c>
      <c r="L369" s="94">
        <f t="shared" si="16"/>
        <v>0</v>
      </c>
      <c r="M369" s="94">
        <v>0</v>
      </c>
      <c r="N369" s="94">
        <v>0</v>
      </c>
      <c r="O369" s="116">
        <v>0</v>
      </c>
      <c r="P369" s="116">
        <v>0</v>
      </c>
      <c r="Q369" s="105">
        <v>0</v>
      </c>
    </row>
    <row r="370" spans="1:17" x14ac:dyDescent="0.25">
      <c r="A370" s="106">
        <f t="shared" si="17"/>
        <v>55334</v>
      </c>
      <c r="B370" s="714" t="str">
        <f t="shared" si="18"/>
        <v>Munson</v>
      </c>
      <c r="C370" s="118">
        <f t="shared" si="18"/>
        <v>10</v>
      </c>
      <c r="D370" s="119">
        <v>1.4928299999999999</v>
      </c>
      <c r="E370" s="119">
        <v>19.957800000000006</v>
      </c>
      <c r="F370" s="119">
        <v>2.5545984000000006</v>
      </c>
      <c r="G370" s="119">
        <v>1.147125</v>
      </c>
      <c r="H370" s="119">
        <v>0.98117812624087974</v>
      </c>
      <c r="I370" s="119">
        <v>9.8494328055414666</v>
      </c>
      <c r="J370" s="119">
        <v>1.504847100091675</v>
      </c>
      <c r="K370" s="120">
        <v>31.480691505733294</v>
      </c>
      <c r="L370" s="102">
        <f t="shared" si="16"/>
        <v>0</v>
      </c>
      <c r="M370" s="102">
        <v>0</v>
      </c>
      <c r="N370" s="102">
        <v>0</v>
      </c>
      <c r="O370" s="112">
        <v>0</v>
      </c>
      <c r="P370" s="112">
        <v>0</v>
      </c>
      <c r="Q370" s="97">
        <v>0</v>
      </c>
    </row>
    <row r="371" spans="1:17" x14ac:dyDescent="0.25">
      <c r="A371" s="98">
        <f t="shared" si="17"/>
        <v>55365</v>
      </c>
      <c r="B371" s="713" t="str">
        <f t="shared" si="18"/>
        <v>Munson</v>
      </c>
      <c r="C371" s="121">
        <f t="shared" si="18"/>
        <v>10</v>
      </c>
      <c r="D371" s="122">
        <v>1.5346395000000002</v>
      </c>
      <c r="E371" s="122">
        <v>20.518280000000001</v>
      </c>
      <c r="F371" s="122">
        <v>2.6263398400000004</v>
      </c>
      <c r="G371" s="122">
        <v>1.1791780000000005</v>
      </c>
      <c r="H371" s="122">
        <v>1.0086578458033779</v>
      </c>
      <c r="I371" s="122">
        <v>10.126116844683326</v>
      </c>
      <c r="J371" s="122">
        <v>1.5471202999778519</v>
      </c>
      <c r="K371" s="46">
        <v>32.521805363956254</v>
      </c>
      <c r="L371" s="94">
        <f t="shared" si="16"/>
        <v>0</v>
      </c>
      <c r="M371" s="94">
        <v>0</v>
      </c>
      <c r="N371" s="94">
        <v>0</v>
      </c>
      <c r="O371" s="116">
        <v>0</v>
      </c>
      <c r="P371" s="116">
        <v>0</v>
      </c>
      <c r="Q371" s="105">
        <v>0</v>
      </c>
    </row>
    <row r="372" spans="1:17" x14ac:dyDescent="0.25">
      <c r="A372" s="106">
        <f t="shared" si="17"/>
        <v>55396</v>
      </c>
      <c r="B372" s="714" t="str">
        <f t="shared" si="18"/>
        <v>Munson</v>
      </c>
      <c r="C372" s="118">
        <f t="shared" si="18"/>
        <v>10</v>
      </c>
      <c r="D372" s="119">
        <v>1.5266880000000007</v>
      </c>
      <c r="E372" s="119">
        <v>20.412260000000003</v>
      </c>
      <c r="F372" s="119">
        <v>2.6127692800000006</v>
      </c>
      <c r="G372" s="119">
        <v>1.1726989999999999</v>
      </c>
      <c r="H372" s="119">
        <v>1.0034316502190592</v>
      </c>
      <c r="I372" s="119">
        <v>10.073873255740001</v>
      </c>
      <c r="J372" s="119">
        <v>1.5391382910079465</v>
      </c>
      <c r="K372" s="120">
        <v>32.513607254530257</v>
      </c>
      <c r="L372" s="102">
        <f t="shared" si="16"/>
        <v>0</v>
      </c>
      <c r="M372" s="102">
        <v>0</v>
      </c>
      <c r="N372" s="102">
        <v>0</v>
      </c>
      <c r="O372" s="112">
        <v>0</v>
      </c>
      <c r="P372" s="112">
        <v>0</v>
      </c>
      <c r="Q372" s="97">
        <v>0</v>
      </c>
    </row>
    <row r="373" spans="1:17" x14ac:dyDescent="0.25">
      <c r="A373" s="98">
        <f t="shared" si="17"/>
        <v>55426</v>
      </c>
      <c r="B373" s="713" t="str">
        <f t="shared" si="18"/>
        <v>Munson</v>
      </c>
      <c r="C373" s="121">
        <f t="shared" si="18"/>
        <v>10</v>
      </c>
      <c r="D373" s="122">
        <v>1.4700299999999995</v>
      </c>
      <c r="E373" s="122">
        <v>19.653599999999997</v>
      </c>
      <c r="F373" s="122">
        <v>2.5156607999999996</v>
      </c>
      <c r="G373" s="122">
        <v>1.12917</v>
      </c>
      <c r="H373" s="122">
        <v>0.96619258768001604</v>
      </c>
      <c r="I373" s="122">
        <v>9.6995345215783111</v>
      </c>
      <c r="J373" s="122">
        <v>1.4819448848275061</v>
      </c>
      <c r="K373" s="46">
        <v>31.456888035724038</v>
      </c>
      <c r="L373" s="94">
        <f t="shared" si="16"/>
        <v>0</v>
      </c>
      <c r="M373" s="94">
        <v>0</v>
      </c>
      <c r="N373" s="94">
        <v>0</v>
      </c>
      <c r="O373" s="116">
        <v>0</v>
      </c>
      <c r="P373" s="116">
        <v>0</v>
      </c>
      <c r="Q373" s="105">
        <v>0</v>
      </c>
    </row>
    <row r="374" spans="1:17" x14ac:dyDescent="0.25">
      <c r="A374" s="106">
        <f t="shared" si="17"/>
        <v>55457</v>
      </c>
      <c r="B374" s="714" t="str">
        <f t="shared" si="18"/>
        <v>Munson</v>
      </c>
      <c r="C374" s="118">
        <f t="shared" si="18"/>
        <v>10</v>
      </c>
      <c r="D374" s="119">
        <v>1.5107850000000003</v>
      </c>
      <c r="E374" s="119">
        <v>20.205800000000007</v>
      </c>
      <c r="F374" s="119">
        <v>2.5863424000000008</v>
      </c>
      <c r="G374" s="119">
        <v>1.1606245000000008</v>
      </c>
      <c r="H374" s="119">
        <v>0.99297922547020634</v>
      </c>
      <c r="I374" s="119">
        <v>9.9721363293494463</v>
      </c>
      <c r="J374" s="119">
        <v>1.5235943422076104</v>
      </c>
      <c r="K374" s="120">
        <v>32.497337911505454</v>
      </c>
      <c r="L374" s="102">
        <f t="shared" si="16"/>
        <v>0</v>
      </c>
      <c r="M374" s="102">
        <v>0</v>
      </c>
      <c r="N374" s="102">
        <v>0</v>
      </c>
      <c r="O374" s="112">
        <v>0</v>
      </c>
      <c r="P374" s="112">
        <v>0</v>
      </c>
      <c r="Q374" s="97">
        <v>0</v>
      </c>
    </row>
    <row r="375" spans="1:17" x14ac:dyDescent="0.25">
      <c r="A375" s="98">
        <f t="shared" si="17"/>
        <v>55487</v>
      </c>
      <c r="B375" s="713" t="str">
        <f t="shared" si="18"/>
        <v>Munson</v>
      </c>
      <c r="C375" s="121">
        <f t="shared" si="18"/>
        <v>10</v>
      </c>
      <c r="D375" s="122">
        <v>1.4546400000000004</v>
      </c>
      <c r="E375" s="122">
        <v>19.45470000000001</v>
      </c>
      <c r="F375" s="122">
        <v>2.4902016000000011</v>
      </c>
      <c r="G375" s="122">
        <v>1.1171999999999995</v>
      </c>
      <c r="H375" s="122">
        <v>0.95607733701604147</v>
      </c>
      <c r="I375" s="122">
        <v>9.601521251331242</v>
      </c>
      <c r="J375" s="122">
        <v>1.466969889364413</v>
      </c>
      <c r="K375" s="46">
        <v>31.441226163663366</v>
      </c>
      <c r="L375" s="94">
        <f t="shared" si="16"/>
        <v>0</v>
      </c>
      <c r="M375" s="94">
        <v>0</v>
      </c>
      <c r="N375" s="94">
        <v>0</v>
      </c>
      <c r="O375" s="116">
        <v>0</v>
      </c>
      <c r="P375" s="116">
        <v>0</v>
      </c>
      <c r="Q375" s="105">
        <v>0</v>
      </c>
    </row>
    <row r="376" spans="1:17" x14ac:dyDescent="0.25">
      <c r="A376" s="106">
        <f t="shared" si="17"/>
        <v>55518</v>
      </c>
      <c r="B376" s="714" t="str">
        <f t="shared" si="18"/>
        <v>Munson</v>
      </c>
      <c r="C376" s="118">
        <f t="shared" si="18"/>
        <v>10</v>
      </c>
      <c r="D376" s="119">
        <v>1.4954710000000009</v>
      </c>
      <c r="E376" s="119">
        <v>20.000890000000002</v>
      </c>
      <c r="F376" s="119">
        <v>2.56011392</v>
      </c>
      <c r="G376" s="119">
        <v>1.14855</v>
      </c>
      <c r="H376" s="119">
        <v>0.98291394712077373</v>
      </c>
      <c r="I376" s="119">
        <v>9.871159593281762</v>
      </c>
      <c r="J376" s="119">
        <v>1.5081665614579012</v>
      </c>
      <c r="K376" s="120">
        <v>32.481238241948581</v>
      </c>
      <c r="L376" s="102">
        <f t="shared" si="16"/>
        <v>0</v>
      </c>
      <c r="M376" s="102">
        <v>0</v>
      </c>
      <c r="N376" s="102">
        <v>0</v>
      </c>
      <c r="O376" s="112">
        <v>0</v>
      </c>
      <c r="P376" s="112">
        <v>0</v>
      </c>
      <c r="Q376" s="97">
        <v>0</v>
      </c>
    </row>
    <row r="377" spans="1:17" x14ac:dyDescent="0.25">
      <c r="A377" s="98">
        <f t="shared" si="17"/>
        <v>55549</v>
      </c>
      <c r="B377" s="713" t="str">
        <f t="shared" si="18"/>
        <v>Munson</v>
      </c>
      <c r="C377" s="121">
        <f t="shared" si="18"/>
        <v>10</v>
      </c>
      <c r="D377" s="122">
        <v>1.4875194999999997</v>
      </c>
      <c r="E377" s="122">
        <v>19.897970000000011</v>
      </c>
      <c r="F377" s="122">
        <v>2.5469401600000015</v>
      </c>
      <c r="G377" s="122">
        <v>1.1423655000000006</v>
      </c>
      <c r="H377" s="122">
        <v>0.97768774361813937</v>
      </c>
      <c r="I377" s="122">
        <v>9.8204399043324901</v>
      </c>
      <c r="J377" s="122">
        <v>1.5004174081167516</v>
      </c>
      <c r="K377" s="46">
        <v>32.473251389955223</v>
      </c>
      <c r="L377" s="94">
        <f t="shared" si="16"/>
        <v>0</v>
      </c>
      <c r="M377" s="94">
        <v>0</v>
      </c>
      <c r="N377" s="94">
        <v>0</v>
      </c>
      <c r="O377" s="116">
        <v>0</v>
      </c>
      <c r="P377" s="116">
        <v>0</v>
      </c>
      <c r="Q377" s="105">
        <v>0</v>
      </c>
    </row>
    <row r="378" spans="1:17" x14ac:dyDescent="0.25">
      <c r="A378" s="106">
        <f t="shared" si="17"/>
        <v>55578</v>
      </c>
      <c r="B378" s="714" t="str">
        <f t="shared" si="18"/>
        <v>Munson</v>
      </c>
      <c r="C378" s="118">
        <f t="shared" si="18"/>
        <v>10</v>
      </c>
      <c r="D378" s="119">
        <v>1.3846629999999995</v>
      </c>
      <c r="E378" s="119">
        <v>18.521429999999999</v>
      </c>
      <c r="F378" s="119">
        <v>2.3707430400000002</v>
      </c>
      <c r="G378" s="119">
        <v>1.0631544999999993</v>
      </c>
      <c r="H378" s="119">
        <v>0.9100842255664654</v>
      </c>
      <c r="I378" s="119">
        <v>9.1411321243749839</v>
      </c>
      <c r="J378" s="119">
        <v>1.3966292067758601</v>
      </c>
      <c r="K378" s="120">
        <v>30.370771021842955</v>
      </c>
      <c r="L378" s="102">
        <f t="shared" si="16"/>
        <v>0</v>
      </c>
      <c r="M378" s="102">
        <v>0</v>
      </c>
      <c r="N378" s="102">
        <v>0</v>
      </c>
      <c r="O378" s="112">
        <v>0</v>
      </c>
      <c r="P378" s="112">
        <v>0</v>
      </c>
      <c r="Q378" s="97">
        <v>0</v>
      </c>
    </row>
    <row r="379" spans="1:17" x14ac:dyDescent="0.25">
      <c r="A379" s="98">
        <f t="shared" si="17"/>
        <v>55609</v>
      </c>
      <c r="B379" s="713" t="str">
        <f t="shared" si="18"/>
        <v>Munson</v>
      </c>
      <c r="C379" s="121">
        <f t="shared" si="18"/>
        <v>10</v>
      </c>
      <c r="D379" s="122">
        <v>1.4724999999999999</v>
      </c>
      <c r="E379" s="122">
        <v>19.699569999999991</v>
      </c>
      <c r="F379" s="122">
        <v>2.5215449599999991</v>
      </c>
      <c r="G379" s="122">
        <v>1.1305854999999996</v>
      </c>
      <c r="H379" s="122">
        <v>0.9678160215686249</v>
      </c>
      <c r="I379" s="122">
        <v>9.7226688727670947</v>
      </c>
      <c r="J379" s="122">
        <v>1.4854794376989582</v>
      </c>
      <c r="K379" s="46">
        <v>32.457404297276547</v>
      </c>
      <c r="L379" s="94">
        <f t="shared" si="16"/>
        <v>0</v>
      </c>
      <c r="M379" s="94">
        <v>0</v>
      </c>
      <c r="N379" s="94">
        <v>0</v>
      </c>
      <c r="O379" s="116">
        <v>0</v>
      </c>
      <c r="P379" s="116">
        <v>0</v>
      </c>
      <c r="Q379" s="105">
        <v>0</v>
      </c>
    </row>
    <row r="380" spans="1:17" x14ac:dyDescent="0.25">
      <c r="A380" s="106">
        <f t="shared" si="17"/>
        <v>55639</v>
      </c>
      <c r="B380" s="714" t="str">
        <f t="shared" si="18"/>
        <v>Munson</v>
      </c>
      <c r="C380" s="118">
        <f t="shared" si="18"/>
        <v>10</v>
      </c>
      <c r="D380" s="119">
        <v>1.4175900000000001</v>
      </c>
      <c r="E380" s="119">
        <v>18.967500000000001</v>
      </c>
      <c r="F380" s="119">
        <v>2.4278400000000002</v>
      </c>
      <c r="G380" s="119">
        <v>1.0886999999999996</v>
      </c>
      <c r="H380" s="119">
        <v>0.93172585766402172</v>
      </c>
      <c r="I380" s="119">
        <v>9.3614282955497945</v>
      </c>
      <c r="J380" s="119">
        <v>1.4302872294466324</v>
      </c>
      <c r="K380" s="120">
        <v>31.40278344154358</v>
      </c>
      <c r="L380" s="102">
        <f t="shared" si="16"/>
        <v>0</v>
      </c>
      <c r="M380" s="102">
        <v>0</v>
      </c>
      <c r="N380" s="102">
        <v>0</v>
      </c>
      <c r="O380" s="112">
        <v>0</v>
      </c>
      <c r="P380" s="112">
        <v>0</v>
      </c>
      <c r="Q380" s="97">
        <v>0</v>
      </c>
    </row>
    <row r="381" spans="1:17" x14ac:dyDescent="0.25">
      <c r="A381" s="98">
        <f t="shared" si="17"/>
        <v>55670</v>
      </c>
      <c r="B381" s="713" t="str">
        <f t="shared" si="18"/>
        <v>Munson</v>
      </c>
      <c r="C381" s="121">
        <f t="shared" si="18"/>
        <v>10</v>
      </c>
      <c r="D381" s="122">
        <v>1.4574805000000002</v>
      </c>
      <c r="E381" s="122">
        <v>19.499930000000006</v>
      </c>
      <c r="F381" s="122">
        <v>2.4959910400000007</v>
      </c>
      <c r="G381" s="122">
        <v>1.1188054999999986</v>
      </c>
      <c r="H381" s="122">
        <v>0.95794429438478423</v>
      </c>
      <c r="I381" s="122">
        <v>9.6242816058198883</v>
      </c>
      <c r="J381" s="122">
        <v>1.4704473159358151</v>
      </c>
      <c r="K381" s="46">
        <v>32.441721642142852</v>
      </c>
      <c r="L381" s="94">
        <f t="shared" si="16"/>
        <v>0</v>
      </c>
      <c r="M381" s="94">
        <v>0</v>
      </c>
      <c r="N381" s="94">
        <v>0</v>
      </c>
      <c r="O381" s="116">
        <v>0</v>
      </c>
      <c r="P381" s="116">
        <v>0</v>
      </c>
      <c r="Q381" s="105">
        <v>0</v>
      </c>
    </row>
    <row r="382" spans="1:17" x14ac:dyDescent="0.25">
      <c r="A382" s="106">
        <f t="shared" si="17"/>
        <v>55700</v>
      </c>
      <c r="B382" s="714" t="str">
        <f t="shared" si="18"/>
        <v>Munson</v>
      </c>
      <c r="C382" s="118">
        <f t="shared" si="18"/>
        <v>10</v>
      </c>
      <c r="D382" s="119">
        <v>1.4030550000000006</v>
      </c>
      <c r="E382" s="119">
        <v>18.775200000000005</v>
      </c>
      <c r="F382" s="119">
        <v>2.4032256000000007</v>
      </c>
      <c r="G382" s="119">
        <v>1.0770150000000005</v>
      </c>
      <c r="H382" s="119">
        <v>0.92217256159810046</v>
      </c>
      <c r="I382" s="119">
        <v>9.2666566566867861</v>
      </c>
      <c r="J382" s="119">
        <v>1.4158075508395436</v>
      </c>
      <c r="K382" s="120">
        <v>31.387685748150474</v>
      </c>
      <c r="L382" s="102">
        <f t="shared" si="16"/>
        <v>0</v>
      </c>
      <c r="M382" s="102">
        <v>0</v>
      </c>
      <c r="N382" s="102">
        <v>0</v>
      </c>
      <c r="O382" s="112">
        <v>0</v>
      </c>
      <c r="P382" s="112">
        <v>0</v>
      </c>
      <c r="Q382" s="97">
        <v>0</v>
      </c>
    </row>
    <row r="383" spans="1:17" x14ac:dyDescent="0.25">
      <c r="A383" s="98">
        <f t="shared" si="17"/>
        <v>55731</v>
      </c>
      <c r="B383" s="713" t="str">
        <f t="shared" si="18"/>
        <v>Munson</v>
      </c>
      <c r="C383" s="121">
        <f t="shared" si="18"/>
        <v>10</v>
      </c>
      <c r="D383" s="122">
        <v>1.4421664999999988</v>
      </c>
      <c r="E383" s="122">
        <v>19.302769999999988</v>
      </c>
      <c r="F383" s="122">
        <v>2.4707545599999987</v>
      </c>
      <c r="G383" s="122">
        <v>1.1070255000000009</v>
      </c>
      <c r="H383" s="122">
        <v>0.9478789972628674</v>
      </c>
      <c r="I383" s="122">
        <v>9.5271135840066723</v>
      </c>
      <c r="J383" s="122">
        <v>1.455601501987527</v>
      </c>
      <c r="K383" s="46">
        <v>32.426203237834734</v>
      </c>
      <c r="L383" s="94">
        <f t="shared" si="16"/>
        <v>0</v>
      </c>
      <c r="M383" s="94">
        <v>0</v>
      </c>
      <c r="N383" s="94">
        <v>0</v>
      </c>
      <c r="O383" s="116">
        <v>0</v>
      </c>
      <c r="P383" s="116">
        <v>0</v>
      </c>
      <c r="Q383" s="105">
        <v>0</v>
      </c>
    </row>
    <row r="384" spans="1:17" x14ac:dyDescent="0.25">
      <c r="A384" s="106">
        <f t="shared" si="17"/>
        <v>55762</v>
      </c>
      <c r="B384" s="714" t="str">
        <f t="shared" si="18"/>
        <v>Munson</v>
      </c>
      <c r="C384" s="118">
        <f t="shared" si="18"/>
        <v>10</v>
      </c>
      <c r="D384" s="119">
        <v>1.4348039999999991</v>
      </c>
      <c r="E384" s="119">
        <v>19.202949999999994</v>
      </c>
      <c r="F384" s="119">
        <v>2.4579775999999991</v>
      </c>
      <c r="G384" s="119">
        <v>1.1014299999999995</v>
      </c>
      <c r="H384" s="119">
        <v>0.94303992109206469</v>
      </c>
      <c r="I384" s="119">
        <v>9.4779160484483516</v>
      </c>
      <c r="J384" s="119">
        <v>1.4480848490947695</v>
      </c>
      <c r="K384" s="120">
        <v>32.418504462744067</v>
      </c>
      <c r="L384" s="102">
        <f t="shared" si="16"/>
        <v>0</v>
      </c>
      <c r="M384" s="102">
        <v>0</v>
      </c>
      <c r="N384" s="102">
        <v>0</v>
      </c>
      <c r="O384" s="112">
        <v>0</v>
      </c>
      <c r="P384" s="112">
        <v>0</v>
      </c>
      <c r="Q384" s="97">
        <v>0</v>
      </c>
    </row>
    <row r="385" spans="1:17" x14ac:dyDescent="0.25">
      <c r="A385" s="98">
        <f t="shared" si="17"/>
        <v>55792</v>
      </c>
      <c r="B385" s="713" t="str">
        <f t="shared" si="18"/>
        <v>Munson</v>
      </c>
      <c r="C385" s="121">
        <f t="shared" si="18"/>
        <v>10</v>
      </c>
      <c r="D385" s="122">
        <v>1.3813950000000006</v>
      </c>
      <c r="E385" s="122">
        <v>18.4893</v>
      </c>
      <c r="F385" s="122">
        <v>2.3666304</v>
      </c>
      <c r="G385" s="122">
        <v>1.0601999999999996</v>
      </c>
      <c r="H385" s="122">
        <v>0.9079362939359733</v>
      </c>
      <c r="I385" s="122">
        <v>9.1257499194525646</v>
      </c>
      <c r="J385" s="122">
        <v>1.3942790636425371</v>
      </c>
      <c r="K385" s="46">
        <v>31.365335753089504</v>
      </c>
      <c r="L385" s="94">
        <f t="shared" si="16"/>
        <v>0</v>
      </c>
      <c r="M385" s="94">
        <v>0</v>
      </c>
      <c r="N385" s="94">
        <v>0</v>
      </c>
      <c r="O385" s="116">
        <v>0</v>
      </c>
      <c r="P385" s="116">
        <v>0</v>
      </c>
      <c r="Q385" s="105">
        <v>0</v>
      </c>
    </row>
    <row r="386" spans="1:17" x14ac:dyDescent="0.25">
      <c r="A386" s="106">
        <f t="shared" si="17"/>
        <v>55823</v>
      </c>
      <c r="B386" s="714" t="str">
        <f t="shared" si="18"/>
        <v>Munson</v>
      </c>
      <c r="C386" s="118">
        <f t="shared" si="18"/>
        <v>10</v>
      </c>
      <c r="D386" s="119">
        <v>1.420078999999999</v>
      </c>
      <c r="E386" s="119">
        <v>19.008270000000003</v>
      </c>
      <c r="F386" s="119">
        <v>2.4330585600000005</v>
      </c>
      <c r="G386" s="119">
        <v>1.0899445000000014</v>
      </c>
      <c r="H386" s="119">
        <v>0.93336176122075676</v>
      </c>
      <c r="I386" s="119">
        <v>9.3819659540083009</v>
      </c>
      <c r="J386" s="119">
        <v>1.4334250832929263</v>
      </c>
      <c r="K386" s="120">
        <v>32.403228186808136</v>
      </c>
      <c r="L386" s="102">
        <f t="shared" ref="L386:L449" si="19">+P386+O386</f>
        <v>0</v>
      </c>
      <c r="M386" s="102">
        <v>0</v>
      </c>
      <c r="N386" s="102">
        <v>0</v>
      </c>
      <c r="O386" s="112">
        <v>0</v>
      </c>
      <c r="P386" s="112">
        <v>0</v>
      </c>
      <c r="Q386" s="97">
        <v>0</v>
      </c>
    </row>
    <row r="387" spans="1:17" x14ac:dyDescent="0.25">
      <c r="A387" s="98">
        <f t="shared" ref="A387:A450" si="20">+EOMONTH(A386,1)</f>
        <v>55853</v>
      </c>
      <c r="B387" s="713" t="str">
        <f t="shared" ref="B387:C450" si="21">+B386</f>
        <v>Munson</v>
      </c>
      <c r="C387" s="121">
        <f t="shared" si="21"/>
        <v>10</v>
      </c>
      <c r="D387" s="122">
        <v>1.3671449999999992</v>
      </c>
      <c r="E387" s="122">
        <v>18.3018</v>
      </c>
      <c r="F387" s="122">
        <v>2.3426304</v>
      </c>
      <c r="G387" s="122">
        <v>1.0493699999999997</v>
      </c>
      <c r="H387" s="122">
        <v>0.89857033435148925</v>
      </c>
      <c r="I387" s="122">
        <v>9.0333369901963962</v>
      </c>
      <c r="J387" s="122">
        <v>1.3801597462044808</v>
      </c>
      <c r="K387" s="46">
        <v>31.350629590686999</v>
      </c>
      <c r="L387" s="94">
        <f t="shared" si="19"/>
        <v>0</v>
      </c>
      <c r="M387" s="94">
        <v>0</v>
      </c>
      <c r="N387" s="94">
        <v>0</v>
      </c>
      <c r="O387" s="116">
        <v>0</v>
      </c>
      <c r="P387" s="116">
        <v>0</v>
      </c>
      <c r="Q387" s="105">
        <v>0</v>
      </c>
    </row>
    <row r="388" spans="1:17" x14ac:dyDescent="0.25">
      <c r="A388" s="106">
        <f t="shared" si="20"/>
        <v>55884</v>
      </c>
      <c r="B388" s="714" t="str">
        <f t="shared" si="21"/>
        <v>Munson</v>
      </c>
      <c r="C388" s="118">
        <f t="shared" si="21"/>
        <v>10</v>
      </c>
      <c r="D388" s="119">
        <v>1.4056485000000005</v>
      </c>
      <c r="E388" s="119">
        <v>18.815449999999995</v>
      </c>
      <c r="F388" s="119">
        <v>2.4083775999999992</v>
      </c>
      <c r="G388" s="119">
        <v>1.0784590000000001</v>
      </c>
      <c r="H388" s="119">
        <v>0.92387717240184841</v>
      </c>
      <c r="I388" s="119">
        <v>9.2869294747206599</v>
      </c>
      <c r="J388" s="119">
        <v>1.4189049054809522</v>
      </c>
      <c r="K388" s="120">
        <v>32.388111555952776</v>
      </c>
      <c r="L388" s="102">
        <f t="shared" si="19"/>
        <v>0</v>
      </c>
      <c r="M388" s="102">
        <v>0</v>
      </c>
      <c r="N388" s="102">
        <v>0</v>
      </c>
      <c r="O388" s="112">
        <v>0</v>
      </c>
      <c r="P388" s="112">
        <v>0</v>
      </c>
      <c r="Q388" s="97">
        <v>0</v>
      </c>
    </row>
    <row r="389" spans="1:17" x14ac:dyDescent="0.25">
      <c r="A389" s="98">
        <f t="shared" si="20"/>
        <v>55915</v>
      </c>
      <c r="B389" s="713" t="str">
        <f t="shared" si="21"/>
        <v>Munson</v>
      </c>
      <c r="C389" s="121">
        <f t="shared" si="21"/>
        <v>10</v>
      </c>
      <c r="D389" s="122">
        <v>1.3982859999999986</v>
      </c>
      <c r="E389" s="122">
        <v>18.718419999999991</v>
      </c>
      <c r="F389" s="122">
        <v>2.395957759999999</v>
      </c>
      <c r="G389" s="122">
        <v>1.0725690000000003</v>
      </c>
      <c r="H389" s="122">
        <v>0.91903808804670339</v>
      </c>
      <c r="I389" s="122">
        <v>9.2391036131989051</v>
      </c>
      <c r="J389" s="122">
        <v>1.4115978376042821</v>
      </c>
      <c r="K389" s="46">
        <v>32.380613488649068</v>
      </c>
      <c r="L389" s="94">
        <f t="shared" si="19"/>
        <v>0</v>
      </c>
      <c r="M389" s="94">
        <v>0</v>
      </c>
      <c r="N389" s="94">
        <v>0</v>
      </c>
      <c r="O389" s="116">
        <v>0</v>
      </c>
      <c r="P389" s="116">
        <v>0</v>
      </c>
      <c r="Q389" s="105">
        <v>0</v>
      </c>
    </row>
    <row r="390" spans="1:17" x14ac:dyDescent="0.25">
      <c r="A390" s="106">
        <f t="shared" si="20"/>
        <v>55943</v>
      </c>
      <c r="B390" s="714" t="str">
        <f t="shared" si="21"/>
        <v>Munson</v>
      </c>
      <c r="C390" s="118">
        <f t="shared" si="21"/>
        <v>10</v>
      </c>
      <c r="D390" s="119">
        <v>1.2563180000000005</v>
      </c>
      <c r="E390" s="119">
        <v>16.824080000000002</v>
      </c>
      <c r="F390" s="119">
        <v>2.1534822400000002</v>
      </c>
      <c r="G390" s="119">
        <v>0.96398400000000017</v>
      </c>
      <c r="H390" s="119">
        <v>0.82572812946669305</v>
      </c>
      <c r="I390" s="119">
        <v>8.3041478296465705</v>
      </c>
      <c r="J390" s="119">
        <v>1.2687504691317246</v>
      </c>
      <c r="K390" s="120">
        <v>29.240267112129612</v>
      </c>
      <c r="L390" s="102">
        <f t="shared" si="19"/>
        <v>0</v>
      </c>
      <c r="M390" s="102">
        <v>0</v>
      </c>
      <c r="N390" s="102">
        <v>0</v>
      </c>
      <c r="O390" s="112">
        <v>0</v>
      </c>
      <c r="P390" s="112">
        <v>0</v>
      </c>
      <c r="Q390" s="97">
        <v>0</v>
      </c>
    </row>
    <row r="391" spans="1:17" x14ac:dyDescent="0.25">
      <c r="A391" s="98">
        <f t="shared" si="20"/>
        <v>55974</v>
      </c>
      <c r="B391" s="713" t="str">
        <f t="shared" si="21"/>
        <v>Munson</v>
      </c>
      <c r="C391" s="121">
        <f t="shared" si="21"/>
        <v>10</v>
      </c>
      <c r="D391" s="122">
        <v>1.3841499999999998</v>
      </c>
      <c r="E391" s="122">
        <v>18.5349</v>
      </c>
      <c r="F391" s="122">
        <v>2.3724672</v>
      </c>
      <c r="G391" s="122">
        <v>1.0619669999999999</v>
      </c>
      <c r="H391" s="122">
        <v>0.90974705404392708</v>
      </c>
      <c r="I391" s="122">
        <v>9.1486513771705162</v>
      </c>
      <c r="J391" s="122">
        <v>1.3977780489873761</v>
      </c>
      <c r="K391" s="46">
        <v>32.365732544346862</v>
      </c>
      <c r="L391" s="94">
        <f t="shared" si="19"/>
        <v>0</v>
      </c>
      <c r="M391" s="94">
        <v>0</v>
      </c>
      <c r="N391" s="94">
        <v>0</v>
      </c>
      <c r="O391" s="116">
        <v>0</v>
      </c>
      <c r="P391" s="116">
        <v>0</v>
      </c>
      <c r="Q391" s="105">
        <v>0</v>
      </c>
    </row>
    <row r="392" spans="1:17" x14ac:dyDescent="0.25">
      <c r="A392" s="106">
        <f t="shared" si="20"/>
        <v>56004</v>
      </c>
      <c r="B392" s="714" t="str">
        <f t="shared" si="21"/>
        <v>Munson</v>
      </c>
      <c r="C392" s="118">
        <f t="shared" si="21"/>
        <v>10</v>
      </c>
      <c r="D392" s="119">
        <v>1.3326599999999997</v>
      </c>
      <c r="E392" s="119">
        <v>17.845800000000004</v>
      </c>
      <c r="F392" s="119">
        <v>2.2842624000000007</v>
      </c>
      <c r="G392" s="119">
        <v>1.0225799999999996</v>
      </c>
      <c r="H392" s="119">
        <v>0.87590470896462957</v>
      </c>
      <c r="I392" s="119">
        <v>8.8085802854097306</v>
      </c>
      <c r="J392" s="119">
        <v>1.3458202328680278</v>
      </c>
      <c r="K392" s="120">
        <v>31.314532274948927</v>
      </c>
      <c r="L392" s="102">
        <f t="shared" si="19"/>
        <v>0</v>
      </c>
      <c r="M392" s="102">
        <v>0</v>
      </c>
      <c r="N392" s="102">
        <v>0</v>
      </c>
      <c r="O392" s="112">
        <v>0</v>
      </c>
      <c r="P392" s="112">
        <v>0</v>
      </c>
      <c r="Q392" s="97">
        <v>0</v>
      </c>
    </row>
    <row r="393" spans="1:17" x14ac:dyDescent="0.25">
      <c r="A393" s="98">
        <f t="shared" si="20"/>
        <v>56035</v>
      </c>
      <c r="B393" s="713" t="str">
        <f t="shared" si="21"/>
        <v>Munson</v>
      </c>
      <c r="C393" s="121">
        <f t="shared" si="21"/>
        <v>10</v>
      </c>
      <c r="D393" s="122">
        <v>1.3700139999999994</v>
      </c>
      <c r="E393" s="122">
        <v>18.347040000000003</v>
      </c>
      <c r="F393" s="122">
        <v>2.3484211200000003</v>
      </c>
      <c r="G393" s="122">
        <v>1.0507760000000004</v>
      </c>
      <c r="H393" s="122">
        <v>0.90045601748820903</v>
      </c>
      <c r="I393" s="122">
        <v>9.0560529356465995</v>
      </c>
      <c r="J393" s="122">
        <v>1.383630399079514</v>
      </c>
      <c r="K393" s="46">
        <v>32.35100716063851</v>
      </c>
      <c r="L393" s="94">
        <f t="shared" si="19"/>
        <v>0</v>
      </c>
      <c r="M393" s="94">
        <v>0</v>
      </c>
      <c r="N393" s="94">
        <v>0</v>
      </c>
      <c r="O393" s="116">
        <v>0</v>
      </c>
      <c r="P393" s="116">
        <v>0</v>
      </c>
      <c r="Q393" s="105">
        <v>0</v>
      </c>
    </row>
    <row r="394" spans="1:17" x14ac:dyDescent="0.25">
      <c r="A394" s="106">
        <f t="shared" si="20"/>
        <v>56065</v>
      </c>
      <c r="B394" s="714" t="str">
        <f t="shared" si="21"/>
        <v>Munson</v>
      </c>
      <c r="C394" s="118">
        <f t="shared" si="21"/>
        <v>10</v>
      </c>
      <c r="D394" s="119">
        <v>1.3189800000000009</v>
      </c>
      <c r="E394" s="119">
        <v>17.664600000000007</v>
      </c>
      <c r="F394" s="119">
        <v>2.2610688000000008</v>
      </c>
      <c r="G394" s="119">
        <v>1.0117499999999999</v>
      </c>
      <c r="H394" s="119">
        <v>0.86691338882616542</v>
      </c>
      <c r="I394" s="119">
        <v>8.719263024967514</v>
      </c>
      <c r="J394" s="119">
        <v>1.3321739117232443</v>
      </c>
      <c r="K394" s="120">
        <v>31.300356169750817</v>
      </c>
      <c r="L394" s="102">
        <f t="shared" si="19"/>
        <v>0</v>
      </c>
      <c r="M394" s="102">
        <v>0</v>
      </c>
      <c r="N394" s="102">
        <v>0</v>
      </c>
      <c r="O394" s="112">
        <v>0</v>
      </c>
      <c r="P394" s="112">
        <v>0</v>
      </c>
      <c r="Q394" s="97">
        <v>0</v>
      </c>
    </row>
    <row r="395" spans="1:17" x14ac:dyDescent="0.25">
      <c r="A395" s="98">
        <f t="shared" si="20"/>
        <v>56096</v>
      </c>
      <c r="B395" s="713" t="str">
        <f t="shared" si="21"/>
        <v>Munson</v>
      </c>
      <c r="C395" s="121">
        <f t="shared" si="21"/>
        <v>10</v>
      </c>
      <c r="D395" s="122">
        <v>1.3558780000000006</v>
      </c>
      <c r="E395" s="122">
        <v>18.160730000000012</v>
      </c>
      <c r="F395" s="122">
        <v>2.3245734400000013</v>
      </c>
      <c r="G395" s="122">
        <v>1.0398795000000001</v>
      </c>
      <c r="H395" s="122">
        <v>0.89116498519610388</v>
      </c>
      <c r="I395" s="122">
        <v>8.9642154841535788</v>
      </c>
      <c r="J395" s="122">
        <v>1.3695990288405571</v>
      </c>
      <c r="K395" s="46">
        <v>32.336435151351125</v>
      </c>
      <c r="L395" s="94">
        <f t="shared" si="19"/>
        <v>0</v>
      </c>
      <c r="M395" s="94">
        <v>0</v>
      </c>
      <c r="N395" s="94">
        <v>0</v>
      </c>
      <c r="O395" s="116">
        <v>0</v>
      </c>
      <c r="P395" s="116">
        <v>0</v>
      </c>
      <c r="Q395" s="105">
        <v>0</v>
      </c>
    </row>
    <row r="396" spans="1:17" x14ac:dyDescent="0.25">
      <c r="A396" s="106">
        <f t="shared" si="20"/>
        <v>56127</v>
      </c>
      <c r="B396" s="714" t="str">
        <f t="shared" si="21"/>
        <v>Munson</v>
      </c>
      <c r="C396" s="118">
        <f t="shared" si="21"/>
        <v>10</v>
      </c>
      <c r="D396" s="119">
        <v>1.3488100000000005</v>
      </c>
      <c r="E396" s="119">
        <v>18.067109999999996</v>
      </c>
      <c r="F396" s="119">
        <v>2.3125900799999997</v>
      </c>
      <c r="G396" s="119">
        <v>1.0345784999999998</v>
      </c>
      <c r="H396" s="119">
        <v>0.88651947574753287</v>
      </c>
      <c r="I396" s="119">
        <v>8.9180658310122354</v>
      </c>
      <c r="J396" s="119">
        <v>1.3625480267017427</v>
      </c>
      <c r="K396" s="120">
        <v>32.32920683910973</v>
      </c>
      <c r="L396" s="102">
        <f t="shared" si="19"/>
        <v>0</v>
      </c>
      <c r="M396" s="102">
        <v>0</v>
      </c>
      <c r="N396" s="102">
        <v>0</v>
      </c>
      <c r="O396" s="112">
        <v>0</v>
      </c>
      <c r="P396" s="112">
        <v>0</v>
      </c>
      <c r="Q396" s="97">
        <v>0</v>
      </c>
    </row>
    <row r="397" spans="1:17" x14ac:dyDescent="0.25">
      <c r="A397" s="98">
        <f t="shared" si="20"/>
        <v>56157</v>
      </c>
      <c r="B397" s="713" t="str">
        <f t="shared" si="21"/>
        <v>Munson</v>
      </c>
      <c r="C397" s="121">
        <f t="shared" si="21"/>
        <v>10</v>
      </c>
      <c r="D397" s="122">
        <v>1.2984599999999999</v>
      </c>
      <c r="E397" s="122">
        <v>17.395200000000003</v>
      </c>
      <c r="F397" s="122">
        <v>2.2265856000000008</v>
      </c>
      <c r="G397" s="122">
        <v>0.99578999999999995</v>
      </c>
      <c r="H397" s="122">
        <v>0.85342641358968774</v>
      </c>
      <c r="I397" s="122">
        <v>8.5864650962116684</v>
      </c>
      <c r="J397" s="122">
        <v>1.3118843143358536</v>
      </c>
      <c r="K397" s="46">
        <v>31.279370242670964</v>
      </c>
      <c r="L397" s="94">
        <f t="shared" si="19"/>
        <v>0</v>
      </c>
      <c r="M397" s="94">
        <v>0</v>
      </c>
      <c r="N397" s="94">
        <v>0</v>
      </c>
      <c r="O397" s="116">
        <v>0</v>
      </c>
      <c r="P397" s="116">
        <v>0</v>
      </c>
      <c r="Q397" s="105">
        <v>0</v>
      </c>
    </row>
    <row r="398" spans="1:17" x14ac:dyDescent="0.25">
      <c r="A398" s="106">
        <f t="shared" si="20"/>
        <v>56188</v>
      </c>
      <c r="B398" s="714" t="str">
        <f t="shared" si="21"/>
        <v>Munson</v>
      </c>
      <c r="C398" s="118">
        <f t="shared" si="21"/>
        <v>10</v>
      </c>
      <c r="D398" s="119">
        <v>1.3349685000000013</v>
      </c>
      <c r="E398" s="119">
        <v>17.883589999999998</v>
      </c>
      <c r="F398" s="119">
        <v>2.2890995199999997</v>
      </c>
      <c r="G398" s="119">
        <v>1.0236819999999998</v>
      </c>
      <c r="H398" s="119">
        <v>0.877421997724807</v>
      </c>
      <c r="I398" s="119">
        <v>8.8276000430041393</v>
      </c>
      <c r="J398" s="119">
        <v>1.3487262136999658</v>
      </c>
      <c r="K398" s="120">
        <v>32.314861787243892</v>
      </c>
      <c r="L398" s="102">
        <f t="shared" si="19"/>
        <v>0</v>
      </c>
      <c r="M398" s="102">
        <v>0</v>
      </c>
      <c r="N398" s="102">
        <v>0</v>
      </c>
      <c r="O398" s="112">
        <v>0</v>
      </c>
      <c r="P398" s="112">
        <v>0</v>
      </c>
      <c r="Q398" s="97">
        <v>0</v>
      </c>
    </row>
    <row r="399" spans="1:17" x14ac:dyDescent="0.25">
      <c r="A399" s="98">
        <f t="shared" si="20"/>
        <v>56218</v>
      </c>
      <c r="B399" s="713" t="str">
        <f t="shared" si="21"/>
        <v>Munson</v>
      </c>
      <c r="C399" s="121">
        <f t="shared" si="21"/>
        <v>10</v>
      </c>
      <c r="D399" s="122">
        <v>1.285065000000001</v>
      </c>
      <c r="E399" s="122">
        <v>17.218800000000002</v>
      </c>
      <c r="F399" s="122">
        <v>2.2040064000000004</v>
      </c>
      <c r="G399" s="122">
        <v>0.98553000000000102</v>
      </c>
      <c r="H399" s="122">
        <v>0.83784236075337593</v>
      </c>
      <c r="I399" s="122">
        <v>8.4419869322930889</v>
      </c>
      <c r="J399" s="122">
        <v>1.2898102214879159</v>
      </c>
      <c r="K399" s="46">
        <v>25.640136977245934</v>
      </c>
      <c r="L399" s="94">
        <f t="shared" si="19"/>
        <v>0</v>
      </c>
      <c r="M399" s="94">
        <v>0</v>
      </c>
      <c r="N399" s="94">
        <v>0</v>
      </c>
      <c r="O399" s="116">
        <v>0</v>
      </c>
      <c r="P399" s="116">
        <v>0</v>
      </c>
      <c r="Q399" s="105">
        <v>0</v>
      </c>
    </row>
    <row r="400" spans="1:17" x14ac:dyDescent="0.25">
      <c r="A400" s="106">
        <f t="shared" si="20"/>
        <v>56249</v>
      </c>
      <c r="B400" s="714" t="str">
        <f t="shared" si="21"/>
        <v>Munson</v>
      </c>
      <c r="C400" s="118">
        <f t="shared" si="21"/>
        <v>10</v>
      </c>
      <c r="D400" s="119">
        <v>1.3211270000000004</v>
      </c>
      <c r="E400" s="119">
        <v>17.702239999999996</v>
      </c>
      <c r="F400" s="119">
        <v>2.2658867200000001</v>
      </c>
      <c r="G400" s="119">
        <v>1.0130800000000009</v>
      </c>
      <c r="H400" s="119">
        <v>0.8613542180283994</v>
      </c>
      <c r="I400" s="119">
        <v>8.6790489267721345</v>
      </c>
      <c r="J400" s="119">
        <v>1.3260298009079294</v>
      </c>
      <c r="K400" s="120">
        <v>26.488557980437029</v>
      </c>
      <c r="L400" s="102">
        <f t="shared" si="19"/>
        <v>0</v>
      </c>
      <c r="M400" s="102">
        <v>0</v>
      </c>
      <c r="N400" s="102">
        <v>0</v>
      </c>
      <c r="O400" s="112">
        <v>0</v>
      </c>
      <c r="P400" s="112">
        <v>0</v>
      </c>
      <c r="Q400" s="97">
        <v>0</v>
      </c>
    </row>
    <row r="401" spans="1:17" x14ac:dyDescent="0.25">
      <c r="A401" s="98">
        <f t="shared" si="20"/>
        <v>56280</v>
      </c>
      <c r="B401" s="713" t="str">
        <f t="shared" si="21"/>
        <v>Munson</v>
      </c>
      <c r="C401" s="121">
        <f t="shared" si="21"/>
        <v>10</v>
      </c>
      <c r="D401" s="122">
        <v>1.3143534999999997</v>
      </c>
      <c r="E401" s="122">
        <v>17.610789999999991</v>
      </c>
      <c r="F401" s="122">
        <v>2.2541811199999988</v>
      </c>
      <c r="G401" s="122">
        <v>1.0074844999999992</v>
      </c>
      <c r="H401" s="122">
        <v>0.8569379899959727</v>
      </c>
      <c r="I401" s="122">
        <v>8.634254710094158</v>
      </c>
      <c r="J401" s="122">
        <v>1.3191858779494479</v>
      </c>
      <c r="K401" s="46">
        <v>26.482341780662537</v>
      </c>
      <c r="L401" s="94">
        <f t="shared" si="19"/>
        <v>0</v>
      </c>
      <c r="M401" s="94">
        <v>0</v>
      </c>
      <c r="N401" s="94">
        <v>0</v>
      </c>
      <c r="O401" s="116">
        <v>0</v>
      </c>
      <c r="P401" s="116">
        <v>0</v>
      </c>
      <c r="Q401" s="105">
        <v>0</v>
      </c>
    </row>
    <row r="402" spans="1:17" x14ac:dyDescent="0.25">
      <c r="A402" s="106">
        <f t="shared" si="20"/>
        <v>56308</v>
      </c>
      <c r="B402" s="714" t="str">
        <f t="shared" si="21"/>
        <v>Munson</v>
      </c>
      <c r="C402" s="118">
        <f t="shared" si="21"/>
        <v>10</v>
      </c>
      <c r="D402" s="119">
        <v>1.1813059999999991</v>
      </c>
      <c r="E402" s="119">
        <v>15.828399999999993</v>
      </c>
      <c r="F402" s="119">
        <v>2.026035199999999</v>
      </c>
      <c r="G402" s="119">
        <v>0.90573000000000026</v>
      </c>
      <c r="H402" s="119">
        <v>0.7701931024155283</v>
      </c>
      <c r="I402" s="119">
        <v>7.7604182221862095</v>
      </c>
      <c r="J402" s="119">
        <v>1.185676724226463</v>
      </c>
      <c r="K402" s="120">
        <v>23.913948346188192</v>
      </c>
      <c r="L402" s="102">
        <f t="shared" si="19"/>
        <v>0</v>
      </c>
      <c r="M402" s="102">
        <v>0</v>
      </c>
      <c r="N402" s="102">
        <v>0</v>
      </c>
      <c r="O402" s="112">
        <v>0</v>
      </c>
      <c r="P402" s="112">
        <v>0</v>
      </c>
      <c r="Q402" s="97">
        <v>0</v>
      </c>
    </row>
    <row r="403" spans="1:17" x14ac:dyDescent="0.25">
      <c r="A403" s="98">
        <f t="shared" si="20"/>
        <v>56339</v>
      </c>
      <c r="B403" s="713" t="str">
        <f t="shared" si="21"/>
        <v>Munson</v>
      </c>
      <c r="C403" s="121">
        <f t="shared" si="21"/>
        <v>10</v>
      </c>
      <c r="D403" s="122">
        <v>1.3011010000000001</v>
      </c>
      <c r="E403" s="122">
        <v>17.437809999999995</v>
      </c>
      <c r="F403" s="122">
        <v>2.2320396799999993</v>
      </c>
      <c r="G403" s="122">
        <v>0.99747150000000007</v>
      </c>
      <c r="H403" s="122">
        <v>0.8482975720796454</v>
      </c>
      <c r="I403" s="122">
        <v>8.5495281861022718</v>
      </c>
      <c r="J403" s="122">
        <v>1.3062409417375953</v>
      </c>
      <c r="K403" s="46">
        <v>26.470004926982678</v>
      </c>
      <c r="L403" s="94">
        <f t="shared" si="19"/>
        <v>0</v>
      </c>
      <c r="M403" s="94">
        <v>0</v>
      </c>
      <c r="N403" s="94">
        <v>0</v>
      </c>
      <c r="O403" s="116">
        <v>0</v>
      </c>
      <c r="P403" s="116">
        <v>0</v>
      </c>
      <c r="Q403" s="105">
        <v>0</v>
      </c>
    </row>
    <row r="404" spans="1:17" x14ac:dyDescent="0.25">
      <c r="A404" s="106">
        <f t="shared" si="20"/>
        <v>56369</v>
      </c>
      <c r="B404" s="714" t="str">
        <f t="shared" si="21"/>
        <v>Munson</v>
      </c>
      <c r="C404" s="118">
        <f t="shared" si="21"/>
        <v>10</v>
      </c>
      <c r="D404" s="119">
        <v>1.2528599999999994</v>
      </c>
      <c r="E404" s="119">
        <v>16.789500000000004</v>
      </c>
      <c r="F404" s="119">
        <v>2.1490560000000003</v>
      </c>
      <c r="G404" s="119">
        <v>0.96016499999999994</v>
      </c>
      <c r="H404" s="119">
        <v>0.81684519803629607</v>
      </c>
      <c r="I404" s="119">
        <v>8.2317097909528147</v>
      </c>
      <c r="J404" s="119">
        <v>1.2576829912292893</v>
      </c>
      <c r="K404" s="120">
        <v>25.610211317162765</v>
      </c>
      <c r="L404" s="102">
        <f t="shared" si="19"/>
        <v>0</v>
      </c>
      <c r="M404" s="102">
        <v>0</v>
      </c>
      <c r="N404" s="102">
        <v>0</v>
      </c>
      <c r="O404" s="112">
        <v>0</v>
      </c>
      <c r="P404" s="112">
        <v>0</v>
      </c>
      <c r="Q404" s="97">
        <v>0</v>
      </c>
    </row>
    <row r="405" spans="1:17" x14ac:dyDescent="0.25">
      <c r="A405" s="98">
        <f t="shared" si="20"/>
        <v>56400</v>
      </c>
      <c r="B405" s="713" t="str">
        <f t="shared" si="21"/>
        <v>Munson</v>
      </c>
      <c r="C405" s="121">
        <f t="shared" si="21"/>
        <v>10</v>
      </c>
      <c r="D405" s="122">
        <v>1.2878485000000006</v>
      </c>
      <c r="E405" s="122">
        <v>17.260799999999993</v>
      </c>
      <c r="F405" s="122">
        <v>2.2093823999999991</v>
      </c>
      <c r="G405" s="122">
        <v>0.98686949999999984</v>
      </c>
      <c r="H405" s="122">
        <v>0.83965715384782535</v>
      </c>
      <c r="I405" s="122">
        <v>8.4628231945572203</v>
      </c>
      <c r="J405" s="122">
        <v>1.292993725644016</v>
      </c>
      <c r="K405" s="46">
        <v>26.457796964143455</v>
      </c>
      <c r="L405" s="94">
        <f t="shared" si="19"/>
        <v>0</v>
      </c>
      <c r="M405" s="94">
        <v>0</v>
      </c>
      <c r="N405" s="94">
        <v>0</v>
      </c>
      <c r="O405" s="116">
        <v>0</v>
      </c>
      <c r="P405" s="116">
        <v>0</v>
      </c>
      <c r="Q405" s="105">
        <v>0</v>
      </c>
    </row>
    <row r="406" spans="1:17" x14ac:dyDescent="0.25">
      <c r="A406" s="106">
        <f t="shared" si="20"/>
        <v>56430</v>
      </c>
      <c r="B406" s="714" t="str">
        <f t="shared" si="21"/>
        <v>Munson</v>
      </c>
      <c r="C406" s="118">
        <f t="shared" si="21"/>
        <v>10</v>
      </c>
      <c r="D406" s="119">
        <v>1.2397499999999997</v>
      </c>
      <c r="E406" s="119">
        <v>16.619100000000007</v>
      </c>
      <c r="F406" s="119">
        <v>2.127244800000001</v>
      </c>
      <c r="G406" s="119">
        <v>0.95047499999999896</v>
      </c>
      <c r="H406" s="119">
        <v>0.8082976706057341</v>
      </c>
      <c r="I406" s="119">
        <v>8.1482418678116844</v>
      </c>
      <c r="J406" s="119">
        <v>1.244930348197145</v>
      </c>
      <c r="K406" s="120">
        <v>25.598459108252275</v>
      </c>
      <c r="L406" s="102">
        <f t="shared" si="19"/>
        <v>0</v>
      </c>
      <c r="M406" s="102">
        <v>0</v>
      </c>
      <c r="N406" s="102">
        <v>0</v>
      </c>
      <c r="O406" s="112">
        <v>0</v>
      </c>
      <c r="P406" s="112">
        <v>0</v>
      </c>
      <c r="Q406" s="97">
        <v>0</v>
      </c>
    </row>
    <row r="407" spans="1:17" x14ac:dyDescent="0.25">
      <c r="A407" s="98">
        <f t="shared" si="20"/>
        <v>56461</v>
      </c>
      <c r="B407" s="713" t="str">
        <f t="shared" si="21"/>
        <v>Munson</v>
      </c>
      <c r="C407" s="121">
        <f t="shared" si="21"/>
        <v>10</v>
      </c>
      <c r="D407" s="122">
        <v>1.2745959999999992</v>
      </c>
      <c r="E407" s="122">
        <v>17.085650000000001</v>
      </c>
      <c r="F407" s="122">
        <v>2.1869632000000001</v>
      </c>
      <c r="G407" s="122">
        <v>0.97685649999999868</v>
      </c>
      <c r="H407" s="122">
        <v>0.83101673572626578</v>
      </c>
      <c r="I407" s="122">
        <v>8.3770277161409297</v>
      </c>
      <c r="J407" s="122">
        <v>1.2798854440391951</v>
      </c>
      <c r="K407" s="46">
        <v>26.44571731642673</v>
      </c>
      <c r="L407" s="94">
        <f t="shared" si="19"/>
        <v>0</v>
      </c>
      <c r="M407" s="94">
        <v>0</v>
      </c>
      <c r="N407" s="94">
        <v>0</v>
      </c>
      <c r="O407" s="116">
        <v>0</v>
      </c>
      <c r="P407" s="116">
        <v>0</v>
      </c>
      <c r="Q407" s="105">
        <v>0</v>
      </c>
    </row>
    <row r="408" spans="1:17" x14ac:dyDescent="0.25">
      <c r="A408" s="106">
        <f t="shared" si="20"/>
        <v>56492</v>
      </c>
      <c r="B408" s="714" t="str">
        <f t="shared" si="21"/>
        <v>Munson</v>
      </c>
      <c r="C408" s="118">
        <f t="shared" si="21"/>
        <v>10</v>
      </c>
      <c r="D408" s="119">
        <v>1.2678224999999985</v>
      </c>
      <c r="E408" s="119">
        <v>16.997299999999992</v>
      </c>
      <c r="F408" s="119">
        <v>2.1756543999999991</v>
      </c>
      <c r="G408" s="119">
        <v>0.97155550000000013</v>
      </c>
      <c r="H408" s="119">
        <v>0.82660051510735633</v>
      </c>
      <c r="I408" s="119">
        <v>8.3337489566362848</v>
      </c>
      <c r="J408" s="119">
        <v>1.2732731179718824</v>
      </c>
      <c r="K408" s="120">
        <v>26.439725141023338</v>
      </c>
      <c r="L408" s="102">
        <f t="shared" si="19"/>
        <v>0</v>
      </c>
      <c r="M408" s="102">
        <v>0</v>
      </c>
      <c r="N408" s="102">
        <v>0</v>
      </c>
      <c r="O408" s="112">
        <v>0</v>
      </c>
      <c r="P408" s="112">
        <v>0</v>
      </c>
      <c r="Q408" s="97">
        <v>0</v>
      </c>
    </row>
    <row r="409" spans="1:17" x14ac:dyDescent="0.25">
      <c r="A409" s="98">
        <f t="shared" si="20"/>
        <v>56522</v>
      </c>
      <c r="B409" s="713" t="str">
        <f t="shared" si="21"/>
        <v>Munson</v>
      </c>
      <c r="C409" s="121">
        <f t="shared" si="21"/>
        <v>10</v>
      </c>
      <c r="D409" s="122">
        <v>1.2206549999999996</v>
      </c>
      <c r="E409" s="122">
        <v>16.365299999999991</v>
      </c>
      <c r="F409" s="122">
        <v>2.094758399999999</v>
      </c>
      <c r="G409" s="122">
        <v>0.93536999999999981</v>
      </c>
      <c r="H409" s="122">
        <v>0.7958480373181257</v>
      </c>
      <c r="I409" s="122">
        <v>8.0239179549006217</v>
      </c>
      <c r="J409" s="122">
        <v>1.225935486101067</v>
      </c>
      <c r="K409" s="46">
        <v>25.58106142345228</v>
      </c>
      <c r="L409" s="94">
        <f t="shared" si="19"/>
        <v>0</v>
      </c>
      <c r="M409" s="94">
        <v>0</v>
      </c>
      <c r="N409" s="94">
        <v>0</v>
      </c>
      <c r="O409" s="116">
        <v>0</v>
      </c>
      <c r="P409" s="116">
        <v>0</v>
      </c>
      <c r="Q409" s="105">
        <v>0</v>
      </c>
    </row>
    <row r="410" spans="1:17" x14ac:dyDescent="0.25">
      <c r="A410" s="106">
        <f t="shared" si="20"/>
        <v>56553</v>
      </c>
      <c r="B410" s="714" t="str">
        <f t="shared" si="21"/>
        <v>Munson</v>
      </c>
      <c r="C410" s="118">
        <f t="shared" si="21"/>
        <v>10</v>
      </c>
      <c r="D410" s="119">
        <v>1.2545700000000006</v>
      </c>
      <c r="E410" s="119">
        <v>16.824940000000005</v>
      </c>
      <c r="F410" s="119">
        <v>2.1535923200000004</v>
      </c>
      <c r="G410" s="119">
        <v>0.96124799999999944</v>
      </c>
      <c r="H410" s="119">
        <v>0.81796007920518154</v>
      </c>
      <c r="I410" s="119">
        <v>8.2493177980341574</v>
      </c>
      <c r="J410" s="119">
        <v>1.2603732924448126</v>
      </c>
      <c r="K410" s="120">
        <v>26.427834181032683</v>
      </c>
      <c r="L410" s="102">
        <f t="shared" si="19"/>
        <v>0</v>
      </c>
      <c r="M410" s="102">
        <v>0</v>
      </c>
      <c r="N410" s="102">
        <v>0</v>
      </c>
      <c r="O410" s="112">
        <v>0</v>
      </c>
      <c r="P410" s="112">
        <v>0</v>
      </c>
      <c r="Q410" s="97">
        <v>0</v>
      </c>
    </row>
    <row r="411" spans="1:17" x14ac:dyDescent="0.25">
      <c r="A411" s="98">
        <f t="shared" si="20"/>
        <v>56583</v>
      </c>
      <c r="B411" s="713" t="str">
        <f t="shared" si="21"/>
        <v>Munson</v>
      </c>
      <c r="C411" s="121">
        <f t="shared" si="21"/>
        <v>10</v>
      </c>
      <c r="D411" s="122">
        <v>1.2081149999999996</v>
      </c>
      <c r="E411" s="122">
        <v>16.199099999999994</v>
      </c>
      <c r="F411" s="122">
        <v>2.0734847999999992</v>
      </c>
      <c r="G411" s="122">
        <v>0.9256800000000005</v>
      </c>
      <c r="H411" s="122">
        <v>0.78767215719967498</v>
      </c>
      <c r="I411" s="122">
        <v>7.9425033595527275</v>
      </c>
      <c r="J411" s="122">
        <v>1.2134965697734728</v>
      </c>
      <c r="K411" s="46">
        <v>25.569615743034767</v>
      </c>
      <c r="L411" s="94">
        <f t="shared" si="19"/>
        <v>0</v>
      </c>
      <c r="M411" s="94">
        <v>0</v>
      </c>
      <c r="N411" s="94">
        <v>0</v>
      </c>
      <c r="O411" s="116">
        <v>0</v>
      </c>
      <c r="P411" s="116">
        <v>0</v>
      </c>
      <c r="Q411" s="105">
        <v>0</v>
      </c>
    </row>
    <row r="412" spans="1:17" x14ac:dyDescent="0.25">
      <c r="A412" s="106">
        <f t="shared" si="20"/>
        <v>56614</v>
      </c>
      <c r="B412" s="714" t="str">
        <f t="shared" si="21"/>
        <v>Munson</v>
      </c>
      <c r="C412" s="118">
        <f t="shared" si="21"/>
        <v>10</v>
      </c>
      <c r="D412" s="119">
        <v>1.2419065000000005</v>
      </c>
      <c r="E412" s="119">
        <v>16.653819999999993</v>
      </c>
      <c r="F412" s="119">
        <v>2.1316889599999991</v>
      </c>
      <c r="G412" s="119">
        <v>0.95152950000000014</v>
      </c>
      <c r="H412" s="119">
        <v>0.80970368880312438</v>
      </c>
      <c r="I412" s="119">
        <v>8.165492212576055</v>
      </c>
      <c r="J412" s="119">
        <v>1.2475659908183061</v>
      </c>
      <c r="K412" s="120">
        <v>26.416067638397216</v>
      </c>
      <c r="L412" s="102">
        <f t="shared" si="19"/>
        <v>0</v>
      </c>
      <c r="M412" s="102">
        <v>0</v>
      </c>
      <c r="N412" s="102">
        <v>0</v>
      </c>
      <c r="O412" s="112">
        <v>0</v>
      </c>
      <c r="P412" s="112">
        <v>0</v>
      </c>
      <c r="Q412" s="97">
        <v>0</v>
      </c>
    </row>
    <row r="413" spans="1:17" x14ac:dyDescent="0.25">
      <c r="A413" s="98">
        <f t="shared" si="20"/>
        <v>56645</v>
      </c>
      <c r="B413" s="713" t="str">
        <f t="shared" si="21"/>
        <v>Munson</v>
      </c>
      <c r="C413" s="121">
        <f t="shared" si="21"/>
        <v>10</v>
      </c>
      <c r="D413" s="122">
        <v>1.2354275000000015</v>
      </c>
      <c r="E413" s="122">
        <v>16.567640000000004</v>
      </c>
      <c r="F413" s="122">
        <v>2.1206579200000006</v>
      </c>
      <c r="G413" s="122">
        <v>0.94622850000000158</v>
      </c>
      <c r="H413" s="122">
        <v>0.80547947290562305</v>
      </c>
      <c r="I413" s="122">
        <v>8.1232746872981121</v>
      </c>
      <c r="J413" s="122">
        <v>1.2411157672606019</v>
      </c>
      <c r="K413" s="46">
        <v>26.410230720168666</v>
      </c>
      <c r="L413" s="94">
        <f t="shared" si="19"/>
        <v>0</v>
      </c>
      <c r="M413" s="94">
        <v>0</v>
      </c>
      <c r="N413" s="94">
        <v>0</v>
      </c>
      <c r="O413" s="116">
        <v>0</v>
      </c>
      <c r="P413" s="116">
        <v>0</v>
      </c>
      <c r="Q413" s="105">
        <v>0</v>
      </c>
    </row>
    <row r="414" spans="1:17" x14ac:dyDescent="0.25">
      <c r="A414" s="106">
        <f t="shared" si="20"/>
        <v>56673</v>
      </c>
      <c r="B414" s="714" t="str">
        <f t="shared" si="21"/>
        <v>Munson</v>
      </c>
      <c r="C414" s="118">
        <f t="shared" si="21"/>
        <v>10</v>
      </c>
      <c r="D414" s="119">
        <v>1.110284</v>
      </c>
      <c r="E414" s="119">
        <v>14.890679999999998</v>
      </c>
      <c r="F414" s="119">
        <v>1.9060070399999998</v>
      </c>
      <c r="G414" s="119">
        <v>0.85066800000000031</v>
      </c>
      <c r="H414" s="119">
        <v>0.72388786577907216</v>
      </c>
      <c r="I414" s="119">
        <v>7.3010780452153945</v>
      </c>
      <c r="J414" s="119">
        <v>1.1154963300723906</v>
      </c>
      <c r="K414" s="120">
        <v>23.849157530132093</v>
      </c>
      <c r="L414" s="102">
        <f t="shared" si="19"/>
        <v>0</v>
      </c>
      <c r="M414" s="102">
        <v>0</v>
      </c>
      <c r="N414" s="102">
        <v>0</v>
      </c>
      <c r="O414" s="112">
        <v>0</v>
      </c>
      <c r="P414" s="112">
        <v>0</v>
      </c>
      <c r="Q414" s="97">
        <v>0</v>
      </c>
    </row>
    <row r="415" spans="1:17" x14ac:dyDescent="0.25">
      <c r="A415" s="98">
        <f t="shared" si="20"/>
        <v>56704</v>
      </c>
      <c r="B415" s="713" t="str">
        <f t="shared" si="21"/>
        <v>Munson</v>
      </c>
      <c r="C415" s="121">
        <f t="shared" si="21"/>
        <v>10</v>
      </c>
      <c r="D415" s="122">
        <v>1.2230585000000007</v>
      </c>
      <c r="E415" s="122">
        <v>16.404890000000002</v>
      </c>
      <c r="F415" s="122">
        <v>2.0998259200000002</v>
      </c>
      <c r="G415" s="122">
        <v>0.93680449999999993</v>
      </c>
      <c r="H415" s="122">
        <v>0.79741507996325256</v>
      </c>
      <c r="I415" s="122">
        <v>8.0435494751394376</v>
      </c>
      <c r="J415" s="122">
        <v>1.228934943363529</v>
      </c>
      <c r="K415" s="46">
        <v>26.39864869519284</v>
      </c>
      <c r="L415" s="94">
        <f t="shared" si="19"/>
        <v>0</v>
      </c>
      <c r="M415" s="94">
        <v>0</v>
      </c>
      <c r="N415" s="94">
        <v>0</v>
      </c>
      <c r="O415" s="116">
        <v>0</v>
      </c>
      <c r="P415" s="116">
        <v>0</v>
      </c>
      <c r="Q415" s="105">
        <v>0</v>
      </c>
    </row>
    <row r="416" spans="1:17" x14ac:dyDescent="0.25">
      <c r="A416" s="106">
        <f t="shared" si="20"/>
        <v>56734</v>
      </c>
      <c r="B416" s="714" t="str">
        <f t="shared" si="21"/>
        <v>Munson</v>
      </c>
      <c r="C416" s="118">
        <f t="shared" si="21"/>
        <v>10</v>
      </c>
      <c r="D416" s="119">
        <v>1.177335</v>
      </c>
      <c r="E416" s="119">
        <v>15.794700000000008</v>
      </c>
      <c r="F416" s="119">
        <v>2.0217216000000011</v>
      </c>
      <c r="G416" s="119">
        <v>0.9020249999999993</v>
      </c>
      <c r="H416" s="119">
        <v>0.76760406916561807</v>
      </c>
      <c r="I416" s="119">
        <v>7.7443997696528104</v>
      </c>
      <c r="J416" s="119">
        <v>1.1832292835674305</v>
      </c>
      <c r="K416" s="120">
        <v>25.541518525073407</v>
      </c>
      <c r="L416" s="102">
        <f t="shared" si="19"/>
        <v>0</v>
      </c>
      <c r="M416" s="102">
        <v>0</v>
      </c>
      <c r="N416" s="102">
        <v>0</v>
      </c>
      <c r="O416" s="112">
        <v>0</v>
      </c>
      <c r="P416" s="112">
        <v>0</v>
      </c>
      <c r="Q416" s="97">
        <v>0</v>
      </c>
    </row>
    <row r="417" spans="1:17" x14ac:dyDescent="0.25">
      <c r="A417" s="98">
        <f t="shared" si="20"/>
        <v>56765</v>
      </c>
      <c r="B417" s="713" t="str">
        <f t="shared" si="21"/>
        <v>Munson</v>
      </c>
      <c r="C417" s="121">
        <f t="shared" si="21"/>
        <v>10</v>
      </c>
      <c r="D417" s="122">
        <v>1.2103949999999988</v>
      </c>
      <c r="E417" s="122">
        <v>16.238420000000005</v>
      </c>
      <c r="F417" s="122">
        <v>2.0785177600000004</v>
      </c>
      <c r="G417" s="122">
        <v>0.92708600000000052</v>
      </c>
      <c r="H417" s="122">
        <v>0.78915867327823586</v>
      </c>
      <c r="I417" s="122">
        <v>7.9619984113208195</v>
      </c>
      <c r="J417" s="122">
        <v>1.2164751244586833</v>
      </c>
      <c r="K417" s="46">
        <v>26.387186660766602</v>
      </c>
      <c r="L417" s="94">
        <f t="shared" si="19"/>
        <v>0</v>
      </c>
      <c r="M417" s="94">
        <v>0</v>
      </c>
      <c r="N417" s="94">
        <v>0</v>
      </c>
      <c r="O417" s="116">
        <v>0</v>
      </c>
      <c r="P417" s="116">
        <v>0</v>
      </c>
      <c r="Q417" s="105">
        <v>0</v>
      </c>
    </row>
    <row r="418" spans="1:17" x14ac:dyDescent="0.25">
      <c r="A418" s="106">
        <f t="shared" si="20"/>
        <v>56795</v>
      </c>
      <c r="B418" s="714" t="str">
        <f t="shared" si="21"/>
        <v>Munson</v>
      </c>
      <c r="C418" s="118">
        <f t="shared" si="21"/>
        <v>10</v>
      </c>
      <c r="D418" s="119">
        <v>1.1653649999999995</v>
      </c>
      <c r="E418" s="119">
        <v>15.634500000000005</v>
      </c>
      <c r="F418" s="119">
        <v>2.0012160000000008</v>
      </c>
      <c r="G418" s="119">
        <v>0.89233499999999999</v>
      </c>
      <c r="H418" s="119">
        <v>0.75979981881472591</v>
      </c>
      <c r="I418" s="119">
        <v>7.6659191718611561</v>
      </c>
      <c r="J418" s="119">
        <v>1.1712386351593165</v>
      </c>
      <c r="K418" s="120">
        <v>25.530485539687305</v>
      </c>
      <c r="L418" s="102">
        <f t="shared" si="19"/>
        <v>0</v>
      </c>
      <c r="M418" s="102">
        <v>0</v>
      </c>
      <c r="N418" s="102">
        <v>0</v>
      </c>
      <c r="O418" s="112">
        <v>0</v>
      </c>
      <c r="P418" s="112">
        <v>0</v>
      </c>
      <c r="Q418" s="97">
        <v>0</v>
      </c>
    </row>
    <row r="419" spans="1:17" x14ac:dyDescent="0.25">
      <c r="A419" s="98">
        <f t="shared" si="20"/>
        <v>56826</v>
      </c>
      <c r="B419" s="713" t="str">
        <f t="shared" si="21"/>
        <v>Munson</v>
      </c>
      <c r="C419" s="121">
        <f t="shared" si="21"/>
        <v>10</v>
      </c>
      <c r="D419" s="122">
        <v>1.1980259999999985</v>
      </c>
      <c r="E419" s="122">
        <v>16.073190000000007</v>
      </c>
      <c r="F419" s="122">
        <v>2.057368320000001</v>
      </c>
      <c r="G419" s="122">
        <v>0.917367500000001</v>
      </c>
      <c r="H419" s="122">
        <v>0.78109427788132835</v>
      </c>
      <c r="I419" s="122">
        <v>7.88105293706636</v>
      </c>
      <c r="J419" s="122">
        <v>1.2041078510153409</v>
      </c>
      <c r="K419" s="46">
        <v>26.375845573826844</v>
      </c>
      <c r="L419" s="94">
        <f t="shared" si="19"/>
        <v>0</v>
      </c>
      <c r="M419" s="94">
        <v>0</v>
      </c>
      <c r="N419" s="94">
        <v>0</v>
      </c>
      <c r="O419" s="116">
        <v>0</v>
      </c>
      <c r="P419" s="116">
        <v>0</v>
      </c>
      <c r="Q419" s="105">
        <v>0</v>
      </c>
    </row>
    <row r="420" spans="1:17" x14ac:dyDescent="0.25">
      <c r="A420" s="106">
        <f t="shared" si="20"/>
        <v>56857</v>
      </c>
      <c r="B420" s="714" t="str">
        <f t="shared" si="21"/>
        <v>Munson</v>
      </c>
      <c r="C420" s="118">
        <f t="shared" si="21"/>
        <v>10</v>
      </c>
      <c r="D420" s="119">
        <v>1.1918414999999991</v>
      </c>
      <c r="E420" s="119">
        <v>15.990420000000006</v>
      </c>
      <c r="F420" s="119">
        <v>2.0467737600000007</v>
      </c>
      <c r="G420" s="119">
        <v>0.91265550000000017</v>
      </c>
      <c r="H420" s="119">
        <v>0.7770620902120331</v>
      </c>
      <c r="I420" s="119">
        <v>7.8405032278472806</v>
      </c>
      <c r="J420" s="119">
        <v>1.1979124620651711</v>
      </c>
      <c r="K420" s="120">
        <v>26.370220146430167</v>
      </c>
      <c r="L420" s="102">
        <f t="shared" si="19"/>
        <v>0</v>
      </c>
      <c r="M420" s="102">
        <v>0</v>
      </c>
      <c r="N420" s="102">
        <v>0</v>
      </c>
      <c r="O420" s="112">
        <v>0</v>
      </c>
      <c r="P420" s="112">
        <v>0</v>
      </c>
      <c r="Q420" s="97">
        <v>0</v>
      </c>
    </row>
    <row r="421" spans="1:17" x14ac:dyDescent="0.25">
      <c r="A421" s="98">
        <f t="shared" si="20"/>
        <v>56887</v>
      </c>
      <c r="B421" s="713" t="str">
        <f t="shared" si="21"/>
        <v>Munson</v>
      </c>
      <c r="C421" s="121">
        <f t="shared" si="21"/>
        <v>10</v>
      </c>
      <c r="D421" s="122">
        <v>1.147125</v>
      </c>
      <c r="E421" s="122">
        <v>15.395700000000001</v>
      </c>
      <c r="F421" s="122">
        <v>1.9706496000000002</v>
      </c>
      <c r="G421" s="122">
        <v>0.87836999999999976</v>
      </c>
      <c r="H421" s="122">
        <v>0.74790762118144338</v>
      </c>
      <c r="I421" s="122">
        <v>7.548930198834924</v>
      </c>
      <c r="J421" s="122">
        <v>1.1533644556980458</v>
      </c>
      <c r="K421" s="46">
        <v>25.514151658509906</v>
      </c>
      <c r="L421" s="94">
        <f t="shared" si="19"/>
        <v>0</v>
      </c>
      <c r="M421" s="94">
        <v>0</v>
      </c>
      <c r="N421" s="94">
        <v>0</v>
      </c>
      <c r="O421" s="116">
        <v>0</v>
      </c>
      <c r="P421" s="116">
        <v>0</v>
      </c>
      <c r="Q421" s="105">
        <v>0</v>
      </c>
    </row>
    <row r="422" spans="1:17" x14ac:dyDescent="0.25">
      <c r="A422" s="106">
        <f t="shared" si="20"/>
        <v>56918</v>
      </c>
      <c r="B422" s="714" t="str">
        <f t="shared" si="21"/>
        <v>Munson</v>
      </c>
      <c r="C422" s="118">
        <f t="shared" si="21"/>
        <v>10</v>
      </c>
      <c r="D422" s="119">
        <v>1.1794724999999988</v>
      </c>
      <c r="E422" s="119">
        <v>15.827670000000005</v>
      </c>
      <c r="F422" s="119">
        <v>2.0259417600000007</v>
      </c>
      <c r="G422" s="119">
        <v>0.90293699999999899</v>
      </c>
      <c r="H422" s="119">
        <v>0.76899768275354186</v>
      </c>
      <c r="I422" s="119">
        <v>7.7607704501916945</v>
      </c>
      <c r="J422" s="119">
        <v>1.185730507834925</v>
      </c>
      <c r="K422" s="120">
        <v>26.359056178394116</v>
      </c>
      <c r="L422" s="102">
        <f t="shared" si="19"/>
        <v>0</v>
      </c>
      <c r="M422" s="102">
        <v>0</v>
      </c>
      <c r="N422" s="102">
        <v>0</v>
      </c>
      <c r="O422" s="112">
        <v>0</v>
      </c>
      <c r="P422" s="112">
        <v>0</v>
      </c>
      <c r="Q422" s="97">
        <v>0</v>
      </c>
    </row>
    <row r="423" spans="1:17" x14ac:dyDescent="0.25">
      <c r="A423" s="98">
        <f t="shared" si="20"/>
        <v>56948</v>
      </c>
      <c r="B423" s="713" t="str">
        <f t="shared" si="21"/>
        <v>Munson</v>
      </c>
      <c r="C423" s="121">
        <f t="shared" si="21"/>
        <v>10</v>
      </c>
      <c r="D423" s="122">
        <v>1.1354399999999993</v>
      </c>
      <c r="E423" s="122">
        <v>15.239099999999995</v>
      </c>
      <c r="F423" s="122">
        <v>1.9506047999999994</v>
      </c>
      <c r="G423" s="122">
        <v>0.86924999999999986</v>
      </c>
      <c r="H423" s="122">
        <v>0.74028918129566224</v>
      </c>
      <c r="I423" s="122">
        <v>7.4722098106182369</v>
      </c>
      <c r="J423" s="122">
        <v>1.1416427176310675</v>
      </c>
      <c r="K423" s="46">
        <v>25.503404526961475</v>
      </c>
      <c r="L423" s="94">
        <f t="shared" si="19"/>
        <v>0</v>
      </c>
      <c r="M423" s="94">
        <v>0</v>
      </c>
      <c r="N423" s="94">
        <v>0</v>
      </c>
      <c r="O423" s="116">
        <v>0</v>
      </c>
      <c r="P423" s="116">
        <v>0</v>
      </c>
      <c r="Q423" s="105">
        <v>0</v>
      </c>
    </row>
    <row r="424" spans="1:17" x14ac:dyDescent="0.25">
      <c r="A424" s="106">
        <f t="shared" si="20"/>
        <v>56979</v>
      </c>
      <c r="B424" s="714" t="str">
        <f t="shared" si="21"/>
        <v>Munson</v>
      </c>
      <c r="C424" s="118">
        <f t="shared" si="21"/>
        <v>10</v>
      </c>
      <c r="D424" s="119">
        <v>1.1673979999999997</v>
      </c>
      <c r="E424" s="119">
        <v>15.666780000000003</v>
      </c>
      <c r="F424" s="119">
        <v>2.0053478400000002</v>
      </c>
      <c r="G424" s="119">
        <v>0.89380749999999898</v>
      </c>
      <c r="H424" s="119">
        <v>0.76112531929272709</v>
      </c>
      <c r="I424" s="119">
        <v>7.6819477829831646</v>
      </c>
      <c r="J424" s="119">
        <v>1.1736875447969819</v>
      </c>
      <c r="K424" s="120">
        <v>26.348008754378871</v>
      </c>
      <c r="L424" s="102">
        <f t="shared" si="19"/>
        <v>0</v>
      </c>
      <c r="M424" s="102">
        <v>0</v>
      </c>
      <c r="N424" s="102">
        <v>0</v>
      </c>
      <c r="O424" s="112">
        <v>0</v>
      </c>
      <c r="P424" s="112">
        <v>0</v>
      </c>
      <c r="Q424" s="97">
        <v>0</v>
      </c>
    </row>
    <row r="425" spans="1:17" x14ac:dyDescent="0.25">
      <c r="A425" s="98">
        <f t="shared" si="20"/>
        <v>57010</v>
      </c>
      <c r="B425" s="713" t="str">
        <f t="shared" si="21"/>
        <v>Munson</v>
      </c>
      <c r="C425" s="121">
        <f t="shared" si="21"/>
        <v>10</v>
      </c>
      <c r="D425" s="122">
        <v>1.1612135000000003</v>
      </c>
      <c r="E425" s="122">
        <v>15.585869999999998</v>
      </c>
      <c r="F425" s="122">
        <v>1.99499136</v>
      </c>
      <c r="G425" s="122">
        <v>0.88880100000000017</v>
      </c>
      <c r="H425" s="122">
        <v>0.75709309727547391</v>
      </c>
      <c r="I425" s="122">
        <v>7.6423076217338437</v>
      </c>
      <c r="J425" s="122">
        <v>1.167631091847696</v>
      </c>
      <c r="K425" s="46">
        <v>26.342529434906808</v>
      </c>
      <c r="L425" s="94">
        <f t="shared" si="19"/>
        <v>0</v>
      </c>
      <c r="M425" s="94">
        <v>0</v>
      </c>
      <c r="N425" s="94">
        <v>0</v>
      </c>
      <c r="O425" s="116">
        <v>0</v>
      </c>
      <c r="P425" s="116">
        <v>0</v>
      </c>
      <c r="Q425" s="105">
        <v>0</v>
      </c>
    </row>
    <row r="426" spans="1:17" x14ac:dyDescent="0.25">
      <c r="A426" s="106">
        <f t="shared" si="20"/>
        <v>57039</v>
      </c>
      <c r="B426" s="714" t="str">
        <f t="shared" si="21"/>
        <v>Munson</v>
      </c>
      <c r="C426" s="118">
        <f t="shared" si="21"/>
        <v>10</v>
      </c>
      <c r="D426" s="119">
        <v>1.0807865000000005</v>
      </c>
      <c r="E426" s="119">
        <v>14.506960000000007</v>
      </c>
      <c r="F426" s="119">
        <v>1.8568908800000008</v>
      </c>
      <c r="G426" s="119">
        <v>0.82705099999999943</v>
      </c>
      <c r="H426" s="119">
        <v>0.70465595531232683</v>
      </c>
      <c r="I426" s="119">
        <v>7.1133099099439141</v>
      </c>
      <c r="J426" s="119">
        <v>1.0868081165903369</v>
      </c>
      <c r="K426" s="120">
        <v>24.637911581742141</v>
      </c>
      <c r="L426" s="102">
        <f t="shared" si="19"/>
        <v>0</v>
      </c>
      <c r="M426" s="102">
        <v>0</v>
      </c>
      <c r="N426" s="102">
        <v>0</v>
      </c>
      <c r="O426" s="112">
        <v>0</v>
      </c>
      <c r="P426" s="112">
        <v>0</v>
      </c>
      <c r="Q426" s="97">
        <v>0</v>
      </c>
    </row>
    <row r="427" spans="1:17" x14ac:dyDescent="0.25">
      <c r="A427" s="98">
        <f t="shared" si="20"/>
        <v>57070</v>
      </c>
      <c r="B427" s="713" t="str">
        <f t="shared" si="21"/>
        <v>Munson</v>
      </c>
      <c r="C427" s="121">
        <f t="shared" si="21"/>
        <v>10</v>
      </c>
      <c r="D427" s="122">
        <v>1.1494335000000009</v>
      </c>
      <c r="E427" s="122">
        <v>15.429940000000007</v>
      </c>
      <c r="F427" s="122">
        <v>1.9750323200000008</v>
      </c>
      <c r="G427" s="122">
        <v>0.87967150000000016</v>
      </c>
      <c r="H427" s="122">
        <v>0.74941273007588793</v>
      </c>
      <c r="I427" s="122">
        <v>7.5659139754530305</v>
      </c>
      <c r="J427" s="122">
        <v>1.15595929141845</v>
      </c>
      <c r="K427" s="46">
        <v>26.33165513866826</v>
      </c>
      <c r="L427" s="94">
        <f t="shared" si="19"/>
        <v>0</v>
      </c>
      <c r="M427" s="94">
        <v>0</v>
      </c>
      <c r="N427" s="94">
        <v>0</v>
      </c>
      <c r="O427" s="116">
        <v>0</v>
      </c>
      <c r="P427" s="116">
        <v>0</v>
      </c>
      <c r="Q427" s="105">
        <v>0</v>
      </c>
    </row>
    <row r="428" spans="1:17" x14ac:dyDescent="0.25">
      <c r="A428" s="106">
        <f t="shared" si="20"/>
        <v>57100</v>
      </c>
      <c r="B428" s="714" t="str">
        <f t="shared" si="21"/>
        <v>Munson</v>
      </c>
      <c r="C428" s="118">
        <f t="shared" si="21"/>
        <v>10</v>
      </c>
      <c r="D428" s="119">
        <v>1.1066549999999995</v>
      </c>
      <c r="E428" s="119">
        <v>14.856000000000007</v>
      </c>
      <c r="F428" s="119">
        <v>1.9015680000000008</v>
      </c>
      <c r="G428" s="119">
        <v>0.84673500000000101</v>
      </c>
      <c r="H428" s="119">
        <v>0.7215218064748401</v>
      </c>
      <c r="I428" s="119">
        <v>7.2845188929841678</v>
      </c>
      <c r="J428" s="119">
        <v>1.1129663441522664</v>
      </c>
      <c r="K428" s="120">
        <v>25.477025850195634</v>
      </c>
      <c r="L428" s="102">
        <f t="shared" si="19"/>
        <v>0</v>
      </c>
      <c r="M428" s="102">
        <v>0</v>
      </c>
      <c r="N428" s="102">
        <v>0</v>
      </c>
      <c r="O428" s="112">
        <v>0</v>
      </c>
      <c r="P428" s="112">
        <v>0</v>
      </c>
      <c r="Q428" s="97">
        <v>0</v>
      </c>
    </row>
    <row r="429" spans="1:17" x14ac:dyDescent="0.25">
      <c r="A429" s="98">
        <f t="shared" si="20"/>
        <v>57131</v>
      </c>
      <c r="B429" s="713" t="str">
        <f t="shared" si="21"/>
        <v>Munson</v>
      </c>
      <c r="C429" s="121">
        <f t="shared" si="21"/>
        <v>10</v>
      </c>
      <c r="D429" s="122">
        <v>1.1376534999999999</v>
      </c>
      <c r="E429" s="122">
        <v>15.273079999999995</v>
      </c>
      <c r="F429" s="122">
        <v>1.9549542399999993</v>
      </c>
      <c r="G429" s="122">
        <v>0.87054200000000004</v>
      </c>
      <c r="H429" s="122">
        <v>0.74173234292619572</v>
      </c>
      <c r="I429" s="122">
        <v>7.4890622125751651</v>
      </c>
      <c r="J429" s="122">
        <v>1.1442174907794105</v>
      </c>
      <c r="K429" s="46">
        <v>26.320894087741248</v>
      </c>
      <c r="L429" s="94">
        <f t="shared" si="19"/>
        <v>0</v>
      </c>
      <c r="M429" s="94">
        <v>0</v>
      </c>
      <c r="N429" s="94">
        <v>0</v>
      </c>
      <c r="O429" s="116">
        <v>0</v>
      </c>
      <c r="P429" s="116">
        <v>0</v>
      </c>
      <c r="Q429" s="105">
        <v>0</v>
      </c>
    </row>
    <row r="430" spans="1:17" x14ac:dyDescent="0.25">
      <c r="A430" s="106">
        <f t="shared" si="20"/>
        <v>57161</v>
      </c>
      <c r="B430" s="714" t="str">
        <f t="shared" si="21"/>
        <v>Munson</v>
      </c>
      <c r="C430" s="118">
        <f t="shared" si="21"/>
        <v>10</v>
      </c>
      <c r="D430" s="119">
        <v>1.0952550000000001</v>
      </c>
      <c r="E430" s="119">
        <v>14.704799999999995</v>
      </c>
      <c r="F430" s="119">
        <v>1.8822143999999994</v>
      </c>
      <c r="G430" s="119">
        <v>0.83789999999999942</v>
      </c>
      <c r="H430" s="119">
        <v>0.71408918858881953</v>
      </c>
      <c r="I430" s="119">
        <v>7.210439802607274</v>
      </c>
      <c r="J430" s="119">
        <v>1.1016480890383982</v>
      </c>
      <c r="K430" s="120">
        <v>25.466667765065246</v>
      </c>
      <c r="L430" s="102">
        <f t="shared" si="19"/>
        <v>0</v>
      </c>
      <c r="M430" s="102">
        <v>0</v>
      </c>
      <c r="N430" s="102">
        <v>0</v>
      </c>
      <c r="O430" s="112">
        <v>0</v>
      </c>
      <c r="P430" s="112">
        <v>0</v>
      </c>
      <c r="Q430" s="97">
        <v>0</v>
      </c>
    </row>
    <row r="431" spans="1:17" x14ac:dyDescent="0.25">
      <c r="A431" s="98">
        <f t="shared" si="20"/>
        <v>57192</v>
      </c>
      <c r="B431" s="713" t="str">
        <f t="shared" si="21"/>
        <v>Munson</v>
      </c>
      <c r="C431" s="121">
        <f t="shared" si="21"/>
        <v>10</v>
      </c>
      <c r="D431" s="122">
        <v>1.1261680000000003</v>
      </c>
      <c r="E431" s="122">
        <v>15.117770000000002</v>
      </c>
      <c r="F431" s="122">
        <v>1.9350745600000003</v>
      </c>
      <c r="G431" s="122">
        <v>0.86141249999999991</v>
      </c>
      <c r="H431" s="122">
        <v>0.73424396978383744</v>
      </c>
      <c r="I431" s="122">
        <v>7.4129686178157765</v>
      </c>
      <c r="J431" s="122">
        <v>1.1325915410549456</v>
      </c>
      <c r="K431" s="46">
        <v>26.310246266565823</v>
      </c>
      <c r="L431" s="94">
        <f t="shared" si="19"/>
        <v>0</v>
      </c>
      <c r="M431" s="94">
        <v>0</v>
      </c>
      <c r="N431" s="94">
        <v>0</v>
      </c>
      <c r="O431" s="116">
        <v>0</v>
      </c>
      <c r="P431" s="116">
        <v>0</v>
      </c>
      <c r="Q431" s="105">
        <v>0</v>
      </c>
    </row>
    <row r="432" spans="1:17" x14ac:dyDescent="0.25">
      <c r="A432" s="106">
        <f t="shared" si="20"/>
        <v>57223</v>
      </c>
      <c r="B432" s="714" t="str">
        <f t="shared" si="21"/>
        <v>Munson</v>
      </c>
      <c r="C432" s="118">
        <f t="shared" si="21"/>
        <v>10</v>
      </c>
      <c r="D432" s="119">
        <v>1.1199834999999991</v>
      </c>
      <c r="E432" s="119">
        <v>15.039340000000012</v>
      </c>
      <c r="F432" s="119">
        <v>1.9250355200000016</v>
      </c>
      <c r="G432" s="119">
        <v>0.85670050000000098</v>
      </c>
      <c r="H432" s="119">
        <v>0.73021179036466399</v>
      </c>
      <c r="I432" s="119">
        <v>7.37454106454331</v>
      </c>
      <c r="J432" s="119">
        <v>1.126720350182304</v>
      </c>
      <c r="K432" s="120">
        <v>26.304964278371713</v>
      </c>
      <c r="L432" s="102">
        <f t="shared" si="19"/>
        <v>0</v>
      </c>
      <c r="M432" s="102">
        <v>0</v>
      </c>
      <c r="N432" s="102">
        <v>0</v>
      </c>
      <c r="O432" s="112">
        <v>0</v>
      </c>
      <c r="P432" s="112">
        <v>0</v>
      </c>
      <c r="Q432" s="97">
        <v>0</v>
      </c>
    </row>
    <row r="433" spans="1:17" x14ac:dyDescent="0.25">
      <c r="A433" s="98">
        <f t="shared" si="20"/>
        <v>57253</v>
      </c>
      <c r="B433" s="713" t="str">
        <f t="shared" si="21"/>
        <v>Munson</v>
      </c>
      <c r="C433" s="121">
        <f t="shared" si="21"/>
        <v>10</v>
      </c>
      <c r="D433" s="122">
        <v>1.078440000000001</v>
      </c>
      <c r="E433" s="122">
        <v>14.480099999999988</v>
      </c>
      <c r="F433" s="122">
        <v>1.8534527999999983</v>
      </c>
      <c r="G433" s="122">
        <v>0.82507499999999956</v>
      </c>
      <c r="H433" s="122">
        <v>0.70312607496544777</v>
      </c>
      <c r="I433" s="122">
        <v>7.1003466478123132</v>
      </c>
      <c r="J433" s="122">
        <v>1.0848275510358973</v>
      </c>
      <c r="K433" s="46">
        <v>25.451331929156659</v>
      </c>
      <c r="L433" s="94">
        <f t="shared" si="19"/>
        <v>0</v>
      </c>
      <c r="M433" s="94">
        <v>0</v>
      </c>
      <c r="N433" s="94">
        <v>0</v>
      </c>
      <c r="O433" s="116">
        <v>0</v>
      </c>
      <c r="P433" s="116">
        <v>0</v>
      </c>
      <c r="Q433" s="105">
        <v>0</v>
      </c>
    </row>
    <row r="434" spans="1:17" x14ac:dyDescent="0.25">
      <c r="A434" s="106">
        <f t="shared" si="20"/>
        <v>57284</v>
      </c>
      <c r="B434" s="714" t="str">
        <f t="shared" si="21"/>
        <v>Munson</v>
      </c>
      <c r="C434" s="118">
        <f t="shared" si="21"/>
        <v>10</v>
      </c>
      <c r="D434" s="119">
        <v>1.1084979999999995</v>
      </c>
      <c r="E434" s="119">
        <v>14.886510000000001</v>
      </c>
      <c r="F434" s="119">
        <v>1.9054732800000005</v>
      </c>
      <c r="G434" s="119">
        <v>0.84786549999999883</v>
      </c>
      <c r="H434" s="119">
        <v>0.72272342202454243</v>
      </c>
      <c r="I434" s="119">
        <v>7.2996605698523931</v>
      </c>
      <c r="J434" s="119">
        <v>1.1152797295956403</v>
      </c>
      <c r="K434" s="120">
        <v>26.294482839734933</v>
      </c>
      <c r="L434" s="102">
        <f t="shared" si="19"/>
        <v>0</v>
      </c>
      <c r="M434" s="102">
        <v>0</v>
      </c>
      <c r="N434" s="102">
        <v>0</v>
      </c>
      <c r="O434" s="112">
        <v>0</v>
      </c>
      <c r="P434" s="112">
        <v>0</v>
      </c>
      <c r="Q434" s="97">
        <v>0</v>
      </c>
    </row>
    <row r="435" spans="1:17" x14ac:dyDescent="0.25">
      <c r="A435" s="98">
        <f t="shared" si="20"/>
        <v>57314</v>
      </c>
      <c r="B435" s="713" t="str">
        <f t="shared" si="21"/>
        <v>Munson</v>
      </c>
      <c r="C435" s="121">
        <f t="shared" si="21"/>
        <v>10</v>
      </c>
      <c r="D435" s="122">
        <v>1.0673249999999996</v>
      </c>
      <c r="E435" s="122">
        <v>14.332799999999992</v>
      </c>
      <c r="F435" s="122">
        <v>1.8345983999999989</v>
      </c>
      <c r="G435" s="122">
        <v>0.81623999999999952</v>
      </c>
      <c r="H435" s="122">
        <v>0.69587926506622733</v>
      </c>
      <c r="I435" s="122">
        <v>7.028175179254446</v>
      </c>
      <c r="J435" s="122">
        <v>1.0738007920522192</v>
      </c>
      <c r="K435" s="46">
        <v>25.441241861644546</v>
      </c>
      <c r="L435" s="94">
        <f t="shared" si="19"/>
        <v>0</v>
      </c>
      <c r="M435" s="94">
        <v>0</v>
      </c>
      <c r="N435" s="94">
        <v>0</v>
      </c>
      <c r="O435" s="116">
        <v>0</v>
      </c>
      <c r="P435" s="116">
        <v>0</v>
      </c>
      <c r="Q435" s="105">
        <v>0</v>
      </c>
    </row>
    <row r="436" spans="1:17" x14ac:dyDescent="0.25">
      <c r="A436" s="106">
        <f t="shared" si="20"/>
        <v>57345</v>
      </c>
      <c r="B436" s="714" t="str">
        <f t="shared" si="21"/>
        <v>Munson</v>
      </c>
      <c r="C436" s="118">
        <f t="shared" si="21"/>
        <v>10</v>
      </c>
      <c r="D436" s="119">
        <v>1.0970124999999997</v>
      </c>
      <c r="E436" s="119">
        <v>14.735229999999998</v>
      </c>
      <c r="F436" s="119">
        <v>1.8861094399999998</v>
      </c>
      <c r="G436" s="119">
        <v>0.83903050000000023</v>
      </c>
      <c r="H436" s="119">
        <v>0.71523506555574512</v>
      </c>
      <c r="I436" s="119">
        <v>7.2255383361136252</v>
      </c>
      <c r="J436" s="119">
        <v>1.1039549698445168</v>
      </c>
      <c r="K436" s="120">
        <v>26.284110857562016</v>
      </c>
      <c r="L436" s="102">
        <f t="shared" si="19"/>
        <v>0</v>
      </c>
      <c r="M436" s="102">
        <v>0</v>
      </c>
      <c r="N436" s="102">
        <v>0</v>
      </c>
      <c r="O436" s="112">
        <v>0</v>
      </c>
      <c r="P436" s="112">
        <v>0</v>
      </c>
      <c r="Q436" s="97">
        <v>0</v>
      </c>
    </row>
    <row r="437" spans="1:17" x14ac:dyDescent="0.25">
      <c r="A437" s="98">
        <f t="shared" si="20"/>
        <v>57376</v>
      </c>
      <c r="B437" s="713" t="str">
        <f t="shared" si="21"/>
        <v>Munson</v>
      </c>
      <c r="C437" s="121">
        <f t="shared" si="21"/>
        <v>10</v>
      </c>
      <c r="D437" s="122">
        <v>1.0914169999999999</v>
      </c>
      <c r="E437" s="122">
        <v>14.658659999999989</v>
      </c>
      <c r="F437" s="122">
        <v>1.8763084799999985</v>
      </c>
      <c r="G437" s="122">
        <v>0.83461300000000094</v>
      </c>
      <c r="H437" s="122">
        <v>0.71158686359431456</v>
      </c>
      <c r="I437" s="122">
        <v>7.1880207640697931</v>
      </c>
      <c r="J437" s="122">
        <v>1.0982228281984612</v>
      </c>
      <c r="K437" s="46">
        <v>26.27896504226484</v>
      </c>
      <c r="L437" s="94">
        <f t="shared" si="19"/>
        <v>0</v>
      </c>
      <c r="M437" s="94">
        <v>0</v>
      </c>
      <c r="N437" s="94">
        <v>0</v>
      </c>
      <c r="O437" s="116">
        <v>0</v>
      </c>
      <c r="P437" s="116">
        <v>0</v>
      </c>
      <c r="Q437" s="105">
        <v>0</v>
      </c>
    </row>
    <row r="438" spans="1:17" x14ac:dyDescent="0.25">
      <c r="A438" s="106">
        <f t="shared" si="20"/>
        <v>57404</v>
      </c>
      <c r="B438" s="714" t="str">
        <f t="shared" si="21"/>
        <v>Munson</v>
      </c>
      <c r="C438" s="118">
        <f t="shared" si="21"/>
        <v>10</v>
      </c>
      <c r="D438" s="119">
        <v>0.98074200000000022</v>
      </c>
      <c r="E438" s="119">
        <v>13.174839999999993</v>
      </c>
      <c r="F438" s="119">
        <v>1.6863795199999991</v>
      </c>
      <c r="G438" s="119">
        <v>0.75011999999999968</v>
      </c>
      <c r="H438" s="119">
        <v>0.63942849718492112</v>
      </c>
      <c r="I438" s="119">
        <v>6.4604404592221618</v>
      </c>
      <c r="J438" s="119">
        <v>0.98705936995750942</v>
      </c>
      <c r="K438" s="120">
        <v>23.731216920551503</v>
      </c>
      <c r="L438" s="102">
        <f t="shared" si="19"/>
        <v>0</v>
      </c>
      <c r="M438" s="102">
        <v>0</v>
      </c>
      <c r="N438" s="102">
        <v>0</v>
      </c>
      <c r="O438" s="112">
        <v>0</v>
      </c>
      <c r="P438" s="112">
        <v>0</v>
      </c>
      <c r="Q438" s="97">
        <v>0</v>
      </c>
    </row>
    <row r="439" spans="1:17" x14ac:dyDescent="0.25">
      <c r="A439" s="98">
        <f t="shared" si="20"/>
        <v>57435</v>
      </c>
      <c r="B439" s="713" t="str">
        <f t="shared" si="21"/>
        <v>Munson</v>
      </c>
      <c r="C439" s="121">
        <f t="shared" si="21"/>
        <v>10</v>
      </c>
      <c r="D439" s="122">
        <v>1.0805205</v>
      </c>
      <c r="E439" s="122">
        <v>14.514510000000001</v>
      </c>
      <c r="F439" s="122">
        <v>1.8578572800000004</v>
      </c>
      <c r="G439" s="122">
        <v>0.79956749999999921</v>
      </c>
      <c r="H439" s="122">
        <v>0.70448253337317146</v>
      </c>
      <c r="I439" s="122">
        <v>7.1173919301536692</v>
      </c>
      <c r="J439" s="122">
        <v>1.0874318241947436</v>
      </c>
      <c r="K439" s="46">
        <v>26.26875557598315</v>
      </c>
      <c r="L439" s="94">
        <f t="shared" si="19"/>
        <v>0</v>
      </c>
      <c r="M439" s="94">
        <v>0</v>
      </c>
      <c r="N439" s="94">
        <v>0</v>
      </c>
      <c r="O439" s="116">
        <v>0</v>
      </c>
      <c r="P439" s="116">
        <v>0</v>
      </c>
      <c r="Q439" s="105">
        <v>0</v>
      </c>
    </row>
    <row r="440" spans="1:17" x14ac:dyDescent="0.25">
      <c r="A440" s="106">
        <f t="shared" si="20"/>
        <v>57465</v>
      </c>
      <c r="B440" s="714" t="str">
        <f t="shared" si="21"/>
        <v>Munson</v>
      </c>
      <c r="C440" s="118">
        <f t="shared" si="21"/>
        <v>10</v>
      </c>
      <c r="D440" s="119">
        <v>1.0402499999999999</v>
      </c>
      <c r="E440" s="119">
        <v>13.974900000000012</v>
      </c>
      <c r="F440" s="119">
        <v>1.7887872000000016</v>
      </c>
      <c r="G440" s="119">
        <v>0.76721999999999879</v>
      </c>
      <c r="H440" s="119">
        <v>0.67822678196421038</v>
      </c>
      <c r="I440" s="119">
        <v>6.85281366293873</v>
      </c>
      <c r="J440" s="119">
        <v>1.0470081922347481</v>
      </c>
      <c r="K440" s="120">
        <v>25.37431678270039</v>
      </c>
      <c r="L440" s="102">
        <f t="shared" si="19"/>
        <v>0</v>
      </c>
      <c r="M440" s="102">
        <v>0</v>
      </c>
      <c r="N440" s="102">
        <v>0</v>
      </c>
      <c r="O440" s="112">
        <v>0</v>
      </c>
      <c r="P440" s="112">
        <v>0</v>
      </c>
      <c r="Q440" s="97">
        <v>0</v>
      </c>
    </row>
    <row r="441" spans="1:17" x14ac:dyDescent="0.25">
      <c r="A441" s="98">
        <f t="shared" si="20"/>
        <v>57496</v>
      </c>
      <c r="B441" s="713" t="str">
        <f t="shared" si="21"/>
        <v>Munson</v>
      </c>
      <c r="C441" s="121">
        <f t="shared" si="21"/>
        <v>10</v>
      </c>
      <c r="D441" s="122">
        <v>1.0693295</v>
      </c>
      <c r="E441" s="122">
        <v>14.366950000000008</v>
      </c>
      <c r="F441" s="122">
        <v>1.8389696000000011</v>
      </c>
      <c r="G441" s="122">
        <v>0.7886710000000009</v>
      </c>
      <c r="H441" s="122">
        <v>0.69718617693763341</v>
      </c>
      <c r="I441" s="122">
        <v>7.0450894591670501</v>
      </c>
      <c r="J441" s="122">
        <v>1.0763850651742808</v>
      </c>
      <c r="K441" s="46">
        <v>26.215351791381835</v>
      </c>
      <c r="L441" s="94">
        <f t="shared" si="19"/>
        <v>0</v>
      </c>
      <c r="M441" s="94">
        <v>0</v>
      </c>
      <c r="N441" s="94">
        <v>0</v>
      </c>
      <c r="O441" s="116">
        <v>0</v>
      </c>
      <c r="P441" s="116">
        <v>0</v>
      </c>
      <c r="Q441" s="105">
        <v>0</v>
      </c>
    </row>
    <row r="442" spans="1:17" x14ac:dyDescent="0.25">
      <c r="A442" s="106">
        <f t="shared" si="20"/>
        <v>57526</v>
      </c>
      <c r="B442" s="714" t="str">
        <f t="shared" si="21"/>
        <v>Munson</v>
      </c>
      <c r="C442" s="118">
        <f t="shared" si="21"/>
        <v>10</v>
      </c>
      <c r="D442" s="119">
        <v>1.02942</v>
      </c>
      <c r="E442" s="119">
        <v>13.832399999999998</v>
      </c>
      <c r="F442" s="119">
        <v>1.7705471999999998</v>
      </c>
      <c r="G442" s="119">
        <v>0.75923999999999958</v>
      </c>
      <c r="H442" s="119">
        <v>0.67116579928407716</v>
      </c>
      <c r="I442" s="119">
        <v>6.7829898883313744</v>
      </c>
      <c r="J442" s="119">
        <v>1.0363401206660503</v>
      </c>
      <c r="K442" s="120">
        <v>25.365097761154175</v>
      </c>
      <c r="L442" s="102">
        <f t="shared" si="19"/>
        <v>0</v>
      </c>
      <c r="M442" s="102">
        <v>0</v>
      </c>
      <c r="N442" s="102">
        <v>0</v>
      </c>
      <c r="O442" s="112">
        <v>0</v>
      </c>
      <c r="P442" s="112">
        <v>0</v>
      </c>
      <c r="Q442" s="97">
        <v>0</v>
      </c>
    </row>
    <row r="443" spans="1:17" x14ac:dyDescent="0.25">
      <c r="A443" s="98">
        <f t="shared" si="20"/>
        <v>57557</v>
      </c>
      <c r="B443" s="713" t="str">
        <f t="shared" si="21"/>
        <v>Munson</v>
      </c>
      <c r="C443" s="121">
        <f t="shared" si="21"/>
        <v>10</v>
      </c>
      <c r="D443" s="122">
        <v>1.0584329999999997</v>
      </c>
      <c r="E443" s="122">
        <v>14.220630000000002</v>
      </c>
      <c r="F443" s="122">
        <v>1.8202406400000002</v>
      </c>
      <c r="G443" s="122">
        <v>0.78042499999999992</v>
      </c>
      <c r="H443" s="122">
        <v>0.6900818301772631</v>
      </c>
      <c r="I443" s="122">
        <v>6.9733934552752723</v>
      </c>
      <c r="J443" s="122">
        <v>1.0654309656943097</v>
      </c>
      <c r="K443" s="46">
        <v>26.20587501199622</v>
      </c>
      <c r="L443" s="94">
        <f t="shared" si="19"/>
        <v>0</v>
      </c>
      <c r="M443" s="94">
        <v>0</v>
      </c>
      <c r="N443" s="94">
        <v>0</v>
      </c>
      <c r="O443" s="116">
        <v>0</v>
      </c>
      <c r="P443" s="116">
        <v>0</v>
      </c>
      <c r="Q443" s="105">
        <v>0</v>
      </c>
    </row>
    <row r="444" spans="1:17" x14ac:dyDescent="0.25">
      <c r="A444" s="106">
        <f t="shared" si="20"/>
        <v>57588</v>
      </c>
      <c r="B444" s="714" t="str">
        <f t="shared" si="21"/>
        <v>Munson</v>
      </c>
      <c r="C444" s="118">
        <f t="shared" si="21"/>
        <v>10</v>
      </c>
      <c r="D444" s="119">
        <v>1.0528374999999999</v>
      </c>
      <c r="E444" s="119">
        <v>14.147160000000003</v>
      </c>
      <c r="F444" s="119">
        <v>1.8108364800000003</v>
      </c>
      <c r="G444" s="119">
        <v>0.77630200000000038</v>
      </c>
      <c r="H444" s="119">
        <v>0.68643364325952794</v>
      </c>
      <c r="I444" s="119">
        <v>6.9373926227146621</v>
      </c>
      <c r="J444" s="119">
        <v>1.0599305832450407</v>
      </c>
      <c r="K444" s="120">
        <v>26.201174219031085</v>
      </c>
      <c r="L444" s="102">
        <f t="shared" si="19"/>
        <v>0</v>
      </c>
      <c r="M444" s="102">
        <v>0</v>
      </c>
      <c r="N444" s="102">
        <v>0</v>
      </c>
      <c r="O444" s="112">
        <v>0</v>
      </c>
      <c r="P444" s="112">
        <v>0</v>
      </c>
      <c r="Q444" s="97">
        <v>0</v>
      </c>
    </row>
    <row r="445" spans="1:17" x14ac:dyDescent="0.25">
      <c r="A445" s="98">
        <f t="shared" si="20"/>
        <v>57618</v>
      </c>
      <c r="B445" s="713" t="str">
        <f t="shared" si="21"/>
        <v>Munson</v>
      </c>
      <c r="C445" s="121">
        <f t="shared" si="21"/>
        <v>10</v>
      </c>
      <c r="D445" s="122">
        <v>1.0134600000000002</v>
      </c>
      <c r="E445" s="122">
        <v>13.620899999999992</v>
      </c>
      <c r="F445" s="122">
        <v>1.7434751999999989</v>
      </c>
      <c r="G445" s="122">
        <v>0.74755500000000052</v>
      </c>
      <c r="H445" s="122">
        <v>0.66076013329189665</v>
      </c>
      <c r="I445" s="122">
        <v>6.679354514441215</v>
      </c>
      <c r="J445" s="122">
        <v>1.0205061785901188</v>
      </c>
      <c r="K445" s="46">
        <v>25.351448739202404</v>
      </c>
      <c r="L445" s="94">
        <f t="shared" si="19"/>
        <v>0</v>
      </c>
      <c r="M445" s="94">
        <v>0</v>
      </c>
      <c r="N445" s="94">
        <v>0</v>
      </c>
      <c r="O445" s="116">
        <v>0</v>
      </c>
      <c r="P445" s="116">
        <v>0</v>
      </c>
      <c r="Q445" s="105">
        <v>0</v>
      </c>
    </row>
    <row r="446" spans="1:17" x14ac:dyDescent="0.25">
      <c r="A446" s="106">
        <f t="shared" si="20"/>
        <v>57649</v>
      </c>
      <c r="B446" s="714" t="str">
        <f t="shared" si="21"/>
        <v>Munson</v>
      </c>
      <c r="C446" s="118">
        <f t="shared" si="21"/>
        <v>10</v>
      </c>
      <c r="D446" s="119">
        <v>1.0419409999999998</v>
      </c>
      <c r="E446" s="119">
        <v>14.003010000000002</v>
      </c>
      <c r="F446" s="119">
        <v>1.7923852800000002</v>
      </c>
      <c r="G446" s="119">
        <v>0.76805599999999952</v>
      </c>
      <c r="H446" s="119">
        <v>0.67932928895873446</v>
      </c>
      <c r="I446" s="119">
        <v>6.8667583143844002</v>
      </c>
      <c r="J446" s="119">
        <v>1.0491386793319279</v>
      </c>
      <c r="K446" s="120">
        <v>26.191843905448913</v>
      </c>
      <c r="L446" s="102">
        <f t="shared" si="19"/>
        <v>0</v>
      </c>
      <c r="M446" s="102">
        <v>0</v>
      </c>
      <c r="N446" s="102">
        <v>0</v>
      </c>
      <c r="O446" s="112">
        <v>0</v>
      </c>
      <c r="P446" s="112">
        <v>0</v>
      </c>
      <c r="Q446" s="97">
        <v>0</v>
      </c>
    </row>
    <row r="447" spans="1:17" x14ac:dyDescent="0.25">
      <c r="A447" s="98">
        <f t="shared" si="20"/>
        <v>57679</v>
      </c>
      <c r="B447" s="713" t="str">
        <f t="shared" si="21"/>
        <v>Munson</v>
      </c>
      <c r="C447" s="121">
        <f t="shared" si="21"/>
        <v>10</v>
      </c>
      <c r="D447" s="122">
        <v>1.0031999999999996</v>
      </c>
      <c r="E447" s="122">
        <v>13.482299999999995</v>
      </c>
      <c r="F447" s="122">
        <v>1.7257343999999994</v>
      </c>
      <c r="G447" s="122">
        <v>0.73957499999999965</v>
      </c>
      <c r="H447" s="122">
        <v>0.65407077188329288</v>
      </c>
      <c r="I447" s="122">
        <v>6.6114392009438143</v>
      </c>
      <c r="J447" s="122">
        <v>1.0101297052324056</v>
      </c>
      <c r="K447" s="46">
        <v>25.342466919045698</v>
      </c>
      <c r="L447" s="94">
        <f t="shared" si="19"/>
        <v>0</v>
      </c>
      <c r="M447" s="94">
        <v>0</v>
      </c>
      <c r="N447" s="94">
        <v>0</v>
      </c>
      <c r="O447" s="116">
        <v>0</v>
      </c>
      <c r="P447" s="116">
        <v>0</v>
      </c>
      <c r="Q447" s="105">
        <v>0</v>
      </c>
    </row>
    <row r="448" spans="1:17" x14ac:dyDescent="0.25">
      <c r="A448" s="106">
        <f t="shared" si="20"/>
        <v>57710</v>
      </c>
      <c r="B448" s="714" t="str">
        <f t="shared" si="21"/>
        <v>Munson</v>
      </c>
      <c r="C448" s="118">
        <f t="shared" si="21"/>
        <v>10</v>
      </c>
      <c r="D448" s="119">
        <v>1.0313389999999996</v>
      </c>
      <c r="E448" s="119">
        <v>13.860410000000003</v>
      </c>
      <c r="F448" s="119">
        <v>1.7741324800000005</v>
      </c>
      <c r="G448" s="119">
        <v>0.76039899999999983</v>
      </c>
      <c r="H448" s="119">
        <v>0.67241696401865847</v>
      </c>
      <c r="I448" s="119">
        <v>6.7968820600357853</v>
      </c>
      <c r="J448" s="119">
        <v>1.0384626659003808</v>
      </c>
      <c r="K448" s="120">
        <v>26.18261111384944</v>
      </c>
      <c r="L448" s="102">
        <f t="shared" si="19"/>
        <v>0</v>
      </c>
      <c r="M448" s="102">
        <v>0</v>
      </c>
      <c r="N448" s="102">
        <v>0</v>
      </c>
      <c r="O448" s="112">
        <v>0</v>
      </c>
      <c r="P448" s="112">
        <v>0</v>
      </c>
      <c r="Q448" s="97">
        <v>0</v>
      </c>
    </row>
    <row r="449" spans="1:17" x14ac:dyDescent="0.25">
      <c r="A449" s="98">
        <f t="shared" si="20"/>
        <v>57741</v>
      </c>
      <c r="B449" s="713" t="str">
        <f t="shared" si="21"/>
        <v>Munson</v>
      </c>
      <c r="C449" s="121">
        <f t="shared" si="21"/>
        <v>10</v>
      </c>
      <c r="D449" s="122">
        <v>1.0260379999999993</v>
      </c>
      <c r="E449" s="122">
        <v>13.788489999999998</v>
      </c>
      <c r="F449" s="122">
        <v>1.7649267199999996</v>
      </c>
      <c r="G449" s="122">
        <v>0.75657049999999992</v>
      </c>
      <c r="H449" s="122">
        <v>0.67716499377472572</v>
      </c>
      <c r="I449" s="122">
        <v>6.8290990312478961</v>
      </c>
      <c r="J449" s="122">
        <v>1.0433849196054539</v>
      </c>
      <c r="K449" s="46">
        <v>21.382125335241621</v>
      </c>
      <c r="L449" s="94">
        <f t="shared" si="19"/>
        <v>0</v>
      </c>
      <c r="M449" s="94">
        <v>0</v>
      </c>
      <c r="N449" s="94">
        <v>0</v>
      </c>
      <c r="O449" s="116">
        <v>0</v>
      </c>
      <c r="P449" s="116">
        <v>0</v>
      </c>
      <c r="Q449" s="105">
        <v>0</v>
      </c>
    </row>
    <row r="450" spans="1:17" x14ac:dyDescent="0.25">
      <c r="A450" s="106">
        <f t="shared" si="20"/>
        <v>57769</v>
      </c>
      <c r="B450" s="714" t="str">
        <f t="shared" si="21"/>
        <v>Munson</v>
      </c>
      <c r="C450" s="118">
        <f t="shared" si="21"/>
        <v>10</v>
      </c>
      <c r="D450" s="119">
        <v>0.92195599999999922</v>
      </c>
      <c r="E450" s="119">
        <v>12.392799999999998</v>
      </c>
      <c r="F450" s="119">
        <v>1.5862783999999996</v>
      </c>
      <c r="G450" s="119">
        <v>0.67963000000000018</v>
      </c>
      <c r="H450" s="119">
        <v>0.60847292063381153</v>
      </c>
      <c r="I450" s="119">
        <v>6.1378709377403826</v>
      </c>
      <c r="J450" s="119">
        <v>0.93777551760284938</v>
      </c>
      <c r="K450" s="120">
        <v>19.309378163187127</v>
      </c>
      <c r="L450" s="102">
        <f t="shared" ref="L450:L513" si="22">+P450+O450</f>
        <v>0</v>
      </c>
      <c r="M450" s="102">
        <v>0</v>
      </c>
      <c r="N450" s="102">
        <v>0</v>
      </c>
      <c r="O450" s="112">
        <v>0</v>
      </c>
      <c r="P450" s="112">
        <v>0</v>
      </c>
      <c r="Q450" s="97">
        <v>0</v>
      </c>
    </row>
    <row r="451" spans="1:17" x14ac:dyDescent="0.25">
      <c r="A451" s="98">
        <f t="shared" ref="A451:A514" si="23">+EOMONTH(A450,1)</f>
        <v>57800</v>
      </c>
      <c r="B451" s="713" t="str">
        <f t="shared" ref="B451:C514" si="24">+B450</f>
        <v>Munson</v>
      </c>
      <c r="C451" s="121">
        <f t="shared" si="24"/>
        <v>10</v>
      </c>
      <c r="D451" s="122">
        <v>1.0154360000000004</v>
      </c>
      <c r="E451" s="122">
        <v>13.653020000000001</v>
      </c>
      <c r="F451" s="122">
        <v>1.7475865600000005</v>
      </c>
      <c r="G451" s="122">
        <v>0.7486189999999987</v>
      </c>
      <c r="H451" s="122">
        <v>0.67016789358209827</v>
      </c>
      <c r="I451" s="122">
        <v>6.7620540687140007</v>
      </c>
      <c r="J451" s="122">
        <v>1.0331414433715282</v>
      </c>
      <c r="K451" s="46">
        <v>21.374374154241465</v>
      </c>
      <c r="L451" s="94">
        <f t="shared" si="22"/>
        <v>0</v>
      </c>
      <c r="M451" s="94">
        <v>0</v>
      </c>
      <c r="N451" s="94">
        <v>0</v>
      </c>
      <c r="O451" s="116">
        <v>0</v>
      </c>
      <c r="P451" s="116">
        <v>0</v>
      </c>
      <c r="Q451" s="105">
        <v>0</v>
      </c>
    </row>
    <row r="452" spans="1:17" x14ac:dyDescent="0.25">
      <c r="A452" s="106">
        <f t="shared" si="23"/>
        <v>57830</v>
      </c>
      <c r="B452" s="714" t="str">
        <f t="shared" si="24"/>
        <v>Munson</v>
      </c>
      <c r="C452" s="118">
        <f t="shared" si="24"/>
        <v>10</v>
      </c>
      <c r="D452" s="119">
        <v>0.97783500000000012</v>
      </c>
      <c r="E452" s="119">
        <v>13.145100000000003</v>
      </c>
      <c r="F452" s="119">
        <v>1.6825728000000004</v>
      </c>
      <c r="G452" s="119">
        <v>0.72076499999999899</v>
      </c>
      <c r="H452" s="119">
        <v>0.64535196057898137</v>
      </c>
      <c r="I452" s="119">
        <v>6.5105158353593904</v>
      </c>
      <c r="J452" s="119">
        <v>0.99471015787844108</v>
      </c>
      <c r="K452" s="120">
        <v>20.68115655748468</v>
      </c>
      <c r="L452" s="102">
        <f t="shared" si="22"/>
        <v>0</v>
      </c>
      <c r="M452" s="102">
        <v>0</v>
      </c>
      <c r="N452" s="102">
        <v>0</v>
      </c>
      <c r="O452" s="112">
        <v>0</v>
      </c>
      <c r="P452" s="112">
        <v>0</v>
      </c>
      <c r="Q452" s="97">
        <v>0</v>
      </c>
    </row>
    <row r="453" spans="1:17" x14ac:dyDescent="0.25">
      <c r="A453" s="98">
        <f t="shared" si="23"/>
        <v>57861</v>
      </c>
      <c r="B453" s="713" t="str">
        <f t="shared" si="24"/>
        <v>Munson</v>
      </c>
      <c r="C453" s="121">
        <f t="shared" si="24"/>
        <v>10</v>
      </c>
      <c r="D453" s="122">
        <v>1.0051284999999999</v>
      </c>
      <c r="E453" s="122">
        <v>13.513829999999995</v>
      </c>
      <c r="F453" s="122">
        <v>1.7297702399999995</v>
      </c>
      <c r="G453" s="122">
        <v>0.74096200000000068</v>
      </c>
      <c r="H453" s="122">
        <v>0.66336514264658908</v>
      </c>
      <c r="I453" s="122">
        <v>6.6931651325414663</v>
      </c>
      <c r="J453" s="122">
        <v>1.0226162557999785</v>
      </c>
      <c r="K453" s="46">
        <v>21.366703892758022</v>
      </c>
      <c r="L453" s="94">
        <f t="shared" si="22"/>
        <v>0</v>
      </c>
      <c r="M453" s="94">
        <v>0</v>
      </c>
      <c r="N453" s="94">
        <v>0</v>
      </c>
      <c r="O453" s="116">
        <v>0</v>
      </c>
      <c r="P453" s="116">
        <v>0</v>
      </c>
      <c r="Q453" s="105">
        <v>0</v>
      </c>
    </row>
    <row r="454" spans="1:17" x14ac:dyDescent="0.25">
      <c r="A454" s="106">
        <f t="shared" si="23"/>
        <v>57891</v>
      </c>
      <c r="B454" s="714" t="str">
        <f t="shared" si="24"/>
        <v>Munson</v>
      </c>
      <c r="C454" s="118">
        <f t="shared" si="24"/>
        <v>10</v>
      </c>
      <c r="D454" s="119">
        <v>0.96785999999999928</v>
      </c>
      <c r="E454" s="119">
        <v>13.0113</v>
      </c>
      <c r="F454" s="119">
        <v>1.6654464000000002</v>
      </c>
      <c r="G454" s="119">
        <v>0.71335500000000085</v>
      </c>
      <c r="H454" s="119">
        <v>0.63876866885601191</v>
      </c>
      <c r="I454" s="119">
        <v>6.4442942407125416</v>
      </c>
      <c r="J454" s="119">
        <v>0.98459244095109311</v>
      </c>
      <c r="K454" s="120">
        <v>20.673772227136713</v>
      </c>
      <c r="L454" s="102">
        <f t="shared" si="22"/>
        <v>0</v>
      </c>
      <c r="M454" s="102">
        <v>0</v>
      </c>
      <c r="N454" s="102">
        <v>0</v>
      </c>
      <c r="O454" s="112">
        <v>0</v>
      </c>
      <c r="P454" s="112">
        <v>0</v>
      </c>
      <c r="Q454" s="97">
        <v>0</v>
      </c>
    </row>
    <row r="455" spans="1:17" x14ac:dyDescent="0.25">
      <c r="A455" s="98">
        <f t="shared" si="23"/>
        <v>57922</v>
      </c>
      <c r="B455" s="713" t="str">
        <f t="shared" si="24"/>
        <v>Munson</v>
      </c>
      <c r="C455" s="121">
        <f t="shared" si="24"/>
        <v>10</v>
      </c>
      <c r="D455" s="122">
        <v>0.99482100000000007</v>
      </c>
      <c r="E455" s="122">
        <v>13.3765</v>
      </c>
      <c r="F455" s="122">
        <v>1.7121919999999999</v>
      </c>
      <c r="G455" s="122">
        <v>0.73330499999999932</v>
      </c>
      <c r="H455" s="122">
        <v>0.65656238285813295</v>
      </c>
      <c r="I455" s="122">
        <v>6.6251960897504043</v>
      </c>
      <c r="J455" s="122">
        <v>1.0122315806541249</v>
      </c>
      <c r="K455" s="46">
        <v>21.359112100099264</v>
      </c>
      <c r="L455" s="94">
        <f t="shared" si="22"/>
        <v>0</v>
      </c>
      <c r="M455" s="94">
        <v>0</v>
      </c>
      <c r="N455" s="94">
        <v>0</v>
      </c>
      <c r="O455" s="116">
        <v>0</v>
      </c>
      <c r="P455" s="116">
        <v>0</v>
      </c>
      <c r="Q455" s="105">
        <v>0</v>
      </c>
    </row>
    <row r="456" spans="1:17" x14ac:dyDescent="0.25">
      <c r="A456" s="106">
        <f t="shared" si="23"/>
        <v>57953</v>
      </c>
      <c r="B456" s="714" t="str">
        <f t="shared" si="24"/>
        <v>Munson</v>
      </c>
      <c r="C456" s="118">
        <f t="shared" si="24"/>
        <v>10</v>
      </c>
      <c r="D456" s="119">
        <v>0.98981449999999949</v>
      </c>
      <c r="E456" s="119">
        <v>13.307060000000007</v>
      </c>
      <c r="F456" s="119">
        <v>1.703303680000001</v>
      </c>
      <c r="G456" s="119">
        <v>0.72947649999999942</v>
      </c>
      <c r="H456" s="119">
        <v>0.65325819065245483</v>
      </c>
      <c r="I456" s="119">
        <v>6.5908270885365754</v>
      </c>
      <c r="J456" s="119">
        <v>1.0069804988629043</v>
      </c>
      <c r="K456" s="120">
        <v>21.35534672461058</v>
      </c>
      <c r="L456" s="102">
        <f t="shared" si="22"/>
        <v>0</v>
      </c>
      <c r="M456" s="102">
        <v>0</v>
      </c>
      <c r="N456" s="102">
        <v>0</v>
      </c>
      <c r="O456" s="112">
        <v>0</v>
      </c>
      <c r="P456" s="112">
        <v>0</v>
      </c>
      <c r="Q456" s="97">
        <v>0</v>
      </c>
    </row>
    <row r="457" spans="1:17" x14ac:dyDescent="0.25">
      <c r="A457" s="98">
        <f t="shared" si="23"/>
        <v>57983</v>
      </c>
      <c r="B457" s="713" t="str">
        <f t="shared" si="24"/>
        <v>Munson</v>
      </c>
      <c r="C457" s="121">
        <f t="shared" si="24"/>
        <v>10</v>
      </c>
      <c r="D457" s="122">
        <v>0.953039999999999</v>
      </c>
      <c r="E457" s="122">
        <v>12.8118</v>
      </c>
      <c r="F457" s="122">
        <v>1.6399104</v>
      </c>
      <c r="G457" s="122">
        <v>0.70223999999999953</v>
      </c>
      <c r="H457" s="122">
        <v>0.63933804958406359</v>
      </c>
      <c r="I457" s="122">
        <v>6.4270019699811209</v>
      </c>
      <c r="J457" s="122">
        <v>0.98195041086485035</v>
      </c>
      <c r="K457" s="46">
        <v>16.021169810546073</v>
      </c>
      <c r="L457" s="94">
        <f t="shared" si="22"/>
        <v>0</v>
      </c>
      <c r="M457" s="94">
        <v>0</v>
      </c>
      <c r="N457" s="94">
        <v>0</v>
      </c>
      <c r="O457" s="116">
        <v>0</v>
      </c>
      <c r="P457" s="116">
        <v>0</v>
      </c>
      <c r="Q457" s="105">
        <v>0</v>
      </c>
    </row>
    <row r="458" spans="1:17" x14ac:dyDescent="0.25">
      <c r="A458" s="106">
        <f t="shared" si="23"/>
        <v>58014</v>
      </c>
      <c r="B458" s="714" t="str">
        <f t="shared" si="24"/>
        <v>Munson</v>
      </c>
      <c r="C458" s="118">
        <f t="shared" si="24"/>
        <v>10</v>
      </c>
      <c r="D458" s="119">
        <v>0.97950700000000057</v>
      </c>
      <c r="E458" s="119">
        <v>13.171279999999991</v>
      </c>
      <c r="F458" s="119">
        <v>1.6859238399999987</v>
      </c>
      <c r="G458" s="119">
        <v>0.7121010000000001</v>
      </c>
      <c r="H458" s="119">
        <v>0.67156482321773869</v>
      </c>
      <c r="I458" s="119">
        <v>6.7147817146463158</v>
      </c>
      <c r="J458" s="119">
        <v>1.0259188789610905</v>
      </c>
      <c r="K458" s="120">
        <v>11.756417721949127</v>
      </c>
      <c r="L458" s="102">
        <f t="shared" si="22"/>
        <v>0</v>
      </c>
      <c r="M458" s="102">
        <v>0</v>
      </c>
      <c r="N458" s="102">
        <v>0</v>
      </c>
      <c r="O458" s="112">
        <v>0</v>
      </c>
      <c r="P458" s="112">
        <v>0</v>
      </c>
      <c r="Q458" s="97">
        <v>0</v>
      </c>
    </row>
    <row r="459" spans="1:17" x14ac:dyDescent="0.25">
      <c r="A459" s="98">
        <f t="shared" si="23"/>
        <v>58044</v>
      </c>
      <c r="B459" s="713" t="str">
        <f t="shared" si="24"/>
        <v>Munson</v>
      </c>
      <c r="C459" s="121">
        <f t="shared" si="24"/>
        <v>10</v>
      </c>
      <c r="D459" s="122">
        <v>0.94306499999999926</v>
      </c>
      <c r="E459" s="122">
        <v>12.681600000000008</v>
      </c>
      <c r="F459" s="122">
        <v>1.623244800000001</v>
      </c>
      <c r="G459" s="122">
        <v>0.66689999999999938</v>
      </c>
      <c r="H459" s="122">
        <v>0.64657962253608903</v>
      </c>
      <c r="I459" s="122">
        <v>6.4651599498290739</v>
      </c>
      <c r="J459" s="122">
        <v>0.98778040429261704</v>
      </c>
      <c r="K459" s="46">
        <v>11.332572803999248</v>
      </c>
      <c r="L459" s="94">
        <f t="shared" si="22"/>
        <v>0</v>
      </c>
      <c r="M459" s="94">
        <v>0</v>
      </c>
      <c r="N459" s="94">
        <v>0</v>
      </c>
      <c r="O459" s="116">
        <v>0</v>
      </c>
      <c r="P459" s="116">
        <v>0</v>
      </c>
      <c r="Q459" s="105">
        <v>0</v>
      </c>
    </row>
    <row r="460" spans="1:17" x14ac:dyDescent="0.25">
      <c r="A460" s="106">
        <f t="shared" si="23"/>
        <v>58075</v>
      </c>
      <c r="B460" s="714" t="str">
        <f t="shared" si="24"/>
        <v>Munson</v>
      </c>
      <c r="C460" s="118">
        <f t="shared" si="24"/>
        <v>10</v>
      </c>
      <c r="D460" s="119">
        <v>0.96949400000000052</v>
      </c>
      <c r="E460" s="119">
        <v>13.03736</v>
      </c>
      <c r="F460" s="119">
        <v>1.6687820799999999</v>
      </c>
      <c r="G460" s="119">
        <v>0.68530149999999945</v>
      </c>
      <c r="H460" s="119">
        <v>0.66469974577258673</v>
      </c>
      <c r="I460" s="119">
        <v>6.6465483659128415</v>
      </c>
      <c r="J460" s="119">
        <v>1.0154938968308034</v>
      </c>
      <c r="K460" s="120">
        <v>11.708233631284612</v>
      </c>
      <c r="L460" s="102">
        <f t="shared" si="22"/>
        <v>0</v>
      </c>
      <c r="M460" s="102">
        <v>0</v>
      </c>
      <c r="N460" s="102">
        <v>0</v>
      </c>
      <c r="O460" s="112">
        <v>0</v>
      </c>
      <c r="P460" s="112">
        <v>0</v>
      </c>
      <c r="Q460" s="97">
        <v>0</v>
      </c>
    </row>
    <row r="461" spans="1:17" x14ac:dyDescent="0.25">
      <c r="A461" s="98">
        <f t="shared" si="23"/>
        <v>58106</v>
      </c>
      <c r="B461" s="713" t="str">
        <f t="shared" si="24"/>
        <v>Munson</v>
      </c>
      <c r="C461" s="121">
        <f t="shared" si="24"/>
        <v>10</v>
      </c>
      <c r="D461" s="122">
        <v>0.96419299999999941</v>
      </c>
      <c r="E461" s="122">
        <v>12.969780000000002</v>
      </c>
      <c r="F461" s="122">
        <v>1.6601318400000002</v>
      </c>
      <c r="G461" s="122">
        <v>0.68147299999999966</v>
      </c>
      <c r="H461" s="122">
        <v>0.66106529908117584</v>
      </c>
      <c r="I461" s="122">
        <v>6.6121152753202326</v>
      </c>
      <c r="J461" s="122">
        <v>1.0102329873417424</v>
      </c>
      <c r="K461" s="46">
        <v>11.706152775915045</v>
      </c>
      <c r="L461" s="94">
        <f t="shared" si="22"/>
        <v>0</v>
      </c>
      <c r="M461" s="94">
        <v>0</v>
      </c>
      <c r="N461" s="94">
        <v>0</v>
      </c>
      <c r="O461" s="116">
        <v>0</v>
      </c>
      <c r="P461" s="116">
        <v>0</v>
      </c>
      <c r="Q461" s="105">
        <v>0</v>
      </c>
    </row>
    <row r="462" spans="1:17" x14ac:dyDescent="0.25">
      <c r="A462" s="106">
        <f t="shared" si="23"/>
        <v>58134</v>
      </c>
      <c r="B462" s="714" t="str">
        <f t="shared" si="24"/>
        <v>Munson</v>
      </c>
      <c r="C462" s="118">
        <f t="shared" si="24"/>
        <v>10</v>
      </c>
      <c r="D462" s="119">
        <v>0.86689400000000016</v>
      </c>
      <c r="E462" s="119">
        <v>11.656679999999998</v>
      </c>
      <c r="F462" s="119">
        <v>1.4920550399999997</v>
      </c>
      <c r="G462" s="119">
        <v>0.61259799999999931</v>
      </c>
      <c r="H462" s="119">
        <v>0.59435563404882674</v>
      </c>
      <c r="I462" s="119">
        <v>5.942701931009454</v>
      </c>
      <c r="J462" s="119">
        <v>0.90795662137892796</v>
      </c>
      <c r="K462" s="120">
        <v>10.571429461428993</v>
      </c>
      <c r="L462" s="102">
        <f t="shared" si="22"/>
        <v>0</v>
      </c>
      <c r="M462" s="102">
        <v>0</v>
      </c>
      <c r="N462" s="102">
        <v>0</v>
      </c>
      <c r="O462" s="112">
        <v>0</v>
      </c>
      <c r="P462" s="112">
        <v>0</v>
      </c>
      <c r="Q462" s="97">
        <v>0</v>
      </c>
    </row>
    <row r="463" spans="1:17" x14ac:dyDescent="0.25">
      <c r="A463" s="98">
        <f t="shared" si="23"/>
        <v>58165</v>
      </c>
      <c r="B463" s="713" t="str">
        <f t="shared" si="24"/>
        <v>Munson</v>
      </c>
      <c r="C463" s="121">
        <f t="shared" si="24"/>
        <v>10</v>
      </c>
      <c r="D463" s="122">
        <v>0.95476900000000042</v>
      </c>
      <c r="E463" s="122">
        <v>12.842059999999993</v>
      </c>
      <c r="F463" s="122">
        <v>1.6437836799999992</v>
      </c>
      <c r="G463" s="122">
        <v>0.67499400000000054</v>
      </c>
      <c r="H463" s="122">
        <v>0.65460407408466237</v>
      </c>
      <c r="I463" s="122">
        <v>6.5470408819036088</v>
      </c>
      <c r="J463" s="122">
        <v>1.0002905775358286</v>
      </c>
      <c r="K463" s="46">
        <v>11.702023118671619</v>
      </c>
      <c r="L463" s="94">
        <f t="shared" si="22"/>
        <v>0</v>
      </c>
      <c r="M463" s="94">
        <v>0</v>
      </c>
      <c r="N463" s="94">
        <v>0</v>
      </c>
      <c r="O463" s="116">
        <v>0</v>
      </c>
      <c r="P463" s="116">
        <v>0</v>
      </c>
      <c r="Q463" s="105">
        <v>0</v>
      </c>
    </row>
    <row r="464" spans="1:17" x14ac:dyDescent="0.25">
      <c r="A464" s="106">
        <f t="shared" si="23"/>
        <v>58195</v>
      </c>
      <c r="B464" s="714" t="str">
        <f t="shared" si="24"/>
        <v>Munson</v>
      </c>
      <c r="C464" s="118">
        <f t="shared" si="24"/>
        <v>10</v>
      </c>
      <c r="D464" s="119">
        <v>0.91912499999999997</v>
      </c>
      <c r="E464" s="119">
        <v>12.363900000000003</v>
      </c>
      <c r="F464" s="119">
        <v>1.5825792000000003</v>
      </c>
      <c r="G464" s="119">
        <v>0.64979999999999871</v>
      </c>
      <c r="H464" s="119">
        <v>0.63016599456910516</v>
      </c>
      <c r="I464" s="119">
        <v>6.3032872986761035</v>
      </c>
      <c r="J464" s="119">
        <v>0.96304868826942946</v>
      </c>
      <c r="K464" s="120">
        <v>11.322555707630359</v>
      </c>
      <c r="L464" s="102">
        <f t="shared" si="22"/>
        <v>0</v>
      </c>
      <c r="M464" s="102">
        <v>0</v>
      </c>
      <c r="N464" s="102">
        <v>0</v>
      </c>
      <c r="O464" s="112">
        <v>0</v>
      </c>
      <c r="P464" s="112">
        <v>0</v>
      </c>
      <c r="Q464" s="97">
        <v>0</v>
      </c>
    </row>
    <row r="465" spans="1:17" x14ac:dyDescent="0.25">
      <c r="A465" s="98">
        <f t="shared" si="23"/>
        <v>58226</v>
      </c>
      <c r="B465" s="713" t="str">
        <f t="shared" si="24"/>
        <v>Munson</v>
      </c>
      <c r="C465" s="121">
        <f t="shared" si="24"/>
        <v>10</v>
      </c>
      <c r="D465" s="122">
        <v>0.94505049999999913</v>
      </c>
      <c r="E465" s="122">
        <v>12.710930000000007</v>
      </c>
      <c r="F465" s="122">
        <v>1.6269990400000007</v>
      </c>
      <c r="G465" s="122">
        <v>0.66792600000000013</v>
      </c>
      <c r="H465" s="122">
        <v>0.64794091913547125</v>
      </c>
      <c r="I465" s="122">
        <v>6.4802265894621227</v>
      </c>
      <c r="J465" s="122">
        <v>0.99008242654984047</v>
      </c>
      <c r="K465" s="46">
        <v>11.697935854510259</v>
      </c>
      <c r="L465" s="94">
        <f t="shared" si="22"/>
        <v>0</v>
      </c>
      <c r="M465" s="94">
        <v>0</v>
      </c>
      <c r="N465" s="94">
        <v>0</v>
      </c>
      <c r="O465" s="116">
        <v>0</v>
      </c>
      <c r="P465" s="116">
        <v>0</v>
      </c>
      <c r="Q465" s="105">
        <v>0</v>
      </c>
    </row>
    <row r="466" spans="1:17" x14ac:dyDescent="0.25">
      <c r="A466" s="106">
        <f t="shared" si="23"/>
        <v>58256</v>
      </c>
      <c r="B466" s="714" t="str">
        <f t="shared" si="24"/>
        <v>Munson</v>
      </c>
      <c r="C466" s="118">
        <f t="shared" si="24"/>
        <v>10</v>
      </c>
      <c r="D466" s="119">
        <v>0.90972000000000042</v>
      </c>
      <c r="E466" s="119">
        <v>12.238200000000001</v>
      </c>
      <c r="F466" s="119">
        <v>1.5664896000000001</v>
      </c>
      <c r="G466" s="119">
        <v>0.64324499999999973</v>
      </c>
      <c r="H466" s="119">
        <v>0.62371779089049895</v>
      </c>
      <c r="I466" s="119">
        <v>6.2392398109440856</v>
      </c>
      <c r="J466" s="119">
        <v>0.95326316012631862</v>
      </c>
      <c r="K466" s="120">
        <v>11.318620626549972</v>
      </c>
      <c r="L466" s="102">
        <f t="shared" si="22"/>
        <v>0</v>
      </c>
      <c r="M466" s="102">
        <v>0</v>
      </c>
      <c r="N466" s="102">
        <v>0</v>
      </c>
      <c r="O466" s="112">
        <v>0</v>
      </c>
      <c r="P466" s="112">
        <v>0</v>
      </c>
      <c r="Q466" s="97">
        <v>0</v>
      </c>
    </row>
    <row r="467" spans="1:17" x14ac:dyDescent="0.25">
      <c r="A467" s="98">
        <f t="shared" si="23"/>
        <v>58287</v>
      </c>
      <c r="B467" s="713" t="str">
        <f t="shared" si="24"/>
        <v>Munson</v>
      </c>
      <c r="C467" s="121">
        <f t="shared" si="24"/>
        <v>10</v>
      </c>
      <c r="D467" s="122">
        <v>0.93503749999999985</v>
      </c>
      <c r="E467" s="122">
        <v>12.581349999999997</v>
      </c>
      <c r="F467" s="122">
        <v>1.6104127999999995</v>
      </c>
      <c r="G467" s="122">
        <v>0.6611524999999997</v>
      </c>
      <c r="H467" s="122">
        <v>0.64107585698335756</v>
      </c>
      <c r="I467" s="122">
        <v>6.4142018418374844</v>
      </c>
      <c r="J467" s="122">
        <v>0.97999476845062605</v>
      </c>
      <c r="K467" s="46">
        <v>11.693890524412458</v>
      </c>
      <c r="L467" s="94">
        <f t="shared" si="22"/>
        <v>0</v>
      </c>
      <c r="M467" s="94">
        <v>0</v>
      </c>
      <c r="N467" s="94">
        <v>0</v>
      </c>
      <c r="O467" s="116">
        <v>0</v>
      </c>
      <c r="P467" s="116">
        <v>0</v>
      </c>
      <c r="Q467" s="105">
        <v>0</v>
      </c>
    </row>
    <row r="468" spans="1:17" x14ac:dyDescent="0.25">
      <c r="A468" s="106">
        <f t="shared" si="23"/>
        <v>58318</v>
      </c>
      <c r="B468" s="714" t="str">
        <f t="shared" si="24"/>
        <v>Munson</v>
      </c>
      <c r="C468" s="118">
        <f t="shared" si="24"/>
        <v>10</v>
      </c>
      <c r="D468" s="119">
        <v>0.9300309999999995</v>
      </c>
      <c r="E468" s="119">
        <v>12.516249999999992</v>
      </c>
      <c r="F468" s="119">
        <v>1.6020799999999991</v>
      </c>
      <c r="G468" s="119">
        <v>0.65761849999999955</v>
      </c>
      <c r="H468" s="119">
        <v>0.63764332038524141</v>
      </c>
      <c r="I468" s="119">
        <v>6.3810310389098754</v>
      </c>
      <c r="J468" s="119">
        <v>0.9749267540836879</v>
      </c>
      <c r="K468" s="120">
        <v>11.691883454322815</v>
      </c>
      <c r="L468" s="102">
        <f t="shared" si="22"/>
        <v>0</v>
      </c>
      <c r="M468" s="102">
        <v>0</v>
      </c>
      <c r="N468" s="102">
        <v>0</v>
      </c>
      <c r="O468" s="112">
        <v>0</v>
      </c>
      <c r="P468" s="112">
        <v>0</v>
      </c>
      <c r="Q468" s="97">
        <v>0</v>
      </c>
    </row>
    <row r="469" spans="1:17" x14ac:dyDescent="0.25">
      <c r="A469" s="98">
        <f t="shared" si="23"/>
        <v>58348</v>
      </c>
      <c r="B469" s="713" t="str">
        <f t="shared" si="24"/>
        <v>Munson</v>
      </c>
      <c r="C469" s="121">
        <f t="shared" si="24"/>
        <v>10</v>
      </c>
      <c r="D469" s="122">
        <v>0.89546999999999954</v>
      </c>
      <c r="E469" s="122">
        <v>12.050700000000001</v>
      </c>
      <c r="F469" s="122">
        <v>1.5424896000000001</v>
      </c>
      <c r="G469" s="122">
        <v>0.63326999999999911</v>
      </c>
      <c r="H469" s="122">
        <v>0.61394777256076272</v>
      </c>
      <c r="I469" s="122">
        <v>6.1437017734526238</v>
      </c>
      <c r="J469" s="122">
        <v>0.93866640227807419</v>
      </c>
      <c r="K469" s="46">
        <v>11.312793588638305</v>
      </c>
      <c r="L469" s="94">
        <f t="shared" si="22"/>
        <v>0</v>
      </c>
      <c r="M469" s="94">
        <v>0</v>
      </c>
      <c r="N469" s="94">
        <v>0</v>
      </c>
      <c r="O469" s="116">
        <v>0</v>
      </c>
      <c r="P469" s="116">
        <v>0</v>
      </c>
      <c r="Q469" s="105">
        <v>0</v>
      </c>
    </row>
    <row r="470" spans="1:17" x14ac:dyDescent="0.25">
      <c r="A470" s="106">
        <f t="shared" si="23"/>
        <v>58379</v>
      </c>
      <c r="B470" s="714" t="str">
        <f t="shared" si="24"/>
        <v>Munson</v>
      </c>
      <c r="C470" s="118">
        <f t="shared" si="24"/>
        <v>10</v>
      </c>
      <c r="D470" s="119">
        <v>0.92060699999999962</v>
      </c>
      <c r="E470" s="119">
        <v>12.388840000000004</v>
      </c>
      <c r="F470" s="119">
        <v>1.5857715200000004</v>
      </c>
      <c r="G470" s="119">
        <v>0.65084500000000067</v>
      </c>
      <c r="H470" s="119">
        <v>0.63118210029198596</v>
      </c>
      <c r="I470" s="119">
        <v>6.3161105298004774</v>
      </c>
      <c r="J470" s="119">
        <v>0.96500788892418621</v>
      </c>
      <c r="K470" s="120">
        <v>11.687900208423013</v>
      </c>
      <c r="L470" s="102">
        <f t="shared" si="22"/>
        <v>0</v>
      </c>
      <c r="M470" s="102">
        <v>0</v>
      </c>
      <c r="N470" s="102">
        <v>0</v>
      </c>
      <c r="O470" s="112">
        <v>0</v>
      </c>
      <c r="P470" s="112">
        <v>0</v>
      </c>
      <c r="Q470" s="97">
        <v>0</v>
      </c>
    </row>
    <row r="471" spans="1:17" x14ac:dyDescent="0.25">
      <c r="A471" s="98">
        <f t="shared" si="23"/>
        <v>58409</v>
      </c>
      <c r="B471" s="713" t="str">
        <f t="shared" si="24"/>
        <v>Munson</v>
      </c>
      <c r="C471" s="121">
        <f t="shared" si="24"/>
        <v>10</v>
      </c>
      <c r="D471" s="122">
        <v>0.88663499999999951</v>
      </c>
      <c r="E471" s="122">
        <v>11.927699999999998</v>
      </c>
      <c r="F471" s="122">
        <v>1.5267455999999997</v>
      </c>
      <c r="G471" s="122">
        <v>0.62643000000000049</v>
      </c>
      <c r="H471" s="122">
        <v>0.60789035792239532</v>
      </c>
      <c r="I471" s="122">
        <v>6.0810279838291281</v>
      </c>
      <c r="J471" s="122">
        <v>0.92909078573649861</v>
      </c>
      <c r="K471" s="46">
        <v>11.308958658419158</v>
      </c>
      <c r="L471" s="94">
        <f t="shared" si="22"/>
        <v>0</v>
      </c>
      <c r="M471" s="94">
        <v>0</v>
      </c>
      <c r="N471" s="94">
        <v>0</v>
      </c>
      <c r="O471" s="116">
        <v>0</v>
      </c>
      <c r="P471" s="116">
        <v>0</v>
      </c>
      <c r="Q471" s="105">
        <v>0</v>
      </c>
    </row>
    <row r="472" spans="1:17" x14ac:dyDescent="0.25">
      <c r="A472" s="106">
        <f t="shared" si="23"/>
        <v>58440</v>
      </c>
      <c r="B472" s="714" t="str">
        <f t="shared" si="24"/>
        <v>Munson</v>
      </c>
      <c r="C472" s="118">
        <f t="shared" si="24"/>
        <v>10</v>
      </c>
      <c r="D472" s="119">
        <v>0.91118299999999985</v>
      </c>
      <c r="E472" s="119">
        <v>12.262360000000006</v>
      </c>
      <c r="F472" s="119">
        <v>1.5695820800000009</v>
      </c>
      <c r="G472" s="119">
        <v>0.64436599999999988</v>
      </c>
      <c r="H472" s="119">
        <v>0.62472084720860344</v>
      </c>
      <c r="I472" s="119">
        <v>6.2516631843922905</v>
      </c>
      <c r="J472" s="119">
        <v>0.95516130062462778</v>
      </c>
      <c r="K472" s="120">
        <v>11.683957822950262</v>
      </c>
      <c r="L472" s="102">
        <f t="shared" si="22"/>
        <v>0</v>
      </c>
      <c r="M472" s="102">
        <v>0</v>
      </c>
      <c r="N472" s="102">
        <v>0</v>
      </c>
      <c r="O472" s="112">
        <v>0</v>
      </c>
      <c r="P472" s="112">
        <v>0</v>
      </c>
      <c r="Q472" s="97">
        <v>0</v>
      </c>
    </row>
    <row r="473" spans="1:17" x14ac:dyDescent="0.25">
      <c r="A473" s="98">
        <f t="shared" si="23"/>
        <v>58471</v>
      </c>
      <c r="B473" s="713" t="str">
        <f t="shared" si="24"/>
        <v>Munson</v>
      </c>
      <c r="C473" s="121">
        <f t="shared" si="24"/>
        <v>10</v>
      </c>
      <c r="D473" s="122">
        <v>0.90647100000000003</v>
      </c>
      <c r="E473" s="122">
        <v>12.19881</v>
      </c>
      <c r="F473" s="122">
        <v>1.5614476799999999</v>
      </c>
      <c r="G473" s="122">
        <v>0.64083199999999962</v>
      </c>
      <c r="H473" s="122">
        <v>0.62149024009218112</v>
      </c>
      <c r="I473" s="122">
        <v>6.2192812148523009</v>
      </c>
      <c r="J473" s="122">
        <v>0.95021378357567665</v>
      </c>
      <c r="K473" s="46">
        <v>11.682001847844374</v>
      </c>
      <c r="L473" s="94">
        <f t="shared" si="22"/>
        <v>0</v>
      </c>
      <c r="M473" s="94">
        <v>0</v>
      </c>
      <c r="N473" s="94">
        <v>0</v>
      </c>
      <c r="O473" s="116">
        <v>0</v>
      </c>
      <c r="P473" s="116">
        <v>0</v>
      </c>
      <c r="Q473" s="105">
        <v>0</v>
      </c>
    </row>
    <row r="474" spans="1:17" x14ac:dyDescent="0.25">
      <c r="A474" s="106">
        <f t="shared" si="23"/>
        <v>58500</v>
      </c>
      <c r="B474" s="714" t="str">
        <f t="shared" si="24"/>
        <v>Munson</v>
      </c>
      <c r="C474" s="118">
        <f t="shared" si="24"/>
        <v>10</v>
      </c>
      <c r="D474" s="119">
        <v>0.84358100000000003</v>
      </c>
      <c r="E474" s="119">
        <v>11.354369999999999</v>
      </c>
      <c r="F474" s="119">
        <v>1.4533593599999999</v>
      </c>
      <c r="G474" s="119">
        <v>0.5964575000000002</v>
      </c>
      <c r="H474" s="119">
        <v>0.57837189640463971</v>
      </c>
      <c r="I474" s="119">
        <v>5.7887790260350256</v>
      </c>
      <c r="J474" s="119">
        <v>0.88443949084637508</v>
      </c>
      <c r="K474" s="120">
        <v>10.926503914782877</v>
      </c>
      <c r="L474" s="102">
        <f t="shared" si="22"/>
        <v>0</v>
      </c>
      <c r="M474" s="102">
        <v>0</v>
      </c>
      <c r="N474" s="102">
        <v>0</v>
      </c>
      <c r="O474" s="112">
        <v>0</v>
      </c>
      <c r="P474" s="112">
        <v>0</v>
      </c>
      <c r="Q474" s="97">
        <v>0</v>
      </c>
    </row>
    <row r="475" spans="1:17" x14ac:dyDescent="0.25">
      <c r="A475" s="98">
        <f t="shared" si="23"/>
        <v>58531</v>
      </c>
      <c r="B475" s="713" t="str">
        <f t="shared" si="24"/>
        <v>Munson</v>
      </c>
      <c r="C475" s="121">
        <f t="shared" si="24"/>
        <v>10</v>
      </c>
      <c r="D475" s="122">
        <v>0.89734150000000079</v>
      </c>
      <c r="E475" s="122">
        <v>12.076669999999998</v>
      </c>
      <c r="F475" s="122">
        <v>1.5458137599999997</v>
      </c>
      <c r="G475" s="122">
        <v>0.63435299999999972</v>
      </c>
      <c r="H475" s="122">
        <v>0.61523091714984712</v>
      </c>
      <c r="I475" s="122">
        <v>6.1570447681938285</v>
      </c>
      <c r="J475" s="122">
        <v>0.9407050295765168</v>
      </c>
      <c r="K475" s="46">
        <v>11.678120002244649</v>
      </c>
      <c r="L475" s="94">
        <f t="shared" si="22"/>
        <v>0</v>
      </c>
      <c r="M475" s="94">
        <v>0</v>
      </c>
      <c r="N475" s="94">
        <v>0</v>
      </c>
      <c r="O475" s="116">
        <v>0</v>
      </c>
      <c r="P475" s="116">
        <v>0</v>
      </c>
      <c r="Q475" s="105">
        <v>0</v>
      </c>
    </row>
    <row r="476" spans="1:17" x14ac:dyDescent="0.25">
      <c r="A476" s="106">
        <f t="shared" si="23"/>
        <v>58561</v>
      </c>
      <c r="B476" s="714" t="str">
        <f t="shared" si="24"/>
        <v>Munson</v>
      </c>
      <c r="C476" s="118">
        <f t="shared" si="24"/>
        <v>10</v>
      </c>
      <c r="D476" s="119">
        <v>0.86383499999999924</v>
      </c>
      <c r="E476" s="119">
        <v>11.627100000000006</v>
      </c>
      <c r="F476" s="119">
        <v>1.4882688000000008</v>
      </c>
      <c r="G476" s="119">
        <v>0.61075500000000027</v>
      </c>
      <c r="H476" s="119">
        <v>0.59225834806677857</v>
      </c>
      <c r="I476" s="119">
        <v>5.9278570848539403</v>
      </c>
      <c r="J476" s="119">
        <v>0.90568851888960733</v>
      </c>
      <c r="K476" s="120">
        <v>11.299542606504341</v>
      </c>
      <c r="L476" s="102">
        <f t="shared" si="22"/>
        <v>0</v>
      </c>
      <c r="M476" s="102">
        <v>0</v>
      </c>
      <c r="N476" s="102">
        <v>0</v>
      </c>
      <c r="O476" s="112">
        <v>0</v>
      </c>
      <c r="P476" s="112">
        <v>0</v>
      </c>
      <c r="Q476" s="97">
        <v>0</v>
      </c>
    </row>
    <row r="477" spans="1:17" x14ac:dyDescent="0.25">
      <c r="A477" s="98">
        <f t="shared" si="23"/>
        <v>58592</v>
      </c>
      <c r="B477" s="713" t="str">
        <f t="shared" si="24"/>
        <v>Munson</v>
      </c>
      <c r="C477" s="121">
        <f t="shared" si="24"/>
        <v>10</v>
      </c>
      <c r="D477" s="122">
        <v>0.88791750000000014</v>
      </c>
      <c r="E477" s="122">
        <v>11.953289999999997</v>
      </c>
      <c r="F477" s="122">
        <v>1.5300211199999996</v>
      </c>
      <c r="G477" s="122">
        <v>0.62787399999999982</v>
      </c>
      <c r="H477" s="122">
        <v>0.60876967858800823</v>
      </c>
      <c r="I477" s="122">
        <v>6.0941753635303639</v>
      </c>
      <c r="J477" s="122">
        <v>0.93109950098528238</v>
      </c>
      <c r="K477" s="46">
        <v>11.674277970665379</v>
      </c>
      <c r="L477" s="94">
        <f t="shared" si="22"/>
        <v>0</v>
      </c>
      <c r="M477" s="94">
        <v>0</v>
      </c>
      <c r="N477" s="94">
        <v>0</v>
      </c>
      <c r="O477" s="116">
        <v>0</v>
      </c>
      <c r="P477" s="116">
        <v>0</v>
      </c>
      <c r="Q477" s="105">
        <v>0</v>
      </c>
    </row>
    <row r="478" spans="1:17" x14ac:dyDescent="0.25">
      <c r="A478" s="106">
        <f t="shared" si="23"/>
        <v>58622</v>
      </c>
      <c r="B478" s="714" t="str">
        <f t="shared" si="24"/>
        <v>Munson</v>
      </c>
      <c r="C478" s="118">
        <f t="shared" si="24"/>
        <v>10</v>
      </c>
      <c r="D478" s="119">
        <v>0.85499999999999998</v>
      </c>
      <c r="E478" s="119">
        <v>11.508900000000004</v>
      </c>
      <c r="F478" s="119">
        <v>1.4731392000000005</v>
      </c>
      <c r="G478" s="119">
        <v>0.60448500000000027</v>
      </c>
      <c r="H478" s="119">
        <v>0.58620092687090819</v>
      </c>
      <c r="I478" s="119">
        <v>5.8676269667544991</v>
      </c>
      <c r="J478" s="119">
        <v>0.8964862744923594</v>
      </c>
      <c r="K478" s="120">
        <v>11.295843638871848</v>
      </c>
      <c r="L478" s="102">
        <f t="shared" si="22"/>
        <v>0</v>
      </c>
      <c r="M478" s="102">
        <v>0</v>
      </c>
      <c r="N478" s="102">
        <v>0</v>
      </c>
      <c r="O478" s="112">
        <v>0</v>
      </c>
      <c r="P478" s="112">
        <v>0</v>
      </c>
      <c r="Q478" s="97">
        <v>0</v>
      </c>
    </row>
    <row r="479" spans="1:17" x14ac:dyDescent="0.25">
      <c r="A479" s="98">
        <f t="shared" si="23"/>
        <v>58653</v>
      </c>
      <c r="B479" s="713" t="str">
        <f t="shared" si="24"/>
        <v>Munson</v>
      </c>
      <c r="C479" s="121">
        <f t="shared" si="24"/>
        <v>10</v>
      </c>
      <c r="D479" s="122">
        <v>0.87908250000000054</v>
      </c>
      <c r="E479" s="122">
        <v>11.831460000000003</v>
      </c>
      <c r="F479" s="122">
        <v>1.5144268800000005</v>
      </c>
      <c r="G479" s="122">
        <v>0.62110049999999917</v>
      </c>
      <c r="H479" s="122">
        <v>0.60271225930732464</v>
      </c>
      <c r="I479" s="122">
        <v>6.032095129123249</v>
      </c>
      <c r="J479" s="122">
        <v>0.92161456576659473</v>
      </c>
      <c r="K479" s="46">
        <v>11.670475356327861</v>
      </c>
      <c r="L479" s="94">
        <f t="shared" si="22"/>
        <v>0</v>
      </c>
      <c r="M479" s="94">
        <v>0</v>
      </c>
      <c r="N479" s="94">
        <v>0</v>
      </c>
      <c r="O479" s="116">
        <v>0</v>
      </c>
      <c r="P479" s="116">
        <v>0</v>
      </c>
      <c r="Q479" s="105">
        <v>0</v>
      </c>
    </row>
    <row r="480" spans="1:17" x14ac:dyDescent="0.25">
      <c r="A480" s="106">
        <f t="shared" si="23"/>
        <v>58684</v>
      </c>
      <c r="B480" s="714" t="str">
        <f t="shared" si="24"/>
        <v>Munson</v>
      </c>
      <c r="C480" s="118">
        <f t="shared" si="24"/>
        <v>10</v>
      </c>
      <c r="D480" s="119">
        <v>0.87437049999999983</v>
      </c>
      <c r="E480" s="119">
        <v>11.770080000000002</v>
      </c>
      <c r="F480" s="119">
        <v>1.5065702400000003</v>
      </c>
      <c r="G480" s="119">
        <v>0.61786100000000044</v>
      </c>
      <c r="H480" s="119">
        <v>0.59948163281625633</v>
      </c>
      <c r="I480" s="119">
        <v>6.0008175848013465</v>
      </c>
      <c r="J480" s="119">
        <v>0.91683580394520814</v>
      </c>
      <c r="K480" s="120">
        <v>11.668588708576404</v>
      </c>
      <c r="L480" s="102">
        <f t="shared" si="22"/>
        <v>0</v>
      </c>
      <c r="M480" s="102">
        <v>0</v>
      </c>
      <c r="N480" s="102">
        <v>0</v>
      </c>
      <c r="O480" s="112">
        <v>0</v>
      </c>
      <c r="P480" s="112">
        <v>0</v>
      </c>
      <c r="Q480" s="97">
        <v>0</v>
      </c>
    </row>
    <row r="481" spans="1:17" x14ac:dyDescent="0.25">
      <c r="A481" s="98">
        <f t="shared" si="23"/>
        <v>58714</v>
      </c>
      <c r="B481" s="713" t="str">
        <f t="shared" si="24"/>
        <v>Munson</v>
      </c>
      <c r="C481" s="121">
        <f t="shared" si="24"/>
        <v>10</v>
      </c>
      <c r="D481" s="122">
        <v>0.84160500000000005</v>
      </c>
      <c r="E481" s="122">
        <v>11.3322</v>
      </c>
      <c r="F481" s="122">
        <v>1.4505216000000001</v>
      </c>
      <c r="G481" s="122">
        <v>0.59508000000000072</v>
      </c>
      <c r="H481" s="122">
        <v>0.5770171092094164</v>
      </c>
      <c r="I481" s="122">
        <v>5.7775858722033062</v>
      </c>
      <c r="J481" s="122">
        <v>0.88272931579246272</v>
      </c>
      <c r="K481" s="46">
        <v>11.29036623302259</v>
      </c>
      <c r="L481" s="94">
        <f t="shared" si="22"/>
        <v>0</v>
      </c>
      <c r="M481" s="94">
        <v>0</v>
      </c>
      <c r="N481" s="94">
        <v>0</v>
      </c>
      <c r="O481" s="116">
        <v>0</v>
      </c>
      <c r="P481" s="116">
        <v>0</v>
      </c>
      <c r="Q481" s="105">
        <v>0</v>
      </c>
    </row>
    <row r="482" spans="1:17" x14ac:dyDescent="0.25">
      <c r="A482" s="106">
        <f t="shared" si="23"/>
        <v>58745</v>
      </c>
      <c r="B482" s="714" t="str">
        <f t="shared" si="24"/>
        <v>Munson</v>
      </c>
      <c r="C482" s="118">
        <f t="shared" si="24"/>
        <v>10</v>
      </c>
      <c r="D482" s="119">
        <v>0.8652410000000007</v>
      </c>
      <c r="E482" s="119">
        <v>11.650110000000007</v>
      </c>
      <c r="F482" s="119">
        <v>1.4912140800000009</v>
      </c>
      <c r="G482" s="119">
        <v>0.61167650000000029</v>
      </c>
      <c r="H482" s="119">
        <v>0.59322231093751165</v>
      </c>
      <c r="I482" s="119">
        <v>5.9396840310041545</v>
      </c>
      <c r="J482" s="119">
        <v>0.90749551482133206</v>
      </c>
      <c r="K482" s="120">
        <v>11.66484447516893</v>
      </c>
      <c r="L482" s="102">
        <f t="shared" si="22"/>
        <v>0</v>
      </c>
      <c r="M482" s="102">
        <v>0</v>
      </c>
      <c r="N482" s="102">
        <v>0</v>
      </c>
      <c r="O482" s="112">
        <v>0</v>
      </c>
      <c r="P482" s="112">
        <v>0</v>
      </c>
      <c r="Q482" s="97">
        <v>0</v>
      </c>
    </row>
    <row r="483" spans="1:17" x14ac:dyDescent="0.25">
      <c r="A483" s="98">
        <f t="shared" si="23"/>
        <v>58775</v>
      </c>
      <c r="B483" s="713" t="str">
        <f t="shared" si="24"/>
        <v>Munson</v>
      </c>
      <c r="C483" s="121">
        <f t="shared" si="24"/>
        <v>10</v>
      </c>
      <c r="D483" s="122">
        <v>0.83305499999999966</v>
      </c>
      <c r="E483" s="122">
        <v>11.216700000000003</v>
      </c>
      <c r="F483" s="122">
        <v>1.4357376000000004</v>
      </c>
      <c r="G483" s="122">
        <v>0.58881000000000072</v>
      </c>
      <c r="H483" s="122">
        <v>0.57115510057321683</v>
      </c>
      <c r="I483" s="122">
        <v>5.7187298610198996</v>
      </c>
      <c r="J483" s="122">
        <v>0.8737369734561431</v>
      </c>
      <c r="K483" s="46">
        <v>11.286761400574132</v>
      </c>
      <c r="L483" s="94">
        <f t="shared" si="22"/>
        <v>0</v>
      </c>
      <c r="M483" s="94">
        <v>0</v>
      </c>
      <c r="N483" s="94">
        <v>0</v>
      </c>
      <c r="O483" s="116">
        <v>0</v>
      </c>
      <c r="P483" s="116">
        <v>0</v>
      </c>
      <c r="Q483" s="105">
        <v>0</v>
      </c>
    </row>
    <row r="484" spans="1:17" x14ac:dyDescent="0.25">
      <c r="A484" s="106">
        <f t="shared" si="23"/>
        <v>58806</v>
      </c>
      <c r="B484" s="714" t="str">
        <f t="shared" si="24"/>
        <v>Munson</v>
      </c>
      <c r="C484" s="118">
        <f t="shared" si="24"/>
        <v>10</v>
      </c>
      <c r="D484" s="119">
        <v>0.85640600000000044</v>
      </c>
      <c r="E484" s="119">
        <v>11.531070000000001</v>
      </c>
      <c r="F484" s="119">
        <v>1.4759769600000001</v>
      </c>
      <c r="G484" s="119">
        <v>0.60549199999999992</v>
      </c>
      <c r="H484" s="119">
        <v>0.58716490586095005</v>
      </c>
      <c r="I484" s="119">
        <v>5.8790237052816838</v>
      </c>
      <c r="J484" s="119">
        <v>0.89822753631102192</v>
      </c>
      <c r="K484" s="120">
        <v>11.661138639826524</v>
      </c>
      <c r="L484" s="102">
        <f t="shared" si="22"/>
        <v>0</v>
      </c>
      <c r="M484" s="102">
        <v>0</v>
      </c>
      <c r="N484" s="102">
        <v>0</v>
      </c>
      <c r="O484" s="112">
        <v>0</v>
      </c>
      <c r="P484" s="112">
        <v>0</v>
      </c>
      <c r="Q484" s="97">
        <v>0</v>
      </c>
    </row>
    <row r="485" spans="1:17" x14ac:dyDescent="0.25">
      <c r="A485" s="98">
        <f t="shared" si="23"/>
        <v>58837</v>
      </c>
      <c r="B485" s="713" t="str">
        <f t="shared" si="24"/>
        <v>Munson</v>
      </c>
      <c r="C485" s="121">
        <f t="shared" si="24"/>
        <v>10</v>
      </c>
      <c r="D485" s="122">
        <v>0.8516940000000004</v>
      </c>
      <c r="E485" s="122">
        <v>11.471239999999998</v>
      </c>
      <c r="F485" s="122">
        <v>1.4683187199999999</v>
      </c>
      <c r="G485" s="122">
        <v>0.60225249999999964</v>
      </c>
      <c r="H485" s="122">
        <v>0.58393429665820606</v>
      </c>
      <c r="I485" s="122">
        <v>5.8485352481784796</v>
      </c>
      <c r="J485" s="122">
        <v>0.89356931686780605</v>
      </c>
      <c r="K485" s="46">
        <v>11.659300002298858</v>
      </c>
      <c r="L485" s="94">
        <f t="shared" si="22"/>
        <v>0</v>
      </c>
      <c r="M485" s="94">
        <v>0</v>
      </c>
      <c r="N485" s="94">
        <v>0</v>
      </c>
      <c r="O485" s="116">
        <v>0</v>
      </c>
      <c r="P485" s="116">
        <v>0</v>
      </c>
      <c r="Q485" s="105">
        <v>0</v>
      </c>
    </row>
    <row r="486" spans="1:17" x14ac:dyDescent="0.25">
      <c r="A486" s="106">
        <f t="shared" si="23"/>
        <v>58865</v>
      </c>
      <c r="B486" s="714" t="str">
        <f t="shared" si="24"/>
        <v>Munson</v>
      </c>
      <c r="C486" s="118">
        <f t="shared" si="24"/>
        <v>10</v>
      </c>
      <c r="D486" s="119">
        <v>0.76581399999999977</v>
      </c>
      <c r="E486" s="119">
        <v>10.310159999999994</v>
      </c>
      <c r="F486" s="119">
        <v>1.3197004799999994</v>
      </c>
      <c r="G486" s="119">
        <v>0.54130999999999985</v>
      </c>
      <c r="H486" s="119">
        <v>0.52505366138422627</v>
      </c>
      <c r="I486" s="119">
        <v>5.2565800278660397</v>
      </c>
      <c r="J486" s="119">
        <v>0.80312734733164792</v>
      </c>
      <c r="K486" s="120">
        <v>10.529328483782315</v>
      </c>
      <c r="L486" s="102">
        <f t="shared" si="22"/>
        <v>0</v>
      </c>
      <c r="M486" s="102">
        <v>0</v>
      </c>
      <c r="N486" s="102">
        <v>0</v>
      </c>
      <c r="O486" s="112">
        <v>0</v>
      </c>
      <c r="P486" s="112">
        <v>0</v>
      </c>
      <c r="Q486" s="97">
        <v>0</v>
      </c>
    </row>
    <row r="487" spans="1:17" x14ac:dyDescent="0.25">
      <c r="A487" s="98">
        <f t="shared" si="23"/>
        <v>58896</v>
      </c>
      <c r="B487" s="713" t="str">
        <f t="shared" si="24"/>
        <v>Munson</v>
      </c>
      <c r="C487" s="121">
        <f t="shared" si="24"/>
        <v>10</v>
      </c>
      <c r="D487" s="122">
        <v>0.84344800000000042</v>
      </c>
      <c r="E487" s="122">
        <v>11.358089999999997</v>
      </c>
      <c r="F487" s="122">
        <v>1.4538355199999997</v>
      </c>
      <c r="G487" s="122">
        <v>0.59636250000000002</v>
      </c>
      <c r="H487" s="122">
        <v>0.57041240874849242</v>
      </c>
      <c r="I487" s="122">
        <v>5.7387559653173339</v>
      </c>
      <c r="J487" s="122">
        <v>0.87679666949932966</v>
      </c>
      <c r="K487" s="46">
        <v>6.0038323067363946</v>
      </c>
      <c r="L487" s="94">
        <f t="shared" si="22"/>
        <v>0</v>
      </c>
      <c r="M487" s="94">
        <v>0</v>
      </c>
      <c r="N487" s="94">
        <v>0</v>
      </c>
      <c r="O487" s="116">
        <v>0</v>
      </c>
      <c r="P487" s="116">
        <v>0</v>
      </c>
      <c r="Q487" s="105">
        <v>0</v>
      </c>
    </row>
    <row r="488" spans="1:17" x14ac:dyDescent="0.25">
      <c r="A488" s="106">
        <f t="shared" si="23"/>
        <v>58926</v>
      </c>
      <c r="B488" s="714" t="str">
        <f t="shared" si="24"/>
        <v>Munson</v>
      </c>
      <c r="C488" s="118">
        <f t="shared" si="24"/>
        <v>10</v>
      </c>
      <c r="D488" s="119">
        <v>0.81196500000000027</v>
      </c>
      <c r="E488" s="119">
        <v>10.935600000000006</v>
      </c>
      <c r="F488" s="119">
        <v>1.3997568000000007</v>
      </c>
      <c r="G488" s="119">
        <v>0.57398999999999956</v>
      </c>
      <c r="H488" s="119">
        <v>0.54912089252553764</v>
      </c>
      <c r="I488" s="119">
        <v>5.5253061408978432</v>
      </c>
      <c r="J488" s="119">
        <v>0.8441847175082281</v>
      </c>
      <c r="K488" s="120">
        <v>5.8084082779131441</v>
      </c>
      <c r="L488" s="102">
        <f t="shared" si="22"/>
        <v>0</v>
      </c>
      <c r="M488" s="102">
        <v>0</v>
      </c>
      <c r="N488" s="102">
        <v>0</v>
      </c>
      <c r="O488" s="112">
        <v>0</v>
      </c>
      <c r="P488" s="112">
        <v>0</v>
      </c>
      <c r="Q488" s="97">
        <v>0</v>
      </c>
    </row>
    <row r="489" spans="1:17" x14ac:dyDescent="0.25">
      <c r="A489" s="98">
        <f t="shared" si="23"/>
        <v>58957</v>
      </c>
      <c r="B489" s="713" t="str">
        <f t="shared" si="24"/>
        <v>Munson</v>
      </c>
      <c r="C489" s="121">
        <f t="shared" si="24"/>
        <v>10</v>
      </c>
      <c r="D489" s="122">
        <v>0.83461300000000005</v>
      </c>
      <c r="E489" s="122">
        <v>11.242459999999996</v>
      </c>
      <c r="F489" s="122">
        <v>1.4390348799999995</v>
      </c>
      <c r="G489" s="122">
        <v>0.59017800000000054</v>
      </c>
      <c r="H489" s="122">
        <v>0.56443743050947515</v>
      </c>
      <c r="I489" s="122">
        <v>5.6803661248595523</v>
      </c>
      <c r="J489" s="122">
        <v>0.8678755802877085</v>
      </c>
      <c r="K489" s="46">
        <v>6.0002207841371238</v>
      </c>
      <c r="L489" s="94">
        <f t="shared" si="22"/>
        <v>0</v>
      </c>
      <c r="M489" s="94">
        <v>0</v>
      </c>
      <c r="N489" s="94">
        <v>0</v>
      </c>
      <c r="O489" s="116">
        <v>0</v>
      </c>
      <c r="P489" s="116">
        <v>0</v>
      </c>
      <c r="Q489" s="105">
        <v>0</v>
      </c>
    </row>
    <row r="490" spans="1:17" x14ac:dyDescent="0.25">
      <c r="A490" s="106">
        <f t="shared" si="23"/>
        <v>58987</v>
      </c>
      <c r="B490" s="714" t="str">
        <f t="shared" si="24"/>
        <v>Munson</v>
      </c>
      <c r="C490" s="118">
        <f t="shared" si="24"/>
        <v>10</v>
      </c>
      <c r="D490" s="119">
        <v>0.80370000000000041</v>
      </c>
      <c r="E490" s="119">
        <v>10.824300000000004</v>
      </c>
      <c r="F490" s="119">
        <v>1.3855104000000005</v>
      </c>
      <c r="G490" s="119">
        <v>0.56800499999999932</v>
      </c>
      <c r="H490" s="119">
        <v>0.54353138734633633</v>
      </c>
      <c r="I490" s="119">
        <v>5.4691023841611628</v>
      </c>
      <c r="J490" s="119">
        <v>0.83559764313241647</v>
      </c>
      <c r="K490" s="120">
        <v>5.8049312466069276</v>
      </c>
      <c r="L490" s="102">
        <f t="shared" si="22"/>
        <v>0</v>
      </c>
      <c r="M490" s="102">
        <v>0</v>
      </c>
      <c r="N490" s="102">
        <v>0</v>
      </c>
      <c r="O490" s="112">
        <v>0</v>
      </c>
      <c r="P490" s="112">
        <v>0</v>
      </c>
      <c r="Q490" s="97">
        <v>0</v>
      </c>
    </row>
    <row r="491" spans="1:17" x14ac:dyDescent="0.25">
      <c r="A491" s="98">
        <f t="shared" si="23"/>
        <v>59018</v>
      </c>
      <c r="B491" s="713" t="str">
        <f t="shared" si="24"/>
        <v>Munson</v>
      </c>
      <c r="C491" s="121">
        <f t="shared" si="24"/>
        <v>10</v>
      </c>
      <c r="D491" s="122">
        <v>0.82607249999999943</v>
      </c>
      <c r="E491" s="122">
        <v>11.127449999999994</v>
      </c>
      <c r="F491" s="122">
        <v>1.4243135999999992</v>
      </c>
      <c r="G491" s="122">
        <v>0.58428800000000014</v>
      </c>
      <c r="H491" s="122">
        <v>0.55866159785458014</v>
      </c>
      <c r="I491" s="122">
        <v>5.6222885610118141</v>
      </c>
      <c r="J491" s="122">
        <v>0.85900218307949805</v>
      </c>
      <c r="K491" s="46">
        <v>5.9966463292272474</v>
      </c>
      <c r="L491" s="94">
        <f t="shared" si="22"/>
        <v>0</v>
      </c>
      <c r="M491" s="94">
        <v>0</v>
      </c>
      <c r="N491" s="94">
        <v>0</v>
      </c>
      <c r="O491" s="116">
        <v>0</v>
      </c>
      <c r="P491" s="116">
        <v>0</v>
      </c>
      <c r="Q491" s="105">
        <v>0</v>
      </c>
    </row>
    <row r="492" spans="1:17" x14ac:dyDescent="0.25">
      <c r="A492" s="106">
        <f t="shared" si="23"/>
        <v>59049</v>
      </c>
      <c r="B492" s="714" t="str">
        <f t="shared" si="24"/>
        <v>Munson</v>
      </c>
      <c r="C492" s="118">
        <f t="shared" si="24"/>
        <v>10</v>
      </c>
      <c r="D492" s="119">
        <v>0.82165500000000014</v>
      </c>
      <c r="E492" s="119">
        <v>11.06978999999999</v>
      </c>
      <c r="F492" s="119">
        <v>1.4169331199999988</v>
      </c>
      <c r="G492" s="119">
        <v>0.58104849999999963</v>
      </c>
      <c r="H492" s="119">
        <v>0.55567410771895065</v>
      </c>
      <c r="I492" s="119">
        <v>5.5931711623754889</v>
      </c>
      <c r="J492" s="119">
        <v>0.85455348945520027</v>
      </c>
      <c r="K492" s="120">
        <v>5.9948728762174905</v>
      </c>
      <c r="L492" s="102">
        <f t="shared" si="22"/>
        <v>0</v>
      </c>
      <c r="M492" s="102">
        <v>0</v>
      </c>
      <c r="N492" s="102">
        <v>0</v>
      </c>
      <c r="O492" s="112">
        <v>0</v>
      </c>
      <c r="P492" s="112">
        <v>0</v>
      </c>
      <c r="Q492" s="97">
        <v>0</v>
      </c>
    </row>
    <row r="493" spans="1:17" x14ac:dyDescent="0.25">
      <c r="A493" s="98">
        <f t="shared" si="23"/>
        <v>59079</v>
      </c>
      <c r="B493" s="713" t="str">
        <f t="shared" si="24"/>
        <v>Munson</v>
      </c>
      <c r="C493" s="121">
        <f t="shared" si="24"/>
        <v>10</v>
      </c>
      <c r="D493" s="122">
        <v>0.79115999999999964</v>
      </c>
      <c r="E493" s="122">
        <v>10.658099999999999</v>
      </c>
      <c r="F493" s="122">
        <v>1.3642367999999998</v>
      </c>
      <c r="G493" s="122">
        <v>0.55945499999999981</v>
      </c>
      <c r="H493" s="122">
        <v>0.53505074207854708</v>
      </c>
      <c r="I493" s="122">
        <v>5.3851742165648764</v>
      </c>
      <c r="J493" s="122">
        <v>0.82277461729375956</v>
      </c>
      <c r="K493" s="46">
        <v>5.7997824443014041</v>
      </c>
      <c r="L493" s="94">
        <f t="shared" si="22"/>
        <v>0</v>
      </c>
      <c r="M493" s="94">
        <v>0</v>
      </c>
      <c r="N493" s="94">
        <v>0</v>
      </c>
      <c r="O493" s="116">
        <v>0</v>
      </c>
      <c r="P493" s="116">
        <v>0</v>
      </c>
      <c r="Q493" s="105">
        <v>0</v>
      </c>
    </row>
    <row r="494" spans="1:17" x14ac:dyDescent="0.25">
      <c r="A494" s="106">
        <f t="shared" si="23"/>
        <v>59110</v>
      </c>
      <c r="B494" s="714" t="str">
        <f t="shared" si="24"/>
        <v>Munson</v>
      </c>
      <c r="C494" s="118">
        <f t="shared" si="24"/>
        <v>10</v>
      </c>
      <c r="D494" s="119">
        <v>0.81340900000000016</v>
      </c>
      <c r="E494" s="119">
        <v>10.956950000000008</v>
      </c>
      <c r="F494" s="119">
        <v>1.4024896000000011</v>
      </c>
      <c r="G494" s="119">
        <v>0.57515850000000002</v>
      </c>
      <c r="H494" s="119">
        <v>0.55009744964349727</v>
      </c>
      <c r="I494" s="119">
        <v>5.5361885179008805</v>
      </c>
      <c r="J494" s="119">
        <v>0.84584739212061077</v>
      </c>
      <c r="K494" s="120">
        <v>5.991353270129153</v>
      </c>
      <c r="L494" s="102">
        <f t="shared" si="22"/>
        <v>0</v>
      </c>
      <c r="M494" s="102">
        <v>0</v>
      </c>
      <c r="N494" s="102">
        <v>0</v>
      </c>
      <c r="O494" s="112">
        <v>0</v>
      </c>
      <c r="P494" s="112">
        <v>0</v>
      </c>
      <c r="Q494" s="97">
        <v>0</v>
      </c>
    </row>
    <row r="495" spans="1:17" x14ac:dyDescent="0.25">
      <c r="A495" s="98">
        <f t="shared" si="23"/>
        <v>59140</v>
      </c>
      <c r="B495" s="713" t="str">
        <f t="shared" si="24"/>
        <v>Munson</v>
      </c>
      <c r="C495" s="121">
        <f t="shared" si="24"/>
        <v>10</v>
      </c>
      <c r="D495" s="122">
        <v>0.78317999999999965</v>
      </c>
      <c r="E495" s="122">
        <v>10.549500000000004</v>
      </c>
      <c r="F495" s="122">
        <v>1.3503360000000004</v>
      </c>
      <c r="G495" s="122">
        <v>0.55375500000000011</v>
      </c>
      <c r="H495" s="122">
        <v>0.529653985749858</v>
      </c>
      <c r="I495" s="122">
        <v>5.3303322866639054</v>
      </c>
      <c r="J495" s="122">
        <v>0.81439560825746826</v>
      </c>
      <c r="K495" s="46">
        <v>5.7963939164814189</v>
      </c>
      <c r="L495" s="94">
        <f t="shared" si="22"/>
        <v>0</v>
      </c>
      <c r="M495" s="94">
        <v>0</v>
      </c>
      <c r="N495" s="94">
        <v>0</v>
      </c>
      <c r="O495" s="116">
        <v>0</v>
      </c>
      <c r="P495" s="116">
        <v>0</v>
      </c>
      <c r="Q495" s="105">
        <v>0</v>
      </c>
    </row>
    <row r="496" spans="1:17" x14ac:dyDescent="0.25">
      <c r="A496" s="106">
        <f t="shared" si="23"/>
        <v>59171</v>
      </c>
      <c r="B496" s="714" t="str">
        <f t="shared" si="24"/>
        <v>Munson</v>
      </c>
      <c r="C496" s="118">
        <f t="shared" si="24"/>
        <v>10</v>
      </c>
      <c r="D496" s="119">
        <v>0.80516300000000007</v>
      </c>
      <c r="E496" s="119">
        <v>10.845039999999997</v>
      </c>
      <c r="F496" s="119">
        <v>1.3881651199999996</v>
      </c>
      <c r="G496" s="119">
        <v>0.56897400000000065</v>
      </c>
      <c r="H496" s="119">
        <v>0.54452079505659656</v>
      </c>
      <c r="I496" s="119">
        <v>5.4796747195278588</v>
      </c>
      <c r="J496" s="119">
        <v>0.83721292405274084</v>
      </c>
      <c r="K496" s="120">
        <v>5.9878697864632855</v>
      </c>
      <c r="L496" s="102">
        <f t="shared" si="22"/>
        <v>0</v>
      </c>
      <c r="M496" s="102">
        <v>0</v>
      </c>
      <c r="N496" s="102">
        <v>0</v>
      </c>
      <c r="O496" s="112">
        <v>0</v>
      </c>
      <c r="P496" s="112">
        <v>0</v>
      </c>
      <c r="Q496" s="97">
        <v>0</v>
      </c>
    </row>
    <row r="497" spans="1:17" x14ac:dyDescent="0.25">
      <c r="A497" s="98">
        <f t="shared" si="23"/>
        <v>59202</v>
      </c>
      <c r="B497" s="713" t="str">
        <f t="shared" si="24"/>
        <v>Munson</v>
      </c>
      <c r="C497" s="121">
        <f t="shared" si="24"/>
        <v>10</v>
      </c>
      <c r="D497" s="122">
        <v>0.80074549999999989</v>
      </c>
      <c r="E497" s="122">
        <v>10.788929999999999</v>
      </c>
      <c r="F497" s="122">
        <v>1.3809830399999998</v>
      </c>
      <c r="G497" s="122">
        <v>0.56602899999999989</v>
      </c>
      <c r="H497" s="122">
        <v>0.54153329618214796</v>
      </c>
      <c r="I497" s="122">
        <v>5.4513392252166879</v>
      </c>
      <c r="J497" s="122">
        <v>0.83288368057559126</v>
      </c>
      <c r="K497" s="46">
        <v>5.9861414728666604</v>
      </c>
      <c r="L497" s="94">
        <f t="shared" si="22"/>
        <v>0</v>
      </c>
      <c r="M497" s="94">
        <v>0</v>
      </c>
      <c r="N497" s="94">
        <v>0</v>
      </c>
      <c r="O497" s="116">
        <v>0</v>
      </c>
      <c r="P497" s="116">
        <v>0</v>
      </c>
      <c r="Q497" s="105">
        <v>0</v>
      </c>
    </row>
    <row r="498" spans="1:17" x14ac:dyDescent="0.25">
      <c r="A498" s="106">
        <f t="shared" si="23"/>
        <v>59230</v>
      </c>
      <c r="B498" s="714" t="str">
        <f t="shared" si="24"/>
        <v>Munson</v>
      </c>
      <c r="C498" s="118">
        <f t="shared" si="24"/>
        <v>10</v>
      </c>
      <c r="D498" s="119">
        <v>0.71953000000000022</v>
      </c>
      <c r="E498" s="119">
        <v>9.6964000000000059</v>
      </c>
      <c r="F498" s="119">
        <v>1.2411392000000008</v>
      </c>
      <c r="G498" s="119">
        <v>0.50859199999999938</v>
      </c>
      <c r="H498" s="119">
        <v>0.48660835187426854</v>
      </c>
      <c r="I498" s="119">
        <v>4.8993284232796412</v>
      </c>
      <c r="J498" s="119">
        <v>0.74854464366050621</v>
      </c>
      <c r="K498" s="120">
        <v>5.405284437380339</v>
      </c>
      <c r="L498" s="102">
        <f t="shared" si="22"/>
        <v>0</v>
      </c>
      <c r="M498" s="102">
        <v>0</v>
      </c>
      <c r="N498" s="102">
        <v>0</v>
      </c>
      <c r="O498" s="112">
        <v>0</v>
      </c>
      <c r="P498" s="112">
        <v>0</v>
      </c>
      <c r="Q498" s="97">
        <v>0</v>
      </c>
    </row>
    <row r="499" spans="1:17" x14ac:dyDescent="0.25">
      <c r="A499" s="98">
        <f t="shared" si="23"/>
        <v>59261</v>
      </c>
      <c r="B499" s="713" t="str">
        <f t="shared" si="24"/>
        <v>Munson</v>
      </c>
      <c r="C499" s="121">
        <f t="shared" si="24"/>
        <v>10</v>
      </c>
      <c r="D499" s="122">
        <v>0.79279399999999967</v>
      </c>
      <c r="E499" s="122">
        <v>10.682289999999997</v>
      </c>
      <c r="F499" s="122">
        <v>1.3673331199999998</v>
      </c>
      <c r="G499" s="122">
        <v>0.56043350000000014</v>
      </c>
      <c r="H499" s="122">
        <v>0.53615579888471632</v>
      </c>
      <c r="I499" s="122">
        <v>5.3974868178720179</v>
      </c>
      <c r="J499" s="122">
        <v>0.82465582082992472</v>
      </c>
      <c r="K499" s="46">
        <v>5.9827114687467873</v>
      </c>
      <c r="L499" s="94">
        <f t="shared" si="22"/>
        <v>0</v>
      </c>
      <c r="M499" s="94">
        <v>0</v>
      </c>
      <c r="N499" s="94">
        <v>0</v>
      </c>
      <c r="O499" s="116">
        <v>0</v>
      </c>
      <c r="P499" s="116">
        <v>0</v>
      </c>
      <c r="Q499" s="105">
        <v>0</v>
      </c>
    </row>
    <row r="500" spans="1:17" x14ac:dyDescent="0.25">
      <c r="A500" s="106">
        <f t="shared" si="23"/>
        <v>59291</v>
      </c>
      <c r="B500" s="714" t="str">
        <f t="shared" si="24"/>
        <v>Munson</v>
      </c>
      <c r="C500" s="118">
        <f t="shared" si="24"/>
        <v>10</v>
      </c>
      <c r="D500" s="119">
        <v>0.76351500000000061</v>
      </c>
      <c r="E500" s="119">
        <v>10.284900000000006</v>
      </c>
      <c r="F500" s="119">
        <v>1.3164672000000008</v>
      </c>
      <c r="G500" s="119">
        <v>0.53950500000000023</v>
      </c>
      <c r="H500" s="119">
        <v>0.51635481967185626</v>
      </c>
      <c r="I500" s="119">
        <v>5.1967101105823064</v>
      </c>
      <c r="J500" s="119">
        <v>0.79398013885980312</v>
      </c>
      <c r="K500" s="120">
        <v>5.7880738659908904</v>
      </c>
      <c r="L500" s="102">
        <f t="shared" si="22"/>
        <v>0</v>
      </c>
      <c r="M500" s="102">
        <v>0</v>
      </c>
      <c r="N500" s="102">
        <v>0</v>
      </c>
      <c r="O500" s="112">
        <v>0</v>
      </c>
      <c r="P500" s="112">
        <v>0</v>
      </c>
      <c r="Q500" s="97">
        <v>0</v>
      </c>
    </row>
    <row r="501" spans="1:17" x14ac:dyDescent="0.25">
      <c r="A501" s="98">
        <f t="shared" si="23"/>
        <v>59322</v>
      </c>
      <c r="B501" s="713" t="str">
        <f t="shared" si="24"/>
        <v>Munson</v>
      </c>
      <c r="C501" s="121">
        <f t="shared" si="24"/>
        <v>10</v>
      </c>
      <c r="D501" s="122">
        <v>0.78454799999999958</v>
      </c>
      <c r="E501" s="122">
        <v>10.573479999999998</v>
      </c>
      <c r="F501" s="122">
        <v>1.3534054399999997</v>
      </c>
      <c r="G501" s="122">
        <v>0.55483800000000005</v>
      </c>
      <c r="H501" s="122">
        <v>0.53057914700792452</v>
      </c>
      <c r="I501" s="122">
        <v>5.3425371696152144</v>
      </c>
      <c r="J501" s="122">
        <v>0.81626035804891761</v>
      </c>
      <c r="K501" s="46">
        <v>5.9793166301124971</v>
      </c>
      <c r="L501" s="94">
        <f t="shared" si="22"/>
        <v>0</v>
      </c>
      <c r="M501" s="94">
        <v>0</v>
      </c>
      <c r="N501" s="94">
        <v>0</v>
      </c>
      <c r="O501" s="116">
        <v>0</v>
      </c>
      <c r="P501" s="116">
        <v>0</v>
      </c>
      <c r="Q501" s="105">
        <v>0</v>
      </c>
    </row>
    <row r="502" spans="1:17" x14ac:dyDescent="0.25">
      <c r="A502" s="106">
        <f t="shared" si="23"/>
        <v>59352</v>
      </c>
      <c r="B502" s="714" t="str">
        <f t="shared" si="24"/>
        <v>Munson</v>
      </c>
      <c r="C502" s="118">
        <f t="shared" si="24"/>
        <v>10</v>
      </c>
      <c r="D502" s="119">
        <v>0.75553499999999962</v>
      </c>
      <c r="E502" s="119">
        <v>10.179900000000005</v>
      </c>
      <c r="F502" s="119">
        <v>1.3030272000000007</v>
      </c>
      <c r="G502" s="119">
        <v>0.5340899999999994</v>
      </c>
      <c r="H502" s="119">
        <v>0.51095805292481733</v>
      </c>
      <c r="I502" s="119">
        <v>5.1436840581718251</v>
      </c>
      <c r="J502" s="119">
        <v>0.78587854292270143</v>
      </c>
      <c r="K502" s="120">
        <v>5.7848054521962222</v>
      </c>
      <c r="L502" s="102">
        <f t="shared" si="22"/>
        <v>0</v>
      </c>
      <c r="M502" s="102">
        <v>0</v>
      </c>
      <c r="N502" s="102">
        <v>0</v>
      </c>
      <c r="O502" s="112">
        <v>0</v>
      </c>
      <c r="P502" s="112">
        <v>0</v>
      </c>
      <c r="Q502" s="97">
        <v>0</v>
      </c>
    </row>
    <row r="503" spans="1:17" x14ac:dyDescent="0.25">
      <c r="A503" s="98">
        <f t="shared" si="23"/>
        <v>59383</v>
      </c>
      <c r="B503" s="713" t="str">
        <f t="shared" si="24"/>
        <v>Munson</v>
      </c>
      <c r="C503" s="121">
        <f t="shared" si="24"/>
        <v>10</v>
      </c>
      <c r="D503" s="122">
        <v>0.77659650000000013</v>
      </c>
      <c r="E503" s="122">
        <v>10.465289999999998</v>
      </c>
      <c r="F503" s="122">
        <v>1.3395571199999998</v>
      </c>
      <c r="G503" s="122">
        <v>0.54924250000000019</v>
      </c>
      <c r="H503" s="122">
        <v>0.5252016533575633</v>
      </c>
      <c r="I503" s="122">
        <v>5.2878997709814577</v>
      </c>
      <c r="J503" s="122">
        <v>0.80791256726446281</v>
      </c>
      <c r="K503" s="46">
        <v>5.9759566418748156</v>
      </c>
      <c r="L503" s="94">
        <f t="shared" si="22"/>
        <v>0</v>
      </c>
      <c r="M503" s="94">
        <v>0</v>
      </c>
      <c r="N503" s="94">
        <v>0</v>
      </c>
      <c r="O503" s="116">
        <v>0</v>
      </c>
      <c r="P503" s="116">
        <v>0</v>
      </c>
      <c r="Q503" s="105">
        <v>0</v>
      </c>
    </row>
    <row r="504" spans="1:17" x14ac:dyDescent="0.25">
      <c r="A504" s="106">
        <f t="shared" si="23"/>
        <v>59414</v>
      </c>
      <c r="B504" s="714" t="str">
        <f t="shared" si="24"/>
        <v>Munson</v>
      </c>
      <c r="C504" s="118">
        <f t="shared" si="24"/>
        <v>10</v>
      </c>
      <c r="D504" s="119">
        <v>0.77247349999999959</v>
      </c>
      <c r="E504" s="119">
        <v>10.411039999999998</v>
      </c>
      <c r="F504" s="119">
        <v>1.3326131199999998</v>
      </c>
      <c r="G504" s="119">
        <v>0.54600299999999979</v>
      </c>
      <c r="H504" s="119">
        <v>0.52241332766532322</v>
      </c>
      <c r="I504" s="119">
        <v>5.2605024097403872</v>
      </c>
      <c r="J504" s="119">
        <v>0.80372667661754216</v>
      </c>
      <c r="K504" s="120">
        <v>5.9742895994688334</v>
      </c>
      <c r="L504" s="102">
        <f t="shared" si="22"/>
        <v>0</v>
      </c>
      <c r="M504" s="102">
        <v>0</v>
      </c>
      <c r="N504" s="102">
        <v>0</v>
      </c>
      <c r="O504" s="112">
        <v>0</v>
      </c>
      <c r="P504" s="112">
        <v>0</v>
      </c>
      <c r="Q504" s="97">
        <v>0</v>
      </c>
    </row>
    <row r="505" spans="1:17" x14ac:dyDescent="0.25">
      <c r="A505" s="98">
        <f t="shared" si="23"/>
        <v>59444</v>
      </c>
      <c r="B505" s="713" t="str">
        <f t="shared" si="24"/>
        <v>Munson</v>
      </c>
      <c r="C505" s="121">
        <f t="shared" si="24"/>
        <v>10</v>
      </c>
      <c r="D505" s="122">
        <v>0.74385000000000057</v>
      </c>
      <c r="E505" s="122">
        <v>10.023599999999997</v>
      </c>
      <c r="F505" s="122">
        <v>1.2830207999999996</v>
      </c>
      <c r="G505" s="122">
        <v>0.52582499999999965</v>
      </c>
      <c r="H505" s="122">
        <v>0.50305564610482367</v>
      </c>
      <c r="I505" s="122">
        <v>5.064749840777913</v>
      </c>
      <c r="J505" s="122">
        <v>0.77381855554462975</v>
      </c>
      <c r="K505" s="46">
        <v>5.7799655989596719</v>
      </c>
      <c r="L505" s="94">
        <f t="shared" si="22"/>
        <v>0</v>
      </c>
      <c r="M505" s="94">
        <v>0</v>
      </c>
      <c r="N505" s="94">
        <v>0</v>
      </c>
      <c r="O505" s="116">
        <v>0</v>
      </c>
      <c r="P505" s="116">
        <v>0</v>
      </c>
      <c r="Q505" s="105">
        <v>0</v>
      </c>
    </row>
    <row r="506" spans="1:17" x14ac:dyDescent="0.25">
      <c r="A506" s="106">
        <f t="shared" si="23"/>
        <v>59475</v>
      </c>
      <c r="B506" s="714" t="str">
        <f t="shared" si="24"/>
        <v>Munson</v>
      </c>
      <c r="C506" s="118">
        <f t="shared" si="24"/>
        <v>10</v>
      </c>
      <c r="D506" s="119">
        <v>0.76452200000000015</v>
      </c>
      <c r="E506" s="119">
        <v>10.304710000000004</v>
      </c>
      <c r="F506" s="119">
        <v>1.3190028800000004</v>
      </c>
      <c r="G506" s="119">
        <v>0.54040749999999982</v>
      </c>
      <c r="H506" s="119">
        <v>0.51703583117388174</v>
      </c>
      <c r="I506" s="119">
        <v>5.2068036142836176</v>
      </c>
      <c r="J506" s="119">
        <v>0.79552226394908065</v>
      </c>
      <c r="K506" s="120">
        <v>5.9709811769033729</v>
      </c>
      <c r="L506" s="102">
        <f t="shared" si="22"/>
        <v>0</v>
      </c>
      <c r="M506" s="102">
        <v>0</v>
      </c>
      <c r="N506" s="102">
        <v>0</v>
      </c>
      <c r="O506" s="112">
        <v>0</v>
      </c>
      <c r="P506" s="112">
        <v>0</v>
      </c>
      <c r="Q506" s="97">
        <v>0</v>
      </c>
    </row>
    <row r="507" spans="1:17" x14ac:dyDescent="0.25">
      <c r="A507" s="98">
        <f t="shared" si="23"/>
        <v>59505</v>
      </c>
      <c r="B507" s="713" t="str">
        <f t="shared" si="24"/>
        <v>Munson</v>
      </c>
      <c r="C507" s="121">
        <f t="shared" si="24"/>
        <v>10</v>
      </c>
      <c r="D507" s="122">
        <v>0.73615500000000034</v>
      </c>
      <c r="E507" s="122">
        <v>9.9213000000000005</v>
      </c>
      <c r="F507" s="122">
        <v>1.2699264000000001</v>
      </c>
      <c r="G507" s="122">
        <v>0.52041000000000048</v>
      </c>
      <c r="H507" s="122">
        <v>0.49785160995991179</v>
      </c>
      <c r="I507" s="122">
        <v>5.0130859975175115</v>
      </c>
      <c r="J507" s="122">
        <v>0.76592511671097507</v>
      </c>
      <c r="K507" s="46">
        <v>5.7767803882297715</v>
      </c>
      <c r="L507" s="94">
        <f t="shared" si="22"/>
        <v>0</v>
      </c>
      <c r="M507" s="94">
        <v>0</v>
      </c>
      <c r="N507" s="94">
        <v>0</v>
      </c>
      <c r="O507" s="116">
        <v>0</v>
      </c>
      <c r="P507" s="116">
        <v>0</v>
      </c>
      <c r="Q507" s="105">
        <v>0</v>
      </c>
    </row>
    <row r="508" spans="1:17" x14ac:dyDescent="0.25">
      <c r="A508" s="106">
        <f t="shared" si="23"/>
        <v>59536</v>
      </c>
      <c r="B508" s="714" t="str">
        <f t="shared" si="24"/>
        <v>Munson</v>
      </c>
      <c r="C508" s="118">
        <f t="shared" si="24"/>
        <v>10</v>
      </c>
      <c r="D508" s="119">
        <v>0.75657049999999992</v>
      </c>
      <c r="E508" s="119">
        <v>10.199619999999999</v>
      </c>
      <c r="F508" s="119">
        <v>1.3055513599999999</v>
      </c>
      <c r="G508" s="119">
        <v>0.53481200000000073</v>
      </c>
      <c r="H508" s="119">
        <v>0.51165833908962588</v>
      </c>
      <c r="I508" s="119">
        <v>5.1537305376953189</v>
      </c>
      <c r="J508" s="119">
        <v>0.7874134977734949</v>
      </c>
      <c r="K508" s="120">
        <v>5.9677067100374321</v>
      </c>
      <c r="L508" s="102">
        <f t="shared" si="22"/>
        <v>0</v>
      </c>
      <c r="M508" s="102">
        <v>0</v>
      </c>
      <c r="N508" s="102">
        <v>0</v>
      </c>
      <c r="O508" s="112">
        <v>0</v>
      </c>
      <c r="P508" s="112">
        <v>0</v>
      </c>
      <c r="Q508" s="97">
        <v>0</v>
      </c>
    </row>
    <row r="509" spans="1:17" x14ac:dyDescent="0.25">
      <c r="A509" s="98">
        <f t="shared" si="23"/>
        <v>59567</v>
      </c>
      <c r="B509" s="713" t="str">
        <f t="shared" si="24"/>
        <v>Munson</v>
      </c>
      <c r="C509" s="121">
        <f t="shared" si="24"/>
        <v>10</v>
      </c>
      <c r="D509" s="122">
        <v>0.75274199999999991</v>
      </c>
      <c r="E509" s="122">
        <v>10.146609999999999</v>
      </c>
      <c r="F509" s="122">
        <v>1.2987660799999998</v>
      </c>
      <c r="G509" s="122">
        <v>0.53216149999999973</v>
      </c>
      <c r="H509" s="122">
        <v>0.50906917615231195</v>
      </c>
      <c r="I509" s="122">
        <v>5.1269586678537884</v>
      </c>
      <c r="J509" s="122">
        <v>0.78332314697250571</v>
      </c>
      <c r="K509" s="46">
        <v>5.9660821073933654</v>
      </c>
      <c r="L509" s="94">
        <f t="shared" si="22"/>
        <v>0</v>
      </c>
      <c r="M509" s="94">
        <v>0</v>
      </c>
      <c r="N509" s="94">
        <v>0</v>
      </c>
      <c r="O509" s="116">
        <v>0</v>
      </c>
      <c r="P509" s="116">
        <v>0</v>
      </c>
      <c r="Q509" s="105">
        <v>0</v>
      </c>
    </row>
    <row r="510" spans="1:17" x14ac:dyDescent="0.25">
      <c r="A510" s="106">
        <f t="shared" si="23"/>
        <v>59595</v>
      </c>
      <c r="B510" s="714" t="str">
        <f t="shared" si="24"/>
        <v>Munson</v>
      </c>
      <c r="C510" s="118">
        <f t="shared" si="24"/>
        <v>10</v>
      </c>
      <c r="D510" s="119">
        <v>0.67643800000000009</v>
      </c>
      <c r="E510" s="119">
        <v>9.1193199999999965</v>
      </c>
      <c r="F510" s="119">
        <v>1.1672729599999996</v>
      </c>
      <c r="G510" s="119">
        <v>0.47826800000000047</v>
      </c>
      <c r="H510" s="119">
        <v>0.45746583211005704</v>
      </c>
      <c r="I510" s="119">
        <v>4.6078935295723493</v>
      </c>
      <c r="J510" s="119">
        <v>0.70401771269175584</v>
      </c>
      <c r="K510" s="120">
        <v>5.3872594727967913</v>
      </c>
      <c r="L510" s="102">
        <f t="shared" si="22"/>
        <v>0</v>
      </c>
      <c r="M510" s="102">
        <v>0</v>
      </c>
      <c r="N510" s="102">
        <v>0</v>
      </c>
      <c r="O510" s="112">
        <v>0</v>
      </c>
      <c r="P510" s="112">
        <v>0</v>
      </c>
      <c r="Q510" s="97">
        <v>0</v>
      </c>
    </row>
    <row r="511" spans="1:17" x14ac:dyDescent="0.25">
      <c r="A511" s="98">
        <f t="shared" si="23"/>
        <v>59626</v>
      </c>
      <c r="B511" s="713" t="str">
        <f t="shared" si="24"/>
        <v>Munson</v>
      </c>
      <c r="C511" s="121">
        <f t="shared" si="24"/>
        <v>10</v>
      </c>
      <c r="D511" s="122">
        <v>0.74508499999999944</v>
      </c>
      <c r="E511" s="122">
        <v>10.046479999999997</v>
      </c>
      <c r="F511" s="122">
        <v>1.2859494399999996</v>
      </c>
      <c r="G511" s="122">
        <v>0.52686049999999951</v>
      </c>
      <c r="H511" s="122">
        <v>0.5038908474575523</v>
      </c>
      <c r="I511" s="122">
        <v>5.0763904886576627</v>
      </c>
      <c r="J511" s="122">
        <v>0.77559708785626824</v>
      </c>
      <c r="K511" s="46">
        <v>5.9628579030538855</v>
      </c>
      <c r="L511" s="94">
        <f t="shared" si="22"/>
        <v>0</v>
      </c>
      <c r="M511" s="94">
        <v>0</v>
      </c>
      <c r="N511" s="94">
        <v>0</v>
      </c>
      <c r="O511" s="116">
        <v>0</v>
      </c>
      <c r="P511" s="116">
        <v>0</v>
      </c>
      <c r="Q511" s="105">
        <v>0</v>
      </c>
    </row>
    <row r="512" spans="1:17" x14ac:dyDescent="0.25">
      <c r="A512" s="106">
        <f t="shared" si="23"/>
        <v>59656</v>
      </c>
      <c r="B512" s="714" t="str">
        <f t="shared" si="24"/>
        <v>Munson</v>
      </c>
      <c r="C512" s="118">
        <f t="shared" si="24"/>
        <v>10</v>
      </c>
      <c r="D512" s="119">
        <v>0.71734500000000045</v>
      </c>
      <c r="E512" s="119">
        <v>9.6725999999999956</v>
      </c>
      <c r="F512" s="119">
        <v>1.2380927999999995</v>
      </c>
      <c r="G512" s="119">
        <v>0.50701499999999966</v>
      </c>
      <c r="H512" s="119">
        <v>0.48513066672035632</v>
      </c>
      <c r="I512" s="119">
        <v>4.8874851723155119</v>
      </c>
      <c r="J512" s="119">
        <v>0.74673516824902042</v>
      </c>
      <c r="K512" s="120">
        <v>5.7689595636568578</v>
      </c>
      <c r="L512" s="102">
        <f t="shared" si="22"/>
        <v>0</v>
      </c>
      <c r="M512" s="102">
        <v>0</v>
      </c>
      <c r="N512" s="102">
        <v>0</v>
      </c>
      <c r="O512" s="112">
        <v>0</v>
      </c>
      <c r="P512" s="112">
        <v>0</v>
      </c>
      <c r="Q512" s="97">
        <v>0</v>
      </c>
    </row>
    <row r="513" spans="1:17" x14ac:dyDescent="0.25">
      <c r="A513" s="98">
        <f t="shared" si="23"/>
        <v>59687</v>
      </c>
      <c r="B513" s="713" t="str">
        <f t="shared" si="24"/>
        <v>Munson</v>
      </c>
      <c r="C513" s="121">
        <f t="shared" si="24"/>
        <v>10</v>
      </c>
      <c r="D513" s="122">
        <v>0.73772250000000028</v>
      </c>
      <c r="E513" s="122">
        <v>9.9435599999999997</v>
      </c>
      <c r="F513" s="122">
        <v>1.2727756800000001</v>
      </c>
      <c r="G513" s="122">
        <v>0.52155950000000018</v>
      </c>
      <c r="H513" s="122">
        <v>0.49891170158191789</v>
      </c>
      <c r="I513" s="122">
        <v>5.0244118005126879</v>
      </c>
      <c r="J513" s="122">
        <v>0.76765551321643843</v>
      </c>
      <c r="K513" s="46">
        <v>5.9596667558268503</v>
      </c>
      <c r="L513" s="94">
        <f t="shared" si="22"/>
        <v>0</v>
      </c>
      <c r="M513" s="94">
        <v>0</v>
      </c>
      <c r="N513" s="94">
        <v>0</v>
      </c>
      <c r="O513" s="116">
        <v>0</v>
      </c>
      <c r="P513" s="116">
        <v>0</v>
      </c>
      <c r="Q513" s="105">
        <v>0</v>
      </c>
    </row>
    <row r="514" spans="1:17" x14ac:dyDescent="0.25">
      <c r="A514" s="106">
        <f t="shared" si="23"/>
        <v>59717</v>
      </c>
      <c r="B514" s="714" t="str">
        <f t="shared" si="24"/>
        <v>Munson</v>
      </c>
      <c r="C514" s="118">
        <f t="shared" si="24"/>
        <v>10</v>
      </c>
      <c r="D514" s="119">
        <v>0.71022000000000041</v>
      </c>
      <c r="E514" s="119">
        <v>9.5738999999999965</v>
      </c>
      <c r="F514" s="119">
        <v>1.2254591999999995</v>
      </c>
      <c r="G514" s="119">
        <v>0.50217000000000012</v>
      </c>
      <c r="H514" s="119">
        <v>0.48031212044941202</v>
      </c>
      <c r="I514" s="119">
        <v>4.8376373740135099</v>
      </c>
      <c r="J514" s="119">
        <v>0.73911913484304204</v>
      </c>
      <c r="K514" s="120">
        <v>5.7658872428693275</v>
      </c>
      <c r="L514" s="102">
        <f t="shared" ref="L514:L577" si="25">+P514+O514</f>
        <v>0</v>
      </c>
      <c r="M514" s="102">
        <v>0</v>
      </c>
      <c r="N514" s="102">
        <v>0</v>
      </c>
      <c r="O514" s="112">
        <v>0</v>
      </c>
      <c r="P514" s="112">
        <v>0</v>
      </c>
      <c r="Q514" s="97">
        <v>0</v>
      </c>
    </row>
    <row r="515" spans="1:17" x14ac:dyDescent="0.25">
      <c r="A515" s="98">
        <f t="shared" ref="A515:A578" si="26">+EOMONTH(A514,1)</f>
        <v>59748</v>
      </c>
      <c r="B515" s="713" t="str">
        <f t="shared" ref="B515:C578" si="27">+B514</f>
        <v>Munson</v>
      </c>
      <c r="C515" s="121">
        <f t="shared" si="27"/>
        <v>10</v>
      </c>
      <c r="D515" s="122">
        <v>0.73006549999999981</v>
      </c>
      <c r="E515" s="122">
        <v>9.8421900000000004</v>
      </c>
      <c r="F515" s="122">
        <v>1.2598003200000001</v>
      </c>
      <c r="G515" s="122">
        <v>0.51596400000000031</v>
      </c>
      <c r="H515" s="122">
        <v>0.49373337772955622</v>
      </c>
      <c r="I515" s="122">
        <v>4.9732156181454066</v>
      </c>
      <c r="J515" s="122">
        <v>0.75983346904801574</v>
      </c>
      <c r="K515" s="46">
        <v>5.9565083545132689</v>
      </c>
      <c r="L515" s="94">
        <f t="shared" si="25"/>
        <v>0</v>
      </c>
      <c r="M515" s="94">
        <v>0</v>
      </c>
      <c r="N515" s="94">
        <v>0</v>
      </c>
      <c r="O515" s="116">
        <v>0</v>
      </c>
      <c r="P515" s="116">
        <v>0</v>
      </c>
      <c r="Q515" s="105">
        <v>0</v>
      </c>
    </row>
    <row r="516" spans="1:17" x14ac:dyDescent="0.25">
      <c r="A516" s="106">
        <f t="shared" si="26"/>
        <v>59779</v>
      </c>
      <c r="B516" s="714" t="str">
        <f t="shared" si="27"/>
        <v>Munson</v>
      </c>
      <c r="C516" s="118">
        <f t="shared" si="27"/>
        <v>10</v>
      </c>
      <c r="D516" s="119">
        <v>0.7262369999999998</v>
      </c>
      <c r="E516" s="119">
        <v>9.7910400000000042</v>
      </c>
      <c r="F516" s="119">
        <v>1.2532531200000006</v>
      </c>
      <c r="G516" s="119">
        <v>0.51360799999999995</v>
      </c>
      <c r="H516" s="119">
        <v>0.49114421741676029</v>
      </c>
      <c r="I516" s="119">
        <v>4.9473822075705209</v>
      </c>
      <c r="J516" s="119">
        <v>0.75588653380626181</v>
      </c>
      <c r="K516" s="120">
        <v>5.9549413392418309</v>
      </c>
      <c r="L516" s="102">
        <f t="shared" si="25"/>
        <v>0</v>
      </c>
      <c r="M516" s="102">
        <v>0</v>
      </c>
      <c r="N516" s="102">
        <v>0</v>
      </c>
      <c r="O516" s="112">
        <v>0</v>
      </c>
      <c r="P516" s="112">
        <v>0</v>
      </c>
      <c r="Q516" s="97">
        <v>0</v>
      </c>
    </row>
    <row r="517" spans="1:17" x14ac:dyDescent="0.25">
      <c r="A517" s="98">
        <f t="shared" si="26"/>
        <v>59809</v>
      </c>
      <c r="B517" s="713" t="str">
        <f t="shared" si="27"/>
        <v>Munson</v>
      </c>
      <c r="C517" s="121">
        <f t="shared" si="27"/>
        <v>10</v>
      </c>
      <c r="D517" s="122">
        <v>0.69910499999999998</v>
      </c>
      <c r="E517" s="122">
        <v>9.4266000000000005</v>
      </c>
      <c r="F517" s="122">
        <v>1.2066048</v>
      </c>
      <c r="G517" s="122">
        <v>0.49419000000000007</v>
      </c>
      <c r="H517" s="122">
        <v>0.47279520931165342</v>
      </c>
      <c r="I517" s="122">
        <v>4.7632437743400562</v>
      </c>
      <c r="J517" s="122">
        <v>0.72775289646224983</v>
      </c>
      <c r="K517" s="46">
        <v>5.7613377721686119</v>
      </c>
      <c r="L517" s="94">
        <f t="shared" si="25"/>
        <v>0</v>
      </c>
      <c r="M517" s="94">
        <v>0</v>
      </c>
      <c r="N517" s="94">
        <v>0</v>
      </c>
      <c r="O517" s="116">
        <v>0</v>
      </c>
      <c r="P517" s="116">
        <v>0</v>
      </c>
      <c r="Q517" s="105">
        <v>0</v>
      </c>
    </row>
    <row r="518" spans="1:17" x14ac:dyDescent="0.25">
      <c r="A518" s="106">
        <f t="shared" si="26"/>
        <v>59840</v>
      </c>
      <c r="B518" s="714" t="str">
        <f t="shared" si="27"/>
        <v>Munson</v>
      </c>
      <c r="C518" s="118">
        <f t="shared" si="27"/>
        <v>10</v>
      </c>
      <c r="D518" s="119">
        <v>0.71887449999999986</v>
      </c>
      <c r="E518" s="119">
        <v>9.6912199999999977</v>
      </c>
      <c r="F518" s="119">
        <v>1.2404761599999996</v>
      </c>
      <c r="G518" s="119">
        <v>0.50830699999999973</v>
      </c>
      <c r="H518" s="119">
        <v>0.48616504701483509</v>
      </c>
      <c r="I518" s="119">
        <v>4.8969680053736502</v>
      </c>
      <c r="J518" s="119">
        <v>0.74818395249009406</v>
      </c>
      <c r="K518" s="120">
        <v>5.9518314344004581</v>
      </c>
      <c r="L518" s="102">
        <f t="shared" si="25"/>
        <v>0</v>
      </c>
      <c r="M518" s="102">
        <v>0</v>
      </c>
      <c r="N518" s="102">
        <v>0</v>
      </c>
      <c r="O518" s="112">
        <v>0</v>
      </c>
      <c r="P518" s="112">
        <v>0</v>
      </c>
      <c r="Q518" s="97">
        <v>0</v>
      </c>
    </row>
    <row r="519" spans="1:17" x14ac:dyDescent="0.25">
      <c r="A519" s="98">
        <f t="shared" si="26"/>
        <v>59870</v>
      </c>
      <c r="B519" s="713" t="str">
        <f t="shared" si="27"/>
        <v>Munson</v>
      </c>
      <c r="C519" s="121">
        <f t="shared" si="27"/>
        <v>10</v>
      </c>
      <c r="D519" s="122">
        <v>0.69169500000000017</v>
      </c>
      <c r="E519" s="122">
        <v>9.3302999999999994</v>
      </c>
      <c r="F519" s="122">
        <v>1.1942784</v>
      </c>
      <c r="G519" s="122">
        <v>0.48934499999999964</v>
      </c>
      <c r="H519" s="122">
        <v>0.46778392478887076</v>
      </c>
      <c r="I519" s="122">
        <v>4.7146068781434298</v>
      </c>
      <c r="J519" s="122">
        <v>0.72032192898925718</v>
      </c>
      <c r="K519" s="46">
        <v>5.7583436777717187</v>
      </c>
      <c r="L519" s="94">
        <f t="shared" si="25"/>
        <v>0</v>
      </c>
      <c r="M519" s="94">
        <v>0</v>
      </c>
      <c r="N519" s="94">
        <v>0</v>
      </c>
      <c r="O519" s="116">
        <v>0</v>
      </c>
      <c r="P519" s="116">
        <v>0</v>
      </c>
      <c r="Q519" s="105">
        <v>0</v>
      </c>
    </row>
    <row r="520" spans="1:17" x14ac:dyDescent="0.25">
      <c r="A520" s="106">
        <f t="shared" si="26"/>
        <v>59901</v>
      </c>
      <c r="B520" s="714" t="str">
        <f t="shared" si="27"/>
        <v>Munson</v>
      </c>
      <c r="C520" s="118">
        <f t="shared" si="27"/>
        <v>10</v>
      </c>
      <c r="D520" s="119">
        <v>0.71121750000000006</v>
      </c>
      <c r="E520" s="119">
        <v>9.5920199999999944</v>
      </c>
      <c r="F520" s="119">
        <v>1.2277785599999993</v>
      </c>
      <c r="G520" s="119">
        <v>0.50271149999999976</v>
      </c>
      <c r="H520" s="119">
        <v>0.48098672974744522</v>
      </c>
      <c r="I520" s="119">
        <v>4.8468661365722419</v>
      </c>
      <c r="J520" s="119">
        <v>0.74052918341675433</v>
      </c>
      <c r="K520" s="120">
        <v>5.9487534352352753</v>
      </c>
      <c r="L520" s="102">
        <f t="shared" si="25"/>
        <v>0</v>
      </c>
      <c r="M520" s="102">
        <v>0</v>
      </c>
      <c r="N520" s="102">
        <v>0</v>
      </c>
      <c r="O520" s="112">
        <v>0</v>
      </c>
      <c r="P520" s="112">
        <v>0</v>
      </c>
      <c r="Q520" s="97">
        <v>0</v>
      </c>
    </row>
    <row r="521" spans="1:17" x14ac:dyDescent="0.25">
      <c r="A521" s="98">
        <f t="shared" si="26"/>
        <v>59932</v>
      </c>
      <c r="B521" s="713" t="str">
        <f t="shared" si="27"/>
        <v>Munson</v>
      </c>
      <c r="C521" s="121">
        <f t="shared" si="27"/>
        <v>10</v>
      </c>
      <c r="D521" s="122">
        <v>0.70768350000000002</v>
      </c>
      <c r="E521" s="122">
        <v>9.5424200000000052</v>
      </c>
      <c r="F521" s="122">
        <v>1.2214297600000006</v>
      </c>
      <c r="G521" s="122">
        <v>0.50006099999999964</v>
      </c>
      <c r="H521" s="122">
        <v>0.47859672307964973</v>
      </c>
      <c r="I521" s="122">
        <v>4.8218150046012234</v>
      </c>
      <c r="J521" s="122">
        <v>0.73670172769044628</v>
      </c>
      <c r="K521" s="46">
        <v>5.947226288444118</v>
      </c>
      <c r="L521" s="94">
        <f t="shared" si="25"/>
        <v>0</v>
      </c>
      <c r="M521" s="94">
        <v>0</v>
      </c>
      <c r="N521" s="94">
        <v>0</v>
      </c>
      <c r="O521" s="116">
        <v>0</v>
      </c>
      <c r="P521" s="116">
        <v>0</v>
      </c>
      <c r="Q521" s="105">
        <v>0</v>
      </c>
    </row>
    <row r="522" spans="1:17" x14ac:dyDescent="0.25">
      <c r="A522" s="106">
        <f t="shared" si="26"/>
        <v>59961</v>
      </c>
      <c r="B522" s="714" t="str">
        <f t="shared" si="27"/>
        <v>Munson</v>
      </c>
      <c r="C522" s="118">
        <f t="shared" si="27"/>
        <v>10</v>
      </c>
      <c r="D522" s="119">
        <v>0.65844500000000017</v>
      </c>
      <c r="E522" s="119">
        <v>8.8815399999999993</v>
      </c>
      <c r="F522" s="119">
        <v>1.1368371199999998</v>
      </c>
      <c r="G522" s="119">
        <v>0.46559499999999937</v>
      </c>
      <c r="H522" s="119">
        <v>0.44529739186405431</v>
      </c>
      <c r="I522" s="119">
        <v>4.4878812708835643</v>
      </c>
      <c r="J522" s="119">
        <v>0.68568160120324417</v>
      </c>
      <c r="K522" s="120">
        <v>5.5621129994643361</v>
      </c>
      <c r="L522" s="102">
        <f t="shared" si="25"/>
        <v>0</v>
      </c>
      <c r="M522" s="102">
        <v>0</v>
      </c>
      <c r="N522" s="102">
        <v>0</v>
      </c>
      <c r="O522" s="112">
        <v>0</v>
      </c>
      <c r="P522" s="112">
        <v>0</v>
      </c>
      <c r="Q522" s="97">
        <v>0</v>
      </c>
    </row>
    <row r="523" spans="1:17" x14ac:dyDescent="0.25">
      <c r="A523" s="98">
        <f t="shared" si="26"/>
        <v>59992</v>
      </c>
      <c r="B523" s="713" t="str">
        <f t="shared" si="27"/>
        <v>Munson</v>
      </c>
      <c r="C523" s="121">
        <f t="shared" si="27"/>
        <v>10</v>
      </c>
      <c r="D523" s="122">
        <v>0.70032099999999997</v>
      </c>
      <c r="E523" s="122">
        <v>9.4466300000000007</v>
      </c>
      <c r="F523" s="122">
        <v>1.2091686400000001</v>
      </c>
      <c r="G523" s="122">
        <v>0.49534900000000059</v>
      </c>
      <c r="H523" s="122">
        <v>0.47361756575364367</v>
      </c>
      <c r="I523" s="122">
        <v>4.7734353510297876</v>
      </c>
      <c r="J523" s="122">
        <v>0.72931003760852997</v>
      </c>
      <c r="K523" s="46">
        <v>5.9441955292852304</v>
      </c>
      <c r="L523" s="94">
        <f t="shared" si="25"/>
        <v>0</v>
      </c>
      <c r="M523" s="94">
        <v>0</v>
      </c>
      <c r="N523" s="94">
        <v>0</v>
      </c>
      <c r="O523" s="116">
        <v>0</v>
      </c>
      <c r="P523" s="116">
        <v>0</v>
      </c>
      <c r="Q523" s="105">
        <v>0</v>
      </c>
    </row>
    <row r="524" spans="1:17" x14ac:dyDescent="0.25">
      <c r="A524" s="106">
        <f t="shared" si="26"/>
        <v>60022</v>
      </c>
      <c r="B524" s="714" t="str">
        <f t="shared" si="27"/>
        <v>Munson</v>
      </c>
      <c r="C524" s="118">
        <f t="shared" si="27"/>
        <v>10</v>
      </c>
      <c r="D524" s="119">
        <v>0.67430999999999996</v>
      </c>
      <c r="E524" s="119">
        <v>9.0948000000000029</v>
      </c>
      <c r="F524" s="119">
        <v>1.1641344000000005</v>
      </c>
      <c r="G524" s="119">
        <v>0.47652</v>
      </c>
      <c r="H524" s="119">
        <v>0.45602667918388912</v>
      </c>
      <c r="I524" s="119">
        <v>4.5956647561742781</v>
      </c>
      <c r="J524" s="119">
        <v>0.70214932779431594</v>
      </c>
      <c r="K524" s="120">
        <v>5.7509921023720203</v>
      </c>
      <c r="L524" s="102">
        <f t="shared" si="25"/>
        <v>0</v>
      </c>
      <c r="M524" s="102">
        <v>0</v>
      </c>
      <c r="N524" s="102">
        <v>0</v>
      </c>
      <c r="O524" s="112">
        <v>0</v>
      </c>
      <c r="P524" s="112">
        <v>0</v>
      </c>
      <c r="Q524" s="97">
        <v>0</v>
      </c>
    </row>
    <row r="525" spans="1:17" x14ac:dyDescent="0.25">
      <c r="A525" s="98">
        <f t="shared" si="26"/>
        <v>60053</v>
      </c>
      <c r="B525" s="713" t="str">
        <f t="shared" si="27"/>
        <v>Munson</v>
      </c>
      <c r="C525" s="121">
        <f t="shared" si="27"/>
        <v>10</v>
      </c>
      <c r="D525" s="122">
        <v>0.69325299999999979</v>
      </c>
      <c r="E525" s="122">
        <v>9.349599999999997</v>
      </c>
      <c r="F525" s="122">
        <v>1.1967487999999997</v>
      </c>
      <c r="G525" s="122">
        <v>0.49004799999999954</v>
      </c>
      <c r="H525" s="122">
        <v>0.46883757275835575</v>
      </c>
      <c r="I525" s="122">
        <v>4.7244284011873852</v>
      </c>
      <c r="J525" s="122">
        <v>0.72182247373135255</v>
      </c>
      <c r="K525" s="46">
        <v>5.941195866685165</v>
      </c>
      <c r="L525" s="94">
        <f t="shared" si="25"/>
        <v>0</v>
      </c>
      <c r="M525" s="94">
        <v>0</v>
      </c>
      <c r="N525" s="94">
        <v>0</v>
      </c>
      <c r="O525" s="116">
        <v>0</v>
      </c>
      <c r="P525" s="116">
        <v>0</v>
      </c>
      <c r="Q525" s="105">
        <v>0</v>
      </c>
    </row>
    <row r="526" spans="1:17" x14ac:dyDescent="0.25">
      <c r="A526" s="106">
        <f t="shared" si="26"/>
        <v>60083</v>
      </c>
      <c r="B526" s="714" t="str">
        <f t="shared" si="27"/>
        <v>Munson</v>
      </c>
      <c r="C526" s="118">
        <f t="shared" si="27"/>
        <v>10</v>
      </c>
      <c r="D526" s="119">
        <v>0.66747000000000034</v>
      </c>
      <c r="E526" s="119">
        <v>9.0020999999999987</v>
      </c>
      <c r="F526" s="119">
        <v>1.1522687999999999</v>
      </c>
      <c r="G526" s="119">
        <v>0.47167500000000029</v>
      </c>
      <c r="H526" s="119">
        <v>0.45140089223704227</v>
      </c>
      <c r="I526" s="119">
        <v>4.5488445309413539</v>
      </c>
      <c r="J526" s="119">
        <v>0.69499590271330625</v>
      </c>
      <c r="K526" s="120">
        <v>5.7481041105170005</v>
      </c>
      <c r="L526" s="102">
        <f t="shared" si="25"/>
        <v>0</v>
      </c>
      <c r="M526" s="102">
        <v>0</v>
      </c>
      <c r="N526" s="102">
        <v>0</v>
      </c>
      <c r="O526" s="112">
        <v>0</v>
      </c>
      <c r="P526" s="112">
        <v>0</v>
      </c>
      <c r="Q526" s="97">
        <v>0</v>
      </c>
    </row>
    <row r="527" spans="1:17" x14ac:dyDescent="0.25">
      <c r="A527" s="98">
        <f t="shared" si="26"/>
        <v>60114</v>
      </c>
      <c r="B527" s="713" t="str">
        <f t="shared" si="27"/>
        <v>Munson</v>
      </c>
      <c r="C527" s="121">
        <f t="shared" si="27"/>
        <v>10</v>
      </c>
      <c r="D527" s="122">
        <v>0.68589049999999974</v>
      </c>
      <c r="E527" s="122">
        <v>9.2544300000000064</v>
      </c>
      <c r="F527" s="122">
        <v>1.1845670400000008</v>
      </c>
      <c r="G527" s="122">
        <v>0.4850414999999999</v>
      </c>
      <c r="H527" s="122">
        <v>0.46385841737246858</v>
      </c>
      <c r="I527" s="122">
        <v>4.6763602772675164</v>
      </c>
      <c r="J527" s="122">
        <v>0.71447842457311073</v>
      </c>
      <c r="K527" s="46">
        <v>5.9382269855549463</v>
      </c>
      <c r="L527" s="94">
        <f t="shared" si="25"/>
        <v>0</v>
      </c>
      <c r="M527" s="94">
        <v>0</v>
      </c>
      <c r="N527" s="94">
        <v>0</v>
      </c>
      <c r="O527" s="116">
        <v>0</v>
      </c>
      <c r="P527" s="116">
        <v>0</v>
      </c>
      <c r="Q527" s="105">
        <v>0</v>
      </c>
    </row>
    <row r="528" spans="1:17" x14ac:dyDescent="0.25">
      <c r="A528" s="106">
        <f t="shared" si="26"/>
        <v>60145</v>
      </c>
      <c r="B528" s="714" t="str">
        <f t="shared" si="27"/>
        <v>Munson</v>
      </c>
      <c r="C528" s="118">
        <f t="shared" si="27"/>
        <v>10</v>
      </c>
      <c r="D528" s="119">
        <v>0.68235649999999959</v>
      </c>
      <c r="E528" s="119">
        <v>9.2060700000000022</v>
      </c>
      <c r="F528" s="119">
        <v>1.1783769600000003</v>
      </c>
      <c r="G528" s="119">
        <v>0.48239099999999985</v>
      </c>
      <c r="H528" s="119">
        <v>0.4614684233207037</v>
      </c>
      <c r="I528" s="119">
        <v>4.6519346008248084</v>
      </c>
      <c r="J528" s="119">
        <v>0.71074654044351293</v>
      </c>
      <c r="K528" s="120">
        <v>5.9367539912775946</v>
      </c>
      <c r="L528" s="102">
        <f t="shared" si="25"/>
        <v>0</v>
      </c>
      <c r="M528" s="102">
        <v>0</v>
      </c>
      <c r="N528" s="102">
        <v>0</v>
      </c>
      <c r="O528" s="112">
        <v>0</v>
      </c>
      <c r="P528" s="112">
        <v>0</v>
      </c>
      <c r="Q528" s="97">
        <v>0</v>
      </c>
    </row>
    <row r="529" spans="1:17" x14ac:dyDescent="0.25">
      <c r="A529" s="98">
        <f t="shared" si="26"/>
        <v>60175</v>
      </c>
      <c r="B529" s="713" t="str">
        <f t="shared" si="27"/>
        <v>Munson</v>
      </c>
      <c r="C529" s="121">
        <f t="shared" si="27"/>
        <v>10</v>
      </c>
      <c r="D529" s="122">
        <v>0.65721000000000007</v>
      </c>
      <c r="E529" s="122">
        <v>8.8635000000000019</v>
      </c>
      <c r="F529" s="122">
        <v>1.1345280000000002</v>
      </c>
      <c r="G529" s="122">
        <v>0.4645500000000003</v>
      </c>
      <c r="H529" s="122">
        <v>0.44446219571926815</v>
      </c>
      <c r="I529" s="122">
        <v>4.4788404781090581</v>
      </c>
      <c r="J529" s="122">
        <v>0.68430032390890938</v>
      </c>
      <c r="K529" s="46">
        <v>5.7438276303441897</v>
      </c>
      <c r="L529" s="94">
        <f t="shared" si="25"/>
        <v>0</v>
      </c>
      <c r="M529" s="94">
        <v>0</v>
      </c>
      <c r="N529" s="94">
        <v>0</v>
      </c>
      <c r="O529" s="116">
        <v>0</v>
      </c>
      <c r="P529" s="116">
        <v>0</v>
      </c>
      <c r="Q529" s="105">
        <v>0</v>
      </c>
    </row>
    <row r="530" spans="1:17" x14ac:dyDescent="0.25">
      <c r="A530" s="106">
        <f t="shared" si="26"/>
        <v>60206</v>
      </c>
      <c r="B530" s="714" t="str">
        <f t="shared" si="27"/>
        <v>Munson</v>
      </c>
      <c r="C530" s="118">
        <f t="shared" si="27"/>
        <v>10</v>
      </c>
      <c r="D530" s="119">
        <v>0.67558299999999982</v>
      </c>
      <c r="E530" s="119">
        <v>9.1121399999999948</v>
      </c>
      <c r="F530" s="119">
        <v>1.1663539199999993</v>
      </c>
      <c r="G530" s="119">
        <v>0.47767899999999996</v>
      </c>
      <c r="H530" s="119">
        <v>0.45688759536408241</v>
      </c>
      <c r="I530" s="119">
        <v>4.6044921813050053</v>
      </c>
      <c r="J530" s="119">
        <v>0.70349806837655038</v>
      </c>
      <c r="K530" s="120">
        <v>5.933830673569128</v>
      </c>
      <c r="L530" s="102">
        <f t="shared" si="25"/>
        <v>0</v>
      </c>
      <c r="M530" s="102">
        <v>0</v>
      </c>
      <c r="N530" s="102">
        <v>0</v>
      </c>
      <c r="O530" s="112">
        <v>0</v>
      </c>
      <c r="P530" s="112">
        <v>0</v>
      </c>
      <c r="Q530" s="97">
        <v>0</v>
      </c>
    </row>
    <row r="531" spans="1:17" x14ac:dyDescent="0.25">
      <c r="A531" s="98">
        <f t="shared" si="26"/>
        <v>60236</v>
      </c>
      <c r="B531" s="713" t="str">
        <f t="shared" si="27"/>
        <v>Munson</v>
      </c>
      <c r="C531" s="121">
        <f t="shared" si="27"/>
        <v>10</v>
      </c>
      <c r="D531" s="122">
        <v>0.65037000000000056</v>
      </c>
      <c r="E531" s="122">
        <v>8.773200000000001</v>
      </c>
      <c r="F531" s="122">
        <v>1.1229696000000002</v>
      </c>
      <c r="G531" s="122">
        <v>0.45999000000000034</v>
      </c>
      <c r="H531" s="122">
        <v>0.4398363930186639</v>
      </c>
      <c r="I531" s="122">
        <v>4.4332315068045798</v>
      </c>
      <c r="J531" s="122">
        <v>0.67733193941511516</v>
      </c>
      <c r="K531" s="46">
        <v>5.7410131856014859</v>
      </c>
      <c r="L531" s="94">
        <f t="shared" si="25"/>
        <v>0</v>
      </c>
      <c r="M531" s="94">
        <v>0</v>
      </c>
      <c r="N531" s="94">
        <v>0</v>
      </c>
      <c r="O531" s="116">
        <v>0</v>
      </c>
      <c r="P531" s="116">
        <v>0</v>
      </c>
      <c r="Q531" s="105">
        <v>0</v>
      </c>
    </row>
    <row r="532" spans="1:17" x14ac:dyDescent="0.25">
      <c r="A532" s="106">
        <f t="shared" si="26"/>
        <v>60267</v>
      </c>
      <c r="B532" s="714" t="str">
        <f t="shared" si="27"/>
        <v>Munson</v>
      </c>
      <c r="C532" s="118">
        <f t="shared" si="27"/>
        <v>10</v>
      </c>
      <c r="D532" s="119">
        <v>0.66851499999999964</v>
      </c>
      <c r="E532" s="119">
        <v>9.0191399999999948</v>
      </c>
      <c r="F532" s="119">
        <v>1.1544499199999994</v>
      </c>
      <c r="G532" s="119">
        <v>0.47267250000000027</v>
      </c>
      <c r="H532" s="119">
        <v>0.45210760607269557</v>
      </c>
      <c r="I532" s="119">
        <v>4.5575193218798189</v>
      </c>
      <c r="J532" s="119">
        <v>0.69632128616731037</v>
      </c>
      <c r="K532" s="120">
        <v>5.9309373398831022</v>
      </c>
      <c r="L532" s="102">
        <f t="shared" si="25"/>
        <v>0</v>
      </c>
      <c r="M532" s="102">
        <v>0</v>
      </c>
      <c r="N532" s="102">
        <v>0</v>
      </c>
      <c r="O532" s="112">
        <v>0</v>
      </c>
      <c r="P532" s="112">
        <v>0</v>
      </c>
      <c r="Q532" s="97">
        <v>0</v>
      </c>
    </row>
    <row r="533" spans="1:17" x14ac:dyDescent="0.25">
      <c r="A533" s="98">
        <f t="shared" si="26"/>
        <v>60298</v>
      </c>
      <c r="B533" s="713" t="str">
        <f t="shared" si="27"/>
        <v>Munson</v>
      </c>
      <c r="C533" s="121">
        <f t="shared" si="27"/>
        <v>10</v>
      </c>
      <c r="D533" s="122">
        <v>0.66498100000000038</v>
      </c>
      <c r="E533" s="122">
        <v>8.9723300000000012</v>
      </c>
      <c r="F533" s="122">
        <v>1.1484582400000001</v>
      </c>
      <c r="G533" s="122">
        <v>0.47002200000000016</v>
      </c>
      <c r="H533" s="122">
        <v>0.43605609716474808</v>
      </c>
      <c r="I533" s="122">
        <v>4.4404507561954194</v>
      </c>
      <c r="J533" s="122">
        <v>0.67843493960970591</v>
      </c>
      <c r="K533" s="46">
        <v>0.27768308990880064</v>
      </c>
      <c r="L533" s="94">
        <f t="shared" si="25"/>
        <v>0</v>
      </c>
      <c r="M533" s="94">
        <v>0</v>
      </c>
      <c r="N533" s="94">
        <v>0</v>
      </c>
      <c r="O533" s="116">
        <v>0</v>
      </c>
      <c r="P533" s="116">
        <v>0</v>
      </c>
      <c r="Q533" s="105">
        <v>0</v>
      </c>
    </row>
    <row r="534" spans="1:17" x14ac:dyDescent="0.25">
      <c r="A534" s="106">
        <f t="shared" si="26"/>
        <v>60326</v>
      </c>
      <c r="B534" s="714" t="str">
        <f t="shared" si="27"/>
        <v>Munson</v>
      </c>
      <c r="C534" s="118">
        <f t="shared" si="27"/>
        <v>10</v>
      </c>
      <c r="D534" s="119">
        <v>0.59770199999999996</v>
      </c>
      <c r="E534" s="119">
        <v>8.06372</v>
      </c>
      <c r="F534" s="119">
        <v>1.03215616</v>
      </c>
      <c r="G534" s="119">
        <v>0.42240799999999984</v>
      </c>
      <c r="H534" s="119">
        <v>0.39193840871974828</v>
      </c>
      <c r="I534" s="119">
        <v>3.9907750371650028</v>
      </c>
      <c r="J534" s="119">
        <v>0.60973119048625168</v>
      </c>
      <c r="K534" s="120">
        <v>0.24952061502557055</v>
      </c>
      <c r="L534" s="102">
        <f t="shared" si="25"/>
        <v>0</v>
      </c>
      <c r="M534" s="102">
        <v>0</v>
      </c>
      <c r="N534" s="102">
        <v>0</v>
      </c>
      <c r="O534" s="112">
        <v>0</v>
      </c>
      <c r="P534" s="112">
        <v>0</v>
      </c>
      <c r="Q534" s="97">
        <v>0</v>
      </c>
    </row>
    <row r="535" spans="1:17" x14ac:dyDescent="0.25">
      <c r="A535" s="98">
        <f t="shared" si="26"/>
        <v>60357</v>
      </c>
      <c r="B535" s="713" t="str">
        <f t="shared" si="27"/>
        <v>Munson</v>
      </c>
      <c r="C535" s="121">
        <f t="shared" si="27"/>
        <v>10</v>
      </c>
      <c r="D535" s="122">
        <v>0.65850200000000036</v>
      </c>
      <c r="E535" s="122">
        <v>8.8836699999999986</v>
      </c>
      <c r="F535" s="122">
        <v>1.1371097599999997</v>
      </c>
      <c r="G535" s="122">
        <v>0.4656044999999992</v>
      </c>
      <c r="H535" s="122">
        <v>0.43180753596452137</v>
      </c>
      <c r="I535" s="122">
        <v>4.3965724616218615</v>
      </c>
      <c r="J535" s="122">
        <v>0.67173101267559854</v>
      </c>
      <c r="K535" s="46">
        <v>0.27483418376822227</v>
      </c>
      <c r="L535" s="94">
        <f t="shared" si="25"/>
        <v>0</v>
      </c>
      <c r="M535" s="94">
        <v>0</v>
      </c>
      <c r="N535" s="94">
        <v>0</v>
      </c>
      <c r="O535" s="116">
        <v>0</v>
      </c>
      <c r="P535" s="116">
        <v>0</v>
      </c>
      <c r="Q535" s="105">
        <v>0</v>
      </c>
    </row>
    <row r="536" spans="1:17" x14ac:dyDescent="0.25">
      <c r="A536" s="106">
        <f t="shared" si="26"/>
        <v>60387</v>
      </c>
      <c r="B536" s="714" t="str">
        <f t="shared" si="27"/>
        <v>Munson</v>
      </c>
      <c r="C536" s="118">
        <f t="shared" si="27"/>
        <v>10</v>
      </c>
      <c r="D536" s="119">
        <v>0.63384000000000029</v>
      </c>
      <c r="E536" s="119">
        <v>8.5529999999999955</v>
      </c>
      <c r="F536" s="119">
        <v>1.0947839999999998</v>
      </c>
      <c r="G536" s="119">
        <v>0.44802000000000075</v>
      </c>
      <c r="H536" s="119">
        <v>0.41563562013000593</v>
      </c>
      <c r="I536" s="119">
        <v>4.2329222740283488</v>
      </c>
      <c r="J536" s="119">
        <v>0.64672768604756037</v>
      </c>
      <c r="K536" s="120">
        <v>0.26460068727794445</v>
      </c>
      <c r="L536" s="102">
        <f t="shared" si="25"/>
        <v>0</v>
      </c>
      <c r="M536" s="102">
        <v>0</v>
      </c>
      <c r="N536" s="102">
        <v>0</v>
      </c>
      <c r="O536" s="112">
        <v>0</v>
      </c>
      <c r="P536" s="112">
        <v>0</v>
      </c>
      <c r="Q536" s="97">
        <v>0</v>
      </c>
    </row>
    <row r="537" spans="1:17" x14ac:dyDescent="0.25">
      <c r="A537" s="98">
        <f t="shared" si="26"/>
        <v>60418</v>
      </c>
      <c r="B537" s="713" t="str">
        <f t="shared" si="27"/>
        <v>Munson</v>
      </c>
      <c r="C537" s="121">
        <f t="shared" si="27"/>
        <v>10</v>
      </c>
      <c r="D537" s="122">
        <v>0.65172849999999982</v>
      </c>
      <c r="E537" s="122">
        <v>8.7928400000000035</v>
      </c>
      <c r="F537" s="122">
        <v>1.1254835200000004</v>
      </c>
      <c r="G537" s="122">
        <v>0.4605980000000004</v>
      </c>
      <c r="H537" s="122">
        <v>0.42736585137395944</v>
      </c>
      <c r="I537" s="122">
        <v>4.3516202532385986</v>
      </c>
      <c r="J537" s="122">
        <v>0.66486295691193231</v>
      </c>
      <c r="K537" s="46">
        <v>0.27201449532257888</v>
      </c>
      <c r="L537" s="94">
        <f t="shared" si="25"/>
        <v>0</v>
      </c>
      <c r="M537" s="94">
        <v>0</v>
      </c>
      <c r="N537" s="94">
        <v>0</v>
      </c>
      <c r="O537" s="116">
        <v>0</v>
      </c>
      <c r="P537" s="116">
        <v>0</v>
      </c>
      <c r="Q537" s="105">
        <v>0</v>
      </c>
    </row>
    <row r="538" spans="1:17" x14ac:dyDescent="0.25">
      <c r="A538" s="106">
        <f t="shared" si="26"/>
        <v>60448</v>
      </c>
      <c r="B538" s="714" t="str">
        <f t="shared" si="27"/>
        <v>Munson</v>
      </c>
      <c r="C538" s="118">
        <f t="shared" si="27"/>
        <v>10</v>
      </c>
      <c r="D538" s="119">
        <v>0.62728500000000054</v>
      </c>
      <c r="E538" s="119">
        <v>8.4654000000000007</v>
      </c>
      <c r="F538" s="119">
        <v>1.0835712000000004</v>
      </c>
      <c r="G538" s="119">
        <v>0.44346000000000002</v>
      </c>
      <c r="H538" s="119">
        <v>0.41133722985289556</v>
      </c>
      <c r="I538" s="119">
        <v>4.1895684669239781</v>
      </c>
      <c r="J538" s="119">
        <v>0.64010387479159381</v>
      </c>
      <c r="K538" s="120">
        <v>0.26188598306555499</v>
      </c>
      <c r="L538" s="102">
        <f t="shared" si="25"/>
        <v>0</v>
      </c>
      <c r="M538" s="102">
        <v>0</v>
      </c>
      <c r="N538" s="102">
        <v>0</v>
      </c>
      <c r="O538" s="112">
        <v>0</v>
      </c>
      <c r="P538" s="112">
        <v>0</v>
      </c>
      <c r="Q538" s="97">
        <v>0</v>
      </c>
    </row>
    <row r="539" spans="1:17" x14ac:dyDescent="0.25">
      <c r="A539" s="98">
        <f t="shared" si="26"/>
        <v>60479</v>
      </c>
      <c r="B539" s="713" t="str">
        <f t="shared" si="27"/>
        <v>Munson</v>
      </c>
      <c r="C539" s="121">
        <f t="shared" si="27"/>
        <v>10</v>
      </c>
      <c r="D539" s="122">
        <v>0.64495499999999939</v>
      </c>
      <c r="E539" s="122">
        <v>8.702630000000001</v>
      </c>
      <c r="F539" s="122">
        <v>1.1139366400000001</v>
      </c>
      <c r="G539" s="122">
        <v>0.45588599999999962</v>
      </c>
      <c r="H539" s="122">
        <v>0.42292418846610025</v>
      </c>
      <c r="I539" s="122">
        <v>4.306974725727053</v>
      </c>
      <c r="J539" s="122">
        <v>0.65804178111484024</v>
      </c>
      <c r="K539" s="46">
        <v>0.2692237444927818</v>
      </c>
      <c r="L539" s="94">
        <f t="shared" si="25"/>
        <v>0</v>
      </c>
      <c r="M539" s="94">
        <v>0</v>
      </c>
      <c r="N539" s="94">
        <v>0</v>
      </c>
      <c r="O539" s="116">
        <v>0</v>
      </c>
      <c r="P539" s="116">
        <v>0</v>
      </c>
      <c r="Q539" s="105">
        <v>0</v>
      </c>
    </row>
    <row r="540" spans="1:17" x14ac:dyDescent="0.25">
      <c r="A540" s="106">
        <f t="shared" si="26"/>
        <v>60510</v>
      </c>
      <c r="B540" s="714" t="str">
        <f t="shared" si="27"/>
        <v>Munson</v>
      </c>
      <c r="C540" s="118">
        <f t="shared" si="27"/>
        <v>10</v>
      </c>
      <c r="D540" s="119">
        <v>0.64171549999999966</v>
      </c>
      <c r="E540" s="119">
        <v>8.6576799999999992</v>
      </c>
      <c r="F540" s="119">
        <v>1.1081830399999999</v>
      </c>
      <c r="G540" s="119">
        <v>0.45352999999999927</v>
      </c>
      <c r="H540" s="119">
        <v>0.42079992681439637</v>
      </c>
      <c r="I540" s="119">
        <v>4.2847288256101539</v>
      </c>
      <c r="J540" s="119">
        <v>0.65464294551978142</v>
      </c>
      <c r="K540" s="120">
        <v>0.26783913072786836</v>
      </c>
      <c r="L540" s="102">
        <f t="shared" si="25"/>
        <v>0</v>
      </c>
      <c r="M540" s="102">
        <v>0</v>
      </c>
      <c r="N540" s="102">
        <v>0</v>
      </c>
      <c r="O540" s="112">
        <v>0</v>
      </c>
      <c r="P540" s="112">
        <v>0</v>
      </c>
      <c r="Q540" s="97">
        <v>0</v>
      </c>
    </row>
    <row r="541" spans="1:17" x14ac:dyDescent="0.25">
      <c r="A541" s="98">
        <f t="shared" si="26"/>
        <v>60540</v>
      </c>
      <c r="B541" s="713" t="str">
        <f t="shared" si="27"/>
        <v>Munson</v>
      </c>
      <c r="C541" s="121">
        <f t="shared" si="27"/>
        <v>10</v>
      </c>
      <c r="D541" s="122">
        <v>0.61759500000000045</v>
      </c>
      <c r="E541" s="122">
        <v>8.3351999999999968</v>
      </c>
      <c r="F541" s="122">
        <v>1.0669055999999997</v>
      </c>
      <c r="G541" s="122">
        <v>0.43661999999999979</v>
      </c>
      <c r="H541" s="122">
        <v>0.40498309639272145</v>
      </c>
      <c r="I541" s="122">
        <v>4.1251320594671572</v>
      </c>
      <c r="J541" s="122">
        <v>0.63025888591374579</v>
      </c>
      <c r="K541" s="46">
        <v>0.25786609900625129</v>
      </c>
      <c r="L541" s="94">
        <f t="shared" si="25"/>
        <v>0</v>
      </c>
      <c r="M541" s="94">
        <v>0</v>
      </c>
      <c r="N541" s="94">
        <v>0</v>
      </c>
      <c r="O541" s="116">
        <v>0</v>
      </c>
      <c r="P541" s="116">
        <v>0</v>
      </c>
      <c r="Q541" s="105">
        <v>0</v>
      </c>
    </row>
    <row r="542" spans="1:17" x14ac:dyDescent="0.25">
      <c r="A542" s="106">
        <f t="shared" si="26"/>
        <v>60571</v>
      </c>
      <c r="B542" s="714" t="str">
        <f t="shared" si="27"/>
        <v>Munson</v>
      </c>
      <c r="C542" s="118">
        <f t="shared" si="27"/>
        <v>10</v>
      </c>
      <c r="D542" s="119">
        <v>0.63494200000000012</v>
      </c>
      <c r="E542" s="119">
        <v>8.5690199999999948</v>
      </c>
      <c r="F542" s="119">
        <v>1.0968345599999993</v>
      </c>
      <c r="G542" s="119">
        <v>0.44881800000000027</v>
      </c>
      <c r="H542" s="119">
        <v>0.41635825210476374</v>
      </c>
      <c r="I542" s="119">
        <v>4.2408506294703647</v>
      </c>
      <c r="J542" s="119">
        <v>0.64793902159905148</v>
      </c>
      <c r="K542" s="120">
        <v>0.26509120865872027</v>
      </c>
      <c r="L542" s="102">
        <f t="shared" si="25"/>
        <v>0</v>
      </c>
      <c r="M542" s="102">
        <v>0</v>
      </c>
      <c r="N542" s="102">
        <v>0</v>
      </c>
      <c r="O542" s="112">
        <v>0</v>
      </c>
      <c r="P542" s="112">
        <v>0</v>
      </c>
      <c r="Q542" s="97">
        <v>0</v>
      </c>
    </row>
    <row r="543" spans="1:17" x14ac:dyDescent="0.25">
      <c r="A543" s="98">
        <f t="shared" si="26"/>
        <v>60601</v>
      </c>
      <c r="B543" s="713" t="str">
        <f t="shared" si="27"/>
        <v>Munson</v>
      </c>
      <c r="C543" s="121">
        <f t="shared" si="27"/>
        <v>10</v>
      </c>
      <c r="D543" s="122">
        <v>0.61132499999999956</v>
      </c>
      <c r="E543" s="122">
        <v>8.25</v>
      </c>
      <c r="F543" s="122">
        <v>1.056</v>
      </c>
      <c r="G543" s="122">
        <v>0.43205999999999989</v>
      </c>
      <c r="H543" s="122">
        <v>0.4008715966669692</v>
      </c>
      <c r="I543" s="122">
        <v>4.0829660343421157</v>
      </c>
      <c r="J543" s="122">
        <v>0.62381658972560838</v>
      </c>
      <c r="K543" s="46">
        <v>0.25522050355610099</v>
      </c>
      <c r="L543" s="94">
        <f t="shared" si="25"/>
        <v>0</v>
      </c>
      <c r="M543" s="94">
        <v>0</v>
      </c>
      <c r="N543" s="94">
        <v>0</v>
      </c>
      <c r="O543" s="116">
        <v>0</v>
      </c>
      <c r="P543" s="116">
        <v>0</v>
      </c>
      <c r="Q543" s="105">
        <v>0</v>
      </c>
    </row>
    <row r="544" spans="1:17" x14ac:dyDescent="0.25">
      <c r="A544" s="106">
        <f t="shared" si="26"/>
        <v>60632</v>
      </c>
      <c r="B544" s="714" t="str">
        <f t="shared" si="27"/>
        <v>Munson</v>
      </c>
      <c r="C544" s="118">
        <f t="shared" si="27"/>
        <v>10</v>
      </c>
      <c r="D544" s="119">
        <v>0.6284630000000001</v>
      </c>
      <c r="E544" s="119">
        <v>8.4812900000000049</v>
      </c>
      <c r="F544" s="119">
        <v>1.0856051200000005</v>
      </c>
      <c r="G544" s="119">
        <v>0.4444004999999992</v>
      </c>
      <c r="H544" s="119">
        <v>0.41210969129327296</v>
      </c>
      <c r="I544" s="119">
        <v>4.1974325542973467</v>
      </c>
      <c r="J544" s="119">
        <v>0.64130537031918466</v>
      </c>
      <c r="K544" s="120">
        <v>0.26237149288779815</v>
      </c>
      <c r="L544" s="102">
        <f t="shared" si="25"/>
        <v>0</v>
      </c>
      <c r="M544" s="102">
        <v>0</v>
      </c>
      <c r="N544" s="102">
        <v>0</v>
      </c>
      <c r="O544" s="112">
        <v>0</v>
      </c>
      <c r="P544" s="112">
        <v>0</v>
      </c>
      <c r="Q544" s="97">
        <v>0</v>
      </c>
    </row>
    <row r="545" spans="1:17" x14ac:dyDescent="0.25">
      <c r="A545" s="98">
        <f t="shared" si="26"/>
        <v>60663</v>
      </c>
      <c r="B545" s="713" t="str">
        <f t="shared" si="27"/>
        <v>Munson</v>
      </c>
      <c r="C545" s="121">
        <f t="shared" si="27"/>
        <v>10</v>
      </c>
      <c r="D545" s="122">
        <v>0.62492899999999996</v>
      </c>
      <c r="E545" s="122">
        <v>8.4372700000000016</v>
      </c>
      <c r="F545" s="122">
        <v>1.0799705600000002</v>
      </c>
      <c r="G545" s="122">
        <v>0.44174999999999998</v>
      </c>
      <c r="H545" s="122">
        <v>0.40979231357936968</v>
      </c>
      <c r="I545" s="122">
        <v>4.1756468094510133</v>
      </c>
      <c r="J545" s="122">
        <v>0.63797681563274966</v>
      </c>
      <c r="K545" s="46">
        <v>0.26102211073825238</v>
      </c>
      <c r="L545" s="94">
        <f t="shared" si="25"/>
        <v>0</v>
      </c>
      <c r="M545" s="94">
        <v>0</v>
      </c>
      <c r="N545" s="94">
        <v>0</v>
      </c>
      <c r="O545" s="116">
        <v>0</v>
      </c>
      <c r="P545" s="116">
        <v>0</v>
      </c>
      <c r="Q545" s="105">
        <v>0</v>
      </c>
    </row>
    <row r="546" spans="1:17" x14ac:dyDescent="0.25">
      <c r="A546" s="106">
        <f t="shared" si="26"/>
        <v>60691</v>
      </c>
      <c r="B546" s="714" t="str">
        <f t="shared" si="27"/>
        <v>Munson</v>
      </c>
      <c r="C546" s="118">
        <f t="shared" si="27"/>
        <v>10</v>
      </c>
      <c r="D546" s="119">
        <v>0.56179200000000018</v>
      </c>
      <c r="E546" s="119">
        <v>7.5829599999999981</v>
      </c>
      <c r="F546" s="119">
        <v>0.97061887999999974</v>
      </c>
      <c r="G546" s="119">
        <v>0.39713800000000016</v>
      </c>
      <c r="H546" s="119">
        <v>0.36839070606627455</v>
      </c>
      <c r="I546" s="119">
        <v>3.7528446007579195</v>
      </c>
      <c r="J546" s="119">
        <v>0.57337892438759075</v>
      </c>
      <c r="K546" s="120">
        <v>0.23454937784295335</v>
      </c>
      <c r="L546" s="102">
        <f t="shared" si="25"/>
        <v>0</v>
      </c>
      <c r="M546" s="102">
        <v>0</v>
      </c>
      <c r="N546" s="102">
        <v>0</v>
      </c>
      <c r="O546" s="112">
        <v>0</v>
      </c>
      <c r="P546" s="112">
        <v>0</v>
      </c>
      <c r="Q546" s="97">
        <v>0</v>
      </c>
    </row>
    <row r="547" spans="1:17" x14ac:dyDescent="0.25">
      <c r="A547" s="98">
        <f t="shared" si="26"/>
        <v>60722</v>
      </c>
      <c r="B547" s="713" t="str">
        <f t="shared" si="27"/>
        <v>Munson</v>
      </c>
      <c r="C547" s="121">
        <f t="shared" si="27"/>
        <v>10</v>
      </c>
      <c r="D547" s="122">
        <v>0.61874449999999981</v>
      </c>
      <c r="E547" s="122">
        <v>8.3538800000000002</v>
      </c>
      <c r="F547" s="122">
        <v>1.0692966400000004</v>
      </c>
      <c r="G547" s="122">
        <v>0.43762700000000038</v>
      </c>
      <c r="H547" s="122">
        <v>0.40573685646819818</v>
      </c>
      <c r="I547" s="122">
        <v>4.134376741630521</v>
      </c>
      <c r="J547" s="122">
        <v>0.63167137647012184</v>
      </c>
      <c r="K547" s="46">
        <v>0.25834412675154839</v>
      </c>
      <c r="L547" s="94">
        <f t="shared" si="25"/>
        <v>0</v>
      </c>
      <c r="M547" s="94">
        <v>0</v>
      </c>
      <c r="N547" s="94">
        <v>0</v>
      </c>
      <c r="O547" s="116">
        <v>0</v>
      </c>
      <c r="P547" s="116">
        <v>0</v>
      </c>
      <c r="Q547" s="105">
        <v>0</v>
      </c>
    </row>
    <row r="548" spans="1:17" x14ac:dyDescent="0.25">
      <c r="A548" s="106">
        <f t="shared" si="26"/>
        <v>60752</v>
      </c>
      <c r="B548" s="714" t="str">
        <f t="shared" si="27"/>
        <v>Munson</v>
      </c>
      <c r="C548" s="118">
        <f t="shared" si="27"/>
        <v>10</v>
      </c>
      <c r="D548" s="119">
        <v>0.59593499999999988</v>
      </c>
      <c r="E548" s="119">
        <v>8.0427000000000035</v>
      </c>
      <c r="F548" s="119">
        <v>1.0294656000000006</v>
      </c>
      <c r="G548" s="119">
        <v>0.42122999999999999</v>
      </c>
      <c r="H548" s="119">
        <v>0.39077971295094782</v>
      </c>
      <c r="I548" s="119">
        <v>3.9803723533785789</v>
      </c>
      <c r="J548" s="119">
        <v>0.60814175865496811</v>
      </c>
      <c r="K548" s="120">
        <v>0.2487246412979929</v>
      </c>
      <c r="L548" s="102">
        <f t="shared" si="25"/>
        <v>0</v>
      </c>
      <c r="M548" s="102">
        <v>0</v>
      </c>
      <c r="N548" s="102">
        <v>0</v>
      </c>
      <c r="O548" s="112">
        <v>0</v>
      </c>
      <c r="P548" s="112">
        <v>0</v>
      </c>
      <c r="Q548" s="97">
        <v>0</v>
      </c>
    </row>
    <row r="549" spans="1:17" x14ac:dyDescent="0.25">
      <c r="A549" s="98">
        <f t="shared" si="26"/>
        <v>60783</v>
      </c>
      <c r="B549" s="713" t="str">
        <f t="shared" si="27"/>
        <v>Munson</v>
      </c>
      <c r="C549" s="121">
        <f t="shared" si="27"/>
        <v>10</v>
      </c>
      <c r="D549" s="122">
        <v>0.61256000000000033</v>
      </c>
      <c r="E549" s="122">
        <v>8.268320000000001</v>
      </c>
      <c r="F549" s="122">
        <v>1.0583449600000001</v>
      </c>
      <c r="G549" s="122">
        <v>0.43291499999999966</v>
      </c>
      <c r="H549" s="122">
        <v>0.40168141887116954</v>
      </c>
      <c r="I549" s="122">
        <v>4.0920326096133826</v>
      </c>
      <c r="J549" s="122">
        <v>0.62520183280689734</v>
      </c>
      <c r="K549" s="46">
        <v>0.25569362941541168</v>
      </c>
      <c r="L549" s="94">
        <f t="shared" si="25"/>
        <v>0</v>
      </c>
      <c r="M549" s="94">
        <v>0</v>
      </c>
      <c r="N549" s="94">
        <v>0</v>
      </c>
      <c r="O549" s="116">
        <v>0</v>
      </c>
      <c r="P549" s="116">
        <v>0</v>
      </c>
      <c r="Q549" s="105">
        <v>0</v>
      </c>
    </row>
    <row r="550" spans="1:17" x14ac:dyDescent="0.25">
      <c r="A550" s="106">
        <f t="shared" si="26"/>
        <v>60813</v>
      </c>
      <c r="B550" s="714" t="str">
        <f t="shared" si="27"/>
        <v>Munson</v>
      </c>
      <c r="C550" s="118">
        <f t="shared" si="27"/>
        <v>10</v>
      </c>
      <c r="D550" s="119">
        <v>0.58966499999999988</v>
      </c>
      <c r="E550" s="119">
        <v>7.9607999999999972</v>
      </c>
      <c r="F550" s="119">
        <v>1.0189823999999996</v>
      </c>
      <c r="G550" s="119">
        <v>0.41695499999999985</v>
      </c>
      <c r="H550" s="119">
        <v>0.38666820363305587</v>
      </c>
      <c r="I550" s="119">
        <v>3.9398394349575465</v>
      </c>
      <c r="J550" s="119">
        <v>0.60194896983276558</v>
      </c>
      <c r="K550" s="120">
        <v>0.24617283846202651</v>
      </c>
      <c r="L550" s="102">
        <f t="shared" si="25"/>
        <v>0</v>
      </c>
      <c r="M550" s="102">
        <v>0</v>
      </c>
      <c r="N550" s="102">
        <v>0</v>
      </c>
      <c r="O550" s="112">
        <v>0</v>
      </c>
      <c r="P550" s="112">
        <v>0</v>
      </c>
      <c r="Q550" s="97">
        <v>0</v>
      </c>
    </row>
    <row r="551" spans="1:17" x14ac:dyDescent="0.25">
      <c r="A551" s="98">
        <f t="shared" si="26"/>
        <v>60844</v>
      </c>
      <c r="B551" s="713" t="str">
        <f t="shared" si="27"/>
        <v>Munson</v>
      </c>
      <c r="C551" s="121">
        <f t="shared" si="27"/>
        <v>10</v>
      </c>
      <c r="D551" s="122">
        <v>0.60608100000000031</v>
      </c>
      <c r="E551" s="122">
        <v>8.1839999999999993</v>
      </c>
      <c r="F551" s="122">
        <v>1.047552</v>
      </c>
      <c r="G551" s="122">
        <v>0.42849749999999948</v>
      </c>
      <c r="H551" s="122">
        <v>0.39743287911206399</v>
      </c>
      <c r="I551" s="122">
        <v>4.0503022785683163</v>
      </c>
      <c r="J551" s="122">
        <v>0.61882604142564512</v>
      </c>
      <c r="K551" s="46">
        <v>0.25307031920081691</v>
      </c>
      <c r="L551" s="94">
        <f t="shared" si="25"/>
        <v>0</v>
      </c>
      <c r="M551" s="94">
        <v>0</v>
      </c>
      <c r="N551" s="94">
        <v>0</v>
      </c>
      <c r="O551" s="116">
        <v>0</v>
      </c>
      <c r="P551" s="116">
        <v>0</v>
      </c>
      <c r="Q551" s="105">
        <v>0</v>
      </c>
    </row>
    <row r="552" spans="1:17" x14ac:dyDescent="0.25">
      <c r="A552" s="106">
        <f t="shared" si="26"/>
        <v>60875</v>
      </c>
      <c r="B552" s="714" t="str">
        <f t="shared" si="27"/>
        <v>Munson</v>
      </c>
      <c r="C552" s="118">
        <f t="shared" si="27"/>
        <v>10</v>
      </c>
      <c r="D552" s="119">
        <v>0.60313600000000056</v>
      </c>
      <c r="E552" s="119">
        <v>8.141219999999997</v>
      </c>
      <c r="F552" s="119">
        <v>1.0420761599999997</v>
      </c>
      <c r="G552" s="119">
        <v>0.42614149999999995</v>
      </c>
      <c r="H552" s="119">
        <v>0.39550171430139736</v>
      </c>
      <c r="I552" s="119">
        <v>4.0291302833182607</v>
      </c>
      <c r="J552" s="119">
        <v>0.61559127544701031</v>
      </c>
      <c r="K552" s="120">
        <v>0.25176877222563093</v>
      </c>
      <c r="L552" s="102">
        <f t="shared" si="25"/>
        <v>0</v>
      </c>
      <c r="M552" s="102">
        <v>0</v>
      </c>
      <c r="N552" s="102">
        <v>0</v>
      </c>
      <c r="O552" s="112">
        <v>0</v>
      </c>
      <c r="P552" s="112">
        <v>0</v>
      </c>
      <c r="Q552" s="97">
        <v>0</v>
      </c>
    </row>
    <row r="553" spans="1:17" x14ac:dyDescent="0.25">
      <c r="A553" s="98">
        <f t="shared" si="26"/>
        <v>60905</v>
      </c>
      <c r="B553" s="713" t="str">
        <f t="shared" si="27"/>
        <v>Munson</v>
      </c>
      <c r="C553" s="121">
        <f t="shared" si="27"/>
        <v>10</v>
      </c>
      <c r="D553" s="122">
        <v>0.5805450000000002</v>
      </c>
      <c r="E553" s="122">
        <v>7.8384</v>
      </c>
      <c r="F553" s="122">
        <v>1.0033152000000001</v>
      </c>
      <c r="G553" s="122">
        <v>0.41040000000000015</v>
      </c>
      <c r="H553" s="122">
        <v>0.38068785103008745</v>
      </c>
      <c r="I553" s="122">
        <v>3.8792631065587027</v>
      </c>
      <c r="J553" s="122">
        <v>0.59269381528891441</v>
      </c>
      <c r="K553" s="46">
        <v>0.24239411228581481</v>
      </c>
      <c r="L553" s="94">
        <f t="shared" si="25"/>
        <v>0</v>
      </c>
      <c r="M553" s="94">
        <v>0</v>
      </c>
      <c r="N553" s="94">
        <v>0</v>
      </c>
      <c r="O553" s="116">
        <v>0</v>
      </c>
      <c r="P553" s="116">
        <v>0</v>
      </c>
      <c r="Q553" s="105">
        <v>0</v>
      </c>
    </row>
    <row r="554" spans="1:17" x14ac:dyDescent="0.25">
      <c r="A554" s="106">
        <f t="shared" si="26"/>
        <v>60936</v>
      </c>
      <c r="B554" s="714" t="str">
        <f t="shared" si="27"/>
        <v>Munson</v>
      </c>
      <c r="C554" s="118">
        <f t="shared" si="27"/>
        <v>10</v>
      </c>
      <c r="D554" s="119">
        <v>0.59665699999999966</v>
      </c>
      <c r="E554" s="119">
        <v>8.0581400000000016</v>
      </c>
      <c r="F554" s="119">
        <v>1.0314419200000002</v>
      </c>
      <c r="G554" s="119">
        <v>0.42201850000000035</v>
      </c>
      <c r="H554" s="119">
        <v>0.39125315173285935</v>
      </c>
      <c r="I554" s="119">
        <v>3.988013581495597</v>
      </c>
      <c r="J554" s="119">
        <v>0.60930924494726368</v>
      </c>
      <c r="K554" s="120">
        <v>0.24918572727002594</v>
      </c>
      <c r="L554" s="102">
        <f t="shared" si="25"/>
        <v>0</v>
      </c>
      <c r="M554" s="102">
        <v>0</v>
      </c>
      <c r="N554" s="102">
        <v>0</v>
      </c>
      <c r="O554" s="112">
        <v>0</v>
      </c>
      <c r="P554" s="112">
        <v>0</v>
      </c>
      <c r="Q554" s="97">
        <v>0</v>
      </c>
    </row>
    <row r="555" spans="1:17" x14ac:dyDescent="0.25">
      <c r="A555" s="98">
        <f t="shared" si="26"/>
        <v>60966</v>
      </c>
      <c r="B555" s="713" t="str">
        <f t="shared" si="27"/>
        <v>Munson</v>
      </c>
      <c r="C555" s="121">
        <f t="shared" si="27"/>
        <v>10</v>
      </c>
      <c r="D555" s="122">
        <v>0.57455999999999996</v>
      </c>
      <c r="E555" s="122">
        <v>7.7580000000000036</v>
      </c>
      <c r="F555" s="122">
        <v>0.99302400000000046</v>
      </c>
      <c r="G555" s="122">
        <v>0.40612500000000001</v>
      </c>
      <c r="H555" s="122">
        <v>0.37676322429378462</v>
      </c>
      <c r="I555" s="122">
        <v>3.8394728916229712</v>
      </c>
      <c r="J555" s="122">
        <v>0.58661441617528998</v>
      </c>
      <c r="K555" s="46">
        <v>0.23990725843529953</v>
      </c>
      <c r="L555" s="94">
        <f t="shared" si="25"/>
        <v>0</v>
      </c>
      <c r="M555" s="94">
        <v>0</v>
      </c>
      <c r="N555" s="94">
        <v>0</v>
      </c>
      <c r="O555" s="116">
        <v>0</v>
      </c>
      <c r="P555" s="116">
        <v>0</v>
      </c>
      <c r="Q555" s="105">
        <v>0</v>
      </c>
    </row>
    <row r="556" spans="1:17" x14ac:dyDescent="0.25">
      <c r="A556" s="106">
        <f t="shared" si="26"/>
        <v>60997</v>
      </c>
      <c r="B556" s="714" t="str">
        <f t="shared" si="27"/>
        <v>Munson</v>
      </c>
      <c r="C556" s="118">
        <f t="shared" si="27"/>
        <v>10</v>
      </c>
      <c r="D556" s="119">
        <v>0.59047250000000029</v>
      </c>
      <c r="E556" s="119">
        <v>7.9756799999999997</v>
      </c>
      <c r="F556" s="119">
        <v>1.0208870399999999</v>
      </c>
      <c r="G556" s="119">
        <v>0.41760100000000017</v>
      </c>
      <c r="H556" s="119">
        <v>0.38719772919603956</v>
      </c>
      <c r="I556" s="119">
        <v>3.9472035804238623</v>
      </c>
      <c r="J556" s="119">
        <v>0.60307412385393144</v>
      </c>
      <c r="K556" s="120">
        <v>0.24662918868817779</v>
      </c>
      <c r="L556" s="102">
        <f t="shared" si="25"/>
        <v>0</v>
      </c>
      <c r="M556" s="102">
        <v>0</v>
      </c>
      <c r="N556" s="102">
        <v>0</v>
      </c>
      <c r="O556" s="112">
        <v>0</v>
      </c>
      <c r="P556" s="112">
        <v>0</v>
      </c>
      <c r="Q556" s="97">
        <v>0</v>
      </c>
    </row>
    <row r="557" spans="1:17" x14ac:dyDescent="0.25">
      <c r="A557" s="98">
        <f t="shared" si="26"/>
        <v>61028</v>
      </c>
      <c r="B557" s="713" t="str">
        <f t="shared" si="27"/>
        <v>Munson</v>
      </c>
      <c r="C557" s="121">
        <f t="shared" si="27"/>
        <v>10</v>
      </c>
      <c r="D557" s="122">
        <v>0.58782200000000018</v>
      </c>
      <c r="E557" s="122">
        <v>7.9341399999999949</v>
      </c>
      <c r="F557" s="122">
        <v>1.0155699199999992</v>
      </c>
      <c r="G557" s="122">
        <v>0.41524499999999981</v>
      </c>
      <c r="H557" s="122">
        <v>0.38545968128761993</v>
      </c>
      <c r="I557" s="122">
        <v>3.9266453761906432</v>
      </c>
      <c r="J557" s="122">
        <v>0.59993311361132751</v>
      </c>
      <c r="K557" s="46">
        <v>0.24536077273519416</v>
      </c>
      <c r="L557" s="94">
        <f t="shared" si="25"/>
        <v>0</v>
      </c>
      <c r="M557" s="94">
        <v>0</v>
      </c>
      <c r="N557" s="94">
        <v>0</v>
      </c>
      <c r="O557" s="116">
        <v>0</v>
      </c>
      <c r="P557" s="116">
        <v>0</v>
      </c>
      <c r="Q557" s="105">
        <v>0</v>
      </c>
    </row>
    <row r="558" spans="1:17" x14ac:dyDescent="0.25">
      <c r="A558" s="106">
        <f t="shared" si="26"/>
        <v>61056</v>
      </c>
      <c r="B558" s="714" t="str">
        <f t="shared" si="27"/>
        <v>Munson</v>
      </c>
      <c r="C558" s="118">
        <f t="shared" si="27"/>
        <v>10</v>
      </c>
      <c r="D558" s="119">
        <v>0.52827599999999963</v>
      </c>
      <c r="E558" s="119">
        <v>7.1307600000000022</v>
      </c>
      <c r="F558" s="119">
        <v>0.91273728000000032</v>
      </c>
      <c r="G558" s="119">
        <v>0.37346400000000052</v>
      </c>
      <c r="H558" s="119">
        <v>0.34641284723851867</v>
      </c>
      <c r="I558" s="119">
        <v>3.5290486374417478</v>
      </c>
      <c r="J558" s="119">
        <v>0.53918620859745181</v>
      </c>
      <c r="K558" s="120">
        <v>0.22047640800476073</v>
      </c>
      <c r="L558" s="102">
        <f t="shared" si="25"/>
        <v>0</v>
      </c>
      <c r="M558" s="102">
        <v>0</v>
      </c>
      <c r="N558" s="102">
        <v>0</v>
      </c>
      <c r="O558" s="112">
        <v>0</v>
      </c>
      <c r="P558" s="112">
        <v>0</v>
      </c>
      <c r="Q558" s="97">
        <v>0</v>
      </c>
    </row>
    <row r="559" spans="1:17" x14ac:dyDescent="0.25">
      <c r="A559" s="98">
        <f t="shared" si="26"/>
        <v>61087</v>
      </c>
      <c r="B559" s="713" t="str">
        <f t="shared" si="27"/>
        <v>Munson</v>
      </c>
      <c r="C559" s="121">
        <f t="shared" si="27"/>
        <v>10</v>
      </c>
      <c r="D559" s="122">
        <v>0.58193199999999978</v>
      </c>
      <c r="E559" s="122">
        <v>7.8557100000000029</v>
      </c>
      <c r="F559" s="122">
        <v>1.0055308800000005</v>
      </c>
      <c r="G559" s="122">
        <v>0.41112200000000027</v>
      </c>
      <c r="H559" s="122">
        <v>0.38159734906582332</v>
      </c>
      <c r="I559" s="122">
        <v>3.887829832506152</v>
      </c>
      <c r="J559" s="122">
        <v>0.59400269128714445</v>
      </c>
      <c r="K559" s="46">
        <v>0.24284347245567725</v>
      </c>
      <c r="L559" s="94">
        <f t="shared" si="25"/>
        <v>0</v>
      </c>
      <c r="M559" s="94">
        <v>0</v>
      </c>
      <c r="N559" s="94">
        <v>0</v>
      </c>
      <c r="O559" s="116">
        <v>0</v>
      </c>
      <c r="P559" s="116">
        <v>0</v>
      </c>
      <c r="Q559" s="105">
        <v>0</v>
      </c>
    </row>
    <row r="560" spans="1:17" x14ac:dyDescent="0.25">
      <c r="A560" s="106">
        <f t="shared" si="26"/>
        <v>61117</v>
      </c>
      <c r="B560" s="714" t="str">
        <f t="shared" si="27"/>
        <v>Munson</v>
      </c>
      <c r="C560" s="118">
        <f t="shared" si="27"/>
        <v>10</v>
      </c>
      <c r="D560" s="119">
        <v>0.56002500000000011</v>
      </c>
      <c r="E560" s="119">
        <v>7.5632999999999972</v>
      </c>
      <c r="F560" s="119">
        <v>0.9681023999999997</v>
      </c>
      <c r="G560" s="119">
        <v>0.39586499999999963</v>
      </c>
      <c r="H560" s="119">
        <v>0.36723201227941615</v>
      </c>
      <c r="I560" s="119">
        <v>3.743114854744916</v>
      </c>
      <c r="J560" s="119">
        <v>0.57189237113317315</v>
      </c>
      <c r="K560" s="120">
        <v>0.23380115408646432</v>
      </c>
      <c r="L560" s="102">
        <f t="shared" si="25"/>
        <v>0</v>
      </c>
      <c r="M560" s="102">
        <v>0</v>
      </c>
      <c r="N560" s="102">
        <v>0</v>
      </c>
      <c r="O560" s="112">
        <v>0</v>
      </c>
      <c r="P560" s="112">
        <v>0</v>
      </c>
      <c r="Q560" s="97">
        <v>0</v>
      </c>
    </row>
    <row r="561" spans="1:17" x14ac:dyDescent="0.25">
      <c r="A561" s="98">
        <f t="shared" si="26"/>
        <v>61148</v>
      </c>
      <c r="B561" s="713" t="str">
        <f t="shared" si="27"/>
        <v>Munson</v>
      </c>
      <c r="C561" s="121">
        <f t="shared" si="27"/>
        <v>10</v>
      </c>
      <c r="D561" s="122">
        <v>0.5757475000000003</v>
      </c>
      <c r="E561" s="122">
        <v>7.7754200000000058</v>
      </c>
      <c r="F561" s="122">
        <v>0.99525376000000076</v>
      </c>
      <c r="G561" s="122">
        <v>0.40699899999999972</v>
      </c>
      <c r="H561" s="122">
        <v>0.3775419173622751</v>
      </c>
      <c r="I561" s="122">
        <v>3.8480940083106558</v>
      </c>
      <c r="J561" s="122">
        <v>0.58793163004981974</v>
      </c>
      <c r="K561" s="46">
        <v>0.24035200558210676</v>
      </c>
      <c r="L561" s="94">
        <f t="shared" si="25"/>
        <v>0</v>
      </c>
      <c r="M561" s="94">
        <v>0</v>
      </c>
      <c r="N561" s="94">
        <v>0</v>
      </c>
      <c r="O561" s="116">
        <v>0</v>
      </c>
      <c r="P561" s="116">
        <v>0</v>
      </c>
      <c r="Q561" s="105">
        <v>0</v>
      </c>
    </row>
    <row r="562" spans="1:17" x14ac:dyDescent="0.25">
      <c r="A562" s="106">
        <f t="shared" si="26"/>
        <v>61178</v>
      </c>
      <c r="B562" s="714" t="str">
        <f t="shared" si="27"/>
        <v>Munson</v>
      </c>
      <c r="C562" s="118">
        <f t="shared" si="27"/>
        <v>10</v>
      </c>
      <c r="D562" s="119">
        <v>0.55432500000000051</v>
      </c>
      <c r="E562" s="119">
        <v>7.4859</v>
      </c>
      <c r="F562" s="119">
        <v>0.95819520000000002</v>
      </c>
      <c r="G562" s="119">
        <v>0.39187499999999997</v>
      </c>
      <c r="H562" s="119">
        <v>0.36349427817818741</v>
      </c>
      <c r="I562" s="119">
        <v>3.7048090983536102</v>
      </c>
      <c r="J562" s="119">
        <v>0.5660398096656778</v>
      </c>
      <c r="K562" s="120">
        <v>0.23140246115232771</v>
      </c>
      <c r="L562" s="102">
        <f t="shared" si="25"/>
        <v>0</v>
      </c>
      <c r="M562" s="102">
        <v>0</v>
      </c>
      <c r="N562" s="102">
        <v>0</v>
      </c>
      <c r="O562" s="112">
        <v>0</v>
      </c>
      <c r="P562" s="112">
        <v>0</v>
      </c>
      <c r="Q562" s="97">
        <v>0</v>
      </c>
    </row>
    <row r="563" spans="1:17" x14ac:dyDescent="0.25">
      <c r="A563" s="98">
        <f t="shared" si="26"/>
        <v>61209</v>
      </c>
      <c r="B563" s="713" t="str">
        <f t="shared" si="27"/>
        <v>Munson</v>
      </c>
      <c r="C563" s="121">
        <f t="shared" si="27"/>
        <v>10</v>
      </c>
      <c r="D563" s="122">
        <v>0.56985750000000068</v>
      </c>
      <c r="E563" s="122">
        <v>7.6957500000000003</v>
      </c>
      <c r="F563" s="122">
        <v>0.98505600000000004</v>
      </c>
      <c r="G563" s="122">
        <v>0.40287600000000018</v>
      </c>
      <c r="H563" s="122">
        <v>0.3736796050029898</v>
      </c>
      <c r="I563" s="122">
        <v>3.8086648038308621</v>
      </c>
      <c r="J563" s="122">
        <v>0.5819074391522292</v>
      </c>
      <c r="K563" s="46">
        <v>0.23788609981536865</v>
      </c>
      <c r="L563" s="94">
        <f t="shared" si="25"/>
        <v>0</v>
      </c>
      <c r="M563" s="94">
        <v>0</v>
      </c>
      <c r="N563" s="94">
        <v>0</v>
      </c>
      <c r="O563" s="116">
        <v>0</v>
      </c>
      <c r="P563" s="116">
        <v>0</v>
      </c>
      <c r="Q563" s="105">
        <v>0</v>
      </c>
    </row>
    <row r="564" spans="1:17" x14ac:dyDescent="0.25">
      <c r="A564" s="106">
        <f t="shared" si="26"/>
        <v>61240</v>
      </c>
      <c r="B564" s="714" t="str">
        <f t="shared" si="27"/>
        <v>Munson</v>
      </c>
      <c r="C564" s="118">
        <f t="shared" si="27"/>
        <v>10</v>
      </c>
      <c r="D564" s="119">
        <v>0.56691249999999993</v>
      </c>
      <c r="E564" s="119">
        <v>7.6557600000000008</v>
      </c>
      <c r="F564" s="119">
        <v>0.97993728000000024</v>
      </c>
      <c r="G564" s="119">
        <v>0.40081449999999957</v>
      </c>
      <c r="H564" s="119">
        <v>0.37174844083345449</v>
      </c>
      <c r="I564" s="119">
        <v>3.7888736483308434</v>
      </c>
      <c r="J564" s="119">
        <v>0.57888363594914671</v>
      </c>
      <c r="K564" s="120">
        <v>0.23666265211607282</v>
      </c>
      <c r="L564" s="102">
        <f t="shared" si="25"/>
        <v>0</v>
      </c>
      <c r="M564" s="102">
        <v>0</v>
      </c>
      <c r="N564" s="102">
        <v>0</v>
      </c>
      <c r="O564" s="112">
        <v>0</v>
      </c>
      <c r="P564" s="112">
        <v>0</v>
      </c>
      <c r="Q564" s="97">
        <v>0</v>
      </c>
    </row>
    <row r="565" spans="1:17" x14ac:dyDescent="0.25">
      <c r="A565" s="98">
        <f t="shared" si="26"/>
        <v>61270</v>
      </c>
      <c r="B565" s="713" t="str">
        <f t="shared" si="27"/>
        <v>Munson</v>
      </c>
      <c r="C565" s="121">
        <f t="shared" si="27"/>
        <v>10</v>
      </c>
      <c r="D565" s="122">
        <v>0.54577500000000023</v>
      </c>
      <c r="E565" s="122">
        <v>7.3710000000000022</v>
      </c>
      <c r="F565" s="122">
        <v>0.94348800000000033</v>
      </c>
      <c r="G565" s="122">
        <v>0.38560500000000003</v>
      </c>
      <c r="H565" s="122">
        <v>0.35788768340339822</v>
      </c>
      <c r="I565" s="122">
        <v>3.6479445134731083</v>
      </c>
      <c r="J565" s="122">
        <v>0.55735177006928638</v>
      </c>
      <c r="K565" s="46">
        <v>0.22785047480934545</v>
      </c>
      <c r="L565" s="94">
        <f t="shared" si="25"/>
        <v>0</v>
      </c>
      <c r="M565" s="94">
        <v>0</v>
      </c>
      <c r="N565" s="94">
        <v>0</v>
      </c>
      <c r="O565" s="116">
        <v>0</v>
      </c>
      <c r="P565" s="116">
        <v>0</v>
      </c>
      <c r="Q565" s="105">
        <v>0</v>
      </c>
    </row>
    <row r="566" spans="1:17" x14ac:dyDescent="0.25">
      <c r="A566" s="106">
        <f t="shared" si="26"/>
        <v>61301</v>
      </c>
      <c r="B566" s="714" t="str">
        <f t="shared" si="27"/>
        <v>Munson</v>
      </c>
      <c r="C566" s="118">
        <f t="shared" si="27"/>
        <v>10</v>
      </c>
      <c r="D566" s="119">
        <v>0.56102249999999942</v>
      </c>
      <c r="E566" s="119">
        <v>7.5773300000000017</v>
      </c>
      <c r="F566" s="119">
        <v>0.96989824000000024</v>
      </c>
      <c r="G566" s="119">
        <v>0.39669149999999997</v>
      </c>
      <c r="H566" s="119">
        <v>0.36788611643388303</v>
      </c>
      <c r="I566" s="119">
        <v>3.750058306413341</v>
      </c>
      <c r="J566" s="119">
        <v>0.5729532217883172</v>
      </c>
      <c r="K566" s="120">
        <v>0.2342345881462097</v>
      </c>
      <c r="L566" s="102">
        <f t="shared" si="25"/>
        <v>0</v>
      </c>
      <c r="M566" s="102">
        <v>0</v>
      </c>
      <c r="N566" s="102">
        <v>0</v>
      </c>
      <c r="O566" s="112">
        <v>0</v>
      </c>
      <c r="P566" s="112">
        <v>0</v>
      </c>
      <c r="Q566" s="97">
        <v>0</v>
      </c>
    </row>
    <row r="567" spans="1:17" x14ac:dyDescent="0.25">
      <c r="A567" s="98">
        <f t="shared" si="26"/>
        <v>61331</v>
      </c>
      <c r="B567" s="713" t="str">
        <f t="shared" si="27"/>
        <v>Munson</v>
      </c>
      <c r="C567" s="121">
        <f t="shared" si="27"/>
        <v>10</v>
      </c>
      <c r="D567" s="122">
        <v>0.54036000000000028</v>
      </c>
      <c r="E567" s="122">
        <v>7.295399999999999</v>
      </c>
      <c r="F567" s="122">
        <v>0.93381119999999984</v>
      </c>
      <c r="G567" s="122">
        <v>0.38190000000000007</v>
      </c>
      <c r="H567" s="122">
        <v>0.35433683478456746</v>
      </c>
      <c r="I567" s="122">
        <v>3.610529563832511</v>
      </c>
      <c r="J567" s="122">
        <v>0.55163532232876367</v>
      </c>
      <c r="K567" s="46">
        <v>0.22551283459914359</v>
      </c>
      <c r="L567" s="94">
        <f t="shared" si="25"/>
        <v>0</v>
      </c>
      <c r="M567" s="94">
        <v>0</v>
      </c>
      <c r="N567" s="94">
        <v>0</v>
      </c>
      <c r="O567" s="116">
        <v>0</v>
      </c>
      <c r="P567" s="116">
        <v>0</v>
      </c>
      <c r="Q567" s="105">
        <v>0</v>
      </c>
    </row>
    <row r="568" spans="1:17" x14ac:dyDescent="0.25">
      <c r="A568" s="106">
        <f t="shared" si="26"/>
        <v>61362</v>
      </c>
      <c r="B568" s="714" t="str">
        <f t="shared" si="27"/>
        <v>Munson</v>
      </c>
      <c r="C568" s="118">
        <f t="shared" si="27"/>
        <v>10</v>
      </c>
      <c r="D568" s="119">
        <v>0.53216149999999973</v>
      </c>
      <c r="E568" s="119">
        <v>6.9077299999999981</v>
      </c>
      <c r="F568" s="119">
        <v>0.88418943999999977</v>
      </c>
      <c r="G568" s="119">
        <v>0.36429650000000008</v>
      </c>
      <c r="H568" s="119">
        <v>0.34896073302506581</v>
      </c>
      <c r="I568" s="119">
        <v>3.4186698775633633</v>
      </c>
      <c r="J568" s="119">
        <v>0.52232197550414805</v>
      </c>
      <c r="K568" s="120">
        <v>0.23183143954528007</v>
      </c>
      <c r="L568" s="102">
        <f t="shared" si="25"/>
        <v>0</v>
      </c>
      <c r="M568" s="102">
        <v>0</v>
      </c>
      <c r="N568" s="102">
        <v>0</v>
      </c>
      <c r="O568" s="112">
        <v>0</v>
      </c>
      <c r="P568" s="112">
        <v>0</v>
      </c>
      <c r="Q568" s="97">
        <v>0</v>
      </c>
    </row>
    <row r="569" spans="1:17" x14ac:dyDescent="0.25">
      <c r="A569" s="98">
        <f t="shared" si="26"/>
        <v>61393</v>
      </c>
      <c r="B569" s="713" t="str">
        <f t="shared" si="27"/>
        <v>Munson</v>
      </c>
      <c r="C569" s="121">
        <f t="shared" si="27"/>
        <v>10</v>
      </c>
      <c r="D569" s="122">
        <v>0.52332650000000036</v>
      </c>
      <c r="E569" s="122">
        <v>6.8451100000000018</v>
      </c>
      <c r="F569" s="122">
        <v>0.87617408000000019</v>
      </c>
      <c r="G569" s="122">
        <v>0.36105699999999974</v>
      </c>
      <c r="H569" s="122">
        <v>0.34426946156369415</v>
      </c>
      <c r="I569" s="122">
        <v>3.4004185651474796</v>
      </c>
      <c r="J569" s="122">
        <v>0.51953344988439043</v>
      </c>
      <c r="K569" s="46">
        <v>0.19130752751701757</v>
      </c>
      <c r="L569" s="94">
        <f t="shared" si="25"/>
        <v>0</v>
      </c>
      <c r="M569" s="94">
        <v>0</v>
      </c>
      <c r="N569" s="94">
        <v>0</v>
      </c>
      <c r="O569" s="116">
        <v>0</v>
      </c>
      <c r="P569" s="116">
        <v>0</v>
      </c>
      <c r="Q569" s="105">
        <v>0</v>
      </c>
    </row>
    <row r="570" spans="1:17" x14ac:dyDescent="0.25">
      <c r="A570" s="106">
        <f t="shared" si="26"/>
        <v>61422</v>
      </c>
      <c r="B570" s="714" t="str">
        <f t="shared" si="27"/>
        <v>Munson</v>
      </c>
      <c r="C570" s="118">
        <f t="shared" si="27"/>
        <v>10</v>
      </c>
      <c r="D570" s="119">
        <v>0.48680850000000042</v>
      </c>
      <c r="E570" s="119">
        <v>6.371299999999998</v>
      </c>
      <c r="F570" s="119">
        <v>0.81552639999999987</v>
      </c>
      <c r="G570" s="119">
        <v>0.33611000000000046</v>
      </c>
      <c r="H570" s="119">
        <v>0.32024615757248348</v>
      </c>
      <c r="I570" s="119">
        <v>3.1650457305057351</v>
      </c>
      <c r="J570" s="119">
        <v>0.48357198953809893</v>
      </c>
      <c r="K570" s="120">
        <v>0.17804469259161698</v>
      </c>
      <c r="L570" s="102">
        <f t="shared" si="25"/>
        <v>0</v>
      </c>
      <c r="M570" s="102">
        <v>0</v>
      </c>
      <c r="N570" s="102">
        <v>0</v>
      </c>
      <c r="O570" s="112">
        <v>0</v>
      </c>
      <c r="P570" s="112">
        <v>0</v>
      </c>
      <c r="Q570" s="97">
        <v>0</v>
      </c>
    </row>
    <row r="571" spans="1:17" x14ac:dyDescent="0.25">
      <c r="A571" s="98">
        <f t="shared" si="26"/>
        <v>61453</v>
      </c>
      <c r="B571" s="713" t="str">
        <f t="shared" si="27"/>
        <v>Munson</v>
      </c>
      <c r="C571" s="121">
        <f t="shared" si="27"/>
        <v>10</v>
      </c>
      <c r="D571" s="122">
        <v>0.51802550000000003</v>
      </c>
      <c r="E571" s="122">
        <v>6.7759800000000014</v>
      </c>
      <c r="F571" s="122">
        <v>0.86732544000000023</v>
      </c>
      <c r="G571" s="122">
        <v>0.35752299999999959</v>
      </c>
      <c r="H571" s="122">
        <v>0.34078219183921571</v>
      </c>
      <c r="I571" s="122">
        <v>3.3660770367692137</v>
      </c>
      <c r="J571" s="122">
        <v>0.5142865913532213</v>
      </c>
      <c r="K571" s="46">
        <v>0.18934479550311442</v>
      </c>
      <c r="L571" s="94">
        <f t="shared" si="25"/>
        <v>0</v>
      </c>
      <c r="M571" s="94">
        <v>0</v>
      </c>
      <c r="N571" s="94">
        <v>0</v>
      </c>
      <c r="O571" s="116">
        <v>0</v>
      </c>
      <c r="P571" s="116">
        <v>0</v>
      </c>
      <c r="Q571" s="105">
        <v>0</v>
      </c>
    </row>
    <row r="572" spans="1:17" x14ac:dyDescent="0.25">
      <c r="A572" s="106">
        <f t="shared" si="26"/>
        <v>61483</v>
      </c>
      <c r="B572" s="714" t="str">
        <f t="shared" si="27"/>
        <v>Munson</v>
      </c>
      <c r="C572" s="118">
        <f t="shared" si="27"/>
        <v>10</v>
      </c>
      <c r="D572" s="119">
        <v>0.49846500000000027</v>
      </c>
      <c r="E572" s="119">
        <v>6.5237999999999978</v>
      </c>
      <c r="F572" s="119">
        <v>0.83504639999999974</v>
      </c>
      <c r="G572" s="119">
        <v>0.34428000000000036</v>
      </c>
      <c r="H572" s="119">
        <v>0.32791435367015465</v>
      </c>
      <c r="I572" s="119">
        <v>3.2408024475031851</v>
      </c>
      <c r="J572" s="119">
        <v>0.4951465069671307</v>
      </c>
      <c r="K572" s="120">
        <v>0.18229451555954782</v>
      </c>
      <c r="L572" s="102">
        <f t="shared" si="25"/>
        <v>0</v>
      </c>
      <c r="M572" s="102">
        <v>0</v>
      </c>
      <c r="N572" s="102">
        <v>0</v>
      </c>
      <c r="O572" s="112">
        <v>0</v>
      </c>
      <c r="P572" s="112">
        <v>0</v>
      </c>
      <c r="Q572" s="97">
        <v>0</v>
      </c>
    </row>
    <row r="573" spans="1:17" x14ac:dyDescent="0.25">
      <c r="A573" s="98">
        <f t="shared" si="26"/>
        <v>61514</v>
      </c>
      <c r="B573" s="713" t="str">
        <f t="shared" si="27"/>
        <v>Munson</v>
      </c>
      <c r="C573" s="121">
        <f t="shared" si="27"/>
        <v>10</v>
      </c>
      <c r="D573" s="122">
        <v>0.51243000000000016</v>
      </c>
      <c r="E573" s="122">
        <v>6.7068500000000002</v>
      </c>
      <c r="F573" s="122">
        <v>0.85847680000000004</v>
      </c>
      <c r="G573" s="122">
        <v>0.35369449999999975</v>
      </c>
      <c r="H573" s="122">
        <v>0.3371012032112195</v>
      </c>
      <c r="I573" s="122">
        <v>3.3317358507090753</v>
      </c>
      <c r="J573" s="122">
        <v>0.50903972646331896</v>
      </c>
      <c r="K573" s="46">
        <v>0.18740220584367454</v>
      </c>
      <c r="L573" s="94">
        <f t="shared" si="25"/>
        <v>0</v>
      </c>
      <c r="M573" s="94">
        <v>0</v>
      </c>
      <c r="N573" s="94">
        <v>0</v>
      </c>
      <c r="O573" s="116">
        <v>0</v>
      </c>
      <c r="P573" s="116">
        <v>0</v>
      </c>
      <c r="Q573" s="105">
        <v>0</v>
      </c>
    </row>
    <row r="574" spans="1:17" x14ac:dyDescent="0.25">
      <c r="A574" s="106">
        <f t="shared" si="26"/>
        <v>61544</v>
      </c>
      <c r="B574" s="714" t="str">
        <f t="shared" si="27"/>
        <v>Munson</v>
      </c>
      <c r="C574" s="118">
        <f t="shared" si="27"/>
        <v>10</v>
      </c>
      <c r="D574" s="119">
        <v>0.49333500000000002</v>
      </c>
      <c r="E574" s="119">
        <v>6.4574999999999996</v>
      </c>
      <c r="F574" s="119">
        <v>0.82656000000000007</v>
      </c>
      <c r="G574" s="119">
        <v>0.34057499999999963</v>
      </c>
      <c r="H574" s="119">
        <v>0.32453959986122183</v>
      </c>
      <c r="I574" s="119">
        <v>3.2078668345340784</v>
      </c>
      <c r="J574" s="119">
        <v>0.49011443691451878</v>
      </c>
      <c r="K574" s="120">
        <v>0.18042424227062026</v>
      </c>
      <c r="L574" s="102">
        <f t="shared" si="25"/>
        <v>0</v>
      </c>
      <c r="M574" s="102">
        <v>0</v>
      </c>
      <c r="N574" s="102">
        <v>0</v>
      </c>
      <c r="O574" s="112">
        <v>0</v>
      </c>
      <c r="P574" s="112">
        <v>0</v>
      </c>
      <c r="Q574" s="97">
        <v>0</v>
      </c>
    </row>
    <row r="575" spans="1:17" x14ac:dyDescent="0.25">
      <c r="A575" s="98">
        <f t="shared" si="26"/>
        <v>61575</v>
      </c>
      <c r="B575" s="713" t="str">
        <f t="shared" si="27"/>
        <v>Munson</v>
      </c>
      <c r="C575" s="121">
        <f t="shared" si="27"/>
        <v>10</v>
      </c>
      <c r="D575" s="122">
        <v>0.50712899999999994</v>
      </c>
      <c r="E575" s="122">
        <v>6.638340000000003</v>
      </c>
      <c r="F575" s="122">
        <v>0.84970752000000038</v>
      </c>
      <c r="G575" s="122">
        <v>0.35045500000000013</v>
      </c>
      <c r="H575" s="122">
        <v>0.33361396321791437</v>
      </c>
      <c r="I575" s="122">
        <v>3.2977021832355478</v>
      </c>
      <c r="J575" s="122">
        <v>0.50383990781952903</v>
      </c>
      <c r="K575" s="46">
        <v>0.18547953680941937</v>
      </c>
      <c r="L575" s="94">
        <f t="shared" si="25"/>
        <v>0</v>
      </c>
      <c r="M575" s="94">
        <v>0</v>
      </c>
      <c r="N575" s="94">
        <v>0</v>
      </c>
      <c r="O575" s="116">
        <v>0</v>
      </c>
      <c r="P575" s="116">
        <v>0</v>
      </c>
      <c r="Q575" s="105">
        <v>0</v>
      </c>
    </row>
    <row r="576" spans="1:17" x14ac:dyDescent="0.25">
      <c r="A576" s="106">
        <f t="shared" si="26"/>
        <v>61606</v>
      </c>
      <c r="B576" s="714" t="str">
        <f t="shared" si="27"/>
        <v>Munson</v>
      </c>
      <c r="C576" s="118">
        <f t="shared" si="27"/>
        <v>10</v>
      </c>
      <c r="D576" s="119">
        <v>0.50447849999999983</v>
      </c>
      <c r="E576" s="119">
        <v>6.6036199999999994</v>
      </c>
      <c r="F576" s="119">
        <v>0.84526335999999991</v>
      </c>
      <c r="G576" s="119">
        <v>0.34839350000000036</v>
      </c>
      <c r="H576" s="119">
        <v>0.33187032568451735</v>
      </c>
      <c r="I576" s="119">
        <v>3.2804545752126639</v>
      </c>
      <c r="J576" s="119">
        <v>0.50120473823643397</v>
      </c>
      <c r="K576" s="120">
        <v>0.18452561077318694</v>
      </c>
      <c r="L576" s="102">
        <f t="shared" si="25"/>
        <v>0</v>
      </c>
      <c r="M576" s="102">
        <v>0</v>
      </c>
      <c r="N576" s="102">
        <v>0</v>
      </c>
      <c r="O576" s="112">
        <v>0</v>
      </c>
      <c r="P576" s="112">
        <v>0</v>
      </c>
      <c r="Q576" s="97">
        <v>0</v>
      </c>
    </row>
    <row r="577" spans="1:17" x14ac:dyDescent="0.25">
      <c r="A577" s="98">
        <f t="shared" si="26"/>
        <v>61636</v>
      </c>
      <c r="B577" s="713" t="str">
        <f t="shared" si="27"/>
        <v>Munson</v>
      </c>
      <c r="C577" s="121">
        <f t="shared" si="27"/>
        <v>10</v>
      </c>
      <c r="D577" s="122">
        <v>0.48563999999999974</v>
      </c>
      <c r="E577" s="122">
        <v>6.357899999999999</v>
      </c>
      <c r="F577" s="122">
        <v>0.81381119999999985</v>
      </c>
      <c r="G577" s="122">
        <v>0.33544500000000027</v>
      </c>
      <c r="H577" s="122">
        <v>0.31947746353603385</v>
      </c>
      <c r="I577" s="122">
        <v>3.1583890952847478</v>
      </c>
      <c r="J577" s="122">
        <v>0.48255495228622969</v>
      </c>
      <c r="K577" s="46">
        <v>0.17765476452676876</v>
      </c>
      <c r="L577" s="94">
        <f t="shared" si="25"/>
        <v>0</v>
      </c>
      <c r="M577" s="94">
        <v>0</v>
      </c>
      <c r="N577" s="94">
        <v>0</v>
      </c>
      <c r="O577" s="116">
        <v>0</v>
      </c>
      <c r="P577" s="116">
        <v>0</v>
      </c>
      <c r="Q577" s="105">
        <v>0</v>
      </c>
    </row>
    <row r="578" spans="1:17" x14ac:dyDescent="0.25">
      <c r="A578" s="106">
        <f t="shared" si="26"/>
        <v>61667</v>
      </c>
      <c r="B578" s="714" t="str">
        <f t="shared" si="27"/>
        <v>Munson</v>
      </c>
      <c r="C578" s="118">
        <f t="shared" si="27"/>
        <v>10</v>
      </c>
      <c r="D578" s="119">
        <v>0.4991775000000005</v>
      </c>
      <c r="E578" s="119">
        <v>6.5363500000000041</v>
      </c>
      <c r="F578" s="119">
        <v>0.83665280000000053</v>
      </c>
      <c r="G578" s="119">
        <v>0.34485950000000021</v>
      </c>
      <c r="H578" s="119">
        <v>0.32838306987410121</v>
      </c>
      <c r="I578" s="119">
        <v>3.2470371334943273</v>
      </c>
      <c r="J578" s="119">
        <v>0.49609904961676354</v>
      </c>
      <c r="K578" s="120">
        <v>0.18263245507290488</v>
      </c>
      <c r="L578" s="102">
        <f t="shared" ref="L578:L641" si="28">+P578+O578</f>
        <v>0</v>
      </c>
      <c r="M578" s="102">
        <v>0</v>
      </c>
      <c r="N578" s="102">
        <v>0</v>
      </c>
      <c r="O578" s="112">
        <v>0</v>
      </c>
      <c r="P578" s="112">
        <v>0</v>
      </c>
      <c r="Q578" s="97">
        <v>0</v>
      </c>
    </row>
    <row r="579" spans="1:17" x14ac:dyDescent="0.25">
      <c r="A579" s="98">
        <f t="shared" ref="A579:A642" si="29">+EOMONTH(A578,1)</f>
        <v>61697</v>
      </c>
      <c r="B579" s="713" t="str">
        <f t="shared" ref="B579:C642" si="30">+B578</f>
        <v>Munson</v>
      </c>
      <c r="C579" s="121">
        <f t="shared" si="30"/>
        <v>10</v>
      </c>
      <c r="D579" s="122">
        <v>0.48079500000000008</v>
      </c>
      <c r="E579" s="122">
        <v>6.2927999999999988</v>
      </c>
      <c r="F579" s="122">
        <v>0.80547839999999993</v>
      </c>
      <c r="G579" s="122">
        <v>0.33202500000000013</v>
      </c>
      <c r="H579" s="122">
        <v>0.31629017624345152</v>
      </c>
      <c r="I579" s="122">
        <v>3.1260496492044618</v>
      </c>
      <c r="J579" s="122">
        <v>0.47761395967842363</v>
      </c>
      <c r="K579" s="46">
        <v>0.1758321009184185</v>
      </c>
      <c r="L579" s="94">
        <f t="shared" si="28"/>
        <v>0</v>
      </c>
      <c r="M579" s="94">
        <v>0</v>
      </c>
      <c r="N579" s="94">
        <v>0</v>
      </c>
      <c r="O579" s="116">
        <v>0</v>
      </c>
      <c r="P579" s="116">
        <v>0</v>
      </c>
      <c r="Q579" s="105">
        <v>0</v>
      </c>
    </row>
    <row r="580" spans="1:17" x14ac:dyDescent="0.25">
      <c r="A580" s="106">
        <f t="shared" si="29"/>
        <v>61728</v>
      </c>
      <c r="B580" s="714" t="str">
        <f t="shared" si="30"/>
        <v>Munson</v>
      </c>
      <c r="C580" s="118">
        <f t="shared" si="30"/>
        <v>10</v>
      </c>
      <c r="D580" s="119">
        <v>0.49417100000000003</v>
      </c>
      <c r="E580" s="119">
        <v>6.4693899999999989</v>
      </c>
      <c r="F580" s="119">
        <v>0.8280819199999998</v>
      </c>
      <c r="G580" s="119">
        <v>0.34132550000000011</v>
      </c>
      <c r="H580" s="119">
        <v>0.32508955756374913</v>
      </c>
      <c r="I580" s="119">
        <v>3.2137734722623148</v>
      </c>
      <c r="J580" s="119">
        <v>0.49101687624807555</v>
      </c>
      <c r="K580" s="120">
        <v>0.18075872207942761</v>
      </c>
      <c r="L580" s="102">
        <f t="shared" si="28"/>
        <v>0</v>
      </c>
      <c r="M580" s="102">
        <v>0</v>
      </c>
      <c r="N580" s="102">
        <v>0</v>
      </c>
      <c r="O580" s="112">
        <v>0</v>
      </c>
      <c r="P580" s="112">
        <v>0</v>
      </c>
      <c r="Q580" s="97">
        <v>0</v>
      </c>
    </row>
    <row r="581" spans="1:17" x14ac:dyDescent="0.25">
      <c r="A581" s="98">
        <f t="shared" si="29"/>
        <v>61759</v>
      </c>
      <c r="B581" s="713" t="str">
        <f t="shared" si="30"/>
        <v>Munson</v>
      </c>
      <c r="C581" s="121">
        <f t="shared" si="30"/>
        <v>10</v>
      </c>
      <c r="D581" s="122">
        <v>0.49152049999999992</v>
      </c>
      <c r="E581" s="122">
        <v>6.4356000000000044</v>
      </c>
      <c r="F581" s="122">
        <v>0.82375680000000062</v>
      </c>
      <c r="G581" s="122">
        <v>0.33955849999999999</v>
      </c>
      <c r="H581" s="122">
        <v>0.32334593868838812</v>
      </c>
      <c r="I581" s="122">
        <v>3.19698780425102</v>
      </c>
      <c r="J581" s="122">
        <v>0.48845227235909289</v>
      </c>
      <c r="K581" s="46">
        <v>0.17982908123417907</v>
      </c>
      <c r="L581" s="94">
        <f t="shared" si="28"/>
        <v>0</v>
      </c>
      <c r="M581" s="94">
        <v>0</v>
      </c>
      <c r="N581" s="94">
        <v>0</v>
      </c>
      <c r="O581" s="116">
        <v>0</v>
      </c>
      <c r="P581" s="116">
        <v>0</v>
      </c>
      <c r="Q581" s="105">
        <v>0</v>
      </c>
    </row>
    <row r="582" spans="1:17" x14ac:dyDescent="0.25">
      <c r="A582" s="106">
        <f t="shared" si="29"/>
        <v>61787</v>
      </c>
      <c r="B582" s="714" t="str">
        <f t="shared" si="30"/>
        <v>Munson</v>
      </c>
      <c r="C582" s="118">
        <f t="shared" si="30"/>
        <v>10</v>
      </c>
      <c r="D582" s="119">
        <v>0.44182599999999994</v>
      </c>
      <c r="E582" s="119">
        <v>5.7839599999999987</v>
      </c>
      <c r="F582" s="119">
        <v>0.74034687999999982</v>
      </c>
      <c r="G582" s="119">
        <v>0.3053679999999997</v>
      </c>
      <c r="H582" s="119">
        <v>0.29065449043868058</v>
      </c>
      <c r="I582" s="119">
        <v>2.8732751314690761</v>
      </c>
      <c r="J582" s="119">
        <v>0.43899377212894714</v>
      </c>
      <c r="K582" s="120">
        <v>0.16159090594241493</v>
      </c>
      <c r="L582" s="102">
        <f t="shared" si="28"/>
        <v>0</v>
      </c>
      <c r="M582" s="102">
        <v>0</v>
      </c>
      <c r="N582" s="102">
        <v>0</v>
      </c>
      <c r="O582" s="112">
        <v>0</v>
      </c>
      <c r="P582" s="112">
        <v>0</v>
      </c>
      <c r="Q582" s="97">
        <v>0</v>
      </c>
    </row>
    <row r="583" spans="1:17" x14ac:dyDescent="0.25">
      <c r="A583" s="98">
        <f t="shared" si="29"/>
        <v>61818</v>
      </c>
      <c r="B583" s="713" t="str">
        <f t="shared" si="30"/>
        <v>Munson</v>
      </c>
      <c r="C583" s="121">
        <f t="shared" si="30"/>
        <v>10</v>
      </c>
      <c r="D583" s="122">
        <v>0.48651400000000028</v>
      </c>
      <c r="E583" s="122">
        <v>6.3720500000000024</v>
      </c>
      <c r="F583" s="122">
        <v>0.8156224000000003</v>
      </c>
      <c r="G583" s="122">
        <v>0.33631900000000048</v>
      </c>
      <c r="H583" s="122">
        <v>0.32005240395003948</v>
      </c>
      <c r="I583" s="122">
        <v>3.1654182637323895</v>
      </c>
      <c r="J583" s="122">
        <v>0.48362891045947254</v>
      </c>
      <c r="K583" s="46">
        <v>0.17798411858709234</v>
      </c>
      <c r="L583" s="94">
        <f t="shared" si="28"/>
        <v>0</v>
      </c>
      <c r="M583" s="94">
        <v>0</v>
      </c>
      <c r="N583" s="94">
        <v>0</v>
      </c>
      <c r="O583" s="116">
        <v>0</v>
      </c>
      <c r="P583" s="116">
        <v>0</v>
      </c>
      <c r="Q583" s="105">
        <v>0</v>
      </c>
    </row>
    <row r="584" spans="1:17" x14ac:dyDescent="0.25">
      <c r="A584" s="106">
        <f t="shared" si="29"/>
        <v>61848</v>
      </c>
      <c r="B584" s="714" t="str">
        <f t="shared" si="30"/>
        <v>Munson</v>
      </c>
      <c r="C584" s="118">
        <f t="shared" si="30"/>
        <v>10</v>
      </c>
      <c r="D584" s="119">
        <v>0.4685399999999999</v>
      </c>
      <c r="E584" s="119">
        <v>6.1347000000000032</v>
      </c>
      <c r="F584" s="119">
        <v>0.78524160000000043</v>
      </c>
      <c r="G584" s="119">
        <v>0.32376000000000038</v>
      </c>
      <c r="H584" s="119">
        <v>0.30822826194618541</v>
      </c>
      <c r="I584" s="119">
        <v>3.0475109514287668</v>
      </c>
      <c r="J584" s="119">
        <v>0.46561441507483636</v>
      </c>
      <c r="K584" s="120">
        <v>0.17135684364720397</v>
      </c>
      <c r="L584" s="102">
        <f t="shared" si="28"/>
        <v>0</v>
      </c>
      <c r="M584" s="102">
        <v>0</v>
      </c>
      <c r="N584" s="102">
        <v>0</v>
      </c>
      <c r="O584" s="112">
        <v>0</v>
      </c>
      <c r="P584" s="112">
        <v>0</v>
      </c>
      <c r="Q584" s="97">
        <v>0</v>
      </c>
    </row>
    <row r="585" spans="1:17" x14ac:dyDescent="0.25">
      <c r="A585" s="98">
        <f t="shared" si="29"/>
        <v>61879</v>
      </c>
      <c r="B585" s="713" t="str">
        <f t="shared" si="30"/>
        <v>Munson</v>
      </c>
      <c r="C585" s="121">
        <f t="shared" si="30"/>
        <v>10</v>
      </c>
      <c r="D585" s="122">
        <v>0.48180200000000034</v>
      </c>
      <c r="E585" s="122">
        <v>6.3069500000000014</v>
      </c>
      <c r="F585" s="122">
        <v>0.80728960000000016</v>
      </c>
      <c r="G585" s="122">
        <v>0.33249050000000063</v>
      </c>
      <c r="H585" s="122">
        <v>0.31695263510821792</v>
      </c>
      <c r="I585" s="122">
        <v>3.1330790194071225</v>
      </c>
      <c r="J585" s="122">
        <v>0.47868791074642947</v>
      </c>
      <c r="K585" s="46">
        <v>0.17615806905846848</v>
      </c>
      <c r="L585" s="94">
        <f t="shared" si="28"/>
        <v>0</v>
      </c>
      <c r="M585" s="94">
        <v>0</v>
      </c>
      <c r="N585" s="94">
        <v>0</v>
      </c>
      <c r="O585" s="116">
        <v>0</v>
      </c>
      <c r="P585" s="116">
        <v>0</v>
      </c>
      <c r="Q585" s="105">
        <v>0</v>
      </c>
    </row>
    <row r="586" spans="1:17" x14ac:dyDescent="0.25">
      <c r="A586" s="106">
        <f t="shared" si="29"/>
        <v>61909</v>
      </c>
      <c r="B586" s="714" t="str">
        <f t="shared" si="30"/>
        <v>Munson</v>
      </c>
      <c r="C586" s="118">
        <f t="shared" si="30"/>
        <v>10</v>
      </c>
      <c r="D586" s="119">
        <v>0.46397999999999961</v>
      </c>
      <c r="E586" s="119">
        <v>6.0720000000000027</v>
      </c>
      <c r="F586" s="119">
        <v>0.77721600000000035</v>
      </c>
      <c r="G586" s="119">
        <v>0.32034000000000024</v>
      </c>
      <c r="H586" s="119">
        <v>0.30522846717198537</v>
      </c>
      <c r="I586" s="119">
        <v>3.0163636822754087</v>
      </c>
      <c r="J586" s="119">
        <v>0.46085556715164888</v>
      </c>
      <c r="K586" s="120">
        <v>0.16959879398345948</v>
      </c>
      <c r="L586" s="102">
        <f t="shared" si="28"/>
        <v>0</v>
      </c>
      <c r="M586" s="102">
        <v>0</v>
      </c>
      <c r="N586" s="102">
        <v>0</v>
      </c>
      <c r="O586" s="112">
        <v>0</v>
      </c>
      <c r="P586" s="112">
        <v>0</v>
      </c>
      <c r="Q586" s="97">
        <v>0</v>
      </c>
    </row>
    <row r="587" spans="1:17" x14ac:dyDescent="0.25">
      <c r="A587" s="98">
        <f t="shared" si="29"/>
        <v>61940</v>
      </c>
      <c r="B587" s="713" t="str">
        <f t="shared" si="30"/>
        <v>Munson</v>
      </c>
      <c r="C587" s="118">
        <f t="shared" si="30"/>
        <v>10</v>
      </c>
      <c r="D587" s="119">
        <v>0.47679549999999993</v>
      </c>
      <c r="E587" s="119">
        <v>6.24247</v>
      </c>
      <c r="F587" s="119">
        <v>0.79903616</v>
      </c>
      <c r="G587" s="119">
        <v>0.32925099999999935</v>
      </c>
      <c r="H587" s="119">
        <v>0.31365912271772989</v>
      </c>
      <c r="I587" s="119">
        <v>3.1010473931967639</v>
      </c>
      <c r="J587" s="119">
        <v>0.47379398396139183</v>
      </c>
      <c r="K587" s="120">
        <v>0.17435077315882636</v>
      </c>
      <c r="L587" s="102">
        <f t="shared" si="28"/>
        <v>0</v>
      </c>
      <c r="M587" s="102">
        <v>0</v>
      </c>
      <c r="N587" s="102">
        <v>0</v>
      </c>
      <c r="O587" s="112">
        <v>0</v>
      </c>
      <c r="P587" s="112">
        <v>0</v>
      </c>
      <c r="Q587" s="105">
        <v>0</v>
      </c>
    </row>
    <row r="588" spans="1:17" x14ac:dyDescent="0.25">
      <c r="A588" s="106">
        <f t="shared" si="29"/>
        <v>61971</v>
      </c>
      <c r="B588" s="714" t="str">
        <f t="shared" si="30"/>
        <v>Munson</v>
      </c>
      <c r="C588" s="121">
        <f t="shared" si="30"/>
        <v>10</v>
      </c>
      <c r="D588" s="122">
        <v>0.47414499999999982</v>
      </c>
      <c r="E588" s="122">
        <v>6.2099199999999986</v>
      </c>
      <c r="F588" s="122">
        <v>0.79486975999999987</v>
      </c>
      <c r="G588" s="122">
        <v>0.32748400000000011</v>
      </c>
      <c r="H588" s="122">
        <v>0.31191548393479807</v>
      </c>
      <c r="I588" s="122">
        <v>3.0848776338908501</v>
      </c>
      <c r="J588" s="122">
        <v>0.47132349404218199</v>
      </c>
      <c r="K588" s="46">
        <v>0.17345408050637495</v>
      </c>
      <c r="L588" s="94">
        <f t="shared" si="28"/>
        <v>0</v>
      </c>
      <c r="M588" s="94">
        <v>0</v>
      </c>
      <c r="N588" s="94">
        <v>0</v>
      </c>
      <c r="O588" s="116">
        <v>0</v>
      </c>
      <c r="P588" s="116">
        <v>0</v>
      </c>
      <c r="Q588" s="97">
        <v>0</v>
      </c>
    </row>
    <row r="589" spans="1:17" x14ac:dyDescent="0.25">
      <c r="A589" s="98">
        <f t="shared" si="29"/>
        <v>62001</v>
      </c>
      <c r="B589" s="713" t="str">
        <f t="shared" si="30"/>
        <v>Munson</v>
      </c>
      <c r="C589" s="118">
        <f t="shared" si="30"/>
        <v>10</v>
      </c>
      <c r="D589" s="119">
        <v>0.47178899999999985</v>
      </c>
      <c r="E589" s="119">
        <v>6.1779900000000021</v>
      </c>
      <c r="F589" s="119">
        <v>0.79078272000000038</v>
      </c>
      <c r="G589" s="119">
        <v>0.32571700000000003</v>
      </c>
      <c r="H589" s="119">
        <v>0.31036559854926632</v>
      </c>
      <c r="I589" s="119">
        <v>3.0690159258012732</v>
      </c>
      <c r="J589" s="119">
        <v>0.46890006304735554</v>
      </c>
      <c r="K589" s="120">
        <v>0.17256200915888736</v>
      </c>
      <c r="L589" s="102">
        <f t="shared" si="28"/>
        <v>0</v>
      </c>
      <c r="M589" s="102">
        <v>0</v>
      </c>
      <c r="N589" s="102">
        <v>0</v>
      </c>
      <c r="O589" s="112">
        <v>0</v>
      </c>
      <c r="P589" s="112">
        <v>0</v>
      </c>
      <c r="Q589" s="105">
        <v>0</v>
      </c>
    </row>
    <row r="590" spans="1:17" x14ac:dyDescent="0.25">
      <c r="A590" s="106">
        <f t="shared" si="29"/>
        <v>62032</v>
      </c>
      <c r="B590" s="714" t="str">
        <f t="shared" si="30"/>
        <v>Munson</v>
      </c>
      <c r="C590" s="121">
        <f t="shared" si="30"/>
        <v>10</v>
      </c>
      <c r="D590" s="122">
        <f t="shared" ref="D590:K601" si="31">+D589/D588*D589</f>
        <v>0.469444706832298</v>
      </c>
      <c r="E590" s="122">
        <f t="shared" si="31"/>
        <v>6.146224176817098</v>
      </c>
      <c r="F590" s="122">
        <f t="shared" si="31"/>
        <v>0.78671669463258875</v>
      </c>
      <c r="G590" s="122">
        <f t="shared" si="31"/>
        <v>0.32395953417266182</v>
      </c>
      <c r="H590" s="122">
        <f t="shared" si="31"/>
        <v>0.30882341443164851</v>
      </c>
      <c r="I590" s="122">
        <f t="shared" si="31"/>
        <v>3.0532357748473036</v>
      </c>
      <c r="J590" s="122">
        <f t="shared" si="31"/>
        <v>0.46648909274642814</v>
      </c>
      <c r="K590" s="46">
        <f t="shared" si="31"/>
        <v>0.17167452571896982</v>
      </c>
      <c r="L590" s="94">
        <f t="shared" si="28"/>
        <v>0</v>
      </c>
      <c r="M590" s="94">
        <v>0</v>
      </c>
      <c r="N590" s="94">
        <v>0</v>
      </c>
      <c r="O590" s="116">
        <v>0</v>
      </c>
      <c r="P590" s="116">
        <v>0</v>
      </c>
      <c r="Q590" s="97">
        <v>0</v>
      </c>
    </row>
    <row r="591" spans="1:17" x14ac:dyDescent="0.25">
      <c r="A591" s="98">
        <f t="shared" si="29"/>
        <v>62062</v>
      </c>
      <c r="B591" s="713" t="str">
        <f t="shared" si="30"/>
        <v>Munson</v>
      </c>
      <c r="C591" s="118">
        <f t="shared" si="30"/>
        <v>10</v>
      </c>
      <c r="D591" s="119">
        <f t="shared" si="31"/>
        <v>0.46711206232629898</v>
      </c>
      <c r="E591" s="119">
        <f t="shared" si="31"/>
        <v>6.1146216862913345</v>
      </c>
      <c r="F591" s="119">
        <f t="shared" si="31"/>
        <v>0.78267157584529112</v>
      </c>
      <c r="G591" s="119">
        <f t="shared" si="31"/>
        <v>0.3222115510746078</v>
      </c>
      <c r="H591" s="119">
        <f t="shared" si="31"/>
        <v>0.30728889331490372</v>
      </c>
      <c r="I591" s="119">
        <f t="shared" si="31"/>
        <v>3.0375367616815212</v>
      </c>
      <c r="J591" s="119">
        <f t="shared" si="31"/>
        <v>0.46409051906953652</v>
      </c>
      <c r="K591" s="120">
        <f t="shared" si="31"/>
        <v>0.17079160659109272</v>
      </c>
      <c r="L591" s="102">
        <f t="shared" si="28"/>
        <v>0</v>
      </c>
      <c r="M591" s="102">
        <v>0</v>
      </c>
      <c r="N591" s="102">
        <v>0</v>
      </c>
      <c r="O591" s="112">
        <v>0</v>
      </c>
      <c r="P591" s="112">
        <v>0</v>
      </c>
      <c r="Q591" s="105">
        <v>0</v>
      </c>
    </row>
    <row r="592" spans="1:17" x14ac:dyDescent="0.25">
      <c r="A592" s="106">
        <f t="shared" si="29"/>
        <v>62093</v>
      </c>
      <c r="B592" s="714" t="str">
        <f t="shared" si="30"/>
        <v>Munson</v>
      </c>
      <c r="C592" s="121">
        <f t="shared" si="30"/>
        <v>10</v>
      </c>
      <c r="D592" s="122">
        <f t="shared" si="31"/>
        <v>0.46479100860045403</v>
      </c>
      <c r="E592" s="122">
        <f t="shared" si="31"/>
        <v>6.0831816886032382</v>
      </c>
      <c r="F592" s="122">
        <f t="shared" si="31"/>
        <v>0.77864725614121488</v>
      </c>
      <c r="G592" s="122">
        <f t="shared" si="31"/>
        <v>0.3204729995400325</v>
      </c>
      <c r="H592" s="122">
        <f t="shared" si="31"/>
        <v>0.30576199712213714</v>
      </c>
      <c r="I592" s="122">
        <f t="shared" si="31"/>
        <v>3.0219184691126904</v>
      </c>
      <c r="J592" s="122">
        <f t="shared" si="31"/>
        <v>0.4617042782762491</v>
      </c>
      <c r="K592" s="46">
        <f t="shared" si="31"/>
        <v>0.16991322830107788</v>
      </c>
      <c r="L592" s="94">
        <f t="shared" si="28"/>
        <v>0</v>
      </c>
      <c r="M592" s="94">
        <v>0</v>
      </c>
      <c r="N592" s="94">
        <v>0</v>
      </c>
      <c r="O592" s="116">
        <v>0</v>
      </c>
      <c r="P592" s="116">
        <v>0</v>
      </c>
      <c r="Q592" s="97">
        <v>0</v>
      </c>
    </row>
    <row r="593" spans="1:17" x14ac:dyDescent="0.25">
      <c r="A593" s="98">
        <f t="shared" si="29"/>
        <v>62124</v>
      </c>
      <c r="B593" s="713" t="str">
        <f t="shared" si="30"/>
        <v>Munson</v>
      </c>
      <c r="C593" s="118">
        <f t="shared" si="30"/>
        <v>10</v>
      </c>
      <c r="D593" s="119">
        <f t="shared" si="31"/>
        <v>0.46248148806082445</v>
      </c>
      <c r="E593" s="119">
        <f t="shared" si="31"/>
        <v>6.0519033482514972</v>
      </c>
      <c r="F593" s="119">
        <f t="shared" si="31"/>
        <v>0.77464362857619218</v>
      </c>
      <c r="G593" s="119">
        <f t="shared" si="31"/>
        <v>0.31874382867920487</v>
      </c>
      <c r="H593" s="119">
        <f t="shared" si="31"/>
        <v>0.30424268796565529</v>
      </c>
      <c r="I593" s="119">
        <f t="shared" si="31"/>
        <v>3.006380482094674</v>
      </c>
      <c r="J593" s="119">
        <f t="shared" si="31"/>
        <v>0.45933030695387217</v>
      </c>
      <c r="K593" s="120">
        <f t="shared" si="31"/>
        <v>0.16903936749547444</v>
      </c>
      <c r="L593" s="102">
        <f t="shared" si="28"/>
        <v>0</v>
      </c>
      <c r="M593" s="102">
        <v>0</v>
      </c>
      <c r="N593" s="102">
        <v>0</v>
      </c>
      <c r="O593" s="112">
        <v>0</v>
      </c>
      <c r="P593" s="112">
        <v>0</v>
      </c>
      <c r="Q593" s="105">
        <v>0</v>
      </c>
    </row>
    <row r="594" spans="1:17" x14ac:dyDescent="0.25">
      <c r="A594" s="106">
        <f t="shared" si="29"/>
        <v>62152</v>
      </c>
      <c r="B594" s="714" t="str">
        <f t="shared" si="30"/>
        <v>Munson</v>
      </c>
      <c r="C594" s="121">
        <f t="shared" si="30"/>
        <v>10</v>
      </c>
      <c r="D594" s="122">
        <f t="shared" si="31"/>
        <v>0.46018344339965267</v>
      </c>
      <c r="E594" s="122">
        <f t="shared" si="31"/>
        <v>6.0207858340307583</v>
      </c>
      <c r="F594" s="122">
        <f t="shared" si="31"/>
        <v>0.77066058675593774</v>
      </c>
      <c r="G594" s="122">
        <f t="shared" si="31"/>
        <v>0.31702398787697883</v>
      </c>
      <c r="H594" s="122">
        <f t="shared" si="31"/>
        <v>0.30273092814602592</v>
      </c>
      <c r="I594" s="122">
        <f t="shared" si="31"/>
        <v>2.9909223877154032</v>
      </c>
      <c r="J594" s="122">
        <f t="shared" si="31"/>
        <v>0.45696854201576464</v>
      </c>
      <c r="K594" s="46">
        <f t="shared" si="31"/>
        <v>0.16817000094093787</v>
      </c>
      <c r="L594" s="94">
        <f t="shared" si="28"/>
        <v>0</v>
      </c>
      <c r="M594" s="94">
        <v>0</v>
      </c>
      <c r="N594" s="94">
        <v>0</v>
      </c>
      <c r="O594" s="116">
        <v>0</v>
      </c>
      <c r="P594" s="116">
        <v>0</v>
      </c>
      <c r="Q594" s="97">
        <v>0</v>
      </c>
    </row>
    <row r="595" spans="1:17" x14ac:dyDescent="0.25">
      <c r="A595" s="98">
        <f t="shared" si="29"/>
        <v>62183</v>
      </c>
      <c r="B595" s="713" t="str">
        <f t="shared" si="30"/>
        <v>Munson</v>
      </c>
      <c r="C595" s="118">
        <f t="shared" si="30"/>
        <v>10</v>
      </c>
      <c r="D595" s="119">
        <f t="shared" si="31"/>
        <v>0.45789681759394013</v>
      </c>
      <c r="E595" s="119">
        <f t="shared" si="31"/>
        <v>5.9898283190095372</v>
      </c>
      <c r="F595" s="119">
        <f t="shared" si="31"/>
        <v>0.76669802483322147</v>
      </c>
      <c r="G595" s="119">
        <f t="shared" si="31"/>
        <v>0.31531342679131158</v>
      </c>
      <c r="H595" s="119">
        <f t="shared" si="31"/>
        <v>0.30122668015114257</v>
      </c>
      <c r="I595" s="119">
        <f t="shared" si="31"/>
        <v>2.9755437751859053</v>
      </c>
      <c r="J595" s="119">
        <f t="shared" si="31"/>
        <v>0.45461892069966164</v>
      </c>
      <c r="K595" s="120">
        <f t="shared" si="31"/>
        <v>0.16730510552361239</v>
      </c>
      <c r="L595" s="102">
        <f t="shared" si="28"/>
        <v>0</v>
      </c>
      <c r="M595" s="102">
        <v>0</v>
      </c>
      <c r="N595" s="102">
        <v>0</v>
      </c>
      <c r="O595" s="112">
        <v>0</v>
      </c>
      <c r="P595" s="112">
        <v>0</v>
      </c>
      <c r="Q595" s="105">
        <v>0</v>
      </c>
    </row>
    <row r="596" spans="1:17" x14ac:dyDescent="0.25">
      <c r="A596" s="106">
        <f t="shared" si="29"/>
        <v>62213</v>
      </c>
      <c r="B596" s="714" t="str">
        <f t="shared" si="30"/>
        <v>Munson</v>
      </c>
      <c r="C596" s="118">
        <f t="shared" si="30"/>
        <v>10</v>
      </c>
      <c r="D596" s="119">
        <f t="shared" si="31"/>
        <v>0.45562155390403236</v>
      </c>
      <c r="E596" s="119">
        <f t="shared" si="31"/>
        <v>5.9590299805082436</v>
      </c>
      <c r="F596" s="119">
        <f t="shared" si="31"/>
        <v>0.76275583750505582</v>
      </c>
      <c r="G596" s="119">
        <f t="shared" si="31"/>
        <v>0.31361209535179002</v>
      </c>
      <c r="H596" s="119">
        <f t="shared" si="31"/>
        <v>0.29972990665529359</v>
      </c>
      <c r="I596" s="119">
        <f t="shared" si="31"/>
        <v>2.960244235829387</v>
      </c>
      <c r="J596" s="119">
        <f t="shared" si="31"/>
        <v>0.45228138056600664</v>
      </c>
      <c r="K596" s="120">
        <f t="shared" si="31"/>
        <v>0.16644465824851634</v>
      </c>
      <c r="L596" s="102">
        <f t="shared" si="28"/>
        <v>0</v>
      </c>
      <c r="M596" s="102">
        <v>0</v>
      </c>
      <c r="N596" s="102">
        <v>0</v>
      </c>
      <c r="O596" s="112">
        <v>0</v>
      </c>
      <c r="P596" s="112">
        <v>0</v>
      </c>
      <c r="Q596" s="97">
        <v>0</v>
      </c>
    </row>
    <row r="597" spans="1:17" x14ac:dyDescent="0.25">
      <c r="A597" s="98">
        <f t="shared" si="29"/>
        <v>62244</v>
      </c>
      <c r="B597" s="713" t="str">
        <f t="shared" si="30"/>
        <v>Munson</v>
      </c>
      <c r="C597" s="121">
        <f t="shared" si="30"/>
        <v>10</v>
      </c>
      <c r="D597" s="122">
        <f t="shared" si="31"/>
        <v>0.45335759587221108</v>
      </c>
      <c r="E597" s="122">
        <f t="shared" si="31"/>
        <v>5.9283900000773189</v>
      </c>
      <c r="F597" s="122">
        <f t="shared" si="31"/>
        <v>0.75883392000989736</v>
      </c>
      <c r="G597" s="122">
        <f t="shared" si="31"/>
        <v>0.31191994375816517</v>
      </c>
      <c r="H597" s="122">
        <f t="shared" si="31"/>
        <v>0.29824057051823616</v>
      </c>
      <c r="I597" s="122">
        <f t="shared" si="31"/>
        <v>2.9450233630703737</v>
      </c>
      <c r="J597" s="122">
        <f t="shared" si="31"/>
        <v>0.44995585949629213</v>
      </c>
      <c r="K597" s="46">
        <f t="shared" si="31"/>
        <v>0.16558863623893089</v>
      </c>
      <c r="L597" s="94">
        <f t="shared" si="28"/>
        <v>0</v>
      </c>
      <c r="M597" s="94">
        <v>0</v>
      </c>
      <c r="N597" s="94">
        <v>0</v>
      </c>
      <c r="O597" s="116">
        <v>0</v>
      </c>
      <c r="P597" s="116">
        <v>0</v>
      </c>
      <c r="Q597" s="105">
        <v>0</v>
      </c>
    </row>
    <row r="598" spans="1:17" x14ac:dyDescent="0.25">
      <c r="A598" s="106">
        <f t="shared" si="29"/>
        <v>62274</v>
      </c>
      <c r="B598" s="714" t="str">
        <f t="shared" si="30"/>
        <v>Munson</v>
      </c>
      <c r="C598" s="118">
        <f t="shared" si="30"/>
        <v>10</v>
      </c>
      <c r="D598" s="119">
        <f t="shared" si="31"/>
        <v>0.45110488732129328</v>
      </c>
      <c r="E598" s="119">
        <f t="shared" si="31"/>
        <v>5.8979075634754867</v>
      </c>
      <c r="F598" s="119">
        <f t="shared" si="31"/>
        <v>0.75493216812486275</v>
      </c>
      <c r="G598" s="119">
        <f t="shared" si="31"/>
        <v>0.31023692247889439</v>
      </c>
      <c r="H598" s="119">
        <f t="shared" si="31"/>
        <v>0.29675863478427461</v>
      </c>
      <c r="I598" s="119">
        <f t="shared" si="31"/>
        <v>2.9298807524239057</v>
      </c>
      <c r="J598" s="119">
        <f t="shared" si="31"/>
        <v>0.4476422956914089</v>
      </c>
      <c r="K598" s="120">
        <f t="shared" si="31"/>
        <v>0.16473701673579175</v>
      </c>
      <c r="L598" s="102">
        <f t="shared" si="28"/>
        <v>0</v>
      </c>
      <c r="M598" s="102">
        <v>0</v>
      </c>
      <c r="N598" s="102">
        <v>0</v>
      </c>
      <c r="O598" s="112">
        <v>0</v>
      </c>
      <c r="P598" s="112">
        <v>0</v>
      </c>
      <c r="Q598" s="97">
        <v>0</v>
      </c>
    </row>
    <row r="599" spans="1:17" x14ac:dyDescent="0.25">
      <c r="A599" s="98">
        <f t="shared" si="29"/>
        <v>62305</v>
      </c>
      <c r="B599" s="713" t="str">
        <f t="shared" si="30"/>
        <v>Munson</v>
      </c>
      <c r="C599" s="118">
        <f t="shared" si="30"/>
        <v>10</v>
      </c>
      <c r="D599" s="119">
        <f t="shared" si="31"/>
        <v>0.44886337235323714</v>
      </c>
      <c r="E599" s="119">
        <f t="shared" si="31"/>
        <v>5.8675818606481149</v>
      </c>
      <c r="F599" s="119">
        <f t="shared" si="31"/>
        <v>0.75105047816295911</v>
      </c>
      <c r="G599" s="119">
        <f t="shared" si="31"/>
        <v>0.30856298224969164</v>
      </c>
      <c r="H599" s="119">
        <f t="shared" si="31"/>
        <v>0.2952840626813435</v>
      </c>
      <c r="I599" s="119">
        <f t="shared" si="31"/>
        <v>2.9148160014847884</v>
      </c>
      <c r="J599" s="119">
        <f t="shared" si="31"/>
        <v>0.44534062767000376</v>
      </c>
      <c r="K599" s="120">
        <f t="shared" si="31"/>
        <v>0.16388977709708413</v>
      </c>
      <c r="L599" s="102">
        <f t="shared" si="28"/>
        <v>0</v>
      </c>
      <c r="M599" s="102">
        <v>0</v>
      </c>
      <c r="N599" s="102">
        <v>0</v>
      </c>
      <c r="O599" s="112">
        <v>0</v>
      </c>
      <c r="P599" s="112">
        <v>0</v>
      </c>
      <c r="Q599" s="105">
        <v>0</v>
      </c>
    </row>
    <row r="600" spans="1:17" x14ac:dyDescent="0.25">
      <c r="A600" s="106">
        <f t="shared" si="29"/>
        <v>62336</v>
      </c>
      <c r="B600" s="714" t="str">
        <f t="shared" si="30"/>
        <v>Munson</v>
      </c>
      <c r="C600" s="121">
        <f t="shared" si="30"/>
        <v>10</v>
      </c>
      <c r="D600" s="122">
        <f t="shared" si="31"/>
        <v>0.44663299534775519</v>
      </c>
      <c r="E600" s="122">
        <f t="shared" si="31"/>
        <v>5.8374120857056884</v>
      </c>
      <c r="F600" s="122">
        <f t="shared" si="31"/>
        <v>0.74718874697032844</v>
      </c>
      <c r="G600" s="122">
        <f t="shared" si="31"/>
        <v>0.3068980740720853</v>
      </c>
      <c r="H600" s="122">
        <f t="shared" si="31"/>
        <v>0.29381681762009504</v>
      </c>
      <c r="I600" s="122">
        <f t="shared" si="31"/>
        <v>2.8998287099168998</v>
      </c>
      <c r="J600" s="122">
        <f t="shared" si="31"/>
        <v>0.44305079426684574</v>
      </c>
      <c r="K600" s="46">
        <f t="shared" si="31"/>
        <v>0.16304689479724074</v>
      </c>
      <c r="L600" s="94">
        <f t="shared" si="28"/>
        <v>0</v>
      </c>
      <c r="M600" s="94">
        <v>0</v>
      </c>
      <c r="N600" s="94">
        <v>0</v>
      </c>
      <c r="O600" s="116">
        <v>0</v>
      </c>
      <c r="P600" s="116">
        <v>0</v>
      </c>
      <c r="Q600" s="97">
        <v>0</v>
      </c>
    </row>
    <row r="601" spans="1:17" x14ac:dyDescent="0.25">
      <c r="A601" s="98">
        <f t="shared" si="29"/>
        <v>62366</v>
      </c>
      <c r="B601" s="713" t="str">
        <f t="shared" si="30"/>
        <v>Munson</v>
      </c>
      <c r="C601" s="118">
        <f t="shared" si="30"/>
        <v>10</v>
      </c>
      <c r="D601" s="119">
        <f t="shared" si="31"/>
        <v>0.44441370096093402</v>
      </c>
      <c r="E601" s="119">
        <f t="shared" si="31"/>
        <v>5.8073974369023924</v>
      </c>
      <c r="F601" s="119">
        <f t="shared" si="31"/>
        <v>0.74334687192350646</v>
      </c>
      <c r="G601" s="119">
        <f t="shared" si="31"/>
        <v>0.305242149211984</v>
      </c>
      <c r="H601" s="119">
        <f t="shared" si="31"/>
        <v>0.29235686319299126</v>
      </c>
      <c r="I601" s="119">
        <f t="shared" si="31"/>
        <v>2.8849184794425509</v>
      </c>
      <c r="J601" s="119">
        <f t="shared" si="31"/>
        <v>0.44077273463120054</v>
      </c>
      <c r="K601" s="120">
        <f t="shared" si="31"/>
        <v>0.16220834742654286</v>
      </c>
      <c r="L601" s="102">
        <f t="shared" si="28"/>
        <v>0</v>
      </c>
      <c r="M601" s="102">
        <v>0</v>
      </c>
      <c r="N601" s="102">
        <v>0</v>
      </c>
      <c r="O601" s="112">
        <v>0</v>
      </c>
      <c r="P601" s="112">
        <v>0</v>
      </c>
      <c r="Q601" s="105">
        <v>0</v>
      </c>
    </row>
    <row r="602" spans="1:17" x14ac:dyDescent="0.25">
      <c r="A602" s="106">
        <f t="shared" si="29"/>
        <v>62397</v>
      </c>
      <c r="B602" s="714" t="str">
        <f t="shared" si="30"/>
        <v>Munson</v>
      </c>
      <c r="C602" s="121">
        <f t="shared" si="30"/>
        <v>10</v>
      </c>
      <c r="D602" s="122">
        <f t="shared" ref="D602:K616" si="32">+D601/D600*D601</f>
        <v>0.44220543412386104</v>
      </c>
      <c r="E602" s="122">
        <f t="shared" si="32"/>
        <v>5.7775371166148082</v>
      </c>
      <c r="F602" s="122">
        <f t="shared" si="32"/>
        <v>0.73952475092669556</v>
      </c>
      <c r="G602" s="122">
        <f t="shared" si="32"/>
        <v>0.30359515919825014</v>
      </c>
      <c r="H602" s="122">
        <f t="shared" si="32"/>
        <v>0.29090416317340057</v>
      </c>
      <c r="I602" s="122">
        <f t="shared" si="32"/>
        <v>2.8700849138319016</v>
      </c>
      <c r="J602" s="122">
        <f t="shared" si="32"/>
        <v>0.43850638822521365</v>
      </c>
      <c r="K602" s="46">
        <f t="shared" si="32"/>
        <v>0.16137411269052457</v>
      </c>
      <c r="L602" s="94">
        <f t="shared" si="28"/>
        <v>0</v>
      </c>
      <c r="M602" s="94">
        <v>0</v>
      </c>
      <c r="N602" s="94">
        <v>0</v>
      </c>
      <c r="O602" s="116">
        <v>0</v>
      </c>
      <c r="P602" s="116">
        <v>0</v>
      </c>
      <c r="Q602" s="97">
        <v>0</v>
      </c>
    </row>
    <row r="603" spans="1:17" x14ac:dyDescent="0.25">
      <c r="A603" s="98">
        <f t="shared" si="29"/>
        <v>62427</v>
      </c>
      <c r="B603" s="713" t="str">
        <f t="shared" si="30"/>
        <v>Munson</v>
      </c>
      <c r="C603" s="118">
        <f t="shared" si="30"/>
        <v>10</v>
      </c>
      <c r="D603" s="119">
        <f t="shared" si="32"/>
        <v>0.44000814004125799</v>
      </c>
      <c r="E603" s="119">
        <f t="shared" si="32"/>
        <v>5.7478303313207153</v>
      </c>
      <c r="F603" s="119">
        <f t="shared" si="32"/>
        <v>0.73572228240905158</v>
      </c>
      <c r="G603" s="119">
        <f t="shared" si="32"/>
        <v>0.30195705582128102</v>
      </c>
      <c r="H603" s="119">
        <f t="shared" si="32"/>
        <v>0.28945868151469895</v>
      </c>
      <c r="I603" s="119">
        <f t="shared" si="32"/>
        <v>2.8553276188924319</v>
      </c>
      <c r="J603" s="119">
        <f t="shared" si="32"/>
        <v>0.43625169482230153</v>
      </c>
      <c r="K603" s="120">
        <f t="shared" si="32"/>
        <v>0.16054416840938004</v>
      </c>
      <c r="L603" s="102">
        <f t="shared" si="28"/>
        <v>0</v>
      </c>
      <c r="M603" s="102">
        <v>0</v>
      </c>
      <c r="N603" s="102">
        <v>0</v>
      </c>
      <c r="O603" s="112">
        <v>0</v>
      </c>
      <c r="P603" s="112">
        <v>0</v>
      </c>
      <c r="Q603" s="105">
        <v>0</v>
      </c>
    </row>
    <row r="604" spans="1:17" x14ac:dyDescent="0.25">
      <c r="A604" s="106">
        <f t="shared" si="29"/>
        <v>62458</v>
      </c>
      <c r="B604" s="714" t="str">
        <f t="shared" si="30"/>
        <v>Munson</v>
      </c>
      <c r="C604" s="121">
        <f t="shared" si="30"/>
        <v>10</v>
      </c>
      <c r="D604" s="122">
        <f t="shared" si="32"/>
        <v>0.43782176419012131</v>
      </c>
      <c r="E604" s="122">
        <f t="shared" si="32"/>
        <v>5.7182762915780048</v>
      </c>
      <c r="F604" s="122">
        <f t="shared" si="32"/>
        <v>0.73193936532198456</v>
      </c>
      <c r="G604" s="122">
        <f t="shared" si="32"/>
        <v>0.30032779113159769</v>
      </c>
      <c r="H604" s="122">
        <f t="shared" si="32"/>
        <v>0.28802038234937538</v>
      </c>
      <c r="I604" s="122">
        <f t="shared" si="32"/>
        <v>2.840646202458466</v>
      </c>
      <c r="J604" s="122">
        <f t="shared" si="32"/>
        <v>0.43400859450555107</v>
      </c>
      <c r="K604" s="46">
        <f t="shared" si="32"/>
        <v>0.15971849251737377</v>
      </c>
      <c r="L604" s="94">
        <f t="shared" si="28"/>
        <v>0</v>
      </c>
      <c r="M604" s="94">
        <v>0</v>
      </c>
      <c r="N604" s="94">
        <v>0</v>
      </c>
      <c r="O604" s="116">
        <v>0</v>
      </c>
      <c r="P604" s="116">
        <v>0</v>
      </c>
      <c r="Q604" s="97">
        <v>0</v>
      </c>
    </row>
    <row r="605" spans="1:17" x14ac:dyDescent="0.25">
      <c r="A605" s="98">
        <f t="shared" si="29"/>
        <v>62489</v>
      </c>
      <c r="B605" s="713" t="str">
        <f t="shared" si="30"/>
        <v>Munson</v>
      </c>
      <c r="C605" s="118">
        <f t="shared" si="30"/>
        <v>10</v>
      </c>
      <c r="D605" s="119">
        <f t="shared" si="32"/>
        <v>0.43564625231836918</v>
      </c>
      <c r="E605" s="119">
        <f t="shared" si="32"/>
        <v>5.6888742120036992</v>
      </c>
      <c r="F605" s="119">
        <f t="shared" si="32"/>
        <v>0.7281758991364734</v>
      </c>
      <c r="G605" s="119">
        <f t="shared" si="32"/>
        <v>0.29870731743844142</v>
      </c>
      <c r="H605" s="119">
        <f t="shared" si="32"/>
        <v>0.2865892299881419</v>
      </c>
      <c r="I605" s="119">
        <f t="shared" si="32"/>
        <v>2.8260402743807509</v>
      </c>
      <c r="J605" s="119">
        <f t="shared" si="32"/>
        <v>0.43177702766612741</v>
      </c>
      <c r="K605" s="120">
        <f t="shared" si="32"/>
        <v>0.15889706306225396</v>
      </c>
      <c r="L605" s="102">
        <f t="shared" si="28"/>
        <v>0</v>
      </c>
      <c r="M605" s="102">
        <v>0</v>
      </c>
      <c r="N605" s="102">
        <v>0</v>
      </c>
      <c r="O605" s="112">
        <v>0</v>
      </c>
      <c r="P605" s="112">
        <v>0</v>
      </c>
      <c r="Q605" s="105">
        <v>0</v>
      </c>
    </row>
    <row r="606" spans="1:17" x14ac:dyDescent="0.25">
      <c r="A606" s="106">
        <f t="shared" si="29"/>
        <v>62517</v>
      </c>
      <c r="B606" s="714" t="str">
        <f t="shared" si="30"/>
        <v>Munson</v>
      </c>
      <c r="C606" s="121">
        <f t="shared" si="30"/>
        <v>10</v>
      </c>
      <c r="D606" s="122">
        <f t="shared" si="32"/>
        <v>0.43348155044349529</v>
      </c>
      <c r="E606" s="122">
        <f t="shared" si="32"/>
        <v>5.6596233112530836</v>
      </c>
      <c r="F606" s="122">
        <f t="shared" si="32"/>
        <v>0.72443178384039453</v>
      </c>
      <c r="G606" s="122">
        <f t="shared" si="32"/>
        <v>0.29709558730837771</v>
      </c>
      <c r="H606" s="122">
        <f t="shared" si="32"/>
        <v>0.28516518891904807</v>
      </c>
      <c r="I606" s="122">
        <f t="shared" si="32"/>
        <v>2.8115094465160881</v>
      </c>
      <c r="J606" s="122">
        <f t="shared" si="32"/>
        <v>0.42955693500168979</v>
      </c>
      <c r="K606" s="46">
        <f t="shared" si="32"/>
        <v>0.15807985820466888</v>
      </c>
      <c r="L606" s="94">
        <f t="shared" si="28"/>
        <v>0</v>
      </c>
      <c r="M606" s="94">
        <v>0</v>
      </c>
      <c r="N606" s="94">
        <v>0</v>
      </c>
      <c r="O606" s="116">
        <v>0</v>
      </c>
      <c r="P606" s="116">
        <v>0</v>
      </c>
      <c r="Q606" s="97">
        <v>0</v>
      </c>
    </row>
    <row r="607" spans="1:17" x14ac:dyDescent="0.25">
      <c r="A607" s="98">
        <f t="shared" si="29"/>
        <v>62548</v>
      </c>
      <c r="B607" s="713" t="str">
        <f t="shared" si="30"/>
        <v>Munson</v>
      </c>
      <c r="C607" s="118">
        <f t="shared" si="30"/>
        <v>10</v>
      </c>
      <c r="D607" s="119">
        <f t="shared" si="32"/>
        <v>0.43132760485122951</v>
      </c>
      <c r="E607" s="119">
        <f t="shared" si="32"/>
        <v>5.6305228119989392</v>
      </c>
      <c r="F607" s="119">
        <f t="shared" si="32"/>
        <v>0.720706919935864</v>
      </c>
      <c r="G607" s="119">
        <f t="shared" si="32"/>
        <v>0.29549255356390786</v>
      </c>
      <c r="H607" s="119">
        <f t="shared" si="32"/>
        <v>0.28374822380659975</v>
      </c>
      <c r="I607" s="119">
        <f t="shared" si="32"/>
        <v>2.7970533327170197</v>
      </c>
      <c r="J607" s="119">
        <f t="shared" si="32"/>
        <v>0.42734825751481581</v>
      </c>
      <c r="K607" s="120">
        <f t="shared" si="32"/>
        <v>0.15726685621758621</v>
      </c>
      <c r="L607" s="102">
        <f t="shared" si="28"/>
        <v>0</v>
      </c>
      <c r="M607" s="102">
        <v>0</v>
      </c>
      <c r="N607" s="102">
        <v>0</v>
      </c>
      <c r="O607" s="112">
        <v>0</v>
      </c>
      <c r="P607" s="112">
        <v>0</v>
      </c>
      <c r="Q607" s="105">
        <v>0</v>
      </c>
    </row>
    <row r="608" spans="1:17" x14ac:dyDescent="0.25">
      <c r="A608" s="106">
        <f t="shared" si="29"/>
        <v>62578</v>
      </c>
      <c r="B608" s="714" t="str">
        <f t="shared" si="30"/>
        <v>Munson</v>
      </c>
      <c r="C608" s="121">
        <f t="shared" si="30"/>
        <v>10</v>
      </c>
      <c r="D608" s="122">
        <f t="shared" si="32"/>
        <v>0.4291843620942048</v>
      </c>
      <c r="E608" s="122">
        <f t="shared" si="32"/>
        <v>5.6015719409108877</v>
      </c>
      <c r="F608" s="122">
        <f t="shared" si="32"/>
        <v>0.71700120843659343</v>
      </c>
      <c r="G608" s="122">
        <f t="shared" si="32"/>
        <v>0.29389816928208801</v>
      </c>
      <c r="H608" s="122">
        <f t="shared" si="32"/>
        <v>0.28233829949088229</v>
      </c>
      <c r="I608" s="122">
        <f t="shared" si="32"/>
        <v>2.7826715488215661</v>
      </c>
      <c r="J608" s="122">
        <f t="shared" si="32"/>
        <v>0.42515093651143337</v>
      </c>
      <c r="K608" s="46">
        <f t="shared" si="32"/>
        <v>0.15645803548571535</v>
      </c>
      <c r="L608" s="94">
        <f t="shared" si="28"/>
        <v>0</v>
      </c>
      <c r="M608" s="94">
        <v>0</v>
      </c>
      <c r="N608" s="94">
        <v>0</v>
      </c>
      <c r="O608" s="116">
        <v>0</v>
      </c>
      <c r="P608" s="116">
        <v>0</v>
      </c>
      <c r="Q608" s="97">
        <v>0</v>
      </c>
    </row>
    <row r="609" spans="1:17" x14ac:dyDescent="0.25">
      <c r="A609" s="98">
        <f t="shared" si="29"/>
        <v>62609</v>
      </c>
      <c r="B609" s="713" t="str">
        <f t="shared" si="30"/>
        <v>Munson</v>
      </c>
      <c r="C609" s="118">
        <f t="shared" si="30"/>
        <v>10</v>
      </c>
      <c r="D609" s="119">
        <f t="shared" si="32"/>
        <v>0.42705176899063119</v>
      </c>
      <c r="E609" s="119">
        <f t="shared" si="32"/>
        <v>5.5727699286348402</v>
      </c>
      <c r="F609" s="119">
        <f t="shared" si="32"/>
        <v>0.71331455086525941</v>
      </c>
      <c r="G609" s="119">
        <f t="shared" si="32"/>
        <v>0.29231238779315571</v>
      </c>
      <c r="H609" s="119">
        <f t="shared" si="32"/>
        <v>0.28093538098668813</v>
      </c>
      <c r="I609" s="119">
        <f t="shared" si="32"/>
        <v>2.7683637126430174</v>
      </c>
      <c r="J609" s="119">
        <f t="shared" si="32"/>
        <v>0.42296491359926114</v>
      </c>
      <c r="K609" s="120">
        <f t="shared" si="32"/>
        <v>0.1556533745049328</v>
      </c>
      <c r="L609" s="102">
        <f t="shared" si="28"/>
        <v>0</v>
      </c>
      <c r="M609" s="102">
        <v>0</v>
      </c>
      <c r="N609" s="102">
        <v>0</v>
      </c>
      <c r="O609" s="112">
        <v>0</v>
      </c>
      <c r="P609" s="112">
        <v>0</v>
      </c>
      <c r="Q609" s="105">
        <v>0</v>
      </c>
    </row>
    <row r="610" spans="1:17" x14ac:dyDescent="0.25">
      <c r="A610" s="106">
        <f t="shared" si="29"/>
        <v>62639</v>
      </c>
      <c r="B610" s="714" t="str">
        <f t="shared" si="30"/>
        <v>Munson</v>
      </c>
      <c r="C610" s="121">
        <f t="shared" si="30"/>
        <v>10</v>
      </c>
      <c r="D610" s="122">
        <f t="shared" si="32"/>
        <v>0.42492977262297599</v>
      </c>
      <c r="E610" s="122">
        <f t="shared" si="32"/>
        <v>5.5441160097725524</v>
      </c>
      <c r="F610" s="122">
        <f t="shared" si="32"/>
        <v>0.70964684925088661</v>
      </c>
      <c r="G610" s="122">
        <f t="shared" si="32"/>
        <v>0.29073516267916372</v>
      </c>
      <c r="H610" s="122">
        <f t="shared" si="32"/>
        <v>0.27953943348264859</v>
      </c>
      <c r="I610" s="122">
        <f t="shared" si="32"/>
        <v>2.7541294439597768</v>
      </c>
      <c r="J610" s="122">
        <f t="shared" si="32"/>
        <v>0.42079013068625659</v>
      </c>
      <c r="K610" s="46">
        <f t="shared" si="32"/>
        <v>0.15485285188171036</v>
      </c>
      <c r="L610" s="94">
        <f t="shared" si="28"/>
        <v>0</v>
      </c>
      <c r="M610" s="94">
        <v>0</v>
      </c>
      <c r="N610" s="94">
        <v>0</v>
      </c>
      <c r="O610" s="116">
        <v>0</v>
      </c>
      <c r="P610" s="116">
        <v>0</v>
      </c>
      <c r="Q610" s="97">
        <v>0</v>
      </c>
    </row>
    <row r="611" spans="1:17" x14ac:dyDescent="0.25">
      <c r="A611" s="98">
        <f t="shared" si="29"/>
        <v>62670</v>
      </c>
      <c r="B611" s="713" t="str">
        <f t="shared" si="30"/>
        <v>Munson</v>
      </c>
      <c r="C611" s="118">
        <f t="shared" si="30"/>
        <v>10</v>
      </c>
      <c r="D611" s="119">
        <f t="shared" si="32"/>
        <v>0.42281832033665073</v>
      </c>
      <c r="E611" s="119">
        <f t="shared" si="32"/>
        <v>5.5156094228612833</v>
      </c>
      <c r="F611" s="119">
        <f t="shared" si="32"/>
        <v>0.7059980061262443</v>
      </c>
      <c r="G611" s="119">
        <f t="shared" si="32"/>
        <v>0.28916644777262129</v>
      </c>
      <c r="H611" s="119">
        <f t="shared" si="32"/>
        <v>0.27815042234037018</v>
      </c>
      <c r="I611" s="119">
        <f t="shared" si="32"/>
        <v>2.7399683645052568</v>
      </c>
      <c r="J611" s="119">
        <f t="shared" si="32"/>
        <v>0.41862652997907251</v>
      </c>
      <c r="K611" s="120">
        <f t="shared" si="32"/>
        <v>0.15405644633254639</v>
      </c>
      <c r="L611" s="102">
        <f t="shared" si="28"/>
        <v>0</v>
      </c>
      <c r="M611" s="102">
        <v>0</v>
      </c>
      <c r="N611" s="102">
        <v>0</v>
      </c>
      <c r="O611" s="112">
        <v>0</v>
      </c>
      <c r="P611" s="112">
        <v>0</v>
      </c>
      <c r="Q611" s="105">
        <v>0</v>
      </c>
    </row>
    <row r="612" spans="1:17" x14ac:dyDescent="0.25">
      <c r="A612" s="106">
        <f t="shared" si="29"/>
        <v>62701</v>
      </c>
      <c r="B612" s="714" t="str">
        <f t="shared" si="30"/>
        <v>Munson</v>
      </c>
      <c r="C612" s="121">
        <f t="shared" si="30"/>
        <v>10</v>
      </c>
      <c r="D612" s="122">
        <f t="shared" si="32"/>
        <v>0.42071735973870472</v>
      </c>
      <c r="E612" s="122">
        <f t="shared" si="32"/>
        <v>5.4872494103535612</v>
      </c>
      <c r="F612" s="122">
        <f t="shared" si="32"/>
        <v>0.70236792452525609</v>
      </c>
      <c r="G612" s="122">
        <f t="shared" si="32"/>
        <v>0.28760619715514296</v>
      </c>
      <c r="H612" s="122">
        <f t="shared" si="32"/>
        <v>0.27676831309357514</v>
      </c>
      <c r="I612" s="122">
        <f t="shared" si="32"/>
        <v>2.7258800979578268</v>
      </c>
      <c r="J612" s="122">
        <f t="shared" si="32"/>
        <v>0.41647405398152099</v>
      </c>
      <c r="K612" s="46">
        <f t="shared" si="32"/>
        <v>0.15326413668339997</v>
      </c>
      <c r="L612" s="94">
        <f t="shared" si="28"/>
        <v>0</v>
      </c>
      <c r="M612" s="94">
        <v>0</v>
      </c>
      <c r="N612" s="94">
        <v>0</v>
      </c>
      <c r="O612" s="116">
        <v>0</v>
      </c>
      <c r="P612" s="116">
        <v>0</v>
      </c>
      <c r="Q612" s="97">
        <v>0</v>
      </c>
    </row>
    <row r="613" spans="1:17" x14ac:dyDescent="0.25">
      <c r="A613" s="98">
        <f t="shared" si="29"/>
        <v>62731</v>
      </c>
      <c r="B613" s="713" t="str">
        <f t="shared" si="30"/>
        <v>Munson</v>
      </c>
      <c r="C613" s="118">
        <f t="shared" si="30"/>
        <v>10</v>
      </c>
      <c r="D613" s="119">
        <f t="shared" si="32"/>
        <v>0.41862683869652489</v>
      </c>
      <c r="E613" s="119">
        <f t="shared" si="32"/>
        <v>5.4590352185970517</v>
      </c>
      <c r="F613" s="119">
        <f t="shared" si="32"/>
        <v>0.6987565079804231</v>
      </c>
      <c r="G613" s="119">
        <f t="shared" si="32"/>
        <v>0.28605436515610427</v>
      </c>
      <c r="H613" s="119">
        <f t="shared" si="32"/>
        <v>0.27539307144724606</v>
      </c>
      <c r="I613" s="119">
        <f t="shared" si="32"/>
        <v>2.7118642699308131</v>
      </c>
      <c r="J613" s="119">
        <f t="shared" si="32"/>
        <v>0.41433264549304555</v>
      </c>
      <c r="K613" s="120">
        <f t="shared" si="32"/>
        <v>0.15247590186912788</v>
      </c>
      <c r="L613" s="102">
        <f t="shared" si="28"/>
        <v>0</v>
      </c>
      <c r="M613" s="102">
        <v>0</v>
      </c>
      <c r="N613" s="102">
        <v>0</v>
      </c>
      <c r="O613" s="112">
        <v>0</v>
      </c>
      <c r="P613" s="112">
        <v>0</v>
      </c>
      <c r="Q613" s="105">
        <v>0</v>
      </c>
    </row>
    <row r="614" spans="1:17" x14ac:dyDescent="0.25">
      <c r="A614" s="106">
        <f t="shared" si="29"/>
        <v>62762</v>
      </c>
      <c r="B614" s="714" t="str">
        <f t="shared" si="30"/>
        <v>Munson</v>
      </c>
      <c r="C614" s="121">
        <f t="shared" si="30"/>
        <v>10</v>
      </c>
      <c r="D614" s="122">
        <f t="shared" si="32"/>
        <v>0.4165467053365422</v>
      </c>
      <c r="E614" s="122">
        <f t="shared" si="32"/>
        <v>5.4309660978145295</v>
      </c>
      <c r="F614" s="122">
        <f t="shared" si="32"/>
        <v>0.69516366052026046</v>
      </c>
      <c r="G614" s="122">
        <f t="shared" si="32"/>
        <v>0.28451090635130499</v>
      </c>
      <c r="H614" s="122">
        <f t="shared" si="32"/>
        <v>0.27402466327677505</v>
      </c>
      <c r="I614" s="122">
        <f t="shared" si="32"/>
        <v>2.6979205079625488</v>
      </c>
      <c r="J614" s="122">
        <f t="shared" si="32"/>
        <v>0.41220224760720109</v>
      </c>
      <c r="K614" s="46">
        <f t="shared" si="32"/>
        <v>0.15169172093292457</v>
      </c>
      <c r="L614" s="94">
        <f t="shared" si="28"/>
        <v>0</v>
      </c>
      <c r="M614" s="94">
        <v>0</v>
      </c>
      <c r="N614" s="94">
        <v>0</v>
      </c>
      <c r="O614" s="116">
        <v>0</v>
      </c>
      <c r="P614" s="116">
        <v>0</v>
      </c>
      <c r="Q614" s="97">
        <v>0</v>
      </c>
    </row>
    <row r="615" spans="1:17" x14ac:dyDescent="0.25">
      <c r="A615" s="98">
        <f t="shared" si="29"/>
        <v>62792</v>
      </c>
      <c r="B615" s="713" t="str">
        <f t="shared" si="30"/>
        <v>Munson</v>
      </c>
      <c r="C615" s="118">
        <f t="shared" si="30"/>
        <v>10</v>
      </c>
      <c r="D615" s="119">
        <f t="shared" si="32"/>
        <v>0.41447690804294451</v>
      </c>
      <c r="E615" s="119">
        <f t="shared" si="32"/>
        <v>5.4030413020839543</v>
      </c>
      <c r="F615" s="119">
        <f t="shared" si="32"/>
        <v>0.69158928666674702</v>
      </c>
      <c r="G615" s="119">
        <f t="shared" si="32"/>
        <v>0.28297577556163955</v>
      </c>
      <c r="H615" s="119">
        <f t="shared" si="32"/>
        <v>0.27266305462711687</v>
      </c>
      <c r="I615" s="119">
        <f t="shared" si="32"/>
        <v>2.6840484415064765</v>
      </c>
      <c r="J615" s="119">
        <f t="shared" si="32"/>
        <v>0.41008280371014172</v>
      </c>
      <c r="K615" s="120">
        <f t="shared" si="32"/>
        <v>0.15091157302576499</v>
      </c>
      <c r="L615" s="102">
        <f t="shared" si="28"/>
        <v>0</v>
      </c>
      <c r="M615" s="102">
        <v>0</v>
      </c>
      <c r="N615" s="102">
        <v>0</v>
      </c>
      <c r="O615" s="112">
        <v>0</v>
      </c>
      <c r="P615" s="112">
        <v>0</v>
      </c>
      <c r="Q615" s="105">
        <v>0</v>
      </c>
    </row>
    <row r="616" spans="1:17" x14ac:dyDescent="0.25">
      <c r="A616" s="106">
        <f t="shared" si="29"/>
        <v>62823</v>
      </c>
      <c r="B616" s="714" t="str">
        <f t="shared" si="30"/>
        <v>Munson</v>
      </c>
      <c r="C616" s="121">
        <f t="shared" si="30"/>
        <v>10</v>
      </c>
      <c r="D616" s="122">
        <f t="shared" si="32"/>
        <v>0.41241739545639577</v>
      </c>
      <c r="E616" s="122">
        <f t="shared" si="32"/>
        <v>5.3752600893186466</v>
      </c>
      <c r="F616" s="122">
        <f t="shared" si="32"/>
        <v>0.6880332914327878</v>
      </c>
      <c r="G616" s="122">
        <f t="shared" si="32"/>
        <v>0.2814489278517745</v>
      </c>
      <c r="H616" s="122">
        <f t="shared" si="32"/>
        <v>0.27130821171194641</v>
      </c>
      <c r="I616" s="122">
        <f t="shared" si="32"/>
        <v>2.6702477019213013</v>
      </c>
      <c r="J616" s="122">
        <f t="shared" si="32"/>
        <v>0.40797425747911609</v>
      </c>
      <c r="K616" s="46">
        <f t="shared" si="32"/>
        <v>0.15013543740585025</v>
      </c>
      <c r="L616" s="94">
        <f t="shared" si="28"/>
        <v>0</v>
      </c>
      <c r="M616" s="94">
        <v>0</v>
      </c>
      <c r="N616" s="94">
        <v>0</v>
      </c>
      <c r="O616" s="116">
        <v>0</v>
      </c>
      <c r="P616" s="116">
        <v>0</v>
      </c>
      <c r="Q616" s="97">
        <v>0</v>
      </c>
    </row>
    <row r="617" spans="1:17" x14ac:dyDescent="0.25">
      <c r="A617" s="98">
        <f t="shared" si="29"/>
        <v>62854</v>
      </c>
      <c r="B617" s="713" t="str">
        <f t="shared" si="30"/>
        <v>Munson</v>
      </c>
      <c r="C617" s="118">
        <f t="shared" si="30"/>
        <v>10</v>
      </c>
      <c r="D617" s="119">
        <f t="shared" ref="D617:K632" si="33">+D616/D615*D616</f>
        <v>0.41036811647276156</v>
      </c>
      <c r="E617" s="119">
        <f t="shared" si="33"/>
        <v>5.3476217212475694</v>
      </c>
      <c r="F617" s="119">
        <f t="shared" si="33"/>
        <v>0.68449558031969004</v>
      </c>
      <c r="G617" s="119">
        <f t="shared" si="33"/>
        <v>0.27993031852883321</v>
      </c>
      <c r="H617" s="119">
        <f t="shared" si="33"/>
        <v>0.26996010091282041</v>
      </c>
      <c r="I617" s="119">
        <f t="shared" si="33"/>
        <v>2.6565179224611941</v>
      </c>
      <c r="J617" s="119">
        <f t="shared" si="33"/>
        <v>0.4058765528809708</v>
      </c>
      <c r="K617" s="120">
        <f t="shared" si="33"/>
        <v>0.14936329343805618</v>
      </c>
      <c r="L617" s="102">
        <f t="shared" si="28"/>
        <v>0</v>
      </c>
      <c r="M617" s="102">
        <v>0</v>
      </c>
      <c r="N617" s="102">
        <v>0</v>
      </c>
      <c r="O617" s="112">
        <v>0</v>
      </c>
      <c r="P617" s="112">
        <v>0</v>
      </c>
      <c r="Q617" s="105">
        <v>0</v>
      </c>
    </row>
    <row r="618" spans="1:17" x14ac:dyDescent="0.25">
      <c r="A618" s="106">
        <f t="shared" si="29"/>
        <v>62883</v>
      </c>
      <c r="B618" s="714" t="str">
        <f t="shared" si="30"/>
        <v>Munson</v>
      </c>
      <c r="C618" s="121">
        <f t="shared" si="30"/>
        <v>10</v>
      </c>
      <c r="D618" s="122">
        <f t="shared" si="33"/>
        <v>0.40832902024184103</v>
      </c>
      <c r="E618" s="122">
        <f t="shared" si="33"/>
        <v>5.3201254633957076</v>
      </c>
      <c r="F618" s="122">
        <f t="shared" si="33"/>
        <v>0.68097605931465188</v>
      </c>
      <c r="G618" s="122">
        <f t="shared" si="33"/>
        <v>0.27841990314108767</v>
      </c>
      <c r="H618" s="122">
        <f t="shared" si="33"/>
        <v>0.26861868877834322</v>
      </c>
      <c r="I618" s="122">
        <f t="shared" si="33"/>
        <v>2.642858738266046</v>
      </c>
      <c r="J618" s="122">
        <f t="shared" si="33"/>
        <v>0.40378963417066133</v>
      </c>
      <c r="K618" s="46">
        <f t="shared" si="33"/>
        <v>0.14859512059338467</v>
      </c>
      <c r="L618" s="94">
        <f t="shared" si="28"/>
        <v>0</v>
      </c>
      <c r="M618" s="94">
        <v>0</v>
      </c>
      <c r="N618" s="94">
        <v>0</v>
      </c>
      <c r="O618" s="116">
        <v>0</v>
      </c>
      <c r="P618" s="116">
        <v>0</v>
      </c>
      <c r="Q618" s="97">
        <v>0</v>
      </c>
    </row>
    <row r="619" spans="1:17" x14ac:dyDescent="0.25">
      <c r="A619" s="98">
        <f t="shared" si="29"/>
        <v>62914</v>
      </c>
      <c r="B619" s="713" t="str">
        <f t="shared" si="30"/>
        <v>Munson</v>
      </c>
      <c r="C619" s="118">
        <f t="shared" si="30"/>
        <v>10</v>
      </c>
      <c r="D619" s="119">
        <f t="shared" si="33"/>
        <v>0.40630005616610521</v>
      </c>
      <c r="E619" s="119">
        <f t="shared" si="33"/>
        <v>5.2927705850645497</v>
      </c>
      <c r="F619" s="119">
        <f t="shared" si="33"/>
        <v>0.67747463488826376</v>
      </c>
      <c r="G619" s="119">
        <f t="shared" si="33"/>
        <v>0.27691763747665726</v>
      </c>
      <c r="H619" s="119">
        <f t="shared" si="33"/>
        <v>0.26728394202333672</v>
      </c>
      <c r="I619" s="119">
        <f t="shared" si="33"/>
        <v>2.629269786351772</v>
      </c>
      <c r="J619" s="119">
        <f t="shared" si="33"/>
        <v>0.4017134458897707</v>
      </c>
      <c r="K619" s="120">
        <f t="shared" si="33"/>
        <v>0.14783089844841793</v>
      </c>
      <c r="L619" s="102">
        <f t="shared" si="28"/>
        <v>0</v>
      </c>
      <c r="M619" s="102">
        <v>0</v>
      </c>
      <c r="N619" s="102">
        <v>0</v>
      </c>
      <c r="O619" s="112">
        <v>0</v>
      </c>
      <c r="P619" s="112">
        <v>0</v>
      </c>
      <c r="Q619" s="105">
        <v>0</v>
      </c>
    </row>
    <row r="620" spans="1:17" x14ac:dyDescent="0.25">
      <c r="A620" s="106">
        <f t="shared" si="29"/>
        <v>62944</v>
      </c>
      <c r="B620" s="714" t="str">
        <f t="shared" si="30"/>
        <v>Munson</v>
      </c>
      <c r="C620" s="121">
        <f t="shared" si="30"/>
        <v>10</v>
      </c>
      <c r="D620" s="122">
        <f t="shared" si="33"/>
        <v>0.40428117389944135</v>
      </c>
      <c r="E620" s="122">
        <f t="shared" si="33"/>
        <v>5.2655563593126704</v>
      </c>
      <c r="F620" s="122">
        <f t="shared" si="33"/>
        <v>0.67399121399202322</v>
      </c>
      <c r="G620" s="122">
        <f t="shared" si="33"/>
        <v>0.2754234775622148</v>
      </c>
      <c r="H620" s="122">
        <f t="shared" si="33"/>
        <v>0.26595582752801439</v>
      </c>
      <c r="I620" s="122">
        <f t="shared" si="33"/>
        <v>2.6157507056006648</v>
      </c>
      <c r="J620" s="122">
        <f t="shared" si="33"/>
        <v>0.39964793286503558</v>
      </c>
      <c r="K620" s="46">
        <f t="shared" si="33"/>
        <v>0.14707060668477545</v>
      </c>
      <c r="L620" s="94">
        <f t="shared" si="28"/>
        <v>0</v>
      </c>
      <c r="M620" s="94">
        <v>0</v>
      </c>
      <c r="N620" s="94">
        <v>0</v>
      </c>
      <c r="O620" s="116">
        <v>0</v>
      </c>
      <c r="P620" s="116">
        <v>0</v>
      </c>
      <c r="Q620" s="97">
        <v>0</v>
      </c>
    </row>
    <row r="621" spans="1:17" x14ac:dyDescent="0.25">
      <c r="A621" s="98">
        <f t="shared" si="29"/>
        <v>62975</v>
      </c>
      <c r="B621" s="713" t="str">
        <f t="shared" si="30"/>
        <v>Munson</v>
      </c>
      <c r="C621" s="118">
        <f t="shared" si="30"/>
        <v>10</v>
      </c>
      <c r="D621" s="119">
        <f t="shared" si="33"/>
        <v>0.40227232334590374</v>
      </c>
      <c r="E621" s="119">
        <f t="shared" si="33"/>
        <v>5.2384820629364119</v>
      </c>
      <c r="F621" s="119">
        <f t="shared" si="33"/>
        <v>0.6705257040558622</v>
      </c>
      <c r="G621" s="119">
        <f t="shared" si="33"/>
        <v>0.27393737966169918</v>
      </c>
      <c r="H621" s="119">
        <f t="shared" si="33"/>
        <v>0.26463431233715956</v>
      </c>
      <c r="I621" s="119">
        <f t="shared" si="33"/>
        <v>2.602301136751799</v>
      </c>
      <c r="J621" s="119">
        <f t="shared" si="33"/>
        <v>0.39759304020688013</v>
      </c>
      <c r="K621" s="120">
        <f t="shared" si="33"/>
        <v>0.14631422508857381</v>
      </c>
      <c r="L621" s="102">
        <f t="shared" si="28"/>
        <v>0</v>
      </c>
      <c r="M621" s="102">
        <v>0</v>
      </c>
      <c r="N621" s="102">
        <v>0</v>
      </c>
      <c r="O621" s="112">
        <v>0</v>
      </c>
      <c r="P621" s="112">
        <v>0</v>
      </c>
      <c r="Q621" s="105">
        <v>0</v>
      </c>
    </row>
    <row r="622" spans="1:17" x14ac:dyDescent="0.25">
      <c r="A622" s="106">
        <f t="shared" si="29"/>
        <v>63005</v>
      </c>
      <c r="B622" s="714" t="str">
        <f t="shared" si="30"/>
        <v>Munson</v>
      </c>
      <c r="C622" s="121">
        <f t="shared" si="30"/>
        <v>10</v>
      </c>
      <c r="D622" s="122">
        <f t="shared" si="33"/>
        <v>0.4002734546584707</v>
      </c>
      <c r="E622" s="122">
        <f t="shared" si="33"/>
        <v>5.2115469764506663</v>
      </c>
      <c r="F622" s="122">
        <f t="shared" si="33"/>
        <v>0.66707801298568692</v>
      </c>
      <c r="G622" s="122">
        <f t="shared" si="33"/>
        <v>0.27245930027503523</v>
      </c>
      <c r="H622" s="122">
        <f t="shared" si="33"/>
        <v>0.26331936365930764</v>
      </c>
      <c r="I622" s="122">
        <f t="shared" si="33"/>
        <v>2.5889207223914834</v>
      </c>
      <c r="J622" s="122">
        <f t="shared" si="33"/>
        <v>0.39554871330795749</v>
      </c>
      <c r="K622" s="46">
        <f t="shared" si="33"/>
        <v>0.14556173354988922</v>
      </c>
      <c r="L622" s="94">
        <f t="shared" si="28"/>
        <v>0</v>
      </c>
      <c r="M622" s="94">
        <v>0</v>
      </c>
      <c r="N622" s="94">
        <v>0</v>
      </c>
      <c r="O622" s="116">
        <v>0</v>
      </c>
      <c r="P622" s="116">
        <v>0</v>
      </c>
      <c r="Q622" s="97">
        <v>0</v>
      </c>
    </row>
    <row r="623" spans="1:17" x14ac:dyDescent="0.25">
      <c r="A623" s="98">
        <f t="shared" si="29"/>
        <v>63036</v>
      </c>
      <c r="B623" s="713" t="str">
        <f t="shared" si="30"/>
        <v>Munson</v>
      </c>
      <c r="C623" s="118">
        <f t="shared" si="30"/>
        <v>10</v>
      </c>
      <c r="D623" s="119">
        <f t="shared" si="33"/>
        <v>0.39828451823780747</v>
      </c>
      <c r="E623" s="119">
        <f t="shared" si="33"/>
        <v>5.184750384069754</v>
      </c>
      <c r="F623" s="119">
        <f t="shared" si="33"/>
        <v>0.66364804916093034</v>
      </c>
      <c r="G623" s="119">
        <f t="shared" si="33"/>
        <v>0.27098919613686046</v>
      </c>
      <c r="H623" s="119">
        <f t="shared" si="33"/>
        <v>0.2620109488659324</v>
      </c>
      <c r="I623" s="119">
        <f t="shared" si="33"/>
        <v>2.5756091069437632</v>
      </c>
      <c r="J623" s="119">
        <f t="shared" si="33"/>
        <v>0.39351489784169846</v>
      </c>
      <c r="K623" s="120">
        <f t="shared" si="33"/>
        <v>0.14481311206222289</v>
      </c>
      <c r="L623" s="102">
        <f t="shared" si="28"/>
        <v>0</v>
      </c>
      <c r="M623" s="102">
        <v>0</v>
      </c>
      <c r="N623" s="102">
        <v>0</v>
      </c>
      <c r="O623" s="112">
        <v>0</v>
      </c>
      <c r="P623" s="112">
        <v>0</v>
      </c>
      <c r="Q623" s="105">
        <v>0</v>
      </c>
    </row>
    <row r="624" spans="1:17" x14ac:dyDescent="0.25">
      <c r="A624" s="106">
        <f t="shared" si="29"/>
        <v>63067</v>
      </c>
      <c r="B624" s="714" t="str">
        <f t="shared" si="30"/>
        <v>Munson</v>
      </c>
      <c r="C624" s="121">
        <f t="shared" si="30"/>
        <v>10</v>
      </c>
      <c r="D624" s="122">
        <f t="shared" si="33"/>
        <v>0.39630546473103578</v>
      </c>
      <c r="E624" s="122">
        <f t="shared" si="33"/>
        <v>5.1580915736884041</v>
      </c>
      <c r="F624" s="122">
        <f t="shared" si="33"/>
        <v>0.66023572143211773</v>
      </c>
      <c r="G624" s="122">
        <f t="shared" si="33"/>
        <v>0.26952702421525859</v>
      </c>
      <c r="H624" s="122">
        <f t="shared" si="33"/>
        <v>0.26070903549063645</v>
      </c>
      <c r="I624" s="122">
        <f t="shared" si="33"/>
        <v>2.5623659366609703</v>
      </c>
      <c r="J624" s="122">
        <f t="shared" si="33"/>
        <v>0.39149153976086787</v>
      </c>
      <c r="K624" s="46">
        <f t="shared" si="33"/>
        <v>0.14406834072196911</v>
      </c>
      <c r="L624" s="94">
        <f t="shared" si="28"/>
        <v>0</v>
      </c>
      <c r="M624" s="94">
        <v>0</v>
      </c>
      <c r="N624" s="94">
        <v>0</v>
      </c>
      <c r="O624" s="116">
        <v>0</v>
      </c>
      <c r="P624" s="116">
        <v>0</v>
      </c>
      <c r="Q624" s="97">
        <v>0</v>
      </c>
    </row>
    <row r="625" spans="1:17" x14ac:dyDescent="0.25">
      <c r="A625" s="98">
        <f t="shared" si="29"/>
        <v>63097</v>
      </c>
      <c r="B625" s="713" t="str">
        <f t="shared" si="30"/>
        <v>Munson</v>
      </c>
      <c r="C625" s="118">
        <f t="shared" si="30"/>
        <v>10</v>
      </c>
      <c r="D625" s="119">
        <f t="shared" si="33"/>
        <v>0.3943362450305089</v>
      </c>
      <c r="E625" s="119">
        <f t="shared" si="33"/>
        <v>5.1315698368628295</v>
      </c>
      <c r="F625" s="119">
        <f t="shared" si="33"/>
        <v>0.65684093911844432</v>
      </c>
      <c r="G625" s="119">
        <f t="shared" si="33"/>
        <v>0.26807274171049988</v>
      </c>
      <c r="H625" s="119">
        <f t="shared" si="33"/>
        <v>0.25941359122834556</v>
      </c>
      <c r="I625" s="119">
        <f t="shared" si="33"/>
        <v>2.5491908596143236</v>
      </c>
      <c r="J625" s="119">
        <f t="shared" si="33"/>
        <v>0.38947858529612839</v>
      </c>
      <c r="K625" s="120">
        <f t="shared" si="33"/>
        <v>0.14332739972788608</v>
      </c>
      <c r="L625" s="102">
        <f t="shared" si="28"/>
        <v>0</v>
      </c>
      <c r="M625" s="102">
        <v>0</v>
      </c>
      <c r="N625" s="102">
        <v>0</v>
      </c>
      <c r="O625" s="112">
        <v>0</v>
      </c>
      <c r="P625" s="112">
        <v>0</v>
      </c>
      <c r="Q625" s="105">
        <v>0</v>
      </c>
    </row>
    <row r="626" spans="1:17" x14ac:dyDescent="0.25">
      <c r="A626" s="106">
        <f t="shared" si="29"/>
        <v>63128</v>
      </c>
      <c r="B626" s="714" t="str">
        <f t="shared" si="30"/>
        <v>Munson</v>
      </c>
      <c r="C626" s="121">
        <f t="shared" si="30"/>
        <v>10</v>
      </c>
      <c r="D626" s="122">
        <f t="shared" si="33"/>
        <v>0.39237681027259336</v>
      </c>
      <c r="E626" s="122">
        <f t="shared" si="33"/>
        <v>5.1051844687918999</v>
      </c>
      <c r="F626" s="122">
        <f t="shared" si="33"/>
        <v>0.6534636120053654</v>
      </c>
      <c r="G626" s="122">
        <f t="shared" si="33"/>
        <v>0.26662630605378845</v>
      </c>
      <c r="H626" s="122">
        <f t="shared" si="33"/>
        <v>0.25812458393450705</v>
      </c>
      <c r="I626" s="122">
        <f t="shared" si="33"/>
        <v>2.5360835256845755</v>
      </c>
      <c r="J626" s="122">
        <f t="shared" si="33"/>
        <v>0.3874759809546115</v>
      </c>
      <c r="K626" s="46">
        <f t="shared" si="33"/>
        <v>0.14259026938056943</v>
      </c>
      <c r="L626" s="94">
        <f t="shared" si="28"/>
        <v>0</v>
      </c>
      <c r="M626" s="94">
        <v>0</v>
      </c>
      <c r="N626" s="94">
        <v>0</v>
      </c>
      <c r="O626" s="116">
        <v>0</v>
      </c>
      <c r="P626" s="116">
        <v>0</v>
      </c>
      <c r="Q626" s="97">
        <v>0</v>
      </c>
    </row>
    <row r="627" spans="1:17" x14ac:dyDescent="0.25">
      <c r="A627" s="98">
        <f t="shared" si="29"/>
        <v>63158</v>
      </c>
      <c r="B627" s="713" t="str">
        <f t="shared" si="30"/>
        <v>Munson</v>
      </c>
      <c r="C627" s="118">
        <f t="shared" si="30"/>
        <v>10</v>
      </c>
      <c r="D627" s="119">
        <f t="shared" si="33"/>
        <v>0.39042711183645623</v>
      </c>
      <c r="E627" s="119">
        <f t="shared" si="33"/>
        <v>5.0789347682984118</v>
      </c>
      <c r="F627" s="119">
        <f t="shared" si="33"/>
        <v>0.65010365034219897</v>
      </c>
      <c r="G627" s="119">
        <f t="shared" si="33"/>
        <v>0.26518767490601608</v>
      </c>
      <c r="H627" s="119">
        <f t="shared" si="33"/>
        <v>0.25684198162429217</v>
      </c>
      <c r="I627" s="119">
        <f t="shared" si="33"/>
        <v>2.523043586552709</v>
      </c>
      <c r="J627" s="119">
        <f t="shared" si="33"/>
        <v>0.385483673518496</v>
      </c>
      <c r="K627" s="120">
        <f t="shared" si="33"/>
        <v>0.14185693008192851</v>
      </c>
      <c r="L627" s="102">
        <f t="shared" si="28"/>
        <v>0</v>
      </c>
      <c r="M627" s="102">
        <v>0</v>
      </c>
      <c r="N627" s="102">
        <v>0</v>
      </c>
      <c r="O627" s="112">
        <v>0</v>
      </c>
      <c r="P627" s="112">
        <v>0</v>
      </c>
      <c r="Q627" s="105">
        <v>0</v>
      </c>
    </row>
    <row r="628" spans="1:17" x14ac:dyDescent="0.25">
      <c r="A628" s="106">
        <f t="shared" si="29"/>
        <v>63189</v>
      </c>
      <c r="B628" s="714" t="str">
        <f t="shared" si="30"/>
        <v>Munson</v>
      </c>
      <c r="C628" s="121">
        <f t="shared" si="30"/>
        <v>10</v>
      </c>
      <c r="D628" s="122">
        <f t="shared" si="33"/>
        <v>0.38848710134285896</v>
      </c>
      <c r="E628" s="122">
        <f t="shared" si="33"/>
        <v>5.0528200378104566</v>
      </c>
      <c r="F628" s="122">
        <f t="shared" si="33"/>
        <v>0.64676096483974077</v>
      </c>
      <c r="G628" s="122">
        <f t="shared" si="33"/>
        <v>0.26375680615652303</v>
      </c>
      <c r="H628" s="122">
        <f t="shared" si="33"/>
        <v>0.25556575247180252</v>
      </c>
      <c r="I628" s="122">
        <f t="shared" si="33"/>
        <v>2.5100706956906809</v>
      </c>
      <c r="J628" s="122">
        <f t="shared" si="33"/>
        <v>0.38350161004359384</v>
      </c>
      <c r="K628" s="46">
        <f t="shared" si="33"/>
        <v>0.1411273623346653</v>
      </c>
      <c r="L628" s="94">
        <f t="shared" si="28"/>
        <v>0</v>
      </c>
      <c r="M628" s="94">
        <v>0</v>
      </c>
      <c r="N628" s="94">
        <v>0</v>
      </c>
      <c r="O628" s="116">
        <v>0</v>
      </c>
      <c r="P628" s="116">
        <v>0</v>
      </c>
      <c r="Q628" s="97">
        <v>0</v>
      </c>
    </row>
    <row r="629" spans="1:17" x14ac:dyDescent="0.25">
      <c r="A629" s="98">
        <f t="shared" si="29"/>
        <v>63220</v>
      </c>
      <c r="B629" s="713" t="str">
        <f t="shared" si="30"/>
        <v>Munson</v>
      </c>
      <c r="C629" s="118">
        <f t="shared" si="30"/>
        <v>10</v>
      </c>
      <c r="D629" s="119">
        <f t="shared" si="33"/>
        <v>0.38655673065295659</v>
      </c>
      <c r="E629" s="119">
        <f t="shared" si="33"/>
        <v>5.0268395833428814</v>
      </c>
      <c r="F629" s="119">
        <f t="shared" si="33"/>
        <v>0.64343546666789131</v>
      </c>
      <c r="G629" s="119">
        <f t="shared" si="33"/>
        <v>0.26233365792186536</v>
      </c>
      <c r="H629" s="119">
        <f t="shared" si="33"/>
        <v>0.25429586480928024</v>
      </c>
      <c r="I629" s="119">
        <f t="shared" si="33"/>
        <v>2.4971645083522125</v>
      </c>
      <c r="J629" s="119">
        <f t="shared" si="33"/>
        <v>0.38152973785794314</v>
      </c>
      <c r="K629" s="120">
        <f t="shared" si="33"/>
        <v>0.14040154674175606</v>
      </c>
      <c r="L629" s="102">
        <f t="shared" si="28"/>
        <v>0</v>
      </c>
      <c r="M629" s="102">
        <v>0</v>
      </c>
      <c r="N629" s="102">
        <v>0</v>
      </c>
      <c r="O629" s="112">
        <v>0</v>
      </c>
      <c r="P629" s="112">
        <v>0</v>
      </c>
      <c r="Q629" s="105">
        <v>0</v>
      </c>
    </row>
    <row r="630" spans="1:17" x14ac:dyDescent="0.25">
      <c r="A630" s="106">
        <f t="shared" si="29"/>
        <v>63248</v>
      </c>
      <c r="B630" s="714" t="str">
        <f t="shared" si="30"/>
        <v>Munson</v>
      </c>
      <c r="C630" s="121">
        <f t="shared" si="30"/>
        <v>10</v>
      </c>
      <c r="D630" s="122">
        <f t="shared" si="33"/>
        <v>0.38463595186710342</v>
      </c>
      <c r="E630" s="122">
        <f t="shared" si="33"/>
        <v>5.0009927144788486</v>
      </c>
      <c r="F630" s="122">
        <f t="shared" si="33"/>
        <v>0.64012706745329528</v>
      </c>
      <c r="G630" s="122">
        <f t="shared" si="33"/>
        <v>0.26091818854458892</v>
      </c>
      <c r="H630" s="122">
        <f t="shared" si="33"/>
        <v>0.25303228712632225</v>
      </c>
      <c r="I630" s="122">
        <f t="shared" si="33"/>
        <v>2.4843246815636286</v>
      </c>
      <c r="J630" s="122">
        <f t="shared" si="33"/>
        <v>0.37956800456040846</v>
      </c>
      <c r="K630" s="46">
        <f t="shared" si="33"/>
        <v>0.13967946400593559</v>
      </c>
      <c r="L630" s="94">
        <f t="shared" si="28"/>
        <v>0</v>
      </c>
      <c r="M630" s="94">
        <v>0</v>
      </c>
      <c r="N630" s="94">
        <v>0</v>
      </c>
      <c r="O630" s="116">
        <v>0</v>
      </c>
      <c r="P630" s="116">
        <v>0</v>
      </c>
      <c r="Q630" s="97">
        <v>0</v>
      </c>
    </row>
    <row r="631" spans="1:17" x14ac:dyDescent="0.25">
      <c r="A631" s="98">
        <f t="shared" si="29"/>
        <v>63279</v>
      </c>
      <c r="B631" s="713" t="str">
        <f t="shared" si="30"/>
        <v>Munson</v>
      </c>
      <c r="C631" s="118">
        <f t="shared" si="30"/>
        <v>10</v>
      </c>
      <c r="D631" s="119">
        <f t="shared" si="33"/>
        <v>0.38272471732366442</v>
      </c>
      <c r="E631" s="119">
        <f t="shared" si="33"/>
        <v>4.9752787443514865</v>
      </c>
      <c r="F631" s="119">
        <f t="shared" si="33"/>
        <v>0.63683567927699314</v>
      </c>
      <c r="G631" s="119">
        <f t="shared" si="33"/>
        <v>0.25951035659200999</v>
      </c>
      <c r="H631" s="119">
        <f t="shared" si="33"/>
        <v>0.25177498806909837</v>
      </c>
      <c r="I631" s="119">
        <f t="shared" si="33"/>
        <v>2.4715508741147434</v>
      </c>
      <c r="J631" s="119">
        <f t="shared" si="33"/>
        <v>0.37761635801928822</v>
      </c>
      <c r="K631" s="120">
        <f t="shared" si="33"/>
        <v>0.13896109492918421</v>
      </c>
      <c r="L631" s="102">
        <f t="shared" si="28"/>
        <v>0</v>
      </c>
      <c r="M631" s="102">
        <v>0</v>
      </c>
      <c r="N631" s="102">
        <v>0</v>
      </c>
      <c r="O631" s="112">
        <v>0</v>
      </c>
      <c r="P631" s="112">
        <v>0</v>
      </c>
      <c r="Q631" s="105">
        <v>0</v>
      </c>
    </row>
    <row r="632" spans="1:17" x14ac:dyDescent="0.25">
      <c r="A632" s="106">
        <f t="shared" si="29"/>
        <v>63309</v>
      </c>
      <c r="B632" s="714" t="str">
        <f t="shared" si="30"/>
        <v>Munson</v>
      </c>
      <c r="C632" s="121">
        <f t="shared" si="30"/>
        <v>10</v>
      </c>
      <c r="D632" s="122">
        <f t="shared" si="33"/>
        <v>0.38082297959783257</v>
      </c>
      <c r="E632" s="122">
        <f t="shared" si="33"/>
        <v>4.9496969896256378</v>
      </c>
      <c r="F632" s="122">
        <f t="shared" si="33"/>
        <v>0.6335612146720847</v>
      </c>
      <c r="G632" s="122">
        <f t="shared" si="33"/>
        <v>0.25811012085500251</v>
      </c>
      <c r="H632" s="122">
        <f t="shared" si="33"/>
        <v>0.25052393643957332</v>
      </c>
      <c r="I632" s="122">
        <f t="shared" si="33"/>
        <v>2.4588427465497928</v>
      </c>
      <c r="J632" s="122">
        <f t="shared" si="33"/>
        <v>0.37567474637092951</v>
      </c>
      <c r="K632" s="46">
        <f t="shared" si="33"/>
        <v>0.1382464204122173</v>
      </c>
      <c r="L632" s="94">
        <f t="shared" si="28"/>
        <v>0</v>
      </c>
      <c r="M632" s="94">
        <v>0</v>
      </c>
      <c r="N632" s="94">
        <v>0</v>
      </c>
      <c r="O632" s="116">
        <v>0</v>
      </c>
      <c r="P632" s="116">
        <v>0</v>
      </c>
      <c r="Q632" s="97">
        <v>0</v>
      </c>
    </row>
    <row r="633" spans="1:17" x14ac:dyDescent="0.25">
      <c r="A633" s="98">
        <f t="shared" si="29"/>
        <v>63340</v>
      </c>
      <c r="B633" s="713" t="str">
        <f t="shared" si="30"/>
        <v>Munson</v>
      </c>
      <c r="C633" s="118">
        <f t="shared" si="30"/>
        <v>10</v>
      </c>
      <c r="D633" s="119">
        <f t="shared" ref="D633:K648" si="34">+D632/D631*D632</f>
        <v>0.37893069150045205</v>
      </c>
      <c r="E633" s="119">
        <f t="shared" si="34"/>
        <v>4.9242467704796988</v>
      </c>
      <c r="F633" s="119">
        <f t="shared" si="34"/>
        <v>0.63030358662140473</v>
      </c>
      <c r="G633" s="119">
        <f t="shared" si="34"/>
        <v>0.25671744034679184</v>
      </c>
      <c r="H633" s="119">
        <f t="shared" si="34"/>
        <v>0.24927910119473262</v>
      </c>
      <c r="I633" s="119">
        <f t="shared" si="34"/>
        <v>2.4461999611584138</v>
      </c>
      <c r="J633" s="119">
        <f t="shared" si="34"/>
        <v>0.3737431180183497</v>
      </c>
      <c r="K633" s="120">
        <f t="shared" si="34"/>
        <v>0.13753542145397754</v>
      </c>
      <c r="L633" s="102">
        <f t="shared" si="28"/>
        <v>0</v>
      </c>
      <c r="M633" s="102">
        <v>0</v>
      </c>
      <c r="N633" s="102">
        <v>0</v>
      </c>
      <c r="O633" s="112">
        <v>0</v>
      </c>
      <c r="P633" s="112">
        <v>0</v>
      </c>
      <c r="Q633" s="105">
        <v>0</v>
      </c>
    </row>
    <row r="634" spans="1:17" x14ac:dyDescent="0.25">
      <c r="A634" s="106">
        <f t="shared" si="29"/>
        <v>63370</v>
      </c>
      <c r="B634" s="714" t="str">
        <f t="shared" si="30"/>
        <v>Munson</v>
      </c>
      <c r="C634" s="121">
        <f t="shared" si="30"/>
        <v>10</v>
      </c>
      <c r="D634" s="122">
        <f t="shared" si="34"/>
        <v>0.37704780607684735</v>
      </c>
      <c r="E634" s="122">
        <f t="shared" si="34"/>
        <v>4.8989274105875555</v>
      </c>
      <c r="F634" s="122">
        <f t="shared" si="34"/>
        <v>0.62706270855521051</v>
      </c>
      <c r="G634" s="122">
        <f t="shared" si="34"/>
        <v>0.25533227430175498</v>
      </c>
      <c r="H634" s="122">
        <f t="shared" si="34"/>
        <v>0.24804045144581227</v>
      </c>
      <c r="I634" s="122">
        <f t="shared" si="34"/>
        <v>2.433622181966669</v>
      </c>
      <c r="J634" s="122">
        <f t="shared" si="34"/>
        <v>0.3718214216298652</v>
      </c>
      <c r="K634" s="46">
        <f t="shared" si="34"/>
        <v>0.13682807915112974</v>
      </c>
      <c r="L634" s="94">
        <f t="shared" si="28"/>
        <v>0</v>
      </c>
      <c r="M634" s="94">
        <v>0</v>
      </c>
      <c r="N634" s="94">
        <v>0</v>
      </c>
      <c r="O634" s="116">
        <v>0</v>
      </c>
      <c r="P634" s="116">
        <v>0</v>
      </c>
      <c r="Q634" s="97">
        <v>0</v>
      </c>
    </row>
    <row r="635" spans="1:17" x14ac:dyDescent="0.25">
      <c r="A635" s="98">
        <f t="shared" si="29"/>
        <v>63401</v>
      </c>
      <c r="B635" s="713" t="str">
        <f t="shared" si="30"/>
        <v>Munson</v>
      </c>
      <c r="C635" s="118">
        <f t="shared" si="30"/>
        <v>10</v>
      </c>
      <c r="D635" s="119">
        <f t="shared" si="34"/>
        <v>0.37517427660565805</v>
      </c>
      <c r="E635" s="119">
        <f t="shared" si="34"/>
        <v>4.8737382371006079</v>
      </c>
      <c r="F635" s="119">
        <f t="shared" si="34"/>
        <v>0.62383849434888139</v>
      </c>
      <c r="G635" s="119">
        <f t="shared" si="34"/>
        <v>0.25395458217422728</v>
      </c>
      <c r="H635" s="119">
        <f t="shared" si="34"/>
        <v>0.24680795645753231</v>
      </c>
      <c r="I635" s="119">
        <f t="shared" si="34"/>
        <v>2.4211090747281201</v>
      </c>
      <c r="J635" s="119">
        <f t="shared" si="34"/>
        <v>0.36990960613772761</v>
      </c>
      <c r="K635" s="120">
        <f t="shared" si="34"/>
        <v>0.1361243746975582</v>
      </c>
      <c r="L635" s="102">
        <f t="shared" si="28"/>
        <v>0</v>
      </c>
      <c r="M635" s="102">
        <v>0</v>
      </c>
      <c r="N635" s="102">
        <v>0</v>
      </c>
      <c r="O635" s="112">
        <v>0</v>
      </c>
      <c r="P635" s="112">
        <v>0</v>
      </c>
      <c r="Q635" s="105">
        <v>0</v>
      </c>
    </row>
    <row r="636" spans="1:17" x14ac:dyDescent="0.25">
      <c r="A636" s="106">
        <f t="shared" si="29"/>
        <v>63432</v>
      </c>
      <c r="B636" s="714" t="str">
        <f t="shared" si="30"/>
        <v>Munson</v>
      </c>
      <c r="C636" s="121">
        <f t="shared" si="30"/>
        <v>10</v>
      </c>
      <c r="D636" s="122">
        <f t="shared" si="34"/>
        <v>0.37331005659767963</v>
      </c>
      <c r="E636" s="122">
        <f t="shared" si="34"/>
        <v>4.8486785806298922</v>
      </c>
      <c r="F636" s="122">
        <f t="shared" si="34"/>
        <v>0.62063085832062992</v>
      </c>
      <c r="G636" s="122">
        <f t="shared" si="34"/>
        <v>0.25258432363731576</v>
      </c>
      <c r="H636" s="122">
        <f t="shared" si="34"/>
        <v>0.24558158564733412</v>
      </c>
      <c r="I636" s="122">
        <f t="shared" si="34"/>
        <v>2.4086603069149444</v>
      </c>
      <c r="J636" s="122">
        <f t="shared" si="34"/>
        <v>0.36800762073676646</v>
      </c>
      <c r="K636" s="46">
        <f t="shared" si="34"/>
        <v>0.13542428938386677</v>
      </c>
      <c r="L636" s="94">
        <f t="shared" si="28"/>
        <v>0</v>
      </c>
      <c r="M636" s="94">
        <v>0</v>
      </c>
      <c r="N636" s="94">
        <v>0</v>
      </c>
      <c r="O636" s="116">
        <v>0</v>
      </c>
      <c r="P636" s="116">
        <v>0</v>
      </c>
      <c r="Q636" s="97">
        <v>0</v>
      </c>
    </row>
    <row r="637" spans="1:17" x14ac:dyDescent="0.25">
      <c r="A637" s="98">
        <f t="shared" si="29"/>
        <v>63462</v>
      </c>
      <c r="B637" s="713" t="str">
        <f t="shared" si="30"/>
        <v>Munson</v>
      </c>
      <c r="C637" s="118">
        <f t="shared" si="30"/>
        <v>10</v>
      </c>
      <c r="D637" s="119">
        <f t="shared" si="34"/>
        <v>0.37145509979470981</v>
      </c>
      <c r="E637" s="119">
        <f t="shared" si="34"/>
        <v>4.8237477752282905</v>
      </c>
      <c r="F637" s="119">
        <f t="shared" si="34"/>
        <v>0.61743971522922503</v>
      </c>
      <c r="G637" s="119">
        <f t="shared" si="34"/>
        <v>0.25122145858171852</v>
      </c>
      <c r="H637" s="119">
        <f t="shared" si="34"/>
        <v>0.2443613085846216</v>
      </c>
      <c r="I637" s="119">
        <f t="shared" si="34"/>
        <v>2.3962755477090982</v>
      </c>
      <c r="J637" s="119">
        <f t="shared" si="34"/>
        <v>0.36611541488303911</v>
      </c>
      <c r="K637" s="120">
        <f t="shared" si="34"/>
        <v>0.13472780459688144</v>
      </c>
      <c r="L637" s="102">
        <f t="shared" si="28"/>
        <v>0</v>
      </c>
      <c r="M637" s="102">
        <v>0</v>
      </c>
      <c r="N637" s="102">
        <v>0</v>
      </c>
      <c r="O637" s="112">
        <v>0</v>
      </c>
      <c r="P637" s="112">
        <v>0</v>
      </c>
      <c r="Q637" s="105">
        <v>0</v>
      </c>
    </row>
    <row r="638" spans="1:17" x14ac:dyDescent="0.25">
      <c r="A638" s="106">
        <f t="shared" si="29"/>
        <v>63493</v>
      </c>
      <c r="B638" s="714" t="str">
        <f t="shared" si="30"/>
        <v>Munson</v>
      </c>
      <c r="C638" s="121">
        <f t="shared" si="30"/>
        <v>10</v>
      </c>
      <c r="D638" s="122">
        <f t="shared" si="34"/>
        <v>0.36960936016840068</v>
      </c>
      <c r="E638" s="122">
        <f t="shared" si="34"/>
        <v>4.7989451583728329</v>
      </c>
      <c r="F638" s="122">
        <f t="shared" si="34"/>
        <v>0.6142649802717266</v>
      </c>
      <c r="G638" s="122">
        <f t="shared" si="34"/>
        <v>0.24986594711455076</v>
      </c>
      <c r="H638" s="122">
        <f t="shared" si="34"/>
        <v>0.24314709499000609</v>
      </c>
      <c r="I638" s="122">
        <f t="shared" si="34"/>
        <v>2.3839544679935258</v>
      </c>
      <c r="J638" s="122">
        <f t="shared" si="34"/>
        <v>0.36423293829248765</v>
      </c>
      <c r="K638" s="46">
        <f t="shared" si="34"/>
        <v>0.13403490181915537</v>
      </c>
      <c r="L638" s="94">
        <f t="shared" si="28"/>
        <v>0</v>
      </c>
      <c r="M638" s="94">
        <v>0</v>
      </c>
      <c r="N638" s="94">
        <v>0</v>
      </c>
      <c r="O638" s="116">
        <v>0</v>
      </c>
      <c r="P638" s="116">
        <v>0</v>
      </c>
      <c r="Q638" s="97">
        <v>0</v>
      </c>
    </row>
    <row r="639" spans="1:17" x14ac:dyDescent="0.25">
      <c r="A639" s="98">
        <f t="shared" si="29"/>
        <v>63523</v>
      </c>
      <c r="B639" s="713" t="str">
        <f t="shared" si="30"/>
        <v>Munson</v>
      </c>
      <c r="C639" s="118">
        <f t="shared" si="30"/>
        <v>10</v>
      </c>
      <c r="D639" s="119">
        <f t="shared" si="34"/>
        <v>0.36777279191911671</v>
      </c>
      <c r="E639" s="119">
        <f t="shared" si="34"/>
        <v>4.7742700709470931</v>
      </c>
      <c r="F639" s="119">
        <f t="shared" si="34"/>
        <v>0.61110656908123206</v>
      </c>
      <c r="G639" s="119">
        <f t="shared" si="34"/>
        <v>0.24851774955817707</v>
      </c>
      <c r="H639" s="119">
        <f t="shared" si="34"/>
        <v>0.24193891473455498</v>
      </c>
      <c r="I639" s="119">
        <f t="shared" si="34"/>
        <v>2.3716967403434128</v>
      </c>
      <c r="J639" s="119">
        <f t="shared" si="34"/>
        <v>0.36236014093960256</v>
      </c>
      <c r="K639" s="120">
        <f t="shared" si="34"/>
        <v>0.13334556262847666</v>
      </c>
      <c r="L639" s="102">
        <f t="shared" si="28"/>
        <v>0</v>
      </c>
      <c r="M639" s="102">
        <v>0</v>
      </c>
      <c r="N639" s="102">
        <v>0</v>
      </c>
      <c r="O639" s="112">
        <v>0</v>
      </c>
      <c r="P639" s="112">
        <v>0</v>
      </c>
      <c r="Q639" s="105">
        <v>0</v>
      </c>
    </row>
    <row r="640" spans="1:17" x14ac:dyDescent="0.25">
      <c r="A640" s="106">
        <f t="shared" si="29"/>
        <v>63554</v>
      </c>
      <c r="B640" s="714" t="str">
        <f t="shared" si="30"/>
        <v>Munson</v>
      </c>
      <c r="C640" s="121">
        <f t="shared" si="30"/>
        <v>10</v>
      </c>
      <c r="D640" s="122">
        <f t="shared" si="34"/>
        <v>0.36594534947479812</v>
      </c>
      <c r="E640" s="122">
        <f t="shared" si="34"/>
        <v>4.7497218572236717</v>
      </c>
      <c r="F640" s="122">
        <f t="shared" si="34"/>
        <v>0.6079643977246344</v>
      </c>
      <c r="G640" s="122">
        <f t="shared" si="34"/>
        <v>0.24717682644905001</v>
      </c>
      <c r="H640" s="122">
        <f t="shared" si="34"/>
        <v>0.24073673783904417</v>
      </c>
      <c r="I640" s="122">
        <f t="shared" si="34"/>
        <v>2.3595020390174857</v>
      </c>
      <c r="J640" s="122">
        <f t="shared" si="34"/>
        <v>0.36049697305609335</v>
      </c>
      <c r="K640" s="46">
        <f t="shared" si="34"/>
        <v>0.13265976869737853</v>
      </c>
      <c r="L640" s="94">
        <f t="shared" si="28"/>
        <v>0</v>
      </c>
      <c r="M640" s="94">
        <v>0</v>
      </c>
      <c r="N640" s="94">
        <v>0</v>
      </c>
      <c r="O640" s="116">
        <v>0</v>
      </c>
      <c r="P640" s="116">
        <v>0</v>
      </c>
      <c r="Q640" s="97">
        <v>0</v>
      </c>
    </row>
    <row r="641" spans="1:17" x14ac:dyDescent="0.25">
      <c r="A641" s="98">
        <f t="shared" si="29"/>
        <v>63585</v>
      </c>
      <c r="B641" s="713" t="str">
        <f t="shared" si="30"/>
        <v>Munson</v>
      </c>
      <c r="C641" s="118">
        <f t="shared" si="30"/>
        <v>10</v>
      </c>
      <c r="D641" s="119">
        <f t="shared" si="34"/>
        <v>0.36412698748983019</v>
      </c>
      <c r="E641" s="119">
        <f t="shared" si="34"/>
        <v>4.7252998648467717</v>
      </c>
      <c r="F641" s="119">
        <f t="shared" si="34"/>
        <v>0.60483838270039147</v>
      </c>
      <c r="G641" s="119">
        <f t="shared" si="34"/>
        <v>0.24584313853655493</v>
      </c>
      <c r="H641" s="119">
        <f t="shared" si="34"/>
        <v>0.23954053447321413</v>
      </c>
      <c r="I641" s="119">
        <f t="shared" si="34"/>
        <v>2.3473700399493551</v>
      </c>
      <c r="J641" s="119">
        <f t="shared" si="34"/>
        <v>0.35864338512956601</v>
      </c>
      <c r="K641" s="120">
        <f t="shared" si="34"/>
        <v>0.13197750179265202</v>
      </c>
      <c r="L641" s="102">
        <f t="shared" si="28"/>
        <v>0</v>
      </c>
      <c r="M641" s="102">
        <v>0</v>
      </c>
      <c r="N641" s="102">
        <v>0</v>
      </c>
      <c r="O641" s="112">
        <v>0</v>
      </c>
      <c r="P641" s="112">
        <v>0</v>
      </c>
      <c r="Q641" s="105">
        <v>0</v>
      </c>
    </row>
    <row r="642" spans="1:17" x14ac:dyDescent="0.25">
      <c r="A642" s="106">
        <f t="shared" si="29"/>
        <v>63613</v>
      </c>
      <c r="B642" s="714" t="str">
        <f t="shared" si="30"/>
        <v>Munson</v>
      </c>
      <c r="C642" s="121">
        <f t="shared" si="30"/>
        <v>10</v>
      </c>
      <c r="D642" s="122">
        <f t="shared" si="34"/>
        <v>0.36231766084391798</v>
      </c>
      <c r="E642" s="122">
        <f t="shared" si="34"/>
        <v>4.7010034448148605</v>
      </c>
      <c r="F642" s="122">
        <f t="shared" si="34"/>
        <v>0.60172844093630717</v>
      </c>
      <c r="G642" s="122">
        <f t="shared" si="34"/>
        <v>0.24451664678186108</v>
      </c>
      <c r="H642" s="122">
        <f t="shared" si="34"/>
        <v>0.23835027495502972</v>
      </c>
      <c r="I642" s="122">
        <f t="shared" si="34"/>
        <v>2.3353004207389043</v>
      </c>
      <c r="J642" s="122">
        <f t="shared" si="34"/>
        <v>0.3567993279022072</v>
      </c>
      <c r="K642" s="46">
        <f t="shared" si="34"/>
        <v>0.13129874377486128</v>
      </c>
      <c r="L642" s="94">
        <f t="shared" ref="L642:L705" si="35">+P642+O642</f>
        <v>0</v>
      </c>
      <c r="M642" s="94">
        <v>0</v>
      </c>
      <c r="N642" s="94">
        <v>0</v>
      </c>
      <c r="O642" s="116">
        <v>0</v>
      </c>
      <c r="P642" s="116">
        <v>0</v>
      </c>
      <c r="Q642" s="97">
        <v>0</v>
      </c>
    </row>
    <row r="643" spans="1:17" x14ac:dyDescent="0.25">
      <c r="A643" s="98">
        <f t="shared" ref="A643:A706" si="36">+EOMONTH(A642,1)</f>
        <v>63644</v>
      </c>
      <c r="B643" s="713" t="str">
        <f t="shared" ref="B643:B706" si="37">+B642</f>
        <v>Munson</v>
      </c>
      <c r="C643" s="118">
        <f t="shared" ref="C643:C706" si="38">+C642</f>
        <v>10</v>
      </c>
      <c r="D643" s="119">
        <f t="shared" si="34"/>
        <v>0.36051732464096686</v>
      </c>
      <c r="E643" s="119">
        <f t="shared" si="34"/>
        <v>4.6768319514634245</v>
      </c>
      <c r="F643" s="119">
        <f t="shared" si="34"/>
        <v>0.59863448978732381</v>
      </c>
      <c r="G643" s="119">
        <f t="shared" si="34"/>
        <v>0.24319731235677888</v>
      </c>
      <c r="H643" s="119">
        <f t="shared" si="34"/>
        <v>0.23716592974994369</v>
      </c>
      <c r="I643" s="119">
        <f t="shared" si="34"/>
        <v>2.3232928606437215</v>
      </c>
      <c r="J643" s="119">
        <f t="shared" si="34"/>
        <v>0.35496475236947533</v>
      </c>
      <c r="K643" s="120">
        <f t="shared" si="34"/>
        <v>0.13062347659786125</v>
      </c>
      <c r="L643" s="102">
        <f t="shared" si="35"/>
        <v>0</v>
      </c>
      <c r="M643" s="102">
        <v>0</v>
      </c>
      <c r="N643" s="102">
        <v>0</v>
      </c>
      <c r="O643" s="112">
        <v>0</v>
      </c>
      <c r="P643" s="112">
        <v>0</v>
      </c>
      <c r="Q643" s="105">
        <v>0</v>
      </c>
    </row>
    <row r="644" spans="1:17" x14ac:dyDescent="0.25">
      <c r="A644" s="106">
        <f t="shared" si="36"/>
        <v>63674</v>
      </c>
      <c r="B644" s="714" t="str">
        <f t="shared" si="37"/>
        <v>Munson</v>
      </c>
      <c r="C644" s="121">
        <f t="shared" si="38"/>
        <v>10</v>
      </c>
      <c r="D644" s="122">
        <f t="shared" si="34"/>
        <v>0.35872593420796833</v>
      </c>
      <c r="E644" s="122">
        <f t="shared" si="34"/>
        <v>4.6527847424478104</v>
      </c>
      <c r="F644" s="122">
        <f t="shared" si="34"/>
        <v>0.59555644703332578</v>
      </c>
      <c r="G644" s="122">
        <f t="shared" si="34"/>
        <v>0.24188509664262339</v>
      </c>
      <c r="H644" s="122">
        <f t="shared" si="34"/>
        <v>0.2359874694701638</v>
      </c>
      <c r="I644" s="122">
        <f t="shared" si="34"/>
        <v>2.3113470405705758</v>
      </c>
      <c r="J644" s="122">
        <f t="shared" si="34"/>
        <v>0.35313960977879827</v>
      </c>
      <c r="K644" s="46">
        <f t="shared" si="34"/>
        <v>0.12995168230831788</v>
      </c>
      <c r="L644" s="94">
        <f t="shared" si="35"/>
        <v>0</v>
      </c>
      <c r="M644" s="94">
        <v>0</v>
      </c>
      <c r="N644" s="94">
        <v>0</v>
      </c>
      <c r="O644" s="116">
        <v>0</v>
      </c>
      <c r="P644" s="116">
        <v>0</v>
      </c>
      <c r="Q644" s="97">
        <v>0</v>
      </c>
    </row>
    <row r="645" spans="1:17" x14ac:dyDescent="0.25">
      <c r="A645" s="98">
        <f t="shared" si="36"/>
        <v>63705</v>
      </c>
      <c r="B645" s="713" t="str">
        <f t="shared" si="37"/>
        <v>Munson</v>
      </c>
      <c r="C645" s="118">
        <f t="shared" si="38"/>
        <v>10</v>
      </c>
      <c r="D645" s="119">
        <f t="shared" si="34"/>
        <v>0.35694344509389153</v>
      </c>
      <c r="E645" s="119">
        <f t="shared" si="34"/>
        <v>4.6288611787261562</v>
      </c>
      <c r="F645" s="119">
        <f t="shared" si="34"/>
        <v>0.59249423087695463</v>
      </c>
      <c r="G645" s="119">
        <f t="shared" si="34"/>
        <v>0.24057996122908384</v>
      </c>
      <c r="H645" s="119">
        <f t="shared" si="34"/>
        <v>0.23481486487392364</v>
      </c>
      <c r="I645" s="119">
        <f t="shared" si="34"/>
        <v>2.299462643066938</v>
      </c>
      <c r="J645" s="119">
        <f t="shared" si="34"/>
        <v>0.35132385162827778</v>
      </c>
      <c r="K645" s="120">
        <f t="shared" si="34"/>
        <v>0.12928334304523084</v>
      </c>
      <c r="L645" s="102">
        <f t="shared" si="35"/>
        <v>0</v>
      </c>
      <c r="M645" s="102">
        <v>0</v>
      </c>
      <c r="N645" s="102">
        <v>0</v>
      </c>
      <c r="O645" s="112">
        <v>0</v>
      </c>
      <c r="P645" s="112">
        <v>0</v>
      </c>
      <c r="Q645" s="105">
        <v>0</v>
      </c>
    </row>
    <row r="646" spans="1:17" x14ac:dyDescent="0.25">
      <c r="A646" s="106">
        <f t="shared" si="36"/>
        <v>63735</v>
      </c>
      <c r="B646" s="714" t="str">
        <f t="shared" si="37"/>
        <v>Munson</v>
      </c>
      <c r="C646" s="121">
        <f t="shared" si="38"/>
        <v>10</v>
      </c>
      <c r="D646" s="122">
        <f t="shared" si="34"/>
        <v>0.35516981306858031</v>
      </c>
      <c r="E646" s="122">
        <f t="shared" si="34"/>
        <v>4.6050606245424079</v>
      </c>
      <c r="F646" s="122">
        <f t="shared" si="34"/>
        <v>0.58944775994143539</v>
      </c>
      <c r="G646" s="122">
        <f t="shared" si="34"/>
        <v>0.23928186791309938</v>
      </c>
      <c r="H646" s="122">
        <f t="shared" si="34"/>
        <v>0.23364808686475699</v>
      </c>
      <c r="I646" s="122">
        <f t="shared" si="34"/>
        <v>2.2876393523125444</v>
      </c>
      <c r="J646" s="122">
        <f t="shared" si="34"/>
        <v>0.34951742966540061</v>
      </c>
      <c r="K646" s="46">
        <f t="shared" si="34"/>
        <v>0.12861844103945858</v>
      </c>
      <c r="L646" s="94">
        <f t="shared" si="35"/>
        <v>0</v>
      </c>
      <c r="M646" s="94">
        <v>0</v>
      </c>
      <c r="N646" s="94">
        <v>0</v>
      </c>
      <c r="O646" s="116">
        <v>0</v>
      </c>
      <c r="P646" s="116">
        <v>0</v>
      </c>
      <c r="Q646" s="97">
        <v>0</v>
      </c>
    </row>
    <row r="647" spans="1:17" x14ac:dyDescent="0.25">
      <c r="A647" s="98">
        <f t="shared" si="36"/>
        <v>63766</v>
      </c>
      <c r="B647" s="713" t="str">
        <f t="shared" si="37"/>
        <v>Munson</v>
      </c>
      <c r="C647" s="118">
        <f t="shared" si="38"/>
        <v>10</v>
      </c>
      <c r="D647" s="119">
        <f t="shared" si="34"/>
        <v>0.35340499412165571</v>
      </c>
      <c r="E647" s="119">
        <f t="shared" si="34"/>
        <v>4.5813824474094247</v>
      </c>
      <c r="F647" s="119">
        <f t="shared" si="34"/>
        <v>0.58641695326841414</v>
      </c>
      <c r="G647" s="119">
        <f t="shared" si="34"/>
        <v>0.23799077869774074</v>
      </c>
      <c r="H647" s="119">
        <f t="shared" si="34"/>
        <v>0.23248710649077586</v>
      </c>
      <c r="I647" s="119">
        <f t="shared" si="34"/>
        <v>2.2758768541110039</v>
      </c>
      <c r="J647" s="119">
        <f t="shared" si="34"/>
        <v>0.3477202958857562</v>
      </c>
      <c r="K647" s="120">
        <f t="shared" si="34"/>
        <v>0.12795695861324596</v>
      </c>
      <c r="L647" s="102">
        <f t="shared" si="35"/>
        <v>0</v>
      </c>
      <c r="M647" s="102">
        <v>0</v>
      </c>
      <c r="N647" s="102">
        <v>0</v>
      </c>
      <c r="O647" s="112">
        <v>0</v>
      </c>
      <c r="P647" s="112">
        <v>0</v>
      </c>
      <c r="Q647" s="105">
        <v>0</v>
      </c>
    </row>
    <row r="648" spans="1:17" x14ac:dyDescent="0.25">
      <c r="A648" s="106">
        <f t="shared" si="36"/>
        <v>63797</v>
      </c>
      <c r="B648" s="714" t="str">
        <f t="shared" si="37"/>
        <v>Munson</v>
      </c>
      <c r="C648" s="121">
        <f t="shared" si="38"/>
        <v>10</v>
      </c>
      <c r="D648" s="122">
        <f t="shared" si="34"/>
        <v>0.35164894446142392</v>
      </c>
      <c r="E648" s="122">
        <f t="shared" si="34"/>
        <v>4.5578260180921708</v>
      </c>
      <c r="F648" s="122">
        <f t="shared" si="34"/>
        <v>0.58340173031580633</v>
      </c>
      <c r="G648" s="122">
        <f t="shared" si="34"/>
        <v>0.23670665579109806</v>
      </c>
      <c r="H648" s="122">
        <f t="shared" si="34"/>
        <v>0.23133189494395209</v>
      </c>
      <c r="I648" s="122">
        <f t="shared" si="34"/>
        <v>2.2641748358814491</v>
      </c>
      <c r="J648" s="122">
        <f t="shared" si="34"/>
        <v>0.34593240253176105</v>
      </c>
      <c r="K648" s="46">
        <f t="shared" si="34"/>
        <v>0.12729887817975424</v>
      </c>
      <c r="L648" s="94">
        <f t="shared" si="35"/>
        <v>0</v>
      </c>
      <c r="M648" s="94">
        <v>0</v>
      </c>
      <c r="N648" s="94">
        <v>0</v>
      </c>
      <c r="O648" s="116">
        <v>0</v>
      </c>
      <c r="P648" s="116">
        <v>0</v>
      </c>
      <c r="Q648" s="97">
        <v>0</v>
      </c>
    </row>
    <row r="649" spans="1:17" x14ac:dyDescent="0.25">
      <c r="A649" s="98">
        <f t="shared" si="36"/>
        <v>63827</v>
      </c>
      <c r="B649" s="713" t="str">
        <f t="shared" si="37"/>
        <v>Munson</v>
      </c>
      <c r="C649" s="118">
        <f t="shared" si="38"/>
        <v>10</v>
      </c>
      <c r="D649" s="119">
        <f t="shared" ref="D649:K664" si="39">+D648/D647*D648</f>
        <v>0.34990162051378954</v>
      </c>
      <c r="E649" s="119">
        <f t="shared" si="39"/>
        <v>4.5343907105909951</v>
      </c>
      <c r="F649" s="119">
        <f t="shared" si="39"/>
        <v>0.58040201095565647</v>
      </c>
      <c r="G649" s="119">
        <f t="shared" si="39"/>
        <v>0.23542946160517467</v>
      </c>
      <c r="H649" s="119">
        <f t="shared" si="39"/>
        <v>0.23018242355940249</v>
      </c>
      <c r="I649" s="119">
        <f t="shared" si="39"/>
        <v>2.2525329866502286</v>
      </c>
      <c r="J649" s="119">
        <f t="shared" si="39"/>
        <v>0.34415370209138951</v>
      </c>
      <c r="K649" s="120">
        <f t="shared" si="39"/>
        <v>0.12664418224259347</v>
      </c>
      <c r="L649" s="102">
        <f t="shared" si="35"/>
        <v>0</v>
      </c>
      <c r="M649" s="102">
        <v>0</v>
      </c>
      <c r="N649" s="102">
        <v>0</v>
      </c>
      <c r="O649" s="112">
        <v>0</v>
      </c>
      <c r="P649" s="112">
        <v>0</v>
      </c>
      <c r="Q649" s="105">
        <v>0</v>
      </c>
    </row>
    <row r="650" spans="1:17" x14ac:dyDescent="0.25">
      <c r="A650" s="106">
        <f t="shared" si="36"/>
        <v>63858</v>
      </c>
      <c r="B650" s="714" t="str">
        <f t="shared" si="37"/>
        <v>Munson</v>
      </c>
      <c r="C650" s="121">
        <f t="shared" si="38"/>
        <v>10</v>
      </c>
      <c r="D650" s="122">
        <f t="shared" si="39"/>
        <v>0.34816297892117443</v>
      </c>
      <c r="E650" s="122">
        <f t="shared" si="39"/>
        <v>4.5110759021249942</v>
      </c>
      <c r="F650" s="122">
        <f t="shared" si="39"/>
        <v>0.57741771547200904</v>
      </c>
      <c r="G650" s="122">
        <f t="shared" si="39"/>
        <v>0.23415915875478682</v>
      </c>
      <c r="H650" s="122">
        <f t="shared" si="39"/>
        <v>0.22903866381467766</v>
      </c>
      <c r="I650" s="122">
        <f t="shared" si="39"/>
        <v>2.2409509970426442</v>
      </c>
      <c r="J650" s="122">
        <f t="shared" si="39"/>
        <v>0.3423841472969113</v>
      </c>
      <c r="K650" s="46">
        <f t="shared" si="39"/>
        <v>0.12599285339535732</v>
      </c>
      <c r="L650" s="94">
        <f t="shared" si="35"/>
        <v>0</v>
      </c>
      <c r="M650" s="94">
        <v>0</v>
      </c>
      <c r="N650" s="94">
        <v>0</v>
      </c>
      <c r="O650" s="116">
        <v>0</v>
      </c>
      <c r="P650" s="116">
        <v>0</v>
      </c>
      <c r="Q650" s="97">
        <v>0</v>
      </c>
    </row>
    <row r="651" spans="1:17" x14ac:dyDescent="0.25">
      <c r="A651" s="98">
        <f t="shared" si="36"/>
        <v>63888</v>
      </c>
      <c r="B651" s="713" t="str">
        <f t="shared" si="37"/>
        <v>Munson</v>
      </c>
      <c r="C651" s="118">
        <f t="shared" si="38"/>
        <v>10</v>
      </c>
      <c r="D651" s="119">
        <f t="shared" si="39"/>
        <v>0.34643297654144189</v>
      </c>
      <c r="E651" s="119">
        <f t="shared" si="39"/>
        <v>4.4878809731154625</v>
      </c>
      <c r="F651" s="119">
        <f t="shared" si="39"/>
        <v>0.57444876455878968</v>
      </c>
      <c r="G651" s="119">
        <f t="shared" si="39"/>
        <v>0.23289571005646942</v>
      </c>
      <c r="H651" s="119">
        <f t="shared" si="39"/>
        <v>0.22790058732905413</v>
      </c>
      <c r="I651" s="119">
        <f t="shared" si="39"/>
        <v>2.2294285592747292</v>
      </c>
      <c r="J651" s="119">
        <f t="shared" si="39"/>
        <v>0.34062369112363527</v>
      </c>
      <c r="K651" s="120">
        <f t="shared" si="39"/>
        <v>0.12534487432116032</v>
      </c>
      <c r="L651" s="102">
        <f t="shared" si="35"/>
        <v>0</v>
      </c>
      <c r="M651" s="102">
        <v>0</v>
      </c>
      <c r="N651" s="102">
        <v>0</v>
      </c>
      <c r="O651" s="112">
        <v>0</v>
      </c>
      <c r="P651" s="112">
        <v>0</v>
      </c>
      <c r="Q651" s="105">
        <v>0</v>
      </c>
    </row>
    <row r="652" spans="1:17" x14ac:dyDescent="0.25">
      <c r="A652" s="106">
        <f t="shared" si="36"/>
        <v>63919</v>
      </c>
      <c r="B652" s="714" t="str">
        <f t="shared" si="37"/>
        <v>Munson</v>
      </c>
      <c r="C652" s="121">
        <f t="shared" si="38"/>
        <v>10</v>
      </c>
      <c r="D652" s="122">
        <f t="shared" si="39"/>
        <v>0.34471157044682604</v>
      </c>
      <c r="E652" s="122">
        <f t="shared" si="39"/>
        <v>4.4648053071694287</v>
      </c>
      <c r="F652" s="122">
        <f t="shared" si="39"/>
        <v>0.57149507931769794</v>
      </c>
      <c r="G652" s="122">
        <f t="shared" si="39"/>
        <v>0.23163907852738755</v>
      </c>
      <c r="H652" s="122">
        <f t="shared" si="39"/>
        <v>0.22676816586283019</v>
      </c>
      <c r="I652" s="122">
        <f t="shared" si="39"/>
        <v>2.2179653671450681</v>
      </c>
      <c r="J652" s="122">
        <f t="shared" si="39"/>
        <v>0.33887228678865988</v>
      </c>
      <c r="K652" s="46">
        <f t="shared" si="39"/>
        <v>0.12470022779217745</v>
      </c>
      <c r="L652" s="94">
        <f t="shared" si="35"/>
        <v>0</v>
      </c>
      <c r="M652" s="94">
        <v>0</v>
      </c>
      <c r="N652" s="94">
        <v>0</v>
      </c>
      <c r="O652" s="116">
        <v>0</v>
      </c>
      <c r="P652" s="116">
        <v>0</v>
      </c>
      <c r="Q652" s="97">
        <v>0</v>
      </c>
    </row>
    <row r="653" spans="1:17" x14ac:dyDescent="0.25">
      <c r="A653" s="98">
        <f t="shared" si="36"/>
        <v>63950</v>
      </c>
      <c r="B653" s="713" t="str">
        <f t="shared" si="37"/>
        <v>Munson</v>
      </c>
      <c r="C653" s="118">
        <f t="shared" si="38"/>
        <v>10</v>
      </c>
      <c r="D653" s="119">
        <f t="shared" si="39"/>
        <v>0.34299871792286668</v>
      </c>
      <c r="E653" s="119">
        <f t="shared" si="39"/>
        <v>4.4418482910632733</v>
      </c>
      <c r="F653" s="119">
        <f t="shared" si="39"/>
        <v>0.56855658125611064</v>
      </c>
      <c r="G653" s="119">
        <f t="shared" si="39"/>
        <v>0.23038922738425396</v>
      </c>
      <c r="H653" s="119">
        <f t="shared" si="39"/>
        <v>0.22564137131662518</v>
      </c>
      <c r="I653" s="119">
        <f t="shared" si="39"/>
        <v>2.2065611160266605</v>
      </c>
      <c r="J653" s="119">
        <f t="shared" si="39"/>
        <v>0.33712988774962988</v>
      </c>
      <c r="K653" s="120">
        <f t="shared" si="39"/>
        <v>0.12405889666918608</v>
      </c>
      <c r="L653" s="102">
        <f t="shared" si="35"/>
        <v>0</v>
      </c>
      <c r="M653" s="102">
        <v>0</v>
      </c>
      <c r="N653" s="102">
        <v>0</v>
      </c>
      <c r="O653" s="112">
        <v>0</v>
      </c>
      <c r="P653" s="112">
        <v>0</v>
      </c>
      <c r="Q653" s="105">
        <v>0</v>
      </c>
    </row>
    <row r="654" spans="1:17" x14ac:dyDescent="0.25">
      <c r="A654" s="106">
        <f t="shared" si="36"/>
        <v>63978</v>
      </c>
      <c r="B654" s="714" t="str">
        <f t="shared" si="37"/>
        <v>Munson</v>
      </c>
      <c r="C654" s="121">
        <f t="shared" si="38"/>
        <v>10</v>
      </c>
      <c r="D654" s="122">
        <f t="shared" si="39"/>
        <v>0.34129437646734934</v>
      </c>
      <c r="E654" s="122">
        <f t="shared" si="39"/>
        <v>4.4190093147264333</v>
      </c>
      <c r="F654" s="122">
        <f t="shared" si="39"/>
        <v>0.56563319228499576</v>
      </c>
      <c r="G654" s="122">
        <f t="shared" si="39"/>
        <v>0.2291461200422524</v>
      </c>
      <c r="H654" s="122">
        <f t="shared" si="39"/>
        <v>0.22452017573068217</v>
      </c>
      <c r="I654" s="122">
        <f t="shared" si="39"/>
        <v>2.1952155028588258</v>
      </c>
      <c r="J654" s="122">
        <f t="shared" si="39"/>
        <v>0.33539644770349947</v>
      </c>
      <c r="K654" s="46">
        <f t="shared" si="39"/>
        <v>0.12342086390111034</v>
      </c>
      <c r="L654" s="94">
        <f t="shared" si="35"/>
        <v>0</v>
      </c>
      <c r="M654" s="94">
        <v>0</v>
      </c>
      <c r="N654" s="94">
        <v>0</v>
      </c>
      <c r="O654" s="116">
        <v>0</v>
      </c>
      <c r="P654" s="116">
        <v>0</v>
      </c>
      <c r="Q654" s="97">
        <v>0</v>
      </c>
    </row>
    <row r="655" spans="1:17" x14ac:dyDescent="0.25">
      <c r="A655" s="98">
        <f t="shared" si="36"/>
        <v>64009</v>
      </c>
      <c r="B655" s="713" t="str">
        <f t="shared" si="37"/>
        <v>Munson</v>
      </c>
      <c r="C655" s="118">
        <f t="shared" si="38"/>
        <v>10</v>
      </c>
      <c r="D655" s="119">
        <f t="shared" si="39"/>
        <v>0.33959850378925072</v>
      </c>
      <c r="E655" s="119">
        <f t="shared" si="39"/>
        <v>4.3962877712251913</v>
      </c>
      <c r="F655" s="119">
        <f t="shared" si="39"/>
        <v>0.56272483471683743</v>
      </c>
      <c r="G655" s="119">
        <f t="shared" si="39"/>
        <v>0.22790972011396668</v>
      </c>
      <c r="H655" s="119">
        <f t="shared" si="39"/>
        <v>0.2234045512841743</v>
      </c>
      <c r="I655" s="119">
        <f t="shared" si="39"/>
        <v>2.1839282261391499</v>
      </c>
      <c r="J655" s="119">
        <f t="shared" si="39"/>
        <v>0.33367192058530193</v>
      </c>
      <c r="K655" s="120">
        <f t="shared" si="39"/>
        <v>0.12278611252456773</v>
      </c>
      <c r="L655" s="102">
        <f t="shared" si="35"/>
        <v>0</v>
      </c>
      <c r="M655" s="102">
        <v>0</v>
      </c>
      <c r="N655" s="102">
        <v>0</v>
      </c>
      <c r="O655" s="112">
        <v>0</v>
      </c>
      <c r="P655" s="112">
        <v>0</v>
      </c>
      <c r="Q655" s="105">
        <v>0</v>
      </c>
    </row>
    <row r="656" spans="1:17" x14ac:dyDescent="0.25">
      <c r="A656" s="106">
        <f t="shared" si="36"/>
        <v>64039</v>
      </c>
      <c r="B656" s="714" t="str">
        <f t="shared" si="37"/>
        <v>Munson</v>
      </c>
      <c r="C656" s="121">
        <f t="shared" si="38"/>
        <v>10</v>
      </c>
      <c r="D656" s="122">
        <f t="shared" si="39"/>
        <v>0.33791105780768921</v>
      </c>
      <c r="E656" s="122">
        <f t="shared" si="39"/>
        <v>4.3736830567465441</v>
      </c>
      <c r="F656" s="122">
        <f t="shared" si="39"/>
        <v>0.55983143126357127</v>
      </c>
      <c r="G656" s="122">
        <f t="shared" si="39"/>
        <v>0.22667999140831557</v>
      </c>
      <c r="H656" s="122">
        <f t="shared" si="39"/>
        <v>0.22229447029451432</v>
      </c>
      <c r="I656" s="122">
        <f t="shared" si="39"/>
        <v>2.1726989859154724</v>
      </c>
      <c r="J656" s="122">
        <f t="shared" si="39"/>
        <v>0.3319562605669254</v>
      </c>
      <c r="K656" s="46">
        <f t="shared" si="39"/>
        <v>0.1221546256634181</v>
      </c>
      <c r="L656" s="94">
        <f t="shared" si="35"/>
        <v>0</v>
      </c>
      <c r="M656" s="94">
        <v>0</v>
      </c>
      <c r="N656" s="94">
        <v>0</v>
      </c>
      <c r="O656" s="116">
        <v>0</v>
      </c>
      <c r="P656" s="116">
        <v>0</v>
      </c>
      <c r="Q656" s="97">
        <v>0</v>
      </c>
    </row>
    <row r="657" spans="1:17" x14ac:dyDescent="0.25">
      <c r="A657" s="98">
        <f t="shared" si="36"/>
        <v>64070</v>
      </c>
      <c r="B657" s="713" t="str">
        <f t="shared" si="37"/>
        <v>Munson</v>
      </c>
      <c r="C657" s="118">
        <f t="shared" si="38"/>
        <v>10</v>
      </c>
      <c r="D657" s="119">
        <f t="shared" si="39"/>
        <v>0.33623199665088083</v>
      </c>
      <c r="E657" s="119">
        <f t="shared" si="39"/>
        <v>4.3511945705821589</v>
      </c>
      <c r="F657" s="119">
        <f t="shared" si="39"/>
        <v>0.55695290503453065</v>
      </c>
      <c r="G657" s="119">
        <f t="shared" si="39"/>
        <v>0.22545689792949353</v>
      </c>
      <c r="H657" s="119">
        <f t="shared" si="39"/>
        <v>0.22118990521666779</v>
      </c>
      <c r="I657" s="119">
        <f t="shared" si="39"/>
        <v>2.161527483777915</v>
      </c>
      <c r="J657" s="119">
        <f t="shared" si="39"/>
        <v>0.33024942205589503</v>
      </c>
      <c r="K657" s="120">
        <f t="shared" si="39"/>
        <v>0.12152638652831506</v>
      </c>
      <c r="L657" s="102">
        <f t="shared" si="35"/>
        <v>0</v>
      </c>
      <c r="M657" s="102">
        <v>0</v>
      </c>
      <c r="N657" s="102">
        <v>0</v>
      </c>
      <c r="O657" s="112">
        <v>0</v>
      </c>
      <c r="P657" s="112">
        <v>0</v>
      </c>
      <c r="Q657" s="105">
        <v>0</v>
      </c>
    </row>
    <row r="658" spans="1:17" x14ac:dyDescent="0.25">
      <c r="A658" s="106">
        <f t="shared" si="36"/>
        <v>64100</v>
      </c>
      <c r="B658" s="714" t="str">
        <f t="shared" si="37"/>
        <v>Munson</v>
      </c>
      <c r="C658" s="121">
        <f t="shared" si="38"/>
        <v>10</v>
      </c>
      <c r="D658" s="122">
        <f t="shared" si="39"/>
        <v>0.33456127865510005</v>
      </c>
      <c r="E658" s="122">
        <f t="shared" si="39"/>
        <v>4.3288217151124089</v>
      </c>
      <c r="F658" s="122">
        <f t="shared" si="39"/>
        <v>0.55408917953440329</v>
      </c>
      <c r="G658" s="122">
        <f t="shared" si="39"/>
        <v>0.22424040387591693</v>
      </c>
      <c r="H658" s="122">
        <f t="shared" si="39"/>
        <v>0.22009082864246951</v>
      </c>
      <c r="I658" s="122">
        <f t="shared" si="39"/>
        <v>2.1504134228509528</v>
      </c>
      <c r="J658" s="122">
        <f t="shared" si="39"/>
        <v>0.32855135969416144</v>
      </c>
      <c r="K658" s="46">
        <f t="shared" si="39"/>
        <v>0.1209013784162595</v>
      </c>
      <c r="L658" s="94">
        <f t="shared" si="35"/>
        <v>0</v>
      </c>
      <c r="M658" s="94">
        <v>0</v>
      </c>
      <c r="N658" s="94">
        <v>0</v>
      </c>
      <c r="O658" s="116">
        <v>0</v>
      </c>
      <c r="P658" s="116">
        <v>0</v>
      </c>
      <c r="Q658" s="97">
        <v>0</v>
      </c>
    </row>
    <row r="659" spans="1:17" x14ac:dyDescent="0.25">
      <c r="A659" s="98">
        <f t="shared" si="36"/>
        <v>64131</v>
      </c>
      <c r="B659" s="713" t="str">
        <f t="shared" si="37"/>
        <v>Munson</v>
      </c>
      <c r="C659" s="118">
        <f t="shared" si="38"/>
        <v>10</v>
      </c>
      <c r="D659" s="119">
        <f t="shared" si="39"/>
        <v>0.33289886236364613</v>
      </c>
      <c r="E659" s="119">
        <f t="shared" si="39"/>
        <v>4.3065638957904913</v>
      </c>
      <c r="F659" s="119">
        <f t="shared" si="39"/>
        <v>0.55124017866119845</v>
      </c>
      <c r="G659" s="119">
        <f t="shared" si="39"/>
        <v>0.22303047363917616</v>
      </c>
      <c r="H659" s="119">
        <f t="shared" si="39"/>
        <v>0.21899721329994348</v>
      </c>
      <c r="I659" s="119">
        <f t="shared" si="39"/>
        <v>2.1393565077855241</v>
      </c>
      <c r="J659" s="119">
        <f t="shared" si="39"/>
        <v>0.32686202835689532</v>
      </c>
      <c r="K659" s="120">
        <f t="shared" si="39"/>
        <v>0.12027958471015557</v>
      </c>
      <c r="L659" s="102">
        <f t="shared" si="35"/>
        <v>0</v>
      </c>
      <c r="M659" s="102">
        <v>0</v>
      </c>
      <c r="N659" s="102">
        <v>0</v>
      </c>
      <c r="O659" s="112">
        <v>0</v>
      </c>
      <c r="P659" s="112">
        <v>0</v>
      </c>
      <c r="Q659" s="105">
        <v>0</v>
      </c>
    </row>
    <row r="660" spans="1:17" x14ac:dyDescent="0.25">
      <c r="A660" s="106">
        <f t="shared" si="36"/>
        <v>64162</v>
      </c>
      <c r="B660" s="714" t="str">
        <f t="shared" si="37"/>
        <v>Munson</v>
      </c>
      <c r="C660" s="121">
        <f t="shared" si="38"/>
        <v>10</v>
      </c>
      <c r="D660" s="122">
        <f t="shared" si="39"/>
        <v>0.33124470652581434</v>
      </c>
      <c r="E660" s="122">
        <f t="shared" si="39"/>
        <v>4.2844205211266289</v>
      </c>
      <c r="F660" s="122">
        <f t="shared" si="39"/>
        <v>0.54840582670422466</v>
      </c>
      <c r="G660" s="122">
        <f t="shared" si="39"/>
        <v>0.22182707180299335</v>
      </c>
      <c r="H660" s="122">
        <f t="shared" si="39"/>
        <v>0.21790903205262616</v>
      </c>
      <c r="I660" s="122">
        <f t="shared" si="39"/>
        <v>2.1283564447511818</v>
      </c>
      <c r="J660" s="122">
        <f t="shared" si="39"/>
        <v>0.32518138315128825</v>
      </c>
      <c r="K660" s="46">
        <f t="shared" si="39"/>
        <v>0.11966098887836882</v>
      </c>
      <c r="L660" s="94">
        <f t="shared" si="35"/>
        <v>0</v>
      </c>
      <c r="M660" s="94">
        <v>0</v>
      </c>
      <c r="N660" s="94">
        <v>0</v>
      </c>
      <c r="O660" s="116">
        <v>0</v>
      </c>
      <c r="P660" s="116">
        <v>0</v>
      </c>
      <c r="Q660" s="97">
        <v>0</v>
      </c>
    </row>
    <row r="661" spans="1:17" x14ac:dyDescent="0.25">
      <c r="A661" s="98">
        <f t="shared" si="36"/>
        <v>64192</v>
      </c>
      <c r="B661" s="713" t="str">
        <f t="shared" si="37"/>
        <v>Munson</v>
      </c>
      <c r="C661" s="118">
        <f t="shared" si="38"/>
        <v>10</v>
      </c>
      <c r="D661" s="119">
        <f t="shared" si="39"/>
        <v>0.32959877009587241</v>
      </c>
      <c r="E661" s="119">
        <f t="shared" si="39"/>
        <v>4.2623910026723504</v>
      </c>
      <c r="F661" s="119">
        <f t="shared" si="39"/>
        <v>0.54558604834207758</v>
      </c>
      <c r="G661" s="119">
        <f t="shared" si="39"/>
        <v>0.22063016314218561</v>
      </c>
      <c r="H661" s="119">
        <f t="shared" si="39"/>
        <v>0.21682625789889312</v>
      </c>
      <c r="I661" s="119">
        <f t="shared" si="39"/>
        <v>2.117412941428285</v>
      </c>
      <c r="J661" s="119">
        <f t="shared" si="39"/>
        <v>0.32350937941535979</v>
      </c>
      <c r="K661" s="120">
        <f t="shared" si="39"/>
        <v>0.11904557447428675</v>
      </c>
      <c r="L661" s="102">
        <f t="shared" si="35"/>
        <v>0</v>
      </c>
      <c r="M661" s="102">
        <v>0</v>
      </c>
      <c r="N661" s="102">
        <v>0</v>
      </c>
      <c r="O661" s="112">
        <v>0</v>
      </c>
      <c r="P661" s="112">
        <v>0</v>
      </c>
      <c r="Q661" s="105">
        <v>0</v>
      </c>
    </row>
    <row r="662" spans="1:17" x14ac:dyDescent="0.25">
      <c r="A662" s="106">
        <f t="shared" si="36"/>
        <v>64223</v>
      </c>
      <c r="B662" s="714" t="str">
        <f t="shared" si="37"/>
        <v>Munson</v>
      </c>
      <c r="C662" s="121">
        <f t="shared" si="38"/>
        <v>10</v>
      </c>
      <c r="D662" s="122">
        <f t="shared" si="39"/>
        <v>0.32796101223204199</v>
      </c>
      <c r="E662" s="122">
        <f t="shared" si="39"/>
        <v>4.2404747550048523</v>
      </c>
      <c r="F662" s="122">
        <f t="shared" si="39"/>
        <v>0.5427807686406384</v>
      </c>
      <c r="G662" s="122">
        <f t="shared" si="39"/>
        <v>0.21943971262163403</v>
      </c>
      <c r="H662" s="122">
        <f t="shared" si="39"/>
        <v>0.21574886397128906</v>
      </c>
      <c r="I662" s="122">
        <f t="shared" si="39"/>
        <v>2.1065257070002312</v>
      </c>
      <c r="J662" s="122">
        <f t="shared" si="39"/>
        <v>0.32184597271677051</v>
      </c>
      <c r="K662" s="46">
        <f t="shared" si="39"/>
        <v>0.11843332513588148</v>
      </c>
      <c r="L662" s="94">
        <f t="shared" si="35"/>
        <v>0</v>
      </c>
      <c r="M662" s="94">
        <v>0</v>
      </c>
      <c r="N662" s="94">
        <v>0</v>
      </c>
      <c r="O662" s="116">
        <v>0</v>
      </c>
      <c r="P662" s="116">
        <v>0</v>
      </c>
      <c r="Q662" s="97">
        <v>0</v>
      </c>
    </row>
    <row r="663" spans="1:17" x14ac:dyDescent="0.25">
      <c r="A663" s="98">
        <f t="shared" si="36"/>
        <v>64253</v>
      </c>
      <c r="B663" s="713" t="str">
        <f t="shared" si="37"/>
        <v>Munson</v>
      </c>
      <c r="C663" s="118">
        <f t="shared" si="38"/>
        <v>10</v>
      </c>
      <c r="D663" s="119">
        <f t="shared" si="39"/>
        <v>0.32633139229548525</v>
      </c>
      <c r="E663" s="119">
        <f t="shared" si="39"/>
        <v>4.2186711957114431</v>
      </c>
      <c r="F663" s="119">
        <f t="shared" si="39"/>
        <v>0.53998991305108268</v>
      </c>
      <c r="G663" s="119">
        <f t="shared" si="39"/>
        <v>0.21825568539525811</v>
      </c>
      <c r="H663" s="119">
        <f t="shared" si="39"/>
        <v>0.21467682353586112</v>
      </c>
      <c r="I663" s="119">
        <f t="shared" si="39"/>
        <v>2.0956944521457279</v>
      </c>
      <c r="J663" s="119">
        <f t="shared" si="39"/>
        <v>0.32019111885164131</v>
      </c>
      <c r="K663" s="120">
        <f t="shared" si="39"/>
        <v>0.11782422458527478</v>
      </c>
      <c r="L663" s="102">
        <f t="shared" si="35"/>
        <v>0</v>
      </c>
      <c r="M663" s="102">
        <v>0</v>
      </c>
      <c r="N663" s="102">
        <v>0</v>
      </c>
      <c r="O663" s="112">
        <v>0</v>
      </c>
      <c r="P663" s="112">
        <v>0</v>
      </c>
      <c r="Q663" s="105">
        <v>0</v>
      </c>
    </row>
    <row r="664" spans="1:17" x14ac:dyDescent="0.25">
      <c r="A664" s="106">
        <f t="shared" si="36"/>
        <v>64284</v>
      </c>
      <c r="B664" s="714" t="str">
        <f t="shared" si="37"/>
        <v>Munson</v>
      </c>
      <c r="C664" s="121">
        <f t="shared" si="38"/>
        <v>10</v>
      </c>
      <c r="D664" s="122">
        <f t="shared" si="39"/>
        <v>0.32470986984929645</v>
      </c>
      <c r="E664" s="122">
        <f t="shared" si="39"/>
        <v>4.1969797453740654</v>
      </c>
      <c r="F664" s="122">
        <f t="shared" si="39"/>
        <v>0.53721340740789902</v>
      </c>
      <c r="G664" s="122">
        <f t="shared" si="39"/>
        <v>0.21707804680499573</v>
      </c>
      <c r="H664" s="122">
        <f t="shared" si="39"/>
        <v>0.21361010999149549</v>
      </c>
      <c r="I664" s="122">
        <f t="shared" si="39"/>
        <v>2.0849188890311039</v>
      </c>
      <c r="J664" s="122">
        <f t="shared" si="39"/>
        <v>0.3185447738433787</v>
      </c>
      <c r="K664" s="46">
        <f t="shared" si="39"/>
        <v>0.11721825662830525</v>
      </c>
      <c r="L664" s="94">
        <f t="shared" si="35"/>
        <v>0</v>
      </c>
      <c r="M664" s="94">
        <v>0</v>
      </c>
      <c r="N664" s="94">
        <v>0</v>
      </c>
      <c r="O664" s="116">
        <v>0</v>
      </c>
      <c r="P664" s="116">
        <v>0</v>
      </c>
      <c r="Q664" s="97">
        <v>0</v>
      </c>
    </row>
    <row r="665" spans="1:17" x14ac:dyDescent="0.25">
      <c r="A665" s="98">
        <f t="shared" si="36"/>
        <v>64315</v>
      </c>
      <c r="B665" s="713" t="str">
        <f t="shared" si="37"/>
        <v>Munson</v>
      </c>
      <c r="C665" s="118">
        <f t="shared" si="38"/>
        <v>10</v>
      </c>
      <c r="D665" s="119">
        <f t="shared" ref="D665:K680" si="40">+D664/D663*D664</f>
        <v>0.32309640465749867</v>
      </c>
      <c r="E665" s="119">
        <f t="shared" si="40"/>
        <v>4.1753998275538979</v>
      </c>
      <c r="F665" s="119">
        <f t="shared" si="40"/>
        <v>0.53445117792691821</v>
      </c>
      <c r="G665" s="119">
        <f t="shared" si="40"/>
        <v>0.21590676237978873</v>
      </c>
      <c r="H665" s="119">
        <f t="shared" si="40"/>
        <v>0.21254869686925737</v>
      </c>
      <c r="I665" s="119">
        <f t="shared" si="40"/>
        <v>2.0741987313026602</v>
      </c>
      <c r="J665" s="119">
        <f t="shared" si="40"/>
        <v>0.31690689394150617</v>
      </c>
      <c r="K665" s="120">
        <f t="shared" si="40"/>
        <v>0.11661540515409778</v>
      </c>
      <c r="L665" s="102">
        <f t="shared" si="35"/>
        <v>0</v>
      </c>
      <c r="M665" s="102">
        <v>0</v>
      </c>
      <c r="N665" s="102">
        <v>0</v>
      </c>
      <c r="O665" s="112">
        <v>0</v>
      </c>
      <c r="P665" s="112">
        <v>0</v>
      </c>
      <c r="Q665" s="105">
        <v>0</v>
      </c>
    </row>
    <row r="666" spans="1:17" x14ac:dyDescent="0.25">
      <c r="A666" s="106">
        <f t="shared" si="36"/>
        <v>64344</v>
      </c>
      <c r="B666" s="714" t="str">
        <f t="shared" si="37"/>
        <v>Munson</v>
      </c>
      <c r="C666" s="121">
        <f t="shared" si="38"/>
        <v>10</v>
      </c>
      <c r="D666" s="122">
        <f t="shared" si="40"/>
        <v>0.3214909566840452</v>
      </c>
      <c r="E666" s="122">
        <f t="shared" si="40"/>
        <v>4.1539308687760368</v>
      </c>
      <c r="F666" s="122">
        <f t="shared" si="40"/>
        <v>0.53170315120335254</v>
      </c>
      <c r="G666" s="122">
        <f t="shared" si="40"/>
        <v>0.21474179783457387</v>
      </c>
      <c r="H666" s="122">
        <f t="shared" si="40"/>
        <v>0.21149255783173418</v>
      </c>
      <c r="I666" s="122">
        <f t="shared" si="40"/>
        <v>2.0635336940790605</v>
      </c>
      <c r="J666" s="122">
        <f t="shared" si="40"/>
        <v>0.31527743562050153</v>
      </c>
      <c r="K666" s="46">
        <f t="shared" si="40"/>
        <v>0.11601565413463523</v>
      </c>
      <c r="L666" s="94">
        <f t="shared" si="35"/>
        <v>0</v>
      </c>
      <c r="M666" s="94">
        <v>0</v>
      </c>
      <c r="N666" s="94">
        <v>0</v>
      </c>
      <c r="O666" s="116">
        <v>0</v>
      </c>
      <c r="P666" s="116">
        <v>0</v>
      </c>
      <c r="Q666" s="97">
        <v>0</v>
      </c>
    </row>
    <row r="667" spans="1:17" x14ac:dyDescent="0.25">
      <c r="A667" s="98">
        <f t="shared" si="36"/>
        <v>64375</v>
      </c>
      <c r="B667" s="713" t="str">
        <f t="shared" si="37"/>
        <v>Munson</v>
      </c>
      <c r="C667" s="118">
        <f t="shared" si="38"/>
        <v>10</v>
      </c>
      <c r="D667" s="119">
        <f t="shared" si="40"/>
        <v>0.31989348609182627</v>
      </c>
      <c r="E667" s="119">
        <f t="shared" si="40"/>
        <v>4.1325722985142557</v>
      </c>
      <c r="F667" s="119">
        <f t="shared" si="40"/>
        <v>0.52896925420984509</v>
      </c>
      <c r="G667" s="119">
        <f t="shared" si="40"/>
        <v>0.21358311906927921</v>
      </c>
      <c r="H667" s="119">
        <f t="shared" si="40"/>
        <v>0.21044166667238201</v>
      </c>
      <c r="I667" s="119">
        <f t="shared" si="40"/>
        <v>2.0529234939437613</v>
      </c>
      <c r="J667" s="119">
        <f t="shared" si="40"/>
        <v>0.31365635557864024</v>
      </c>
      <c r="K667" s="120">
        <f t="shared" si="40"/>
        <v>0.11541898762433227</v>
      </c>
      <c r="L667" s="102">
        <f t="shared" si="35"/>
        <v>0</v>
      </c>
      <c r="M667" s="102">
        <v>0</v>
      </c>
      <c r="N667" s="102">
        <v>0</v>
      </c>
      <c r="O667" s="112">
        <v>0</v>
      </c>
      <c r="P667" s="112">
        <v>0</v>
      </c>
      <c r="Q667" s="105">
        <v>0</v>
      </c>
    </row>
    <row r="668" spans="1:17" x14ac:dyDescent="0.25">
      <c r="A668" s="106">
        <f t="shared" si="36"/>
        <v>64405</v>
      </c>
      <c r="B668" s="714" t="str">
        <f t="shared" si="37"/>
        <v>Munson</v>
      </c>
      <c r="C668" s="121">
        <f t="shared" si="38"/>
        <v>10</v>
      </c>
      <c r="D668" s="122">
        <f t="shared" si="40"/>
        <v>0.31830395324168048</v>
      </c>
      <c r="E668" s="122">
        <f t="shared" si="40"/>
        <v>4.1113235491758457</v>
      </c>
      <c r="F668" s="122">
        <f t="shared" si="40"/>
        <v>0.52624941429452909</v>
      </c>
      <c r="G668" s="122">
        <f t="shared" si="40"/>
        <v>0.21243069216782609</v>
      </c>
      <c r="H668" s="122">
        <f t="shared" si="40"/>
        <v>0.2093959973148754</v>
      </c>
      <c r="I668" s="122">
        <f t="shared" si="40"/>
        <v>2.042367848937479</v>
      </c>
      <c r="J668" s="122">
        <f t="shared" si="40"/>
        <v>0.31204361073684472</v>
      </c>
      <c r="K668" s="46">
        <f t="shared" si="40"/>
        <v>0.11482538975961142</v>
      </c>
      <c r="L668" s="94">
        <f t="shared" si="35"/>
        <v>0</v>
      </c>
      <c r="M668" s="94">
        <v>0</v>
      </c>
      <c r="N668" s="94">
        <v>0</v>
      </c>
      <c r="O668" s="116">
        <v>0</v>
      </c>
      <c r="P668" s="116">
        <v>0</v>
      </c>
      <c r="Q668" s="97">
        <v>0</v>
      </c>
    </row>
    <row r="669" spans="1:17" x14ac:dyDescent="0.25">
      <c r="A669" s="98">
        <f t="shared" si="36"/>
        <v>64436</v>
      </c>
      <c r="B669" s="713" t="str">
        <f t="shared" si="37"/>
        <v>Munson</v>
      </c>
      <c r="C669" s="118">
        <f t="shared" si="38"/>
        <v>10</v>
      </c>
      <c r="D669" s="119">
        <f t="shared" si="40"/>
        <v>0.31672231869141121</v>
      </c>
      <c r="E669" s="119">
        <f t="shared" si="40"/>
        <v>4.0901840560865299</v>
      </c>
      <c r="F669" s="119">
        <f t="shared" si="40"/>
        <v>0.52354355917909712</v>
      </c>
      <c r="G669" s="119">
        <f t="shared" si="40"/>
        <v>0.21128448339713621</v>
      </c>
      <c r="H669" s="119">
        <f t="shared" si="40"/>
        <v>0.20835552381246022</v>
      </c>
      <c r="I669" s="119">
        <f t="shared" si="40"/>
        <v>2.0318664785506977</v>
      </c>
      <c r="J669" s="119">
        <f t="shared" si="40"/>
        <v>0.31043915823753954</v>
      </c>
      <c r="K669" s="120">
        <f t="shared" si="40"/>
        <v>0.11423484475848132</v>
      </c>
      <c r="L669" s="102">
        <f t="shared" si="35"/>
        <v>0</v>
      </c>
      <c r="M669" s="102">
        <v>0</v>
      </c>
      <c r="N669" s="102">
        <v>0</v>
      </c>
      <c r="O669" s="112">
        <v>0</v>
      </c>
      <c r="P669" s="112">
        <v>0</v>
      </c>
      <c r="Q669" s="105">
        <v>0</v>
      </c>
    </row>
    <row r="670" spans="1:17" x14ac:dyDescent="0.25">
      <c r="A670" s="106">
        <f t="shared" si="36"/>
        <v>64466</v>
      </c>
      <c r="B670" s="714" t="str">
        <f t="shared" si="37"/>
        <v>Munson</v>
      </c>
      <c r="C670" s="121">
        <f t="shared" si="38"/>
        <v>10</v>
      </c>
      <c r="D670" s="122">
        <f t="shared" si="40"/>
        <v>0.31514854319480784</v>
      </c>
      <c r="E670" s="122">
        <f t="shared" si="40"/>
        <v>4.0691532574754588</v>
      </c>
      <c r="F670" s="122">
        <f t="shared" si="40"/>
        <v>0.52085161695688054</v>
      </c>
      <c r="G670" s="122">
        <f t="shared" si="40"/>
        <v>0.21014445920614427</v>
      </c>
      <c r="H670" s="122">
        <f t="shared" si="40"/>
        <v>0.2073202203473099</v>
      </c>
      <c r="I670" s="122">
        <f t="shared" si="40"/>
        <v>2.021419103716215</v>
      </c>
      <c r="J670" s="122">
        <f t="shared" si="40"/>
        <v>0.30884295544351259</v>
      </c>
      <c r="K670" s="46">
        <f t="shared" si="40"/>
        <v>0.11364733692011715</v>
      </c>
      <c r="L670" s="94">
        <f t="shared" si="35"/>
        <v>0</v>
      </c>
      <c r="M670" s="94">
        <v>0</v>
      </c>
      <c r="N670" s="94">
        <v>0</v>
      </c>
      <c r="O670" s="116">
        <v>0</v>
      </c>
      <c r="P670" s="116">
        <v>0</v>
      </c>
      <c r="Q670" s="97">
        <v>0</v>
      </c>
    </row>
    <row r="671" spans="1:17" x14ac:dyDescent="0.25">
      <c r="A671" s="98">
        <f t="shared" si="36"/>
        <v>64497</v>
      </c>
      <c r="B671" s="713" t="str">
        <f t="shared" si="37"/>
        <v>Munson</v>
      </c>
      <c r="C671" s="118">
        <f t="shared" si="38"/>
        <v>10</v>
      </c>
      <c r="D671" s="119">
        <f t="shared" si="40"/>
        <v>0.3135825877006721</v>
      </c>
      <c r="E671" s="119">
        <f t="shared" si="40"/>
        <v>4.0482305944602812</v>
      </c>
      <c r="F671" s="119">
        <f t="shared" si="40"/>
        <v>0.51817351609093831</v>
      </c>
      <c r="G671" s="119">
        <f t="shared" si="40"/>
        <v>0.20901058622481597</v>
      </c>
      <c r="H671" s="119">
        <f t="shared" si="40"/>
        <v>0.20629006122988475</v>
      </c>
      <c r="I671" s="119">
        <f t="shared" si="40"/>
        <v>2.0110254468017259</v>
      </c>
      <c r="J671" s="119">
        <f t="shared" si="40"/>
        <v>0.30725495993678187</v>
      </c>
      <c r="K671" s="120">
        <f t="shared" si="40"/>
        <v>0.11306285062444313</v>
      </c>
      <c r="L671" s="102">
        <f t="shared" si="35"/>
        <v>0</v>
      </c>
      <c r="M671" s="102">
        <v>0</v>
      </c>
      <c r="N671" s="102">
        <v>0</v>
      </c>
      <c r="O671" s="112">
        <v>0</v>
      </c>
      <c r="P671" s="112">
        <v>0</v>
      </c>
      <c r="Q671" s="105">
        <v>0</v>
      </c>
    </row>
    <row r="672" spans="1:17" x14ac:dyDescent="0.25">
      <c r="A672" s="106">
        <f t="shared" si="36"/>
        <v>64528</v>
      </c>
      <c r="B672" s="714" t="str">
        <f t="shared" si="37"/>
        <v>Munson</v>
      </c>
      <c r="C672" s="121">
        <f t="shared" si="38"/>
        <v>10</v>
      </c>
      <c r="D672" s="122">
        <f t="shared" si="40"/>
        <v>0.31202441335184883</v>
      </c>
      <c r="E672" s="122">
        <f t="shared" si="40"/>
        <v>4.0274155110322925</v>
      </c>
      <c r="F672" s="122">
        <f t="shared" si="40"/>
        <v>0.51550918541215618</v>
      </c>
      <c r="G672" s="122">
        <f t="shared" si="40"/>
        <v>0.20788283126317111</v>
      </c>
      <c r="H672" s="122">
        <f t="shared" si="40"/>
        <v>0.20526502089829457</v>
      </c>
      <c r="I672" s="122">
        <f t="shared" si="40"/>
        <v>2.0006852316024446</v>
      </c>
      <c r="J672" s="122">
        <f t="shared" si="40"/>
        <v>0.30567512951746839</v>
      </c>
      <c r="K672" s="46">
        <f t="shared" si="40"/>
        <v>0.11248137033171725</v>
      </c>
      <c r="L672" s="94">
        <f t="shared" si="35"/>
        <v>0</v>
      </c>
      <c r="M672" s="94">
        <v>0</v>
      </c>
      <c r="N672" s="94">
        <v>0</v>
      </c>
      <c r="O672" s="116">
        <v>0</v>
      </c>
      <c r="P672" s="116">
        <v>0</v>
      </c>
      <c r="Q672" s="97">
        <v>0</v>
      </c>
    </row>
    <row r="673" spans="1:17" x14ac:dyDescent="0.25">
      <c r="A673" s="98">
        <f t="shared" si="36"/>
        <v>64558</v>
      </c>
      <c r="B673" s="713" t="str">
        <f t="shared" si="37"/>
        <v>Munson</v>
      </c>
      <c r="C673" s="118">
        <f t="shared" si="38"/>
        <v>10</v>
      </c>
      <c r="D673" s="119">
        <f t="shared" si="40"/>
        <v>0.31047398148426192</v>
      </c>
      <c r="E673" s="119">
        <f t="shared" si="40"/>
        <v>4.0067074540416581</v>
      </c>
      <c r="F673" s="119">
        <f t="shared" si="40"/>
        <v>0.51285855411735537</v>
      </c>
      <c r="G673" s="119">
        <f t="shared" si="40"/>
        <v>0.20676116131031214</v>
      </c>
      <c r="H673" s="119">
        <f t="shared" si="40"/>
        <v>0.2042450739176643</v>
      </c>
      <c r="I673" s="119">
        <f t="shared" si="40"/>
        <v>1.9903981833337645</v>
      </c>
      <c r="J673" s="119">
        <f t="shared" si="40"/>
        <v>0.30410342220267472</v>
      </c>
      <c r="K673" s="120">
        <f t="shared" si="40"/>
        <v>0.11190288058211814</v>
      </c>
      <c r="L673" s="102">
        <f t="shared" si="35"/>
        <v>0</v>
      </c>
      <c r="M673" s="102">
        <v>0</v>
      </c>
      <c r="N673" s="102">
        <v>0</v>
      </c>
      <c r="O673" s="112">
        <v>0</v>
      </c>
      <c r="P673" s="112">
        <v>0</v>
      </c>
      <c r="Q673" s="105">
        <v>0</v>
      </c>
    </row>
    <row r="674" spans="1:17" x14ac:dyDescent="0.25">
      <c r="A674" s="106">
        <f t="shared" si="36"/>
        <v>64589</v>
      </c>
      <c r="B674" s="714" t="str">
        <f t="shared" si="37"/>
        <v>Munson</v>
      </c>
      <c r="C674" s="121">
        <f t="shared" si="38"/>
        <v>10</v>
      </c>
      <c r="D674" s="122">
        <f t="shared" si="40"/>
        <v>0.30893125362595492</v>
      </c>
      <c r="E674" s="122">
        <f t="shared" si="40"/>
        <v>3.9861058731827148</v>
      </c>
      <c r="F674" s="122">
        <f t="shared" si="40"/>
        <v>0.51022155176741102</v>
      </c>
      <c r="G674" s="122">
        <f t="shared" si="40"/>
        <v>0.20564554353345779</v>
      </c>
      <c r="H674" s="122">
        <f t="shared" si="40"/>
        <v>0.20323019497950295</v>
      </c>
      <c r="I674" s="122">
        <f t="shared" si="40"/>
        <v>1.9801640286239566</v>
      </c>
      <c r="J674" s="122">
        <f t="shared" si="40"/>
        <v>0.30253979622536925</v>
      </c>
      <c r="K674" s="46">
        <f t="shared" si="40"/>
        <v>0.11132736599533403</v>
      </c>
      <c r="L674" s="94">
        <f t="shared" si="35"/>
        <v>0</v>
      </c>
      <c r="M674" s="94">
        <v>0</v>
      </c>
      <c r="N674" s="94">
        <v>0</v>
      </c>
      <c r="O674" s="116">
        <v>0</v>
      </c>
      <c r="P674" s="116">
        <v>0</v>
      </c>
      <c r="Q674" s="97">
        <v>0</v>
      </c>
    </row>
    <row r="675" spans="1:17" x14ac:dyDescent="0.25">
      <c r="A675" s="98">
        <f t="shared" si="36"/>
        <v>64619</v>
      </c>
      <c r="B675" s="713" t="str">
        <f t="shared" si="37"/>
        <v>Munson</v>
      </c>
      <c r="C675" s="118">
        <f t="shared" si="38"/>
        <v>10</v>
      </c>
      <c r="D675" s="119">
        <f t="shared" si="40"/>
        <v>0.3073961914961364</v>
      </c>
      <c r="E675" s="119">
        <f t="shared" si="40"/>
        <v>3.9656102209793462</v>
      </c>
      <c r="F675" s="119">
        <f t="shared" si="40"/>
        <v>0.50759810828538021</v>
      </c>
      <c r="G675" s="119">
        <f t="shared" si="40"/>
        <v>0.20453594527698218</v>
      </c>
      <c r="H675" s="119">
        <f t="shared" si="40"/>
        <v>0.20222035890107559</v>
      </c>
      <c r="I675" s="119">
        <f t="shared" si="40"/>
        <v>1.9699824955069039</v>
      </c>
      <c r="J675" s="119">
        <f t="shared" si="40"/>
        <v>0.3009842100332763</v>
      </c>
      <c r="K675" s="120">
        <f t="shared" si="40"/>
        <v>0.11075481127015384</v>
      </c>
      <c r="L675" s="102">
        <f t="shared" si="35"/>
        <v>0</v>
      </c>
      <c r="M675" s="102">
        <v>0</v>
      </c>
      <c r="N675" s="102">
        <v>0</v>
      </c>
      <c r="O675" s="112">
        <v>0</v>
      </c>
      <c r="P675" s="112">
        <v>0</v>
      </c>
      <c r="Q675" s="105">
        <v>0</v>
      </c>
    </row>
    <row r="676" spans="1:17" x14ac:dyDescent="0.25">
      <c r="A676" s="106">
        <f t="shared" si="36"/>
        <v>64650</v>
      </c>
      <c r="B676" s="714" t="str">
        <f t="shared" si="37"/>
        <v>Munson</v>
      </c>
      <c r="C676" s="121">
        <f t="shared" si="38"/>
        <v>10</v>
      </c>
      <c r="D676" s="122">
        <f t="shared" si="40"/>
        <v>0.30586875700423005</v>
      </c>
      <c r="E676" s="122">
        <f t="shared" si="40"/>
        <v>3.9452199527704339</v>
      </c>
      <c r="F676" s="122">
        <f t="shared" si="40"/>
        <v>0.50498815395463981</v>
      </c>
      <c r="G676" s="122">
        <f t="shared" si="40"/>
        <v>0.2034323340614588</v>
      </c>
      <c r="H676" s="122">
        <f t="shared" si="40"/>
        <v>0.20121554062477845</v>
      </c>
      <c r="I676" s="122">
        <f t="shared" si="40"/>
        <v>1.959853313414875</v>
      </c>
      <c r="J676" s="122">
        <f t="shared" si="40"/>
        <v>0.29943662228777196</v>
      </c>
      <c r="K676" s="46">
        <f t="shared" si="40"/>
        <v>0.11018520118406032</v>
      </c>
      <c r="L676" s="94">
        <f t="shared" si="35"/>
        <v>0</v>
      </c>
      <c r="M676" s="94">
        <v>0</v>
      </c>
      <c r="N676" s="94">
        <v>0</v>
      </c>
      <c r="O676" s="116">
        <v>0</v>
      </c>
      <c r="P676" s="116">
        <v>0</v>
      </c>
      <c r="Q676" s="97">
        <v>0</v>
      </c>
    </row>
    <row r="677" spans="1:17" x14ac:dyDescent="0.25">
      <c r="A677" s="98">
        <f t="shared" si="36"/>
        <v>64681</v>
      </c>
      <c r="B677" s="713" t="str">
        <f t="shared" si="37"/>
        <v>Munson</v>
      </c>
      <c r="C677" s="118">
        <f t="shared" si="38"/>
        <v>10</v>
      </c>
      <c r="D677" s="119">
        <f t="shared" si="40"/>
        <v>0.30434891224892946</v>
      </c>
      <c r="E677" s="119">
        <f t="shared" si="40"/>
        <v>3.9249345266953832</v>
      </c>
      <c r="F677" s="119">
        <f t="shared" si="40"/>
        <v>0.5023916194170337</v>
      </c>
      <c r="G677" s="119">
        <f t="shared" si="40"/>
        <v>0.20233467758270982</v>
      </c>
      <c r="H677" s="119">
        <f t="shared" si="40"/>
        <v>0.20021571521751719</v>
      </c>
      <c r="I677" s="119">
        <f t="shared" si="40"/>
        <v>1.9497762131713332</v>
      </c>
      <c r="J677" s="119">
        <f t="shared" si="40"/>
        <v>0.2978969918627854</v>
      </c>
      <c r="K677" s="120">
        <f t="shared" si="40"/>
        <v>0.1096185205928254</v>
      </c>
      <c r="L677" s="102">
        <f t="shared" si="35"/>
        <v>0</v>
      </c>
      <c r="M677" s="102">
        <v>0</v>
      </c>
      <c r="N677" s="102">
        <v>0</v>
      </c>
      <c r="O677" s="112">
        <v>0</v>
      </c>
      <c r="P677" s="112">
        <v>0</v>
      </c>
      <c r="Q677" s="105">
        <v>0</v>
      </c>
    </row>
    <row r="678" spans="1:17" x14ac:dyDescent="0.25">
      <c r="A678" s="106">
        <f t="shared" si="36"/>
        <v>64709</v>
      </c>
      <c r="B678" s="714" t="str">
        <f t="shared" si="37"/>
        <v>Munson</v>
      </c>
      <c r="C678" s="121">
        <f t="shared" si="38"/>
        <v>10</v>
      </c>
      <c r="D678" s="122">
        <f t="shared" si="40"/>
        <v>0.30283661951725771</v>
      </c>
      <c r="E678" s="122">
        <f t="shared" si="40"/>
        <v>3.9047534036797242</v>
      </c>
      <c r="F678" s="122">
        <f t="shared" si="40"/>
        <v>0.49980843567102967</v>
      </c>
      <c r="G678" s="122">
        <f t="shared" si="40"/>
        <v>0.20124294371086054</v>
      </c>
      <c r="H678" s="122">
        <f t="shared" si="40"/>
        <v>0.19922085787008817</v>
      </c>
      <c r="I678" s="122">
        <f t="shared" si="40"/>
        <v>1.939750926983784</v>
      </c>
      <c r="J678" s="122">
        <f t="shared" si="40"/>
        <v>0.29636527784370614</v>
      </c>
      <c r="K678" s="46">
        <f t="shared" si="40"/>
        <v>0.10905475443010748</v>
      </c>
      <c r="L678" s="94">
        <f t="shared" si="35"/>
        <v>0</v>
      </c>
      <c r="M678" s="94">
        <v>0</v>
      </c>
      <c r="N678" s="94">
        <v>0</v>
      </c>
      <c r="O678" s="116">
        <v>0</v>
      </c>
      <c r="P678" s="116">
        <v>0</v>
      </c>
      <c r="Q678" s="97">
        <v>0</v>
      </c>
    </row>
    <row r="679" spans="1:17" x14ac:dyDescent="0.25">
      <c r="A679" s="98">
        <f t="shared" si="36"/>
        <v>64740</v>
      </c>
      <c r="B679" s="713" t="str">
        <f t="shared" si="37"/>
        <v>Munson</v>
      </c>
      <c r="C679" s="118">
        <f t="shared" si="38"/>
        <v>10</v>
      </c>
      <c r="D679" s="119">
        <f t="shared" si="40"/>
        <v>0.3013318412836315</v>
      </c>
      <c r="E679" s="119">
        <f t="shared" si="40"/>
        <v>3.8846760474207849</v>
      </c>
      <c r="F679" s="119">
        <f t="shared" si="40"/>
        <v>0.49723853406988583</v>
      </c>
      <c r="G679" s="119">
        <f t="shared" si="40"/>
        <v>0.20015710048939894</v>
      </c>
      <c r="H679" s="119">
        <f t="shared" si="40"/>
        <v>0.19823094389656293</v>
      </c>
      <c r="I679" s="119">
        <f t="shared" si="40"/>
        <v>1.9297771884366581</v>
      </c>
      <c r="J679" s="119">
        <f t="shared" si="40"/>
        <v>0.29484143952629671</v>
      </c>
      <c r="K679" s="120">
        <f t="shared" si="40"/>
        <v>0.10849388770705092</v>
      </c>
      <c r="L679" s="102">
        <f t="shared" si="35"/>
        <v>0</v>
      </c>
      <c r="M679" s="102">
        <v>0</v>
      </c>
      <c r="N679" s="102">
        <v>0</v>
      </c>
      <c r="O679" s="112">
        <v>0</v>
      </c>
      <c r="P679" s="112">
        <v>0</v>
      </c>
      <c r="Q679" s="105">
        <v>0</v>
      </c>
    </row>
    <row r="680" spans="1:17" x14ac:dyDescent="0.25">
      <c r="A680" s="106">
        <f t="shared" si="36"/>
        <v>64770</v>
      </c>
      <c r="B680" s="714" t="str">
        <f t="shared" si="37"/>
        <v>Munson</v>
      </c>
      <c r="C680" s="121">
        <f t="shared" si="38"/>
        <v>10</v>
      </c>
      <c r="D680" s="122">
        <f t="shared" si="40"/>
        <v>0.29983454020893013</v>
      </c>
      <c r="E680" s="122">
        <f t="shared" si="40"/>
        <v>3.8647019243734406</v>
      </c>
      <c r="F680" s="122">
        <f t="shared" si="40"/>
        <v>0.49468184631982615</v>
      </c>
      <c r="G680" s="122">
        <f t="shared" si="40"/>
        <v>0.1990771161342402</v>
      </c>
      <c r="H680" s="122">
        <f t="shared" si="40"/>
        <v>0.19724594873367557</v>
      </c>
      <c r="I680" s="122">
        <f t="shared" si="40"/>
        <v>1.9198547324842317</v>
      </c>
      <c r="J680" s="122">
        <f t="shared" si="40"/>
        <v>0.29332543641561087</v>
      </c>
      <c r="K680" s="46">
        <f t="shared" si="40"/>
        <v>0.10793590551188749</v>
      </c>
      <c r="L680" s="94">
        <f t="shared" si="35"/>
        <v>0</v>
      </c>
      <c r="M680" s="94">
        <v>0</v>
      </c>
      <c r="N680" s="94">
        <v>0</v>
      </c>
      <c r="O680" s="116">
        <v>0</v>
      </c>
      <c r="P680" s="116">
        <v>0</v>
      </c>
      <c r="Q680" s="97">
        <v>0</v>
      </c>
    </row>
    <row r="681" spans="1:17" x14ac:dyDescent="0.25">
      <c r="A681" s="98">
        <f t="shared" si="36"/>
        <v>64801</v>
      </c>
      <c r="B681" s="713" t="str">
        <f t="shared" si="37"/>
        <v>Munson</v>
      </c>
      <c r="C681" s="118">
        <f t="shared" si="38"/>
        <v>10</v>
      </c>
      <c r="D681" s="119">
        <f t="shared" ref="D681:K696" si="41">+D680/D679*D680</f>
        <v>0.29834467913956891</v>
      </c>
      <c r="E681" s="119">
        <f t="shared" si="41"/>
        <v>3.8448305037359343</v>
      </c>
      <c r="F681" s="119">
        <f t="shared" si="41"/>
        <v>0.49213830447822571</v>
      </c>
      <c r="G681" s="119">
        <f t="shared" si="41"/>
        <v>0.19800295903279636</v>
      </c>
      <c r="H681" s="119">
        <f t="shared" si="41"/>
        <v>0.19626584794021329</v>
      </c>
      <c r="I681" s="119">
        <f t="shared" si="41"/>
        <v>1.9099832954435829</v>
      </c>
      <c r="J681" s="119">
        <f t="shared" si="41"/>
        <v>0.29181722822491762</v>
      </c>
      <c r="K681" s="120">
        <f t="shared" si="41"/>
        <v>0.10738079300953994</v>
      </c>
      <c r="L681" s="102">
        <f t="shared" si="35"/>
        <v>0</v>
      </c>
      <c r="M681" s="102">
        <v>0</v>
      </c>
      <c r="N681" s="102">
        <v>0</v>
      </c>
      <c r="O681" s="112">
        <v>0</v>
      </c>
      <c r="P681" s="112">
        <v>0</v>
      </c>
      <c r="Q681" s="105">
        <v>0</v>
      </c>
    </row>
    <row r="682" spans="1:17" x14ac:dyDescent="0.25">
      <c r="A682" s="106">
        <f t="shared" si="36"/>
        <v>64831</v>
      </c>
      <c r="B682" s="714" t="str">
        <f t="shared" si="37"/>
        <v>Munson</v>
      </c>
      <c r="C682" s="121">
        <f t="shared" si="38"/>
        <v>10</v>
      </c>
      <c r="D682" s="122">
        <f t="shared" si="41"/>
        <v>0.29686222110657723</v>
      </c>
      <c r="E682" s="122">
        <f t="shared" si="41"/>
        <v>3.8250612574357716</v>
      </c>
      <c r="F682" s="122">
        <f t="shared" si="41"/>
        <v>0.48960784095180521</v>
      </c>
      <c r="G682" s="122">
        <f t="shared" si="41"/>
        <v>0.19693459774305094</v>
      </c>
      <c r="H682" s="122">
        <f t="shared" si="41"/>
        <v>0.19529061719640989</v>
      </c>
      <c r="I682" s="122">
        <f t="shared" si="41"/>
        <v>1.9001626149875857</v>
      </c>
      <c r="J682" s="122">
        <f t="shared" si="41"/>
        <v>0.29031677487463053</v>
      </c>
      <c r="K682" s="46">
        <f t="shared" si="41"/>
        <v>0.10682853544122756</v>
      </c>
      <c r="L682" s="94">
        <f t="shared" si="35"/>
        <v>0</v>
      </c>
      <c r="M682" s="94">
        <v>0</v>
      </c>
      <c r="N682" s="94">
        <v>0</v>
      </c>
      <c r="O682" s="116">
        <v>0</v>
      </c>
      <c r="P682" s="116">
        <v>0</v>
      </c>
      <c r="Q682" s="97">
        <v>0</v>
      </c>
    </row>
    <row r="683" spans="1:17" x14ac:dyDescent="0.25">
      <c r="A683" s="98">
        <f t="shared" si="36"/>
        <v>64862</v>
      </c>
      <c r="B683" s="713" t="str">
        <f t="shared" si="37"/>
        <v>Munson</v>
      </c>
      <c r="C683" s="118">
        <f t="shared" si="38"/>
        <v>10</v>
      </c>
      <c r="D683" s="119">
        <f t="shared" si="41"/>
        <v>0.29538712932468114</v>
      </c>
      <c r="E683" s="119">
        <f t="shared" si="41"/>
        <v>3.8053936601156866</v>
      </c>
      <c r="F683" s="119">
        <f t="shared" si="41"/>
        <v>0.48709038849483466</v>
      </c>
      <c r="G683" s="119">
        <f t="shared" si="41"/>
        <v>0.19587200099263868</v>
      </c>
      <c r="H683" s="119">
        <f t="shared" si="41"/>
        <v>0.19432023230334231</v>
      </c>
      <c r="I683" s="119">
        <f t="shared" si="41"/>
        <v>1.8903924301379367</v>
      </c>
      <c r="J683" s="119">
        <f t="shared" si="41"/>
        <v>0.28882403649124272</v>
      </c>
      <c r="K683" s="120">
        <f t="shared" si="41"/>
        <v>0.10627911812407378</v>
      </c>
      <c r="L683" s="102">
        <f t="shared" si="35"/>
        <v>0</v>
      </c>
      <c r="M683" s="102">
        <v>0</v>
      </c>
      <c r="N683" s="102">
        <v>0</v>
      </c>
      <c r="O683" s="112">
        <v>0</v>
      </c>
      <c r="P683" s="112">
        <v>0</v>
      </c>
      <c r="Q683" s="105">
        <v>0</v>
      </c>
    </row>
    <row r="684" spans="1:17" x14ac:dyDescent="0.25">
      <c r="A684" s="106">
        <f t="shared" si="36"/>
        <v>64893</v>
      </c>
      <c r="B684" s="714" t="str">
        <f t="shared" si="37"/>
        <v>Munson</v>
      </c>
      <c r="C684" s="121">
        <f t="shared" si="38"/>
        <v>10</v>
      </c>
      <c r="D684" s="122">
        <f t="shared" si="41"/>
        <v>0.29391936719139072</v>
      </c>
      <c r="E684" s="122">
        <f t="shared" si="41"/>
        <v>3.7858271891196815</v>
      </c>
      <c r="F684" s="122">
        <f t="shared" si="41"/>
        <v>0.48458588020734633</v>
      </c>
      <c r="G684" s="122">
        <f t="shared" si="41"/>
        <v>0.19481513767793007</v>
      </c>
      <c r="H684" s="122">
        <f t="shared" si="41"/>
        <v>0.19335466918233021</v>
      </c>
      <c r="I684" s="122">
        <f t="shared" si="41"/>
        <v>1.8806724812582218</v>
      </c>
      <c r="J684" s="122">
        <f t="shared" si="41"/>
        <v>0.28733897340626713</v>
      </c>
      <c r="K684" s="46">
        <f t="shared" si="41"/>
        <v>0.10573252645071586</v>
      </c>
      <c r="L684" s="94">
        <f t="shared" si="35"/>
        <v>0</v>
      </c>
      <c r="M684" s="94">
        <v>0</v>
      </c>
      <c r="N684" s="94">
        <v>0</v>
      </c>
      <c r="O684" s="116">
        <v>0</v>
      </c>
      <c r="P684" s="116">
        <v>0</v>
      </c>
      <c r="Q684" s="97">
        <v>0</v>
      </c>
    </row>
    <row r="685" spans="1:17" x14ac:dyDescent="0.25">
      <c r="A685" s="98">
        <f t="shared" si="36"/>
        <v>64923</v>
      </c>
      <c r="B685" s="713" t="str">
        <f t="shared" si="37"/>
        <v>Munson</v>
      </c>
      <c r="C685" s="118">
        <f t="shared" si="38"/>
        <v>10</v>
      </c>
      <c r="D685" s="119">
        <f t="shared" si="41"/>
        <v>0.29245889828609184</v>
      </c>
      <c r="E685" s="119">
        <f t="shared" si="41"/>
        <v>3.7663613244791372</v>
      </c>
      <c r="F685" s="119">
        <f t="shared" si="41"/>
        <v>0.482094249533357</v>
      </c>
      <c r="G685" s="119">
        <f t="shared" si="41"/>
        <v>0.19376397686312097</v>
      </c>
      <c r="H685" s="119">
        <f t="shared" si="41"/>
        <v>0.19239390387433844</v>
      </c>
      <c r="I685" s="119">
        <f t="shared" si="41"/>
        <v>1.8710025100470153</v>
      </c>
      <c r="J685" s="119">
        <f t="shared" si="41"/>
        <v>0.2858615461551825</v>
      </c>
      <c r="K685" s="120">
        <f t="shared" si="41"/>
        <v>0.10518874588891641</v>
      </c>
      <c r="L685" s="102">
        <f t="shared" si="35"/>
        <v>0</v>
      </c>
      <c r="M685" s="102">
        <v>0</v>
      </c>
      <c r="N685" s="102">
        <v>0</v>
      </c>
      <c r="O685" s="112">
        <v>0</v>
      </c>
      <c r="P685" s="112">
        <v>0</v>
      </c>
      <c r="Q685" s="105">
        <v>0</v>
      </c>
    </row>
    <row r="686" spans="1:17" x14ac:dyDescent="0.25">
      <c r="A686" s="106">
        <f t="shared" si="36"/>
        <v>64954</v>
      </c>
      <c r="B686" s="714" t="str">
        <f t="shared" si="37"/>
        <v>Munson</v>
      </c>
      <c r="C686" s="121">
        <f t="shared" si="38"/>
        <v>10</v>
      </c>
      <c r="D686" s="122">
        <f t="shared" si="41"/>
        <v>0.29100568636914226</v>
      </c>
      <c r="E686" s="122">
        <f t="shared" si="41"/>
        <v>3.7469955488989948</v>
      </c>
      <c r="F686" s="122">
        <f t="shared" si="41"/>
        <v>0.47961543025909914</v>
      </c>
      <c r="G686" s="122">
        <f t="shared" si="41"/>
        <v>0.19271848777932701</v>
      </c>
      <c r="H686" s="122">
        <f t="shared" si="41"/>
        <v>0.19143791253938255</v>
      </c>
      <c r="I686" s="122">
        <f t="shared" si="41"/>
        <v>1.8613822595310163</v>
      </c>
      <c r="J686" s="122">
        <f t="shared" si="41"/>
        <v>0.28439171547638453</v>
      </c>
      <c r="K686" s="46">
        <f t="shared" si="41"/>
        <v>0.10464776198117715</v>
      </c>
      <c r="L686" s="94">
        <f t="shared" si="35"/>
        <v>0</v>
      </c>
      <c r="M686" s="94">
        <v>0</v>
      </c>
      <c r="N686" s="94">
        <v>0</v>
      </c>
      <c r="O686" s="116">
        <v>0</v>
      </c>
      <c r="P686" s="116">
        <v>0</v>
      </c>
      <c r="Q686" s="97">
        <v>0</v>
      </c>
    </row>
    <row r="687" spans="1:17" x14ac:dyDescent="0.25">
      <c r="A687" s="98">
        <f t="shared" si="36"/>
        <v>64984</v>
      </c>
      <c r="B687" s="713" t="str">
        <f t="shared" si="37"/>
        <v>Munson</v>
      </c>
      <c r="C687" s="118">
        <f t="shared" si="38"/>
        <v>10</v>
      </c>
      <c r="D687" s="119">
        <f t="shared" si="41"/>
        <v>0.28955969538097254</v>
      </c>
      <c r="E687" s="119">
        <f t="shared" si="41"/>
        <v>3.7277293477440101</v>
      </c>
      <c r="F687" s="119">
        <f t="shared" si="41"/>
        <v>0.47714935651126145</v>
      </c>
      <c r="G687" s="119">
        <f t="shared" si="41"/>
        <v>0.19167863982368302</v>
      </c>
      <c r="H687" s="119">
        <f t="shared" si="41"/>
        <v>0.19048667145593728</v>
      </c>
      <c r="I687" s="119">
        <f t="shared" si="41"/>
        <v>1.8518114740582192</v>
      </c>
      <c r="J687" s="119">
        <f t="shared" si="41"/>
        <v>0.28292944231014255</v>
      </c>
      <c r="K687" s="120">
        <f t="shared" si="41"/>
        <v>0.10410956034435441</v>
      </c>
      <c r="L687" s="102">
        <f t="shared" si="35"/>
        <v>0</v>
      </c>
      <c r="M687" s="102">
        <v>0</v>
      </c>
      <c r="N687" s="102">
        <v>0</v>
      </c>
      <c r="O687" s="112">
        <v>0</v>
      </c>
      <c r="P687" s="112">
        <v>0</v>
      </c>
      <c r="Q687" s="105">
        <v>0</v>
      </c>
    </row>
    <row r="688" spans="1:17" x14ac:dyDescent="0.25">
      <c r="A688" s="106">
        <f t="shared" si="36"/>
        <v>65015</v>
      </c>
      <c r="B688" s="714" t="str">
        <f t="shared" si="37"/>
        <v>Munson</v>
      </c>
      <c r="C688" s="121">
        <f t="shared" si="38"/>
        <v>10</v>
      </c>
      <c r="D688" s="122">
        <f t="shared" si="41"/>
        <v>0.28812088944119124</v>
      </c>
      <c r="E688" s="122">
        <f t="shared" si="41"/>
        <v>3.7085622090250761</v>
      </c>
      <c r="F688" s="122">
        <f t="shared" si="41"/>
        <v>0.47469596275523818</v>
      </c>
      <c r="G688" s="122">
        <f t="shared" si="41"/>
        <v>0.19064440255844717</v>
      </c>
      <c r="H688" s="122">
        <f t="shared" si="41"/>
        <v>0.18954015702034788</v>
      </c>
      <c r="I688" s="122">
        <f t="shared" si="41"/>
        <v>1.8422898992911207</v>
      </c>
      <c r="J688" s="122">
        <f t="shared" si="41"/>
        <v>0.28147468779756152</v>
      </c>
      <c r="K688" s="46">
        <f t="shared" si="41"/>
        <v>0.10357412666927682</v>
      </c>
      <c r="L688" s="94">
        <f t="shared" si="35"/>
        <v>0</v>
      </c>
      <c r="M688" s="94">
        <v>0</v>
      </c>
      <c r="N688" s="94">
        <v>0</v>
      </c>
      <c r="O688" s="116">
        <v>0</v>
      </c>
      <c r="P688" s="116">
        <v>0</v>
      </c>
      <c r="Q688" s="97">
        <v>0</v>
      </c>
    </row>
    <row r="689" spans="1:17" x14ac:dyDescent="0.25">
      <c r="A689" s="98">
        <f t="shared" si="36"/>
        <v>65046</v>
      </c>
      <c r="B689" s="713" t="str">
        <f t="shared" si="37"/>
        <v>Munson</v>
      </c>
      <c r="C689" s="118">
        <f t="shared" si="38"/>
        <v>10</v>
      </c>
      <c r="D689" s="119">
        <f t="shared" si="41"/>
        <v>0.2866892328476946</v>
      </c>
      <c r="E689" s="119">
        <f t="shared" si="41"/>
        <v>3.689493623385617</v>
      </c>
      <c r="F689" s="119">
        <f t="shared" si="41"/>
        <v>0.47225518379338777</v>
      </c>
      <c r="G689" s="119">
        <f t="shared" si="41"/>
        <v>0.18961574571011006</v>
      </c>
      <c r="H689" s="119">
        <f t="shared" si="41"/>
        <v>0.18859834574624443</v>
      </c>
      <c r="I689" s="119">
        <f t="shared" si="41"/>
        <v>1.8328172821999604</v>
      </c>
      <c r="J689" s="119">
        <f t="shared" si="41"/>
        <v>0.28002741327954944</v>
      </c>
      <c r="K689" s="120">
        <f t="shared" si="41"/>
        <v>0.10304144672036479</v>
      </c>
      <c r="L689" s="102">
        <f t="shared" si="35"/>
        <v>0</v>
      </c>
      <c r="M689" s="102">
        <v>0</v>
      </c>
      <c r="N689" s="102">
        <v>0</v>
      </c>
      <c r="O689" s="112">
        <v>0</v>
      </c>
      <c r="P689" s="112">
        <v>0</v>
      </c>
      <c r="Q689" s="105">
        <v>0</v>
      </c>
    </row>
    <row r="690" spans="1:17" x14ac:dyDescent="0.25">
      <c r="A690" s="106">
        <f t="shared" si="36"/>
        <v>65074</v>
      </c>
      <c r="B690" s="714" t="str">
        <f t="shared" si="37"/>
        <v>Munson</v>
      </c>
      <c r="C690" s="121">
        <f t="shared" si="38"/>
        <v>10</v>
      </c>
      <c r="D690" s="122">
        <f t="shared" si="41"/>
        <v>0.28526469007578054</v>
      </c>
      <c r="E690" s="122">
        <f t="shared" si="41"/>
        <v>3.6705230840880545</v>
      </c>
      <c r="F690" s="122">
        <f t="shared" si="41"/>
        <v>0.46982695476330005</v>
      </c>
      <c r="G690" s="122">
        <f t="shared" si="41"/>
        <v>0.18859263916850857</v>
      </c>
      <c r="H690" s="122">
        <f t="shared" si="41"/>
        <v>0.1876612142639591</v>
      </c>
      <c r="I690" s="122">
        <f t="shared" si="41"/>
        <v>1.8233933710559966</v>
      </c>
      <c r="J690" s="122">
        <f t="shared" si="41"/>
        <v>0.27858758029579</v>
      </c>
      <c r="K690" s="46">
        <f t="shared" si="41"/>
        <v>0.10251150633525212</v>
      </c>
      <c r="L690" s="94">
        <f t="shared" si="35"/>
        <v>0</v>
      </c>
      <c r="M690" s="94">
        <v>0</v>
      </c>
      <c r="N690" s="94">
        <v>0</v>
      </c>
      <c r="O690" s="116">
        <v>0</v>
      </c>
      <c r="P690" s="116">
        <v>0</v>
      </c>
      <c r="Q690" s="97">
        <v>0</v>
      </c>
    </row>
    <row r="691" spans="1:17" x14ac:dyDescent="0.25">
      <c r="A691" s="98">
        <f t="shared" si="36"/>
        <v>65105</v>
      </c>
      <c r="B691" s="713" t="str">
        <f t="shared" si="37"/>
        <v>Munson</v>
      </c>
      <c r="C691" s="118">
        <f t="shared" si="38"/>
        <v>10</v>
      </c>
      <c r="D691" s="119">
        <f t="shared" si="41"/>
        <v>0.28384722577726729</v>
      </c>
      <c r="E691" s="119">
        <f t="shared" si="41"/>
        <v>3.6516500870003386</v>
      </c>
      <c r="F691" s="119">
        <f t="shared" si="41"/>
        <v>0.46741121113607276</v>
      </c>
      <c r="G691" s="119">
        <f t="shared" si="41"/>
        <v>0.18757505298594451</v>
      </c>
      <c r="H691" s="119">
        <f t="shared" si="41"/>
        <v>0.18672873931994621</v>
      </c>
      <c r="I691" s="119">
        <f t="shared" si="41"/>
        <v>1.8140179154248175</v>
      </c>
      <c r="J691" s="119">
        <f t="shared" si="41"/>
        <v>0.27715515058372048</v>
      </c>
      <c r="K691" s="120">
        <f t="shared" si="41"/>
        <v>0.10198429142440939</v>
      </c>
      <c r="L691" s="102">
        <f t="shared" si="35"/>
        <v>0</v>
      </c>
      <c r="M691" s="102">
        <v>0</v>
      </c>
      <c r="N691" s="102">
        <v>0</v>
      </c>
      <c r="O691" s="112">
        <v>0</v>
      </c>
      <c r="P691" s="112">
        <v>0</v>
      </c>
      <c r="Q691" s="105">
        <v>0</v>
      </c>
    </row>
    <row r="692" spans="1:17" x14ac:dyDescent="0.25">
      <c r="A692" s="106">
        <f t="shared" si="36"/>
        <v>65135</v>
      </c>
      <c r="B692" s="714" t="str">
        <f t="shared" si="37"/>
        <v>Munson</v>
      </c>
      <c r="C692" s="121">
        <f t="shared" si="38"/>
        <v>10</v>
      </c>
      <c r="D692" s="122">
        <f t="shared" si="41"/>
        <v>0.28243680477961619</v>
      </c>
      <c r="E692" s="122">
        <f t="shared" si="41"/>
        <v>3.6328741305825525</v>
      </c>
      <c r="F692" s="122">
        <f t="shared" si="41"/>
        <v>0.46500788871459653</v>
      </c>
      <c r="G692" s="122">
        <f t="shared" si="41"/>
        <v>0.18656295737630796</v>
      </c>
      <c r="H692" s="122">
        <f t="shared" si="41"/>
        <v>0.18580089777620531</v>
      </c>
      <c r="I692" s="122">
        <f t="shared" si="41"/>
        <v>1.8046906661596849</v>
      </c>
      <c r="J692" s="122">
        <f t="shared" si="41"/>
        <v>0.27573008607751492</v>
      </c>
      <c r="K692" s="46">
        <f t="shared" si="41"/>
        <v>0.10145978797076938</v>
      </c>
      <c r="L692" s="94">
        <f t="shared" si="35"/>
        <v>0</v>
      </c>
      <c r="M692" s="94">
        <v>0</v>
      </c>
      <c r="N692" s="94">
        <v>0</v>
      </c>
      <c r="O692" s="116">
        <v>0</v>
      </c>
      <c r="P692" s="116">
        <v>0</v>
      </c>
      <c r="Q692" s="97">
        <v>0</v>
      </c>
    </row>
    <row r="693" spans="1:17" x14ac:dyDescent="0.25">
      <c r="A693" s="98">
        <f t="shared" si="36"/>
        <v>65166</v>
      </c>
      <c r="B693" s="713" t="str">
        <f t="shared" si="37"/>
        <v>Munson</v>
      </c>
      <c r="C693" s="118">
        <f t="shared" si="38"/>
        <v>10</v>
      </c>
      <c r="D693" s="119">
        <f t="shared" si="41"/>
        <v>0.28103339208505901</v>
      </c>
      <c r="E693" s="119">
        <f t="shared" si="41"/>
        <v>3.6141947158735839</v>
      </c>
      <c r="F693" s="119">
        <f t="shared" si="41"/>
        <v>0.46261692363184892</v>
      </c>
      <c r="G693" s="119">
        <f t="shared" si="41"/>
        <v>0.18555632271420541</v>
      </c>
      <c r="H693" s="119">
        <f t="shared" si="41"/>
        <v>0.18487766660970698</v>
      </c>
      <c r="I693" s="119">
        <f t="shared" si="41"/>
        <v>1.7954113753949146</v>
      </c>
      <c r="J693" s="119">
        <f t="shared" si="41"/>
        <v>0.27431234890707262</v>
      </c>
      <c r="K693" s="120">
        <f t="shared" si="41"/>
        <v>0.10093798202935442</v>
      </c>
      <c r="L693" s="102">
        <f t="shared" si="35"/>
        <v>0</v>
      </c>
      <c r="M693" s="102">
        <v>0</v>
      </c>
      <c r="N693" s="102">
        <v>0</v>
      </c>
      <c r="O693" s="112">
        <v>0</v>
      </c>
      <c r="P693" s="112">
        <v>0</v>
      </c>
      <c r="Q693" s="105">
        <v>0</v>
      </c>
    </row>
    <row r="694" spans="1:17" x14ac:dyDescent="0.25">
      <c r="A694" s="106">
        <f t="shared" si="36"/>
        <v>65196</v>
      </c>
      <c r="B694" s="714" t="str">
        <f t="shared" si="37"/>
        <v>Munson</v>
      </c>
      <c r="C694" s="121">
        <f t="shared" si="38"/>
        <v>10</v>
      </c>
      <c r="D694" s="122">
        <f t="shared" si="41"/>
        <v>0.27963695286972945</v>
      </c>
      <c r="E694" s="122">
        <f t="shared" si="41"/>
        <v>3.5956113464778654</v>
      </c>
      <c r="F694" s="122">
        <f t="shared" si="41"/>
        <v>0.4602382523491973</v>
      </c>
      <c r="G694" s="122">
        <f t="shared" si="41"/>
        <v>0.18455511953409265</v>
      </c>
      <c r="H694" s="122">
        <f t="shared" si="41"/>
        <v>0.18395902291182151</v>
      </c>
      <c r="I694" s="122">
        <f t="shared" si="41"/>
        <v>1.7861797965392885</v>
      </c>
      <c r="J694" s="122">
        <f t="shared" si="41"/>
        <v>0.27290190139701176</v>
      </c>
      <c r="K694" s="46">
        <f t="shared" si="41"/>
        <v>0.10041885972690562</v>
      </c>
      <c r="L694" s="94">
        <f t="shared" si="35"/>
        <v>0</v>
      </c>
      <c r="M694" s="94">
        <v>0</v>
      </c>
      <c r="N694" s="94">
        <v>0</v>
      </c>
      <c r="O694" s="116">
        <v>0</v>
      </c>
      <c r="P694" s="116">
        <v>0</v>
      </c>
      <c r="Q694" s="97">
        <v>0</v>
      </c>
    </row>
    <row r="695" spans="1:17" x14ac:dyDescent="0.25">
      <c r="A695" s="98">
        <f t="shared" si="36"/>
        <v>65227</v>
      </c>
      <c r="B695" s="713" t="str">
        <f t="shared" si="37"/>
        <v>Munson</v>
      </c>
      <c r="C695" s="118">
        <f t="shared" si="38"/>
        <v>10</v>
      </c>
      <c r="D695" s="119">
        <f t="shared" si="41"/>
        <v>0.27824745248279908</v>
      </c>
      <c r="E695" s="119">
        <f t="shared" si="41"/>
        <v>3.5771235285521827</v>
      </c>
      <c r="F695" s="119">
        <f t="shared" si="41"/>
        <v>0.45787181165471025</v>
      </c>
      <c r="G695" s="119">
        <f t="shared" si="41"/>
        <v>0.18355931852941215</v>
      </c>
      <c r="H695" s="119">
        <f t="shared" si="41"/>
        <v>0.18304494388775056</v>
      </c>
      <c r="I695" s="119">
        <f t="shared" si="41"/>
        <v>1.7769956842695021</v>
      </c>
      <c r="J695" s="119">
        <f t="shared" si="41"/>
        <v>0.27149870606566817</v>
      </c>
      <c r="K695" s="120">
        <f t="shared" si="41"/>
        <v>9.9902407261514004E-2</v>
      </c>
      <c r="L695" s="102">
        <f t="shared" si="35"/>
        <v>0</v>
      </c>
      <c r="M695" s="102">
        <v>0</v>
      </c>
      <c r="N695" s="102">
        <v>0</v>
      </c>
      <c r="O695" s="112">
        <v>0</v>
      </c>
      <c r="P695" s="112">
        <v>0</v>
      </c>
      <c r="Q695" s="105">
        <v>0</v>
      </c>
    </row>
    <row r="696" spans="1:17" x14ac:dyDescent="0.25">
      <c r="A696" s="106">
        <f t="shared" si="36"/>
        <v>65258</v>
      </c>
      <c r="B696" s="714" t="str">
        <f t="shared" si="37"/>
        <v>Munson</v>
      </c>
      <c r="C696" s="121">
        <f t="shared" si="38"/>
        <v>10</v>
      </c>
      <c r="D696" s="122">
        <f t="shared" si="41"/>
        <v>0.27686485644561742</v>
      </c>
      <c r="E696" s="122">
        <f t="shared" si="41"/>
        <v>3.5587307707925517</v>
      </c>
      <c r="F696" s="122">
        <f t="shared" si="41"/>
        <v>0.45551753866147782</v>
      </c>
      <c r="G696" s="122">
        <f t="shared" si="41"/>
        <v>0.18256889055173534</v>
      </c>
      <c r="H696" s="122">
        <f t="shared" si="41"/>
        <v>0.1821354068559615</v>
      </c>
      <c r="I696" s="122">
        <f t="shared" si="41"/>
        <v>1.767858794523645</v>
      </c>
      <c r="J696" s="122">
        <f t="shared" si="41"/>
        <v>0.27010272562409932</v>
      </c>
      <c r="K696" s="46">
        <f t="shared" si="41"/>
        <v>9.9388610902253594E-2</v>
      </c>
      <c r="L696" s="94">
        <f t="shared" si="35"/>
        <v>0</v>
      </c>
      <c r="M696" s="94">
        <v>0</v>
      </c>
      <c r="N696" s="94">
        <v>0</v>
      </c>
      <c r="O696" s="116">
        <v>0</v>
      </c>
      <c r="P696" s="116">
        <v>0</v>
      </c>
      <c r="Q696" s="97">
        <v>0</v>
      </c>
    </row>
    <row r="697" spans="1:17" x14ac:dyDescent="0.25">
      <c r="A697" s="98">
        <f t="shared" si="36"/>
        <v>65288</v>
      </c>
      <c r="B697" s="713" t="str">
        <f t="shared" si="37"/>
        <v>Munson</v>
      </c>
      <c r="C697" s="118">
        <f t="shared" si="38"/>
        <v>10</v>
      </c>
      <c r="D697" s="119">
        <f t="shared" ref="D697:K712" si="42">+D696/D695*D696</f>
        <v>0.27548913045085655</v>
      </c>
      <c r="E697" s="119">
        <f t="shared" si="42"/>
        <v>3.5404325844211617</v>
      </c>
      <c r="F697" s="119">
        <f t="shared" si="42"/>
        <v>0.45317537080594023</v>
      </c>
      <c r="G697" s="119">
        <f t="shared" si="42"/>
        <v>0.18158380660990928</v>
      </c>
      <c r="H697" s="119">
        <f t="shared" si="42"/>
        <v>0.18123038924762455</v>
      </c>
      <c r="I697" s="119">
        <f t="shared" si="42"/>
        <v>1.7587688844947151</v>
      </c>
      <c r="J697" s="119">
        <f t="shared" si="42"/>
        <v>0.26871392297509339</v>
      </c>
      <c r="K697" s="120">
        <f t="shared" si="42"/>
        <v>9.8877456988816323E-2</v>
      </c>
      <c r="L697" s="102">
        <f t="shared" si="35"/>
        <v>0</v>
      </c>
      <c r="M697" s="102">
        <v>0</v>
      </c>
      <c r="N697" s="102">
        <v>0</v>
      </c>
      <c r="O697" s="112">
        <v>0</v>
      </c>
      <c r="P697" s="112">
        <v>0</v>
      </c>
      <c r="Q697" s="105">
        <v>0</v>
      </c>
    </row>
    <row r="698" spans="1:17" x14ac:dyDescent="0.25">
      <c r="A698" s="106">
        <f t="shared" si="36"/>
        <v>65319</v>
      </c>
      <c r="B698" s="714" t="str">
        <f t="shared" si="37"/>
        <v>Munson</v>
      </c>
      <c r="C698" s="121">
        <f t="shared" si="38"/>
        <v>10</v>
      </c>
      <c r="D698" s="122">
        <f t="shared" si="42"/>
        <v>0.27412024036165966</v>
      </c>
      <c r="E698" s="122">
        <f t="shared" si="42"/>
        <v>3.5222284831733863</v>
      </c>
      <c r="F698" s="122">
        <f t="shared" si="42"/>
        <v>0.45084524584622532</v>
      </c>
      <c r="G698" s="122">
        <f t="shared" si="42"/>
        <v>0.18060403786920817</v>
      </c>
      <c r="H698" s="122">
        <f t="shared" si="42"/>
        <v>0.18032986860605282</v>
      </c>
      <c r="I698" s="122">
        <f t="shared" si="42"/>
        <v>1.7497257126241665</v>
      </c>
      <c r="J698" s="122">
        <f t="shared" si="42"/>
        <v>0.2673322612121834</v>
      </c>
      <c r="K698" s="46">
        <f t="shared" si="42"/>
        <v>9.8368931931148845E-2</v>
      </c>
      <c r="L698" s="94">
        <f t="shared" si="35"/>
        <v>0</v>
      </c>
      <c r="M698" s="94">
        <v>0</v>
      </c>
      <c r="N698" s="94">
        <v>0</v>
      </c>
      <c r="O698" s="116">
        <v>0</v>
      </c>
      <c r="P698" s="116">
        <v>0</v>
      </c>
      <c r="Q698" s="97">
        <v>0</v>
      </c>
    </row>
    <row r="699" spans="1:17" x14ac:dyDescent="0.25">
      <c r="A699" s="98">
        <f t="shared" si="36"/>
        <v>65349</v>
      </c>
      <c r="B699" s="713" t="str">
        <f t="shared" si="37"/>
        <v>Munson</v>
      </c>
      <c r="C699" s="118">
        <f t="shared" si="38"/>
        <v>10</v>
      </c>
      <c r="D699" s="119">
        <f t="shared" si="42"/>
        <v>0.27275815221079419</v>
      </c>
      <c r="E699" s="119">
        <f t="shared" si="42"/>
        <v>3.5041179832848623</v>
      </c>
      <c r="F699" s="119">
        <f t="shared" si="42"/>
        <v>0.4485271018604946</v>
      </c>
      <c r="G699" s="119">
        <f t="shared" si="42"/>
        <v>0.17962955565048927</v>
      </c>
      <c r="H699" s="119">
        <f t="shared" si="42"/>
        <v>0.17943382258614507</v>
      </c>
      <c r="I699" s="119">
        <f t="shared" si="42"/>
        <v>1.7407290385954897</v>
      </c>
      <c r="J699" s="119">
        <f t="shared" si="42"/>
        <v>0.26595770361866644</v>
      </c>
      <c r="K699" s="120">
        <f t="shared" si="42"/>
        <v>9.7863022209091224E-2</v>
      </c>
      <c r="L699" s="102">
        <f t="shared" si="35"/>
        <v>0</v>
      </c>
      <c r="M699" s="102">
        <v>0</v>
      </c>
      <c r="N699" s="102">
        <v>0</v>
      </c>
      <c r="O699" s="112">
        <v>0</v>
      </c>
      <c r="P699" s="112">
        <v>0</v>
      </c>
      <c r="Q699" s="105">
        <v>0</v>
      </c>
    </row>
    <row r="700" spans="1:17" x14ac:dyDescent="0.25">
      <c r="A700" s="106">
        <f t="shared" si="36"/>
        <v>65380</v>
      </c>
      <c r="B700" s="714" t="str">
        <f t="shared" si="37"/>
        <v>Munson</v>
      </c>
      <c r="C700" s="121">
        <f t="shared" si="38"/>
        <v>10</v>
      </c>
      <c r="D700" s="122">
        <f t="shared" si="42"/>
        <v>0.27140283219980882</v>
      </c>
      <c r="E700" s="122">
        <f t="shared" si="42"/>
        <v>3.4861006034786324</v>
      </c>
      <c r="F700" s="122">
        <f t="shared" si="42"/>
        <v>0.44622087724529752</v>
      </c>
      <c r="G700" s="122">
        <f t="shared" si="42"/>
        <v>0.17866033142935339</v>
      </c>
      <c r="H700" s="122">
        <f t="shared" si="42"/>
        <v>0.17854222895383123</v>
      </c>
      <c r="I700" s="122">
        <f t="shared" si="42"/>
        <v>1.7317786233278256</v>
      </c>
      <c r="J700" s="122">
        <f t="shared" si="42"/>
        <v>0.26459021366662799</v>
      </c>
      <c r="K700" s="46">
        <f t="shared" si="42"/>
        <v>9.7359714372017486E-2</v>
      </c>
      <c r="L700" s="94">
        <f t="shared" si="35"/>
        <v>0</v>
      </c>
      <c r="M700" s="94">
        <v>0</v>
      </c>
      <c r="N700" s="94">
        <v>0</v>
      </c>
      <c r="O700" s="116">
        <v>0</v>
      </c>
      <c r="P700" s="116">
        <v>0</v>
      </c>
      <c r="Q700" s="97">
        <v>0</v>
      </c>
    </row>
    <row r="701" spans="1:17" x14ac:dyDescent="0.25">
      <c r="A701" s="98">
        <f t="shared" si="36"/>
        <v>65411</v>
      </c>
      <c r="B701" s="713" t="str">
        <f t="shared" si="37"/>
        <v>Munson</v>
      </c>
      <c r="C701" s="118">
        <f t="shared" si="38"/>
        <v>10</v>
      </c>
      <c r="D701" s="119">
        <f t="shared" si="42"/>
        <v>0.27005424669819478</v>
      </c>
      <c r="E701" s="119">
        <f t="shared" si="42"/>
        <v>3.4681758649523564</v>
      </c>
      <c r="F701" s="119">
        <f t="shared" si="42"/>
        <v>0.44392651071393457</v>
      </c>
      <c r="G701" s="119">
        <f t="shared" si="42"/>
        <v>0.17769633683530997</v>
      </c>
      <c r="H701" s="119">
        <f t="shared" si="42"/>
        <v>0.17765506558552072</v>
      </c>
      <c r="I701" s="119">
        <f t="shared" si="42"/>
        <v>1.7228742289696124</v>
      </c>
      <c r="J701" s="119">
        <f t="shared" si="42"/>
        <v>0.26322975501597123</v>
      </c>
      <c r="K701" s="120">
        <f t="shared" si="42"/>
        <v>9.6858995038478002E-2</v>
      </c>
      <c r="L701" s="102">
        <f t="shared" si="35"/>
        <v>0</v>
      </c>
      <c r="M701" s="102">
        <v>0</v>
      </c>
      <c r="N701" s="102">
        <v>0</v>
      </c>
      <c r="O701" s="112">
        <v>0</v>
      </c>
      <c r="P701" s="112">
        <v>0</v>
      </c>
      <c r="Q701" s="105">
        <v>0</v>
      </c>
    </row>
    <row r="702" spans="1:17" x14ac:dyDescent="0.25">
      <c r="A702" s="106">
        <f t="shared" si="36"/>
        <v>65439</v>
      </c>
      <c r="B702" s="714" t="str">
        <f t="shared" si="37"/>
        <v>Munson</v>
      </c>
      <c r="C702" s="121">
        <f t="shared" si="38"/>
        <v>10</v>
      </c>
      <c r="D702" s="122">
        <f t="shared" si="42"/>
        <v>0.26871236224255146</v>
      </c>
      <c r="E702" s="122">
        <f t="shared" si="42"/>
        <v>3.4503432913655874</v>
      </c>
      <c r="F702" s="122">
        <f t="shared" si="42"/>
        <v>0.44164394129482853</v>
      </c>
      <c r="G702" s="122">
        <f t="shared" si="42"/>
        <v>0.17673754365094663</v>
      </c>
      <c r="H702" s="122">
        <f t="shared" si="42"/>
        <v>0.17677231046755346</v>
      </c>
      <c r="I702" s="122">
        <f t="shared" si="42"/>
        <v>1.7140156188922644</v>
      </c>
      <c r="J702" s="122">
        <f t="shared" si="42"/>
        <v>0.26187629151345126</v>
      </c>
      <c r="K702" s="46">
        <f t="shared" si="42"/>
        <v>9.6360850895843689E-2</v>
      </c>
      <c r="L702" s="94">
        <f t="shared" si="35"/>
        <v>0</v>
      </c>
      <c r="M702" s="94">
        <v>0</v>
      </c>
      <c r="N702" s="94">
        <v>0</v>
      </c>
      <c r="O702" s="116">
        <v>0</v>
      </c>
      <c r="P702" s="116">
        <v>0</v>
      </c>
      <c r="Q702" s="97">
        <v>0</v>
      </c>
    </row>
    <row r="703" spans="1:17" x14ac:dyDescent="0.25">
      <c r="A703" s="98">
        <f t="shared" si="36"/>
        <v>65470</v>
      </c>
      <c r="B703" s="713" t="str">
        <f t="shared" si="37"/>
        <v>Munson</v>
      </c>
      <c r="C703" s="118">
        <f t="shared" si="38"/>
        <v>10</v>
      </c>
      <c r="D703" s="119">
        <f t="shared" si="42"/>
        <v>0.26737714553575603</v>
      </c>
      <c r="E703" s="119">
        <f t="shared" si="42"/>
        <v>3.4326024088271132</v>
      </c>
      <c r="F703" s="119">
        <f t="shared" si="42"/>
        <v>0.43937310832990417</v>
      </c>
      <c r="G703" s="119">
        <f t="shared" si="42"/>
        <v>0.17578392381110325</v>
      </c>
      <c r="H703" s="119">
        <f t="shared" si="42"/>
        <v>0.17589394169565367</v>
      </c>
      <c r="I703" s="119">
        <f t="shared" si="42"/>
        <v>1.7052025576838836</v>
      </c>
      <c r="J703" s="119">
        <f t="shared" si="42"/>
        <v>0.26052978719171438</v>
      </c>
      <c r="K703" s="120">
        <f t="shared" si="42"/>
        <v>9.5865268699952086E-2</v>
      </c>
      <c r="L703" s="102">
        <f t="shared" si="35"/>
        <v>0</v>
      </c>
      <c r="M703" s="102">
        <v>0</v>
      </c>
      <c r="N703" s="102">
        <v>0</v>
      </c>
      <c r="O703" s="112">
        <v>0</v>
      </c>
      <c r="P703" s="112">
        <v>0</v>
      </c>
      <c r="Q703" s="105">
        <v>0</v>
      </c>
    </row>
    <row r="704" spans="1:17" x14ac:dyDescent="0.25">
      <c r="A704" s="106">
        <f t="shared" si="36"/>
        <v>65500</v>
      </c>
      <c r="B704" s="714" t="str">
        <f t="shared" si="37"/>
        <v>Munson</v>
      </c>
      <c r="C704" s="121">
        <f t="shared" si="38"/>
        <v>10</v>
      </c>
      <c r="D704" s="122">
        <f t="shared" si="42"/>
        <v>0.2660485634461372</v>
      </c>
      <c r="E704" s="122">
        <f t="shared" si="42"/>
        <v>3.4149527458823621</v>
      </c>
      <c r="F704" s="122">
        <f t="shared" si="42"/>
        <v>0.43711395147297633</v>
      </c>
      <c r="G704" s="122">
        <f t="shared" si="42"/>
        <v>0.1748354494020504</v>
      </c>
      <c r="H704" s="122">
        <f t="shared" si="42"/>
        <v>0.17501993747438632</v>
      </c>
      <c r="I704" s="122">
        <f t="shared" si="42"/>
        <v>1.6964348111430045</v>
      </c>
      <c r="J704" s="122">
        <f t="shared" si="42"/>
        <v>0.25919020626834233</v>
      </c>
      <c r="K704" s="46">
        <f t="shared" si="42"/>
        <v>9.5372235274755232E-2</v>
      </c>
      <c r="L704" s="94">
        <f t="shared" si="35"/>
        <v>0</v>
      </c>
      <c r="M704" s="94">
        <v>0</v>
      </c>
      <c r="N704" s="94">
        <v>0</v>
      </c>
      <c r="O704" s="116">
        <v>0</v>
      </c>
      <c r="P704" s="116">
        <v>0</v>
      </c>
      <c r="Q704" s="97">
        <v>0</v>
      </c>
    </row>
    <row r="705" spans="1:17" x14ac:dyDescent="0.25">
      <c r="A705" s="98">
        <f t="shared" si="36"/>
        <v>65531</v>
      </c>
      <c r="B705" s="713" t="str">
        <f t="shared" si="37"/>
        <v>Munson</v>
      </c>
      <c r="C705" s="118">
        <f t="shared" si="38"/>
        <v>10</v>
      </c>
      <c r="D705" s="119">
        <f t="shared" si="42"/>
        <v>0.26472658300665314</v>
      </c>
      <c r="E705" s="119">
        <f t="shared" si="42"/>
        <v>3.3973938335008751</v>
      </c>
      <c r="F705" s="119">
        <f t="shared" si="42"/>
        <v>0.4348664106881463</v>
      </c>
      <c r="G705" s="119">
        <f t="shared" si="42"/>
        <v>0.17389209266067229</v>
      </c>
      <c r="H705" s="119">
        <f t="shared" si="42"/>
        <v>0.17415027611661632</v>
      </c>
      <c r="I705" s="119">
        <f t="shared" si="42"/>
        <v>1.6877121462723697</v>
      </c>
      <c r="J705" s="119">
        <f t="shared" si="42"/>
        <v>0.25785751314490135</v>
      </c>
      <c r="K705" s="120">
        <f t="shared" si="42"/>
        <v>9.4881737511969363E-2</v>
      </c>
      <c r="L705" s="102">
        <f t="shared" si="35"/>
        <v>0</v>
      </c>
      <c r="M705" s="102">
        <v>0</v>
      </c>
      <c r="N705" s="102">
        <v>0</v>
      </c>
      <c r="O705" s="112">
        <v>0</v>
      </c>
      <c r="P705" s="112">
        <v>0</v>
      </c>
      <c r="Q705" s="105">
        <v>0</v>
      </c>
    </row>
    <row r="706" spans="1:17" x14ac:dyDescent="0.25">
      <c r="A706" s="106">
        <f t="shared" si="36"/>
        <v>65561</v>
      </c>
      <c r="B706" s="714" t="str">
        <f t="shared" si="37"/>
        <v>Munson</v>
      </c>
      <c r="C706" s="121">
        <f t="shared" si="38"/>
        <v>10</v>
      </c>
      <c r="D706" s="122">
        <f t="shared" si="42"/>
        <v>0.26341117141407333</v>
      </c>
      <c r="E706" s="122">
        <f t="shared" si="42"/>
        <v>3.3799252050638415</v>
      </c>
      <c r="F706" s="122">
        <f t="shared" si="42"/>
        <v>0.4326304262482063</v>
      </c>
      <c r="G706" s="122">
        <f t="shared" si="42"/>
        <v>0.17295382597365414</v>
      </c>
      <c r="H706" s="122">
        <f t="shared" si="42"/>
        <v>0.17328493604297035</v>
      </c>
      <c r="I706" s="122">
        <f t="shared" si="42"/>
        <v>1.679034331272738</v>
      </c>
      <c r="J706" s="122">
        <f t="shared" si="42"/>
        <v>0.25653167240599617</v>
      </c>
      <c r="K706" s="46">
        <f t="shared" si="42"/>
        <v>9.4393762370726386E-2</v>
      </c>
      <c r="L706" s="94">
        <f t="shared" ref="L706:L721" si="43">+P706+O706</f>
        <v>0</v>
      </c>
      <c r="M706" s="94">
        <v>0</v>
      </c>
      <c r="N706" s="94">
        <v>0</v>
      </c>
      <c r="O706" s="116">
        <v>0</v>
      </c>
      <c r="P706" s="116">
        <v>0</v>
      </c>
      <c r="Q706" s="97">
        <v>0</v>
      </c>
    </row>
    <row r="707" spans="1:17" x14ac:dyDescent="0.25">
      <c r="A707" s="98">
        <f t="shared" ref="A707:A721" si="44">+EOMONTH(A706,1)</f>
        <v>65592</v>
      </c>
      <c r="B707" s="713" t="str">
        <f t="shared" ref="B707:B721" si="45">+B706</f>
        <v>Munson</v>
      </c>
      <c r="C707" s="118">
        <f t="shared" ref="C707:C721" si="46">+C706</f>
        <v>10</v>
      </c>
      <c r="D707" s="119">
        <f t="shared" si="42"/>
        <v>0.26210229602816471</v>
      </c>
      <c r="E707" s="119">
        <f t="shared" si="42"/>
        <v>3.3625463963516986</v>
      </c>
      <c r="F707" s="119">
        <f t="shared" si="42"/>
        <v>0.43040593873305233</v>
      </c>
      <c r="G707" s="119">
        <f t="shared" si="42"/>
        <v>0.17202062187667383</v>
      </c>
      <c r="H707" s="119">
        <f t="shared" si="42"/>
        <v>0.17242389578130146</v>
      </c>
      <c r="I707" s="119">
        <f t="shared" si="42"/>
        <v>1.6704011355367256</v>
      </c>
      <c r="J707" s="119">
        <f t="shared" si="42"/>
        <v>0.25521264881832889</v>
      </c>
      <c r="K707" s="120">
        <f t="shared" si="42"/>
        <v>9.3908296877227168E-2</v>
      </c>
      <c r="L707" s="102">
        <f t="shared" si="43"/>
        <v>0</v>
      </c>
      <c r="M707" s="102">
        <v>0</v>
      </c>
      <c r="N707" s="102">
        <v>0</v>
      </c>
      <c r="O707" s="112">
        <v>0</v>
      </c>
      <c r="P707" s="112">
        <v>0</v>
      </c>
      <c r="Q707" s="105">
        <v>0</v>
      </c>
    </row>
    <row r="708" spans="1:17" x14ac:dyDescent="0.25">
      <c r="A708" s="106">
        <f t="shared" si="44"/>
        <v>65623</v>
      </c>
      <c r="B708" s="714" t="str">
        <f t="shared" si="45"/>
        <v>Munson</v>
      </c>
      <c r="C708" s="121">
        <f t="shared" si="46"/>
        <v>10</v>
      </c>
      <c r="D708" s="122">
        <f t="shared" si="42"/>
        <v>0.26079992437088173</v>
      </c>
      <c r="E708" s="122">
        <f t="shared" si="42"/>
        <v>3.3452569455317955</v>
      </c>
      <c r="F708" s="122">
        <f t="shared" si="42"/>
        <v>0.42819288902810509</v>
      </c>
      <c r="G708" s="122">
        <f t="shared" si="42"/>
        <v>0.17109245305359808</v>
      </c>
      <c r="H708" s="122">
        <f t="shared" si="42"/>
        <v>0.17156713396615622</v>
      </c>
      <c r="I708" s="122">
        <f t="shared" si="42"/>
        <v>1.6618123296426766</v>
      </c>
      <c r="J708" s="122">
        <f t="shared" si="42"/>
        <v>0.25390040732976271</v>
      </c>
      <c r="K708" s="46">
        <f t="shared" si="42"/>
        <v>9.3425328124396606E-2</v>
      </c>
      <c r="L708" s="94">
        <f t="shared" si="43"/>
        <v>0</v>
      </c>
      <c r="M708" s="94">
        <v>0</v>
      </c>
      <c r="N708" s="94">
        <v>0</v>
      </c>
      <c r="O708" s="116">
        <v>0</v>
      </c>
      <c r="P708" s="116">
        <v>0</v>
      </c>
      <c r="Q708" s="97">
        <v>0</v>
      </c>
    </row>
    <row r="709" spans="1:17" x14ac:dyDescent="0.25">
      <c r="A709" s="98">
        <f t="shared" si="44"/>
        <v>65653</v>
      </c>
      <c r="B709" s="713" t="str">
        <f t="shared" si="45"/>
        <v>Munson</v>
      </c>
      <c r="C709" s="118">
        <f t="shared" si="46"/>
        <v>10</v>
      </c>
      <c r="D709" s="119">
        <f t="shared" si="42"/>
        <v>0.2595040241255604</v>
      </c>
      <c r="E709" s="119">
        <f t="shared" si="42"/>
        <v>3.3280563931461202</v>
      </c>
      <c r="F709" s="119">
        <f t="shared" si="42"/>
        <v>0.42599121832273901</v>
      </c>
      <c r="G709" s="119">
        <f t="shared" si="42"/>
        <v>0.17016929233568281</v>
      </c>
      <c r="H709" s="119">
        <f t="shared" si="42"/>
        <v>0.17071462933824461</v>
      </c>
      <c r="I709" s="119">
        <f t="shared" si="42"/>
        <v>1.6532676853485668</v>
      </c>
      <c r="J709" s="119">
        <f t="shared" si="42"/>
        <v>0.25259491306839033</v>
      </c>
      <c r="K709" s="120">
        <f t="shared" si="42"/>
        <v>9.2944843271540456E-2</v>
      </c>
      <c r="L709" s="102">
        <f t="shared" si="43"/>
        <v>0</v>
      </c>
      <c r="M709" s="102">
        <v>0</v>
      </c>
      <c r="N709" s="102">
        <v>0</v>
      </c>
      <c r="O709" s="112">
        <v>0</v>
      </c>
      <c r="P709" s="112">
        <v>0</v>
      </c>
      <c r="Q709" s="105">
        <v>0</v>
      </c>
    </row>
    <row r="710" spans="1:17" x14ac:dyDescent="0.25">
      <c r="A710" s="106">
        <f t="shared" si="44"/>
        <v>65684</v>
      </c>
      <c r="B710" s="714" t="str">
        <f t="shared" si="45"/>
        <v>Munson</v>
      </c>
      <c r="C710" s="121">
        <f t="shared" si="46"/>
        <v>10</v>
      </c>
      <c r="D710" s="122">
        <f t="shared" si="42"/>
        <v>0.25821456313611646</v>
      </c>
      <c r="E710" s="122">
        <f t="shared" si="42"/>
        <v>3.3109442820990891</v>
      </c>
      <c r="F710" s="122">
        <f t="shared" si="42"/>
        <v>0.42380086810871936</v>
      </c>
      <c r="G710" s="122">
        <f t="shared" si="42"/>
        <v>0.16925111270077789</v>
      </c>
      <c r="H710" s="122">
        <f t="shared" si="42"/>
        <v>0.16986636074391245</v>
      </c>
      <c r="I710" s="122">
        <f t="shared" si="42"/>
        <v>1.6447669755859384</v>
      </c>
      <c r="J710" s="122">
        <f t="shared" si="42"/>
        <v>0.25129613134160739</v>
      </c>
      <c r="K710" s="46">
        <f t="shared" si="42"/>
        <v>9.2466829544003953E-2</v>
      </c>
      <c r="L710" s="94">
        <f t="shared" si="43"/>
        <v>0</v>
      </c>
      <c r="M710" s="94">
        <v>0</v>
      </c>
      <c r="N710" s="94">
        <v>0</v>
      </c>
      <c r="O710" s="116">
        <v>0</v>
      </c>
      <c r="P710" s="116">
        <v>0</v>
      </c>
      <c r="Q710" s="97">
        <v>0</v>
      </c>
    </row>
    <row r="711" spans="1:17" x14ac:dyDescent="0.25">
      <c r="A711" s="98">
        <f t="shared" si="44"/>
        <v>65714</v>
      </c>
      <c r="B711" s="713" t="str">
        <f t="shared" si="45"/>
        <v>Munson</v>
      </c>
      <c r="C711" s="118">
        <f t="shared" si="46"/>
        <v>10</v>
      </c>
      <c r="D711" s="119">
        <f t="shared" si="42"/>
        <v>0.25693150940624737</v>
      </c>
      <c r="E711" s="119">
        <f t="shared" si="42"/>
        <v>3.2939201576454007</v>
      </c>
      <c r="F711" s="119">
        <f t="shared" si="42"/>
        <v>0.4216217801786476</v>
      </c>
      <c r="G711" s="119">
        <f t="shared" si="42"/>
        <v>0.16833788727253612</v>
      </c>
      <c r="H711" s="119">
        <f t="shared" si="42"/>
        <v>0.16902230713461655</v>
      </c>
      <c r="I711" s="119">
        <f t="shared" si="42"/>
        <v>1.6363099744538656</v>
      </c>
      <c r="J711" s="119">
        <f t="shared" si="42"/>
        <v>0.25000402763519047</v>
      </c>
      <c r="K711" s="120">
        <f t="shared" si="42"/>
        <v>9.1991274232832154E-2</v>
      </c>
      <c r="L711" s="102">
        <f t="shared" si="43"/>
        <v>0</v>
      </c>
      <c r="M711" s="102">
        <v>0</v>
      </c>
      <c r="N711" s="102">
        <v>0</v>
      </c>
      <c r="O711" s="112">
        <v>0</v>
      </c>
      <c r="P711" s="112">
        <v>0</v>
      </c>
      <c r="Q711" s="105">
        <v>0</v>
      </c>
    </row>
    <row r="712" spans="1:17" x14ac:dyDescent="0.25">
      <c r="A712" s="106">
        <f t="shared" si="44"/>
        <v>65745</v>
      </c>
      <c r="B712" s="714" t="str">
        <f t="shared" si="45"/>
        <v>Munson</v>
      </c>
      <c r="C712" s="121">
        <f t="shared" si="46"/>
        <v>10</v>
      </c>
      <c r="D712" s="122">
        <f t="shared" si="42"/>
        <v>0.25565483109863851</v>
      </c>
      <c r="E712" s="122">
        <f t="shared" si="42"/>
        <v>3.2769835673779508</v>
      </c>
      <c r="F712" s="122">
        <f t="shared" si="42"/>
        <v>0.41945389662441435</v>
      </c>
      <c r="G712" s="122">
        <f t="shared" si="42"/>
        <v>0.16742958931962659</v>
      </c>
      <c r="H712" s="122">
        <f t="shared" si="42"/>
        <v>0.16818244756640238</v>
      </c>
      <c r="I712" s="122">
        <f t="shared" si="42"/>
        <v>1.6278964572129517</v>
      </c>
      <c r="J712" s="122">
        <f t="shared" si="42"/>
        <v>0.2487185676123799</v>
      </c>
      <c r="K712" s="46">
        <f t="shared" si="42"/>
        <v>9.1518164694432053E-2</v>
      </c>
      <c r="L712" s="94">
        <f t="shared" si="43"/>
        <v>0</v>
      </c>
      <c r="M712" s="94">
        <v>0</v>
      </c>
      <c r="N712" s="94">
        <v>0</v>
      </c>
      <c r="O712" s="116">
        <v>0</v>
      </c>
      <c r="P712" s="116">
        <v>0</v>
      </c>
      <c r="Q712" s="97">
        <v>0</v>
      </c>
    </row>
    <row r="713" spans="1:17" x14ac:dyDescent="0.25">
      <c r="A713" s="98">
        <f t="shared" si="44"/>
        <v>65776</v>
      </c>
      <c r="B713" s="713" t="str">
        <f t="shared" si="45"/>
        <v>Munson</v>
      </c>
      <c r="C713" s="118">
        <f t="shared" si="46"/>
        <v>10</v>
      </c>
      <c r="D713" s="119">
        <f t="shared" ref="D713:K721" si="47">+D712/D711*D712</f>
        <v>0.25438449653417305</v>
      </c>
      <c r="E713" s="119">
        <f t="shared" si="47"/>
        <v>3.2601340612158096</v>
      </c>
      <c r="F713" s="119">
        <f t="shared" si="47"/>
        <v>0.41729715983566062</v>
      </c>
      <c r="G713" s="119">
        <f t="shared" si="47"/>
        <v>0.16652619225495219</v>
      </c>
      <c r="H713" s="119">
        <f t="shared" si="47"/>
        <v>0.16734676119938444</v>
      </c>
      <c r="I713" s="119">
        <f t="shared" si="47"/>
        <v>1.6195262002793565</v>
      </c>
      <c r="J713" s="119">
        <f t="shared" si="47"/>
        <v>0.24743971711296731</v>
      </c>
      <c r="K713" s="120">
        <f t="shared" si="47"/>
        <v>9.1047488350236419E-2</v>
      </c>
      <c r="L713" s="102">
        <f t="shared" si="43"/>
        <v>0</v>
      </c>
      <c r="M713" s="102">
        <v>0</v>
      </c>
      <c r="N713" s="102">
        <v>0</v>
      </c>
      <c r="O713" s="112">
        <v>0</v>
      </c>
      <c r="P713" s="112">
        <v>0</v>
      </c>
      <c r="Q713" s="105">
        <v>0</v>
      </c>
    </row>
    <row r="714" spans="1:17" x14ac:dyDescent="0.25">
      <c r="A714" s="106">
        <f t="shared" si="44"/>
        <v>65805</v>
      </c>
      <c r="B714" s="714" t="str">
        <f t="shared" si="45"/>
        <v>Munson</v>
      </c>
      <c r="C714" s="121">
        <f t="shared" si="46"/>
        <v>10</v>
      </c>
      <c r="D714" s="122">
        <f t="shared" si="47"/>
        <v>0.25312047419114592</v>
      </c>
      <c r="E714" s="122">
        <f t="shared" si="47"/>
        <v>3.2433711913922614</v>
      </c>
      <c r="F714" s="122">
        <f t="shared" si="47"/>
        <v>0.41515151249824683</v>
      </c>
      <c r="G714" s="122">
        <f t="shared" si="47"/>
        <v>0.16562766963487136</v>
      </c>
      <c r="H714" s="122">
        <f t="shared" si="47"/>
        <v>0.16651522729722906</v>
      </c>
      <c r="I714" s="122">
        <f t="shared" si="47"/>
        <v>1.6111989812188543</v>
      </c>
      <c r="J714" s="122">
        <f t="shared" si="47"/>
        <v>0.24616744215238781</v>
      </c>
      <c r="K714" s="46">
        <f t="shared" si="47"/>
        <v>9.0579232686369388E-2</v>
      </c>
      <c r="L714" s="94">
        <f t="shared" si="43"/>
        <v>0</v>
      </c>
      <c r="M714" s="94">
        <v>0</v>
      </c>
      <c r="N714" s="94">
        <v>0</v>
      </c>
      <c r="O714" s="116">
        <v>0</v>
      </c>
      <c r="P714" s="116">
        <v>0</v>
      </c>
      <c r="Q714" s="97">
        <v>0</v>
      </c>
    </row>
    <row r="715" spans="1:17" x14ac:dyDescent="0.25">
      <c r="A715" s="98">
        <f t="shared" si="44"/>
        <v>65836</v>
      </c>
      <c r="B715" s="713" t="str">
        <f t="shared" si="45"/>
        <v>Munson</v>
      </c>
      <c r="C715" s="118">
        <f t="shared" si="46"/>
        <v>10</v>
      </c>
      <c r="D715" s="119">
        <f t="shared" si="47"/>
        <v>0.25186273270448162</v>
      </c>
      <c r="E715" s="119">
        <f t="shared" si="47"/>
        <v>3.2266945124429061</v>
      </c>
      <c r="F715" s="119">
        <f t="shared" si="47"/>
        <v>0.41301689759272969</v>
      </c>
      <c r="G715" s="119">
        <f t="shared" si="47"/>
        <v>0.16473399515842405</v>
      </c>
      <c r="H715" s="119">
        <f t="shared" si="47"/>
        <v>0.16568782522663994</v>
      </c>
      <c r="I715" s="119">
        <f t="shared" si="47"/>
        <v>1.602914578740924</v>
      </c>
      <c r="J715" s="119">
        <f t="shared" si="47"/>
        <v>0.24490170892081692</v>
      </c>
      <c r="K715" s="120">
        <f t="shared" si="47"/>
        <v>9.0113385253313735E-2</v>
      </c>
      <c r="L715" s="102">
        <f t="shared" si="43"/>
        <v>0</v>
      </c>
      <c r="M715" s="102">
        <v>0</v>
      </c>
      <c r="N715" s="102">
        <v>0</v>
      </c>
      <c r="O715" s="112">
        <v>0</v>
      </c>
      <c r="P715" s="112">
        <v>0</v>
      </c>
      <c r="Q715" s="105">
        <v>0</v>
      </c>
    </row>
    <row r="716" spans="1:17" x14ac:dyDescent="0.25">
      <c r="A716" s="106">
        <f t="shared" si="44"/>
        <v>65866</v>
      </c>
      <c r="B716" s="714" t="str">
        <f t="shared" si="45"/>
        <v>Munson</v>
      </c>
      <c r="C716" s="121">
        <f t="shared" si="46"/>
        <v>10</v>
      </c>
      <c r="D716" s="122">
        <f t="shared" si="47"/>
        <v>0.25061124086495601</v>
      </c>
      <c r="E716" s="122">
        <f t="shared" si="47"/>
        <v>3.2101035811938194</v>
      </c>
      <c r="F716" s="122">
        <f t="shared" si="47"/>
        <v>0.41089325839284696</v>
      </c>
      <c r="G716" s="122">
        <f t="shared" si="47"/>
        <v>0.16384514266656189</v>
      </c>
      <c r="H716" s="122">
        <f t="shared" si="47"/>
        <v>0.16486453445684612</v>
      </c>
      <c r="I716" s="122">
        <f t="shared" si="47"/>
        <v>1.5946727726928676</v>
      </c>
      <c r="J716" s="122">
        <f t="shared" si="47"/>
        <v>0.24364248378227205</v>
      </c>
      <c r="K716" s="46">
        <f t="shared" si="47"/>
        <v>8.9649933665579898E-2</v>
      </c>
      <c r="L716" s="94">
        <f t="shared" si="43"/>
        <v>0</v>
      </c>
      <c r="M716" s="94">
        <v>0</v>
      </c>
      <c r="N716" s="94">
        <v>0</v>
      </c>
      <c r="O716" s="116">
        <v>0</v>
      </c>
      <c r="P716" s="116">
        <v>0</v>
      </c>
      <c r="Q716" s="97">
        <v>0</v>
      </c>
    </row>
    <row r="717" spans="1:17" x14ac:dyDescent="0.25">
      <c r="A717" s="98">
        <f t="shared" si="44"/>
        <v>65897</v>
      </c>
      <c r="B717" s="713" t="str">
        <f t="shared" si="45"/>
        <v>Munson</v>
      </c>
      <c r="C717" s="118">
        <f t="shared" si="46"/>
        <v>10</v>
      </c>
      <c r="D717" s="119">
        <f t="shared" si="47"/>
        <v>0.24936596761842181</v>
      </c>
      <c r="E717" s="119">
        <f t="shared" si="47"/>
        <v>3.1935979567497776</v>
      </c>
      <c r="F717" s="119">
        <f t="shared" si="47"/>
        <v>0.40878053846400997</v>
      </c>
      <c r="G717" s="119">
        <f t="shared" si="47"/>
        <v>0.16296108614138244</v>
      </c>
      <c r="H717" s="119">
        <f t="shared" si="47"/>
        <v>0.16404533455909254</v>
      </c>
      <c r="I717" s="119">
        <f t="shared" si="47"/>
        <v>1.5864733440539598</v>
      </c>
      <c r="J717" s="119">
        <f t="shared" si="47"/>
        <v>0.24238973327371865</v>
      </c>
      <c r="K717" s="120">
        <f t="shared" si="47"/>
        <v>8.9188865601376649E-2</v>
      </c>
      <c r="L717" s="102">
        <f t="shared" si="43"/>
        <v>0</v>
      </c>
      <c r="M717" s="102">
        <v>0</v>
      </c>
      <c r="N717" s="102">
        <v>0</v>
      </c>
      <c r="O717" s="112">
        <v>0</v>
      </c>
      <c r="P717" s="112">
        <v>0</v>
      </c>
      <c r="Q717" s="105">
        <v>0</v>
      </c>
    </row>
    <row r="718" spans="1:17" x14ac:dyDescent="0.25">
      <c r="A718" s="106">
        <f t="shared" si="44"/>
        <v>65927</v>
      </c>
      <c r="B718" s="714" t="str">
        <f t="shared" si="45"/>
        <v>Munson</v>
      </c>
      <c r="C718" s="121">
        <f t="shared" si="46"/>
        <v>10</v>
      </c>
      <c r="D718" s="122">
        <f t="shared" si="47"/>
        <v>0.24812688206503811</v>
      </c>
      <c r="E718" s="122">
        <f t="shared" si="47"/>
        <v>3.1771772004825398</v>
      </c>
      <c r="F718" s="122">
        <f t="shared" si="47"/>
        <v>0.40667868166180388</v>
      </c>
      <c r="G718" s="122">
        <f t="shared" si="47"/>
        <v>0.16208179970536762</v>
      </c>
      <c r="H718" s="122">
        <f t="shared" si="47"/>
        <v>0.16323020520613313</v>
      </c>
      <c r="I718" s="122">
        <f t="shared" si="47"/>
        <v>1.5783160749296281</v>
      </c>
      <c r="J718" s="122">
        <f t="shared" si="47"/>
        <v>0.24114342410418102</v>
      </c>
      <c r="K718" s="46">
        <f t="shared" si="47"/>
        <v>8.8730168802283543E-2</v>
      </c>
      <c r="L718" s="94">
        <f t="shared" si="43"/>
        <v>0</v>
      </c>
      <c r="M718" s="94">
        <v>0</v>
      </c>
      <c r="N718" s="94">
        <v>0</v>
      </c>
      <c r="O718" s="116">
        <v>0</v>
      </c>
      <c r="P718" s="116">
        <v>0</v>
      </c>
      <c r="Q718" s="97">
        <v>0</v>
      </c>
    </row>
    <row r="719" spans="1:17" x14ac:dyDescent="0.25">
      <c r="A719" s="98">
        <f t="shared" si="44"/>
        <v>65958</v>
      </c>
      <c r="B719" s="713" t="str">
        <f t="shared" si="45"/>
        <v>Munson</v>
      </c>
      <c r="C719" s="118">
        <f t="shared" si="46"/>
        <v>10</v>
      </c>
      <c r="D719" s="119">
        <f t="shared" si="47"/>
        <v>0.24689395345850351</v>
      </c>
      <c r="E719" s="119">
        <f t="shared" si="47"/>
        <v>3.1608408760191922</v>
      </c>
      <c r="F719" s="119">
        <f t="shared" si="47"/>
        <v>0.4045876321304957</v>
      </c>
      <c r="G719" s="119">
        <f t="shared" si="47"/>
        <v>0.16120725762062627</v>
      </c>
      <c r="H719" s="119">
        <f t="shared" si="47"/>
        <v>0.16241912617172646</v>
      </c>
      <c r="I719" s="119">
        <f t="shared" si="47"/>
        <v>1.5702007485456622</v>
      </c>
      <c r="J719" s="119">
        <f t="shared" si="47"/>
        <v>0.23990352315385752</v>
      </c>
      <c r="K719" s="120">
        <f t="shared" si="47"/>
        <v>8.8273831072924983E-2</v>
      </c>
      <c r="L719" s="102">
        <f t="shared" si="43"/>
        <v>0</v>
      </c>
      <c r="M719" s="102">
        <v>0</v>
      </c>
      <c r="N719" s="102">
        <v>0</v>
      </c>
      <c r="O719" s="112">
        <v>0</v>
      </c>
      <c r="P719" s="112">
        <v>0</v>
      </c>
      <c r="Q719" s="105">
        <v>0</v>
      </c>
    </row>
    <row r="720" spans="1:17" x14ac:dyDescent="0.25">
      <c r="A720" s="106">
        <f t="shared" si="44"/>
        <v>65989</v>
      </c>
      <c r="B720" s="714" t="str">
        <f t="shared" si="45"/>
        <v>Munson</v>
      </c>
      <c r="C720" s="121">
        <f t="shared" si="46"/>
        <v>10</v>
      </c>
      <c r="D720" s="122">
        <f t="shared" si="47"/>
        <v>0.24566715120529331</v>
      </c>
      <c r="E720" s="122">
        <f t="shared" si="47"/>
        <v>3.1445885492305514</v>
      </c>
      <c r="F720" s="122">
        <f t="shared" si="47"/>
        <v>0.40250733430154995</v>
      </c>
      <c r="G720" s="122">
        <f t="shared" si="47"/>
        <v>0.16033743428814071</v>
      </c>
      <c r="H720" s="122">
        <f t="shared" si="47"/>
        <v>0.16161207733013383</v>
      </c>
      <c r="I720" s="122">
        <f t="shared" si="47"/>
        <v>1.5621271492424529</v>
      </c>
      <c r="J720" s="122">
        <f t="shared" si="47"/>
        <v>0.2386699974732405</v>
      </c>
      <c r="K720" s="46">
        <f t="shared" si="47"/>
        <v>8.7819840280645975E-2</v>
      </c>
      <c r="L720" s="94">
        <f t="shared" si="43"/>
        <v>0</v>
      </c>
      <c r="M720" s="94">
        <v>0</v>
      </c>
      <c r="N720" s="94">
        <v>0</v>
      </c>
      <c r="O720" s="116">
        <v>0</v>
      </c>
      <c r="P720" s="116">
        <v>0</v>
      </c>
      <c r="Q720" s="97">
        <v>0</v>
      </c>
    </row>
    <row r="721" spans="1:17" x14ac:dyDescent="0.25">
      <c r="A721" s="98">
        <f t="shared" si="44"/>
        <v>66019</v>
      </c>
      <c r="B721" s="713" t="str">
        <f t="shared" si="45"/>
        <v>Munson</v>
      </c>
      <c r="C721" s="118">
        <f t="shared" si="46"/>
        <v>10</v>
      </c>
      <c r="D721" s="119">
        <f t="shared" si="47"/>
        <v>0.2444464448639003</v>
      </c>
      <c r="E721" s="119">
        <f t="shared" si="47"/>
        <v>3.1284197882196279</v>
      </c>
      <c r="F721" s="119">
        <f t="shared" si="47"/>
        <v>0.40043773289215201</v>
      </c>
      <c r="G721" s="119">
        <f t="shared" si="47"/>
        <v>0.15947230424701747</v>
      </c>
      <c r="H721" s="119">
        <f t="shared" si="47"/>
        <v>0.16080903865561985</v>
      </c>
      <c r="I721" s="119">
        <f t="shared" si="47"/>
        <v>1.5540950624692618</v>
      </c>
      <c r="J721" s="119">
        <f t="shared" si="47"/>
        <v>0.23744281428224073</v>
      </c>
      <c r="K721" s="120">
        <f t="shared" si="47"/>
        <v>8.7368184355189546E-2</v>
      </c>
      <c r="L721" s="102">
        <f t="shared" si="43"/>
        <v>0</v>
      </c>
      <c r="M721" s="102">
        <v>0</v>
      </c>
      <c r="N721" s="102">
        <v>0</v>
      </c>
      <c r="O721" s="112">
        <v>0</v>
      </c>
      <c r="P721" s="112">
        <v>0</v>
      </c>
      <c r="Q721" s="105">
        <v>0</v>
      </c>
    </row>
  </sheetData>
  <conditionalFormatting sqref="A2:L721 N2:O721 Q2:Q721">
    <cfRule type="expression" dxfId="60" priority="5">
      <formula>_xlfn.ISFORMULA(A2)</formula>
    </cfRule>
    <cfRule type="expression" dxfId="59" priority="6">
      <formula>YEAR($A2)&lt;&gt;YEAR($A1)</formula>
    </cfRule>
  </conditionalFormatting>
  <conditionalFormatting sqref="M2:M721">
    <cfRule type="expression" dxfId="58" priority="3">
      <formula>_xlfn.ISFORMULA(M2)</formula>
    </cfRule>
    <cfRule type="expression" dxfId="57" priority="4">
      <formula>YEAR($A2)&lt;&gt;YEAR($A1)</formula>
    </cfRule>
  </conditionalFormatting>
  <conditionalFormatting sqref="P2:P721">
    <cfRule type="expression" dxfId="56" priority="1">
      <formula>_xlfn.ISFORMULA(P2)</formula>
    </cfRule>
    <cfRule type="expression" dxfId="55"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75610-0326-4CAF-B550-97FB6441CC4B}">
  <sheetPr codeName="Sheet16">
    <tabColor rgb="FF008000"/>
  </sheetPr>
  <dimension ref="A1:Q721"/>
  <sheetViews>
    <sheetView workbookViewId="0"/>
  </sheetViews>
  <sheetFormatPr defaultRowHeight="15" x14ac:dyDescent="0.25"/>
  <cols>
    <col min="2" max="2" width="8.140625" style="715" customWidth="1"/>
    <col min="15" max="15" width="9" bestFit="1" customWidth="1"/>
    <col min="16" max="16" width="9.140625" style="2"/>
  </cols>
  <sheetData>
    <row r="1" spans="1:17"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44408</v>
      </c>
      <c r="B2" s="712" t="str">
        <f>+asset_level_drivers!$E$1</f>
        <v>Ganador</v>
      </c>
      <c r="C2" s="93">
        <v>85</v>
      </c>
      <c r="D2" s="94">
        <v>12.07199922028312</v>
      </c>
      <c r="E2" s="94">
        <v>56.335997843213846</v>
      </c>
      <c r="F2" s="94">
        <v>6.1969597627535231</v>
      </c>
      <c r="G2" s="94">
        <f>+monthly_drivers_6!G2/monthly_drivers_6!D2*D2</f>
        <v>21.385143083117033</v>
      </c>
      <c r="H2" s="94">
        <v>12.07199922028312</v>
      </c>
      <c r="I2" s="94">
        <v>43.942078317706802</v>
      </c>
      <c r="J2" s="94">
        <v>4.9575678102028187</v>
      </c>
      <c r="K2" s="95">
        <v>396.70543253944459</v>
      </c>
      <c r="L2" s="94">
        <f t="shared" ref="L2:L65" si="0">+P2+O2</f>
        <v>0</v>
      </c>
      <c r="M2" s="94">
        <v>0</v>
      </c>
      <c r="N2" s="94">
        <v>0</v>
      </c>
      <c r="O2" s="96">
        <v>0</v>
      </c>
      <c r="P2" s="95">
        <v>0</v>
      </c>
      <c r="Q2" s="97">
        <f>+monthly_drivers_0!Q2</f>
        <v>11.62</v>
      </c>
    </row>
    <row r="3" spans="1:17" x14ac:dyDescent="0.25">
      <c r="A3" s="98">
        <f t="shared" ref="A3:A66" si="1">+EOMONTH(A2,1)</f>
        <v>44439</v>
      </c>
      <c r="B3" s="713" t="str">
        <f>+asset_level_drivers!$E$1</f>
        <v>Ganador</v>
      </c>
      <c r="C3" s="99">
        <v>85</v>
      </c>
      <c r="D3" s="100">
        <v>11.993156006872422</v>
      </c>
      <c r="E3" s="100">
        <v>55.968062827066987</v>
      </c>
      <c r="F3" s="100">
        <v>6.1564869109773692</v>
      </c>
      <c r="G3" s="100">
        <f>+monthly_drivers_6!G3/monthly_drivers_6!D3*D3</f>
        <v>21.112153141166019</v>
      </c>
      <c r="H3" s="100">
        <v>11.993156006872422</v>
      </c>
      <c r="I3" s="100">
        <v>43.655089005112245</v>
      </c>
      <c r="J3" s="100">
        <v>4.9251895287818952</v>
      </c>
      <c r="K3" s="101">
        <v>395.75773708815092</v>
      </c>
      <c r="L3" s="102">
        <f t="shared" si="0"/>
        <v>0</v>
      </c>
      <c r="M3" s="102">
        <v>0</v>
      </c>
      <c r="N3" s="102">
        <v>0</v>
      </c>
      <c r="O3" s="103">
        <v>0</v>
      </c>
      <c r="P3" s="104">
        <v>0</v>
      </c>
      <c r="Q3" s="105">
        <f>+monthly_drivers_0!Q3</f>
        <v>11.62</v>
      </c>
    </row>
    <row r="4" spans="1:17" x14ac:dyDescent="0.25">
      <c r="A4" s="106">
        <f t="shared" si="1"/>
        <v>44469</v>
      </c>
      <c r="B4" s="714" t="str">
        <f>+asset_level_drivers!$E$1</f>
        <v>Ganador</v>
      </c>
      <c r="C4" s="93">
        <v>85</v>
      </c>
      <c r="D4" s="94">
        <v>11.915386441260459</v>
      </c>
      <c r="E4" s="94">
        <v>55.605138167703061</v>
      </c>
      <c r="F4" s="94">
        <v>6.1165651984473373</v>
      </c>
      <c r="G4" s="94">
        <f>+monthly_drivers_6!G4/monthly_drivers_6!D4*D4</f>
        <v>20.854738182400375</v>
      </c>
      <c r="H4" s="94">
        <v>11.915386441260459</v>
      </c>
      <c r="I4" s="94">
        <v>43.372007770808388</v>
      </c>
      <c r="J4" s="94">
        <v>4.8932521587578695</v>
      </c>
      <c r="K4" s="95">
        <v>394.82294688389976</v>
      </c>
      <c r="L4" s="94">
        <f t="shared" si="0"/>
        <v>0</v>
      </c>
      <c r="M4" s="94">
        <v>0</v>
      </c>
      <c r="N4" s="94">
        <v>0</v>
      </c>
      <c r="O4" s="96">
        <v>0</v>
      </c>
      <c r="P4" s="95">
        <v>0</v>
      </c>
      <c r="Q4" s="97">
        <f>+monthly_drivers_0!Q4</f>
        <v>11.62</v>
      </c>
    </row>
    <row r="5" spans="1:17" x14ac:dyDescent="0.25">
      <c r="A5" s="98">
        <f t="shared" si="1"/>
        <v>44500</v>
      </c>
      <c r="B5" s="713" t="str">
        <f>+asset_level_drivers!$E$1</f>
        <v>Ganador</v>
      </c>
      <c r="C5" s="99">
        <v>85</v>
      </c>
      <c r="D5" s="100">
        <v>11.838668402427924</v>
      </c>
      <c r="E5" s="100">
        <v>55.247120633726936</v>
      </c>
      <c r="F5" s="100">
        <v>6.0771832697099626</v>
      </c>
      <c r="G5" s="100">
        <f>+monthly_drivers_6!G5/monthly_drivers_6!D5*D5</f>
        <v>20.611132919451975</v>
      </c>
      <c r="H5" s="100">
        <v>11.838668402427924</v>
      </c>
      <c r="I5" s="100">
        <v>43.092754094307011</v>
      </c>
      <c r="J5" s="100">
        <v>4.8617466157679701</v>
      </c>
      <c r="K5" s="101">
        <v>393.90079603207528</v>
      </c>
      <c r="L5" s="102">
        <f t="shared" si="0"/>
        <v>0</v>
      </c>
      <c r="M5" s="102">
        <v>0</v>
      </c>
      <c r="N5" s="102">
        <v>0</v>
      </c>
      <c r="O5" s="103">
        <v>0</v>
      </c>
      <c r="P5" s="104">
        <v>0</v>
      </c>
      <c r="Q5" s="105">
        <f>+monthly_drivers_0!Q5</f>
        <v>7.25</v>
      </c>
    </row>
    <row r="6" spans="1:17" x14ac:dyDescent="0.25">
      <c r="A6" s="106">
        <f t="shared" si="1"/>
        <v>44530</v>
      </c>
      <c r="B6" s="714" t="str">
        <f>+asset_level_drivers!$E$1</f>
        <v>Ganador</v>
      </c>
      <c r="C6" s="93">
        <v>85</v>
      </c>
      <c r="D6" s="94">
        <v>11.762980377485976</v>
      </c>
      <c r="E6" s="94">
        <v>54.893909831609115</v>
      </c>
      <c r="F6" s="94">
        <v>6.0383300814770031</v>
      </c>
      <c r="G6" s="94">
        <f>+monthly_drivers_6!G6/monthly_drivers_6!D6*D6</f>
        <v>20.379812325548784</v>
      </c>
      <c r="H6" s="94">
        <v>11.762980377485976</v>
      </c>
      <c r="I6" s="94">
        <v>42.817249668655109</v>
      </c>
      <c r="J6" s="94">
        <v>4.830664065181602</v>
      </c>
      <c r="K6" s="95">
        <v>392.99102594769164</v>
      </c>
      <c r="L6" s="94">
        <f t="shared" si="0"/>
        <v>0</v>
      </c>
      <c r="M6" s="94">
        <v>0</v>
      </c>
      <c r="N6" s="94">
        <v>0</v>
      </c>
      <c r="O6" s="96">
        <v>0</v>
      </c>
      <c r="P6" s="95">
        <v>0</v>
      </c>
      <c r="Q6" s="97">
        <f>+monthly_drivers_0!Q6</f>
        <v>7.25</v>
      </c>
    </row>
    <row r="7" spans="1:17" x14ac:dyDescent="0.25">
      <c r="A7" s="98">
        <f t="shared" si="1"/>
        <v>44561</v>
      </c>
      <c r="B7" s="713" t="str">
        <f>+asset_level_drivers!$E$1</f>
        <v>Ganador</v>
      </c>
      <c r="C7" s="99">
        <v>85</v>
      </c>
      <c r="D7" s="100">
        <v>11.688301440848154</v>
      </c>
      <c r="E7" s="100">
        <v>54.54540810867632</v>
      </c>
      <c r="F7" s="100">
        <v>5.9999948919543948</v>
      </c>
      <c r="G7" s="100">
        <f>+monthly_drivers_6!G7/monthly_drivers_6!D7*D7</f>
        <v>20.159466373355027</v>
      </c>
      <c r="H7" s="100">
        <v>11.688301440848154</v>
      </c>
      <c r="I7" s="100">
        <v>42.545418324767532</v>
      </c>
      <c r="J7" s="100">
        <v>4.7999959135635164</v>
      </c>
      <c r="K7" s="101">
        <v>392.09338510528136</v>
      </c>
      <c r="L7" s="102">
        <f t="shared" si="0"/>
        <v>0</v>
      </c>
      <c r="M7" s="102">
        <v>0</v>
      </c>
      <c r="N7" s="102">
        <v>0</v>
      </c>
      <c r="O7" s="103">
        <v>0</v>
      </c>
      <c r="P7" s="104">
        <v>0</v>
      </c>
      <c r="Q7" s="105">
        <f>+monthly_drivers_0!Q7</f>
        <v>7.25</v>
      </c>
    </row>
    <row r="8" spans="1:17" x14ac:dyDescent="0.25">
      <c r="A8" s="106">
        <f t="shared" si="1"/>
        <v>44592</v>
      </c>
      <c r="B8" s="714" t="str">
        <f>+asset_level_drivers!$E$1</f>
        <v>Ganador</v>
      </c>
      <c r="C8" s="93">
        <v>85</v>
      </c>
      <c r="D8" s="94">
        <v>11.614611234214856</v>
      </c>
      <c r="E8" s="94">
        <v>54.201520459453576</v>
      </c>
      <c r="F8" s="94">
        <v>5.9621672505398937</v>
      </c>
      <c r="G8" s="94">
        <f>+monthly_drivers_6!G8/monthly_drivers_6!D8*D8</f>
        <v>19.948972892821725</v>
      </c>
      <c r="H8" s="94">
        <v>11.614611234214856</v>
      </c>
      <c r="I8" s="94">
        <v>42.277185958373792</v>
      </c>
      <c r="J8" s="94">
        <v>4.769733800431915</v>
      </c>
      <c r="K8" s="95">
        <v>391.20762879798423</v>
      </c>
      <c r="L8" s="94">
        <f t="shared" si="0"/>
        <v>0</v>
      </c>
      <c r="M8" s="94">
        <v>0</v>
      </c>
      <c r="N8" s="94">
        <v>0</v>
      </c>
      <c r="O8" s="96">
        <v>0</v>
      </c>
      <c r="P8" s="95">
        <v>0</v>
      </c>
      <c r="Q8" s="97">
        <f>+monthly_drivers_0!Q8</f>
        <v>7.25</v>
      </c>
    </row>
    <row r="9" spans="1:17" x14ac:dyDescent="0.25">
      <c r="A9" s="98">
        <f t="shared" si="1"/>
        <v>44620</v>
      </c>
      <c r="B9" s="713" t="str">
        <f>+asset_level_drivers!$E$1</f>
        <v>Ganador</v>
      </c>
      <c r="C9" s="99">
        <v>85</v>
      </c>
      <c r="D9" s="100">
        <v>11.541889947413816</v>
      </c>
      <c r="E9" s="100">
        <v>53.86215443645883</v>
      </c>
      <c r="F9" s="100">
        <v>5.9248369880104708</v>
      </c>
      <c r="G9" s="100">
        <f>+monthly_drivers_6!G9/monthly_drivers_6!D9*D9</f>
        <v>19.747369074963622</v>
      </c>
      <c r="H9" s="100">
        <v>11.541889947413816</v>
      </c>
      <c r="I9" s="100">
        <v>42.012480460437892</v>
      </c>
      <c r="J9" s="100">
        <v>4.739869590408377</v>
      </c>
      <c r="K9" s="101">
        <v>390.33351890751482</v>
      </c>
      <c r="L9" s="102">
        <f t="shared" si="0"/>
        <v>0</v>
      </c>
      <c r="M9" s="102">
        <v>0</v>
      </c>
      <c r="N9" s="102">
        <v>0</v>
      </c>
      <c r="O9" s="103">
        <v>0</v>
      </c>
      <c r="P9" s="104">
        <v>0</v>
      </c>
      <c r="Q9" s="105">
        <f>+monthly_drivers_0!Q9</f>
        <v>7.25</v>
      </c>
    </row>
    <row r="10" spans="1:17" x14ac:dyDescent="0.25">
      <c r="A10" s="106">
        <f t="shared" si="1"/>
        <v>44651</v>
      </c>
      <c r="B10" s="714" t="str">
        <f>+asset_level_drivers!$E$1</f>
        <v>Ganador</v>
      </c>
      <c r="C10" s="93">
        <v>85</v>
      </c>
      <c r="D10" s="94">
        <v>11.470118299971684</v>
      </c>
      <c r="E10" s="94">
        <v>53.527220064221417</v>
      </c>
      <c r="F10" s="94">
        <v>5.8879942070643558</v>
      </c>
      <c r="G10" s="94">
        <f>+monthly_drivers_6!G10/monthly_drivers_6!D10*D10</f>
        <v>19.553823909150434</v>
      </c>
      <c r="H10" s="94">
        <v>11.470118299971684</v>
      </c>
      <c r="I10" s="94">
        <v>41.751231650092706</v>
      </c>
      <c r="J10" s="94">
        <v>4.7103953656514852</v>
      </c>
      <c r="K10" s="95">
        <v>389.4708236826757</v>
      </c>
      <c r="L10" s="94">
        <f t="shared" si="0"/>
        <v>0</v>
      </c>
      <c r="M10" s="94">
        <v>0</v>
      </c>
      <c r="N10" s="94">
        <v>0</v>
      </c>
      <c r="O10" s="96">
        <v>0</v>
      </c>
      <c r="P10" s="95">
        <v>0</v>
      </c>
      <c r="Q10" s="97">
        <f>+monthly_drivers_0!Q10</f>
        <v>7.25</v>
      </c>
    </row>
    <row r="11" spans="1:17" x14ac:dyDescent="0.25">
      <c r="A11" s="98">
        <f t="shared" si="1"/>
        <v>44681</v>
      </c>
      <c r="B11" s="713" t="str">
        <f>+asset_level_drivers!$E$1</f>
        <v>Ganador</v>
      </c>
      <c r="C11" s="99">
        <v>85</v>
      </c>
      <c r="D11" s="100">
        <v>11.399277523473138</v>
      </c>
      <c r="E11" s="100">
        <v>53.196629756635524</v>
      </c>
      <c r="F11" s="100">
        <v>5.851629273229908</v>
      </c>
      <c r="G11" s="100">
        <f>+monthly_drivers_6!G11/monthly_drivers_6!D11*D11</f>
        <v>19.367620727757718</v>
      </c>
      <c r="H11" s="100">
        <v>11.399277523473138</v>
      </c>
      <c r="I11" s="100">
        <v>41.493371210175702</v>
      </c>
      <c r="J11" s="100">
        <v>4.6813034185839273</v>
      </c>
      <c r="K11" s="101">
        <v>388.61931752689861</v>
      </c>
      <c r="L11" s="102">
        <f t="shared" si="0"/>
        <v>0</v>
      </c>
      <c r="M11" s="102">
        <v>0</v>
      </c>
      <c r="N11" s="102">
        <v>0</v>
      </c>
      <c r="O11" s="103">
        <v>0</v>
      </c>
      <c r="P11" s="104">
        <v>0</v>
      </c>
      <c r="Q11" s="105">
        <f>+monthly_drivers_0!Q11</f>
        <v>7.25</v>
      </c>
    </row>
    <row r="12" spans="1:17" x14ac:dyDescent="0.25">
      <c r="A12" s="106">
        <f t="shared" si="1"/>
        <v>44712</v>
      </c>
      <c r="B12" s="714" t="str">
        <f>+asset_level_drivers!$E$1</f>
        <v>Ganador</v>
      </c>
      <c r="C12" s="93">
        <v>85</v>
      </c>
      <c r="D12" s="94">
        <v>11.329349344566465</v>
      </c>
      <c r="E12" s="94">
        <v>52.870298238234128</v>
      </c>
      <c r="F12" s="94">
        <v>5.8157328062057543</v>
      </c>
      <c r="G12" s="94">
        <f>+monthly_drivers_6!G12/monthly_drivers_6!D12*D12</f>
        <v>19.188134010179766</v>
      </c>
      <c r="H12" s="94">
        <v>11.329349344566465</v>
      </c>
      <c r="I12" s="94">
        <v>41.238832625822624</v>
      </c>
      <c r="J12" s="94">
        <v>4.6525862449646036</v>
      </c>
      <c r="K12" s="95">
        <v>379.27878079472083</v>
      </c>
      <c r="L12" s="94">
        <f t="shared" si="0"/>
        <v>0</v>
      </c>
      <c r="M12" s="94">
        <v>0</v>
      </c>
      <c r="N12" s="94">
        <v>0</v>
      </c>
      <c r="O12" s="96">
        <v>0</v>
      </c>
      <c r="P12" s="95">
        <v>0</v>
      </c>
      <c r="Q12" s="97">
        <f>+monthly_drivers_0!Q12</f>
        <v>7.25</v>
      </c>
    </row>
    <row r="13" spans="1:17" x14ac:dyDescent="0.25">
      <c r="A13" s="98">
        <f t="shared" si="1"/>
        <v>44742</v>
      </c>
      <c r="B13" s="713" t="str">
        <f>+asset_level_drivers!$E$1</f>
        <v>Ganador</v>
      </c>
      <c r="C13" s="99">
        <v>85</v>
      </c>
      <c r="D13" s="100">
        <v>11.260315968703829</v>
      </c>
      <c r="E13" s="100">
        <v>52.548142467687839</v>
      </c>
      <c r="F13" s="100">
        <v>5.7802956714456624</v>
      </c>
      <c r="G13" s="100">
        <f>+monthly_drivers_6!G13/monthly_drivers_6!D13*D13</f>
        <v>19.014818825033863</v>
      </c>
      <c r="H13" s="100">
        <v>11.260315968703829</v>
      </c>
      <c r="I13" s="100">
        <v>40.987551124796511</v>
      </c>
      <c r="J13" s="100">
        <v>4.6242365371565306</v>
      </c>
      <c r="K13" s="101">
        <v>378.44899959554027</v>
      </c>
      <c r="L13" s="102">
        <f t="shared" si="0"/>
        <v>0</v>
      </c>
      <c r="M13" s="102">
        <v>0</v>
      </c>
      <c r="N13" s="102">
        <v>0</v>
      </c>
      <c r="O13" s="103">
        <v>0</v>
      </c>
      <c r="P13" s="104">
        <v>0</v>
      </c>
      <c r="Q13" s="105">
        <f>+monthly_drivers_0!Q13</f>
        <v>7.25</v>
      </c>
    </row>
    <row r="14" spans="1:17" x14ac:dyDescent="0.25">
      <c r="A14" s="106">
        <f t="shared" si="1"/>
        <v>44773</v>
      </c>
      <c r="B14" s="714" t="str">
        <f>+asset_level_drivers!$E$1</f>
        <v>Ganador</v>
      </c>
      <c r="C14" s="93">
        <v>85</v>
      </c>
      <c r="D14" s="94">
        <v>11.192160064475845</v>
      </c>
      <c r="E14" s="94">
        <v>52.230081565038766</v>
      </c>
      <c r="F14" s="94">
        <v>5.7453089721542643</v>
      </c>
      <c r="G14" s="94">
        <f>+monthly_drivers_6!G14/monthly_drivers_6!D14*D14</f>
        <v>18.84719560959887</v>
      </c>
      <c r="H14" s="94">
        <v>11.192160064475845</v>
      </c>
      <c r="I14" s="94">
        <v>40.739463620730241</v>
      </c>
      <c r="J14" s="94">
        <v>4.596247177723412</v>
      </c>
      <c r="K14" s="95">
        <v>377.6297656057551</v>
      </c>
      <c r="L14" s="94">
        <f t="shared" si="0"/>
        <v>0</v>
      </c>
      <c r="M14" s="94">
        <v>0</v>
      </c>
      <c r="N14" s="94">
        <v>0</v>
      </c>
      <c r="O14" s="96">
        <v>0</v>
      </c>
      <c r="P14" s="95">
        <v>0</v>
      </c>
      <c r="Q14" s="97">
        <f>+monthly_drivers_0!Q14</f>
        <v>7.25</v>
      </c>
    </row>
    <row r="15" spans="1:17" x14ac:dyDescent="0.25">
      <c r="A15" s="98">
        <f t="shared" si="1"/>
        <v>44804</v>
      </c>
      <c r="B15" s="713" t="str">
        <f>+asset_level_drivers!$E$1</f>
        <v>Ganador</v>
      </c>
      <c r="C15" s="99">
        <v>85</v>
      </c>
      <c r="D15" s="100">
        <v>11.1248647485798</v>
      </c>
      <c r="E15" s="100">
        <v>51.916036741619465</v>
      </c>
      <c r="F15" s="100">
        <v>5.7107640415781411</v>
      </c>
      <c r="G15" s="100">
        <f>+monthly_drivers_6!G15/monthly_drivers_6!D15*D15</f>
        <v>18.684842835372343</v>
      </c>
      <c r="H15" s="100">
        <v>11.1248647485798</v>
      </c>
      <c r="I15" s="100">
        <v>40.494508658463189</v>
      </c>
      <c r="J15" s="100">
        <v>4.5686112332625122</v>
      </c>
      <c r="K15" s="101">
        <v>376.8208758881679</v>
      </c>
      <c r="L15" s="102">
        <f t="shared" si="0"/>
        <v>0</v>
      </c>
      <c r="M15" s="102">
        <v>0</v>
      </c>
      <c r="N15" s="102">
        <v>0</v>
      </c>
      <c r="O15" s="103">
        <v>0</v>
      </c>
      <c r="P15" s="104">
        <v>0</v>
      </c>
      <c r="Q15" s="105">
        <f>+monthly_drivers_0!Q15</f>
        <v>7.25</v>
      </c>
    </row>
    <row r="16" spans="1:17" x14ac:dyDescent="0.25">
      <c r="A16" s="106">
        <f t="shared" si="1"/>
        <v>44834</v>
      </c>
      <c r="B16" s="714" t="str">
        <f>+asset_level_drivers!$E$1</f>
        <v>Ganador</v>
      </c>
      <c r="C16" s="93">
        <v>85</v>
      </c>
      <c r="D16" s="94">
        <v>11.058413571352256</v>
      </c>
      <c r="E16" s="94">
        <v>51.605931232267061</v>
      </c>
      <c r="F16" s="94">
        <v>5.6766524355493768</v>
      </c>
      <c r="G16" s="94">
        <f>+monthly_drivers_6!G16/monthly_drivers_6!D16*D16</f>
        <v>18.527387826654106</v>
      </c>
      <c r="H16" s="94">
        <v>11.058413571352256</v>
      </c>
      <c r="I16" s="94">
        <v>40.252626361168311</v>
      </c>
      <c r="J16" s="94">
        <v>4.5413219484395011</v>
      </c>
      <c r="K16" s="95">
        <v>376.02213271773803</v>
      </c>
      <c r="L16" s="94">
        <f t="shared" si="0"/>
        <v>0</v>
      </c>
      <c r="M16" s="94">
        <v>0</v>
      </c>
      <c r="N16" s="94">
        <v>0</v>
      </c>
      <c r="O16" s="96">
        <v>0</v>
      </c>
      <c r="P16" s="95">
        <v>0</v>
      </c>
      <c r="Q16" s="97">
        <f>+monthly_drivers_0!Q16</f>
        <v>7.25</v>
      </c>
    </row>
    <row r="17" spans="1:17" x14ac:dyDescent="0.25">
      <c r="A17" s="98">
        <f t="shared" si="1"/>
        <v>44865</v>
      </c>
      <c r="B17" s="713" t="str">
        <f>+asset_level_drivers!$E$1</f>
        <v>Ganador</v>
      </c>
      <c r="C17" s="99">
        <v>85</v>
      </c>
      <c r="D17" s="100">
        <v>10.992790502886637</v>
      </c>
      <c r="E17" s="100">
        <v>51.299690230816601</v>
      </c>
      <c r="F17" s="100">
        <v>5.6429659253898263</v>
      </c>
      <c r="G17" s="100">
        <f>+monthly_drivers_6!G17/monthly_drivers_6!D17*D17</f>
        <v>18.374496914051381</v>
      </c>
      <c r="H17" s="100">
        <v>10.992790502886637</v>
      </c>
      <c r="I17" s="100">
        <v>40.013758380036954</v>
      </c>
      <c r="J17" s="100">
        <v>4.5143727403118614</v>
      </c>
      <c r="K17" s="101">
        <v>375.23334341507325</v>
      </c>
      <c r="L17" s="102">
        <f t="shared" si="0"/>
        <v>0</v>
      </c>
      <c r="M17" s="102">
        <v>0</v>
      </c>
      <c r="N17" s="102">
        <v>0</v>
      </c>
      <c r="O17" s="103">
        <v>0</v>
      </c>
      <c r="P17" s="104">
        <v>0</v>
      </c>
      <c r="Q17" s="105">
        <f>+monthly_drivers_0!Q17</f>
        <v>7.25</v>
      </c>
    </row>
    <row r="18" spans="1:17" x14ac:dyDescent="0.25">
      <c r="A18" s="106">
        <f t="shared" si="1"/>
        <v>44895</v>
      </c>
      <c r="B18" s="714" t="str">
        <f>+asset_level_drivers!$E$1</f>
        <v>Ganador</v>
      </c>
      <c r="C18" s="93">
        <v>85</v>
      </c>
      <c r="D18" s="94">
        <v>10.927979919683422</v>
      </c>
      <c r="E18" s="94">
        <v>50.997240827517587</v>
      </c>
      <c r="F18" s="94">
        <v>5.6096964910269342</v>
      </c>
      <c r="G18" s="94">
        <f>+monthly_drivers_6!G18/monthly_drivers_6!D18*D18</f>
        <v>18.22587249640668</v>
      </c>
      <c r="H18" s="94">
        <v>10.927979919683422</v>
      </c>
      <c r="I18" s="94">
        <v>39.777847845463718</v>
      </c>
      <c r="J18" s="94">
        <v>4.4877571928215474</v>
      </c>
      <c r="K18" s="95">
        <v>374.45432018559819</v>
      </c>
      <c r="L18" s="94">
        <f t="shared" si="0"/>
        <v>0</v>
      </c>
      <c r="M18" s="94">
        <v>0</v>
      </c>
      <c r="N18" s="94">
        <v>0</v>
      </c>
      <c r="O18" s="96">
        <v>0</v>
      </c>
      <c r="P18" s="95">
        <v>0</v>
      </c>
      <c r="Q18" s="97">
        <f>+monthly_drivers_0!Q18</f>
        <v>7.25</v>
      </c>
    </row>
    <row r="19" spans="1:17" x14ac:dyDescent="0.25">
      <c r="A19" s="98">
        <f t="shared" si="1"/>
        <v>44926</v>
      </c>
      <c r="B19" s="713" t="str">
        <f>+asset_level_drivers!$E$1</f>
        <v>Ganador</v>
      </c>
      <c r="C19" s="99">
        <v>85</v>
      </c>
      <c r="D19" s="100">
        <v>10.863966591754114</v>
      </c>
      <c r="E19" s="100">
        <v>50.698511949066074</v>
      </c>
      <c r="F19" s="100">
        <v>5.5768363143972683</v>
      </c>
      <c r="G19" s="100">
        <f>+monthly_drivers_6!G19/monthly_drivers_6!D19*D19</f>
        <v>18.081246684217138</v>
      </c>
      <c r="H19" s="100">
        <v>10.863966591754114</v>
      </c>
      <c r="I19" s="100">
        <v>39.544839320271535</v>
      </c>
      <c r="J19" s="100">
        <v>4.4614690515178141</v>
      </c>
      <c r="K19" s="101">
        <v>373.68487996481986</v>
      </c>
      <c r="L19" s="102">
        <f t="shared" si="0"/>
        <v>0</v>
      </c>
      <c r="M19" s="102">
        <v>0</v>
      </c>
      <c r="N19" s="102">
        <v>0</v>
      </c>
      <c r="O19" s="103">
        <v>0</v>
      </c>
      <c r="P19" s="104">
        <v>0</v>
      </c>
      <c r="Q19" s="105">
        <f>+monthly_drivers_0!Q19</f>
        <v>7.25</v>
      </c>
    </row>
    <row r="20" spans="1:17" x14ac:dyDescent="0.25">
      <c r="A20" s="106">
        <f t="shared" si="1"/>
        <v>44957</v>
      </c>
      <c r="B20" s="714" t="str">
        <f>+asset_level_drivers!$E$1</f>
        <v>Ganador</v>
      </c>
      <c r="C20" s="93">
        <v>85</v>
      </c>
      <c r="D20" s="94">
        <v>10.80073567028041</v>
      </c>
      <c r="E20" s="94">
        <v>50.403434301086705</v>
      </c>
      <c r="F20" s="94">
        <v>5.5443777731195381</v>
      </c>
      <c r="G20" s="94">
        <f>+monthly_drivers_6!G20/monthly_drivers_6!D20*D20</f>
        <v>17.940378892497112</v>
      </c>
      <c r="H20" s="94">
        <v>10.80073567028041</v>
      </c>
      <c r="I20" s="94">
        <v>39.314678754847627</v>
      </c>
      <c r="J20" s="94">
        <v>4.435502218495631</v>
      </c>
      <c r="K20" s="95">
        <v>372.92484427008429</v>
      </c>
      <c r="L20" s="94">
        <f t="shared" si="0"/>
        <v>0</v>
      </c>
      <c r="M20" s="94">
        <v>0</v>
      </c>
      <c r="N20" s="94">
        <v>0</v>
      </c>
      <c r="O20" s="96">
        <v>0</v>
      </c>
      <c r="P20" s="95">
        <v>0</v>
      </c>
      <c r="Q20" s="97">
        <f>+monthly_drivers_0!Q20</f>
        <v>7.25</v>
      </c>
    </row>
    <row r="21" spans="1:17" x14ac:dyDescent="0.25">
      <c r="A21" s="98">
        <f t="shared" si="1"/>
        <v>44985</v>
      </c>
      <c r="B21" s="713" t="str">
        <f>+asset_level_drivers!$E$1</f>
        <v>Ganador</v>
      </c>
      <c r="C21" s="99">
        <v>85</v>
      </c>
      <c r="D21" s="100">
        <v>10.738272675729007</v>
      </c>
      <c r="E21" s="100">
        <v>50.111940312274733</v>
      </c>
      <c r="F21" s="100">
        <v>5.5123134343502205</v>
      </c>
      <c r="G21" s="100">
        <f>+monthly_drivers_6!G21/monthly_drivers_6!D21*D21</f>
        <v>17.803051296499234</v>
      </c>
      <c r="H21" s="100">
        <v>10.738272675729007</v>
      </c>
      <c r="I21" s="100">
        <v>39.087313443574288</v>
      </c>
      <c r="J21" s="100">
        <v>4.409850747480176</v>
      </c>
      <c r="K21" s="101">
        <v>372.17403905720846</v>
      </c>
      <c r="L21" s="102">
        <f t="shared" si="0"/>
        <v>0</v>
      </c>
      <c r="M21" s="102">
        <v>0</v>
      </c>
      <c r="N21" s="102">
        <v>0</v>
      </c>
      <c r="O21" s="103">
        <v>0</v>
      </c>
      <c r="P21" s="104">
        <v>0</v>
      </c>
      <c r="Q21" s="105">
        <f>+monthly_drivers_0!Q21</f>
        <v>7.25</v>
      </c>
    </row>
    <row r="22" spans="1:17" x14ac:dyDescent="0.25">
      <c r="A22" s="106">
        <f t="shared" si="1"/>
        <v>45016</v>
      </c>
      <c r="B22" s="714" t="str">
        <f>+asset_level_drivers!$E$1</f>
        <v>Ganador</v>
      </c>
      <c r="C22" s="93">
        <v>85</v>
      </c>
      <c r="D22" s="94">
        <v>10.676563486321713</v>
      </c>
      <c r="E22" s="94">
        <v>49.823964081145824</v>
      </c>
      <c r="F22" s="94">
        <v>5.4806360489260406</v>
      </c>
      <c r="G22" s="94">
        <f>+monthly_drivers_6!G22/monthly_drivers_6!D22*D22</f>
        <v>17.669066244981721</v>
      </c>
      <c r="H22" s="94">
        <v>10.676563486321713</v>
      </c>
      <c r="I22" s="94">
        <v>38.862691983293743</v>
      </c>
      <c r="J22" s="94">
        <v>4.3845088391408327</v>
      </c>
      <c r="K22" s="95">
        <v>371.43229458260839</v>
      </c>
      <c r="L22" s="94">
        <f t="shared" si="0"/>
        <v>0</v>
      </c>
      <c r="M22" s="94">
        <v>0</v>
      </c>
      <c r="N22" s="94">
        <v>0</v>
      </c>
      <c r="O22" s="96">
        <v>0</v>
      </c>
      <c r="P22" s="95">
        <v>0</v>
      </c>
      <c r="Q22" s="97">
        <f>+monthly_drivers_0!Q22</f>
        <v>7.25</v>
      </c>
    </row>
    <row r="23" spans="1:17" x14ac:dyDescent="0.25">
      <c r="A23" s="98">
        <f t="shared" si="1"/>
        <v>45046</v>
      </c>
      <c r="B23" s="713" t="str">
        <f>+asset_level_drivers!$E$1</f>
        <v>Ganador</v>
      </c>
      <c r="C23" s="99">
        <v>85</v>
      </c>
      <c r="D23" s="100">
        <v>10.615594327111728</v>
      </c>
      <c r="E23" s="100">
        <v>49.539441324450074</v>
      </c>
      <c r="F23" s="100">
        <v>5.4493385456895087</v>
      </c>
      <c r="G23" s="100">
        <f>+monthly_drivers_6!G23/monthly_drivers_6!D23*D23</f>
        <v>17.53824466455853</v>
      </c>
      <c r="H23" s="100">
        <v>10.615594327111728</v>
      </c>
      <c r="I23" s="100">
        <v>38.64076423307106</v>
      </c>
      <c r="J23" s="100">
        <v>4.3594708365516075</v>
      </c>
      <c r="K23" s="101">
        <v>370.699445271211</v>
      </c>
      <c r="L23" s="102">
        <f t="shared" si="0"/>
        <v>0</v>
      </c>
      <c r="M23" s="102">
        <v>0</v>
      </c>
      <c r="N23" s="102">
        <v>0</v>
      </c>
      <c r="O23" s="103">
        <v>0</v>
      </c>
      <c r="P23" s="104">
        <v>0</v>
      </c>
      <c r="Q23" s="105">
        <f>+monthly_drivers_0!Q23</f>
        <v>7.25</v>
      </c>
    </row>
    <row r="24" spans="1:17" x14ac:dyDescent="0.25">
      <c r="A24" s="106">
        <f t="shared" si="1"/>
        <v>45077</v>
      </c>
      <c r="B24" s="714" t="str">
        <f>+asset_level_drivers!$E$1</f>
        <v>Ganador</v>
      </c>
      <c r="C24" s="93">
        <v>85</v>
      </c>
      <c r="D24" s="94">
        <v>10.555351759232348</v>
      </c>
      <c r="E24" s="94">
        <v>49.258309327596798</v>
      </c>
      <c r="F24" s="94">
        <v>5.4184140260356477</v>
      </c>
      <c r="G24" s="94">
        <f>+monthly_drivers_6!G24/monthly_drivers_6!D24*D24</f>
        <v>17.410421465946072</v>
      </c>
      <c r="H24" s="94">
        <v>10.555351759232348</v>
      </c>
      <c r="I24" s="94">
        <v>38.421481275525501</v>
      </c>
      <c r="J24" s="94">
        <v>4.3347312208285187</v>
      </c>
      <c r="K24" s="95">
        <v>358.07532958799396</v>
      </c>
      <c r="L24" s="94">
        <f t="shared" si="0"/>
        <v>0</v>
      </c>
      <c r="M24" s="94">
        <v>0</v>
      </c>
      <c r="N24" s="94">
        <v>0</v>
      </c>
      <c r="O24" s="96">
        <v>0</v>
      </c>
      <c r="P24" s="95">
        <v>0</v>
      </c>
      <c r="Q24" s="97">
        <f>+monthly_drivers_0!Q24</f>
        <v>7.25</v>
      </c>
    </row>
    <row r="25" spans="1:17" x14ac:dyDescent="0.25">
      <c r="A25" s="98">
        <f t="shared" si="1"/>
        <v>45107</v>
      </c>
      <c r="B25" s="713" t="str">
        <f>+asset_level_drivers!$E$1</f>
        <v>Ganador</v>
      </c>
      <c r="C25" s="99">
        <v>85</v>
      </c>
      <c r="D25" s="100">
        <v>10.49582266977604</v>
      </c>
      <c r="E25" s="100">
        <v>48.980506896918641</v>
      </c>
      <c r="F25" s="100">
        <v>5.3878557586610505</v>
      </c>
      <c r="G25" s="100">
        <f>+monthly_drivers_6!G25/monthly_drivers_6!D25*D25</f>
        <v>17.285450609407579</v>
      </c>
      <c r="H25" s="100">
        <v>10.49582266977604</v>
      </c>
      <c r="I25" s="100">
        <v>38.20479537959654</v>
      </c>
      <c r="J25" s="100">
        <v>4.3102846069288407</v>
      </c>
      <c r="K25" s="101">
        <v>357.35978991568129</v>
      </c>
      <c r="L25" s="102">
        <f t="shared" si="0"/>
        <v>0</v>
      </c>
      <c r="M25" s="102">
        <v>0</v>
      </c>
      <c r="N25" s="102">
        <v>0</v>
      </c>
      <c r="O25" s="103">
        <v>0</v>
      </c>
      <c r="P25" s="104">
        <v>0</v>
      </c>
      <c r="Q25" s="105">
        <f>+monthly_drivers_0!Q25</f>
        <v>7.25</v>
      </c>
    </row>
    <row r="26" spans="1:17" x14ac:dyDescent="0.25">
      <c r="A26" s="106">
        <f t="shared" si="1"/>
        <v>45138</v>
      </c>
      <c r="B26" s="714" t="str">
        <f>+asset_level_drivers!$E$1</f>
        <v>Ganador</v>
      </c>
      <c r="C26" s="93">
        <v>85</v>
      </c>
      <c r="D26" s="94">
        <v>10.436994261835352</v>
      </c>
      <c r="E26" s="94">
        <v>48.705974313566465</v>
      </c>
      <c r="F26" s="94">
        <v>5.3576571744923109</v>
      </c>
      <c r="G26" s="94">
        <f>+monthly_drivers_6!G26/monthly_drivers_6!D26*D26</f>
        <v>17.163162398366303</v>
      </c>
      <c r="H26" s="94">
        <v>10.436994261835352</v>
      </c>
      <c r="I26" s="94">
        <v>37.990659964581845</v>
      </c>
      <c r="J26" s="94">
        <v>4.2861257395938495</v>
      </c>
      <c r="K26" s="95">
        <v>356.6526724355129</v>
      </c>
      <c r="L26" s="94">
        <f t="shared" si="0"/>
        <v>0</v>
      </c>
      <c r="M26" s="94">
        <v>0</v>
      </c>
      <c r="N26" s="94">
        <v>0</v>
      </c>
      <c r="O26" s="96">
        <v>0</v>
      </c>
      <c r="P26" s="95">
        <v>0</v>
      </c>
      <c r="Q26" s="97">
        <f>+monthly_drivers_0!Q26</f>
        <v>5.5</v>
      </c>
    </row>
    <row r="27" spans="1:17" x14ac:dyDescent="0.25">
      <c r="A27" s="98">
        <f t="shared" si="1"/>
        <v>45169</v>
      </c>
      <c r="B27" s="713" t="str">
        <f>+asset_level_drivers!$E$1</f>
        <v>Ganador</v>
      </c>
      <c r="C27" s="99">
        <v>85</v>
      </c>
      <c r="D27" s="100">
        <v>10.378854045059532</v>
      </c>
      <c r="E27" s="100">
        <v>48.434653289191424</v>
      </c>
      <c r="F27" s="100">
        <v>5.3278118618110568</v>
      </c>
      <c r="G27" s="100">
        <f>+monthly_drivers_6!G27/monthly_drivers_6!D27*D27</f>
        <v>17.043410696708211</v>
      </c>
      <c r="H27" s="100">
        <v>10.378854045059532</v>
      </c>
      <c r="I27" s="100">
        <v>37.77902956556931</v>
      </c>
      <c r="J27" s="100">
        <v>4.2622494894488456</v>
      </c>
      <c r="K27" s="101">
        <v>355.95382701341413</v>
      </c>
      <c r="L27" s="102">
        <f t="shared" si="0"/>
        <v>0</v>
      </c>
      <c r="M27" s="102">
        <v>0</v>
      </c>
      <c r="N27" s="102">
        <v>0</v>
      </c>
      <c r="O27" s="103">
        <v>0</v>
      </c>
      <c r="P27" s="104">
        <v>0</v>
      </c>
      <c r="Q27" s="105">
        <f>+monthly_drivers_0!Q27</f>
        <v>5.5</v>
      </c>
    </row>
    <row r="28" spans="1:17" x14ac:dyDescent="0.25">
      <c r="A28" s="106">
        <f t="shared" si="1"/>
        <v>45199</v>
      </c>
      <c r="B28" s="714" t="str">
        <f>+asset_level_drivers!$E$1</f>
        <v>Ganador</v>
      </c>
      <c r="C28" s="93">
        <v>85</v>
      </c>
      <c r="D28" s="94">
        <v>10.321389826457132</v>
      </c>
      <c r="E28" s="94">
        <v>48.16648692323826</v>
      </c>
      <c r="F28" s="94">
        <v>5.2983135615562089</v>
      </c>
      <c r="G28" s="94">
        <f>+monthly_drivers_6!G28/monthly_drivers_6!D28*D28</f>
        <v>16.926078312350739</v>
      </c>
      <c r="H28" s="94">
        <v>10.321389826457132</v>
      </c>
      <c r="I28" s="94">
        <v>37.56985980012584</v>
      </c>
      <c r="J28" s="94">
        <v>4.2386508492449675</v>
      </c>
      <c r="K28" s="95">
        <v>355.26310708972017</v>
      </c>
      <c r="L28" s="94">
        <f t="shared" si="0"/>
        <v>0</v>
      </c>
      <c r="M28" s="94">
        <v>0</v>
      </c>
      <c r="N28" s="94">
        <v>0</v>
      </c>
      <c r="O28" s="96">
        <v>0</v>
      </c>
      <c r="P28" s="95">
        <v>0</v>
      </c>
      <c r="Q28" s="97">
        <f>+monthly_drivers_0!Q28</f>
        <v>5.5</v>
      </c>
    </row>
    <row r="29" spans="1:17" x14ac:dyDescent="0.25">
      <c r="A29" s="98">
        <f t="shared" si="1"/>
        <v>45230</v>
      </c>
      <c r="B29" s="713" t="str">
        <f>+asset_level_drivers!$E$1</f>
        <v>Ganador</v>
      </c>
      <c r="C29" s="99">
        <v>85</v>
      </c>
      <c r="D29" s="100">
        <v>10.26458970157872</v>
      </c>
      <c r="E29" s="100">
        <v>47.901419661498629</v>
      </c>
      <c r="F29" s="100">
        <v>5.2691561627648493</v>
      </c>
      <c r="G29" s="100">
        <f>+monthly_drivers_6!G29/monthly_drivers_6!D29*D29</f>
        <v>16.811057854875362</v>
      </c>
      <c r="H29" s="100">
        <v>10.26458970157872</v>
      </c>
      <c r="I29" s="100">
        <v>37.363107335968934</v>
      </c>
      <c r="J29" s="100">
        <v>4.2153249302118789</v>
      </c>
      <c r="K29" s="101">
        <v>354.58036957280552</v>
      </c>
      <c r="L29" s="102">
        <f t="shared" si="0"/>
        <v>0</v>
      </c>
      <c r="M29" s="102">
        <v>0</v>
      </c>
      <c r="N29" s="102">
        <v>0</v>
      </c>
      <c r="O29" s="103">
        <v>0</v>
      </c>
      <c r="P29" s="104">
        <v>0</v>
      </c>
      <c r="Q29" s="105">
        <f>+monthly_drivers_0!Q29</f>
        <v>5.5</v>
      </c>
    </row>
    <row r="30" spans="1:17" x14ac:dyDescent="0.25">
      <c r="A30" s="106">
        <f t="shared" si="1"/>
        <v>45260</v>
      </c>
      <c r="B30" s="714" t="str">
        <f>+asset_level_drivers!$E$1</f>
        <v>Ganador</v>
      </c>
      <c r="C30" s="93">
        <v>85</v>
      </c>
      <c r="D30" s="94">
        <v>10.208442045966978</v>
      </c>
      <c r="E30" s="94">
        <v>47.639397256592289</v>
      </c>
      <c r="F30" s="94">
        <v>5.240333698225152</v>
      </c>
      <c r="G30" s="94">
        <f>+monthly_drivers_6!G30/monthly_drivers_6!D30*D30</f>
        <v>16.698249006806513</v>
      </c>
      <c r="H30" s="94">
        <v>10.208442045966978</v>
      </c>
      <c r="I30" s="94">
        <v>37.158729860141989</v>
      </c>
      <c r="J30" s="94">
        <v>4.192266958580122</v>
      </c>
      <c r="K30" s="95">
        <v>353.9054747368059</v>
      </c>
      <c r="L30" s="94">
        <f t="shared" si="0"/>
        <v>0</v>
      </c>
      <c r="M30" s="94">
        <v>0</v>
      </c>
      <c r="N30" s="94">
        <v>0</v>
      </c>
      <c r="O30" s="96">
        <v>0</v>
      </c>
      <c r="P30" s="95">
        <v>0</v>
      </c>
      <c r="Q30" s="97">
        <f>+monthly_drivers_0!Q30</f>
        <v>5.5</v>
      </c>
    </row>
    <row r="31" spans="1:17" x14ac:dyDescent="0.25">
      <c r="A31" s="98">
        <f t="shared" si="1"/>
        <v>45291</v>
      </c>
      <c r="B31" s="713" t="str">
        <f>+asset_level_drivers!$E$1</f>
        <v>Ganador</v>
      </c>
      <c r="C31" s="99">
        <v>85</v>
      </c>
      <c r="D31" s="100">
        <v>10.152935506976442</v>
      </c>
      <c r="E31" s="100">
        <v>47.380366729440169</v>
      </c>
      <c r="F31" s="100">
        <v>5.2118403402384184</v>
      </c>
      <c r="G31" s="100">
        <f>+monthly_drivers_6!G31/monthly_drivers_6!D31*D31</f>
        <v>16.587559022094847</v>
      </c>
      <c r="H31" s="100">
        <v>10.152935506976442</v>
      </c>
      <c r="I31" s="100">
        <v>36.956686048963334</v>
      </c>
      <c r="J31" s="100">
        <v>4.1694722721907347</v>
      </c>
      <c r="K31" s="101">
        <v>353.23828612283648</v>
      </c>
      <c r="L31" s="102">
        <f t="shared" si="0"/>
        <v>0</v>
      </c>
      <c r="M31" s="102">
        <v>0</v>
      </c>
      <c r="N31" s="102">
        <v>0</v>
      </c>
      <c r="O31" s="103">
        <v>0</v>
      </c>
      <c r="P31" s="104">
        <v>0</v>
      </c>
      <c r="Q31" s="105">
        <f>+monthly_drivers_0!Q31</f>
        <v>5.5</v>
      </c>
    </row>
    <row r="32" spans="1:17" x14ac:dyDescent="0.25">
      <c r="A32" s="106">
        <f t="shared" si="1"/>
        <v>45322</v>
      </c>
      <c r="B32" s="714" t="str">
        <f>+asset_level_drivers!$E$1</f>
        <v>Ganador</v>
      </c>
      <c r="C32" s="93">
        <v>85</v>
      </c>
      <c r="D32" s="94">
        <v>10.098058995797997</v>
      </c>
      <c r="E32" s="94">
        <v>47.124276332259178</v>
      </c>
      <c r="F32" s="94">
        <v>5.1836703965485098</v>
      </c>
      <c r="G32" s="94">
        <f>+monthly_drivers_6!G32/monthly_drivers_6!D32*D32</f>
        <v>16.478901975739344</v>
      </c>
      <c r="H32" s="94">
        <v>10.098058995797997</v>
      </c>
      <c r="I32" s="94">
        <v>36.756935539162157</v>
      </c>
      <c r="J32" s="94">
        <v>4.1469363172388078</v>
      </c>
      <c r="K32" s="95">
        <v>352.5786704434023</v>
      </c>
      <c r="L32" s="94">
        <f t="shared" si="0"/>
        <v>0</v>
      </c>
      <c r="M32" s="94">
        <v>0</v>
      </c>
      <c r="N32" s="94">
        <v>0</v>
      </c>
      <c r="O32" s="96">
        <v>0</v>
      </c>
      <c r="P32" s="95">
        <v>0</v>
      </c>
      <c r="Q32" s="97">
        <f>+monthly_drivers_0!Q32</f>
        <v>5.5</v>
      </c>
    </row>
    <row r="33" spans="1:17" x14ac:dyDescent="0.25">
      <c r="A33" s="98">
        <f t="shared" si="1"/>
        <v>45351</v>
      </c>
      <c r="B33" s="713" t="str">
        <f>+asset_level_drivers!$E$1</f>
        <v>Ganador</v>
      </c>
      <c r="C33" s="99">
        <v>85</v>
      </c>
      <c r="D33" s="100">
        <v>10.043801679815864</v>
      </c>
      <c r="E33" s="100">
        <v>46.871075512902813</v>
      </c>
      <c r="F33" s="100">
        <v>5.1558183064193086</v>
      </c>
      <c r="G33" s="100">
        <f>+monthly_drivers_6!G33/monthly_drivers_6!D33*D33</f>
        <v>16.372197072191227</v>
      </c>
      <c r="H33" s="100">
        <v>10.043801679815864</v>
      </c>
      <c r="I33" s="100">
        <v>36.559438900064194</v>
      </c>
      <c r="J33" s="100">
        <v>4.1246546451354469</v>
      </c>
      <c r="K33" s="101">
        <v>351.92649749053982</v>
      </c>
      <c r="L33" s="102">
        <f t="shared" si="0"/>
        <v>0</v>
      </c>
      <c r="M33" s="102">
        <v>0</v>
      </c>
      <c r="N33" s="102">
        <v>0</v>
      </c>
      <c r="O33" s="103">
        <v>0</v>
      </c>
      <c r="P33" s="104">
        <v>0</v>
      </c>
      <c r="Q33" s="105">
        <f>+monthly_drivers_0!Q33</f>
        <v>5.5</v>
      </c>
    </row>
    <row r="34" spans="1:17" x14ac:dyDescent="0.25">
      <c r="A34" s="106">
        <f t="shared" si="1"/>
        <v>45382</v>
      </c>
      <c r="B34" s="714" t="str">
        <f>+asset_level_drivers!$E$1</f>
        <v>Ganador</v>
      </c>
      <c r="C34" s="93">
        <v>85</v>
      </c>
      <c r="D34" s="94">
        <v>9.9901529752500355</v>
      </c>
      <c r="E34" s="94">
        <v>46.620714880332351</v>
      </c>
      <c r="F34" s="94">
        <v>5.1282786368365585</v>
      </c>
      <c r="G34" s="94">
        <f>+monthly_drivers_6!G34/monthly_drivers_6!D34*D34</f>
        <v>16.267368587459302</v>
      </c>
      <c r="H34" s="94">
        <v>9.9901529752500355</v>
      </c>
      <c r="I34" s="94">
        <v>36.364157606659234</v>
      </c>
      <c r="J34" s="94">
        <v>4.1026229094692468</v>
      </c>
      <c r="K34" s="95">
        <v>351.28164004712897</v>
      </c>
      <c r="L34" s="94">
        <f t="shared" si="0"/>
        <v>0</v>
      </c>
      <c r="M34" s="94">
        <v>0</v>
      </c>
      <c r="N34" s="94">
        <v>0</v>
      </c>
      <c r="O34" s="96">
        <v>0</v>
      </c>
      <c r="P34" s="95">
        <v>0</v>
      </c>
      <c r="Q34" s="97">
        <f>+monthly_drivers_0!Q34</f>
        <v>5.5</v>
      </c>
    </row>
    <row r="35" spans="1:17" x14ac:dyDescent="0.25">
      <c r="A35" s="98">
        <f t="shared" si="1"/>
        <v>45412</v>
      </c>
      <c r="B35" s="713" t="str">
        <f>+asset_level_drivers!$E$1</f>
        <v>Ganador</v>
      </c>
      <c r="C35" s="99">
        <v>85</v>
      </c>
      <c r="D35" s="100">
        <v>9.9371025399751964</v>
      </c>
      <c r="E35" s="100">
        <v>46.373146171315575</v>
      </c>
      <c r="F35" s="100">
        <v>5.1010460788447132</v>
      </c>
      <c r="G35" s="100">
        <f>+monthly_drivers_6!G35/monthly_drivers_6!D35*D35</f>
        <v>16.164346782575713</v>
      </c>
      <c r="H35" s="100">
        <v>9.9371025399751964</v>
      </c>
      <c r="I35" s="100">
        <v>36.171054013626147</v>
      </c>
      <c r="J35" s="100">
        <v>4.0808368630757705</v>
      </c>
      <c r="K35" s="101">
        <v>350.64397380084824</v>
      </c>
      <c r="L35" s="102">
        <f t="shared" si="0"/>
        <v>0</v>
      </c>
      <c r="M35" s="102">
        <v>0</v>
      </c>
      <c r="N35" s="102">
        <v>0</v>
      </c>
      <c r="O35" s="103">
        <v>0</v>
      </c>
      <c r="P35" s="104">
        <v>0</v>
      </c>
      <c r="Q35" s="105">
        <f>+monthly_drivers_0!Q35</f>
        <v>5.5</v>
      </c>
    </row>
    <row r="36" spans="1:17" x14ac:dyDescent="0.25">
      <c r="A36" s="106">
        <f t="shared" si="1"/>
        <v>45443</v>
      </c>
      <c r="B36" s="714" t="str">
        <f>+asset_level_drivers!$E$1</f>
        <v>Ganador</v>
      </c>
      <c r="C36" s="93">
        <v>85</v>
      </c>
      <c r="D36" s="94">
        <v>9.8846402666517541</v>
      </c>
      <c r="E36" s="94">
        <v>46.128322218237443</v>
      </c>
      <c r="F36" s="94">
        <v>5.0741154440061189</v>
      </c>
      <c r="G36" s="94">
        <f>+monthly_drivers_6!G36/monthly_drivers_6!D36*D36</f>
        <v>16.063065327213046</v>
      </c>
      <c r="H36" s="94">
        <v>9.8846402666517541</v>
      </c>
      <c r="I36" s="94">
        <v>35.980091330225207</v>
      </c>
      <c r="J36" s="94">
        <v>4.0592923552048958</v>
      </c>
      <c r="K36" s="95">
        <v>336.41337726143684</v>
      </c>
      <c r="L36" s="94">
        <f t="shared" si="0"/>
        <v>0</v>
      </c>
      <c r="M36" s="94">
        <v>0</v>
      </c>
      <c r="N36" s="94">
        <v>0</v>
      </c>
      <c r="O36" s="96">
        <v>0</v>
      </c>
      <c r="P36" s="95">
        <v>0</v>
      </c>
      <c r="Q36" s="97">
        <f>+monthly_drivers_0!Q36</f>
        <v>5.5</v>
      </c>
    </row>
    <row r="37" spans="1:17" x14ac:dyDescent="0.25">
      <c r="A37" s="98">
        <f t="shared" si="1"/>
        <v>45473</v>
      </c>
      <c r="B37" s="713" t="str">
        <f>+asset_level_drivers!$E$1</f>
        <v>Ganador</v>
      </c>
      <c r="C37" s="99">
        <v>85</v>
      </c>
      <c r="D37" s="100">
        <v>9.8327562760727023</v>
      </c>
      <c r="E37" s="100">
        <v>45.886196918167172</v>
      </c>
      <c r="F37" s="100">
        <v>5.0474816609983888</v>
      </c>
      <c r="G37" s="100">
        <f>+monthly_drivers_6!G37/monthly_drivers_6!D37*D37</f>
        <v>15.963462587862859</v>
      </c>
      <c r="H37" s="100">
        <v>9.8327562760727023</v>
      </c>
      <c r="I37" s="100">
        <v>35.791233596170393</v>
      </c>
      <c r="J37" s="100">
        <v>4.0379853287987117</v>
      </c>
      <c r="K37" s="101">
        <v>335.78973168087185</v>
      </c>
      <c r="L37" s="102">
        <f t="shared" si="0"/>
        <v>0</v>
      </c>
      <c r="M37" s="102">
        <v>0</v>
      </c>
      <c r="N37" s="102">
        <v>0</v>
      </c>
      <c r="O37" s="103">
        <v>0</v>
      </c>
      <c r="P37" s="104">
        <v>0</v>
      </c>
      <c r="Q37" s="105">
        <f>+monthly_drivers_0!Q37</f>
        <v>5.5</v>
      </c>
    </row>
    <row r="38" spans="1:17" x14ac:dyDescent="0.25">
      <c r="A38" s="106">
        <f t="shared" si="1"/>
        <v>45504</v>
      </c>
      <c r="B38" s="714" t="str">
        <f>+asset_level_drivers!$E$1</f>
        <v>Ganador</v>
      </c>
      <c r="C38" s="93">
        <v>85</v>
      </c>
      <c r="D38" s="94">
        <v>9.7814409107333056</v>
      </c>
      <c r="E38" s="94">
        <v>45.646725202711302</v>
      </c>
      <c r="F38" s="94">
        <v>5.0211397722982429</v>
      </c>
      <c r="G38" s="94">
        <f>+monthly_drivers_6!G38/monthly_drivers_6!D38*D38</f>
        <v>15.865479651596353</v>
      </c>
      <c r="H38" s="94">
        <v>9.7814409107333056</v>
      </c>
      <c r="I38" s="94">
        <v>35.604445658114813</v>
      </c>
      <c r="J38" s="94">
        <v>4.0169118178385945</v>
      </c>
      <c r="K38" s="95">
        <v>335.1729209758974</v>
      </c>
      <c r="L38" s="94">
        <f t="shared" si="0"/>
        <v>0</v>
      </c>
      <c r="M38" s="94">
        <v>0</v>
      </c>
      <c r="N38" s="94">
        <v>0</v>
      </c>
      <c r="O38" s="96">
        <v>0</v>
      </c>
      <c r="P38" s="95">
        <v>0</v>
      </c>
      <c r="Q38" s="97">
        <f>+monthly_drivers_0!Q38</f>
        <v>2.5</v>
      </c>
    </row>
    <row r="39" spans="1:17" x14ac:dyDescent="0.25">
      <c r="A39" s="98">
        <f t="shared" si="1"/>
        <v>45535</v>
      </c>
      <c r="B39" s="713" t="str">
        <f>+asset_level_drivers!$E$1</f>
        <v>Ganador</v>
      </c>
      <c r="C39" s="99">
        <v>85</v>
      </c>
      <c r="D39" s="100">
        <v>9.7306847286149853</v>
      </c>
      <c r="E39" s="100">
        <v>45.409863009180874</v>
      </c>
      <c r="F39" s="100">
        <v>4.9950849310098961</v>
      </c>
      <c r="G39" s="100">
        <f>+monthly_drivers_6!G39/monthly_drivers_6!D39*D39</f>
        <v>15.769062029636956</v>
      </c>
      <c r="H39" s="100">
        <v>9.7306847286149853</v>
      </c>
      <c r="I39" s="100">
        <v>35.419693147161084</v>
      </c>
      <c r="J39" s="100">
        <v>3.9960679448079173</v>
      </c>
      <c r="K39" s="101">
        <v>334.56283165353329</v>
      </c>
      <c r="L39" s="102">
        <f t="shared" si="0"/>
        <v>0</v>
      </c>
      <c r="M39" s="102">
        <v>0</v>
      </c>
      <c r="N39" s="102">
        <v>0</v>
      </c>
      <c r="O39" s="103">
        <v>0</v>
      </c>
      <c r="P39" s="104">
        <v>0</v>
      </c>
      <c r="Q39" s="105">
        <f>+monthly_drivers_0!Q39</f>
        <v>2.5</v>
      </c>
    </row>
    <row r="40" spans="1:17" x14ac:dyDescent="0.25">
      <c r="A40" s="106">
        <f t="shared" si="1"/>
        <v>45565</v>
      </c>
      <c r="B40" s="714" t="str">
        <f>+asset_level_drivers!$E$1</f>
        <v>Ganador</v>
      </c>
      <c r="C40" s="93">
        <v>85</v>
      </c>
      <c r="D40" s="94">
        <v>9.680511533731595</v>
      </c>
      <c r="E40" s="94">
        <v>45.175721425505358</v>
      </c>
      <c r="F40" s="94">
        <v>4.9693293568055896</v>
      </c>
      <c r="G40" s="94">
        <f>+monthly_drivers_6!G40/monthly_drivers_6!D40*D40</f>
        <v>15.674210957710189</v>
      </c>
      <c r="H40" s="94">
        <v>9.680511533731595</v>
      </c>
      <c r="I40" s="94">
        <v>35.237062711894175</v>
      </c>
      <c r="J40" s="94">
        <v>3.9754634854444721</v>
      </c>
      <c r="K40" s="95">
        <v>333.95974984129145</v>
      </c>
      <c r="L40" s="94">
        <f t="shared" si="0"/>
        <v>0</v>
      </c>
      <c r="M40" s="94">
        <v>0</v>
      </c>
      <c r="N40" s="94">
        <v>0</v>
      </c>
      <c r="O40" s="96">
        <v>0</v>
      </c>
      <c r="P40" s="95">
        <v>0</v>
      </c>
      <c r="Q40" s="97">
        <f>+monthly_drivers_0!Q40</f>
        <v>2.5</v>
      </c>
    </row>
    <row r="41" spans="1:17" x14ac:dyDescent="0.25">
      <c r="A41" s="98">
        <f t="shared" si="1"/>
        <v>45596</v>
      </c>
      <c r="B41" s="713" t="str">
        <f>+asset_level_drivers!$E$1</f>
        <v>Ganador</v>
      </c>
      <c r="C41" s="99">
        <v>85</v>
      </c>
      <c r="D41" s="100">
        <v>9.6307245386950679</v>
      </c>
      <c r="E41" s="100">
        <v>44.943382110525853</v>
      </c>
      <c r="F41" s="100">
        <v>4.9437720321578436</v>
      </c>
      <c r="G41" s="100">
        <f>+monthly_drivers_6!G41/monthly_drivers_6!D41*D41</f>
        <v>15.580573794145844</v>
      </c>
      <c r="H41" s="100">
        <v>9.6307245386950679</v>
      </c>
      <c r="I41" s="100">
        <v>35.05583804621017</v>
      </c>
      <c r="J41" s="100">
        <v>3.955017625726275</v>
      </c>
      <c r="K41" s="101">
        <v>333.36131015474871</v>
      </c>
      <c r="L41" s="102">
        <f t="shared" si="0"/>
        <v>0</v>
      </c>
      <c r="M41" s="102">
        <v>0</v>
      </c>
      <c r="N41" s="102">
        <v>0</v>
      </c>
      <c r="O41" s="103">
        <v>0</v>
      </c>
      <c r="P41" s="104">
        <v>0</v>
      </c>
      <c r="Q41" s="105">
        <f>+monthly_drivers_0!Q41</f>
        <v>2.5</v>
      </c>
    </row>
    <row r="42" spans="1:17" x14ac:dyDescent="0.25">
      <c r="A42" s="106">
        <f t="shared" si="1"/>
        <v>45626</v>
      </c>
      <c r="B42" s="714" t="str">
        <f>+asset_level_drivers!$E$1</f>
        <v>Ganador</v>
      </c>
      <c r="C42" s="93">
        <v>85</v>
      </c>
      <c r="D42" s="94">
        <v>9.5811935988126784</v>
      </c>
      <c r="E42" s="94">
        <v>44.712237719627097</v>
      </c>
      <c r="F42" s="94">
        <v>4.9183461491589808</v>
      </c>
      <c r="G42" s="94">
        <f>+monthly_drivers_6!G42/monthly_drivers_6!D42*D42</f>
        <v>15.487909025561979</v>
      </c>
      <c r="H42" s="94">
        <v>9.5811935988126784</v>
      </c>
      <c r="I42" s="94">
        <v>34.875545421309134</v>
      </c>
      <c r="J42" s="94">
        <v>3.9346769193271847</v>
      </c>
      <c r="K42" s="95">
        <v>332.76594825119503</v>
      </c>
      <c r="L42" s="94">
        <f t="shared" si="0"/>
        <v>0</v>
      </c>
      <c r="M42" s="94">
        <v>0</v>
      </c>
      <c r="N42" s="94">
        <v>0</v>
      </c>
      <c r="O42" s="96">
        <v>0</v>
      </c>
      <c r="P42" s="95">
        <v>0</v>
      </c>
      <c r="Q42" s="97">
        <f>+monthly_drivers_0!Q42</f>
        <v>2.5</v>
      </c>
    </row>
    <row r="43" spans="1:17" x14ac:dyDescent="0.25">
      <c r="A43" s="98">
        <f t="shared" si="1"/>
        <v>45657</v>
      </c>
      <c r="B43" s="713" t="str">
        <f>+asset_level_drivers!$E$1</f>
        <v>Ganador</v>
      </c>
      <c r="C43" s="99">
        <v>85</v>
      </c>
      <c r="D43" s="100">
        <v>9.5319173971898845</v>
      </c>
      <c r="E43" s="100">
        <v>44.482282107295468</v>
      </c>
      <c r="F43" s="100">
        <v>4.8930510318025018</v>
      </c>
      <c r="G43" s="100">
        <f>+monthly_drivers_6!G43/monthly_drivers_6!D43*D43</f>
        <v>15.396185221933536</v>
      </c>
      <c r="H43" s="100">
        <v>9.5319173971898845</v>
      </c>
      <c r="I43" s="100">
        <v>34.696180043690468</v>
      </c>
      <c r="J43" s="100">
        <v>3.9144408254420013</v>
      </c>
      <c r="K43" s="101">
        <v>332.17364830155049</v>
      </c>
      <c r="L43" s="102">
        <f t="shared" si="0"/>
        <v>0</v>
      </c>
      <c r="M43" s="102">
        <v>0</v>
      </c>
      <c r="N43" s="102">
        <v>0</v>
      </c>
      <c r="O43" s="103">
        <v>0</v>
      </c>
      <c r="P43" s="104">
        <v>0</v>
      </c>
      <c r="Q43" s="105">
        <f>+monthly_drivers_0!Q43</f>
        <v>2.5</v>
      </c>
    </row>
    <row r="44" spans="1:17" x14ac:dyDescent="0.25">
      <c r="A44" s="106">
        <f t="shared" si="1"/>
        <v>45688</v>
      </c>
      <c r="B44" s="714" t="str">
        <f>+asset_level_drivers!$E$1</f>
        <v>Ganador</v>
      </c>
      <c r="C44" s="93">
        <v>85</v>
      </c>
      <c r="D44" s="94">
        <v>9.4828946237044871</v>
      </c>
      <c r="E44" s="94">
        <v>44.253509159628301</v>
      </c>
      <c r="F44" s="94">
        <v>4.8678860075591128</v>
      </c>
      <c r="G44" s="94">
        <f>+monthly_drivers_6!G44/monthly_drivers_6!D44*D44</f>
        <v>15.305373963571267</v>
      </c>
      <c r="H44" s="94">
        <v>9.4828946237044871</v>
      </c>
      <c r="I44" s="94">
        <v>34.517737144510079</v>
      </c>
      <c r="J44" s="94">
        <v>3.8943088060472903</v>
      </c>
      <c r="K44" s="95">
        <v>331.58439455814744</v>
      </c>
      <c r="L44" s="94">
        <f t="shared" si="0"/>
        <v>0</v>
      </c>
      <c r="M44" s="94">
        <v>0</v>
      </c>
      <c r="N44" s="94">
        <v>0</v>
      </c>
      <c r="O44" s="96">
        <v>0</v>
      </c>
      <c r="P44" s="95">
        <v>0</v>
      </c>
      <c r="Q44" s="97">
        <f>+monthly_drivers_0!Q44</f>
        <v>2.5</v>
      </c>
    </row>
    <row r="45" spans="1:17" x14ac:dyDescent="0.25">
      <c r="A45" s="98">
        <f t="shared" si="1"/>
        <v>45716</v>
      </c>
      <c r="B45" s="713" t="str">
        <f>+asset_level_drivers!$E$1</f>
        <v>Ganador</v>
      </c>
      <c r="C45" s="99">
        <v>85</v>
      </c>
      <c r="D45" s="100">
        <v>9.4341239749719392</v>
      </c>
      <c r="E45" s="100">
        <v>44.025912794167176</v>
      </c>
      <c r="F45" s="100">
        <v>4.8428504073583891</v>
      </c>
      <c r="G45" s="100">
        <f>+monthly_drivers_6!G45/monthly_drivers_6!D45*D45</f>
        <v>15.215446685201107</v>
      </c>
      <c r="H45" s="100">
        <v>9.4341239749719392</v>
      </c>
      <c r="I45" s="100">
        <v>34.340211979450395</v>
      </c>
      <c r="J45" s="100">
        <v>3.8742803258867116</v>
      </c>
      <c r="K45" s="101">
        <v>330.99817135430732</v>
      </c>
      <c r="L45" s="102">
        <f t="shared" si="0"/>
        <v>0</v>
      </c>
      <c r="M45" s="102">
        <v>0</v>
      </c>
      <c r="N45" s="102">
        <v>0</v>
      </c>
      <c r="O45" s="103">
        <v>0</v>
      </c>
      <c r="P45" s="104">
        <v>0</v>
      </c>
      <c r="Q45" s="105">
        <f>+monthly_drivers_0!Q45</f>
        <v>2.5</v>
      </c>
    </row>
    <row r="46" spans="1:17" x14ac:dyDescent="0.25">
      <c r="A46" s="106">
        <f t="shared" si="1"/>
        <v>45747</v>
      </c>
      <c r="B46" s="714" t="str">
        <f>+asset_level_drivers!$E$1</f>
        <v>Ganador</v>
      </c>
      <c r="C46" s="93">
        <v>85</v>
      </c>
      <c r="D46" s="94">
        <v>9.3856041543115865</v>
      </c>
      <c r="E46" s="94">
        <v>43.799486959734935</v>
      </c>
      <c r="F46" s="94">
        <v>4.8179435655708431</v>
      </c>
      <c r="G46" s="94">
        <f>+monthly_drivers_6!G46/monthly_drivers_6!D46*D46</f>
        <v>15.126378699614364</v>
      </c>
      <c r="H46" s="94">
        <v>9.3856041543115865</v>
      </c>
      <c r="I46" s="94">
        <v>34.163599828593249</v>
      </c>
      <c r="J46" s="94">
        <v>3.8543548524566744</v>
      </c>
      <c r="K46" s="95">
        <v>330.41496310392756</v>
      </c>
      <c r="L46" s="94">
        <f t="shared" si="0"/>
        <v>0</v>
      </c>
      <c r="M46" s="94">
        <v>0</v>
      </c>
      <c r="N46" s="94">
        <v>0</v>
      </c>
      <c r="O46" s="96">
        <v>0</v>
      </c>
      <c r="P46" s="95">
        <v>0</v>
      </c>
      <c r="Q46" s="97">
        <f>+monthly_drivers_0!Q46</f>
        <v>2.5</v>
      </c>
    </row>
    <row r="47" spans="1:17" x14ac:dyDescent="0.25">
      <c r="A47" s="98">
        <f t="shared" si="1"/>
        <v>45777</v>
      </c>
      <c r="B47" s="713" t="str">
        <f>+asset_level_drivers!$E$1</f>
        <v>Ganador</v>
      </c>
      <c r="C47" s="99">
        <v>85</v>
      </c>
      <c r="D47" s="100">
        <v>9.3373338717115111</v>
      </c>
      <c r="E47" s="100">
        <v>43.574225636272693</v>
      </c>
      <c r="F47" s="100">
        <v>4.7931648199899968</v>
      </c>
      <c r="G47" s="100">
        <f>+monthly_drivers_6!G47/monthly_drivers_6!D47*D47</f>
        <v>15.038145307854561</v>
      </c>
      <c r="H47" s="100">
        <v>9.3373338717115111</v>
      </c>
      <c r="I47" s="100">
        <v>33.987895996292707</v>
      </c>
      <c r="J47" s="100">
        <v>3.8345318559919974</v>
      </c>
      <c r="K47" s="101">
        <v>329.8347543010608</v>
      </c>
      <c r="L47" s="102">
        <f t="shared" si="0"/>
        <v>0</v>
      </c>
      <c r="M47" s="102">
        <v>0</v>
      </c>
      <c r="N47" s="102">
        <v>0</v>
      </c>
      <c r="O47" s="103">
        <v>0</v>
      </c>
      <c r="P47" s="104">
        <v>0</v>
      </c>
      <c r="Q47" s="105">
        <f>+monthly_drivers_0!Q47</f>
        <v>2.5</v>
      </c>
    </row>
    <row r="48" spans="1:17" x14ac:dyDescent="0.25">
      <c r="A48" s="106">
        <f t="shared" si="1"/>
        <v>45808</v>
      </c>
      <c r="B48" s="714" t="str">
        <f>+asset_level_drivers!$E$1</f>
        <v>Ganador</v>
      </c>
      <c r="C48" s="93">
        <v>85</v>
      </c>
      <c r="D48" s="94">
        <v>9.2893118437940725</v>
      </c>
      <c r="E48" s="94">
        <v>43.350122834688982</v>
      </c>
      <c r="F48" s="94">
        <v>4.7685135118157875</v>
      </c>
      <c r="G48" s="94">
        <f>+monthly_drivers_6!G48/monthly_drivers_6!D48*D48</f>
        <v>14.95072327138285</v>
      </c>
      <c r="H48" s="94">
        <v>9.2893118437940725</v>
      </c>
      <c r="I48" s="94">
        <v>33.813095811057408</v>
      </c>
      <c r="J48" s="94">
        <v>3.8148108094526307</v>
      </c>
      <c r="K48" s="95">
        <v>313.95752951951323</v>
      </c>
      <c r="L48" s="94">
        <f t="shared" si="0"/>
        <v>0</v>
      </c>
      <c r="M48" s="94">
        <v>0</v>
      </c>
      <c r="N48" s="94">
        <v>0</v>
      </c>
      <c r="O48" s="96">
        <v>0</v>
      </c>
      <c r="P48" s="95">
        <v>0</v>
      </c>
      <c r="Q48" s="97">
        <f>+monthly_drivers_0!Q48</f>
        <v>2.5</v>
      </c>
    </row>
    <row r="49" spans="1:17" x14ac:dyDescent="0.25">
      <c r="A49" s="98">
        <f t="shared" si="1"/>
        <v>45838</v>
      </c>
      <c r="B49" s="713" t="str">
        <f>+asset_level_drivers!$E$1</f>
        <v>Ganador</v>
      </c>
      <c r="C49" s="99">
        <v>85</v>
      </c>
      <c r="D49" s="100">
        <v>9.2415367937828421</v>
      </c>
      <c r="E49" s="100">
        <v>43.127172596688382</v>
      </c>
      <c r="F49" s="100">
        <v>4.7439889856357222</v>
      </c>
      <c r="G49" s="100">
        <f>+monthly_drivers_6!G49/monthly_drivers_6!D49*D49</f>
        <v>14.864091201451947</v>
      </c>
      <c r="H49" s="100">
        <v>9.2415367937828421</v>
      </c>
      <c r="I49" s="100">
        <v>33.639194625416941</v>
      </c>
      <c r="J49" s="100">
        <v>3.7951911885085781</v>
      </c>
      <c r="K49" s="101">
        <v>313.38327341242507</v>
      </c>
      <c r="L49" s="102">
        <f t="shared" si="0"/>
        <v>0</v>
      </c>
      <c r="M49" s="102">
        <v>0</v>
      </c>
      <c r="N49" s="102">
        <v>0</v>
      </c>
      <c r="O49" s="103">
        <v>0</v>
      </c>
      <c r="P49" s="104">
        <v>0</v>
      </c>
      <c r="Q49" s="105">
        <f>+monthly_drivers_0!Q49</f>
        <v>2.5</v>
      </c>
    </row>
    <row r="50" spans="1:17" x14ac:dyDescent="0.25">
      <c r="A50" s="106">
        <f t="shared" si="1"/>
        <v>45869</v>
      </c>
      <c r="B50" s="714" t="str">
        <f>+asset_level_drivers!$E$1</f>
        <v>Ganador</v>
      </c>
      <c r="C50" s="93">
        <v>85</v>
      </c>
      <c r="D50" s="94">
        <v>9.1940074514665167</v>
      </c>
      <c r="E50" s="94">
        <v>42.905368994623423</v>
      </c>
      <c r="F50" s="94">
        <v>4.7195905894085763</v>
      </c>
      <c r="G50" s="94">
        <f>+monthly_drivers_6!G50/monthly_drivers_6!D50*D50</f>
        <v>14.778228550108391</v>
      </c>
      <c r="H50" s="94">
        <v>9.1940074514665167</v>
      </c>
      <c r="I50" s="94">
        <v>33.466187815806265</v>
      </c>
      <c r="J50" s="94">
        <v>3.7756724715268613</v>
      </c>
      <c r="K50" s="95">
        <v>312.8119707118633</v>
      </c>
      <c r="L50" s="94">
        <f t="shared" si="0"/>
        <v>0</v>
      </c>
      <c r="M50" s="94">
        <v>0</v>
      </c>
      <c r="N50" s="94">
        <v>0</v>
      </c>
      <c r="O50" s="96">
        <v>0</v>
      </c>
      <c r="P50" s="95">
        <v>0</v>
      </c>
      <c r="Q50" s="97">
        <f>+monthly_drivers_0!Q50</f>
        <v>2.5</v>
      </c>
    </row>
    <row r="51" spans="1:17" x14ac:dyDescent="0.25">
      <c r="A51" s="98">
        <f t="shared" si="1"/>
        <v>45900</v>
      </c>
      <c r="B51" s="713" t="str">
        <f>+asset_level_drivers!$E$1</f>
        <v>Ganador</v>
      </c>
      <c r="C51" s="99">
        <v>85</v>
      </c>
      <c r="D51" s="100">
        <v>9.1467225531677254</v>
      </c>
      <c r="E51" s="100">
        <v>42.684706131330692</v>
      </c>
      <c r="F51" s="100">
        <v>4.6953176744463763</v>
      </c>
      <c r="G51" s="100">
        <f>+monthly_drivers_6!G51/monthly_drivers_6!D51*D51</f>
        <v>14.693115955079577</v>
      </c>
      <c r="H51" s="100">
        <v>9.1467225531677254</v>
      </c>
      <c r="I51" s="100">
        <v>33.294070782437942</v>
      </c>
      <c r="J51" s="100">
        <v>3.7562541395571012</v>
      </c>
      <c r="K51" s="101">
        <v>312.24360622842295</v>
      </c>
      <c r="L51" s="102">
        <f t="shared" si="0"/>
        <v>0</v>
      </c>
      <c r="M51" s="102">
        <v>0</v>
      </c>
      <c r="N51" s="102">
        <v>0</v>
      </c>
      <c r="O51" s="103">
        <v>0</v>
      </c>
      <c r="P51" s="104">
        <v>0</v>
      </c>
      <c r="Q51" s="105">
        <f>+monthly_drivers_0!Q51</f>
        <v>2.5</v>
      </c>
    </row>
    <row r="52" spans="1:17" x14ac:dyDescent="0.25">
      <c r="A52" s="106">
        <f t="shared" si="1"/>
        <v>45930</v>
      </c>
      <c r="B52" s="714" t="str">
        <f>+asset_level_drivers!$E$1</f>
        <v>Ganador</v>
      </c>
      <c r="C52" s="93">
        <v>85</v>
      </c>
      <c r="D52" s="94">
        <v>9.0996808417078565</v>
      </c>
      <c r="E52" s="94">
        <v>42.465178139974363</v>
      </c>
      <c r="F52" s="94">
        <v>4.6711695953971804</v>
      </c>
      <c r="G52" s="94">
        <f>+monthly_drivers_6!G52/monthly_drivers_6!D52*D52</f>
        <v>14.608734518912245</v>
      </c>
      <c r="H52" s="94">
        <v>9.0996808417078565</v>
      </c>
      <c r="I52" s="94">
        <v>33.122838949180007</v>
      </c>
      <c r="J52" s="94">
        <v>3.7369356763177444</v>
      </c>
      <c r="K52" s="95">
        <v>311.67816485081403</v>
      </c>
      <c r="L52" s="94">
        <f t="shared" si="0"/>
        <v>0</v>
      </c>
      <c r="M52" s="94">
        <v>0</v>
      </c>
      <c r="N52" s="94">
        <v>0</v>
      </c>
      <c r="O52" s="96">
        <v>0</v>
      </c>
      <c r="P52" s="95">
        <v>0</v>
      </c>
      <c r="Q52" s="97">
        <f>+monthly_drivers_0!Q52</f>
        <v>2.5</v>
      </c>
    </row>
    <row r="53" spans="1:17" x14ac:dyDescent="0.25">
      <c r="A53" s="98">
        <f t="shared" si="1"/>
        <v>45961</v>
      </c>
      <c r="B53" s="713" t="str">
        <f>+asset_level_drivers!$E$1</f>
        <v>Ganador</v>
      </c>
      <c r="C53" s="99">
        <v>85</v>
      </c>
      <c r="D53" s="100">
        <v>9.0528810663733168</v>
      </c>
      <c r="E53" s="100">
        <v>42.246779183895327</v>
      </c>
      <c r="F53" s="100">
        <v>4.6471457102284859</v>
      </c>
      <c r="G53" s="100">
        <f>+monthly_drivers_6!G53/monthly_drivers_6!D53*D53</f>
        <v>14.525067453427765</v>
      </c>
      <c r="H53" s="100">
        <v>9.0528810663733168</v>
      </c>
      <c r="I53" s="100">
        <v>32.952487763438356</v>
      </c>
      <c r="J53" s="100">
        <v>3.7177165681827886</v>
      </c>
      <c r="K53" s="101">
        <v>311.11563154546485</v>
      </c>
      <c r="L53" s="102">
        <f t="shared" si="0"/>
        <v>0</v>
      </c>
      <c r="M53" s="102">
        <v>0</v>
      </c>
      <c r="N53" s="102">
        <v>0</v>
      </c>
      <c r="O53" s="103">
        <v>0</v>
      </c>
      <c r="P53" s="104">
        <v>0</v>
      </c>
      <c r="Q53" s="105">
        <f>+monthly_drivers_0!Q53</f>
        <v>2.5</v>
      </c>
    </row>
    <row r="54" spans="1:17" x14ac:dyDescent="0.25">
      <c r="A54" s="106">
        <f t="shared" si="1"/>
        <v>45991</v>
      </c>
      <c r="B54" s="714" t="str">
        <f>+asset_level_drivers!$E$1</f>
        <v>Ganador</v>
      </c>
      <c r="C54" s="93">
        <v>85</v>
      </c>
      <c r="D54" s="94">
        <v>9.0063219828840815</v>
      </c>
      <c r="E54" s="94">
        <v>42.029503456448204</v>
      </c>
      <c r="F54" s="94">
        <v>4.6232453802093021</v>
      </c>
      <c r="G54" s="94">
        <f>+monthly_drivers_6!G54/monthly_drivers_6!D54*D54</f>
        <v>14.442097419204444</v>
      </c>
      <c r="H54" s="94">
        <v>9.0063219828840815</v>
      </c>
      <c r="I54" s="94">
        <v>32.783012696029601</v>
      </c>
      <c r="J54" s="94">
        <v>3.6985963041674421</v>
      </c>
      <c r="K54" s="95">
        <v>310.55599135612266</v>
      </c>
      <c r="L54" s="94">
        <f t="shared" si="0"/>
        <v>0</v>
      </c>
      <c r="M54" s="94">
        <v>0</v>
      </c>
      <c r="N54" s="94">
        <v>0</v>
      </c>
      <c r="O54" s="96">
        <v>0</v>
      </c>
      <c r="P54" s="95">
        <v>0</v>
      </c>
      <c r="Q54" s="97">
        <f>+monthly_drivers_0!Q54</f>
        <v>2.5</v>
      </c>
    </row>
    <row r="55" spans="1:17" x14ac:dyDescent="0.25">
      <c r="A55" s="98">
        <f t="shared" si="1"/>
        <v>46022</v>
      </c>
      <c r="B55" s="713" t="str">
        <f>+asset_level_drivers!$E$1</f>
        <v>Ganador</v>
      </c>
      <c r="C55" s="99">
        <v>85</v>
      </c>
      <c r="D55" s="100">
        <v>8.9600023533587816</v>
      </c>
      <c r="E55" s="100">
        <v>41.813345180856999</v>
      </c>
      <c r="F55" s="100">
        <v>4.5994679698942704</v>
      </c>
      <c r="G55" s="100">
        <f>+monthly_drivers_6!G55/monthly_drivers_6!D55*D55</f>
        <v>14.35980887705842</v>
      </c>
      <c r="H55" s="100">
        <v>8.9600023533587816</v>
      </c>
      <c r="I55" s="100">
        <v>32.614409241068458</v>
      </c>
      <c r="J55" s="100">
        <v>3.6795743759154163</v>
      </c>
      <c r="K55" s="101">
        <v>309.99922940345817</v>
      </c>
      <c r="L55" s="102">
        <f t="shared" si="0"/>
        <v>0</v>
      </c>
      <c r="M55" s="102">
        <v>0</v>
      </c>
      <c r="N55" s="102">
        <v>0</v>
      </c>
      <c r="O55" s="103">
        <v>0</v>
      </c>
      <c r="P55" s="104">
        <v>0</v>
      </c>
      <c r="Q55" s="105">
        <f>+monthly_drivers_0!Q55</f>
        <v>2.5</v>
      </c>
    </row>
    <row r="56" spans="1:17" x14ac:dyDescent="0.25">
      <c r="A56" s="106">
        <f t="shared" si="1"/>
        <v>46053</v>
      </c>
      <c r="B56" s="714" t="str">
        <f>+asset_level_drivers!$E$1</f>
        <v>Ganador</v>
      </c>
      <c r="C56" s="93">
        <v>85</v>
      </c>
      <c r="D56" s="94">
        <v>8.9139209462821025</v>
      </c>
      <c r="E56" s="94">
        <v>41.59829861005116</v>
      </c>
      <c r="F56" s="94">
        <v>4.5758128471056283</v>
      </c>
      <c r="G56" s="94">
        <f>+monthly_drivers_6!G56/monthly_drivers_6!D56*D56</f>
        <v>14.278187289285304</v>
      </c>
      <c r="H56" s="94">
        <v>8.9139209462821025</v>
      </c>
      <c r="I56" s="94">
        <v>32.446672915839905</v>
      </c>
      <c r="J56" s="94">
        <v>3.6606502776845029</v>
      </c>
      <c r="K56" s="95">
        <v>309.44533088465863</v>
      </c>
      <c r="L56" s="94">
        <f t="shared" si="0"/>
        <v>0</v>
      </c>
      <c r="M56" s="94">
        <v>0</v>
      </c>
      <c r="N56" s="94">
        <v>0</v>
      </c>
      <c r="O56" s="96">
        <v>0</v>
      </c>
      <c r="P56" s="95">
        <v>0</v>
      </c>
      <c r="Q56" s="97">
        <f>+monthly_drivers_0!Q56</f>
        <v>2.5</v>
      </c>
    </row>
    <row r="57" spans="1:17" x14ac:dyDescent="0.25">
      <c r="A57" s="98">
        <f t="shared" si="1"/>
        <v>46081</v>
      </c>
      <c r="B57" s="713" t="str">
        <f>+asset_level_drivers!$E$1</f>
        <v>Ganador</v>
      </c>
      <c r="C57" s="99">
        <v>85</v>
      </c>
      <c r="D57" s="100">
        <v>8.8680765364735858</v>
      </c>
      <c r="E57" s="100">
        <v>41.384358026517553</v>
      </c>
      <c r="F57" s="100">
        <v>4.5522793829169306</v>
      </c>
      <c r="G57" s="100">
        <f>+monthly_drivers_6!G57/monthly_drivers_6!D57*D57</f>
        <v>14.197217698924053</v>
      </c>
      <c r="H57" s="100">
        <v>8.8680765364735858</v>
      </c>
      <c r="I57" s="100">
        <v>32.279799260683696</v>
      </c>
      <c r="J57" s="100">
        <v>3.6418235063335445</v>
      </c>
      <c r="K57" s="101">
        <v>308.89428107304917</v>
      </c>
      <c r="L57" s="102">
        <f t="shared" si="0"/>
        <v>0</v>
      </c>
      <c r="M57" s="102">
        <v>0</v>
      </c>
      <c r="N57" s="102">
        <v>0</v>
      </c>
      <c r="O57" s="103">
        <v>0</v>
      </c>
      <c r="P57" s="104">
        <v>0</v>
      </c>
      <c r="Q57" s="105">
        <f>+monthly_drivers_0!Q57</f>
        <v>2.5</v>
      </c>
    </row>
    <row r="58" spans="1:17" x14ac:dyDescent="0.25">
      <c r="A58" s="106">
        <f t="shared" si="1"/>
        <v>46112</v>
      </c>
      <c r="B58" s="714" t="str">
        <f>+asset_level_drivers!$E$1</f>
        <v>Ganador</v>
      </c>
      <c r="C58" s="93">
        <v>85</v>
      </c>
      <c r="D58" s="94">
        <v>8.8224679050529371</v>
      </c>
      <c r="E58" s="94">
        <v>41.171517742150463</v>
      </c>
      <c r="F58" s="94">
        <v>4.5288669516365507</v>
      </c>
      <c r="G58" s="94">
        <f>+monthly_drivers_6!G58/monthly_drivers_6!D58*D58</f>
        <v>14.116886834768854</v>
      </c>
      <c r="H58" s="94">
        <v>8.8224679050529371</v>
      </c>
      <c r="I58" s="94">
        <v>32.11378383887736</v>
      </c>
      <c r="J58" s="94">
        <v>3.6230935613092408</v>
      </c>
      <c r="K58" s="95">
        <v>308.34606531769174</v>
      </c>
      <c r="L58" s="94">
        <f t="shared" si="0"/>
        <v>0</v>
      </c>
      <c r="M58" s="94">
        <v>0</v>
      </c>
      <c r="N58" s="94">
        <v>0</v>
      </c>
      <c r="O58" s="96">
        <v>0</v>
      </c>
      <c r="P58" s="95">
        <v>0</v>
      </c>
      <c r="Q58" s="97">
        <f>+monthly_drivers_0!Q58</f>
        <v>2.5</v>
      </c>
    </row>
    <row r="59" spans="1:17" x14ac:dyDescent="0.25">
      <c r="A59" s="98">
        <f t="shared" si="1"/>
        <v>46142</v>
      </c>
      <c r="B59" s="713" t="str">
        <f>+asset_level_drivers!$E$1</f>
        <v>Ganador</v>
      </c>
      <c r="C59" s="99">
        <v>85</v>
      </c>
      <c r="D59" s="100">
        <v>8.7770938394088294</v>
      </c>
      <c r="E59" s="100">
        <v>40.959772098097019</v>
      </c>
      <c r="F59" s="100">
        <v>4.5055749307906714</v>
      </c>
      <c r="G59" s="100">
        <f>+monthly_drivers_6!G59/monthly_drivers_6!D59*D59</f>
        <v>14.037181573067031</v>
      </c>
      <c r="H59" s="100">
        <v>8.7770938394088294</v>
      </c>
      <c r="I59" s="100">
        <v>31.948622236515675</v>
      </c>
      <c r="J59" s="100">
        <v>3.6044599446325374</v>
      </c>
      <c r="K59" s="101">
        <v>307.80066904299809</v>
      </c>
      <c r="L59" s="102">
        <f t="shared" si="0"/>
        <v>0</v>
      </c>
      <c r="M59" s="102">
        <v>0</v>
      </c>
      <c r="N59" s="102">
        <v>0</v>
      </c>
      <c r="O59" s="103">
        <v>0</v>
      </c>
      <c r="P59" s="104">
        <v>0</v>
      </c>
      <c r="Q59" s="105">
        <f>+monthly_drivers_0!Q59</f>
        <v>2.5</v>
      </c>
    </row>
    <row r="60" spans="1:17" x14ac:dyDescent="0.25">
      <c r="A60" s="106">
        <f t="shared" si="1"/>
        <v>46173</v>
      </c>
      <c r="B60" s="714" t="str">
        <f>+asset_level_drivers!$E$1</f>
        <v>Ganador</v>
      </c>
      <c r="C60" s="93">
        <v>85</v>
      </c>
      <c r="D60" s="94">
        <v>8.7319531331665345</v>
      </c>
      <c r="E60" s="94">
        <v>40.74911546460725</v>
      </c>
      <c r="F60" s="94">
        <v>4.4824027011067971</v>
      </c>
      <c r="G60" s="94">
        <f>+monthly_drivers_6!G60/monthly_drivers_6!D60*D60</f>
        <v>13.958089404976858</v>
      </c>
      <c r="H60" s="94">
        <v>8.7319531331665345</v>
      </c>
      <c r="I60" s="94">
        <v>31.784310062393658</v>
      </c>
      <c r="J60" s="94">
        <v>3.5859221608854384</v>
      </c>
      <c r="K60" s="95">
        <v>298.75807774834254</v>
      </c>
      <c r="L60" s="94">
        <f t="shared" si="0"/>
        <v>0</v>
      </c>
      <c r="M60" s="94">
        <v>0</v>
      </c>
      <c r="N60" s="94">
        <v>0</v>
      </c>
      <c r="O60" s="96">
        <v>0</v>
      </c>
      <c r="P60" s="95">
        <v>0</v>
      </c>
      <c r="Q60" s="97">
        <f>+monthly_drivers_0!Q60</f>
        <v>2.5</v>
      </c>
    </row>
    <row r="61" spans="1:17" x14ac:dyDescent="0.25">
      <c r="A61" s="98">
        <f t="shared" si="1"/>
        <v>46203</v>
      </c>
      <c r="B61" s="713" t="str">
        <f>+asset_level_drivers!$E$1</f>
        <v>Ganador</v>
      </c>
      <c r="C61" s="99">
        <v>85</v>
      </c>
      <c r="D61" s="100">
        <v>8.6870445861557961</v>
      </c>
      <c r="E61" s="100">
        <v>40.539542240886952</v>
      </c>
      <c r="F61" s="100">
        <v>4.4593496464975653</v>
      </c>
      <c r="G61" s="100">
        <f>+monthly_drivers_6!G61/monthly_drivers_6!D61*D61</f>
        <v>13.879598494647981</v>
      </c>
      <c r="H61" s="100">
        <v>8.6870445861557961</v>
      </c>
      <c r="I61" s="100">
        <v>31.620842947891823</v>
      </c>
      <c r="J61" s="100">
        <v>3.5674797171980521</v>
      </c>
      <c r="K61" s="101">
        <v>298.21827700767892</v>
      </c>
      <c r="L61" s="102">
        <f t="shared" si="0"/>
        <v>0</v>
      </c>
      <c r="M61" s="102">
        <v>0</v>
      </c>
      <c r="N61" s="102">
        <v>0</v>
      </c>
      <c r="O61" s="103">
        <v>0</v>
      </c>
      <c r="P61" s="104">
        <v>0</v>
      </c>
      <c r="Q61" s="105">
        <f>+monthly_drivers_0!Q61</f>
        <v>2.5</v>
      </c>
    </row>
    <row r="62" spans="1:17" x14ac:dyDescent="0.25">
      <c r="A62" s="106">
        <f t="shared" si="1"/>
        <v>46234</v>
      </c>
      <c r="B62" s="714" t="str">
        <f>+asset_level_drivers!$E$1</f>
        <v>Ganador</v>
      </c>
      <c r="C62" s="93">
        <v>85</v>
      </c>
      <c r="D62" s="94">
        <v>8.6423670043786984</v>
      </c>
      <c r="E62" s="94">
        <v>40.331046854946763</v>
      </c>
      <c r="F62" s="94">
        <v>4.4364151540441439</v>
      </c>
      <c r="G62" s="94">
        <f>+monthly_drivers_6!G62/monthly_drivers_6!D62*D62</f>
        <v>13.801697613288415</v>
      </c>
      <c r="H62" s="94">
        <v>8.6423670043786984</v>
      </c>
      <c r="I62" s="94">
        <v>31.458216546858477</v>
      </c>
      <c r="J62" s="94">
        <v>3.5491321232353146</v>
      </c>
      <c r="K62" s="95">
        <v>297.68125246915349</v>
      </c>
      <c r="L62" s="94">
        <f t="shared" si="0"/>
        <v>0</v>
      </c>
      <c r="M62" s="94">
        <v>0</v>
      </c>
      <c r="N62" s="94">
        <v>0</v>
      </c>
      <c r="O62" s="96">
        <v>0</v>
      </c>
      <c r="P62" s="95">
        <v>0</v>
      </c>
      <c r="Q62" s="97">
        <f>+monthly_drivers_0!Q62</f>
        <v>2.5</v>
      </c>
    </row>
    <row r="63" spans="1:17" x14ac:dyDescent="0.25">
      <c r="A63" s="98">
        <f t="shared" si="1"/>
        <v>46265</v>
      </c>
      <c r="B63" s="713" t="str">
        <f>+asset_level_drivers!$E$1</f>
        <v>Ganador</v>
      </c>
      <c r="C63" s="99">
        <v>85</v>
      </c>
      <c r="D63" s="100">
        <v>8.5979191999780014</v>
      </c>
      <c r="E63" s="100">
        <v>40.123623763450425</v>
      </c>
      <c r="F63" s="100">
        <v>4.4135986139795467</v>
      </c>
      <c r="G63" s="100">
        <f>+monthly_drivers_6!G63/monthly_drivers_6!D63*D63</f>
        <v>13.724375857155874</v>
      </c>
      <c r="H63" s="100">
        <v>8.5979191999780014</v>
      </c>
      <c r="I63" s="100">
        <v>31.296426535491328</v>
      </c>
      <c r="J63" s="100">
        <v>3.5308788911836375</v>
      </c>
      <c r="K63" s="101">
        <v>297.14698985471904</v>
      </c>
      <c r="L63" s="102">
        <f t="shared" si="0"/>
        <v>0</v>
      </c>
      <c r="M63" s="102">
        <v>0</v>
      </c>
      <c r="N63" s="102">
        <v>0</v>
      </c>
      <c r="O63" s="103">
        <v>0</v>
      </c>
      <c r="P63" s="104">
        <v>0</v>
      </c>
      <c r="Q63" s="105">
        <f>+monthly_drivers_0!Q63</f>
        <v>2.5</v>
      </c>
    </row>
    <row r="64" spans="1:17" x14ac:dyDescent="0.25">
      <c r="A64" s="106">
        <f t="shared" si="1"/>
        <v>46295</v>
      </c>
      <c r="B64" s="714" t="str">
        <f>+asset_level_drivers!$E$1</f>
        <v>Ganador</v>
      </c>
      <c r="C64" s="93">
        <v>85</v>
      </c>
      <c r="D64" s="94">
        <v>8.5536999912052423</v>
      </c>
      <c r="E64" s="94">
        <v>39.91726745157689</v>
      </c>
      <c r="F64" s="94">
        <v>4.3908994196734588</v>
      </c>
      <c r="G64" s="94">
        <f>+monthly_drivers_6!G64/monthly_drivers_6!D64*D64</f>
        <v>13.647622667135732</v>
      </c>
      <c r="H64" s="94">
        <v>8.5536999912052423</v>
      </c>
      <c r="I64" s="94">
        <v>31.135468612229975</v>
      </c>
      <c r="J64" s="94">
        <v>3.5127195357387668</v>
      </c>
      <c r="K64" s="95">
        <v>296.61547495976561</v>
      </c>
      <c r="L64" s="94">
        <f t="shared" si="0"/>
        <v>0</v>
      </c>
      <c r="M64" s="94">
        <v>0</v>
      </c>
      <c r="N64" s="94">
        <v>0</v>
      </c>
      <c r="O64" s="96">
        <v>0</v>
      </c>
      <c r="P64" s="95">
        <v>0</v>
      </c>
      <c r="Q64" s="97">
        <f>+monthly_drivers_0!Q64</f>
        <v>2.5</v>
      </c>
    </row>
    <row r="65" spans="1:17" x14ac:dyDescent="0.25">
      <c r="A65" s="98">
        <f t="shared" si="1"/>
        <v>46326</v>
      </c>
      <c r="B65" s="713" t="str">
        <f>+asset_level_drivers!$E$1</f>
        <v>Ganador</v>
      </c>
      <c r="C65" s="99">
        <v>85</v>
      </c>
      <c r="D65" s="100">
        <v>8.509708202391165</v>
      </c>
      <c r="E65" s="100">
        <v>39.711972432861103</v>
      </c>
      <c r="F65" s="100">
        <v>4.3683169676147209</v>
      </c>
      <c r="G65" s="100">
        <f>+monthly_drivers_6!G65/monthly_drivers_6!D65*D65</f>
        <v>13.571425876877635</v>
      </c>
      <c r="H65" s="100">
        <v>8.509708202391165</v>
      </c>
      <c r="I65" s="100">
        <v>30.975338497631665</v>
      </c>
      <c r="J65" s="100">
        <v>3.4946535740917772</v>
      </c>
      <c r="K65" s="101">
        <v>296.08669365273784</v>
      </c>
      <c r="L65" s="102">
        <f t="shared" si="0"/>
        <v>0</v>
      </c>
      <c r="M65" s="102">
        <v>0</v>
      </c>
      <c r="N65" s="102">
        <v>0</v>
      </c>
      <c r="O65" s="103">
        <v>0</v>
      </c>
      <c r="P65" s="104">
        <v>0</v>
      </c>
      <c r="Q65" s="105">
        <f>+monthly_drivers_0!Q65</f>
        <v>2.5</v>
      </c>
    </row>
    <row r="66" spans="1:17" x14ac:dyDescent="0.25">
      <c r="A66" s="106">
        <f t="shared" si="1"/>
        <v>46356</v>
      </c>
      <c r="B66" s="714" t="str">
        <f>+asset_level_drivers!$E$1</f>
        <v>Ganador</v>
      </c>
      <c r="C66" s="93">
        <v>85</v>
      </c>
      <c r="D66" s="94">
        <v>8.4659426639110311</v>
      </c>
      <c r="E66" s="94">
        <v>39.507733249061744</v>
      </c>
      <c r="F66" s="94">
        <v>4.3458506573967917</v>
      </c>
      <c r="G66" s="94">
        <f>+monthly_drivers_6!G66/monthly_drivers_6!D66*D66</f>
        <v>13.504286083103851</v>
      </c>
      <c r="H66" s="94">
        <v>8.4659426639110311</v>
      </c>
      <c r="I66" s="94">
        <v>30.816031934268157</v>
      </c>
      <c r="J66" s="94">
        <v>3.4766805259174336</v>
      </c>
      <c r="K66" s="95">
        <v>295.56063187475581</v>
      </c>
      <c r="L66" s="94">
        <f t="shared" ref="L66:L129" si="2">+P66+O66</f>
        <v>0</v>
      </c>
      <c r="M66" s="94">
        <v>0</v>
      </c>
      <c r="N66" s="94">
        <v>0</v>
      </c>
      <c r="O66" s="96">
        <v>0</v>
      </c>
      <c r="P66" s="95">
        <v>0</v>
      </c>
      <c r="Q66" s="97">
        <f>+monthly_drivers_0!Q66</f>
        <v>2.5</v>
      </c>
    </row>
    <row r="67" spans="1:17" x14ac:dyDescent="0.25">
      <c r="A67" s="98">
        <f t="shared" ref="A67:A130" si="3">+EOMONTH(A66,1)</f>
        <v>46387</v>
      </c>
      <c r="B67" s="713" t="str">
        <f>+asset_level_drivers!$E$1</f>
        <v>Ganador</v>
      </c>
      <c r="C67" s="99">
        <v>85</v>
      </c>
      <c r="D67" s="100">
        <v>8.4224022121571469</v>
      </c>
      <c r="E67" s="100">
        <v>39.304544470006597</v>
      </c>
      <c r="F67" s="100">
        <v>4.3234998917007257</v>
      </c>
      <c r="G67" s="100">
        <f>+monthly_drivers_6!G67/monthly_drivers_6!D67*D67</f>
        <v>13.429159194388646</v>
      </c>
      <c r="H67" s="100">
        <v>8.4224022121571469</v>
      </c>
      <c r="I67" s="100">
        <v>30.657544686605149</v>
      </c>
      <c r="J67" s="100">
        <v>3.4587999133605809</v>
      </c>
      <c r="K67" s="101">
        <v>295.03727563925139</v>
      </c>
      <c r="L67" s="102">
        <f t="shared" si="2"/>
        <v>0</v>
      </c>
      <c r="M67" s="102">
        <v>0</v>
      </c>
      <c r="N67" s="102">
        <v>0</v>
      </c>
      <c r="O67" s="103">
        <v>0</v>
      </c>
      <c r="P67" s="104">
        <v>0</v>
      </c>
      <c r="Q67" s="105">
        <f>+monthly_drivers_0!Q67</f>
        <v>2.5</v>
      </c>
    </row>
    <row r="68" spans="1:17" x14ac:dyDescent="0.25">
      <c r="A68" s="106">
        <f t="shared" si="3"/>
        <v>46418</v>
      </c>
      <c r="B68" s="714" t="str">
        <f>+asset_level_drivers!$E$1</f>
        <v>Ganador</v>
      </c>
      <c r="C68" s="93">
        <v>85</v>
      </c>
      <c r="D68" s="94">
        <v>8.3790856895053292</v>
      </c>
      <c r="E68" s="94">
        <v>39.10240069344826</v>
      </c>
      <c r="F68" s="94">
        <v>4.3012640762793088</v>
      </c>
      <c r="G68" s="94">
        <f>+monthly_drivers_6!G68/monthly_drivers_6!D68*D68</f>
        <v>13.354560012197778</v>
      </c>
      <c r="H68" s="94">
        <v>8.3790856895053292</v>
      </c>
      <c r="I68" s="94">
        <v>30.499872540889644</v>
      </c>
      <c r="J68" s="94">
        <v>3.4410112610234473</v>
      </c>
      <c r="K68" s="95">
        <v>294.51661103158023</v>
      </c>
      <c r="L68" s="94">
        <f t="shared" si="2"/>
        <v>0</v>
      </c>
      <c r="M68" s="94">
        <v>0</v>
      </c>
      <c r="N68" s="94">
        <v>0</v>
      </c>
      <c r="O68" s="96">
        <v>0</v>
      </c>
      <c r="P68" s="95">
        <v>0</v>
      </c>
      <c r="Q68" s="97">
        <f>+monthly_drivers_0!Q68</f>
        <v>2.5</v>
      </c>
    </row>
    <row r="69" spans="1:17" x14ac:dyDescent="0.25">
      <c r="A69" s="98">
        <f t="shared" si="3"/>
        <v>46446</v>
      </c>
      <c r="B69" s="713" t="str">
        <f>+asset_level_drivers!$E$1</f>
        <v>Ganador</v>
      </c>
      <c r="C69" s="99">
        <v>85</v>
      </c>
      <c r="D69" s="100">
        <v>8.3359919442851105</v>
      </c>
      <c r="E69" s="100">
        <v>38.90129654492624</v>
      </c>
      <c r="F69" s="100">
        <v>4.2791426199418865</v>
      </c>
      <c r="G69" s="100">
        <f>+monthly_drivers_6!G69/monthly_drivers_6!D69*D69</f>
        <v>13.280479559881021</v>
      </c>
      <c r="H69" s="100">
        <v>8.3359919442851105</v>
      </c>
      <c r="I69" s="100">
        <v>30.34301130504247</v>
      </c>
      <c r="J69" s="100">
        <v>3.4233140959535096</v>
      </c>
      <c r="K69" s="101">
        <v>293.99862420866549</v>
      </c>
      <c r="L69" s="102">
        <f t="shared" si="2"/>
        <v>0</v>
      </c>
      <c r="M69" s="102">
        <v>0</v>
      </c>
      <c r="N69" s="102">
        <v>0</v>
      </c>
      <c r="O69" s="103">
        <v>0</v>
      </c>
      <c r="P69" s="104">
        <v>0</v>
      </c>
      <c r="Q69" s="105">
        <f>+monthly_drivers_0!Q69</f>
        <v>2.5</v>
      </c>
    </row>
    <row r="70" spans="1:17" x14ac:dyDescent="0.25">
      <c r="A70" s="106">
        <f t="shared" si="3"/>
        <v>46477</v>
      </c>
      <c r="B70" s="714" t="str">
        <f>+asset_level_drivers!$E$1</f>
        <v>Ganador</v>
      </c>
      <c r="C70" s="93">
        <v>85</v>
      </c>
      <c r="D70" s="94">
        <v>8.2931198307496956</v>
      </c>
      <c r="E70" s="94">
        <v>38.701226677621712</v>
      </c>
      <c r="F70" s="94">
        <v>4.2571349345383886</v>
      </c>
      <c r="G70" s="94">
        <f>+monthly_drivers_6!G70/monthly_drivers_6!D70*D70</f>
        <v>13.206910071605369</v>
      </c>
      <c r="H70" s="94">
        <v>8.2931198307496956</v>
      </c>
      <c r="I70" s="94">
        <v>30.186956808544938</v>
      </c>
      <c r="J70" s="94">
        <v>3.4057079476307113</v>
      </c>
      <c r="K70" s="95">
        <v>293.4833013986302</v>
      </c>
      <c r="L70" s="94">
        <f t="shared" si="2"/>
        <v>0</v>
      </c>
      <c r="M70" s="94">
        <v>0</v>
      </c>
      <c r="N70" s="94">
        <v>0</v>
      </c>
      <c r="O70" s="96">
        <v>0</v>
      </c>
      <c r="P70" s="95">
        <v>0</v>
      </c>
      <c r="Q70" s="97">
        <f>+monthly_drivers_0!Q70</f>
        <v>2.5</v>
      </c>
    </row>
    <row r="71" spans="1:17" x14ac:dyDescent="0.25">
      <c r="A71" s="98">
        <f t="shared" si="3"/>
        <v>46507</v>
      </c>
      <c r="B71" s="713" t="str">
        <f>+asset_level_drivers!$E$1</f>
        <v>Ganador</v>
      </c>
      <c r="C71" s="99">
        <v>85</v>
      </c>
      <c r="D71" s="100">
        <v>8.2504682090445414</v>
      </c>
      <c r="E71" s="100">
        <v>38.502185772211291</v>
      </c>
      <c r="F71" s="100">
        <v>4.2352404349432415</v>
      </c>
      <c r="G71" s="100">
        <f>+monthly_drivers_6!G71/monthly_drivers_6!D71*D71</f>
        <v>13.133843797454373</v>
      </c>
      <c r="H71" s="100">
        <v>8.2504682090445414</v>
      </c>
      <c r="I71" s="100">
        <v>30.031704902324808</v>
      </c>
      <c r="J71" s="100">
        <v>3.3881923479545937</v>
      </c>
      <c r="K71" s="101">
        <v>292.9706289004198</v>
      </c>
      <c r="L71" s="102">
        <f t="shared" si="2"/>
        <v>0</v>
      </c>
      <c r="M71" s="102">
        <v>0</v>
      </c>
      <c r="N71" s="102">
        <v>0</v>
      </c>
      <c r="O71" s="103">
        <v>0</v>
      </c>
      <c r="P71" s="104">
        <v>0</v>
      </c>
      <c r="Q71" s="105">
        <f>+monthly_drivers_0!Q71</f>
        <v>2.5</v>
      </c>
    </row>
    <row r="72" spans="1:17" x14ac:dyDescent="0.25">
      <c r="A72" s="106">
        <f t="shared" si="3"/>
        <v>46538</v>
      </c>
      <c r="B72" s="714" t="str">
        <f>+asset_level_drivers!$E$1</f>
        <v>Ganador</v>
      </c>
      <c r="C72" s="93">
        <v>85</v>
      </c>
      <c r="D72" s="94">
        <v>8.2080359451766132</v>
      </c>
      <c r="E72" s="94">
        <v>38.304168536731041</v>
      </c>
      <c r="F72" s="94">
        <v>4.2134585390404142</v>
      </c>
      <c r="G72" s="94">
        <f>+monthly_drivers_6!G72/monthly_drivers_6!D72*D72</f>
        <v>13.06127276913351</v>
      </c>
      <c r="H72" s="94">
        <v>8.2080359451766132</v>
      </c>
      <c r="I72" s="94">
        <v>29.877251458650214</v>
      </c>
      <c r="J72" s="94">
        <v>3.3707668312323316</v>
      </c>
      <c r="K72" s="95">
        <v>289.06059308344271</v>
      </c>
      <c r="L72" s="94">
        <f t="shared" si="2"/>
        <v>0</v>
      </c>
      <c r="M72" s="94">
        <v>0</v>
      </c>
      <c r="N72" s="94">
        <v>0</v>
      </c>
      <c r="O72" s="96">
        <v>0</v>
      </c>
      <c r="P72" s="95">
        <v>0</v>
      </c>
      <c r="Q72" s="97">
        <f>+monthly_drivers_0!Q72</f>
        <v>2.5</v>
      </c>
    </row>
    <row r="73" spans="1:17" x14ac:dyDescent="0.25">
      <c r="A73" s="98">
        <f t="shared" si="3"/>
        <v>46568</v>
      </c>
      <c r="B73" s="713" t="str">
        <f>+asset_level_drivers!$E$1</f>
        <v>Ganador</v>
      </c>
      <c r="C73" s="99">
        <v>85</v>
      </c>
      <c r="D73" s="100">
        <v>8.1658219109866774</v>
      </c>
      <c r="E73" s="100">
        <v>38.107169706434014</v>
      </c>
      <c r="F73" s="100">
        <v>4.1917886677077414</v>
      </c>
      <c r="G73" s="100">
        <f>+monthly_drivers_6!G73/monthly_drivers_6!D73*D73</f>
        <v>12.9891903081219</v>
      </c>
      <c r="H73" s="100">
        <v>8.1658219109866774</v>
      </c>
      <c r="I73" s="100">
        <v>29.72359237101853</v>
      </c>
      <c r="J73" s="100">
        <v>3.3534309341661932</v>
      </c>
      <c r="K73" s="101">
        <v>288.55318038721992</v>
      </c>
      <c r="L73" s="102">
        <f t="shared" si="2"/>
        <v>0</v>
      </c>
      <c r="M73" s="102">
        <v>0</v>
      </c>
      <c r="N73" s="102">
        <v>0</v>
      </c>
      <c r="O73" s="103">
        <v>0</v>
      </c>
      <c r="P73" s="104">
        <v>0</v>
      </c>
      <c r="Q73" s="105">
        <f>+monthly_drivers_0!Q73</f>
        <v>2.5</v>
      </c>
    </row>
    <row r="74" spans="1:17" x14ac:dyDescent="0.25">
      <c r="A74" s="106">
        <f t="shared" si="3"/>
        <v>46599</v>
      </c>
      <c r="B74" s="714" t="str">
        <f>+asset_level_drivers!$E$1</f>
        <v>Ganador</v>
      </c>
      <c r="C74" s="93">
        <v>85</v>
      </c>
      <c r="D74" s="94">
        <v>8.1238249841160144</v>
      </c>
      <c r="E74" s="94">
        <v>37.911184043650515</v>
      </c>
      <c r="F74" s="94">
        <v>4.170230244801556</v>
      </c>
      <c r="G74" s="94">
        <f>+monthly_drivers_6!G74/monthly_drivers_6!D74*D74</f>
        <v>12.917589238487283</v>
      </c>
      <c r="H74" s="94">
        <v>8.1238249841160144</v>
      </c>
      <c r="I74" s="94">
        <v>29.570723554047404</v>
      </c>
      <c r="J74" s="94">
        <v>3.3361841958412453</v>
      </c>
      <c r="K74" s="95">
        <v>288.0483773210052</v>
      </c>
      <c r="L74" s="94">
        <f t="shared" si="2"/>
        <v>0</v>
      </c>
      <c r="M74" s="94">
        <v>0</v>
      </c>
      <c r="N74" s="94">
        <v>0</v>
      </c>
      <c r="O74" s="96">
        <v>0</v>
      </c>
      <c r="P74" s="95">
        <v>0</v>
      </c>
      <c r="Q74" s="97">
        <f>+monthly_drivers_0!Q74</f>
        <v>2.5</v>
      </c>
    </row>
    <row r="75" spans="1:17" x14ac:dyDescent="0.25">
      <c r="A75" s="98">
        <f t="shared" si="3"/>
        <v>46630</v>
      </c>
      <c r="B75" s="713" t="str">
        <f>+asset_level_drivers!$E$1</f>
        <v>Ganador</v>
      </c>
      <c r="C75" s="99">
        <v>85</v>
      </c>
      <c r="D75" s="100">
        <v>8.0820440479791724</v>
      </c>
      <c r="E75" s="100">
        <v>37.71620633764379</v>
      </c>
      <c r="F75" s="100">
        <v>4.1487826971408168</v>
      </c>
      <c r="G75" s="100">
        <f>+monthly_drivers_6!G75/monthly_drivers_6!D75*D75</f>
        <v>12.84646245329855</v>
      </c>
      <c r="H75" s="100">
        <v>8.0820440479791724</v>
      </c>
      <c r="I75" s="100">
        <v>29.418640943362156</v>
      </c>
      <c r="J75" s="100">
        <v>3.3190261577126536</v>
      </c>
      <c r="K75" s="101">
        <v>287.54617046343554</v>
      </c>
      <c r="L75" s="102">
        <f t="shared" si="2"/>
        <v>0</v>
      </c>
      <c r="M75" s="102">
        <v>0</v>
      </c>
      <c r="N75" s="102">
        <v>0</v>
      </c>
      <c r="O75" s="103">
        <v>0</v>
      </c>
      <c r="P75" s="104">
        <v>0</v>
      </c>
      <c r="Q75" s="105">
        <f>+monthly_drivers_0!Q75</f>
        <v>2.5</v>
      </c>
    </row>
    <row r="76" spans="1:17" x14ac:dyDescent="0.25">
      <c r="A76" s="106">
        <f t="shared" si="3"/>
        <v>46660</v>
      </c>
      <c r="B76" s="714" t="str">
        <f>+asset_level_drivers!$E$1</f>
        <v>Ganador</v>
      </c>
      <c r="C76" s="93">
        <v>85</v>
      </c>
      <c r="D76" s="94">
        <v>8.0404779917330007</v>
      </c>
      <c r="E76" s="94">
        <v>37.522231404480522</v>
      </c>
      <c r="F76" s="94">
        <v>4.1274454544928574</v>
      </c>
      <c r="G76" s="94">
        <f>+monthly_drivers_6!G76/monthly_drivers_6!D76*D76</f>
        <v>12.775803944278138</v>
      </c>
      <c r="H76" s="94">
        <v>8.0404779917330007</v>
      </c>
      <c r="I76" s="94">
        <v>29.26734049549481</v>
      </c>
      <c r="J76" s="94">
        <v>3.3019563635942863</v>
      </c>
      <c r="K76" s="95">
        <v>287.0465464621779</v>
      </c>
      <c r="L76" s="94">
        <f t="shared" si="2"/>
        <v>0</v>
      </c>
      <c r="M76" s="94">
        <v>0</v>
      </c>
      <c r="N76" s="94">
        <v>0</v>
      </c>
      <c r="O76" s="96">
        <v>0</v>
      </c>
      <c r="P76" s="95">
        <v>0</v>
      </c>
      <c r="Q76" s="97">
        <f>+monthly_drivers_0!Q76</f>
        <v>2.5</v>
      </c>
    </row>
    <row r="77" spans="1:17" x14ac:dyDescent="0.25">
      <c r="A77" s="98">
        <f t="shared" si="3"/>
        <v>46691</v>
      </c>
      <c r="B77" s="713" t="str">
        <f>+asset_level_drivers!$E$1</f>
        <v>Ganador</v>
      </c>
      <c r="C77" s="99">
        <v>85</v>
      </c>
      <c r="D77" s="100">
        <v>7.9991257102475499</v>
      </c>
      <c r="E77" s="100">
        <v>37.329254086889328</v>
      </c>
      <c r="F77" s="100">
        <v>4.1062179495578253</v>
      </c>
      <c r="G77" s="100">
        <f>+monthly_drivers_6!G77/monthly_drivers_6!D77*D77</f>
        <v>12.705607160825359</v>
      </c>
      <c r="H77" s="100">
        <v>7.9991257102475499</v>
      </c>
      <c r="I77" s="100">
        <v>29.116818187773674</v>
      </c>
      <c r="J77" s="100">
        <v>3.2849743596462608</v>
      </c>
      <c r="K77" s="101">
        <v>286.54949203357251</v>
      </c>
      <c r="L77" s="102">
        <f t="shared" si="2"/>
        <v>0</v>
      </c>
      <c r="M77" s="102">
        <v>0</v>
      </c>
      <c r="N77" s="102">
        <v>0</v>
      </c>
      <c r="O77" s="103">
        <v>0</v>
      </c>
      <c r="P77" s="104">
        <v>0</v>
      </c>
      <c r="Q77" s="105">
        <f>+monthly_drivers_0!Q77</f>
        <v>2.5</v>
      </c>
    </row>
    <row r="78" spans="1:17" x14ac:dyDescent="0.25">
      <c r="A78" s="106">
        <f t="shared" si="3"/>
        <v>46721</v>
      </c>
      <c r="B78" s="714" t="str">
        <f>+asset_level_drivers!$E$1</f>
        <v>Ganador</v>
      </c>
      <c r="C78" s="93">
        <v>85</v>
      </c>
      <c r="D78" s="94">
        <v>7.9579861040762623</v>
      </c>
      <c r="E78" s="94">
        <v>37.137269254117271</v>
      </c>
      <c r="F78" s="94">
        <v>4.0850996179529</v>
      </c>
      <c r="G78" s="94">
        <f>+monthly_drivers_6!G78/monthly_drivers_6!D78*D78</f>
        <v>12.635866234842696</v>
      </c>
      <c r="H78" s="94">
        <v>7.9579861040762623</v>
      </c>
      <c r="I78" s="94">
        <v>28.967070018211473</v>
      </c>
      <c r="J78" s="94">
        <v>3.2680796943623198</v>
      </c>
      <c r="K78" s="95">
        <v>286.0549939622689</v>
      </c>
      <c r="L78" s="94">
        <f t="shared" si="2"/>
        <v>0</v>
      </c>
      <c r="M78" s="94">
        <v>0</v>
      </c>
      <c r="N78" s="94">
        <v>0</v>
      </c>
      <c r="O78" s="96">
        <v>0</v>
      </c>
      <c r="P78" s="95">
        <v>0</v>
      </c>
      <c r="Q78" s="97">
        <f>+monthly_drivers_0!Q78</f>
        <v>2.5</v>
      </c>
    </row>
    <row r="79" spans="1:17" x14ac:dyDescent="0.25">
      <c r="A79" s="98">
        <f t="shared" si="3"/>
        <v>46752</v>
      </c>
      <c r="B79" s="713" t="str">
        <f>+asset_level_drivers!$E$1</f>
        <v>Ganador</v>
      </c>
      <c r="C79" s="99">
        <v>85</v>
      </c>
      <c r="D79" s="100">
        <v>7.9170580794275738</v>
      </c>
      <c r="E79" s="100">
        <v>36.946271801805125</v>
      </c>
      <c r="F79" s="100">
        <v>4.0640898981985636</v>
      </c>
      <c r="G79" s="100">
        <f>+monthly_drivers_6!G79/monthly_drivers_6!D79*D79</f>
        <v>12.566575266705843</v>
      </c>
      <c r="H79" s="100">
        <v>7.9170580794275738</v>
      </c>
      <c r="I79" s="100">
        <v>28.818092005407998</v>
      </c>
      <c r="J79" s="100">
        <v>3.2512719185588512</v>
      </c>
      <c r="K79" s="101">
        <v>285.56303910089406</v>
      </c>
      <c r="L79" s="102">
        <f t="shared" si="2"/>
        <v>0</v>
      </c>
      <c r="M79" s="102">
        <v>0</v>
      </c>
      <c r="N79" s="102">
        <v>0</v>
      </c>
      <c r="O79" s="103">
        <v>0</v>
      </c>
      <c r="P79" s="104">
        <v>0</v>
      </c>
      <c r="Q79" s="105">
        <f>+monthly_drivers_0!Q79</f>
        <v>2.5</v>
      </c>
    </row>
    <row r="80" spans="1:17" x14ac:dyDescent="0.25">
      <c r="A80" s="106">
        <f t="shared" si="3"/>
        <v>46783</v>
      </c>
      <c r="B80" s="714" t="str">
        <f>+asset_level_drivers!$E$1</f>
        <v>Ganador</v>
      </c>
      <c r="C80" s="93">
        <v>85</v>
      </c>
      <c r="D80" s="94">
        <v>7.8763405481348743</v>
      </c>
      <c r="E80" s="94">
        <v>36.756256651841106</v>
      </c>
      <c r="F80" s="94">
        <v>4.0431882317025218</v>
      </c>
      <c r="G80" s="94">
        <f>+monthly_drivers_6!G80/monthly_drivers_6!D80*D80</f>
        <v>12.497728405994238</v>
      </c>
      <c r="H80" s="94">
        <v>7.8763405481348743</v>
      </c>
      <c r="I80" s="94">
        <v>28.669880188436061</v>
      </c>
      <c r="J80" s="94">
        <v>3.2345505853620176</v>
      </c>
      <c r="K80" s="95">
        <v>285.07361436968426</v>
      </c>
      <c r="L80" s="94">
        <f t="shared" si="2"/>
        <v>0</v>
      </c>
      <c r="M80" s="94">
        <v>0</v>
      </c>
      <c r="N80" s="94">
        <v>0</v>
      </c>
      <c r="O80" s="96">
        <v>0</v>
      </c>
      <c r="P80" s="95">
        <v>0</v>
      </c>
      <c r="Q80" s="97">
        <f>+monthly_drivers_0!Q80</f>
        <v>2.5</v>
      </c>
    </row>
    <row r="81" spans="1:17" x14ac:dyDescent="0.25">
      <c r="A81" s="98">
        <f t="shared" si="3"/>
        <v>46812</v>
      </c>
      <c r="B81" s="713" t="str">
        <f>+asset_level_drivers!$E$1</f>
        <v>Ganador</v>
      </c>
      <c r="C81" s="99">
        <v>85</v>
      </c>
      <c r="D81" s="100">
        <v>7.8358324276281053</v>
      </c>
      <c r="E81" s="100">
        <v>36.567218752231447</v>
      </c>
      <c r="F81" s="100">
        <v>4.0223940627454589</v>
      </c>
      <c r="G81" s="100">
        <f>+monthly_drivers_6!G81/monthly_drivers_6!D81*D81</f>
        <v>12.429320204042412</v>
      </c>
      <c r="H81" s="100">
        <v>7.8358324276281053</v>
      </c>
      <c r="I81" s="100">
        <v>28.52243062674053</v>
      </c>
      <c r="J81" s="100">
        <v>3.2179152501963673</v>
      </c>
      <c r="K81" s="101">
        <v>284.58670675614718</v>
      </c>
      <c r="L81" s="102">
        <f t="shared" si="2"/>
        <v>0</v>
      </c>
      <c r="M81" s="102">
        <v>0</v>
      </c>
      <c r="N81" s="102">
        <v>0</v>
      </c>
      <c r="O81" s="103">
        <v>0</v>
      </c>
      <c r="P81" s="104">
        <v>0</v>
      </c>
      <c r="Q81" s="105">
        <f>+monthly_drivers_0!Q81</f>
        <v>2.5</v>
      </c>
    </row>
    <row r="82" spans="1:17" x14ac:dyDescent="0.25">
      <c r="A82" s="106">
        <f t="shared" si="3"/>
        <v>46843</v>
      </c>
      <c r="B82" s="714" t="str">
        <f>+asset_level_drivers!$E$1</f>
        <v>Ganador</v>
      </c>
      <c r="C82" s="93">
        <v>85</v>
      </c>
      <c r="D82" s="94">
        <v>7.7955326409046535</v>
      </c>
      <c r="E82" s="94">
        <v>36.379153076964428</v>
      </c>
      <c r="F82" s="94">
        <v>4.0017068384660872</v>
      </c>
      <c r="G82" s="94">
        <f>+monthly_drivers_6!G82/monthly_drivers_6!D82*D82</f>
        <v>12.361345432008044</v>
      </c>
      <c r="H82" s="94">
        <v>7.7955326409046535</v>
      </c>
      <c r="I82" s="94">
        <v>28.375739400032256</v>
      </c>
      <c r="J82" s="94">
        <v>3.2013654707728696</v>
      </c>
      <c r="K82" s="95">
        <v>284.102303314712</v>
      </c>
      <c r="L82" s="94">
        <f t="shared" si="2"/>
        <v>0</v>
      </c>
      <c r="M82" s="94">
        <v>0</v>
      </c>
      <c r="N82" s="94">
        <v>0</v>
      </c>
      <c r="O82" s="96">
        <v>0</v>
      </c>
      <c r="P82" s="95">
        <v>0</v>
      </c>
      <c r="Q82" s="97">
        <f>+monthly_drivers_0!Q82</f>
        <v>2.5</v>
      </c>
    </row>
    <row r="83" spans="1:17" x14ac:dyDescent="0.25">
      <c r="A83" s="98">
        <f t="shared" si="3"/>
        <v>46873</v>
      </c>
      <c r="B83" s="713" t="str">
        <f>+asset_level_drivers!$E$1</f>
        <v>Ganador</v>
      </c>
      <c r="C83" s="99">
        <v>85</v>
      </c>
      <c r="D83" s="100">
        <v>7.7554401165016458</v>
      </c>
      <c r="E83" s="100">
        <v>36.192054625879045</v>
      </c>
      <c r="F83" s="100">
        <v>3.9811260088466951</v>
      </c>
      <c r="G83" s="100">
        <f>+monthly_drivers_6!G83/monthly_drivers_6!D83*D83</f>
        <v>12.293798851603654</v>
      </c>
      <c r="H83" s="100">
        <v>7.7554401165016458</v>
      </c>
      <c r="I83" s="100">
        <v>28.229802608185654</v>
      </c>
      <c r="J83" s="100">
        <v>3.1849008070773563</v>
      </c>
      <c r="K83" s="101">
        <v>283.62039116639386</v>
      </c>
      <c r="L83" s="102">
        <f t="shared" si="2"/>
        <v>0</v>
      </c>
      <c r="M83" s="102">
        <v>0</v>
      </c>
      <c r="N83" s="102">
        <v>0</v>
      </c>
      <c r="O83" s="103">
        <v>0</v>
      </c>
      <c r="P83" s="104">
        <v>0</v>
      </c>
      <c r="Q83" s="105">
        <f>+monthly_drivers_0!Q83</f>
        <v>2.5</v>
      </c>
    </row>
    <row r="84" spans="1:17" x14ac:dyDescent="0.25">
      <c r="A84" s="106">
        <f t="shared" si="3"/>
        <v>46904</v>
      </c>
      <c r="B84" s="714" t="str">
        <f>+asset_level_drivers!$E$1</f>
        <v>Ganador</v>
      </c>
      <c r="C84" s="93">
        <v>85</v>
      </c>
      <c r="D84" s="94">
        <v>7.7155537884659138</v>
      </c>
      <c r="E84" s="94">
        <v>36.00591842452716</v>
      </c>
      <c r="F84" s="94">
        <v>3.9606510266979877</v>
      </c>
      <c r="G84" s="94">
        <f>+monthly_drivers_6!G84/monthly_drivers_6!D84*D84</f>
        <v>12.226675505708487</v>
      </c>
      <c r="H84" s="94">
        <v>7.7155537884659138</v>
      </c>
      <c r="I84" s="94">
        <v>28.084616371131187</v>
      </c>
      <c r="J84" s="94">
        <v>3.1685208213583902</v>
      </c>
      <c r="K84" s="95">
        <v>272.94095749843552</v>
      </c>
      <c r="L84" s="94">
        <f t="shared" si="2"/>
        <v>0</v>
      </c>
      <c r="M84" s="94">
        <v>0</v>
      </c>
      <c r="N84" s="94">
        <v>0</v>
      </c>
      <c r="O84" s="96">
        <v>0</v>
      </c>
      <c r="P84" s="95">
        <v>0</v>
      </c>
      <c r="Q84" s="97">
        <f>+monthly_drivers_0!Q84</f>
        <v>2.5</v>
      </c>
    </row>
    <row r="85" spans="1:17" x14ac:dyDescent="0.25">
      <c r="A85" s="98">
        <f t="shared" si="3"/>
        <v>46934</v>
      </c>
      <c r="B85" s="713" t="str">
        <f>+asset_level_drivers!$E$1</f>
        <v>Ganador</v>
      </c>
      <c r="C85" s="99">
        <v>85</v>
      </c>
      <c r="D85" s="100">
        <v>7.6758725963272152</v>
      </c>
      <c r="E85" s="100">
        <v>35.820739524048754</v>
      </c>
      <c r="F85" s="100">
        <v>3.9402813476453629</v>
      </c>
      <c r="G85" s="100">
        <f>+monthly_drivers_6!G85/monthly_drivers_6!D85*D85</f>
        <v>12.15997036713587</v>
      </c>
      <c r="H85" s="100">
        <v>7.6758725963272152</v>
      </c>
      <c r="I85" s="100">
        <v>27.940176828758027</v>
      </c>
      <c r="J85" s="100">
        <v>3.1522250781162908</v>
      </c>
      <c r="K85" s="101">
        <v>272.46398956398622</v>
      </c>
      <c r="L85" s="102">
        <f t="shared" si="2"/>
        <v>0</v>
      </c>
      <c r="M85" s="102">
        <v>0</v>
      </c>
      <c r="N85" s="102">
        <v>0</v>
      </c>
      <c r="O85" s="103">
        <v>0</v>
      </c>
      <c r="P85" s="104">
        <v>0</v>
      </c>
      <c r="Q85" s="105">
        <f>+monthly_drivers_0!Q85</f>
        <v>2.5</v>
      </c>
    </row>
    <row r="86" spans="1:17" x14ac:dyDescent="0.25">
      <c r="A86" s="106">
        <f t="shared" si="3"/>
        <v>46965</v>
      </c>
      <c r="B86" s="714" t="str">
        <f>+asset_level_drivers!$E$1</f>
        <v>Ganador</v>
      </c>
      <c r="C86" s="93">
        <v>85</v>
      </c>
      <c r="D86" s="94">
        <v>7.6363954850689044</v>
      </c>
      <c r="E86" s="94">
        <v>35.636513001030309</v>
      </c>
      <c r="F86" s="94">
        <v>3.9200164301133342</v>
      </c>
      <c r="G86" s="94">
        <f>+monthly_drivers_6!G86/monthly_drivers_6!D86*D86</f>
        <v>12.09367888929051</v>
      </c>
      <c r="H86" s="94">
        <v>7.6363954850689044</v>
      </c>
      <c r="I86" s="94">
        <v>27.796480140803645</v>
      </c>
      <c r="J86" s="94">
        <v>3.1360131440906676</v>
      </c>
      <c r="K86" s="95">
        <v>271.98947468174248</v>
      </c>
      <c r="L86" s="94">
        <f t="shared" si="2"/>
        <v>0</v>
      </c>
      <c r="M86" s="94">
        <v>0</v>
      </c>
      <c r="N86" s="94">
        <v>0</v>
      </c>
      <c r="O86" s="96">
        <v>0</v>
      </c>
      <c r="P86" s="95">
        <v>0</v>
      </c>
      <c r="Q86" s="97">
        <f>+monthly_drivers_0!Q86</f>
        <v>2.5</v>
      </c>
    </row>
    <row r="87" spans="1:17" x14ac:dyDescent="0.25">
      <c r="A87" s="98">
        <f t="shared" si="3"/>
        <v>46996</v>
      </c>
      <c r="B87" s="713" t="str">
        <f>+asset_level_drivers!$E$1</f>
        <v>Ganador</v>
      </c>
      <c r="C87" s="99">
        <v>85</v>
      </c>
      <c r="D87" s="100">
        <v>7.5971214051004496</v>
      </c>
      <c r="E87" s="100">
        <v>35.453233957384711</v>
      </c>
      <c r="F87" s="100">
        <v>3.8998557353123182</v>
      </c>
      <c r="G87" s="100">
        <f>+monthly_drivers_6!G87/monthly_drivers_6!D87*D87</f>
        <v>12.027796550509516</v>
      </c>
      <c r="H87" s="100">
        <v>7.5971214051004496</v>
      </c>
      <c r="I87" s="100">
        <v>27.653522486760078</v>
      </c>
      <c r="J87" s="100">
        <v>3.1198845882498549</v>
      </c>
      <c r="K87" s="101">
        <v>271.51740023562894</v>
      </c>
      <c r="L87" s="102">
        <f t="shared" si="2"/>
        <v>0</v>
      </c>
      <c r="M87" s="102">
        <v>0</v>
      </c>
      <c r="N87" s="102">
        <v>0</v>
      </c>
      <c r="O87" s="103">
        <v>0</v>
      </c>
      <c r="P87" s="104">
        <v>0</v>
      </c>
      <c r="Q87" s="105">
        <f>+monthly_drivers_0!Q87</f>
        <v>2.5</v>
      </c>
    </row>
    <row r="88" spans="1:17" x14ac:dyDescent="0.25">
      <c r="A88" s="106">
        <f t="shared" si="3"/>
        <v>47026</v>
      </c>
      <c r="B88" s="714" t="str">
        <f>+asset_level_drivers!$E$1</f>
        <v>Ganador</v>
      </c>
      <c r="C88" s="93">
        <v>85</v>
      </c>
      <c r="D88" s="94">
        <v>7.5580493122290351</v>
      </c>
      <c r="E88" s="94">
        <v>35.270897520212458</v>
      </c>
      <c r="F88" s="94">
        <v>3.8797987272233705</v>
      </c>
      <c r="G88" s="94">
        <f>+monthly_drivers_6!G88/monthly_drivers_6!D88*D88</f>
        <v>11.962318662871656</v>
      </c>
      <c r="H88" s="94">
        <v>7.5580493122290351</v>
      </c>
      <c r="I88" s="94">
        <v>27.511300065765717</v>
      </c>
      <c r="J88" s="94">
        <v>3.1038389817786967</v>
      </c>
      <c r="K88" s="95">
        <v>271.0477536744483</v>
      </c>
      <c r="L88" s="94">
        <f t="shared" si="2"/>
        <v>0</v>
      </c>
      <c r="M88" s="94">
        <v>0</v>
      </c>
      <c r="N88" s="94">
        <v>0</v>
      </c>
      <c r="O88" s="96">
        <v>0</v>
      </c>
      <c r="P88" s="95">
        <v>0</v>
      </c>
      <c r="Q88" s="97">
        <f>+monthly_drivers_0!Q88</f>
        <v>2.5</v>
      </c>
    </row>
    <row r="89" spans="1:17" x14ac:dyDescent="0.25">
      <c r="A89" s="98">
        <f t="shared" si="3"/>
        <v>47057</v>
      </c>
      <c r="B89" s="713" t="str">
        <f>+asset_level_drivers!$E$1</f>
        <v>Ganador</v>
      </c>
      <c r="C89" s="99">
        <v>85</v>
      </c>
      <c r="D89" s="100">
        <v>7.5191781676327807</v>
      </c>
      <c r="E89" s="100">
        <v>35.089498841675933</v>
      </c>
      <c r="F89" s="100">
        <v>3.8598448725843526</v>
      </c>
      <c r="G89" s="100">
        <f>+monthly_drivers_6!G89/monthly_drivers_6!D89*D89</f>
        <v>11.897241085783872</v>
      </c>
      <c r="H89" s="100">
        <v>7.5191781676327807</v>
      </c>
      <c r="I89" s="100">
        <v>27.369809096507225</v>
      </c>
      <c r="J89" s="100">
        <v>3.0878758980674825</v>
      </c>
      <c r="K89" s="101">
        <v>270.58052251155863</v>
      </c>
      <c r="L89" s="102">
        <f t="shared" si="2"/>
        <v>0</v>
      </c>
      <c r="M89" s="102">
        <v>0</v>
      </c>
      <c r="N89" s="102">
        <v>0</v>
      </c>
      <c r="O89" s="103">
        <v>0</v>
      </c>
      <c r="P89" s="104">
        <v>0</v>
      </c>
      <c r="Q89" s="105">
        <f>+monthly_drivers_0!Q89</f>
        <v>2.5</v>
      </c>
    </row>
    <row r="90" spans="1:17" x14ac:dyDescent="0.25">
      <c r="A90" s="106">
        <f t="shared" si="3"/>
        <v>47087</v>
      </c>
      <c r="B90" s="714" t="str">
        <f>+asset_level_drivers!$E$1</f>
        <v>Ganador</v>
      </c>
      <c r="C90" s="93">
        <v>85</v>
      </c>
      <c r="D90" s="94">
        <v>7.4805069378318727</v>
      </c>
      <c r="E90" s="94">
        <v>34.909033098871816</v>
      </c>
      <c r="F90" s="94">
        <v>3.8399936408759001</v>
      </c>
      <c r="G90" s="94">
        <f>+monthly_drivers_6!G90/monthly_drivers_6!D90*D90</f>
        <v>11.832559676306543</v>
      </c>
      <c r="H90" s="94">
        <v>7.4805069378318727</v>
      </c>
      <c r="I90" s="94">
        <v>27.229045817120017</v>
      </c>
      <c r="J90" s="94">
        <v>3.0719949127007204</v>
      </c>
      <c r="K90" s="95">
        <v>270.11569432453592</v>
      </c>
      <c r="L90" s="94">
        <f t="shared" si="2"/>
        <v>0</v>
      </c>
      <c r="M90" s="94">
        <v>0</v>
      </c>
      <c r="N90" s="94">
        <v>0</v>
      </c>
      <c r="O90" s="96">
        <v>0</v>
      </c>
      <c r="P90" s="95">
        <v>0</v>
      </c>
      <c r="Q90" s="97">
        <f>+monthly_drivers_0!Q90</f>
        <v>2.5</v>
      </c>
    </row>
    <row r="91" spans="1:17" x14ac:dyDescent="0.25">
      <c r="A91" s="98">
        <f t="shared" si="3"/>
        <v>47118</v>
      </c>
      <c r="B91" s="713" t="str">
        <f>+asset_level_drivers!$E$1</f>
        <v>Ganador</v>
      </c>
      <c r="C91" s="99">
        <v>85</v>
      </c>
      <c r="D91" s="100">
        <v>7.4420345946620214</v>
      </c>
      <c r="E91" s="100">
        <v>34.729495493697932</v>
      </c>
      <c r="F91" s="100">
        <v>3.8202445043067725</v>
      </c>
      <c r="G91" s="100">
        <f>+monthly_drivers_6!G91/monthly_drivers_6!D91*D91</f>
        <v>11.768270168429055</v>
      </c>
      <c r="H91" s="100">
        <v>7.4420345946620214</v>
      </c>
      <c r="I91" s="100">
        <v>27.08900648508439</v>
      </c>
      <c r="J91" s="100">
        <v>3.0561956034454179</v>
      </c>
      <c r="K91" s="101">
        <v>269.65325675484246</v>
      </c>
      <c r="L91" s="102">
        <f t="shared" si="2"/>
        <v>0</v>
      </c>
      <c r="M91" s="102">
        <v>0</v>
      </c>
      <c r="N91" s="102">
        <v>0</v>
      </c>
      <c r="O91" s="103">
        <v>0</v>
      </c>
      <c r="P91" s="104">
        <v>0</v>
      </c>
      <c r="Q91" s="105">
        <f>+monthly_drivers_0!Q91</f>
        <v>2.5</v>
      </c>
    </row>
    <row r="92" spans="1:17" x14ac:dyDescent="0.25">
      <c r="A92" s="106">
        <f t="shared" si="3"/>
        <v>47149</v>
      </c>
      <c r="B92" s="714" t="str">
        <f>+asset_level_drivers!$E$1</f>
        <v>Ganador</v>
      </c>
      <c r="C92" s="93">
        <v>85</v>
      </c>
      <c r="D92" s="94">
        <v>7.4037601152467545</v>
      </c>
      <c r="E92" s="94">
        <v>34.550881252730264</v>
      </c>
      <c r="F92" s="94">
        <v>3.800596937800329</v>
      </c>
      <c r="G92" s="94">
        <f>+monthly_drivers_6!G92/monthly_drivers_6!D92*D92</f>
        <v>11.704368460989814</v>
      </c>
      <c r="H92" s="94">
        <v>7.4037601152467545</v>
      </c>
      <c r="I92" s="94">
        <v>26.94968737712961</v>
      </c>
      <c r="J92" s="94">
        <v>3.0404775502402637</v>
      </c>
      <c r="K92" s="95">
        <v>269.19319750750259</v>
      </c>
      <c r="L92" s="94">
        <f t="shared" si="2"/>
        <v>0</v>
      </c>
      <c r="M92" s="94">
        <v>0</v>
      </c>
      <c r="N92" s="94">
        <v>0</v>
      </c>
      <c r="O92" s="96">
        <v>0</v>
      </c>
      <c r="P92" s="95">
        <v>0</v>
      </c>
      <c r="Q92" s="97">
        <f>+monthly_drivers_0!Q92</f>
        <v>2.5</v>
      </c>
    </row>
    <row r="93" spans="1:17" x14ac:dyDescent="0.25">
      <c r="A93" s="98">
        <f t="shared" si="3"/>
        <v>47177</v>
      </c>
      <c r="B93" s="713" t="str">
        <f>+asset_level_drivers!$E$1</f>
        <v>Ganador</v>
      </c>
      <c r="C93" s="99">
        <v>85</v>
      </c>
      <c r="D93" s="100">
        <v>7.3656824819701727</v>
      </c>
      <c r="E93" s="100">
        <v>34.373185627096333</v>
      </c>
      <c r="F93" s="100">
        <v>3.7810504189805965</v>
      </c>
      <c r="G93" s="100">
        <f>+monthly_drivers_6!G93/monthly_drivers_6!D93*D93</f>
        <v>11.640850849137323</v>
      </c>
      <c r="H93" s="100">
        <v>7.3656824819701727</v>
      </c>
      <c r="I93" s="100">
        <v>26.81108478913514</v>
      </c>
      <c r="J93" s="100">
        <v>3.0248403351844773</v>
      </c>
      <c r="K93" s="101">
        <v>268.73550435077527</v>
      </c>
      <c r="L93" s="102">
        <f t="shared" si="2"/>
        <v>0</v>
      </c>
      <c r="M93" s="102">
        <v>0</v>
      </c>
      <c r="N93" s="102">
        <v>0</v>
      </c>
      <c r="O93" s="103">
        <v>0</v>
      </c>
      <c r="P93" s="104">
        <v>0</v>
      </c>
      <c r="Q93" s="105">
        <f>+monthly_drivers_0!Q93</f>
        <v>2.5</v>
      </c>
    </row>
    <row r="94" spans="1:17" x14ac:dyDescent="0.25">
      <c r="A94" s="106">
        <f t="shared" si="3"/>
        <v>47208</v>
      </c>
      <c r="B94" s="714" t="str">
        <f>+asset_level_drivers!$E$1</f>
        <v>Ganador</v>
      </c>
      <c r="C94" s="93">
        <v>85</v>
      </c>
      <c r="D94" s="94">
        <v>7.3278006824504116</v>
      </c>
      <c r="E94" s="94">
        <v>34.196403892346659</v>
      </c>
      <c r="F94" s="94">
        <v>3.7616044281581327</v>
      </c>
      <c r="G94" s="94">
        <f>+monthly_drivers_6!G94/monthly_drivers_6!D94*D94</f>
        <v>11.577713347113741</v>
      </c>
      <c r="H94" s="94">
        <v>7.3278006824504116</v>
      </c>
      <c r="I94" s="94">
        <v>26.673195036030393</v>
      </c>
      <c r="J94" s="94">
        <v>3.0092835425265063</v>
      </c>
      <c r="K94" s="95">
        <v>268.28016511582967</v>
      </c>
      <c r="L94" s="94">
        <f t="shared" si="2"/>
        <v>0</v>
      </c>
      <c r="M94" s="94">
        <v>0</v>
      </c>
      <c r="N94" s="94">
        <v>0</v>
      </c>
      <c r="O94" s="96">
        <v>0</v>
      </c>
      <c r="P94" s="95">
        <v>0</v>
      </c>
      <c r="Q94" s="97">
        <f>+monthly_drivers_0!Q94</f>
        <v>2.5</v>
      </c>
    </row>
    <row r="95" spans="1:17" x14ac:dyDescent="0.25">
      <c r="A95" s="98">
        <f t="shared" si="3"/>
        <v>47238</v>
      </c>
      <c r="B95" s="713" t="str">
        <f>+asset_level_drivers!$E$1</f>
        <v>Ganador</v>
      </c>
      <c r="C95" s="99">
        <v>85</v>
      </c>
      <c r="D95" s="100">
        <v>7.2901137095114681</v>
      </c>
      <c r="E95" s="100">
        <v>34.020531348326244</v>
      </c>
      <c r="F95" s="100">
        <v>3.7422584483158872</v>
      </c>
      <c r="G95" s="100">
        <f>+monthly_drivers_6!G95/monthly_drivers_6!D95*D95</f>
        <v>11.514951242350385</v>
      </c>
      <c r="H95" s="100">
        <v>7.2901137095114681</v>
      </c>
      <c r="I95" s="100">
        <v>26.53601445169447</v>
      </c>
      <c r="J95" s="100">
        <v>2.9938067586527102</v>
      </c>
      <c r="K95" s="101">
        <v>267.82716769640962</v>
      </c>
      <c r="L95" s="102">
        <f t="shared" si="2"/>
        <v>0</v>
      </c>
      <c r="M95" s="102">
        <v>0</v>
      </c>
      <c r="N95" s="102">
        <v>0</v>
      </c>
      <c r="O95" s="103">
        <v>0</v>
      </c>
      <c r="P95" s="104">
        <v>0</v>
      </c>
      <c r="Q95" s="105">
        <f>+monthly_drivers_0!Q95</f>
        <v>2.5</v>
      </c>
    </row>
    <row r="96" spans="1:17" x14ac:dyDescent="0.25">
      <c r="A96" s="106">
        <f t="shared" si="3"/>
        <v>47269</v>
      </c>
      <c r="B96" s="714" t="str">
        <f>+asset_level_drivers!$E$1</f>
        <v>Ganador</v>
      </c>
      <c r="C96" s="93">
        <v>85</v>
      </c>
      <c r="D96" s="94">
        <v>7.2526205611580519</v>
      </c>
      <c r="E96" s="94">
        <v>33.845563319056296</v>
      </c>
      <c r="F96" s="94">
        <v>3.7230119650961924</v>
      </c>
      <c r="G96" s="94">
        <f>+monthly_drivers_6!G96/monthly_drivers_6!D96*D96</f>
        <v>11.452560282146857</v>
      </c>
      <c r="H96" s="94">
        <v>7.2526205611580519</v>
      </c>
      <c r="I96" s="94">
        <v>26.399539388863911</v>
      </c>
      <c r="J96" s="94">
        <v>2.9784095720769543</v>
      </c>
      <c r="K96" s="95">
        <v>260.57650004853093</v>
      </c>
      <c r="L96" s="94">
        <f t="shared" si="2"/>
        <v>0</v>
      </c>
      <c r="M96" s="94">
        <v>0</v>
      </c>
      <c r="N96" s="94">
        <v>0</v>
      </c>
      <c r="O96" s="96">
        <v>0</v>
      </c>
      <c r="P96" s="95">
        <v>0</v>
      </c>
      <c r="Q96" s="97">
        <f>+monthly_drivers_0!Q96</f>
        <v>2.5</v>
      </c>
    </row>
    <row r="97" spans="1:17" x14ac:dyDescent="0.25">
      <c r="A97" s="98">
        <f t="shared" si="3"/>
        <v>47299</v>
      </c>
      <c r="B97" s="713" t="str">
        <f>+asset_level_drivers!$E$1</f>
        <v>Ganador</v>
      </c>
      <c r="C97" s="99">
        <v>85</v>
      </c>
      <c r="D97" s="100">
        <v>7.2153202405476478</v>
      </c>
      <c r="E97" s="100">
        <v>33.671495152604763</v>
      </c>
      <c r="F97" s="100">
        <v>3.7038644667865239</v>
      </c>
      <c r="G97" s="100">
        <f>+monthly_drivers_6!G97/monthly_drivers_6!D97*D97</f>
        <v>11.390537621321156</v>
      </c>
      <c r="H97" s="100">
        <v>7.2153202405476478</v>
      </c>
      <c r="I97" s="100">
        <v>26.263766219031716</v>
      </c>
      <c r="J97" s="100">
        <v>2.9630915734292191</v>
      </c>
      <c r="K97" s="101">
        <v>260.12815019014602</v>
      </c>
      <c r="L97" s="102">
        <f t="shared" si="2"/>
        <v>0</v>
      </c>
      <c r="M97" s="102">
        <v>0</v>
      </c>
      <c r="N97" s="102">
        <v>0</v>
      </c>
      <c r="O97" s="103">
        <v>0</v>
      </c>
      <c r="P97" s="104">
        <v>0</v>
      </c>
      <c r="Q97" s="105">
        <f>+monthly_drivers_0!Q97</f>
        <v>2.5</v>
      </c>
    </row>
    <row r="98" spans="1:17" x14ac:dyDescent="0.25">
      <c r="A98" s="106">
        <f t="shared" si="3"/>
        <v>47330</v>
      </c>
      <c r="B98" s="714" t="str">
        <f>+asset_level_drivers!$E$1</f>
        <v>Ganador</v>
      </c>
      <c r="C98" s="93">
        <v>85</v>
      </c>
      <c r="D98" s="94">
        <v>7.178211755964905</v>
      </c>
      <c r="E98" s="94">
        <v>33.498322220969015</v>
      </c>
      <c r="F98" s="94">
        <v>3.6848154443065919</v>
      </c>
      <c r="G98" s="94">
        <f>+monthly_drivers_6!G98/monthly_drivers_6!D98*D98</f>
        <v>11.328879537375366</v>
      </c>
      <c r="H98" s="94">
        <v>7.178211755964905</v>
      </c>
      <c r="I98" s="94">
        <v>26.128691332355832</v>
      </c>
      <c r="J98" s="94">
        <v>2.9478523554452738</v>
      </c>
      <c r="K98" s="95">
        <v>259.68210620083943</v>
      </c>
      <c r="L98" s="94">
        <f t="shared" si="2"/>
        <v>0</v>
      </c>
      <c r="M98" s="94">
        <v>0</v>
      </c>
      <c r="N98" s="94">
        <v>0</v>
      </c>
      <c r="O98" s="96">
        <v>0</v>
      </c>
      <c r="P98" s="95">
        <v>0</v>
      </c>
      <c r="Q98" s="97">
        <f>+monthly_drivers_0!Q98</f>
        <v>2.5</v>
      </c>
    </row>
    <row r="99" spans="1:17" x14ac:dyDescent="0.25">
      <c r="A99" s="98">
        <f t="shared" si="3"/>
        <v>47361</v>
      </c>
      <c r="B99" s="713" t="str">
        <f>+asset_level_drivers!$E$1</f>
        <v>Ganador</v>
      </c>
      <c r="C99" s="99">
        <v>85</v>
      </c>
      <c r="D99" s="100">
        <v>7.1412941207943952</v>
      </c>
      <c r="E99" s="100">
        <v>33.326039919942616</v>
      </c>
      <c r="F99" s="100">
        <v>3.6658643911936877</v>
      </c>
      <c r="G99" s="100">
        <f>+monthly_drivers_6!G99/monthly_drivers_6!D99*D99</f>
        <v>11.267582418785459</v>
      </c>
      <c r="H99" s="100">
        <v>7.1412941207943952</v>
      </c>
      <c r="I99" s="100">
        <v>25.994311137555243</v>
      </c>
      <c r="J99" s="100">
        <v>2.9326915129549507</v>
      </c>
      <c r="K99" s="101">
        <v>259.23835622149232</v>
      </c>
      <c r="L99" s="102">
        <f t="shared" si="2"/>
        <v>0</v>
      </c>
      <c r="M99" s="102">
        <v>0</v>
      </c>
      <c r="N99" s="102">
        <v>0</v>
      </c>
      <c r="O99" s="103">
        <v>0</v>
      </c>
      <c r="P99" s="104">
        <v>0</v>
      </c>
      <c r="Q99" s="105">
        <f>+monthly_drivers_0!Q99</f>
        <v>2.5</v>
      </c>
    </row>
    <row r="100" spans="1:17" x14ac:dyDescent="0.25">
      <c r="A100" s="106">
        <f t="shared" si="3"/>
        <v>47391</v>
      </c>
      <c r="B100" s="714" t="str">
        <f>+asset_level_drivers!$E$1</f>
        <v>Ganador</v>
      </c>
      <c r="C100" s="93">
        <v>85</v>
      </c>
      <c r="D100" s="94">
        <v>7.1045663534952324</v>
      </c>
      <c r="E100" s="94">
        <v>33.154643668998965</v>
      </c>
      <c r="F100" s="94">
        <v>3.6470108035898861</v>
      </c>
      <c r="G100" s="94">
        <f>+monthly_drivers_6!G100/monthly_drivers_6!D100*D100</f>
        <v>11.206643562982118</v>
      </c>
      <c r="H100" s="94">
        <v>7.1045663534952324</v>
      </c>
      <c r="I100" s="94">
        <v>25.860622061819196</v>
      </c>
      <c r="J100" s="94">
        <v>2.917608642871909</v>
      </c>
      <c r="K100" s="95">
        <v>258.79688845398005</v>
      </c>
      <c r="L100" s="94">
        <f t="shared" si="2"/>
        <v>0</v>
      </c>
      <c r="M100" s="94">
        <v>0</v>
      </c>
      <c r="N100" s="94">
        <v>0</v>
      </c>
      <c r="O100" s="96">
        <v>0</v>
      </c>
      <c r="P100" s="95">
        <v>0</v>
      </c>
      <c r="Q100" s="97">
        <f>+monthly_drivers_0!Q100</f>
        <v>2.5</v>
      </c>
    </row>
    <row r="101" spans="1:17" x14ac:dyDescent="0.25">
      <c r="A101" s="98">
        <f t="shared" si="3"/>
        <v>47422</v>
      </c>
      <c r="B101" s="713" t="str">
        <f>+asset_level_drivers!$E$1</f>
        <v>Ganador</v>
      </c>
      <c r="C101" s="99">
        <v>85</v>
      </c>
      <c r="D101" s="100">
        <v>7.0680274775747671</v>
      </c>
      <c r="E101" s="100">
        <v>32.984128911175766</v>
      </c>
      <c r="F101" s="100">
        <v>3.6282541802293347</v>
      </c>
      <c r="G101" s="100">
        <f>+monthly_drivers_6!G101/monthly_drivers_6!D101*D101</f>
        <v>11.146059386336153</v>
      </c>
      <c r="H101" s="100">
        <v>7.0680274775747671</v>
      </c>
      <c r="I101" s="100">
        <v>25.727620550717095</v>
      </c>
      <c r="J101" s="100">
        <v>2.902603344183468</v>
      </c>
      <c r="K101" s="101">
        <v>258.35769116086539</v>
      </c>
      <c r="L101" s="102">
        <f t="shared" si="2"/>
        <v>0</v>
      </c>
      <c r="M101" s="102">
        <v>0</v>
      </c>
      <c r="N101" s="102">
        <v>0</v>
      </c>
      <c r="O101" s="103">
        <v>0</v>
      </c>
      <c r="P101" s="104">
        <v>0</v>
      </c>
      <c r="Q101" s="105">
        <f>+monthly_drivers_0!Q101</f>
        <v>2.5</v>
      </c>
    </row>
    <row r="102" spans="1:17" x14ac:dyDescent="0.25">
      <c r="A102" s="106">
        <f t="shared" si="3"/>
        <v>47452</v>
      </c>
      <c r="B102" s="714" t="str">
        <f>+asset_level_drivers!$E$1</f>
        <v>Ganador</v>
      </c>
      <c r="C102" s="93">
        <v>85</v>
      </c>
      <c r="D102" s="94">
        <v>7.0316765215618071</v>
      </c>
      <c r="E102" s="94">
        <v>32.81449111293815</v>
      </c>
      <c r="F102" s="94">
        <v>3.6095940224231962</v>
      </c>
      <c r="G102" s="94">
        <f>+monthly_drivers_6!G102/monthly_drivers_6!D102*D102</f>
        <v>11.085826924461637</v>
      </c>
      <c r="H102" s="94">
        <v>7.0316765215618071</v>
      </c>
      <c r="I102" s="94">
        <v>25.595303068091759</v>
      </c>
      <c r="J102" s="94">
        <v>2.8876752179385572</v>
      </c>
      <c r="K102" s="95">
        <v>257.92075266506106</v>
      </c>
      <c r="L102" s="94">
        <f t="shared" si="2"/>
        <v>0</v>
      </c>
      <c r="M102" s="94">
        <v>0</v>
      </c>
      <c r="N102" s="94">
        <v>0</v>
      </c>
      <c r="O102" s="96">
        <v>0</v>
      </c>
      <c r="P102" s="95">
        <v>0</v>
      </c>
      <c r="Q102" s="97">
        <f>+monthly_drivers_0!Q102</f>
        <v>2.5</v>
      </c>
    </row>
    <row r="103" spans="1:17" x14ac:dyDescent="0.25">
      <c r="A103" s="98">
        <f t="shared" si="3"/>
        <v>47483</v>
      </c>
      <c r="B103" s="713" t="str">
        <f>+asset_level_drivers!$E$1</f>
        <v>Ganador</v>
      </c>
      <c r="C103" s="99">
        <v>85</v>
      </c>
      <c r="D103" s="100">
        <v>6.9955125189824026</v>
      </c>
      <c r="E103" s="100">
        <v>32.645725764075294</v>
      </c>
      <c r="F103" s="100">
        <v>3.5910298340482822</v>
      </c>
      <c r="G103" s="100">
        <f>+monthly_drivers_6!G103/monthly_drivers_6!D103*D103</f>
        <v>11.025943013543754</v>
      </c>
      <c r="H103" s="100">
        <v>6.9955125189824026</v>
      </c>
      <c r="I103" s="100">
        <v>25.463666095978731</v>
      </c>
      <c r="J103" s="100">
        <v>2.8728238672386261</v>
      </c>
      <c r="K103" s="101">
        <v>257.48606134955156</v>
      </c>
      <c r="L103" s="102">
        <f t="shared" si="2"/>
        <v>0</v>
      </c>
      <c r="M103" s="102">
        <v>0</v>
      </c>
      <c r="N103" s="102">
        <v>0</v>
      </c>
      <c r="O103" s="103">
        <v>0</v>
      </c>
      <c r="P103" s="104">
        <v>0</v>
      </c>
      <c r="Q103" s="105">
        <f>+monthly_drivers_0!Q103</f>
        <v>2.5</v>
      </c>
    </row>
    <row r="104" spans="1:17" x14ac:dyDescent="0.25">
      <c r="A104" s="106">
        <f t="shared" si="3"/>
        <v>47514</v>
      </c>
      <c r="B104" s="714" t="str">
        <f>+asset_level_drivers!$E$1</f>
        <v>Ganador</v>
      </c>
      <c r="C104" s="93">
        <v>85</v>
      </c>
      <c r="D104" s="94">
        <v>6.9595345083319113</v>
      </c>
      <c r="E104" s="94">
        <v>32.477828377567235</v>
      </c>
      <c r="F104" s="94">
        <v>3.5725611215323956</v>
      </c>
      <c r="G104" s="94">
        <f>+monthly_drivers_6!G104/monthly_drivers_6!D104*D104</f>
        <v>10.966404829495819</v>
      </c>
      <c r="H104" s="94">
        <v>6.9595345083319113</v>
      </c>
      <c r="I104" s="94">
        <v>25.332706134502441</v>
      </c>
      <c r="J104" s="94">
        <v>2.8580488972259168</v>
      </c>
      <c r="K104" s="95">
        <v>257.0536056570532</v>
      </c>
      <c r="L104" s="94">
        <f t="shared" si="2"/>
        <v>0</v>
      </c>
      <c r="M104" s="94">
        <v>0</v>
      </c>
      <c r="N104" s="94">
        <v>0</v>
      </c>
      <c r="O104" s="96">
        <v>0</v>
      </c>
      <c r="P104" s="95">
        <v>0</v>
      </c>
      <c r="Q104" s="97">
        <f>+monthly_drivers_0!Q104</f>
        <v>2.5</v>
      </c>
    </row>
    <row r="105" spans="1:17" x14ac:dyDescent="0.25">
      <c r="A105" s="98">
        <f t="shared" si="3"/>
        <v>47542</v>
      </c>
      <c r="B105" s="713" t="str">
        <f>+asset_level_drivers!$E$1</f>
        <v>Ganador</v>
      </c>
      <c r="C105" s="99">
        <v>85</v>
      </c>
      <c r="D105" s="100">
        <v>6.9237415330521763</v>
      </c>
      <c r="E105" s="100">
        <v>32.310794489471242</v>
      </c>
      <c r="F105" s="100">
        <v>3.5541873938418367</v>
      </c>
      <c r="G105" s="100">
        <f>+monthly_drivers_6!G105/monthly_drivers_6!D105*D105</f>
        <v>10.9072094738007</v>
      </c>
      <c r="H105" s="100">
        <v>6.9237415330521763</v>
      </c>
      <c r="I105" s="100">
        <v>25.202419701787569</v>
      </c>
      <c r="J105" s="100">
        <v>2.8433499150734698</v>
      </c>
      <c r="K105" s="101">
        <v>256.62337408973099</v>
      </c>
      <c r="L105" s="102">
        <f t="shared" si="2"/>
        <v>0</v>
      </c>
      <c r="M105" s="102">
        <v>0</v>
      </c>
      <c r="N105" s="102">
        <v>0</v>
      </c>
      <c r="O105" s="103">
        <v>0</v>
      </c>
      <c r="P105" s="104">
        <v>0</v>
      </c>
      <c r="Q105" s="105">
        <f>+monthly_drivers_0!Q105</f>
        <v>2.5</v>
      </c>
    </row>
    <row r="106" spans="1:17" x14ac:dyDescent="0.25">
      <c r="A106" s="106">
        <f t="shared" si="3"/>
        <v>47573</v>
      </c>
      <c r="B106" s="714" t="str">
        <f>+asset_level_drivers!$E$1</f>
        <v>Ganador</v>
      </c>
      <c r="C106" s="93">
        <v>85</v>
      </c>
      <c r="D106" s="94">
        <v>6.8881326415033541</v>
      </c>
      <c r="E106" s="94">
        <v>32.144619658805432</v>
      </c>
      <c r="F106" s="94">
        <v>3.5359081624685973</v>
      </c>
      <c r="G106" s="94">
        <f>+monthly_drivers_6!G106/monthly_drivers_6!D106*D106</f>
        <v>10.848354017747006</v>
      </c>
      <c r="H106" s="94">
        <v>6.8881326415033541</v>
      </c>
      <c r="I106" s="94">
        <v>25.072803333868237</v>
      </c>
      <c r="J106" s="94">
        <v>2.8287265299748778</v>
      </c>
      <c r="K106" s="95">
        <v>256.19535520887911</v>
      </c>
      <c r="L106" s="94">
        <f t="shared" si="2"/>
        <v>0</v>
      </c>
      <c r="M106" s="94">
        <v>0</v>
      </c>
      <c r="N106" s="94">
        <v>0</v>
      </c>
      <c r="O106" s="96">
        <v>0</v>
      </c>
      <c r="P106" s="95">
        <v>0</v>
      </c>
      <c r="Q106" s="97">
        <f>+monthly_drivers_0!Q106</f>
        <v>2.5</v>
      </c>
    </row>
    <row r="107" spans="1:17" x14ac:dyDescent="0.25">
      <c r="A107" s="98">
        <f t="shared" si="3"/>
        <v>47603</v>
      </c>
      <c r="B107" s="713" t="str">
        <f>+asset_level_drivers!$E$1</f>
        <v>Ganador</v>
      </c>
      <c r="C107" s="99">
        <v>85</v>
      </c>
      <c r="D107" s="100">
        <v>6.8527068869408687</v>
      </c>
      <c r="E107" s="100">
        <v>31.979299467425793</v>
      </c>
      <c r="F107" s="100">
        <v>3.5177229414168374</v>
      </c>
      <c r="G107" s="100">
        <f>+monthly_drivers_6!G107/monthly_drivers_6!D107*D107</f>
        <v>10.789835472527283</v>
      </c>
      <c r="H107" s="100">
        <v>6.8527068869408687</v>
      </c>
      <c r="I107" s="100">
        <v>24.943853584592123</v>
      </c>
      <c r="J107" s="100">
        <v>2.8141783531334701</v>
      </c>
      <c r="K107" s="101">
        <v>255.7695376346245</v>
      </c>
      <c r="L107" s="102">
        <f t="shared" si="2"/>
        <v>0</v>
      </c>
      <c r="M107" s="102">
        <v>0</v>
      </c>
      <c r="N107" s="102">
        <v>0</v>
      </c>
      <c r="O107" s="103">
        <v>0</v>
      </c>
      <c r="P107" s="104">
        <v>0</v>
      </c>
      <c r="Q107" s="105">
        <f>+monthly_drivers_0!Q107</f>
        <v>2.5</v>
      </c>
    </row>
    <row r="108" spans="1:17" x14ac:dyDescent="0.25">
      <c r="A108" s="106">
        <f t="shared" si="3"/>
        <v>47634</v>
      </c>
      <c r="B108" s="714" t="str">
        <f>+asset_level_drivers!$E$1</f>
        <v>Ganador</v>
      </c>
      <c r="C108" s="93">
        <v>85</v>
      </c>
      <c r="D108" s="94">
        <v>6.8174633274883965</v>
      </c>
      <c r="E108" s="94">
        <v>31.8148295199126</v>
      </c>
      <c r="F108" s="94">
        <v>3.4996312471903863</v>
      </c>
      <c r="G108" s="94">
        <f>+monthly_drivers_6!G108/monthly_drivers_6!D108*D108</f>
        <v>10.731651408698257</v>
      </c>
      <c r="H108" s="94">
        <v>6.8174633274883965</v>
      </c>
      <c r="I108" s="94">
        <v>24.815567025531831</v>
      </c>
      <c r="J108" s="94">
        <v>2.7997049977523094</v>
      </c>
      <c r="K108" s="95">
        <v>255.34591004561764</v>
      </c>
      <c r="L108" s="94">
        <f t="shared" si="2"/>
        <v>0</v>
      </c>
      <c r="M108" s="94">
        <v>0</v>
      </c>
      <c r="N108" s="94">
        <v>0</v>
      </c>
      <c r="O108" s="96">
        <v>0</v>
      </c>
      <c r="P108" s="95">
        <v>0</v>
      </c>
      <c r="Q108" s="97">
        <f>+monthly_drivers_0!Q108</f>
        <v>2.5</v>
      </c>
    </row>
    <row r="109" spans="1:17" x14ac:dyDescent="0.25">
      <c r="A109" s="98">
        <f t="shared" si="3"/>
        <v>47664</v>
      </c>
      <c r="B109" s="713" t="str">
        <f>+asset_level_drivers!$E$1</f>
        <v>Ganador</v>
      </c>
      <c r="C109" s="99">
        <v>85</v>
      </c>
      <c r="D109" s="100">
        <v>6.7824010261148215</v>
      </c>
      <c r="E109" s="100">
        <v>31.651205443448386</v>
      </c>
      <c r="F109" s="100">
        <v>3.4816325987793224</v>
      </c>
      <c r="G109" s="100">
        <f>+monthly_drivers_6!G109/monthly_drivers_6!D109*D109</f>
        <v>10.673799233122551</v>
      </c>
      <c r="H109" s="100">
        <v>6.7824010261148215</v>
      </c>
      <c r="I109" s="100">
        <v>24.687940245889742</v>
      </c>
      <c r="J109" s="100">
        <v>2.7853060790234583</v>
      </c>
      <c r="K109" s="101">
        <v>254.92446117873735</v>
      </c>
      <c r="L109" s="102">
        <f t="shared" si="2"/>
        <v>0</v>
      </c>
      <c r="M109" s="102">
        <v>0</v>
      </c>
      <c r="N109" s="102">
        <v>0</v>
      </c>
      <c r="O109" s="103">
        <v>0</v>
      </c>
      <c r="P109" s="104">
        <v>0</v>
      </c>
      <c r="Q109" s="105">
        <f>+monthly_drivers_0!Q109</f>
        <v>2.5</v>
      </c>
    </row>
    <row r="110" spans="1:17" x14ac:dyDescent="0.25">
      <c r="A110" s="106">
        <f t="shared" si="3"/>
        <v>47695</v>
      </c>
      <c r="B110" s="714" t="str">
        <f>+asset_level_drivers!$E$1</f>
        <v>Ganador</v>
      </c>
      <c r="C110" s="93">
        <v>85</v>
      </c>
      <c r="D110" s="94">
        <v>6.747519050606992</v>
      </c>
      <c r="E110" s="94">
        <v>31.488422887710854</v>
      </c>
      <c r="F110" s="94">
        <v>3.4637265176481939</v>
      </c>
      <c r="G110" s="94">
        <f>+monthly_drivers_6!G110/monthly_drivers_6!D110*D110</f>
        <v>10.61627550585175</v>
      </c>
      <c r="H110" s="94">
        <v>6.747519050606992</v>
      </c>
      <c r="I110" s="94">
        <v>24.560969852414466</v>
      </c>
      <c r="J110" s="94">
        <v>2.7709812141185552</v>
      </c>
      <c r="K110" s="95">
        <v>254.50517982878898</v>
      </c>
      <c r="L110" s="94">
        <f t="shared" si="2"/>
        <v>0</v>
      </c>
      <c r="M110" s="94">
        <v>0</v>
      </c>
      <c r="N110" s="94">
        <v>0</v>
      </c>
      <c r="O110" s="96">
        <v>0</v>
      </c>
      <c r="P110" s="95">
        <v>0</v>
      </c>
      <c r="Q110" s="97">
        <f>+monthly_drivers_0!Q110</f>
        <v>2.5</v>
      </c>
    </row>
    <row r="111" spans="1:17" x14ac:dyDescent="0.25">
      <c r="A111" s="98">
        <f t="shared" si="3"/>
        <v>47726</v>
      </c>
      <c r="B111" s="713" t="str">
        <f>+asset_level_drivers!$E$1</f>
        <v>Ganador</v>
      </c>
      <c r="C111" s="99">
        <v>85</v>
      </c>
      <c r="D111" s="100">
        <v>6.7128164735466704</v>
      </c>
      <c r="E111" s="100">
        <v>31.326477524745279</v>
      </c>
      <c r="F111" s="100">
        <v>3.4459125277219806</v>
      </c>
      <c r="G111" s="100">
        <f>+monthly_drivers_6!G111/monthly_drivers_6!D111*D111</f>
        <v>10.559078587429715</v>
      </c>
      <c r="H111" s="100">
        <v>6.7128164735466704</v>
      </c>
      <c r="I111" s="100">
        <v>24.434652469301316</v>
      </c>
      <c r="J111" s="100">
        <v>2.7567300221775843</v>
      </c>
      <c r="K111" s="101">
        <v>254.08805484820144</v>
      </c>
      <c r="L111" s="102">
        <f t="shared" si="2"/>
        <v>0</v>
      </c>
      <c r="M111" s="102">
        <v>0</v>
      </c>
      <c r="N111" s="102">
        <v>0</v>
      </c>
      <c r="O111" s="103">
        <v>0</v>
      </c>
      <c r="P111" s="104">
        <v>0</v>
      </c>
      <c r="Q111" s="105">
        <f>+monthly_drivers_0!Q111</f>
        <v>2.5</v>
      </c>
    </row>
    <row r="112" spans="1:17" x14ac:dyDescent="0.25">
      <c r="A112" s="106">
        <f t="shared" si="3"/>
        <v>47756</v>
      </c>
      <c r="B112" s="714" t="str">
        <f>+asset_level_drivers!$E$1</f>
        <v>Ganador</v>
      </c>
      <c r="C112" s="93">
        <v>85</v>
      </c>
      <c r="D112" s="94">
        <v>6.6782923722856209</v>
      </c>
      <c r="E112" s="94">
        <v>31.165365048860199</v>
      </c>
      <c r="F112" s="94">
        <v>3.4281901553746219</v>
      </c>
      <c r="G112" s="94">
        <f>+monthly_drivers_6!G112/monthly_drivers_6!D112*D112</f>
        <v>10.502205507373159</v>
      </c>
      <c r="H112" s="94">
        <v>6.6782923722856209</v>
      </c>
      <c r="I112" s="94">
        <v>24.308984738110958</v>
      </c>
      <c r="J112" s="94">
        <v>2.742552124299698</v>
      </c>
      <c r="K112" s="95">
        <v>253.6730751467434</v>
      </c>
      <c r="L112" s="94">
        <f t="shared" si="2"/>
        <v>0</v>
      </c>
      <c r="M112" s="94">
        <v>0</v>
      </c>
      <c r="N112" s="94">
        <v>0</v>
      </c>
      <c r="O112" s="96">
        <v>0</v>
      </c>
      <c r="P112" s="95">
        <v>0</v>
      </c>
      <c r="Q112" s="97">
        <f>+monthly_drivers_0!Q112</f>
        <v>2.5</v>
      </c>
    </row>
    <row r="113" spans="1:17" x14ac:dyDescent="0.25">
      <c r="A113" s="98">
        <f t="shared" si="3"/>
        <v>47787</v>
      </c>
      <c r="B113" s="713" t="str">
        <f>+asset_level_drivers!$E$1</f>
        <v>Ganador</v>
      </c>
      <c r="C113" s="99">
        <v>85</v>
      </c>
      <c r="D113" s="100">
        <v>6.6439458289202307</v>
      </c>
      <c r="E113" s="100">
        <v>31.005081176505424</v>
      </c>
      <c r="F113" s="100">
        <v>3.4105589294155965</v>
      </c>
      <c r="G113" s="100">
        <f>+monthly_drivers_6!G113/monthly_drivers_6!D113*D113</f>
        <v>10.445653867388021</v>
      </c>
      <c r="H113" s="100">
        <v>6.6439458289202307</v>
      </c>
      <c r="I113" s="100">
        <v>24.18396331767423</v>
      </c>
      <c r="J113" s="100">
        <v>2.7284471435324775</v>
      </c>
      <c r="K113" s="101">
        <v>253.26022969121337</v>
      </c>
      <c r="L113" s="102">
        <f t="shared" si="2"/>
        <v>0</v>
      </c>
      <c r="M113" s="102">
        <v>0</v>
      </c>
      <c r="N113" s="102">
        <v>0</v>
      </c>
      <c r="O113" s="103">
        <v>0</v>
      </c>
      <c r="P113" s="104">
        <v>0</v>
      </c>
      <c r="Q113" s="105">
        <f>+monthly_drivers_0!Q113</f>
        <v>2.5</v>
      </c>
    </row>
    <row r="114" spans="1:17" x14ac:dyDescent="0.25">
      <c r="A114" s="106">
        <f t="shared" si="3"/>
        <v>47817</v>
      </c>
      <c r="B114" s="714" t="str">
        <f>+asset_level_drivers!$E$1</f>
        <v>Ganador</v>
      </c>
      <c r="C114" s="93">
        <v>85</v>
      </c>
      <c r="D114" s="94">
        <v>6.6097759302679915</v>
      </c>
      <c r="E114" s="94">
        <v>30.845621646163053</v>
      </c>
      <c r="F114" s="94">
        <v>3.393018381077936</v>
      </c>
      <c r="G114" s="94">
        <f>+monthly_drivers_6!G114/monthly_drivers_6!D114*D114</f>
        <v>10.389421045707262</v>
      </c>
      <c r="H114" s="94">
        <v>6.6097759302679915</v>
      </c>
      <c r="I114" s="94">
        <v>24.05958488400718</v>
      </c>
      <c r="J114" s="94">
        <v>2.714414704862349</v>
      </c>
      <c r="K114" s="95">
        <v>252.84950750515827</v>
      </c>
      <c r="L114" s="94">
        <f t="shared" si="2"/>
        <v>0</v>
      </c>
      <c r="M114" s="94">
        <v>0</v>
      </c>
      <c r="N114" s="94">
        <v>0</v>
      </c>
      <c r="O114" s="96">
        <v>0</v>
      </c>
      <c r="P114" s="95">
        <v>0</v>
      </c>
      <c r="Q114" s="97">
        <f>+monthly_drivers_0!Q114</f>
        <v>2.5</v>
      </c>
    </row>
    <row r="115" spans="1:17" x14ac:dyDescent="0.25">
      <c r="A115" s="98">
        <f t="shared" si="3"/>
        <v>47848</v>
      </c>
      <c r="B115" s="713" t="str">
        <f>+asset_level_drivers!$E$1</f>
        <v>Ganador</v>
      </c>
      <c r="C115" s="99">
        <v>85</v>
      </c>
      <c r="D115" s="100">
        <v>6.5757817678432913</v>
      </c>
      <c r="E115" s="100">
        <v>30.686982218231073</v>
      </c>
      <c r="F115" s="100">
        <v>3.3755680440054179</v>
      </c>
      <c r="G115" s="100">
        <f>+monthly_drivers_6!G115/monthly_drivers_6!D115*D115</f>
        <v>10.333505018197503</v>
      </c>
      <c r="H115" s="100">
        <v>6.5757817678432913</v>
      </c>
      <c r="I115" s="100">
        <v>23.935846130220238</v>
      </c>
      <c r="J115" s="100">
        <v>2.7004544352043345</v>
      </c>
      <c r="K115" s="101">
        <v>252.44089766857786</v>
      </c>
      <c r="L115" s="102">
        <f t="shared" si="2"/>
        <v>0</v>
      </c>
      <c r="M115" s="102">
        <v>0</v>
      </c>
      <c r="N115" s="102">
        <v>0</v>
      </c>
      <c r="O115" s="103">
        <v>0</v>
      </c>
      <c r="P115" s="104">
        <v>0</v>
      </c>
      <c r="Q115" s="105">
        <f>+monthly_drivers_0!Q115</f>
        <v>2.5</v>
      </c>
    </row>
    <row r="116" spans="1:17" x14ac:dyDescent="0.25">
      <c r="A116" s="106">
        <f t="shared" si="3"/>
        <v>47879</v>
      </c>
      <c r="B116" s="714" t="str">
        <f>+asset_level_drivers!$E$1</f>
        <v>Ganador</v>
      </c>
      <c r="C116" s="93">
        <v>85</v>
      </c>
      <c r="D116" s="94">
        <v>6.5419624378320291</v>
      </c>
      <c r="E116" s="94">
        <v>30.529158674912527</v>
      </c>
      <c r="F116" s="94">
        <v>3.3582074542403779</v>
      </c>
      <c r="G116" s="94">
        <f>+monthly_drivers_6!G116/monthly_drivers_6!D116*D116</f>
        <v>10.277903039834142</v>
      </c>
      <c r="H116" s="94">
        <v>6.5419624378320291</v>
      </c>
      <c r="I116" s="94">
        <v>23.812743766431772</v>
      </c>
      <c r="J116" s="94">
        <v>2.6865659633923022</v>
      </c>
      <c r="K116" s="95">
        <v>252.03438931762935</v>
      </c>
      <c r="L116" s="94">
        <f t="shared" si="2"/>
        <v>0</v>
      </c>
      <c r="M116" s="94">
        <v>0</v>
      </c>
      <c r="N116" s="94">
        <v>0</v>
      </c>
      <c r="O116" s="96">
        <v>0</v>
      </c>
      <c r="P116" s="95">
        <v>0</v>
      </c>
      <c r="Q116" s="97">
        <f>+monthly_drivers_0!Q116</f>
        <v>2.5</v>
      </c>
    </row>
    <row r="117" spans="1:17" x14ac:dyDescent="0.25">
      <c r="A117" s="98">
        <f t="shared" si="3"/>
        <v>47907</v>
      </c>
      <c r="B117" s="713" t="str">
        <f>+asset_level_drivers!$E$1</f>
        <v>Ganador</v>
      </c>
      <c r="C117" s="99">
        <v>85</v>
      </c>
      <c r="D117" s="100">
        <v>6.5083170410690361</v>
      </c>
      <c r="E117" s="100">
        <v>30.372146820102817</v>
      </c>
      <c r="F117" s="100">
        <v>3.3409361502113097</v>
      </c>
      <c r="G117" s="100">
        <f>+monthly_drivers_6!G117/monthly_drivers_6!D117*D117</f>
        <v>10.222612921796033</v>
      </c>
      <c r="H117" s="100">
        <v>6.5083170410690361</v>
      </c>
      <c r="I117" s="100">
        <v>23.690274519680198</v>
      </c>
      <c r="J117" s="100">
        <v>2.672748920169048</v>
      </c>
      <c r="K117" s="101">
        <v>251.62997164434685</v>
      </c>
      <c r="L117" s="102">
        <f t="shared" si="2"/>
        <v>0</v>
      </c>
      <c r="M117" s="102">
        <v>0</v>
      </c>
      <c r="N117" s="102">
        <v>0</v>
      </c>
      <c r="O117" s="103">
        <v>0</v>
      </c>
      <c r="P117" s="104">
        <v>0</v>
      </c>
      <c r="Q117" s="105">
        <f>+monthly_drivers_0!Q117</f>
        <v>2.5</v>
      </c>
    </row>
    <row r="118" spans="1:17" x14ac:dyDescent="0.25">
      <c r="A118" s="106">
        <f t="shared" si="3"/>
        <v>47938</v>
      </c>
      <c r="B118" s="714" t="str">
        <f>+asset_level_drivers!$E$1</f>
        <v>Ganador</v>
      </c>
      <c r="C118" s="93">
        <v>85</v>
      </c>
      <c r="D118" s="94">
        <v>6.4748446830131581</v>
      </c>
      <c r="E118" s="94">
        <v>30.215942479277029</v>
      </c>
      <c r="F118" s="94">
        <v>3.3237536727204735</v>
      </c>
      <c r="G118" s="94">
        <f>+monthly_drivers_6!G118/monthly_drivers_6!D118*D118</f>
        <v>10.167632419786109</v>
      </c>
      <c r="H118" s="94">
        <v>6.4748446830131581</v>
      </c>
      <c r="I118" s="94">
        <v>23.568435133836083</v>
      </c>
      <c r="J118" s="94">
        <v>2.6590029381763789</v>
      </c>
      <c r="K118" s="95">
        <v>251.22763389634633</v>
      </c>
      <c r="L118" s="94">
        <f t="shared" si="2"/>
        <v>0</v>
      </c>
      <c r="M118" s="94">
        <v>0</v>
      </c>
      <c r="N118" s="94">
        <v>0</v>
      </c>
      <c r="O118" s="96">
        <v>0</v>
      </c>
      <c r="P118" s="95">
        <v>0</v>
      </c>
      <c r="Q118" s="97">
        <f>+monthly_drivers_0!Q118</f>
        <v>2.5</v>
      </c>
    </row>
    <row r="119" spans="1:17" x14ac:dyDescent="0.25">
      <c r="A119" s="98">
        <f t="shared" si="3"/>
        <v>47968</v>
      </c>
      <c r="B119" s="713" t="str">
        <f>+asset_level_drivers!$E$1</f>
        <v>Ganador</v>
      </c>
      <c r="C119" s="99">
        <v>85</v>
      </c>
      <c r="D119" s="100">
        <v>6.4415444737244396</v>
      </c>
      <c r="E119" s="100">
        <v>30.060541499380022</v>
      </c>
      <c r="F119" s="100">
        <v>3.3066595649318025</v>
      </c>
      <c r="G119" s="100">
        <f>+monthly_drivers_6!G119/monthly_drivers_6!D119*D119</f>
        <v>10.112959288719244</v>
      </c>
      <c r="H119" s="100">
        <v>6.4415444737244396</v>
      </c>
      <c r="I119" s="100">
        <v>23.447222369516417</v>
      </c>
      <c r="J119" s="100">
        <v>2.6453276519454421</v>
      </c>
      <c r="K119" s="101">
        <v>250.82736537654685</v>
      </c>
      <c r="L119" s="102">
        <f t="shared" si="2"/>
        <v>0</v>
      </c>
      <c r="M119" s="102">
        <v>0</v>
      </c>
      <c r="N119" s="102">
        <v>0</v>
      </c>
      <c r="O119" s="103">
        <v>0</v>
      </c>
      <c r="P119" s="104">
        <v>0</v>
      </c>
      <c r="Q119" s="105">
        <f>+monthly_drivers_0!Q119</f>
        <v>2.5</v>
      </c>
    </row>
    <row r="120" spans="1:17" x14ac:dyDescent="0.25">
      <c r="A120" s="106">
        <f t="shared" si="3"/>
        <v>47999</v>
      </c>
      <c r="B120" s="714" t="str">
        <f>+asset_level_drivers!$E$1</f>
        <v>Ganador</v>
      </c>
      <c r="C120" s="93">
        <v>85</v>
      </c>
      <c r="D120" s="94">
        <v>6.4084155278392139</v>
      </c>
      <c r="E120" s="94">
        <v>29.905939748717472</v>
      </c>
      <c r="F120" s="94">
        <v>3.2896533723589219</v>
      </c>
      <c r="G120" s="94">
        <f>+monthly_drivers_6!G120/monthly_drivers_6!D120*D120</f>
        <v>10.058591219565768</v>
      </c>
      <c r="H120" s="94">
        <v>6.4084155278392139</v>
      </c>
      <c r="I120" s="94">
        <v>23.326633003999628</v>
      </c>
      <c r="J120" s="94">
        <v>2.6317226978871378</v>
      </c>
      <c r="K120" s="95">
        <v>243.62915544288083</v>
      </c>
      <c r="L120" s="94">
        <f t="shared" si="2"/>
        <v>0</v>
      </c>
      <c r="M120" s="94">
        <v>0</v>
      </c>
      <c r="N120" s="94">
        <v>0</v>
      </c>
      <c r="O120" s="96">
        <v>0</v>
      </c>
      <c r="P120" s="95">
        <v>0</v>
      </c>
      <c r="Q120" s="97">
        <f>+monthly_drivers_0!Q120</f>
        <v>2.5</v>
      </c>
    </row>
    <row r="121" spans="1:17" x14ac:dyDescent="0.25">
      <c r="A121" s="98">
        <f t="shared" si="3"/>
        <v>48029</v>
      </c>
      <c r="B121" s="713" t="str">
        <f>+asset_level_drivers!$E$1</f>
        <v>Ganador</v>
      </c>
      <c r="C121" s="99">
        <v>85</v>
      </c>
      <c r="D121" s="100">
        <v>6.3754569645479791</v>
      </c>
      <c r="E121" s="100">
        <v>29.752133116842248</v>
      </c>
      <c r="F121" s="100">
        <v>3.2727346428526474</v>
      </c>
      <c r="G121" s="100">
        <f>+monthly_drivers_6!G121/monthly_drivers_6!D121*D121</f>
        <v>10.004526154208946</v>
      </c>
      <c r="H121" s="100">
        <v>6.3754569645479791</v>
      </c>
      <c r="I121" s="100">
        <v>23.206663831136954</v>
      </c>
      <c r="J121" s="100">
        <v>2.6181877142821182</v>
      </c>
      <c r="K121" s="101">
        <v>243.23299350801437</v>
      </c>
      <c r="L121" s="102">
        <f t="shared" si="2"/>
        <v>0</v>
      </c>
      <c r="M121" s="102">
        <v>0</v>
      </c>
      <c r="N121" s="102">
        <v>0</v>
      </c>
      <c r="O121" s="103">
        <v>0</v>
      </c>
      <c r="P121" s="104">
        <v>0</v>
      </c>
      <c r="Q121" s="105">
        <f>+monthly_drivers_0!Q121</f>
        <v>2.5</v>
      </c>
    </row>
    <row r="122" spans="1:17" x14ac:dyDescent="0.25">
      <c r="A122" s="106">
        <f t="shared" si="3"/>
        <v>48060</v>
      </c>
      <c r="B122" s="714" t="str">
        <f>+asset_level_drivers!$E$1</f>
        <v>Ganador</v>
      </c>
      <c r="C122" s="93">
        <v>85</v>
      </c>
      <c r="D122" s="94">
        <v>6.3426679075704886</v>
      </c>
      <c r="E122" s="94">
        <v>29.599117514448242</v>
      </c>
      <c r="F122" s="94">
        <v>3.2559029265893065</v>
      </c>
      <c r="G122" s="94">
        <f>+monthly_drivers_6!G122/monthly_drivers_6!D122*D122</f>
        <v>9.9507628247204778</v>
      </c>
      <c r="H122" s="94">
        <v>6.3426679075704886</v>
      </c>
      <c r="I122" s="94">
        <v>23.087311661269627</v>
      </c>
      <c r="J122" s="94">
        <v>2.6047223412714451</v>
      </c>
      <c r="K122" s="95">
        <v>242.83886903906117</v>
      </c>
      <c r="L122" s="94">
        <f t="shared" si="2"/>
        <v>0</v>
      </c>
      <c r="M122" s="94">
        <v>0</v>
      </c>
      <c r="N122" s="94">
        <v>0</v>
      </c>
      <c r="O122" s="96">
        <v>0</v>
      </c>
      <c r="P122" s="95">
        <v>0</v>
      </c>
      <c r="Q122" s="97">
        <f>+monthly_drivers_0!Q122</f>
        <v>2.5</v>
      </c>
    </row>
    <row r="123" spans="1:17" x14ac:dyDescent="0.25">
      <c r="A123" s="98">
        <f t="shared" si="3"/>
        <v>48091</v>
      </c>
      <c r="B123" s="713" t="str">
        <f>+asset_level_drivers!$E$1</f>
        <v>Ganador</v>
      </c>
      <c r="C123" s="99">
        <v>85</v>
      </c>
      <c r="D123" s="100">
        <v>6.3100474851338655</v>
      </c>
      <c r="E123" s="100">
        <v>29.44688887326047</v>
      </c>
      <c r="F123" s="100">
        <v>3.2391577760586516</v>
      </c>
      <c r="G123" s="100">
        <f>+monthly_drivers_6!G123/monthly_drivers_6!D123*D123</f>
        <v>9.8973017700061021</v>
      </c>
      <c r="H123" s="100">
        <v>6.3100474851338655</v>
      </c>
      <c r="I123" s="100">
        <v>22.968573321143165</v>
      </c>
      <c r="J123" s="100">
        <v>2.5913262208469212</v>
      </c>
      <c r="K123" s="101">
        <v>242.44677155730921</v>
      </c>
      <c r="L123" s="102">
        <f t="shared" si="2"/>
        <v>0</v>
      </c>
      <c r="M123" s="102">
        <v>0</v>
      </c>
      <c r="N123" s="102">
        <v>0</v>
      </c>
      <c r="O123" s="103">
        <v>0</v>
      </c>
      <c r="P123" s="104">
        <v>0</v>
      </c>
      <c r="Q123" s="105">
        <f>+monthly_drivers_0!Q123</f>
        <v>2.5</v>
      </c>
    </row>
    <row r="124" spans="1:17" x14ac:dyDescent="0.25">
      <c r="A124" s="106">
        <f t="shared" si="3"/>
        <v>48121</v>
      </c>
      <c r="B124" s="714" t="str">
        <f>+asset_level_drivers!$E$1</f>
        <v>Ganador</v>
      </c>
      <c r="C124" s="93">
        <v>85</v>
      </c>
      <c r="D124" s="94">
        <v>6.2775948299483861</v>
      </c>
      <c r="E124" s="94">
        <v>29.295443145928903</v>
      </c>
      <c r="F124" s="94">
        <v>3.2224987460521795</v>
      </c>
      <c r="G124" s="94">
        <f>+monthly_drivers_6!G124/monthly_drivers_6!D124*D124</f>
        <v>9.8441415151984089</v>
      </c>
      <c r="H124" s="94">
        <v>6.2775948299483861</v>
      </c>
      <c r="I124" s="94">
        <v>22.850445653824547</v>
      </c>
      <c r="J124" s="94">
        <v>2.5779989968417434</v>
      </c>
      <c r="K124" s="95">
        <v>242.05669063793863</v>
      </c>
      <c r="L124" s="94">
        <f t="shared" si="2"/>
        <v>0</v>
      </c>
      <c r="M124" s="94">
        <v>0</v>
      </c>
      <c r="N124" s="94">
        <v>0</v>
      </c>
      <c r="O124" s="96">
        <v>0</v>
      </c>
      <c r="P124" s="95">
        <v>0</v>
      </c>
      <c r="Q124" s="97">
        <f>+monthly_drivers_0!Q124</f>
        <v>2.5</v>
      </c>
    </row>
    <row r="125" spans="1:17" x14ac:dyDescent="0.25">
      <c r="A125" s="98">
        <f t="shared" si="3"/>
        <v>48152</v>
      </c>
      <c r="B125" s="713" t="str">
        <f>+asset_level_drivers!$E$1</f>
        <v>Ganador</v>
      </c>
      <c r="C125" s="99">
        <v>85</v>
      </c>
      <c r="D125" s="100">
        <v>6.2453090791851285</v>
      </c>
      <c r="E125" s="100">
        <v>29.144776305915787</v>
      </c>
      <c r="F125" s="100">
        <v>3.2059253936507366</v>
      </c>
      <c r="G125" s="100">
        <f>+monthly_drivers_6!G125/monthly_drivers_6!D125*D125</f>
        <v>9.7912799145028409</v>
      </c>
      <c r="H125" s="100">
        <v>6.2453090791851285</v>
      </c>
      <c r="I125" s="100">
        <v>22.732925518614316</v>
      </c>
      <c r="J125" s="100">
        <v>2.5647403149205892</v>
      </c>
      <c r="K125" s="101">
        <v>241.66861590974213</v>
      </c>
      <c r="L125" s="102">
        <f t="shared" si="2"/>
        <v>0</v>
      </c>
      <c r="M125" s="102">
        <v>0</v>
      </c>
      <c r="N125" s="102">
        <v>0</v>
      </c>
      <c r="O125" s="103">
        <v>0</v>
      </c>
      <c r="P125" s="104">
        <v>0</v>
      </c>
      <c r="Q125" s="105">
        <f>+monthly_drivers_0!Q125</f>
        <v>2.5</v>
      </c>
    </row>
    <row r="126" spans="1:17" x14ac:dyDescent="0.25">
      <c r="A126" s="106">
        <f t="shared" si="3"/>
        <v>48182</v>
      </c>
      <c r="B126" s="714" t="str">
        <f>+asset_level_drivers!$E$1</f>
        <v>Ganador</v>
      </c>
      <c r="C126" s="93">
        <v>85</v>
      </c>
      <c r="D126" s="94">
        <v>6.213189374451991</v>
      </c>
      <c r="E126" s="94">
        <v>28.994884347392247</v>
      </c>
      <c r="F126" s="94">
        <v>3.189437278213147</v>
      </c>
      <c r="G126" s="94">
        <f>+monthly_drivers_6!G126/monthly_drivers_6!D126*D126</f>
        <v>9.7387151207074929</v>
      </c>
      <c r="H126" s="94">
        <v>6.213189374451991</v>
      </c>
      <c r="I126" s="94">
        <v>22.616009790965954</v>
      </c>
      <c r="J126" s="94">
        <v>2.551549822570518</v>
      </c>
      <c r="K126" s="95">
        <v>241.28253705484795</v>
      </c>
      <c r="L126" s="94">
        <f t="shared" si="2"/>
        <v>0</v>
      </c>
      <c r="M126" s="94">
        <v>0</v>
      </c>
      <c r="N126" s="94">
        <v>0</v>
      </c>
      <c r="O126" s="96">
        <v>0</v>
      </c>
      <c r="P126" s="95">
        <v>0</v>
      </c>
      <c r="Q126" s="97">
        <f>+monthly_drivers_0!Q126</f>
        <v>2.5</v>
      </c>
    </row>
    <row r="127" spans="1:17" x14ac:dyDescent="0.25">
      <c r="A127" s="98">
        <f t="shared" si="3"/>
        <v>48213</v>
      </c>
      <c r="B127" s="713" t="str">
        <f>+asset_level_drivers!$E$1</f>
        <v>Ganador</v>
      </c>
      <c r="C127" s="99">
        <v>85</v>
      </c>
      <c r="D127" s="100">
        <v>6.1812348617727402</v>
      </c>
      <c r="E127" s="100">
        <v>28.845763285137714</v>
      </c>
      <c r="F127" s="100">
        <v>3.1730339613651486</v>
      </c>
      <c r="G127" s="100">
        <f>+monthly_drivers_6!G127/monthly_drivers_6!D127*D127</f>
        <v>9.6864447178041093</v>
      </c>
      <c r="H127" s="100">
        <v>6.1812348617727402</v>
      </c>
      <c r="I127" s="100">
        <v>22.499695362407415</v>
      </c>
      <c r="J127" s="100">
        <v>2.538427169092119</v>
      </c>
      <c r="K127" s="101">
        <v>240.89844380846409</v>
      </c>
      <c r="L127" s="102">
        <f t="shared" si="2"/>
        <v>0</v>
      </c>
      <c r="M127" s="102">
        <v>0</v>
      </c>
      <c r="N127" s="102">
        <v>0</v>
      </c>
      <c r="O127" s="103">
        <v>0</v>
      </c>
      <c r="P127" s="104">
        <v>0</v>
      </c>
      <c r="Q127" s="105">
        <f>+monthly_drivers_0!Q127</f>
        <v>2.5</v>
      </c>
    </row>
    <row r="128" spans="1:17" x14ac:dyDescent="0.25">
      <c r="A128" s="106">
        <f t="shared" si="3"/>
        <v>48244</v>
      </c>
      <c r="B128" s="714" t="str">
        <f>+asset_level_drivers!$E$1</f>
        <v>Ganador</v>
      </c>
      <c r="C128" s="93">
        <v>85</v>
      </c>
      <c r="D128" s="94">
        <v>6.1494446915620937</v>
      </c>
      <c r="E128" s="94">
        <v>28.697409154416992</v>
      </c>
      <c r="F128" s="94">
        <v>3.1567150069858689</v>
      </c>
      <c r="G128" s="94">
        <f>+monthly_drivers_6!G128/monthly_drivers_6!D128*D128</f>
        <v>9.6344667964366479</v>
      </c>
      <c r="H128" s="94">
        <v>6.1494446915620937</v>
      </c>
      <c r="I128" s="94">
        <v>22.383979140445255</v>
      </c>
      <c r="J128" s="94">
        <v>2.5253720055886952</v>
      </c>
      <c r="K128" s="95">
        <v>240.51632595857049</v>
      </c>
      <c r="L128" s="94">
        <f t="shared" si="2"/>
        <v>0</v>
      </c>
      <c r="M128" s="94">
        <v>0</v>
      </c>
      <c r="N128" s="94">
        <v>0</v>
      </c>
      <c r="O128" s="96">
        <v>0</v>
      </c>
      <c r="P128" s="95">
        <v>0</v>
      </c>
      <c r="Q128" s="97">
        <f>+monthly_drivers_0!Q128</f>
        <v>2.5</v>
      </c>
    </row>
    <row r="129" spans="1:17" x14ac:dyDescent="0.25">
      <c r="A129" s="98">
        <f t="shared" si="3"/>
        <v>48273</v>
      </c>
      <c r="B129" s="713" t="str">
        <f>+asset_level_drivers!$E$1</f>
        <v>Ganador</v>
      </c>
      <c r="C129" s="99">
        <v>85</v>
      </c>
      <c r="D129" s="100">
        <v>6.1178180186050009</v>
      </c>
      <c r="E129" s="100">
        <v>28.549818010896445</v>
      </c>
      <c r="F129" s="100">
        <v>3.140479981198609</v>
      </c>
      <c r="G129" s="100">
        <f>+monthly_drivers_6!G129/monthly_drivers_6!D129*D129</f>
        <v>9.5827791550475734</v>
      </c>
      <c r="H129" s="100">
        <v>6.1178180186050009</v>
      </c>
      <c r="I129" s="100">
        <v>22.268858048499226</v>
      </c>
      <c r="J129" s="100">
        <v>2.5123839849588876</v>
      </c>
      <c r="K129" s="101">
        <v>240.13617334568644</v>
      </c>
      <c r="L129" s="102">
        <f t="shared" si="2"/>
        <v>0</v>
      </c>
      <c r="M129" s="102">
        <v>0</v>
      </c>
      <c r="N129" s="102">
        <v>0</v>
      </c>
      <c r="O129" s="103">
        <v>0</v>
      </c>
      <c r="P129" s="104">
        <v>0</v>
      </c>
      <c r="Q129" s="105">
        <f>+monthly_drivers_0!Q129</f>
        <v>2.5</v>
      </c>
    </row>
    <row r="130" spans="1:17" x14ac:dyDescent="0.25">
      <c r="A130" s="106">
        <f t="shared" si="3"/>
        <v>48304</v>
      </c>
      <c r="B130" s="714" t="str">
        <f>+asset_level_drivers!$E$1</f>
        <v>Ganador</v>
      </c>
      <c r="C130" s="93">
        <v>85</v>
      </c>
      <c r="D130" s="94">
        <v>6.0863540020324294</v>
      </c>
      <c r="E130" s="94">
        <v>28.402985930521041</v>
      </c>
      <c r="F130" s="94">
        <v>3.1243284523573145</v>
      </c>
      <c r="G130" s="94">
        <f>+monthly_drivers_6!G130/monthly_drivers_6!D130*D130</f>
        <v>9.531380204958511</v>
      </c>
      <c r="H130" s="94">
        <v>6.0863540020324294</v>
      </c>
      <c r="I130" s="94">
        <v>22.154329025806412</v>
      </c>
      <c r="J130" s="94">
        <v>2.4994627618858516</v>
      </c>
      <c r="K130" s="95">
        <v>239.75797586256672</v>
      </c>
      <c r="L130" s="94">
        <f t="shared" ref="L130:L193" si="4">+P130+O130</f>
        <v>0</v>
      </c>
      <c r="M130" s="94">
        <v>0</v>
      </c>
      <c r="N130" s="94">
        <v>0</v>
      </c>
      <c r="O130" s="96">
        <v>0</v>
      </c>
      <c r="P130" s="95">
        <v>0</v>
      </c>
      <c r="Q130" s="97">
        <f>+monthly_drivers_0!Q130</f>
        <v>2.5</v>
      </c>
    </row>
    <row r="131" spans="1:17" x14ac:dyDescent="0.25">
      <c r="A131" s="98">
        <f t="shared" ref="A131:A194" si="5">+EOMONTH(A130,1)</f>
        <v>48334</v>
      </c>
      <c r="B131" s="713" t="str">
        <f>+asset_level_drivers!$E$1</f>
        <v>Ganador</v>
      </c>
      <c r="C131" s="99">
        <v>85</v>
      </c>
      <c r="D131" s="100">
        <v>6.0550518053008711</v>
      </c>
      <c r="E131" s="100">
        <v>28.256909009417519</v>
      </c>
      <c r="F131" s="100">
        <v>3.1082599910359274</v>
      </c>
      <c r="G131" s="100">
        <f>+monthly_drivers_6!G131/monthly_drivers_6!D131*D131</f>
        <v>9.5124550468396976</v>
      </c>
      <c r="H131" s="100">
        <v>6.0550518053008711</v>
      </c>
      <c r="I131" s="100">
        <v>22.040389027345668</v>
      </c>
      <c r="J131" s="100">
        <v>2.4866079928287417</v>
      </c>
      <c r="K131" s="101">
        <v>239.38172345395384</v>
      </c>
      <c r="L131" s="102">
        <f t="shared" si="4"/>
        <v>0</v>
      </c>
      <c r="M131" s="102">
        <v>0</v>
      </c>
      <c r="N131" s="102">
        <v>0</v>
      </c>
      <c r="O131" s="103">
        <v>0</v>
      </c>
      <c r="P131" s="104">
        <v>0</v>
      </c>
      <c r="Q131" s="105">
        <f>+monthly_drivers_0!Q131</f>
        <v>2.5</v>
      </c>
    </row>
    <row r="132" spans="1:17" x14ac:dyDescent="0.25">
      <c r="A132" s="106">
        <f t="shared" si="5"/>
        <v>48365</v>
      </c>
      <c r="B132" s="714" t="str">
        <f>+asset_level_drivers!$E$1</f>
        <v>Ganador</v>
      </c>
      <c r="C132" s="93">
        <v>85</v>
      </c>
      <c r="D132" s="94">
        <v>6.0239105961688333</v>
      </c>
      <c r="E132" s="94">
        <v>28.111583363793791</v>
      </c>
      <c r="F132" s="94">
        <v>3.0922741700173169</v>
      </c>
      <c r="G132" s="94">
        <f>+monthly_drivers_6!G132/monthly_drivers_6!D132*D132</f>
        <v>9.4614844680955716</v>
      </c>
      <c r="H132" s="94">
        <v>6.0239105961688333</v>
      </c>
      <c r="I132" s="94">
        <v>21.927035023759156</v>
      </c>
      <c r="J132" s="94">
        <v>2.4738193360138538</v>
      </c>
      <c r="K132" s="95">
        <v>230.50740611630698</v>
      </c>
      <c r="L132" s="94">
        <f t="shared" si="4"/>
        <v>0</v>
      </c>
      <c r="M132" s="94">
        <v>0</v>
      </c>
      <c r="N132" s="94">
        <v>0</v>
      </c>
      <c r="O132" s="96">
        <v>0</v>
      </c>
      <c r="P132" s="95">
        <v>0</v>
      </c>
      <c r="Q132" s="97">
        <f>+monthly_drivers_0!Q132</f>
        <v>2.5</v>
      </c>
    </row>
    <row r="133" spans="1:17" x14ac:dyDescent="0.25">
      <c r="A133" s="98">
        <f t="shared" si="5"/>
        <v>48395</v>
      </c>
      <c r="B133" s="713" t="str">
        <f>+asset_level_drivers!$E$1</f>
        <v>Ganador</v>
      </c>
      <c r="C133" s="99">
        <v>85</v>
      </c>
      <c r="D133" s="100">
        <v>5.9929295466749464</v>
      </c>
      <c r="E133" s="100">
        <v>27.967005129830913</v>
      </c>
      <c r="F133" s="100">
        <v>3.0763705642814001</v>
      </c>
      <c r="G133" s="100">
        <f>+monthly_drivers_6!G133/monthly_drivers_6!D133*D133</f>
        <v>9.4107961416591248</v>
      </c>
      <c r="H133" s="100">
        <v>5.9929295466749464</v>
      </c>
      <c r="I133" s="100">
        <v>21.814264001268111</v>
      </c>
      <c r="J133" s="100">
        <v>2.4610964514251203</v>
      </c>
      <c r="K133" s="101">
        <v>230.13501389753154</v>
      </c>
      <c r="L133" s="102">
        <f t="shared" si="4"/>
        <v>0</v>
      </c>
      <c r="M133" s="102">
        <v>0</v>
      </c>
      <c r="N133" s="102">
        <v>0</v>
      </c>
      <c r="O133" s="103">
        <v>0</v>
      </c>
      <c r="P133" s="104">
        <v>0</v>
      </c>
      <c r="Q133" s="105">
        <f>+monthly_drivers_0!Q133</f>
        <v>2.5</v>
      </c>
    </row>
    <row r="134" spans="1:17" x14ac:dyDescent="0.25">
      <c r="A134" s="106">
        <f t="shared" si="5"/>
        <v>48426</v>
      </c>
      <c r="B134" s="714" t="str">
        <f>+asset_level_drivers!$E$1</f>
        <v>Ganador</v>
      </c>
      <c r="C134" s="93">
        <v>85</v>
      </c>
      <c r="D134" s="94">
        <v>5.9621078331163151</v>
      </c>
      <c r="E134" s="94">
        <v>27.823170463580638</v>
      </c>
      <c r="F134" s="94">
        <v>3.0605487509938705</v>
      </c>
      <c r="G134" s="94">
        <f>+monthly_drivers_6!G134/monthly_drivers_6!D134*D134</f>
        <v>9.3603877302524836</v>
      </c>
      <c r="H134" s="94">
        <v>5.9621078331163151</v>
      </c>
      <c r="I134" s="94">
        <v>21.702072961592897</v>
      </c>
      <c r="J134" s="94">
        <v>2.4484390007950965</v>
      </c>
      <c r="K134" s="95">
        <v>229.76453689671692</v>
      </c>
      <c r="L134" s="94">
        <f t="shared" si="4"/>
        <v>0</v>
      </c>
      <c r="M134" s="94">
        <v>0</v>
      </c>
      <c r="N134" s="94">
        <v>0</v>
      </c>
      <c r="O134" s="96">
        <v>0</v>
      </c>
      <c r="P134" s="95">
        <v>0</v>
      </c>
      <c r="Q134" s="97">
        <f>+monthly_drivers_0!Q134</f>
        <v>2.5</v>
      </c>
    </row>
    <row r="135" spans="1:17" x14ac:dyDescent="0.25">
      <c r="A135" s="98">
        <f t="shared" si="5"/>
        <v>48457</v>
      </c>
      <c r="B135" s="713" t="str">
        <f>+asset_level_drivers!$E$1</f>
        <v>Ganador</v>
      </c>
      <c r="C135" s="99">
        <v>85</v>
      </c>
      <c r="D135" s="100">
        <v>5.9314446360256987</v>
      </c>
      <c r="E135" s="100">
        <v>27.680075540864841</v>
      </c>
      <c r="F135" s="100">
        <v>3.0448083094951324</v>
      </c>
      <c r="G135" s="100">
        <f>+monthly_drivers_6!G135/monthly_drivers_6!D135*D135</f>
        <v>9.3102578235134352</v>
      </c>
      <c r="H135" s="100">
        <v>5.9314446360256987</v>
      </c>
      <c r="I135" s="100">
        <v>21.590458921874575</v>
      </c>
      <c r="J135" s="100">
        <v>2.4358466475961063</v>
      </c>
      <c r="K135" s="101">
        <v>229.39596526386984</v>
      </c>
      <c r="L135" s="102">
        <f t="shared" si="4"/>
        <v>0</v>
      </c>
      <c r="M135" s="102">
        <v>0</v>
      </c>
      <c r="N135" s="102">
        <v>0</v>
      </c>
      <c r="O135" s="103">
        <v>0</v>
      </c>
      <c r="P135" s="104">
        <v>0</v>
      </c>
      <c r="Q135" s="105">
        <f>+monthly_drivers_0!Q135</f>
        <v>2.5</v>
      </c>
    </row>
    <row r="136" spans="1:17" x14ac:dyDescent="0.25">
      <c r="A136" s="106">
        <f t="shared" si="5"/>
        <v>48487</v>
      </c>
      <c r="B136" s="714" t="str">
        <f>+asset_level_drivers!$E$1</f>
        <v>Ganador</v>
      </c>
      <c r="C136" s="93">
        <v>85</v>
      </c>
      <c r="D136" s="94">
        <v>5.9009391401514879</v>
      </c>
      <c r="E136" s="94">
        <v>27.537716557173059</v>
      </c>
      <c r="F136" s="94">
        <v>3.029148821289037</v>
      </c>
      <c r="G136" s="94">
        <f>+monthly_drivers_6!G136/monthly_drivers_6!D136*D136</f>
        <v>9.2604068541132953</v>
      </c>
      <c r="H136" s="94">
        <v>5.9009391401514879</v>
      </c>
      <c r="I136" s="94">
        <v>21.479418914594987</v>
      </c>
      <c r="J136" s="94">
        <v>2.4233190570312293</v>
      </c>
      <c r="K136" s="95">
        <v>229.02928919966217</v>
      </c>
      <c r="L136" s="94">
        <f t="shared" si="4"/>
        <v>0</v>
      </c>
      <c r="M136" s="94">
        <v>0</v>
      </c>
      <c r="N136" s="94">
        <v>0</v>
      </c>
      <c r="O136" s="96">
        <v>0</v>
      </c>
      <c r="P136" s="95">
        <v>0</v>
      </c>
      <c r="Q136" s="97">
        <f>+monthly_drivers_0!Q136</f>
        <v>2.5</v>
      </c>
    </row>
    <row r="137" spans="1:17" x14ac:dyDescent="0.25">
      <c r="A137" s="98">
        <f t="shared" si="5"/>
        <v>48518</v>
      </c>
      <c r="B137" s="713" t="str">
        <f>+asset_level_drivers!$E$1</f>
        <v>Ganador</v>
      </c>
      <c r="C137" s="99">
        <v>85</v>
      </c>
      <c r="D137" s="100">
        <v>5.8705905344339557</v>
      </c>
      <c r="E137" s="100">
        <v>27.396089727560057</v>
      </c>
      <c r="F137" s="100">
        <v>3.0135698700316063</v>
      </c>
      <c r="G137" s="100">
        <f>+monthly_drivers_6!G137/monthly_drivers_6!D137*D137</f>
        <v>9.2108387054585421</v>
      </c>
      <c r="H137" s="100">
        <v>5.8705905344339557</v>
      </c>
      <c r="I137" s="100">
        <v>21.368949987496848</v>
      </c>
      <c r="J137" s="100">
        <v>2.4108558960252848</v>
      </c>
      <c r="K137" s="101">
        <v>228.6644989551562</v>
      </c>
      <c r="L137" s="102">
        <f t="shared" si="4"/>
        <v>0</v>
      </c>
      <c r="M137" s="102">
        <v>0</v>
      </c>
      <c r="N137" s="102">
        <v>0</v>
      </c>
      <c r="O137" s="103">
        <v>0</v>
      </c>
      <c r="P137" s="104">
        <v>0</v>
      </c>
      <c r="Q137" s="105">
        <f>+monthly_drivers_0!Q137</f>
        <v>2.5</v>
      </c>
    </row>
    <row r="138" spans="1:17" x14ac:dyDescent="0.25">
      <c r="A138" s="106">
        <f t="shared" si="5"/>
        <v>48548</v>
      </c>
      <c r="B138" s="714" t="str">
        <f>+asset_level_drivers!$E$1</f>
        <v>Ganador</v>
      </c>
      <c r="C138" s="93">
        <v>85</v>
      </c>
      <c r="D138" s="94">
        <v>5.8403980119850019</v>
      </c>
      <c r="E138" s="94">
        <v>27.255191286548971</v>
      </c>
      <c r="F138" s="94">
        <v>2.9980710415203866</v>
      </c>
      <c r="G138" s="94">
        <f>+monthly_drivers_6!G138/monthly_drivers_6!D138*D138</f>
        <v>9.1615522728360759</v>
      </c>
      <c r="H138" s="94">
        <v>5.8403980119850019</v>
      </c>
      <c r="I138" s="94">
        <v>21.259049203508198</v>
      </c>
      <c r="J138" s="94">
        <v>2.3984568332163092</v>
      </c>
      <c r="K138" s="95">
        <v>228.30158483155819</v>
      </c>
      <c r="L138" s="94">
        <f t="shared" si="4"/>
        <v>0</v>
      </c>
      <c r="M138" s="94">
        <v>0</v>
      </c>
      <c r="N138" s="94">
        <v>0</v>
      </c>
      <c r="O138" s="96">
        <v>0</v>
      </c>
      <c r="P138" s="95">
        <v>0</v>
      </c>
      <c r="Q138" s="97">
        <f>+monthly_drivers_0!Q138</f>
        <v>2.5</v>
      </c>
    </row>
    <row r="139" spans="1:17" x14ac:dyDescent="0.25">
      <c r="A139" s="98">
        <f t="shared" si="5"/>
        <v>48579</v>
      </c>
      <c r="B139" s="713" t="str">
        <f>+asset_level_drivers!$E$1</f>
        <v>Ganador</v>
      </c>
      <c r="C139" s="99">
        <v>85</v>
      </c>
      <c r="D139" s="100">
        <v>5.8103607700662687</v>
      </c>
      <c r="E139" s="100">
        <v>27.115017488028855</v>
      </c>
      <c r="F139" s="100">
        <v>2.9826519236831741</v>
      </c>
      <c r="G139" s="100">
        <f>+monthly_drivers_6!G139/monthly_drivers_6!D139*D139</f>
        <v>9.1125455637101993</v>
      </c>
      <c r="H139" s="100">
        <v>5.8103607700662687</v>
      </c>
      <c r="I139" s="100">
        <v>21.149713640662508</v>
      </c>
      <c r="J139" s="100">
        <v>2.3861215389465391</v>
      </c>
      <c r="K139" s="101">
        <v>227.94053717995484</v>
      </c>
      <c r="L139" s="102">
        <f t="shared" si="4"/>
        <v>0</v>
      </c>
      <c r="M139" s="102">
        <v>0</v>
      </c>
      <c r="N139" s="102">
        <v>0</v>
      </c>
      <c r="O139" s="103">
        <v>0</v>
      </c>
      <c r="P139" s="104">
        <v>0</v>
      </c>
      <c r="Q139" s="105">
        <f>+monthly_drivers_0!Q139</f>
        <v>2.5</v>
      </c>
    </row>
    <row r="140" spans="1:17" x14ac:dyDescent="0.25">
      <c r="A140" s="106">
        <f t="shared" si="5"/>
        <v>48610</v>
      </c>
      <c r="B140" s="714" t="str">
        <f>+asset_level_drivers!$E$1</f>
        <v>Ganador</v>
      </c>
      <c r="C140" s="93">
        <v>85</v>
      </c>
      <c r="D140" s="94">
        <v>5.780478010068415</v>
      </c>
      <c r="E140" s="94">
        <v>26.975564605152236</v>
      </c>
      <c r="F140" s="94">
        <v>2.9673121065667458</v>
      </c>
      <c r="G140" s="94">
        <f>+monthly_drivers_6!G140/monthly_drivers_6!D140*D140</f>
        <v>9.0638165397729971</v>
      </c>
      <c r="H140" s="94">
        <v>5.780478010068415</v>
      </c>
      <c r="I140" s="94">
        <v>21.040940392018744</v>
      </c>
      <c r="J140" s="94">
        <v>2.3738496852533966</v>
      </c>
      <c r="K140" s="95">
        <v>227.58134640105686</v>
      </c>
      <c r="L140" s="94">
        <f t="shared" si="4"/>
        <v>0</v>
      </c>
      <c r="M140" s="94">
        <v>0</v>
      </c>
      <c r="N140" s="94">
        <v>0</v>
      </c>
      <c r="O140" s="96">
        <v>0</v>
      </c>
      <c r="P140" s="95">
        <v>0</v>
      </c>
      <c r="Q140" s="97">
        <f>+monthly_drivers_0!Q140</f>
        <v>2.5</v>
      </c>
    </row>
    <row r="141" spans="1:17" x14ac:dyDescent="0.25">
      <c r="A141" s="98">
        <f t="shared" si="5"/>
        <v>48638</v>
      </c>
      <c r="B141" s="713" t="str">
        <f>+asset_level_drivers!$E$1</f>
        <v>Ganador</v>
      </c>
      <c r="C141" s="99">
        <v>85</v>
      </c>
      <c r="D141" s="100">
        <v>5.7507489374885337</v>
      </c>
      <c r="E141" s="100">
        <v>26.836828930241985</v>
      </c>
      <c r="F141" s="100">
        <v>2.9520511823266182</v>
      </c>
      <c r="G141" s="100">
        <f>+monthly_drivers_6!G141/monthly_drivers_6!D141*D141</f>
        <v>9.015362855681202</v>
      </c>
      <c r="H141" s="100">
        <v>5.7507489374885337</v>
      </c>
      <c r="I141" s="100">
        <v>20.932726565588748</v>
      </c>
      <c r="J141" s="100">
        <v>2.3616409458612946</v>
      </c>
      <c r="K141" s="101">
        <v>227.22400294494338</v>
      </c>
      <c r="L141" s="102">
        <f t="shared" si="4"/>
        <v>0</v>
      </c>
      <c r="M141" s="102">
        <v>0</v>
      </c>
      <c r="N141" s="102">
        <v>0</v>
      </c>
      <c r="O141" s="103">
        <v>0</v>
      </c>
      <c r="P141" s="104">
        <v>0</v>
      </c>
      <c r="Q141" s="105">
        <f>+monthly_drivers_0!Q141</f>
        <v>2.5</v>
      </c>
    </row>
    <row r="142" spans="1:17" x14ac:dyDescent="0.25">
      <c r="A142" s="106">
        <f t="shared" si="5"/>
        <v>48669</v>
      </c>
      <c r="B142" s="714" t="str">
        <f>+asset_level_drivers!$E$1</f>
        <v>Ganador</v>
      </c>
      <c r="C142" s="93">
        <v>85</v>
      </c>
      <c r="D142" s="94">
        <v>5.7211727619103625</v>
      </c>
      <c r="E142" s="94">
        <v>26.698806774688883</v>
      </c>
      <c r="F142" s="94">
        <v>2.9368687452157771</v>
      </c>
      <c r="G142" s="94">
        <f>+monthly_drivers_6!G142/monthly_drivers_6!D142*D142</f>
        <v>8.9671908020130342</v>
      </c>
      <c r="H142" s="94">
        <v>5.7211727619103625</v>
      </c>
      <c r="I142" s="94">
        <v>20.825069284257332</v>
      </c>
      <c r="J142" s="94">
        <v>2.3494949961726217</v>
      </c>
      <c r="K142" s="95">
        <v>226.86849731081085</v>
      </c>
      <c r="L142" s="94">
        <f t="shared" si="4"/>
        <v>0</v>
      </c>
      <c r="M142" s="94">
        <v>0</v>
      </c>
      <c r="N142" s="94">
        <v>0</v>
      </c>
      <c r="O142" s="96">
        <v>0</v>
      </c>
      <c r="P142" s="95">
        <v>0</v>
      </c>
      <c r="Q142" s="97">
        <f>+monthly_drivers_0!Q142</f>
        <v>2.5</v>
      </c>
    </row>
    <row r="143" spans="1:17" x14ac:dyDescent="0.25">
      <c r="A143" s="98">
        <f t="shared" si="5"/>
        <v>48699</v>
      </c>
      <c r="B143" s="713" t="str">
        <f>+asset_level_drivers!$E$1</f>
        <v>Ganador</v>
      </c>
      <c r="C143" s="99">
        <v>85</v>
      </c>
      <c r="D143" s="100">
        <v>5.6917486969828603</v>
      </c>
      <c r="E143" s="100">
        <v>26.561494468852878</v>
      </c>
      <c r="F143" s="100">
        <v>2.921764391573817</v>
      </c>
      <c r="G143" s="100">
        <f>+monthly_drivers_6!G143/monthly_drivers_6!D143*D143</f>
        <v>8.9193090568140327</v>
      </c>
      <c r="H143" s="100">
        <v>5.6917486969828603</v>
      </c>
      <c r="I143" s="100">
        <v>20.717965685705249</v>
      </c>
      <c r="J143" s="100">
        <v>2.3374115132590538</v>
      </c>
      <c r="K143" s="101">
        <v>226.51482004671735</v>
      </c>
      <c r="L143" s="102">
        <f t="shared" si="4"/>
        <v>0</v>
      </c>
      <c r="M143" s="102">
        <v>0</v>
      </c>
      <c r="N143" s="102">
        <v>0</v>
      </c>
      <c r="O143" s="103">
        <v>0</v>
      </c>
      <c r="P143" s="104">
        <v>0</v>
      </c>
      <c r="Q143" s="105">
        <f>+monthly_drivers_0!Q143</f>
        <v>2.5</v>
      </c>
    </row>
    <row r="144" spans="1:17" x14ac:dyDescent="0.25">
      <c r="A144" s="106">
        <f t="shared" si="5"/>
        <v>48730</v>
      </c>
      <c r="B144" s="714" t="str">
        <f>+asset_level_drivers!$E$1</f>
        <v>Ganador</v>
      </c>
      <c r="C144" s="93">
        <v>85</v>
      </c>
      <c r="D144" s="94">
        <v>5.6624759603987913</v>
      </c>
      <c r="E144" s="94">
        <v>26.424888361966236</v>
      </c>
      <c r="F144" s="94">
        <v>2.9067377198162858</v>
      </c>
      <c r="G144" s="94">
        <f>+monthly_drivers_6!G144/monthly_drivers_6!D144*D144</f>
        <v>8.8717173906247968</v>
      </c>
      <c r="H144" s="94">
        <v>5.6624759603987913</v>
      </c>
      <c r="I144" s="94">
        <v>20.611412922333667</v>
      </c>
      <c r="J144" s="94">
        <v>2.3253901758530287</v>
      </c>
      <c r="K144" s="95">
        <v>219.3629617493292</v>
      </c>
      <c r="L144" s="94">
        <f t="shared" si="4"/>
        <v>0</v>
      </c>
      <c r="M144" s="94">
        <v>0</v>
      </c>
      <c r="N144" s="94">
        <v>0</v>
      </c>
      <c r="O144" s="96">
        <v>0</v>
      </c>
      <c r="P144" s="95">
        <v>0</v>
      </c>
      <c r="Q144" s="97">
        <f>+monthly_drivers_0!Q144</f>
        <v>2.5</v>
      </c>
    </row>
    <row r="145" spans="1:17" x14ac:dyDescent="0.25">
      <c r="A145" s="98">
        <f t="shared" si="5"/>
        <v>48760</v>
      </c>
      <c r="B145" s="713" t="str">
        <f>+asset_level_drivers!$E$1</f>
        <v>Ganador</v>
      </c>
      <c r="C145" s="99">
        <v>85</v>
      </c>
      <c r="D145" s="100">
        <v>5.6333537738746964</v>
      </c>
      <c r="E145" s="100">
        <v>26.288984822042288</v>
      </c>
      <c r="F145" s="100">
        <v>2.8917883304246517</v>
      </c>
      <c r="G145" s="100">
        <f>+monthly_drivers_6!G145/monthly_drivers_6!D145*D145</f>
        <v>8.8244228429074472</v>
      </c>
      <c r="H145" s="100">
        <v>5.6333537738746964</v>
      </c>
      <c r="I145" s="100">
        <v>20.505408161192982</v>
      </c>
      <c r="J145" s="100">
        <v>2.3134306643397213</v>
      </c>
      <c r="K145" s="101">
        <v>219.01291306368273</v>
      </c>
      <c r="L145" s="102">
        <f t="shared" si="4"/>
        <v>0</v>
      </c>
      <c r="M145" s="102">
        <v>0</v>
      </c>
      <c r="N145" s="102">
        <v>0</v>
      </c>
      <c r="O145" s="103">
        <v>0</v>
      </c>
      <c r="P145" s="104">
        <v>0</v>
      </c>
      <c r="Q145" s="105">
        <f>+monthly_drivers_0!Q145</f>
        <v>2.5</v>
      </c>
    </row>
    <row r="146" spans="1:17" x14ac:dyDescent="0.25">
      <c r="A146" s="106">
        <f t="shared" si="5"/>
        <v>48791</v>
      </c>
      <c r="B146" s="714" t="str">
        <f>+asset_level_drivers!$E$1</f>
        <v>Ganador</v>
      </c>
      <c r="C146" s="93">
        <v>85</v>
      </c>
      <c r="D146" s="94">
        <v>5.6043813631292432</v>
      </c>
      <c r="E146" s="94">
        <v>26.153780235765502</v>
      </c>
      <c r="F146" s="94">
        <v>2.8769158259342054</v>
      </c>
      <c r="G146" s="94">
        <f>+monthly_drivers_6!G146/monthly_drivers_6!D146*D146</f>
        <v>8.7774272872138788</v>
      </c>
      <c r="H146" s="94">
        <v>5.6043813631292432</v>
      </c>
      <c r="I146" s="94">
        <v>20.399948583897089</v>
      </c>
      <c r="J146" s="94">
        <v>2.3015326607473643</v>
      </c>
      <c r="K146" s="95">
        <v>218.66466468291296</v>
      </c>
      <c r="L146" s="94">
        <f t="shared" si="4"/>
        <v>0</v>
      </c>
      <c r="M146" s="94">
        <v>0</v>
      </c>
      <c r="N146" s="94">
        <v>0</v>
      </c>
      <c r="O146" s="96">
        <v>0</v>
      </c>
      <c r="P146" s="95">
        <v>0</v>
      </c>
      <c r="Q146" s="97">
        <f>+monthly_drivers_0!Q146</f>
        <v>2.5</v>
      </c>
    </row>
    <row r="147" spans="1:17" x14ac:dyDescent="0.25">
      <c r="A147" s="98">
        <f t="shared" si="5"/>
        <v>48822</v>
      </c>
      <c r="B147" s="713" t="str">
        <f>+asset_level_drivers!$E$1</f>
        <v>Ganador</v>
      </c>
      <c r="C147" s="99">
        <v>85</v>
      </c>
      <c r="D147" s="100">
        <v>5.5755579578643664</v>
      </c>
      <c r="E147" s="100">
        <v>26.019271008413284</v>
      </c>
      <c r="F147" s="100">
        <v>2.8621198109254609</v>
      </c>
      <c r="G147" s="100">
        <f>+monthly_drivers_6!G147/monthly_drivers_6!D147*D147</f>
        <v>8.7307268596203293</v>
      </c>
      <c r="H147" s="100">
        <v>5.5755579578643664</v>
      </c>
      <c r="I147" s="100">
        <v>20.295031386562364</v>
      </c>
      <c r="J147" s="100">
        <v>2.2896958487403691</v>
      </c>
      <c r="K147" s="101">
        <v>218.31820734803935</v>
      </c>
      <c r="L147" s="102">
        <f t="shared" si="4"/>
        <v>0</v>
      </c>
      <c r="M147" s="102">
        <v>0</v>
      </c>
      <c r="N147" s="102">
        <v>0</v>
      </c>
      <c r="O147" s="103">
        <v>0</v>
      </c>
      <c r="P147" s="104">
        <v>0</v>
      </c>
      <c r="Q147" s="105">
        <f>+monthly_drivers_0!Q147</f>
        <v>2.5</v>
      </c>
    </row>
    <row r="148" spans="1:17" x14ac:dyDescent="0.25">
      <c r="A148" s="106">
        <f t="shared" si="5"/>
        <v>48852</v>
      </c>
      <c r="B148" s="714" t="str">
        <f>+asset_level_drivers!$E$1</f>
        <v>Ganador</v>
      </c>
      <c r="C148" s="93">
        <v>85</v>
      </c>
      <c r="D148" s="94">
        <v>5.5468827917424495</v>
      </c>
      <c r="E148" s="94">
        <v>25.885453563742338</v>
      </c>
      <c r="F148" s="94">
        <v>2.8473998920116572</v>
      </c>
      <c r="G148" s="94">
        <f>+monthly_drivers_6!G148/monthly_drivers_6!D148*D148</f>
        <v>8.6843272529750859</v>
      </c>
      <c r="H148" s="94">
        <v>5.5468827917424495</v>
      </c>
      <c r="I148" s="94">
        <v>20.190653779719025</v>
      </c>
      <c r="J148" s="94">
        <v>2.2779199136093262</v>
      </c>
      <c r="K148" s="95">
        <v>217.97353184768232</v>
      </c>
      <c r="L148" s="94">
        <f t="shared" si="4"/>
        <v>0</v>
      </c>
      <c r="M148" s="94">
        <v>0</v>
      </c>
      <c r="N148" s="94">
        <v>0</v>
      </c>
      <c r="O148" s="96">
        <v>0</v>
      </c>
      <c r="P148" s="95">
        <v>0</v>
      </c>
      <c r="Q148" s="97">
        <f>+monthly_drivers_0!Q148</f>
        <v>2.5</v>
      </c>
    </row>
    <row r="149" spans="1:17" x14ac:dyDescent="0.25">
      <c r="A149" s="98">
        <f t="shared" si="5"/>
        <v>48883</v>
      </c>
      <c r="B149" s="713" t="str">
        <f>+asset_level_drivers!$E$1</f>
        <v>Ganador</v>
      </c>
      <c r="C149" s="99">
        <v>85</v>
      </c>
      <c r="D149" s="100">
        <v>5.5183551023679316</v>
      </c>
      <c r="E149" s="100">
        <v>25.752324343906714</v>
      </c>
      <c r="F149" s="100">
        <v>2.8327556778297387</v>
      </c>
      <c r="G149" s="100">
        <f>+monthly_drivers_6!G149/monthly_drivers_6!D149*D149</f>
        <v>8.6382239392066378</v>
      </c>
      <c r="H149" s="100">
        <v>5.5183551023679316</v>
      </c>
      <c r="I149" s="100">
        <v>20.086812988247239</v>
      </c>
      <c r="J149" s="100">
        <v>2.2662045422637909</v>
      </c>
      <c r="K149" s="101">
        <v>217.63062901784724</v>
      </c>
      <c r="L149" s="102">
        <f t="shared" si="4"/>
        <v>0</v>
      </c>
      <c r="M149" s="102">
        <v>0</v>
      </c>
      <c r="N149" s="102">
        <v>0</v>
      </c>
      <c r="O149" s="103">
        <v>0</v>
      </c>
      <c r="P149" s="104">
        <v>0</v>
      </c>
      <c r="Q149" s="105">
        <f>+monthly_drivers_0!Q149</f>
        <v>2.5</v>
      </c>
    </row>
    <row r="150" spans="1:17" x14ac:dyDescent="0.25">
      <c r="A150" s="106">
        <f t="shared" si="5"/>
        <v>48913</v>
      </c>
      <c r="B150" s="714" t="str">
        <f>+asset_level_drivers!$E$1</f>
        <v>Ganador</v>
      </c>
      <c r="C150" s="93">
        <v>85</v>
      </c>
      <c r="D150" s="94">
        <v>5.4899741312658881</v>
      </c>
      <c r="E150" s="94">
        <v>25.619879809355364</v>
      </c>
      <c r="F150" s="94">
        <v>2.81818677902909</v>
      </c>
      <c r="G150" s="94">
        <f>+monthly_drivers_6!G150/monthly_drivers_6!D150*D150</f>
        <v>8.5924109621878468</v>
      </c>
      <c r="H150" s="94">
        <v>5.4899741312658881</v>
      </c>
      <c r="I150" s="94">
        <v>19.983506251297186</v>
      </c>
      <c r="J150" s="94">
        <v>2.2545494232232719</v>
      </c>
      <c r="K150" s="95">
        <v>217.28948974166374</v>
      </c>
      <c r="L150" s="94">
        <f t="shared" si="4"/>
        <v>0</v>
      </c>
      <c r="M150" s="94">
        <v>0</v>
      </c>
      <c r="N150" s="94">
        <v>0</v>
      </c>
      <c r="O150" s="96">
        <v>0</v>
      </c>
      <c r="P150" s="95">
        <v>0</v>
      </c>
      <c r="Q150" s="97">
        <f>+monthly_drivers_0!Q150</f>
        <v>2.5</v>
      </c>
    </row>
    <row r="151" spans="1:17" x14ac:dyDescent="0.25">
      <c r="A151" s="98">
        <f t="shared" si="5"/>
        <v>48944</v>
      </c>
      <c r="B151" s="713" t="str">
        <f>+asset_level_drivers!$E$1</f>
        <v>Ganador</v>
      </c>
      <c r="C151" s="99">
        <v>85</v>
      </c>
      <c r="D151" s="100">
        <v>5.4617391238624693</v>
      </c>
      <c r="E151" s="100">
        <v>25.488116438746452</v>
      </c>
      <c r="F151" s="100">
        <v>2.80369280826211</v>
      </c>
      <c r="G151" s="100">
        <f>+monthly_drivers_6!G151/monthly_drivers_6!D151*D151</f>
        <v>8.5468840009313016</v>
      </c>
      <c r="H151" s="100">
        <v>5.4617391238624693</v>
      </c>
      <c r="I151" s="100">
        <v>19.880730822222233</v>
      </c>
      <c r="J151" s="100">
        <v>2.2429542466096879</v>
      </c>
      <c r="K151" s="101">
        <v>216.95010494915775</v>
      </c>
      <c r="L151" s="102">
        <f t="shared" si="4"/>
        <v>0</v>
      </c>
      <c r="M151" s="102">
        <v>0</v>
      </c>
      <c r="N151" s="102">
        <v>0</v>
      </c>
      <c r="O151" s="103">
        <v>0</v>
      </c>
      <c r="P151" s="104">
        <v>0</v>
      </c>
      <c r="Q151" s="105">
        <f>+monthly_drivers_0!Q151</f>
        <v>2.5</v>
      </c>
    </row>
    <row r="152" spans="1:17" x14ac:dyDescent="0.25">
      <c r="A152" s="106">
        <f t="shared" si="5"/>
        <v>48975</v>
      </c>
      <c r="B152" s="714" t="str">
        <f>+asset_level_drivers!$E$1</f>
        <v>Ganador</v>
      </c>
      <c r="C152" s="93">
        <v>85</v>
      </c>
      <c r="D152" s="94">
        <v>5.4336493294644166</v>
      </c>
      <c r="E152" s="94">
        <v>25.357030728843064</v>
      </c>
      <c r="F152" s="94">
        <v>2.7892733801727374</v>
      </c>
      <c r="G152" s="94">
        <f>+monthly_drivers_6!G152/monthly_drivers_6!D152*D152</f>
        <v>8.5016501851387325</v>
      </c>
      <c r="H152" s="94">
        <v>5.4336493294644166</v>
      </c>
      <c r="I152" s="94">
        <v>19.778483968497589</v>
      </c>
      <c r="J152" s="94">
        <v>2.2314187041381897</v>
      </c>
      <c r="K152" s="95">
        <v>216.61246561699406</v>
      </c>
      <c r="L152" s="94">
        <f t="shared" si="4"/>
        <v>0</v>
      </c>
      <c r="M152" s="94">
        <v>0</v>
      </c>
      <c r="N152" s="94">
        <v>0</v>
      </c>
      <c r="O152" s="96">
        <v>0</v>
      </c>
      <c r="P152" s="95">
        <v>0</v>
      </c>
      <c r="Q152" s="97">
        <f>+monthly_drivers_0!Q152</f>
        <v>2.5</v>
      </c>
    </row>
    <row r="153" spans="1:17" x14ac:dyDescent="0.25">
      <c r="A153" s="98">
        <f t="shared" si="5"/>
        <v>49003</v>
      </c>
      <c r="B153" s="713" t="str">
        <f>+asset_level_drivers!$E$1</f>
        <v>Ganador</v>
      </c>
      <c r="C153" s="99">
        <v>85</v>
      </c>
      <c r="D153" s="100">
        <v>5.4057040012392683</v>
      </c>
      <c r="E153" s="100">
        <v>25.226619194427506</v>
      </c>
      <c r="F153" s="100">
        <v>2.7749281113870254</v>
      </c>
      <c r="G153" s="100">
        <f>+monthly_drivers_6!G153/monthly_drivers_6!D153*D153</f>
        <v>8.4803017021809382</v>
      </c>
      <c r="H153" s="100">
        <v>5.4057040012392683</v>
      </c>
      <c r="I153" s="100">
        <v>19.676762971653453</v>
      </c>
      <c r="J153" s="100">
        <v>2.2199424891096204</v>
      </c>
      <c r="K153" s="101">
        <v>216.27656276824709</v>
      </c>
      <c r="L153" s="102">
        <f t="shared" si="4"/>
        <v>0</v>
      </c>
      <c r="M153" s="102">
        <v>0</v>
      </c>
      <c r="N153" s="102">
        <v>0</v>
      </c>
      <c r="O153" s="103">
        <v>0</v>
      </c>
      <c r="P153" s="104">
        <v>0</v>
      </c>
      <c r="Q153" s="105">
        <f>+monthly_drivers_0!Q153</f>
        <v>2.5</v>
      </c>
    </row>
    <row r="154" spans="1:17" x14ac:dyDescent="0.25">
      <c r="A154" s="106">
        <f t="shared" si="5"/>
        <v>49034</v>
      </c>
      <c r="B154" s="714" t="str">
        <f>+asset_level_drivers!$E$1</f>
        <v>Ganador</v>
      </c>
      <c r="C154" s="93">
        <v>85</v>
      </c>
      <c r="D154" s="94">
        <v>5.3779023961958012</v>
      </c>
      <c r="E154" s="94">
        <v>25.096878368208184</v>
      </c>
      <c r="F154" s="94">
        <v>2.7606566205029002</v>
      </c>
      <c r="G154" s="94">
        <f>+monthly_drivers_6!G154/monthly_drivers_6!D154*D154</f>
        <v>8.4356034567541514</v>
      </c>
      <c r="H154" s="94">
        <v>5.3779023961958012</v>
      </c>
      <c r="I154" s="94">
        <v>19.575565127202385</v>
      </c>
      <c r="J154" s="94">
        <v>2.2085252964023203</v>
      </c>
      <c r="K154" s="95">
        <v>215.94238747216338</v>
      </c>
      <c r="L154" s="94">
        <f t="shared" si="4"/>
        <v>0</v>
      </c>
      <c r="M154" s="94">
        <v>0</v>
      </c>
      <c r="N154" s="94">
        <v>0</v>
      </c>
      <c r="O154" s="96">
        <v>0</v>
      </c>
      <c r="P154" s="95">
        <v>0</v>
      </c>
      <c r="Q154" s="97">
        <f>+monthly_drivers_0!Q154</f>
        <v>2.5</v>
      </c>
    </row>
    <row r="155" spans="1:17" x14ac:dyDescent="0.25">
      <c r="A155" s="98">
        <f t="shared" si="5"/>
        <v>49064</v>
      </c>
      <c r="B155" s="713" t="str">
        <f>+asset_level_drivers!$E$1</f>
        <v>Ganador</v>
      </c>
      <c r="C155" s="99">
        <v>85</v>
      </c>
      <c r="D155" s="100">
        <v>5.3502437751637775</v>
      </c>
      <c r="E155" s="100">
        <v>24.967804800720884</v>
      </c>
      <c r="F155" s="100">
        <v>2.7464585280792972</v>
      </c>
      <c r="G155" s="100">
        <f>+monthly_drivers_6!G155/monthly_drivers_6!D155*D155</f>
        <v>8.3912077752556211</v>
      </c>
      <c r="H155" s="100">
        <v>5.3502437751637775</v>
      </c>
      <c r="I155" s="100">
        <v>19.474887744562292</v>
      </c>
      <c r="J155" s="100">
        <v>2.1971668224634375</v>
      </c>
      <c r="K155" s="101">
        <v>215.60993084391259</v>
      </c>
      <c r="L155" s="102">
        <f t="shared" si="4"/>
        <v>0</v>
      </c>
      <c r="M155" s="102">
        <v>0</v>
      </c>
      <c r="N155" s="102">
        <v>0</v>
      </c>
      <c r="O155" s="103">
        <v>0</v>
      </c>
      <c r="P155" s="104">
        <v>0</v>
      </c>
      <c r="Q155" s="105">
        <f>+monthly_drivers_0!Q155</f>
        <v>2.5</v>
      </c>
    </row>
    <row r="156" spans="1:17" x14ac:dyDescent="0.25">
      <c r="A156" s="106">
        <f t="shared" si="5"/>
        <v>49095</v>
      </c>
      <c r="B156" s="714" t="str">
        <f>+asset_level_drivers!$E$1</f>
        <v>Ganador</v>
      </c>
      <c r="C156" s="93">
        <v>85</v>
      </c>
      <c r="D156" s="94">
        <v>5.3227274027748503</v>
      </c>
      <c r="E156" s="94">
        <v>24.839395060248673</v>
      </c>
      <c r="F156" s="94">
        <v>2.7323334566273543</v>
      </c>
      <c r="G156" s="94">
        <f>+monthly_drivers_6!G156/monthly_drivers_6!D156*D156</f>
        <v>8.3836916544680822</v>
      </c>
      <c r="H156" s="94">
        <v>5.3227274027748503</v>
      </c>
      <c r="I156" s="94">
        <v>19.374728146993967</v>
      </c>
      <c r="J156" s="94">
        <v>2.1858667653018835</v>
      </c>
      <c r="K156" s="95">
        <v>208.4791840443699</v>
      </c>
      <c r="L156" s="94">
        <f t="shared" si="4"/>
        <v>0</v>
      </c>
      <c r="M156" s="94">
        <v>0</v>
      </c>
      <c r="N156" s="94">
        <v>0</v>
      </c>
      <c r="O156" s="96">
        <v>0</v>
      </c>
      <c r="P156" s="95">
        <v>0</v>
      </c>
      <c r="Q156" s="97">
        <f>+monthly_drivers_0!Q156</f>
        <v>2.5</v>
      </c>
    </row>
    <row r="157" spans="1:17" x14ac:dyDescent="0.25">
      <c r="A157" s="98">
        <f t="shared" si="5"/>
        <v>49125</v>
      </c>
      <c r="B157" s="713" t="str">
        <f>+asset_level_drivers!$E$1</f>
        <v>Ganador</v>
      </c>
      <c r="C157" s="99">
        <v>85</v>
      </c>
      <c r="D157" s="100">
        <v>5.2953525474420751</v>
      </c>
      <c r="E157" s="100">
        <v>24.71164573271945</v>
      </c>
      <c r="F157" s="100">
        <v>2.7182810305991398</v>
      </c>
      <c r="G157" s="100">
        <f>+monthly_drivers_6!G157/monthly_drivers_6!D157*D157</f>
        <v>8.3397011192947765</v>
      </c>
      <c r="H157" s="100">
        <v>5.2953525474420751</v>
      </c>
      <c r="I157" s="100">
        <v>19.275083671521173</v>
      </c>
      <c r="J157" s="100">
        <v>2.174624824479312</v>
      </c>
      <c r="K157" s="101">
        <v>208.15013827986056</v>
      </c>
      <c r="L157" s="102">
        <f t="shared" si="4"/>
        <v>0</v>
      </c>
      <c r="M157" s="102">
        <v>0</v>
      </c>
      <c r="N157" s="102">
        <v>0</v>
      </c>
      <c r="O157" s="103">
        <v>0</v>
      </c>
      <c r="P157" s="104">
        <v>0</v>
      </c>
      <c r="Q157" s="105">
        <f>+monthly_drivers_0!Q157</f>
        <v>2.5</v>
      </c>
    </row>
    <row r="158" spans="1:17" x14ac:dyDescent="0.25">
      <c r="A158" s="106">
        <f t="shared" si="5"/>
        <v>49156</v>
      </c>
      <c r="B158" s="714" t="str">
        <f>+asset_level_drivers!$E$1</f>
        <v>Ganador</v>
      </c>
      <c r="C158" s="93">
        <v>85</v>
      </c>
      <c r="D158" s="94">
        <v>5.2681184813415163</v>
      </c>
      <c r="E158" s="94">
        <v>24.584553421620278</v>
      </c>
      <c r="F158" s="94">
        <v>2.7043008763782304</v>
      </c>
      <c r="G158" s="94">
        <f>+monthly_drivers_6!G158/monthly_drivers_6!D158*D158</f>
        <v>8.2960008597290109</v>
      </c>
      <c r="H158" s="94">
        <v>5.2681184813415163</v>
      </c>
      <c r="I158" s="94">
        <v>19.175951668863817</v>
      </c>
      <c r="J158" s="94">
        <v>2.1634407011025845</v>
      </c>
      <c r="K158" s="95">
        <v>207.82278480193926</v>
      </c>
      <c r="L158" s="94">
        <f t="shared" si="4"/>
        <v>0</v>
      </c>
      <c r="M158" s="94">
        <v>0</v>
      </c>
      <c r="N158" s="94">
        <v>0</v>
      </c>
      <c r="O158" s="96">
        <v>0</v>
      </c>
      <c r="P158" s="95">
        <v>0</v>
      </c>
      <c r="Q158" s="97">
        <f>+monthly_drivers_0!Q158</f>
        <v>2.5</v>
      </c>
    </row>
    <row r="159" spans="1:17" x14ac:dyDescent="0.25">
      <c r="A159" s="98">
        <f t="shared" si="5"/>
        <v>49187</v>
      </c>
      <c r="B159" s="713" t="str">
        <f>+asset_level_drivers!$E$1</f>
        <v>Ganador</v>
      </c>
      <c r="C159" s="99">
        <v>85</v>
      </c>
      <c r="D159" s="100">
        <v>5.2410244803924577</v>
      </c>
      <c r="E159" s="100">
        <v>24.458114747907967</v>
      </c>
      <c r="F159" s="100">
        <v>2.6903926222698766</v>
      </c>
      <c r="G159" s="100">
        <f>+monthly_drivers_6!G159/monthly_drivers_6!D159*D159</f>
        <v>8.2525851851222214</v>
      </c>
      <c r="H159" s="100">
        <v>5.2410244803924577</v>
      </c>
      <c r="I159" s="100">
        <v>19.077329503368215</v>
      </c>
      <c r="J159" s="100">
        <v>2.1523140978159012</v>
      </c>
      <c r="K159" s="101">
        <v>207.49711490715603</v>
      </c>
      <c r="L159" s="102">
        <f t="shared" si="4"/>
        <v>0</v>
      </c>
      <c r="M159" s="102">
        <v>0</v>
      </c>
      <c r="N159" s="102">
        <v>0</v>
      </c>
      <c r="O159" s="103">
        <v>0</v>
      </c>
      <c r="P159" s="104">
        <v>0</v>
      </c>
      <c r="Q159" s="105">
        <f>+monthly_drivers_0!Q159</f>
        <v>2.5</v>
      </c>
    </row>
    <row r="160" spans="1:17" x14ac:dyDescent="0.25">
      <c r="A160" s="106">
        <f t="shared" si="5"/>
        <v>49217</v>
      </c>
      <c r="B160" s="714" t="str">
        <f>+asset_level_drivers!$E$1</f>
        <v>Ganador</v>
      </c>
      <c r="C160" s="93">
        <v>85</v>
      </c>
      <c r="D160" s="94">
        <v>5.2140698242378418</v>
      </c>
      <c r="E160" s="94">
        <v>24.3323263499178</v>
      </c>
      <c r="F160" s="94">
        <v>2.6765558984909581</v>
      </c>
      <c r="G160" s="94">
        <f>+monthly_drivers_6!G160/monthly_drivers_6!D160*D160</f>
        <v>8.2094446323929819</v>
      </c>
      <c r="H160" s="94">
        <v>5.2140698242378418</v>
      </c>
      <c r="I160" s="94">
        <v>18.979214552935883</v>
      </c>
      <c r="J160" s="94">
        <v>2.1412447187927666</v>
      </c>
      <c r="K160" s="95">
        <v>207.17311993682102</v>
      </c>
      <c r="L160" s="94">
        <f t="shared" si="4"/>
        <v>0</v>
      </c>
      <c r="M160" s="94">
        <v>0</v>
      </c>
      <c r="N160" s="94">
        <v>0</v>
      </c>
      <c r="O160" s="96">
        <v>0</v>
      </c>
      <c r="P160" s="95">
        <v>0</v>
      </c>
      <c r="Q160" s="97">
        <f>+monthly_drivers_0!Q160</f>
        <v>2.5</v>
      </c>
    </row>
    <row r="161" spans="1:17" x14ac:dyDescent="0.25">
      <c r="A161" s="98">
        <f t="shared" si="5"/>
        <v>49248</v>
      </c>
      <c r="B161" s="713" t="str">
        <f>+asset_level_drivers!$E$1</f>
        <v>Ganador</v>
      </c>
      <c r="C161" s="99">
        <v>85</v>
      </c>
      <c r="D161" s="100">
        <v>5.1872537962258791</v>
      </c>
      <c r="E161" s="100">
        <v>24.207184883272276</v>
      </c>
      <c r="F161" s="100">
        <v>2.6627903371599504</v>
      </c>
      <c r="G161" s="100">
        <f>+monthly_drivers_6!G161/monthly_drivers_6!D161*D161</f>
        <v>8.1665722547996555</v>
      </c>
      <c r="H161" s="100">
        <v>5.1872537962258791</v>
      </c>
      <c r="I161" s="100">
        <v>18.881604208952375</v>
      </c>
      <c r="J161" s="100">
        <v>2.1302322697279608</v>
      </c>
      <c r="K161" s="101">
        <v>206.85079127677653</v>
      </c>
      <c r="L161" s="102">
        <f t="shared" si="4"/>
        <v>0</v>
      </c>
      <c r="M161" s="102">
        <v>0</v>
      </c>
      <c r="N161" s="102">
        <v>0</v>
      </c>
      <c r="O161" s="103">
        <v>0</v>
      </c>
      <c r="P161" s="104">
        <v>0</v>
      </c>
      <c r="Q161" s="105">
        <f>+monthly_drivers_0!Q161</f>
        <v>2.5</v>
      </c>
    </row>
    <row r="162" spans="1:17" x14ac:dyDescent="0.25">
      <c r="A162" s="106">
        <f t="shared" si="5"/>
        <v>49278</v>
      </c>
      <c r="B162" s="714" t="str">
        <f>+asset_level_drivers!$E$1</f>
        <v>Ganador</v>
      </c>
      <c r="C162" s="93">
        <v>85</v>
      </c>
      <c r="D162" s="94">
        <v>5.1605756833897907</v>
      </c>
      <c r="E162" s="94">
        <v>24.082687020795419</v>
      </c>
      <c r="F162" s="94">
        <v>2.649095572287496</v>
      </c>
      <c r="G162" s="94">
        <f>+monthly_drivers_6!G162/monthly_drivers_6!D162*D162</f>
        <v>8.1239619823380824</v>
      </c>
      <c r="H162" s="94">
        <v>5.1605756833897907</v>
      </c>
      <c r="I162" s="94">
        <v>18.784495876220429</v>
      </c>
      <c r="J162" s="94">
        <v>2.1192764578299972</v>
      </c>
      <c r="K162" s="95">
        <v>206.53012035716483</v>
      </c>
      <c r="L162" s="94">
        <f t="shared" si="4"/>
        <v>0</v>
      </c>
      <c r="M162" s="94">
        <v>0</v>
      </c>
      <c r="N162" s="94">
        <v>0</v>
      </c>
      <c r="O162" s="96">
        <v>0</v>
      </c>
      <c r="P162" s="95">
        <v>0</v>
      </c>
      <c r="Q162" s="97">
        <f>+monthly_drivers_0!Q162</f>
        <v>2.5</v>
      </c>
    </row>
    <row r="163" spans="1:17" x14ac:dyDescent="0.25">
      <c r="A163" s="98">
        <f t="shared" si="5"/>
        <v>49309</v>
      </c>
      <c r="B163" s="713" t="str">
        <f>+asset_level_drivers!$E$1</f>
        <v>Ganador</v>
      </c>
      <c r="C163" s="99">
        <v>85</v>
      </c>
      <c r="D163" s="100">
        <v>5.1340347764305774</v>
      </c>
      <c r="E163" s="100">
        <v>23.95882945242338</v>
      </c>
      <c r="F163" s="100">
        <v>2.6354712397665718</v>
      </c>
      <c r="G163" s="100">
        <f>+monthly_drivers_6!G163/monthly_drivers_6!D163*D163</f>
        <v>8.0816057879199796</v>
      </c>
      <c r="H163" s="100">
        <v>5.1340347764305774</v>
      </c>
      <c r="I163" s="100">
        <v>18.687886972890237</v>
      </c>
      <c r="J163" s="100">
        <v>2.1083769918132576</v>
      </c>
      <c r="K163" s="101">
        <v>206.21109865220961</v>
      </c>
      <c r="L163" s="102">
        <f t="shared" si="4"/>
        <v>0</v>
      </c>
      <c r="M163" s="102">
        <v>0</v>
      </c>
      <c r="N163" s="102">
        <v>0</v>
      </c>
      <c r="O163" s="103">
        <v>0</v>
      </c>
      <c r="P163" s="104">
        <v>0</v>
      </c>
      <c r="Q163" s="105">
        <f>+monthly_drivers_0!Q163</f>
        <v>2.5</v>
      </c>
    </row>
    <row r="164" spans="1:17" x14ac:dyDescent="0.25">
      <c r="A164" s="106">
        <f t="shared" si="5"/>
        <v>49340</v>
      </c>
      <c r="B164" s="714" t="str">
        <f>+asset_level_drivers!$E$1</f>
        <v>Ganador</v>
      </c>
      <c r="C164" s="93">
        <v>85</v>
      </c>
      <c r="D164" s="94">
        <v>5.1076303696965333</v>
      </c>
      <c r="E164" s="94">
        <v>23.83560888511315</v>
      </c>
      <c r="F164" s="94">
        <v>2.6219169773624462</v>
      </c>
      <c r="G164" s="94">
        <f>+monthly_drivers_6!G164/monthly_drivers_6!D164*D164</f>
        <v>8.0394967579740477</v>
      </c>
      <c r="H164" s="94">
        <v>5.1076303696965333</v>
      </c>
      <c r="I164" s="94">
        <v>18.591774930388258</v>
      </c>
      <c r="J164" s="94">
        <v>2.097533581889957</v>
      </c>
      <c r="K164" s="95">
        <v>205.89371767997514</v>
      </c>
      <c r="L164" s="94">
        <f t="shared" si="4"/>
        <v>0</v>
      </c>
      <c r="M164" s="94">
        <v>0</v>
      </c>
      <c r="N164" s="94">
        <v>0</v>
      </c>
      <c r="O164" s="96">
        <v>0</v>
      </c>
      <c r="P164" s="95">
        <v>0</v>
      </c>
      <c r="Q164" s="97">
        <f>+monthly_drivers_0!Q164</f>
        <v>2.5</v>
      </c>
    </row>
    <row r="165" spans="1:17" x14ac:dyDescent="0.25">
      <c r="A165" s="98">
        <f t="shared" si="5"/>
        <v>49368</v>
      </c>
      <c r="B165" s="713" t="str">
        <f>+asset_level_drivers!$E$1</f>
        <v>Ganador</v>
      </c>
      <c r="C165" s="99">
        <v>85</v>
      </c>
      <c r="D165" s="100">
        <v>5.0813617611648514</v>
      </c>
      <c r="E165" s="100">
        <v>23.713022042762489</v>
      </c>
      <c r="F165" s="100">
        <v>2.6084324247038739</v>
      </c>
      <c r="G165" s="100">
        <f>+monthly_drivers_6!G165/monthly_drivers_6!D165*D165</f>
        <v>7.9976431144313782</v>
      </c>
      <c r="H165" s="100">
        <v>5.0813617611648514</v>
      </c>
      <c r="I165" s="100">
        <v>18.49615719335474</v>
      </c>
      <c r="J165" s="100">
        <v>2.086745939763099</v>
      </c>
      <c r="K165" s="101">
        <v>205.57796900215274</v>
      </c>
      <c r="L165" s="102">
        <f t="shared" si="4"/>
        <v>0</v>
      </c>
      <c r="M165" s="102">
        <v>0</v>
      </c>
      <c r="N165" s="102">
        <v>0</v>
      </c>
      <c r="O165" s="103">
        <v>0</v>
      </c>
      <c r="P165" s="104">
        <v>0</v>
      </c>
      <c r="Q165" s="105">
        <f>+monthly_drivers_0!Q165</f>
        <v>2.5</v>
      </c>
    </row>
    <row r="166" spans="1:17" x14ac:dyDescent="0.25">
      <c r="A166" s="106">
        <f t="shared" si="5"/>
        <v>49399</v>
      </c>
      <c r="B166" s="714" t="str">
        <f>+asset_level_drivers!$E$1</f>
        <v>Ganador</v>
      </c>
      <c r="C166" s="93">
        <v>85</v>
      </c>
      <c r="D166" s="94">
        <v>5.0552282524241603</v>
      </c>
      <c r="E166" s="94">
        <v>23.591065666114911</v>
      </c>
      <c r="F166" s="94">
        <v>2.5950172232726403</v>
      </c>
      <c r="G166" s="94">
        <f>+monthly_drivers_6!G166/monthly_drivers_6!D166*D166</f>
        <v>7.9560682748651406</v>
      </c>
      <c r="H166" s="94">
        <v>5.0552282524241603</v>
      </c>
      <c r="I166" s="94">
        <v>18.401031219569632</v>
      </c>
      <c r="J166" s="94">
        <v>2.0760137786181128</v>
      </c>
      <c r="K166" s="95">
        <v>205.26384422383319</v>
      </c>
      <c r="L166" s="94">
        <f t="shared" si="4"/>
        <v>0</v>
      </c>
      <c r="M166" s="94">
        <v>0</v>
      </c>
      <c r="N166" s="94">
        <v>0</v>
      </c>
      <c r="O166" s="96">
        <v>0</v>
      </c>
      <c r="P166" s="95">
        <v>0</v>
      </c>
      <c r="Q166" s="97">
        <f>+monthly_drivers_0!Q166</f>
        <v>2.5</v>
      </c>
    </row>
    <row r="167" spans="1:17" x14ac:dyDescent="0.25">
      <c r="A167" s="98">
        <f t="shared" si="5"/>
        <v>49429</v>
      </c>
      <c r="B167" s="713" t="str">
        <f>+asset_level_drivers!$E$1</f>
        <v>Ganador</v>
      </c>
      <c r="C167" s="99">
        <v>85</v>
      </c>
      <c r="D167" s="100">
        <v>5.0292291486540339</v>
      </c>
      <c r="E167" s="100">
        <v>23.469736512677745</v>
      </c>
      <c r="F167" s="100">
        <v>2.581671016394552</v>
      </c>
      <c r="G167" s="100">
        <f>+monthly_drivers_6!G167/monthly_drivers_6!D167*D167</f>
        <v>7.9147747255667316</v>
      </c>
      <c r="H167" s="100">
        <v>5.0292291486540339</v>
      </c>
      <c r="I167" s="100">
        <v>18.306394479888642</v>
      </c>
      <c r="J167" s="100">
        <v>2.0653368131156418</v>
      </c>
      <c r="K167" s="101">
        <v>204.95133499327849</v>
      </c>
      <c r="L167" s="102">
        <f t="shared" si="4"/>
        <v>0</v>
      </c>
      <c r="M167" s="102">
        <v>0</v>
      </c>
      <c r="N167" s="102">
        <v>0</v>
      </c>
      <c r="O167" s="103">
        <v>0</v>
      </c>
      <c r="P167" s="104">
        <v>0</v>
      </c>
      <c r="Q167" s="105">
        <f>+monthly_drivers_0!Q167</f>
        <v>2.5</v>
      </c>
    </row>
    <row r="168" spans="1:17" x14ac:dyDescent="0.25">
      <c r="A168" s="106">
        <f t="shared" si="5"/>
        <v>49460</v>
      </c>
      <c r="B168" s="714" t="str">
        <f>+asset_level_drivers!$E$1</f>
        <v>Ganador</v>
      </c>
      <c r="C168" s="93">
        <v>85</v>
      </c>
      <c r="D168" s="94">
        <v>5.003363758608466</v>
      </c>
      <c r="E168" s="94">
        <v>23.349031356634573</v>
      </c>
      <c r="F168" s="94">
        <v>2.5683934492298031</v>
      </c>
      <c r="G168" s="94">
        <f>+monthly_drivers_6!G168/monthly_drivers_6!D168*D168</f>
        <v>7.8737378101525328</v>
      </c>
      <c r="H168" s="94">
        <v>5.003363758608466</v>
      </c>
      <c r="I168" s="94">
        <v>18.212244458174965</v>
      </c>
      <c r="J168" s="94">
        <v>2.0547147593838426</v>
      </c>
      <c r="K168" s="95">
        <v>204.6404330017094</v>
      </c>
      <c r="L168" s="94">
        <f t="shared" si="4"/>
        <v>0</v>
      </c>
      <c r="M168" s="94">
        <v>0</v>
      </c>
      <c r="N168" s="94">
        <v>0</v>
      </c>
      <c r="O168" s="96">
        <v>0</v>
      </c>
      <c r="P168" s="95">
        <v>0</v>
      </c>
      <c r="Q168" s="97">
        <f>+monthly_drivers_0!Q168</f>
        <v>2.5</v>
      </c>
    </row>
    <row r="169" spans="1:17" x14ac:dyDescent="0.25">
      <c r="A169" s="98">
        <f t="shared" si="5"/>
        <v>49490</v>
      </c>
      <c r="B169" s="713" t="str">
        <f>+asset_level_drivers!$E$1</f>
        <v>Ganador</v>
      </c>
      <c r="C169" s="99">
        <v>85</v>
      </c>
      <c r="D169" s="100">
        <v>4.9776313945956066</v>
      </c>
      <c r="E169" s="100">
        <v>23.228946988755837</v>
      </c>
      <c r="F169" s="100">
        <v>2.5551841687631422</v>
      </c>
      <c r="G169" s="100">
        <f>+monthly_drivers_6!G169/monthly_drivers_6!D169*D169</f>
        <v>7.8329297000044154</v>
      </c>
      <c r="H169" s="100">
        <v>4.9776313945956066</v>
      </c>
      <c r="I169" s="100">
        <v>18.118578651229551</v>
      </c>
      <c r="J169" s="100">
        <v>2.0441473350105137</v>
      </c>
      <c r="K169" s="101">
        <v>204.33112998306868</v>
      </c>
      <c r="L169" s="102">
        <f t="shared" si="4"/>
        <v>0</v>
      </c>
      <c r="M169" s="102">
        <v>0</v>
      </c>
      <c r="N169" s="102">
        <v>0</v>
      </c>
      <c r="O169" s="103">
        <v>0</v>
      </c>
      <c r="P169" s="104">
        <v>0</v>
      </c>
      <c r="Q169" s="105">
        <f>+monthly_drivers_0!Q169</f>
        <v>2.5</v>
      </c>
    </row>
    <row r="170" spans="1:17" x14ac:dyDescent="0.25">
      <c r="A170" s="106">
        <f t="shared" si="5"/>
        <v>49521</v>
      </c>
      <c r="B170" s="714" t="str">
        <f>+asset_level_drivers!$E$1</f>
        <v>Ganador</v>
      </c>
      <c r="C170" s="93">
        <v>85</v>
      </c>
      <c r="D170" s="94">
        <v>4.9520313724610023</v>
      </c>
      <c r="E170" s="94">
        <v>23.109480216322467</v>
      </c>
      <c r="F170" s="94">
        <v>2.5420428237954718</v>
      </c>
      <c r="G170" s="94">
        <f>+monthly_drivers_6!G170/monthly_drivers_6!D170*D170</f>
        <v>7.7923444315798429</v>
      </c>
      <c r="H170" s="94">
        <v>4.9520313724610023</v>
      </c>
      <c r="I170" s="94">
        <v>18.025394568731524</v>
      </c>
      <c r="J170" s="94">
        <v>2.0336342590363774</v>
      </c>
      <c r="K170" s="95">
        <v>204.02341771382197</v>
      </c>
      <c r="L170" s="94">
        <f t="shared" si="4"/>
        <v>0</v>
      </c>
      <c r="M170" s="94">
        <v>0</v>
      </c>
      <c r="N170" s="94">
        <v>0</v>
      </c>
      <c r="O170" s="96">
        <v>0</v>
      </c>
      <c r="P170" s="95">
        <v>0</v>
      </c>
      <c r="Q170" s="97">
        <f>+monthly_drivers_0!Q170</f>
        <v>2.5</v>
      </c>
    </row>
    <row r="171" spans="1:17" x14ac:dyDescent="0.25">
      <c r="A171" s="98">
        <f t="shared" si="5"/>
        <v>49552</v>
      </c>
      <c r="B171" s="713" t="str">
        <f>+asset_level_drivers!$E$1</f>
        <v>Ganador</v>
      </c>
      <c r="C171" s="99">
        <v>85</v>
      </c>
      <c r="D171" s="100">
        <v>4.9265630115689714</v>
      </c>
      <c r="E171" s="100">
        <v>22.990627863032742</v>
      </c>
      <c r="F171" s="100">
        <v>2.5289690649336016</v>
      </c>
      <c r="G171" s="100">
        <f>+monthly_drivers_6!G171/monthly_drivers_6!D171*D171</f>
        <v>7.7519834505613074</v>
      </c>
      <c r="H171" s="100">
        <v>4.9265630115689714</v>
      </c>
      <c r="I171" s="100">
        <v>17.932689733165542</v>
      </c>
      <c r="J171" s="100">
        <v>2.0231752519468813</v>
      </c>
      <c r="K171" s="101">
        <v>203.71728801272604</v>
      </c>
      <c r="L171" s="102">
        <f t="shared" si="4"/>
        <v>0</v>
      </c>
      <c r="M171" s="102">
        <v>0</v>
      </c>
      <c r="N171" s="102">
        <v>0</v>
      </c>
      <c r="O171" s="103">
        <v>0</v>
      </c>
      <c r="P171" s="104">
        <v>0</v>
      </c>
      <c r="Q171" s="105">
        <f>+monthly_drivers_0!Q171</f>
        <v>2.5</v>
      </c>
    </row>
    <row r="172" spans="1:17" x14ac:dyDescent="0.25">
      <c r="A172" s="106">
        <f t="shared" si="5"/>
        <v>49582</v>
      </c>
      <c r="B172" s="714" t="str">
        <f>+asset_level_drivers!$E$1</f>
        <v>Ganador</v>
      </c>
      <c r="C172" s="93">
        <v>85</v>
      </c>
      <c r="D172" s="94">
        <v>4.9012256347837395</v>
      </c>
      <c r="E172" s="94">
        <v>22.872386768922208</v>
      </c>
      <c r="F172" s="94">
        <v>2.5159625445814431</v>
      </c>
      <c r="G172" s="94">
        <f>+monthly_drivers_6!G172/monthly_drivers_6!D172*D172</f>
        <v>7.7118453040667241</v>
      </c>
      <c r="H172" s="94">
        <v>4.9012256347837395</v>
      </c>
      <c r="I172" s="94">
        <v>17.840461679759322</v>
      </c>
      <c r="J172" s="94">
        <v>2.0127700356651546</v>
      </c>
      <c r="K172" s="95">
        <v>203.41273274061209</v>
      </c>
      <c r="L172" s="94">
        <f t="shared" si="4"/>
        <v>0</v>
      </c>
      <c r="M172" s="94">
        <v>0</v>
      </c>
      <c r="N172" s="94">
        <v>0</v>
      </c>
      <c r="O172" s="96">
        <v>0</v>
      </c>
      <c r="P172" s="95">
        <v>0</v>
      </c>
      <c r="Q172" s="97">
        <f>+monthly_drivers_0!Q172</f>
        <v>2.5</v>
      </c>
    </row>
    <row r="173" spans="1:17" x14ac:dyDescent="0.25">
      <c r="A173" s="98">
        <f t="shared" si="5"/>
        <v>49613</v>
      </c>
      <c r="B173" s="713" t="str">
        <f>+asset_level_drivers!$E$1</f>
        <v>Ganador</v>
      </c>
      <c r="C173" s="99">
        <v>85</v>
      </c>
      <c r="D173" s="100">
        <v>4.8760185684522153</v>
      </c>
      <c r="E173" s="100">
        <v>22.754753790276126</v>
      </c>
      <c r="F173" s="100">
        <v>2.5030229169303739</v>
      </c>
      <c r="G173" s="100">
        <f>+monthly_drivers_6!G173/monthly_drivers_6!D173*D173</f>
        <v>7.6719282463990552</v>
      </c>
      <c r="H173" s="100">
        <v>4.8760185684522153</v>
      </c>
      <c r="I173" s="100">
        <v>17.74870795641538</v>
      </c>
      <c r="J173" s="100">
        <v>2.0024183335442993</v>
      </c>
      <c r="K173" s="101">
        <v>203.1097438001695</v>
      </c>
      <c r="L173" s="102">
        <f t="shared" si="4"/>
        <v>0</v>
      </c>
      <c r="M173" s="102">
        <v>0</v>
      </c>
      <c r="N173" s="102">
        <v>0</v>
      </c>
      <c r="O173" s="103">
        <v>0</v>
      </c>
      <c r="P173" s="104">
        <v>0</v>
      </c>
      <c r="Q173" s="105">
        <f>+monthly_drivers_0!Q173</f>
        <v>2.5</v>
      </c>
    </row>
    <row r="174" spans="1:17" x14ac:dyDescent="0.25">
      <c r="A174" s="106">
        <f t="shared" si="5"/>
        <v>49643</v>
      </c>
      <c r="B174" s="714" t="str">
        <f>+asset_level_drivers!$E$1</f>
        <v>Ganador</v>
      </c>
      <c r="C174" s="93">
        <v>85</v>
      </c>
      <c r="D174" s="94">
        <v>4.8509411423865236</v>
      </c>
      <c r="E174" s="94">
        <v>22.637725799547507</v>
      </c>
      <c r="F174" s="94">
        <v>2.4901498379502258</v>
      </c>
      <c r="G174" s="94">
        <f>+monthly_drivers_6!G174/monthly_drivers_6!D174*D174</f>
        <v>7.6322311223020343</v>
      </c>
      <c r="H174" s="94">
        <v>4.8509411423865236</v>
      </c>
      <c r="I174" s="94">
        <v>17.657426123647056</v>
      </c>
      <c r="J174" s="94">
        <v>1.9921198703601808</v>
      </c>
      <c r="K174" s="95">
        <v>202.80831313573543</v>
      </c>
      <c r="L174" s="94">
        <f t="shared" si="4"/>
        <v>0</v>
      </c>
      <c r="M174" s="94">
        <v>0</v>
      </c>
      <c r="N174" s="94">
        <v>0</v>
      </c>
      <c r="O174" s="96">
        <v>0</v>
      </c>
      <c r="P174" s="95">
        <v>0</v>
      </c>
      <c r="Q174" s="97">
        <f>+monthly_drivers_0!Q174</f>
        <v>2.5</v>
      </c>
    </row>
    <row r="175" spans="1:17" x14ac:dyDescent="0.25">
      <c r="A175" s="98">
        <f t="shared" si="5"/>
        <v>49674</v>
      </c>
      <c r="B175" s="713" t="str">
        <f>+asset_level_drivers!$E$1</f>
        <v>Ganador</v>
      </c>
      <c r="C175" s="99">
        <v>85</v>
      </c>
      <c r="D175" s="100">
        <v>4.8259926898449192</v>
      </c>
      <c r="E175" s="100">
        <v>22.521299685277043</v>
      </c>
      <c r="F175" s="100">
        <v>2.4773429653804748</v>
      </c>
      <c r="G175" s="100">
        <f>+monthly_drivers_6!G175/monthly_drivers_6!D175*D175</f>
        <v>7.5927524756395623</v>
      </c>
      <c r="H175" s="100">
        <v>4.8259926898449192</v>
      </c>
      <c r="I175" s="100">
        <v>17.566613754516098</v>
      </c>
      <c r="J175" s="100">
        <v>1.9818743723043799</v>
      </c>
      <c r="K175" s="101">
        <v>202.50843273307692</v>
      </c>
      <c r="L175" s="102">
        <f t="shared" si="4"/>
        <v>0</v>
      </c>
      <c r="M175" s="102">
        <v>0</v>
      </c>
      <c r="N175" s="102">
        <v>0</v>
      </c>
      <c r="O175" s="103">
        <v>0</v>
      </c>
      <c r="P175" s="104">
        <v>0</v>
      </c>
      <c r="Q175" s="105">
        <f>+monthly_drivers_0!Q175</f>
        <v>2.5</v>
      </c>
    </row>
    <row r="176" spans="1:17" x14ac:dyDescent="0.25">
      <c r="A176" s="106">
        <f t="shared" si="5"/>
        <v>49705</v>
      </c>
      <c r="B176" s="714" t="str">
        <f>+asset_level_drivers!$E$1</f>
        <v>Ganador</v>
      </c>
      <c r="C176" s="93">
        <v>85</v>
      </c>
      <c r="D176" s="94">
        <v>4.8011725475145504</v>
      </c>
      <c r="E176" s="94">
        <v>22.405472352005543</v>
      </c>
      <c r="F176" s="94">
        <v>2.4646019587206096</v>
      </c>
      <c r="G176" s="94">
        <f>+monthly_drivers_6!G176/monthly_drivers_6!D176*D176</f>
        <v>7.5534908593854633</v>
      </c>
      <c r="H176" s="94">
        <v>4.8011725475145504</v>
      </c>
      <c r="I176" s="94">
        <v>17.476268434564322</v>
      </c>
      <c r="J176" s="94">
        <v>1.9716815669764878</v>
      </c>
      <c r="K176" s="95">
        <v>202.21009461917447</v>
      </c>
      <c r="L176" s="94">
        <f t="shared" si="4"/>
        <v>0</v>
      </c>
      <c r="M176" s="94">
        <v>0</v>
      </c>
      <c r="N176" s="94">
        <v>0</v>
      </c>
      <c r="O176" s="96">
        <v>0</v>
      </c>
      <c r="P176" s="95">
        <v>0</v>
      </c>
      <c r="Q176" s="97">
        <f>+monthly_drivers_0!Q176</f>
        <v>2.5</v>
      </c>
    </row>
    <row r="177" spans="1:17" x14ac:dyDescent="0.25">
      <c r="A177" s="98">
        <f t="shared" si="5"/>
        <v>49734</v>
      </c>
      <c r="B177" s="713" t="str">
        <f>+asset_level_drivers!$E$1</f>
        <v>Ganador</v>
      </c>
      <c r="C177" s="99">
        <v>85</v>
      </c>
      <c r="D177" s="100">
        <v>4.7764800554946998</v>
      </c>
      <c r="E177" s="100">
        <v>22.290240720197559</v>
      </c>
      <c r="F177" s="100">
        <v>2.4519264792217315</v>
      </c>
      <c r="G177" s="100">
        <f>+monthly_drivers_6!G177/monthly_drivers_6!D177*D177</f>
        <v>7.5144449465033363</v>
      </c>
      <c r="H177" s="100">
        <v>4.7764800554946998</v>
      </c>
      <c r="I177" s="100">
        <v>17.386387761754097</v>
      </c>
      <c r="J177" s="100">
        <v>1.961541183377385</v>
      </c>
      <c r="K177" s="101">
        <v>201.91329086202305</v>
      </c>
      <c r="L177" s="102">
        <f t="shared" si="4"/>
        <v>0</v>
      </c>
      <c r="M177" s="102">
        <v>0</v>
      </c>
      <c r="N177" s="102">
        <v>0</v>
      </c>
      <c r="O177" s="103">
        <v>0</v>
      </c>
      <c r="P177" s="104">
        <v>0</v>
      </c>
      <c r="Q177" s="105">
        <f>+monthly_drivers_0!Q177</f>
        <v>2.5</v>
      </c>
    </row>
    <row r="178" spans="1:17" x14ac:dyDescent="0.25">
      <c r="A178" s="106">
        <f t="shared" si="5"/>
        <v>49765</v>
      </c>
      <c r="B178" s="714" t="str">
        <f>+asset_level_drivers!$E$1</f>
        <v>Ganador</v>
      </c>
      <c r="C178" s="93">
        <v>85</v>
      </c>
      <c r="D178" s="94">
        <v>4.7519145572786217</v>
      </c>
      <c r="E178" s="94">
        <v>22.175601726148276</v>
      </c>
      <c r="F178" s="94">
        <v>2.4393161898763105</v>
      </c>
      <c r="G178" s="94">
        <f>+monthly_drivers_6!G178/monthly_drivers_6!D178*D178</f>
        <v>7.4756132422117414</v>
      </c>
      <c r="H178" s="94">
        <v>4.7519145572786217</v>
      </c>
      <c r="I178" s="94">
        <v>17.296969346395656</v>
      </c>
      <c r="J178" s="94">
        <v>1.9514529519010484</v>
      </c>
      <c r="K178" s="95">
        <v>201.61801357040301</v>
      </c>
      <c r="L178" s="94">
        <f t="shared" si="4"/>
        <v>0</v>
      </c>
      <c r="M178" s="94">
        <v>0</v>
      </c>
      <c r="N178" s="94">
        <v>0</v>
      </c>
      <c r="O178" s="96">
        <v>0</v>
      </c>
      <c r="P178" s="95">
        <v>0</v>
      </c>
      <c r="Q178" s="97">
        <f>+monthly_drivers_0!Q178</f>
        <v>2.5</v>
      </c>
    </row>
    <row r="179" spans="1:17" x14ac:dyDescent="0.25">
      <c r="A179" s="98">
        <f t="shared" si="5"/>
        <v>49795</v>
      </c>
      <c r="B179" s="713" t="str">
        <f>+asset_level_drivers!$E$1</f>
        <v>Ganador</v>
      </c>
      <c r="C179" s="99">
        <v>85</v>
      </c>
      <c r="D179" s="100">
        <v>4.7274753997349181</v>
      </c>
      <c r="E179" s="100">
        <v>22.061552321916444</v>
      </c>
      <c r="F179" s="100">
        <v>2.4267707554108089</v>
      </c>
      <c r="G179" s="100">
        <f>+monthly_drivers_6!G179/monthly_drivers_6!D179*D179</f>
        <v>7.4435188120467215</v>
      </c>
      <c r="H179" s="100">
        <v>4.7274753997349181</v>
      </c>
      <c r="I179" s="100">
        <v>17.208010811094827</v>
      </c>
      <c r="J179" s="100">
        <v>1.9414166043286472</v>
      </c>
      <c r="K179" s="101">
        <v>201.32425489368174</v>
      </c>
      <c r="L179" s="102">
        <f t="shared" si="4"/>
        <v>0</v>
      </c>
      <c r="M179" s="102">
        <v>0</v>
      </c>
      <c r="N179" s="102">
        <v>0</v>
      </c>
      <c r="O179" s="103">
        <v>0</v>
      </c>
      <c r="P179" s="104">
        <v>0</v>
      </c>
      <c r="Q179" s="105">
        <f>+monthly_drivers_0!Q179</f>
        <v>2.5</v>
      </c>
    </row>
    <row r="180" spans="1:17" x14ac:dyDescent="0.25">
      <c r="A180" s="106">
        <f t="shared" si="5"/>
        <v>49826</v>
      </c>
      <c r="B180" s="714" t="str">
        <f>+asset_level_drivers!$E$1</f>
        <v>Ganador</v>
      </c>
      <c r="C180" s="93">
        <v>85</v>
      </c>
      <c r="D180" s="94">
        <v>4.703161933091935</v>
      </c>
      <c r="E180" s="94">
        <v>21.948089475236834</v>
      </c>
      <c r="F180" s="94">
        <v>2.4142898422760517</v>
      </c>
      <c r="G180" s="94">
        <f>+monthly_drivers_6!G180/monthly_drivers_6!D180*D180</f>
        <v>7.4050878202223451</v>
      </c>
      <c r="H180" s="94">
        <v>4.703161933091935</v>
      </c>
      <c r="I180" s="94">
        <v>17.119509790684731</v>
      </c>
      <c r="J180" s="94">
        <v>1.9314318738208416</v>
      </c>
      <c r="K180" s="95">
        <v>201.03200702160714</v>
      </c>
      <c r="L180" s="94">
        <f t="shared" si="4"/>
        <v>0</v>
      </c>
      <c r="M180" s="94">
        <v>0</v>
      </c>
      <c r="N180" s="94">
        <v>0</v>
      </c>
      <c r="O180" s="96">
        <v>0</v>
      </c>
      <c r="P180" s="95">
        <v>0</v>
      </c>
      <c r="Q180" s="97">
        <f>+monthly_drivers_0!Q180</f>
        <v>2.5</v>
      </c>
    </row>
    <row r="181" spans="1:17" x14ac:dyDescent="0.25">
      <c r="A181" s="98">
        <f t="shared" si="5"/>
        <v>49856</v>
      </c>
      <c r="B181" s="713" t="str">
        <f>+asset_level_drivers!$E$1</f>
        <v>Ganador</v>
      </c>
      <c r="C181" s="99">
        <v>85</v>
      </c>
      <c r="D181" s="100">
        <v>4.6789735109200699</v>
      </c>
      <c r="E181" s="100">
        <v>21.835210169430823</v>
      </c>
      <c r="F181" s="100">
        <v>2.4018731186373907</v>
      </c>
      <c r="G181" s="100">
        <f>+monthly_drivers_6!G181/monthly_drivers_6!D181*D181</f>
        <v>7.3668586357366319</v>
      </c>
      <c r="H181" s="100">
        <v>4.6789735109200699</v>
      </c>
      <c r="I181" s="100">
        <v>17.031463932156043</v>
      </c>
      <c r="J181" s="100">
        <v>1.9214984949099125</v>
      </c>
      <c r="K181" s="101">
        <v>200.7412621840862</v>
      </c>
      <c r="L181" s="102">
        <f t="shared" si="4"/>
        <v>0</v>
      </c>
      <c r="M181" s="102">
        <v>0</v>
      </c>
      <c r="N181" s="102">
        <v>0</v>
      </c>
      <c r="O181" s="103">
        <v>0</v>
      </c>
      <c r="P181" s="104">
        <v>0</v>
      </c>
      <c r="Q181" s="105">
        <f>+monthly_drivers_0!Q181</f>
        <v>2.5</v>
      </c>
    </row>
    <row r="182" spans="1:17" x14ac:dyDescent="0.25">
      <c r="A182" s="106">
        <f t="shared" si="5"/>
        <v>49887</v>
      </c>
      <c r="B182" s="714" t="str">
        <f>+asset_level_drivers!$E$1</f>
        <v>Ganador</v>
      </c>
      <c r="C182" s="93">
        <v>85</v>
      </c>
      <c r="D182" s="94">
        <v>4.6549094901136119</v>
      </c>
      <c r="E182" s="94">
        <v>21.722911403343083</v>
      </c>
      <c r="F182" s="94">
        <v>2.3895202543677394</v>
      </c>
      <c r="G182" s="94">
        <f>+monthly_drivers_6!G182/monthly_drivers_6!D182*D182</f>
        <v>7.3288277315603372</v>
      </c>
      <c r="H182" s="94">
        <v>4.6549094901136119</v>
      </c>
      <c r="I182" s="94">
        <v>16.943870894607603</v>
      </c>
      <c r="J182" s="94">
        <v>1.9116162034941915</v>
      </c>
      <c r="K182" s="95">
        <v>200.45201265099425</v>
      </c>
      <c r="L182" s="94">
        <f t="shared" si="4"/>
        <v>0</v>
      </c>
      <c r="M182" s="94">
        <v>0</v>
      </c>
      <c r="N182" s="94">
        <v>0</v>
      </c>
      <c r="O182" s="96">
        <v>0</v>
      </c>
      <c r="P182" s="95">
        <v>0</v>
      </c>
      <c r="Q182" s="97">
        <f>+monthly_drivers_0!Q182</f>
        <v>2.5</v>
      </c>
    </row>
    <row r="183" spans="1:17" x14ac:dyDescent="0.25">
      <c r="A183" s="98">
        <f t="shared" si="5"/>
        <v>49918</v>
      </c>
      <c r="B183" s="713" t="str">
        <f>+asset_level_drivers!$E$1</f>
        <v>Ganador</v>
      </c>
      <c r="C183" s="99">
        <v>85</v>
      </c>
      <c r="D183" s="100">
        <v>4.6309692308749071</v>
      </c>
      <c r="E183" s="100">
        <v>21.611190191252156</v>
      </c>
      <c r="F183" s="100">
        <v>2.3772309210377371</v>
      </c>
      <c r="G183" s="100">
        <f>+monthly_drivers_6!G183/monthly_drivers_6!D183*D183</f>
        <v>7.2909943404966944</v>
      </c>
      <c r="H183" s="100">
        <v>4.6309692308749071</v>
      </c>
      <c r="I183" s="100">
        <v>16.856728349176684</v>
      </c>
      <c r="J183" s="100">
        <v>1.9017847368301899</v>
      </c>
      <c r="K183" s="101">
        <v>200.1642507319647</v>
      </c>
      <c r="L183" s="102">
        <f t="shared" si="4"/>
        <v>0</v>
      </c>
      <c r="M183" s="102">
        <v>0</v>
      </c>
      <c r="N183" s="102">
        <v>0</v>
      </c>
      <c r="O183" s="103">
        <v>0</v>
      </c>
      <c r="P183" s="104">
        <v>0</v>
      </c>
      <c r="Q183" s="105">
        <f>+monthly_drivers_0!Q183</f>
        <v>2.5</v>
      </c>
    </row>
    <row r="184" spans="1:17" x14ac:dyDescent="0.25">
      <c r="A184" s="106">
        <f t="shared" si="5"/>
        <v>49948</v>
      </c>
      <c r="B184" s="714" t="str">
        <f>+asset_level_drivers!$E$1</f>
        <v>Ganador</v>
      </c>
      <c r="C184" s="93">
        <v>85</v>
      </c>
      <c r="D184" s="94">
        <v>4.6071520966966633</v>
      </c>
      <c r="E184" s="94">
        <v>21.500043562786654</v>
      </c>
      <c r="F184" s="94">
        <v>2.3650047919065318</v>
      </c>
      <c r="G184" s="94">
        <f>+monthly_drivers_6!G184/monthly_drivers_6!D184*D184</f>
        <v>7.2533598834850643</v>
      </c>
      <c r="H184" s="94">
        <v>4.6071520966966633</v>
      </c>
      <c r="I184" s="94">
        <v>16.770033978973593</v>
      </c>
      <c r="J184" s="94">
        <v>1.8920038335252256</v>
      </c>
      <c r="K184" s="95">
        <v>199.87796877617475</v>
      </c>
      <c r="L184" s="94">
        <f t="shared" si="4"/>
        <v>0</v>
      </c>
      <c r="M184" s="94">
        <v>0</v>
      </c>
      <c r="N184" s="94">
        <v>0</v>
      </c>
      <c r="O184" s="96">
        <v>0</v>
      </c>
      <c r="P184" s="95">
        <v>0</v>
      </c>
      <c r="Q184" s="97">
        <f>+monthly_drivers_0!Q184</f>
        <v>2.5</v>
      </c>
    </row>
    <row r="185" spans="1:17" x14ac:dyDescent="0.25">
      <c r="A185" s="98">
        <f t="shared" si="5"/>
        <v>49979</v>
      </c>
      <c r="B185" s="713" t="str">
        <f>+asset_level_drivers!$E$1</f>
        <v>Ganador</v>
      </c>
      <c r="C185" s="99">
        <v>85</v>
      </c>
      <c r="D185" s="100">
        <v>4.5834574543451891</v>
      </c>
      <c r="E185" s="100">
        <v>21.389468562860042</v>
      </c>
      <c r="F185" s="100">
        <v>2.3528415419146045</v>
      </c>
      <c r="G185" s="100">
        <f>+monthly_drivers_6!G185/monthly_drivers_6!D185*D185</f>
        <v>7.2159240898952728</v>
      </c>
      <c r="H185" s="100">
        <v>4.5834574543451891</v>
      </c>
      <c r="I185" s="100">
        <v>16.683785479030835</v>
      </c>
      <c r="J185" s="100">
        <v>1.8822732335316836</v>
      </c>
      <c r="K185" s="101">
        <v>199.59315917216057</v>
      </c>
      <c r="L185" s="102">
        <f t="shared" si="4"/>
        <v>0</v>
      </c>
      <c r="M185" s="102">
        <v>0</v>
      </c>
      <c r="N185" s="102">
        <v>0</v>
      </c>
      <c r="O185" s="103">
        <v>0</v>
      </c>
      <c r="P185" s="104">
        <v>0</v>
      </c>
      <c r="Q185" s="105">
        <f>+monthly_drivers_0!Q185</f>
        <v>2.5</v>
      </c>
    </row>
    <row r="186" spans="1:17" x14ac:dyDescent="0.25">
      <c r="A186" s="106">
        <f t="shared" si="5"/>
        <v>50009</v>
      </c>
      <c r="B186" s="714" t="str">
        <f>+asset_level_drivers!$E$1</f>
        <v>Ganador</v>
      </c>
      <c r="C186" s="93">
        <v>85</v>
      </c>
      <c r="D186" s="94">
        <v>4.5598846738431602</v>
      </c>
      <c r="E186" s="94">
        <v>21.279462251573801</v>
      </c>
      <c r="F186" s="94">
        <v>2.3407408476731182</v>
      </c>
      <c r="G186" s="94">
        <f>+monthly_drivers_6!G186/monthly_drivers_6!D186*D186</f>
        <v>7.1786859760464745</v>
      </c>
      <c r="H186" s="94">
        <v>4.5598846738431602</v>
      </c>
      <c r="I186" s="94">
        <v>16.597980556227565</v>
      </c>
      <c r="J186" s="94">
        <v>1.8725926781384945</v>
      </c>
      <c r="K186" s="95">
        <v>199.30981434758917</v>
      </c>
      <c r="L186" s="94">
        <f t="shared" si="4"/>
        <v>0</v>
      </c>
      <c r="M186" s="94">
        <v>0</v>
      </c>
      <c r="N186" s="94">
        <v>0</v>
      </c>
      <c r="O186" s="96">
        <v>0</v>
      </c>
      <c r="P186" s="95">
        <v>0</v>
      </c>
      <c r="Q186" s="97">
        <f>+monthly_drivers_0!Q186</f>
        <v>2.5</v>
      </c>
    </row>
    <row r="187" spans="1:17" x14ac:dyDescent="0.25">
      <c r="A187" s="98">
        <f t="shared" si="5"/>
        <v>50040</v>
      </c>
      <c r="B187" s="713" t="str">
        <f>+asset_level_drivers!$E$1</f>
        <v>Ganador</v>
      </c>
      <c r="C187" s="99">
        <v>85</v>
      </c>
      <c r="D187" s="100">
        <v>4.5364331284542567</v>
      </c>
      <c r="E187" s="100">
        <v>21.170021704159677</v>
      </c>
      <c r="F187" s="100">
        <v>2.3287023874575645</v>
      </c>
      <c r="G187" s="100">
        <f>+monthly_drivers_6!G187/monthly_drivers_6!D187*D187</f>
        <v>7.1416441554446983</v>
      </c>
      <c r="H187" s="100">
        <v>4.5364331284542567</v>
      </c>
      <c r="I187" s="100">
        <v>16.512616929244547</v>
      </c>
      <c r="J187" s="100">
        <v>1.8629619099660515</v>
      </c>
      <c r="K187" s="101">
        <v>199.02792676909152</v>
      </c>
      <c r="L187" s="102">
        <f t="shared" si="4"/>
        <v>0</v>
      </c>
      <c r="M187" s="102">
        <v>0</v>
      </c>
      <c r="N187" s="102">
        <v>0</v>
      </c>
      <c r="O187" s="103">
        <v>0</v>
      </c>
      <c r="P187" s="104">
        <v>0</v>
      </c>
      <c r="Q187" s="105">
        <f>+monthly_drivers_0!Q187</f>
        <v>2.5</v>
      </c>
    </row>
    <row r="188" spans="1:17" x14ac:dyDescent="0.25">
      <c r="A188" s="106">
        <f t="shared" si="5"/>
        <v>50071</v>
      </c>
      <c r="B188" s="714" t="str">
        <f>+asset_level_drivers!$E$1</f>
        <v>Ganador</v>
      </c>
      <c r="C188" s="93">
        <v>85</v>
      </c>
      <c r="D188" s="94">
        <v>4.5131021946636025</v>
      </c>
      <c r="E188" s="94">
        <v>21.061144010886551</v>
      </c>
      <c r="F188" s="94">
        <v>2.3167258411975209</v>
      </c>
      <c r="G188" s="94">
        <f>+monthly_drivers_6!G188/monthly_drivers_6!D188*D188</f>
        <v>7.1047977180980757</v>
      </c>
      <c r="H188" s="94">
        <v>4.5131021946636025</v>
      </c>
      <c r="I188" s="94">
        <v>16.42769232849151</v>
      </c>
      <c r="J188" s="94">
        <v>1.8533806729580167</v>
      </c>
      <c r="K188" s="95">
        <v>198.74748894202526</v>
      </c>
      <c r="L188" s="94">
        <f t="shared" si="4"/>
        <v>0</v>
      </c>
      <c r="M188" s="94">
        <v>0</v>
      </c>
      <c r="N188" s="94">
        <v>0</v>
      </c>
      <c r="O188" s="96">
        <v>0</v>
      </c>
      <c r="P188" s="95">
        <v>0</v>
      </c>
      <c r="Q188" s="97">
        <f>+monthly_drivers_0!Q188</f>
        <v>2.5</v>
      </c>
    </row>
    <row r="189" spans="1:17" x14ac:dyDescent="0.25">
      <c r="A189" s="98">
        <f t="shared" si="5"/>
        <v>50099</v>
      </c>
      <c r="B189" s="713" t="str">
        <f>+asset_level_drivers!$E$1</f>
        <v>Ganador</v>
      </c>
      <c r="C189" s="99">
        <v>85</v>
      </c>
      <c r="D189" s="100">
        <v>4.4898912521651946</v>
      </c>
      <c r="E189" s="100">
        <v>20.952826276985927</v>
      </c>
      <c r="F189" s="100">
        <v>2.3048108904684517</v>
      </c>
      <c r="G189" s="100">
        <f>+monthly_drivers_6!G189/monthly_drivers_6!D189*D189</f>
        <v>7.0681453971484203</v>
      </c>
      <c r="H189" s="100">
        <v>4.4898912521651946</v>
      </c>
      <c r="I189" s="100">
        <v>16.343204496049022</v>
      </c>
      <c r="J189" s="100">
        <v>1.8438487123747616</v>
      </c>
      <c r="K189" s="101">
        <v>198.46849341030301</v>
      </c>
      <c r="L189" s="102">
        <f t="shared" si="4"/>
        <v>0</v>
      </c>
      <c r="M189" s="102">
        <v>0</v>
      </c>
      <c r="N189" s="102">
        <v>0</v>
      </c>
      <c r="O189" s="103">
        <v>0</v>
      </c>
      <c r="P189" s="104">
        <v>0</v>
      </c>
      <c r="Q189" s="105">
        <f>+monthly_drivers_0!Q189</f>
        <v>2.5</v>
      </c>
    </row>
    <row r="190" spans="1:17" x14ac:dyDescent="0.25">
      <c r="A190" s="106">
        <f t="shared" si="5"/>
        <v>50130</v>
      </c>
      <c r="B190" s="714" t="str">
        <f>+asset_level_drivers!$E$1</f>
        <v>Ganador</v>
      </c>
      <c r="C190" s="93">
        <v>85</v>
      </c>
      <c r="D190" s="94">
        <v>4.4667996838418764</v>
      </c>
      <c r="E190" s="94">
        <v>20.845065622579305</v>
      </c>
      <c r="F190" s="94">
        <v>2.2929572184837235</v>
      </c>
      <c r="G190" s="94">
        <f>+monthly_drivers_6!G190/monthly_drivers_6!D190*D190</f>
        <v>7.031686161621395</v>
      </c>
      <c r="H190" s="94">
        <v>4.4667996838418764</v>
      </c>
      <c r="I190" s="94">
        <v>16.259151185611859</v>
      </c>
      <c r="J190" s="94">
        <v>1.8343657747869788</v>
      </c>
      <c r="K190" s="95">
        <v>198.19093275617854</v>
      </c>
      <c r="L190" s="94">
        <f t="shared" si="4"/>
        <v>0</v>
      </c>
      <c r="M190" s="94">
        <v>0</v>
      </c>
      <c r="N190" s="94">
        <v>0</v>
      </c>
      <c r="O190" s="96">
        <v>0</v>
      </c>
      <c r="P190" s="95">
        <v>0</v>
      </c>
      <c r="Q190" s="97">
        <f>+monthly_drivers_0!Q190</f>
        <v>2.5</v>
      </c>
    </row>
    <row r="191" spans="1:17" x14ac:dyDescent="0.25">
      <c r="A191" s="98">
        <f t="shared" si="5"/>
        <v>50160</v>
      </c>
      <c r="B191" s="713" t="str">
        <f>+asset_level_drivers!$E$1</f>
        <v>Ganador</v>
      </c>
      <c r="C191" s="99">
        <v>85</v>
      </c>
      <c r="D191" s="100">
        <v>4.443826875750907</v>
      </c>
      <c r="E191" s="100">
        <v>20.737859182601795</v>
      </c>
      <c r="F191" s="100">
        <v>2.2811645100861973</v>
      </c>
      <c r="G191" s="100">
        <f>+monthly_drivers_6!G191/monthly_drivers_6!D191*D191</f>
        <v>6.9954189935300795</v>
      </c>
      <c r="H191" s="100">
        <v>4.443826875750907</v>
      </c>
      <c r="I191" s="100">
        <v>16.1755301624294</v>
      </c>
      <c r="J191" s="100">
        <v>1.8249316080689579</v>
      </c>
      <c r="K191" s="101">
        <v>197.91479960006177</v>
      </c>
      <c r="L191" s="102">
        <f t="shared" si="4"/>
        <v>0</v>
      </c>
      <c r="M191" s="102">
        <v>0</v>
      </c>
      <c r="N191" s="102">
        <v>0</v>
      </c>
      <c r="O191" s="103">
        <v>0</v>
      </c>
      <c r="P191" s="104">
        <v>0</v>
      </c>
      <c r="Q191" s="105">
        <f>+monthly_drivers_0!Q191</f>
        <v>2.5</v>
      </c>
    </row>
    <row r="192" spans="1:17" x14ac:dyDescent="0.25">
      <c r="A192" s="106">
        <f t="shared" si="5"/>
        <v>50191</v>
      </c>
      <c r="B192" s="714" t="str">
        <f>+asset_level_drivers!$E$1</f>
        <v>Ganador</v>
      </c>
      <c r="C192" s="93">
        <v>85</v>
      </c>
      <c r="D192" s="94">
        <v>4.42097221710626</v>
      </c>
      <c r="E192" s="94">
        <v>20.631204106722027</v>
      </c>
      <c r="F192" s="94">
        <v>2.2694324517394229</v>
      </c>
      <c r="G192" s="94">
        <f>+monthly_drivers_6!G192/monthly_drivers_6!D192*D192</f>
        <v>6.9593427862257018</v>
      </c>
      <c r="H192" s="94">
        <v>4.42097221710626</v>
      </c>
      <c r="I192" s="94">
        <v>16.092339203243181</v>
      </c>
      <c r="J192" s="94">
        <v>1.8155459613915383</v>
      </c>
      <c r="K192" s="95">
        <v>197.64008660030896</v>
      </c>
      <c r="L192" s="94">
        <f t="shared" si="4"/>
        <v>0</v>
      </c>
      <c r="M192" s="94">
        <v>0</v>
      </c>
      <c r="N192" s="94">
        <v>0</v>
      </c>
      <c r="O192" s="96">
        <v>0</v>
      </c>
      <c r="P192" s="95">
        <v>0</v>
      </c>
      <c r="Q192" s="97">
        <f>+monthly_drivers_0!Q192</f>
        <v>2.5</v>
      </c>
    </row>
    <row r="193" spans="1:17" x14ac:dyDescent="0.25">
      <c r="A193" s="98">
        <f t="shared" si="5"/>
        <v>50221</v>
      </c>
      <c r="B193" s="713" t="str">
        <f>+asset_level_drivers!$E$1</f>
        <v>Ganador</v>
      </c>
      <c r="C193" s="99">
        <v>85</v>
      </c>
      <c r="D193" s="100">
        <v>4.3982351002646611</v>
      </c>
      <c r="E193" s="100">
        <v>20.52509755926393</v>
      </c>
      <c r="F193" s="100">
        <v>2.2577607315190322</v>
      </c>
      <c r="G193" s="100">
        <f>+monthly_drivers_6!G193/monthly_drivers_6!D193*D193</f>
        <v>6.9234564812505468</v>
      </c>
      <c r="H193" s="100">
        <v>4.3982351002646611</v>
      </c>
      <c r="I193" s="100">
        <v>16.009576096225867</v>
      </c>
      <c r="J193" s="100">
        <v>1.8062085852152259</v>
      </c>
      <c r="K193" s="101">
        <v>197.36678645303846</v>
      </c>
      <c r="L193" s="102">
        <f t="shared" si="4"/>
        <v>0</v>
      </c>
      <c r="M193" s="102">
        <v>0</v>
      </c>
      <c r="N193" s="102">
        <v>0</v>
      </c>
      <c r="O193" s="103">
        <v>0</v>
      </c>
      <c r="P193" s="104">
        <v>0</v>
      </c>
      <c r="Q193" s="105">
        <f>+monthly_drivers_0!Q193</f>
        <v>2.5</v>
      </c>
    </row>
    <row r="194" spans="1:17" x14ac:dyDescent="0.25">
      <c r="A194" s="106">
        <f t="shared" si="5"/>
        <v>50252</v>
      </c>
      <c r="B194" s="714" t="str">
        <f>+asset_level_drivers!$E$1</f>
        <v>Ganador</v>
      </c>
      <c r="C194" s="93">
        <v>85</v>
      </c>
      <c r="D194" s="94">
        <v>4.3756149207064885</v>
      </c>
      <c r="E194" s="94">
        <v>20.419536719143391</v>
      </c>
      <c r="F194" s="94">
        <v>2.2461490391057732</v>
      </c>
      <c r="G194" s="94">
        <f>+monthly_drivers_6!G194/monthly_drivers_6!D194*D194</f>
        <v>6.8877590412424148</v>
      </c>
      <c r="H194" s="94">
        <v>4.3756149207064885</v>
      </c>
      <c r="I194" s="94">
        <v>15.927238640931845</v>
      </c>
      <c r="J194" s="94">
        <v>1.7969192312846187</v>
      </c>
      <c r="K194" s="95">
        <v>197.09489189193391</v>
      </c>
      <c r="L194" s="94">
        <f t="shared" ref="L194:L257" si="6">+P194+O194</f>
        <v>0</v>
      </c>
      <c r="M194" s="94">
        <v>0</v>
      </c>
      <c r="N194" s="94">
        <v>0</v>
      </c>
      <c r="O194" s="96">
        <v>0</v>
      </c>
      <c r="P194" s="95">
        <v>0</v>
      </c>
      <c r="Q194" s="97">
        <f>+monthly_drivers_0!Q194</f>
        <v>2.5</v>
      </c>
    </row>
    <row r="195" spans="1:17" x14ac:dyDescent="0.25">
      <c r="A195" s="98">
        <f t="shared" ref="A195:A258" si="7">+EOMONTH(A194,1)</f>
        <v>50283</v>
      </c>
      <c r="B195" s="713" t="str">
        <f>+asset_level_drivers!$E$1</f>
        <v>Ganador</v>
      </c>
      <c r="C195" s="99">
        <v>85</v>
      </c>
      <c r="D195" s="100">
        <v>4.3531110770222732</v>
      </c>
      <c r="E195" s="100">
        <v>20.314518779776989</v>
      </c>
      <c r="F195" s="100">
        <v>2.2345970657754686</v>
      </c>
      <c r="G195" s="100">
        <f>+monthly_drivers_6!G195/monthly_drivers_6!D195*D195</f>
        <v>6.8522493802811821</v>
      </c>
      <c r="H195" s="100">
        <v>4.3531110770222732</v>
      </c>
      <c r="I195" s="100">
        <v>15.845324648226052</v>
      </c>
      <c r="J195" s="100">
        <v>1.787677652620375</v>
      </c>
      <c r="K195" s="101">
        <v>196.82439568804594</v>
      </c>
      <c r="L195" s="102">
        <f t="shared" si="6"/>
        <v>0</v>
      </c>
      <c r="M195" s="102">
        <v>0</v>
      </c>
      <c r="N195" s="102">
        <v>0</v>
      </c>
      <c r="O195" s="103">
        <v>0</v>
      </c>
      <c r="P195" s="104">
        <v>0</v>
      </c>
      <c r="Q195" s="105">
        <f>+monthly_drivers_0!Q195</f>
        <v>2.5</v>
      </c>
    </row>
    <row r="196" spans="1:17" x14ac:dyDescent="0.25">
      <c r="A196" s="106">
        <f t="shared" si="7"/>
        <v>50313</v>
      </c>
      <c r="B196" s="714" t="str">
        <f>+asset_level_drivers!$E$1</f>
        <v>Ganador</v>
      </c>
      <c r="C196" s="93">
        <v>85</v>
      </c>
      <c r="D196" s="94">
        <v>4.3307229708945378</v>
      </c>
      <c r="E196" s="94">
        <v>20.210040949020534</v>
      </c>
      <c r="F196" s="94">
        <v>2.2231045043922588</v>
      </c>
      <c r="G196" s="94">
        <f>+monthly_drivers_6!G196/monthly_drivers_6!D196*D196</f>
        <v>6.8169264378244794</v>
      </c>
      <c r="H196" s="94">
        <v>4.3307229708945378</v>
      </c>
      <c r="I196" s="94">
        <v>15.763831940236017</v>
      </c>
      <c r="J196" s="94">
        <v>1.778483603513807</v>
      </c>
      <c r="K196" s="95">
        <v>196.55529064960371</v>
      </c>
      <c r="L196" s="94">
        <f t="shared" si="6"/>
        <v>0</v>
      </c>
      <c r="M196" s="94">
        <v>0</v>
      </c>
      <c r="N196" s="94">
        <v>0</v>
      </c>
      <c r="O196" s="96">
        <v>0</v>
      </c>
      <c r="P196" s="95">
        <v>0</v>
      </c>
      <c r="Q196" s="97">
        <f>+monthly_drivers_0!Q196</f>
        <v>2.5</v>
      </c>
    </row>
    <row r="197" spans="1:17" x14ac:dyDescent="0.25">
      <c r="A197" s="98">
        <f t="shared" si="7"/>
        <v>50344</v>
      </c>
      <c r="B197" s="713" t="str">
        <f>+asset_level_drivers!$E$1</f>
        <v>Ganador</v>
      </c>
      <c r="C197" s="99">
        <v>85</v>
      </c>
      <c r="D197" s="100">
        <v>4.308450007084291</v>
      </c>
      <c r="E197" s="100">
        <v>20.106100449087098</v>
      </c>
      <c r="F197" s="100">
        <v>2.2116710493995808</v>
      </c>
      <c r="G197" s="100">
        <f>+monthly_drivers_6!G197/monthly_drivers_6!D197*D197</f>
        <v>6.7817889724555291</v>
      </c>
      <c r="H197" s="100">
        <v>4.308450007084291</v>
      </c>
      <c r="I197" s="100">
        <v>15.682758350287937</v>
      </c>
      <c r="J197" s="100">
        <v>1.7693368395196647</v>
      </c>
      <c r="K197" s="101">
        <v>196.28756962182808</v>
      </c>
      <c r="L197" s="102">
        <f t="shared" si="6"/>
        <v>0</v>
      </c>
      <c r="M197" s="102">
        <v>0</v>
      </c>
      <c r="N197" s="102">
        <v>0</v>
      </c>
      <c r="O197" s="103">
        <v>0</v>
      </c>
      <c r="P197" s="104">
        <v>0</v>
      </c>
      <c r="Q197" s="105">
        <f>+monthly_drivers_0!Q197</f>
        <v>2.5</v>
      </c>
    </row>
    <row r="198" spans="1:17" x14ac:dyDescent="0.25">
      <c r="A198" s="106">
        <f t="shared" si="7"/>
        <v>50374</v>
      </c>
      <c r="B198" s="714" t="str">
        <f>+asset_level_drivers!$E$1</f>
        <v>Ganador</v>
      </c>
      <c r="C198" s="93">
        <v>85</v>
      </c>
      <c r="D198" s="94">
        <v>4.2862915934128685</v>
      </c>
      <c r="E198" s="94">
        <v>20.00269451647997</v>
      </c>
      <c r="F198" s="94">
        <v>2.2002963968127967</v>
      </c>
      <c r="G198" s="94">
        <f>+monthly_drivers_6!G198/monthly_drivers_6!D198*D198</f>
        <v>6.7468352139947134</v>
      </c>
      <c r="H198" s="94">
        <v>4.2862915934128685</v>
      </c>
      <c r="I198" s="94">
        <v>15.602101722854377</v>
      </c>
      <c r="J198" s="94">
        <v>1.7602371174502374</v>
      </c>
      <c r="K198" s="95">
        <v>196.02122548673637</v>
      </c>
      <c r="L198" s="94">
        <f t="shared" si="6"/>
        <v>0</v>
      </c>
      <c r="M198" s="94">
        <v>0</v>
      </c>
      <c r="N198" s="94">
        <v>0</v>
      </c>
      <c r="O198" s="96">
        <v>0</v>
      </c>
      <c r="P198" s="95">
        <v>0</v>
      </c>
      <c r="Q198" s="97">
        <f>+monthly_drivers_0!Q198</f>
        <v>2.5</v>
      </c>
    </row>
    <row r="199" spans="1:17" x14ac:dyDescent="0.25">
      <c r="A199" s="98">
        <f t="shared" si="7"/>
        <v>50405</v>
      </c>
      <c r="B199" s="713" t="str">
        <f>+asset_level_drivers!$E$1</f>
        <v>Ganador</v>
      </c>
      <c r="C199" s="99">
        <v>85</v>
      </c>
      <c r="D199" s="100">
        <v>4.2642471407470293</v>
      </c>
      <c r="E199" s="100">
        <v>19.899820401910691</v>
      </c>
      <c r="F199" s="100">
        <v>2.188980244210176</v>
      </c>
      <c r="G199" s="100">
        <f>+monthly_drivers_6!G199/monthly_drivers_6!D199*D199</f>
        <v>6.7120639706269394</v>
      </c>
      <c r="H199" s="100">
        <v>4.2642471407470293</v>
      </c>
      <c r="I199" s="100">
        <v>15.52185991349034</v>
      </c>
      <c r="J199" s="100">
        <v>1.7511841953681409</v>
      </c>
      <c r="K199" s="101">
        <v>195.75625116294697</v>
      </c>
      <c r="L199" s="102">
        <f t="shared" si="6"/>
        <v>0</v>
      </c>
      <c r="M199" s="102">
        <v>0</v>
      </c>
      <c r="N199" s="102">
        <v>0</v>
      </c>
      <c r="O199" s="103">
        <v>0</v>
      </c>
      <c r="P199" s="104">
        <v>0</v>
      </c>
      <c r="Q199" s="105">
        <f>+monthly_drivers_0!Q199</f>
        <v>2.5</v>
      </c>
    </row>
    <row r="200" spans="1:17" x14ac:dyDescent="0.25">
      <c r="A200" s="106">
        <f t="shared" si="7"/>
        <v>50436</v>
      </c>
      <c r="B200" s="714" t="str">
        <f>+asset_level_drivers!$E$1</f>
        <v>Ganador</v>
      </c>
      <c r="C200" s="93">
        <v>85</v>
      </c>
      <c r="D200" s="94">
        <v>4.2423160629840568</v>
      </c>
      <c r="E200" s="94">
        <v>19.797475370232014</v>
      </c>
      <c r="F200" s="94">
        <v>2.1777222907255211</v>
      </c>
      <c r="G200" s="94">
        <f>+monthly_drivers_6!G200/monthly_drivers_6!D200*D200</f>
        <v>6.6774742761080583</v>
      </c>
      <c r="H200" s="94">
        <v>4.2423160629840568</v>
      </c>
      <c r="I200" s="94">
        <v>15.442030788780972</v>
      </c>
      <c r="J200" s="94">
        <v>1.7421778325804171</v>
      </c>
      <c r="K200" s="95">
        <v>195.49263960550365</v>
      </c>
      <c r="L200" s="94">
        <f t="shared" si="6"/>
        <v>0</v>
      </c>
      <c r="M200" s="94">
        <v>0</v>
      </c>
      <c r="N200" s="94">
        <v>0</v>
      </c>
      <c r="O200" s="96">
        <v>0</v>
      </c>
      <c r="P200" s="95">
        <v>0</v>
      </c>
      <c r="Q200" s="97">
        <f>+monthly_drivers_0!Q200</f>
        <v>2.5</v>
      </c>
    </row>
    <row r="201" spans="1:17" x14ac:dyDescent="0.25">
      <c r="A201" s="98">
        <f t="shared" si="7"/>
        <v>50464</v>
      </c>
      <c r="B201" s="713" t="str">
        <f>+asset_level_drivers!$E$1</f>
        <v>Ganador</v>
      </c>
      <c r="C201" s="99">
        <v>85</v>
      </c>
      <c r="D201" s="100">
        <v>4.2204977770354599</v>
      </c>
      <c r="E201" s="100">
        <v>19.695656700365245</v>
      </c>
      <c r="F201" s="100">
        <v>2.1665222370401769</v>
      </c>
      <c r="G201" s="100">
        <f>+monthly_drivers_6!G201/monthly_drivers_6!D201*D201</f>
        <v>6.6430651493109361</v>
      </c>
      <c r="H201" s="100">
        <v>4.2204977770354599</v>
      </c>
      <c r="I201" s="100">
        <v>15.362612226284892</v>
      </c>
      <c r="J201" s="100">
        <v>1.7332177896321419</v>
      </c>
      <c r="K201" s="101">
        <v>195.23038380568394</v>
      </c>
      <c r="L201" s="102">
        <f t="shared" si="6"/>
        <v>0</v>
      </c>
      <c r="M201" s="102">
        <v>0</v>
      </c>
      <c r="N201" s="102">
        <v>0</v>
      </c>
      <c r="O201" s="103">
        <v>0</v>
      </c>
      <c r="P201" s="104">
        <v>0</v>
      </c>
      <c r="Q201" s="105">
        <f>+monthly_drivers_0!Q201</f>
        <v>2.5</v>
      </c>
    </row>
    <row r="202" spans="1:17" x14ac:dyDescent="0.25">
      <c r="A202" s="106">
        <f t="shared" si="7"/>
        <v>50495</v>
      </c>
      <c r="B202" s="714" t="str">
        <f>+asset_level_drivers!$E$1</f>
        <v>Ganador</v>
      </c>
      <c r="C202" s="93">
        <v>85</v>
      </c>
      <c r="D202" s="94">
        <v>4.1987917028116062</v>
      </c>
      <c r="E202" s="94">
        <v>19.594361685225739</v>
      </c>
      <c r="F202" s="94">
        <v>2.1553797853748309</v>
      </c>
      <c r="G202" s="94">
        <f>+monthly_drivers_6!G202/monthly_drivers_6!D202*D202</f>
        <v>6.6088355479528307</v>
      </c>
      <c r="H202" s="94">
        <v>4.1987917028116062</v>
      </c>
      <c r="I202" s="94">
        <v>15.283602114476079</v>
      </c>
      <c r="J202" s="94">
        <v>1.7243038282998651</v>
      </c>
      <c r="K202" s="95">
        <v>194.96947679081086</v>
      </c>
      <c r="L202" s="94">
        <f t="shared" si="6"/>
        <v>0</v>
      </c>
      <c r="M202" s="94">
        <v>0</v>
      </c>
      <c r="N202" s="94">
        <v>0</v>
      </c>
      <c r="O202" s="96">
        <v>0</v>
      </c>
      <c r="P202" s="95">
        <v>0</v>
      </c>
      <c r="Q202" s="97">
        <f>+monthly_drivers_0!Q202</f>
        <v>2.5</v>
      </c>
    </row>
    <row r="203" spans="1:17" x14ac:dyDescent="0.25">
      <c r="A203" s="98">
        <f t="shared" si="7"/>
        <v>50525</v>
      </c>
      <c r="B203" s="713" t="str">
        <f>+asset_level_drivers!$E$1</f>
        <v>Ganador</v>
      </c>
      <c r="C203" s="99">
        <v>85</v>
      </c>
      <c r="D203" s="100">
        <v>4.1771972632054242</v>
      </c>
      <c r="E203" s="100">
        <v>19.493587631646545</v>
      </c>
      <c r="F203" s="100">
        <v>2.1442946394811195</v>
      </c>
      <c r="G203" s="100">
        <f>+monthly_drivers_6!G203/monthly_drivers_6!D203*D203</f>
        <v>6.5747845737702866</v>
      </c>
      <c r="H203" s="100">
        <v>4.1771972632054242</v>
      </c>
      <c r="I203" s="100">
        <v>15.204998352684305</v>
      </c>
      <c r="J203" s="100">
        <v>1.7154357115848959</v>
      </c>
      <c r="K203" s="101">
        <v>194.70991162405659</v>
      </c>
      <c r="L203" s="102">
        <f t="shared" si="6"/>
        <v>0</v>
      </c>
      <c r="M203" s="102">
        <v>0</v>
      </c>
      <c r="N203" s="102">
        <v>0</v>
      </c>
      <c r="O203" s="103">
        <v>0</v>
      </c>
      <c r="P203" s="104">
        <v>0</v>
      </c>
      <c r="Q203" s="105">
        <f>+monthly_drivers_0!Q203</f>
        <v>2.5</v>
      </c>
    </row>
    <row r="204" spans="1:17" x14ac:dyDescent="0.25">
      <c r="A204" s="106">
        <f t="shared" si="7"/>
        <v>50556</v>
      </c>
      <c r="B204" s="714" t="str">
        <f>+asset_level_drivers!$E$1</f>
        <v>Ganador</v>
      </c>
      <c r="C204" s="93">
        <v>85</v>
      </c>
      <c r="D204" s="94">
        <v>4.1557138840798284</v>
      </c>
      <c r="E204" s="94">
        <v>19.393331860318781</v>
      </c>
      <c r="F204" s="94">
        <v>2.1332665046350656</v>
      </c>
      <c r="G204" s="94">
        <f>+monthly_drivers_6!G204/monthly_drivers_6!D204*D204</f>
        <v>6.5409112095570929</v>
      </c>
      <c r="H204" s="94">
        <v>4.1557138840798284</v>
      </c>
      <c r="I204" s="94">
        <v>15.126798851048649</v>
      </c>
      <c r="J204" s="94">
        <v>1.7066132037080526</v>
      </c>
      <c r="K204" s="95">
        <v>194.45168140429018</v>
      </c>
      <c r="L204" s="94">
        <f t="shared" si="6"/>
        <v>0</v>
      </c>
      <c r="M204" s="94">
        <v>0</v>
      </c>
      <c r="N204" s="94">
        <v>0</v>
      </c>
      <c r="O204" s="96">
        <v>0</v>
      </c>
      <c r="P204" s="95">
        <v>0</v>
      </c>
      <c r="Q204" s="97">
        <f>+monthly_drivers_0!Q204</f>
        <v>2.5</v>
      </c>
    </row>
    <row r="205" spans="1:17" x14ac:dyDescent="0.25">
      <c r="A205" s="98">
        <f t="shared" si="7"/>
        <v>50586</v>
      </c>
      <c r="B205" s="713" t="str">
        <f>+asset_level_drivers!$E$1</f>
        <v>Ganador</v>
      </c>
      <c r="C205" s="99">
        <v>85</v>
      </c>
      <c r="D205" s="100">
        <v>4.1343409942486327</v>
      </c>
      <c r="E205" s="100">
        <v>19.293591705709694</v>
      </c>
      <c r="F205" s="100">
        <v>2.1222950876280664</v>
      </c>
      <c r="G205" s="100">
        <f>+monthly_drivers_6!G205/monthly_drivers_6!D205*D205</f>
        <v>6.5072145214628074</v>
      </c>
      <c r="H205" s="100">
        <v>4.1343409942486327</v>
      </c>
      <c r="I205" s="100">
        <v>15.049001530453562</v>
      </c>
      <c r="J205" s="100">
        <v>1.6978360701024533</v>
      </c>
      <c r="K205" s="101">
        <v>194.19477926585731</v>
      </c>
      <c r="L205" s="102">
        <f t="shared" si="6"/>
        <v>0</v>
      </c>
      <c r="M205" s="102">
        <v>0</v>
      </c>
      <c r="N205" s="102">
        <v>0</v>
      </c>
      <c r="O205" s="103">
        <v>0</v>
      </c>
      <c r="P205" s="104">
        <v>0</v>
      </c>
      <c r="Q205" s="105">
        <f>+monthly_drivers_0!Q205</f>
        <v>2.5</v>
      </c>
    </row>
    <row r="206" spans="1:17" x14ac:dyDescent="0.25">
      <c r="A206" s="106">
        <f t="shared" si="7"/>
        <v>50617</v>
      </c>
      <c r="B206" s="714" t="str">
        <f>+asset_level_drivers!$E$1</f>
        <v>Ganador</v>
      </c>
      <c r="C206" s="93">
        <v>85</v>
      </c>
      <c r="D206" s="94">
        <v>4.1130780254639685</v>
      </c>
      <c r="E206" s="94">
        <v>19.194364515995606</v>
      </c>
      <c r="F206" s="94">
        <v>2.1113800967595164</v>
      </c>
      <c r="G206" s="94">
        <f>+monthly_drivers_6!G206/monthly_drivers_6!D206*D206</f>
        <v>6.4736935326445941</v>
      </c>
      <c r="H206" s="94">
        <v>4.1130780254639685</v>
      </c>
      <c r="I206" s="94">
        <v>14.971604322476574</v>
      </c>
      <c r="J206" s="94">
        <v>1.6891040774076134</v>
      </c>
      <c r="K206" s="95">
        <v>193.93919837841813</v>
      </c>
      <c r="L206" s="94">
        <f t="shared" si="6"/>
        <v>0</v>
      </c>
      <c r="M206" s="94">
        <v>0</v>
      </c>
      <c r="N206" s="94">
        <v>0</v>
      </c>
      <c r="O206" s="96">
        <v>0</v>
      </c>
      <c r="P206" s="95">
        <v>0</v>
      </c>
      <c r="Q206" s="97">
        <f>+monthly_drivers_0!Q206</f>
        <v>2.5</v>
      </c>
    </row>
    <row r="207" spans="1:17" x14ac:dyDescent="0.25">
      <c r="A207" s="98">
        <f t="shared" si="7"/>
        <v>50648</v>
      </c>
      <c r="B207" s="713" t="str">
        <f>+asset_level_drivers!$E$1</f>
        <v>Ganador</v>
      </c>
      <c r="C207" s="99">
        <v>85</v>
      </c>
      <c r="D207" s="100">
        <v>4.0919244124009273</v>
      </c>
      <c r="E207" s="100">
        <v>19.095647652989253</v>
      </c>
      <c r="F207" s="100">
        <v>2.1005212418288179</v>
      </c>
      <c r="G207" s="100">
        <f>+monthly_drivers_6!G207/monthly_drivers_6!D207*D207</f>
        <v>6.4403473506946556</v>
      </c>
      <c r="H207" s="100">
        <v>4.0919244124009273</v>
      </c>
      <c r="I207" s="100">
        <v>14.894605169331619</v>
      </c>
      <c r="J207" s="100">
        <v>1.6804169934630544</v>
      </c>
      <c r="K207" s="101">
        <v>193.68493194676171</v>
      </c>
      <c r="L207" s="102">
        <f t="shared" si="6"/>
        <v>0</v>
      </c>
      <c r="M207" s="102">
        <v>0</v>
      </c>
      <c r="N207" s="102">
        <v>0</v>
      </c>
      <c r="O207" s="103">
        <v>0</v>
      </c>
      <c r="P207" s="104">
        <v>0</v>
      </c>
      <c r="Q207" s="105">
        <f>+monthly_drivers_0!Q207</f>
        <v>2.5</v>
      </c>
    </row>
    <row r="208" spans="1:17" x14ac:dyDescent="0.25">
      <c r="A208" s="106">
        <f t="shared" si="7"/>
        <v>50678</v>
      </c>
      <c r="B208" s="714" t="str">
        <f>+asset_level_drivers!$E$1</f>
        <v>Ganador</v>
      </c>
      <c r="C208" s="93">
        <v>85</v>
      </c>
      <c r="D208" s="94">
        <v>4.0708795926412567</v>
      </c>
      <c r="E208" s="94">
        <v>18.997438492078334</v>
      </c>
      <c r="F208" s="94">
        <v>2.0897182341286165</v>
      </c>
      <c r="G208" s="94">
        <f>+monthly_drivers_6!G208/monthly_drivers_6!D208*D208</f>
        <v>6.4071749765512971</v>
      </c>
      <c r="H208" s="94">
        <v>4.0708795926412567</v>
      </c>
      <c r="I208" s="94">
        <v>14.818002023821101</v>
      </c>
      <c r="J208" s="94">
        <v>1.6717745873028935</v>
      </c>
      <c r="K208" s="95">
        <v>193.4319732106286</v>
      </c>
      <c r="L208" s="94">
        <f t="shared" si="6"/>
        <v>0</v>
      </c>
      <c r="M208" s="94">
        <v>0</v>
      </c>
      <c r="N208" s="94">
        <v>0</v>
      </c>
      <c r="O208" s="96">
        <v>0</v>
      </c>
      <c r="P208" s="95">
        <v>0</v>
      </c>
      <c r="Q208" s="97">
        <f>+monthly_drivers_0!Q208</f>
        <v>2.5</v>
      </c>
    </row>
    <row r="209" spans="1:17" x14ac:dyDescent="0.25">
      <c r="A209" s="98">
        <f t="shared" si="7"/>
        <v>50709</v>
      </c>
      <c r="B209" s="713" t="str">
        <f>+asset_level_drivers!$E$1</f>
        <v>Ganador</v>
      </c>
      <c r="C209" s="99">
        <v>85</v>
      </c>
      <c r="D209" s="100">
        <v>4.049943006659392</v>
      </c>
      <c r="E209" s="100">
        <v>18.899734422141687</v>
      </c>
      <c r="F209" s="100">
        <v>2.0789707864355855</v>
      </c>
      <c r="G209" s="100">
        <f>+monthly_drivers_6!G209/monthly_drivers_6!D209*D209</f>
        <v>6.3741754679027407</v>
      </c>
      <c r="H209" s="100">
        <v>4.049943006659392</v>
      </c>
      <c r="I209" s="100">
        <v>14.741792849270515</v>
      </c>
      <c r="J209" s="100">
        <v>1.6631766291484684</v>
      </c>
      <c r="K209" s="101">
        <v>193.18031544451912</v>
      </c>
      <c r="L209" s="102">
        <f t="shared" si="6"/>
        <v>0</v>
      </c>
      <c r="M209" s="102">
        <v>0</v>
      </c>
      <c r="N209" s="102">
        <v>0</v>
      </c>
      <c r="O209" s="103">
        <v>0</v>
      </c>
      <c r="P209" s="104">
        <v>0</v>
      </c>
      <c r="Q209" s="105">
        <f>+monthly_drivers_0!Q209</f>
        <v>2.5</v>
      </c>
    </row>
    <row r="210" spans="1:17" x14ac:dyDescent="0.25">
      <c r="A210" s="106">
        <f t="shared" si="7"/>
        <v>50739</v>
      </c>
      <c r="B210" s="714" t="str">
        <f>+asset_level_drivers!$E$1</f>
        <v>Ganador</v>
      </c>
      <c r="C210" s="93">
        <v>85</v>
      </c>
      <c r="D210" s="94">
        <v>4.029114097808022</v>
      </c>
      <c r="E210" s="94">
        <v>18.802532845491545</v>
      </c>
      <c r="F210" s="94">
        <v>2.06827861300407</v>
      </c>
      <c r="G210" s="94">
        <f>+monthly_drivers_6!G210/monthly_drivers_6!D210*D210</f>
        <v>6.3413480132513484</v>
      </c>
      <c r="H210" s="94">
        <v>4.029114097808022</v>
      </c>
      <c r="I210" s="94">
        <v>14.665975619483405</v>
      </c>
      <c r="J210" s="94">
        <v>1.6546228904032561</v>
      </c>
      <c r="K210" s="95">
        <v>192.92995195753221</v>
      </c>
      <c r="L210" s="94">
        <f t="shared" si="6"/>
        <v>0</v>
      </c>
      <c r="M210" s="94">
        <v>0</v>
      </c>
      <c r="N210" s="94">
        <v>0</v>
      </c>
      <c r="O210" s="96">
        <v>0</v>
      </c>
      <c r="P210" s="95">
        <v>0</v>
      </c>
      <c r="Q210" s="97">
        <f>+monthly_drivers_0!Q210</f>
        <v>2.5</v>
      </c>
    </row>
    <row r="211" spans="1:17" x14ac:dyDescent="0.25">
      <c r="A211" s="98">
        <f t="shared" si="7"/>
        <v>50770</v>
      </c>
      <c r="B211" s="713" t="str">
        <f>+asset_level_drivers!$E$1</f>
        <v>Ganador</v>
      </c>
      <c r="C211" s="99">
        <v>85</v>
      </c>
      <c r="D211" s="100">
        <v>4.008392312302254</v>
      </c>
      <c r="E211" s="100">
        <v>18.705831177795307</v>
      </c>
      <c r="F211" s="100">
        <v>2.0576414295574836</v>
      </c>
      <c r="G211" s="100">
        <f>+monthly_drivers_6!G211/monthly_drivers_6!D211*D211</f>
        <v>6.3086915606472695</v>
      </c>
      <c r="H211" s="100">
        <v>4.008392312302254</v>
      </c>
      <c r="I211" s="100">
        <v>14.590548318680339</v>
      </c>
      <c r="J211" s="100">
        <v>1.646113143645987</v>
      </c>
      <c r="K211" s="101">
        <v>192.68087609316947</v>
      </c>
      <c r="L211" s="102">
        <f t="shared" si="6"/>
        <v>0</v>
      </c>
      <c r="M211" s="102">
        <v>0</v>
      </c>
      <c r="N211" s="102">
        <v>0</v>
      </c>
      <c r="O211" s="103">
        <v>0</v>
      </c>
      <c r="P211" s="104">
        <v>0</v>
      </c>
      <c r="Q211" s="105">
        <f>+monthly_drivers_0!Q211</f>
        <v>2.5</v>
      </c>
    </row>
    <row r="212" spans="1:17" x14ac:dyDescent="0.25">
      <c r="A212" s="106">
        <f t="shared" si="7"/>
        <v>50801</v>
      </c>
      <c r="B212" s="714" t="str">
        <f>+asset_level_drivers!$E$1</f>
        <v>Ganador</v>
      </c>
      <c r="C212" s="93">
        <v>85</v>
      </c>
      <c r="D212" s="94">
        <v>3.9877770992047155</v>
      </c>
      <c r="E212" s="94">
        <v>18.609626848019658</v>
      </c>
      <c r="F212" s="94">
        <v>2.0470589532821624</v>
      </c>
      <c r="G212" s="94">
        <f>+monthly_drivers_6!G212/monthly_drivers_6!D212*D212</f>
        <v>6.2762052383600002</v>
      </c>
      <c r="H212" s="94">
        <v>3.9877770992047155</v>
      </c>
      <c r="I212" s="94">
        <v>14.515508941455336</v>
      </c>
      <c r="J212" s="94">
        <v>1.6376471626257301</v>
      </c>
      <c r="K212" s="95">
        <v>192.43308122917364</v>
      </c>
      <c r="L212" s="94">
        <f t="shared" si="6"/>
        <v>0</v>
      </c>
      <c r="M212" s="94">
        <v>0</v>
      </c>
      <c r="N212" s="94">
        <v>0</v>
      </c>
      <c r="O212" s="96">
        <v>0</v>
      </c>
      <c r="P212" s="95">
        <v>0</v>
      </c>
      <c r="Q212" s="97">
        <f>+monthly_drivers_0!Q212</f>
        <v>2.5</v>
      </c>
    </row>
    <row r="213" spans="1:17" x14ac:dyDescent="0.25">
      <c r="A213" s="98">
        <f t="shared" si="7"/>
        <v>50829</v>
      </c>
      <c r="B213" s="713" t="str">
        <f>+asset_level_drivers!$E$1</f>
        <v>Ganador</v>
      </c>
      <c r="C213" s="99">
        <v>85</v>
      </c>
      <c r="D213" s="100">
        <v>3.9672679104134438</v>
      </c>
      <c r="E213" s="100">
        <v>18.513917298343031</v>
      </c>
      <c r="F213" s="100">
        <v>2.0365309028177334</v>
      </c>
      <c r="G213" s="100">
        <f>+monthly_drivers_6!G213/monthly_drivers_6!D213*D213</f>
        <v>6.2438881308235414</v>
      </c>
      <c r="H213" s="100">
        <v>3.9672679104134438</v>
      </c>
      <c r="I213" s="100">
        <v>14.440855492707566</v>
      </c>
      <c r="J213" s="100">
        <v>1.6292247222541869</v>
      </c>
      <c r="K213" s="101">
        <v>192.18656077734317</v>
      </c>
      <c r="L213" s="102">
        <f t="shared" si="6"/>
        <v>0</v>
      </c>
      <c r="M213" s="102">
        <v>0</v>
      </c>
      <c r="N213" s="102">
        <v>0</v>
      </c>
      <c r="O213" s="103">
        <v>0</v>
      </c>
      <c r="P213" s="104">
        <v>0</v>
      </c>
      <c r="Q213" s="105">
        <f>+monthly_drivers_0!Q213</f>
        <v>2.5</v>
      </c>
    </row>
    <row r="214" spans="1:17" x14ac:dyDescent="0.25">
      <c r="A214" s="106">
        <f t="shared" si="7"/>
        <v>50860</v>
      </c>
      <c r="B214" s="714" t="str">
        <f>+asset_level_drivers!$E$1</f>
        <v>Ganador</v>
      </c>
      <c r="C214" s="93">
        <v>85</v>
      </c>
      <c r="D214" s="94">
        <v>3.9468642006427981</v>
      </c>
      <c r="E214" s="94">
        <v>18.418699984110891</v>
      </c>
      <c r="F214" s="94">
        <v>2.0260569982521979</v>
      </c>
      <c r="G214" s="94">
        <f>+monthly_drivers_6!G214/monthly_drivers_6!D214*D214</f>
        <v>6.2117388641600524</v>
      </c>
      <c r="H214" s="94">
        <v>3.9468642006427981</v>
      </c>
      <c r="I214" s="94">
        <v>14.366585987606497</v>
      </c>
      <c r="J214" s="94">
        <v>1.6208455986017585</v>
      </c>
      <c r="K214" s="95">
        <v>191.94130818335987</v>
      </c>
      <c r="L214" s="94">
        <f t="shared" si="6"/>
        <v>0</v>
      </c>
      <c r="M214" s="94">
        <v>0</v>
      </c>
      <c r="N214" s="94">
        <v>0</v>
      </c>
      <c r="O214" s="96">
        <v>0</v>
      </c>
      <c r="P214" s="95">
        <v>0</v>
      </c>
      <c r="Q214" s="97">
        <f>+monthly_drivers_0!Q214</f>
        <v>2.5</v>
      </c>
    </row>
    <row r="215" spans="1:17" x14ac:dyDescent="0.25">
      <c r="A215" s="98">
        <f t="shared" si="7"/>
        <v>50890</v>
      </c>
      <c r="B215" s="713" t="str">
        <f>+asset_level_drivers!$E$1</f>
        <v>Ganador</v>
      </c>
      <c r="C215" s="99">
        <v>85</v>
      </c>
      <c r="D215" s="100">
        <v>3.9265654274132102</v>
      </c>
      <c r="E215" s="100">
        <v>18.323972373748198</v>
      </c>
      <c r="F215" s="100">
        <v>2.015636961112302</v>
      </c>
      <c r="G215" s="100">
        <f>+monthly_drivers_6!G215/monthly_drivers_6!D215*D215</f>
        <v>6.1797551846548568</v>
      </c>
      <c r="H215" s="100">
        <v>3.9265654274132102</v>
      </c>
      <c r="I215" s="100">
        <v>14.292698451523595</v>
      </c>
      <c r="J215" s="100">
        <v>1.6125095688898416</v>
      </c>
      <c r="K215" s="101">
        <v>191.69731692661443</v>
      </c>
      <c r="L215" s="102">
        <f t="shared" si="6"/>
        <v>0</v>
      </c>
      <c r="M215" s="102">
        <v>0</v>
      </c>
      <c r="N215" s="102">
        <v>0</v>
      </c>
      <c r="O215" s="103">
        <v>0</v>
      </c>
      <c r="P215" s="104">
        <v>0</v>
      </c>
      <c r="Q215" s="105">
        <f>+monthly_drivers_0!Q215</f>
        <v>2.5</v>
      </c>
    </row>
    <row r="216" spans="1:17" x14ac:dyDescent="0.25">
      <c r="A216" s="106">
        <f t="shared" si="7"/>
        <v>50921</v>
      </c>
      <c r="B216" s="714" t="str">
        <f>+asset_level_drivers!$E$1</f>
        <v>Ganador</v>
      </c>
      <c r="C216" s="93">
        <v>85</v>
      </c>
      <c r="D216" s="94">
        <v>3.906371051035356</v>
      </c>
      <c r="E216" s="94">
        <v>18.229731948699801</v>
      </c>
      <c r="F216" s="94">
        <v>2.0052705143569782</v>
      </c>
      <c r="G216" s="94">
        <f>+monthly_drivers_6!G216/monthly_drivers_6!D216*D216</f>
        <v>6.1479359654194434</v>
      </c>
      <c r="H216" s="94">
        <v>3.906371051035356</v>
      </c>
      <c r="I216" s="94">
        <v>14.219190919985845</v>
      </c>
      <c r="J216" s="94">
        <v>1.6042164114855826</v>
      </c>
      <c r="K216" s="95">
        <v>191.45458052003488</v>
      </c>
      <c r="L216" s="94">
        <f t="shared" si="6"/>
        <v>0</v>
      </c>
      <c r="M216" s="94">
        <v>0</v>
      </c>
      <c r="N216" s="94">
        <v>0</v>
      </c>
      <c r="O216" s="96">
        <v>0</v>
      </c>
      <c r="P216" s="95">
        <v>0</v>
      </c>
      <c r="Q216" s="97">
        <f>+monthly_drivers_0!Q216</f>
        <v>2.5</v>
      </c>
    </row>
    <row r="217" spans="1:17" x14ac:dyDescent="0.25">
      <c r="A217" s="98">
        <f t="shared" si="7"/>
        <v>50951</v>
      </c>
      <c r="B217" s="713" t="str">
        <f>+asset_level_drivers!$E$1</f>
        <v>Ganador</v>
      </c>
      <c r="C217" s="99">
        <v>85</v>
      </c>
      <c r="D217" s="100">
        <v>3.8862805345938543</v>
      </c>
      <c r="E217" s="100">
        <v>18.135976203367115</v>
      </c>
      <c r="F217" s="100">
        <v>1.9949573823703828</v>
      </c>
      <c r="G217" s="100">
        <f>+monthly_drivers_6!G217/monthly_drivers_6!D217*D217</f>
        <v>6.1162803505240628</v>
      </c>
      <c r="H217" s="100">
        <v>3.8862805345938543</v>
      </c>
      <c r="I217" s="100">
        <v>14.146061438626349</v>
      </c>
      <c r="J217" s="100">
        <v>1.595965905896306</v>
      </c>
      <c r="K217" s="101">
        <v>191.21309250990672</v>
      </c>
      <c r="L217" s="102">
        <f t="shared" si="6"/>
        <v>0</v>
      </c>
      <c r="M217" s="102">
        <v>0</v>
      </c>
      <c r="N217" s="102">
        <v>0</v>
      </c>
      <c r="O217" s="103">
        <v>0</v>
      </c>
      <c r="P217" s="104">
        <v>0</v>
      </c>
      <c r="Q217" s="105">
        <f>+monthly_drivers_0!Q217</f>
        <v>2.5</v>
      </c>
    </row>
    <row r="218" spans="1:17" x14ac:dyDescent="0.25">
      <c r="A218" s="106">
        <f t="shared" si="7"/>
        <v>50982</v>
      </c>
      <c r="B218" s="714" t="str">
        <f>+asset_level_drivers!$E$1</f>
        <v>Ganador</v>
      </c>
      <c r="C218" s="93">
        <v>85</v>
      </c>
      <c r="D218" s="94">
        <v>3.866293343936559</v>
      </c>
      <c r="E218" s="94">
        <v>18.042702645035462</v>
      </c>
      <c r="F218" s="94">
        <v>1.9846972909539009</v>
      </c>
      <c r="G218" s="94">
        <f>+monthly_drivers_6!G218/monthly_drivers_6!D218*D218</f>
        <v>6.0847874321649478</v>
      </c>
      <c r="H218" s="94">
        <v>3.866293343936559</v>
      </c>
      <c r="I218" s="94">
        <v>14.073308063127659</v>
      </c>
      <c r="J218" s="94">
        <v>1.5877578327631208</v>
      </c>
      <c r="K218" s="95">
        <v>190.9728464757151</v>
      </c>
      <c r="L218" s="94">
        <f t="shared" si="6"/>
        <v>0</v>
      </c>
      <c r="M218" s="94">
        <v>0</v>
      </c>
      <c r="N218" s="94">
        <v>0</v>
      </c>
      <c r="O218" s="96">
        <v>0</v>
      </c>
      <c r="P218" s="95">
        <v>0</v>
      </c>
      <c r="Q218" s="97">
        <f>+monthly_drivers_0!Q218</f>
        <v>2.5</v>
      </c>
    </row>
    <row r="219" spans="1:17" x14ac:dyDescent="0.25">
      <c r="A219" s="98">
        <f t="shared" si="7"/>
        <v>51013</v>
      </c>
      <c r="B219" s="713" t="str">
        <f>+asset_level_drivers!$E$1</f>
        <v>Ganador</v>
      </c>
      <c r="C219" s="99">
        <v>85</v>
      </c>
      <c r="D219" s="100">
        <v>3.8464089476568626</v>
      </c>
      <c r="E219" s="100">
        <v>17.949908793810756</v>
      </c>
      <c r="F219" s="100">
        <v>1.9744899673191834</v>
      </c>
      <c r="G219" s="100">
        <f>+monthly_drivers_6!G219/monthly_drivers_6!D219*D219</f>
        <v>6.0534565214134126</v>
      </c>
      <c r="H219" s="100">
        <v>3.8464089476568626</v>
      </c>
      <c r="I219" s="100">
        <v>14.000928859172388</v>
      </c>
      <c r="J219" s="100">
        <v>1.5795919738553466</v>
      </c>
      <c r="K219" s="101">
        <v>190.73383602995705</v>
      </c>
      <c r="L219" s="102">
        <f t="shared" si="6"/>
        <v>0</v>
      </c>
      <c r="M219" s="102">
        <v>0</v>
      </c>
      <c r="N219" s="102">
        <v>0</v>
      </c>
      <c r="O219" s="103">
        <v>0</v>
      </c>
      <c r="P219" s="104">
        <v>0</v>
      </c>
      <c r="Q219" s="105">
        <f>+monthly_drivers_0!Q219</f>
        <v>2.5</v>
      </c>
    </row>
    <row r="220" spans="1:17" x14ac:dyDescent="0.25">
      <c r="A220" s="106">
        <f t="shared" si="7"/>
        <v>51043</v>
      </c>
      <c r="B220" s="714" t="str">
        <f>+asset_level_drivers!$E$1</f>
        <v>Ganador</v>
      </c>
      <c r="C220" s="93">
        <v>85</v>
      </c>
      <c r="D220" s="94">
        <v>3.8266268170825204</v>
      </c>
      <c r="E220" s="94">
        <v>17.857592182554306</v>
      </c>
      <c r="F220" s="94">
        <v>1.9643351400809737</v>
      </c>
      <c r="G220" s="94">
        <f>+monthly_drivers_6!G220/monthly_drivers_6!D220*D220</f>
        <v>6.0222867076499034</v>
      </c>
      <c r="H220" s="94">
        <v>3.8266268170825204</v>
      </c>
      <c r="I220" s="94">
        <v>13.928921902392357</v>
      </c>
      <c r="J220" s="94">
        <v>1.5714681120647791</v>
      </c>
      <c r="K220" s="95">
        <v>190.49605481799017</v>
      </c>
      <c r="L220" s="94">
        <f t="shared" si="6"/>
        <v>0</v>
      </c>
      <c r="M220" s="94">
        <v>0</v>
      </c>
      <c r="N220" s="94">
        <v>0</v>
      </c>
      <c r="O220" s="96">
        <v>0</v>
      </c>
      <c r="P220" s="95">
        <v>0</v>
      </c>
      <c r="Q220" s="97">
        <f>+monthly_drivers_0!Q220</f>
        <v>2.5</v>
      </c>
    </row>
    <row r="221" spans="1:17" x14ac:dyDescent="0.25">
      <c r="A221" s="98">
        <f t="shared" si="7"/>
        <v>51074</v>
      </c>
      <c r="B221" s="713" t="str">
        <f>+asset_level_drivers!$E$1</f>
        <v>Ganador</v>
      </c>
      <c r="C221" s="99">
        <v>85</v>
      </c>
      <c r="D221" s="100">
        <v>3.8069464262598194</v>
      </c>
      <c r="E221" s="100">
        <v>17.765750356813893</v>
      </c>
      <c r="F221" s="100">
        <v>1.9542325392495281</v>
      </c>
      <c r="G221" s="100">
        <f>+monthly_drivers_6!G221/monthly_drivers_6!D221*D221</f>
        <v>5.991277130726834</v>
      </c>
      <c r="H221" s="100">
        <v>3.8069464262598194</v>
      </c>
      <c r="I221" s="100">
        <v>13.857285278314837</v>
      </c>
      <c r="J221" s="100">
        <v>1.5633860313996226</v>
      </c>
      <c r="K221" s="101">
        <v>190.25949651784885</v>
      </c>
      <c r="L221" s="102">
        <f t="shared" si="6"/>
        <v>0</v>
      </c>
      <c r="M221" s="102">
        <v>0</v>
      </c>
      <c r="N221" s="102">
        <v>0</v>
      </c>
      <c r="O221" s="103">
        <v>0</v>
      </c>
      <c r="P221" s="104">
        <v>0</v>
      </c>
      <c r="Q221" s="105">
        <f>+monthly_drivers_0!Q221</f>
        <v>2.5</v>
      </c>
    </row>
    <row r="222" spans="1:17" x14ac:dyDescent="0.25">
      <c r="A222" s="106">
        <f t="shared" si="7"/>
        <v>51104</v>
      </c>
      <c r="B222" s="714" t="str">
        <f>+asset_level_drivers!$E$1</f>
        <v>Ganador</v>
      </c>
      <c r="C222" s="93">
        <v>85</v>
      </c>
      <c r="D222" s="94">
        <v>3.7873672519396058</v>
      </c>
      <c r="E222" s="94">
        <v>17.67438087476231</v>
      </c>
      <c r="F222" s="94">
        <v>1.944181896223854</v>
      </c>
      <c r="G222" s="94">
        <f>+monthly_drivers_6!G222/monthly_drivers_6!D222*D222</f>
        <v>5.9604271146749035</v>
      </c>
      <c r="H222" s="94">
        <v>3.7873672519396058</v>
      </c>
      <c r="I222" s="94">
        <v>13.786017082314604</v>
      </c>
      <c r="J222" s="94">
        <v>1.5553455169790831</v>
      </c>
      <c r="K222" s="95">
        <v>190.024154840081</v>
      </c>
      <c r="L222" s="94">
        <f t="shared" si="6"/>
        <v>0</v>
      </c>
      <c r="M222" s="94">
        <v>0</v>
      </c>
      <c r="N222" s="94">
        <v>0</v>
      </c>
      <c r="O222" s="96">
        <v>0</v>
      </c>
      <c r="P222" s="95">
        <v>0</v>
      </c>
      <c r="Q222" s="97">
        <f>+monthly_drivers_0!Q222</f>
        <v>2.5</v>
      </c>
    </row>
    <row r="223" spans="1:17" x14ac:dyDescent="0.25">
      <c r="A223" s="98">
        <f t="shared" si="7"/>
        <v>51135</v>
      </c>
      <c r="B223" s="713" t="str">
        <f>+asset_level_drivers!$E$1</f>
        <v>Ganador</v>
      </c>
      <c r="C223" s="99">
        <v>85</v>
      </c>
      <c r="D223" s="100">
        <v>3.7678887735637838</v>
      </c>
      <c r="E223" s="100">
        <v>17.583481307128444</v>
      </c>
      <c r="F223" s="100">
        <v>1.9341829437841289</v>
      </c>
      <c r="G223" s="100">
        <f>+monthly_drivers_6!G223/monthly_drivers_6!D223*D223</f>
        <v>5.9297355502601778</v>
      </c>
      <c r="H223" s="100">
        <v>3.7678887735637838</v>
      </c>
      <c r="I223" s="100">
        <v>13.715115419560187</v>
      </c>
      <c r="J223" s="100">
        <v>1.5473463550273032</v>
      </c>
      <c r="K223" s="101">
        <v>189.7900235275784</v>
      </c>
      <c r="L223" s="102">
        <f t="shared" si="6"/>
        <v>0</v>
      </c>
      <c r="M223" s="102">
        <v>0</v>
      </c>
      <c r="N223" s="102">
        <v>0</v>
      </c>
      <c r="O223" s="103">
        <v>0</v>
      </c>
      <c r="P223" s="104">
        <v>0</v>
      </c>
      <c r="Q223" s="105">
        <f>+monthly_drivers_0!Q223</f>
        <v>2.5</v>
      </c>
    </row>
    <row r="224" spans="1:17" x14ac:dyDescent="0.25">
      <c r="A224" s="106">
        <f t="shared" si="7"/>
        <v>51166</v>
      </c>
      <c r="B224" s="714" t="str">
        <f>+asset_level_drivers!$E$1</f>
        <v>Ganador</v>
      </c>
      <c r="C224" s="93">
        <v>85</v>
      </c>
      <c r="D224" s="94">
        <v>3.7485104732527397</v>
      </c>
      <c r="E224" s="94">
        <v>17.493049237137662</v>
      </c>
      <c r="F224" s="94">
        <v>1.9242354160851427</v>
      </c>
      <c r="G224" s="94">
        <f>+monthly_drivers_6!G224/monthly_drivers_6!D224*D224</f>
        <v>5.8992017862673913</v>
      </c>
      <c r="H224" s="94">
        <v>3.7485104732527397</v>
      </c>
      <c r="I224" s="94">
        <v>13.644578404967374</v>
      </c>
      <c r="J224" s="94">
        <v>1.5393883328681144</v>
      </c>
      <c r="K224" s="95">
        <v>189.55709635542402</v>
      </c>
      <c r="L224" s="94">
        <f t="shared" si="6"/>
        <v>0</v>
      </c>
      <c r="M224" s="94">
        <v>0</v>
      </c>
      <c r="N224" s="94">
        <v>0</v>
      </c>
      <c r="O224" s="96">
        <v>0</v>
      </c>
      <c r="P224" s="95">
        <v>0</v>
      </c>
      <c r="Q224" s="97">
        <f>+monthly_drivers_0!Q224</f>
        <v>2.5</v>
      </c>
    </row>
    <row r="225" spans="1:17" x14ac:dyDescent="0.25">
      <c r="A225" s="98">
        <f t="shared" si="7"/>
        <v>51195</v>
      </c>
      <c r="B225" s="713" t="str">
        <f>+asset_level_drivers!$E$1</f>
        <v>Ganador</v>
      </c>
      <c r="C225" s="99">
        <v>85</v>
      </c>
      <c r="D225" s="100">
        <v>3.7292318357885814</v>
      </c>
      <c r="E225" s="100">
        <v>17.403082260442897</v>
      </c>
      <c r="F225" s="100">
        <v>1.9143390486487188</v>
      </c>
      <c r="G225" s="100">
        <f>+monthly_drivers_6!G225/monthly_drivers_6!D225*D225</f>
        <v>5.8688251183532936</v>
      </c>
      <c r="H225" s="100">
        <v>3.7292318357885814</v>
      </c>
      <c r="I225" s="100">
        <v>13.574404163145461</v>
      </c>
      <c r="J225" s="100">
        <v>1.5314712389189751</v>
      </c>
      <c r="K225" s="101">
        <v>189.32536713070283</v>
      </c>
      <c r="L225" s="102">
        <f t="shared" si="6"/>
        <v>0</v>
      </c>
      <c r="M225" s="102">
        <v>0</v>
      </c>
      <c r="N225" s="102">
        <v>0</v>
      </c>
      <c r="O225" s="103">
        <v>0</v>
      </c>
      <c r="P225" s="104">
        <v>0</v>
      </c>
      <c r="Q225" s="105">
        <f>+monthly_drivers_0!Q225</f>
        <v>2.5</v>
      </c>
    </row>
    <row r="226" spans="1:17" x14ac:dyDescent="0.25">
      <c r="A226" s="106">
        <f t="shared" si="7"/>
        <v>51226</v>
      </c>
      <c r="B226" s="714" t="str">
        <f>+asset_level_drivers!$E$1</f>
        <v>Ganador</v>
      </c>
      <c r="C226" s="93">
        <v>85</v>
      </c>
      <c r="D226" s="94">
        <v>3.71005234860396</v>
      </c>
      <c r="E226" s="94">
        <v>17.313577985065059</v>
      </c>
      <c r="F226" s="94">
        <v>1.9044935783571566</v>
      </c>
      <c r="G226" s="94">
        <f>+monthly_drivers_6!G226/monthly_drivers_6!D226*D226</f>
        <v>5.8386046586369984</v>
      </c>
      <c r="H226" s="94">
        <v>3.71005234860396</v>
      </c>
      <c r="I226" s="94">
        <v>13.504590828350745</v>
      </c>
      <c r="J226" s="94">
        <v>1.5235948626857252</v>
      </c>
      <c r="K226" s="95">
        <v>189.09482969235768</v>
      </c>
      <c r="L226" s="94">
        <f t="shared" si="6"/>
        <v>0</v>
      </c>
      <c r="M226" s="94">
        <v>0</v>
      </c>
      <c r="N226" s="94">
        <v>0</v>
      </c>
      <c r="O226" s="96">
        <v>0</v>
      </c>
      <c r="P226" s="95">
        <v>0</v>
      </c>
      <c r="Q226" s="97">
        <f>+monthly_drivers_0!Q226</f>
        <v>2.5</v>
      </c>
    </row>
    <row r="227" spans="1:17" x14ac:dyDescent="0.25">
      <c r="A227" s="98">
        <f t="shared" si="7"/>
        <v>51256</v>
      </c>
      <c r="B227" s="713" t="str">
        <f>+asset_level_drivers!$E$1</f>
        <v>Ganador</v>
      </c>
      <c r="C227" s="99">
        <v>85</v>
      </c>
      <c r="D227" s="100">
        <v>3.6909715017685665</v>
      </c>
      <c r="E227" s="100">
        <v>17.224534031322225</v>
      </c>
      <c r="F227" s="100">
        <v>1.8946987434454448</v>
      </c>
      <c r="G227" s="100">
        <f>+monthly_drivers_6!G227/monthly_drivers_6!D227*D227</f>
        <v>5.8085395225432679</v>
      </c>
      <c r="H227" s="100">
        <v>3.6909715017685665</v>
      </c>
      <c r="I227" s="100">
        <v>13.435136544431336</v>
      </c>
      <c r="J227" s="100">
        <v>1.5157589947563559</v>
      </c>
      <c r="K227" s="101">
        <v>188.86547791101708</v>
      </c>
      <c r="L227" s="102">
        <f t="shared" si="6"/>
        <v>0</v>
      </c>
      <c r="M227" s="102">
        <v>0</v>
      </c>
      <c r="N227" s="102">
        <v>0</v>
      </c>
      <c r="O227" s="103">
        <v>0</v>
      </c>
      <c r="P227" s="104">
        <v>0</v>
      </c>
      <c r="Q227" s="105">
        <f>+monthly_drivers_0!Q227</f>
        <v>2.5</v>
      </c>
    </row>
    <row r="228" spans="1:17" x14ac:dyDescent="0.25">
      <c r="A228" s="106">
        <f t="shared" si="7"/>
        <v>51287</v>
      </c>
      <c r="B228" s="714" t="str">
        <f>+asset_level_drivers!$E$1</f>
        <v>Ganador</v>
      </c>
      <c r="C228" s="93">
        <v>85</v>
      </c>
      <c r="D228" s="94">
        <v>3.6719887879728339</v>
      </c>
      <c r="E228" s="94">
        <v>17.135948031777517</v>
      </c>
      <c r="F228" s="94">
        <v>1.8849542834955268</v>
      </c>
      <c r="G228" s="94">
        <f>+monthly_drivers_6!G228/monthly_drivers_6!D228*D228</f>
        <v>5.7786290030236298</v>
      </c>
      <c r="H228" s="94">
        <v>3.6719887879728339</v>
      </c>
      <c r="I228" s="94">
        <v>13.366039464786462</v>
      </c>
      <c r="J228" s="94">
        <v>1.5079634267964215</v>
      </c>
      <c r="K228" s="95">
        <v>188.63730568883</v>
      </c>
      <c r="L228" s="94">
        <f t="shared" si="6"/>
        <v>0</v>
      </c>
      <c r="M228" s="94">
        <v>0</v>
      </c>
      <c r="N228" s="94">
        <v>0</v>
      </c>
      <c r="O228" s="96">
        <v>0</v>
      </c>
      <c r="P228" s="95">
        <v>0</v>
      </c>
      <c r="Q228" s="97">
        <f>+monthly_drivers_0!Q228</f>
        <v>2.5</v>
      </c>
    </row>
    <row r="229" spans="1:17" x14ac:dyDescent="0.25">
      <c r="A229" s="98">
        <f t="shared" si="7"/>
        <v>51317</v>
      </c>
      <c r="B229" s="713" t="str">
        <f>+asset_level_drivers!$E$1</f>
        <v>Ganador</v>
      </c>
      <c r="C229" s="99">
        <v>85</v>
      </c>
      <c r="D229" s="100">
        <v>3.6531037025181576</v>
      </c>
      <c r="E229" s="100">
        <v>17.047817631164566</v>
      </c>
      <c r="F229" s="100">
        <v>1.8752599394281024</v>
      </c>
      <c r="G229" s="100">
        <f>+monthly_drivers_6!G229/monthly_drivers_6!D229*D229</f>
        <v>5.7488722767441933</v>
      </c>
      <c r="H229" s="100">
        <v>3.6531037025181576</v>
      </c>
      <c r="I229" s="100">
        <v>13.297297752308362</v>
      </c>
      <c r="J229" s="100">
        <v>1.500207951542482</v>
      </c>
      <c r="K229" s="101">
        <v>188.41030695931124</v>
      </c>
      <c r="L229" s="102">
        <f t="shared" si="6"/>
        <v>0</v>
      </c>
      <c r="M229" s="102">
        <v>0</v>
      </c>
      <c r="N229" s="102">
        <v>0</v>
      </c>
      <c r="O229" s="103">
        <v>0</v>
      </c>
      <c r="P229" s="104">
        <v>0</v>
      </c>
      <c r="Q229" s="105">
        <f>+monthly_drivers_0!Q229</f>
        <v>2.5</v>
      </c>
    </row>
    <row r="230" spans="1:17" x14ac:dyDescent="0.25">
      <c r="A230" s="106">
        <f t="shared" si="7"/>
        <v>51348</v>
      </c>
      <c r="B230" s="714" t="str">
        <f>+asset_level_drivers!$E$1</f>
        <v>Ganador</v>
      </c>
      <c r="C230" s="93">
        <v>85</v>
      </c>
      <c r="D230" s="94">
        <v>3.6343157433001325</v>
      </c>
      <c r="E230" s="94">
        <v>16.960140486331657</v>
      </c>
      <c r="F230" s="94">
        <v>1.8656154534964822</v>
      </c>
      <c r="G230" s="94">
        <f>+monthly_drivers_6!G230/monthly_drivers_6!D230*D230</f>
        <v>5.7192686042653698</v>
      </c>
      <c r="H230" s="94">
        <v>3.6343157433001325</v>
      </c>
      <c r="I230" s="94">
        <v>13.228909579338692</v>
      </c>
      <c r="J230" s="94">
        <v>1.4924923627971858</v>
      </c>
      <c r="K230" s="95">
        <v>188.18447568716863</v>
      </c>
      <c r="L230" s="94">
        <f t="shared" si="6"/>
        <v>0</v>
      </c>
      <c r="M230" s="94">
        <v>0</v>
      </c>
      <c r="N230" s="94">
        <v>0</v>
      </c>
      <c r="O230" s="96">
        <v>0</v>
      </c>
      <c r="P230" s="95">
        <v>0</v>
      </c>
      <c r="Q230" s="97">
        <f>+monthly_drivers_0!Q230</f>
        <v>2.5</v>
      </c>
    </row>
    <row r="231" spans="1:17" x14ac:dyDescent="0.25">
      <c r="A231" s="98">
        <f t="shared" si="7"/>
        <v>51379</v>
      </c>
      <c r="B231" s="713" t="str">
        <f>+asset_level_drivers!$E$1</f>
        <v>Ganador</v>
      </c>
      <c r="C231" s="99">
        <v>85</v>
      </c>
      <c r="D231" s="100">
        <v>3.6156244107973761</v>
      </c>
      <c r="E231" s="100">
        <v>16.872914266182111</v>
      </c>
      <c r="F231" s="100">
        <v>1.856020569280032</v>
      </c>
      <c r="G231" s="100">
        <f>+monthly_drivers_6!G231/monthly_drivers_6!D231*D231</f>
        <v>5.6898171000862297</v>
      </c>
      <c r="H231" s="100">
        <v>3.6156244107973761</v>
      </c>
      <c r="I231" s="100">
        <v>13.160873127622047</v>
      </c>
      <c r="J231" s="100">
        <v>1.4848164554240257</v>
      </c>
      <c r="K231" s="101">
        <v>187.95980586815915</v>
      </c>
      <c r="L231" s="102">
        <f t="shared" si="6"/>
        <v>0</v>
      </c>
      <c r="M231" s="102">
        <v>0</v>
      </c>
      <c r="N231" s="102">
        <v>0</v>
      </c>
      <c r="O231" s="103">
        <v>0</v>
      </c>
      <c r="P231" s="104">
        <v>0</v>
      </c>
      <c r="Q231" s="105">
        <f>+monthly_drivers_0!Q231</f>
        <v>2.5</v>
      </c>
    </row>
    <row r="232" spans="1:17" x14ac:dyDescent="0.25">
      <c r="A232" s="106">
        <f t="shared" si="7"/>
        <v>51409</v>
      </c>
      <c r="B232" s="714" t="str">
        <f>+asset_level_drivers!$E$1</f>
        <v>Ganador</v>
      </c>
      <c r="C232" s="93">
        <v>85</v>
      </c>
      <c r="D232" s="94">
        <v>3.5970292080575601</v>
      </c>
      <c r="E232" s="94">
        <v>16.786136651599779</v>
      </c>
      <c r="F232" s="94">
        <v>1.8464750316759757</v>
      </c>
      <c r="G232" s="94">
        <f>+monthly_drivers_6!G232/monthly_drivers_6!D232*D232</f>
        <v>5.6605170750437628</v>
      </c>
      <c r="H232" s="94">
        <v>3.5970292080575601</v>
      </c>
      <c r="I232" s="94">
        <v>13.093186588247828</v>
      </c>
      <c r="J232" s="94">
        <v>1.4771800253407807</v>
      </c>
      <c r="K232" s="95">
        <v>187.73629152890905</v>
      </c>
      <c r="L232" s="94">
        <f t="shared" si="6"/>
        <v>0</v>
      </c>
      <c r="M232" s="94">
        <v>0</v>
      </c>
      <c r="N232" s="94">
        <v>0</v>
      </c>
      <c r="O232" s="96">
        <v>0</v>
      </c>
      <c r="P232" s="95">
        <v>0</v>
      </c>
      <c r="Q232" s="97">
        <f>+monthly_drivers_0!Q232</f>
        <v>2.5</v>
      </c>
    </row>
    <row r="233" spans="1:17" x14ac:dyDescent="0.25">
      <c r="A233" s="98">
        <f t="shared" si="7"/>
        <v>51440</v>
      </c>
      <c r="B233" s="713" t="str">
        <f>+asset_level_drivers!$E$1</f>
        <v>Ganador</v>
      </c>
      <c r="C233" s="99">
        <v>85</v>
      </c>
      <c r="D233" s="100">
        <v>3.5785296406843701</v>
      </c>
      <c r="E233" s="100">
        <v>16.699805335404353</v>
      </c>
      <c r="F233" s="100">
        <v>1.8369785868944788</v>
      </c>
      <c r="G233" s="100">
        <f>+monthly_drivers_6!G233/monthly_drivers_6!D233*D233</f>
        <v>5.6313677287277457</v>
      </c>
      <c r="H233" s="100">
        <v>3.5785296406843701</v>
      </c>
      <c r="I233" s="100">
        <v>13.025848161615395</v>
      </c>
      <c r="J233" s="100">
        <v>1.4695828695155833</v>
      </c>
      <c r="K233" s="101">
        <v>187.51392672677784</v>
      </c>
      <c r="L233" s="102">
        <f t="shared" si="6"/>
        <v>0</v>
      </c>
      <c r="M233" s="102">
        <v>0</v>
      </c>
      <c r="N233" s="102">
        <v>0</v>
      </c>
      <c r="O233" s="103">
        <v>0</v>
      </c>
      <c r="P233" s="104">
        <v>0</v>
      </c>
      <c r="Q233" s="105">
        <f>+monthly_drivers_0!Q233</f>
        <v>2.5</v>
      </c>
    </row>
    <row r="234" spans="1:17" x14ac:dyDescent="0.25">
      <c r="A234" s="106">
        <f t="shared" si="7"/>
        <v>51470</v>
      </c>
      <c r="B234" s="714" t="str">
        <f>+asset_level_drivers!$E$1</f>
        <v>Ganador</v>
      </c>
      <c r="C234" s="93">
        <v>85</v>
      </c>
      <c r="D234" s="94">
        <v>3.5601252168230713</v>
      </c>
      <c r="E234" s="94">
        <v>16.613918022274969</v>
      </c>
      <c r="F234" s="94">
        <v>1.8275309824502468</v>
      </c>
      <c r="G234" s="94">
        <f>+monthly_drivers_6!G234/monthly_drivers_6!D234*D234</f>
        <v>5.602368288847253</v>
      </c>
      <c r="H234" s="94">
        <v>3.5601252168230713</v>
      </c>
      <c r="I234" s="94">
        <v>12.958856057374478</v>
      </c>
      <c r="J234" s="94">
        <v>1.4620247859601976</v>
      </c>
      <c r="K234" s="95">
        <v>187.29270554967314</v>
      </c>
      <c r="L234" s="94">
        <f t="shared" si="6"/>
        <v>0</v>
      </c>
      <c r="M234" s="94">
        <v>0</v>
      </c>
      <c r="N234" s="94">
        <v>0</v>
      </c>
      <c r="O234" s="96">
        <v>0</v>
      </c>
      <c r="P234" s="95">
        <v>0</v>
      </c>
      <c r="Q234" s="97">
        <f>+monthly_drivers_0!Q234</f>
        <v>2.5</v>
      </c>
    </row>
    <row r="235" spans="1:17" x14ac:dyDescent="0.25">
      <c r="A235" s="98">
        <f t="shared" si="7"/>
        <v>51501</v>
      </c>
      <c r="B235" s="713" t="str">
        <f>+asset_level_drivers!$E$1</f>
        <v>Ganador</v>
      </c>
      <c r="C235" s="99">
        <v>85</v>
      </c>
      <c r="D235" s="100">
        <v>3.5418154471502641</v>
      </c>
      <c r="E235" s="100">
        <v>16.528472428699956</v>
      </c>
      <c r="F235" s="100">
        <v>1.8181319671569951</v>
      </c>
      <c r="G235" s="100">
        <f>+monthly_drivers_6!G235/monthly_drivers_6!D235*D235</f>
        <v>5.5735178921569286</v>
      </c>
      <c r="H235" s="100">
        <v>3.5418154471502641</v>
      </c>
      <c r="I235" s="100">
        <v>12.892208494385967</v>
      </c>
      <c r="J235" s="100">
        <v>1.4545055737255961</v>
      </c>
      <c r="K235" s="101">
        <v>187.07262211592453</v>
      </c>
      <c r="L235" s="102">
        <f t="shared" si="6"/>
        <v>0</v>
      </c>
      <c r="M235" s="102">
        <v>0</v>
      </c>
      <c r="N235" s="102">
        <v>0</v>
      </c>
      <c r="O235" s="103">
        <v>0</v>
      </c>
      <c r="P235" s="104">
        <v>0</v>
      </c>
      <c r="Q235" s="105">
        <f>+monthly_drivers_0!Q235</f>
        <v>2.5</v>
      </c>
    </row>
    <row r="236" spans="1:17" x14ac:dyDescent="0.25">
      <c r="A236" s="106">
        <f t="shared" si="7"/>
        <v>51532</v>
      </c>
      <c r="B236" s="714" t="str">
        <f>+asset_level_drivers!$E$1</f>
        <v>Ganador</v>
      </c>
      <c r="C236" s="93">
        <v>85</v>
      </c>
      <c r="D236" s="94">
        <v>3.5235998448575847</v>
      </c>
      <c r="E236" s="94">
        <v>16.443466282909736</v>
      </c>
      <c r="F236" s="94">
        <v>1.8087812911200709</v>
      </c>
      <c r="G236" s="94">
        <f>+monthly_drivers_6!G236/monthly_drivers_6!D236*D236</f>
        <v>5.5448159338660812</v>
      </c>
      <c r="H236" s="94">
        <v>3.5235998448575847</v>
      </c>
      <c r="I236" s="94">
        <v>12.825903700669594</v>
      </c>
      <c r="J236" s="94">
        <v>1.4470250328960568</v>
      </c>
      <c r="K236" s="95">
        <v>186.85367057409906</v>
      </c>
      <c r="L236" s="94">
        <f t="shared" si="6"/>
        <v>0</v>
      </c>
      <c r="M236" s="94">
        <v>0</v>
      </c>
      <c r="N236" s="94">
        <v>0</v>
      </c>
      <c r="O236" s="96">
        <v>0</v>
      </c>
      <c r="P236" s="95">
        <v>0</v>
      </c>
      <c r="Q236" s="97">
        <f>+monthly_drivers_0!Q236</f>
        <v>2.5</v>
      </c>
    </row>
    <row r="237" spans="1:17" x14ac:dyDescent="0.25">
      <c r="A237" s="98">
        <f t="shared" si="7"/>
        <v>51560</v>
      </c>
      <c r="B237" s="713" t="str">
        <f>+asset_level_drivers!$E$1</f>
        <v>Ganador</v>
      </c>
      <c r="C237" s="99">
        <v>85</v>
      </c>
      <c r="D237" s="100">
        <v>3.5054779256409967</v>
      </c>
      <c r="E237" s="100">
        <v>16.358897324817256</v>
      </c>
      <c r="F237" s="100">
        <v>1.7994787057298982</v>
      </c>
      <c r="G237" s="100">
        <f>+monthly_drivers_6!G237/monthly_drivers_6!D237*D237</f>
        <v>5.5162615484742554</v>
      </c>
      <c r="H237" s="100">
        <v>3.5054779256409967</v>
      </c>
      <c r="I237" s="100">
        <v>12.759939913357458</v>
      </c>
      <c r="J237" s="100">
        <v>1.4395829645839184</v>
      </c>
      <c r="K237" s="101">
        <v>186.63584510286023</v>
      </c>
      <c r="L237" s="102">
        <f t="shared" si="6"/>
        <v>0</v>
      </c>
      <c r="M237" s="102">
        <v>0</v>
      </c>
      <c r="N237" s="102">
        <v>0</v>
      </c>
      <c r="O237" s="103">
        <v>0</v>
      </c>
      <c r="P237" s="104">
        <v>0</v>
      </c>
      <c r="Q237" s="105">
        <f>+monthly_drivers_0!Q237</f>
        <v>2.5</v>
      </c>
    </row>
    <row r="238" spans="1:17" x14ac:dyDescent="0.25">
      <c r="A238" s="106">
        <f t="shared" si="7"/>
        <v>51591</v>
      </c>
      <c r="B238" s="714" t="str">
        <f>+asset_level_drivers!$E$1</f>
        <v>Ganador</v>
      </c>
      <c r="C238" s="93">
        <v>85</v>
      </c>
      <c r="D238" s="94">
        <v>3.4874492076877504</v>
      </c>
      <c r="E238" s="94">
        <v>16.274763305960224</v>
      </c>
      <c r="F238" s="94">
        <v>1.7902239636556245</v>
      </c>
      <c r="G238" s="94">
        <f>+monthly_drivers_6!G238/monthly_drivers_6!D238*D238</f>
        <v>5.487853990493706</v>
      </c>
      <c r="H238" s="94">
        <v>3.4874492076877504</v>
      </c>
      <c r="I238" s="94">
        <v>12.694315378648975</v>
      </c>
      <c r="J238" s="94">
        <v>1.4321791709245</v>
      </c>
      <c r="K238" s="95">
        <v>186.4191399108152</v>
      </c>
      <c r="L238" s="94">
        <f t="shared" si="6"/>
        <v>0</v>
      </c>
      <c r="M238" s="94">
        <v>0</v>
      </c>
      <c r="N238" s="94">
        <v>0</v>
      </c>
      <c r="O238" s="96">
        <v>0</v>
      </c>
      <c r="P238" s="95">
        <v>0</v>
      </c>
      <c r="Q238" s="97">
        <f>+monthly_drivers_0!Q238</f>
        <v>2.5</v>
      </c>
    </row>
    <row r="239" spans="1:17" x14ac:dyDescent="0.25">
      <c r="A239" s="98">
        <f t="shared" si="7"/>
        <v>51621</v>
      </c>
      <c r="B239" s="713" t="str">
        <f>+asset_level_drivers!$E$1</f>
        <v>Ganador</v>
      </c>
      <c r="C239" s="99">
        <v>85</v>
      </c>
      <c r="D239" s="100">
        <v>3.4695132116624152</v>
      </c>
      <c r="E239" s="100">
        <v>16.191061989443376</v>
      </c>
      <c r="F239" s="100">
        <v>1.7810168188387714</v>
      </c>
      <c r="G239" s="100">
        <f>+monthly_drivers_6!G239/monthly_drivers_6!D239*D239</f>
        <v>5.4595925504564375</v>
      </c>
      <c r="H239" s="100">
        <v>3.4695132116624152</v>
      </c>
      <c r="I239" s="100">
        <v>12.629028351765834</v>
      </c>
      <c r="J239" s="100">
        <v>1.4248134550710172</v>
      </c>
      <c r="K239" s="101">
        <v>186.20354923635645</v>
      </c>
      <c r="L239" s="102">
        <f t="shared" si="6"/>
        <v>0</v>
      </c>
      <c r="M239" s="102">
        <v>0</v>
      </c>
      <c r="N239" s="102">
        <v>0</v>
      </c>
      <c r="O239" s="103">
        <v>0</v>
      </c>
      <c r="P239" s="104">
        <v>0</v>
      </c>
      <c r="Q239" s="105">
        <f>+monthly_drivers_0!Q239</f>
        <v>2.5</v>
      </c>
    </row>
    <row r="240" spans="1:17" x14ac:dyDescent="0.25">
      <c r="A240" s="106">
        <f t="shared" si="7"/>
        <v>51652</v>
      </c>
      <c r="B240" s="714" t="str">
        <f>+asset_level_drivers!$E$1</f>
        <v>Ganador</v>
      </c>
      <c r="C240" s="93">
        <v>85</v>
      </c>
      <c r="D240" s="94">
        <v>3.4516694606947711</v>
      </c>
      <c r="E240" s="94">
        <v>16.107791149871424</v>
      </c>
      <c r="F240" s="94">
        <v>1.7718570264858569</v>
      </c>
      <c r="G240" s="94">
        <f>+monthly_drivers_6!G240/monthly_drivers_6!D240*D240</f>
        <v>5.4314764099466508</v>
      </c>
      <c r="H240" s="94">
        <v>3.4516694606947711</v>
      </c>
      <c r="I240" s="94">
        <v>12.564077096899711</v>
      </c>
      <c r="J240" s="94">
        <v>1.4174856211886855</v>
      </c>
      <c r="K240" s="95">
        <v>185.98906734750278</v>
      </c>
      <c r="L240" s="94">
        <f t="shared" si="6"/>
        <v>0</v>
      </c>
      <c r="M240" s="94">
        <v>0</v>
      </c>
      <c r="N240" s="94">
        <v>0</v>
      </c>
      <c r="O240" s="96">
        <v>0</v>
      </c>
      <c r="P240" s="95">
        <v>0</v>
      </c>
      <c r="Q240" s="97">
        <f>+monthly_drivers_0!Q240</f>
        <v>2.5</v>
      </c>
    </row>
    <row r="241" spans="1:17" x14ac:dyDescent="0.25">
      <c r="A241" s="98">
        <f t="shared" si="7"/>
        <v>51682</v>
      </c>
      <c r="B241" s="713" t="str">
        <f>+asset_level_drivers!$E$1</f>
        <v>Ganador</v>
      </c>
      <c r="C241" s="99">
        <v>85</v>
      </c>
      <c r="D241" s="100">
        <v>3.4339174803672359</v>
      </c>
      <c r="E241" s="100">
        <v>16.024948573295028</v>
      </c>
      <c r="F241" s="100">
        <v>1.762744343062453</v>
      </c>
      <c r="G241" s="100">
        <f>+monthly_drivers_6!G241/monthly_drivers_6!D241*D241</f>
        <v>5.4035047587407226</v>
      </c>
      <c r="H241" s="100">
        <v>3.4339174803672359</v>
      </c>
      <c r="I241" s="100">
        <v>12.499459887170122</v>
      </c>
      <c r="J241" s="100">
        <v>1.4101954744499625</v>
      </c>
      <c r="K241" s="101">
        <v>185.77568854175399</v>
      </c>
      <c r="L241" s="102">
        <f t="shared" si="6"/>
        <v>0</v>
      </c>
      <c r="M241" s="102">
        <v>0</v>
      </c>
      <c r="N241" s="102">
        <v>0</v>
      </c>
      <c r="O241" s="103">
        <v>0</v>
      </c>
      <c r="P241" s="104">
        <v>0</v>
      </c>
      <c r="Q241" s="105">
        <f>+monthly_drivers_0!Q241</f>
        <v>2.5</v>
      </c>
    </row>
    <row r="242" spans="1:17" x14ac:dyDescent="0.25">
      <c r="A242" s="106">
        <f t="shared" si="7"/>
        <v>51713</v>
      </c>
      <c r="B242" s="714" t="str">
        <f>+asset_level_drivers!$E$1</f>
        <v>Ganador</v>
      </c>
      <c r="C242" s="93">
        <v>85</v>
      </c>
      <c r="D242" s="94">
        <v>3.416256798702292</v>
      </c>
      <c r="E242" s="94">
        <v>15.942532057153061</v>
      </c>
      <c r="F242" s="94">
        <v>1.7536785262868366</v>
      </c>
      <c r="G242" s="94">
        <f>+monthly_drivers_6!G242/monthly_drivers_6!D242*D242</f>
        <v>5.3756769306642944</v>
      </c>
      <c r="H242" s="94">
        <v>3.416256798702292</v>
      </c>
      <c r="I242" s="94">
        <v>12.435175004579389</v>
      </c>
      <c r="J242" s="94">
        <v>1.4029428210294692</v>
      </c>
      <c r="K242" s="95">
        <v>185.5634071459412</v>
      </c>
      <c r="L242" s="94">
        <f t="shared" si="6"/>
        <v>0</v>
      </c>
      <c r="M242" s="94">
        <v>0</v>
      </c>
      <c r="N242" s="94">
        <v>0</v>
      </c>
      <c r="O242" s="96">
        <v>0</v>
      </c>
      <c r="P242" s="95">
        <v>0</v>
      </c>
      <c r="Q242" s="97">
        <f>+monthly_drivers_0!Q242</f>
        <v>2.5</v>
      </c>
    </row>
    <row r="243" spans="1:17" x14ac:dyDescent="0.25">
      <c r="A243" s="98">
        <f t="shared" si="7"/>
        <v>51744</v>
      </c>
      <c r="B243" s="713" t="str">
        <f>+asset_level_drivers!$E$1</f>
        <v>Ganador</v>
      </c>
      <c r="C243" s="99">
        <v>85</v>
      </c>
      <c r="D243" s="100">
        <v>3.39868694614945</v>
      </c>
      <c r="E243" s="100">
        <v>15.860539410211146</v>
      </c>
      <c r="F243" s="100">
        <v>1.744659335123226</v>
      </c>
      <c r="G243" s="100">
        <f>+monthly_drivers_6!G243/monthly_drivers_6!D243*D243</f>
        <v>5.3479922986130548</v>
      </c>
      <c r="H243" s="100">
        <v>3.39868694614945</v>
      </c>
      <c r="I243" s="100">
        <v>12.371220739964695</v>
      </c>
      <c r="J243" s="100">
        <v>1.3957274680985812</v>
      </c>
      <c r="K243" s="101">
        <v>185.35221751606906</v>
      </c>
      <c r="L243" s="102">
        <f t="shared" si="6"/>
        <v>0</v>
      </c>
      <c r="M243" s="102">
        <v>0</v>
      </c>
      <c r="N243" s="102">
        <v>0</v>
      </c>
      <c r="O243" s="103">
        <v>0</v>
      </c>
      <c r="P243" s="104">
        <v>0</v>
      </c>
      <c r="Q243" s="105">
        <f>+monthly_drivers_0!Q243</f>
        <v>2.5</v>
      </c>
    </row>
    <row r="244" spans="1:17" x14ac:dyDescent="0.25">
      <c r="A244" s="106">
        <f t="shared" si="7"/>
        <v>51774</v>
      </c>
      <c r="B244" s="714" t="str">
        <f>+asset_level_drivers!$E$1</f>
        <v>Ganador</v>
      </c>
      <c r="C244" s="93">
        <v>85</v>
      </c>
      <c r="D244" s="94">
        <v>3.381207455574069</v>
      </c>
      <c r="E244" s="94">
        <v>15.778968452505767</v>
      </c>
      <c r="F244" s="94">
        <v>1.7356865297756345</v>
      </c>
      <c r="G244" s="94">
        <f>+monthly_drivers_6!G244/monthly_drivers_6!D244*D244</f>
        <v>5.3204499293539556</v>
      </c>
      <c r="H244" s="94">
        <v>3.381207455574069</v>
      </c>
      <c r="I244" s="94">
        <v>12.3075953929545</v>
      </c>
      <c r="J244" s="94">
        <v>1.3885492238205077</v>
      </c>
      <c r="K244" s="95">
        <v>185.14211403717687</v>
      </c>
      <c r="L244" s="94">
        <f t="shared" si="6"/>
        <v>0</v>
      </c>
      <c r="M244" s="94">
        <v>0</v>
      </c>
      <c r="N244" s="94">
        <v>0</v>
      </c>
      <c r="O244" s="96">
        <v>0</v>
      </c>
      <c r="P244" s="95">
        <v>0</v>
      </c>
      <c r="Q244" s="97">
        <f>+monthly_drivers_0!Q244</f>
        <v>2.5</v>
      </c>
    </row>
    <row r="245" spans="1:17" x14ac:dyDescent="0.25">
      <c r="A245" s="98">
        <f t="shared" si="7"/>
        <v>51805</v>
      </c>
      <c r="B245" s="713" t="str">
        <f>+asset_level_drivers!$E$1</f>
        <v>Ganador</v>
      </c>
      <c r="C245" s="99">
        <v>85</v>
      </c>
      <c r="D245" s="100">
        <v>3.3638178622433914</v>
      </c>
      <c r="E245" s="100">
        <v>15.697817015280947</v>
      </c>
      <c r="F245" s="100">
        <v>1.7267598716809041</v>
      </c>
      <c r="G245" s="100">
        <f>+monthly_drivers_6!G245/monthly_drivers_6!D245*D245</f>
        <v>5.2930493459929773</v>
      </c>
      <c r="H245" s="100">
        <v>3.3638178622433914</v>
      </c>
      <c r="I245" s="100">
        <v>12.244297271919139</v>
      </c>
      <c r="J245" s="100">
        <v>1.3814078973447232</v>
      </c>
      <c r="K245" s="101">
        <v>184.93309112317277</v>
      </c>
      <c r="L245" s="102">
        <f t="shared" si="6"/>
        <v>0</v>
      </c>
      <c r="M245" s="102">
        <v>0</v>
      </c>
      <c r="N245" s="102">
        <v>0</v>
      </c>
      <c r="O245" s="103">
        <v>0</v>
      </c>
      <c r="P245" s="104">
        <v>0</v>
      </c>
      <c r="Q245" s="105">
        <f>+monthly_drivers_0!Q245</f>
        <v>2.5</v>
      </c>
    </row>
    <row r="246" spans="1:17" x14ac:dyDescent="0.25">
      <c r="A246" s="106">
        <f t="shared" si="7"/>
        <v>51835</v>
      </c>
      <c r="B246" s="714" t="str">
        <f>+asset_level_drivers!$E$1</f>
        <v>Ganador</v>
      </c>
      <c r="C246" s="93">
        <v>85</v>
      </c>
      <c r="D246" s="94">
        <v>3.3465177038139662</v>
      </c>
      <c r="E246" s="94">
        <v>15.617082940939813</v>
      </c>
      <c r="F246" s="94">
        <v>1.7178791235033792</v>
      </c>
      <c r="G246" s="94">
        <f>+monthly_drivers_6!G246/monthly_drivers_6!D246*D246</f>
        <v>5.2657896301117884</v>
      </c>
      <c r="H246" s="94">
        <v>3.3465177038139662</v>
      </c>
      <c r="I246" s="94">
        <v>12.181324693933055</v>
      </c>
      <c r="J246" s="94">
        <v>1.3743032988027035</v>
      </c>
      <c r="K246" s="95">
        <v>184.72514321669615</v>
      </c>
      <c r="L246" s="94">
        <f t="shared" si="6"/>
        <v>0</v>
      </c>
      <c r="M246" s="94">
        <v>0</v>
      </c>
      <c r="N246" s="94">
        <v>0</v>
      </c>
      <c r="O246" s="96">
        <v>0</v>
      </c>
      <c r="P246" s="95">
        <v>0</v>
      </c>
      <c r="Q246" s="97">
        <f>+monthly_drivers_0!Q246</f>
        <v>2.5</v>
      </c>
    </row>
    <row r="247" spans="1:17" x14ac:dyDescent="0.25">
      <c r="A247" s="98">
        <f t="shared" si="7"/>
        <v>51866</v>
      </c>
      <c r="B247" s="713" t="str">
        <f>+asset_level_drivers!$E$1</f>
        <v>Ganador</v>
      </c>
      <c r="C247" s="99">
        <v>85</v>
      </c>
      <c r="D247" s="100">
        <v>3.3293065203209409</v>
      </c>
      <c r="E247" s="100">
        <v>15.536764082977548</v>
      </c>
      <c r="F247" s="100">
        <v>1.7090440491275303</v>
      </c>
      <c r="G247" s="100">
        <f>+monthly_drivers_6!G247/monthly_drivers_6!D247*D247</f>
        <v>5.2386701150095378</v>
      </c>
      <c r="H247" s="100">
        <v>3.3293065203209409</v>
      </c>
      <c r="I247" s="100">
        <v>12.118675984722488</v>
      </c>
      <c r="J247" s="100">
        <v>1.3672352393020244</v>
      </c>
      <c r="K247" s="101">
        <v>184.51826478896669</v>
      </c>
      <c r="L247" s="102">
        <f t="shared" si="6"/>
        <v>0</v>
      </c>
      <c r="M247" s="102">
        <v>0</v>
      </c>
      <c r="N247" s="102">
        <v>0</v>
      </c>
      <c r="O247" s="103">
        <v>0</v>
      </c>
      <c r="P247" s="104">
        <v>0</v>
      </c>
      <c r="Q247" s="105">
        <f>+monthly_drivers_0!Q247</f>
        <v>2.5</v>
      </c>
    </row>
    <row r="248" spans="1:17" x14ac:dyDescent="0.25">
      <c r="A248" s="106">
        <f t="shared" si="7"/>
        <v>51897</v>
      </c>
      <c r="B248" s="714" t="str">
        <f>+asset_level_drivers!$E$1</f>
        <v>Ganador</v>
      </c>
      <c r="C248" s="93">
        <v>85</v>
      </c>
      <c r="D248" s="94">
        <v>3.3121838541659527</v>
      </c>
      <c r="E248" s="94">
        <v>15.456858305934817</v>
      </c>
      <c r="F248" s="94">
        <v>1.7002544136528299</v>
      </c>
      <c r="G248" s="94">
        <f>+monthly_drivers_6!G248/monthly_drivers_6!D248*D248</f>
        <v>5.2116900188779391</v>
      </c>
      <c r="H248" s="94">
        <v>3.3121838541659527</v>
      </c>
      <c r="I248" s="94">
        <v>12.056349478629157</v>
      </c>
      <c r="J248" s="94">
        <v>1.360203530922264</v>
      </c>
      <c r="K248" s="95">
        <v>184.31245033965163</v>
      </c>
      <c r="L248" s="94">
        <f t="shared" si="6"/>
        <v>0</v>
      </c>
      <c r="M248" s="94">
        <v>0</v>
      </c>
      <c r="N248" s="94">
        <v>0</v>
      </c>
      <c r="O248" s="96">
        <v>0</v>
      </c>
      <c r="P248" s="95">
        <v>0</v>
      </c>
      <c r="Q248" s="97">
        <f>+monthly_drivers_0!Q248</f>
        <v>2.5</v>
      </c>
    </row>
    <row r="249" spans="1:17" x14ac:dyDescent="0.25">
      <c r="A249" s="98">
        <f t="shared" si="7"/>
        <v>51925</v>
      </c>
      <c r="B249" s="713" t="str">
        <f>+asset_level_drivers!$E$1</f>
        <v>Ganador</v>
      </c>
      <c r="C249" s="99">
        <v>85</v>
      </c>
      <c r="D249" s="100">
        <v>3.2951492501026949</v>
      </c>
      <c r="E249" s="100">
        <v>15.37736348532699</v>
      </c>
      <c r="F249" s="100">
        <v>1.691509983385969</v>
      </c>
      <c r="G249" s="100">
        <f>+monthly_drivers_6!G249/monthly_drivers_6!D249*D249</f>
        <v>5.184848703338381</v>
      </c>
      <c r="H249" s="100">
        <v>3.2951492501026949</v>
      </c>
      <c r="I249" s="100">
        <v>11.994343518555054</v>
      </c>
      <c r="J249" s="100">
        <v>1.3532079867087752</v>
      </c>
      <c r="K249" s="101">
        <v>184.107694396688</v>
      </c>
      <c r="L249" s="102">
        <f t="shared" si="6"/>
        <v>0</v>
      </c>
      <c r="M249" s="102">
        <v>0</v>
      </c>
      <c r="N249" s="102">
        <v>0</v>
      </c>
      <c r="O249" s="103">
        <v>0</v>
      </c>
      <c r="P249" s="104">
        <v>0</v>
      </c>
      <c r="Q249" s="105">
        <f>+monthly_drivers_0!Q249</f>
        <v>2.5</v>
      </c>
    </row>
    <row r="250" spans="1:17" x14ac:dyDescent="0.25">
      <c r="A250" s="106">
        <f t="shared" si="7"/>
        <v>51956</v>
      </c>
      <c r="B250" s="714" t="str">
        <f>+asset_level_drivers!$E$1</f>
        <v>Ganador</v>
      </c>
      <c r="C250" s="93">
        <v>85</v>
      </c>
      <c r="D250" s="94">
        <v>3.2782022552266716</v>
      </c>
      <c r="E250" s="94">
        <v>15.298277507603169</v>
      </c>
      <c r="F250" s="94">
        <v>1.6828105258363486</v>
      </c>
      <c r="G250" s="94">
        <f>+monthly_drivers_6!G250/monthly_drivers_6!D250*D250</f>
        <v>5.1581453987301114</v>
      </c>
      <c r="H250" s="94">
        <v>3.2782022552266716</v>
      </c>
      <c r="I250" s="94">
        <v>11.932656455930472</v>
      </c>
      <c r="J250" s="94">
        <v>1.346248420669079</v>
      </c>
      <c r="K250" s="95">
        <v>183.90399151616811</v>
      </c>
      <c r="L250" s="94">
        <f t="shared" si="6"/>
        <v>0</v>
      </c>
      <c r="M250" s="94">
        <v>0</v>
      </c>
      <c r="N250" s="94">
        <v>0</v>
      </c>
      <c r="O250" s="96">
        <v>0</v>
      </c>
      <c r="P250" s="95">
        <v>0</v>
      </c>
      <c r="Q250" s="97">
        <f>+monthly_drivers_0!Q250</f>
        <v>2.5</v>
      </c>
    </row>
    <row r="251" spans="1:17" x14ac:dyDescent="0.25">
      <c r="A251" s="98">
        <f t="shared" si="7"/>
        <v>51986</v>
      </c>
      <c r="B251" s="713" t="str">
        <f>+asset_level_drivers!$E$1</f>
        <v>Ganador</v>
      </c>
      <c r="C251" s="99">
        <v>85</v>
      </c>
      <c r="D251" s="100">
        <v>3.2613424189626241</v>
      </c>
      <c r="E251" s="100">
        <v>15.219598270077258</v>
      </c>
      <c r="F251" s="100">
        <v>1.6741558097084983</v>
      </c>
      <c r="G251" s="100">
        <f>+monthly_drivers_6!G251/monthly_drivers_6!D251*D251</f>
        <v>5.1315794560475734</v>
      </c>
      <c r="H251" s="100">
        <v>3.2613424189626241</v>
      </c>
      <c r="I251" s="100">
        <v>11.871286650660263</v>
      </c>
      <c r="J251" s="100">
        <v>1.3393246477667988</v>
      </c>
      <c r="K251" s="101">
        <v>183.70133628217542</v>
      </c>
      <c r="L251" s="102">
        <f t="shared" si="6"/>
        <v>0</v>
      </c>
      <c r="M251" s="102">
        <v>0</v>
      </c>
      <c r="N251" s="102">
        <v>0</v>
      </c>
      <c r="O251" s="103">
        <v>0</v>
      </c>
      <c r="P251" s="104">
        <v>0</v>
      </c>
      <c r="Q251" s="105">
        <f>+monthly_drivers_0!Q251</f>
        <v>2.5</v>
      </c>
    </row>
    <row r="252" spans="1:17" x14ac:dyDescent="0.25">
      <c r="A252" s="106">
        <f t="shared" si="7"/>
        <v>52017</v>
      </c>
      <c r="B252" s="714" t="str">
        <f>+asset_level_drivers!$E$1</f>
        <v>Ganador</v>
      </c>
      <c r="C252" s="93">
        <v>85</v>
      </c>
      <c r="D252" s="94">
        <v>3.2445692930528893</v>
      </c>
      <c r="E252" s="94">
        <v>15.141323680877685</v>
      </c>
      <c r="F252" s="94">
        <v>1.6655456048965451</v>
      </c>
      <c r="G252" s="94">
        <f>+monthly_drivers_6!G252/monthly_drivers_6!D252*D252</f>
        <v>5.105150128302582</v>
      </c>
      <c r="H252" s="94">
        <v>3.2445692930528893</v>
      </c>
      <c r="I252" s="94">
        <v>11.810232471084595</v>
      </c>
      <c r="J252" s="94">
        <v>1.3324364839172362</v>
      </c>
      <c r="K252" s="95">
        <v>183.49972330664954</v>
      </c>
      <c r="L252" s="94">
        <f t="shared" si="6"/>
        <v>0</v>
      </c>
      <c r="M252" s="94">
        <v>0</v>
      </c>
      <c r="N252" s="94">
        <v>0</v>
      </c>
      <c r="O252" s="96">
        <v>0</v>
      </c>
      <c r="P252" s="95">
        <v>0</v>
      </c>
      <c r="Q252" s="97">
        <f>+monthly_drivers_0!Q252</f>
        <v>2.5</v>
      </c>
    </row>
    <row r="253" spans="1:17" x14ac:dyDescent="0.25">
      <c r="A253" s="98">
        <f t="shared" si="7"/>
        <v>52047</v>
      </c>
      <c r="B253" s="713" t="str">
        <f>+asset_level_drivers!$E$1</f>
        <v>Ganador</v>
      </c>
      <c r="C253" s="99">
        <v>85</v>
      </c>
      <c r="D253" s="100">
        <v>3.2278824315448293</v>
      </c>
      <c r="E253" s="100">
        <v>15.063451658897101</v>
      </c>
      <c r="F253" s="100">
        <v>1.6569796824786811</v>
      </c>
      <c r="G253" s="100">
        <f>+monthly_drivers_6!G253/monthly_drivers_6!D253*D253</f>
        <v>5.0788567537301708</v>
      </c>
      <c r="H253" s="100">
        <v>3.2278824315448293</v>
      </c>
      <c r="I253" s="100">
        <v>11.74949229393974</v>
      </c>
      <c r="J253" s="100">
        <v>1.3255837459829449</v>
      </c>
      <c r="K253" s="101">
        <v>183.29914722924624</v>
      </c>
      <c r="L253" s="102">
        <f t="shared" si="6"/>
        <v>0</v>
      </c>
      <c r="M253" s="102">
        <v>0</v>
      </c>
      <c r="N253" s="102">
        <v>0</v>
      </c>
      <c r="O253" s="103">
        <v>0</v>
      </c>
      <c r="P253" s="104">
        <v>0</v>
      </c>
      <c r="Q253" s="105">
        <f>+monthly_drivers_0!Q253</f>
        <v>2.5</v>
      </c>
    </row>
    <row r="254" spans="1:17" x14ac:dyDescent="0.25">
      <c r="A254" s="106">
        <f t="shared" si="7"/>
        <v>52078</v>
      </c>
      <c r="B254" s="714" t="str">
        <f>+asset_level_drivers!$E$1</f>
        <v>Ganador</v>
      </c>
      <c r="C254" s="93">
        <v>85</v>
      </c>
      <c r="D254" s="94">
        <v>3.2112813907801172</v>
      </c>
      <c r="E254" s="94">
        <v>14.985980133723467</v>
      </c>
      <c r="F254" s="94">
        <v>1.6484578147095814</v>
      </c>
      <c r="G254" s="94">
        <f>+monthly_drivers_6!G254/monthly_drivers_6!D254*D254</f>
        <v>5.052698510197577</v>
      </c>
      <c r="H254" s="94">
        <v>3.2112813907801172</v>
      </c>
      <c r="I254" s="94">
        <v>11.689064504304305</v>
      </c>
      <c r="J254" s="94">
        <v>1.3187662517676655</v>
      </c>
      <c r="K254" s="95">
        <v>183.09960271718398</v>
      </c>
      <c r="L254" s="94">
        <f t="shared" si="6"/>
        <v>0</v>
      </c>
      <c r="M254" s="94">
        <v>0</v>
      </c>
      <c r="N254" s="94">
        <v>0</v>
      </c>
      <c r="O254" s="96">
        <v>0</v>
      </c>
      <c r="P254" s="95">
        <v>0</v>
      </c>
      <c r="Q254" s="97">
        <f>+monthly_drivers_0!Q254</f>
        <v>2.5</v>
      </c>
    </row>
    <row r="255" spans="1:17" x14ac:dyDescent="0.25">
      <c r="A255" s="98">
        <f t="shared" si="7"/>
        <v>52109</v>
      </c>
      <c r="B255" s="713" t="str">
        <f>+asset_level_drivers!$E$1</f>
        <v>Ganador</v>
      </c>
      <c r="C255" s="99">
        <v>85</v>
      </c>
      <c r="D255" s="100">
        <v>3.1947657293807716</v>
      </c>
      <c r="E255" s="100">
        <v>14.908907045599074</v>
      </c>
      <c r="F255" s="100">
        <v>1.6399797750158982</v>
      </c>
      <c r="G255" s="100">
        <f>+monthly_drivers_6!G255/monthly_drivers_6!D255*D255</f>
        <v>5.0266748866394</v>
      </c>
      <c r="H255" s="100">
        <v>3.1947657293807716</v>
      </c>
      <c r="I255" s="100">
        <v>11.628947495567278</v>
      </c>
      <c r="J255" s="100">
        <v>1.3119838200127187</v>
      </c>
      <c r="K255" s="101">
        <v>182.9010844651074</v>
      </c>
      <c r="L255" s="102">
        <f t="shared" si="6"/>
        <v>0</v>
      </c>
      <c r="M255" s="102">
        <v>0</v>
      </c>
      <c r="N255" s="102">
        <v>0</v>
      </c>
      <c r="O255" s="103">
        <v>0</v>
      </c>
      <c r="P255" s="104">
        <v>0</v>
      </c>
      <c r="Q255" s="105">
        <f>+monthly_drivers_0!Q255</f>
        <v>2.5</v>
      </c>
    </row>
    <row r="256" spans="1:17" x14ac:dyDescent="0.25">
      <c r="A256" s="106">
        <f t="shared" si="7"/>
        <v>52139</v>
      </c>
      <c r="B256" s="714" t="str">
        <f>+asset_level_drivers!$E$1</f>
        <v>Ganador</v>
      </c>
      <c r="C256" s="93">
        <v>85</v>
      </c>
      <c r="D256" s="94">
        <v>3.1783350082398392</v>
      </c>
      <c r="E256" s="94">
        <v>14.832230345355347</v>
      </c>
      <c r="F256" s="94">
        <v>1.6315453379890883</v>
      </c>
      <c r="G256" s="94">
        <f>+monthly_drivers_6!G256/monthly_drivers_6!D256*D256</f>
        <v>5.000785062803299</v>
      </c>
      <c r="H256" s="94">
        <v>3.1783350082398392</v>
      </c>
      <c r="I256" s="94">
        <v>11.56913966937717</v>
      </c>
      <c r="J256" s="94">
        <v>1.3052362703912705</v>
      </c>
      <c r="K256" s="95">
        <v>182.70358719494743</v>
      </c>
      <c r="L256" s="94">
        <f t="shared" si="6"/>
        <v>0</v>
      </c>
      <c r="M256" s="94">
        <v>0</v>
      </c>
      <c r="N256" s="94">
        <v>0</v>
      </c>
      <c r="O256" s="96">
        <v>0</v>
      </c>
      <c r="P256" s="95">
        <v>0</v>
      </c>
      <c r="Q256" s="97">
        <f>+monthly_drivers_0!Q256</f>
        <v>2.5</v>
      </c>
    </row>
    <row r="257" spans="1:17" x14ac:dyDescent="0.25">
      <c r="A257" s="98">
        <f t="shared" si="7"/>
        <v>52170</v>
      </c>
      <c r="B257" s="713" t="str">
        <f>+asset_level_drivers!$E$1</f>
        <v>Ganador</v>
      </c>
      <c r="C257" s="99">
        <v>85</v>
      </c>
      <c r="D257" s="100">
        <v>3.1619887905083597</v>
      </c>
      <c r="E257" s="100">
        <v>14.755947994364426</v>
      </c>
      <c r="F257" s="100">
        <v>1.6231542793800868</v>
      </c>
      <c r="G257" s="100">
        <f>+monthly_drivers_6!G257/monthly_drivers_6!D257*D257</f>
        <v>4.9750283716338126</v>
      </c>
      <c r="H257" s="100">
        <v>3.1619887905083597</v>
      </c>
      <c r="I257" s="100">
        <v>11.509639435604253</v>
      </c>
      <c r="J257" s="100">
        <v>1.2985234235040695</v>
      </c>
      <c r="K257" s="101">
        <v>182.50710565578026</v>
      </c>
      <c r="L257" s="102">
        <f t="shared" si="6"/>
        <v>0</v>
      </c>
      <c r="M257" s="102">
        <v>0</v>
      </c>
      <c r="N257" s="102">
        <v>0</v>
      </c>
      <c r="O257" s="103">
        <v>0</v>
      </c>
      <c r="P257" s="104">
        <v>0</v>
      </c>
      <c r="Q257" s="105">
        <f>+monthly_drivers_0!Q257</f>
        <v>2.5</v>
      </c>
    </row>
    <row r="258" spans="1:17" x14ac:dyDescent="0.25">
      <c r="A258" s="106">
        <f t="shared" si="7"/>
        <v>52200</v>
      </c>
      <c r="B258" s="714" t="str">
        <f>+asset_level_drivers!$E$1</f>
        <v>Ganador</v>
      </c>
      <c r="C258" s="93">
        <v>85</v>
      </c>
      <c r="D258" s="94">
        <v>3.1457266415846532</v>
      </c>
      <c r="E258" s="94">
        <v>14.680057964483275</v>
      </c>
      <c r="F258" s="94">
        <v>1.6148063760931601</v>
      </c>
      <c r="G258" s="94">
        <f>+monthly_drivers_6!G258/monthly_drivers_6!D258*D258</f>
        <v>4.9494040892568085</v>
      </c>
      <c r="H258" s="94">
        <v>3.1457266415846532</v>
      </c>
      <c r="I258" s="94">
        <v>11.450445212296955</v>
      </c>
      <c r="J258" s="94">
        <v>1.2918451008745282</v>
      </c>
      <c r="K258" s="95">
        <v>182.31163462369136</v>
      </c>
      <c r="L258" s="94">
        <f t="shared" ref="L258:L321" si="8">+P258+O258</f>
        <v>0</v>
      </c>
      <c r="M258" s="94">
        <v>0</v>
      </c>
      <c r="N258" s="94">
        <v>0</v>
      </c>
      <c r="O258" s="96">
        <v>0</v>
      </c>
      <c r="P258" s="95">
        <v>0</v>
      </c>
      <c r="Q258" s="97">
        <f>+monthly_drivers_0!Q258</f>
        <v>2.5</v>
      </c>
    </row>
    <row r="259" spans="1:17" x14ac:dyDescent="0.25">
      <c r="A259" s="98">
        <f t="shared" ref="A259:A322" si="9">+EOMONTH(A258,1)</f>
        <v>52231</v>
      </c>
      <c r="B259" s="713" t="str">
        <f>+asset_level_drivers!$E$1</f>
        <v>Ganador</v>
      </c>
      <c r="C259" s="99">
        <v>85</v>
      </c>
      <c r="D259" s="100">
        <v>3.1295481291017495</v>
      </c>
      <c r="E259" s="100">
        <v>14.604558237999678</v>
      </c>
      <c r="F259" s="100">
        <v>1.6065014061799645</v>
      </c>
      <c r="G259" s="100">
        <f>+monthly_drivers_6!G259/monthly_drivers_6!D259*D259</f>
        <v>4.9239116065271249</v>
      </c>
      <c r="H259" s="100">
        <v>3.1295481291017495</v>
      </c>
      <c r="I259" s="100">
        <v>11.391555425639748</v>
      </c>
      <c r="J259" s="100">
        <v>1.2852011249439719</v>
      </c>
      <c r="K259" s="101">
        <v>182.11716890163009</v>
      </c>
      <c r="L259" s="102">
        <f t="shared" si="8"/>
        <v>0</v>
      </c>
      <c r="M259" s="102">
        <v>0</v>
      </c>
      <c r="N259" s="102">
        <v>0</v>
      </c>
      <c r="O259" s="103">
        <v>0</v>
      </c>
      <c r="P259" s="104">
        <v>0</v>
      </c>
      <c r="Q259" s="105">
        <f>+monthly_drivers_0!Q259</f>
        <v>2.5</v>
      </c>
    </row>
    <row r="260" spans="1:17" x14ac:dyDescent="0.25">
      <c r="A260" s="106">
        <f t="shared" si="9"/>
        <v>52262</v>
      </c>
      <c r="B260" s="714" t="str">
        <f>+asset_level_drivers!$E$1</f>
        <v>Ganador</v>
      </c>
      <c r="C260" s="93">
        <v>85</v>
      </c>
      <c r="D260" s="94">
        <v>3.1134528229162095</v>
      </c>
      <c r="E260" s="94">
        <v>14.529446807578205</v>
      </c>
      <c r="F260" s="94">
        <v>1.5982391488336025</v>
      </c>
      <c r="G260" s="94">
        <f>+monthly_drivers_6!G260/monthly_drivers_6!D260*D260</f>
        <v>4.8985502505838285</v>
      </c>
      <c r="H260" s="94">
        <v>3.1134528229162095</v>
      </c>
      <c r="I260" s="94">
        <v>11.332968509911002</v>
      </c>
      <c r="J260" s="94">
        <v>1.2785913190668821</v>
      </c>
      <c r="K260" s="95">
        <v>181.92370331927313</v>
      </c>
      <c r="L260" s="94">
        <f t="shared" si="8"/>
        <v>0</v>
      </c>
      <c r="M260" s="94">
        <v>0</v>
      </c>
      <c r="N260" s="94">
        <v>0</v>
      </c>
      <c r="O260" s="96">
        <v>0</v>
      </c>
      <c r="P260" s="95">
        <v>0</v>
      </c>
      <c r="Q260" s="97">
        <f>+monthly_drivers_0!Q260</f>
        <v>2.5</v>
      </c>
    </row>
    <row r="261" spans="1:17" x14ac:dyDescent="0.25">
      <c r="A261" s="98">
        <f t="shared" si="9"/>
        <v>52290</v>
      </c>
      <c r="B261" s="713" t="str">
        <f>+asset_level_drivers!$E$1</f>
        <v>Ganador</v>
      </c>
      <c r="C261" s="99">
        <v>85</v>
      </c>
      <c r="D261" s="100">
        <v>3.097440295096487</v>
      </c>
      <c r="E261" s="100">
        <v>14.454721676208079</v>
      </c>
      <c r="F261" s="100">
        <v>1.5900193843828887</v>
      </c>
      <c r="G261" s="100">
        <f>+monthly_drivers_6!G261/monthly_drivers_6!D261*D261</f>
        <v>4.8733193272992334</v>
      </c>
      <c r="H261" s="100">
        <v>3.097440295096487</v>
      </c>
      <c r="I261" s="100">
        <v>11.274682907442303</v>
      </c>
      <c r="J261" s="100">
        <v>1.2720155075063113</v>
      </c>
      <c r="K261" s="101">
        <v>181.73123273288735</v>
      </c>
      <c r="L261" s="102">
        <f t="shared" si="8"/>
        <v>0</v>
      </c>
      <c r="M261" s="102">
        <v>0</v>
      </c>
      <c r="N261" s="102">
        <v>0</v>
      </c>
      <c r="O261" s="103">
        <v>0</v>
      </c>
      <c r="P261" s="104">
        <v>0</v>
      </c>
      <c r="Q261" s="105">
        <f>+monthly_drivers_0!Q261</f>
        <v>2.5</v>
      </c>
    </row>
    <row r="262" spans="1:17" x14ac:dyDescent="0.25">
      <c r="A262" s="106">
        <f t="shared" si="9"/>
        <v>52321</v>
      </c>
      <c r="B262" s="714" t="str">
        <f>+asset_level_drivers!$E$1</f>
        <v>Ganador</v>
      </c>
      <c r="C262" s="93">
        <v>85</v>
      </c>
      <c r="D262" s="94">
        <v>3.0815101199131458</v>
      </c>
      <c r="E262" s="94">
        <v>14.380380857147276</v>
      </c>
      <c r="F262" s="94">
        <v>1.5818418942862005</v>
      </c>
      <c r="G262" s="94">
        <f>+monthly_drivers_6!G262/monthly_drivers_6!D262*D262</f>
        <v>4.8482182304806649</v>
      </c>
      <c r="H262" s="94">
        <v>3.0815101199131458</v>
      </c>
      <c r="I262" s="94">
        <v>11.216697068574877</v>
      </c>
      <c r="J262" s="94">
        <v>1.2654735154289602</v>
      </c>
      <c r="K262" s="95">
        <v>181.53975202519885</v>
      </c>
      <c r="L262" s="94">
        <f t="shared" si="8"/>
        <v>0</v>
      </c>
      <c r="M262" s="94">
        <v>0</v>
      </c>
      <c r="N262" s="94">
        <v>0</v>
      </c>
      <c r="O262" s="96">
        <v>0</v>
      </c>
      <c r="P262" s="95">
        <v>0</v>
      </c>
      <c r="Q262" s="97">
        <f>+monthly_drivers_0!Q262</f>
        <v>2.5</v>
      </c>
    </row>
    <row r="263" spans="1:17" x14ac:dyDescent="0.25">
      <c r="A263" s="98">
        <f t="shared" si="9"/>
        <v>52351</v>
      </c>
      <c r="B263" s="713" t="str">
        <f>+asset_level_drivers!$E$1</f>
        <v>Ganador</v>
      </c>
      <c r="C263" s="99">
        <v>85</v>
      </c>
      <c r="D263" s="100">
        <v>3.0656618738248946</v>
      </c>
      <c r="E263" s="100">
        <v>14.30642237387225</v>
      </c>
      <c r="F263" s="100">
        <v>1.5737064611259475</v>
      </c>
      <c r="G263" s="100">
        <f>+monthly_drivers_6!G263/monthly_drivers_6!D263*D263</f>
        <v>4.8232461425790456</v>
      </c>
      <c r="H263" s="100">
        <v>3.0656618738248946</v>
      </c>
      <c r="I263" s="100">
        <v>11.159009451620355</v>
      </c>
      <c r="J263" s="100">
        <v>1.2589651689007579</v>
      </c>
      <c r="K263" s="101">
        <v>181.34925610524456</v>
      </c>
      <c r="L263" s="102">
        <f t="shared" si="8"/>
        <v>0</v>
      </c>
      <c r="M263" s="102">
        <v>0</v>
      </c>
      <c r="N263" s="102">
        <v>0</v>
      </c>
      <c r="O263" s="103">
        <v>0</v>
      </c>
      <c r="P263" s="104">
        <v>0</v>
      </c>
      <c r="Q263" s="105">
        <f>+monthly_drivers_0!Q263</f>
        <v>2.5</v>
      </c>
    </row>
    <row r="264" spans="1:17" x14ac:dyDescent="0.25">
      <c r="A264" s="106">
        <f t="shared" si="9"/>
        <v>52382</v>
      </c>
      <c r="B264" s="714" t="str">
        <f>+asset_level_drivers!$E$1</f>
        <v>Ganador</v>
      </c>
      <c r="C264" s="93">
        <v>85</v>
      </c>
      <c r="D264" s="94">
        <v>3.0498951354697348</v>
      </c>
      <c r="E264" s="94">
        <v>14.23284426002577</v>
      </c>
      <c r="F264" s="94">
        <v>1.5656128686028346</v>
      </c>
      <c r="G264" s="94">
        <f>+monthly_drivers_6!G264/monthly_drivers_6!D264*D264</f>
        <v>4.7984025608091043</v>
      </c>
      <c r="H264" s="94">
        <v>3.0498951354697348</v>
      </c>
      <c r="I264" s="94">
        <v>11.1016185228201</v>
      </c>
      <c r="J264" s="94">
        <v>1.2524902948822678</v>
      </c>
      <c r="K264" s="95">
        <v>181.15973990825165</v>
      </c>
      <c r="L264" s="94">
        <f t="shared" si="8"/>
        <v>0</v>
      </c>
      <c r="M264" s="94">
        <v>0</v>
      </c>
      <c r="N264" s="94">
        <v>0</v>
      </c>
      <c r="O264" s="96">
        <v>0</v>
      </c>
      <c r="P264" s="95">
        <v>0</v>
      </c>
      <c r="Q264" s="97">
        <f>+monthly_drivers_0!Q264</f>
        <v>2.5</v>
      </c>
    </row>
    <row r="265" spans="1:17" x14ac:dyDescent="0.25">
      <c r="A265" s="98">
        <f t="shared" si="9"/>
        <v>52412</v>
      </c>
      <c r="B265" s="713" t="str">
        <f>+asset_level_drivers!$E$1</f>
        <v>Ganador</v>
      </c>
      <c r="C265" s="99">
        <v>85</v>
      </c>
      <c r="D265" s="100">
        <v>3.0342094856523909</v>
      </c>
      <c r="E265" s="100">
        <v>14.159644559362903</v>
      </c>
      <c r="F265" s="100">
        <v>1.5575609015299192</v>
      </c>
      <c r="G265" s="100">
        <f>+monthly_drivers_6!G265/monthly_drivers_6!D265*D265</f>
        <v>4.7736866716739046</v>
      </c>
      <c r="H265" s="100">
        <v>3.0342094856523909</v>
      </c>
      <c r="I265" s="100">
        <v>11.044522756303065</v>
      </c>
      <c r="J265" s="100">
        <v>1.2460487212239355</v>
      </c>
      <c r="K265" s="101">
        <v>180.97119839549251</v>
      </c>
      <c r="L265" s="102">
        <f t="shared" si="8"/>
        <v>0</v>
      </c>
      <c r="M265" s="102">
        <v>0</v>
      </c>
      <c r="N265" s="102">
        <v>0</v>
      </c>
      <c r="O265" s="103">
        <v>0</v>
      </c>
      <c r="P265" s="104">
        <v>0</v>
      </c>
      <c r="Q265" s="105">
        <f>+monthly_drivers_0!Q265</f>
        <v>2.5</v>
      </c>
    </row>
    <row r="266" spans="1:17" x14ac:dyDescent="0.25">
      <c r="A266" s="106">
        <f t="shared" si="9"/>
        <v>52443</v>
      </c>
      <c r="B266" s="714" t="str">
        <f>+asset_level_drivers!$E$1</f>
        <v>Ganador</v>
      </c>
      <c r="C266" s="93">
        <v>85</v>
      </c>
      <c r="D266" s="94">
        <v>3.0186045073331336</v>
      </c>
      <c r="E266" s="94">
        <v>14.086821325700731</v>
      </c>
      <c r="F266" s="94">
        <v>1.5495503458270805</v>
      </c>
      <c r="G266" s="94">
        <f>+monthly_drivers_6!G266/monthly_drivers_6!D266*D266</f>
        <v>4.7490979385029481</v>
      </c>
      <c r="H266" s="94">
        <v>3.0186045073331336</v>
      </c>
      <c r="I266" s="94">
        <v>10.987720634046569</v>
      </c>
      <c r="J266" s="94">
        <v>1.2396402766616645</v>
      </c>
      <c r="K266" s="95">
        <v>180.78362655415276</v>
      </c>
      <c r="L266" s="94">
        <f t="shared" si="8"/>
        <v>0</v>
      </c>
      <c r="M266" s="94">
        <v>0</v>
      </c>
      <c r="N266" s="94">
        <v>0</v>
      </c>
      <c r="O266" s="96">
        <v>0</v>
      </c>
      <c r="P266" s="95">
        <v>0</v>
      </c>
      <c r="Q266" s="97">
        <f>+monthly_drivers_0!Q266</f>
        <v>2.5</v>
      </c>
    </row>
    <row r="267" spans="1:17" x14ac:dyDescent="0.25">
      <c r="A267" s="98">
        <f t="shared" si="9"/>
        <v>52474</v>
      </c>
      <c r="B267" s="713" t="str">
        <f>+asset_level_drivers!$E$1</f>
        <v>Ganador</v>
      </c>
      <c r="C267" s="99">
        <v>85</v>
      </c>
      <c r="D267" s="100">
        <v>3.0030797856179996</v>
      </c>
      <c r="E267" s="100">
        <v>14.014372622862458</v>
      </c>
      <c r="F267" s="100">
        <v>1.5415809885148704</v>
      </c>
      <c r="G267" s="100">
        <f>+monthly_drivers_6!G267/monthly_drivers_6!D267*D267</f>
        <v>4.7246356402879321</v>
      </c>
      <c r="H267" s="100">
        <v>3.0030797856179996</v>
      </c>
      <c r="I267" s="100">
        <v>10.931210645832717</v>
      </c>
      <c r="J267" s="100">
        <v>1.2332647908118963</v>
      </c>
      <c r="K267" s="101">
        <v>180.59701939720054</v>
      </c>
      <c r="L267" s="102">
        <f t="shared" si="8"/>
        <v>0</v>
      </c>
      <c r="M267" s="102">
        <v>0</v>
      </c>
      <c r="N267" s="102">
        <v>0</v>
      </c>
      <c r="O267" s="103">
        <v>0</v>
      </c>
      <c r="P267" s="104">
        <v>0</v>
      </c>
      <c r="Q267" s="105">
        <f>+monthly_drivers_0!Q267</f>
        <v>2.5</v>
      </c>
    </row>
    <row r="268" spans="1:17" x14ac:dyDescent="0.25">
      <c r="A268" s="106">
        <f t="shared" si="9"/>
        <v>52504</v>
      </c>
      <c r="B268" s="714" t="str">
        <f>+asset_level_drivers!$E$1</f>
        <v>Ganador</v>
      </c>
      <c r="C268" s="93">
        <v>85</v>
      </c>
      <c r="D268" s="94">
        <v>2.9876349077452904</v>
      </c>
      <c r="E268" s="94">
        <v>13.942296524632722</v>
      </c>
      <c r="F268" s="94">
        <v>1.5336526177095993</v>
      </c>
      <c r="G268" s="94">
        <f>+monthly_drivers_6!G268/monthly_drivers_6!D268*D268</f>
        <v>4.7002991570734949</v>
      </c>
      <c r="H268" s="94">
        <v>2.9876349077452904</v>
      </c>
      <c r="I268" s="94">
        <v>10.874991289213524</v>
      </c>
      <c r="J268" s="94">
        <v>1.2269220941676795</v>
      </c>
      <c r="K268" s="95">
        <v>180.41137196324794</v>
      </c>
      <c r="L268" s="94">
        <f t="shared" si="8"/>
        <v>0</v>
      </c>
      <c r="M268" s="94">
        <v>0</v>
      </c>
      <c r="N268" s="94">
        <v>0</v>
      </c>
      <c r="O268" s="96">
        <v>0</v>
      </c>
      <c r="P268" s="95">
        <v>0</v>
      </c>
      <c r="Q268" s="97">
        <f>+monthly_drivers_0!Q268</f>
        <v>2.5</v>
      </c>
    </row>
    <row r="269" spans="1:17" x14ac:dyDescent="0.25">
      <c r="A269" s="98">
        <f t="shared" si="9"/>
        <v>52535</v>
      </c>
      <c r="B269" s="713" t="str">
        <f>+asset_level_drivers!$E$1</f>
        <v>Ganador</v>
      </c>
      <c r="C269" s="99">
        <v>85</v>
      </c>
      <c r="D269" s="100">
        <v>2.9722694630781188</v>
      </c>
      <c r="E269" s="100">
        <v>13.870591114701703</v>
      </c>
      <c r="F269" s="100">
        <v>1.5257650226171875</v>
      </c>
      <c r="G269" s="100">
        <f>+monthly_drivers_6!G269/monthly_drivers_6!D269*D269</f>
        <v>4.6760877565139252</v>
      </c>
      <c r="H269" s="100">
        <v>2.9722694630781188</v>
      </c>
      <c r="I269" s="100">
        <v>10.819061069467329</v>
      </c>
      <c r="J269" s="100">
        <v>1.2206120180937501</v>
      </c>
      <c r="K269" s="101">
        <v>180.22667931643392</v>
      </c>
      <c r="L269" s="102">
        <f t="shared" si="8"/>
        <v>0</v>
      </c>
      <c r="M269" s="102">
        <v>0</v>
      </c>
      <c r="N269" s="102">
        <v>0</v>
      </c>
      <c r="O269" s="103">
        <v>0</v>
      </c>
      <c r="P269" s="104">
        <v>0</v>
      </c>
      <c r="Q269" s="105">
        <f>+monthly_drivers_0!Q269</f>
        <v>2.5</v>
      </c>
    </row>
    <row r="270" spans="1:17" x14ac:dyDescent="0.25">
      <c r="A270" s="106">
        <f t="shared" si="9"/>
        <v>52565</v>
      </c>
      <c r="B270" s="714" t="str">
        <f>+asset_level_drivers!$E$1</f>
        <v>Ganador</v>
      </c>
      <c r="C270" s="93">
        <v>85</v>
      </c>
      <c r="D270" s="94">
        <v>2.9569830430899748</v>
      </c>
      <c r="E270" s="94">
        <v>13.799254486614839</v>
      </c>
      <c r="F270" s="94">
        <v>1.5179179935276321</v>
      </c>
      <c r="G270" s="94">
        <f>+monthly_drivers_6!G270/monthly_drivers_6!D270*D270</f>
        <v>4.6520009243224507</v>
      </c>
      <c r="H270" s="94">
        <v>2.9569830430899748</v>
      </c>
      <c r="I270" s="94">
        <v>10.763418499559574</v>
      </c>
      <c r="J270" s="94">
        <v>1.2143343948221059</v>
      </c>
      <c r="K270" s="95">
        <v>180.04293654627301</v>
      </c>
      <c r="L270" s="94">
        <f t="shared" si="8"/>
        <v>0</v>
      </c>
      <c r="M270" s="94">
        <v>0</v>
      </c>
      <c r="N270" s="94">
        <v>0</v>
      </c>
      <c r="O270" s="96">
        <v>0</v>
      </c>
      <c r="P270" s="95">
        <v>0</v>
      </c>
      <c r="Q270" s="97">
        <f>+monthly_drivers_0!Q270</f>
        <v>2.5</v>
      </c>
    </row>
    <row r="271" spans="1:17" x14ac:dyDescent="0.25">
      <c r="A271" s="98">
        <f t="shared" si="9"/>
        <v>52596</v>
      </c>
      <c r="B271" s="713" t="str">
        <f>+asset_level_drivers!$E$1</f>
        <v>Ganador</v>
      </c>
      <c r="C271" s="99">
        <v>85</v>
      </c>
      <c r="D271" s="100">
        <v>2.9417752413558773</v>
      </c>
      <c r="E271" s="100">
        <v>13.728284743720666</v>
      </c>
      <c r="F271" s="100">
        <v>1.5101113218092732</v>
      </c>
      <c r="G271" s="100">
        <f>+monthly_drivers_6!G271/monthly_drivers_6!D271*D271</f>
        <v>4.628038019978967</v>
      </c>
      <c r="H271" s="100">
        <v>2.9417752413558773</v>
      </c>
      <c r="I271" s="100">
        <v>10.708062100102119</v>
      </c>
      <c r="J271" s="100">
        <v>1.2080890574474186</v>
      </c>
      <c r="K271" s="101">
        <v>179.86013876753492</v>
      </c>
      <c r="L271" s="102">
        <f t="shared" si="8"/>
        <v>0</v>
      </c>
      <c r="M271" s="102">
        <v>0</v>
      </c>
      <c r="N271" s="102">
        <v>0</v>
      </c>
      <c r="O271" s="103">
        <v>0</v>
      </c>
      <c r="P271" s="104">
        <v>0</v>
      </c>
      <c r="Q271" s="105">
        <f>+monthly_drivers_0!Q271</f>
        <v>2.5</v>
      </c>
    </row>
    <row r="272" spans="1:17" x14ac:dyDescent="0.25">
      <c r="A272" s="106">
        <f t="shared" si="9"/>
        <v>52627</v>
      </c>
      <c r="B272" s="714" t="str">
        <f>+asset_level_drivers!$E$1</f>
        <v>Ganador</v>
      </c>
      <c r="C272" s="93">
        <v>85</v>
      </c>
      <c r="D272" s="94">
        <v>2.9266456535412</v>
      </c>
      <c r="E272" s="94">
        <v>13.657679999124259</v>
      </c>
      <c r="F272" s="94">
        <v>1.5023447999036685</v>
      </c>
      <c r="G272" s="94">
        <f>+monthly_drivers_6!G272/monthly_drivers_6!D272*D272</f>
        <v>4.6041983219423308</v>
      </c>
      <c r="H272" s="94">
        <v>2.9266456535412</v>
      </c>
      <c r="I272" s="94">
        <v>10.652990399316923</v>
      </c>
      <c r="J272" s="94">
        <v>1.2018758399229348</v>
      </c>
      <c r="K272" s="95">
        <v>179.6782811201175</v>
      </c>
      <c r="L272" s="94">
        <f t="shared" si="8"/>
        <v>0</v>
      </c>
      <c r="M272" s="94">
        <v>0</v>
      </c>
      <c r="N272" s="94">
        <v>0</v>
      </c>
      <c r="O272" s="96">
        <v>0</v>
      </c>
      <c r="P272" s="95">
        <v>0</v>
      </c>
      <c r="Q272" s="97">
        <f>+monthly_drivers_0!Q272</f>
        <v>2.5</v>
      </c>
    </row>
    <row r="273" spans="1:17" x14ac:dyDescent="0.25">
      <c r="A273" s="98">
        <f t="shared" si="9"/>
        <v>52656</v>
      </c>
      <c r="B273" s="713" t="str">
        <f>+asset_level_drivers!$E$1</f>
        <v>Ganador</v>
      </c>
      <c r="C273" s="99">
        <v>85</v>
      </c>
      <c r="D273" s="100">
        <v>2.9115938773904926</v>
      </c>
      <c r="E273" s="100">
        <v>13.587438375635072</v>
      </c>
      <c r="F273" s="100">
        <v>1.4946182213198578</v>
      </c>
      <c r="G273" s="100">
        <f>+monthly_drivers_6!G273/monthly_drivers_6!D273*D273</f>
        <v>4.5804812349434947</v>
      </c>
      <c r="H273" s="100">
        <v>2.9115938773904926</v>
      </c>
      <c r="I273" s="100">
        <v>10.598201932995357</v>
      </c>
      <c r="J273" s="100">
        <v>1.1956945770558864</v>
      </c>
      <c r="K273" s="101">
        <v>179.49735876891219</v>
      </c>
      <c r="L273" s="102">
        <f t="shared" si="8"/>
        <v>0</v>
      </c>
      <c r="M273" s="102">
        <v>0</v>
      </c>
      <c r="N273" s="102">
        <v>0</v>
      </c>
      <c r="O273" s="103">
        <v>0</v>
      </c>
      <c r="P273" s="104">
        <v>0</v>
      </c>
      <c r="Q273" s="105">
        <f>+monthly_drivers_0!Q273</f>
        <v>2.5</v>
      </c>
    </row>
    <row r="274" spans="1:17" x14ac:dyDescent="0.25">
      <c r="A274" s="106">
        <f t="shared" si="9"/>
        <v>52687</v>
      </c>
      <c r="B274" s="714" t="str">
        <f>+asset_level_drivers!$E$1</f>
        <v>Ganador</v>
      </c>
      <c r="C274" s="93">
        <v>85</v>
      </c>
      <c r="D274" s="94">
        <v>2.8966195127181709</v>
      </c>
      <c r="E274" s="94">
        <v>13.517558005718515</v>
      </c>
      <c r="F274" s="94">
        <v>1.4869313806290365</v>
      </c>
      <c r="G274" s="94">
        <f>+monthly_drivers_6!G274/monthly_drivers_6!D274*D274</f>
        <v>4.5568861272659271</v>
      </c>
      <c r="H274" s="94">
        <v>2.8966195127181709</v>
      </c>
      <c r="I274" s="94">
        <v>10.543695244460441</v>
      </c>
      <c r="J274" s="94">
        <v>1.1895451045032295</v>
      </c>
      <c r="K274" s="95">
        <v>179.31736690368589</v>
      </c>
      <c r="L274" s="94">
        <f t="shared" si="8"/>
        <v>0</v>
      </c>
      <c r="M274" s="94">
        <v>0</v>
      </c>
      <c r="N274" s="94">
        <v>0</v>
      </c>
      <c r="O274" s="96">
        <v>0</v>
      </c>
      <c r="P274" s="95">
        <v>0</v>
      </c>
      <c r="Q274" s="97">
        <f>+monthly_drivers_0!Q274</f>
        <v>2.5</v>
      </c>
    </row>
    <row r="275" spans="1:17" x14ac:dyDescent="0.25">
      <c r="A275" s="98">
        <f t="shared" si="9"/>
        <v>52717</v>
      </c>
      <c r="B275" s="713" t="str">
        <f>+asset_level_drivers!$E$1</f>
        <v>Ganador</v>
      </c>
      <c r="C275" s="99">
        <v>85</v>
      </c>
      <c r="D275" s="100">
        <v>2.8817221613954751</v>
      </c>
      <c r="E275" s="100">
        <v>13.448037031440064</v>
      </c>
      <c r="F275" s="100">
        <v>1.479284073458407</v>
      </c>
      <c r="G275" s="100">
        <f>+monthly_drivers_6!G275/monthly_drivers_6!D275*D275</f>
        <v>4.5334124074232856</v>
      </c>
      <c r="H275" s="100">
        <v>2.8817221613954751</v>
      </c>
      <c r="I275" s="100">
        <v>10.48946888452325</v>
      </c>
      <c r="J275" s="100">
        <v>1.1834272587667256</v>
      </c>
      <c r="K275" s="101">
        <v>179.13830073893052</v>
      </c>
      <c r="L275" s="102">
        <f t="shared" si="8"/>
        <v>0</v>
      </c>
      <c r="M275" s="102">
        <v>0</v>
      </c>
      <c r="N275" s="102">
        <v>0</v>
      </c>
      <c r="O275" s="103">
        <v>0</v>
      </c>
      <c r="P275" s="104">
        <v>0</v>
      </c>
      <c r="Q275" s="105">
        <f>+monthly_drivers_0!Q275</f>
        <v>2.5</v>
      </c>
    </row>
    <row r="276" spans="1:17" x14ac:dyDescent="0.25">
      <c r="A276" s="106">
        <f t="shared" si="9"/>
        <v>52748</v>
      </c>
      <c r="B276" s="714" t="str">
        <f>+asset_level_drivers!$E$1</f>
        <v>Ganador</v>
      </c>
      <c r="C276" s="93">
        <v>85</v>
      </c>
      <c r="D276" s="94">
        <v>2.8669014273416251</v>
      </c>
      <c r="E276" s="94">
        <v>13.378873604424298</v>
      </c>
      <c r="F276" s="94">
        <v>1.4716760964866729</v>
      </c>
      <c r="G276" s="94">
        <f>+monthly_drivers_6!G276/monthly_drivers_6!D276*D276</f>
        <v>4.5100594138813079</v>
      </c>
      <c r="H276" s="94">
        <v>2.8669014273416251</v>
      </c>
      <c r="I276" s="94">
        <v>10.435521411450953</v>
      </c>
      <c r="J276" s="94">
        <v>1.1773408771893383</v>
      </c>
      <c r="K276" s="95">
        <v>178.96015551375709</v>
      </c>
      <c r="L276" s="94">
        <f t="shared" si="8"/>
        <v>0</v>
      </c>
      <c r="M276" s="94">
        <v>0</v>
      </c>
      <c r="N276" s="94">
        <v>0</v>
      </c>
      <c r="O276" s="96">
        <v>0</v>
      </c>
      <c r="P276" s="95">
        <v>0</v>
      </c>
      <c r="Q276" s="97">
        <f>+monthly_drivers_0!Q276</f>
        <v>2.5</v>
      </c>
    </row>
    <row r="277" spans="1:17" x14ac:dyDescent="0.25">
      <c r="A277" s="98">
        <f t="shared" si="9"/>
        <v>52778</v>
      </c>
      <c r="B277" s="713" t="str">
        <f>+asset_level_drivers!$E$1</f>
        <v>Ganador</v>
      </c>
      <c r="C277" s="99">
        <v>85</v>
      </c>
      <c r="D277" s="100">
        <v>2.8521569165131075</v>
      </c>
      <c r="E277" s="100">
        <v>13.310065885800869</v>
      </c>
      <c r="F277" s="100">
        <v>1.4641072474380956</v>
      </c>
      <c r="G277" s="100">
        <f>+monthly_drivers_6!G277/monthly_drivers_6!D277*D277</f>
        <v>4.4868265069332782</v>
      </c>
      <c r="H277" s="100">
        <v>2.8521569165131075</v>
      </c>
      <c r="I277" s="100">
        <v>10.381851390924677</v>
      </c>
      <c r="J277" s="100">
        <v>1.1712857979504765</v>
      </c>
      <c r="K277" s="101">
        <v>178.78292649176174</v>
      </c>
      <c r="L277" s="102">
        <f t="shared" si="8"/>
        <v>0</v>
      </c>
      <c r="M277" s="102">
        <v>0</v>
      </c>
      <c r="N277" s="102">
        <v>0</v>
      </c>
      <c r="O277" s="103">
        <v>0</v>
      </c>
      <c r="P277" s="104">
        <v>0</v>
      </c>
      <c r="Q277" s="105">
        <f>+monthly_drivers_0!Q277</f>
        <v>2.5</v>
      </c>
    </row>
    <row r="278" spans="1:17" x14ac:dyDescent="0.25">
      <c r="A278" s="106">
        <f t="shared" si="9"/>
        <v>52809</v>
      </c>
      <c r="B278" s="714" t="str">
        <f>+asset_level_drivers!$E$1</f>
        <v>Ganador</v>
      </c>
      <c r="C278" s="93">
        <v>85</v>
      </c>
      <c r="D278" s="94">
        <v>2.8374882368934342</v>
      </c>
      <c r="E278" s="94">
        <v>13.241612046157941</v>
      </c>
      <c r="F278" s="94">
        <v>1.4565773250773737</v>
      </c>
      <c r="G278" s="94">
        <f>+monthly_drivers_6!G278/monthly_drivers_6!D278*D278</f>
        <v>4.4637131251471187</v>
      </c>
      <c r="H278" s="94">
        <v>2.8374882368934342</v>
      </c>
      <c r="I278" s="94">
        <v>10.328457396003193</v>
      </c>
      <c r="J278" s="94">
        <v>1.1652618600618989</v>
      </c>
      <c r="K278" s="95">
        <v>178.60660896090437</v>
      </c>
      <c r="L278" s="94">
        <f t="shared" si="8"/>
        <v>0</v>
      </c>
      <c r="M278" s="94">
        <v>0</v>
      </c>
      <c r="N278" s="94">
        <v>0</v>
      </c>
      <c r="O278" s="96">
        <v>0</v>
      </c>
      <c r="P278" s="95">
        <v>0</v>
      </c>
      <c r="Q278" s="97">
        <f>+monthly_drivers_0!Q278</f>
        <v>2.5</v>
      </c>
    </row>
    <row r="279" spans="1:17" x14ac:dyDescent="0.25">
      <c r="A279" s="98">
        <f t="shared" si="9"/>
        <v>52840</v>
      </c>
      <c r="B279" s="713" t="str">
        <f>+asset_level_drivers!$E$1</f>
        <v>Ganador</v>
      </c>
      <c r="C279" s="99">
        <v>85</v>
      </c>
      <c r="D279" s="100">
        <v>2.822894998480566</v>
      </c>
      <c r="E279" s="100">
        <v>13.173510265490041</v>
      </c>
      <c r="F279" s="100">
        <v>1.4490861292039043</v>
      </c>
      <c r="G279" s="100">
        <f>+monthly_drivers_6!G279/monthly_drivers_6!D279*D279</f>
        <v>4.4407186156842924</v>
      </c>
      <c r="H279" s="100">
        <v>2.822894998480566</v>
      </c>
      <c r="I279" s="100">
        <v>10.275338007082231</v>
      </c>
      <c r="J279" s="100">
        <v>1.1592689033631236</v>
      </c>
      <c r="K279" s="101">
        <v>178.43119823336554</v>
      </c>
      <c r="L279" s="102">
        <f t="shared" si="8"/>
        <v>0</v>
      </c>
      <c r="M279" s="102">
        <v>0</v>
      </c>
      <c r="N279" s="102">
        <v>0</v>
      </c>
      <c r="O279" s="103">
        <v>0</v>
      </c>
      <c r="P279" s="104">
        <v>0</v>
      </c>
      <c r="Q279" s="105">
        <f>+monthly_drivers_0!Q279</f>
        <v>2.5</v>
      </c>
    </row>
    <row r="280" spans="1:17" x14ac:dyDescent="0.25">
      <c r="A280" s="106">
        <f t="shared" si="9"/>
        <v>52870</v>
      </c>
      <c r="B280" s="714" t="str">
        <f>+asset_level_drivers!$E$1</f>
        <v>Ganador</v>
      </c>
      <c r="C280" s="93">
        <v>85</v>
      </c>
      <c r="D280" s="94">
        <v>2.8083768132808618</v>
      </c>
      <c r="E280" s="94">
        <v>13.105758733155206</v>
      </c>
      <c r="F280" s="94">
        <v>1.4416334606470724</v>
      </c>
      <c r="G280" s="94">
        <f>+monthly_drivers_6!G280/monthly_drivers_6!D280*D280</f>
        <v>4.4178423756944385</v>
      </c>
      <c r="H280" s="94">
        <v>2.8083768132808618</v>
      </c>
      <c r="I280" s="94">
        <v>10.22249181186106</v>
      </c>
      <c r="J280" s="94">
        <v>1.1533067685176581</v>
      </c>
      <c r="K280" s="95">
        <v>178.2566896454554</v>
      </c>
      <c r="L280" s="94">
        <f t="shared" si="8"/>
        <v>0</v>
      </c>
      <c r="M280" s="94">
        <v>0</v>
      </c>
      <c r="N280" s="94">
        <v>0</v>
      </c>
      <c r="O280" s="96">
        <v>0</v>
      </c>
      <c r="P280" s="95">
        <v>0</v>
      </c>
      <c r="Q280" s="97">
        <f>+monthly_drivers_0!Q280</f>
        <v>2.5</v>
      </c>
    </row>
    <row r="281" spans="1:17" x14ac:dyDescent="0.25">
      <c r="A281" s="98">
        <f t="shared" si="9"/>
        <v>52901</v>
      </c>
      <c r="B281" s="713" t="str">
        <f>+asset_level_drivers!$E$1</f>
        <v>Ganador</v>
      </c>
      <c r="C281" s="99">
        <v>85</v>
      </c>
      <c r="D281" s="100">
        <v>2.7939332952932454</v>
      </c>
      <c r="E281" s="100">
        <v>13.038355647819117</v>
      </c>
      <c r="F281" s="100">
        <v>1.4342191212601028</v>
      </c>
      <c r="G281" s="100">
        <f>+monthly_drivers_6!G281/monthly_drivers_6!D281*D281</f>
        <v>4.3950837040443718</v>
      </c>
      <c r="H281" s="100">
        <v>2.7939332952932454</v>
      </c>
      <c r="I281" s="100">
        <v>10.169917405298911</v>
      </c>
      <c r="J281" s="100">
        <v>1.1473752970080822</v>
      </c>
      <c r="K281" s="101">
        <v>178.08307855744613</v>
      </c>
      <c r="L281" s="102">
        <f t="shared" si="8"/>
        <v>0</v>
      </c>
      <c r="M281" s="102">
        <v>0</v>
      </c>
      <c r="N281" s="102">
        <v>0</v>
      </c>
      <c r="O281" s="103">
        <v>0</v>
      </c>
      <c r="P281" s="104">
        <v>0</v>
      </c>
      <c r="Q281" s="105">
        <f>+monthly_drivers_0!Q281</f>
        <v>2.5</v>
      </c>
    </row>
    <row r="282" spans="1:17" x14ac:dyDescent="0.25">
      <c r="A282" s="106">
        <f t="shared" si="9"/>
        <v>52931</v>
      </c>
      <c r="B282" s="714" t="str">
        <f>+asset_level_drivers!$E$1</f>
        <v>Ganador</v>
      </c>
      <c r="C282" s="93">
        <v>85</v>
      </c>
      <c r="D282" s="94">
        <v>2.7795640605045482</v>
      </c>
      <c r="E282" s="94">
        <v>12.971299217417837</v>
      </c>
      <c r="F282" s="94">
        <v>1.426842913915962</v>
      </c>
      <c r="G282" s="94">
        <f>+monthly_drivers_6!G282/monthly_drivers_6!D282*D282</f>
        <v>4.3724421329335419</v>
      </c>
      <c r="H282" s="94">
        <v>2.7795640605045482</v>
      </c>
      <c r="I282" s="94">
        <v>10.117613389585912</v>
      </c>
      <c r="J282" s="94">
        <v>1.1414743311327697</v>
      </c>
      <c r="K282" s="95">
        <v>177.91036035349632</v>
      </c>
      <c r="L282" s="94">
        <f t="shared" si="8"/>
        <v>0</v>
      </c>
      <c r="M282" s="94">
        <v>0</v>
      </c>
      <c r="N282" s="94">
        <v>0</v>
      </c>
      <c r="O282" s="96">
        <v>0</v>
      </c>
      <c r="P282" s="95">
        <v>0</v>
      </c>
      <c r="Q282" s="97">
        <f>+monthly_drivers_0!Q282</f>
        <v>2.5</v>
      </c>
    </row>
    <row r="283" spans="1:17" x14ac:dyDescent="0.25">
      <c r="A283" s="98">
        <f t="shared" si="9"/>
        <v>52962</v>
      </c>
      <c r="B283" s="713" t="str">
        <f>+asset_level_drivers!$E$1</f>
        <v>Ganador</v>
      </c>
      <c r="C283" s="99">
        <v>85</v>
      </c>
      <c r="D283" s="100">
        <v>2.7652687268746083</v>
      </c>
      <c r="E283" s="100">
        <v>12.904587659096345</v>
      </c>
      <c r="F283" s="100">
        <v>1.4195046425005979</v>
      </c>
      <c r="G283" s="100">
        <f>+monthly_drivers_6!G283/monthly_drivers_6!D283*D283</f>
        <v>4.3499170849142912</v>
      </c>
      <c r="H283" s="100">
        <v>2.7652687268746083</v>
      </c>
      <c r="I283" s="100">
        <v>10.06557837409515</v>
      </c>
      <c r="J283" s="100">
        <v>1.1356037140004784</v>
      </c>
      <c r="K283" s="101">
        <v>177.73853044148194</v>
      </c>
      <c r="L283" s="102">
        <f t="shared" si="8"/>
        <v>0</v>
      </c>
      <c r="M283" s="102">
        <v>0</v>
      </c>
      <c r="N283" s="102">
        <v>0</v>
      </c>
      <c r="O283" s="103">
        <v>0</v>
      </c>
      <c r="P283" s="104">
        <v>0</v>
      </c>
      <c r="Q283" s="105">
        <f>+monthly_drivers_0!Q283</f>
        <v>2.5</v>
      </c>
    </row>
    <row r="284" spans="1:17" x14ac:dyDescent="0.25">
      <c r="A284" s="106">
        <f t="shared" si="9"/>
        <v>52993</v>
      </c>
      <c r="B284" s="714" t="str">
        <f>+asset_level_drivers!$E$1</f>
        <v>Ganador</v>
      </c>
      <c r="C284" s="93">
        <v>85</v>
      </c>
      <c r="D284" s="94">
        <v>2.7510469143288212</v>
      </c>
      <c r="E284" s="94">
        <v>12.838219199176878</v>
      </c>
      <c r="F284" s="94">
        <v>1.4122041119094566</v>
      </c>
      <c r="G284" s="94">
        <f>+monthly_drivers_6!G284/monthly_drivers_6!D284*D284</f>
        <v>4.3275078335345647</v>
      </c>
      <c r="H284" s="94">
        <v>2.7510469143288212</v>
      </c>
      <c r="I284" s="94">
        <v>10.013810975357964</v>
      </c>
      <c r="J284" s="94">
        <v>1.1297632895275653</v>
      </c>
      <c r="K284" s="95">
        <v>177.5675842529111</v>
      </c>
      <c r="L284" s="94">
        <f t="shared" si="8"/>
        <v>0</v>
      </c>
      <c r="M284" s="94">
        <v>0</v>
      </c>
      <c r="N284" s="94">
        <v>0</v>
      </c>
      <c r="O284" s="96">
        <v>0</v>
      </c>
      <c r="P284" s="95">
        <v>0</v>
      </c>
      <c r="Q284" s="97">
        <f>+monthly_drivers_0!Q284</f>
        <v>2.5</v>
      </c>
    </row>
    <row r="285" spans="1:17" x14ac:dyDescent="0.25">
      <c r="A285" s="98">
        <f t="shared" si="9"/>
        <v>53021</v>
      </c>
      <c r="B285" s="713" t="str">
        <f>+asset_level_drivers!$E$1</f>
        <v>Ganador</v>
      </c>
      <c r="C285" s="99">
        <v>85</v>
      </c>
      <c r="D285" s="100">
        <v>2.7368982447474264</v>
      </c>
      <c r="E285" s="100">
        <v>12.772192073097452</v>
      </c>
      <c r="F285" s="100">
        <v>1.4049411280407198</v>
      </c>
      <c r="G285" s="100">
        <f>+monthly_drivers_6!G285/monthly_drivers_6!D285*D285</f>
        <v>4.3052138812292391</v>
      </c>
      <c r="H285" s="100">
        <v>2.7368982447474264</v>
      </c>
      <c r="I285" s="100">
        <v>9.9623098170160134</v>
      </c>
      <c r="J285" s="100">
        <v>1.1239529024325758</v>
      </c>
      <c r="K285" s="101">
        <v>177.39751724278028</v>
      </c>
      <c r="L285" s="102">
        <f t="shared" si="8"/>
        <v>0</v>
      </c>
      <c r="M285" s="102">
        <v>0</v>
      </c>
      <c r="N285" s="102">
        <v>0</v>
      </c>
      <c r="O285" s="103">
        <v>0</v>
      </c>
      <c r="P285" s="104">
        <v>0</v>
      </c>
      <c r="Q285" s="105">
        <f>+monthly_drivers_0!Q285</f>
        <v>2.5</v>
      </c>
    </row>
    <row r="286" spans="1:17" x14ac:dyDescent="0.25">
      <c r="A286" s="106">
        <f t="shared" si="9"/>
        <v>53052</v>
      </c>
      <c r="B286" s="714" t="str">
        <f>+asset_level_drivers!$E$1</f>
        <v>Ganador</v>
      </c>
      <c r="C286" s="93">
        <v>85</v>
      </c>
      <c r="D286" s="94">
        <v>2.7228223419552671</v>
      </c>
      <c r="E286" s="94">
        <v>12.706504525374621</v>
      </c>
      <c r="F286" s="94">
        <v>1.3977154977912083</v>
      </c>
      <c r="G286" s="94">
        <f>+monthly_drivers_6!G286/monthly_drivers_6!D286*D286</f>
        <v>4.2830346026001251</v>
      </c>
      <c r="H286" s="94">
        <v>2.7228223419552671</v>
      </c>
      <c r="I286" s="94">
        <v>9.9110735297922048</v>
      </c>
      <c r="J286" s="94">
        <v>1.1181723982329665</v>
      </c>
      <c r="K286" s="95">
        <v>177.22832488946486</v>
      </c>
      <c r="L286" s="94">
        <f t="shared" si="8"/>
        <v>0</v>
      </c>
      <c r="M286" s="94">
        <v>0</v>
      </c>
      <c r="N286" s="94">
        <v>0</v>
      </c>
      <c r="O286" s="96">
        <v>0</v>
      </c>
      <c r="P286" s="95">
        <v>0</v>
      </c>
      <c r="Q286" s="97">
        <f>+monthly_drivers_0!Q286</f>
        <v>2.5</v>
      </c>
    </row>
    <row r="287" spans="1:17" x14ac:dyDescent="0.25">
      <c r="A287" s="98">
        <f t="shared" si="9"/>
        <v>53082</v>
      </c>
      <c r="B287" s="713" t="str">
        <f>+asset_level_drivers!$E$1</f>
        <v>Ganador</v>
      </c>
      <c r="C287" s="99">
        <v>85</v>
      </c>
      <c r="D287" s="100">
        <v>2.7088188317115418</v>
      </c>
      <c r="E287" s="100">
        <v>12.641154809553177</v>
      </c>
      <c r="F287" s="100">
        <v>1.3905270290508496</v>
      </c>
      <c r="G287" s="100">
        <f>+monthly_drivers_6!G287/monthly_drivers_6!D287*D287</f>
        <v>4.2609693826683532</v>
      </c>
      <c r="H287" s="100">
        <v>2.7088188317115418</v>
      </c>
      <c r="I287" s="100">
        <v>9.860100751451478</v>
      </c>
      <c r="J287" s="100">
        <v>1.1124216232406796</v>
      </c>
      <c r="K287" s="101">
        <v>177.06000269459284</v>
      </c>
      <c r="L287" s="102">
        <f t="shared" si="8"/>
        <v>0</v>
      </c>
      <c r="M287" s="102">
        <v>0</v>
      </c>
      <c r="N287" s="102">
        <v>0</v>
      </c>
      <c r="O287" s="103">
        <v>0</v>
      </c>
      <c r="P287" s="104">
        <v>0</v>
      </c>
      <c r="Q287" s="105">
        <f>+monthly_drivers_0!Q287</f>
        <v>2.5</v>
      </c>
    </row>
    <row r="288" spans="1:17" x14ac:dyDescent="0.25">
      <c r="A288" s="106">
        <f t="shared" si="9"/>
        <v>53113</v>
      </c>
      <c r="B288" s="714" t="str">
        <f>+asset_level_drivers!$E$1</f>
        <v>Ganador</v>
      </c>
      <c r="C288" s="93">
        <v>85</v>
      </c>
      <c r="D288" s="94">
        <v>2.69488734170096</v>
      </c>
      <c r="E288" s="94">
        <v>12.576141188159585</v>
      </c>
      <c r="F288" s="94">
        <v>1.3833755306975546</v>
      </c>
      <c r="G288" s="94">
        <f>+monthly_drivers_6!G288/monthly_drivers_6!D288*D288</f>
        <v>4.239017600614928</v>
      </c>
      <c r="H288" s="94">
        <v>2.69488734170096</v>
      </c>
      <c r="I288" s="94">
        <v>9.8093901267644767</v>
      </c>
      <c r="J288" s="94">
        <v>1.1067004245580436</v>
      </c>
      <c r="K288" s="95">
        <v>176.89254618293162</v>
      </c>
      <c r="L288" s="94">
        <f t="shared" si="8"/>
        <v>0</v>
      </c>
      <c r="M288" s="94">
        <v>0</v>
      </c>
      <c r="N288" s="94">
        <v>0</v>
      </c>
      <c r="O288" s="96">
        <v>0</v>
      </c>
      <c r="P288" s="95">
        <v>0</v>
      </c>
      <c r="Q288" s="97">
        <f>+monthly_drivers_0!Q288</f>
        <v>2.5</v>
      </c>
    </row>
    <row r="289" spans="1:17" x14ac:dyDescent="0.25">
      <c r="A289" s="98">
        <f t="shared" si="9"/>
        <v>53143</v>
      </c>
      <c r="B289" s="713" t="str">
        <f>+asset_level_drivers!$E$1</f>
        <v>Ganador</v>
      </c>
      <c r="C289" s="99">
        <v>85</v>
      </c>
      <c r="D289" s="100">
        <v>2.6810275015225633</v>
      </c>
      <c r="E289" s="100">
        <v>12.511461932653562</v>
      </c>
      <c r="F289" s="100">
        <v>1.3762608125918918</v>
      </c>
      <c r="G289" s="100">
        <f>+monthly_drivers_6!G289/monthly_drivers_6!D289*D289</f>
        <v>4.2171787620461139</v>
      </c>
      <c r="H289" s="100">
        <v>2.6810275015225633</v>
      </c>
      <c r="I289" s="100">
        <v>9.7589403074697785</v>
      </c>
      <c r="J289" s="100">
        <v>1.1010086500735135</v>
      </c>
      <c r="K289" s="101">
        <v>176.72595090225849</v>
      </c>
      <c r="L289" s="102">
        <f t="shared" si="8"/>
        <v>0</v>
      </c>
      <c r="M289" s="102">
        <v>0</v>
      </c>
      <c r="N289" s="102">
        <v>0</v>
      </c>
      <c r="O289" s="103">
        <v>0</v>
      </c>
      <c r="P289" s="104">
        <v>0</v>
      </c>
      <c r="Q289" s="105">
        <f>+monthly_drivers_0!Q289</f>
        <v>2.5</v>
      </c>
    </row>
    <row r="290" spans="1:17" x14ac:dyDescent="0.25">
      <c r="A290" s="106">
        <f t="shared" si="9"/>
        <v>53174</v>
      </c>
      <c r="B290" s="714" t="str">
        <f>+asset_level_drivers!$E$1</f>
        <v>Ganador</v>
      </c>
      <c r="C290" s="93">
        <v>85</v>
      </c>
      <c r="D290" s="94">
        <v>2.6672389426794836</v>
      </c>
      <c r="E290" s="94">
        <v>12.44711532338895</v>
      </c>
      <c r="F290" s="94">
        <v>1.3691826855727844</v>
      </c>
      <c r="G290" s="94">
        <f>+monthly_drivers_6!G290/monthly_drivers_6!D290*D290</f>
        <v>4.1954522753069705</v>
      </c>
      <c r="H290" s="94">
        <v>2.6672389426794836</v>
      </c>
      <c r="I290" s="94">
        <v>9.7087499522433802</v>
      </c>
      <c r="J290" s="94">
        <v>1.0953461484582276</v>
      </c>
      <c r="K290" s="95">
        <v>176.56021242324866</v>
      </c>
      <c r="L290" s="94">
        <f t="shared" si="8"/>
        <v>0</v>
      </c>
      <c r="M290" s="94">
        <v>0</v>
      </c>
      <c r="N290" s="94">
        <v>0</v>
      </c>
      <c r="O290" s="96">
        <v>0</v>
      </c>
      <c r="P290" s="95">
        <v>0</v>
      </c>
      <c r="Q290" s="97">
        <f>+monthly_drivers_0!Q290</f>
        <v>2.5</v>
      </c>
    </row>
    <row r="291" spans="1:17" x14ac:dyDescent="0.25">
      <c r="A291" s="98">
        <f t="shared" si="9"/>
        <v>53205</v>
      </c>
      <c r="B291" s="713" t="str">
        <f>+asset_level_drivers!$E$1</f>
        <v>Ganador</v>
      </c>
      <c r="C291" s="99">
        <v>85</v>
      </c>
      <c r="D291" s="100">
        <v>2.6535212985719556</v>
      </c>
      <c r="E291" s="100">
        <v>12.383099649561569</v>
      </c>
      <c r="F291" s="100">
        <v>1.3621409614517725</v>
      </c>
      <c r="G291" s="100">
        <f>+monthly_drivers_6!G291/monthly_drivers_6!D291*D291</f>
        <v>4.1738374481349885</v>
      </c>
      <c r="H291" s="100">
        <v>2.6535212985719556</v>
      </c>
      <c r="I291" s="100">
        <v>9.6588177266580235</v>
      </c>
      <c r="J291" s="100">
        <v>1.0897127691614179</v>
      </c>
      <c r="K291" s="101">
        <v>176.39532633936614</v>
      </c>
      <c r="L291" s="102">
        <f t="shared" si="8"/>
        <v>0</v>
      </c>
      <c r="M291" s="102">
        <v>0</v>
      </c>
      <c r="N291" s="102">
        <v>0</v>
      </c>
      <c r="O291" s="103">
        <v>0</v>
      </c>
      <c r="P291" s="104">
        <v>0</v>
      </c>
      <c r="Q291" s="105">
        <f>+monthly_drivers_0!Q291</f>
        <v>2.5</v>
      </c>
    </row>
    <row r="292" spans="1:17" x14ac:dyDescent="0.25">
      <c r="A292" s="106">
        <f t="shared" si="9"/>
        <v>53235</v>
      </c>
      <c r="B292" s="714" t="str">
        <f>+asset_level_drivers!$E$1</f>
        <v>Ganador</v>
      </c>
      <c r="C292" s="93">
        <v>85</v>
      </c>
      <c r="D292" s="94">
        <v>2.6398742044838146</v>
      </c>
      <c r="E292" s="94">
        <v>12.319413209166377</v>
      </c>
      <c r="F292" s="94">
        <v>1.3551354530083015</v>
      </c>
      <c r="G292" s="94">
        <f>+monthly_drivers_6!G292/monthly_drivers_6!D292*D292</f>
        <v>4.1523338899215423</v>
      </c>
      <c r="H292" s="94">
        <v>2.6398742044838146</v>
      </c>
      <c r="I292" s="94">
        <v>9.609142303149774</v>
      </c>
      <c r="J292" s="94">
        <v>1.0841083624066412</v>
      </c>
      <c r="K292" s="95">
        <v>176.23128826672752</v>
      </c>
      <c r="L292" s="94">
        <f t="shared" si="8"/>
        <v>0</v>
      </c>
      <c r="M292" s="94">
        <v>0</v>
      </c>
      <c r="N292" s="94">
        <v>0</v>
      </c>
      <c r="O292" s="96">
        <v>0</v>
      </c>
      <c r="P292" s="95">
        <v>0</v>
      </c>
      <c r="Q292" s="97">
        <f>+monthly_drivers_0!Q292</f>
        <v>2.5</v>
      </c>
    </row>
    <row r="293" spans="1:17" x14ac:dyDescent="0.25">
      <c r="A293" s="98">
        <f t="shared" si="9"/>
        <v>53266</v>
      </c>
      <c r="B293" s="713" t="str">
        <f>+asset_level_drivers!$E$1</f>
        <v>Ganador</v>
      </c>
      <c r="C293" s="99">
        <v>85</v>
      </c>
      <c r="D293" s="100">
        <v>2.6262972975759769</v>
      </c>
      <c r="E293" s="100">
        <v>12.256054308950901</v>
      </c>
      <c r="F293" s="100">
        <v>1.348165973984599</v>
      </c>
      <c r="G293" s="100">
        <f>+monthly_drivers_6!G293/monthly_drivers_6!D293*D293</f>
        <v>4.1309409159061197</v>
      </c>
      <c r="H293" s="100">
        <v>2.6262972975759769</v>
      </c>
      <c r="I293" s="100">
        <v>9.5597223609817021</v>
      </c>
      <c r="J293" s="100">
        <v>1.0785327791876793</v>
      </c>
      <c r="K293" s="101">
        <v>176.06809384400253</v>
      </c>
      <c r="L293" s="102">
        <f t="shared" si="8"/>
        <v>0</v>
      </c>
      <c r="M293" s="102">
        <v>0</v>
      </c>
      <c r="N293" s="102">
        <v>0</v>
      </c>
      <c r="O293" s="103">
        <v>0</v>
      </c>
      <c r="P293" s="104">
        <v>0</v>
      </c>
      <c r="Q293" s="105">
        <f>+monthly_drivers_0!Q293</f>
        <v>2.5</v>
      </c>
    </row>
    <row r="294" spans="1:17" x14ac:dyDescent="0.25">
      <c r="A294" s="106">
        <f t="shared" si="9"/>
        <v>53296</v>
      </c>
      <c r="B294" s="714" t="str">
        <f>+asset_level_drivers!$E$1</f>
        <v>Ganador</v>
      </c>
      <c r="C294" s="93">
        <v>85</v>
      </c>
      <c r="D294" s="94">
        <v>2.6127902168743313</v>
      </c>
      <c r="E294" s="94">
        <v>12.193021264372394</v>
      </c>
      <c r="F294" s="94">
        <v>1.3412323390809633</v>
      </c>
      <c r="G294" s="94">
        <f>+monthly_drivers_6!G294/monthly_drivers_6!D294*D294</f>
        <v>4.1096579513642508</v>
      </c>
      <c r="H294" s="94">
        <v>2.6127902168743313</v>
      </c>
      <c r="I294" s="94">
        <v>9.5105565862104662</v>
      </c>
      <c r="J294" s="94">
        <v>1.0729858712647709</v>
      </c>
      <c r="K294" s="95">
        <v>175.90573873228638</v>
      </c>
      <c r="L294" s="94">
        <f t="shared" si="8"/>
        <v>0</v>
      </c>
      <c r="M294" s="94">
        <v>0</v>
      </c>
      <c r="N294" s="94">
        <v>0</v>
      </c>
      <c r="O294" s="96">
        <v>0</v>
      </c>
      <c r="P294" s="95">
        <v>0</v>
      </c>
      <c r="Q294" s="97">
        <f>+monthly_drivers_0!Q294</f>
        <v>2.5</v>
      </c>
    </row>
    <row r="295" spans="1:17" x14ac:dyDescent="0.25">
      <c r="A295" s="98">
        <f t="shared" si="9"/>
        <v>53327</v>
      </c>
      <c r="B295" s="713" t="str">
        <f>+asset_level_drivers!$E$1</f>
        <v>Ganador</v>
      </c>
      <c r="C295" s="99">
        <v>85</v>
      </c>
      <c r="D295" s="100">
        <v>2.5993526032618246</v>
      </c>
      <c r="E295" s="100">
        <v>12.130312399551272</v>
      </c>
      <c r="F295" s="100">
        <v>1.33433436395064</v>
      </c>
      <c r="G295" s="100">
        <f>+monthly_drivers_6!G295/monthly_drivers_6!D295*D295</f>
        <v>4.0884844870689667</v>
      </c>
      <c r="H295" s="100">
        <v>2.5993526032618246</v>
      </c>
      <c r="I295" s="100">
        <v>9.4616436716499912</v>
      </c>
      <c r="J295" s="100">
        <v>1.067467491160512</v>
      </c>
      <c r="K295" s="101">
        <v>175.74421861499209</v>
      </c>
      <c r="L295" s="102">
        <f t="shared" si="8"/>
        <v>0</v>
      </c>
      <c r="M295" s="102">
        <v>0</v>
      </c>
      <c r="N295" s="102">
        <v>0</v>
      </c>
      <c r="O295" s="103">
        <v>0</v>
      </c>
      <c r="P295" s="104">
        <v>0</v>
      </c>
      <c r="Q295" s="105">
        <f>+monthly_drivers_0!Q295</f>
        <v>2.5</v>
      </c>
    </row>
    <row r="296" spans="1:17" x14ac:dyDescent="0.25">
      <c r="A296" s="106">
        <f t="shared" si="9"/>
        <v>53358</v>
      </c>
      <c r="B296" s="714" t="str">
        <f>+asset_level_drivers!$E$1</f>
        <v>Ganador</v>
      </c>
      <c r="C296" s="93">
        <v>85</v>
      </c>
      <c r="D296" s="94">
        <v>2.585984099468682</v>
      </c>
      <c r="E296" s="94">
        <v>12.067926047226415</v>
      </c>
      <c r="F296" s="94">
        <v>1.3274718651949056</v>
      </c>
      <c r="G296" s="94">
        <f>+monthly_drivers_6!G296/monthly_drivers_6!D296*D296</f>
        <v>4.067419969084666</v>
      </c>
      <c r="H296" s="94">
        <v>2.585984099468682</v>
      </c>
      <c r="I296" s="94">
        <v>9.4129823168366045</v>
      </c>
      <c r="J296" s="94">
        <v>1.0619774921559244</v>
      </c>
      <c r="K296" s="95">
        <v>175.58352919773418</v>
      </c>
      <c r="L296" s="94">
        <f t="shared" si="8"/>
        <v>0</v>
      </c>
      <c r="M296" s="94">
        <v>0</v>
      </c>
      <c r="N296" s="94">
        <v>0</v>
      </c>
      <c r="O296" s="96">
        <v>0</v>
      </c>
      <c r="P296" s="95">
        <v>0</v>
      </c>
      <c r="Q296" s="97">
        <f>+monthly_drivers_0!Q296</f>
        <v>2.5</v>
      </c>
    </row>
    <row r="297" spans="1:17" x14ac:dyDescent="0.25">
      <c r="A297" s="98">
        <f t="shared" si="9"/>
        <v>53386</v>
      </c>
      <c r="B297" s="713" t="str">
        <f>+asset_level_drivers!$E$1</f>
        <v>Ganador</v>
      </c>
      <c r="C297" s="99">
        <v>85</v>
      </c>
      <c r="D297" s="100">
        <v>2.5726843500626275</v>
      </c>
      <c r="E297" s="100">
        <v>12.005860548712313</v>
      </c>
      <c r="F297" s="100">
        <v>1.3206446603583546</v>
      </c>
      <c r="G297" s="100">
        <f>+monthly_drivers_6!G297/monthly_drivers_6!D297*D297</f>
        <v>4.0596286812159876</v>
      </c>
      <c r="H297" s="100">
        <v>2.5726843500626275</v>
      </c>
      <c r="I297" s="100">
        <v>9.3645712279956044</v>
      </c>
      <c r="J297" s="100">
        <v>1.0565157282866837</v>
      </c>
      <c r="K297" s="101">
        <v>175.42366620821466</v>
      </c>
      <c r="L297" s="102">
        <f t="shared" si="8"/>
        <v>0</v>
      </c>
      <c r="M297" s="102">
        <v>0</v>
      </c>
      <c r="N297" s="102">
        <v>0</v>
      </c>
      <c r="O297" s="103">
        <v>0</v>
      </c>
      <c r="P297" s="104">
        <v>0</v>
      </c>
      <c r="Q297" s="105">
        <f>+monthly_drivers_0!Q297</f>
        <v>2.5</v>
      </c>
    </row>
    <row r="298" spans="1:17" x14ac:dyDescent="0.25">
      <c r="A298" s="106">
        <f t="shared" si="9"/>
        <v>53417</v>
      </c>
      <c r="B298" s="714" t="str">
        <f>+asset_level_drivers!$E$1</f>
        <v>Ganador</v>
      </c>
      <c r="C298" s="93">
        <v>85</v>
      </c>
      <c r="D298" s="94">
        <v>2.5594530014377086</v>
      </c>
      <c r="E298" s="94">
        <v>11.944114253852517</v>
      </c>
      <c r="F298" s="94">
        <v>1.3138525679237769</v>
      </c>
      <c r="G298" s="94">
        <f>+monthly_drivers_6!G298/monthly_drivers_6!D298*D298</f>
        <v>4.0387123461062755</v>
      </c>
      <c r="H298" s="94">
        <v>2.5594530014377086</v>
      </c>
      <c r="I298" s="94">
        <v>9.3164091180049642</v>
      </c>
      <c r="J298" s="94">
        <v>1.0510820543390216</v>
      </c>
      <c r="K298" s="95">
        <v>175.26462539609599</v>
      </c>
      <c r="L298" s="94">
        <f t="shared" si="8"/>
        <v>0</v>
      </c>
      <c r="M298" s="94">
        <v>0</v>
      </c>
      <c r="N298" s="94">
        <v>0</v>
      </c>
      <c r="O298" s="96">
        <v>0</v>
      </c>
      <c r="P298" s="95">
        <v>0</v>
      </c>
      <c r="Q298" s="97">
        <f>+monthly_drivers_0!Q298</f>
        <v>2.5</v>
      </c>
    </row>
    <row r="299" spans="1:17" x14ac:dyDescent="0.25">
      <c r="A299" s="98">
        <f t="shared" si="9"/>
        <v>53447</v>
      </c>
      <c r="B299" s="713" t="str">
        <f>+asset_level_drivers!$E$1</f>
        <v>Ganador</v>
      </c>
      <c r="C299" s="99">
        <v>85</v>
      </c>
      <c r="D299" s="100">
        <v>2.5462897018091755</v>
      </c>
      <c r="E299" s="100">
        <v>11.882685520980507</v>
      </c>
      <c r="F299" s="100">
        <v>1.3070954073078558</v>
      </c>
      <c r="G299" s="100">
        <f>+monthly_drivers_6!G299/monthly_drivers_6!D299*D299</f>
        <v>4.0179036006863136</v>
      </c>
      <c r="H299" s="100">
        <v>2.5462897018091755</v>
      </c>
      <c r="I299" s="100">
        <v>9.2684947063647964</v>
      </c>
      <c r="J299" s="100">
        <v>1.0456763258462847</v>
      </c>
      <c r="K299" s="101">
        <v>175.1064025329199</v>
      </c>
      <c r="L299" s="102">
        <f t="shared" si="8"/>
        <v>0</v>
      </c>
      <c r="M299" s="102">
        <v>0</v>
      </c>
      <c r="N299" s="102">
        <v>0</v>
      </c>
      <c r="O299" s="103">
        <v>0</v>
      </c>
      <c r="P299" s="104">
        <v>0</v>
      </c>
      <c r="Q299" s="105">
        <f>+monthly_drivers_0!Q299</f>
        <v>2.5</v>
      </c>
    </row>
    <row r="300" spans="1:17" x14ac:dyDescent="0.25">
      <c r="A300" s="106">
        <f t="shared" si="9"/>
        <v>53478</v>
      </c>
      <c r="B300" s="714" t="str">
        <f>+asset_level_drivers!$E$1</f>
        <v>Ganador</v>
      </c>
      <c r="C300" s="93">
        <v>85</v>
      </c>
      <c r="D300" s="94">
        <v>2.533194101199042</v>
      </c>
      <c r="E300" s="94">
        <v>11.821572716869413</v>
      </c>
      <c r="F300" s="94">
        <v>1.3003729988556354</v>
      </c>
      <c r="G300" s="94">
        <f>+monthly_drivers_6!G300/monthly_drivers_6!D300*D300</f>
        <v>4.0061938128657566</v>
      </c>
      <c r="H300" s="94">
        <v>2.533194101199042</v>
      </c>
      <c r="I300" s="94">
        <v>9.2208267191581434</v>
      </c>
      <c r="J300" s="94">
        <v>1.0402983990845085</v>
      </c>
      <c r="K300" s="95">
        <v>174.9489934119558</v>
      </c>
      <c r="L300" s="94">
        <f t="shared" si="8"/>
        <v>0</v>
      </c>
      <c r="M300" s="94">
        <v>0</v>
      </c>
      <c r="N300" s="94">
        <v>0</v>
      </c>
      <c r="O300" s="96">
        <v>0</v>
      </c>
      <c r="P300" s="95">
        <v>0</v>
      </c>
      <c r="Q300" s="97">
        <f>+monthly_drivers_0!Q300</f>
        <v>2.5</v>
      </c>
    </row>
    <row r="301" spans="1:17" x14ac:dyDescent="0.25">
      <c r="A301" s="98">
        <f t="shared" si="9"/>
        <v>53508</v>
      </c>
      <c r="B301" s="713" t="str">
        <f>+asset_level_drivers!$E$1</f>
        <v>Ganador</v>
      </c>
      <c r="C301" s="99">
        <v>85</v>
      </c>
      <c r="D301" s="100">
        <v>2.5201658514309675</v>
      </c>
      <c r="E301" s="100">
        <v>11.760774216694758</v>
      </c>
      <c r="F301" s="100">
        <v>1.2936851638364233</v>
      </c>
      <c r="G301" s="100">
        <f>+monthly_drivers_6!G301/monthly_drivers_6!D301*D301</f>
        <v>3.9855740911961242</v>
      </c>
      <c r="H301" s="100">
        <v>2.5201658514309675</v>
      </c>
      <c r="I301" s="100">
        <v>9.1734038890219107</v>
      </c>
      <c r="J301" s="100">
        <v>1.0349481310691389</v>
      </c>
      <c r="K301" s="101">
        <v>174.79239384812203</v>
      </c>
      <c r="L301" s="102">
        <f t="shared" si="8"/>
        <v>0</v>
      </c>
      <c r="M301" s="102">
        <v>0</v>
      </c>
      <c r="N301" s="102">
        <v>0</v>
      </c>
      <c r="O301" s="103">
        <v>0</v>
      </c>
      <c r="P301" s="104">
        <v>0</v>
      </c>
      <c r="Q301" s="105">
        <f>+monthly_drivers_0!Q301</f>
        <v>2.5</v>
      </c>
    </row>
    <row r="302" spans="1:17" x14ac:dyDescent="0.25">
      <c r="A302" s="106">
        <f t="shared" si="9"/>
        <v>53539</v>
      </c>
      <c r="B302" s="714" t="str">
        <f>+asset_level_drivers!$E$1</f>
        <v>Ganador</v>
      </c>
      <c r="C302" s="93">
        <v>85</v>
      </c>
      <c r="D302" s="94">
        <v>2.507204606118612</v>
      </c>
      <c r="E302" s="94">
        <v>11.700288403986022</v>
      </c>
      <c r="F302" s="94">
        <v>1.2870317244384624</v>
      </c>
      <c r="G302" s="94">
        <f>+monthly_drivers_6!G302/monthly_drivers_6!D302*D302</f>
        <v>3.9650604092301256</v>
      </c>
      <c r="H302" s="94">
        <v>2.507204606118612</v>
      </c>
      <c r="I302" s="94">
        <v>9.1262249551090964</v>
      </c>
      <c r="J302" s="94">
        <v>1.0296253795507697</v>
      </c>
      <c r="K302" s="95">
        <v>174.63659967785364</v>
      </c>
      <c r="L302" s="94">
        <f t="shared" si="8"/>
        <v>0</v>
      </c>
      <c r="M302" s="94">
        <v>0</v>
      </c>
      <c r="N302" s="94">
        <v>0</v>
      </c>
      <c r="O302" s="96">
        <v>0</v>
      </c>
      <c r="P302" s="95">
        <v>0</v>
      </c>
      <c r="Q302" s="97">
        <f>+monthly_drivers_0!Q302</f>
        <v>2.5</v>
      </c>
    </row>
    <row r="303" spans="1:17" x14ac:dyDescent="0.25">
      <c r="A303" s="98">
        <f t="shared" si="9"/>
        <v>53570</v>
      </c>
      <c r="B303" s="713" t="str">
        <f>+asset_level_drivers!$E$1</f>
        <v>Ganador</v>
      </c>
      <c r="C303" s="99">
        <v>85</v>
      </c>
      <c r="D303" s="100">
        <v>2.4943100206577218</v>
      </c>
      <c r="E303" s="100">
        <v>11.640113670587541</v>
      </c>
      <c r="F303" s="100">
        <v>1.2804125037646295</v>
      </c>
      <c r="G303" s="100">
        <f>+monthly_drivers_6!G303/monthly_drivers_6!D303*D303</f>
        <v>3.944652299245532</v>
      </c>
      <c r="H303" s="100">
        <v>2.4943100206577218</v>
      </c>
      <c r="I303" s="100">
        <v>9.0792886630582821</v>
      </c>
      <c r="J303" s="100">
        <v>1.0243300030117037</v>
      </c>
      <c r="K303" s="101">
        <v>174.48160675900428</v>
      </c>
      <c r="L303" s="102">
        <f t="shared" si="8"/>
        <v>0</v>
      </c>
      <c r="M303" s="102">
        <v>0</v>
      </c>
      <c r="N303" s="102">
        <v>0</v>
      </c>
      <c r="O303" s="103">
        <v>0</v>
      </c>
      <c r="P303" s="104">
        <v>0</v>
      </c>
      <c r="Q303" s="105">
        <f>+monthly_drivers_0!Q303</f>
        <v>2.5</v>
      </c>
    </row>
    <row r="304" spans="1:17" x14ac:dyDescent="0.25">
      <c r="A304" s="106">
        <f t="shared" si="9"/>
        <v>53600</v>
      </c>
      <c r="B304" s="714" t="str">
        <f>+asset_level_drivers!$E$1</f>
        <v>Ganador</v>
      </c>
      <c r="C304" s="93">
        <v>85</v>
      </c>
      <c r="D304" s="94">
        <v>2.4814817522149535</v>
      </c>
      <c r="E304" s="94">
        <v>11.58024841661565</v>
      </c>
      <c r="F304" s="94">
        <v>1.2738273258277215</v>
      </c>
      <c r="G304" s="94">
        <f>+monthly_drivers_6!G304/monthly_drivers_6!D304*D304</f>
        <v>3.9243491707954066</v>
      </c>
      <c r="H304" s="94">
        <v>2.4814817522149535</v>
      </c>
      <c r="I304" s="94">
        <v>9.0325937649602075</v>
      </c>
      <c r="J304" s="94">
        <v>1.0190618606621773</v>
      </c>
      <c r="K304" s="95">
        <v>174.32741097072389</v>
      </c>
      <c r="L304" s="94">
        <f t="shared" si="8"/>
        <v>0</v>
      </c>
      <c r="M304" s="94">
        <v>0</v>
      </c>
      <c r="N304" s="94">
        <v>0</v>
      </c>
      <c r="O304" s="96">
        <v>0</v>
      </c>
      <c r="P304" s="95">
        <v>0</v>
      </c>
      <c r="Q304" s="97">
        <f>+monthly_drivers_0!Q304</f>
        <v>2.5</v>
      </c>
    </row>
    <row r="305" spans="1:17" x14ac:dyDescent="0.25">
      <c r="A305" s="98">
        <f t="shared" si="9"/>
        <v>53631</v>
      </c>
      <c r="B305" s="713" t="str">
        <f>+asset_level_drivers!$E$1</f>
        <v>Ganador</v>
      </c>
      <c r="C305" s="99">
        <v>85</v>
      </c>
      <c r="D305" s="100">
        <v>2.4687194597213531</v>
      </c>
      <c r="E305" s="100">
        <v>11.520691050413996</v>
      </c>
      <c r="F305" s="100">
        <v>1.2672760155455396</v>
      </c>
      <c r="G305" s="100">
        <f>+monthly_drivers_6!G305/monthly_drivers_6!D305*D305</f>
        <v>3.9041504338147779</v>
      </c>
      <c r="H305" s="100">
        <v>2.4687194597213531</v>
      </c>
      <c r="I305" s="100">
        <v>8.9861390193229163</v>
      </c>
      <c r="J305" s="100">
        <v>1.0138208124364319</v>
      </c>
      <c r="K305" s="101">
        <v>174.17400821336216</v>
      </c>
      <c r="L305" s="102">
        <f t="shared" si="8"/>
        <v>0</v>
      </c>
      <c r="M305" s="102">
        <v>0</v>
      </c>
      <c r="N305" s="102">
        <v>0</v>
      </c>
      <c r="O305" s="103">
        <v>0</v>
      </c>
      <c r="P305" s="104">
        <v>0</v>
      </c>
      <c r="Q305" s="105">
        <f>+monthly_drivers_0!Q305</f>
        <v>2.5</v>
      </c>
    </row>
    <row r="306" spans="1:17" x14ac:dyDescent="0.25">
      <c r="A306" s="106">
        <f t="shared" si="9"/>
        <v>53661</v>
      </c>
      <c r="B306" s="714" t="str">
        <f>+asset_level_drivers!$E$1</f>
        <v>Ganador</v>
      </c>
      <c r="C306" s="93">
        <v>85</v>
      </c>
      <c r="D306" s="94">
        <v>2.4560228038616478</v>
      </c>
      <c r="E306" s="94">
        <v>11.461439988510683</v>
      </c>
      <c r="F306" s="94">
        <v>1.2607583987361752</v>
      </c>
      <c r="G306" s="94">
        <f>+monthly_drivers_6!G306/monthly_drivers_6!D306*D306</f>
        <v>3.8840556106592437</v>
      </c>
      <c r="H306" s="94">
        <v>2.4560228038616478</v>
      </c>
      <c r="I306" s="94">
        <v>8.9399231910383339</v>
      </c>
      <c r="J306" s="94">
        <v>1.0086067189889403</v>
      </c>
      <c r="K306" s="95">
        <v>174.02139440834867</v>
      </c>
      <c r="L306" s="94">
        <f t="shared" si="8"/>
        <v>0</v>
      </c>
      <c r="M306" s="94">
        <v>0</v>
      </c>
      <c r="N306" s="94">
        <v>0</v>
      </c>
      <c r="O306" s="96">
        <v>0</v>
      </c>
      <c r="P306" s="95">
        <v>0</v>
      </c>
      <c r="Q306" s="97">
        <f>+monthly_drivers_0!Q306</f>
        <v>2.5</v>
      </c>
    </row>
    <row r="307" spans="1:17" x14ac:dyDescent="0.25">
      <c r="A307" s="98">
        <f t="shared" si="9"/>
        <v>53692</v>
      </c>
      <c r="B307" s="713" t="str">
        <f>+asset_level_drivers!$E$1</f>
        <v>Ganador</v>
      </c>
      <c r="C307" s="99">
        <v>85</v>
      </c>
      <c r="D307" s="100">
        <v>2.4433914470663294</v>
      </c>
      <c r="E307" s="100">
        <v>11.402493655577302</v>
      </c>
      <c r="F307" s="100">
        <v>1.2542743021135034</v>
      </c>
      <c r="G307" s="100">
        <f>+monthly_drivers_6!G307/monthly_drivers_6!D307*D307</f>
        <v>3.8640641637495481</v>
      </c>
      <c r="H307" s="100">
        <v>2.4433914470663294</v>
      </c>
      <c r="I307" s="100">
        <v>8.8939450513502969</v>
      </c>
      <c r="J307" s="100">
        <v>1.0034194416908027</v>
      </c>
      <c r="K307" s="101">
        <v>173.8695654980927</v>
      </c>
      <c r="L307" s="102">
        <f t="shared" si="8"/>
        <v>0</v>
      </c>
      <c r="M307" s="102">
        <v>0</v>
      </c>
      <c r="N307" s="102">
        <v>0</v>
      </c>
      <c r="O307" s="103">
        <v>0</v>
      </c>
      <c r="P307" s="104">
        <v>0</v>
      </c>
      <c r="Q307" s="105">
        <f>+monthly_drivers_0!Q307</f>
        <v>2.5</v>
      </c>
    </row>
    <row r="308" spans="1:17" x14ac:dyDescent="0.25">
      <c r="A308" s="106">
        <f t="shared" si="9"/>
        <v>53723</v>
      </c>
      <c r="B308" s="714" t="str">
        <f>+asset_level_drivers!$E$1</f>
        <v>Ganador</v>
      </c>
      <c r="C308" s="93">
        <v>85</v>
      </c>
      <c r="D308" s="94">
        <v>2.4308250535009428</v>
      </c>
      <c r="E308" s="94">
        <v>11.343850484391675</v>
      </c>
      <c r="F308" s="94">
        <v>1.2478235532830844</v>
      </c>
      <c r="G308" s="94">
        <f>+monthly_drivers_6!G308/monthly_drivers_6!D308*D308</f>
        <v>3.8441754964479764</v>
      </c>
      <c r="H308" s="94">
        <v>2.4308250535009428</v>
      </c>
      <c r="I308" s="94">
        <v>8.8482033778255058</v>
      </c>
      <c r="J308" s="94">
        <v>0.99825884262646736</v>
      </c>
      <c r="K308" s="95">
        <v>173.7185174458709</v>
      </c>
      <c r="L308" s="94">
        <f t="shared" si="8"/>
        <v>0</v>
      </c>
      <c r="M308" s="94">
        <v>0</v>
      </c>
      <c r="N308" s="94">
        <v>0</v>
      </c>
      <c r="O308" s="96">
        <v>0</v>
      </c>
      <c r="P308" s="95">
        <v>0</v>
      </c>
      <c r="Q308" s="97">
        <f>+monthly_drivers_0!Q308</f>
        <v>2.5</v>
      </c>
    </row>
    <row r="309" spans="1:17" x14ac:dyDescent="0.25">
      <c r="A309" s="98">
        <f t="shared" si="9"/>
        <v>53751</v>
      </c>
      <c r="B309" s="713" t="str">
        <f>+asset_level_drivers!$E$1</f>
        <v>Ganador</v>
      </c>
      <c r="C309" s="99">
        <v>85</v>
      </c>
      <c r="D309" s="100">
        <v>2.418323289058637</v>
      </c>
      <c r="E309" s="100">
        <v>11.285508915789425</v>
      </c>
      <c r="F309" s="100">
        <v>1.2414059807368367</v>
      </c>
      <c r="G309" s="100">
        <f>+monthly_drivers_6!G309/monthly_drivers_6!D309*D309</f>
        <v>3.8243891741310403</v>
      </c>
      <c r="H309" s="100">
        <v>2.418323289058637</v>
      </c>
      <c r="I309" s="100">
        <v>8.8026969543157527</v>
      </c>
      <c r="J309" s="100">
        <v>0.9931247845894694</v>
      </c>
      <c r="K309" s="101">
        <v>173.56824623572018</v>
      </c>
      <c r="L309" s="102">
        <f t="shared" si="8"/>
        <v>0</v>
      </c>
      <c r="M309" s="102">
        <v>0</v>
      </c>
      <c r="N309" s="102">
        <v>0</v>
      </c>
      <c r="O309" s="103">
        <v>0</v>
      </c>
      <c r="P309" s="104">
        <v>0</v>
      </c>
      <c r="Q309" s="105">
        <f>+monthly_drivers_0!Q309</f>
        <v>2.5</v>
      </c>
    </row>
    <row r="310" spans="1:17" x14ac:dyDescent="0.25">
      <c r="A310" s="106">
        <f t="shared" si="9"/>
        <v>53782</v>
      </c>
      <c r="B310" s="714" t="str">
        <f>+asset_level_drivers!$E$1</f>
        <v>Ganador</v>
      </c>
      <c r="C310" s="93">
        <v>85</v>
      </c>
      <c r="D310" s="94">
        <v>2.4058858213517813</v>
      </c>
      <c r="E310" s="94">
        <v>11.227467398621142</v>
      </c>
      <c r="F310" s="94">
        <v>1.2350214138483258</v>
      </c>
      <c r="G310" s="94">
        <f>+monthly_drivers_6!G310/monthly_drivers_6!D310*D310</f>
        <v>3.8047045866510083</v>
      </c>
      <c r="H310" s="94">
        <v>2.4058858213517813</v>
      </c>
      <c r="I310" s="94">
        <v>8.757424570924492</v>
      </c>
      <c r="J310" s="94">
        <v>0.98801713107866052</v>
      </c>
      <c r="K310" s="95">
        <v>173.41874787233198</v>
      </c>
      <c r="L310" s="94">
        <f t="shared" si="8"/>
        <v>0</v>
      </c>
      <c r="M310" s="94">
        <v>0</v>
      </c>
      <c r="N310" s="94">
        <v>0</v>
      </c>
      <c r="O310" s="96">
        <v>0</v>
      </c>
      <c r="P310" s="95">
        <v>0</v>
      </c>
      <c r="Q310" s="97">
        <f>+monthly_drivers_0!Q310</f>
        <v>2.5</v>
      </c>
    </row>
    <row r="311" spans="1:17" x14ac:dyDescent="0.25">
      <c r="A311" s="98">
        <f t="shared" si="9"/>
        <v>53812</v>
      </c>
      <c r="B311" s="713" t="str">
        <f>+asset_level_drivers!$E$1</f>
        <v>Ganador</v>
      </c>
      <c r="C311" s="99">
        <v>85</v>
      </c>
      <c r="D311" s="100">
        <v>2.393512319700327</v>
      </c>
      <c r="E311" s="100">
        <v>11.169724389720708</v>
      </c>
      <c r="F311" s="100">
        <v>1.228669682869278</v>
      </c>
      <c r="G311" s="100">
        <f>+monthly_drivers_6!G311/monthly_drivers_6!D311*D311</f>
        <v>3.7851212577821021</v>
      </c>
      <c r="H311" s="100">
        <v>2.393512319700327</v>
      </c>
      <c r="I311" s="100">
        <v>8.7123850239821525</v>
      </c>
      <c r="J311" s="100">
        <v>0.98293574629542235</v>
      </c>
      <c r="K311" s="101">
        <v>173.27001838094168</v>
      </c>
      <c r="L311" s="102">
        <f t="shared" si="8"/>
        <v>0</v>
      </c>
      <c r="M311" s="102">
        <v>0</v>
      </c>
      <c r="N311" s="102">
        <v>0</v>
      </c>
      <c r="O311" s="103">
        <v>0</v>
      </c>
      <c r="P311" s="104">
        <v>0</v>
      </c>
      <c r="Q311" s="105">
        <f>+monthly_drivers_0!Q311</f>
        <v>2.5</v>
      </c>
    </row>
    <row r="312" spans="1:17" x14ac:dyDescent="0.25">
      <c r="A312" s="106">
        <f t="shared" si="9"/>
        <v>53843</v>
      </c>
      <c r="B312" s="714" t="str">
        <f>+asset_level_drivers!$E$1</f>
        <v>Ganador</v>
      </c>
      <c r="C312" s="93">
        <v>85</v>
      </c>
      <c r="D312" s="94">
        <v>2.3812024551271462</v>
      </c>
      <c r="E312" s="94">
        <v>11.112278353856876</v>
      </c>
      <c r="F312" s="94">
        <v>1.2223506189242563</v>
      </c>
      <c r="G312" s="94">
        <f>+monthly_drivers_6!G312/monthly_drivers_6!D312*D312</f>
        <v>3.7656386372066453</v>
      </c>
      <c r="H312" s="94">
        <v>2.3812024551271462</v>
      </c>
      <c r="I312" s="94">
        <v>8.6675771160083634</v>
      </c>
      <c r="J312" s="94">
        <v>0.97788049513940523</v>
      </c>
      <c r="K312" s="95">
        <v>173.12205380723825</v>
      </c>
      <c r="L312" s="94">
        <f t="shared" si="8"/>
        <v>0</v>
      </c>
      <c r="M312" s="94">
        <v>0</v>
      </c>
      <c r="N312" s="94">
        <v>0</v>
      </c>
      <c r="O312" s="96">
        <v>0</v>
      </c>
      <c r="P312" s="95">
        <v>0</v>
      </c>
      <c r="Q312" s="97">
        <f>+monthly_drivers_0!Q312</f>
        <v>2.5</v>
      </c>
    </row>
    <row r="313" spans="1:17" x14ac:dyDescent="0.25">
      <c r="A313" s="98">
        <f t="shared" si="9"/>
        <v>53873</v>
      </c>
      <c r="B313" s="713" t="str">
        <f>+asset_level_drivers!$E$1</f>
        <v>Ganador</v>
      </c>
      <c r="C313" s="99">
        <v>85</v>
      </c>
      <c r="D313" s="100">
        <v>2.3689559003454632</v>
      </c>
      <c r="E313" s="100">
        <v>11.05512776369229</v>
      </c>
      <c r="F313" s="100">
        <v>1.216064054006152</v>
      </c>
      <c r="G313" s="100">
        <f>+monthly_drivers_6!G313/monthly_drivers_6!D313*D313</f>
        <v>3.746256266902027</v>
      </c>
      <c r="H313" s="100">
        <v>2.3689559003454632</v>
      </c>
      <c r="I313" s="100">
        <v>8.6229996556799868</v>
      </c>
      <c r="J313" s="100">
        <v>0.97285124320492167</v>
      </c>
      <c r="K313" s="101">
        <v>172.97485021723583</v>
      </c>
      <c r="L313" s="102">
        <f t="shared" si="8"/>
        <v>0</v>
      </c>
      <c r="M313" s="102">
        <v>0</v>
      </c>
      <c r="N313" s="102">
        <v>0</v>
      </c>
      <c r="O313" s="103">
        <v>0</v>
      </c>
      <c r="P313" s="104">
        <v>0</v>
      </c>
      <c r="Q313" s="105">
        <f>+monthly_drivers_0!Q313</f>
        <v>2.5</v>
      </c>
    </row>
    <row r="314" spans="1:17" x14ac:dyDescent="0.25">
      <c r="A314" s="106">
        <f t="shared" si="9"/>
        <v>53904</v>
      </c>
      <c r="B314" s="714" t="str">
        <f>+asset_level_drivers!$E$1</f>
        <v>Ganador</v>
      </c>
      <c r="C314" s="93">
        <v>85</v>
      </c>
      <c r="D314" s="94">
        <v>2.3567723297518679</v>
      </c>
      <c r="E314" s="94">
        <v>10.998271099746228</v>
      </c>
      <c r="F314" s="94">
        <v>1.2098098209720851</v>
      </c>
      <c r="G314" s="94">
        <f>+monthly_drivers_6!G314/monthly_drivers_6!D314*D314</f>
        <v>3.7395622064646563</v>
      </c>
      <c r="H314" s="94">
        <v>2.3567723297518679</v>
      </c>
      <c r="I314" s="94">
        <v>8.5786514578020583</v>
      </c>
      <c r="J314" s="94">
        <v>0.96784785677766816</v>
      </c>
      <c r="K314" s="95">
        <v>172.82840369718386</v>
      </c>
      <c r="L314" s="94">
        <f t="shared" si="8"/>
        <v>0</v>
      </c>
      <c r="M314" s="94">
        <v>0</v>
      </c>
      <c r="N314" s="94">
        <v>0</v>
      </c>
      <c r="O314" s="96">
        <v>0</v>
      </c>
      <c r="P314" s="95">
        <v>0</v>
      </c>
      <c r="Q314" s="97">
        <f>+monthly_drivers_0!Q314</f>
        <v>2.5</v>
      </c>
    </row>
    <row r="315" spans="1:17" x14ac:dyDescent="0.25">
      <c r="A315" s="98">
        <f t="shared" si="9"/>
        <v>53935</v>
      </c>
      <c r="B315" s="713" t="str">
        <f>+asset_level_drivers!$E$1</f>
        <v>Ganador</v>
      </c>
      <c r="C315" s="99">
        <v>85</v>
      </c>
      <c r="D315" s="100">
        <v>2.3446514194179326</v>
      </c>
      <c r="E315" s="100">
        <v>10.941706850351766</v>
      </c>
      <c r="F315" s="100">
        <v>1.2035877535386943</v>
      </c>
      <c r="G315" s="100">
        <f>+monthly_drivers_6!G315/monthly_drivers_6!D315*D315</f>
        <v>3.7203137854803723</v>
      </c>
      <c r="H315" s="100">
        <v>2.3446514194179326</v>
      </c>
      <c r="I315" s="100">
        <v>8.5345313432743772</v>
      </c>
      <c r="J315" s="100">
        <v>0.96287020283095537</v>
      </c>
      <c r="K315" s="101">
        <v>172.68271035346137</v>
      </c>
      <c r="L315" s="102">
        <f t="shared" si="8"/>
        <v>0</v>
      </c>
      <c r="M315" s="102">
        <v>0</v>
      </c>
      <c r="N315" s="102">
        <v>0</v>
      </c>
      <c r="O315" s="103">
        <v>0</v>
      </c>
      <c r="P315" s="104">
        <v>0</v>
      </c>
      <c r="Q315" s="105">
        <f>+monthly_drivers_0!Q315</f>
        <v>2.5</v>
      </c>
    </row>
    <row r="316" spans="1:17" x14ac:dyDescent="0.25">
      <c r="A316" s="106">
        <f t="shared" si="9"/>
        <v>53965</v>
      </c>
      <c r="B316" s="714" t="str">
        <f>+asset_level_drivers!$E$1</f>
        <v>Ganador</v>
      </c>
      <c r="C316" s="93">
        <v>85</v>
      </c>
      <c r="D316" s="94">
        <v>2.3325928470818327</v>
      </c>
      <c r="E316" s="94">
        <v>10.885433511618524</v>
      </c>
      <c r="F316" s="94">
        <v>1.1973976862780378</v>
      </c>
      <c r="G316" s="94">
        <f>+monthly_drivers_6!G316/monthly_drivers_6!D316*D316</f>
        <v>3.7011644102782224</v>
      </c>
      <c r="H316" s="94">
        <v>2.3325928470818327</v>
      </c>
      <c r="I316" s="94">
        <v>8.490638139062451</v>
      </c>
      <c r="J316" s="94">
        <v>0.95791814902243022</v>
      </c>
      <c r="K316" s="95">
        <v>172.53776631247891</v>
      </c>
      <c r="L316" s="94">
        <f t="shared" si="8"/>
        <v>0</v>
      </c>
      <c r="M316" s="94">
        <v>0</v>
      </c>
      <c r="N316" s="94">
        <v>0</v>
      </c>
      <c r="O316" s="96">
        <v>0</v>
      </c>
      <c r="P316" s="95">
        <v>0</v>
      </c>
      <c r="Q316" s="97">
        <f>+monthly_drivers_0!Q316</f>
        <v>2.5</v>
      </c>
    </row>
    <row r="317" spans="1:17" x14ac:dyDescent="0.25">
      <c r="A317" s="98">
        <f t="shared" si="9"/>
        <v>53996</v>
      </c>
      <c r="B317" s="713" t="str">
        <f>+asset_level_drivers!$E$1</f>
        <v>Ganador</v>
      </c>
      <c r="C317" s="99">
        <v>85</v>
      </c>
      <c r="D317" s="100">
        <v>2.3205962921380996</v>
      </c>
      <c r="E317" s="100">
        <v>10.829449587387964</v>
      </c>
      <c r="F317" s="100">
        <v>1.1912394546126761</v>
      </c>
      <c r="G317" s="100">
        <f>+monthly_drivers_6!G317/monthly_drivers_6!D317*D317</f>
        <v>3.6821134901126853</v>
      </c>
      <c r="H317" s="100">
        <v>2.3205962921380996</v>
      </c>
      <c r="I317" s="100">
        <v>8.4469706781626126</v>
      </c>
      <c r="J317" s="100">
        <v>0.95299156369014104</v>
      </c>
      <c r="K317" s="101">
        <v>172.39356772055908</v>
      </c>
      <c r="L317" s="102">
        <f t="shared" si="8"/>
        <v>0</v>
      </c>
      <c r="M317" s="102">
        <v>0</v>
      </c>
      <c r="N317" s="102">
        <v>0</v>
      </c>
      <c r="O317" s="103">
        <v>0</v>
      </c>
      <c r="P317" s="104">
        <v>0</v>
      </c>
      <c r="Q317" s="105">
        <f>+monthly_drivers_0!Q317</f>
        <v>2.5</v>
      </c>
    </row>
    <row r="318" spans="1:17" x14ac:dyDescent="0.25">
      <c r="A318" s="106">
        <f t="shared" si="9"/>
        <v>54026</v>
      </c>
      <c r="B318" s="714" t="str">
        <f>+asset_level_drivers!$E$1</f>
        <v>Ganador</v>
      </c>
      <c r="C318" s="93">
        <v>85</v>
      </c>
      <c r="D318" s="94">
        <v>2.3086614356301727</v>
      </c>
      <c r="E318" s="94">
        <v>10.773753589199856</v>
      </c>
      <c r="F318" s="94">
        <v>1.1851128948119842</v>
      </c>
      <c r="G318" s="94">
        <f>+monthly_drivers_6!G318/monthly_drivers_6!D318*D318</f>
        <v>3.6631605421237299</v>
      </c>
      <c r="H318" s="94">
        <v>2.3086614356301727</v>
      </c>
      <c r="I318" s="94">
        <v>8.4035277995758886</v>
      </c>
      <c r="J318" s="94">
        <v>0.94809031584958747</v>
      </c>
      <c r="K318" s="95">
        <v>172.25011074384884</v>
      </c>
      <c r="L318" s="94">
        <f t="shared" si="8"/>
        <v>0</v>
      </c>
      <c r="M318" s="94">
        <v>0</v>
      </c>
      <c r="N318" s="94">
        <v>0</v>
      </c>
      <c r="O318" s="96">
        <v>0</v>
      </c>
      <c r="P318" s="95">
        <v>0</v>
      </c>
      <c r="Q318" s="97">
        <f>+monthly_drivers_0!Q318</f>
        <v>2.5</v>
      </c>
    </row>
    <row r="319" spans="1:17" x14ac:dyDescent="0.25">
      <c r="A319" s="98">
        <f t="shared" si="9"/>
        <v>54057</v>
      </c>
      <c r="B319" s="713" t="str">
        <f>+asset_level_drivers!$E$1</f>
        <v>Ganador</v>
      </c>
      <c r="C319" s="99">
        <v>85</v>
      </c>
      <c r="D319" s="100">
        <v>2.2967879602424799</v>
      </c>
      <c r="E319" s="100">
        <v>10.718344036243856</v>
      </c>
      <c r="F319" s="100">
        <v>1.1790178439868242</v>
      </c>
      <c r="G319" s="100">
        <f>+monthly_drivers_6!G319/monthly_drivers_6!D319*D319</f>
        <v>3.6443051035463352</v>
      </c>
      <c r="H319" s="100">
        <v>2.2967879602424799</v>
      </c>
      <c r="I319" s="100">
        <v>8.3603083482702072</v>
      </c>
      <c r="J319" s="100">
        <v>0.94321427518945944</v>
      </c>
      <c r="K319" s="101">
        <v>172.10739156820947</v>
      </c>
      <c r="L319" s="102">
        <f t="shared" si="8"/>
        <v>0</v>
      </c>
      <c r="M319" s="102">
        <v>0</v>
      </c>
      <c r="N319" s="102">
        <v>0</v>
      </c>
      <c r="O319" s="103">
        <v>0</v>
      </c>
      <c r="P319" s="104">
        <v>0</v>
      </c>
      <c r="Q319" s="105">
        <f>+monthly_drivers_0!Q319</f>
        <v>2.5</v>
      </c>
    </row>
    <row r="320" spans="1:17" x14ac:dyDescent="0.25">
      <c r="A320" s="106">
        <f t="shared" si="9"/>
        <v>54088</v>
      </c>
      <c r="B320" s="714" t="str">
        <f>+asset_level_drivers!$E$1</f>
        <v>Ganador</v>
      </c>
      <c r="C320" s="93">
        <v>85</v>
      </c>
      <c r="D320" s="94">
        <v>2.284975550290663</v>
      </c>
      <c r="E320" s="94">
        <v>10.663219455329701</v>
      </c>
      <c r="F320" s="94">
        <v>1.1729541400862671</v>
      </c>
      <c r="G320" s="94">
        <f>+monthly_drivers_6!G320/monthly_drivers_6!D320*D320</f>
        <v>3.6255466551163176</v>
      </c>
      <c r="H320" s="94">
        <v>2.284975550290663</v>
      </c>
      <c r="I320" s="94">
        <v>8.3173111751571671</v>
      </c>
      <c r="J320" s="94">
        <v>0.93836331206901369</v>
      </c>
      <c r="K320" s="95">
        <v>171.9654063991193</v>
      </c>
      <c r="L320" s="94">
        <f t="shared" si="8"/>
        <v>0</v>
      </c>
      <c r="M320" s="94">
        <v>0</v>
      </c>
      <c r="N320" s="94">
        <v>0</v>
      </c>
      <c r="O320" s="96">
        <v>0</v>
      </c>
      <c r="P320" s="95">
        <v>0</v>
      </c>
      <c r="Q320" s="97">
        <f>+monthly_drivers_0!Q320</f>
        <v>2.5</v>
      </c>
    </row>
    <row r="321" spans="1:17" x14ac:dyDescent="0.25">
      <c r="A321" s="98">
        <f t="shared" si="9"/>
        <v>54117</v>
      </c>
      <c r="B321" s="713" t="str">
        <f>+asset_level_drivers!$E$1</f>
        <v>Ganador</v>
      </c>
      <c r="C321" s="99">
        <v>85</v>
      </c>
      <c r="D321" s="100">
        <v>2.2732238917150536</v>
      </c>
      <c r="E321" s="100">
        <v>10.608378380840644</v>
      </c>
      <c r="F321" s="100">
        <v>1.166921621892471</v>
      </c>
      <c r="G321" s="100">
        <f>+monthly_drivers_6!G321/monthly_drivers_6!D321*D321</f>
        <v>3.6068846609576233</v>
      </c>
      <c r="H321" s="100">
        <v>2.2732238917150536</v>
      </c>
      <c r="I321" s="100">
        <v>8.2745351370557039</v>
      </c>
      <c r="J321" s="100">
        <v>0.93353729751397685</v>
      </c>
      <c r="K321" s="101">
        <v>171.82415146157476</v>
      </c>
      <c r="L321" s="102">
        <f t="shared" si="8"/>
        <v>0</v>
      </c>
      <c r="M321" s="102">
        <v>0</v>
      </c>
      <c r="N321" s="102">
        <v>0</v>
      </c>
      <c r="O321" s="103">
        <v>0</v>
      </c>
      <c r="P321" s="104">
        <v>0</v>
      </c>
      <c r="Q321" s="105">
        <f>+monthly_drivers_0!Q321</f>
        <v>2.5</v>
      </c>
    </row>
    <row r="322" spans="1:17" x14ac:dyDescent="0.25">
      <c r="A322" s="106">
        <f t="shared" si="9"/>
        <v>54148</v>
      </c>
      <c r="B322" s="714" t="str">
        <f>+asset_level_drivers!$E$1</f>
        <v>Ganador</v>
      </c>
      <c r="C322" s="93">
        <v>85</v>
      </c>
      <c r="D322" s="94">
        <v>2.2615326720704325</v>
      </c>
      <c r="E322" s="94">
        <v>10.55381935470365</v>
      </c>
      <c r="F322" s="94">
        <v>1.1609201290174014</v>
      </c>
      <c r="G322" s="94">
        <f>+monthly_drivers_6!G322/monthly_drivers_6!D322*D322</f>
        <v>3.5883186704808714</v>
      </c>
      <c r="H322" s="94">
        <v>2.2615326720704325</v>
      </c>
      <c r="I322" s="94">
        <v>8.2319790966688462</v>
      </c>
      <c r="J322" s="94">
        <v>0.92873610321392119</v>
      </c>
      <c r="K322" s="95">
        <v>171.68362299999029</v>
      </c>
      <c r="L322" s="94">
        <f t="shared" ref="L322:L385" si="10">+P322+O322</f>
        <v>0</v>
      </c>
      <c r="M322" s="94">
        <v>0</v>
      </c>
      <c r="N322" s="94">
        <v>0</v>
      </c>
      <c r="O322" s="96">
        <v>0</v>
      </c>
      <c r="P322" s="95">
        <v>0</v>
      </c>
      <c r="Q322" s="97">
        <f>+monthly_drivers_0!Q322</f>
        <v>2.5</v>
      </c>
    </row>
    <row r="323" spans="1:17" x14ac:dyDescent="0.25">
      <c r="A323" s="98">
        <f t="shared" ref="A323:A386" si="11">+EOMONTH(A322,1)</f>
        <v>54178</v>
      </c>
      <c r="B323" s="713" t="str">
        <f>+asset_level_drivers!$E$1</f>
        <v>Ganador</v>
      </c>
      <c r="C323" s="99">
        <v>85</v>
      </c>
      <c r="D323" s="100">
        <v>2.2499015805185771</v>
      </c>
      <c r="E323" s="100">
        <v>10.499540926337243</v>
      </c>
      <c r="F323" s="100">
        <v>1.1549495018970968</v>
      </c>
      <c r="G323" s="100">
        <f>+monthly_drivers_6!G323/monthly_drivers_6!D323*D323</f>
        <v>3.5698481836662173</v>
      </c>
      <c r="H323" s="100">
        <v>2.2499015805185771</v>
      </c>
      <c r="I323" s="100">
        <v>8.1896419225430499</v>
      </c>
      <c r="J323" s="100">
        <v>0.92395960151767742</v>
      </c>
      <c r="K323" s="101">
        <v>171.54381727808649</v>
      </c>
      <c r="L323" s="102">
        <f t="shared" si="10"/>
        <v>0</v>
      </c>
      <c r="M323" s="102">
        <v>0</v>
      </c>
      <c r="N323" s="102">
        <v>0</v>
      </c>
      <c r="O323" s="103">
        <v>0</v>
      </c>
      <c r="P323" s="104">
        <v>0</v>
      </c>
      <c r="Q323" s="105">
        <f>+monthly_drivers_0!Q323</f>
        <v>2.5</v>
      </c>
    </row>
    <row r="324" spans="1:17" x14ac:dyDescent="0.25">
      <c r="A324" s="106">
        <f t="shared" si="11"/>
        <v>54209</v>
      </c>
      <c r="B324" s="714" t="str">
        <f>+asset_level_drivers!$E$1</f>
        <v>Ganador</v>
      </c>
      <c r="C324" s="93">
        <v>85</v>
      </c>
      <c r="D324" s="94">
        <v>2.2383303078194148</v>
      </c>
      <c r="E324" s="94">
        <v>10.445541652625426</v>
      </c>
      <c r="F324" s="94">
        <v>1.1490095817887969</v>
      </c>
      <c r="G324" s="94">
        <f>+monthly_drivers_6!G324/monthly_drivers_6!D324*D324</f>
        <v>3.5514727007746418</v>
      </c>
      <c r="H324" s="94">
        <v>2.2383303078194148</v>
      </c>
      <c r="I324" s="94">
        <v>8.1475224890478337</v>
      </c>
      <c r="J324" s="94">
        <v>0.91920766543103749</v>
      </c>
      <c r="K324" s="95">
        <v>171.40473057880328</v>
      </c>
      <c r="L324" s="94">
        <f t="shared" si="10"/>
        <v>0</v>
      </c>
      <c r="M324" s="94">
        <v>0</v>
      </c>
      <c r="N324" s="94">
        <v>0</v>
      </c>
      <c r="O324" s="96">
        <v>0</v>
      </c>
      <c r="P324" s="95">
        <v>0</v>
      </c>
      <c r="Q324" s="97">
        <f>+monthly_drivers_0!Q324</f>
        <v>2.5</v>
      </c>
    </row>
    <row r="325" spans="1:17" x14ac:dyDescent="0.25">
      <c r="A325" s="98">
        <f t="shared" si="11"/>
        <v>54239</v>
      </c>
      <c r="B325" s="713" t="str">
        <f>+asset_level_drivers!$E$1</f>
        <v>Ganador</v>
      </c>
      <c r="C325" s="99">
        <v>85</v>
      </c>
      <c r="D325" s="100">
        <v>2.2268185463245027</v>
      </c>
      <c r="E325" s="100">
        <v>10.391820097871125</v>
      </c>
      <c r="F325" s="100">
        <v>1.1431002107658237</v>
      </c>
      <c r="G325" s="100">
        <f>+monthly_drivers_6!G325/monthly_drivers_6!D325*D325</f>
        <v>3.5331917439594522</v>
      </c>
      <c r="H325" s="100">
        <v>2.2268185463245027</v>
      </c>
      <c r="I325" s="100">
        <v>8.1056196763394777</v>
      </c>
      <c r="J325" s="100">
        <v>0.91448016861265902</v>
      </c>
      <c r="K325" s="101">
        <v>171.26635920420077</v>
      </c>
      <c r="L325" s="102">
        <f t="shared" si="10"/>
        <v>0</v>
      </c>
      <c r="M325" s="102">
        <v>0</v>
      </c>
      <c r="N325" s="102">
        <v>0</v>
      </c>
      <c r="O325" s="103">
        <v>0</v>
      </c>
      <c r="P325" s="104">
        <v>0</v>
      </c>
      <c r="Q325" s="105">
        <f>+monthly_drivers_0!Q325</f>
        <v>2.5</v>
      </c>
    </row>
    <row r="326" spans="1:17" x14ac:dyDescent="0.25">
      <c r="A326" s="106">
        <f t="shared" si="11"/>
        <v>54270</v>
      </c>
      <c r="B326" s="714" t="str">
        <f>+asset_level_drivers!$E$1</f>
        <v>Ganador</v>
      </c>
      <c r="C326" s="93">
        <v>85</v>
      </c>
      <c r="D326" s="94">
        <v>2.2153659899667835</v>
      </c>
      <c r="E326" s="94">
        <v>10.338374833760783</v>
      </c>
      <c r="F326" s="94">
        <v>1.1372212317136863</v>
      </c>
      <c r="G326" s="94">
        <f>+monthly_drivers_6!G326/monthly_drivers_6!D326*D326</f>
        <v>3.5150048230467577</v>
      </c>
      <c r="H326" s="94">
        <v>2.2153659899667835</v>
      </c>
      <c r="I326" s="94">
        <v>8.0639323703334114</v>
      </c>
      <c r="J326" s="94">
        <v>0.90977698537094898</v>
      </c>
      <c r="K326" s="95">
        <v>171.12869947535214</v>
      </c>
      <c r="L326" s="94">
        <f t="shared" si="10"/>
        <v>0</v>
      </c>
      <c r="M326" s="94">
        <v>0</v>
      </c>
      <c r="N326" s="94">
        <v>0</v>
      </c>
      <c r="O326" s="96">
        <v>0</v>
      </c>
      <c r="P326" s="95">
        <v>0</v>
      </c>
      <c r="Q326" s="97">
        <f>+monthly_drivers_0!Q326</f>
        <v>2.5</v>
      </c>
    </row>
    <row r="327" spans="1:17" x14ac:dyDescent="0.25">
      <c r="A327" s="98">
        <f t="shared" si="11"/>
        <v>54301</v>
      </c>
      <c r="B327" s="713" t="str">
        <f>+asset_level_drivers!$E$1</f>
        <v>Ganador</v>
      </c>
      <c r="C327" s="99">
        <v>85</v>
      </c>
      <c r="D327" s="100">
        <v>2.2039723342531361</v>
      </c>
      <c r="E327" s="100">
        <v>10.285204439330846</v>
      </c>
      <c r="F327" s="100">
        <v>1.1313724883263931</v>
      </c>
      <c r="G327" s="100">
        <f>+monthly_drivers_6!G327/monthly_drivers_6!D327*D327</f>
        <v>3.4969114510169863</v>
      </c>
      <c r="H327" s="100">
        <v>2.2039723342531361</v>
      </c>
      <c r="I327" s="100">
        <v>8.0224594626780608</v>
      </c>
      <c r="J327" s="100">
        <v>0.90509799066111452</v>
      </c>
      <c r="K327" s="101">
        <v>170.99174773225562</v>
      </c>
      <c r="L327" s="102">
        <f t="shared" si="10"/>
        <v>0</v>
      </c>
      <c r="M327" s="102">
        <v>0</v>
      </c>
      <c r="N327" s="102">
        <v>0</v>
      </c>
      <c r="O327" s="103">
        <v>0</v>
      </c>
      <c r="P327" s="104">
        <v>0</v>
      </c>
      <c r="Q327" s="105">
        <f>+monthly_drivers_0!Q327</f>
        <v>2.5</v>
      </c>
    </row>
    <row r="328" spans="1:17" x14ac:dyDescent="0.25">
      <c r="A328" s="106">
        <f t="shared" si="11"/>
        <v>54331</v>
      </c>
      <c r="B328" s="714" t="str">
        <f>+asset_level_drivers!$E$1</f>
        <v>Ganador</v>
      </c>
      <c r="C328" s="93">
        <v>85</v>
      </c>
      <c r="D328" s="94">
        <v>2.1926372762569226</v>
      </c>
      <c r="E328" s="94">
        <v>10.232307500921189</v>
      </c>
      <c r="F328" s="94">
        <v>1.1255538251013308</v>
      </c>
      <c r="G328" s="94">
        <f>+monthly_drivers_6!G328/monthly_drivers_6!D328*D328</f>
        <v>3.4789111449117267</v>
      </c>
      <c r="H328" s="94">
        <v>2.1926372762569226</v>
      </c>
      <c r="I328" s="94">
        <v>7.9811998507185278</v>
      </c>
      <c r="J328" s="94">
        <v>0.90044306008106467</v>
      </c>
      <c r="K328" s="95">
        <v>170.85550033372988</v>
      </c>
      <c r="L328" s="94">
        <f t="shared" si="10"/>
        <v>0</v>
      </c>
      <c r="M328" s="94">
        <v>0</v>
      </c>
      <c r="N328" s="94">
        <v>0</v>
      </c>
      <c r="O328" s="96">
        <v>0</v>
      </c>
      <c r="P328" s="95">
        <v>0</v>
      </c>
      <c r="Q328" s="97">
        <f>+monthly_drivers_0!Q328</f>
        <v>2.5</v>
      </c>
    </row>
    <row r="329" spans="1:17" x14ac:dyDescent="0.25">
      <c r="A329" s="98">
        <f t="shared" si="11"/>
        <v>54362</v>
      </c>
      <c r="B329" s="713" t="str">
        <f>+asset_level_drivers!$E$1</f>
        <v>Ganador</v>
      </c>
      <c r="C329" s="99">
        <v>85</v>
      </c>
      <c r="D329" s="100">
        <v>2.1813605146096089</v>
      </c>
      <c r="E329" s="100">
        <v>10.179682612145319</v>
      </c>
      <c r="F329" s="100">
        <v>1.119765087335985</v>
      </c>
      <c r="G329" s="100">
        <f>+monthly_drivers_6!G329/monthly_drivers_6!D329*D329</f>
        <v>3.4610034147691264</v>
      </c>
      <c r="H329" s="100">
        <v>2.1813605146096089</v>
      </c>
      <c r="I329" s="100">
        <v>7.9401524374733503</v>
      </c>
      <c r="J329" s="100">
        <v>0.89581206986878803</v>
      </c>
      <c r="K329" s="101">
        <v>170.71995365732514</v>
      </c>
      <c r="L329" s="102">
        <f t="shared" si="10"/>
        <v>0</v>
      </c>
      <c r="M329" s="102">
        <v>0</v>
      </c>
      <c r="N329" s="102">
        <v>0</v>
      </c>
      <c r="O329" s="103">
        <v>0</v>
      </c>
      <c r="P329" s="104">
        <v>0</v>
      </c>
      <c r="Q329" s="105">
        <f>+monthly_drivers_0!Q329</f>
        <v>2.5</v>
      </c>
    </row>
    <row r="330" spans="1:17" x14ac:dyDescent="0.25">
      <c r="A330" s="106">
        <f t="shared" si="11"/>
        <v>54392</v>
      </c>
      <c r="B330" s="714" t="str">
        <f>+asset_level_drivers!$E$1</f>
        <v>Ganador</v>
      </c>
      <c r="C330" s="93">
        <v>85</v>
      </c>
      <c r="D330" s="94">
        <v>2.1701417494923807</v>
      </c>
      <c r="E330" s="94">
        <v>10.127328373847529</v>
      </c>
      <c r="F330" s="94">
        <v>1.1140061211232282</v>
      </c>
      <c r="G330" s="94">
        <f>+monthly_drivers_6!G330/monthly_drivers_6!D330*D330</f>
        <v>3.4431878139233985</v>
      </c>
      <c r="H330" s="94">
        <v>2.1701417494923807</v>
      </c>
      <c r="I330" s="94">
        <v>7.8993161316010729</v>
      </c>
      <c r="J330" s="94">
        <v>0.89120489689858262</v>
      </c>
      <c r="K330" s="95">
        <v>170.5851040992176</v>
      </c>
      <c r="L330" s="94">
        <f t="shared" si="10"/>
        <v>0</v>
      </c>
      <c r="M330" s="94">
        <v>0</v>
      </c>
      <c r="N330" s="94">
        <v>0</v>
      </c>
      <c r="O330" s="96">
        <v>0</v>
      </c>
      <c r="P330" s="95">
        <v>0</v>
      </c>
      <c r="Q330" s="97">
        <f>+monthly_drivers_0!Q330</f>
        <v>2.5</v>
      </c>
    </row>
    <row r="331" spans="1:17" x14ac:dyDescent="0.25">
      <c r="A331" s="98">
        <f t="shared" si="11"/>
        <v>54423</v>
      </c>
      <c r="B331" s="713" t="str">
        <f>+asset_level_drivers!$E$1</f>
        <v>Ganador</v>
      </c>
      <c r="C331" s="99">
        <v>85</v>
      </c>
      <c r="D331" s="100">
        <v>2.1589806826277638</v>
      </c>
      <c r="E331" s="100">
        <v>10.075243394069373</v>
      </c>
      <c r="F331" s="100">
        <v>1.1082767733476311</v>
      </c>
      <c r="G331" s="100">
        <f>+monthly_drivers_6!G331/monthly_drivers_6!D331*D331</f>
        <v>3.4254638269266175</v>
      </c>
      <c r="H331" s="100">
        <v>2.1589806826277638</v>
      </c>
      <c r="I331" s="100">
        <v>7.8586898473741122</v>
      </c>
      <c r="J331" s="100">
        <v>0.88662141867810484</v>
      </c>
      <c r="K331" s="101">
        <v>170.45094807411607</v>
      </c>
      <c r="L331" s="102">
        <f t="shared" si="10"/>
        <v>0</v>
      </c>
      <c r="M331" s="102">
        <v>0</v>
      </c>
      <c r="N331" s="102">
        <v>0</v>
      </c>
      <c r="O331" s="103">
        <v>0</v>
      </c>
      <c r="P331" s="104">
        <v>0</v>
      </c>
      <c r="Q331" s="105">
        <f>+monthly_drivers_0!Q331</f>
        <v>2.5</v>
      </c>
    </row>
    <row r="332" spans="1:17" x14ac:dyDescent="0.25">
      <c r="A332" s="106">
        <f t="shared" si="11"/>
        <v>54454</v>
      </c>
      <c r="B332" s="714" t="str">
        <f>+asset_level_drivers!$E$1</f>
        <v>Ganador</v>
      </c>
      <c r="C332" s="93">
        <v>85</v>
      </c>
      <c r="D332" s="94">
        <v>2.1478770172731019</v>
      </c>
      <c r="E332" s="94">
        <v>10.02342628800869</v>
      </c>
      <c r="F332" s="94">
        <v>1.102576891680956</v>
      </c>
      <c r="G332" s="94">
        <f>+monthly_drivers_6!G332/monthly_drivers_6!D332*D332</f>
        <v>3.4078310426219649</v>
      </c>
      <c r="H332" s="94">
        <v>2.1478770172731019</v>
      </c>
      <c r="I332" s="94">
        <v>7.8182725046467789</v>
      </c>
      <c r="J332" s="94">
        <v>0.88206151334476479</v>
      </c>
      <c r="K332" s="95">
        <v>170.31748201516982</v>
      </c>
      <c r="L332" s="94">
        <f t="shared" si="10"/>
        <v>0</v>
      </c>
      <c r="M332" s="94">
        <v>0</v>
      </c>
      <c r="N332" s="94">
        <v>0</v>
      </c>
      <c r="O332" s="96">
        <v>0</v>
      </c>
      <c r="P332" s="95">
        <v>0</v>
      </c>
      <c r="Q332" s="97">
        <f>+monthly_drivers_0!Q332</f>
        <v>2.5</v>
      </c>
    </row>
    <row r="333" spans="1:17" x14ac:dyDescent="0.25">
      <c r="A333" s="98">
        <f t="shared" si="11"/>
        <v>54482</v>
      </c>
      <c r="B333" s="713" t="str">
        <f>+asset_level_drivers!$E$1</f>
        <v>Ganador</v>
      </c>
      <c r="C333" s="99">
        <v>85</v>
      </c>
      <c r="D333" s="100">
        <v>2.1368304582121782</v>
      </c>
      <c r="E333" s="100">
        <v>9.9718756779916582</v>
      </c>
      <c r="F333" s="100">
        <v>1.0969063245790824</v>
      </c>
      <c r="G333" s="100">
        <f>+monthly_drivers_6!G333/monthly_drivers_6!D333*D333</f>
        <v>3.3902889727495849</v>
      </c>
      <c r="H333" s="100">
        <v>2.1368304582121782</v>
      </c>
      <c r="I333" s="100">
        <v>7.7780630288334942</v>
      </c>
      <c r="J333" s="100">
        <v>0.87752505966326588</v>
      </c>
      <c r="K333" s="101">
        <v>170.18470237388232</v>
      </c>
      <c r="L333" s="102">
        <f t="shared" si="10"/>
        <v>0</v>
      </c>
      <c r="M333" s="102">
        <v>0</v>
      </c>
      <c r="N333" s="102">
        <v>0</v>
      </c>
      <c r="O333" s="103">
        <v>0</v>
      </c>
      <c r="P333" s="104">
        <v>0</v>
      </c>
      <c r="Q333" s="105">
        <f>+monthly_drivers_0!Q333</f>
        <v>2.5</v>
      </c>
    </row>
    <row r="334" spans="1:17" x14ac:dyDescent="0.25">
      <c r="A334" s="106">
        <f t="shared" si="11"/>
        <v>54513</v>
      </c>
      <c r="B334" s="714" t="str">
        <f>+asset_level_drivers!$E$1</f>
        <v>Ganador</v>
      </c>
      <c r="C334" s="93">
        <v>85</v>
      </c>
      <c r="D334" s="94">
        <v>2.1258407117463647</v>
      </c>
      <c r="E334" s="94">
        <v>9.9205901934225107</v>
      </c>
      <c r="F334" s="94">
        <v>1.091264921276476</v>
      </c>
      <c r="G334" s="94">
        <f>+monthly_drivers_6!G334/monthly_drivers_6!D334*D334</f>
        <v>3.3728371278400378</v>
      </c>
      <c r="H334" s="94">
        <v>2.1258407117463647</v>
      </c>
      <c r="I334" s="94">
        <v>7.7380603508695591</v>
      </c>
      <c r="J334" s="94">
        <v>0.87301193702118096</v>
      </c>
      <c r="K334" s="95">
        <v>170.05260561999324</v>
      </c>
      <c r="L334" s="94">
        <f t="shared" si="10"/>
        <v>0</v>
      </c>
      <c r="M334" s="94">
        <v>0</v>
      </c>
      <c r="N334" s="94">
        <v>0</v>
      </c>
      <c r="O334" s="96">
        <v>0</v>
      </c>
      <c r="P334" s="95">
        <v>0</v>
      </c>
      <c r="Q334" s="97">
        <f>+monthly_drivers_0!Q334</f>
        <v>2.5</v>
      </c>
    </row>
    <row r="335" spans="1:17" x14ac:dyDescent="0.25">
      <c r="A335" s="98">
        <f t="shared" si="11"/>
        <v>54543</v>
      </c>
      <c r="B335" s="713" t="str">
        <f>+asset_level_drivers!$E$1</f>
        <v>Ganador</v>
      </c>
      <c r="C335" s="99">
        <v>85</v>
      </c>
      <c r="D335" s="100">
        <v>2.1149074856871737</v>
      </c>
      <c r="E335" s="100">
        <v>9.8695684707574554</v>
      </c>
      <c r="F335" s="100">
        <v>1.0856525317833201</v>
      </c>
      <c r="G335" s="100">
        <f>+monthly_drivers_6!G335/monthly_drivers_6!D335*D335</f>
        <v>3.3554750429944469</v>
      </c>
      <c r="H335" s="100">
        <v>2.1149074856871737</v>
      </c>
      <c r="I335" s="100">
        <v>7.6982634071908151</v>
      </c>
      <c r="J335" s="100">
        <v>0.86852202542665602</v>
      </c>
      <c r="K335" s="101">
        <v>169.92118824140019</v>
      </c>
      <c r="L335" s="102">
        <f t="shared" si="10"/>
        <v>0</v>
      </c>
      <c r="M335" s="102">
        <v>0</v>
      </c>
      <c r="N335" s="102">
        <v>0</v>
      </c>
      <c r="O335" s="103">
        <v>0</v>
      </c>
      <c r="P335" s="104">
        <v>0</v>
      </c>
      <c r="Q335" s="105">
        <f>+monthly_drivers_0!Q335</f>
        <v>2.5</v>
      </c>
    </row>
    <row r="336" spans="1:17" x14ac:dyDescent="0.25">
      <c r="A336" s="106">
        <f t="shared" si="11"/>
        <v>54574</v>
      </c>
      <c r="B336" s="714" t="str">
        <f>+asset_level_drivers!$E$1</f>
        <v>Ganador</v>
      </c>
      <c r="C336" s="93">
        <v>85</v>
      </c>
      <c r="D336" s="94">
        <v>2.1040304893502033</v>
      </c>
      <c r="E336" s="94">
        <v>9.8188091534674165</v>
      </c>
      <c r="F336" s="94">
        <v>1.0800690068814158</v>
      </c>
      <c r="G336" s="94">
        <f>+monthly_drivers_6!G336/monthly_drivers_6!D336*D336</f>
        <v>3.3382022683684003</v>
      </c>
      <c r="H336" s="94">
        <v>2.1040304893502033</v>
      </c>
      <c r="I336" s="94">
        <v>7.6586711397045857</v>
      </c>
      <c r="J336" s="94">
        <v>0.86405520550513271</v>
      </c>
      <c r="K336" s="95">
        <v>169.79044674407416</v>
      </c>
      <c r="L336" s="94">
        <f t="shared" si="10"/>
        <v>0</v>
      </c>
      <c r="M336" s="94">
        <v>0</v>
      </c>
      <c r="N336" s="94">
        <v>0</v>
      </c>
      <c r="O336" s="96">
        <v>0</v>
      </c>
      <c r="P336" s="95">
        <v>0</v>
      </c>
      <c r="Q336" s="97">
        <f>+monthly_drivers_0!Q336</f>
        <v>2.5</v>
      </c>
    </row>
    <row r="337" spans="1:17" x14ac:dyDescent="0.25">
      <c r="A337" s="98">
        <f t="shared" si="11"/>
        <v>54604</v>
      </c>
      <c r="B337" s="713" t="str">
        <f>+asset_level_drivers!$E$1</f>
        <v>Ganador</v>
      </c>
      <c r="C337" s="99">
        <v>85</v>
      </c>
      <c r="D337" s="100">
        <v>2.0932094335448928</v>
      </c>
      <c r="E337" s="100">
        <v>9.7683108919989312</v>
      </c>
      <c r="F337" s="100">
        <v>1.0745141981198825</v>
      </c>
      <c r="G337" s="100">
        <f>+monthly_drivers_6!G337/monthly_drivers_6!D337*D337</f>
        <v>3.3210183416813104</v>
      </c>
      <c r="H337" s="100">
        <v>2.0932094335448928</v>
      </c>
      <c r="I337" s="100">
        <v>7.6192824957591672</v>
      </c>
      <c r="J337" s="100">
        <v>0.85961135849590598</v>
      </c>
      <c r="K337" s="101">
        <v>169.66037765194798</v>
      </c>
      <c r="L337" s="102">
        <f t="shared" si="10"/>
        <v>0</v>
      </c>
      <c r="M337" s="102">
        <v>0</v>
      </c>
      <c r="N337" s="102">
        <v>0</v>
      </c>
      <c r="O337" s="103">
        <v>0</v>
      </c>
      <c r="P337" s="104">
        <v>0</v>
      </c>
      <c r="Q337" s="105">
        <f>+monthly_drivers_0!Q337</f>
        <v>2.5</v>
      </c>
    </row>
    <row r="338" spans="1:17" x14ac:dyDescent="0.25">
      <c r="A338" s="106">
        <f t="shared" si="11"/>
        <v>54635</v>
      </c>
      <c r="B338" s="714" t="str">
        <f>+asset_level_drivers!$E$1</f>
        <v>Ganador</v>
      </c>
      <c r="C338" s="93">
        <v>85</v>
      </c>
      <c r="D338" s="94">
        <v>2.0824440305684693</v>
      </c>
      <c r="E338" s="94">
        <v>9.7180723437350238</v>
      </c>
      <c r="F338" s="94">
        <v>1.0689879578108525</v>
      </c>
      <c r="G338" s="94">
        <f>+monthly_drivers_6!G338/monthly_drivers_6!D338*D338</f>
        <v>3.3039227991003086</v>
      </c>
      <c r="H338" s="94">
        <v>2.0824440305684693</v>
      </c>
      <c r="I338" s="94">
        <v>7.5800964281133192</v>
      </c>
      <c r="J338" s="94">
        <v>0.85519036624868205</v>
      </c>
      <c r="K338" s="95">
        <v>169.53097750682898</v>
      </c>
      <c r="L338" s="94">
        <f t="shared" si="10"/>
        <v>0</v>
      </c>
      <c r="M338" s="94">
        <v>0</v>
      </c>
      <c r="N338" s="94">
        <v>0</v>
      </c>
      <c r="O338" s="96">
        <v>0</v>
      </c>
      <c r="P338" s="95">
        <v>0</v>
      </c>
      <c r="Q338" s="97">
        <f>+monthly_drivers_0!Q338</f>
        <v>2.5</v>
      </c>
    </row>
    <row r="339" spans="1:17" x14ac:dyDescent="0.25">
      <c r="A339" s="98">
        <f t="shared" si="11"/>
        <v>54666</v>
      </c>
      <c r="B339" s="713" t="str">
        <f>+asset_level_drivers!$E$1</f>
        <v>Ganador</v>
      </c>
      <c r="C339" s="99">
        <v>85</v>
      </c>
      <c r="D339" s="100">
        <v>2.0717339941980315</v>
      </c>
      <c r="E339" s="100">
        <v>9.6680921729709954</v>
      </c>
      <c r="F339" s="100">
        <v>1.0634901390268094</v>
      </c>
      <c r="G339" s="100">
        <f>+monthly_drivers_6!G339/monthly_drivers_6!D339*D339</f>
        <v>3.2869151979963451</v>
      </c>
      <c r="H339" s="100">
        <v>2.0717339941980315</v>
      </c>
      <c r="I339" s="100">
        <v>7.5411118949173765</v>
      </c>
      <c r="J339" s="100">
        <v>0.8507921112214476</v>
      </c>
      <c r="K339" s="101">
        <v>169.4022428683208</v>
      </c>
      <c r="L339" s="102">
        <f t="shared" si="10"/>
        <v>0</v>
      </c>
      <c r="M339" s="102">
        <v>0</v>
      </c>
      <c r="N339" s="102">
        <v>0</v>
      </c>
      <c r="O339" s="103">
        <v>0</v>
      </c>
      <c r="P339" s="104">
        <v>0</v>
      </c>
      <c r="Q339" s="105">
        <f>+monthly_drivers_0!Q339</f>
        <v>2.5</v>
      </c>
    </row>
    <row r="340" spans="1:17" x14ac:dyDescent="0.25">
      <c r="A340" s="106">
        <f t="shared" si="11"/>
        <v>54696</v>
      </c>
      <c r="B340" s="714" t="str">
        <f>+asset_level_drivers!$E$1</f>
        <v>Ganador</v>
      </c>
      <c r="C340" s="93">
        <v>85</v>
      </c>
      <c r="D340" s="94">
        <v>2.0610790396817027</v>
      </c>
      <c r="E340" s="94">
        <v>9.6183690508659936</v>
      </c>
      <c r="F340" s="94">
        <v>1.0580205955952593</v>
      </c>
      <c r="G340" s="94">
        <f>+monthly_drivers_6!G340/monthly_drivers_6!D340*D340</f>
        <v>3.2699950931417865</v>
      </c>
      <c r="H340" s="94">
        <v>2.0610790396817027</v>
      </c>
      <c r="I340" s="94">
        <v>7.5023278596754741</v>
      </c>
      <c r="J340" s="94">
        <v>0.84641647647620744</v>
      </c>
      <c r="K340" s="95">
        <v>169.27417031370734</v>
      </c>
      <c r="L340" s="94">
        <f t="shared" si="10"/>
        <v>0</v>
      </c>
      <c r="M340" s="94">
        <v>0</v>
      </c>
      <c r="N340" s="94">
        <v>0</v>
      </c>
      <c r="O340" s="96">
        <v>0</v>
      </c>
      <c r="P340" s="95">
        <v>0</v>
      </c>
      <c r="Q340" s="97">
        <f>+monthly_drivers_0!Q340</f>
        <v>2.5</v>
      </c>
    </row>
    <row r="341" spans="1:17" x14ac:dyDescent="0.25">
      <c r="A341" s="98">
        <f t="shared" si="11"/>
        <v>54727</v>
      </c>
      <c r="B341" s="713" t="str">
        <f>+asset_level_drivers!$E$1</f>
        <v>Ganador</v>
      </c>
      <c r="C341" s="99">
        <v>85</v>
      </c>
      <c r="D341" s="100">
        <v>2.0504788837330414</v>
      </c>
      <c r="E341" s="100">
        <v>9.5689016554169353</v>
      </c>
      <c r="F341" s="100">
        <v>1.052579182095863</v>
      </c>
      <c r="G341" s="100">
        <f>+monthly_drivers_6!G341/monthly_drivers_6!D341*D341</f>
        <v>3.2531619860582661</v>
      </c>
      <c r="H341" s="100">
        <v>2.0504788837330414</v>
      </c>
      <c r="I341" s="100">
        <v>7.4637432912252102</v>
      </c>
      <c r="J341" s="100">
        <v>0.8420633456766905</v>
      </c>
      <c r="K341" s="101">
        <v>169.1467564378861</v>
      </c>
      <c r="L341" s="102">
        <f t="shared" si="10"/>
        <v>0</v>
      </c>
      <c r="M341" s="102">
        <v>0</v>
      </c>
      <c r="N341" s="102">
        <v>0</v>
      </c>
      <c r="O341" s="103">
        <v>0</v>
      </c>
      <c r="P341" s="104">
        <v>0</v>
      </c>
      <c r="Q341" s="105">
        <f>+monthly_drivers_0!Q341</f>
        <v>2.5</v>
      </c>
    </row>
    <row r="342" spans="1:17" x14ac:dyDescent="0.25">
      <c r="A342" s="106">
        <f t="shared" si="11"/>
        <v>54757</v>
      </c>
      <c r="B342" s="714" t="str">
        <f>+asset_level_drivers!$E$1</f>
        <v>Ganador</v>
      </c>
      <c r="C342" s="93">
        <v>85</v>
      </c>
      <c r="D342" s="94">
        <v>2.0399332445226608</v>
      </c>
      <c r="E342" s="94">
        <v>9.5196886714175335</v>
      </c>
      <c r="F342" s="94">
        <v>1.0471657538559287</v>
      </c>
      <c r="G342" s="94">
        <f>+monthly_drivers_6!G342/monthly_drivers_6!D342*D342</f>
        <v>3.2364155049544765</v>
      </c>
      <c r="H342" s="94">
        <v>2.0399332445226608</v>
      </c>
      <c r="I342" s="94">
        <v>7.4253571637056766</v>
      </c>
      <c r="J342" s="94">
        <v>0.83773260308474295</v>
      </c>
      <c r="K342" s="95">
        <v>169.01999785326458</v>
      </c>
      <c r="L342" s="94">
        <f t="shared" si="10"/>
        <v>0</v>
      </c>
      <c r="M342" s="94">
        <v>0</v>
      </c>
      <c r="N342" s="94">
        <v>0</v>
      </c>
      <c r="O342" s="96">
        <v>0</v>
      </c>
      <c r="P342" s="95">
        <v>0</v>
      </c>
      <c r="Q342" s="97">
        <f>+monthly_drivers_0!Q342</f>
        <v>2.5</v>
      </c>
    </row>
    <row r="343" spans="1:17" x14ac:dyDescent="0.25">
      <c r="A343" s="98">
        <f t="shared" si="11"/>
        <v>54788</v>
      </c>
      <c r="B343" s="713" t="str">
        <f>+asset_level_drivers!$E$1</f>
        <v>Ganador</v>
      </c>
      <c r="C343" s="99">
        <v>85</v>
      </c>
      <c r="D343" s="100">
        <v>2.0294418416698465</v>
      </c>
      <c r="E343" s="100">
        <v>9.470728790424765</v>
      </c>
      <c r="F343" s="100">
        <v>1.0417801669467242</v>
      </c>
      <c r="G343" s="100">
        <f>+monthly_drivers_6!G343/monthly_drivers_6!D343*D343</f>
        <v>3.2197551354675751</v>
      </c>
      <c r="H343" s="100">
        <v>2.0294418416698465</v>
      </c>
      <c r="I343" s="100">
        <v>7.3871684565313158</v>
      </c>
      <c r="J343" s="100">
        <v>0.83342413355737943</v>
      </c>
      <c r="K343" s="101">
        <v>168.89389118966702</v>
      </c>
      <c r="L343" s="102">
        <f t="shared" si="10"/>
        <v>0</v>
      </c>
      <c r="M343" s="102">
        <v>0</v>
      </c>
      <c r="N343" s="102">
        <v>0</v>
      </c>
      <c r="O343" s="103">
        <v>0</v>
      </c>
      <c r="P343" s="104">
        <v>0</v>
      </c>
      <c r="Q343" s="105">
        <f>+monthly_drivers_0!Q343</f>
        <v>2.5</v>
      </c>
    </row>
    <row r="344" spans="1:17" x14ac:dyDescent="0.25">
      <c r="A344" s="106">
        <f t="shared" si="11"/>
        <v>54819</v>
      </c>
      <c r="B344" s="714" t="str">
        <f>+asset_level_drivers!$E$1</f>
        <v>Ganador</v>
      </c>
      <c r="C344" s="93">
        <v>85</v>
      </c>
      <c r="D344" s="94">
        <v>2.0190043962369675</v>
      </c>
      <c r="E344" s="94">
        <v>9.422020710729063</v>
      </c>
      <c r="F344" s="94">
        <v>1.0364222781801968</v>
      </c>
      <c r="G344" s="94">
        <f>+monthly_drivers_6!G344/monthly_drivers_6!D344*D344</f>
        <v>3.203180433448888</v>
      </c>
      <c r="H344" s="94">
        <v>2.0190043962369675</v>
      </c>
      <c r="I344" s="94">
        <v>7.3491761543686689</v>
      </c>
      <c r="J344" s="94">
        <v>0.82913782254415758</v>
      </c>
      <c r="K344" s="95">
        <v>168.76843309426229</v>
      </c>
      <c r="L344" s="94">
        <f t="shared" si="10"/>
        <v>0</v>
      </c>
      <c r="M344" s="94">
        <v>0</v>
      </c>
      <c r="N344" s="94">
        <v>0</v>
      </c>
      <c r="O344" s="96">
        <v>0</v>
      </c>
      <c r="P344" s="95">
        <v>0</v>
      </c>
      <c r="Q344" s="97">
        <f>+monthly_drivers_0!Q344</f>
        <v>2.5</v>
      </c>
    </row>
    <row r="345" spans="1:17" x14ac:dyDescent="0.25">
      <c r="A345" s="98">
        <f t="shared" si="11"/>
        <v>54847</v>
      </c>
      <c r="B345" s="713" t="str">
        <f>+asset_level_drivers!$E$1</f>
        <v>Ganador</v>
      </c>
      <c r="C345" s="99">
        <v>85</v>
      </c>
      <c r="D345" s="100">
        <v>2.0086206307196988</v>
      </c>
      <c r="E345" s="100">
        <v>9.3735631373114892</v>
      </c>
      <c r="F345" s="100">
        <v>1.0310919451042639</v>
      </c>
      <c r="G345" s="100">
        <f>+monthly_drivers_6!G345/monthly_drivers_6!D345*D345</f>
        <v>3.1866909657536708</v>
      </c>
      <c r="H345" s="100">
        <v>2.0086206307196988</v>
      </c>
      <c r="I345" s="100">
        <v>7.3113792471029608</v>
      </c>
      <c r="J345" s="100">
        <v>0.82487355608341117</v>
      </c>
      <c r="K345" s="101">
        <v>168.64362023145</v>
      </c>
      <c r="L345" s="102">
        <f t="shared" si="10"/>
        <v>0</v>
      </c>
      <c r="M345" s="102">
        <v>0</v>
      </c>
      <c r="N345" s="102">
        <v>0</v>
      </c>
      <c r="O345" s="103">
        <v>0</v>
      </c>
      <c r="P345" s="104">
        <v>0</v>
      </c>
      <c r="Q345" s="105">
        <f>+monthly_drivers_0!Q345</f>
        <v>2.5</v>
      </c>
    </row>
    <row r="346" spans="1:17" x14ac:dyDescent="0.25">
      <c r="A346" s="106">
        <f t="shared" si="11"/>
        <v>54878</v>
      </c>
      <c r="B346" s="714" t="str">
        <f>+asset_level_drivers!$E$1</f>
        <v>Ganador</v>
      </c>
      <c r="C346" s="93">
        <v>85</v>
      </c>
      <c r="D346" s="94">
        <v>1.9982902690414339</v>
      </c>
      <c r="E346" s="94">
        <v>9.3253547818157827</v>
      </c>
      <c r="F346" s="94">
        <v>1.0257890259997362</v>
      </c>
      <c r="G346" s="94">
        <f>+monthly_drivers_6!G346/monthly_drivers_6!D346*D346</f>
        <v>3.170286369024006</v>
      </c>
      <c r="H346" s="94">
        <v>1.9982902690414339</v>
      </c>
      <c r="I346" s="94">
        <v>7.2737767298163112</v>
      </c>
      <c r="J346" s="94">
        <v>0.8206312207997889</v>
      </c>
      <c r="K346" s="95">
        <v>168.51944928279096</v>
      </c>
      <c r="L346" s="94">
        <f t="shared" si="10"/>
        <v>0</v>
      </c>
      <c r="M346" s="94">
        <v>0</v>
      </c>
      <c r="N346" s="94">
        <v>0</v>
      </c>
      <c r="O346" s="96">
        <v>0</v>
      </c>
      <c r="P346" s="95">
        <v>0</v>
      </c>
      <c r="Q346" s="97">
        <f>+monthly_drivers_0!Q346</f>
        <v>2.5</v>
      </c>
    </row>
    <row r="347" spans="1:17" x14ac:dyDescent="0.25">
      <c r="A347" s="98">
        <f t="shared" si="11"/>
        <v>54908</v>
      </c>
      <c r="B347" s="713" t="str">
        <f>+asset_level_drivers!$E$1</f>
        <v>Ganador</v>
      </c>
      <c r="C347" s="99">
        <v>85</v>
      </c>
      <c r="D347" s="100">
        <v>1.9880130365462974</v>
      </c>
      <c r="E347" s="100">
        <v>9.2773943625129753</v>
      </c>
      <c r="F347" s="100">
        <v>1.0205133798764272</v>
      </c>
      <c r="G347" s="100">
        <f>+monthly_drivers_6!G347/monthly_drivers_6!D347*D347</f>
        <v>3.1539661590878874</v>
      </c>
      <c r="H347" s="100">
        <v>1.9880130365462974</v>
      </c>
      <c r="I347" s="100">
        <v>7.2363676027601214</v>
      </c>
      <c r="J347" s="100">
        <v>0.8164107039011419</v>
      </c>
      <c r="K347" s="101">
        <v>168.39591694691953</v>
      </c>
      <c r="L347" s="102">
        <f t="shared" si="10"/>
        <v>0</v>
      </c>
      <c r="M347" s="102">
        <v>0</v>
      </c>
      <c r="N347" s="102">
        <v>0</v>
      </c>
      <c r="O347" s="103">
        <v>0</v>
      </c>
      <c r="P347" s="104">
        <v>0</v>
      </c>
      <c r="Q347" s="105">
        <f>+monthly_drivers_0!Q347</f>
        <v>2.5</v>
      </c>
    </row>
    <row r="348" spans="1:17" x14ac:dyDescent="0.25">
      <c r="A348" s="106">
        <f t="shared" si="11"/>
        <v>54939</v>
      </c>
      <c r="B348" s="714" t="str">
        <f>+asset_level_drivers!$E$1</f>
        <v>Ganador</v>
      </c>
      <c r="C348" s="93">
        <v>85</v>
      </c>
      <c r="D348" s="94">
        <v>1.9777886599893681</v>
      </c>
      <c r="E348" s="94">
        <v>9.2296806042604143</v>
      </c>
      <c r="F348" s="94">
        <v>1.0152648664686454</v>
      </c>
      <c r="G348" s="94">
        <f>+monthly_drivers_6!G348/monthly_drivers_6!D348*D348</f>
        <v>3.1377299083260648</v>
      </c>
      <c r="H348" s="94">
        <v>1.9777886599893681</v>
      </c>
      <c r="I348" s="94">
        <v>7.1991508713231243</v>
      </c>
      <c r="J348" s="94">
        <v>0.81221189317491649</v>
      </c>
      <c r="K348" s="95">
        <v>168.27301993943215</v>
      </c>
      <c r="L348" s="94">
        <f t="shared" si="10"/>
        <v>0</v>
      </c>
      <c r="M348" s="94">
        <v>0</v>
      </c>
      <c r="N348" s="94">
        <v>0</v>
      </c>
      <c r="O348" s="96">
        <v>0</v>
      </c>
      <c r="P348" s="95">
        <v>0</v>
      </c>
      <c r="Q348" s="97">
        <f>+monthly_drivers_0!Q348</f>
        <v>2.5</v>
      </c>
    </row>
    <row r="349" spans="1:17" x14ac:dyDescent="0.25">
      <c r="A349" s="98">
        <f t="shared" si="11"/>
        <v>54969</v>
      </c>
      <c r="B349" s="713" t="str">
        <f>+asset_level_drivers!$E$1</f>
        <v>Ganador</v>
      </c>
      <c r="C349" s="99">
        <v>85</v>
      </c>
      <c r="D349" s="100">
        <v>1.9676168675324879</v>
      </c>
      <c r="E349" s="100">
        <v>9.1822122384794049</v>
      </c>
      <c r="F349" s="100">
        <v>1.0100433462327345</v>
      </c>
      <c r="G349" s="100">
        <f>+monthly_drivers_6!G349/monthly_drivers_6!D349*D349</f>
        <v>3.1215771512319135</v>
      </c>
      <c r="H349" s="100">
        <v>1.9676168675324879</v>
      </c>
      <c r="I349" s="100">
        <v>7.1621255460139368</v>
      </c>
      <c r="J349" s="100">
        <v>0.80803467698618758</v>
      </c>
      <c r="K349" s="101">
        <v>168.15075499283336</v>
      </c>
      <c r="L349" s="102">
        <f t="shared" si="10"/>
        <v>0</v>
      </c>
      <c r="M349" s="102">
        <v>0</v>
      </c>
      <c r="N349" s="102">
        <v>0</v>
      </c>
      <c r="O349" s="103">
        <v>0</v>
      </c>
      <c r="P349" s="104">
        <v>0</v>
      </c>
      <c r="Q349" s="105">
        <f>+monthly_drivers_0!Q349</f>
        <v>2.5</v>
      </c>
    </row>
    <row r="350" spans="1:17" x14ac:dyDescent="0.25">
      <c r="A350" s="106">
        <f t="shared" si="11"/>
        <v>55000</v>
      </c>
      <c r="B350" s="714" t="str">
        <f>+asset_level_drivers!$E$1</f>
        <v>Ganador</v>
      </c>
      <c r="C350" s="93">
        <v>85</v>
      </c>
      <c r="D350" s="94">
        <v>1.9574973887344822</v>
      </c>
      <c r="E350" s="94">
        <v>9.134988003112376</v>
      </c>
      <c r="F350" s="94">
        <v>1.0048486803423613</v>
      </c>
      <c r="G350" s="94">
        <f>+monthly_drivers_6!G350/monthly_drivers_6!D350*D350</f>
        <v>3.1055074741787396</v>
      </c>
      <c r="H350" s="94">
        <v>1.9574973887344822</v>
      </c>
      <c r="I350" s="94">
        <v>7.1252906424276539</v>
      </c>
      <c r="J350" s="94">
        <v>0.80387894427388917</v>
      </c>
      <c r="K350" s="95">
        <v>168.02911885642186</v>
      </c>
      <c r="L350" s="94">
        <f t="shared" si="10"/>
        <v>0</v>
      </c>
      <c r="M350" s="94">
        <v>0</v>
      </c>
      <c r="N350" s="94">
        <v>0</v>
      </c>
      <c r="O350" s="96">
        <v>0</v>
      </c>
      <c r="P350" s="95">
        <v>0</v>
      </c>
      <c r="Q350" s="97">
        <f>+monthly_drivers_0!Q350</f>
        <v>2.5</v>
      </c>
    </row>
    <row r="351" spans="1:17" x14ac:dyDescent="0.25">
      <c r="A351" s="98">
        <f t="shared" si="11"/>
        <v>55031</v>
      </c>
      <c r="B351" s="713" t="str">
        <f>+asset_level_drivers!$E$1</f>
        <v>Ganador</v>
      </c>
      <c r="C351" s="99">
        <v>85</v>
      </c>
      <c r="D351" s="100">
        <v>1.9474299545460381</v>
      </c>
      <c r="E351" s="100">
        <v>9.0880066425930703</v>
      </c>
      <c r="F351" s="100">
        <v>0.99968073068523777</v>
      </c>
      <c r="G351" s="100">
        <f>+monthly_drivers_6!G351/monthly_drivers_6!D351*D351</f>
        <v>3.0895205206159591</v>
      </c>
      <c r="H351" s="100">
        <v>1.9474299545460381</v>
      </c>
      <c r="I351" s="100">
        <v>7.0886451812225957</v>
      </c>
      <c r="J351" s="100">
        <v>0.7997445845481902</v>
      </c>
      <c r="K351" s="101">
        <v>167.90810829622129</v>
      </c>
      <c r="L351" s="102">
        <f t="shared" si="10"/>
        <v>0</v>
      </c>
      <c r="M351" s="102">
        <v>0</v>
      </c>
      <c r="N351" s="102">
        <v>0</v>
      </c>
      <c r="O351" s="103">
        <v>0</v>
      </c>
      <c r="P351" s="104">
        <v>0</v>
      </c>
      <c r="Q351" s="105">
        <f>+monthly_drivers_0!Q351</f>
        <v>2.5</v>
      </c>
    </row>
    <row r="352" spans="1:17" x14ac:dyDescent="0.25">
      <c r="A352" s="106">
        <f t="shared" si="11"/>
        <v>55061</v>
      </c>
      <c r="B352" s="714" t="str">
        <f>+asset_level_drivers!$E$1</f>
        <v>Ganador</v>
      </c>
      <c r="C352" s="93">
        <v>85</v>
      </c>
      <c r="D352" s="94">
        <v>1.9374142973008566</v>
      </c>
      <c r="E352" s="94">
        <v>9.0412669078148902</v>
      </c>
      <c r="F352" s="94">
        <v>0.99453935985963793</v>
      </c>
      <c r="G352" s="94">
        <f>+monthly_drivers_6!G352/monthly_drivers_6!D352*D352</f>
        <v>3.0736157594920805</v>
      </c>
      <c r="H352" s="94">
        <v>1.9374142973008566</v>
      </c>
      <c r="I352" s="94">
        <v>7.0521881880956148</v>
      </c>
      <c r="J352" s="94">
        <v>0.79563148788771032</v>
      </c>
      <c r="K352" s="95">
        <v>167.78772009488634</v>
      </c>
      <c r="L352" s="94">
        <f t="shared" si="10"/>
        <v>0</v>
      </c>
      <c r="M352" s="94">
        <v>0</v>
      </c>
      <c r="N352" s="94">
        <v>0</v>
      </c>
      <c r="O352" s="96">
        <v>0</v>
      </c>
      <c r="P352" s="95">
        <v>0</v>
      </c>
      <c r="Q352" s="97">
        <f>+monthly_drivers_0!Q352</f>
        <v>2.5</v>
      </c>
    </row>
    <row r="353" spans="1:17" x14ac:dyDescent="0.25">
      <c r="A353" s="98">
        <f t="shared" si="11"/>
        <v>55092</v>
      </c>
      <c r="B353" s="713" t="str">
        <f>+asset_level_drivers!$E$1</f>
        <v>Ganador</v>
      </c>
      <c r="C353" s="99">
        <v>85</v>
      </c>
      <c r="D353" s="100">
        <v>1.9274501507091335</v>
      </c>
      <c r="E353" s="100">
        <v>8.9947675560917713</v>
      </c>
      <c r="F353" s="100">
        <v>0.98942443117009482</v>
      </c>
      <c r="G353" s="100">
        <f>+monthly_drivers_6!G353/monthly_drivers_6!D353*D353</f>
        <v>3.0577927643746765</v>
      </c>
      <c r="H353" s="100">
        <v>1.9274501507091335</v>
      </c>
      <c r="I353" s="100">
        <v>7.0159186937515816</v>
      </c>
      <c r="J353" s="100">
        <v>0.79153954493607592</v>
      </c>
      <c r="K353" s="101">
        <v>167.66795105161319</v>
      </c>
      <c r="L353" s="102">
        <f t="shared" si="10"/>
        <v>0</v>
      </c>
      <c r="M353" s="102">
        <v>0</v>
      </c>
      <c r="N353" s="102">
        <v>0</v>
      </c>
      <c r="O353" s="103">
        <v>0</v>
      </c>
      <c r="P353" s="104">
        <v>0</v>
      </c>
      <c r="Q353" s="105">
        <f>+monthly_drivers_0!Q353</f>
        <v>2.5</v>
      </c>
    </row>
    <row r="354" spans="1:17" x14ac:dyDescent="0.25">
      <c r="A354" s="106">
        <f t="shared" si="11"/>
        <v>55122</v>
      </c>
      <c r="B354" s="714" t="str">
        <f>+asset_level_drivers!$E$1</f>
        <v>Ganador</v>
      </c>
      <c r="C354" s="93">
        <v>85</v>
      </c>
      <c r="D354" s="94">
        <v>1.9175372498515062</v>
      </c>
      <c r="E354" s="94">
        <v>8.9485073511321094</v>
      </c>
      <c r="F354" s="94">
        <v>0.98433580862453196</v>
      </c>
      <c r="G354" s="94">
        <f>+monthly_drivers_6!G354/monthly_drivers_6!D354*D354</f>
        <v>3.0420512233014616</v>
      </c>
      <c r="H354" s="94">
        <v>1.9175372498515062</v>
      </c>
      <c r="I354" s="94">
        <v>6.9798357338830455</v>
      </c>
      <c r="J354" s="94">
        <v>0.78746864689962559</v>
      </c>
      <c r="K354" s="95">
        <v>167.54879798206946</v>
      </c>
      <c r="L354" s="94">
        <f t="shared" si="10"/>
        <v>0</v>
      </c>
      <c r="M354" s="94">
        <v>0</v>
      </c>
      <c r="N354" s="94">
        <v>0</v>
      </c>
      <c r="O354" s="96">
        <v>0</v>
      </c>
      <c r="P354" s="95">
        <v>0</v>
      </c>
      <c r="Q354" s="97">
        <f>+monthly_drivers_0!Q354</f>
        <v>2.5</v>
      </c>
    </row>
    <row r="355" spans="1:17" x14ac:dyDescent="0.25">
      <c r="A355" s="98">
        <f t="shared" si="11"/>
        <v>55153</v>
      </c>
      <c r="B355" s="713" t="str">
        <f>+asset_level_drivers!$E$1</f>
        <v>Ganador</v>
      </c>
      <c r="C355" s="99">
        <v>85</v>
      </c>
      <c r="D355" s="100">
        <v>1.9076753311697394</v>
      </c>
      <c r="E355" s="100">
        <v>8.9024850629996504</v>
      </c>
      <c r="F355" s="100">
        <v>0.97927335692996154</v>
      </c>
      <c r="G355" s="100">
        <f>+monthly_drivers_6!G355/monthly_drivers_6!D355*D355</f>
        <v>3.0263906300201131</v>
      </c>
      <c r="H355" s="100">
        <v>1.9076753311697394</v>
      </c>
      <c r="I355" s="100">
        <v>6.9439383491397271</v>
      </c>
      <c r="J355" s="100">
        <v>0.78341868554396932</v>
      </c>
      <c r="K355" s="101">
        <v>167.430257718288</v>
      </c>
      <c r="L355" s="102">
        <f t="shared" si="10"/>
        <v>0</v>
      </c>
      <c r="M355" s="102">
        <v>0</v>
      </c>
      <c r="N355" s="102">
        <v>0</v>
      </c>
      <c r="O355" s="103">
        <v>0</v>
      </c>
      <c r="P355" s="104">
        <v>0</v>
      </c>
      <c r="Q355" s="105">
        <f>+monthly_drivers_0!Q355</f>
        <v>2.5</v>
      </c>
    </row>
    <row r="356" spans="1:17" x14ac:dyDescent="0.25">
      <c r="A356" s="106">
        <f t="shared" si="11"/>
        <v>55184</v>
      </c>
      <c r="B356" s="714" t="str">
        <f>+asset_level_drivers!$E$1</f>
        <v>Ganador</v>
      </c>
      <c r="C356" s="93">
        <v>85</v>
      </c>
      <c r="D356" s="94">
        <v>1.8978641324625352</v>
      </c>
      <c r="E356" s="94">
        <v>8.8566994680855426</v>
      </c>
      <c r="F356" s="94">
        <v>0.97423694148940965</v>
      </c>
      <c r="G356" s="94">
        <f>+monthly_drivers_6!G356/monthly_drivers_6!D356*D356</f>
        <v>3.0108106039434266</v>
      </c>
      <c r="H356" s="94">
        <v>1.8978641324625352</v>
      </c>
      <c r="I356" s="94">
        <v>6.9082255851067229</v>
      </c>
      <c r="J356" s="94">
        <v>0.7793895531915277</v>
      </c>
      <c r="K356" s="95">
        <v>167.31232710860556</v>
      </c>
      <c r="L356" s="94">
        <f t="shared" si="10"/>
        <v>0</v>
      </c>
      <c r="M356" s="94">
        <v>0</v>
      </c>
      <c r="N356" s="94">
        <v>0</v>
      </c>
      <c r="O356" s="96">
        <v>0</v>
      </c>
      <c r="P356" s="95">
        <v>0</v>
      </c>
      <c r="Q356" s="97">
        <f>+monthly_drivers_0!Q356</f>
        <v>2.5</v>
      </c>
    </row>
    <row r="357" spans="1:17" x14ac:dyDescent="0.25">
      <c r="A357" s="98">
        <f t="shared" si="11"/>
        <v>55212</v>
      </c>
      <c r="B357" s="713" t="str">
        <f>+asset_level_drivers!$E$1</f>
        <v>Ganador</v>
      </c>
      <c r="C357" s="99">
        <v>85</v>
      </c>
      <c r="D357" s="100">
        <v>1.888103392876219</v>
      </c>
      <c r="E357" s="100">
        <v>8.8111493490729487</v>
      </c>
      <c r="F357" s="100">
        <v>0.96922642839802442</v>
      </c>
      <c r="G357" s="100">
        <f>+monthly_drivers_6!G357/monthly_drivers_6!D357*D357</f>
        <v>2.9953106972299812</v>
      </c>
      <c r="H357" s="100">
        <v>1.888103392876219</v>
      </c>
      <c r="I357" s="100">
        <v>6.8726964922768996</v>
      </c>
      <c r="J357" s="100">
        <v>0.77538114271841962</v>
      </c>
      <c r="K357" s="101">
        <v>167.19500301756142</v>
      </c>
      <c r="L357" s="102">
        <f t="shared" si="10"/>
        <v>0</v>
      </c>
      <c r="M357" s="102">
        <v>0</v>
      </c>
      <c r="N357" s="102">
        <v>0</v>
      </c>
      <c r="O357" s="103">
        <v>0</v>
      </c>
      <c r="P357" s="104">
        <v>0</v>
      </c>
      <c r="Q357" s="105">
        <f>+monthly_drivers_0!Q357</f>
        <v>2.5</v>
      </c>
    </row>
    <row r="358" spans="1:17" x14ac:dyDescent="0.25">
      <c r="A358" s="106">
        <f t="shared" si="11"/>
        <v>55243</v>
      </c>
      <c r="B358" s="714" t="str">
        <f>+asset_level_drivers!$E$1</f>
        <v>Ganador</v>
      </c>
      <c r="C358" s="93">
        <v>85</v>
      </c>
      <c r="D358" s="94">
        <v>1.8783928528991527</v>
      </c>
      <c r="E358" s="94">
        <v>8.7658334949072447</v>
      </c>
      <c r="F358" s="94">
        <v>0.96424168443979696</v>
      </c>
      <c r="G358" s="94">
        <f>+monthly_drivers_6!G358/monthly_drivers_6!D358*D358</f>
        <v>2.9798905028420215</v>
      </c>
      <c r="H358" s="94">
        <v>1.8783928528991527</v>
      </c>
      <c r="I358" s="94">
        <v>6.8373501260276512</v>
      </c>
      <c r="J358" s="94">
        <v>0.77139334755183753</v>
      </c>
      <c r="K358" s="95">
        <v>167.07828232582526</v>
      </c>
      <c r="L358" s="94">
        <f t="shared" si="10"/>
        <v>0</v>
      </c>
      <c r="M358" s="94">
        <v>0</v>
      </c>
      <c r="N358" s="94">
        <v>0</v>
      </c>
      <c r="O358" s="96">
        <v>0</v>
      </c>
      <c r="P358" s="95">
        <v>0</v>
      </c>
      <c r="Q358" s="97">
        <f>+monthly_drivers_0!Q358</f>
        <v>2.5</v>
      </c>
    </row>
    <row r="359" spans="1:17" x14ac:dyDescent="0.25">
      <c r="A359" s="98">
        <f t="shared" si="11"/>
        <v>55273</v>
      </c>
      <c r="B359" s="713" t="str">
        <f>+asset_level_drivers!$E$1</f>
        <v>Ganador</v>
      </c>
      <c r="C359" s="99">
        <v>85</v>
      </c>
      <c r="D359" s="100">
        <v>1.868732254353352</v>
      </c>
      <c r="E359" s="100">
        <v>8.7207507007624958</v>
      </c>
      <c r="F359" s="100">
        <v>0.95928257708387454</v>
      </c>
      <c r="G359" s="100">
        <f>+monthly_drivers_6!G359/monthly_drivers_6!D359*D359</f>
        <v>2.9645496806584979</v>
      </c>
      <c r="H359" s="100">
        <v>1.868732254353352</v>
      </c>
      <c r="I359" s="100">
        <v>6.8021855465947461</v>
      </c>
      <c r="J359" s="100">
        <v>0.7674260616670997</v>
      </c>
      <c r="K359" s="101">
        <v>166.96216193010372</v>
      </c>
      <c r="L359" s="102">
        <f t="shared" si="10"/>
        <v>0</v>
      </c>
      <c r="M359" s="102">
        <v>0</v>
      </c>
      <c r="N359" s="102">
        <v>0</v>
      </c>
      <c r="O359" s="103">
        <v>0</v>
      </c>
      <c r="P359" s="104">
        <v>0</v>
      </c>
      <c r="Q359" s="105">
        <f>+monthly_drivers_0!Q359</f>
        <v>2.5</v>
      </c>
    </row>
    <row r="360" spans="1:17" x14ac:dyDescent="0.25">
      <c r="A360" s="106">
        <f t="shared" si="11"/>
        <v>55304</v>
      </c>
      <c r="B360" s="714" t="str">
        <f>+asset_level_drivers!$E$1</f>
        <v>Ganador</v>
      </c>
      <c r="C360" s="93">
        <v>85</v>
      </c>
      <c r="D360" s="94">
        <v>1.8591213403898292</v>
      </c>
      <c r="E360" s="94">
        <v>8.6758997680041947</v>
      </c>
      <c r="F360" s="94">
        <v>0.95434897448046141</v>
      </c>
      <c r="G360" s="94">
        <f>+monthly_drivers_6!G360/monthly_drivers_6!D360*D360</f>
        <v>2.9492877601276648</v>
      </c>
      <c r="H360" s="94">
        <v>1.8591213403898292</v>
      </c>
      <c r="I360" s="94">
        <v>6.7672018190432714</v>
      </c>
      <c r="J360" s="94">
        <v>0.76347917958436917</v>
      </c>
      <c r="K360" s="95">
        <v>166.8466387430644</v>
      </c>
      <c r="L360" s="94">
        <f t="shared" si="10"/>
        <v>0</v>
      </c>
      <c r="M360" s="94">
        <v>0</v>
      </c>
      <c r="N360" s="94">
        <v>0</v>
      </c>
      <c r="O360" s="96">
        <v>0</v>
      </c>
      <c r="P360" s="95">
        <v>0</v>
      </c>
      <c r="Q360" s="97">
        <f>+monthly_drivers_0!Q360</f>
        <v>2.5</v>
      </c>
    </row>
    <row r="361" spans="1:17" x14ac:dyDescent="0.25">
      <c r="A361" s="98">
        <f t="shared" si="11"/>
        <v>55334</v>
      </c>
      <c r="B361" s="713" t="str">
        <f>+asset_level_drivers!$E$1</f>
        <v>Ganador</v>
      </c>
      <c r="C361" s="99">
        <v>85</v>
      </c>
      <c r="D361" s="100">
        <v>1.8495598554802126</v>
      </c>
      <c r="E361" s="100">
        <v>8.6312795041706405</v>
      </c>
      <c r="F361" s="100">
        <v>0.94944074545877044</v>
      </c>
      <c r="G361" s="100">
        <f>+monthly_drivers_6!G361/monthly_drivers_6!D361*D361</f>
        <v>2.934104367119688</v>
      </c>
      <c r="H361" s="100">
        <v>1.8495598554802126</v>
      </c>
      <c r="I361" s="100">
        <v>6.7323980132531007</v>
      </c>
      <c r="J361" s="100">
        <v>0.75955259636701644</v>
      </c>
      <c r="K361" s="101">
        <v>166.73170969326139</v>
      </c>
      <c r="L361" s="102">
        <f t="shared" si="10"/>
        <v>0</v>
      </c>
      <c r="M361" s="102">
        <v>0</v>
      </c>
      <c r="N361" s="102">
        <v>0</v>
      </c>
      <c r="O361" s="103">
        <v>0</v>
      </c>
      <c r="P361" s="104">
        <v>0</v>
      </c>
      <c r="Q361" s="105">
        <f>+monthly_drivers_0!Q361</f>
        <v>2.5</v>
      </c>
    </row>
    <row r="362" spans="1:17" x14ac:dyDescent="0.25">
      <c r="A362" s="106">
        <f t="shared" si="11"/>
        <v>55365</v>
      </c>
      <c r="B362" s="714" t="str">
        <f>+asset_level_drivers!$E$1</f>
        <v>Ganador</v>
      </c>
      <c r="C362" s="93">
        <v>85</v>
      </c>
      <c r="D362" s="94">
        <v>1.840047545410227</v>
      </c>
      <c r="E362" s="94">
        <v>8.586888722924515</v>
      </c>
      <c r="F362" s="94">
        <v>0.94455775952169663</v>
      </c>
      <c r="G362" s="94">
        <f>+monthly_drivers_6!G362/monthly_drivers_6!D362*D362</f>
        <v>2.9189990677527535</v>
      </c>
      <c r="H362" s="94">
        <v>1.840047545410227</v>
      </c>
      <c r="I362" s="94">
        <v>6.6977732038811224</v>
      </c>
      <c r="J362" s="94">
        <v>0.75564620761735735</v>
      </c>
      <c r="K362" s="95">
        <v>166.61737172503399</v>
      </c>
      <c r="L362" s="94">
        <f t="shared" si="10"/>
        <v>0</v>
      </c>
      <c r="M362" s="94">
        <v>0</v>
      </c>
      <c r="N362" s="94">
        <v>0</v>
      </c>
      <c r="O362" s="96">
        <v>0</v>
      </c>
      <c r="P362" s="95">
        <v>0</v>
      </c>
      <c r="Q362" s="97">
        <f>+monthly_drivers_0!Q362</f>
        <v>2.5</v>
      </c>
    </row>
    <row r="363" spans="1:17" x14ac:dyDescent="0.25">
      <c r="A363" s="98">
        <f t="shared" si="11"/>
        <v>55396</v>
      </c>
      <c r="B363" s="713" t="str">
        <f>+asset_level_drivers!$E$1</f>
        <v>Ganador</v>
      </c>
      <c r="C363" s="99">
        <v>85</v>
      </c>
      <c r="D363" s="100">
        <v>1.8305841572731734</v>
      </c>
      <c r="E363" s="100">
        <v>8.5427262440379703</v>
      </c>
      <c r="F363" s="100">
        <v>0.93969988684417671</v>
      </c>
      <c r="G363" s="100">
        <f>+monthly_drivers_6!G363/monthly_drivers_6!D363*D363</f>
        <v>2.9039714408714912</v>
      </c>
      <c r="H363" s="100">
        <v>1.8305841572731734</v>
      </c>
      <c r="I363" s="100">
        <v>6.6633264703496176</v>
      </c>
      <c r="J363" s="100">
        <v>0.75175990947534133</v>
      </c>
      <c r="K363" s="101">
        <v>166.50362179844802</v>
      </c>
      <c r="L363" s="102">
        <f t="shared" si="10"/>
        <v>0</v>
      </c>
      <c r="M363" s="102">
        <v>0</v>
      </c>
      <c r="N363" s="102">
        <v>0</v>
      </c>
      <c r="O363" s="103">
        <v>0</v>
      </c>
      <c r="P363" s="104">
        <v>0</v>
      </c>
      <c r="Q363" s="105">
        <f>+monthly_drivers_0!Q363</f>
        <v>2.5</v>
      </c>
    </row>
    <row r="364" spans="1:17" x14ac:dyDescent="0.25">
      <c r="A364" s="106">
        <f t="shared" si="11"/>
        <v>55426</v>
      </c>
      <c r="B364" s="714" t="str">
        <f>+asset_level_drivers!$E$1</f>
        <v>Ganador</v>
      </c>
      <c r="C364" s="93">
        <v>85</v>
      </c>
      <c r="D364" s="94">
        <v>1.8211694394624791</v>
      </c>
      <c r="E364" s="94">
        <v>8.4987908933460705</v>
      </c>
      <c r="F364" s="94">
        <v>0.93486699826806774</v>
      </c>
      <c r="G364" s="94">
        <f>+monthly_drivers_6!G364/monthly_drivers_6!D364*D364</f>
        <v>2.889021101619611</v>
      </c>
      <c r="H364" s="94">
        <v>1.8211694394624791</v>
      </c>
      <c r="I364" s="94">
        <v>6.6290568968099359</v>
      </c>
      <c r="J364" s="94">
        <v>0.74789359861445426</v>
      </c>
      <c r="K364" s="95">
        <v>166.39045688919128</v>
      </c>
      <c r="L364" s="94">
        <f t="shared" si="10"/>
        <v>0</v>
      </c>
      <c r="M364" s="94">
        <v>0</v>
      </c>
      <c r="N364" s="94">
        <v>0</v>
      </c>
      <c r="O364" s="96">
        <v>0</v>
      </c>
      <c r="P364" s="95">
        <v>0</v>
      </c>
      <c r="Q364" s="97">
        <f>+monthly_drivers_0!Q364</f>
        <v>2.5</v>
      </c>
    </row>
    <row r="365" spans="1:17" x14ac:dyDescent="0.25">
      <c r="A365" s="98">
        <f t="shared" si="11"/>
        <v>55457</v>
      </c>
      <c r="B365" s="713" t="str">
        <f>+asset_level_drivers!$E$1</f>
        <v>Ganador</v>
      </c>
      <c r="C365" s="99">
        <v>85</v>
      </c>
      <c r="D365" s="100">
        <v>1.8118031416665763</v>
      </c>
      <c r="E365" s="100">
        <v>8.4550815027263013</v>
      </c>
      <c r="F365" s="100">
        <v>0.93005896529989307</v>
      </c>
      <c r="G365" s="100">
        <f>+monthly_drivers_6!G365/monthly_drivers_6!D365*D365</f>
        <v>2.8741477102782906</v>
      </c>
      <c r="H365" s="100">
        <v>1.8118031416665763</v>
      </c>
      <c r="I365" s="100">
        <v>6.5949635721265158</v>
      </c>
      <c r="J365" s="100">
        <v>0.74404717223991457</v>
      </c>
      <c r="K365" s="101">
        <v>166.2778739885164</v>
      </c>
      <c r="L365" s="102">
        <f t="shared" si="10"/>
        <v>0</v>
      </c>
      <c r="M365" s="102">
        <v>0</v>
      </c>
      <c r="N365" s="102">
        <v>0</v>
      </c>
      <c r="O365" s="103">
        <v>0</v>
      </c>
      <c r="P365" s="104">
        <v>0</v>
      </c>
      <c r="Q365" s="105">
        <f>+monthly_drivers_0!Q365</f>
        <v>2.5</v>
      </c>
    </row>
    <row r="366" spans="1:17" x14ac:dyDescent="0.25">
      <c r="A366" s="106">
        <f t="shared" si="11"/>
        <v>55487</v>
      </c>
      <c r="B366" s="714" t="str">
        <f>+asset_level_drivers!$E$1</f>
        <v>Ganador</v>
      </c>
      <c r="C366" s="93">
        <v>85</v>
      </c>
      <c r="D366" s="94">
        <v>1.8024850148600526</v>
      </c>
      <c r="E366" s="94">
        <v>8.411596910063178</v>
      </c>
      <c r="F366" s="94">
        <v>0.9252756601069495</v>
      </c>
      <c r="G366" s="94">
        <f>+monthly_drivers_6!G366/monthly_drivers_6!D366*D366</f>
        <v>2.8593508079335912</v>
      </c>
      <c r="H366" s="94">
        <v>1.8024850148600526</v>
      </c>
      <c r="I366" s="94">
        <v>6.5610455898492779</v>
      </c>
      <c r="J366" s="94">
        <v>0.7402205280855596</v>
      </c>
      <c r="K366" s="95">
        <v>166.16587010314183</v>
      </c>
      <c r="L366" s="94">
        <f t="shared" si="10"/>
        <v>0</v>
      </c>
      <c r="M366" s="94">
        <v>0</v>
      </c>
      <c r="N366" s="94">
        <v>0</v>
      </c>
      <c r="O366" s="96">
        <v>0</v>
      </c>
      <c r="P366" s="95">
        <v>0</v>
      </c>
      <c r="Q366" s="97">
        <f>+monthly_drivers_0!Q366</f>
        <v>2.5</v>
      </c>
    </row>
    <row r="367" spans="1:17" x14ac:dyDescent="0.25">
      <c r="A367" s="98">
        <f t="shared" si="11"/>
        <v>55518</v>
      </c>
      <c r="B367" s="713" t="str">
        <f>+asset_level_drivers!$E$1</f>
        <v>Ganador</v>
      </c>
      <c r="C367" s="99">
        <v>85</v>
      </c>
      <c r="D367" s="100">
        <v>1.7932148112994619</v>
      </c>
      <c r="E367" s="100">
        <v>8.3683359592184416</v>
      </c>
      <c r="F367" s="100">
        <v>0.92051695551402857</v>
      </c>
      <c r="G367" s="100">
        <f>+monthly_drivers_6!G367/monthly_drivers_6!D367*D367</f>
        <v>2.8446300203223891</v>
      </c>
      <c r="H367" s="100">
        <v>1.7932148112994619</v>
      </c>
      <c r="I367" s="100">
        <v>6.5273020481903847</v>
      </c>
      <c r="J367" s="100">
        <v>0.73641356441122297</v>
      </c>
      <c r="K367" s="101">
        <v>166.05444225518858</v>
      </c>
      <c r="L367" s="102">
        <f t="shared" si="10"/>
        <v>0</v>
      </c>
      <c r="M367" s="102">
        <v>0</v>
      </c>
      <c r="N367" s="102">
        <v>0</v>
      </c>
      <c r="O367" s="103">
        <v>0</v>
      </c>
      <c r="P367" s="104">
        <v>0</v>
      </c>
      <c r="Q367" s="105">
        <f>+monthly_drivers_0!Q367</f>
        <v>2.5</v>
      </c>
    </row>
    <row r="368" spans="1:17" x14ac:dyDescent="0.25">
      <c r="A368" s="106">
        <f t="shared" si="11"/>
        <v>55549</v>
      </c>
      <c r="B368" s="714" t="str">
        <f>+asset_level_drivers!$E$1</f>
        <v>Ganador</v>
      </c>
      <c r="C368" s="93">
        <v>85</v>
      </c>
      <c r="D368" s="94">
        <v>1.7839922845149412</v>
      </c>
      <c r="E368" s="94">
        <v>8.3252974999994045</v>
      </c>
      <c r="F368" s="94">
        <v>0.91578272499993452</v>
      </c>
      <c r="G368" s="94">
        <f>+monthly_drivers_6!G368/monthly_drivers_6!D368*D368</f>
        <v>2.8299849563835813</v>
      </c>
      <c r="H368" s="94">
        <v>1.7839922845149412</v>
      </c>
      <c r="I368" s="94">
        <v>6.4937320499995348</v>
      </c>
      <c r="J368" s="94">
        <v>0.73262617999994772</v>
      </c>
      <c r="K368" s="95">
        <v>165.94358748208887</v>
      </c>
      <c r="L368" s="94">
        <f t="shared" si="10"/>
        <v>0</v>
      </c>
      <c r="M368" s="94">
        <v>0</v>
      </c>
      <c r="N368" s="94">
        <v>0</v>
      </c>
      <c r="O368" s="96">
        <v>0</v>
      </c>
      <c r="P368" s="95">
        <v>0</v>
      </c>
      <c r="Q368" s="97">
        <f>+monthly_drivers_0!Q368</f>
        <v>2.5</v>
      </c>
    </row>
    <row r="369" spans="1:17" x14ac:dyDescent="0.25">
      <c r="A369" s="98">
        <f t="shared" si="11"/>
        <v>55578</v>
      </c>
      <c r="B369" s="713" t="str">
        <f>+asset_level_drivers!$E$1</f>
        <v>Ganador</v>
      </c>
      <c r="C369" s="99">
        <v>85</v>
      </c>
      <c r="D369" s="100">
        <v>1.7748171893036924</v>
      </c>
      <c r="E369" s="100">
        <v>8.2824803881291302</v>
      </c>
      <c r="F369" s="100">
        <v>0.91107284269420441</v>
      </c>
      <c r="G369" s="100">
        <f>+monthly_drivers_6!G369/monthly_drivers_6!D369*D369</f>
        <v>2.8154152256226594</v>
      </c>
      <c r="H369" s="100">
        <v>1.7748171893036924</v>
      </c>
      <c r="I369" s="100">
        <v>6.4603347027407221</v>
      </c>
      <c r="J369" s="100">
        <v>0.72885827415536353</v>
      </c>
      <c r="K369" s="101">
        <v>165.83330283650872</v>
      </c>
      <c r="L369" s="102">
        <f t="shared" si="10"/>
        <v>0</v>
      </c>
      <c r="M369" s="102">
        <v>0</v>
      </c>
      <c r="N369" s="102">
        <v>0</v>
      </c>
      <c r="O369" s="103">
        <v>0</v>
      </c>
      <c r="P369" s="104">
        <v>0</v>
      </c>
      <c r="Q369" s="105">
        <f>+monthly_drivers_0!Q369</f>
        <v>2.5</v>
      </c>
    </row>
    <row r="370" spans="1:17" x14ac:dyDescent="0.25">
      <c r="A370" s="106">
        <f t="shared" si="11"/>
        <v>55609</v>
      </c>
      <c r="B370" s="714" t="str">
        <f>+asset_level_drivers!$E$1</f>
        <v>Ganador</v>
      </c>
      <c r="C370" s="93">
        <v>85</v>
      </c>
      <c r="D370" s="94">
        <v>1.7656892817248591</v>
      </c>
      <c r="E370" s="94">
        <v>8.2398834852129212</v>
      </c>
      <c r="F370" s="94">
        <v>0.90638718337342128</v>
      </c>
      <c r="G370" s="94">
        <f>+monthly_drivers_6!G370/monthly_drivers_6!D370*D370</f>
        <v>2.8009204050226173</v>
      </c>
      <c r="H370" s="94">
        <v>1.7656892817248591</v>
      </c>
      <c r="I370" s="94">
        <v>6.4271091184660794</v>
      </c>
      <c r="J370" s="94">
        <v>0.72510974669873718</v>
      </c>
      <c r="K370" s="95">
        <v>165.72358538627384</v>
      </c>
      <c r="L370" s="94">
        <f t="shared" si="10"/>
        <v>0</v>
      </c>
      <c r="M370" s="94">
        <v>0</v>
      </c>
      <c r="N370" s="94">
        <v>0</v>
      </c>
      <c r="O370" s="96">
        <v>0</v>
      </c>
      <c r="P370" s="95">
        <v>0</v>
      </c>
      <c r="Q370" s="97">
        <f>+monthly_drivers_0!Q370</f>
        <v>2.5</v>
      </c>
    </row>
    <row r="371" spans="1:17" x14ac:dyDescent="0.25">
      <c r="A371" s="98">
        <f t="shared" si="11"/>
        <v>55639</v>
      </c>
      <c r="B371" s="713" t="str">
        <f>+asset_level_drivers!$E$1</f>
        <v>Ganador</v>
      </c>
      <c r="C371" s="99">
        <v>85</v>
      </c>
      <c r="D371" s="100">
        <v>1.7566083190920763</v>
      </c>
      <c r="E371" s="100">
        <v>8.1975056587159632</v>
      </c>
      <c r="F371" s="100">
        <v>0.90172562245875598</v>
      </c>
      <c r="G371" s="100">
        <f>+monthly_drivers_6!G371/monthly_drivers_6!D371*D371</f>
        <v>2.7865001599492008</v>
      </c>
      <c r="H371" s="100">
        <v>1.7566083190920763</v>
      </c>
      <c r="I371" s="100">
        <v>6.3940544137984512</v>
      </c>
      <c r="J371" s="100">
        <v>0.72138049796700487</v>
      </c>
      <c r="K371" s="101">
        <v>165.61443221429604</v>
      </c>
      <c r="L371" s="102">
        <f t="shared" si="10"/>
        <v>0</v>
      </c>
      <c r="M371" s="102">
        <v>0</v>
      </c>
      <c r="N371" s="102">
        <v>0</v>
      </c>
      <c r="O371" s="103">
        <v>0</v>
      </c>
      <c r="P371" s="104">
        <v>0</v>
      </c>
      <c r="Q371" s="105">
        <f>+monthly_drivers_0!Q371</f>
        <v>2.5</v>
      </c>
    </row>
    <row r="372" spans="1:17" x14ac:dyDescent="0.25">
      <c r="A372" s="106">
        <f t="shared" si="11"/>
        <v>55670</v>
      </c>
      <c r="B372" s="714" t="str">
        <f>+asset_level_drivers!$E$1</f>
        <v>Ganador</v>
      </c>
      <c r="C372" s="93">
        <v>85</v>
      </c>
      <c r="D372" s="94">
        <v>1.747574059966486</v>
      </c>
      <c r="E372" s="94">
        <v>8.1553457819242023</v>
      </c>
      <c r="F372" s="94">
        <v>0.8970880360116622</v>
      </c>
      <c r="G372" s="94">
        <f>+monthly_drivers_6!G372/monthly_drivers_6!D372*D372</f>
        <v>2.7721540719777087</v>
      </c>
      <c r="H372" s="94">
        <v>1.747574059966486</v>
      </c>
      <c r="I372" s="94">
        <v>6.3611697099008788</v>
      </c>
      <c r="J372" s="94">
        <v>0.71767042880932974</v>
      </c>
      <c r="K372" s="95">
        <v>165.50584041848114</v>
      </c>
      <c r="L372" s="94">
        <f t="shared" si="10"/>
        <v>0</v>
      </c>
      <c r="M372" s="94">
        <v>0</v>
      </c>
      <c r="N372" s="94">
        <v>0</v>
      </c>
      <c r="O372" s="96">
        <v>0</v>
      </c>
      <c r="P372" s="95">
        <v>0</v>
      </c>
      <c r="Q372" s="97">
        <f>+monthly_drivers_0!Q372</f>
        <v>2.5</v>
      </c>
    </row>
    <row r="373" spans="1:17" x14ac:dyDescent="0.25">
      <c r="A373" s="98">
        <f t="shared" si="11"/>
        <v>55700</v>
      </c>
      <c r="B373" s="713" t="str">
        <f>+asset_level_drivers!$E$1</f>
        <v>Ganador</v>
      </c>
      <c r="C373" s="99">
        <v>85</v>
      </c>
      <c r="D373" s="100">
        <v>1.7385862641516141</v>
      </c>
      <c r="E373" s="100">
        <v>8.1134027339201413</v>
      </c>
      <c r="F373" s="100">
        <v>0.89247430073121548</v>
      </c>
      <c r="G373" s="100">
        <f>+monthly_drivers_6!G373/monthly_drivers_6!D373*D373</f>
        <v>2.7578818359003154</v>
      </c>
      <c r="H373" s="100">
        <v>1.7385862641516141</v>
      </c>
      <c r="I373" s="100">
        <v>6.3284541324577113</v>
      </c>
      <c r="J373" s="100">
        <v>0.71397944058497254</v>
      </c>
      <c r="K373" s="101">
        <v>165.39780711166665</v>
      </c>
      <c r="L373" s="102">
        <f t="shared" si="10"/>
        <v>0</v>
      </c>
      <c r="M373" s="102">
        <v>0</v>
      </c>
      <c r="N373" s="102">
        <v>0</v>
      </c>
      <c r="O373" s="103">
        <v>0</v>
      </c>
      <c r="P373" s="104">
        <v>0</v>
      </c>
      <c r="Q373" s="105">
        <f>+monthly_drivers_0!Q373</f>
        <v>2.5</v>
      </c>
    </row>
    <row r="374" spans="1:17" x14ac:dyDescent="0.25">
      <c r="A374" s="106">
        <f t="shared" si="11"/>
        <v>55731</v>
      </c>
      <c r="B374" s="714" t="str">
        <f>+asset_level_drivers!$E$1</f>
        <v>Ganador</v>
      </c>
      <c r="C374" s="93">
        <v>85</v>
      </c>
      <c r="D374" s="94">
        <v>1.7296446926859208</v>
      </c>
      <c r="E374" s="94">
        <v>8.0716753995493047</v>
      </c>
      <c r="F374" s="94">
        <v>0.88788429395042356</v>
      </c>
      <c r="G374" s="94">
        <f>+monthly_drivers_6!G374/monthly_drivers_6!D374*D374</f>
        <v>2.7436829821017197</v>
      </c>
      <c r="H374" s="94">
        <v>1.7296446926859208</v>
      </c>
      <c r="I374" s="94">
        <v>6.2959068116484582</v>
      </c>
      <c r="J374" s="94">
        <v>0.7103074351603389</v>
      </c>
      <c r="K374" s="95">
        <v>165.29032942153415</v>
      </c>
      <c r="L374" s="94">
        <f t="shared" si="10"/>
        <v>0</v>
      </c>
      <c r="M374" s="94">
        <v>0</v>
      </c>
      <c r="N374" s="94">
        <v>0</v>
      </c>
      <c r="O374" s="96">
        <v>0</v>
      </c>
      <c r="P374" s="95">
        <v>0</v>
      </c>
      <c r="Q374" s="97">
        <f>+monthly_drivers_0!Q374</f>
        <v>2.5</v>
      </c>
    </row>
    <row r="375" spans="1:17" x14ac:dyDescent="0.25">
      <c r="A375" s="98">
        <f t="shared" si="11"/>
        <v>55762</v>
      </c>
      <c r="B375" s="713" t="str">
        <f>+asset_level_drivers!$E$1</f>
        <v>Ganador</v>
      </c>
      <c r="C375" s="99">
        <v>85</v>
      </c>
      <c r="D375" s="100">
        <v>1.7207491078367456</v>
      </c>
      <c r="E375" s="100">
        <v>8.0301626693960273</v>
      </c>
      <c r="F375" s="100">
        <v>0.88331789363356306</v>
      </c>
      <c r="G375" s="100">
        <f>+monthly_drivers_6!G375/monthly_drivers_6!D375*D375</f>
        <v>2.7295571696684382</v>
      </c>
      <c r="H375" s="100">
        <v>1.7207491078367456</v>
      </c>
      <c r="I375" s="100">
        <v>6.2635268821289021</v>
      </c>
      <c r="J375" s="100">
        <v>0.70665431490685049</v>
      </c>
      <c r="K375" s="101">
        <v>165.18340449054134</v>
      </c>
      <c r="L375" s="102">
        <f t="shared" si="10"/>
        <v>0</v>
      </c>
      <c r="M375" s="102">
        <v>0</v>
      </c>
      <c r="N375" s="102">
        <v>0</v>
      </c>
      <c r="O375" s="103">
        <v>0</v>
      </c>
      <c r="P375" s="104">
        <v>0</v>
      </c>
      <c r="Q375" s="105">
        <f>+monthly_drivers_0!Q375</f>
        <v>2.5</v>
      </c>
    </row>
    <row r="376" spans="1:17" x14ac:dyDescent="0.25">
      <c r="A376" s="106">
        <f t="shared" si="11"/>
        <v>55792</v>
      </c>
      <c r="B376" s="714" t="str">
        <f>+asset_level_drivers!$E$1</f>
        <v>Ganador</v>
      </c>
      <c r="C376" s="93">
        <v>85</v>
      </c>
      <c r="D376" s="94">
        <v>1.7118992730947211</v>
      </c>
      <c r="E376" s="94">
        <v>7.9888634397443381</v>
      </c>
      <c r="F376" s="94">
        <v>0.87877497837187724</v>
      </c>
      <c r="G376" s="94">
        <f>+monthly_drivers_6!G376/monthly_drivers_6!D376*D376</f>
        <v>2.7155040772960337</v>
      </c>
      <c r="H376" s="94">
        <v>1.7118992730947211</v>
      </c>
      <c r="I376" s="94">
        <v>6.2313134830005836</v>
      </c>
      <c r="J376" s="94">
        <v>0.70301998269750177</v>
      </c>
      <c r="K376" s="95">
        <v>165.07702947583851</v>
      </c>
      <c r="L376" s="94">
        <f t="shared" si="10"/>
        <v>0</v>
      </c>
      <c r="M376" s="94">
        <v>0</v>
      </c>
      <c r="N376" s="94">
        <v>0</v>
      </c>
      <c r="O376" s="96">
        <v>0</v>
      </c>
      <c r="P376" s="95">
        <v>0</v>
      </c>
      <c r="Q376" s="97">
        <f>+monthly_drivers_0!Q376</f>
        <v>2.5</v>
      </c>
    </row>
    <row r="377" spans="1:17" x14ac:dyDescent="0.25">
      <c r="A377" s="98">
        <f t="shared" si="11"/>
        <v>55823</v>
      </c>
      <c r="B377" s="713" t="str">
        <f>+asset_level_drivers!$E$1</f>
        <v>Ganador</v>
      </c>
      <c r="C377" s="99">
        <v>85</v>
      </c>
      <c r="D377" s="100">
        <v>1.7030949531667865</v>
      </c>
      <c r="E377" s="100">
        <v>7.9477766125630591</v>
      </c>
      <c r="F377" s="100">
        <v>0.87425542738193651</v>
      </c>
      <c r="G377" s="100">
        <f>+monthly_drivers_6!G377/monthly_drivers_6!D377*D377</f>
        <v>2.7015232012232633</v>
      </c>
      <c r="H377" s="100">
        <v>1.7030949531667865</v>
      </c>
      <c r="I377" s="100">
        <v>6.1992657577991856</v>
      </c>
      <c r="J377" s="100">
        <v>0.69940434190554923</v>
      </c>
      <c r="K377" s="101">
        <v>164.97120154920705</v>
      </c>
      <c r="L377" s="102">
        <f t="shared" si="10"/>
        <v>0</v>
      </c>
      <c r="M377" s="102">
        <v>0</v>
      </c>
      <c r="N377" s="102">
        <v>0</v>
      </c>
      <c r="O377" s="103">
        <v>0</v>
      </c>
      <c r="P377" s="104">
        <v>0</v>
      </c>
      <c r="Q377" s="105">
        <f>+monthly_drivers_0!Q377</f>
        <v>2.5</v>
      </c>
    </row>
    <row r="378" spans="1:17" x14ac:dyDescent="0.25">
      <c r="A378" s="106">
        <f t="shared" si="11"/>
        <v>55853</v>
      </c>
      <c r="B378" s="714" t="str">
        <f>+asset_level_drivers!$E$1</f>
        <v>Ganador</v>
      </c>
      <c r="C378" s="93">
        <v>85</v>
      </c>
      <c r="D378" s="94">
        <v>1.6943359139687382</v>
      </c>
      <c r="E378" s="94">
        <v>7.9069010954592374</v>
      </c>
      <c r="F378" s="94">
        <v>0.86975912050051618</v>
      </c>
      <c r="G378" s="94">
        <f>+monthly_drivers_6!G378/monthly_drivers_6!D378*D378</f>
        <v>2.6876142631722209</v>
      </c>
      <c r="H378" s="94">
        <v>1.6943359139687382</v>
      </c>
      <c r="I378" s="94">
        <v>6.1673828544582054</v>
      </c>
      <c r="J378" s="94">
        <v>0.69580729640041294</v>
      </c>
      <c r="K378" s="95">
        <v>164.86591789695484</v>
      </c>
      <c r="L378" s="94">
        <f t="shared" si="10"/>
        <v>0</v>
      </c>
      <c r="M378" s="94">
        <v>0</v>
      </c>
      <c r="N378" s="94">
        <v>0</v>
      </c>
      <c r="O378" s="96">
        <v>0</v>
      </c>
      <c r="P378" s="95">
        <v>0</v>
      </c>
      <c r="Q378" s="97">
        <f>+monthly_drivers_0!Q378</f>
        <v>2.5</v>
      </c>
    </row>
    <row r="379" spans="1:17" x14ac:dyDescent="0.25">
      <c r="A379" s="98">
        <f t="shared" si="11"/>
        <v>55884</v>
      </c>
      <c r="B379" s="713" t="str">
        <f>+asset_level_drivers!$E$1</f>
        <v>Ganador</v>
      </c>
      <c r="C379" s="99">
        <v>85</v>
      </c>
      <c r="D379" s="100">
        <v>1.6856219226215035</v>
      </c>
      <c r="E379" s="100">
        <v>7.8662358016651126</v>
      </c>
      <c r="F379" s="100">
        <v>0.86528593818316246</v>
      </c>
      <c r="G379" s="100">
        <f>+monthly_drivers_6!G379/monthly_drivers_6!D379*D379</f>
        <v>2.6737768961057982</v>
      </c>
      <c r="H379" s="100">
        <v>1.6856219226215035</v>
      </c>
      <c r="I379" s="100">
        <v>6.1356639252987879</v>
      </c>
      <c r="J379" s="100">
        <v>0.69222875054652999</v>
      </c>
      <c r="K379" s="101">
        <v>164.761175719877</v>
      </c>
      <c r="L379" s="102">
        <f t="shared" si="10"/>
        <v>0</v>
      </c>
      <c r="M379" s="102">
        <v>0</v>
      </c>
      <c r="N379" s="102">
        <v>0</v>
      </c>
      <c r="O379" s="103">
        <v>0</v>
      </c>
      <c r="P379" s="104">
        <v>0</v>
      </c>
      <c r="Q379" s="105">
        <f>+monthly_drivers_0!Q379</f>
        <v>2.5</v>
      </c>
    </row>
    <row r="380" spans="1:17" x14ac:dyDescent="0.25">
      <c r="A380" s="106">
        <f t="shared" si="11"/>
        <v>55915</v>
      </c>
      <c r="B380" s="714" t="str">
        <f>+asset_level_drivers!$E$1</f>
        <v>Ganador</v>
      </c>
      <c r="C380" s="93">
        <v>85</v>
      </c>
      <c r="D380" s="94">
        <v>1.6769527474441566</v>
      </c>
      <c r="E380" s="94">
        <v>7.8257796499989931</v>
      </c>
      <c r="F380" s="94">
        <v>0.86083576149988927</v>
      </c>
      <c r="G380" s="94">
        <f>+monthly_drivers_6!G380/monthly_drivers_6!D380*D380</f>
        <v>2.6600107115414238</v>
      </c>
      <c r="H380" s="94">
        <v>1.6769527474441566</v>
      </c>
      <c r="I380" s="94">
        <v>6.1041081269992148</v>
      </c>
      <c r="J380" s="94">
        <v>0.68866860919991146</v>
      </c>
      <c r="K380" s="95">
        <v>164.65697223316363</v>
      </c>
      <c r="L380" s="94">
        <f t="shared" si="10"/>
        <v>0</v>
      </c>
      <c r="M380" s="94">
        <v>0</v>
      </c>
      <c r="N380" s="94">
        <v>0</v>
      </c>
      <c r="O380" s="96">
        <v>0</v>
      </c>
      <c r="P380" s="95">
        <v>0</v>
      </c>
      <c r="Q380" s="97">
        <f>+monthly_drivers_0!Q380</f>
        <v>2.5</v>
      </c>
    </row>
    <row r="381" spans="1:17" x14ac:dyDescent="0.25">
      <c r="A381" s="98">
        <f t="shared" si="11"/>
        <v>55943</v>
      </c>
      <c r="B381" s="713" t="str">
        <f>+asset_level_drivers!$E$1</f>
        <v>Ganador</v>
      </c>
      <c r="C381" s="99">
        <v>85</v>
      </c>
      <c r="D381" s="100">
        <v>1.668328157945536</v>
      </c>
      <c r="E381" s="100">
        <v>7.7855315648410466</v>
      </c>
      <c r="F381" s="100">
        <v>0.85640847213251514</v>
      </c>
      <c r="G381" s="100">
        <f>+monthly_drivers_6!G381/monthly_drivers_6!D381*D381</f>
        <v>2.6463152726293759</v>
      </c>
      <c r="H381" s="100">
        <v>1.668328157945536</v>
      </c>
      <c r="I381" s="100">
        <v>6.0727146205760167</v>
      </c>
      <c r="J381" s="100">
        <v>0.68512677770601216</v>
      </c>
      <c r="K381" s="101">
        <v>164.55330466631818</v>
      </c>
      <c r="L381" s="102">
        <f t="shared" si="10"/>
        <v>0</v>
      </c>
      <c r="M381" s="102">
        <v>0</v>
      </c>
      <c r="N381" s="102">
        <v>0</v>
      </c>
      <c r="O381" s="103">
        <v>0</v>
      </c>
      <c r="P381" s="104">
        <v>0</v>
      </c>
      <c r="Q381" s="105">
        <f>+monthly_drivers_0!Q381</f>
        <v>2.5</v>
      </c>
    </row>
    <row r="382" spans="1:17" x14ac:dyDescent="0.25">
      <c r="A382" s="106">
        <f t="shared" si="11"/>
        <v>55974</v>
      </c>
      <c r="B382" s="714" t="str">
        <f>+asset_level_drivers!$E$1</f>
        <v>Ganador</v>
      </c>
      <c r="C382" s="93">
        <v>85</v>
      </c>
      <c r="D382" s="94">
        <v>1.6597479248214513</v>
      </c>
      <c r="E382" s="94">
        <v>7.745490476099774</v>
      </c>
      <c r="F382" s="94">
        <v>0.85200395237097515</v>
      </c>
      <c r="G382" s="94">
        <f>+monthly_drivers_6!G382/monthly_drivers_6!D382*D382</f>
        <v>2.6326903321472952</v>
      </c>
      <c r="H382" s="94">
        <v>1.6597479248214513</v>
      </c>
      <c r="I382" s="94">
        <v>6.0414825713578235</v>
      </c>
      <c r="J382" s="94">
        <v>0.68160316189678016</v>
      </c>
      <c r="K382" s="95">
        <v>164.45017026309742</v>
      </c>
      <c r="L382" s="94">
        <f t="shared" si="10"/>
        <v>0</v>
      </c>
      <c r="M382" s="94">
        <v>0</v>
      </c>
      <c r="N382" s="94">
        <v>0</v>
      </c>
      <c r="O382" s="96">
        <v>0</v>
      </c>
      <c r="P382" s="95">
        <v>0</v>
      </c>
      <c r="Q382" s="97">
        <f>+monthly_drivers_0!Q382</f>
        <v>2.5</v>
      </c>
    </row>
    <row r="383" spans="1:17" x14ac:dyDescent="0.25">
      <c r="A383" s="98">
        <f t="shared" si="11"/>
        <v>56004</v>
      </c>
      <c r="B383" s="713" t="str">
        <f>+asset_level_drivers!$E$1</f>
        <v>Ganador</v>
      </c>
      <c r="C383" s="99">
        <v>85</v>
      </c>
      <c r="D383" s="100">
        <v>1.6512118199467658</v>
      </c>
      <c r="E383" s="100">
        <v>7.7056553191933777</v>
      </c>
      <c r="F383" s="100">
        <v>0.84762208511127157</v>
      </c>
      <c r="G383" s="100">
        <f>+monthly_drivers_6!G383/monthly_drivers_6!D383*D383</f>
        <v>2.6191354713091894</v>
      </c>
      <c r="H383" s="100">
        <v>1.6512118199467658</v>
      </c>
      <c r="I383" s="100">
        <v>6.0104111489708352</v>
      </c>
      <c r="J383" s="100">
        <v>0.67809766808901728</v>
      </c>
      <c r="K383" s="101">
        <v>164.34756628144007</v>
      </c>
      <c r="L383" s="102">
        <f t="shared" si="10"/>
        <v>0</v>
      </c>
      <c r="M383" s="102">
        <v>0</v>
      </c>
      <c r="N383" s="102">
        <v>0</v>
      </c>
      <c r="O383" s="103">
        <v>0</v>
      </c>
      <c r="P383" s="104">
        <v>0</v>
      </c>
      <c r="Q383" s="105">
        <f>+monthly_drivers_0!Q383</f>
        <v>2.5</v>
      </c>
    </row>
    <row r="384" spans="1:17" x14ac:dyDescent="0.25">
      <c r="A384" s="106">
        <f t="shared" si="11"/>
        <v>56035</v>
      </c>
      <c r="B384" s="714" t="str">
        <f>+asset_level_drivers!$E$1</f>
        <v>Ganador</v>
      </c>
      <c r="C384" s="93">
        <v>85</v>
      </c>
      <c r="D384" s="94">
        <v>1.642719616368413</v>
      </c>
      <c r="E384" s="94">
        <v>7.6660250350087882</v>
      </c>
      <c r="F384" s="94">
        <v>0.84326275385096661</v>
      </c>
      <c r="G384" s="94">
        <f>+monthly_drivers_6!G384/monthly_drivers_6!D384*D384</f>
        <v>2.6056503318910424</v>
      </c>
      <c r="H384" s="94">
        <v>1.642719616368413</v>
      </c>
      <c r="I384" s="94">
        <v>5.9794995273068556</v>
      </c>
      <c r="J384" s="94">
        <v>0.67461020308077335</v>
      </c>
      <c r="K384" s="95">
        <v>164.24548999337182</v>
      </c>
      <c r="L384" s="94">
        <f t="shared" si="10"/>
        <v>0</v>
      </c>
      <c r="M384" s="94">
        <v>0</v>
      </c>
      <c r="N384" s="94">
        <v>0</v>
      </c>
      <c r="O384" s="96">
        <v>0</v>
      </c>
      <c r="P384" s="95">
        <v>0</v>
      </c>
      <c r="Q384" s="97">
        <f>+monthly_drivers_0!Q384</f>
        <v>2.5</v>
      </c>
    </row>
    <row r="385" spans="1:17" x14ac:dyDescent="0.25">
      <c r="A385" s="98">
        <f t="shared" si="11"/>
        <v>56065</v>
      </c>
      <c r="B385" s="713" t="str">
        <f>+asset_level_drivers!$E$1</f>
        <v>Ganador</v>
      </c>
      <c r="C385" s="99">
        <v>85</v>
      </c>
      <c r="D385" s="100">
        <v>1.634271088302601</v>
      </c>
      <c r="E385" s="100">
        <v>7.6265985698848962</v>
      </c>
      <c r="F385" s="100">
        <v>0.83892584268733861</v>
      </c>
      <c r="G385" s="100">
        <f>+monthly_drivers_6!G385/monthly_drivers_6!D385*D385</f>
        <v>2.5922346122257669</v>
      </c>
      <c r="H385" s="100">
        <v>1.634271088302601</v>
      </c>
      <c r="I385" s="100">
        <v>5.9487468845102196</v>
      </c>
      <c r="J385" s="100">
        <v>0.67114067414987089</v>
      </c>
      <c r="K385" s="101">
        <v>164.14393868496711</v>
      </c>
      <c r="L385" s="102">
        <f t="shared" si="10"/>
        <v>0</v>
      </c>
      <c r="M385" s="102">
        <v>0</v>
      </c>
      <c r="N385" s="102">
        <v>0</v>
      </c>
      <c r="O385" s="103">
        <v>0</v>
      </c>
      <c r="P385" s="104">
        <v>0</v>
      </c>
      <c r="Q385" s="105">
        <f>+monthly_drivers_0!Q385</f>
        <v>2.5</v>
      </c>
    </row>
    <row r="386" spans="1:17" x14ac:dyDescent="0.25">
      <c r="A386" s="106">
        <f t="shared" si="11"/>
        <v>56096</v>
      </c>
      <c r="B386" s="714" t="str">
        <f>+asset_level_drivers!$E$1</f>
        <v>Ganador</v>
      </c>
      <c r="C386" s="93">
        <v>85</v>
      </c>
      <c r="D386" s="94">
        <v>1.62586601112457</v>
      </c>
      <c r="E386" s="94">
        <v>7.5873748755771668</v>
      </c>
      <c r="F386" s="94">
        <v>0.83461123631348832</v>
      </c>
      <c r="G386" s="94">
        <f>+monthly_drivers_6!G386/monthly_drivers_6!D386*D386</f>
        <v>2.5788878408104163</v>
      </c>
      <c r="H386" s="94">
        <v>1.62586601112457</v>
      </c>
      <c r="I386" s="94">
        <v>5.9181524029501906</v>
      </c>
      <c r="J386" s="94">
        <v>0.66768898905079077</v>
      </c>
      <c r="K386" s="95">
        <v>164.04290965624196</v>
      </c>
      <c r="L386" s="94">
        <f t="shared" ref="L386:L449" si="12">+P386+O386</f>
        <v>0</v>
      </c>
      <c r="M386" s="94">
        <v>0</v>
      </c>
      <c r="N386" s="94">
        <v>0</v>
      </c>
      <c r="O386" s="96">
        <v>0</v>
      </c>
      <c r="P386" s="95">
        <v>0</v>
      </c>
      <c r="Q386" s="97">
        <f>+monthly_drivers_0!Q386</f>
        <v>2.5</v>
      </c>
    </row>
    <row r="387" spans="1:17" x14ac:dyDescent="0.25">
      <c r="A387" s="98">
        <f t="shared" ref="A387:A450" si="13">+EOMONTH(A386,1)</f>
        <v>56127</v>
      </c>
      <c r="B387" s="713" t="str">
        <f>+asset_level_drivers!$E$1</f>
        <v>Ganador</v>
      </c>
      <c r="C387" s="99">
        <v>85</v>
      </c>
      <c r="D387" s="100">
        <v>1.6175041613667271</v>
      </c>
      <c r="E387" s="100">
        <v>7.5483529092315589</v>
      </c>
      <c r="F387" s="100">
        <v>0.83031882001547153</v>
      </c>
      <c r="G387" s="100">
        <f>+monthly_drivers_6!G387/monthly_drivers_6!D387*D387</f>
        <v>2.5656097384754624</v>
      </c>
      <c r="H387" s="100">
        <v>1.6175041613667271</v>
      </c>
      <c r="I387" s="100">
        <v>5.8877152692006156</v>
      </c>
      <c r="J387" s="100">
        <v>0.66425505601237733</v>
      </c>
      <c r="K387" s="101">
        <v>163.94240022110907</v>
      </c>
      <c r="L387" s="102">
        <f t="shared" si="12"/>
        <v>0</v>
      </c>
      <c r="M387" s="102">
        <v>0</v>
      </c>
      <c r="N387" s="102">
        <v>0</v>
      </c>
      <c r="O387" s="103">
        <v>0</v>
      </c>
      <c r="P387" s="104">
        <v>0</v>
      </c>
      <c r="Q387" s="105">
        <f>+monthly_drivers_0!Q387</f>
        <v>2.5</v>
      </c>
    </row>
    <row r="388" spans="1:17" x14ac:dyDescent="0.25">
      <c r="A388" s="106">
        <f t="shared" si="13"/>
        <v>56157</v>
      </c>
      <c r="B388" s="714" t="str">
        <f>+asset_level_drivers!$E$1</f>
        <v>Ganador</v>
      </c>
      <c r="C388" s="93">
        <v>85</v>
      </c>
      <c r="D388" s="94">
        <v>1.609185316709336</v>
      </c>
      <c r="E388" s="94">
        <v>7.5095316333603117</v>
      </c>
      <c r="F388" s="94">
        <v>0.82604847966963424</v>
      </c>
      <c r="G388" s="94">
        <f>+monthly_drivers_6!G388/monthly_drivers_6!D388*D388</f>
        <v>2.5523999385425804</v>
      </c>
      <c r="H388" s="94">
        <v>1.609185316709336</v>
      </c>
      <c r="I388" s="94">
        <v>5.857434674021043</v>
      </c>
      <c r="J388" s="94">
        <v>0.66083878373570748</v>
      </c>
      <c r="K388" s="95">
        <v>163.84240770729082</v>
      </c>
      <c r="L388" s="94">
        <f t="shared" si="12"/>
        <v>0</v>
      </c>
      <c r="M388" s="94">
        <v>0</v>
      </c>
      <c r="N388" s="94">
        <v>0</v>
      </c>
      <c r="O388" s="96">
        <v>0</v>
      </c>
      <c r="P388" s="95">
        <v>0</v>
      </c>
      <c r="Q388" s="97">
        <f>+monthly_drivers_0!Q388</f>
        <v>2.5</v>
      </c>
    </row>
    <row r="389" spans="1:17" x14ac:dyDescent="0.25">
      <c r="A389" s="98">
        <f t="shared" si="13"/>
        <v>56188</v>
      </c>
      <c r="B389" s="713" t="str">
        <f>+asset_level_drivers!$E$1</f>
        <v>Ganador</v>
      </c>
      <c r="C389" s="99">
        <v>85</v>
      </c>
      <c r="D389" s="100">
        <v>1.6009092559763229</v>
      </c>
      <c r="E389" s="100">
        <v>7.4709100158084185</v>
      </c>
      <c r="F389" s="100">
        <v>0.82180010173892604</v>
      </c>
      <c r="G389" s="100">
        <f>+monthly_drivers_6!G389/monthly_drivers_6!D389*D389</f>
        <v>2.5392580922293932</v>
      </c>
      <c r="H389" s="100">
        <v>1.6009092559763229</v>
      </c>
      <c r="I389" s="100">
        <v>5.827309812330566</v>
      </c>
      <c r="J389" s="100">
        <v>0.65744008139114085</v>
      </c>
      <c r="K389" s="101">
        <v>163.74292945625081</v>
      </c>
      <c r="L389" s="102">
        <f t="shared" si="12"/>
        <v>0</v>
      </c>
      <c r="M389" s="102">
        <v>0</v>
      </c>
      <c r="N389" s="102">
        <v>0</v>
      </c>
      <c r="O389" s="103">
        <v>0</v>
      </c>
      <c r="P389" s="104">
        <v>0</v>
      </c>
      <c r="Q389" s="105">
        <f>+monthly_drivers_0!Q389</f>
        <v>2.5</v>
      </c>
    </row>
    <row r="390" spans="1:17" x14ac:dyDescent="0.25">
      <c r="A390" s="106">
        <f t="shared" si="13"/>
        <v>56218</v>
      </c>
      <c r="B390" s="714" t="str">
        <f>+asset_level_drivers!$E$1</f>
        <v>Ganador</v>
      </c>
      <c r="C390" s="93">
        <v>85</v>
      </c>
      <c r="D390" s="94">
        <v>1.5926757591306231</v>
      </c>
      <c r="E390" s="94">
        <v>7.4324870297312735</v>
      </c>
      <c r="F390" s="94">
        <v>0.81757357327044011</v>
      </c>
      <c r="G390" s="94">
        <f>+monthly_drivers_6!G390/monthly_drivers_6!D390*D390</f>
        <v>2.5261838233073761</v>
      </c>
      <c r="H390" s="94">
        <v>1.5926757591306231</v>
      </c>
      <c r="I390" s="94">
        <v>5.7973398831903928</v>
      </c>
      <c r="J390" s="94">
        <v>0.65405885861635216</v>
      </c>
      <c r="K390" s="95">
        <v>163.64396282313709</v>
      </c>
      <c r="L390" s="94">
        <f t="shared" si="12"/>
        <v>0</v>
      </c>
      <c r="M390" s="94">
        <v>0</v>
      </c>
      <c r="N390" s="94">
        <v>0</v>
      </c>
      <c r="O390" s="96">
        <v>0</v>
      </c>
      <c r="P390" s="95">
        <v>0</v>
      </c>
      <c r="Q390" s="97">
        <f>+monthly_drivers_0!Q390</f>
        <v>2.5</v>
      </c>
    </row>
    <row r="391" spans="1:17" x14ac:dyDescent="0.25">
      <c r="A391" s="98">
        <f t="shared" si="13"/>
        <v>56249</v>
      </c>
      <c r="B391" s="713" t="str">
        <f>+asset_level_drivers!$E$1</f>
        <v>Ganador</v>
      </c>
      <c r="C391" s="99">
        <v>85</v>
      </c>
      <c r="D391" s="100">
        <v>1.5844846072643994</v>
      </c>
      <c r="E391" s="100">
        <v>7.3942616535667334</v>
      </c>
      <c r="F391" s="100">
        <v>0.81336878189234063</v>
      </c>
      <c r="G391" s="100">
        <f>+monthly_drivers_6!G391/monthly_drivers_6!D391*D391</f>
        <v>2.5131768459058748</v>
      </c>
      <c r="H391" s="100">
        <v>1.5844846072643994</v>
      </c>
      <c r="I391" s="100">
        <v>5.7675240897820519</v>
      </c>
      <c r="J391" s="100">
        <v>0.65069502551387259</v>
      </c>
      <c r="K391" s="101">
        <v>163.5455051766875</v>
      </c>
      <c r="L391" s="102">
        <f t="shared" si="12"/>
        <v>0</v>
      </c>
      <c r="M391" s="102">
        <v>0</v>
      </c>
      <c r="N391" s="102">
        <v>0</v>
      </c>
      <c r="O391" s="103">
        <v>0</v>
      </c>
      <c r="P391" s="104">
        <v>0</v>
      </c>
      <c r="Q391" s="105">
        <f>+monthly_drivers_0!Q391</f>
        <v>2.5</v>
      </c>
    </row>
    <row r="392" spans="1:17" x14ac:dyDescent="0.25">
      <c r="A392" s="106">
        <f t="shared" si="13"/>
        <v>56280</v>
      </c>
      <c r="B392" s="714" t="str">
        <f>+asset_level_drivers!$E$1</f>
        <v>Ganador</v>
      </c>
      <c r="C392" s="93">
        <v>85</v>
      </c>
      <c r="D392" s="94">
        <v>1.5763355825971812</v>
      </c>
      <c r="E392" s="94">
        <v>7.3562328709997233</v>
      </c>
      <c r="F392" s="94">
        <v>0.80918561580996962</v>
      </c>
      <c r="G392" s="94">
        <f>+monthly_drivers_6!G392/monthly_drivers_6!D392*D392</f>
        <v>2.5002367355144925</v>
      </c>
      <c r="H392" s="94">
        <v>1.5763355825971812</v>
      </c>
      <c r="I392" s="94">
        <v>5.7378616393797843</v>
      </c>
      <c r="J392" s="94">
        <v>0.64734849264797567</v>
      </c>
      <c r="K392" s="95">
        <v>163.44755389917273</v>
      </c>
      <c r="L392" s="94">
        <f t="shared" si="12"/>
        <v>0</v>
      </c>
      <c r="M392" s="94">
        <v>0</v>
      </c>
      <c r="N392" s="94">
        <v>0</v>
      </c>
      <c r="O392" s="96">
        <v>0</v>
      </c>
      <c r="P392" s="95">
        <v>0</v>
      </c>
      <c r="Q392" s="97">
        <f>+monthly_drivers_0!Q392</f>
        <v>2.5</v>
      </c>
    </row>
    <row r="393" spans="1:17" x14ac:dyDescent="0.25">
      <c r="A393" s="98">
        <f t="shared" si="13"/>
        <v>56308</v>
      </c>
      <c r="B393" s="713" t="str">
        <f>+asset_level_drivers!$E$1</f>
        <v>Ganador</v>
      </c>
      <c r="C393" s="99">
        <v>85</v>
      </c>
      <c r="D393" s="100">
        <v>1.5682284684688783</v>
      </c>
      <c r="E393" s="100">
        <v>7.3183996709510684</v>
      </c>
      <c r="F393" s="100">
        <v>0.8050239638046176</v>
      </c>
      <c r="G393" s="100">
        <f>+monthly_drivers_6!G393/monthly_drivers_6!D393*D393</f>
        <v>2.4873631997648871</v>
      </c>
      <c r="H393" s="100">
        <v>1.5682284684688783</v>
      </c>
      <c r="I393" s="100">
        <v>5.7083517433418338</v>
      </c>
      <c r="J393" s="100">
        <v>0.64401917104369411</v>
      </c>
      <c r="K393" s="101">
        <v>163.35010638634017</v>
      </c>
      <c r="L393" s="102">
        <f t="shared" si="12"/>
        <v>0</v>
      </c>
      <c r="M393" s="102">
        <v>0</v>
      </c>
      <c r="N393" s="102">
        <v>0</v>
      </c>
      <c r="O393" s="103">
        <v>0</v>
      </c>
      <c r="P393" s="104">
        <v>0</v>
      </c>
      <c r="Q393" s="105">
        <f>+monthly_drivers_0!Q393</f>
        <v>2.5</v>
      </c>
    </row>
    <row r="394" spans="1:17" x14ac:dyDescent="0.25">
      <c r="A394" s="106">
        <f t="shared" si="13"/>
        <v>56339</v>
      </c>
      <c r="B394" s="714" t="str">
        <f>+asset_level_drivers!$E$1</f>
        <v>Ganador</v>
      </c>
      <c r="C394" s="93">
        <v>85</v>
      </c>
      <c r="D394" s="94">
        <v>1.560163049332332</v>
      </c>
      <c r="E394" s="94">
        <v>7.2807610475346447</v>
      </c>
      <c r="F394" s="94">
        <v>0.80088371522881097</v>
      </c>
      <c r="G394" s="94">
        <f>+monthly_drivers_6!G394/monthly_drivers_6!D394*D394</f>
        <v>2.4745558943670298</v>
      </c>
      <c r="H394" s="94">
        <v>1.560163049332332</v>
      </c>
      <c r="I394" s="94">
        <v>5.6789936170770234</v>
      </c>
      <c r="J394" s="94">
        <v>0.64070697218304884</v>
      </c>
      <c r="K394" s="95">
        <v>163.25316004731368</v>
      </c>
      <c r="L394" s="94">
        <f t="shared" si="12"/>
        <v>0</v>
      </c>
      <c r="M394" s="94">
        <v>0</v>
      </c>
      <c r="N394" s="94">
        <v>0</v>
      </c>
      <c r="O394" s="96">
        <v>0</v>
      </c>
      <c r="P394" s="95">
        <v>0</v>
      </c>
      <c r="Q394" s="97">
        <f>+monthly_drivers_0!Q394</f>
        <v>2.5</v>
      </c>
    </row>
    <row r="395" spans="1:17" x14ac:dyDescent="0.25">
      <c r="A395" s="98">
        <f t="shared" si="13"/>
        <v>56369</v>
      </c>
      <c r="B395" s="713" t="str">
        <f>+asset_level_drivers!$E$1</f>
        <v>Ganador</v>
      </c>
      <c r="C395" s="99">
        <v>85</v>
      </c>
      <c r="D395" s="100">
        <v>1.5521391107495874</v>
      </c>
      <c r="E395" s="100">
        <v>7.2433160000406209</v>
      </c>
      <c r="F395" s="100">
        <v>0.79676476000446828</v>
      </c>
      <c r="G395" s="100">
        <f>+monthly_drivers_6!G395/monthly_drivers_6!D395*D395</f>
        <v>2.4618144901361991</v>
      </c>
      <c r="H395" s="100">
        <v>1.5521391107495874</v>
      </c>
      <c r="I395" s="100">
        <v>5.6497864800316835</v>
      </c>
      <c r="J395" s="100">
        <v>0.63741180800357455</v>
      </c>
      <c r="K395" s="101">
        <v>163.15671230454993</v>
      </c>
      <c r="L395" s="102">
        <f t="shared" si="12"/>
        <v>0</v>
      </c>
      <c r="M395" s="102">
        <v>0</v>
      </c>
      <c r="N395" s="102">
        <v>0</v>
      </c>
      <c r="O395" s="103">
        <v>0</v>
      </c>
      <c r="P395" s="104">
        <v>0</v>
      </c>
      <c r="Q395" s="105">
        <f>+monthly_drivers_0!Q395</f>
        <v>2.5</v>
      </c>
    </row>
    <row r="396" spans="1:17" x14ac:dyDescent="0.25">
      <c r="A396" s="106">
        <f t="shared" si="13"/>
        <v>56400</v>
      </c>
      <c r="B396" s="714" t="str">
        <f>+asset_level_drivers!$E$1</f>
        <v>Ganador</v>
      </c>
      <c r="C396" s="93">
        <v>85</v>
      </c>
      <c r="D396" s="94">
        <v>1.5441564393863081</v>
      </c>
      <c r="E396" s="94">
        <v>7.2060635329075158</v>
      </c>
      <c r="F396" s="94">
        <v>0.79266698861982676</v>
      </c>
      <c r="G396" s="94">
        <f>+monthly_drivers_6!G396/monthly_drivers_6!D396*D396</f>
        <v>2.4491386195253453</v>
      </c>
      <c r="H396" s="94">
        <v>1.5441564393863081</v>
      </c>
      <c r="I396" s="94">
        <v>5.6207295556678627</v>
      </c>
      <c r="J396" s="94">
        <v>0.63413359089586141</v>
      </c>
      <c r="K396" s="95">
        <v>163.06076059376855</v>
      </c>
      <c r="L396" s="94">
        <f t="shared" si="12"/>
        <v>0</v>
      </c>
      <c r="M396" s="94">
        <v>0</v>
      </c>
      <c r="N396" s="94">
        <v>0</v>
      </c>
      <c r="O396" s="96">
        <v>0</v>
      </c>
      <c r="P396" s="95">
        <v>0</v>
      </c>
      <c r="Q396" s="97">
        <f>+monthly_drivers_0!Q396</f>
        <v>2.5</v>
      </c>
    </row>
    <row r="397" spans="1:17" x14ac:dyDescent="0.25">
      <c r="A397" s="98">
        <f t="shared" si="13"/>
        <v>56430</v>
      </c>
      <c r="B397" s="713" t="str">
        <f>+asset_level_drivers!$E$1</f>
        <v>Ganador</v>
      </c>
      <c r="C397" s="99">
        <v>85</v>
      </c>
      <c r="D397" s="100">
        <v>1.536214823004324</v>
      </c>
      <c r="E397" s="100">
        <v>7.1690026556923989</v>
      </c>
      <c r="F397" s="100">
        <v>0.78859029212616383</v>
      </c>
      <c r="G397" s="100">
        <f>+monthly_drivers_6!G397/monthly_drivers_6!D397*D397</f>
        <v>2.4365279633104469</v>
      </c>
      <c r="H397" s="100">
        <v>1.536214823004324</v>
      </c>
      <c r="I397" s="100">
        <v>5.5918220714400713</v>
      </c>
      <c r="J397" s="100">
        <v>0.63087223370093115</v>
      </c>
      <c r="K397" s="101">
        <v>162.96530236386914</v>
      </c>
      <c r="L397" s="102">
        <f t="shared" si="12"/>
        <v>0</v>
      </c>
      <c r="M397" s="102">
        <v>0</v>
      </c>
      <c r="N397" s="102">
        <v>0</v>
      </c>
      <c r="O397" s="103">
        <v>0</v>
      </c>
      <c r="P397" s="104">
        <v>0</v>
      </c>
      <c r="Q397" s="105">
        <f>+monthly_drivers_0!Q397</f>
        <v>2.5</v>
      </c>
    </row>
    <row r="398" spans="1:17" x14ac:dyDescent="0.25">
      <c r="A398" s="106">
        <f t="shared" si="13"/>
        <v>56461</v>
      </c>
      <c r="B398" s="714" t="str">
        <f>+asset_level_drivers!$E$1</f>
        <v>Ganador</v>
      </c>
      <c r="C398" s="93">
        <v>85</v>
      </c>
      <c r="D398" s="94">
        <v>1.5283140504569745</v>
      </c>
      <c r="E398" s="94">
        <v>7.1321323830410837</v>
      </c>
      <c r="F398" s="94">
        <v>0.78453456213451922</v>
      </c>
      <c r="G398" s="94">
        <f>+monthly_drivers_6!G398/monthly_drivers_6!D398*D398</f>
        <v>2.4239821820233605</v>
      </c>
      <c r="H398" s="94">
        <v>1.5283140504569745</v>
      </c>
      <c r="I398" s="94">
        <v>5.5630632587720452</v>
      </c>
      <c r="J398" s="94">
        <v>0.62762764970761542</v>
      </c>
      <c r="K398" s="95">
        <v>162.87033507686485</v>
      </c>
      <c r="L398" s="94">
        <f t="shared" si="12"/>
        <v>0</v>
      </c>
      <c r="M398" s="94">
        <v>0</v>
      </c>
      <c r="N398" s="94">
        <v>0</v>
      </c>
      <c r="O398" s="96">
        <v>0</v>
      </c>
      <c r="P398" s="95">
        <v>0</v>
      </c>
      <c r="Q398" s="97">
        <f>+monthly_drivers_0!Q398</f>
        <v>2.5</v>
      </c>
    </row>
    <row r="399" spans="1:17" x14ac:dyDescent="0.25">
      <c r="A399" s="98">
        <f t="shared" si="13"/>
        <v>56492</v>
      </c>
      <c r="B399" s="713" t="str">
        <f>+asset_level_drivers!$E$1</f>
        <v>Ganador</v>
      </c>
      <c r="C399" s="99">
        <v>85</v>
      </c>
      <c r="D399" s="100">
        <v>1.5204539116844535</v>
      </c>
      <c r="E399" s="100">
        <v>7.0954517346769572</v>
      </c>
      <c r="F399" s="100">
        <v>0.78049969081446535</v>
      </c>
      <c r="G399" s="100">
        <f>+monthly_drivers_6!G399/monthly_drivers_6!D399*D399</f>
        <v>2.4115009170553576</v>
      </c>
      <c r="H399" s="100">
        <v>1.5204539116844535</v>
      </c>
      <c r="I399" s="100">
        <v>5.5344523530480263</v>
      </c>
      <c r="J399" s="100">
        <v>0.62439975265157233</v>
      </c>
      <c r="K399" s="101">
        <v>162.77585620784001</v>
      </c>
      <c r="L399" s="102">
        <f t="shared" si="12"/>
        <v>0</v>
      </c>
      <c r="M399" s="102">
        <v>0</v>
      </c>
      <c r="N399" s="102">
        <v>0</v>
      </c>
      <c r="O399" s="103">
        <v>0</v>
      </c>
      <c r="P399" s="104">
        <v>0</v>
      </c>
      <c r="Q399" s="105">
        <f>+monthly_drivers_0!Q399</f>
        <v>2.5</v>
      </c>
    </row>
    <row r="400" spans="1:17" x14ac:dyDescent="0.25">
      <c r="A400" s="106">
        <f t="shared" si="13"/>
        <v>56522</v>
      </c>
      <c r="B400" s="714" t="str">
        <f>+asset_level_drivers!$E$1</f>
        <v>Ganador</v>
      </c>
      <c r="C400" s="93">
        <f t="shared" ref="C400:C463" si="14">+C399</f>
        <v>85</v>
      </c>
      <c r="D400" s="94">
        <f t="shared" ref="D400:D463" si="15">+D399/D398*D399</f>
        <v>1.5126341977064992</v>
      </c>
      <c r="E400" s="94">
        <f t="shared" ref="E400:E463" si="16">+E399/E398*E399</f>
        <v>7.0589597353580471</v>
      </c>
      <c r="F400" s="94">
        <f t="shared" ref="F400:F463" si="17">+F399/F398*F399</f>
        <v>0.77648557088938519</v>
      </c>
      <c r="G400" s="94">
        <f>+monthly_drivers_6!G400/monthly_drivers_6!D400*D400</f>
        <v>2.3626580869735729</v>
      </c>
      <c r="H400" s="94">
        <f t="shared" ref="H400:H463" si="18">+H399/H398*H399</f>
        <v>1.5126341977064992</v>
      </c>
      <c r="I400" s="94">
        <f t="shared" ref="I400" si="19">+I399/I398*I399</f>
        <v>5.5059885935792758</v>
      </c>
      <c r="J400" s="94">
        <f t="shared" ref="J400:J463" si="20">+J399/J398*J399</f>
        <v>0.62118845671150824</v>
      </c>
      <c r="K400" s="95">
        <f t="shared" ref="K400:K463" si="21">+K399/K398*K399</f>
        <v>162.68143214472374</v>
      </c>
      <c r="L400" s="94">
        <f t="shared" si="12"/>
        <v>0</v>
      </c>
      <c r="M400" s="94">
        <v>0</v>
      </c>
      <c r="N400" s="94">
        <v>0</v>
      </c>
      <c r="O400" s="96">
        <v>0</v>
      </c>
      <c r="P400" s="95">
        <v>0</v>
      </c>
      <c r="Q400" s="97">
        <f>+monthly_drivers_0!Q400</f>
        <v>2.5</v>
      </c>
    </row>
    <row r="401" spans="1:17" x14ac:dyDescent="0.25">
      <c r="A401" s="98">
        <f t="shared" si="13"/>
        <v>56553</v>
      </c>
      <c r="B401" s="713" t="str">
        <f>+asset_level_drivers!$E$1</f>
        <v>Ganador</v>
      </c>
      <c r="C401" s="99">
        <f t="shared" si="14"/>
        <v>85</v>
      </c>
      <c r="D401" s="100">
        <f t="shared" si="15"/>
        <v>1.5048547006178745</v>
      </c>
      <c r="E401" s="100">
        <f t="shared" si="16"/>
        <v>7.0226554148598925</v>
      </c>
      <c r="F401" s="100">
        <f t="shared" si="17"/>
        <v>0.77249209563458809</v>
      </c>
      <c r="G401" s="100">
        <f>+monthly_drivers_6!G401/monthly_drivers_6!D401*D401</f>
        <v>2.3504921699604346</v>
      </c>
      <c r="H401" s="100">
        <f t="shared" si="18"/>
        <v>1.5048547006178745</v>
      </c>
      <c r="I401" s="100">
        <f t="shared" ref="I401:I464" si="22">+I400/I399*I400</f>
        <v>5.4776712235907148</v>
      </c>
      <c r="J401" s="100">
        <f t="shared" si="20"/>
        <v>0.61799367650767068</v>
      </c>
      <c r="K401" s="101">
        <f t="shared" si="21"/>
        <v>162.5870628557239</v>
      </c>
      <c r="L401" s="102">
        <f t="shared" si="12"/>
        <v>0</v>
      </c>
      <c r="M401" s="102">
        <v>0</v>
      </c>
      <c r="N401" s="102">
        <v>0</v>
      </c>
      <c r="O401" s="103">
        <v>0</v>
      </c>
      <c r="P401" s="104">
        <v>0</v>
      </c>
      <c r="Q401" s="105">
        <f>+monthly_drivers_0!Q401</f>
        <v>2.5</v>
      </c>
    </row>
    <row r="402" spans="1:17" x14ac:dyDescent="0.25">
      <c r="A402" s="106">
        <f t="shared" si="13"/>
        <v>56583</v>
      </c>
      <c r="B402" s="714" t="str">
        <f>+asset_level_drivers!$E$1</f>
        <v>Ganador</v>
      </c>
      <c r="C402" s="93">
        <f t="shared" si="14"/>
        <v>85</v>
      </c>
      <c r="D402" s="94">
        <f t="shared" si="15"/>
        <v>1.4971152135826016</v>
      </c>
      <c r="E402" s="94">
        <f t="shared" si="16"/>
        <v>6.9865378079479106</v>
      </c>
      <c r="F402" s="94">
        <f t="shared" si="17"/>
        <v>0.76851915887426991</v>
      </c>
      <c r="G402" s="94">
        <f>+monthly_drivers_6!G402/monthly_drivers_6!D402*D402</f>
        <v>2.3383888501573717</v>
      </c>
      <c r="H402" s="94">
        <f t="shared" si="18"/>
        <v>1.4971152135826016</v>
      </c>
      <c r="I402" s="94">
        <f t="shared" si="22"/>
        <v>5.4494994901993676</v>
      </c>
      <c r="J402" s="94">
        <f t="shared" si="20"/>
        <v>0.61481532709941622</v>
      </c>
      <c r="K402" s="95">
        <f t="shared" si="21"/>
        <v>162.49274830906674</v>
      </c>
      <c r="L402" s="94">
        <f t="shared" si="12"/>
        <v>0</v>
      </c>
      <c r="M402" s="94">
        <v>0</v>
      </c>
      <c r="N402" s="94">
        <v>0</v>
      </c>
      <c r="O402" s="96">
        <v>0</v>
      </c>
      <c r="P402" s="95">
        <v>0</v>
      </c>
      <c r="Q402" s="97">
        <f>+monthly_drivers_0!Q402</f>
        <v>2.5</v>
      </c>
    </row>
    <row r="403" spans="1:17" x14ac:dyDescent="0.25">
      <c r="A403" s="98">
        <f t="shared" si="13"/>
        <v>56614</v>
      </c>
      <c r="B403" s="713" t="str">
        <f>+asset_level_drivers!$E$1</f>
        <v>Ganador</v>
      </c>
      <c r="C403" s="99">
        <f t="shared" si="14"/>
        <v>85</v>
      </c>
      <c r="D403" s="100">
        <f t="shared" si="15"/>
        <v>1.4894155308284627</v>
      </c>
      <c r="E403" s="100">
        <f t="shared" si="16"/>
        <v>6.9506059543517305</v>
      </c>
      <c r="F403" s="100">
        <f t="shared" si="17"/>
        <v>0.76456665497868992</v>
      </c>
      <c r="G403" s="100">
        <f>+monthly_drivers_6!G403/monthly_drivers_6!D403*D403</f>
        <v>2.3263477869426814</v>
      </c>
      <c r="H403" s="100">
        <f t="shared" si="18"/>
        <v>1.4894155308284627</v>
      </c>
      <c r="I403" s="100">
        <f t="shared" si="22"/>
        <v>5.4214726443943464</v>
      </c>
      <c r="J403" s="100">
        <f t="shared" si="20"/>
        <v>0.61165332398295236</v>
      </c>
      <c r="K403" s="101">
        <f t="shared" si="21"/>
        <v>162.39848847299697</v>
      </c>
      <c r="L403" s="102">
        <f t="shared" si="12"/>
        <v>0</v>
      </c>
      <c r="M403" s="102">
        <v>0</v>
      </c>
      <c r="N403" s="102">
        <v>0</v>
      </c>
      <c r="O403" s="103">
        <v>0</v>
      </c>
      <c r="P403" s="104">
        <v>0</v>
      </c>
      <c r="Q403" s="105">
        <f>+monthly_drivers_0!Q403</f>
        <v>2.5</v>
      </c>
    </row>
    <row r="404" spans="1:17" x14ac:dyDescent="0.25">
      <c r="A404" s="106">
        <f t="shared" si="13"/>
        <v>56645</v>
      </c>
      <c r="B404" s="714" t="str">
        <f>+asset_level_drivers!$E$1</f>
        <v>Ganador</v>
      </c>
      <c r="C404" s="93">
        <f t="shared" si="14"/>
        <v>85</v>
      </c>
      <c r="D404" s="94">
        <f t="shared" si="15"/>
        <v>1.4817554476415291</v>
      </c>
      <c r="E404" s="94">
        <f t="shared" si="16"/>
        <v>6.9148588987396664</v>
      </c>
      <c r="F404" s="94">
        <f t="shared" si="17"/>
        <v>0.7606344788613626</v>
      </c>
      <c r="G404" s="94">
        <f>+monthly_drivers_6!G404/monthly_drivers_6!D404*D404</f>
        <v>2.3143686424266923</v>
      </c>
      <c r="H404" s="94">
        <f t="shared" si="18"/>
        <v>1.4817554476415291</v>
      </c>
      <c r="I404" s="94">
        <f t="shared" si="22"/>
        <v>5.393589941016935</v>
      </c>
      <c r="J404" s="94">
        <f t="shared" si="20"/>
        <v>0.6085075830890907</v>
      </c>
      <c r="K404" s="95">
        <f t="shared" si="21"/>
        <v>162.30428331577772</v>
      </c>
      <c r="L404" s="94">
        <f t="shared" si="12"/>
        <v>0</v>
      </c>
      <c r="M404" s="94">
        <v>0</v>
      </c>
      <c r="N404" s="94">
        <v>0</v>
      </c>
      <c r="O404" s="96">
        <v>0</v>
      </c>
      <c r="P404" s="95">
        <v>0</v>
      </c>
      <c r="Q404" s="97">
        <f>+monthly_drivers_0!Q404</f>
        <v>2.5</v>
      </c>
    </row>
    <row r="405" spans="1:17" x14ac:dyDescent="0.25">
      <c r="A405" s="98">
        <f t="shared" si="13"/>
        <v>56673</v>
      </c>
      <c r="B405" s="713" t="str">
        <f>+asset_level_drivers!$E$1</f>
        <v>Ganador</v>
      </c>
      <c r="C405" s="99">
        <f t="shared" si="14"/>
        <v>85</v>
      </c>
      <c r="D405" s="100">
        <f t="shared" si="15"/>
        <v>1.4741347603607187</v>
      </c>
      <c r="E405" s="100">
        <f t="shared" si="16"/>
        <v>6.8792956906933149</v>
      </c>
      <c r="F405" s="100">
        <f t="shared" si="17"/>
        <v>0.75672252597626366</v>
      </c>
      <c r="G405" s="100">
        <f>+monthly_drivers_6!G405/monthly_drivers_6!D405*D405</f>
        <v>2.3024511294525976</v>
      </c>
      <c r="H405" s="100">
        <f t="shared" si="18"/>
        <v>1.4741347603607187</v>
      </c>
      <c r="I405" s="100">
        <f t="shared" si="22"/>
        <v>5.3658506387407794</v>
      </c>
      <c r="J405" s="100">
        <f t="shared" si="20"/>
        <v>0.60537802078101177</v>
      </c>
      <c r="K405" s="101">
        <f t="shared" si="21"/>
        <v>162.21013280569053</v>
      </c>
      <c r="L405" s="102">
        <f t="shared" si="12"/>
        <v>0</v>
      </c>
      <c r="M405" s="102">
        <v>0</v>
      </c>
      <c r="N405" s="102">
        <v>0</v>
      </c>
      <c r="O405" s="103">
        <v>0</v>
      </c>
      <c r="P405" s="104">
        <v>0</v>
      </c>
      <c r="Q405" s="105">
        <f>+monthly_drivers_0!Q405</f>
        <v>2.5</v>
      </c>
    </row>
    <row r="406" spans="1:17" x14ac:dyDescent="0.25">
      <c r="A406" s="106">
        <f t="shared" si="13"/>
        <v>56704</v>
      </c>
      <c r="B406" s="714" t="str">
        <f>+asset_level_drivers!$E$1</f>
        <v>Ganador</v>
      </c>
      <c r="C406" s="93">
        <f t="shared" si="14"/>
        <v>85</v>
      </c>
      <c r="D406" s="94">
        <f t="shared" si="15"/>
        <v>1.4665532663723806</v>
      </c>
      <c r="E406" s="94">
        <f t="shared" si="16"/>
        <v>6.843915384682286</v>
      </c>
      <c r="F406" s="94">
        <f t="shared" si="17"/>
        <v>0.75283069231505018</v>
      </c>
      <c r="G406" s="94">
        <f>+monthly_drivers_6!G406/monthly_drivers_6!D406*D406</f>
        <v>2.3057615612546436</v>
      </c>
      <c r="H406" s="94">
        <f t="shared" si="18"/>
        <v>1.4665532663723806</v>
      </c>
      <c r="I406" s="94">
        <f t="shared" si="22"/>
        <v>5.3382540000521752</v>
      </c>
      <c r="J406" s="94">
        <f t="shared" si="20"/>
        <v>0.60226455385204125</v>
      </c>
      <c r="K406" s="95">
        <f t="shared" si="21"/>
        <v>162.11603691103534</v>
      </c>
      <c r="L406" s="94">
        <f t="shared" si="12"/>
        <v>0</v>
      </c>
      <c r="M406" s="94">
        <v>0</v>
      </c>
      <c r="N406" s="94">
        <v>0</v>
      </c>
      <c r="O406" s="96">
        <v>0</v>
      </c>
      <c r="P406" s="95">
        <v>0</v>
      </c>
      <c r="Q406" s="97">
        <f>+monthly_drivers_0!Q406</f>
        <v>2.5</v>
      </c>
    </row>
    <row r="407" spans="1:17" x14ac:dyDescent="0.25">
      <c r="A407" s="98">
        <f t="shared" si="13"/>
        <v>56734</v>
      </c>
      <c r="B407" s="713" t="str">
        <f>+asset_level_drivers!$E$1</f>
        <v>Ganador</v>
      </c>
      <c r="C407" s="99">
        <f t="shared" si="14"/>
        <v>85</v>
      </c>
      <c r="D407" s="100">
        <f t="shared" si="15"/>
        <v>1.4590107641049088</v>
      </c>
      <c r="E407" s="100">
        <f t="shared" si="16"/>
        <v>6.8087170400390651</v>
      </c>
      <c r="F407" s="100">
        <f t="shared" si="17"/>
        <v>0.74895887440429554</v>
      </c>
      <c r="G407" s="100">
        <f>+monthly_drivers_6!G407/monthly_drivers_6!D407*D407</f>
        <v>2.293888067878509</v>
      </c>
      <c r="H407" s="100">
        <f t="shared" si="18"/>
        <v>1.4590107641049088</v>
      </c>
      <c r="I407" s="100">
        <f t="shared" si="22"/>
        <v>5.3107992912304613</v>
      </c>
      <c r="J407" s="100">
        <f t="shared" si="20"/>
        <v>0.59916709952343783</v>
      </c>
      <c r="K407" s="101">
        <f t="shared" si="21"/>
        <v>162.02199560013048</v>
      </c>
      <c r="L407" s="102">
        <f t="shared" si="12"/>
        <v>0</v>
      </c>
      <c r="M407" s="102">
        <v>0</v>
      </c>
      <c r="N407" s="102">
        <v>0</v>
      </c>
      <c r="O407" s="103">
        <v>0</v>
      </c>
      <c r="P407" s="104">
        <v>0</v>
      </c>
      <c r="Q407" s="105">
        <f>+monthly_drivers_0!Q407</f>
        <v>2.5</v>
      </c>
    </row>
    <row r="408" spans="1:17" x14ac:dyDescent="0.25">
      <c r="A408" s="106">
        <f t="shared" si="13"/>
        <v>56765</v>
      </c>
      <c r="B408" s="714" t="str">
        <f>+asset_level_drivers!$E$1</f>
        <v>Ganador</v>
      </c>
      <c r="C408" s="93">
        <f t="shared" si="14"/>
        <v>85</v>
      </c>
      <c r="D408" s="94">
        <f t="shared" si="15"/>
        <v>1.4515070530233825</v>
      </c>
      <c r="E408" s="94">
        <f t="shared" si="16"/>
        <v>6.7736997209340029</v>
      </c>
      <c r="F408" s="94">
        <f t="shared" si="17"/>
        <v>0.74510696930273834</v>
      </c>
      <c r="G408" s="94">
        <f>+monthly_drivers_6!G408/monthly_drivers_6!D408*D408</f>
        <v>2.2820756227102597</v>
      </c>
      <c r="H408" s="94">
        <f t="shared" si="18"/>
        <v>1.4515070530233825</v>
      </c>
      <c r="I408" s="94">
        <f t="shared" si="22"/>
        <v>5.2834857823285111</v>
      </c>
      <c r="J408" s="94">
        <f t="shared" si="20"/>
        <v>0.59608557544219232</v>
      </c>
      <c r="K408" s="95">
        <f t="shared" si="21"/>
        <v>161.92800884131267</v>
      </c>
      <c r="L408" s="94">
        <f t="shared" si="12"/>
        <v>0</v>
      </c>
      <c r="M408" s="94">
        <v>0</v>
      </c>
      <c r="N408" s="94">
        <v>0</v>
      </c>
      <c r="O408" s="96">
        <v>0</v>
      </c>
      <c r="P408" s="95">
        <v>0</v>
      </c>
      <c r="Q408" s="97">
        <f>+monthly_drivers_0!Q408</f>
        <v>2.5</v>
      </c>
    </row>
    <row r="409" spans="1:17" x14ac:dyDescent="0.25">
      <c r="A409" s="98">
        <f t="shared" si="13"/>
        <v>56795</v>
      </c>
      <c r="B409" s="713" t="str">
        <f>+asset_level_drivers!$E$1</f>
        <v>Ganador</v>
      </c>
      <c r="C409" s="99">
        <f t="shared" si="14"/>
        <v>85</v>
      </c>
      <c r="D409" s="100">
        <f t="shared" si="15"/>
        <v>1.4440419336242345</v>
      </c>
      <c r="E409" s="100">
        <f t="shared" si="16"/>
        <v>6.7388624963504338</v>
      </c>
      <c r="F409" s="100">
        <f t="shared" si="17"/>
        <v>0.74127487459854535</v>
      </c>
      <c r="G409" s="100">
        <f>+monthly_drivers_6!G409/monthly_drivers_6!D409*D409</f>
        <v>2.2703239534667614</v>
      </c>
      <c r="H409" s="100">
        <f t="shared" si="18"/>
        <v>1.4440419336242345</v>
      </c>
      <c r="I409" s="100">
        <f t="shared" si="22"/>
        <v>5.2563127471533253</v>
      </c>
      <c r="J409" s="100">
        <f t="shared" si="20"/>
        <v>0.59301989967883817</v>
      </c>
      <c r="K409" s="101">
        <f t="shared" si="21"/>
        <v>161.83407660293699</v>
      </c>
      <c r="L409" s="102">
        <f t="shared" si="12"/>
        <v>0</v>
      </c>
      <c r="M409" s="102">
        <v>0</v>
      </c>
      <c r="N409" s="102">
        <v>0</v>
      </c>
      <c r="O409" s="103">
        <v>0</v>
      </c>
      <c r="P409" s="104">
        <v>0</v>
      </c>
      <c r="Q409" s="105">
        <f>+monthly_drivers_0!Q409</f>
        <v>2.5</v>
      </c>
    </row>
    <row r="410" spans="1:17" x14ac:dyDescent="0.25">
      <c r="A410" s="106">
        <f t="shared" si="13"/>
        <v>56826</v>
      </c>
      <c r="B410" s="714" t="str">
        <f>+asset_level_drivers!$E$1</f>
        <v>Ganador</v>
      </c>
      <c r="C410" s="93">
        <f t="shared" si="14"/>
        <v>85</v>
      </c>
      <c r="D410" s="94">
        <f t="shared" si="15"/>
        <v>1.4366152074299474</v>
      </c>
      <c r="E410" s="94">
        <f t="shared" si="16"/>
        <v>6.7042044400599226</v>
      </c>
      <c r="F410" s="94">
        <f t="shared" si="17"/>
        <v>0.73746248840658868</v>
      </c>
      <c r="G410" s="94">
        <f>+monthly_drivers_6!G410/monthly_drivers_6!D410*D410</f>
        <v>2.2586327356658185</v>
      </c>
      <c r="H410" s="94">
        <f t="shared" si="18"/>
        <v>1.4366152074299474</v>
      </c>
      <c r="I410" s="94">
        <f t="shared" si="22"/>
        <v>5.2292794632467245</v>
      </c>
      <c r="J410" s="94">
        <f t="shared" si="20"/>
        <v>0.58996999072527312</v>
      </c>
      <c r="K410" s="95">
        <f t="shared" si="21"/>
        <v>161.74019885337685</v>
      </c>
      <c r="L410" s="94">
        <f t="shared" si="12"/>
        <v>0</v>
      </c>
      <c r="M410" s="94">
        <v>0</v>
      </c>
      <c r="N410" s="94">
        <v>0</v>
      </c>
      <c r="O410" s="96">
        <v>0</v>
      </c>
      <c r="P410" s="95">
        <v>0</v>
      </c>
      <c r="Q410" s="97">
        <f>+monthly_drivers_0!Q410</f>
        <v>2.5</v>
      </c>
    </row>
    <row r="411" spans="1:17" x14ac:dyDescent="0.25">
      <c r="A411" s="98">
        <f t="shared" si="13"/>
        <v>56857</v>
      </c>
      <c r="B411" s="713" t="str">
        <f>+asset_level_drivers!$E$1</f>
        <v>Ganador</v>
      </c>
      <c r="C411" s="99">
        <f t="shared" si="14"/>
        <v>85</v>
      </c>
      <c r="D411" s="100">
        <f t="shared" si="15"/>
        <v>1.4292266769837758</v>
      </c>
      <c r="E411" s="100">
        <f t="shared" si="16"/>
        <v>6.6697246305976385</v>
      </c>
      <c r="F411" s="100">
        <f t="shared" si="17"/>
        <v>0.73366970936573705</v>
      </c>
      <c r="G411" s="100">
        <f>+monthly_drivers_6!G411/monthly_drivers_6!D411*D411</f>
        <v>2.2470016617920288</v>
      </c>
      <c r="H411" s="100">
        <f t="shared" si="18"/>
        <v>1.4292266769837758</v>
      </c>
      <c r="I411" s="100">
        <f t="shared" si="22"/>
        <v>5.2023852118661411</v>
      </c>
      <c r="J411" s="100">
        <f t="shared" si="20"/>
        <v>0.58693576749259202</v>
      </c>
      <c r="K411" s="101">
        <f t="shared" si="21"/>
        <v>161.64637556102403</v>
      </c>
      <c r="L411" s="102">
        <f t="shared" si="12"/>
        <v>0</v>
      </c>
      <c r="M411" s="102">
        <v>0</v>
      </c>
      <c r="N411" s="102">
        <v>0</v>
      </c>
      <c r="O411" s="103">
        <v>0</v>
      </c>
      <c r="P411" s="104">
        <v>0</v>
      </c>
      <c r="Q411" s="105">
        <f>+monthly_drivers_0!Q411</f>
        <v>2.5</v>
      </c>
    </row>
    <row r="412" spans="1:17" x14ac:dyDescent="0.25">
      <c r="A412" s="106">
        <f t="shared" si="13"/>
        <v>56887</v>
      </c>
      <c r="B412" s="714" t="str">
        <f>+asset_level_drivers!$E$1</f>
        <v>Ganador</v>
      </c>
      <c r="C412" s="93">
        <f t="shared" si="14"/>
        <v>85</v>
      </c>
      <c r="D412" s="94">
        <f t="shared" si="15"/>
        <v>1.4218761458444971</v>
      </c>
      <c r="E412" s="94">
        <f t="shared" si="16"/>
        <v>6.6354221512378571</v>
      </c>
      <c r="F412" s="94">
        <f t="shared" si="17"/>
        <v>0.72989643663616077</v>
      </c>
      <c r="G412" s="94">
        <f>+monthly_drivers_6!G412/monthly_drivers_6!D412*D412</f>
        <v>2.2354304127693139</v>
      </c>
      <c r="H412" s="94">
        <f t="shared" si="18"/>
        <v>1.4218761458444971</v>
      </c>
      <c r="I412" s="94">
        <f t="shared" si="22"/>
        <v>5.17562927796551</v>
      </c>
      <c r="J412" s="94">
        <f t="shared" si="20"/>
        <v>0.58391714930893113</v>
      </c>
      <c r="K412" s="95">
        <f t="shared" si="21"/>
        <v>161.55260669428864</v>
      </c>
      <c r="L412" s="94">
        <f t="shared" si="12"/>
        <v>0</v>
      </c>
      <c r="M412" s="94">
        <v>0</v>
      </c>
      <c r="N412" s="94">
        <v>0</v>
      </c>
      <c r="O412" s="96">
        <v>0</v>
      </c>
      <c r="P412" s="95">
        <v>0</v>
      </c>
      <c r="Q412" s="97">
        <f>+monthly_drivers_0!Q412</f>
        <v>2.5</v>
      </c>
    </row>
    <row r="413" spans="1:17" x14ac:dyDescent="0.25">
      <c r="A413" s="98">
        <f t="shared" si="13"/>
        <v>56918</v>
      </c>
      <c r="B413" s="713" t="str">
        <f>+asset_level_drivers!$E$1</f>
        <v>Ganador</v>
      </c>
      <c r="C413" s="99">
        <f t="shared" si="14"/>
        <v>85</v>
      </c>
      <c r="D413" s="100">
        <f t="shared" si="15"/>
        <v>1.4145634185811882</v>
      </c>
      <c r="E413" s="100">
        <f t="shared" si="16"/>
        <v>6.6012960899695852</v>
      </c>
      <c r="F413" s="100">
        <f t="shared" si="17"/>
        <v>0.7261425698966506</v>
      </c>
      <c r="G413" s="100">
        <f>+monthly_drivers_6!G413/monthly_drivers_6!D413*D413</f>
        <v>2.2239186918855767</v>
      </c>
      <c r="H413" s="100">
        <f t="shared" si="18"/>
        <v>1.4145634185811882</v>
      </c>
      <c r="I413" s="100">
        <f t="shared" si="22"/>
        <v>5.1490109501762573</v>
      </c>
      <c r="J413" s="100">
        <f t="shared" si="20"/>
        <v>0.58091405591732315</v>
      </c>
      <c r="K413" s="101">
        <f t="shared" si="21"/>
        <v>161.45889222159914</v>
      </c>
      <c r="L413" s="102">
        <f t="shared" si="12"/>
        <v>0</v>
      </c>
      <c r="M413" s="102">
        <v>0</v>
      </c>
      <c r="N413" s="102">
        <v>0</v>
      </c>
      <c r="O413" s="103">
        <v>0</v>
      </c>
      <c r="P413" s="104">
        <v>0</v>
      </c>
      <c r="Q413" s="105">
        <f>+monthly_drivers_0!Q413</f>
        <v>2.5</v>
      </c>
    </row>
    <row r="414" spans="1:17" x14ac:dyDescent="0.25">
      <c r="A414" s="106">
        <f t="shared" si="13"/>
        <v>56948</v>
      </c>
      <c r="B414" s="714" t="str">
        <f>+asset_level_drivers!$E$1</f>
        <v>Ganador</v>
      </c>
      <c r="C414" s="93">
        <f t="shared" si="14"/>
        <v>85</v>
      </c>
      <c r="D414" s="94">
        <f t="shared" si="15"/>
        <v>1.4072883007680299</v>
      </c>
      <c r="E414" s="94">
        <f t="shared" si="16"/>
        <v>6.5673455394723153</v>
      </c>
      <c r="F414" s="94">
        <f t="shared" si="17"/>
        <v>0.7224080093419506</v>
      </c>
      <c r="G414" s="94">
        <f>+monthly_drivers_6!G414/monthly_drivers_6!D414*D414</f>
        <v>2.2124661784735649</v>
      </c>
      <c r="H414" s="94">
        <f t="shared" si="18"/>
        <v>1.4072883007680299</v>
      </c>
      <c r="I414" s="94">
        <f t="shared" si="22"/>
        <v>5.1225295207883859</v>
      </c>
      <c r="J414" s="94">
        <f t="shared" si="20"/>
        <v>0.57792640747356328</v>
      </c>
      <c r="K414" s="95">
        <f t="shared" si="21"/>
        <v>161.36523211140226</v>
      </c>
      <c r="L414" s="94">
        <f t="shared" si="12"/>
        <v>0</v>
      </c>
      <c r="M414" s="94">
        <v>0</v>
      </c>
      <c r="N414" s="94">
        <v>0</v>
      </c>
      <c r="O414" s="96">
        <v>0</v>
      </c>
      <c r="P414" s="95">
        <v>0</v>
      </c>
      <c r="Q414" s="97">
        <f>+monthly_drivers_0!Q414</f>
        <v>2.5</v>
      </c>
    </row>
    <row r="415" spans="1:17" x14ac:dyDescent="0.25">
      <c r="A415" s="98">
        <f t="shared" si="13"/>
        <v>56979</v>
      </c>
      <c r="B415" s="713" t="str">
        <f>+asset_level_drivers!$E$1</f>
        <v>Ganador</v>
      </c>
      <c r="C415" s="99">
        <f t="shared" si="14"/>
        <v>85</v>
      </c>
      <c r="D415" s="100">
        <f t="shared" si="15"/>
        <v>1.4000505989791376</v>
      </c>
      <c r="E415" s="100">
        <f t="shared" si="16"/>
        <v>6.5335695970918994</v>
      </c>
      <c r="F415" s="100">
        <f t="shared" si="17"/>
        <v>0.71869265568010454</v>
      </c>
      <c r="G415" s="100">
        <f>+monthly_drivers_6!G415/monthly_drivers_6!D415*D415</f>
        <v>2.201072595382199</v>
      </c>
      <c r="H415" s="100">
        <f t="shared" si="18"/>
        <v>1.4000505989791376</v>
      </c>
      <c r="I415" s="100">
        <f t="shared" si="22"/>
        <v>5.0961842857316606</v>
      </c>
      <c r="J415" s="100">
        <f t="shared" si="20"/>
        <v>0.57495412454408656</v>
      </c>
      <c r="K415" s="101">
        <f t="shared" si="21"/>
        <v>161.27162633216307</v>
      </c>
      <c r="L415" s="102">
        <f t="shared" si="12"/>
        <v>0</v>
      </c>
      <c r="M415" s="102">
        <v>0</v>
      </c>
      <c r="N415" s="102">
        <v>0</v>
      </c>
      <c r="O415" s="103">
        <v>0</v>
      </c>
      <c r="P415" s="104">
        <v>0</v>
      </c>
      <c r="Q415" s="105">
        <f>+monthly_drivers_0!Q415</f>
        <v>2.5</v>
      </c>
    </row>
    <row r="416" spans="1:17" x14ac:dyDescent="0.25">
      <c r="A416" s="106">
        <f t="shared" si="13"/>
        <v>57010</v>
      </c>
      <c r="B416" s="714" t="str">
        <f>+asset_level_drivers!$E$1</f>
        <v>Ganador</v>
      </c>
      <c r="C416" s="93">
        <f t="shared" si="14"/>
        <v>85</v>
      </c>
      <c r="D416" s="94">
        <f t="shared" si="15"/>
        <v>1.3928501207834183</v>
      </c>
      <c r="E416" s="94">
        <f t="shared" si="16"/>
        <v>6.4999673648165528</v>
      </c>
      <c r="F416" s="94">
        <f t="shared" si="17"/>
        <v>0.71499641012981607</v>
      </c>
      <c r="G416" s="94">
        <f>+monthly_drivers_6!G416/monthly_drivers_6!D416*D416</f>
        <v>2.1897376005615707</v>
      </c>
      <c r="H416" s="94">
        <f t="shared" si="18"/>
        <v>1.3928501207834183</v>
      </c>
      <c r="I416" s="94">
        <f t="shared" si="22"/>
        <v>5.0699745445568896</v>
      </c>
      <c r="J416" s="94">
        <f t="shared" si="20"/>
        <v>0.57199712810385595</v>
      </c>
      <c r="K416" s="95">
        <f t="shared" si="21"/>
        <v>161.17807485236492</v>
      </c>
      <c r="L416" s="94">
        <f t="shared" si="12"/>
        <v>0</v>
      </c>
      <c r="M416" s="94">
        <v>0</v>
      </c>
      <c r="N416" s="94">
        <v>0</v>
      </c>
      <c r="O416" s="96">
        <v>0</v>
      </c>
      <c r="P416" s="95">
        <v>0</v>
      </c>
      <c r="Q416" s="97">
        <f>+monthly_drivers_0!Q416</f>
        <v>2.5</v>
      </c>
    </row>
    <row r="417" spans="1:17" x14ac:dyDescent="0.25">
      <c r="A417" s="98">
        <f t="shared" si="13"/>
        <v>57039</v>
      </c>
      <c r="B417" s="713" t="str">
        <f>+asset_level_drivers!$E$1</f>
        <v>Ganador</v>
      </c>
      <c r="C417" s="99">
        <f t="shared" si="14"/>
        <v>85</v>
      </c>
      <c r="D417" s="100">
        <f t="shared" si="15"/>
        <v>1.3856866747394545</v>
      </c>
      <c r="E417" s="100">
        <f t="shared" si="16"/>
        <v>6.4665379492529755</v>
      </c>
      <c r="F417" s="100">
        <f t="shared" si="17"/>
        <v>0.71131917441782233</v>
      </c>
      <c r="G417" s="100">
        <f>+monthly_drivers_6!G417/monthly_drivers_6!D417*D417</f>
        <v>2.1784609248699041</v>
      </c>
      <c r="H417" s="100">
        <f t="shared" si="18"/>
        <v>1.3856866747394545</v>
      </c>
      <c r="I417" s="100">
        <f t="shared" si="22"/>
        <v>5.0438996004172987</v>
      </c>
      <c r="J417" s="100">
        <f t="shared" si="20"/>
        <v>0.56905533953426102</v>
      </c>
      <c r="K417" s="101">
        <f t="shared" si="21"/>
        <v>161.08457764050942</v>
      </c>
      <c r="L417" s="102">
        <f t="shared" si="12"/>
        <v>0</v>
      </c>
      <c r="M417" s="102">
        <v>0</v>
      </c>
      <c r="N417" s="102">
        <v>0</v>
      </c>
      <c r="O417" s="103">
        <v>0</v>
      </c>
      <c r="P417" s="104">
        <v>0</v>
      </c>
      <c r="Q417" s="105">
        <f>+monthly_drivers_0!Q417</f>
        <v>2.5</v>
      </c>
    </row>
    <row r="418" spans="1:17" x14ac:dyDescent="0.25">
      <c r="A418" s="106">
        <f t="shared" si="13"/>
        <v>57070</v>
      </c>
      <c r="B418" s="714" t="str">
        <f>+asset_level_drivers!$E$1</f>
        <v>Ganador</v>
      </c>
      <c r="C418" s="93">
        <f t="shared" si="14"/>
        <v>85</v>
      </c>
      <c r="D418" s="94">
        <f t="shared" si="15"/>
        <v>1.3785600703904146</v>
      </c>
      <c r="E418" s="94">
        <f t="shared" si="16"/>
        <v>6.4332804616026014</v>
      </c>
      <c r="F418" s="94">
        <f t="shared" si="17"/>
        <v>0.70766085077628094</v>
      </c>
      <c r="G418" s="94">
        <f>+monthly_drivers_6!G418/monthly_drivers_6!D418*D418</f>
        <v>2.1672422534551292</v>
      </c>
      <c r="H418" s="94">
        <f t="shared" si="18"/>
        <v>1.3785600703904146</v>
      </c>
      <c r="I418" s="94">
        <f t="shared" si="22"/>
        <v>5.0179587600500062</v>
      </c>
      <c r="J418" s="94">
        <f t="shared" si="20"/>
        <v>0.56612868062102795</v>
      </c>
      <c r="K418" s="95">
        <f t="shared" si="21"/>
        <v>160.9911346651165</v>
      </c>
      <c r="L418" s="94">
        <f t="shared" si="12"/>
        <v>0</v>
      </c>
      <c r="M418" s="94">
        <v>0</v>
      </c>
      <c r="N418" s="94">
        <v>0</v>
      </c>
      <c r="O418" s="96">
        <v>0</v>
      </c>
      <c r="P418" s="95">
        <v>0</v>
      </c>
      <c r="Q418" s="97">
        <f>+monthly_drivers_0!Q418</f>
        <v>2.5</v>
      </c>
    </row>
    <row r="419" spans="1:17" x14ac:dyDescent="0.25">
      <c r="A419" s="98">
        <f t="shared" si="13"/>
        <v>57100</v>
      </c>
      <c r="B419" s="713" t="str">
        <f>+asset_level_drivers!$E$1</f>
        <v>Ganador</v>
      </c>
      <c r="C419" s="99">
        <f t="shared" si="14"/>
        <v>85</v>
      </c>
      <c r="D419" s="100">
        <f t="shared" si="15"/>
        <v>1.371470118258989</v>
      </c>
      <c r="E419" s="100">
        <f t="shared" si="16"/>
        <v>6.4001940176379666</v>
      </c>
      <c r="F419" s="100">
        <f t="shared" si="17"/>
        <v>0.70402134194017085</v>
      </c>
      <c r="G419" s="100">
        <f>+monthly_drivers_6!G419/monthly_drivers_6!D419*D419</f>
        <v>2.1560812643993956</v>
      </c>
      <c r="H419" s="100">
        <f t="shared" si="18"/>
        <v>1.371470118258989</v>
      </c>
      <c r="I419" s="100">
        <f t="shared" si="22"/>
        <v>4.9921513337575902</v>
      </c>
      <c r="J419" s="100">
        <f t="shared" si="20"/>
        <v>0.5632170735521399</v>
      </c>
      <c r="K419" s="101">
        <f t="shared" si="21"/>
        <v>160.89774589472432</v>
      </c>
      <c r="L419" s="102">
        <f t="shared" si="12"/>
        <v>0</v>
      </c>
      <c r="M419" s="102">
        <v>0</v>
      </c>
      <c r="N419" s="102">
        <v>0</v>
      </c>
      <c r="O419" s="103">
        <v>0</v>
      </c>
      <c r="P419" s="104">
        <v>0</v>
      </c>
      <c r="Q419" s="105">
        <f>+monthly_drivers_0!Q419</f>
        <v>2.5</v>
      </c>
    </row>
    <row r="420" spans="1:17" x14ac:dyDescent="0.25">
      <c r="A420" s="106">
        <f t="shared" si="13"/>
        <v>57131</v>
      </c>
      <c r="B420" s="714" t="str">
        <f>+asset_level_drivers!$E$1</f>
        <v>Ganador</v>
      </c>
      <c r="C420" s="93">
        <f t="shared" si="14"/>
        <v>85</v>
      </c>
      <c r="D420" s="94">
        <f t="shared" si="15"/>
        <v>1.3644166298423521</v>
      </c>
      <c r="E420" s="94">
        <f t="shared" si="16"/>
        <v>6.3672777376792009</v>
      </c>
      <c r="F420" s="94">
        <f t="shared" si="17"/>
        <v>0.70040055114470634</v>
      </c>
      <c r="G420" s="94">
        <f>+monthly_drivers_6!G420/monthly_drivers_6!D420*D420</f>
        <v>2.1471527281174008</v>
      </c>
      <c r="H420" s="94">
        <f t="shared" si="18"/>
        <v>1.3644166298423521</v>
      </c>
      <c r="I420" s="94">
        <f t="shared" si="22"/>
        <v>4.9664766353897525</v>
      </c>
      <c r="J420" s="94">
        <f t="shared" si="20"/>
        <v>0.56032044091576838</v>
      </c>
      <c r="K420" s="95">
        <f t="shared" si="21"/>
        <v>160.80441129788929</v>
      </c>
      <c r="L420" s="94">
        <f t="shared" si="12"/>
        <v>0</v>
      </c>
      <c r="M420" s="94">
        <v>0</v>
      </c>
      <c r="N420" s="94">
        <v>0</v>
      </c>
      <c r="O420" s="96">
        <v>0</v>
      </c>
      <c r="P420" s="95">
        <v>0</v>
      </c>
      <c r="Q420" s="97">
        <f>+monthly_drivers_0!Q420</f>
        <v>2.5</v>
      </c>
    </row>
    <row r="421" spans="1:17" x14ac:dyDescent="0.25">
      <c r="A421" s="98">
        <f t="shared" si="13"/>
        <v>57161</v>
      </c>
      <c r="B421" s="713" t="str">
        <f>+asset_level_drivers!$E$1</f>
        <v>Ganador</v>
      </c>
      <c r="C421" s="99">
        <f t="shared" si="14"/>
        <v>85</v>
      </c>
      <c r="D421" s="100">
        <f t="shared" si="15"/>
        <v>1.3573994176071509</v>
      </c>
      <c r="E421" s="100">
        <f t="shared" si="16"/>
        <v>6.3345307465706391</v>
      </c>
      <c r="F421" s="100">
        <f t="shared" si="17"/>
        <v>0.69679838212276424</v>
      </c>
      <c r="G421" s="100">
        <f>+monthly_drivers_6!G421/monthly_drivers_6!D421*D421</f>
        <v>2.1361055393935815</v>
      </c>
      <c r="H421" s="100">
        <f t="shared" si="18"/>
        <v>1.3573994176071509</v>
      </c>
      <c r="I421" s="100">
        <f t="shared" si="22"/>
        <v>4.940933982325074</v>
      </c>
      <c r="J421" s="100">
        <f t="shared" si="20"/>
        <v>0.55743870569821474</v>
      </c>
      <c r="K421" s="101">
        <f t="shared" si="21"/>
        <v>160.71113084318608</v>
      </c>
      <c r="L421" s="102">
        <f t="shared" si="12"/>
        <v>0</v>
      </c>
      <c r="M421" s="102">
        <v>0</v>
      </c>
      <c r="N421" s="102">
        <v>0</v>
      </c>
      <c r="O421" s="103">
        <v>0</v>
      </c>
      <c r="P421" s="104">
        <v>0</v>
      </c>
      <c r="Q421" s="105">
        <f>+monthly_drivers_0!Q421</f>
        <v>2.5</v>
      </c>
    </row>
    <row r="422" spans="1:17" x14ac:dyDescent="0.25">
      <c r="A422" s="106">
        <f t="shared" si="13"/>
        <v>57192</v>
      </c>
      <c r="B422" s="714" t="str">
        <f>+asset_level_drivers!$E$1</f>
        <v>Ganador</v>
      </c>
      <c r="C422" s="93">
        <f t="shared" si="14"/>
        <v>85</v>
      </c>
      <c r="D422" s="94">
        <f t="shared" si="15"/>
        <v>1.3504182949845187</v>
      </c>
      <c r="E422" s="94">
        <f t="shared" si="16"/>
        <v>6.3019521736575523</v>
      </c>
      <c r="F422" s="94">
        <f t="shared" si="17"/>
        <v>0.69321473910232434</v>
      </c>
      <c r="G422" s="94">
        <f>+monthly_drivers_6!G422/monthly_drivers_6!D422*D422</f>
        <v>2.1251151596739275</v>
      </c>
      <c r="H422" s="94">
        <f t="shared" si="18"/>
        <v>1.3504182949845187</v>
      </c>
      <c r="I422" s="94">
        <f t="shared" si="22"/>
        <v>4.9155226954528652</v>
      </c>
      <c r="J422" s="94">
        <f t="shared" si="20"/>
        <v>0.55457179128186285</v>
      </c>
      <c r="K422" s="95">
        <f t="shared" si="21"/>
        <v>160.61790449920758</v>
      </c>
      <c r="L422" s="94">
        <f t="shared" si="12"/>
        <v>0</v>
      </c>
      <c r="M422" s="94">
        <v>0</v>
      </c>
      <c r="N422" s="94">
        <v>0</v>
      </c>
      <c r="O422" s="96">
        <v>0</v>
      </c>
      <c r="P422" s="95">
        <v>0</v>
      </c>
      <c r="Q422" s="97">
        <f>+monthly_drivers_0!Q422</f>
        <v>2.5</v>
      </c>
    </row>
    <row r="423" spans="1:17" x14ac:dyDescent="0.25">
      <c r="A423" s="98">
        <f t="shared" si="13"/>
        <v>57223</v>
      </c>
      <c r="B423" s="713" t="str">
        <f>+asset_level_drivers!$E$1</f>
        <v>Ganador</v>
      </c>
      <c r="C423" s="99">
        <f t="shared" si="14"/>
        <v>85</v>
      </c>
      <c r="D423" s="100">
        <f t="shared" si="15"/>
        <v>1.3434730763651153</v>
      </c>
      <c r="E423" s="100">
        <f t="shared" si="16"/>
        <v>6.2695411527629998</v>
      </c>
      <c r="F423" s="100">
        <f t="shared" si="17"/>
        <v>0.68964952680392322</v>
      </c>
      <c r="G423" s="100">
        <f>+monthly_drivers_6!G423/monthly_drivers_6!D423*D423</f>
        <v>2.1141812657145325</v>
      </c>
      <c r="H423" s="100">
        <f t="shared" si="18"/>
        <v>1.3434730763651153</v>
      </c>
      <c r="I423" s="100">
        <f t="shared" si="22"/>
        <v>4.8902420991551132</v>
      </c>
      <c r="J423" s="100">
        <f t="shared" si="20"/>
        <v>0.55171962144314191</v>
      </c>
      <c r="K423" s="101">
        <f t="shared" si="21"/>
        <v>160.52473223456488</v>
      </c>
      <c r="L423" s="102">
        <f t="shared" si="12"/>
        <v>0</v>
      </c>
      <c r="M423" s="102">
        <v>0</v>
      </c>
      <c r="N423" s="102">
        <v>0</v>
      </c>
      <c r="O423" s="103">
        <v>0</v>
      </c>
      <c r="P423" s="104">
        <v>0</v>
      </c>
      <c r="Q423" s="105">
        <f>+monthly_drivers_0!Q423</f>
        <v>2.5</v>
      </c>
    </row>
    <row r="424" spans="1:17" x14ac:dyDescent="0.25">
      <c r="A424" s="106">
        <f t="shared" si="13"/>
        <v>57253</v>
      </c>
      <c r="B424" s="714" t="str">
        <f>+asset_level_drivers!$E$1</f>
        <v>Ganador</v>
      </c>
      <c r="C424" s="93">
        <f t="shared" si="14"/>
        <v>85</v>
      </c>
      <c r="D424" s="94">
        <f t="shared" si="15"/>
        <v>1.336563577094191</v>
      </c>
      <c r="E424" s="94">
        <f t="shared" si="16"/>
        <v>6.2372968221648</v>
      </c>
      <c r="F424" s="94">
        <f t="shared" si="17"/>
        <v>0.68610265043812091</v>
      </c>
      <c r="G424" s="94">
        <f>+monthly_drivers_6!G424/monthly_drivers_6!D424*D424</f>
        <v>2.1033036500266942</v>
      </c>
      <c r="H424" s="94">
        <f t="shared" si="18"/>
        <v>1.336563577094191</v>
      </c>
      <c r="I424" s="94">
        <f t="shared" si="22"/>
        <v>4.865091521288516</v>
      </c>
      <c r="J424" s="94">
        <f t="shared" si="20"/>
        <v>0.54888212035049999</v>
      </c>
      <c r="K424" s="95">
        <f t="shared" si="21"/>
        <v>160.43161401788728</v>
      </c>
      <c r="L424" s="94">
        <f t="shared" si="12"/>
        <v>0</v>
      </c>
      <c r="M424" s="94">
        <v>0</v>
      </c>
      <c r="N424" s="94">
        <v>0</v>
      </c>
      <c r="O424" s="96">
        <v>0</v>
      </c>
      <c r="P424" s="95">
        <v>0</v>
      </c>
      <c r="Q424" s="97">
        <f>+monthly_drivers_0!Q424</f>
        <v>2.5</v>
      </c>
    </row>
    <row r="425" spans="1:17" x14ac:dyDescent="0.25">
      <c r="A425" s="98">
        <f t="shared" si="13"/>
        <v>57284</v>
      </c>
      <c r="B425" s="713" t="str">
        <f>+asset_level_drivers!$E$1</f>
        <v>Ganador</v>
      </c>
      <c r="C425" s="99">
        <f t="shared" si="14"/>
        <v>85</v>
      </c>
      <c r="D425" s="100">
        <f t="shared" si="15"/>
        <v>1.3296896134666785</v>
      </c>
      <c r="E425" s="100">
        <f t="shared" si="16"/>
        <v>6.2052183245726198</v>
      </c>
      <c r="F425" s="100">
        <f t="shared" si="17"/>
        <v>0.68257401570298071</v>
      </c>
      <c r="G425" s="100">
        <f>+monthly_drivers_6!G425/monthly_drivers_6!D425*D425</f>
        <v>2.0924819747636607</v>
      </c>
      <c r="H425" s="100">
        <f t="shared" si="18"/>
        <v>1.3296896134666785</v>
      </c>
      <c r="I425" s="100">
        <f t="shared" si="22"/>
        <v>4.8400702931666135</v>
      </c>
      <c r="J425" s="100">
        <f t="shared" si="20"/>
        <v>0.54605921256238776</v>
      </c>
      <c r="K425" s="101">
        <f t="shared" si="21"/>
        <v>160.33854981782233</v>
      </c>
      <c r="L425" s="102">
        <f t="shared" si="12"/>
        <v>0</v>
      </c>
      <c r="M425" s="102">
        <v>0</v>
      </c>
      <c r="N425" s="102">
        <v>0</v>
      </c>
      <c r="O425" s="103">
        <v>0</v>
      </c>
      <c r="P425" s="104">
        <v>0</v>
      </c>
      <c r="Q425" s="105">
        <f>+monthly_drivers_0!Q425</f>
        <v>2.5</v>
      </c>
    </row>
    <row r="426" spans="1:17" x14ac:dyDescent="0.25">
      <c r="A426" s="106">
        <f t="shared" si="13"/>
        <v>57314</v>
      </c>
      <c r="B426" s="714" t="str">
        <f>+asset_level_drivers!$E$1</f>
        <v>Ganador</v>
      </c>
      <c r="C426" s="93">
        <f t="shared" si="14"/>
        <v>85</v>
      </c>
      <c r="D426" s="94">
        <f t="shared" si="15"/>
        <v>1.3228510027223075</v>
      </c>
      <c r="E426" s="94">
        <f t="shared" si="16"/>
        <v>6.1733048071051808</v>
      </c>
      <c r="F426" s="94">
        <f t="shared" si="17"/>
        <v>0.67906352878156218</v>
      </c>
      <c r="G426" s="94">
        <f>+monthly_drivers_6!G426/monthly_drivers_6!D426*D426</f>
        <v>2.0817159737153337</v>
      </c>
      <c r="H426" s="94">
        <f t="shared" si="18"/>
        <v>1.3228510027223075</v>
      </c>
      <c r="I426" s="94">
        <f t="shared" si="22"/>
        <v>4.8151777495420092</v>
      </c>
      <c r="J426" s="94">
        <f t="shared" si="20"/>
        <v>0.54325082302525285</v>
      </c>
      <c r="K426" s="95">
        <f t="shared" si="21"/>
        <v>160.2455396030357</v>
      </c>
      <c r="L426" s="94">
        <f t="shared" si="12"/>
        <v>0</v>
      </c>
      <c r="M426" s="94">
        <v>0</v>
      </c>
      <c r="N426" s="94">
        <v>0</v>
      </c>
      <c r="O426" s="96">
        <v>0</v>
      </c>
      <c r="P426" s="95">
        <v>0</v>
      </c>
      <c r="Q426" s="97">
        <f>+monthly_drivers_0!Q426</f>
        <v>2.5</v>
      </c>
    </row>
    <row r="427" spans="1:17" x14ac:dyDescent="0.25">
      <c r="A427" s="98">
        <f t="shared" si="13"/>
        <v>57345</v>
      </c>
      <c r="B427" s="713" t="str">
        <f>+asset_level_drivers!$E$1</f>
        <v>Ganador</v>
      </c>
      <c r="C427" s="99">
        <f t="shared" si="14"/>
        <v>85</v>
      </c>
      <c r="D427" s="100">
        <f t="shared" si="15"/>
        <v>1.3160475630407464</v>
      </c>
      <c r="E427" s="100">
        <f t="shared" si="16"/>
        <v>6.1415554212675847</v>
      </c>
      <c r="F427" s="100">
        <f t="shared" si="17"/>
        <v>0.67557109633942636</v>
      </c>
      <c r="G427" s="100">
        <f>+monthly_drivers_6!G427/monthly_drivers_6!D427*D427</f>
        <v>2.071005337116925</v>
      </c>
      <c r="H427" s="100">
        <f t="shared" si="18"/>
        <v>1.3160475630407464</v>
      </c>
      <c r="I427" s="100">
        <f t="shared" si="22"/>
        <v>4.7904132285886831</v>
      </c>
      <c r="J427" s="100">
        <f t="shared" si="20"/>
        <v>0.54045687707154422</v>
      </c>
      <c r="K427" s="101">
        <f t="shared" si="21"/>
        <v>160.15258334221124</v>
      </c>
      <c r="L427" s="102">
        <f t="shared" si="12"/>
        <v>0</v>
      </c>
      <c r="M427" s="102">
        <v>0</v>
      </c>
      <c r="N427" s="102">
        <v>0</v>
      </c>
      <c r="O427" s="103">
        <v>0</v>
      </c>
      <c r="P427" s="104">
        <v>0</v>
      </c>
      <c r="Q427" s="105">
        <f>+monthly_drivers_0!Q427</f>
        <v>2.5</v>
      </c>
    </row>
    <row r="428" spans="1:17" x14ac:dyDescent="0.25">
      <c r="A428" s="106">
        <f t="shared" si="13"/>
        <v>57376</v>
      </c>
      <c r="B428" s="714" t="str">
        <f>+asset_level_drivers!$E$1</f>
        <v>Ganador</v>
      </c>
      <c r="C428" s="93">
        <f t="shared" si="14"/>
        <v>85</v>
      </c>
      <c r="D428" s="94">
        <f t="shared" si="15"/>
        <v>1.3092791135367681</v>
      </c>
      <c r="E428" s="94">
        <f t="shared" si="16"/>
        <v>6.1099693229287535</v>
      </c>
      <c r="F428" s="94">
        <f t="shared" si="17"/>
        <v>0.67209662552215466</v>
      </c>
      <c r="G428" s="94">
        <f>+monthly_drivers_6!G428/monthly_drivers_6!D428*D428</f>
        <v>2.0424700765692876</v>
      </c>
      <c r="H428" s="94">
        <f t="shared" si="18"/>
        <v>1.3092791135367681</v>
      </c>
      <c r="I428" s="94">
        <f t="shared" si="22"/>
        <v>4.7657760718843933</v>
      </c>
      <c r="J428" s="94">
        <f t="shared" si="20"/>
        <v>0.53767730041772688</v>
      </c>
      <c r="K428" s="95">
        <f t="shared" si="21"/>
        <v>160.05968100405101</v>
      </c>
      <c r="L428" s="94">
        <f t="shared" si="12"/>
        <v>0</v>
      </c>
      <c r="M428" s="94">
        <v>0</v>
      </c>
      <c r="N428" s="94">
        <v>0</v>
      </c>
      <c r="O428" s="96">
        <v>0</v>
      </c>
      <c r="P428" s="95">
        <v>0</v>
      </c>
      <c r="Q428" s="97">
        <f>+monthly_drivers_0!Q428</f>
        <v>2.5</v>
      </c>
    </row>
    <row r="429" spans="1:17" x14ac:dyDescent="0.25">
      <c r="A429" s="98">
        <f t="shared" si="13"/>
        <v>57404</v>
      </c>
      <c r="B429" s="713" t="str">
        <f>+asset_level_drivers!$E$1</f>
        <v>Ganador</v>
      </c>
      <c r="C429" s="99">
        <f t="shared" si="14"/>
        <v>85</v>
      </c>
      <c r="D429" s="100">
        <f t="shared" si="15"/>
        <v>1.3025454742554401</v>
      </c>
      <c r="E429" s="100">
        <f t="shared" si="16"/>
        <v>6.0785456722989855</v>
      </c>
      <c r="F429" s="100">
        <f t="shared" si="17"/>
        <v>0.66864002395287991</v>
      </c>
      <c r="G429" s="100">
        <f>+monthly_drivers_6!G429/monthly_drivers_6!D429*D429</f>
        <v>2.0319612658108128</v>
      </c>
      <c r="H429" s="100">
        <f t="shared" si="18"/>
        <v>1.3025454742554401</v>
      </c>
      <c r="I429" s="100">
        <f t="shared" si="22"/>
        <v>4.741265624393173</v>
      </c>
      <c r="J429" s="100">
        <f t="shared" si="20"/>
        <v>0.53491201916230713</v>
      </c>
      <c r="K429" s="101">
        <f t="shared" si="21"/>
        <v>159.96683255727521</v>
      </c>
      <c r="L429" s="102">
        <f t="shared" si="12"/>
        <v>0</v>
      </c>
      <c r="M429" s="102">
        <v>0</v>
      </c>
      <c r="N429" s="102">
        <v>0</v>
      </c>
      <c r="O429" s="103">
        <v>0</v>
      </c>
      <c r="P429" s="104">
        <v>0</v>
      </c>
      <c r="Q429" s="105">
        <f>+monthly_drivers_0!Q429</f>
        <v>2.5</v>
      </c>
    </row>
    <row r="430" spans="1:17" x14ac:dyDescent="0.25">
      <c r="A430" s="106">
        <f t="shared" si="13"/>
        <v>57435</v>
      </c>
      <c r="B430" s="714" t="str">
        <f>+asset_level_drivers!$E$1</f>
        <v>Ganador</v>
      </c>
      <c r="C430" s="93">
        <f t="shared" si="14"/>
        <v>85</v>
      </c>
      <c r="D430" s="94">
        <f t="shared" si="15"/>
        <v>1.2958464661673408</v>
      </c>
      <c r="E430" s="94">
        <f t="shared" si="16"/>
        <v>6.0472836339076288</v>
      </c>
      <c r="F430" s="94">
        <f t="shared" si="17"/>
        <v>0.66520119972983038</v>
      </c>
      <c r="G430" s="94">
        <f>+monthly_drivers_6!G430/monthly_drivers_6!D430*D430</f>
        <v>2.0215064575576802</v>
      </c>
      <c r="H430" s="94">
        <f t="shared" si="18"/>
        <v>1.2958464661673408</v>
      </c>
      <c r="I430" s="94">
        <f t="shared" si="22"/>
        <v>4.7168812344479134</v>
      </c>
      <c r="J430" s="94">
        <f t="shared" si="20"/>
        <v>0.53216095978386757</v>
      </c>
      <c r="K430" s="95">
        <f t="shared" si="21"/>
        <v>159.87403797062217</v>
      </c>
      <c r="L430" s="94">
        <f t="shared" si="12"/>
        <v>0</v>
      </c>
      <c r="M430" s="94">
        <v>0</v>
      </c>
      <c r="N430" s="94">
        <v>0</v>
      </c>
      <c r="O430" s="96">
        <v>0</v>
      </c>
      <c r="P430" s="95">
        <v>0</v>
      </c>
      <c r="Q430" s="97">
        <f>+monthly_drivers_0!Q430</f>
        <v>2.5</v>
      </c>
    </row>
    <row r="431" spans="1:17" x14ac:dyDescent="0.25">
      <c r="A431" s="98">
        <f t="shared" si="13"/>
        <v>57465</v>
      </c>
      <c r="B431" s="713" t="str">
        <f>+asset_level_drivers!$E$1</f>
        <v>Ganador</v>
      </c>
      <c r="C431" s="99">
        <f t="shared" si="14"/>
        <v>85</v>
      </c>
      <c r="D431" s="100">
        <f t="shared" si="15"/>
        <v>1.289181911163799</v>
      </c>
      <c r="E431" s="100">
        <f t="shared" si="16"/>
        <v>6.0161823765808666</v>
      </c>
      <c r="F431" s="100">
        <f t="shared" si="17"/>
        <v>0.66178006142388635</v>
      </c>
      <c r="G431" s="100">
        <f>+monthly_drivers_6!G431/monthly_drivers_6!D431*D431</f>
        <v>2.0111054818680381</v>
      </c>
      <c r="H431" s="100">
        <f t="shared" si="18"/>
        <v>1.289181911163799</v>
      </c>
      <c r="I431" s="100">
        <f t="shared" si="22"/>
        <v>4.6926222537330382</v>
      </c>
      <c r="J431" s="100">
        <f t="shared" si="20"/>
        <v>0.52942404913911234</v>
      </c>
      <c r="K431" s="101">
        <f t="shared" si="21"/>
        <v>159.78129721284836</v>
      </c>
      <c r="L431" s="102">
        <f t="shared" si="12"/>
        <v>0</v>
      </c>
      <c r="M431" s="102">
        <v>0</v>
      </c>
      <c r="N431" s="102">
        <v>0</v>
      </c>
      <c r="O431" s="103">
        <v>0</v>
      </c>
      <c r="P431" s="104">
        <v>0</v>
      </c>
      <c r="Q431" s="105">
        <f>+monthly_drivers_0!Q431</f>
        <v>2.5</v>
      </c>
    </row>
    <row r="432" spans="1:17" x14ac:dyDescent="0.25">
      <c r="A432" s="106">
        <f t="shared" si="13"/>
        <v>57496</v>
      </c>
      <c r="B432" s="714" t="str">
        <f>+asset_level_drivers!$E$1</f>
        <v>Ganador</v>
      </c>
      <c r="C432" s="93">
        <f t="shared" si="14"/>
        <v>85</v>
      </c>
      <c r="D432" s="94">
        <f t="shared" si="15"/>
        <v>1.2825516320521586</v>
      </c>
      <c r="E432" s="94">
        <f t="shared" si="16"/>
        <v>5.9852410734196209</v>
      </c>
      <c r="F432" s="94">
        <f t="shared" si="17"/>
        <v>0.65837651807614916</v>
      </c>
      <c r="G432" s="94">
        <f>+monthly_drivers_6!G432/monthly_drivers_6!D432*D432</f>
        <v>2.0007580056025609</v>
      </c>
      <c r="H432" s="94">
        <f t="shared" si="18"/>
        <v>1.2825516320521586</v>
      </c>
      <c r="I432" s="94">
        <f t="shared" si="22"/>
        <v>4.6684880372672666</v>
      </c>
      <c r="J432" s="94">
        <f t="shared" si="20"/>
        <v>0.52670121446092255</v>
      </c>
      <c r="K432" s="95">
        <f t="shared" si="21"/>
        <v>159.68861025272838</v>
      </c>
      <c r="L432" s="94">
        <f t="shared" si="12"/>
        <v>0</v>
      </c>
      <c r="M432" s="94">
        <v>0</v>
      </c>
      <c r="N432" s="94">
        <v>0</v>
      </c>
      <c r="O432" s="96">
        <v>0</v>
      </c>
      <c r="P432" s="95">
        <v>0</v>
      </c>
      <c r="Q432" s="97">
        <f>+monthly_drivers_0!Q432</f>
        <v>2.5</v>
      </c>
    </row>
    <row r="433" spans="1:17" x14ac:dyDescent="0.25">
      <c r="A433" s="98">
        <f t="shared" si="13"/>
        <v>57526</v>
      </c>
      <c r="B433" s="713" t="str">
        <f>+asset_level_drivers!$E$1</f>
        <v>Ganador</v>
      </c>
      <c r="C433" s="99">
        <f t="shared" si="14"/>
        <v>85</v>
      </c>
      <c r="D433" s="100">
        <f t="shared" si="15"/>
        <v>1.2759554525510679</v>
      </c>
      <c r="E433" s="100">
        <f t="shared" si="16"/>
        <v>5.9544589017775662</v>
      </c>
      <c r="F433" s="100">
        <f t="shared" si="17"/>
        <v>0.654990479195523</v>
      </c>
      <c r="G433" s="100">
        <f>+monthly_drivers_6!G433/monthly_drivers_6!D433*D433</f>
        <v>1.9904637372737195</v>
      </c>
      <c r="H433" s="100">
        <f t="shared" si="18"/>
        <v>1.2759554525510679</v>
      </c>
      <c r="I433" s="100">
        <f t="shared" si="22"/>
        <v>4.6444779433864642</v>
      </c>
      <c r="J433" s="100">
        <f t="shared" si="20"/>
        <v>0.52399238335642162</v>
      </c>
      <c r="K433" s="101">
        <f t="shared" si="21"/>
        <v>159.59597705905495</v>
      </c>
      <c r="L433" s="102">
        <f t="shared" si="12"/>
        <v>0</v>
      </c>
      <c r="M433" s="102">
        <v>0</v>
      </c>
      <c r="N433" s="102">
        <v>0</v>
      </c>
      <c r="O433" s="103">
        <v>0</v>
      </c>
      <c r="P433" s="104">
        <v>0</v>
      </c>
      <c r="Q433" s="105">
        <f>+monthly_drivers_0!Q433</f>
        <v>2.5</v>
      </c>
    </row>
    <row r="434" spans="1:17" x14ac:dyDescent="0.25">
      <c r="A434" s="106">
        <f t="shared" si="13"/>
        <v>57557</v>
      </c>
      <c r="B434" s="714" t="str">
        <f>+asset_level_drivers!$E$1</f>
        <v>Ganador</v>
      </c>
      <c r="C434" s="93">
        <f t="shared" si="14"/>
        <v>85</v>
      </c>
      <c r="D434" s="94">
        <f t="shared" si="15"/>
        <v>1.2693931972857921</v>
      </c>
      <c r="E434" s="94">
        <f t="shared" si="16"/>
        <v>5.9238350432392579</v>
      </c>
      <c r="F434" s="94">
        <f t="shared" si="17"/>
        <v>0.65162185475630885</v>
      </c>
      <c r="G434" s="94">
        <f>+monthly_drivers_6!G434/monthly_drivers_6!D434*D434</f>
        <v>1.9802224126269703</v>
      </c>
      <c r="H434" s="94">
        <f t="shared" si="18"/>
        <v>1.2693931972857921</v>
      </c>
      <c r="I434" s="94">
        <f t="shared" si="22"/>
        <v>4.6205913337265834</v>
      </c>
      <c r="J434" s="94">
        <f t="shared" si="20"/>
        <v>0.52129748380505037</v>
      </c>
      <c r="K434" s="95">
        <f t="shared" si="21"/>
        <v>159.50339760063889</v>
      </c>
      <c r="L434" s="94">
        <f t="shared" si="12"/>
        <v>0</v>
      </c>
      <c r="M434" s="94">
        <v>0</v>
      </c>
      <c r="N434" s="94">
        <v>0</v>
      </c>
      <c r="O434" s="96">
        <v>0</v>
      </c>
      <c r="P434" s="95">
        <v>0</v>
      </c>
      <c r="Q434" s="97">
        <f>+monthly_drivers_0!Q434</f>
        <v>2.5</v>
      </c>
    </row>
    <row r="435" spans="1:17" x14ac:dyDescent="0.25">
      <c r="A435" s="98">
        <f t="shared" si="13"/>
        <v>57588</v>
      </c>
      <c r="B435" s="713" t="str">
        <f>+asset_level_drivers!$E$1</f>
        <v>Ganador</v>
      </c>
      <c r="C435" s="99">
        <f t="shared" si="14"/>
        <v>85</v>
      </c>
      <c r="D435" s="100">
        <f t="shared" si="15"/>
        <v>1.2628646917835513</v>
      </c>
      <c r="E435" s="100">
        <f t="shared" si="16"/>
        <v>5.8933686835983714</v>
      </c>
      <c r="F435" s="100">
        <f t="shared" si="17"/>
        <v>0.64827055519581112</v>
      </c>
      <c r="G435" s="100">
        <f>+monthly_drivers_6!G435/monthly_drivers_6!D435*D435</f>
        <v>1.9700337894343007</v>
      </c>
      <c r="H435" s="100">
        <f t="shared" si="18"/>
        <v>1.2628646917835513</v>
      </c>
      <c r="I435" s="100">
        <f t="shared" si="22"/>
        <v>4.5968275732066912</v>
      </c>
      <c r="J435" s="100">
        <f t="shared" si="20"/>
        <v>0.5186164441566522</v>
      </c>
      <c r="K435" s="101">
        <f t="shared" si="21"/>
        <v>159.41087184630911</v>
      </c>
      <c r="L435" s="102">
        <f t="shared" si="12"/>
        <v>0</v>
      </c>
      <c r="M435" s="102">
        <v>0</v>
      </c>
      <c r="N435" s="102">
        <v>0</v>
      </c>
      <c r="O435" s="103">
        <v>0</v>
      </c>
      <c r="P435" s="104">
        <v>0</v>
      </c>
      <c r="Q435" s="105">
        <f>+monthly_drivers_0!Q435</f>
        <v>2.5</v>
      </c>
    </row>
    <row r="436" spans="1:17" x14ac:dyDescent="0.25">
      <c r="A436" s="106">
        <f t="shared" si="13"/>
        <v>57618</v>
      </c>
      <c r="B436" s="714" t="str">
        <f>+asset_level_drivers!$E$1</f>
        <v>Ganador</v>
      </c>
      <c r="C436" s="93">
        <f t="shared" si="14"/>
        <v>85</v>
      </c>
      <c r="D436" s="94">
        <f t="shared" si="15"/>
        <v>1.256369762468881</v>
      </c>
      <c r="E436" s="94">
        <f t="shared" si="16"/>
        <v>5.8630590128360565</v>
      </c>
      <c r="F436" s="94">
        <f t="shared" si="17"/>
        <v>0.64493649141195619</v>
      </c>
      <c r="G436" s="94">
        <f>+monthly_drivers_6!G436/monthly_drivers_6!D436*D436</f>
        <v>1.9004800895859741</v>
      </c>
      <c r="H436" s="94">
        <f t="shared" si="18"/>
        <v>1.256369762468881</v>
      </c>
      <c r="I436" s="94">
        <f t="shared" si="22"/>
        <v>4.573186030012085</v>
      </c>
      <c r="J436" s="94">
        <f t="shared" si="20"/>
        <v>0.51594919312956833</v>
      </c>
      <c r="K436" s="95">
        <f t="shared" si="21"/>
        <v>159.31839976491258</v>
      </c>
      <c r="L436" s="94">
        <f t="shared" si="12"/>
        <v>0</v>
      </c>
      <c r="M436" s="94">
        <v>0</v>
      </c>
      <c r="N436" s="94">
        <v>0</v>
      </c>
      <c r="O436" s="96">
        <v>0</v>
      </c>
      <c r="P436" s="95">
        <v>0</v>
      </c>
      <c r="Q436" s="97">
        <f>+monthly_drivers_0!Q436</f>
        <v>2.5</v>
      </c>
    </row>
    <row r="437" spans="1:17" x14ac:dyDescent="0.25">
      <c r="A437" s="98">
        <f t="shared" si="13"/>
        <v>57649</v>
      </c>
      <c r="B437" s="713" t="str">
        <f>+asset_level_drivers!$E$1</f>
        <v>Ganador</v>
      </c>
      <c r="C437" s="99">
        <f t="shared" si="14"/>
        <v>85</v>
      </c>
      <c r="D437" s="100">
        <f t="shared" si="15"/>
        <v>1.2499082366590177</v>
      </c>
      <c r="E437" s="100">
        <f t="shared" si="16"/>
        <v>5.8329052250993998</v>
      </c>
      <c r="F437" s="100">
        <f t="shared" si="17"/>
        <v>0.64161957476092368</v>
      </c>
      <c r="G437" s="100">
        <f>+monthly_drivers_6!G437/monthly_drivers_6!D437*D437</f>
        <v>1.8907016231791332</v>
      </c>
      <c r="H437" s="100">
        <f t="shared" si="18"/>
        <v>1.2499082366590177</v>
      </c>
      <c r="I437" s="100">
        <f t="shared" si="22"/>
        <v>4.5496660755774929</v>
      </c>
      <c r="J437" s="100">
        <f t="shared" si="20"/>
        <v>0.51329565980874237</v>
      </c>
      <c r="K437" s="101">
        <f t="shared" si="21"/>
        <v>159.22598132531439</v>
      </c>
      <c r="L437" s="102">
        <f t="shared" si="12"/>
        <v>0</v>
      </c>
      <c r="M437" s="102">
        <v>0</v>
      </c>
      <c r="N437" s="102">
        <v>0</v>
      </c>
      <c r="O437" s="103">
        <v>0</v>
      </c>
      <c r="P437" s="104">
        <v>0</v>
      </c>
      <c r="Q437" s="105">
        <f>+monthly_drivers_0!Q437</f>
        <v>2.5</v>
      </c>
    </row>
    <row r="438" spans="1:17" x14ac:dyDescent="0.25">
      <c r="A438" s="106">
        <f t="shared" si="13"/>
        <v>57679</v>
      </c>
      <c r="B438" s="714" t="str">
        <f>+asset_level_drivers!$E$1</f>
        <v>Ganador</v>
      </c>
      <c r="C438" s="93">
        <f t="shared" si="14"/>
        <v>85</v>
      </c>
      <c r="D438" s="94">
        <f t="shared" si="15"/>
        <v>1.2434799425593077</v>
      </c>
      <c r="E438" s="94">
        <f t="shared" si="16"/>
        <v>5.8029065186800004</v>
      </c>
      <c r="F438" s="94">
        <f t="shared" si="17"/>
        <v>0.6383197170547894</v>
      </c>
      <c r="G438" s="94">
        <f>+monthly_drivers_6!G438/monthly_drivers_6!D438*D438</f>
        <v>1.8809734983726016</v>
      </c>
      <c r="H438" s="94">
        <f t="shared" si="18"/>
        <v>1.2434799425593077</v>
      </c>
      <c r="I438" s="94">
        <f t="shared" si="22"/>
        <v>4.5262670845703612</v>
      </c>
      <c r="J438" s="94">
        <f t="shared" si="20"/>
        <v>0.51065577364383496</v>
      </c>
      <c r="K438" s="95">
        <f t="shared" si="21"/>
        <v>159.13361649639765</v>
      </c>
      <c r="L438" s="94">
        <f t="shared" si="12"/>
        <v>0</v>
      </c>
      <c r="M438" s="94">
        <v>0</v>
      </c>
      <c r="N438" s="94">
        <v>0</v>
      </c>
      <c r="O438" s="96">
        <v>0</v>
      </c>
      <c r="P438" s="95">
        <v>0</v>
      </c>
      <c r="Q438" s="97">
        <f>+monthly_drivers_0!Q438</f>
        <v>2.5</v>
      </c>
    </row>
    <row r="439" spans="1:17" x14ac:dyDescent="0.25">
      <c r="A439" s="98">
        <f t="shared" si="13"/>
        <v>57710</v>
      </c>
      <c r="B439" s="713" t="str">
        <f>+asset_level_drivers!$E$1</f>
        <v>Ganador</v>
      </c>
      <c r="C439" s="99">
        <f t="shared" si="14"/>
        <v>85</v>
      </c>
      <c r="D439" s="100">
        <f t="shared" si="15"/>
        <v>1.237084709258639</v>
      </c>
      <c r="E439" s="100">
        <f t="shared" si="16"/>
        <v>5.7730620959926533</v>
      </c>
      <c r="F439" s="100">
        <f t="shared" si="17"/>
        <v>0.63503683055918092</v>
      </c>
      <c r="G439" s="100">
        <f>+monthly_drivers_6!G439/monthly_drivers_6!D439*D439</f>
        <v>1.8712953845182918</v>
      </c>
      <c r="H439" s="100">
        <f t="shared" si="18"/>
        <v>1.237084709258639</v>
      </c>
      <c r="I439" s="100">
        <f t="shared" si="22"/>
        <v>4.5029884348742302</v>
      </c>
      <c r="J439" s="100">
        <f t="shared" si="20"/>
        <v>0.5080294644473482</v>
      </c>
      <c r="K439" s="101">
        <f t="shared" si="21"/>
        <v>159.04130524706352</v>
      </c>
      <c r="L439" s="102">
        <f t="shared" si="12"/>
        <v>0</v>
      </c>
      <c r="M439" s="102">
        <v>0</v>
      </c>
      <c r="N439" s="102">
        <v>0</v>
      </c>
      <c r="O439" s="103">
        <v>0</v>
      </c>
      <c r="P439" s="104">
        <v>0</v>
      </c>
      <c r="Q439" s="105">
        <f>+monthly_drivers_0!Q439</f>
        <v>2.5</v>
      </c>
    </row>
    <row r="440" spans="1:17" x14ac:dyDescent="0.25">
      <c r="A440" s="106">
        <f t="shared" si="13"/>
        <v>57741</v>
      </c>
      <c r="B440" s="714" t="str">
        <f>+asset_level_drivers!$E$1</f>
        <v>Ganador</v>
      </c>
      <c r="C440" s="93">
        <f t="shared" si="14"/>
        <v>85</v>
      </c>
      <c r="D440" s="94">
        <f t="shared" si="15"/>
        <v>1.2307223667248981</v>
      </c>
      <c r="E440" s="94">
        <f t="shared" si="16"/>
        <v>5.7433711635541451</v>
      </c>
      <c r="F440" s="94">
        <f t="shared" si="17"/>
        <v>0.63177082799094475</v>
      </c>
      <c r="G440" s="94">
        <f>+monthly_drivers_6!G440/monthly_drivers_6!D440*D440</f>
        <v>1.8616670552491001</v>
      </c>
      <c r="H440" s="94">
        <f t="shared" si="18"/>
        <v>1.2307223667248981</v>
      </c>
      <c r="I440" s="94">
        <f t="shared" si="22"/>
        <v>4.4798295075721937</v>
      </c>
      <c r="J440" s="94">
        <f t="shared" si="20"/>
        <v>0.50541666239275929</v>
      </c>
      <c r="K440" s="95">
        <f t="shared" si="21"/>
        <v>158.94904754623121</v>
      </c>
      <c r="L440" s="94">
        <f t="shared" si="12"/>
        <v>0</v>
      </c>
      <c r="M440" s="94">
        <v>0</v>
      </c>
      <c r="N440" s="94">
        <v>0</v>
      </c>
      <c r="O440" s="96">
        <v>0</v>
      </c>
      <c r="P440" s="95">
        <v>0</v>
      </c>
      <c r="Q440" s="97">
        <f>+monthly_drivers_0!Q440</f>
        <v>2.5</v>
      </c>
    </row>
    <row r="441" spans="1:17" x14ac:dyDescent="0.25">
      <c r="A441" s="98">
        <f t="shared" si="13"/>
        <v>57769</v>
      </c>
      <c r="B441" s="713" t="str">
        <f>+asset_level_drivers!$E$1</f>
        <v>Ganador</v>
      </c>
      <c r="C441" s="99">
        <f t="shared" si="14"/>
        <v>85</v>
      </c>
      <c r="D441" s="100">
        <f t="shared" si="15"/>
        <v>1.2243927458004487</v>
      </c>
      <c r="E441" s="100">
        <f t="shared" si="16"/>
        <v>5.7138329319621564</v>
      </c>
      <c r="F441" s="100">
        <f t="shared" si="17"/>
        <v>0.62852162251582577</v>
      </c>
      <c r="G441" s="100">
        <f>+monthly_drivers_6!G441/monthly_drivers_6!D441*D441</f>
        <v>1.8520882237901488</v>
      </c>
      <c r="H441" s="100">
        <f t="shared" si="18"/>
        <v>1.2243927458004487</v>
      </c>
      <c r="I441" s="100">
        <f t="shared" si="22"/>
        <v>4.4567896869304429</v>
      </c>
      <c r="J441" s="100">
        <f t="shared" si="20"/>
        <v>0.50281729801266406</v>
      </c>
      <c r="K441" s="101">
        <f t="shared" si="21"/>
        <v>158.85684336283796</v>
      </c>
      <c r="L441" s="102">
        <f t="shared" si="12"/>
        <v>0</v>
      </c>
      <c r="M441" s="102">
        <v>0</v>
      </c>
      <c r="N441" s="102">
        <v>0</v>
      </c>
      <c r="O441" s="103">
        <v>0</v>
      </c>
      <c r="P441" s="104">
        <v>0</v>
      </c>
      <c r="Q441" s="105">
        <f>+monthly_drivers_0!Q441</f>
        <v>2.5</v>
      </c>
    </row>
    <row r="442" spans="1:17" x14ac:dyDescent="0.25">
      <c r="A442" s="106">
        <f t="shared" si="13"/>
        <v>57800</v>
      </c>
      <c r="B442" s="714" t="str">
        <f>+asset_level_drivers!$E$1</f>
        <v>Ganador</v>
      </c>
      <c r="C442" s="93">
        <f t="shared" si="14"/>
        <v>85</v>
      </c>
      <c r="D442" s="94">
        <f t="shared" si="15"/>
        <v>1.218095678197634</v>
      </c>
      <c r="E442" s="94">
        <f t="shared" si="16"/>
        <v>5.6844466158742737</v>
      </c>
      <c r="F442" s="94">
        <f t="shared" si="17"/>
        <v>0.62528912774615852</v>
      </c>
      <c r="G442" s="94">
        <f>+monthly_drivers_6!G442/monthly_drivers_6!D442*D442</f>
        <v>1.8425586727856069</v>
      </c>
      <c r="H442" s="94">
        <f t="shared" si="18"/>
        <v>1.218095678197634</v>
      </c>
      <c r="I442" s="94">
        <f t="shared" si="22"/>
        <v>4.4338683603818954</v>
      </c>
      <c r="J442" s="94">
        <f t="shared" si="20"/>
        <v>0.50023130219693024</v>
      </c>
      <c r="K442" s="95">
        <f t="shared" si="21"/>
        <v>158.76469266583905</v>
      </c>
      <c r="L442" s="94">
        <f t="shared" si="12"/>
        <v>0</v>
      </c>
      <c r="M442" s="94">
        <v>0</v>
      </c>
      <c r="N442" s="94">
        <v>0</v>
      </c>
      <c r="O442" s="96">
        <v>0</v>
      </c>
      <c r="P442" s="95">
        <v>0</v>
      </c>
      <c r="Q442" s="97">
        <f>+monthly_drivers_0!Q442</f>
        <v>2.5</v>
      </c>
    </row>
    <row r="443" spans="1:17" x14ac:dyDescent="0.25">
      <c r="A443" s="98">
        <f t="shared" si="13"/>
        <v>57830</v>
      </c>
      <c r="B443" s="713" t="str">
        <f>+asset_level_drivers!$E$1</f>
        <v>Ganador</v>
      </c>
      <c r="C443" s="99">
        <f t="shared" si="14"/>
        <v>85</v>
      </c>
      <c r="D443" s="100">
        <f t="shared" si="15"/>
        <v>1.2118309964943033</v>
      </c>
      <c r="E443" s="100">
        <f t="shared" si="16"/>
        <v>5.6552114339871107</v>
      </c>
      <c r="F443" s="100">
        <f t="shared" si="17"/>
        <v>0.62207325773857047</v>
      </c>
      <c r="G443" s="100">
        <f>+monthly_drivers_6!G443/monthly_drivers_6!D443*D443</f>
        <v>1.8330781362192521</v>
      </c>
      <c r="H443" s="100">
        <f t="shared" si="18"/>
        <v>1.2118309964943033</v>
      </c>
      <c r="I443" s="100">
        <f t="shared" si="22"/>
        <v>4.4110649185099087</v>
      </c>
      <c r="J443" s="100">
        <f t="shared" si="20"/>
        <v>0.49765860619085978</v>
      </c>
      <c r="K443" s="101">
        <f t="shared" si="21"/>
        <v>158.67259542420774</v>
      </c>
      <c r="L443" s="102">
        <f t="shared" si="12"/>
        <v>0</v>
      </c>
      <c r="M443" s="102">
        <v>0</v>
      </c>
      <c r="N443" s="102">
        <v>0</v>
      </c>
      <c r="O443" s="103">
        <v>0</v>
      </c>
      <c r="P443" s="104">
        <v>0</v>
      </c>
      <c r="Q443" s="105">
        <f>+monthly_drivers_0!Q443</f>
        <v>2.5</v>
      </c>
    </row>
    <row r="444" spans="1:17" x14ac:dyDescent="0.25">
      <c r="A444" s="106">
        <f t="shared" si="13"/>
        <v>57861</v>
      </c>
      <c r="B444" s="714" t="str">
        <f>+asset_level_drivers!$E$1</f>
        <v>Ganador</v>
      </c>
      <c r="C444" s="93">
        <f t="shared" si="14"/>
        <v>85</v>
      </c>
      <c r="D444" s="94">
        <f t="shared" si="15"/>
        <v>1.2055985341293598</v>
      </c>
      <c r="E444" s="94">
        <f t="shared" si="16"/>
        <v>5.6261266090155333</v>
      </c>
      <c r="F444" s="94">
        <f t="shared" si="17"/>
        <v>0.61887392699169685</v>
      </c>
      <c r="G444" s="94">
        <f>+monthly_drivers_6!G444/monthly_drivers_6!D444*D444</f>
        <v>1.8236463759848818</v>
      </c>
      <c r="H444" s="94">
        <f t="shared" si="18"/>
        <v>1.2055985341293598</v>
      </c>
      <c r="I444" s="94">
        <f t="shared" si="22"/>
        <v>4.388378755032079</v>
      </c>
      <c r="J444" s="94">
        <f t="shared" si="20"/>
        <v>0.49509914159336083</v>
      </c>
      <c r="K444" s="95">
        <f t="shared" si="21"/>
        <v>158.5805516069353</v>
      </c>
      <c r="L444" s="94">
        <f t="shared" si="12"/>
        <v>0</v>
      </c>
      <c r="M444" s="94">
        <v>0</v>
      </c>
      <c r="N444" s="94">
        <v>0</v>
      </c>
      <c r="O444" s="96">
        <v>0</v>
      </c>
      <c r="P444" s="95">
        <v>0</v>
      </c>
      <c r="Q444" s="97">
        <f>+monthly_drivers_0!Q444</f>
        <v>2.5</v>
      </c>
    </row>
    <row r="445" spans="1:17" x14ac:dyDescent="0.25">
      <c r="A445" s="98">
        <f t="shared" si="13"/>
        <v>57891</v>
      </c>
      <c r="B445" s="713" t="str">
        <f>+asset_level_drivers!$E$1</f>
        <v>Ganador</v>
      </c>
      <c r="C445" s="99">
        <f t="shared" si="14"/>
        <v>85</v>
      </c>
      <c r="D445" s="100">
        <f t="shared" si="15"/>
        <v>1.199398125398333</v>
      </c>
      <c r="E445" s="100">
        <f t="shared" si="16"/>
        <v>5.5971913676719955</v>
      </c>
      <c r="F445" s="100">
        <f t="shared" si="17"/>
        <v>0.61569105044390759</v>
      </c>
      <c r="G445" s="100">
        <f>+monthly_drivers_6!G445/monthly_drivers_6!D445*D445</f>
        <v>1.8142631149960529</v>
      </c>
      <c r="H445" s="100">
        <f t="shared" si="18"/>
        <v>1.199398125398333</v>
      </c>
      <c r="I445" s="100">
        <f t="shared" si="22"/>
        <v>4.3658092667841206</v>
      </c>
      <c r="J445" s="100">
        <f t="shared" si="20"/>
        <v>0.49255284035512942</v>
      </c>
      <c r="K445" s="101">
        <f t="shared" si="21"/>
        <v>158.48856118303098</v>
      </c>
      <c r="L445" s="102">
        <f t="shared" si="12"/>
        <v>0</v>
      </c>
      <c r="M445" s="102">
        <v>0</v>
      </c>
      <c r="N445" s="102">
        <v>0</v>
      </c>
      <c r="O445" s="103">
        <v>0</v>
      </c>
      <c r="P445" s="104">
        <v>0</v>
      </c>
      <c r="Q445" s="105">
        <f>+monthly_drivers_0!Q445</f>
        <v>2.5</v>
      </c>
    </row>
    <row r="446" spans="1:17" x14ac:dyDescent="0.25">
      <c r="A446" s="106">
        <f t="shared" si="13"/>
        <v>57922</v>
      </c>
      <c r="B446" s="714" t="str">
        <f>+asset_level_drivers!$E$1</f>
        <v>Ganador</v>
      </c>
      <c r="C446" s="93">
        <f t="shared" si="14"/>
        <v>85</v>
      </c>
      <c r="D446" s="94">
        <f t="shared" si="15"/>
        <v>1.1932296054489724</v>
      </c>
      <c r="E446" s="94">
        <f t="shared" si="16"/>
        <v>5.568404940645979</v>
      </c>
      <c r="F446" s="94">
        <f t="shared" si="17"/>
        <v>0.61252454347104568</v>
      </c>
      <c r="G446" s="94">
        <f>+monthly_drivers_6!G446/monthly_drivers_6!D446*D446</f>
        <v>1.8049281243226658</v>
      </c>
      <c r="H446" s="94">
        <f t="shared" si="18"/>
        <v>1.1932296054489724</v>
      </c>
      <c r="I446" s="94">
        <f t="shared" si="22"/>
        <v>4.3433558537038284</v>
      </c>
      <c r="J446" s="94">
        <f t="shared" si="20"/>
        <v>0.49001963477683985</v>
      </c>
      <c r="K446" s="95">
        <f t="shared" si="21"/>
        <v>158.39662412152202</v>
      </c>
      <c r="L446" s="94">
        <f t="shared" si="12"/>
        <v>0</v>
      </c>
      <c r="M446" s="94">
        <v>0</v>
      </c>
      <c r="N446" s="94">
        <v>0</v>
      </c>
      <c r="O446" s="96">
        <v>0</v>
      </c>
      <c r="P446" s="95">
        <v>0</v>
      </c>
      <c r="Q446" s="97">
        <f>+monthly_drivers_0!Q446</f>
        <v>2.5</v>
      </c>
    </row>
    <row r="447" spans="1:17" x14ac:dyDescent="0.25">
      <c r="A447" s="98">
        <f t="shared" si="13"/>
        <v>57953</v>
      </c>
      <c r="B447" s="713" t="str">
        <f>+asset_level_drivers!$E$1</f>
        <v>Ganador</v>
      </c>
      <c r="C447" s="99">
        <f t="shared" si="14"/>
        <v>85</v>
      </c>
      <c r="D447" s="100">
        <f t="shared" si="15"/>
        <v>1.1870928102768645</v>
      </c>
      <c r="E447" s="100">
        <f t="shared" si="16"/>
        <v>5.5397665625835391</v>
      </c>
      <c r="F447" s="100">
        <f t="shared" si="17"/>
        <v>0.60937432188417717</v>
      </c>
      <c r="G447" s="100">
        <f>+monthly_drivers_6!G447/monthly_drivers_6!D447*D447</f>
        <v>1.795641160099593</v>
      </c>
      <c r="H447" s="100">
        <f t="shared" si="18"/>
        <v>1.1870928102768645</v>
      </c>
      <c r="I447" s="100">
        <f t="shared" si="22"/>
        <v>4.3210179188151256</v>
      </c>
      <c r="J447" s="100">
        <f t="shared" si="20"/>
        <v>0.48749945750734502</v>
      </c>
      <c r="K447" s="101">
        <f t="shared" si="21"/>
        <v>158.30474039145361</v>
      </c>
      <c r="L447" s="102">
        <f t="shared" si="12"/>
        <v>0</v>
      </c>
      <c r="M447" s="102">
        <v>0</v>
      </c>
      <c r="N447" s="102">
        <v>0</v>
      </c>
      <c r="O447" s="103">
        <v>0</v>
      </c>
      <c r="P447" s="104">
        <v>0</v>
      </c>
      <c r="Q447" s="105">
        <f>+monthly_drivers_0!Q447</f>
        <v>2.5</v>
      </c>
    </row>
    <row r="448" spans="1:17" x14ac:dyDescent="0.25">
      <c r="A448" s="106">
        <f t="shared" si="13"/>
        <v>57983</v>
      </c>
      <c r="B448" s="714" t="str">
        <f>+asset_level_drivers!$E$1</f>
        <v>Ganador</v>
      </c>
      <c r="C448" s="93">
        <f t="shared" si="14"/>
        <v>85</v>
      </c>
      <c r="D448" s="94">
        <f t="shared" si="15"/>
        <v>1.1809875767210729</v>
      </c>
      <c r="E448" s="94">
        <f t="shared" si="16"/>
        <v>5.5112754720669566</v>
      </c>
      <c r="F448" s="94">
        <f t="shared" si="17"/>
        <v>0.60624030192735301</v>
      </c>
      <c r="G448" s="94">
        <f>+monthly_drivers_6!G448/monthly_drivers_6!D448*D448</f>
        <v>1.7864019719946811</v>
      </c>
      <c r="H448" s="94">
        <f t="shared" si="18"/>
        <v>1.1809875767210729</v>
      </c>
      <c r="I448" s="94">
        <f t="shared" si="22"/>
        <v>4.2987948682121919</v>
      </c>
      <c r="J448" s="94">
        <f t="shared" si="20"/>
        <v>0.48499224154188564</v>
      </c>
      <c r="K448" s="95">
        <f t="shared" si="21"/>
        <v>158.2129099618889</v>
      </c>
      <c r="L448" s="94">
        <f t="shared" si="12"/>
        <v>0</v>
      </c>
      <c r="M448" s="94">
        <v>0</v>
      </c>
      <c r="N448" s="94">
        <v>0</v>
      </c>
      <c r="O448" s="96">
        <v>0</v>
      </c>
      <c r="P448" s="95">
        <v>0</v>
      </c>
      <c r="Q448" s="97">
        <f>+monthly_drivers_0!Q448</f>
        <v>2.5</v>
      </c>
    </row>
    <row r="449" spans="1:17" x14ac:dyDescent="0.25">
      <c r="A449" s="98">
        <f t="shared" si="13"/>
        <v>58014</v>
      </c>
      <c r="B449" s="713" t="str">
        <f>+asset_level_drivers!$E$1</f>
        <v>Ganador</v>
      </c>
      <c r="C449" s="99">
        <f t="shared" si="14"/>
        <v>85</v>
      </c>
      <c r="D449" s="100">
        <f t="shared" si="15"/>
        <v>1.1749137424597997</v>
      </c>
      <c r="E449" s="100">
        <f t="shared" si="16"/>
        <v>5.4829309115944929</v>
      </c>
      <c r="F449" s="100">
        <f t="shared" si="17"/>
        <v>0.60312240027538189</v>
      </c>
      <c r="G449" s="100">
        <f>+monthly_drivers_6!G449/monthly_drivers_6!D449*D449</f>
        <v>1.7772102738812694</v>
      </c>
      <c r="H449" s="100">
        <f t="shared" si="18"/>
        <v>1.1749137424597997</v>
      </c>
      <c r="I449" s="100">
        <f t="shared" si="22"/>
        <v>4.2766861110436709</v>
      </c>
      <c r="J449" s="100">
        <f t="shared" si="20"/>
        <v>0.48249792022030874</v>
      </c>
      <c r="K449" s="101">
        <f t="shared" si="21"/>
        <v>158.121132801909</v>
      </c>
      <c r="L449" s="102">
        <f t="shared" si="12"/>
        <v>0</v>
      </c>
      <c r="M449" s="102">
        <v>0</v>
      </c>
      <c r="N449" s="102">
        <v>0</v>
      </c>
      <c r="O449" s="103">
        <v>0</v>
      </c>
      <c r="P449" s="104">
        <v>0</v>
      </c>
      <c r="Q449" s="105">
        <f>+monthly_drivers_0!Q449</f>
        <v>2.5</v>
      </c>
    </row>
    <row r="450" spans="1:17" x14ac:dyDescent="0.25">
      <c r="A450" s="106">
        <f t="shared" si="13"/>
        <v>58044</v>
      </c>
      <c r="B450" s="714" t="str">
        <f>+asset_level_drivers!$E$1</f>
        <v>Ganador</v>
      </c>
      <c r="C450" s="93">
        <f t="shared" si="14"/>
        <v>85</v>
      </c>
      <c r="D450" s="94">
        <f t="shared" si="15"/>
        <v>1.1688711460060706</v>
      </c>
      <c r="E450" s="94">
        <f t="shared" si="16"/>
        <v>5.4547321275602512</v>
      </c>
      <c r="F450" s="94">
        <f t="shared" si="17"/>
        <v>0.60002053403161515</v>
      </c>
      <c r="G450" s="94">
        <f>+monthly_drivers_6!G450/monthly_drivers_6!D450*D450</f>
        <v>1.7680658494293708</v>
      </c>
      <c r="H450" s="94">
        <f t="shared" si="18"/>
        <v>1.1688711460060706</v>
      </c>
      <c r="I450" s="94">
        <f t="shared" si="22"/>
        <v>4.2546910594969631</v>
      </c>
      <c r="J450" s="94">
        <f t="shared" si="20"/>
        <v>0.48001642722529536</v>
      </c>
      <c r="K450" s="95">
        <f t="shared" si="21"/>
        <v>158.02940888061295</v>
      </c>
      <c r="L450" s="94">
        <f t="shared" ref="L450:L513" si="23">+P450+O450</f>
        <v>0</v>
      </c>
      <c r="M450" s="94">
        <v>0</v>
      </c>
      <c r="N450" s="94">
        <v>0</v>
      </c>
      <c r="O450" s="96">
        <v>0</v>
      </c>
      <c r="P450" s="95">
        <v>0</v>
      </c>
      <c r="Q450" s="97">
        <f>+monthly_drivers_0!Q450</f>
        <v>2.5</v>
      </c>
    </row>
    <row r="451" spans="1:17" x14ac:dyDescent="0.25">
      <c r="A451" s="98">
        <f t="shared" ref="A451:A514" si="24">+EOMONTH(A450,1)</f>
        <v>58075</v>
      </c>
      <c r="B451" s="713" t="str">
        <f>+asset_level_drivers!$E$1</f>
        <v>Ganador</v>
      </c>
      <c r="C451" s="99">
        <f t="shared" si="14"/>
        <v>85</v>
      </c>
      <c r="D451" s="100">
        <f t="shared" si="15"/>
        <v>1.1628596267034403</v>
      </c>
      <c r="E451" s="100">
        <f t="shared" si="16"/>
        <v>5.4266783702341392</v>
      </c>
      <c r="F451" s="100">
        <f t="shared" si="17"/>
        <v>0.59693462072574266</v>
      </c>
      <c r="G451" s="100">
        <f>+monthly_drivers_6!G451/monthly_drivers_6!D451*D451</f>
        <v>1.7589684744250247</v>
      </c>
      <c r="H451" s="100">
        <f t="shared" si="18"/>
        <v>1.1628596267034403</v>
      </c>
      <c r="I451" s="100">
        <f t="shared" si="22"/>
        <v>4.2328091287825966</v>
      </c>
      <c r="J451" s="100">
        <f t="shared" si="20"/>
        <v>0.47754769658059737</v>
      </c>
      <c r="K451" s="101">
        <f t="shared" si="21"/>
        <v>157.93773816711771</v>
      </c>
      <c r="L451" s="102">
        <f t="shared" si="23"/>
        <v>0</v>
      </c>
      <c r="M451" s="102">
        <v>0</v>
      </c>
      <c r="N451" s="102">
        <v>0</v>
      </c>
      <c r="O451" s="103">
        <v>0</v>
      </c>
      <c r="P451" s="104">
        <v>0</v>
      </c>
      <c r="Q451" s="105">
        <f>+monthly_drivers_0!Q451</f>
        <v>2.5</v>
      </c>
    </row>
    <row r="452" spans="1:17" x14ac:dyDescent="0.25">
      <c r="A452" s="106">
        <f t="shared" si="24"/>
        <v>58106</v>
      </c>
      <c r="B452" s="714" t="str">
        <f>+asset_level_drivers!$E$1</f>
        <v>Ganador</v>
      </c>
      <c r="C452" s="93">
        <f t="shared" si="14"/>
        <v>85</v>
      </c>
      <c r="D452" s="94">
        <f t="shared" si="15"/>
        <v>1.1568790247217222</v>
      </c>
      <c r="E452" s="94">
        <f t="shared" si="16"/>
        <v>5.398768893741936</v>
      </c>
      <c r="F452" s="94">
        <f t="shared" si="17"/>
        <v>0.59386457831160011</v>
      </c>
      <c r="G452" s="94">
        <f>+monthly_drivers_6!G452/monthly_drivers_6!D452*D452</f>
        <v>1.7499178789707734</v>
      </c>
      <c r="H452" s="94">
        <f t="shared" si="18"/>
        <v>1.1568790247217222</v>
      </c>
      <c r="I452" s="94">
        <f t="shared" si="22"/>
        <v>4.2110397371186794</v>
      </c>
      <c r="J452" s="94">
        <f t="shared" si="20"/>
        <v>0.47509166264928332</v>
      </c>
      <c r="K452" s="95">
        <f t="shared" si="21"/>
        <v>157.84612063055818</v>
      </c>
      <c r="L452" s="94">
        <f t="shared" si="23"/>
        <v>0</v>
      </c>
      <c r="M452" s="94">
        <v>0</v>
      </c>
      <c r="N452" s="94">
        <v>0</v>
      </c>
      <c r="O452" s="96">
        <v>0</v>
      </c>
      <c r="P452" s="95">
        <v>0</v>
      </c>
      <c r="Q452" s="97">
        <f>+monthly_drivers_0!Q452</f>
        <v>2.5</v>
      </c>
    </row>
    <row r="453" spans="1:17" x14ac:dyDescent="0.25">
      <c r="A453" s="98">
        <f t="shared" si="24"/>
        <v>58134</v>
      </c>
      <c r="B453" s="713" t="str">
        <f>+asset_level_drivers!$E$1</f>
        <v>Ganador</v>
      </c>
      <c r="C453" s="99">
        <f t="shared" si="14"/>
        <v>85</v>
      </c>
      <c r="D453" s="100">
        <f t="shared" si="15"/>
        <v>1.150929181052738</v>
      </c>
      <c r="E453" s="100">
        <f t="shared" si="16"/>
        <v>5.3710029560454613</v>
      </c>
      <c r="F453" s="100">
        <f t="shared" si="17"/>
        <v>0.59081032516498766</v>
      </c>
      <c r="G453" s="100">
        <f>+monthly_drivers_6!G453/monthly_drivers_6!D453*D453</f>
        <v>1.740913821037646</v>
      </c>
      <c r="H453" s="100">
        <f t="shared" si="18"/>
        <v>1.150929181052738</v>
      </c>
      <c r="I453" s="100">
        <f t="shared" si="22"/>
        <v>4.18938230571543</v>
      </c>
      <c r="J453" s="100">
        <f t="shared" si="20"/>
        <v>0.4726482601319934</v>
      </c>
      <c r="K453" s="101">
        <f t="shared" si="21"/>
        <v>157.75455624008708</v>
      </c>
      <c r="L453" s="102">
        <f t="shared" si="23"/>
        <v>0</v>
      </c>
      <c r="M453" s="102">
        <v>0</v>
      </c>
      <c r="N453" s="102">
        <v>0</v>
      </c>
      <c r="O453" s="103">
        <v>0</v>
      </c>
      <c r="P453" s="104">
        <v>0</v>
      </c>
      <c r="Q453" s="105">
        <f>+monthly_drivers_0!Q453</f>
        <v>2.5</v>
      </c>
    </row>
    <row r="454" spans="1:17" x14ac:dyDescent="0.25">
      <c r="A454" s="106">
        <f t="shared" si="24"/>
        <v>58165</v>
      </c>
      <c r="B454" s="714" t="str">
        <f>+asset_level_drivers!$E$1</f>
        <v>Ganador</v>
      </c>
      <c r="C454" s="93">
        <f t="shared" si="14"/>
        <v>85</v>
      </c>
      <c r="D454" s="94">
        <f t="shared" si="15"/>
        <v>1.1450099375060907</v>
      </c>
      <c r="E454" s="94">
        <f t="shared" si="16"/>
        <v>5.3433798189228474</v>
      </c>
      <c r="F454" s="94">
        <f t="shared" si="17"/>
        <v>0.58777178008149977</v>
      </c>
      <c r="G454" s="94">
        <f>+monthly_drivers_6!G454/monthly_drivers_6!D454*D454</f>
        <v>1.7319560934788021</v>
      </c>
      <c r="H454" s="94">
        <f t="shared" si="18"/>
        <v>1.1450099375060907</v>
      </c>
      <c r="I454" s="94">
        <f t="shared" si="22"/>
        <v>4.1678362587597917</v>
      </c>
      <c r="J454" s="94">
        <f t="shared" si="20"/>
        <v>0.47021742406520317</v>
      </c>
      <c r="K454" s="95">
        <f t="shared" si="21"/>
        <v>157.66304496487513</v>
      </c>
      <c r="L454" s="94">
        <f t="shared" si="23"/>
        <v>0</v>
      </c>
      <c r="M454" s="94">
        <v>0</v>
      </c>
      <c r="N454" s="94">
        <v>0</v>
      </c>
      <c r="O454" s="96">
        <v>0</v>
      </c>
      <c r="P454" s="95">
        <v>0</v>
      </c>
      <c r="Q454" s="97">
        <f>+monthly_drivers_0!Q454</f>
        <v>2.5</v>
      </c>
    </row>
    <row r="455" spans="1:17" x14ac:dyDescent="0.25">
      <c r="A455" s="98">
        <f t="shared" si="24"/>
        <v>58195</v>
      </c>
      <c r="B455" s="713" t="str">
        <f>+asset_level_drivers!$E$1</f>
        <v>Ganador</v>
      </c>
      <c r="C455" s="99">
        <f t="shared" si="14"/>
        <v>85</v>
      </c>
      <c r="D455" s="100">
        <f t="shared" si="15"/>
        <v>1.1391211367049583</v>
      </c>
      <c r="E455" s="100">
        <f t="shared" si="16"/>
        <v>5.3158987479489097</v>
      </c>
      <c r="F455" s="100">
        <f t="shared" si="17"/>
        <v>0.58474886227436629</v>
      </c>
      <c r="G455" s="100">
        <f>+monthly_drivers_6!G455/monthly_drivers_6!D455*D455</f>
        <v>1.7230444394167652</v>
      </c>
      <c r="H455" s="100">
        <f t="shared" si="18"/>
        <v>1.1391211367049583</v>
      </c>
      <c r="I455" s="100">
        <f t="shared" si="22"/>
        <v>4.146401023400121</v>
      </c>
      <c r="J455" s="100">
        <f t="shared" si="20"/>
        <v>0.46779908981949647</v>
      </c>
      <c r="K455" s="101">
        <f t="shared" si="21"/>
        <v>157.57158677411087</v>
      </c>
      <c r="L455" s="102">
        <f t="shared" si="23"/>
        <v>0</v>
      </c>
      <c r="M455" s="102">
        <v>0</v>
      </c>
      <c r="N455" s="102">
        <v>0</v>
      </c>
      <c r="O455" s="103">
        <v>0</v>
      </c>
      <c r="P455" s="104">
        <v>0</v>
      </c>
      <c r="Q455" s="105">
        <f>+monthly_drivers_0!Q455</f>
        <v>2.5</v>
      </c>
    </row>
    <row r="456" spans="1:17" x14ac:dyDescent="0.25">
      <c r="A456" s="106">
        <f t="shared" si="24"/>
        <v>58226</v>
      </c>
      <c r="B456" s="714" t="str">
        <f>+asset_level_drivers!$E$1</f>
        <v>Ganador</v>
      </c>
      <c r="C456" s="93">
        <f t="shared" si="14"/>
        <v>85</v>
      </c>
      <c r="D456" s="94">
        <f t="shared" si="15"/>
        <v>1.13326262208191</v>
      </c>
      <c r="E456" s="94">
        <f t="shared" si="16"/>
        <v>5.2885590124756225</v>
      </c>
      <c r="F456" s="94">
        <f t="shared" si="17"/>
        <v>0.58174149137230435</v>
      </c>
      <c r="G456" s="94">
        <f>+monthly_drivers_6!G456/monthly_drivers_6!D456*D456</f>
        <v>1.7141786013436198</v>
      </c>
      <c r="H456" s="94">
        <f t="shared" si="18"/>
        <v>1.13326262208191</v>
      </c>
      <c r="I456" s="94">
        <f t="shared" si="22"/>
        <v>4.1250760297309581</v>
      </c>
      <c r="J456" s="94">
        <f t="shared" si="20"/>
        <v>0.46539319309784705</v>
      </c>
      <c r="K456" s="95">
        <f t="shared" si="21"/>
        <v>157.48018163700075</v>
      </c>
      <c r="L456" s="94">
        <f t="shared" si="23"/>
        <v>0</v>
      </c>
      <c r="M456" s="94">
        <v>0</v>
      </c>
      <c r="N456" s="94">
        <v>0</v>
      </c>
      <c r="O456" s="96">
        <v>0</v>
      </c>
      <c r="P456" s="95">
        <v>0</v>
      </c>
      <c r="Q456" s="97">
        <f>+monthly_drivers_0!Q456</f>
        <v>2.5</v>
      </c>
    </row>
    <row r="457" spans="1:17" x14ac:dyDescent="0.25">
      <c r="A457" s="98">
        <f t="shared" si="24"/>
        <v>58256</v>
      </c>
      <c r="B457" s="713" t="str">
        <f>+asset_level_drivers!$E$1</f>
        <v>Ganador</v>
      </c>
      <c r="C457" s="99">
        <f t="shared" si="14"/>
        <v>85</v>
      </c>
      <c r="D457" s="100">
        <f t="shared" si="15"/>
        <v>1.1274342378747433</v>
      </c>
      <c r="E457" s="100">
        <f t="shared" si="16"/>
        <v>5.2613598856126931</v>
      </c>
      <c r="F457" s="100">
        <f t="shared" si="17"/>
        <v>0.57874958741738181</v>
      </c>
      <c r="G457" s="100">
        <f>+monthly_drivers_6!G457/monthly_drivers_6!D457*D457</f>
        <v>1.7053583780174602</v>
      </c>
      <c r="H457" s="100">
        <f t="shared" si="18"/>
        <v>1.1274342378747433</v>
      </c>
      <c r="I457" s="100">
        <f t="shared" si="22"/>
        <v>4.103860710777874</v>
      </c>
      <c r="J457" s="100">
        <f t="shared" si="20"/>
        <v>0.46299966993390906</v>
      </c>
      <c r="K457" s="101">
        <f t="shared" si="21"/>
        <v>157.38882952276907</v>
      </c>
      <c r="L457" s="102">
        <f t="shared" si="23"/>
        <v>0</v>
      </c>
      <c r="M457" s="102">
        <v>0</v>
      </c>
      <c r="N457" s="102">
        <v>0</v>
      </c>
      <c r="O457" s="103">
        <v>0</v>
      </c>
      <c r="P457" s="104">
        <v>0</v>
      </c>
      <c r="Q457" s="105">
        <f>+monthly_drivers_0!Q457</f>
        <v>2.5</v>
      </c>
    </row>
    <row r="458" spans="1:17" x14ac:dyDescent="0.25">
      <c r="A458" s="106">
        <f t="shared" si="24"/>
        <v>58287</v>
      </c>
      <c r="B458" s="714" t="str">
        <f>+asset_level_drivers!$E$1</f>
        <v>Ganador</v>
      </c>
      <c r="C458" s="93">
        <f t="shared" si="14"/>
        <v>85</v>
      </c>
      <c r="D458" s="94">
        <f t="shared" si="15"/>
        <v>1.1216358291223427</v>
      </c>
      <c r="E458" s="94">
        <f t="shared" si="16"/>
        <v>5.2343006442082336</v>
      </c>
      <c r="F458" s="94">
        <f t="shared" si="17"/>
        <v>0.57577307086289098</v>
      </c>
      <c r="G458" s="94">
        <f>+monthly_drivers_6!G458/monthly_drivers_6!D458*D458</f>
        <v>1.6965835360935397</v>
      </c>
      <c r="H458" s="94">
        <f t="shared" si="18"/>
        <v>1.1216358291223427</v>
      </c>
      <c r="I458" s="94">
        <f t="shared" si="22"/>
        <v>4.0827545024823966</v>
      </c>
      <c r="J458" s="94">
        <f t="shared" si="20"/>
        <v>0.46061845669031642</v>
      </c>
      <c r="K458" s="95">
        <f t="shared" si="21"/>
        <v>157.29753040065799</v>
      </c>
      <c r="L458" s="94">
        <f t="shared" si="23"/>
        <v>0</v>
      </c>
      <c r="M458" s="94">
        <v>0</v>
      </c>
      <c r="N458" s="94">
        <v>0</v>
      </c>
      <c r="O458" s="96">
        <v>0</v>
      </c>
      <c r="P458" s="95">
        <v>0</v>
      </c>
      <c r="Q458" s="97">
        <f>+monthly_drivers_0!Q458</f>
        <v>2.5</v>
      </c>
    </row>
    <row r="459" spans="1:17" x14ac:dyDescent="0.25">
      <c r="A459" s="98">
        <f t="shared" si="24"/>
        <v>58318</v>
      </c>
      <c r="B459" s="713" t="str">
        <f>+asset_level_drivers!$E$1</f>
        <v>Ganador</v>
      </c>
      <c r="C459" s="99">
        <f t="shared" si="14"/>
        <v>85</v>
      </c>
      <c r="D459" s="100">
        <f t="shared" si="15"/>
        <v>1.1158672416605597</v>
      </c>
      <c r="E459" s="100">
        <f t="shared" si="16"/>
        <v>5.207380568829536</v>
      </c>
      <c r="F459" s="100">
        <f t="shared" si="17"/>
        <v>0.57281186257123395</v>
      </c>
      <c r="G459" s="100">
        <f>+monthly_drivers_6!G459/monthly_drivers_6!D459*D459</f>
        <v>1.6878538353666659</v>
      </c>
      <c r="H459" s="100">
        <f t="shared" si="18"/>
        <v>1.1158672416605597</v>
      </c>
      <c r="I459" s="100">
        <f t="shared" si="22"/>
        <v>4.0617568436870135</v>
      </c>
      <c r="J459" s="100">
        <f t="shared" si="20"/>
        <v>0.45824949005699084</v>
      </c>
      <c r="K459" s="101">
        <f t="shared" si="21"/>
        <v>157.2062842399275</v>
      </c>
      <c r="L459" s="102">
        <f t="shared" si="23"/>
        <v>0</v>
      </c>
      <c r="M459" s="102">
        <v>0</v>
      </c>
      <c r="N459" s="102">
        <v>0</v>
      </c>
      <c r="O459" s="103">
        <v>0</v>
      </c>
      <c r="P459" s="104">
        <v>0</v>
      </c>
      <c r="Q459" s="105">
        <f>+monthly_drivers_0!Q459</f>
        <v>2.5</v>
      </c>
    </row>
    <row r="460" spans="1:17" x14ac:dyDescent="0.25">
      <c r="A460" s="106">
        <f t="shared" si="24"/>
        <v>58348</v>
      </c>
      <c r="B460" s="714" t="str">
        <f>+asset_level_drivers!$E$1</f>
        <v>Ganador</v>
      </c>
      <c r="C460" s="93">
        <f t="shared" si="14"/>
        <v>85</v>
      </c>
      <c r="D460" s="94">
        <f t="shared" si="15"/>
        <v>1.110128322118114</v>
      </c>
      <c r="E460" s="94">
        <f t="shared" si="16"/>
        <v>5.1805989437439441</v>
      </c>
      <c r="F460" s="94">
        <f t="shared" si="17"/>
        <v>0.56986588381181857</v>
      </c>
      <c r="G460" s="94">
        <f>+monthly_drivers_6!G460/monthly_drivers_6!D460*D460</f>
        <v>1.6791690199984515</v>
      </c>
      <c r="H460" s="94">
        <f t="shared" si="18"/>
        <v>1.110128322118114</v>
      </c>
      <c r="I460" s="94">
        <f t="shared" si="22"/>
        <v>4.040867176120253</v>
      </c>
      <c r="J460" s="94">
        <f t="shared" si="20"/>
        <v>0.45589270704945861</v>
      </c>
      <c r="K460" s="95">
        <f t="shared" si="21"/>
        <v>157.1150910098554</v>
      </c>
      <c r="L460" s="94">
        <f t="shared" si="23"/>
        <v>0</v>
      </c>
      <c r="M460" s="94">
        <v>0</v>
      </c>
      <c r="N460" s="94">
        <v>0</v>
      </c>
      <c r="O460" s="96">
        <v>0</v>
      </c>
      <c r="P460" s="95">
        <v>0</v>
      </c>
      <c r="Q460" s="97">
        <f>+monthly_drivers_0!Q460</f>
        <v>2.5</v>
      </c>
    </row>
    <row r="461" spans="1:17" x14ac:dyDescent="0.25">
      <c r="A461" s="98">
        <f t="shared" si="24"/>
        <v>58379</v>
      </c>
      <c r="B461" s="713" t="str">
        <f>+asset_level_drivers!$E$1</f>
        <v>Ganador</v>
      </c>
      <c r="C461" s="99">
        <f t="shared" si="14"/>
        <v>85</v>
      </c>
      <c r="D461" s="100">
        <f t="shared" si="15"/>
        <v>1.1044189179125157</v>
      </c>
      <c r="E461" s="100">
        <f t="shared" si="16"/>
        <v>5.1539550568998242</v>
      </c>
      <c r="F461" s="100">
        <f t="shared" si="17"/>
        <v>0.56693505625896512</v>
      </c>
      <c r="G461" s="100">
        <f>+monthly_drivers_6!G461/monthly_drivers_6!D461*D461</f>
        <v>1.670528860943604</v>
      </c>
      <c r="H461" s="100">
        <f t="shared" si="18"/>
        <v>1.1044189179125157</v>
      </c>
      <c r="I461" s="100">
        <f t="shared" si="22"/>
        <v>4.0200849443818401</v>
      </c>
      <c r="J461" s="100">
        <f t="shared" si="20"/>
        <v>0.45354804500717594</v>
      </c>
      <c r="K461" s="101">
        <f t="shared" si="21"/>
        <v>157.02395067973737</v>
      </c>
      <c r="L461" s="102">
        <f t="shared" si="23"/>
        <v>0</v>
      </c>
      <c r="M461" s="102">
        <v>0</v>
      </c>
      <c r="N461" s="102">
        <v>0</v>
      </c>
      <c r="O461" s="103">
        <v>0</v>
      </c>
      <c r="P461" s="104">
        <v>0</v>
      </c>
      <c r="Q461" s="105">
        <f>+monthly_drivers_0!Q461</f>
        <v>2.5</v>
      </c>
    </row>
    <row r="462" spans="1:17" x14ac:dyDescent="0.25">
      <c r="A462" s="106">
        <f t="shared" si="24"/>
        <v>58409</v>
      </c>
      <c r="B462" s="714" t="str">
        <f>+asset_level_drivers!$E$1</f>
        <v>Ganador</v>
      </c>
      <c r="C462" s="93">
        <f t="shared" si="14"/>
        <v>85</v>
      </c>
      <c r="D462" s="94">
        <f t="shared" si="15"/>
        <v>1.0987388772460087</v>
      </c>
      <c r="E462" s="94">
        <f t="shared" si="16"/>
        <v>5.1274481999076329</v>
      </c>
      <c r="F462" s="94">
        <f t="shared" si="17"/>
        <v>0.56401930198982386</v>
      </c>
      <c r="G462" s="94">
        <f>+monthly_drivers_6!G462/monthly_drivers_6!D462*D462</f>
        <v>1.6619331498372993</v>
      </c>
      <c r="H462" s="94">
        <f t="shared" si="18"/>
        <v>1.0987388772460087</v>
      </c>
      <c r="I462" s="94">
        <f t="shared" si="22"/>
        <v>3.999409595927931</v>
      </c>
      <c r="J462" s="94">
        <f t="shared" si="20"/>
        <v>0.451215441591863</v>
      </c>
      <c r="K462" s="95">
        <f t="shared" si="21"/>
        <v>156.93286321888684</v>
      </c>
      <c r="L462" s="94">
        <f t="shared" si="23"/>
        <v>0</v>
      </c>
      <c r="M462" s="94">
        <v>0</v>
      </c>
      <c r="N462" s="94">
        <v>0</v>
      </c>
      <c r="O462" s="96">
        <v>0</v>
      </c>
      <c r="P462" s="95">
        <v>0</v>
      </c>
      <c r="Q462" s="97">
        <f>+monthly_drivers_0!Q462</f>
        <v>2.5</v>
      </c>
    </row>
    <row r="463" spans="1:17" x14ac:dyDescent="0.25">
      <c r="A463" s="98">
        <f t="shared" si="24"/>
        <v>58440</v>
      </c>
      <c r="B463" s="713" t="str">
        <f>+asset_level_drivers!$E$1</f>
        <v>Ganador</v>
      </c>
      <c r="C463" s="99">
        <f t="shared" si="14"/>
        <v>85</v>
      </c>
      <c r="D463" s="100">
        <f t="shared" si="15"/>
        <v>1.0930880491015347</v>
      </c>
      <c r="E463" s="100">
        <f t="shared" si="16"/>
        <v>5.101077668021083</v>
      </c>
      <c r="F463" s="100">
        <f t="shared" si="17"/>
        <v>0.56111854348230317</v>
      </c>
      <c r="G463" s="100">
        <f>+monthly_drivers_6!G463/monthly_drivers_6!D463*D463</f>
        <v>1.653381688044238</v>
      </c>
      <c r="H463" s="100">
        <f t="shared" si="18"/>
        <v>1.0930880491015347</v>
      </c>
      <c r="I463" s="100">
        <f t="shared" si="22"/>
        <v>3.9788405810564225</v>
      </c>
      <c r="J463" s="100">
        <f t="shared" si="20"/>
        <v>0.44889483478584657</v>
      </c>
      <c r="K463" s="101">
        <f t="shared" si="21"/>
        <v>156.84182859663505</v>
      </c>
      <c r="L463" s="102">
        <f t="shared" si="23"/>
        <v>0</v>
      </c>
      <c r="M463" s="102">
        <v>0</v>
      </c>
      <c r="N463" s="102">
        <v>0</v>
      </c>
      <c r="O463" s="103">
        <v>0</v>
      </c>
      <c r="P463" s="104">
        <v>0</v>
      </c>
      <c r="Q463" s="105">
        <f>+monthly_drivers_0!Q463</f>
        <v>2.5</v>
      </c>
    </row>
    <row r="464" spans="1:17" x14ac:dyDescent="0.25">
      <c r="A464" s="106">
        <f t="shared" si="24"/>
        <v>58471</v>
      </c>
      <c r="B464" s="714" t="str">
        <f>+asset_level_drivers!$E$1</f>
        <v>Ganador</v>
      </c>
      <c r="C464" s="93">
        <f t="shared" ref="C464:C527" si="25">+C463</f>
        <v>85</v>
      </c>
      <c r="D464" s="94">
        <f t="shared" ref="D464:D527" si="26">+D463/D462*D463</f>
        <v>1.0874662832387179</v>
      </c>
      <c r="E464" s="94">
        <f t="shared" ref="E464:E527" si="27">+E463/E462*E463</f>
        <v>5.0748427601184076</v>
      </c>
      <c r="F464" s="94">
        <f t="shared" ref="F464:F527" si="28">+F463/F462*F463</f>
        <v>0.55823270361300859</v>
      </c>
      <c r="G464" s="94">
        <f>+monthly_drivers_6!G464/monthly_drivers_6!D464*D464</f>
        <v>1.6448741942435943</v>
      </c>
      <c r="H464" s="94">
        <f t="shared" ref="H464:H527" si="29">+H463/H462*H463</f>
        <v>1.0874662832387179</v>
      </c>
      <c r="I464" s="94">
        <f t="shared" si="22"/>
        <v>3.9583773528923358</v>
      </c>
      <c r="J464" s="94">
        <f t="shared" ref="J464:J527" si="30">+J463/J462*J463</f>
        <v>0.44658616289041103</v>
      </c>
      <c r="K464" s="95">
        <f t="shared" ref="K464:K527" si="31">+K463/K462*K463</f>
        <v>156.75084678233105</v>
      </c>
      <c r="L464" s="94">
        <f t="shared" si="23"/>
        <v>0</v>
      </c>
      <c r="M464" s="94">
        <v>0</v>
      </c>
      <c r="N464" s="94">
        <v>0</v>
      </c>
      <c r="O464" s="96">
        <v>0</v>
      </c>
      <c r="P464" s="95">
        <v>0</v>
      </c>
      <c r="Q464" s="97">
        <f>+monthly_drivers_0!Q464</f>
        <v>2.5</v>
      </c>
    </row>
    <row r="465" spans="1:17" x14ac:dyDescent="0.25">
      <c r="A465" s="98">
        <f t="shared" si="24"/>
        <v>58500</v>
      </c>
      <c r="B465" s="713" t="str">
        <f>+asset_level_drivers!$E$1</f>
        <v>Ganador</v>
      </c>
      <c r="C465" s="99">
        <f t="shared" si="25"/>
        <v>85</v>
      </c>
      <c r="D465" s="100">
        <f t="shared" si="26"/>
        <v>1.0818734301898709</v>
      </c>
      <c r="E465" s="100">
        <f t="shared" si="27"/>
        <v>5.0487427786837173</v>
      </c>
      <c r="F465" s="100">
        <f t="shared" si="28"/>
        <v>0.55536170565519238</v>
      </c>
      <c r="G465" s="100">
        <f>+monthly_drivers_6!G465/monthly_drivers_6!D465*D465</f>
        <v>1.6146339550511075</v>
      </c>
      <c r="H465" s="100">
        <f t="shared" si="29"/>
        <v>1.0818734301898709</v>
      </c>
      <c r="I465" s="100">
        <f t="shared" ref="I465:I528" si="32">+I464/I463*I464</f>
        <v>3.9380193673732773</v>
      </c>
      <c r="J465" s="100">
        <f t="shared" si="30"/>
        <v>0.44428936452415818</v>
      </c>
      <c r="K465" s="101">
        <f t="shared" si="31"/>
        <v>156.65991774534166</v>
      </c>
      <c r="L465" s="102">
        <f t="shared" si="23"/>
        <v>0</v>
      </c>
      <c r="M465" s="102">
        <v>0</v>
      </c>
      <c r="N465" s="102">
        <v>0</v>
      </c>
      <c r="O465" s="103">
        <v>0</v>
      </c>
      <c r="P465" s="104">
        <v>0</v>
      </c>
      <c r="Q465" s="105">
        <f>+monthly_drivers_0!Q465</f>
        <v>2.5</v>
      </c>
    </row>
    <row r="466" spans="1:17" x14ac:dyDescent="0.25">
      <c r="A466" s="106">
        <f t="shared" si="24"/>
        <v>58531</v>
      </c>
      <c r="B466" s="714" t="str">
        <f>+asset_level_drivers!$E$1</f>
        <v>Ganador</v>
      </c>
      <c r="C466" s="93">
        <f t="shared" si="25"/>
        <v>85</v>
      </c>
      <c r="D466" s="94">
        <f t="shared" si="26"/>
        <v>1.0763093412560205</v>
      </c>
      <c r="E466" s="94">
        <f t="shared" si="27"/>
        <v>5.0227770297884557</v>
      </c>
      <c r="F466" s="94">
        <f t="shared" si="28"/>
        <v>0.5525054732767134</v>
      </c>
      <c r="G466" s="94">
        <f>+monthly_drivers_6!G466/monthly_drivers_6!D466*D466</f>
        <v>1.6063254596732011</v>
      </c>
      <c r="H466" s="94">
        <f t="shared" si="29"/>
        <v>1.0763093412560205</v>
      </c>
      <c r="I466" s="94">
        <f t="shared" si="32"/>
        <v>3.917766083234973</v>
      </c>
      <c r="J466" s="94">
        <f t="shared" si="30"/>
        <v>0.44200437862137504</v>
      </c>
      <c r="K466" s="95">
        <f t="shared" si="31"/>
        <v>156.56904145505149</v>
      </c>
      <c r="L466" s="94">
        <f t="shared" si="23"/>
        <v>0</v>
      </c>
      <c r="M466" s="94">
        <v>0</v>
      </c>
      <c r="N466" s="94">
        <v>0</v>
      </c>
      <c r="O466" s="96">
        <v>0</v>
      </c>
      <c r="P466" s="95">
        <v>0</v>
      </c>
      <c r="Q466" s="97">
        <f>+monthly_drivers_0!Q466</f>
        <v>2.5</v>
      </c>
    </row>
    <row r="467" spans="1:17" x14ac:dyDescent="0.25">
      <c r="A467" s="98">
        <f t="shared" si="24"/>
        <v>58561</v>
      </c>
      <c r="B467" s="713" t="str">
        <f>+asset_level_drivers!$E$1</f>
        <v>Ganador</v>
      </c>
      <c r="C467" s="99">
        <f t="shared" si="25"/>
        <v>85</v>
      </c>
      <c r="D467" s="100">
        <f t="shared" si="26"/>
        <v>1.0707738685029542</v>
      </c>
      <c r="E467" s="100">
        <f t="shared" si="27"/>
        <v>4.9969448230729503</v>
      </c>
      <c r="F467" s="100">
        <f t="shared" si="28"/>
        <v>0.54966393053800755</v>
      </c>
      <c r="G467" s="100">
        <f>+monthly_drivers_6!G467/monthly_drivers_6!D467*D467</f>
        <v>1.5980597183459557</v>
      </c>
      <c r="H467" s="100">
        <f t="shared" si="29"/>
        <v>1.0707738685029542</v>
      </c>
      <c r="I467" s="100">
        <f t="shared" si="32"/>
        <v>3.8976169619968783</v>
      </c>
      <c r="J467" s="100">
        <f t="shared" si="30"/>
        <v>0.43973114443041039</v>
      </c>
      <c r="K467" s="101">
        <f t="shared" si="31"/>
        <v>156.4782178808629</v>
      </c>
      <c r="L467" s="102">
        <f t="shared" si="23"/>
        <v>0</v>
      </c>
      <c r="M467" s="102">
        <v>0</v>
      </c>
      <c r="N467" s="102">
        <v>0</v>
      </c>
      <c r="O467" s="103">
        <v>0</v>
      </c>
      <c r="P467" s="104">
        <v>0</v>
      </c>
      <c r="Q467" s="105">
        <f>+monthly_drivers_0!Q467</f>
        <v>2.5</v>
      </c>
    </row>
    <row r="468" spans="1:17" x14ac:dyDescent="0.25">
      <c r="A468" s="106">
        <f t="shared" si="24"/>
        <v>58592</v>
      </c>
      <c r="B468" s="714" t="str">
        <f>+asset_level_drivers!$E$1</f>
        <v>Ganador</v>
      </c>
      <c r="C468" s="93">
        <f t="shared" si="25"/>
        <v>85</v>
      </c>
      <c r="D468" s="94">
        <f t="shared" si="26"/>
        <v>1.0652668647572869</v>
      </c>
      <c r="E468" s="94">
        <f t="shared" si="27"/>
        <v>4.9712454717280563</v>
      </c>
      <c r="F468" s="94">
        <f t="shared" si="28"/>
        <v>0.54683700189006901</v>
      </c>
      <c r="G468" s="94">
        <f>+monthly_drivers_6!G468/monthly_drivers_6!D468*D468</f>
        <v>1.5898364981589399</v>
      </c>
      <c r="H468" s="94">
        <f t="shared" si="29"/>
        <v>1.0652668647572869</v>
      </c>
      <c r="I468" s="94">
        <f t="shared" si="32"/>
        <v>3.877571467947861</v>
      </c>
      <c r="J468" s="94">
        <f t="shared" si="30"/>
        <v>0.4374696015120596</v>
      </c>
      <c r="K468" s="95">
        <f t="shared" si="31"/>
        <v>156.387446992196</v>
      </c>
      <c r="L468" s="94">
        <f t="shared" si="23"/>
        <v>0</v>
      </c>
      <c r="M468" s="94">
        <v>0</v>
      </c>
      <c r="N468" s="94">
        <v>0</v>
      </c>
      <c r="O468" s="96">
        <v>0</v>
      </c>
      <c r="P468" s="95">
        <v>0</v>
      </c>
      <c r="Q468" s="97">
        <f>+monthly_drivers_0!Q468</f>
        <v>2.5</v>
      </c>
    </row>
    <row r="469" spans="1:17" x14ac:dyDescent="0.25">
      <c r="A469" s="98">
        <f t="shared" si="24"/>
        <v>58622</v>
      </c>
      <c r="B469" s="713" t="str">
        <f>+asset_level_drivers!$E$1</f>
        <v>Ganador</v>
      </c>
      <c r="C469" s="99">
        <f t="shared" si="25"/>
        <v>85</v>
      </c>
      <c r="D469" s="100">
        <f t="shared" si="26"/>
        <v>1.0597881836025485</v>
      </c>
      <c r="E469" s="100">
        <f t="shared" si="27"/>
        <v>4.9456782924768987</v>
      </c>
      <c r="F469" s="100">
        <f t="shared" si="28"/>
        <v>0.54402461217244147</v>
      </c>
      <c r="G469" s="100">
        <f>+monthly_drivers_6!G469/monthly_drivers_6!D469*D469</f>
        <v>1.5816555626678381</v>
      </c>
      <c r="H469" s="100">
        <f t="shared" si="29"/>
        <v>1.0597881836025485</v>
      </c>
      <c r="I469" s="100">
        <f t="shared" si="32"/>
        <v>3.8576290681319576</v>
      </c>
      <c r="J469" s="100">
        <f t="shared" si="30"/>
        <v>0.43521968973795755</v>
      </c>
      <c r="K469" s="101">
        <f t="shared" si="31"/>
        <v>156.29672875848863</v>
      </c>
      <c r="L469" s="102">
        <f t="shared" si="23"/>
        <v>0</v>
      </c>
      <c r="M469" s="102">
        <v>0</v>
      </c>
      <c r="N469" s="102">
        <v>0</v>
      </c>
      <c r="O469" s="103">
        <v>0</v>
      </c>
      <c r="P469" s="104">
        <v>0</v>
      </c>
      <c r="Q469" s="105">
        <f>+monthly_drivers_0!Q469</f>
        <v>2.5</v>
      </c>
    </row>
    <row r="470" spans="1:17" x14ac:dyDescent="0.25">
      <c r="A470" s="106">
        <f t="shared" si="24"/>
        <v>58653</v>
      </c>
      <c r="B470" s="714" t="str">
        <f>+asset_level_drivers!$E$1</f>
        <v>Ganador</v>
      </c>
      <c r="C470" s="93">
        <f t="shared" si="25"/>
        <v>85</v>
      </c>
      <c r="D470" s="94">
        <f t="shared" si="26"/>
        <v>1.0543376793752901</v>
      </c>
      <c r="E470" s="94">
        <f t="shared" si="27"/>
        <v>4.9202426055567035</v>
      </c>
      <c r="F470" s="94">
        <f t="shared" si="28"/>
        <v>0.54122668661121975</v>
      </c>
      <c r="G470" s="94">
        <f>+monthly_drivers_6!G470/monthly_drivers_6!D470*D470</f>
        <v>1.5735166972740444</v>
      </c>
      <c r="H470" s="94">
        <f t="shared" si="29"/>
        <v>1.0543376793752901</v>
      </c>
      <c r="I470" s="94">
        <f t="shared" si="32"/>
        <v>3.8377892323342042</v>
      </c>
      <c r="J470" s="94">
        <f t="shared" si="30"/>
        <v>0.43298134928898013</v>
      </c>
      <c r="K470" s="95">
        <f t="shared" si="31"/>
        <v>156.20606314919635</v>
      </c>
      <c r="L470" s="94">
        <f t="shared" si="23"/>
        <v>0</v>
      </c>
      <c r="M470" s="94">
        <v>0</v>
      </c>
      <c r="N470" s="94">
        <v>0</v>
      </c>
      <c r="O470" s="96">
        <v>0</v>
      </c>
      <c r="P470" s="95">
        <v>0</v>
      </c>
      <c r="Q470" s="97">
        <f>+monthly_drivers_0!Q470</f>
        <v>2.5</v>
      </c>
    </row>
    <row r="471" spans="1:17" x14ac:dyDescent="0.25">
      <c r="A471" s="98">
        <f t="shared" si="24"/>
        <v>58684</v>
      </c>
      <c r="B471" s="713" t="str">
        <f>+asset_level_drivers!$E$1</f>
        <v>Ganador</v>
      </c>
      <c r="C471" s="99">
        <f t="shared" si="25"/>
        <v>85</v>
      </c>
      <c r="D471" s="100">
        <f t="shared" si="26"/>
        <v>1.0489152071612122</v>
      </c>
      <c r="E471" s="100">
        <f t="shared" si="27"/>
        <v>4.8949377347007248</v>
      </c>
      <c r="F471" s="100">
        <f t="shared" si="28"/>
        <v>0.53844315081706184</v>
      </c>
      <c r="G471" s="100">
        <f>+monthly_drivers_6!G471/monthly_drivers_6!D471*D471</f>
        <v>1.5654196952679866</v>
      </c>
      <c r="H471" s="100">
        <f t="shared" si="29"/>
        <v>1.0489152071612122</v>
      </c>
      <c r="I471" s="100">
        <f t="shared" si="32"/>
        <v>3.8180514330665396</v>
      </c>
      <c r="J471" s="100">
        <f t="shared" si="30"/>
        <v>0.43075452065365377</v>
      </c>
      <c r="K471" s="101">
        <f t="shared" si="31"/>
        <v>156.11545013379248</v>
      </c>
      <c r="L471" s="102">
        <f t="shared" si="23"/>
        <v>0</v>
      </c>
      <c r="M471" s="102">
        <v>0</v>
      </c>
      <c r="N471" s="102">
        <v>0</v>
      </c>
      <c r="O471" s="103">
        <v>0</v>
      </c>
      <c r="P471" s="104">
        <v>0</v>
      </c>
      <c r="Q471" s="105">
        <f>+monthly_drivers_0!Q471</f>
        <v>2.5</v>
      </c>
    </row>
    <row r="472" spans="1:17" x14ac:dyDescent="0.25">
      <c r="A472" s="106">
        <f t="shared" si="24"/>
        <v>58714</v>
      </c>
      <c r="B472" s="714" t="str">
        <f>+asset_level_drivers!$E$1</f>
        <v>Ganador</v>
      </c>
      <c r="C472" s="93">
        <f t="shared" si="25"/>
        <v>85</v>
      </c>
      <c r="D472" s="94">
        <f t="shared" si="26"/>
        <v>1.0435206227913114</v>
      </c>
      <c r="E472" s="94">
        <f t="shared" si="27"/>
        <v>4.869763007120266</v>
      </c>
      <c r="F472" s="94">
        <f t="shared" si="28"/>
        <v>0.53567393078321102</v>
      </c>
      <c r="G472" s="94">
        <f>+monthly_drivers_6!G472/monthly_drivers_6!D472*D472</f>
        <v>1.557364337802726</v>
      </c>
      <c r="H472" s="94">
        <f t="shared" si="29"/>
        <v>1.0435206227913114</v>
      </c>
      <c r="I472" s="94">
        <f t="shared" si="32"/>
        <v>3.7984151455537805</v>
      </c>
      <c r="J472" s="94">
        <f t="shared" si="30"/>
        <v>0.42853914462657311</v>
      </c>
      <c r="K472" s="95">
        <f t="shared" si="31"/>
        <v>156.024889681768</v>
      </c>
      <c r="L472" s="94">
        <f t="shared" si="23"/>
        <v>0</v>
      </c>
      <c r="M472" s="94">
        <v>0</v>
      </c>
      <c r="N472" s="94">
        <v>0</v>
      </c>
      <c r="O472" s="96">
        <v>0</v>
      </c>
      <c r="P472" s="95">
        <v>0</v>
      </c>
      <c r="Q472" s="97">
        <f>+monthly_drivers_0!Q472</f>
        <v>2.5</v>
      </c>
    </row>
    <row r="473" spans="1:17" x14ac:dyDescent="0.25">
      <c r="A473" s="98">
        <f t="shared" si="24"/>
        <v>58745</v>
      </c>
      <c r="B473" s="713" t="str">
        <f>+asset_level_drivers!$E$1</f>
        <v>Ganador</v>
      </c>
      <c r="C473" s="99">
        <f t="shared" si="25"/>
        <v>85</v>
      </c>
      <c r="D473" s="100">
        <f t="shared" si="26"/>
        <v>1.0381537828380472</v>
      </c>
      <c r="E473" s="100">
        <f t="shared" si="27"/>
        <v>4.8447177534867905</v>
      </c>
      <c r="F473" s="100">
        <f t="shared" si="28"/>
        <v>0.53291895288352842</v>
      </c>
      <c r="G473" s="100">
        <f>+monthly_drivers_6!G473/monthly_drivers_6!D473*D473</f>
        <v>1.5493504280469408</v>
      </c>
      <c r="H473" s="100">
        <f t="shared" si="29"/>
        <v>1.0381537828380472</v>
      </c>
      <c r="I473" s="100">
        <f t="shared" si="32"/>
        <v>3.7788798477196681</v>
      </c>
      <c r="J473" s="100">
        <f t="shared" si="30"/>
        <v>0.426335162306827</v>
      </c>
      <c r="K473" s="101">
        <f t="shared" si="31"/>
        <v>155.9343817626316</v>
      </c>
      <c r="L473" s="102">
        <f t="shared" si="23"/>
        <v>0</v>
      </c>
      <c r="M473" s="102">
        <v>0</v>
      </c>
      <c r="N473" s="102">
        <v>0</v>
      </c>
      <c r="O473" s="103">
        <v>0</v>
      </c>
      <c r="P473" s="104">
        <v>0</v>
      </c>
      <c r="Q473" s="105">
        <f>+monthly_drivers_0!Q473</f>
        <v>2.5</v>
      </c>
    </row>
    <row r="474" spans="1:17" x14ac:dyDescent="0.25">
      <c r="A474" s="106">
        <f t="shared" si="24"/>
        <v>58775</v>
      </c>
      <c r="B474" s="714" t="str">
        <f>+asset_level_drivers!$E$1</f>
        <v>Ganador</v>
      </c>
      <c r="C474" s="93">
        <f t="shared" si="25"/>
        <v>85</v>
      </c>
      <c r="D474" s="94">
        <f t="shared" si="26"/>
        <v>1.0328145446115287</v>
      </c>
      <c r="E474" s="94">
        <f t="shared" si="27"/>
        <v>4.819801307914128</v>
      </c>
      <c r="F474" s="94">
        <f t="shared" si="28"/>
        <v>0.53017814387053519</v>
      </c>
      <c r="G474" s="94">
        <f>+monthly_drivers_6!G474/monthly_drivers_6!D474*D474</f>
        <v>1.5413777348941142</v>
      </c>
      <c r="H474" s="94">
        <f t="shared" si="29"/>
        <v>1.0328145446115287</v>
      </c>
      <c r="I474" s="94">
        <f t="shared" si="32"/>
        <v>3.7594450201729899</v>
      </c>
      <c r="J474" s="94">
        <f t="shared" si="30"/>
        <v>0.42414251509643242</v>
      </c>
      <c r="K474" s="95">
        <f t="shared" si="31"/>
        <v>155.84392634590967</v>
      </c>
      <c r="L474" s="94">
        <f t="shared" si="23"/>
        <v>0</v>
      </c>
      <c r="M474" s="94">
        <v>0</v>
      </c>
      <c r="N474" s="94">
        <v>0</v>
      </c>
      <c r="O474" s="96">
        <v>0</v>
      </c>
      <c r="P474" s="95">
        <v>0</v>
      </c>
      <c r="Q474" s="97">
        <f>+monthly_drivers_0!Q474</f>
        <v>2.5</v>
      </c>
    </row>
    <row r="475" spans="1:17" x14ac:dyDescent="0.25">
      <c r="A475" s="98">
        <f t="shared" si="24"/>
        <v>58806</v>
      </c>
      <c r="B475" s="713" t="str">
        <f>+asset_level_drivers!$E$1</f>
        <v>Ganador</v>
      </c>
      <c r="C475" s="99">
        <f t="shared" si="25"/>
        <v>85</v>
      </c>
      <c r="D475" s="100">
        <f t="shared" si="26"/>
        <v>1.0275027661557212</v>
      </c>
      <c r="E475" s="100">
        <f t="shared" si="27"/>
        <v>4.7950130079407689</v>
      </c>
      <c r="F475" s="100">
        <f t="shared" si="28"/>
        <v>0.52745143087346535</v>
      </c>
      <c r="G475" s="100">
        <f>+monthly_drivers_6!G475/monthly_drivers_6!D475*D475</f>
        <v>1.533446051722299</v>
      </c>
      <c r="H475" s="100">
        <f t="shared" si="29"/>
        <v>1.0275027661557212</v>
      </c>
      <c r="I475" s="100">
        <f t="shared" si="32"/>
        <v>3.7401101461937682</v>
      </c>
      <c r="J475" s="100">
        <f t="shared" si="30"/>
        <v>0.42196114469877655</v>
      </c>
      <c r="K475" s="101">
        <f t="shared" si="31"/>
        <v>155.75352340114628</v>
      </c>
      <c r="L475" s="102">
        <f t="shared" si="23"/>
        <v>0</v>
      </c>
      <c r="M475" s="102">
        <v>0</v>
      </c>
      <c r="N475" s="102">
        <v>0</v>
      </c>
      <c r="O475" s="103">
        <v>0</v>
      </c>
      <c r="P475" s="104">
        <v>0</v>
      </c>
      <c r="Q475" s="105">
        <f>+monthly_drivers_0!Q475</f>
        <v>2.5</v>
      </c>
    </row>
    <row r="476" spans="1:17" x14ac:dyDescent="0.25">
      <c r="A476" s="106">
        <f t="shared" si="24"/>
        <v>58837</v>
      </c>
      <c r="B476" s="714" t="str">
        <f>+asset_level_drivers!$E$1</f>
        <v>Ganador</v>
      </c>
      <c r="C476" s="93">
        <f t="shared" si="25"/>
        <v>85</v>
      </c>
      <c r="D476" s="94">
        <f t="shared" si="26"/>
        <v>1.0222183062446717</v>
      </c>
      <c r="E476" s="94">
        <f t="shared" si="27"/>
        <v>4.7703521945122516</v>
      </c>
      <c r="F476" s="94">
        <f t="shared" si="28"/>
        <v>0.52473874139632815</v>
      </c>
      <c r="G476" s="94">
        <f>+monthly_drivers_6!G476/monthly_drivers_6!D476*D476</f>
        <v>1.5255551736954072</v>
      </c>
      <c r="H476" s="94">
        <f t="shared" si="29"/>
        <v>1.0222183062446717</v>
      </c>
      <c r="I476" s="94">
        <f t="shared" si="32"/>
        <v>3.7208747117195231</v>
      </c>
      <c r="J476" s="94">
        <f t="shared" si="30"/>
        <v>0.41979099311706675</v>
      </c>
      <c r="K476" s="95">
        <f t="shared" si="31"/>
        <v>155.66317289790317</v>
      </c>
      <c r="L476" s="94">
        <f t="shared" si="23"/>
        <v>0</v>
      </c>
      <c r="M476" s="94">
        <v>0</v>
      </c>
      <c r="N476" s="94">
        <v>0</v>
      </c>
      <c r="O476" s="96">
        <v>0</v>
      </c>
      <c r="P476" s="95">
        <v>0</v>
      </c>
      <c r="Q476" s="97">
        <f>+monthly_drivers_0!Q476</f>
        <v>2.5</v>
      </c>
    </row>
    <row r="477" spans="1:17" x14ac:dyDescent="0.25">
      <c r="A477" s="98">
        <f t="shared" si="24"/>
        <v>58865</v>
      </c>
      <c r="B477" s="713" t="str">
        <f>+asset_level_drivers!$E$1</f>
        <v>Ganador</v>
      </c>
      <c r="C477" s="99">
        <f t="shared" si="25"/>
        <v>85</v>
      </c>
      <c r="D477" s="100">
        <f t="shared" si="26"/>
        <v>1.0169610243787539</v>
      </c>
      <c r="E477" s="100">
        <f t="shared" si="27"/>
        <v>4.7458182119636394</v>
      </c>
      <c r="F477" s="100">
        <f t="shared" si="28"/>
        <v>0.52204000331598055</v>
      </c>
      <c r="G477" s="100">
        <f>+monthly_drivers_6!G477/monthly_drivers_6!D477*D477</f>
        <v>1.5177048553718253</v>
      </c>
      <c r="H477" s="100">
        <f t="shared" si="29"/>
        <v>1.0169610243787539</v>
      </c>
      <c r="I477" s="100">
        <f t="shared" si="32"/>
        <v>3.7017382053316044</v>
      </c>
      <c r="J477" s="100">
        <f t="shared" si="30"/>
        <v>0.41763200265278866</v>
      </c>
      <c r="K477" s="101">
        <f t="shared" si="31"/>
        <v>155.57287480575971</v>
      </c>
      <c r="L477" s="102">
        <f t="shared" si="23"/>
        <v>0</v>
      </c>
      <c r="M477" s="102">
        <v>0</v>
      </c>
      <c r="N477" s="102">
        <v>0</v>
      </c>
      <c r="O477" s="103">
        <v>0</v>
      </c>
      <c r="P477" s="104">
        <v>0</v>
      </c>
      <c r="Q477" s="105">
        <f>+monthly_drivers_0!Q477</f>
        <v>2.5</v>
      </c>
    </row>
    <row r="478" spans="1:17" x14ac:dyDescent="0.25">
      <c r="A478" s="106">
        <f t="shared" si="24"/>
        <v>58896</v>
      </c>
      <c r="B478" s="714" t="str">
        <f>+asset_level_drivers!$E$1</f>
        <v>Ganador</v>
      </c>
      <c r="C478" s="93">
        <f t="shared" si="25"/>
        <v>85</v>
      </c>
      <c r="D478" s="94">
        <f t="shared" si="26"/>
        <v>1.011730780780933</v>
      </c>
      <c r="E478" s="94">
        <f t="shared" si="27"/>
        <v>4.7214104080020896</v>
      </c>
      <c r="F478" s="94">
        <f t="shared" si="28"/>
        <v>0.51935514488020984</v>
      </c>
      <c r="G478" s="94">
        <f>+monthly_drivers_6!G478/monthly_drivers_6!D478*D478</f>
        <v>1.5098949075095092</v>
      </c>
      <c r="H478" s="94">
        <f t="shared" si="29"/>
        <v>1.011730780780933</v>
      </c>
      <c r="I478" s="94">
        <f t="shared" si="32"/>
        <v>3.6827001182415948</v>
      </c>
      <c r="J478" s="94">
        <f t="shared" si="30"/>
        <v>0.41548411590417206</v>
      </c>
      <c r="K478" s="95">
        <f t="shared" si="31"/>
        <v>155.48262909431293</v>
      </c>
      <c r="L478" s="94">
        <f t="shared" si="23"/>
        <v>0</v>
      </c>
      <c r="M478" s="94">
        <v>0</v>
      </c>
      <c r="N478" s="94">
        <v>0</v>
      </c>
      <c r="O478" s="96">
        <v>0</v>
      </c>
      <c r="P478" s="95">
        <v>0</v>
      </c>
      <c r="Q478" s="97">
        <f>+monthly_drivers_0!Q478</f>
        <v>2.5</v>
      </c>
    </row>
    <row r="479" spans="1:17" x14ac:dyDescent="0.25">
      <c r="A479" s="98">
        <f t="shared" si="24"/>
        <v>58926</v>
      </c>
      <c r="B479" s="713" t="str">
        <f>+asset_level_drivers!$E$1</f>
        <v>Ganador</v>
      </c>
      <c r="C479" s="99">
        <f t="shared" si="25"/>
        <v>85</v>
      </c>
      <c r="D479" s="100">
        <f t="shared" si="26"/>
        <v>1.0065274363930492</v>
      </c>
      <c r="E479" s="100">
        <f t="shared" si="27"/>
        <v>4.6971281336895103</v>
      </c>
      <c r="F479" s="100">
        <f t="shared" si="28"/>
        <v>0.51668409470582588</v>
      </c>
      <c r="G479" s="100">
        <f>+monthly_drivers_6!G479/monthly_drivers_6!D479*D479</f>
        <v>1.5021251585125421</v>
      </c>
      <c r="H479" s="100">
        <f t="shared" si="29"/>
        <v>1.0065274363930492</v>
      </c>
      <c r="I479" s="100">
        <f t="shared" si="32"/>
        <v>3.663759944277782</v>
      </c>
      <c r="J479" s="100">
        <f t="shared" si="30"/>
        <v>0.41334727576466485</v>
      </c>
      <c r="K479" s="101">
        <f t="shared" si="31"/>
        <v>155.39243573317751</v>
      </c>
      <c r="L479" s="102">
        <f t="shared" si="23"/>
        <v>0</v>
      </c>
      <c r="M479" s="102">
        <v>0</v>
      </c>
      <c r="N479" s="102">
        <v>0</v>
      </c>
      <c r="O479" s="103">
        <v>0</v>
      </c>
      <c r="P479" s="104">
        <v>0</v>
      </c>
      <c r="Q479" s="105">
        <f>+monthly_drivers_0!Q479</f>
        <v>2.5</v>
      </c>
    </row>
    <row r="480" spans="1:17" x14ac:dyDescent="0.25">
      <c r="A480" s="106">
        <f t="shared" si="24"/>
        <v>58957</v>
      </c>
      <c r="B480" s="714" t="str">
        <f>+asset_level_drivers!$E$1</f>
        <v>Ganador</v>
      </c>
      <c r="C480" s="93">
        <f t="shared" si="25"/>
        <v>85</v>
      </c>
      <c r="D480" s="94">
        <f t="shared" si="26"/>
        <v>1.0013508528721207</v>
      </c>
      <c r="E480" s="94">
        <f t="shared" si="27"/>
        <v>4.6729707434253065</v>
      </c>
      <c r="F480" s="94">
        <f t="shared" si="28"/>
        <v>0.5140267817767632</v>
      </c>
      <c r="G480" s="94">
        <f>+monthly_drivers_6!G480/monthly_drivers_6!D480*D480</f>
        <v>1.4943953616074266</v>
      </c>
      <c r="H480" s="94">
        <f t="shared" si="29"/>
        <v>1.0013508528721207</v>
      </c>
      <c r="I480" s="94">
        <f t="shared" si="32"/>
        <v>3.6449171798717019</v>
      </c>
      <c r="J480" s="94">
        <f t="shared" si="30"/>
        <v>0.41122142542141465</v>
      </c>
      <c r="K480" s="95">
        <f t="shared" si="31"/>
        <v>155.30229469198574</v>
      </c>
      <c r="L480" s="94">
        <f t="shared" si="23"/>
        <v>0</v>
      </c>
      <c r="M480" s="94">
        <v>0</v>
      </c>
      <c r="N480" s="94">
        <v>0</v>
      </c>
      <c r="O480" s="96">
        <v>0</v>
      </c>
      <c r="P480" s="95">
        <v>0</v>
      </c>
      <c r="Q480" s="97">
        <f>+monthly_drivers_0!Q480</f>
        <v>2.5</v>
      </c>
    </row>
    <row r="481" spans="1:17" x14ac:dyDescent="0.25">
      <c r="A481" s="98">
        <f t="shared" si="24"/>
        <v>58987</v>
      </c>
      <c r="B481" s="713" t="str">
        <f>+asset_level_drivers!$E$1</f>
        <v>Ganador</v>
      </c>
      <c r="C481" s="99">
        <f t="shared" si="25"/>
        <v>85</v>
      </c>
      <c r="D481" s="100">
        <f t="shared" si="26"/>
        <v>0.99620089258666522</v>
      </c>
      <c r="E481" s="100">
        <f t="shared" si="27"/>
        <v>4.6489375949292144</v>
      </c>
      <c r="F481" s="100">
        <f t="shared" si="28"/>
        <v>0.51138313544219283</v>
      </c>
      <c r="G481" s="100">
        <f>+monthly_drivers_6!G481/monthly_drivers_6!D481*D481</f>
        <v>1.4867053136995079</v>
      </c>
      <c r="H481" s="100">
        <f t="shared" si="29"/>
        <v>0.99620089258666522</v>
      </c>
      <c r="I481" s="100">
        <f t="shared" si="32"/>
        <v>3.6261713240447491</v>
      </c>
      <c r="J481" s="100">
        <f t="shared" si="30"/>
        <v>0.40910650835375828</v>
      </c>
      <c r="K481" s="101">
        <f t="shared" si="31"/>
        <v>155.21220594038755</v>
      </c>
      <c r="L481" s="102">
        <f t="shared" si="23"/>
        <v>0</v>
      </c>
      <c r="M481" s="102">
        <v>0</v>
      </c>
      <c r="N481" s="102">
        <v>0</v>
      </c>
      <c r="O481" s="103">
        <v>0</v>
      </c>
      <c r="P481" s="104">
        <v>0</v>
      </c>
      <c r="Q481" s="105">
        <f>+monthly_drivers_0!Q481</f>
        <v>2.5</v>
      </c>
    </row>
    <row r="482" spans="1:17" x14ac:dyDescent="0.25">
      <c r="A482" s="106">
        <f t="shared" si="24"/>
        <v>59018</v>
      </c>
      <c r="B482" s="714" t="str">
        <f>+asset_level_drivers!$E$1</f>
        <v>Ganador</v>
      </c>
      <c r="C482" s="93">
        <f t="shared" si="25"/>
        <v>85</v>
      </c>
      <c r="D482" s="94">
        <f t="shared" si="26"/>
        <v>0.99107741861304111</v>
      </c>
      <c r="E482" s="94">
        <f t="shared" si="27"/>
        <v>4.6250280492242259</v>
      </c>
      <c r="F482" s="94">
        <f t="shared" si="28"/>
        <v>0.50875308541464392</v>
      </c>
      <c r="G482" s="94">
        <f>+monthly_drivers_6!G482/monthly_drivers_6!D482*D482</f>
        <v>1.4790548310617377</v>
      </c>
      <c r="H482" s="94">
        <f t="shared" si="29"/>
        <v>0.99107741861304111</v>
      </c>
      <c r="I482" s="94">
        <f t="shared" si="32"/>
        <v>3.6075218783948575</v>
      </c>
      <c r="J482" s="94">
        <f t="shared" si="30"/>
        <v>0.40700246833171905</v>
      </c>
      <c r="K482" s="95">
        <f t="shared" si="31"/>
        <v>155.12216944805044</v>
      </c>
      <c r="L482" s="94">
        <f t="shared" si="23"/>
        <v>0</v>
      </c>
      <c r="M482" s="94">
        <v>0</v>
      </c>
      <c r="N482" s="94">
        <v>0</v>
      </c>
      <c r="O482" s="96">
        <v>0</v>
      </c>
      <c r="P482" s="95">
        <v>0</v>
      </c>
      <c r="Q482" s="97">
        <f>+monthly_drivers_0!Q482</f>
        <v>2.5</v>
      </c>
    </row>
    <row r="483" spans="1:17" x14ac:dyDescent="0.25">
      <c r="A483" s="98">
        <f t="shared" si="24"/>
        <v>59049</v>
      </c>
      <c r="B483" s="713" t="str">
        <f>+asset_level_drivers!$E$1</f>
        <v>Ganador</v>
      </c>
      <c r="C483" s="99">
        <f t="shared" si="25"/>
        <v>85</v>
      </c>
      <c r="D483" s="100">
        <f t="shared" si="26"/>
        <v>0.98598029473180671</v>
      </c>
      <c r="E483" s="100">
        <f t="shared" si="27"/>
        <v>4.601241470619601</v>
      </c>
      <c r="F483" s="100">
        <f t="shared" si="28"/>
        <v>0.50613656176813493</v>
      </c>
      <c r="G483" s="100">
        <f>+monthly_drivers_6!G483/monthly_drivers_6!D483*D483</f>
        <v>1.4714436951714689</v>
      </c>
      <c r="H483" s="100">
        <f t="shared" si="29"/>
        <v>0.98598029473180671</v>
      </c>
      <c r="I483" s="100">
        <f t="shared" si="32"/>
        <v>3.5889683470832492</v>
      </c>
      <c r="J483" s="100">
        <f t="shared" si="30"/>
        <v>0.40490924941451184</v>
      </c>
      <c r="K483" s="101">
        <f t="shared" si="31"/>
        <v>155.03218518465954</v>
      </c>
      <c r="L483" s="102">
        <f t="shared" si="23"/>
        <v>0</v>
      </c>
      <c r="M483" s="102">
        <v>0</v>
      </c>
      <c r="N483" s="102">
        <v>0</v>
      </c>
      <c r="O483" s="103">
        <v>0</v>
      </c>
      <c r="P483" s="104">
        <v>0</v>
      </c>
      <c r="Q483" s="105">
        <f>+monthly_drivers_0!Q483</f>
        <v>2.5</v>
      </c>
    </row>
    <row r="484" spans="1:17" x14ac:dyDescent="0.25">
      <c r="A484" s="106">
        <f t="shared" si="24"/>
        <v>59079</v>
      </c>
      <c r="B484" s="714" t="str">
        <f>+asset_level_drivers!$E$1</f>
        <v>Ganador</v>
      </c>
      <c r="C484" s="93">
        <f t="shared" si="25"/>
        <v>85</v>
      </c>
      <c r="D484" s="94">
        <f t="shared" si="26"/>
        <v>0.98090938542409878</v>
      </c>
      <c r="E484" s="94">
        <f t="shared" si="27"/>
        <v>4.5775772266939647</v>
      </c>
      <c r="F484" s="94">
        <f t="shared" si="28"/>
        <v>0.50353349493631461</v>
      </c>
      <c r="G484" s="94">
        <f>+monthly_drivers_6!G484/monthly_drivers_6!D484*D484</f>
        <v>1.4638717271172628</v>
      </c>
      <c r="H484" s="94">
        <f t="shared" si="29"/>
        <v>0.98090938542409878</v>
      </c>
      <c r="I484" s="94">
        <f t="shared" si="32"/>
        <v>3.570510236821252</v>
      </c>
      <c r="J484" s="94">
        <f t="shared" si="30"/>
        <v>0.40282679594905557</v>
      </c>
      <c r="K484" s="95">
        <f t="shared" si="31"/>
        <v>154.94225311991752</v>
      </c>
      <c r="L484" s="94">
        <f t="shared" si="23"/>
        <v>0</v>
      </c>
      <c r="M484" s="94">
        <v>0</v>
      </c>
      <c r="N484" s="94">
        <v>0</v>
      </c>
      <c r="O484" s="96">
        <v>0</v>
      </c>
      <c r="P484" s="95">
        <v>0</v>
      </c>
      <c r="Q484" s="97">
        <f>+monthly_drivers_0!Q484</f>
        <v>2.5</v>
      </c>
    </row>
    <row r="485" spans="1:17" x14ac:dyDescent="0.25">
      <c r="A485" s="98">
        <f t="shared" si="24"/>
        <v>59110</v>
      </c>
      <c r="B485" s="713" t="str">
        <f>+asset_level_drivers!$E$1</f>
        <v>Ganador</v>
      </c>
      <c r="C485" s="99">
        <f t="shared" si="25"/>
        <v>85</v>
      </c>
      <c r="D485" s="100">
        <f t="shared" si="26"/>
        <v>0.97586455586802934</v>
      </c>
      <c r="E485" s="100">
        <f t="shared" si="27"/>
        <v>4.5540346882784926</v>
      </c>
      <c r="F485" s="100">
        <f t="shared" si="28"/>
        <v>0.50094381571061242</v>
      </c>
      <c r="G485" s="100">
        <f>+monthly_drivers_6!G485/monthly_drivers_6!D485*D485</f>
        <v>1.4563387109603827</v>
      </c>
      <c r="H485" s="100">
        <f t="shared" si="29"/>
        <v>0.97586455586802934</v>
      </c>
      <c r="I485" s="100">
        <f t="shared" si="32"/>
        <v>3.5521470568571831</v>
      </c>
      <c r="J485" s="100">
        <f t="shared" si="30"/>
        <v>0.40075505256849381</v>
      </c>
      <c r="K485" s="101">
        <f t="shared" si="31"/>
        <v>154.85237322354467</v>
      </c>
      <c r="L485" s="102">
        <f t="shared" si="23"/>
        <v>0</v>
      </c>
      <c r="M485" s="102">
        <v>0</v>
      </c>
      <c r="N485" s="102">
        <v>0</v>
      </c>
      <c r="O485" s="103">
        <v>0</v>
      </c>
      <c r="P485" s="104">
        <v>0</v>
      </c>
      <c r="Q485" s="105">
        <f>+monthly_drivers_0!Q485</f>
        <v>2.5</v>
      </c>
    </row>
    <row r="486" spans="1:17" x14ac:dyDescent="0.25">
      <c r="A486" s="106">
        <f t="shared" si="24"/>
        <v>59140</v>
      </c>
      <c r="B486" s="714" t="str">
        <f>+asset_level_drivers!$E$1</f>
        <v>Ganador</v>
      </c>
      <c r="C486" s="93">
        <f t="shared" si="25"/>
        <v>85</v>
      </c>
      <c r="D486" s="94">
        <f t="shared" si="26"/>
        <v>0.97084567193510096</v>
      </c>
      <c r="E486" s="94">
        <f t="shared" si="27"/>
        <v>4.530613229440184</v>
      </c>
      <c r="F486" s="94">
        <f t="shared" si="28"/>
        <v>0.49836745523839826</v>
      </c>
      <c r="G486" s="94">
        <f>+monthly_drivers_6!G486/monthly_drivers_6!D486*D486</f>
        <v>1.4488444078639444</v>
      </c>
      <c r="H486" s="94">
        <f t="shared" si="29"/>
        <v>0.97084567193510096</v>
      </c>
      <c r="I486" s="94">
        <f t="shared" si="32"/>
        <v>3.5338783189633021</v>
      </c>
      <c r="J486" s="94">
        <f t="shared" si="30"/>
        <v>0.39869396419072251</v>
      </c>
      <c r="K486" s="95">
        <f t="shared" si="31"/>
        <v>154.76254546527883</v>
      </c>
      <c r="L486" s="94">
        <f t="shared" si="23"/>
        <v>0</v>
      </c>
      <c r="M486" s="94">
        <v>0</v>
      </c>
      <c r="N486" s="94">
        <v>0</v>
      </c>
      <c r="O486" s="96">
        <v>0</v>
      </c>
      <c r="P486" s="95">
        <v>0</v>
      </c>
      <c r="Q486" s="97">
        <f>+monthly_drivers_0!Q486</f>
        <v>2.5</v>
      </c>
    </row>
    <row r="487" spans="1:17" x14ac:dyDescent="0.25">
      <c r="A487" s="98">
        <f t="shared" si="24"/>
        <v>59171</v>
      </c>
      <c r="B487" s="713" t="str">
        <f>+asset_level_drivers!$E$1</f>
        <v>Ganador</v>
      </c>
      <c r="C487" s="99">
        <f t="shared" si="25"/>
        <v>85</v>
      </c>
      <c r="D487" s="100">
        <f t="shared" si="26"/>
        <v>0.96585260018664099</v>
      </c>
      <c r="E487" s="100">
        <f t="shared" si="27"/>
        <v>4.5073122274652206</v>
      </c>
      <c r="F487" s="100">
        <f t="shared" si="28"/>
        <v>0.49580434502115206</v>
      </c>
      <c r="G487" s="100">
        <f>+monthly_drivers_6!G487/monthly_drivers_6!D487*D487</f>
        <v>1.4413886504734659</v>
      </c>
      <c r="H487" s="100">
        <f t="shared" si="29"/>
        <v>0.96585260018664099</v>
      </c>
      <c r="I487" s="100">
        <f t="shared" si="32"/>
        <v>3.51570353742283</v>
      </c>
      <c r="J487" s="100">
        <f t="shared" si="30"/>
        <v>0.39664347601692557</v>
      </c>
      <c r="K487" s="101">
        <f t="shared" si="31"/>
        <v>154.67276981487538</v>
      </c>
      <c r="L487" s="102">
        <f t="shared" si="23"/>
        <v>0</v>
      </c>
      <c r="M487" s="102">
        <v>0</v>
      </c>
      <c r="N487" s="102">
        <v>0</v>
      </c>
      <c r="O487" s="103">
        <v>0</v>
      </c>
      <c r="P487" s="104">
        <v>0</v>
      </c>
      <c r="Q487" s="105">
        <f>+monthly_drivers_0!Q487</f>
        <v>2.5</v>
      </c>
    </row>
    <row r="488" spans="1:17" x14ac:dyDescent="0.25">
      <c r="A488" s="106">
        <f t="shared" si="24"/>
        <v>59202</v>
      </c>
      <c r="B488" s="714" t="str">
        <f>+asset_level_drivers!$E$1</f>
        <v>Ganador</v>
      </c>
      <c r="C488" s="93">
        <f t="shared" si="25"/>
        <v>85</v>
      </c>
      <c r="D488" s="94">
        <f t="shared" si="26"/>
        <v>0.96088520787025344</v>
      </c>
      <c r="E488" s="94">
        <f t="shared" si="27"/>
        <v>4.4841310628424083</v>
      </c>
      <c r="F488" s="94">
        <f t="shared" si="28"/>
        <v>0.49325441691264255</v>
      </c>
      <c r="G488" s="94">
        <f>+monthly_drivers_6!G488/monthly_drivers_6!D488*D488</f>
        <v>1.4339712800447399</v>
      </c>
      <c r="H488" s="94">
        <f t="shared" si="29"/>
        <v>0.96088520787025344</v>
      </c>
      <c r="I488" s="94">
        <f t="shared" si="32"/>
        <v>3.4976222290170362</v>
      </c>
      <c r="J488" s="94">
        <f t="shared" si="30"/>
        <v>0.3946035335301179</v>
      </c>
      <c r="K488" s="95">
        <f t="shared" si="31"/>
        <v>154.58304624210726</v>
      </c>
      <c r="L488" s="94">
        <f t="shared" si="23"/>
        <v>0</v>
      </c>
      <c r="M488" s="94">
        <v>0</v>
      </c>
      <c r="N488" s="94">
        <v>0</v>
      </c>
      <c r="O488" s="96">
        <v>0</v>
      </c>
      <c r="P488" s="95">
        <v>0</v>
      </c>
      <c r="Q488" s="97">
        <f>+monthly_drivers_0!Q488</f>
        <v>2.5</v>
      </c>
    </row>
    <row r="489" spans="1:17" x14ac:dyDescent="0.25">
      <c r="A489" s="98">
        <f t="shared" si="24"/>
        <v>59230</v>
      </c>
      <c r="B489" s="713" t="str">
        <f>+asset_level_drivers!$E$1</f>
        <v>Ganador</v>
      </c>
      <c r="C489" s="99">
        <f t="shared" si="25"/>
        <v>85</v>
      </c>
      <c r="D489" s="100">
        <f t="shared" si="26"/>
        <v>0.95594336291628967</v>
      </c>
      <c r="E489" s="100">
        <f t="shared" si="27"/>
        <v>4.4610691192467069</v>
      </c>
      <c r="F489" s="100">
        <f t="shared" si="28"/>
        <v>0.49071760311711526</v>
      </c>
      <c r="G489" s="100">
        <f>+monthly_drivers_6!G489/monthly_drivers_6!D489*D489</f>
        <v>1.4265920249624786</v>
      </c>
      <c r="H489" s="100">
        <f t="shared" si="29"/>
        <v>0.95594336291628967</v>
      </c>
      <c r="I489" s="100">
        <f t="shared" si="32"/>
        <v>3.479633913012389</v>
      </c>
      <c r="J489" s="100">
        <f t="shared" si="30"/>
        <v>0.39257408249369607</v>
      </c>
      <c r="K489" s="101">
        <f t="shared" si="31"/>
        <v>154.49337471676495</v>
      </c>
      <c r="L489" s="102">
        <f t="shared" si="23"/>
        <v>0</v>
      </c>
      <c r="M489" s="102">
        <v>0</v>
      </c>
      <c r="N489" s="102">
        <v>0</v>
      </c>
      <c r="O489" s="103">
        <v>0</v>
      </c>
      <c r="P489" s="104">
        <v>0</v>
      </c>
      <c r="Q489" s="105">
        <f>+monthly_drivers_0!Q489</f>
        <v>2.5</v>
      </c>
    </row>
    <row r="490" spans="1:17" x14ac:dyDescent="0.25">
      <c r="A490" s="106">
        <f t="shared" si="24"/>
        <v>59261</v>
      </c>
      <c r="B490" s="714" t="str">
        <f>+asset_level_drivers!$E$1</f>
        <v>Ganador</v>
      </c>
      <c r="C490" s="93">
        <f t="shared" si="25"/>
        <v>85</v>
      </c>
      <c r="D490" s="94">
        <f t="shared" si="26"/>
        <v>0.9510269339343369</v>
      </c>
      <c r="E490" s="94">
        <f t="shared" si="27"/>
        <v>4.4381257835228451</v>
      </c>
      <c r="F490" s="94">
        <f t="shared" si="28"/>
        <v>0.48819383618749029</v>
      </c>
      <c r="G490" s="94">
        <f>+monthly_drivers_6!G490/monthly_drivers_6!D490*D490</f>
        <v>1.419250731254414</v>
      </c>
      <c r="H490" s="94">
        <f t="shared" si="29"/>
        <v>0.9510269339343369</v>
      </c>
      <c r="I490" s="94">
        <f t="shared" si="32"/>
        <v>3.4617381111477763</v>
      </c>
      <c r="J490" s="94">
        <f t="shared" si="30"/>
        <v>0.39055506894999609</v>
      </c>
      <c r="K490" s="95">
        <f t="shared" si="31"/>
        <v>154.40375520865643</v>
      </c>
      <c r="L490" s="94">
        <f t="shared" si="23"/>
        <v>0</v>
      </c>
      <c r="M490" s="94">
        <v>0</v>
      </c>
      <c r="N490" s="94">
        <v>0</v>
      </c>
      <c r="O490" s="96">
        <v>0</v>
      </c>
      <c r="P490" s="95">
        <v>0</v>
      </c>
      <c r="Q490" s="97">
        <f>+monthly_drivers_0!Q490</f>
        <v>2.5</v>
      </c>
    </row>
    <row r="491" spans="1:17" x14ac:dyDescent="0.25">
      <c r="A491" s="98">
        <f t="shared" si="24"/>
        <v>59291</v>
      </c>
      <c r="B491" s="713" t="str">
        <f>+asset_level_drivers!$E$1</f>
        <v>Ganador</v>
      </c>
      <c r="C491" s="99">
        <f t="shared" si="25"/>
        <v>85</v>
      </c>
      <c r="D491" s="100">
        <f t="shared" si="26"/>
        <v>0.94613579020972494</v>
      </c>
      <c r="E491" s="100">
        <f t="shared" si="27"/>
        <v>4.4153004456690157</v>
      </c>
      <c r="F491" s="100">
        <f t="shared" si="28"/>
        <v>0.48568304902356885</v>
      </c>
      <c r="G491" s="100">
        <f>+monthly_drivers_6!G491/monthly_drivers_6!D491*D491</f>
        <v>1.4119472101567117</v>
      </c>
      <c r="H491" s="100">
        <f t="shared" si="29"/>
        <v>0.94613579020972494</v>
      </c>
      <c r="I491" s="100">
        <f t="shared" si="32"/>
        <v>3.4439343476217887</v>
      </c>
      <c r="J491" s="100">
        <f t="shared" si="30"/>
        <v>0.38854643921885895</v>
      </c>
      <c r="K491" s="101">
        <f t="shared" si="31"/>
        <v>154.31418768760724</v>
      </c>
      <c r="L491" s="102">
        <f t="shared" si="23"/>
        <v>0</v>
      </c>
      <c r="M491" s="102">
        <v>0</v>
      </c>
      <c r="N491" s="102">
        <v>0</v>
      </c>
      <c r="O491" s="103">
        <v>0</v>
      </c>
      <c r="P491" s="104">
        <v>0</v>
      </c>
      <c r="Q491" s="105">
        <f>+monthly_drivers_0!Q491</f>
        <v>2.5</v>
      </c>
    </row>
    <row r="492" spans="1:17" x14ac:dyDescent="0.25">
      <c r="A492" s="106">
        <f t="shared" si="24"/>
        <v>59322</v>
      </c>
      <c r="B492" s="714" t="str">
        <f>+asset_level_drivers!$E$1</f>
        <v>Ganador</v>
      </c>
      <c r="C492" s="93">
        <f t="shared" si="25"/>
        <v>85</v>
      </c>
      <c r="D492" s="94">
        <f t="shared" si="26"/>
        <v>0.94126980170005081</v>
      </c>
      <c r="E492" s="94">
        <f t="shared" si="27"/>
        <v>4.3925924988206591</v>
      </c>
      <c r="F492" s="94">
        <f t="shared" si="28"/>
        <v>0.48318517487024942</v>
      </c>
      <c r="G492" s="94">
        <f>+monthly_drivers_6!G492/monthly_drivers_6!D492*D492</f>
        <v>1.4046812579542201</v>
      </c>
      <c r="H492" s="94">
        <f t="shared" si="29"/>
        <v>0.94126980170005081</v>
      </c>
      <c r="I492" s="94">
        <f t="shared" si="32"/>
        <v>3.4262221490800697</v>
      </c>
      <c r="J492" s="94">
        <f t="shared" si="30"/>
        <v>0.3865481398962034</v>
      </c>
      <c r="K492" s="95">
        <f t="shared" si="31"/>
        <v>154.22467212346038</v>
      </c>
      <c r="L492" s="94">
        <f t="shared" si="23"/>
        <v>0</v>
      </c>
      <c r="M492" s="94">
        <v>0</v>
      </c>
      <c r="N492" s="94">
        <v>0</v>
      </c>
      <c r="O492" s="96">
        <v>0</v>
      </c>
      <c r="P492" s="95">
        <v>0</v>
      </c>
      <c r="Q492" s="97">
        <f>+monthly_drivers_0!Q492</f>
        <v>2.5</v>
      </c>
    </row>
    <row r="493" spans="1:17" x14ac:dyDescent="0.25">
      <c r="A493" s="98">
        <f t="shared" si="24"/>
        <v>59352</v>
      </c>
      <c r="B493" s="713" t="str">
        <f>+asset_level_drivers!$E$1</f>
        <v>Ganador</v>
      </c>
      <c r="C493" s="99">
        <f t="shared" si="25"/>
        <v>85</v>
      </c>
      <c r="D493" s="100">
        <f t="shared" si="26"/>
        <v>0.93642883903172136</v>
      </c>
      <c r="E493" s="100">
        <f t="shared" si="27"/>
        <v>4.3700013392343271</v>
      </c>
      <c r="F493" s="100">
        <f t="shared" si="28"/>
        <v>0.48070014731575278</v>
      </c>
      <c r="G493" s="100">
        <f>+monthly_drivers_6!G493/monthly_drivers_6!D493*D493</f>
        <v>1.3849489206088053</v>
      </c>
      <c r="H493" s="100">
        <f t="shared" si="29"/>
        <v>0.93642883903172136</v>
      </c>
      <c r="I493" s="100">
        <f t="shared" si="32"/>
        <v>3.4086010446027299</v>
      </c>
      <c r="J493" s="100">
        <f t="shared" si="30"/>
        <v>0.38456011785260608</v>
      </c>
      <c r="K493" s="101">
        <f t="shared" si="31"/>
        <v>154.13520848607632</v>
      </c>
      <c r="L493" s="102">
        <f t="shared" si="23"/>
        <v>0</v>
      </c>
      <c r="M493" s="102">
        <v>0</v>
      </c>
      <c r="N493" s="102">
        <v>0</v>
      </c>
      <c r="O493" s="103">
        <v>0</v>
      </c>
      <c r="P493" s="104">
        <v>0</v>
      </c>
      <c r="Q493" s="105">
        <f>+monthly_drivers_0!Q493</f>
        <v>2.5</v>
      </c>
    </row>
    <row r="494" spans="1:17" x14ac:dyDescent="0.25">
      <c r="A494" s="106">
        <f t="shared" si="24"/>
        <v>59383</v>
      </c>
      <c r="B494" s="714" t="str">
        <f>+asset_level_drivers!$E$1</f>
        <v>Ganador</v>
      </c>
      <c r="C494" s="93">
        <f t="shared" si="25"/>
        <v>85</v>
      </c>
      <c r="D494" s="94">
        <f t="shared" si="26"/>
        <v>0.93161277349651339</v>
      </c>
      <c r="E494" s="94">
        <f t="shared" si="27"/>
        <v>4.3475263662716328</v>
      </c>
      <c r="F494" s="94">
        <f t="shared" si="28"/>
        <v>0.47822790028985629</v>
      </c>
      <c r="G494" s="94">
        <f>+monthly_drivers_6!G494/monthly_drivers_6!D494*D494</f>
        <v>1.3778216350901218</v>
      </c>
      <c r="H494" s="94">
        <f t="shared" si="29"/>
        <v>0.93161277349651339</v>
      </c>
      <c r="I494" s="94">
        <f t="shared" si="32"/>
        <v>3.3910705656918281</v>
      </c>
      <c r="J494" s="94">
        <f t="shared" si="30"/>
        <v>0.38258232023188887</v>
      </c>
      <c r="K494" s="95">
        <f t="shared" si="31"/>
        <v>154.04579674533306</v>
      </c>
      <c r="L494" s="94">
        <f t="shared" si="23"/>
        <v>0</v>
      </c>
      <c r="M494" s="94">
        <v>0</v>
      </c>
      <c r="N494" s="94">
        <v>0</v>
      </c>
      <c r="O494" s="96">
        <v>0</v>
      </c>
      <c r="P494" s="95">
        <v>0</v>
      </c>
      <c r="Q494" s="97">
        <f>+monthly_drivers_0!Q494</f>
        <v>2.5</v>
      </c>
    </row>
    <row r="495" spans="1:17" x14ac:dyDescent="0.25">
      <c r="A495" s="98">
        <f t="shared" si="24"/>
        <v>59414</v>
      </c>
      <c r="B495" s="713" t="str">
        <f>+asset_level_drivers!$E$1</f>
        <v>Ganador</v>
      </c>
      <c r="C495" s="99">
        <f t="shared" si="25"/>
        <v>85</v>
      </c>
      <c r="D495" s="100">
        <f t="shared" si="26"/>
        <v>0.92682147704815177</v>
      </c>
      <c r="E495" s="100">
        <f t="shared" si="27"/>
        <v>4.3251669823832799</v>
      </c>
      <c r="F495" s="100">
        <f t="shared" si="28"/>
        <v>0.4757683680621374</v>
      </c>
      <c r="G495" s="100">
        <f>+monthly_drivers_6!G495/monthly_drivers_6!D495*D495</f>
        <v>1.3707310171725968</v>
      </c>
      <c r="H495" s="100">
        <f t="shared" si="29"/>
        <v>0.92682147704815177</v>
      </c>
      <c r="I495" s="100">
        <f t="shared" si="32"/>
        <v>3.3736302462589127</v>
      </c>
      <c r="J495" s="100">
        <f t="shared" si="30"/>
        <v>0.38061469444971374</v>
      </c>
      <c r="K495" s="101">
        <f t="shared" si="31"/>
        <v>153.95643687112607</v>
      </c>
      <c r="L495" s="102">
        <f t="shared" si="23"/>
        <v>0</v>
      </c>
      <c r="M495" s="102">
        <v>0</v>
      </c>
      <c r="N495" s="102">
        <v>0</v>
      </c>
      <c r="O495" s="103">
        <v>0</v>
      </c>
      <c r="P495" s="104">
        <v>0</v>
      </c>
      <c r="Q495" s="105">
        <f>+monthly_drivers_0!Q495</f>
        <v>2.5</v>
      </c>
    </row>
    <row r="496" spans="1:17" x14ac:dyDescent="0.25">
      <c r="A496" s="106">
        <f t="shared" si="24"/>
        <v>59444</v>
      </c>
      <c r="B496" s="714" t="str">
        <f>+asset_level_drivers!$E$1</f>
        <v>Ganador</v>
      </c>
      <c r="C496" s="93">
        <f t="shared" si="25"/>
        <v>85</v>
      </c>
      <c r="D496" s="94">
        <f t="shared" si="26"/>
        <v>0.92205482229890501</v>
      </c>
      <c r="E496" s="94">
        <f t="shared" si="27"/>
        <v>4.302922593093176</v>
      </c>
      <c r="F496" s="94">
        <f t="shared" si="28"/>
        <v>0.47332148524022594</v>
      </c>
      <c r="G496" s="94">
        <f>+monthly_drivers_6!G496/monthly_drivers_6!D496*D496</f>
        <v>1.3636768755645094</v>
      </c>
      <c r="H496" s="94">
        <f t="shared" si="29"/>
        <v>0.92205482229890501</v>
      </c>
      <c r="I496" s="94">
        <f t="shared" si="32"/>
        <v>3.3562796226126319</v>
      </c>
      <c r="J496" s="94">
        <f t="shared" si="30"/>
        <v>0.37865718819218452</v>
      </c>
      <c r="K496" s="95">
        <f t="shared" si="31"/>
        <v>153.8671288333683</v>
      </c>
      <c r="L496" s="94">
        <f t="shared" si="23"/>
        <v>0</v>
      </c>
      <c r="M496" s="94">
        <v>0</v>
      </c>
      <c r="N496" s="94">
        <v>0</v>
      </c>
      <c r="O496" s="96">
        <v>0</v>
      </c>
      <c r="P496" s="95">
        <v>0</v>
      </c>
      <c r="Q496" s="97">
        <f>+monthly_drivers_0!Q496</f>
        <v>2.5</v>
      </c>
    </row>
    <row r="497" spans="1:17" x14ac:dyDescent="0.25">
      <c r="A497" s="98">
        <f t="shared" si="24"/>
        <v>59475</v>
      </c>
      <c r="B497" s="713" t="str">
        <f>+asset_level_drivers!$E$1</f>
        <v>Ganador</v>
      </c>
      <c r="C497" s="99">
        <f t="shared" si="25"/>
        <v>85</v>
      </c>
      <c r="D497" s="100">
        <f t="shared" si="26"/>
        <v>0.91731268251619835</v>
      </c>
      <c r="E497" s="100">
        <f t="shared" si="27"/>
        <v>4.2807926069826268</v>
      </c>
      <c r="F497" s="100">
        <f t="shared" si="28"/>
        <v>0.47088718676806546</v>
      </c>
      <c r="G497" s="100">
        <f>+monthly_drivers_6!G497/monthly_drivers_6!D497*D497</f>
        <v>1.3661474467334851</v>
      </c>
      <c r="H497" s="100">
        <f t="shared" si="29"/>
        <v>0.91731268251619835</v>
      </c>
      <c r="I497" s="100">
        <f t="shared" si="32"/>
        <v>3.3390182334464038</v>
      </c>
      <c r="J497" s="100">
        <f t="shared" si="30"/>
        <v>0.37670974941445612</v>
      </c>
      <c r="K497" s="101">
        <f t="shared" si="31"/>
        <v>153.77787260199011</v>
      </c>
      <c r="L497" s="102">
        <f t="shared" si="23"/>
        <v>0</v>
      </c>
      <c r="M497" s="102">
        <v>0</v>
      </c>
      <c r="N497" s="102">
        <v>0</v>
      </c>
      <c r="O497" s="103">
        <v>0</v>
      </c>
      <c r="P497" s="104">
        <v>0</v>
      </c>
      <c r="Q497" s="105">
        <f>+monthly_drivers_0!Q497</f>
        <v>2.5</v>
      </c>
    </row>
    <row r="498" spans="1:17" x14ac:dyDescent="0.25">
      <c r="A498" s="106">
        <f t="shared" si="24"/>
        <v>59505</v>
      </c>
      <c r="B498" s="714" t="str">
        <f>+asset_level_drivers!$E$1</f>
        <v>Ganador</v>
      </c>
      <c r="C498" s="93">
        <f t="shared" si="25"/>
        <v>85</v>
      </c>
      <c r="D498" s="94">
        <f t="shared" si="26"/>
        <v>0.91259493161924443</v>
      </c>
      <c r="E498" s="94">
        <f t="shared" si="27"/>
        <v>4.2587764356746121</v>
      </c>
      <c r="F498" s="94">
        <f t="shared" si="28"/>
        <v>0.46846540792418379</v>
      </c>
      <c r="G498" s="94">
        <f>+monthly_drivers_6!G498/monthly_drivers_6!D498*D498</f>
        <v>1.3591167562114648</v>
      </c>
      <c r="H498" s="94">
        <f t="shared" si="29"/>
        <v>0.91259493161924443</v>
      </c>
      <c r="I498" s="94">
        <f t="shared" si="32"/>
        <v>3.3218456198261523</v>
      </c>
      <c r="J498" s="94">
        <f t="shared" si="30"/>
        <v>0.37477232633935076</v>
      </c>
      <c r="K498" s="95">
        <f t="shared" si="31"/>
        <v>153.68866814693934</v>
      </c>
      <c r="L498" s="94">
        <f t="shared" si="23"/>
        <v>0</v>
      </c>
      <c r="M498" s="94">
        <v>0</v>
      </c>
      <c r="N498" s="94">
        <v>0</v>
      </c>
      <c r="O498" s="96">
        <v>0</v>
      </c>
      <c r="P498" s="95">
        <v>0</v>
      </c>
      <c r="Q498" s="97">
        <f>+monthly_drivers_0!Q498</f>
        <v>2.5</v>
      </c>
    </row>
    <row r="499" spans="1:17" x14ac:dyDescent="0.25">
      <c r="A499" s="98">
        <f t="shared" si="24"/>
        <v>59536</v>
      </c>
      <c r="B499" s="713" t="str">
        <f>+asset_level_drivers!$E$1</f>
        <v>Ganador</v>
      </c>
      <c r="C499" s="99">
        <f t="shared" si="25"/>
        <v>85</v>
      </c>
      <c r="D499" s="100">
        <f t="shared" si="26"/>
        <v>0.90790144417569074</v>
      </c>
      <c r="E499" s="100">
        <f t="shared" si="27"/>
        <v>4.236873493818142</v>
      </c>
      <c r="F499" s="100">
        <f t="shared" si="28"/>
        <v>0.46605608431997197</v>
      </c>
      <c r="G499" s="100">
        <f>+monthly_drivers_6!G499/monthly_drivers_6!D499*D499</f>
        <v>1.3521222266862061</v>
      </c>
      <c r="H499" s="100">
        <f t="shared" si="29"/>
        <v>0.90790144417569074</v>
      </c>
      <c r="I499" s="100">
        <f t="shared" si="32"/>
        <v>3.3047613251781054</v>
      </c>
      <c r="J499" s="100">
        <f t="shared" si="30"/>
        <v>0.37284486745598128</v>
      </c>
      <c r="K499" s="101">
        <f t="shared" si="31"/>
        <v>153.59951543818124</v>
      </c>
      <c r="L499" s="102">
        <f t="shared" si="23"/>
        <v>0</v>
      </c>
      <c r="M499" s="102">
        <v>0</v>
      </c>
      <c r="N499" s="102">
        <v>0</v>
      </c>
      <c r="O499" s="103">
        <v>0</v>
      </c>
      <c r="P499" s="104">
        <v>0</v>
      </c>
      <c r="Q499" s="105">
        <f>+monthly_drivers_0!Q499</f>
        <v>2.5</v>
      </c>
    </row>
    <row r="500" spans="1:17" x14ac:dyDescent="0.25">
      <c r="A500" s="106">
        <f t="shared" si="24"/>
        <v>59567</v>
      </c>
      <c r="B500" s="714" t="str">
        <f>+asset_level_drivers!$E$1</f>
        <v>Ganador</v>
      </c>
      <c r="C500" s="93">
        <f t="shared" si="25"/>
        <v>85</v>
      </c>
      <c r="D500" s="94">
        <f t="shared" si="26"/>
        <v>0.9032320953982852</v>
      </c>
      <c r="E500" s="94">
        <f t="shared" si="27"/>
        <v>4.2150831990726942</v>
      </c>
      <c r="F500" s="94">
        <f t="shared" si="28"/>
        <v>0.46365915189797258</v>
      </c>
      <c r="G500" s="94">
        <f>+monthly_drivers_6!G500/monthly_drivers_6!D500*D500</f>
        <v>1.3451636794543291</v>
      </c>
      <c r="H500" s="94">
        <f t="shared" si="29"/>
        <v>0.9032320953982852</v>
      </c>
      <c r="I500" s="94">
        <f t="shared" si="32"/>
        <v>3.2877648952766556</v>
      </c>
      <c r="J500" s="94">
        <f t="shared" si="30"/>
        <v>0.37092732151838176</v>
      </c>
      <c r="K500" s="95">
        <f t="shared" si="31"/>
        <v>153.5104144456985</v>
      </c>
      <c r="L500" s="94">
        <f t="shared" si="23"/>
        <v>0</v>
      </c>
      <c r="M500" s="94">
        <v>0</v>
      </c>
      <c r="N500" s="94">
        <v>0</v>
      </c>
      <c r="O500" s="96">
        <v>0</v>
      </c>
      <c r="P500" s="95">
        <v>0</v>
      </c>
      <c r="Q500" s="97">
        <f>+monthly_drivers_0!Q500</f>
        <v>2.5</v>
      </c>
    </row>
    <row r="501" spans="1:17" x14ac:dyDescent="0.25">
      <c r="A501" s="98">
        <f t="shared" si="24"/>
        <v>59595</v>
      </c>
      <c r="B501" s="713" t="str">
        <f>+asset_level_drivers!$E$1</f>
        <v>Ganador</v>
      </c>
      <c r="C501" s="99">
        <f t="shared" si="25"/>
        <v>85</v>
      </c>
      <c r="D501" s="100">
        <f t="shared" si="26"/>
        <v>0.898586761141558</v>
      </c>
      <c r="E501" s="100">
        <f t="shared" si="27"/>
        <v>4.1934049720927309</v>
      </c>
      <c r="F501" s="100">
        <f t="shared" si="28"/>
        <v>0.4612745469301765</v>
      </c>
      <c r="G501" s="100">
        <f>+monthly_drivers_6!G501/monthly_drivers_6!D501*D501</f>
        <v>1.3382409140101996</v>
      </c>
      <c r="H501" s="100">
        <f t="shared" si="29"/>
        <v>0.898586761141558</v>
      </c>
      <c r="I501" s="100">
        <f t="shared" si="32"/>
        <v>3.2708558782322839</v>
      </c>
      <c r="J501" s="100">
        <f t="shared" si="30"/>
        <v>0.36901963754414491</v>
      </c>
      <c r="K501" s="101">
        <f t="shared" si="31"/>
        <v>153.4213651394912</v>
      </c>
      <c r="L501" s="102">
        <f t="shared" si="23"/>
        <v>0</v>
      </c>
      <c r="M501" s="102">
        <v>0</v>
      </c>
      <c r="N501" s="102">
        <v>0</v>
      </c>
      <c r="O501" s="103">
        <v>0</v>
      </c>
      <c r="P501" s="104">
        <v>0</v>
      </c>
      <c r="Q501" s="105">
        <f>+monthly_drivers_0!Q501</f>
        <v>2.5</v>
      </c>
    </row>
    <row r="502" spans="1:17" x14ac:dyDescent="0.25">
      <c r="A502" s="106">
        <f t="shared" si="24"/>
        <v>59626</v>
      </c>
      <c r="B502" s="714" t="str">
        <f>+asset_level_drivers!$E$1</f>
        <v>Ganador</v>
      </c>
      <c r="C502" s="93">
        <f t="shared" si="25"/>
        <v>85</v>
      </c>
      <c r="D502" s="94">
        <f t="shared" si="26"/>
        <v>0.89396531789852118</v>
      </c>
      <c r="E502" s="94">
        <f t="shared" si="27"/>
        <v>4.1718382365122961</v>
      </c>
      <c r="F502" s="94">
        <f t="shared" si="28"/>
        <v>0.45890220601632858</v>
      </c>
      <c r="G502" s="94">
        <f>+monthly_drivers_6!G502/monthly_drivers_6!D502*D502</f>
        <v>1.3313537709119077</v>
      </c>
      <c r="H502" s="94">
        <f t="shared" si="29"/>
        <v>0.89396531789852118</v>
      </c>
      <c r="I502" s="94">
        <f t="shared" si="32"/>
        <v>3.2540338244795448</v>
      </c>
      <c r="J502" s="94">
        <f t="shared" si="30"/>
        <v>0.36712176481306658</v>
      </c>
      <c r="K502" s="95">
        <f t="shared" si="31"/>
        <v>153.33236748957682</v>
      </c>
      <c r="L502" s="94">
        <f t="shared" si="23"/>
        <v>0</v>
      </c>
      <c r="M502" s="94">
        <v>0</v>
      </c>
      <c r="N502" s="94">
        <v>0</v>
      </c>
      <c r="O502" s="96">
        <v>0</v>
      </c>
      <c r="P502" s="95">
        <v>0</v>
      </c>
      <c r="Q502" s="97">
        <f>+monthly_drivers_0!Q502</f>
        <v>2.5</v>
      </c>
    </row>
    <row r="503" spans="1:17" x14ac:dyDescent="0.25">
      <c r="A503" s="98">
        <f t="shared" si="24"/>
        <v>59656</v>
      </c>
      <c r="B503" s="713" t="str">
        <f>+asset_level_drivers!$E$1</f>
        <v>Ganador</v>
      </c>
      <c r="C503" s="99">
        <f t="shared" si="25"/>
        <v>85</v>
      </c>
      <c r="D503" s="100">
        <f t="shared" si="26"/>
        <v>0.88936764279738478</v>
      </c>
      <c r="E503" s="100">
        <f t="shared" si="27"/>
        <v>4.1503824189296923</v>
      </c>
      <c r="F503" s="100">
        <f t="shared" si="28"/>
        <v>0.45654206608224202</v>
      </c>
      <c r="G503" s="100">
        <f>+monthly_drivers_6!G503/monthly_drivers_6!D503*D503</f>
        <v>1.3245020485410504</v>
      </c>
      <c r="H503" s="100">
        <f t="shared" si="29"/>
        <v>0.88936764279738478</v>
      </c>
      <c r="I503" s="100">
        <f t="shared" si="32"/>
        <v>3.2372982867651134</v>
      </c>
      <c r="J503" s="100">
        <f t="shared" si="30"/>
        <v>0.36523365286579734</v>
      </c>
      <c r="K503" s="101">
        <f t="shared" si="31"/>
        <v>153.24342146599028</v>
      </c>
      <c r="L503" s="102">
        <f t="shared" si="23"/>
        <v>0</v>
      </c>
      <c r="M503" s="102">
        <v>0</v>
      </c>
      <c r="N503" s="102">
        <v>0</v>
      </c>
      <c r="O503" s="103">
        <v>0</v>
      </c>
      <c r="P503" s="104">
        <v>0</v>
      </c>
      <c r="Q503" s="105">
        <f>+monthly_drivers_0!Q503</f>
        <v>2.5</v>
      </c>
    </row>
    <row r="504" spans="1:17" x14ac:dyDescent="0.25">
      <c r="A504" s="106">
        <f t="shared" si="24"/>
        <v>59687</v>
      </c>
      <c r="B504" s="714" t="str">
        <f>+asset_level_drivers!$E$1</f>
        <v>Ganador</v>
      </c>
      <c r="C504" s="93">
        <f t="shared" si="25"/>
        <v>85</v>
      </c>
      <c r="D504" s="94">
        <f t="shared" si="26"/>
        <v>0.8847936135982899</v>
      </c>
      <c r="E504" s="94">
        <f t="shared" si="27"/>
        <v>4.1290369488922325</v>
      </c>
      <c r="F504" s="94">
        <f t="shared" si="28"/>
        <v>0.45419406437812132</v>
      </c>
      <c r="G504" s="94">
        <f>+monthly_drivers_6!G504/monthly_drivers_6!D504*D504</f>
        <v>1.3176855667604974</v>
      </c>
      <c r="H504" s="94">
        <f t="shared" si="29"/>
        <v>0.8847936135982899</v>
      </c>
      <c r="I504" s="94">
        <f t="shared" si="32"/>
        <v>3.2206488201358945</v>
      </c>
      <c r="J504" s="94">
        <f t="shared" si="30"/>
        <v>0.36335525150250081</v>
      </c>
      <c r="K504" s="95">
        <f t="shared" si="31"/>
        <v>153.15452703878381</v>
      </c>
      <c r="L504" s="94">
        <f t="shared" si="23"/>
        <v>0</v>
      </c>
      <c r="M504" s="94">
        <v>0</v>
      </c>
      <c r="N504" s="94">
        <v>0</v>
      </c>
      <c r="O504" s="96">
        <v>0</v>
      </c>
      <c r="P504" s="95">
        <v>0</v>
      </c>
      <c r="Q504" s="97">
        <f>+monthly_drivers_0!Q504</f>
        <v>2.5</v>
      </c>
    </row>
    <row r="505" spans="1:17" x14ac:dyDescent="0.25">
      <c r="A505" s="98">
        <f t="shared" si="24"/>
        <v>59717</v>
      </c>
      <c r="B505" s="713" t="str">
        <f>+asset_level_drivers!$E$1</f>
        <v>Ganador</v>
      </c>
      <c r="C505" s="99">
        <f t="shared" si="25"/>
        <v>85</v>
      </c>
      <c r="D505" s="100">
        <f t="shared" si="26"/>
        <v>0.88024310869005895</v>
      </c>
      <c r="E505" s="100">
        <f t="shared" si="27"/>
        <v>4.1078012588810768</v>
      </c>
      <c r="F505" s="100">
        <f t="shared" si="28"/>
        <v>0.45185813847689404</v>
      </c>
      <c r="G505" s="100">
        <f>+monthly_drivers_6!G505/monthly_drivers_6!D505*D505</f>
        <v>1.3109041611425603</v>
      </c>
      <c r="H505" s="100">
        <f t="shared" si="29"/>
        <v>0.88024310869005895</v>
      </c>
      <c r="I505" s="100">
        <f t="shared" si="32"/>
        <v>3.2040849819271924</v>
      </c>
      <c r="J505" s="100">
        <f t="shared" si="30"/>
        <v>0.361486510781519</v>
      </c>
      <c r="K505" s="101">
        <f t="shared" si="31"/>
        <v>153.06568417802706</v>
      </c>
      <c r="L505" s="102">
        <f t="shared" si="23"/>
        <v>0</v>
      </c>
      <c r="M505" s="102">
        <v>0</v>
      </c>
      <c r="N505" s="102">
        <v>0</v>
      </c>
      <c r="O505" s="103">
        <v>0</v>
      </c>
      <c r="P505" s="104">
        <v>0</v>
      </c>
      <c r="Q505" s="105">
        <f>+monthly_drivers_0!Q505</f>
        <v>2.5</v>
      </c>
    </row>
    <row r="506" spans="1:17" x14ac:dyDescent="0.25">
      <c r="A506" s="106">
        <f t="shared" si="24"/>
        <v>59748</v>
      </c>
      <c r="B506" s="714" t="str">
        <f>+asset_level_drivers!$E$1</f>
        <v>Ganador</v>
      </c>
      <c r="C506" s="93">
        <f t="shared" si="25"/>
        <v>85</v>
      </c>
      <c r="D506" s="94">
        <f t="shared" si="26"/>
        <v>0.87571600708696218</v>
      </c>
      <c r="E506" s="94">
        <f t="shared" si="27"/>
        <v>4.0866747842961413</v>
      </c>
      <c r="F506" s="94">
        <f t="shared" si="28"/>
        <v>0.44953422627255091</v>
      </c>
      <c r="G506" s="94">
        <f>+monthly_drivers_6!G506/monthly_drivers_6!D506*D506</f>
        <v>1.3041576283191127</v>
      </c>
      <c r="H506" s="94">
        <f t="shared" si="29"/>
        <v>0.87571600708696218</v>
      </c>
      <c r="I506" s="94">
        <f t="shared" si="32"/>
        <v>3.1876063317509415</v>
      </c>
      <c r="J506" s="94">
        <f t="shared" si="30"/>
        <v>0.35962738101804453</v>
      </c>
      <c r="K506" s="95">
        <f t="shared" si="31"/>
        <v>152.97689285380704</v>
      </c>
      <c r="L506" s="94">
        <f t="shared" si="23"/>
        <v>0</v>
      </c>
      <c r="M506" s="94">
        <v>0</v>
      </c>
      <c r="N506" s="94">
        <v>0</v>
      </c>
      <c r="O506" s="96">
        <v>0</v>
      </c>
      <c r="P506" s="95">
        <v>0</v>
      </c>
      <c r="Q506" s="97">
        <f>+monthly_drivers_0!Q506</f>
        <v>2.5</v>
      </c>
    </row>
    <row r="507" spans="1:17" x14ac:dyDescent="0.25">
      <c r="A507" s="98">
        <f t="shared" si="24"/>
        <v>59779</v>
      </c>
      <c r="B507" s="713" t="str">
        <f>+asset_level_drivers!$E$1</f>
        <v>Ganador</v>
      </c>
      <c r="C507" s="99">
        <f t="shared" si="25"/>
        <v>85</v>
      </c>
      <c r="D507" s="100">
        <f t="shared" si="26"/>
        <v>0.87121218842550097</v>
      </c>
      <c r="E507" s="100">
        <f t="shared" si="27"/>
        <v>4.0656569634410866</v>
      </c>
      <c r="F507" s="100">
        <f t="shared" si="28"/>
        <v>0.44722226597849474</v>
      </c>
      <c r="G507" s="100">
        <f>+monthly_drivers_6!G507/monthly_drivers_6!D507*D507</f>
        <v>1.2974457871586997</v>
      </c>
      <c r="H507" s="100">
        <f t="shared" si="29"/>
        <v>0.87121218842550097</v>
      </c>
      <c r="I507" s="100">
        <f t="shared" si="32"/>
        <v>3.171212431483998</v>
      </c>
      <c r="J507" s="100">
        <f t="shared" si="30"/>
        <v>0.35777781278279958</v>
      </c>
      <c r="K507" s="101">
        <f t="shared" si="31"/>
        <v>152.88815303622812</v>
      </c>
      <c r="L507" s="102">
        <f t="shared" si="23"/>
        <v>0</v>
      </c>
      <c r="M507" s="102">
        <v>0</v>
      </c>
      <c r="N507" s="102">
        <v>0</v>
      </c>
      <c r="O507" s="103">
        <v>0</v>
      </c>
      <c r="P507" s="104">
        <v>0</v>
      </c>
      <c r="Q507" s="105">
        <f>+monthly_drivers_0!Q507</f>
        <v>2.5</v>
      </c>
    </row>
    <row r="508" spans="1:17" x14ac:dyDescent="0.25">
      <c r="A508" s="106">
        <f t="shared" si="24"/>
        <v>59809</v>
      </c>
      <c r="B508" s="714" t="str">
        <f>+asset_level_drivers!$E$1</f>
        <v>Ganador</v>
      </c>
      <c r="C508" s="93">
        <f t="shared" si="25"/>
        <v>85</v>
      </c>
      <c r="D508" s="94">
        <f t="shared" si="26"/>
        <v>0.86673153296120775</v>
      </c>
      <c r="E508" s="94">
        <f t="shared" si="27"/>
        <v>4.0447472375083864</v>
      </c>
      <c r="F508" s="94">
        <f t="shared" si="28"/>
        <v>0.44492219612589751</v>
      </c>
      <c r="G508" s="94">
        <f>+monthly_drivers_6!G508/monthly_drivers_6!D508*D508</f>
        <v>1.264910200120609</v>
      </c>
      <c r="H508" s="94">
        <f t="shared" si="29"/>
        <v>0.86673153296120775</v>
      </c>
      <c r="I508" s="94">
        <f t="shared" si="32"/>
        <v>3.1549028452564909</v>
      </c>
      <c r="J508" s="94">
        <f t="shared" si="30"/>
        <v>0.35593775690072177</v>
      </c>
      <c r="K508" s="95">
        <f t="shared" si="31"/>
        <v>152.79946469541196</v>
      </c>
      <c r="L508" s="94">
        <f t="shared" si="23"/>
        <v>0</v>
      </c>
      <c r="M508" s="94">
        <v>0</v>
      </c>
      <c r="N508" s="94">
        <v>0</v>
      </c>
      <c r="O508" s="96">
        <v>0</v>
      </c>
      <c r="P508" s="95">
        <v>0</v>
      </c>
      <c r="Q508" s="97">
        <f>+monthly_drivers_0!Q508</f>
        <v>2.5</v>
      </c>
    </row>
    <row r="509" spans="1:17" x14ac:dyDescent="0.25">
      <c r="A509" s="98">
        <f t="shared" si="24"/>
        <v>59840</v>
      </c>
      <c r="B509" s="713" t="str">
        <f>+asset_level_drivers!$E$1</f>
        <v>Ganador</v>
      </c>
      <c r="C509" s="99">
        <f t="shared" si="25"/>
        <v>85</v>
      </c>
      <c r="D509" s="100">
        <f t="shared" si="26"/>
        <v>0.86227392156546234</v>
      </c>
      <c r="E509" s="100">
        <f t="shared" si="27"/>
        <v>4.0239450505644676</v>
      </c>
      <c r="F509" s="100">
        <f t="shared" si="28"/>
        <v>0.44263395556206625</v>
      </c>
      <c r="G509" s="100">
        <f>+monthly_drivers_6!G509/monthly_drivers_6!D509*D509</f>
        <v>1.258400186930329</v>
      </c>
      <c r="H509" s="100">
        <f t="shared" si="29"/>
        <v>0.86227392156546234</v>
      </c>
      <c r="I509" s="100">
        <f t="shared" si="32"/>
        <v>3.1386771394402331</v>
      </c>
      <c r="J509" s="100">
        <f t="shared" si="30"/>
        <v>0.35410716444965673</v>
      </c>
      <c r="K509" s="101">
        <f t="shared" si="31"/>
        <v>152.7108278014976</v>
      </c>
      <c r="L509" s="102">
        <f t="shared" si="23"/>
        <v>0</v>
      </c>
      <c r="M509" s="102">
        <v>0</v>
      </c>
      <c r="N509" s="102">
        <v>0</v>
      </c>
      <c r="O509" s="103">
        <v>0</v>
      </c>
      <c r="P509" s="104">
        <v>0</v>
      </c>
      <c r="Q509" s="105">
        <f>+monthly_drivers_0!Q509</f>
        <v>2.5</v>
      </c>
    </row>
    <row r="510" spans="1:17" x14ac:dyDescent="0.25">
      <c r="A510" s="106">
        <f t="shared" si="24"/>
        <v>59870</v>
      </c>
      <c r="B510" s="714" t="str">
        <f>+asset_level_drivers!$E$1</f>
        <v>Ganador</v>
      </c>
      <c r="C510" s="93">
        <f t="shared" si="25"/>
        <v>85</v>
      </c>
      <c r="D510" s="94">
        <f t="shared" si="26"/>
        <v>0.85783923572232446</v>
      </c>
      <c r="E510" s="94">
        <f t="shared" si="27"/>
        <v>4.0032498495349316</v>
      </c>
      <c r="F510" s="94">
        <f t="shared" si="28"/>
        <v>0.44035748344881703</v>
      </c>
      <c r="G510" s="94">
        <f>+monthly_drivers_6!G510/monthly_drivers_6!D510*D510</f>
        <v>1.1947501631869735</v>
      </c>
      <c r="H510" s="94">
        <f t="shared" si="29"/>
        <v>0.85783923572232446</v>
      </c>
      <c r="I510" s="94">
        <f t="shared" si="32"/>
        <v>3.1225348826371935</v>
      </c>
      <c r="J510" s="94">
        <f t="shared" si="30"/>
        <v>0.35228598675905731</v>
      </c>
      <c r="K510" s="95">
        <f t="shared" si="31"/>
        <v>152.62224232464141</v>
      </c>
      <c r="L510" s="94">
        <f t="shared" si="23"/>
        <v>0</v>
      </c>
      <c r="M510" s="94">
        <v>0</v>
      </c>
      <c r="N510" s="94">
        <v>0</v>
      </c>
      <c r="O510" s="96">
        <v>0</v>
      </c>
      <c r="P510" s="95">
        <v>0</v>
      </c>
      <c r="Q510" s="97">
        <f>+monthly_drivers_0!Q510</f>
        <v>2.5</v>
      </c>
    </row>
    <row r="511" spans="1:17" x14ac:dyDescent="0.25">
      <c r="A511" s="98">
        <f t="shared" si="24"/>
        <v>59901</v>
      </c>
      <c r="B511" s="713" t="str">
        <f>+asset_level_drivers!$E$1</f>
        <v>Ganador</v>
      </c>
      <c r="C511" s="99">
        <f t="shared" si="25"/>
        <v>85</v>
      </c>
      <c r="D511" s="100">
        <f t="shared" si="26"/>
        <v>0.8534273575253829</v>
      </c>
      <c r="E511" s="100">
        <f t="shared" si="27"/>
        <v>3.9826610841898473</v>
      </c>
      <c r="F511" s="100">
        <f t="shared" si="28"/>
        <v>0.43809271926085752</v>
      </c>
      <c r="G511" s="100">
        <f>+monthly_drivers_6!G511/monthly_drivers_6!D511*D511</f>
        <v>1.1899916775191843</v>
      </c>
      <c r="H511" s="100">
        <f t="shared" si="29"/>
        <v>0.8534273575253829</v>
      </c>
      <c r="I511" s="100">
        <f t="shared" si="32"/>
        <v>3.1064756456680263</v>
      </c>
      <c r="J511" s="100">
        <f t="shared" si="30"/>
        <v>0.35047417540868969</v>
      </c>
      <c r="K511" s="101">
        <f t="shared" si="31"/>
        <v>152.53370823501703</v>
      </c>
      <c r="L511" s="102">
        <f t="shared" si="23"/>
        <v>0</v>
      </c>
      <c r="M511" s="102">
        <v>0</v>
      </c>
      <c r="N511" s="102">
        <v>0</v>
      </c>
      <c r="O511" s="103">
        <v>0</v>
      </c>
      <c r="P511" s="104">
        <v>0</v>
      </c>
      <c r="Q511" s="105">
        <f>+monthly_drivers_0!Q511</f>
        <v>2.5</v>
      </c>
    </row>
    <row r="512" spans="1:17" x14ac:dyDescent="0.25">
      <c r="A512" s="106">
        <f t="shared" si="24"/>
        <v>59932</v>
      </c>
      <c r="B512" s="714" t="str">
        <f>+asset_level_drivers!$E$1</f>
        <v>Ganador</v>
      </c>
      <c r="C512" s="93">
        <f t="shared" si="25"/>
        <v>85</v>
      </c>
      <c r="D512" s="94">
        <f t="shared" si="26"/>
        <v>0.84903816967462054</v>
      </c>
      <c r="E512" s="94">
        <f t="shared" si="27"/>
        <v>3.9621782071291238</v>
      </c>
      <c r="F512" s="94">
        <f t="shared" si="28"/>
        <v>0.43583960278417766</v>
      </c>
      <c r="G512" s="94">
        <f>+monthly_drivers_6!G512/monthly_drivers_6!D512*D512</f>
        <v>1.1838669466249434</v>
      </c>
      <c r="H512" s="94">
        <f t="shared" si="29"/>
        <v>0.84903816967462054</v>
      </c>
      <c r="I512" s="94">
        <f t="shared" si="32"/>
        <v>3.0904990015606604</v>
      </c>
      <c r="J512" s="94">
        <f t="shared" si="30"/>
        <v>0.34867168222734585</v>
      </c>
      <c r="K512" s="95">
        <f t="shared" si="31"/>
        <v>152.44522550281545</v>
      </c>
      <c r="L512" s="94">
        <f t="shared" si="23"/>
        <v>0</v>
      </c>
      <c r="M512" s="94">
        <v>0</v>
      </c>
      <c r="N512" s="94">
        <v>0</v>
      </c>
      <c r="O512" s="96">
        <v>0</v>
      </c>
      <c r="P512" s="95">
        <v>0</v>
      </c>
      <c r="Q512" s="97">
        <f>+monthly_drivers_0!Q512</f>
        <v>2.5</v>
      </c>
    </row>
    <row r="513" spans="1:17" x14ac:dyDescent="0.25">
      <c r="A513" s="98">
        <f t="shared" si="24"/>
        <v>59961</v>
      </c>
      <c r="B513" s="713" t="str">
        <f>+asset_level_drivers!$E$1</f>
        <v>Ganador</v>
      </c>
      <c r="C513" s="99">
        <f t="shared" si="25"/>
        <v>85</v>
      </c>
      <c r="D513" s="100">
        <f t="shared" si="26"/>
        <v>0.84467155547329587</v>
      </c>
      <c r="E513" s="100">
        <f t="shared" si="27"/>
        <v>3.9418006737679558</v>
      </c>
      <c r="F513" s="100">
        <f t="shared" si="28"/>
        <v>0.43359807411444895</v>
      </c>
      <c r="G513" s="100">
        <f>+monthly_drivers_6!G513/monthly_drivers_6!D513*D513</f>
        <v>1.1619181472004196</v>
      </c>
      <c r="H513" s="100">
        <f t="shared" si="29"/>
        <v>0.84467155547329587</v>
      </c>
      <c r="I513" s="100">
        <f t="shared" si="32"/>
        <v>3.0746045255389478</v>
      </c>
      <c r="J513" s="100">
        <f t="shared" si="30"/>
        <v>0.34687845929156291</v>
      </c>
      <c r="K513" s="101">
        <f t="shared" si="31"/>
        <v>152.3567940982449</v>
      </c>
      <c r="L513" s="102">
        <f t="shared" si="23"/>
        <v>0</v>
      </c>
      <c r="M513" s="102">
        <v>0</v>
      </c>
      <c r="N513" s="102">
        <v>0</v>
      </c>
      <c r="O513" s="103">
        <v>0</v>
      </c>
      <c r="P513" s="104">
        <v>0</v>
      </c>
      <c r="Q513" s="105">
        <f>+monthly_drivers_0!Q513</f>
        <v>2.5</v>
      </c>
    </row>
    <row r="514" spans="1:17" x14ac:dyDescent="0.25">
      <c r="A514" s="106">
        <f t="shared" si="24"/>
        <v>59992</v>
      </c>
      <c r="B514" s="714" t="str">
        <f>+asset_level_drivers!$E$1</f>
        <v>Ganador</v>
      </c>
      <c r="C514" s="93">
        <f t="shared" si="25"/>
        <v>85</v>
      </c>
      <c r="D514" s="94">
        <f t="shared" si="26"/>
        <v>0.8403273988248402</v>
      </c>
      <c r="E514" s="94">
        <f t="shared" si="27"/>
        <v>3.9215279423223448</v>
      </c>
      <c r="F514" s="94">
        <f t="shared" si="28"/>
        <v>0.43136807365543151</v>
      </c>
      <c r="G514" s="94">
        <f>+monthly_drivers_6!G514/monthly_drivers_6!D514*D514</f>
        <v>1.2063568083950083</v>
      </c>
      <c r="H514" s="94">
        <f t="shared" si="29"/>
        <v>0.8403273988248402</v>
      </c>
      <c r="I514" s="94">
        <f t="shared" si="32"/>
        <v>3.0587917950113694</v>
      </c>
      <c r="J514" s="94">
        <f t="shared" si="30"/>
        <v>0.34509445892434903</v>
      </c>
      <c r="K514" s="95">
        <f t="shared" si="31"/>
        <v>152.26841399153093</v>
      </c>
      <c r="L514" s="94">
        <f t="shared" ref="L514:L577" si="33">+P514+O514</f>
        <v>0</v>
      </c>
      <c r="M514" s="94">
        <v>0</v>
      </c>
      <c r="N514" s="94">
        <v>0</v>
      </c>
      <c r="O514" s="96">
        <v>0</v>
      </c>
      <c r="P514" s="95">
        <v>0</v>
      </c>
      <c r="Q514" s="97">
        <f>+monthly_drivers_0!Q514</f>
        <v>2.5</v>
      </c>
    </row>
    <row r="515" spans="1:17" x14ac:dyDescent="0.25">
      <c r="A515" s="98">
        <f t="shared" ref="A515:A578" si="34">+EOMONTH(A514,1)</f>
        <v>60022</v>
      </c>
      <c r="B515" s="713" t="str">
        <f>+asset_level_drivers!$E$1</f>
        <v>Ganador</v>
      </c>
      <c r="C515" s="99">
        <f t="shared" si="25"/>
        <v>85</v>
      </c>
      <c r="D515" s="100">
        <f t="shared" si="26"/>
        <v>0.83600558422977089</v>
      </c>
      <c r="E515" s="100">
        <f t="shared" si="27"/>
        <v>3.9013594737946944</v>
      </c>
      <c r="F515" s="100">
        <f t="shared" si="28"/>
        <v>0.4291495421173897</v>
      </c>
      <c r="G515" s="100">
        <f>+monthly_drivers_6!G515/monthly_drivers_6!D515*D515</f>
        <v>1.2001470752543515</v>
      </c>
      <c r="H515" s="100">
        <f t="shared" si="29"/>
        <v>0.83600558422977089</v>
      </c>
      <c r="I515" s="100">
        <f t="shared" si="32"/>
        <v>3.0430603895598005</v>
      </c>
      <c r="J515" s="100">
        <f t="shared" si="30"/>
        <v>0.34331963369391566</v>
      </c>
      <c r="K515" s="101">
        <f t="shared" si="31"/>
        <v>152.18008515291635</v>
      </c>
      <c r="L515" s="102">
        <f t="shared" si="33"/>
        <v>0</v>
      </c>
      <c r="M515" s="102">
        <v>0</v>
      </c>
      <c r="N515" s="102">
        <v>0</v>
      </c>
      <c r="O515" s="103">
        <v>0</v>
      </c>
      <c r="P515" s="104">
        <v>0</v>
      </c>
      <c r="Q515" s="105">
        <f>+monthly_drivers_0!Q515</f>
        <v>2.5</v>
      </c>
    </row>
    <row r="516" spans="1:17" x14ac:dyDescent="0.25">
      <c r="A516" s="106">
        <f t="shared" si="34"/>
        <v>60053</v>
      </c>
      <c r="B516" s="714" t="str">
        <f>+asset_level_drivers!$E$1</f>
        <v>Ganador</v>
      </c>
      <c r="C516" s="93">
        <f t="shared" si="25"/>
        <v>85</v>
      </c>
      <c r="D516" s="94">
        <f t="shared" si="26"/>
        <v>0.83170599678262069</v>
      </c>
      <c r="E516" s="94">
        <f t="shared" si="27"/>
        <v>3.8812947319594797</v>
      </c>
      <c r="F516" s="94">
        <f t="shared" si="28"/>
        <v>0.42694242051551584</v>
      </c>
      <c r="G516" s="94">
        <f>+monthly_drivers_6!G516/monthly_drivers_6!D516*D516</f>
        <v>1.2088429955305675</v>
      </c>
      <c r="H516" s="94">
        <f t="shared" si="29"/>
        <v>0.83170599678262069</v>
      </c>
      <c r="I516" s="94">
        <f t="shared" si="32"/>
        <v>3.0274098909283311</v>
      </c>
      <c r="J516" s="94">
        <f t="shared" si="30"/>
        <v>0.3415539364124166</v>
      </c>
      <c r="K516" s="95">
        <f t="shared" si="31"/>
        <v>152.09180755266121</v>
      </c>
      <c r="L516" s="94">
        <f t="shared" si="33"/>
        <v>0</v>
      </c>
      <c r="M516" s="94">
        <v>0</v>
      </c>
      <c r="N516" s="94">
        <v>0</v>
      </c>
      <c r="O516" s="96">
        <v>0</v>
      </c>
      <c r="P516" s="95">
        <v>0</v>
      </c>
      <c r="Q516" s="97">
        <f>+monthly_drivers_0!Q516</f>
        <v>2.5</v>
      </c>
    </row>
    <row r="517" spans="1:17" x14ac:dyDescent="0.25">
      <c r="A517" s="98">
        <f t="shared" si="34"/>
        <v>60083</v>
      </c>
      <c r="B517" s="713" t="str">
        <f>+asset_level_drivers!$E$1</f>
        <v>Ganador</v>
      </c>
      <c r="C517" s="99">
        <f t="shared" si="25"/>
        <v>85</v>
      </c>
      <c r="D517" s="100">
        <f t="shared" si="26"/>
        <v>0.82742852216888263</v>
      </c>
      <c r="E517" s="100">
        <f t="shared" si="27"/>
        <v>3.8613331833489903</v>
      </c>
      <c r="F517" s="100">
        <f t="shared" si="28"/>
        <v>0.42474665016836177</v>
      </c>
      <c r="G517" s="100">
        <f>+monthly_drivers_6!G517/monthly_drivers_6!D517*D517</f>
        <v>1.2026200304363912</v>
      </c>
      <c r="H517" s="100">
        <f t="shared" si="29"/>
        <v>0.82742852216888263</v>
      </c>
      <c r="I517" s="100">
        <f t="shared" si="32"/>
        <v>3.0118398830121476</v>
      </c>
      <c r="J517" s="100">
        <f t="shared" si="30"/>
        <v>0.33979732013469338</v>
      </c>
      <c r="K517" s="101">
        <f t="shared" si="31"/>
        <v>152.00358116104286</v>
      </c>
      <c r="L517" s="102">
        <f t="shared" si="33"/>
        <v>0</v>
      </c>
      <c r="M517" s="102">
        <v>0</v>
      </c>
      <c r="N517" s="102">
        <v>0</v>
      </c>
      <c r="O517" s="103">
        <v>0</v>
      </c>
      <c r="P517" s="104">
        <v>0</v>
      </c>
      <c r="Q517" s="105">
        <f>+monthly_drivers_0!Q517</f>
        <v>2.5</v>
      </c>
    </row>
    <row r="518" spans="1:17" x14ac:dyDescent="0.25">
      <c r="A518" s="106">
        <f t="shared" si="34"/>
        <v>60114</v>
      </c>
      <c r="B518" s="714" t="str">
        <f>+asset_level_drivers!$E$1</f>
        <v>Ganador</v>
      </c>
      <c r="C518" s="93">
        <f t="shared" si="25"/>
        <v>85</v>
      </c>
      <c r="D518" s="94">
        <f t="shared" si="26"/>
        <v>0.82317304666197066</v>
      </c>
      <c r="E518" s="94">
        <f t="shared" si="27"/>
        <v>3.8414742972391474</v>
      </c>
      <c r="F518" s="94">
        <f t="shared" si="28"/>
        <v>0.42256217269627883</v>
      </c>
      <c r="G518" s="94">
        <f>+monthly_drivers_6!G518/monthly_drivers_6!D518*D518</f>
        <v>1.196429085723355</v>
      </c>
      <c r="H518" s="94">
        <f t="shared" si="29"/>
        <v>0.82317304666197066</v>
      </c>
      <c r="I518" s="94">
        <f t="shared" si="32"/>
        <v>2.9963499518464682</v>
      </c>
      <c r="J518" s="94">
        <f t="shared" si="30"/>
        <v>0.33804973815702705</v>
      </c>
      <c r="K518" s="95">
        <f t="shared" si="31"/>
        <v>151.91540594835587</v>
      </c>
      <c r="L518" s="94">
        <f t="shared" si="33"/>
        <v>0</v>
      </c>
      <c r="M518" s="94">
        <v>0</v>
      </c>
      <c r="N518" s="94">
        <v>0</v>
      </c>
      <c r="O518" s="96">
        <v>0</v>
      </c>
      <c r="P518" s="95">
        <v>0</v>
      </c>
      <c r="Q518" s="97">
        <f>+monthly_drivers_0!Q518</f>
        <v>2.5</v>
      </c>
    </row>
    <row r="519" spans="1:17" x14ac:dyDescent="0.25">
      <c r="A519" s="98">
        <f t="shared" si="34"/>
        <v>60145</v>
      </c>
      <c r="B519" s="713" t="str">
        <f>+asset_level_drivers!$E$1</f>
        <v>Ganador</v>
      </c>
      <c r="C519" s="99">
        <f t="shared" si="25"/>
        <v>85</v>
      </c>
      <c r="D519" s="100">
        <f t="shared" si="26"/>
        <v>0.81893945712019622</v>
      </c>
      <c r="E519" s="100">
        <f t="shared" si="27"/>
        <v>3.8217175456353929</v>
      </c>
      <c r="F519" s="100">
        <f t="shared" si="28"/>
        <v>0.4203889300198656</v>
      </c>
      <c r="G519" s="100">
        <f>+monthly_drivers_6!G519/monthly_drivers_6!D519*D519</f>
        <v>1.1902699849071878</v>
      </c>
      <c r="H519" s="100">
        <f t="shared" si="29"/>
        <v>0.81893945712019622</v>
      </c>
      <c r="I519" s="100">
        <f t="shared" si="32"/>
        <v>2.9809396855955379</v>
      </c>
      <c r="J519" s="100">
        <f t="shared" si="30"/>
        <v>0.33631114401589646</v>
      </c>
      <c r="K519" s="101">
        <f t="shared" si="31"/>
        <v>151.82728188491203</v>
      </c>
      <c r="L519" s="102">
        <f t="shared" si="33"/>
        <v>0</v>
      </c>
      <c r="M519" s="102">
        <v>0</v>
      </c>
      <c r="N519" s="102">
        <v>0</v>
      </c>
      <c r="O519" s="103">
        <v>0</v>
      </c>
      <c r="P519" s="104">
        <v>0</v>
      </c>
      <c r="Q519" s="105">
        <f>+monthly_drivers_0!Q519</f>
        <v>2.5</v>
      </c>
    </row>
    <row r="520" spans="1:17" x14ac:dyDescent="0.25">
      <c r="A520" s="106">
        <f t="shared" si="34"/>
        <v>60175</v>
      </c>
      <c r="B520" s="714" t="str">
        <f>+asset_level_drivers!$E$1</f>
        <v>Ganador</v>
      </c>
      <c r="C520" s="93">
        <f t="shared" si="25"/>
        <v>85</v>
      </c>
      <c r="D520" s="94">
        <f t="shared" si="26"/>
        <v>0.81472764098375972</v>
      </c>
      <c r="E520" s="94">
        <f t="shared" si="27"/>
        <v>3.8020624032586512</v>
      </c>
      <c r="F520" s="94">
        <f t="shared" si="28"/>
        <v>0.41822686435842377</v>
      </c>
      <c r="G520" s="94">
        <f>+monthly_drivers_6!G520/monthly_drivers_6!D520*D520</f>
        <v>1.1841425487250847</v>
      </c>
      <c r="H520" s="94">
        <f t="shared" si="29"/>
        <v>0.81472764098375972</v>
      </c>
      <c r="I520" s="94">
        <f t="shared" si="32"/>
        <v>2.9656086745416776</v>
      </c>
      <c r="J520" s="94">
        <f t="shared" si="30"/>
        <v>0.33458149148674304</v>
      </c>
      <c r="K520" s="95">
        <f t="shared" si="31"/>
        <v>151.73920894104035</v>
      </c>
      <c r="L520" s="94">
        <f t="shared" si="33"/>
        <v>0</v>
      </c>
      <c r="M520" s="94">
        <v>0</v>
      </c>
      <c r="N520" s="94">
        <v>0</v>
      </c>
      <c r="O520" s="96">
        <v>0</v>
      </c>
      <c r="P520" s="95">
        <v>0</v>
      </c>
      <c r="Q520" s="97">
        <f>+monthly_drivers_0!Q520</f>
        <v>2.5</v>
      </c>
    </row>
    <row r="521" spans="1:17" x14ac:dyDescent="0.25">
      <c r="A521" s="98">
        <f t="shared" si="34"/>
        <v>60206</v>
      </c>
      <c r="B521" s="713" t="str">
        <f>+asset_level_drivers!$E$1</f>
        <v>Ganador</v>
      </c>
      <c r="C521" s="99">
        <f t="shared" si="25"/>
        <v>85</v>
      </c>
      <c r="D521" s="100">
        <f t="shared" si="26"/>
        <v>0.81053748627175815</v>
      </c>
      <c r="E521" s="100">
        <f t="shared" si="27"/>
        <v>3.7825083475313641</v>
      </c>
      <c r="F521" s="100">
        <f t="shared" si="28"/>
        <v>0.41607591822842194</v>
      </c>
      <c r="G521" s="100">
        <f>+monthly_drivers_6!G521/monthly_drivers_6!D521*D521</f>
        <v>1.1780466486485006</v>
      </c>
      <c r="H521" s="100">
        <f t="shared" si="29"/>
        <v>0.81053748627175815</v>
      </c>
      <c r="I521" s="100">
        <f t="shared" si="32"/>
        <v>2.9503565110743919</v>
      </c>
      <c r="J521" s="100">
        <f t="shared" si="30"/>
        <v>0.33286073458274162</v>
      </c>
      <c r="K521" s="101">
        <f t="shared" si="31"/>
        <v>151.65118708708707</v>
      </c>
      <c r="L521" s="102">
        <f t="shared" si="33"/>
        <v>0</v>
      </c>
      <c r="M521" s="102">
        <v>0</v>
      </c>
      <c r="N521" s="102">
        <v>0</v>
      </c>
      <c r="O521" s="103">
        <v>0</v>
      </c>
      <c r="P521" s="104">
        <v>0</v>
      </c>
      <c r="Q521" s="105">
        <f>+monthly_drivers_0!Q521</f>
        <v>2.5</v>
      </c>
    </row>
    <row r="522" spans="1:17" x14ac:dyDescent="0.25">
      <c r="A522" s="106">
        <f t="shared" si="34"/>
        <v>60236</v>
      </c>
      <c r="B522" s="714" t="str">
        <f>+asset_level_drivers!$E$1</f>
        <v>Ganador</v>
      </c>
      <c r="C522" s="93">
        <f t="shared" si="25"/>
        <v>85</v>
      </c>
      <c r="D522" s="94">
        <f t="shared" si="26"/>
        <v>0.80636888157920761</v>
      </c>
      <c r="E522" s="94">
        <f t="shared" si="27"/>
        <v>3.7630548585635961</v>
      </c>
      <c r="F522" s="94">
        <f t="shared" si="28"/>
        <v>0.41393603444196725</v>
      </c>
      <c r="G522" s="94">
        <f>+monthly_drivers_6!G522/monthly_drivers_6!D522*D522</f>
        <v>1.1719820839020167</v>
      </c>
      <c r="H522" s="94">
        <f t="shared" si="29"/>
        <v>0.80636888157920761</v>
      </c>
      <c r="I522" s="94">
        <f t="shared" si="32"/>
        <v>2.9351827896795313</v>
      </c>
      <c r="J522" s="94">
        <f t="shared" si="30"/>
        <v>0.33114882755357788</v>
      </c>
      <c r="K522" s="95">
        <f t="shared" si="31"/>
        <v>151.56321629341562</v>
      </c>
      <c r="L522" s="94">
        <f t="shared" si="33"/>
        <v>0</v>
      </c>
      <c r="M522" s="94">
        <v>0</v>
      </c>
      <c r="N522" s="94">
        <v>0</v>
      </c>
      <c r="O522" s="96">
        <v>0</v>
      </c>
      <c r="P522" s="95">
        <v>0</v>
      </c>
      <c r="Q522" s="97">
        <f>+monthly_drivers_0!Q522</f>
        <v>2.5</v>
      </c>
    </row>
    <row r="523" spans="1:17" x14ac:dyDescent="0.25">
      <c r="A523" s="98">
        <f t="shared" si="34"/>
        <v>60267</v>
      </c>
      <c r="B523" s="713" t="str">
        <f>+asset_level_drivers!$E$1</f>
        <v>Ganador</v>
      </c>
      <c r="C523" s="99">
        <f t="shared" si="25"/>
        <v>85</v>
      </c>
      <c r="D523" s="100">
        <f t="shared" si="26"/>
        <v>0.80222171607408155</v>
      </c>
      <c r="E523" s="100">
        <f t="shared" si="27"/>
        <v>3.7437014191392128</v>
      </c>
      <c r="F523" s="100">
        <f t="shared" si="28"/>
        <v>0.4118071561052849</v>
      </c>
      <c r="G523" s="100">
        <f>+monthly_drivers_6!G523/monthly_drivers_6!D523*D523</f>
        <v>1.1659487221311895</v>
      </c>
      <c r="H523" s="100">
        <f t="shared" si="29"/>
        <v>0.80222171607408155</v>
      </c>
      <c r="I523" s="100">
        <f t="shared" si="32"/>
        <v>2.920087106928511</v>
      </c>
      <c r="J523" s="100">
        <f t="shared" si="30"/>
        <v>0.32944572488423202</v>
      </c>
      <c r="K523" s="101">
        <f t="shared" si="31"/>
        <v>151.47529653040664</v>
      </c>
      <c r="L523" s="102">
        <f t="shared" si="33"/>
        <v>0</v>
      </c>
      <c r="M523" s="102">
        <v>0</v>
      </c>
      <c r="N523" s="102">
        <v>0</v>
      </c>
      <c r="O523" s="103">
        <v>0</v>
      </c>
      <c r="P523" s="104">
        <v>0</v>
      </c>
      <c r="Q523" s="105">
        <f>+monthly_drivers_0!Q523</f>
        <v>2.5</v>
      </c>
    </row>
    <row r="524" spans="1:17" x14ac:dyDescent="0.25">
      <c r="A524" s="106">
        <f t="shared" si="34"/>
        <v>60298</v>
      </c>
      <c r="B524" s="714" t="str">
        <f>+asset_level_drivers!$E$1</f>
        <v>Ganador</v>
      </c>
      <c r="C524" s="93">
        <f t="shared" si="25"/>
        <v>85</v>
      </c>
      <c r="D524" s="94">
        <f t="shared" si="26"/>
        <v>0.798095879494364</v>
      </c>
      <c r="E524" s="94">
        <f t="shared" si="27"/>
        <v>3.724447514702129</v>
      </c>
      <c r="F524" s="94">
        <f t="shared" si="28"/>
        <v>0.40968922661720542</v>
      </c>
      <c r="G524" s="94">
        <f>+monthly_drivers_6!G524/monthly_drivers_6!D524*D524</f>
        <v>1.1599463875776852</v>
      </c>
      <c r="H524" s="94">
        <f t="shared" si="29"/>
        <v>0.798095879494364</v>
      </c>
      <c r="I524" s="94">
        <f t="shared" si="32"/>
        <v>2.9050690614675845</v>
      </c>
      <c r="J524" s="94">
        <f t="shared" si="30"/>
        <v>0.32775138129376846</v>
      </c>
      <c r="K524" s="95">
        <f t="shared" si="31"/>
        <v>151.38742776845791</v>
      </c>
      <c r="L524" s="94">
        <f t="shared" si="33"/>
        <v>0</v>
      </c>
      <c r="M524" s="94">
        <v>0</v>
      </c>
      <c r="N524" s="94">
        <v>0</v>
      </c>
      <c r="O524" s="96">
        <v>0</v>
      </c>
      <c r="P524" s="95">
        <v>0</v>
      </c>
      <c r="Q524" s="97">
        <f>+monthly_drivers_0!Q524</f>
        <v>2.5</v>
      </c>
    </row>
    <row r="525" spans="1:17" x14ac:dyDescent="0.25">
      <c r="A525" s="98">
        <f t="shared" si="34"/>
        <v>60326</v>
      </c>
      <c r="B525" s="713" t="str">
        <f>+asset_level_drivers!$E$1</f>
        <v>Ganador</v>
      </c>
      <c r="C525" s="99">
        <f t="shared" si="25"/>
        <v>85</v>
      </c>
      <c r="D525" s="100">
        <f t="shared" si="26"/>
        <v>0.79399126214511784</v>
      </c>
      <c r="E525" s="100">
        <f t="shared" si="27"/>
        <v>3.7052926333426273</v>
      </c>
      <c r="F525" s="100">
        <f t="shared" si="28"/>
        <v>0.40758218966765997</v>
      </c>
      <c r="G525" s="100">
        <f>+monthly_drivers_6!G525/monthly_drivers_6!D525*D525</f>
        <v>1.1539749277408666</v>
      </c>
      <c r="H525" s="100">
        <f t="shared" si="29"/>
        <v>0.79399126214511784</v>
      </c>
      <c r="I525" s="100">
        <f t="shared" si="32"/>
        <v>2.8901282540071724</v>
      </c>
      <c r="J525" s="100">
        <f t="shared" si="30"/>
        <v>0.32606575173413216</v>
      </c>
      <c r="K525" s="101">
        <f t="shared" si="31"/>
        <v>151.29960997798443</v>
      </c>
      <c r="L525" s="102">
        <f t="shared" si="33"/>
        <v>0</v>
      </c>
      <c r="M525" s="102">
        <v>0</v>
      </c>
      <c r="N525" s="102">
        <v>0</v>
      </c>
      <c r="O525" s="103">
        <v>0</v>
      </c>
      <c r="P525" s="104">
        <v>0</v>
      </c>
      <c r="Q525" s="105">
        <f>+monthly_drivers_0!Q525</f>
        <v>2.5</v>
      </c>
    </row>
    <row r="526" spans="1:17" x14ac:dyDescent="0.25">
      <c r="A526" s="106">
        <f t="shared" si="34"/>
        <v>60357</v>
      </c>
      <c r="B526" s="714" t="str">
        <f>+asset_level_drivers!$E$1</f>
        <v>Ganador</v>
      </c>
      <c r="C526" s="93">
        <f t="shared" si="25"/>
        <v>85</v>
      </c>
      <c r="D526" s="94">
        <f t="shared" si="26"/>
        <v>0.78990775489556841</v>
      </c>
      <c r="E526" s="94">
        <f t="shared" si="27"/>
        <v>3.6862362657837493</v>
      </c>
      <c r="F526" s="94">
        <f t="shared" si="28"/>
        <v>0.40548598923618312</v>
      </c>
      <c r="G526" s="94">
        <f>+monthly_drivers_6!G526/monthly_drivers_6!D526*D526</f>
        <v>1.1480342049123773</v>
      </c>
      <c r="H526" s="94">
        <f t="shared" si="29"/>
        <v>0.78990775489556841</v>
      </c>
      <c r="I526" s="94">
        <f t="shared" si="32"/>
        <v>2.8752642873112468</v>
      </c>
      <c r="J526" s="94">
        <f t="shared" si="30"/>
        <v>0.32438879138895071</v>
      </c>
      <c r="K526" s="95">
        <f t="shared" si="31"/>
        <v>151.21184312941833</v>
      </c>
      <c r="L526" s="94">
        <f t="shared" si="33"/>
        <v>0</v>
      </c>
      <c r="M526" s="94">
        <v>0</v>
      </c>
      <c r="N526" s="94">
        <v>0</v>
      </c>
      <c r="O526" s="96">
        <v>0</v>
      </c>
      <c r="P526" s="95">
        <v>0</v>
      </c>
      <c r="Q526" s="97">
        <f>+monthly_drivers_0!Q526</f>
        <v>2.5</v>
      </c>
    </row>
    <row r="527" spans="1:17" x14ac:dyDescent="0.25">
      <c r="A527" s="98">
        <f t="shared" si="34"/>
        <v>60387</v>
      </c>
      <c r="B527" s="713" t="str">
        <f>+asset_level_drivers!$E$1</f>
        <v>Ganador</v>
      </c>
      <c r="C527" s="99">
        <f t="shared" si="25"/>
        <v>85</v>
      </c>
      <c r="D527" s="100">
        <f t="shared" si="26"/>
        <v>0.78584524917620224</v>
      </c>
      <c r="E527" s="100">
        <f t="shared" si="27"/>
        <v>3.667277905367754</v>
      </c>
      <c r="F527" s="100">
        <f t="shared" si="28"/>
        <v>0.40340056959042342</v>
      </c>
      <c r="G527" s="100">
        <f>+monthly_drivers_6!G527/monthly_drivers_6!D527*D527</f>
        <v>1.098076261292718</v>
      </c>
      <c r="H527" s="100">
        <f t="shared" si="29"/>
        <v>0.78584524917620224</v>
      </c>
      <c r="I527" s="100">
        <f t="shared" si="32"/>
        <v>2.8604767661867703</v>
      </c>
      <c r="J527" s="100">
        <f t="shared" si="30"/>
        <v>0.32272045567234298</v>
      </c>
      <c r="K527" s="101">
        <f t="shared" si="31"/>
        <v>151.12412719320889</v>
      </c>
      <c r="L527" s="102">
        <f t="shared" si="33"/>
        <v>0</v>
      </c>
      <c r="M527" s="102">
        <v>0</v>
      </c>
      <c r="N527" s="102">
        <v>0</v>
      </c>
      <c r="O527" s="103">
        <v>0</v>
      </c>
      <c r="P527" s="104">
        <v>0</v>
      </c>
      <c r="Q527" s="105">
        <f>+monthly_drivers_0!Q527</f>
        <v>2.5</v>
      </c>
    </row>
    <row r="528" spans="1:17" x14ac:dyDescent="0.25">
      <c r="A528" s="106">
        <f t="shared" si="34"/>
        <v>60418</v>
      </c>
      <c r="B528" s="714" t="str">
        <f>+asset_level_drivers!$E$1</f>
        <v>Ganador</v>
      </c>
      <c r="C528" s="93">
        <f t="shared" ref="C528:C591" si="35">+C527</f>
        <v>85</v>
      </c>
      <c r="D528" s="94">
        <f t="shared" ref="D528:D591" si="36">+D527/D526*D527</f>
        <v>0.78180363697587996</v>
      </c>
      <c r="E528" s="94">
        <f t="shared" ref="E528:E591" si="37">+E527/E526*E527</f>
        <v>3.6484170480426483</v>
      </c>
      <c r="F528" s="94">
        <f t="shared" ref="F528:F591" si="38">+F527/F526*F527</f>
        <v>0.40132587528466157</v>
      </c>
      <c r="G528" s="94">
        <f>+monthly_drivers_6!G528/monthly_drivers_6!D528*D528</f>
        <v>1.0924229225026876</v>
      </c>
      <c r="H528" s="94">
        <f t="shared" ref="H528:H591" si="39">+H527/H526*H527</f>
        <v>0.78180363697587996</v>
      </c>
      <c r="I528" s="94">
        <f t="shared" si="32"/>
        <v>2.8457652974731875</v>
      </c>
      <c r="J528" s="94">
        <f t="shared" ref="J528:J591" si="40">+J527/J526*J527</f>
        <v>0.32106070022773353</v>
      </c>
      <c r="K528" s="95">
        <f t="shared" ref="K528:K591" si="41">+K527/K526*K527</f>
        <v>151.03646213982256</v>
      </c>
      <c r="L528" s="94">
        <f t="shared" si="33"/>
        <v>0</v>
      </c>
      <c r="M528" s="94">
        <v>0</v>
      </c>
      <c r="N528" s="94">
        <v>0</v>
      </c>
      <c r="O528" s="96">
        <v>0</v>
      </c>
      <c r="P528" s="95">
        <v>0</v>
      </c>
      <c r="Q528" s="97">
        <f>+monthly_drivers_0!Q528</f>
        <v>2.5</v>
      </c>
    </row>
    <row r="529" spans="1:17" x14ac:dyDescent="0.25">
      <c r="A529" s="98">
        <f t="shared" si="34"/>
        <v>60448</v>
      </c>
      <c r="B529" s="713" t="str">
        <f>+asset_level_drivers!$E$1</f>
        <v>Ganador</v>
      </c>
      <c r="C529" s="99">
        <f t="shared" si="35"/>
        <v>85</v>
      </c>
      <c r="D529" s="100">
        <f t="shared" si="36"/>
        <v>0.77778281083896517</v>
      </c>
      <c r="E529" s="100">
        <f t="shared" si="37"/>
        <v>3.6296531923487847</v>
      </c>
      <c r="F529" s="100">
        <f t="shared" si="38"/>
        <v>0.39926185115833634</v>
      </c>
      <c r="G529" s="100">
        <f>+monthly_drivers_6!G529/monthly_drivers_6!D529*D529</f>
        <v>1.0867987133909884</v>
      </c>
      <c r="H529" s="100">
        <f t="shared" si="39"/>
        <v>0.77778281083896517</v>
      </c>
      <c r="I529" s="100">
        <f t="shared" ref="I529:I592" si="42">+I528/I527*I528</f>
        <v>2.8311294900319735</v>
      </c>
      <c r="J529" s="100">
        <f t="shared" si="40"/>
        <v>0.31940948092667337</v>
      </c>
      <c r="K529" s="101">
        <f t="shared" si="41"/>
        <v>150.9488479397429</v>
      </c>
      <c r="L529" s="102">
        <f t="shared" si="33"/>
        <v>0</v>
      </c>
      <c r="M529" s="102">
        <v>0</v>
      </c>
      <c r="N529" s="102">
        <v>0</v>
      </c>
      <c r="O529" s="103">
        <v>0</v>
      </c>
      <c r="P529" s="104">
        <v>0</v>
      </c>
      <c r="Q529" s="105">
        <f>+monthly_drivers_0!Q529</f>
        <v>2.5</v>
      </c>
    </row>
    <row r="530" spans="1:17" x14ac:dyDescent="0.25">
      <c r="A530" s="106">
        <f t="shared" si="34"/>
        <v>60479</v>
      </c>
      <c r="B530" s="714" t="str">
        <f>+asset_level_drivers!$E$1</f>
        <v>Ganador</v>
      </c>
      <c r="C530" s="93">
        <f t="shared" si="35"/>
        <v>85</v>
      </c>
      <c r="D530" s="94">
        <f t="shared" si="36"/>
        <v>0.77378266386246697</v>
      </c>
      <c r="E530" s="94">
        <f t="shared" si="37"/>
        <v>3.6109858394055285</v>
      </c>
      <c r="F530" s="94">
        <f t="shared" si="38"/>
        <v>0.39720844233457797</v>
      </c>
      <c r="G530" s="94">
        <f>+monthly_drivers_6!G530/monthly_drivers_6!D530*D530</f>
        <v>1.0812034035909783</v>
      </c>
      <c r="H530" s="94">
        <f t="shared" si="39"/>
        <v>0.77378266386246697</v>
      </c>
      <c r="I530" s="94">
        <f t="shared" si="42"/>
        <v>2.8165689547362334</v>
      </c>
      <c r="J530" s="94">
        <f t="shared" si="40"/>
        <v>0.31776675386766667</v>
      </c>
      <c r="K530" s="95">
        <f t="shared" si="41"/>
        <v>150.8612845634706</v>
      </c>
      <c r="L530" s="94">
        <f t="shared" si="33"/>
        <v>0</v>
      </c>
      <c r="M530" s="94">
        <v>0</v>
      </c>
      <c r="N530" s="94">
        <v>0</v>
      </c>
      <c r="O530" s="96">
        <v>0</v>
      </c>
      <c r="P530" s="95">
        <v>0</v>
      </c>
      <c r="Q530" s="97">
        <f>+monthly_drivers_0!Q530</f>
        <v>2.5</v>
      </c>
    </row>
    <row r="531" spans="1:17" x14ac:dyDescent="0.25">
      <c r="A531" s="98">
        <f t="shared" si="34"/>
        <v>60510</v>
      </c>
      <c r="B531" s="713" t="str">
        <f>+asset_level_drivers!$E$1</f>
        <v>Ganador</v>
      </c>
      <c r="C531" s="99">
        <f t="shared" si="35"/>
        <v>85</v>
      </c>
      <c r="D531" s="100">
        <f t="shared" si="36"/>
        <v>0.76980308969319799</v>
      </c>
      <c r="E531" s="100">
        <f t="shared" si="37"/>
        <v>3.5924144928979955</v>
      </c>
      <c r="F531" s="100">
        <f t="shared" si="38"/>
        <v>0.39516559421874914</v>
      </c>
      <c r="G531" s="100">
        <f>+monthly_drivers_6!G531/monthly_drivers_6!D531*D531</f>
        <v>1.0756368871149156</v>
      </c>
      <c r="H531" s="100">
        <f t="shared" si="39"/>
        <v>0.76980308969319799</v>
      </c>
      <c r="I531" s="100">
        <f t="shared" si="42"/>
        <v>2.8020833044603575</v>
      </c>
      <c r="J531" s="100">
        <f t="shared" si="40"/>
        <v>0.31613247537500361</v>
      </c>
      <c r="K531" s="101">
        <f t="shared" si="41"/>
        <v>150.77377198152345</v>
      </c>
      <c r="L531" s="102">
        <f t="shared" si="33"/>
        <v>0</v>
      </c>
      <c r="M531" s="102">
        <v>0</v>
      </c>
      <c r="N531" s="102">
        <v>0</v>
      </c>
      <c r="O531" s="103">
        <v>0</v>
      </c>
      <c r="P531" s="104">
        <v>0</v>
      </c>
      <c r="Q531" s="105">
        <f>+monthly_drivers_0!Q531</f>
        <v>2.5</v>
      </c>
    </row>
    <row r="532" spans="1:17" x14ac:dyDescent="0.25">
      <c r="A532" s="106">
        <f t="shared" si="34"/>
        <v>60540</v>
      </c>
      <c r="B532" s="714" t="str">
        <f>+asset_level_drivers!$E$1</f>
        <v>Ganador</v>
      </c>
      <c r="C532" s="93">
        <f t="shared" si="35"/>
        <v>85</v>
      </c>
      <c r="D532" s="94">
        <f t="shared" si="36"/>
        <v>0.76584398252494668</v>
      </c>
      <c r="E532" s="94">
        <f t="shared" si="37"/>
        <v>3.5739386590638547</v>
      </c>
      <c r="F532" s="94">
        <f t="shared" si="38"/>
        <v>0.39313325249699343</v>
      </c>
      <c r="G532" s="94">
        <f>+monthly_drivers_6!G532/monthly_drivers_6!D532*D532</f>
        <v>1.0700989989685949</v>
      </c>
      <c r="H532" s="94">
        <f t="shared" si="39"/>
        <v>0.76584398252494668</v>
      </c>
      <c r="I532" s="94">
        <f t="shared" si="42"/>
        <v>2.7876721540697273</v>
      </c>
      <c r="J532" s="94">
        <f t="shared" si="40"/>
        <v>0.31450660199759906</v>
      </c>
      <c r="K532" s="95">
        <f t="shared" si="41"/>
        <v>150.68631016443635</v>
      </c>
      <c r="L532" s="94">
        <f t="shared" si="33"/>
        <v>0</v>
      </c>
      <c r="M532" s="94">
        <v>0</v>
      </c>
      <c r="N532" s="94">
        <v>0</v>
      </c>
      <c r="O532" s="96">
        <v>0</v>
      </c>
      <c r="P532" s="95">
        <v>0</v>
      </c>
      <c r="Q532" s="97">
        <f>+monthly_drivers_0!Q532</f>
        <v>2.5</v>
      </c>
    </row>
    <row r="533" spans="1:17" x14ac:dyDescent="0.25">
      <c r="A533" s="98">
        <f t="shared" si="34"/>
        <v>60571</v>
      </c>
      <c r="B533" s="713" t="str">
        <f>+asset_level_drivers!$E$1</f>
        <v>Ganador</v>
      </c>
      <c r="C533" s="99">
        <f t="shared" si="35"/>
        <v>85</v>
      </c>
      <c r="D533" s="100">
        <f t="shared" si="36"/>
        <v>0.76190523709566416</v>
      </c>
      <c r="E533" s="100">
        <f t="shared" si="37"/>
        <v>3.5555578466802009</v>
      </c>
      <c r="F533" s="100">
        <f t="shared" si="38"/>
        <v>0.39111136313479133</v>
      </c>
      <c r="G533" s="100">
        <f>+monthly_drivers_6!G533/monthly_drivers_6!D533*D533</f>
        <v>1.081075785918177</v>
      </c>
      <c r="H533" s="100">
        <f t="shared" si="39"/>
        <v>0.76190523709566416</v>
      </c>
      <c r="I533" s="100">
        <f t="shared" si="42"/>
        <v>2.7733351204104775</v>
      </c>
      <c r="J533" s="100">
        <f t="shared" si="40"/>
        <v>0.31288909050783742</v>
      </c>
      <c r="K533" s="101">
        <f t="shared" si="41"/>
        <v>150.59889908276131</v>
      </c>
      <c r="L533" s="102">
        <f t="shared" si="33"/>
        <v>0</v>
      </c>
      <c r="M533" s="102">
        <v>0</v>
      </c>
      <c r="N533" s="102">
        <v>0</v>
      </c>
      <c r="O533" s="103">
        <v>0</v>
      </c>
      <c r="P533" s="104">
        <v>0</v>
      </c>
      <c r="Q533" s="105">
        <f>+monthly_drivers_0!Q533</f>
        <v>2.5</v>
      </c>
    </row>
    <row r="534" spans="1:17" x14ac:dyDescent="0.25">
      <c r="A534" s="106">
        <f t="shared" si="34"/>
        <v>60601</v>
      </c>
      <c r="B534" s="714" t="str">
        <f>+asset_level_drivers!$E$1</f>
        <v>Ganador</v>
      </c>
      <c r="C534" s="93">
        <f t="shared" si="35"/>
        <v>85</v>
      </c>
      <c r="D534" s="94">
        <f t="shared" si="36"/>
        <v>0.75798674868466565</v>
      </c>
      <c r="E534" s="94">
        <f t="shared" si="37"/>
        <v>3.5372715670504955</v>
      </c>
      <c r="F534" s="94">
        <f t="shared" si="38"/>
        <v>0.38909987237552357</v>
      </c>
      <c r="G534" s="94">
        <f>+monthly_drivers_6!G534/monthly_drivers_6!D534*D534</f>
        <v>1.0760519760200593</v>
      </c>
      <c r="H534" s="94">
        <f t="shared" si="39"/>
        <v>0.75798674868466565</v>
      </c>
      <c r="I534" s="94">
        <f t="shared" si="42"/>
        <v>2.7590718222993069</v>
      </c>
      <c r="J534" s="94">
        <f t="shared" si="40"/>
        <v>0.31127989790042326</v>
      </c>
      <c r="K534" s="95">
        <f t="shared" si="41"/>
        <v>150.51153870706739</v>
      </c>
      <c r="L534" s="94">
        <f t="shared" si="33"/>
        <v>0</v>
      </c>
      <c r="M534" s="94">
        <v>0</v>
      </c>
      <c r="N534" s="94">
        <v>0</v>
      </c>
      <c r="O534" s="96">
        <v>0</v>
      </c>
      <c r="P534" s="95">
        <v>0</v>
      </c>
      <c r="Q534" s="97">
        <f>+monthly_drivers_0!Q534</f>
        <v>2.5</v>
      </c>
    </row>
    <row r="535" spans="1:17" x14ac:dyDescent="0.25">
      <c r="A535" s="98">
        <f t="shared" si="34"/>
        <v>60632</v>
      </c>
      <c r="B535" s="713" t="str">
        <f>+asset_level_drivers!$E$1</f>
        <v>Ganador</v>
      </c>
      <c r="C535" s="99">
        <f t="shared" si="35"/>
        <v>85</v>
      </c>
      <c r="D535" s="100">
        <f t="shared" si="36"/>
        <v>0.7540884131098462</v>
      </c>
      <c r="E535" s="100">
        <f t="shared" si="37"/>
        <v>3.5190793339915718</v>
      </c>
      <c r="F535" s="100">
        <f t="shared" si="38"/>
        <v>0.38709872673904178</v>
      </c>
      <c r="G535" s="100">
        <f>+monthly_drivers_6!G535/monthly_drivers_6!D535*D535</f>
        <v>1.0705110046493715</v>
      </c>
      <c r="H535" s="100">
        <f t="shared" si="39"/>
        <v>0.7540884131098462</v>
      </c>
      <c r="I535" s="100">
        <f t="shared" si="42"/>
        <v>2.7448818805133461</v>
      </c>
      <c r="J535" s="100">
        <f t="shared" si="40"/>
        <v>0.3096789813912379</v>
      </c>
      <c r="K535" s="101">
        <f t="shared" si="41"/>
        <v>150.42422900794074</v>
      </c>
      <c r="L535" s="102">
        <f t="shared" si="33"/>
        <v>0</v>
      </c>
      <c r="M535" s="102">
        <v>0</v>
      </c>
      <c r="N535" s="102">
        <v>0</v>
      </c>
      <c r="O535" s="103">
        <v>0</v>
      </c>
      <c r="P535" s="104">
        <v>0</v>
      </c>
      <c r="Q535" s="105">
        <f>+monthly_drivers_0!Q535</f>
        <v>2.5</v>
      </c>
    </row>
    <row r="536" spans="1:17" x14ac:dyDescent="0.25">
      <c r="A536" s="106">
        <f t="shared" si="34"/>
        <v>60663</v>
      </c>
      <c r="B536" s="714" t="str">
        <f>+asset_level_drivers!$E$1</f>
        <v>Ganador</v>
      </c>
      <c r="C536" s="93">
        <f t="shared" si="35"/>
        <v>85</v>
      </c>
      <c r="D536" s="94">
        <f t="shared" si="36"/>
        <v>0.75021012672491072</v>
      </c>
      <c r="E536" s="94">
        <f t="shared" si="37"/>
        <v>3.5009806638207093</v>
      </c>
      <c r="F536" s="94">
        <f t="shared" si="38"/>
        <v>0.38510787302024668</v>
      </c>
      <c r="G536" s="94">
        <f>+monthly_drivers_6!G536/monthly_drivers_6!D536*D536</f>
        <v>1.0649985291585591</v>
      </c>
      <c r="H536" s="94">
        <f t="shared" si="39"/>
        <v>0.75021012672491072</v>
      </c>
      <c r="I536" s="94">
        <f t="shared" si="42"/>
        <v>2.730764917780073</v>
      </c>
      <c r="J536" s="94">
        <f t="shared" si="40"/>
        <v>0.30808629841620194</v>
      </c>
      <c r="K536" s="95">
        <f t="shared" si="41"/>
        <v>150.33696995598459</v>
      </c>
      <c r="L536" s="94">
        <f t="shared" si="33"/>
        <v>0</v>
      </c>
      <c r="M536" s="94">
        <v>0</v>
      </c>
      <c r="N536" s="94">
        <v>0</v>
      </c>
      <c r="O536" s="96">
        <v>0</v>
      </c>
      <c r="P536" s="95">
        <v>0</v>
      </c>
      <c r="Q536" s="97">
        <f>+monthly_drivers_0!Q536</f>
        <v>2.5</v>
      </c>
    </row>
    <row r="537" spans="1:17" x14ac:dyDescent="0.25">
      <c r="A537" s="98">
        <f t="shared" si="34"/>
        <v>60691</v>
      </c>
      <c r="B537" s="713" t="str">
        <f>+asset_level_drivers!$E$1</f>
        <v>Ganador</v>
      </c>
      <c r="C537" s="99">
        <f t="shared" si="35"/>
        <v>85</v>
      </c>
      <c r="D537" s="100">
        <f t="shared" si="36"/>
        <v>0.74635178641661837</v>
      </c>
      <c r="E537" s="100">
        <f t="shared" si="37"/>
        <v>3.482975075342774</v>
      </c>
      <c r="F537" s="100">
        <f t="shared" si="38"/>
        <v>0.38312725828767358</v>
      </c>
      <c r="G537" s="100">
        <f>+monthly_drivers_6!G537/monthly_drivers_6!D537*D537</f>
        <v>1.0130915949925294</v>
      </c>
      <c r="H537" s="100">
        <f t="shared" si="39"/>
        <v>0.74635178641661837</v>
      </c>
      <c r="I537" s="100">
        <f t="shared" si="42"/>
        <v>2.7167205587672831</v>
      </c>
      <c r="J537" s="100">
        <f t="shared" si="40"/>
        <v>0.30650180663014359</v>
      </c>
      <c r="K537" s="101">
        <f t="shared" si="41"/>
        <v>150.24976152181918</v>
      </c>
      <c r="L537" s="102">
        <f t="shared" si="33"/>
        <v>0</v>
      </c>
      <c r="M537" s="102">
        <v>0</v>
      </c>
      <c r="N537" s="102">
        <v>0</v>
      </c>
      <c r="O537" s="103">
        <v>0</v>
      </c>
      <c r="P537" s="104">
        <v>0</v>
      </c>
      <c r="Q537" s="105">
        <f>+monthly_drivers_0!Q537</f>
        <v>2.5</v>
      </c>
    </row>
    <row r="538" spans="1:17" x14ac:dyDescent="0.25">
      <c r="A538" s="106">
        <f t="shared" si="34"/>
        <v>60722</v>
      </c>
      <c r="B538" s="714" t="str">
        <f>+asset_level_drivers!$E$1</f>
        <v>Ganador</v>
      </c>
      <c r="C538" s="93">
        <f t="shared" si="35"/>
        <v>85</v>
      </c>
      <c r="D538" s="94">
        <f t="shared" si="36"/>
        <v>0.74251328960204099</v>
      </c>
      <c r="E538" s="94">
        <f t="shared" si="37"/>
        <v>3.4650620898374251</v>
      </c>
      <c r="F538" s="94">
        <f t="shared" si="38"/>
        <v>0.38115682988208499</v>
      </c>
      <c r="G538" s="94">
        <f>+monthly_drivers_6!G538/monthly_drivers_6!D538*D538</f>
        <v>1.0078742927053437</v>
      </c>
      <c r="H538" s="94">
        <f t="shared" si="39"/>
        <v>0.74251328960204099</v>
      </c>
      <c r="I538" s="94">
        <f t="shared" si="42"/>
        <v>2.7027484300731106</v>
      </c>
      <c r="J538" s="94">
        <f t="shared" si="40"/>
        <v>0.30492546390567282</v>
      </c>
      <c r="K538" s="95">
        <f t="shared" si="41"/>
        <v>150.16260367608183</v>
      </c>
      <c r="L538" s="94">
        <f t="shared" si="33"/>
        <v>0</v>
      </c>
      <c r="M538" s="94">
        <v>0</v>
      </c>
      <c r="N538" s="94">
        <v>0</v>
      </c>
      <c r="O538" s="96">
        <v>0</v>
      </c>
      <c r="P538" s="95">
        <v>0</v>
      </c>
      <c r="Q538" s="97">
        <f>+monthly_drivers_0!Q538</f>
        <v>2.5</v>
      </c>
    </row>
    <row r="539" spans="1:17" x14ac:dyDescent="0.25">
      <c r="A539" s="98">
        <f t="shared" si="34"/>
        <v>60752</v>
      </c>
      <c r="B539" s="713" t="str">
        <f>+asset_level_drivers!$E$1</f>
        <v>Ganador</v>
      </c>
      <c r="C539" s="99">
        <f t="shared" si="35"/>
        <v>85</v>
      </c>
      <c r="D539" s="100">
        <f t="shared" si="36"/>
        <v>0.73869453422583575</v>
      </c>
      <c r="E539" s="100">
        <f t="shared" si="37"/>
        <v>3.447241231046386</v>
      </c>
      <c r="F539" s="100">
        <f t="shared" si="38"/>
        <v>0.37919653541507053</v>
      </c>
      <c r="G539" s="100">
        <f>+monthly_drivers_6!G539/monthly_drivers_6!D539*D539</f>
        <v>1.0026838005670455</v>
      </c>
      <c r="H539" s="100">
        <f t="shared" si="39"/>
        <v>0.73869453422583575</v>
      </c>
      <c r="I539" s="100">
        <f t="shared" si="42"/>
        <v>2.6888481602161001</v>
      </c>
      <c r="J539" s="100">
        <f t="shared" si="40"/>
        <v>0.3033572283320613</v>
      </c>
      <c r="K539" s="101">
        <f t="shared" si="41"/>
        <v>150.07549638942689</v>
      </c>
      <c r="L539" s="102">
        <f t="shared" si="33"/>
        <v>0</v>
      </c>
      <c r="M539" s="102">
        <v>0</v>
      </c>
      <c r="N539" s="102">
        <v>0</v>
      </c>
      <c r="O539" s="103">
        <v>0</v>
      </c>
      <c r="P539" s="104">
        <v>0</v>
      </c>
      <c r="Q539" s="105">
        <f>+monthly_drivers_0!Q539</f>
        <v>2.5</v>
      </c>
    </row>
    <row r="540" spans="1:17" x14ac:dyDescent="0.25">
      <c r="A540" s="106">
        <f t="shared" si="34"/>
        <v>60783</v>
      </c>
      <c r="B540" s="714" t="str">
        <f>+asset_level_drivers!$E$1</f>
        <v>Ganador</v>
      </c>
      <c r="C540" s="93">
        <f t="shared" si="35"/>
        <v>85</v>
      </c>
      <c r="D540" s="94">
        <f t="shared" si="36"/>
        <v>0.73489541875753184</v>
      </c>
      <c r="E540" s="94">
        <f t="shared" si="37"/>
        <v>3.4295120251607831</v>
      </c>
      <c r="F540" s="94">
        <f t="shared" si="38"/>
        <v>0.37724632276765402</v>
      </c>
      <c r="G540" s="94">
        <f>+monthly_drivers_6!G540/monthly_drivers_6!D540*D540</f>
        <v>0.99752002188393263</v>
      </c>
      <c r="H540" s="94">
        <f t="shared" si="39"/>
        <v>0.73489541875753184</v>
      </c>
      <c r="I540" s="94">
        <f t="shared" si="42"/>
        <v>2.6750193796253297</v>
      </c>
      <c r="J540" s="94">
        <f t="shared" si="40"/>
        <v>0.30179705821412817</v>
      </c>
      <c r="K540" s="95">
        <f t="shared" si="41"/>
        <v>149.98843963252571</v>
      </c>
      <c r="L540" s="94">
        <f t="shared" si="33"/>
        <v>0</v>
      </c>
      <c r="M540" s="94">
        <v>0</v>
      </c>
      <c r="N540" s="94">
        <v>0</v>
      </c>
      <c r="O540" s="96">
        <v>0</v>
      </c>
      <c r="P540" s="95">
        <v>0</v>
      </c>
      <c r="Q540" s="97">
        <f>+monthly_drivers_0!Q540</f>
        <v>2.5</v>
      </c>
    </row>
    <row r="541" spans="1:17" x14ac:dyDescent="0.25">
      <c r="A541" s="98">
        <f t="shared" si="34"/>
        <v>60813</v>
      </c>
      <c r="B541" s="713" t="str">
        <f>+asset_level_drivers!$E$1</f>
        <v>Ganador</v>
      </c>
      <c r="C541" s="99">
        <f t="shared" si="35"/>
        <v>85</v>
      </c>
      <c r="D541" s="100">
        <f t="shared" si="36"/>
        <v>0.73111584218883097</v>
      </c>
      <c r="E541" s="100">
        <f t="shared" si="37"/>
        <v>3.4118740008085475</v>
      </c>
      <c r="F541" s="100">
        <f t="shared" si="38"/>
        <v>0.37530614008890789</v>
      </c>
      <c r="G541" s="100">
        <f>+monthly_drivers_6!G541/monthly_drivers_6!D541*D541</f>
        <v>0.99238278167532412</v>
      </c>
      <c r="H541" s="100">
        <f t="shared" si="39"/>
        <v>0.73111584218883097</v>
      </c>
      <c r="I541" s="100">
        <f t="shared" si="42"/>
        <v>2.661261720630586</v>
      </c>
      <c r="J541" s="100">
        <f t="shared" si="40"/>
        <v>0.30024491207113135</v>
      </c>
      <c r="K541" s="101">
        <f t="shared" si="41"/>
        <v>149.90143337606668</v>
      </c>
      <c r="L541" s="102">
        <f t="shared" si="33"/>
        <v>0</v>
      </c>
      <c r="M541" s="102">
        <v>0</v>
      </c>
      <c r="N541" s="102">
        <v>0</v>
      </c>
      <c r="O541" s="103">
        <v>0</v>
      </c>
      <c r="P541" s="104">
        <v>0</v>
      </c>
      <c r="Q541" s="105">
        <f>+monthly_drivers_0!Q541</f>
        <v>2.5</v>
      </c>
    </row>
    <row r="542" spans="1:17" x14ac:dyDescent="0.25">
      <c r="A542" s="106">
        <f t="shared" si="34"/>
        <v>60844</v>
      </c>
      <c r="B542" s="714" t="str">
        <f>+asset_level_drivers!$E$1</f>
        <v>Ganador</v>
      </c>
      <c r="C542" s="93">
        <f t="shared" si="35"/>
        <v>85</v>
      </c>
      <c r="D542" s="94">
        <f t="shared" si="36"/>
        <v>0.72735570403092176</v>
      </c>
      <c r="E542" s="94">
        <f t="shared" si="37"/>
        <v>3.3943266890418831</v>
      </c>
      <c r="F542" s="94">
        <f t="shared" si="38"/>
        <v>0.37337593579457462</v>
      </c>
      <c r="G542" s="94">
        <f>+monthly_drivers_6!G542/monthly_drivers_6!D542*D542</f>
        <v>0.98727196706087395</v>
      </c>
      <c r="H542" s="94">
        <f t="shared" si="39"/>
        <v>0.72735570403092176</v>
      </c>
      <c r="I542" s="94">
        <f t="shared" si="42"/>
        <v>2.6475748174525879</v>
      </c>
      <c r="J542" s="94">
        <f t="shared" si="40"/>
        <v>0.29870074863566481</v>
      </c>
      <c r="K542" s="95">
        <f t="shared" si="41"/>
        <v>149.81447759075516</v>
      </c>
      <c r="L542" s="94">
        <f t="shared" si="33"/>
        <v>0</v>
      </c>
      <c r="M542" s="94">
        <v>0</v>
      </c>
      <c r="N542" s="94">
        <v>0</v>
      </c>
      <c r="O542" s="96">
        <v>0</v>
      </c>
      <c r="P542" s="95">
        <v>0</v>
      </c>
      <c r="Q542" s="97">
        <f>+monthly_drivers_0!Q542</f>
        <v>2.5</v>
      </c>
    </row>
    <row r="543" spans="1:17" x14ac:dyDescent="0.25">
      <c r="A543" s="98">
        <f t="shared" si="34"/>
        <v>60875</v>
      </c>
      <c r="B543" s="713" t="str">
        <f>+asset_level_drivers!$E$1</f>
        <v>Ganador</v>
      </c>
      <c r="C543" s="99">
        <f t="shared" si="35"/>
        <v>85</v>
      </c>
      <c r="D543" s="100">
        <f t="shared" si="36"/>
        <v>0.72361490431180797</v>
      </c>
      <c r="E543" s="100">
        <f t="shared" si="37"/>
        <v>3.3768696233247981</v>
      </c>
      <c r="F543" s="100">
        <f t="shared" si="38"/>
        <v>0.37145565856569512</v>
      </c>
      <c r="G543" s="100">
        <f>+monthly_drivers_6!G543/monthly_drivers_6!D543*D543</f>
        <v>1.0170349494728077</v>
      </c>
      <c r="H543" s="100">
        <f t="shared" si="39"/>
        <v>0.72361490431180797</v>
      </c>
      <c r="I543" s="100">
        <f t="shared" si="42"/>
        <v>2.6339583061932621</v>
      </c>
      <c r="J543" s="100">
        <f t="shared" si="40"/>
        <v>0.29716452685256128</v>
      </c>
      <c r="K543" s="101">
        <f t="shared" si="41"/>
        <v>149.72757224731353</v>
      </c>
      <c r="L543" s="102">
        <f t="shared" si="33"/>
        <v>0</v>
      </c>
      <c r="M543" s="102">
        <v>0</v>
      </c>
      <c r="N543" s="102">
        <v>0</v>
      </c>
      <c r="O543" s="103">
        <v>0</v>
      </c>
      <c r="P543" s="104">
        <v>0</v>
      </c>
      <c r="Q543" s="105">
        <f>+monthly_drivers_0!Q543</f>
        <v>2.5</v>
      </c>
    </row>
    <row r="544" spans="1:17" x14ac:dyDescent="0.25">
      <c r="A544" s="106">
        <f t="shared" si="34"/>
        <v>60905</v>
      </c>
      <c r="B544" s="714" t="str">
        <f>+asset_level_drivers!$E$1</f>
        <v>Ganador</v>
      </c>
      <c r="C544" s="93">
        <f t="shared" si="35"/>
        <v>85</v>
      </c>
      <c r="D544" s="94">
        <f t="shared" si="36"/>
        <v>0.71989334357365076</v>
      </c>
      <c r="E544" s="94">
        <f t="shared" si="37"/>
        <v>3.3595023395207018</v>
      </c>
      <c r="F544" s="94">
        <f t="shared" si="38"/>
        <v>0.36954525734724436</v>
      </c>
      <c r="G544" s="94">
        <f>+monthly_drivers_6!G544/monthly_drivers_6!D544*D544</f>
        <v>1.0117961763316223</v>
      </c>
      <c r="H544" s="94">
        <f t="shared" si="39"/>
        <v>0.71989334357365076</v>
      </c>
      <c r="I544" s="94">
        <f t="shared" si="42"/>
        <v>2.6204118248260673</v>
      </c>
      <c r="J544" s="94">
        <f t="shared" si="40"/>
        <v>0.29563620587780076</v>
      </c>
      <c r="K544" s="95">
        <f t="shared" si="41"/>
        <v>149.64071731648116</v>
      </c>
      <c r="L544" s="94">
        <f t="shared" si="33"/>
        <v>0</v>
      </c>
      <c r="M544" s="94">
        <v>0</v>
      </c>
      <c r="N544" s="94">
        <v>0</v>
      </c>
      <c r="O544" s="96">
        <v>0</v>
      </c>
      <c r="P544" s="95">
        <v>0</v>
      </c>
      <c r="Q544" s="97">
        <f>+monthly_drivers_0!Q544</f>
        <v>2.5</v>
      </c>
    </row>
    <row r="545" spans="1:17" x14ac:dyDescent="0.25">
      <c r="A545" s="98">
        <f t="shared" si="34"/>
        <v>60936</v>
      </c>
      <c r="B545" s="713" t="str">
        <f>+asset_level_drivers!$E$1</f>
        <v>Ganador</v>
      </c>
      <c r="C545" s="99">
        <f t="shared" si="35"/>
        <v>85</v>
      </c>
      <c r="D545" s="100">
        <f t="shared" si="36"/>
        <v>0.7161909228701242</v>
      </c>
      <c r="E545" s="100">
        <f t="shared" si="37"/>
        <v>3.3422243758800634</v>
      </c>
      <c r="F545" s="100">
        <f t="shared" si="38"/>
        <v>0.36764468134677397</v>
      </c>
      <c r="G545" s="100">
        <f>+monthly_drivers_6!G545/monthly_drivers_6!D545*D545</f>
        <v>1.0065843364608877</v>
      </c>
      <c r="H545" s="100">
        <f t="shared" si="39"/>
        <v>0.7161909228701242</v>
      </c>
      <c r="I545" s="100">
        <f t="shared" si="42"/>
        <v>2.6069350131863698</v>
      </c>
      <c r="J545" s="100">
        <f t="shared" si="40"/>
        <v>0.29411574507742455</v>
      </c>
      <c r="K545" s="101">
        <f t="shared" si="41"/>
        <v>149.55391276901435</v>
      </c>
      <c r="L545" s="102">
        <f t="shared" si="33"/>
        <v>0</v>
      </c>
      <c r="M545" s="102">
        <v>0</v>
      </c>
      <c r="N545" s="102">
        <v>0</v>
      </c>
      <c r="O545" s="103">
        <v>0</v>
      </c>
      <c r="P545" s="104">
        <v>0</v>
      </c>
      <c r="Q545" s="105">
        <f>+monthly_drivers_0!Q545</f>
        <v>2.5</v>
      </c>
    </row>
    <row r="546" spans="1:17" x14ac:dyDescent="0.25">
      <c r="A546" s="106">
        <f t="shared" si="34"/>
        <v>60966</v>
      </c>
      <c r="B546" s="714" t="str">
        <f>+asset_level_drivers!$E$1</f>
        <v>Ganador</v>
      </c>
      <c r="C546" s="93">
        <f t="shared" si="35"/>
        <v>85</v>
      </c>
      <c r="D546" s="94">
        <f t="shared" si="36"/>
        <v>0.71250754376378456</v>
      </c>
      <c r="E546" s="94">
        <f t="shared" si="37"/>
        <v>3.3250352730281363</v>
      </c>
      <c r="F546" s="94">
        <f t="shared" si="38"/>
        <v>0.36575388003306181</v>
      </c>
      <c r="G546" s="94">
        <f>+monthly_drivers_6!G546/monthly_drivers_6!D546*D546</f>
        <v>1.0013993162417885</v>
      </c>
      <c r="H546" s="94">
        <f t="shared" si="39"/>
        <v>0.71250754376378456</v>
      </c>
      <c r="I546" s="94">
        <f t="shared" si="42"/>
        <v>2.5935275129618671</v>
      </c>
      <c r="J546" s="94">
        <f t="shared" si="40"/>
        <v>0.29260310402645495</v>
      </c>
      <c r="K546" s="95">
        <f t="shared" si="41"/>
        <v>149.4671585756864</v>
      </c>
      <c r="L546" s="94">
        <f t="shared" si="33"/>
        <v>0</v>
      </c>
      <c r="M546" s="94">
        <v>0</v>
      </c>
      <c r="N546" s="94">
        <v>0</v>
      </c>
      <c r="O546" s="96">
        <v>0</v>
      </c>
      <c r="P546" s="95">
        <v>0</v>
      </c>
      <c r="Q546" s="97">
        <f>+monthly_drivers_0!Q546</f>
        <v>2.5</v>
      </c>
    </row>
    <row r="547" spans="1:17" x14ac:dyDescent="0.25">
      <c r="A547" s="98">
        <f t="shared" si="34"/>
        <v>60997</v>
      </c>
      <c r="B547" s="713" t="str">
        <f>+asset_level_drivers!$E$1</f>
        <v>Ganador</v>
      </c>
      <c r="C547" s="99">
        <f t="shared" si="35"/>
        <v>85</v>
      </c>
      <c r="D547" s="100">
        <f t="shared" si="36"/>
        <v>0.70884310832345321</v>
      </c>
      <c r="E547" s="100">
        <f t="shared" si="37"/>
        <v>3.3079345739527439</v>
      </c>
      <c r="F547" s="100">
        <f t="shared" si="38"/>
        <v>0.36387280313476844</v>
      </c>
      <c r="G547" s="100">
        <f>+monthly_drivers_6!G547/monthly_drivers_6!D547*D547</f>
        <v>0.99624095094395759</v>
      </c>
      <c r="H547" s="100">
        <f t="shared" si="39"/>
        <v>0.70884310832345321</v>
      </c>
      <c r="I547" s="100">
        <f t="shared" si="42"/>
        <v>2.5801889676830614</v>
      </c>
      <c r="J547" s="100">
        <f t="shared" si="40"/>
        <v>0.2910982425078204</v>
      </c>
      <c r="K547" s="101">
        <f t="shared" si="41"/>
        <v>149.38045470728758</v>
      </c>
      <c r="L547" s="102">
        <f t="shared" si="33"/>
        <v>0</v>
      </c>
      <c r="M547" s="102">
        <v>0</v>
      </c>
      <c r="N547" s="102">
        <v>0</v>
      </c>
      <c r="O547" s="103">
        <v>0</v>
      </c>
      <c r="P547" s="104">
        <v>0</v>
      </c>
      <c r="Q547" s="105">
        <f>+monthly_drivers_0!Q547</f>
        <v>2.5</v>
      </c>
    </row>
    <row r="548" spans="1:17" x14ac:dyDescent="0.25">
      <c r="A548" s="106">
        <f t="shared" si="34"/>
        <v>61028</v>
      </c>
      <c r="B548" s="714" t="str">
        <f>+asset_level_drivers!$E$1</f>
        <v>Ganador</v>
      </c>
      <c r="C548" s="93">
        <f t="shared" si="35"/>
        <v>85</v>
      </c>
      <c r="D548" s="94">
        <f t="shared" si="36"/>
        <v>0.70519751912161277</v>
      </c>
      <c r="E548" s="94">
        <f t="shared" si="37"/>
        <v>3.2909218239921292</v>
      </c>
      <c r="F548" s="94">
        <f t="shared" si="38"/>
        <v>0.36200140063910058</v>
      </c>
      <c r="G548" s="94">
        <f>+monthly_drivers_6!G548/monthly_drivers_6!D548*D548</f>
        <v>0.99110913324845973</v>
      </c>
      <c r="H548" s="94">
        <f t="shared" si="39"/>
        <v>0.70519751912161277</v>
      </c>
      <c r="I548" s="94">
        <f t="shared" si="42"/>
        <v>2.5669190227137819</v>
      </c>
      <c r="J548" s="94">
        <f t="shared" si="40"/>
        <v>0.28960112051128628</v>
      </c>
      <c r="K548" s="95">
        <f t="shared" si="41"/>
        <v>149.29380113462508</v>
      </c>
      <c r="L548" s="94">
        <f t="shared" si="33"/>
        <v>0</v>
      </c>
      <c r="M548" s="94">
        <v>0</v>
      </c>
      <c r="N548" s="94">
        <v>0</v>
      </c>
      <c r="O548" s="96">
        <v>0</v>
      </c>
      <c r="P548" s="95">
        <v>0</v>
      </c>
      <c r="Q548" s="97">
        <f>+monthly_drivers_0!Q548</f>
        <v>2.5</v>
      </c>
    </row>
    <row r="549" spans="1:17" x14ac:dyDescent="0.25">
      <c r="A549" s="98">
        <f t="shared" si="34"/>
        <v>61056</v>
      </c>
      <c r="B549" s="713" t="str">
        <f>+asset_level_drivers!$E$1</f>
        <v>Ganador</v>
      </c>
      <c r="C549" s="99">
        <f t="shared" si="35"/>
        <v>85</v>
      </c>
      <c r="D549" s="100">
        <f t="shared" si="36"/>
        <v>0.70157067923181693</v>
      </c>
      <c r="E549" s="100">
        <f t="shared" si="37"/>
        <v>3.2739965708228662</v>
      </c>
      <c r="F549" s="100">
        <f t="shared" si="38"/>
        <v>0.36013962279048145</v>
      </c>
      <c r="G549" s="100">
        <f>+monthly_drivers_6!G549/monthly_drivers_6!D549*D549</f>
        <v>0.98600370750560085</v>
      </c>
      <c r="H549" s="100">
        <f t="shared" si="39"/>
        <v>0.70157067923181693</v>
      </c>
      <c r="I549" s="100">
        <f t="shared" si="42"/>
        <v>2.5537173252417569</v>
      </c>
      <c r="J549" s="100">
        <f t="shared" si="40"/>
        <v>0.28811169823239113</v>
      </c>
      <c r="K549" s="101">
        <f t="shared" si="41"/>
        <v>149.20719782852302</v>
      </c>
      <c r="L549" s="102">
        <f t="shared" si="33"/>
        <v>0</v>
      </c>
      <c r="M549" s="102">
        <v>0</v>
      </c>
      <c r="N549" s="102">
        <v>0</v>
      </c>
      <c r="O549" s="103">
        <v>0</v>
      </c>
      <c r="P549" s="104">
        <v>0</v>
      </c>
      <c r="Q549" s="105">
        <f>+monthly_drivers_0!Q549</f>
        <v>2.5</v>
      </c>
    </row>
    <row r="550" spans="1:17" x14ac:dyDescent="0.25">
      <c r="A550" s="106">
        <f t="shared" si="34"/>
        <v>61087</v>
      </c>
      <c r="B550" s="714" t="str">
        <f>+asset_level_drivers!$E$1</f>
        <v>Ganador</v>
      </c>
      <c r="C550" s="93">
        <f t="shared" si="35"/>
        <v>85</v>
      </c>
      <c r="D550" s="94">
        <f t="shared" si="36"/>
        <v>0.69796249222611317</v>
      </c>
      <c r="E550" s="94">
        <f t="shared" si="37"/>
        <v>3.2571583644478346</v>
      </c>
      <c r="F550" s="94">
        <f t="shared" si="38"/>
        <v>0.3582874200892277</v>
      </c>
      <c r="G550" s="94">
        <f>+monthly_drivers_6!G550/monthly_drivers_6!D550*D550</f>
        <v>0.98092456271129647</v>
      </c>
      <c r="H550" s="94">
        <f t="shared" si="39"/>
        <v>0.69796249222611317</v>
      </c>
      <c r="I550" s="94">
        <f t="shared" si="42"/>
        <v>2.5405835242692323</v>
      </c>
      <c r="J550" s="94">
        <f t="shared" si="40"/>
        <v>0.28662993607138831</v>
      </c>
      <c r="K550" s="95">
        <f t="shared" si="41"/>
        <v>149.12064475982245</v>
      </c>
      <c r="L550" s="94">
        <f t="shared" si="33"/>
        <v>0</v>
      </c>
      <c r="M550" s="94">
        <v>0</v>
      </c>
      <c r="N550" s="94">
        <v>0</v>
      </c>
      <c r="O550" s="96">
        <v>0</v>
      </c>
      <c r="P550" s="95">
        <v>0</v>
      </c>
      <c r="Q550" s="97">
        <f>+monthly_drivers_0!Q550</f>
        <v>2.5</v>
      </c>
    </row>
    <row r="551" spans="1:17" x14ac:dyDescent="0.25">
      <c r="A551" s="98">
        <f t="shared" si="34"/>
        <v>61117</v>
      </c>
      <c r="B551" s="713" t="str">
        <f>+asset_level_drivers!$E$1</f>
        <v>Ganador</v>
      </c>
      <c r="C551" s="99">
        <f t="shared" si="35"/>
        <v>85</v>
      </c>
      <c r="D551" s="100">
        <f t="shared" si="36"/>
        <v>0.69437286217247929</v>
      </c>
      <c r="E551" s="100">
        <f t="shared" si="37"/>
        <v>3.2404067571842541</v>
      </c>
      <c r="F551" s="100">
        <f t="shared" si="38"/>
        <v>0.35644474329023362</v>
      </c>
      <c r="G551" s="100">
        <f>+monthly_drivers_6!G551/monthly_drivers_6!D551*D551</f>
        <v>1.0647261290078047</v>
      </c>
      <c r="H551" s="100">
        <f t="shared" si="39"/>
        <v>0.69437286217247929</v>
      </c>
      <c r="I551" s="100">
        <f t="shared" si="42"/>
        <v>2.5275172706036395</v>
      </c>
      <c r="J551" s="100">
        <f t="shared" si="40"/>
        <v>0.2851557946321932</v>
      </c>
      <c r="K551" s="101">
        <f t="shared" si="41"/>
        <v>149.03414189938132</v>
      </c>
      <c r="L551" s="102">
        <f t="shared" si="33"/>
        <v>0</v>
      </c>
      <c r="M551" s="102">
        <v>0</v>
      </c>
      <c r="N551" s="102">
        <v>0</v>
      </c>
      <c r="O551" s="103">
        <v>0</v>
      </c>
      <c r="P551" s="104">
        <v>0</v>
      </c>
      <c r="Q551" s="105">
        <f>+monthly_drivers_0!Q551</f>
        <v>2.5</v>
      </c>
    </row>
    <row r="552" spans="1:17" x14ac:dyDescent="0.25">
      <c r="A552" s="106">
        <f t="shared" si="34"/>
        <v>61148</v>
      </c>
      <c r="B552" s="714" t="str">
        <f>+asset_level_drivers!$E$1</f>
        <v>Ganador</v>
      </c>
      <c r="C552" s="93">
        <f t="shared" si="35"/>
        <v>85</v>
      </c>
      <c r="D552" s="94">
        <f t="shared" si="36"/>
        <v>0.69080169363227262</v>
      </c>
      <c r="E552" s="94">
        <f t="shared" si="37"/>
        <v>3.2237413036517837</v>
      </c>
      <c r="F552" s="94">
        <f t="shared" si="38"/>
        <v>0.35461154340166168</v>
      </c>
      <c r="G552" s="94">
        <f>+monthly_drivers_6!G552/monthly_drivers_6!D552*D552</f>
        <v>0.9864295782773721</v>
      </c>
      <c r="H552" s="94">
        <f t="shared" si="39"/>
        <v>0.69080169363227262</v>
      </c>
      <c r="I552" s="94">
        <f t="shared" si="42"/>
        <v>2.5145182168483124</v>
      </c>
      <c r="J552" s="94">
        <f t="shared" si="40"/>
        <v>0.28368923472133578</v>
      </c>
      <c r="K552" s="95">
        <f t="shared" si="41"/>
        <v>148.94768921807452</v>
      </c>
      <c r="L552" s="94">
        <f t="shared" si="33"/>
        <v>0</v>
      </c>
      <c r="M552" s="94">
        <v>0</v>
      </c>
      <c r="N552" s="94">
        <v>0</v>
      </c>
      <c r="O552" s="96">
        <v>0</v>
      </c>
      <c r="P552" s="95">
        <v>0</v>
      </c>
      <c r="Q552" s="97">
        <f>+monthly_drivers_0!Q552</f>
        <v>2.5</v>
      </c>
    </row>
    <row r="553" spans="1:17" x14ac:dyDescent="0.25">
      <c r="A553" s="98">
        <f t="shared" si="34"/>
        <v>61178</v>
      </c>
      <c r="B553" s="713" t="str">
        <f>+asset_level_drivers!$E$1</f>
        <v>Ganador</v>
      </c>
      <c r="C553" s="99">
        <f t="shared" si="35"/>
        <v>85</v>
      </c>
      <c r="D553" s="100">
        <f t="shared" si="36"/>
        <v>0.68724889165769276</v>
      </c>
      <c r="E553" s="100">
        <f t="shared" si="37"/>
        <v>3.2071615607606785</v>
      </c>
      <c r="F553" s="100">
        <f t="shared" si="38"/>
        <v>0.35278777168363995</v>
      </c>
      <c r="G553" s="100">
        <f>+monthly_drivers_6!G553/monthly_drivers_6!D553*D553</f>
        <v>0.98134581786986708</v>
      </c>
      <c r="H553" s="100">
        <f t="shared" si="39"/>
        <v>0.68724889165769276</v>
      </c>
      <c r="I553" s="100">
        <f t="shared" si="42"/>
        <v>2.5015860173932505</v>
      </c>
      <c r="J553" s="100">
        <f t="shared" si="40"/>
        <v>0.2822302173469185</v>
      </c>
      <c r="K553" s="101">
        <f t="shared" si="41"/>
        <v>148.86128668679379</v>
      </c>
      <c r="L553" s="102">
        <f t="shared" si="33"/>
        <v>0</v>
      </c>
      <c r="M553" s="102">
        <v>0</v>
      </c>
      <c r="N553" s="102">
        <v>0</v>
      </c>
      <c r="O553" s="103">
        <v>0</v>
      </c>
      <c r="P553" s="104">
        <v>0</v>
      </c>
      <c r="Q553" s="105">
        <f>+monthly_drivers_0!Q553</f>
        <v>2.5</v>
      </c>
    </row>
    <row r="554" spans="1:17" x14ac:dyDescent="0.25">
      <c r="A554" s="106">
        <f t="shared" si="34"/>
        <v>61209</v>
      </c>
      <c r="B554" s="714" t="str">
        <f>+asset_level_drivers!$E$1</f>
        <v>Ganador</v>
      </c>
      <c r="C554" s="93">
        <f t="shared" si="35"/>
        <v>85</v>
      </c>
      <c r="D554" s="94">
        <f t="shared" si="36"/>
        <v>0.68371436178925704</v>
      </c>
      <c r="E554" s="94">
        <f t="shared" si="37"/>
        <v>3.1906670877000103</v>
      </c>
      <c r="F554" s="94">
        <f t="shared" si="38"/>
        <v>0.35097337964696629</v>
      </c>
      <c r="G554" s="94">
        <f>+monthly_drivers_6!G554/monthly_drivers_6!D554*D554</f>
        <v>0.97628815858019524</v>
      </c>
      <c r="H554" s="94">
        <f t="shared" si="39"/>
        <v>0.68371436178925704</v>
      </c>
      <c r="I554" s="94">
        <f t="shared" si="42"/>
        <v>2.4887203284059294</v>
      </c>
      <c r="J554" s="94">
        <f t="shared" si="40"/>
        <v>0.28077870371757968</v>
      </c>
      <c r="K554" s="95">
        <f t="shared" si="41"/>
        <v>148.77493427644779</v>
      </c>
      <c r="L554" s="94">
        <f t="shared" si="33"/>
        <v>0</v>
      </c>
      <c r="M554" s="94">
        <v>0</v>
      </c>
      <c r="N554" s="94">
        <v>0</v>
      </c>
      <c r="O554" s="96">
        <v>0</v>
      </c>
      <c r="P554" s="95">
        <v>0</v>
      </c>
      <c r="Q554" s="97">
        <f>+monthly_drivers_0!Q554</f>
        <v>2.5</v>
      </c>
    </row>
    <row r="555" spans="1:17" x14ac:dyDescent="0.25">
      <c r="A555" s="98">
        <f t="shared" si="34"/>
        <v>61240</v>
      </c>
      <c r="B555" s="713" t="str">
        <f>+asset_level_drivers!$E$1</f>
        <v>Ganador</v>
      </c>
      <c r="C555" s="99">
        <f t="shared" si="35"/>
        <v>85</v>
      </c>
      <c r="D555" s="100">
        <f t="shared" si="36"/>
        <v>0.68019801005328906</v>
      </c>
      <c r="E555" s="100">
        <f t="shared" si="37"/>
        <v>3.1742574459259472</v>
      </c>
      <c r="F555" s="100">
        <f t="shared" si="38"/>
        <v>0.34916831905181916</v>
      </c>
      <c r="G555" s="100">
        <f>+monthly_drivers_6!G555/monthly_drivers_6!D555*D555</f>
        <v>0.97125654574296816</v>
      </c>
      <c r="H555" s="100">
        <f t="shared" si="39"/>
        <v>0.68019801005328906</v>
      </c>
      <c r="I555" s="100">
        <f t="shared" si="42"/>
        <v>2.4759208078221602</v>
      </c>
      <c r="J555" s="100">
        <f t="shared" si="40"/>
        <v>0.27933465524146212</v>
      </c>
      <c r="K555" s="101">
        <f t="shared" si="41"/>
        <v>148.68863195796206</v>
      </c>
      <c r="L555" s="102">
        <f t="shared" si="33"/>
        <v>0</v>
      </c>
      <c r="M555" s="102">
        <v>0</v>
      </c>
      <c r="N555" s="102">
        <v>0</v>
      </c>
      <c r="O555" s="103">
        <v>0</v>
      </c>
      <c r="P555" s="104">
        <v>0</v>
      </c>
      <c r="Q555" s="105">
        <f>+monthly_drivers_0!Q555</f>
        <v>2.5</v>
      </c>
    </row>
    <row r="556" spans="1:17" x14ac:dyDescent="0.25">
      <c r="A556" s="106">
        <f t="shared" si="34"/>
        <v>61270</v>
      </c>
      <c r="B556" s="714" t="str">
        <f>+asset_level_drivers!$E$1</f>
        <v>Ganador</v>
      </c>
      <c r="C556" s="93">
        <f t="shared" si="35"/>
        <v>85</v>
      </c>
      <c r="D556" s="94">
        <f t="shared" si="36"/>
        <v>0.67669974295942026</v>
      </c>
      <c r="E556" s="94">
        <f t="shared" si="37"/>
        <v>3.1579321991500935</v>
      </c>
      <c r="F556" s="94">
        <f t="shared" si="38"/>
        <v>0.3473725419064751</v>
      </c>
      <c r="G556" s="94">
        <f>+monthly_drivers_6!G556/monthly_drivers_6!D556*D556</f>
        <v>0.96625081096136523</v>
      </c>
      <c r="H556" s="94">
        <f t="shared" si="39"/>
        <v>0.67669974295942026</v>
      </c>
      <c r="I556" s="94">
        <f t="shared" si="42"/>
        <v>2.4631871153369942</v>
      </c>
      <c r="J556" s="94">
        <f t="shared" si="40"/>
        <v>0.27789803352518694</v>
      </c>
      <c r="K556" s="95">
        <f t="shared" si="41"/>
        <v>148.60237970227899</v>
      </c>
      <c r="L556" s="94">
        <f t="shared" si="33"/>
        <v>0</v>
      </c>
      <c r="M556" s="94">
        <v>0</v>
      </c>
      <c r="N556" s="94">
        <v>0</v>
      </c>
      <c r="O556" s="96">
        <v>0</v>
      </c>
      <c r="P556" s="95">
        <v>0</v>
      </c>
      <c r="Q556" s="97">
        <f>+monthly_drivers_0!Q556</f>
        <v>2.5</v>
      </c>
    </row>
    <row r="557" spans="1:17" x14ac:dyDescent="0.25">
      <c r="A557" s="98">
        <f t="shared" si="34"/>
        <v>61301</v>
      </c>
      <c r="B557" s="713" t="str">
        <f>+asset_level_drivers!$E$1</f>
        <v>Ganador</v>
      </c>
      <c r="C557" s="99">
        <f t="shared" si="35"/>
        <v>85</v>
      </c>
      <c r="D557" s="100">
        <f t="shared" si="36"/>
        <v>0.67321946749810435</v>
      </c>
      <c r="E557" s="100">
        <f t="shared" si="37"/>
        <v>3.1416909133278903</v>
      </c>
      <c r="F557" s="100">
        <f t="shared" si="38"/>
        <v>0.34558600046603261</v>
      </c>
      <c r="G557" s="100">
        <f>+monthly_drivers_6!G557/monthly_drivers_6!D557*D557</f>
        <v>0.96127084652698924</v>
      </c>
      <c r="H557" s="100">
        <f t="shared" si="39"/>
        <v>0.67321946749810435</v>
      </c>
      <c r="I557" s="100">
        <f t="shared" si="42"/>
        <v>2.4505189123956757</v>
      </c>
      <c r="J557" s="100">
        <f t="shared" si="40"/>
        <v>0.276468800372833</v>
      </c>
      <c r="K557" s="101">
        <f t="shared" si="41"/>
        <v>148.51617748035784</v>
      </c>
      <c r="L557" s="102">
        <f t="shared" si="33"/>
        <v>0</v>
      </c>
      <c r="M557" s="102">
        <v>0</v>
      </c>
      <c r="N557" s="102">
        <v>0</v>
      </c>
      <c r="O557" s="103">
        <v>0</v>
      </c>
      <c r="P557" s="104">
        <v>0</v>
      </c>
      <c r="Q557" s="105">
        <f>+monthly_drivers_0!Q557</f>
        <v>2.5</v>
      </c>
    </row>
    <row r="558" spans="1:17" x14ac:dyDescent="0.25">
      <c r="A558" s="106">
        <f t="shared" si="34"/>
        <v>61331</v>
      </c>
      <c r="B558" s="714" t="str">
        <f>+asset_level_drivers!$E$1</f>
        <v>Ganador</v>
      </c>
      <c r="C558" s="93">
        <f t="shared" si="35"/>
        <v>85</v>
      </c>
      <c r="D558" s="94">
        <f t="shared" si="36"/>
        <v>0.66975709113814419</v>
      </c>
      <c r="E558" s="94">
        <f t="shared" si="37"/>
        <v>3.1255331566470756</v>
      </c>
      <c r="F558" s="94">
        <f t="shared" si="38"/>
        <v>0.34380864723114285</v>
      </c>
      <c r="G558" s="94">
        <f>+monthly_drivers_6!G558/monthly_drivers_6!D558*D558</f>
        <v>0.95631649200740343</v>
      </c>
      <c r="H558" s="94">
        <f t="shared" si="39"/>
        <v>0.66975709113814419</v>
      </c>
      <c r="I558" s="94">
        <f t="shared" si="42"/>
        <v>2.43791586218464</v>
      </c>
      <c r="J558" s="94">
        <f t="shared" si="40"/>
        <v>0.2750469177849213</v>
      </c>
      <c r="K558" s="95">
        <f t="shared" si="41"/>
        <v>148.43002526317468</v>
      </c>
      <c r="L558" s="94">
        <f t="shared" si="33"/>
        <v>0</v>
      </c>
      <c r="M558" s="94">
        <v>0</v>
      </c>
      <c r="N558" s="94">
        <v>0</v>
      </c>
      <c r="O558" s="96">
        <v>0</v>
      </c>
      <c r="P558" s="95">
        <v>0</v>
      </c>
      <c r="Q558" s="97">
        <f>+monthly_drivers_0!Q558</f>
        <v>2.5</v>
      </c>
    </row>
    <row r="559" spans="1:17" x14ac:dyDescent="0.25">
      <c r="A559" s="98">
        <f t="shared" si="34"/>
        <v>61362</v>
      </c>
      <c r="B559" s="713" t="str">
        <f>+asset_level_drivers!$E$1</f>
        <v>Ganador</v>
      </c>
      <c r="C559" s="99">
        <f t="shared" si="35"/>
        <v>85</v>
      </c>
      <c r="D559" s="100">
        <f t="shared" si="36"/>
        <v>0.66631252182423184</v>
      </c>
      <c r="E559" s="100">
        <f t="shared" si="37"/>
        <v>3.1094584995162036</v>
      </c>
      <c r="F559" s="100">
        <f t="shared" si="38"/>
        <v>0.3420404349467468</v>
      </c>
      <c r="G559" s="100">
        <f>+monthly_drivers_6!G559/monthly_drivers_6!D559*D559</f>
        <v>0.95138762147959255</v>
      </c>
      <c r="H559" s="100">
        <f t="shared" si="39"/>
        <v>0.66631252182423184</v>
      </c>
      <c r="I559" s="100">
        <f t="shared" si="42"/>
        <v>2.4253776296225595</v>
      </c>
      <c r="J559" s="100">
        <f t="shared" si="40"/>
        <v>0.27363234795740454</v>
      </c>
      <c r="K559" s="101">
        <f t="shared" si="41"/>
        <v>148.34392302172245</v>
      </c>
      <c r="L559" s="102">
        <f t="shared" si="33"/>
        <v>0</v>
      </c>
      <c r="M559" s="102">
        <v>0</v>
      </c>
      <c r="N559" s="102">
        <v>0</v>
      </c>
      <c r="O559" s="103">
        <v>0</v>
      </c>
      <c r="P559" s="104">
        <v>0</v>
      </c>
      <c r="Q559" s="105">
        <f>+monthly_drivers_0!Q559</f>
        <v>2.5</v>
      </c>
    </row>
    <row r="560" spans="1:17" x14ac:dyDescent="0.25">
      <c r="A560" s="106">
        <f t="shared" si="34"/>
        <v>61393</v>
      </c>
      <c r="B560" s="714" t="str">
        <f>+asset_level_drivers!$E$1</f>
        <v>Ganador</v>
      </c>
      <c r="C560" s="93">
        <f t="shared" si="35"/>
        <v>85</v>
      </c>
      <c r="D560" s="94">
        <f t="shared" si="36"/>
        <v>0.66288566797450099</v>
      </c>
      <c r="E560" s="94">
        <f t="shared" si="37"/>
        <v>3.0934665145532225</v>
      </c>
      <c r="F560" s="94">
        <f t="shared" si="38"/>
        <v>0.34028131660081878</v>
      </c>
      <c r="G560" s="94">
        <f>+monthly_drivers_6!G560/monthly_drivers_6!D560*D560</f>
        <v>0.94648411121978404</v>
      </c>
      <c r="H560" s="94">
        <f t="shared" si="39"/>
        <v>0.66288566797450099</v>
      </c>
      <c r="I560" s="94">
        <f t="shared" si="42"/>
        <v>2.4129038813514341</v>
      </c>
      <c r="J560" s="94">
        <f t="shared" si="40"/>
        <v>0.27222505328066221</v>
      </c>
      <c r="K560" s="95">
        <f t="shared" si="41"/>
        <v>148.2578707270109</v>
      </c>
      <c r="L560" s="94">
        <f t="shared" si="33"/>
        <v>0</v>
      </c>
      <c r="M560" s="94">
        <v>0</v>
      </c>
      <c r="N560" s="94">
        <v>0</v>
      </c>
      <c r="O560" s="96">
        <v>0</v>
      </c>
      <c r="P560" s="95">
        <v>0</v>
      </c>
      <c r="Q560" s="97">
        <f>+monthly_drivers_0!Q560</f>
        <v>2.5</v>
      </c>
    </row>
    <row r="561" spans="1:17" x14ac:dyDescent="0.25">
      <c r="A561" s="98">
        <f t="shared" si="34"/>
        <v>61422</v>
      </c>
      <c r="B561" s="713" t="str">
        <f>+asset_level_drivers!$E$1</f>
        <v>Ganador</v>
      </c>
      <c r="C561" s="99">
        <f t="shared" si="35"/>
        <v>85</v>
      </c>
      <c r="D561" s="100">
        <f t="shared" si="36"/>
        <v>0.65947643847809201</v>
      </c>
      <c r="E561" s="100">
        <f t="shared" si="37"/>
        <v>3.0775567765741121</v>
      </c>
      <c r="F561" s="100">
        <f t="shared" si="38"/>
        <v>0.33853124542311652</v>
      </c>
      <c r="G561" s="100">
        <f>+monthly_drivers_6!G561/monthly_drivers_6!D561*D561</f>
        <v>0.94160582116924707</v>
      </c>
      <c r="H561" s="100">
        <f t="shared" si="39"/>
        <v>0.65947643847809201</v>
      </c>
      <c r="I561" s="100">
        <f t="shared" si="42"/>
        <v>2.4004942857277278</v>
      </c>
      <c r="J561" s="100">
        <f t="shared" si="40"/>
        <v>0.27082499633850049</v>
      </c>
      <c r="K561" s="101">
        <f t="shared" si="41"/>
        <v>148.17186835006663</v>
      </c>
      <c r="L561" s="102">
        <f t="shared" si="33"/>
        <v>0</v>
      </c>
      <c r="M561" s="102">
        <v>0</v>
      </c>
      <c r="N561" s="102">
        <v>0</v>
      </c>
      <c r="O561" s="103">
        <v>0</v>
      </c>
      <c r="P561" s="104">
        <v>0</v>
      </c>
      <c r="Q561" s="105">
        <f>+monthly_drivers_0!Q561</f>
        <v>2.5</v>
      </c>
    </row>
    <row r="562" spans="1:17" x14ac:dyDescent="0.25">
      <c r="A562" s="106">
        <f t="shared" si="34"/>
        <v>61453</v>
      </c>
      <c r="B562" s="714" t="str">
        <f>+asset_level_drivers!$E$1</f>
        <v>Ganador</v>
      </c>
      <c r="C562" s="93">
        <f t="shared" si="35"/>
        <v>85</v>
      </c>
      <c r="D562" s="94">
        <f t="shared" si="36"/>
        <v>0.65608474269272954</v>
      </c>
      <c r="E562" s="94">
        <f t="shared" si="37"/>
        <v>3.0617288625815791</v>
      </c>
      <c r="F562" s="94">
        <f t="shared" si="38"/>
        <v>0.33679017488393775</v>
      </c>
      <c r="G562" s="94">
        <f>+monthly_drivers_6!G562/monthly_drivers_6!D562*D562</f>
        <v>0.93675262836364637</v>
      </c>
      <c r="H562" s="94">
        <f t="shared" si="39"/>
        <v>0.65608474269272954</v>
      </c>
      <c r="I562" s="94">
        <f t="shared" si="42"/>
        <v>2.3881485128135518</v>
      </c>
      <c r="J562" s="94">
        <f t="shared" si="40"/>
        <v>0.26943213990715759</v>
      </c>
      <c r="K562" s="95">
        <f t="shared" si="41"/>
        <v>148.08591586193302</v>
      </c>
      <c r="L562" s="94">
        <f t="shared" si="33"/>
        <v>0</v>
      </c>
      <c r="M562" s="94">
        <v>0</v>
      </c>
      <c r="N562" s="94">
        <v>0</v>
      </c>
      <c r="O562" s="96">
        <v>0</v>
      </c>
      <c r="P562" s="95">
        <v>0</v>
      </c>
      <c r="Q562" s="97">
        <f>+monthly_drivers_0!Q562</f>
        <v>2.5</v>
      </c>
    </row>
    <row r="563" spans="1:17" x14ac:dyDescent="0.25">
      <c r="A563" s="98">
        <f t="shared" si="34"/>
        <v>61483</v>
      </c>
      <c r="B563" s="713" t="str">
        <f>+asset_level_drivers!$E$1</f>
        <v>Ganador</v>
      </c>
      <c r="C563" s="99">
        <f t="shared" si="35"/>
        <v>85</v>
      </c>
      <c r="D563" s="100">
        <f t="shared" si="36"/>
        <v>0.65271049044231277</v>
      </c>
      <c r="E563" s="100">
        <f t="shared" si="37"/>
        <v>3.0459823517538105</v>
      </c>
      <c r="F563" s="100">
        <f t="shared" si="38"/>
        <v>0.33505805869288308</v>
      </c>
      <c r="G563" s="100">
        <f>+monthly_drivers_6!G563/monthly_drivers_6!D563*D563</f>
        <v>0.94793478819643895</v>
      </c>
      <c r="H563" s="100">
        <f t="shared" si="39"/>
        <v>0.65271049044231277</v>
      </c>
      <c r="I563" s="100">
        <f t="shared" si="42"/>
        <v>2.375866234367892</v>
      </c>
      <c r="J563" s="100">
        <f t="shared" si="40"/>
        <v>0.26804644695431395</v>
      </c>
      <c r="K563" s="101">
        <f t="shared" si="41"/>
        <v>148.00001323367024</v>
      </c>
      <c r="L563" s="102">
        <f t="shared" si="33"/>
        <v>0</v>
      </c>
      <c r="M563" s="102">
        <v>0</v>
      </c>
      <c r="N563" s="102">
        <v>0</v>
      </c>
      <c r="O563" s="103">
        <v>0</v>
      </c>
      <c r="P563" s="104">
        <v>0</v>
      </c>
      <c r="Q563" s="105">
        <f>+monthly_drivers_0!Q563</f>
        <v>2.5</v>
      </c>
    </row>
    <row r="564" spans="1:17" x14ac:dyDescent="0.25">
      <c r="A564" s="106">
        <f t="shared" si="34"/>
        <v>61514</v>
      </c>
      <c r="B564" s="714" t="str">
        <f>+asset_level_drivers!$E$1</f>
        <v>Ganador</v>
      </c>
      <c r="C564" s="93">
        <f t="shared" si="35"/>
        <v>85</v>
      </c>
      <c r="D564" s="94">
        <f t="shared" si="36"/>
        <v>0.6493535920145177</v>
      </c>
      <c r="E564" s="94">
        <f t="shared" si="37"/>
        <v>3.0303168254332853</v>
      </c>
      <c r="F564" s="94">
        <f t="shared" si="38"/>
        <v>0.33333485079762515</v>
      </c>
      <c r="G564" s="94">
        <f>+monthly_drivers_6!G564/monthly_drivers_6!D564*D564</f>
        <v>1.0183105437483897</v>
      </c>
      <c r="H564" s="94">
        <f t="shared" si="39"/>
        <v>0.6493535920145177</v>
      </c>
      <c r="I564" s="94">
        <f t="shared" si="42"/>
        <v>2.363647123837882</v>
      </c>
      <c r="J564" s="94">
        <f t="shared" si="40"/>
        <v>0.26666788063810776</v>
      </c>
      <c r="K564" s="95">
        <f t="shared" si="41"/>
        <v>147.91416043635527</v>
      </c>
      <c r="L564" s="94">
        <f t="shared" si="33"/>
        <v>0</v>
      </c>
      <c r="M564" s="94">
        <v>0</v>
      </c>
      <c r="N564" s="94">
        <v>0</v>
      </c>
      <c r="O564" s="96">
        <v>0</v>
      </c>
      <c r="P564" s="95">
        <v>0</v>
      </c>
      <c r="Q564" s="97">
        <f>+monthly_drivers_0!Q564</f>
        <v>2.5</v>
      </c>
    </row>
    <row r="565" spans="1:17" x14ac:dyDescent="0.25">
      <c r="A565" s="98">
        <f t="shared" si="34"/>
        <v>61544</v>
      </c>
      <c r="B565" s="713" t="str">
        <f>+asset_level_drivers!$E$1</f>
        <v>Ganador</v>
      </c>
      <c r="C565" s="99">
        <f t="shared" si="35"/>
        <v>85</v>
      </c>
      <c r="D565" s="100">
        <f t="shared" si="36"/>
        <v>0.64601395815841189</v>
      </c>
      <c r="E565" s="100">
        <f t="shared" si="37"/>
        <v>3.0147318671156436</v>
      </c>
      <c r="F565" s="100">
        <f t="shared" si="38"/>
        <v>0.33162050538268439</v>
      </c>
      <c r="G565" s="100">
        <f>+monthly_drivers_6!G565/monthly_drivers_6!D565*D565</f>
        <v>1.0130569266465226</v>
      </c>
      <c r="H565" s="100">
        <f t="shared" si="39"/>
        <v>0.64601395815841189</v>
      </c>
      <c r="I565" s="100">
        <f t="shared" si="42"/>
        <v>2.3514908563501211</v>
      </c>
      <c r="J565" s="100">
        <f t="shared" si="40"/>
        <v>0.26529640430615531</v>
      </c>
      <c r="K565" s="101">
        <f t="shared" si="41"/>
        <v>147.82835744108183</v>
      </c>
      <c r="L565" s="102">
        <f t="shared" si="33"/>
        <v>0</v>
      </c>
      <c r="M565" s="102">
        <v>0</v>
      </c>
      <c r="N565" s="102">
        <v>0</v>
      </c>
      <c r="O565" s="103">
        <v>0</v>
      </c>
      <c r="P565" s="104">
        <v>0</v>
      </c>
      <c r="Q565" s="105">
        <f>+monthly_drivers_0!Q565</f>
        <v>2.5</v>
      </c>
    </row>
    <row r="566" spans="1:17" x14ac:dyDescent="0.25">
      <c r="A566" s="106">
        <f t="shared" si="34"/>
        <v>61575</v>
      </c>
      <c r="B566" s="714" t="str">
        <f>+asset_level_drivers!$E$1</f>
        <v>Ganador</v>
      </c>
      <c r="C566" s="93">
        <f t="shared" si="35"/>
        <v>85</v>
      </c>
      <c r="D566" s="94">
        <f t="shared" si="36"/>
        <v>0.64269150008208153</v>
      </c>
      <c r="E566" s="94">
        <f t="shared" si="37"/>
        <v>2.9992270624386124</v>
      </c>
      <c r="F566" s="94">
        <f t="shared" si="38"/>
        <v>0.32991497686821081</v>
      </c>
      <c r="G566" s="94">
        <f>+monthly_drivers_6!G566/monthly_drivers_6!D566*D566</f>
        <v>0.83786514657210098</v>
      </c>
      <c r="H566" s="94">
        <f t="shared" si="39"/>
        <v>0.64269150008208153</v>
      </c>
      <c r="I566" s="94">
        <f t="shared" si="42"/>
        <v>2.3393971087020367</v>
      </c>
      <c r="J566" s="94">
        <f t="shared" si="40"/>
        <v>0.26393198149457664</v>
      </c>
      <c r="K566" s="95">
        <f t="shared" si="41"/>
        <v>147.74260421896045</v>
      </c>
      <c r="L566" s="94">
        <f t="shared" si="33"/>
        <v>0</v>
      </c>
      <c r="M566" s="94">
        <v>0</v>
      </c>
      <c r="N566" s="94">
        <v>0</v>
      </c>
      <c r="O566" s="96">
        <v>0</v>
      </c>
      <c r="P566" s="95">
        <v>0</v>
      </c>
      <c r="Q566" s="97">
        <f>+monthly_drivers_0!Q566</f>
        <v>2.5</v>
      </c>
    </row>
    <row r="567" spans="1:17" x14ac:dyDescent="0.25">
      <c r="A567" s="98">
        <f t="shared" si="34"/>
        <v>61606</v>
      </c>
      <c r="B567" s="713" t="str">
        <f>+asset_level_drivers!$E$1</f>
        <v>Ganador</v>
      </c>
      <c r="C567" s="99">
        <f t="shared" si="35"/>
        <v>85</v>
      </c>
      <c r="D567" s="100">
        <f t="shared" si="36"/>
        <v>0.63938612945027085</v>
      </c>
      <c r="E567" s="100">
        <f t="shared" si="37"/>
        <v>2.9838019991709901</v>
      </c>
      <c r="F567" s="100">
        <f t="shared" si="38"/>
        <v>0.32821821990877215</v>
      </c>
      <c r="G567" s="100">
        <f>+monthly_drivers_6!G567/monthly_drivers_6!D567*D567</f>
        <v>0.83353933217281229</v>
      </c>
      <c r="H567" s="100">
        <f t="shared" si="39"/>
        <v>0.63938612945027085</v>
      </c>
      <c r="I567" s="100">
        <f t="shared" si="42"/>
        <v>2.3273655593532911</v>
      </c>
      <c r="J567" s="100">
        <f t="shared" si="40"/>
        <v>0.26257457592702593</v>
      </c>
      <c r="K567" s="101">
        <f t="shared" si="41"/>
        <v>147.65690074111839</v>
      </c>
      <c r="L567" s="102">
        <f t="shared" si="33"/>
        <v>0</v>
      </c>
      <c r="M567" s="102">
        <v>0</v>
      </c>
      <c r="N567" s="102">
        <v>0</v>
      </c>
      <c r="O567" s="103">
        <v>0</v>
      </c>
      <c r="P567" s="104">
        <v>0</v>
      </c>
      <c r="Q567" s="105">
        <f>+monthly_drivers_0!Q567</f>
        <v>2.5</v>
      </c>
    </row>
    <row r="568" spans="1:17" x14ac:dyDescent="0.25">
      <c r="A568" s="106">
        <f t="shared" si="34"/>
        <v>61636</v>
      </c>
      <c r="B568" s="714" t="str">
        <f>+asset_level_drivers!$E$1</f>
        <v>Ganador</v>
      </c>
      <c r="C568" s="93">
        <f t="shared" si="35"/>
        <v>85</v>
      </c>
      <c r="D568" s="94">
        <f t="shared" si="36"/>
        <v>0.63609775838203342</v>
      </c>
      <c r="E568" s="94">
        <f t="shared" si="37"/>
        <v>2.9684562672016845</v>
      </c>
      <c r="F568" s="94">
        <f t="shared" si="38"/>
        <v>0.32653018939214834</v>
      </c>
      <c r="G568" s="94">
        <f>+monthly_drivers_6!G568/monthly_drivers_6!D568*D568</f>
        <v>0.82923579300489347</v>
      </c>
      <c r="H568" s="94">
        <f t="shared" si="39"/>
        <v>0.63609775838203342</v>
      </c>
      <c r="I568" s="94">
        <f t="shared" si="42"/>
        <v>2.3153958884172328</v>
      </c>
      <c r="J568" s="94">
        <f t="shared" si="40"/>
        <v>0.26122415151372713</v>
      </c>
      <c r="K568" s="95">
        <f t="shared" si="41"/>
        <v>147.57124697869966</v>
      </c>
      <c r="L568" s="94">
        <f t="shared" si="33"/>
        <v>0</v>
      </c>
      <c r="M568" s="94">
        <v>0</v>
      </c>
      <c r="N568" s="94">
        <v>0</v>
      </c>
      <c r="O568" s="96">
        <v>0</v>
      </c>
      <c r="P568" s="95">
        <v>0</v>
      </c>
      <c r="Q568" s="97">
        <f>+monthly_drivers_0!Q568</f>
        <v>2.5</v>
      </c>
    </row>
    <row r="569" spans="1:17" x14ac:dyDescent="0.25">
      <c r="A569" s="98">
        <f t="shared" si="34"/>
        <v>61667</v>
      </c>
      <c r="B569" s="713" t="str">
        <f>+asset_level_drivers!$E$1</f>
        <v>Ganador</v>
      </c>
      <c r="C569" s="99">
        <f t="shared" si="35"/>
        <v>85</v>
      </c>
      <c r="D569" s="100">
        <f t="shared" si="36"/>
        <v>0.63282629944839563</v>
      </c>
      <c r="E569" s="100">
        <f t="shared" si="37"/>
        <v>2.9531894585288105</v>
      </c>
      <c r="F569" s="100">
        <f t="shared" si="38"/>
        <v>0.324850840438132</v>
      </c>
      <c r="G569" s="100">
        <f>+monthly_drivers_6!G569/monthly_drivers_6!D569*D569</f>
        <v>0.82495438483475014</v>
      </c>
      <c r="H569" s="100">
        <f t="shared" si="39"/>
        <v>0.63282629944839563</v>
      </c>
      <c r="I569" s="100">
        <f t="shared" si="42"/>
        <v>2.303487777652391</v>
      </c>
      <c r="J569" s="100">
        <f t="shared" si="40"/>
        <v>0.25988067235051432</v>
      </c>
      <c r="K569" s="101">
        <f t="shared" si="41"/>
        <v>147.48564290286504</v>
      </c>
      <c r="L569" s="102">
        <f t="shared" si="33"/>
        <v>0</v>
      </c>
      <c r="M569" s="102">
        <v>0</v>
      </c>
      <c r="N569" s="102">
        <v>0</v>
      </c>
      <c r="O569" s="103">
        <v>0</v>
      </c>
      <c r="P569" s="104">
        <v>0</v>
      </c>
      <c r="Q569" s="105">
        <f>+monthly_drivers_0!Q569</f>
        <v>2.5</v>
      </c>
    </row>
    <row r="570" spans="1:17" x14ac:dyDescent="0.25">
      <c r="A570" s="106">
        <f t="shared" si="34"/>
        <v>61697</v>
      </c>
      <c r="B570" s="714" t="str">
        <f>+asset_level_drivers!$E$1</f>
        <v>Ganador</v>
      </c>
      <c r="C570" s="93">
        <f t="shared" si="35"/>
        <v>85</v>
      </c>
      <c r="D570" s="94">
        <f t="shared" si="36"/>
        <v>0.62957166567003231</v>
      </c>
      <c r="E570" s="94">
        <f t="shared" si="37"/>
        <v>2.9380011672488417</v>
      </c>
      <c r="F570" s="94">
        <f t="shared" si="38"/>
        <v>0.32318012839733529</v>
      </c>
      <c r="G570" s="94">
        <f>+monthly_drivers_6!G570/monthly_drivers_6!D570*D570</f>
        <v>0.8206950461868695</v>
      </c>
      <c r="H570" s="94">
        <f t="shared" si="39"/>
        <v>0.62957166567003231</v>
      </c>
      <c r="I570" s="94">
        <f t="shared" si="42"/>
        <v>2.2916409104540154</v>
      </c>
      <c r="J570" s="94">
        <f t="shared" si="40"/>
        <v>0.2585441027178772</v>
      </c>
      <c r="K570" s="95">
        <f t="shared" si="41"/>
        <v>147.40008848479201</v>
      </c>
      <c r="L570" s="94">
        <f t="shared" si="33"/>
        <v>0</v>
      </c>
      <c r="M570" s="94">
        <v>0</v>
      </c>
      <c r="N570" s="94">
        <v>0</v>
      </c>
      <c r="O570" s="96">
        <v>0</v>
      </c>
      <c r="P570" s="95">
        <v>0</v>
      </c>
      <c r="Q570" s="97">
        <f>+monthly_drivers_0!Q570</f>
        <v>2.5</v>
      </c>
    </row>
    <row r="571" spans="1:17" x14ac:dyDescent="0.25">
      <c r="A571" s="98">
        <f t="shared" si="34"/>
        <v>61728</v>
      </c>
      <c r="B571" s="713" t="str">
        <f>+asset_level_drivers!$E$1</f>
        <v>Ganador</v>
      </c>
      <c r="C571" s="99">
        <f t="shared" si="35"/>
        <v>85</v>
      </c>
      <c r="D571" s="100">
        <f t="shared" si="36"/>
        <v>0.62633377051495398</v>
      </c>
      <c r="E571" s="100">
        <f t="shared" si="37"/>
        <v>2.9228909895458193</v>
      </c>
      <c r="F571" s="100">
        <f t="shared" si="38"/>
        <v>0.32151800885000265</v>
      </c>
      <c r="G571" s="100">
        <f>+monthly_drivers_6!G571/monthly_drivers_6!D571*D571</f>
        <v>0.81645759584952515</v>
      </c>
      <c r="H571" s="100">
        <f t="shared" si="39"/>
        <v>0.62633377051495398</v>
      </c>
      <c r="I571" s="100">
        <f t="shared" si="42"/>
        <v>2.279854971845658</v>
      </c>
      <c r="J571" s="100">
        <f t="shared" si="40"/>
        <v>0.25721440708001136</v>
      </c>
      <c r="K571" s="101">
        <f t="shared" si="41"/>
        <v>147.31458369567477</v>
      </c>
      <c r="L571" s="102">
        <f t="shared" si="33"/>
        <v>0</v>
      </c>
      <c r="M571" s="102">
        <v>0</v>
      </c>
      <c r="N571" s="102">
        <v>0</v>
      </c>
      <c r="O571" s="103">
        <v>0</v>
      </c>
      <c r="P571" s="104">
        <v>0</v>
      </c>
      <c r="Q571" s="105">
        <f>+monthly_drivers_0!Q571</f>
        <v>2.5</v>
      </c>
    </row>
    <row r="572" spans="1:17" x14ac:dyDescent="0.25">
      <c r="A572" s="106">
        <f t="shared" si="34"/>
        <v>61759</v>
      </c>
      <c r="B572" s="714" t="str">
        <f>+asset_level_drivers!$E$1</f>
        <v>Ganador</v>
      </c>
      <c r="C572" s="93">
        <f t="shared" si="35"/>
        <v>85</v>
      </c>
      <c r="D572" s="94">
        <f t="shared" si="36"/>
        <v>0.6231125278962063</v>
      </c>
      <c r="E572" s="94">
        <f t="shared" si="37"/>
        <v>2.9078585236806145</v>
      </c>
      <c r="F572" s="94">
        <f t="shared" si="38"/>
        <v>0.31986443760482997</v>
      </c>
      <c r="G572" s="94">
        <f>+monthly_drivers_6!G572/monthly_drivers_6!D572*D572</f>
        <v>0.81224198052396268</v>
      </c>
      <c r="H572" s="94">
        <f t="shared" si="39"/>
        <v>0.6231125278962063</v>
      </c>
      <c r="I572" s="94">
        <f t="shared" si="42"/>
        <v>2.268129648470798</v>
      </c>
      <c r="J572" s="94">
        <f t="shared" si="40"/>
        <v>0.25589155008387349</v>
      </c>
      <c r="K572" s="95">
        <f t="shared" si="41"/>
        <v>147.22912850672424</v>
      </c>
      <c r="L572" s="94">
        <f t="shared" si="33"/>
        <v>0</v>
      </c>
      <c r="M572" s="94">
        <v>0</v>
      </c>
      <c r="N572" s="94">
        <v>0</v>
      </c>
      <c r="O572" s="96">
        <v>0</v>
      </c>
      <c r="P572" s="95">
        <v>0</v>
      </c>
      <c r="Q572" s="97">
        <f>+monthly_drivers_0!Q572</f>
        <v>2.5</v>
      </c>
    </row>
    <row r="573" spans="1:17" x14ac:dyDescent="0.25">
      <c r="A573" s="98">
        <f t="shared" si="34"/>
        <v>61787</v>
      </c>
      <c r="B573" s="713" t="str">
        <f>+asset_level_drivers!$E$1</f>
        <v>Ganador</v>
      </c>
      <c r="C573" s="99">
        <f t="shared" si="35"/>
        <v>85</v>
      </c>
      <c r="D573" s="100">
        <f t="shared" si="36"/>
        <v>0.61990785216958122</v>
      </c>
      <c r="E573" s="100">
        <f t="shared" si="37"/>
        <v>2.8929033699802482</v>
      </c>
      <c r="F573" s="100">
        <f t="shared" si="38"/>
        <v>0.31821937069778949</v>
      </c>
      <c r="G573" s="100">
        <f>+monthly_drivers_6!G573/monthly_drivers_6!D573*D573</f>
        <v>0.80804803342479781</v>
      </c>
      <c r="H573" s="100">
        <f t="shared" si="39"/>
        <v>0.61990785216958122</v>
      </c>
      <c r="I573" s="100">
        <f t="shared" si="42"/>
        <v>2.2564646285845118</v>
      </c>
      <c r="J573" s="100">
        <f t="shared" si="40"/>
        <v>0.25457549655824135</v>
      </c>
      <c r="K573" s="101">
        <f t="shared" si="41"/>
        <v>147.14372288916803</v>
      </c>
      <c r="L573" s="102">
        <f t="shared" si="33"/>
        <v>0</v>
      </c>
      <c r="M573" s="102">
        <v>0</v>
      </c>
      <c r="N573" s="102">
        <v>0</v>
      </c>
      <c r="O573" s="103">
        <v>0</v>
      </c>
      <c r="P573" s="104">
        <v>0</v>
      </c>
      <c r="Q573" s="105">
        <f>+monthly_drivers_0!Q573</f>
        <v>2.5</v>
      </c>
    </row>
    <row r="574" spans="1:17" x14ac:dyDescent="0.25">
      <c r="A574" s="106">
        <f t="shared" si="34"/>
        <v>61818</v>
      </c>
      <c r="B574" s="714" t="str">
        <f>+asset_level_drivers!$E$1</f>
        <v>Ganador</v>
      </c>
      <c r="C574" s="93">
        <f t="shared" si="35"/>
        <v>85</v>
      </c>
      <c r="D574" s="94">
        <f t="shared" si="36"/>
        <v>0.61671965813133989</v>
      </c>
      <c r="E574" s="94">
        <f t="shared" si="37"/>
        <v>2.8780251308272646</v>
      </c>
      <c r="F574" s="94">
        <f t="shared" si="38"/>
        <v>0.31658276439096111</v>
      </c>
      <c r="G574" s="94">
        <f>+monthly_drivers_6!G574/monthly_drivers_6!D574*D574</f>
        <v>0.80387568904623585</v>
      </c>
      <c r="H574" s="94">
        <f t="shared" si="39"/>
        <v>0.61671965813133989</v>
      </c>
      <c r="I574" s="94">
        <f t="shared" si="42"/>
        <v>2.2448596020451843</v>
      </c>
      <c r="J574" s="94">
        <f t="shared" si="40"/>
        <v>0.25326621151277889</v>
      </c>
      <c r="K574" s="95">
        <f t="shared" si="41"/>
        <v>147.05836681425046</v>
      </c>
      <c r="L574" s="94">
        <f t="shared" si="33"/>
        <v>0</v>
      </c>
      <c r="M574" s="94">
        <v>0</v>
      </c>
      <c r="N574" s="94">
        <v>0</v>
      </c>
      <c r="O574" s="96">
        <v>0</v>
      </c>
      <c r="P574" s="95">
        <v>0</v>
      </c>
      <c r="Q574" s="97">
        <f>+monthly_drivers_0!Q574</f>
        <v>2.5</v>
      </c>
    </row>
    <row r="575" spans="1:17" x14ac:dyDescent="0.25">
      <c r="A575" s="98">
        <f t="shared" si="34"/>
        <v>61848</v>
      </c>
      <c r="B575" s="713" t="str">
        <f>+asset_level_drivers!$E$1</f>
        <v>Ganador</v>
      </c>
      <c r="C575" s="99">
        <f t="shared" si="35"/>
        <v>85</v>
      </c>
      <c r="D575" s="100">
        <f t="shared" si="36"/>
        <v>0.61354786101594749</v>
      </c>
      <c r="E575" s="100">
        <f t="shared" si="37"/>
        <v>2.8632234106491596</v>
      </c>
      <c r="F575" s="100">
        <f t="shared" si="38"/>
        <v>0.31495457517136938</v>
      </c>
      <c r="G575" s="100">
        <f>+monthly_drivers_6!G575/monthly_drivers_6!D575*D575</f>
        <v>0.8034953761128184</v>
      </c>
      <c r="H575" s="100">
        <f t="shared" si="39"/>
        <v>0.61354786101594749</v>
      </c>
      <c r="I575" s="100">
        <f t="shared" si="42"/>
        <v>2.2333142603062619</v>
      </c>
      <c r="J575" s="100">
        <f t="shared" si="40"/>
        <v>0.25196366013710575</v>
      </c>
      <c r="K575" s="101">
        <f t="shared" si="41"/>
        <v>146.97306025323252</v>
      </c>
      <c r="L575" s="102">
        <f t="shared" si="33"/>
        <v>0</v>
      </c>
      <c r="M575" s="102">
        <v>0</v>
      </c>
      <c r="N575" s="102">
        <v>0</v>
      </c>
      <c r="O575" s="103">
        <v>0</v>
      </c>
      <c r="P575" s="104">
        <v>0</v>
      </c>
      <c r="Q575" s="105">
        <f>+monthly_drivers_0!Q575</f>
        <v>2.5</v>
      </c>
    </row>
    <row r="576" spans="1:17" x14ac:dyDescent="0.25">
      <c r="A576" s="106">
        <f t="shared" si="34"/>
        <v>61879</v>
      </c>
      <c r="B576" s="714" t="str">
        <f>+asset_level_drivers!$E$1</f>
        <v>Ganador</v>
      </c>
      <c r="C576" s="93">
        <f t="shared" si="35"/>
        <v>85</v>
      </c>
      <c r="D576" s="94">
        <f t="shared" si="36"/>
        <v>0.61039237649381939</v>
      </c>
      <c r="E576" s="94">
        <f t="shared" si="37"/>
        <v>2.8484978159078636</v>
      </c>
      <c r="F576" s="94">
        <f t="shared" si="38"/>
        <v>0.31333475974982661</v>
      </c>
      <c r="G576" s="94">
        <f>+monthly_drivers_6!G576/monthly_drivers_6!D576*D576</f>
        <v>0.79934202400267396</v>
      </c>
      <c r="H576" s="94">
        <f t="shared" si="39"/>
        <v>0.61039237649381939</v>
      </c>
      <c r="I576" s="94">
        <f t="shared" si="42"/>
        <v>2.2218282964080505</v>
      </c>
      <c r="J576" s="94">
        <f t="shared" si="40"/>
        <v>0.2506678077998718</v>
      </c>
      <c r="K576" s="95">
        <f t="shared" si="41"/>
        <v>146.88780317739185</v>
      </c>
      <c r="L576" s="94">
        <f t="shared" si="33"/>
        <v>0</v>
      </c>
      <c r="M576" s="94">
        <v>0</v>
      </c>
      <c r="N576" s="94">
        <v>0</v>
      </c>
      <c r="O576" s="96">
        <v>0</v>
      </c>
      <c r="P576" s="95">
        <v>0</v>
      </c>
      <c r="Q576" s="97">
        <f>+monthly_drivers_0!Q576</f>
        <v>2.5</v>
      </c>
    </row>
    <row r="577" spans="1:17" x14ac:dyDescent="0.25">
      <c r="A577" s="98">
        <f t="shared" si="34"/>
        <v>61909</v>
      </c>
      <c r="B577" s="713" t="str">
        <f>+asset_level_drivers!$E$1</f>
        <v>Ganador</v>
      </c>
      <c r="C577" s="99">
        <f t="shared" si="35"/>
        <v>85</v>
      </c>
      <c r="D577" s="100">
        <f t="shared" si="36"/>
        <v>0.60725312066907911</v>
      </c>
      <c r="E577" s="100">
        <f t="shared" si="37"/>
        <v>2.8338479550892779</v>
      </c>
      <c r="F577" s="100">
        <f t="shared" si="38"/>
        <v>0.31172327505978198</v>
      </c>
      <c r="G577" s="100">
        <f>+monthly_drivers_6!G577/monthly_drivers_6!D577*D577</f>
        <v>0.79521004271391194</v>
      </c>
      <c r="H577" s="100">
        <f t="shared" si="39"/>
        <v>0.60725312066907911</v>
      </c>
      <c r="I577" s="100">
        <f t="shared" si="42"/>
        <v>2.2104014049695535</v>
      </c>
      <c r="J577" s="100">
        <f t="shared" si="40"/>
        <v>0.24937862004783637</v>
      </c>
      <c r="K577" s="101">
        <f t="shared" si="41"/>
        <v>146.80259555802277</v>
      </c>
      <c r="L577" s="102">
        <f t="shared" si="33"/>
        <v>0</v>
      </c>
      <c r="M577" s="102">
        <v>0</v>
      </c>
      <c r="N577" s="102">
        <v>0</v>
      </c>
      <c r="O577" s="103">
        <v>0</v>
      </c>
      <c r="P577" s="104">
        <v>0</v>
      </c>
      <c r="Q577" s="105">
        <f>+monthly_drivers_0!Q577</f>
        <v>2.5</v>
      </c>
    </row>
    <row r="578" spans="1:17" x14ac:dyDescent="0.25">
      <c r="A578" s="106">
        <f t="shared" si="34"/>
        <v>61940</v>
      </c>
      <c r="B578" s="714" t="str">
        <f>+asset_level_drivers!$E$1</f>
        <v>Ganador</v>
      </c>
      <c r="C578" s="93">
        <f t="shared" si="35"/>
        <v>85</v>
      </c>
      <c r="D578" s="94">
        <f t="shared" si="36"/>
        <v>0.60413001007732769</v>
      </c>
      <c r="E578" s="94">
        <f t="shared" si="37"/>
        <v>2.8192734386928664</v>
      </c>
      <c r="F578" s="94">
        <f t="shared" si="38"/>
        <v>0.31012007825617655</v>
      </c>
      <c r="G578" s="94">
        <f>+monthly_drivers_6!G578/monthly_drivers_6!D578*D578</f>
        <v>0.79109931583442239</v>
      </c>
      <c r="H578" s="94">
        <f t="shared" si="39"/>
        <v>0.60413001007732769</v>
      </c>
      <c r="I578" s="94">
        <f t="shared" si="42"/>
        <v>2.1990332821803524</v>
      </c>
      <c r="J578" s="94">
        <f t="shared" si="40"/>
        <v>0.24809606260495226</v>
      </c>
      <c r="K578" s="95">
        <f t="shared" si="41"/>
        <v>146.71743736643629</v>
      </c>
      <c r="L578" s="94">
        <f t="shared" ref="L578:L641" si="43">+P578+O578</f>
        <v>0</v>
      </c>
      <c r="M578" s="94">
        <v>0</v>
      </c>
      <c r="N578" s="94">
        <v>0</v>
      </c>
      <c r="O578" s="96">
        <v>0</v>
      </c>
      <c r="P578" s="95">
        <v>0</v>
      </c>
      <c r="Q578" s="97">
        <f>+monthly_drivers_0!Q578</f>
        <v>2.5</v>
      </c>
    </row>
    <row r="579" spans="1:17" x14ac:dyDescent="0.25">
      <c r="A579" s="98">
        <f t="shared" ref="A579:A642" si="44">+EOMONTH(A578,1)</f>
        <v>61971</v>
      </c>
      <c r="B579" s="713" t="str">
        <f>+asset_level_drivers!$E$1</f>
        <v>Ganador</v>
      </c>
      <c r="C579" s="99">
        <f t="shared" si="35"/>
        <v>85</v>
      </c>
      <c r="D579" s="100">
        <f t="shared" si="36"/>
        <v>0.60102296168342484</v>
      </c>
      <c r="E579" s="100">
        <f t="shared" si="37"/>
        <v>2.8047738792212988</v>
      </c>
      <c r="F579" s="100">
        <f t="shared" si="38"/>
        <v>0.30852512671430399</v>
      </c>
      <c r="G579" s="100">
        <f>+monthly_drivers_6!G579/monthly_drivers_6!D579*D579</f>
        <v>0.78700978145114009</v>
      </c>
      <c r="H579" s="100">
        <f t="shared" si="39"/>
        <v>0.60102296168342484</v>
      </c>
      <c r="I579" s="100">
        <f t="shared" si="42"/>
        <v>2.1877236257925299</v>
      </c>
      <c r="J579" s="100">
        <f t="shared" si="40"/>
        <v>0.24682010137145444</v>
      </c>
      <c r="K579" s="101">
        <f t="shared" si="41"/>
        <v>146.63232857396</v>
      </c>
      <c r="L579" s="102">
        <f t="shared" si="43"/>
        <v>0</v>
      </c>
      <c r="M579" s="102">
        <v>0</v>
      </c>
      <c r="N579" s="102">
        <v>0</v>
      </c>
      <c r="O579" s="103">
        <v>0</v>
      </c>
      <c r="P579" s="104">
        <v>0</v>
      </c>
      <c r="Q579" s="105">
        <f>+monthly_drivers_0!Q579</f>
        <v>2.5</v>
      </c>
    </row>
    <row r="580" spans="1:17" x14ac:dyDescent="0.25">
      <c r="A580" s="106">
        <f t="shared" si="44"/>
        <v>62001</v>
      </c>
      <c r="B580" s="714" t="str">
        <f>+asset_level_drivers!$E$1</f>
        <v>Ganador</v>
      </c>
      <c r="C580" s="93">
        <f t="shared" si="35"/>
        <v>85</v>
      </c>
      <c r="D580" s="94">
        <f t="shared" si="36"/>
        <v>0.59793189287928084</v>
      </c>
      <c r="E580" s="94">
        <f t="shared" si="37"/>
        <v>2.7903488911701491</v>
      </c>
      <c r="F580" s="94">
        <f t="shared" si="38"/>
        <v>0.30693837802867741</v>
      </c>
      <c r="G580" s="94">
        <f>+monthly_drivers_6!G580/monthly_drivers_6!D580*D580</f>
        <v>0.78294129485198272</v>
      </c>
      <c r="H580" s="94">
        <f t="shared" si="39"/>
        <v>0.59793189287928084</v>
      </c>
      <c r="I580" s="94">
        <f t="shared" si="42"/>
        <v>2.176472135112633</v>
      </c>
      <c r="J580" s="94">
        <f t="shared" si="40"/>
        <v>0.24555070242295338</v>
      </c>
      <c r="K580" s="95">
        <f t="shared" si="41"/>
        <v>146.54726915193814</v>
      </c>
      <c r="L580" s="94">
        <f t="shared" si="43"/>
        <v>0</v>
      </c>
      <c r="M580" s="94">
        <v>0</v>
      </c>
      <c r="N580" s="94">
        <v>0</v>
      </c>
      <c r="O580" s="96">
        <v>0</v>
      </c>
      <c r="P580" s="95">
        <v>0</v>
      </c>
      <c r="Q580" s="97">
        <f>+monthly_drivers_0!Q580</f>
        <v>2.5</v>
      </c>
    </row>
    <row r="581" spans="1:17" x14ac:dyDescent="0.25">
      <c r="A581" s="98">
        <f t="shared" si="44"/>
        <v>62032</v>
      </c>
      <c r="B581" s="713" t="str">
        <f>+asset_level_drivers!$E$1</f>
        <v>Ganador</v>
      </c>
      <c r="C581" s="99">
        <f t="shared" si="35"/>
        <v>85</v>
      </c>
      <c r="D581" s="100">
        <f t="shared" si="36"/>
        <v>0.59485672148166047</v>
      </c>
      <c r="E581" s="100">
        <f t="shared" si="37"/>
        <v>2.7759980910176449</v>
      </c>
      <c r="F581" s="100">
        <f t="shared" si="38"/>
        <v>0.30535979001190189</v>
      </c>
      <c r="G581" s="100">
        <f>+monthly_drivers_6!G581/monthly_drivers_6!D581*D581</f>
        <v>0.77889374248361432</v>
      </c>
      <c r="H581" s="100">
        <f t="shared" si="39"/>
        <v>0.59485672148166047</v>
      </c>
      <c r="I581" s="100">
        <f t="shared" si="42"/>
        <v>2.1652785109936801</v>
      </c>
      <c r="J581" s="100">
        <f t="shared" si="40"/>
        <v>0.24428783200953313</v>
      </c>
      <c r="K581" s="101">
        <f t="shared" si="41"/>
        <v>146.46225907173158</v>
      </c>
      <c r="L581" s="102">
        <f t="shared" si="43"/>
        <v>0</v>
      </c>
      <c r="M581" s="102">
        <v>0</v>
      </c>
      <c r="N581" s="102">
        <v>0</v>
      </c>
      <c r="O581" s="103">
        <v>0</v>
      </c>
      <c r="P581" s="104">
        <v>0</v>
      </c>
      <c r="Q581" s="105">
        <f>+monthly_drivers_0!Q581</f>
        <v>2.5</v>
      </c>
    </row>
    <row r="582" spans="1:17" x14ac:dyDescent="0.25">
      <c r="A582" s="106">
        <f t="shared" si="44"/>
        <v>62062</v>
      </c>
      <c r="B582" s="714" t="str">
        <f>+asset_level_drivers!$E$1</f>
        <v>Ganador</v>
      </c>
      <c r="C582" s="93">
        <f t="shared" si="35"/>
        <v>85</v>
      </c>
      <c r="D582" s="94">
        <f t="shared" si="36"/>
        <v>0.59179736572999808</v>
      </c>
      <c r="E582" s="94">
        <f t="shared" si="37"/>
        <v>2.7617210972144717</v>
      </c>
      <c r="F582" s="94">
        <f t="shared" si="38"/>
        <v>0.3037893206935528</v>
      </c>
      <c r="G582" s="94">
        <f>+monthly_drivers_6!G582/monthly_drivers_6!D582*D582</f>
        <v>0.77486703022020709</v>
      </c>
      <c r="H582" s="94">
        <f t="shared" si="39"/>
        <v>0.59179736572999808</v>
      </c>
      <c r="I582" s="94">
        <f t="shared" si="42"/>
        <v>2.1541424558272055</v>
      </c>
      <c r="J582" s="94">
        <f t="shared" si="40"/>
        <v>0.24303145655485403</v>
      </c>
      <c r="K582" s="95">
        <f t="shared" si="41"/>
        <v>146.37729830471781</v>
      </c>
      <c r="L582" s="94">
        <f t="shared" si="43"/>
        <v>0</v>
      </c>
      <c r="M582" s="94">
        <v>0</v>
      </c>
      <c r="N582" s="94">
        <v>0</v>
      </c>
      <c r="O582" s="96">
        <v>0</v>
      </c>
      <c r="P582" s="95">
        <v>0</v>
      </c>
      <c r="Q582" s="97">
        <f>+monthly_drivers_0!Q582</f>
        <v>2.5</v>
      </c>
    </row>
    <row r="583" spans="1:17" x14ac:dyDescent="0.25">
      <c r="A583" s="98">
        <f t="shared" si="44"/>
        <v>62093</v>
      </c>
      <c r="B583" s="713" t="str">
        <f>+asset_level_drivers!$E$1</f>
        <v>Ganador</v>
      </c>
      <c r="C583" s="99">
        <f t="shared" si="35"/>
        <v>85</v>
      </c>
      <c r="D583" s="100">
        <f t="shared" si="36"/>
        <v>0.58875374428422356</v>
      </c>
      <c r="E583" s="100">
        <f t="shared" si="37"/>
        <v>2.7475175301736279</v>
      </c>
      <c r="F583" s="100">
        <f t="shared" si="38"/>
        <v>0.30222692831905995</v>
      </c>
      <c r="G583" s="100">
        <f>+monthly_drivers_6!G583/monthly_drivers_6!D583*D583</f>
        <v>0.65952014575472195</v>
      </c>
      <c r="H583" s="100">
        <f t="shared" si="39"/>
        <v>0.58875374428422356</v>
      </c>
      <c r="I583" s="100">
        <f t="shared" si="42"/>
        <v>2.1430636735353481</v>
      </c>
      <c r="J583" s="100">
        <f t="shared" si="40"/>
        <v>0.24178154265525989</v>
      </c>
      <c r="K583" s="101">
        <f t="shared" si="41"/>
        <v>146.29238682229092</v>
      </c>
      <c r="L583" s="102">
        <f t="shared" si="43"/>
        <v>0</v>
      </c>
      <c r="M583" s="102">
        <v>0</v>
      </c>
      <c r="N583" s="102">
        <v>0</v>
      </c>
      <c r="O583" s="103">
        <v>0</v>
      </c>
      <c r="P583" s="104">
        <v>0</v>
      </c>
      <c r="Q583" s="105">
        <f>+monthly_drivers_0!Q583</f>
        <v>2.5</v>
      </c>
    </row>
    <row r="584" spans="1:17" x14ac:dyDescent="0.25">
      <c r="A584" s="106">
        <f t="shared" si="44"/>
        <v>62124</v>
      </c>
      <c r="B584" s="714" t="str">
        <f>+asset_level_drivers!$E$1</f>
        <v>Ganador</v>
      </c>
      <c r="C584" s="93">
        <f t="shared" si="35"/>
        <v>85</v>
      </c>
      <c r="D584" s="94">
        <f t="shared" si="36"/>
        <v>0.5857257762225998</v>
      </c>
      <c r="E584" s="94">
        <f t="shared" si="37"/>
        <v>2.7333870122603323</v>
      </c>
      <c r="F584" s="94">
        <f t="shared" si="38"/>
        <v>0.30067257134859743</v>
      </c>
      <c r="G584" s="94">
        <f>+monthly_drivers_6!G584/monthly_drivers_6!D584*D584</f>
        <v>0.65610113347971821</v>
      </c>
      <c r="H584" s="94">
        <f t="shared" si="39"/>
        <v>0.5857257762225998</v>
      </c>
      <c r="I584" s="94">
        <f t="shared" si="42"/>
        <v>2.1320418695629786</v>
      </c>
      <c r="J584" s="94">
        <f t="shared" si="40"/>
        <v>0.24053805707889003</v>
      </c>
      <c r="K584" s="95">
        <f t="shared" si="41"/>
        <v>146.2075245958616</v>
      </c>
      <c r="L584" s="94">
        <f t="shared" si="43"/>
        <v>0</v>
      </c>
      <c r="M584" s="94">
        <v>0</v>
      </c>
      <c r="N584" s="94">
        <v>0</v>
      </c>
      <c r="O584" s="96">
        <v>0</v>
      </c>
      <c r="P584" s="95">
        <v>0</v>
      </c>
      <c r="Q584" s="97">
        <f>+monthly_drivers_0!Q584</f>
        <v>2.5</v>
      </c>
    </row>
    <row r="585" spans="1:17" x14ac:dyDescent="0.25">
      <c r="A585" s="98">
        <f t="shared" si="44"/>
        <v>62152</v>
      </c>
      <c r="B585" s="713" t="str">
        <f>+asset_level_drivers!$E$1</f>
        <v>Ganador</v>
      </c>
      <c r="C585" s="99">
        <f t="shared" si="35"/>
        <v>85</v>
      </c>
      <c r="D585" s="100">
        <f t="shared" si="36"/>
        <v>0.58271338103957127</v>
      </c>
      <c r="E585" s="100">
        <f t="shared" si="37"/>
        <v>2.7193291677819849</v>
      </c>
      <c r="F585" s="100">
        <f t="shared" si="38"/>
        <v>0.2991262084559792</v>
      </c>
      <c r="G585" s="100">
        <f>+monthly_drivers_6!G585/monthly_drivers_6!D585*D585</f>
        <v>0.6526997186974044</v>
      </c>
      <c r="H585" s="100">
        <f t="shared" si="39"/>
        <v>0.58271338103957127</v>
      </c>
      <c r="I585" s="100">
        <f t="shared" si="42"/>
        <v>2.1210767508698685</v>
      </c>
      <c r="J585" s="100">
        <f t="shared" si="40"/>
        <v>0.23930096676479559</v>
      </c>
      <c r="K585" s="101">
        <f t="shared" si="41"/>
        <v>146.1227115968571</v>
      </c>
      <c r="L585" s="102">
        <f t="shared" si="43"/>
        <v>0</v>
      </c>
      <c r="M585" s="102">
        <v>0</v>
      </c>
      <c r="N585" s="102">
        <v>0</v>
      </c>
      <c r="O585" s="103">
        <v>0</v>
      </c>
      <c r="P585" s="104">
        <v>0</v>
      </c>
      <c r="Q585" s="105">
        <f>+monthly_drivers_0!Q585</f>
        <v>2.5</v>
      </c>
    </row>
    <row r="586" spans="1:17" x14ac:dyDescent="0.25">
      <c r="A586" s="106">
        <f t="shared" si="44"/>
        <v>62183</v>
      </c>
      <c r="B586" s="714" t="str">
        <f>+asset_level_drivers!$E$1</f>
        <v>Ganador</v>
      </c>
      <c r="C586" s="93">
        <f t="shared" si="35"/>
        <v>85</v>
      </c>
      <c r="D586" s="94">
        <f t="shared" si="36"/>
        <v>0.57971647864362341</v>
      </c>
      <c r="E586" s="94">
        <f t="shared" si="37"/>
        <v>2.7053436229781771</v>
      </c>
      <c r="F586" s="94">
        <f t="shared" si="38"/>
        <v>0.29758779852756034</v>
      </c>
      <c r="G586" s="94">
        <f>+monthly_drivers_6!G586/monthly_drivers_6!D586*D586</f>
        <v>0.64931584072820869</v>
      </c>
      <c r="H586" s="94">
        <f t="shared" si="39"/>
        <v>0.57971647864362341</v>
      </c>
      <c r="I586" s="94">
        <f t="shared" si="42"/>
        <v>2.1101680259228992</v>
      </c>
      <c r="J586" s="94">
        <f t="shared" si="40"/>
        <v>0.23807023882206066</v>
      </c>
      <c r="K586" s="95">
        <f t="shared" si="41"/>
        <v>146.03794779672128</v>
      </c>
      <c r="L586" s="94">
        <f t="shared" si="43"/>
        <v>0</v>
      </c>
      <c r="M586" s="94">
        <v>0</v>
      </c>
      <c r="N586" s="94">
        <v>0</v>
      </c>
      <c r="O586" s="96">
        <v>0</v>
      </c>
      <c r="P586" s="95">
        <v>0</v>
      </c>
      <c r="Q586" s="97">
        <f>+monthly_drivers_0!Q586</f>
        <v>2.5</v>
      </c>
    </row>
    <row r="587" spans="1:17" x14ac:dyDescent="0.25">
      <c r="A587" s="98">
        <f t="shared" si="44"/>
        <v>62213</v>
      </c>
      <c r="B587" s="713" t="str">
        <f>+asset_level_drivers!$E$1</f>
        <v>Ganador</v>
      </c>
      <c r="C587" s="99">
        <f t="shared" si="35"/>
        <v>85</v>
      </c>
      <c r="D587" s="100">
        <f t="shared" si="36"/>
        <v>0.57673498935515355</v>
      </c>
      <c r="E587" s="100">
        <f t="shared" si="37"/>
        <v>2.691430006010755</v>
      </c>
      <c r="F587" s="100">
        <f t="shared" si="38"/>
        <v>0.29605730066114394</v>
      </c>
      <c r="G587" s="100">
        <f>+monthly_drivers_6!G587/monthly_drivers_6!D587*D587</f>
        <v>0.64594939969741816</v>
      </c>
      <c r="H587" s="100">
        <f t="shared" si="39"/>
        <v>0.57673498935515355</v>
      </c>
      <c r="I587" s="100">
        <f t="shared" si="42"/>
        <v>2.0993154046883107</v>
      </c>
      <c r="J587" s="100">
        <f t="shared" si="40"/>
        <v>0.23684584052892765</v>
      </c>
      <c r="K587" s="101">
        <f t="shared" si="41"/>
        <v>145.95323316691454</v>
      </c>
      <c r="L587" s="102">
        <f t="shared" si="43"/>
        <v>0</v>
      </c>
      <c r="M587" s="102">
        <v>0</v>
      </c>
      <c r="N587" s="102">
        <v>0</v>
      </c>
      <c r="O587" s="103">
        <v>0</v>
      </c>
      <c r="P587" s="104">
        <v>0</v>
      </c>
      <c r="Q587" s="105">
        <f>+monthly_drivers_0!Q587</f>
        <v>2.5</v>
      </c>
    </row>
    <row r="588" spans="1:17" x14ac:dyDescent="0.25">
      <c r="A588" s="106">
        <f t="shared" si="44"/>
        <v>62244</v>
      </c>
      <c r="B588" s="714" t="str">
        <f>+asset_level_drivers!$E$1</f>
        <v>Ganador</v>
      </c>
      <c r="C588" s="93">
        <f t="shared" si="35"/>
        <v>85</v>
      </c>
      <c r="D588" s="94">
        <f t="shared" si="36"/>
        <v>0.57376883390435218</v>
      </c>
      <c r="E588" s="94">
        <f t="shared" si="37"/>
        <v>2.677587946953933</v>
      </c>
      <c r="F588" s="94">
        <f t="shared" si="38"/>
        <v>0.2945346741648936</v>
      </c>
      <c r="G588" s="94">
        <f>+monthly_drivers_6!G588/monthly_drivers_6!D588*D588</f>
        <v>0.64260029126083162</v>
      </c>
      <c r="H588" s="94">
        <f t="shared" si="39"/>
        <v>0.57376883390435218</v>
      </c>
      <c r="I588" s="94">
        <f t="shared" si="42"/>
        <v>2.0885185986239905</v>
      </c>
      <c r="J588" s="94">
        <f t="shared" si="40"/>
        <v>0.23562773933192749</v>
      </c>
      <c r="K588" s="95">
        <f t="shared" si="41"/>
        <v>145.86856767891382</v>
      </c>
      <c r="L588" s="94">
        <f t="shared" si="43"/>
        <v>0</v>
      </c>
      <c r="M588" s="94">
        <v>0</v>
      </c>
      <c r="N588" s="94">
        <v>0</v>
      </c>
      <c r="O588" s="96">
        <v>0</v>
      </c>
      <c r="P588" s="95">
        <v>0</v>
      </c>
      <c r="Q588" s="97">
        <f>+monthly_drivers_0!Q588</f>
        <v>2.5</v>
      </c>
    </row>
    <row r="589" spans="1:17" x14ac:dyDescent="0.25">
      <c r="A589" s="98">
        <f t="shared" si="44"/>
        <v>62274</v>
      </c>
      <c r="B589" s="713" t="str">
        <f>+asset_level_drivers!$E$1</f>
        <v>Ganador</v>
      </c>
      <c r="C589" s="99">
        <f t="shared" si="35"/>
        <v>85</v>
      </c>
      <c r="D589" s="100">
        <f t="shared" si="36"/>
        <v>0.57081793342909537</v>
      </c>
      <c r="E589" s="100">
        <f t="shared" si="37"/>
        <v>2.6638170777844588</v>
      </c>
      <c r="F589" s="100">
        <f t="shared" si="38"/>
        <v>0.2930198785562515</v>
      </c>
      <c r="G589" s="100">
        <f>+monthly_drivers_6!G589/monthly_drivers_6!D589*D589</f>
        <v>0.63926854722976234</v>
      </c>
      <c r="H589" s="100">
        <f t="shared" si="39"/>
        <v>0.57081793342909537</v>
      </c>
      <c r="I589" s="100">
        <f t="shared" si="42"/>
        <v>2.0777773206718018</v>
      </c>
      <c r="J589" s="100">
        <f t="shared" si="40"/>
        <v>0.23441590284501393</v>
      </c>
      <c r="K589" s="101">
        <f t="shared" si="41"/>
        <v>145.78395130421262</v>
      </c>
      <c r="L589" s="102">
        <f t="shared" si="43"/>
        <v>0</v>
      </c>
      <c r="M589" s="102">
        <v>0</v>
      </c>
      <c r="N589" s="102">
        <v>0</v>
      </c>
      <c r="O589" s="103">
        <v>0</v>
      </c>
      <c r="P589" s="104">
        <v>0</v>
      </c>
      <c r="Q589" s="105">
        <f>+monthly_drivers_0!Q589</f>
        <v>2.5</v>
      </c>
    </row>
    <row r="590" spans="1:17" x14ac:dyDescent="0.25">
      <c r="A590" s="106">
        <f t="shared" si="44"/>
        <v>62305</v>
      </c>
      <c r="B590" s="714" t="str">
        <f>+asset_level_drivers!$E$1</f>
        <v>Ganador</v>
      </c>
      <c r="C590" s="93">
        <f t="shared" si="35"/>
        <v>85</v>
      </c>
      <c r="D590" s="94">
        <f t="shared" si="36"/>
        <v>0.56788220947284818</v>
      </c>
      <c r="E590" s="94">
        <f t="shared" si="37"/>
        <v>2.6501170323718282</v>
      </c>
      <c r="F590" s="94">
        <f t="shared" si="38"/>
        <v>0.2915128735608622</v>
      </c>
      <c r="G590" s="94">
        <f>+monthly_drivers_6!G590/monthly_drivers_6!D590*D590</f>
        <v>0.63595407757350975</v>
      </c>
      <c r="H590" s="94">
        <f t="shared" si="39"/>
        <v>0.56788220947284818</v>
      </c>
      <c r="I590" s="94">
        <f t="shared" si="42"/>
        <v>2.0670912852499512</v>
      </c>
      <c r="J590" s="94">
        <f t="shared" si="40"/>
        <v>0.23321029884870262</v>
      </c>
      <c r="K590" s="95">
        <f t="shared" si="41"/>
        <v>145.699384014321</v>
      </c>
      <c r="L590" s="94">
        <f t="shared" si="43"/>
        <v>0</v>
      </c>
      <c r="M590" s="94">
        <v>0</v>
      </c>
      <c r="N590" s="94">
        <v>0</v>
      </c>
      <c r="O590" s="96">
        <v>0</v>
      </c>
      <c r="P590" s="95">
        <v>0</v>
      </c>
      <c r="Q590" s="97">
        <f>+monthly_drivers_0!Q590</f>
        <v>2.5</v>
      </c>
    </row>
    <row r="591" spans="1:17" x14ac:dyDescent="0.25">
      <c r="A591" s="98">
        <f t="shared" si="44"/>
        <v>62336</v>
      </c>
      <c r="B591" s="713" t="str">
        <f>+asset_level_drivers!$E$1</f>
        <v>Ganador</v>
      </c>
      <c r="C591" s="99">
        <f t="shared" si="35"/>
        <v>85</v>
      </c>
      <c r="D591" s="100">
        <f t="shared" si="36"/>
        <v>0.56496158398257856</v>
      </c>
      <c r="E591" s="100">
        <f t="shared" si="37"/>
        <v>2.6364874464685513</v>
      </c>
      <c r="F591" s="100">
        <f t="shared" si="38"/>
        <v>0.29001361911150175</v>
      </c>
      <c r="G591" s="100">
        <f>+monthly_drivers_6!G591/monthly_drivers_6!D591*D591</f>
        <v>0.632656792728163</v>
      </c>
      <c r="H591" s="100">
        <f t="shared" si="39"/>
        <v>0.56496158398257856</v>
      </c>
      <c r="I591" s="100">
        <f t="shared" si="42"/>
        <v>2.0564602082453964</v>
      </c>
      <c r="J591" s="100">
        <f t="shared" si="40"/>
        <v>0.23201089528921442</v>
      </c>
      <c r="K591" s="101">
        <f t="shared" si="41"/>
        <v>145.61486578076551</v>
      </c>
      <c r="L591" s="102">
        <f t="shared" si="43"/>
        <v>0</v>
      </c>
      <c r="M591" s="102">
        <v>0</v>
      </c>
      <c r="N591" s="102">
        <v>0</v>
      </c>
      <c r="O591" s="103">
        <v>0</v>
      </c>
      <c r="P591" s="104">
        <v>0</v>
      </c>
      <c r="Q591" s="105">
        <f>+monthly_drivers_0!Q591</f>
        <v>2.5</v>
      </c>
    </row>
    <row r="592" spans="1:17" x14ac:dyDescent="0.25">
      <c r="A592" s="106">
        <f t="shared" si="44"/>
        <v>62366</v>
      </c>
      <c r="B592" s="714" t="str">
        <f>+asset_level_drivers!$E$1</f>
        <v>Ganador</v>
      </c>
      <c r="C592" s="93">
        <f t="shared" ref="C592:C655" si="45">+C591</f>
        <v>85</v>
      </c>
      <c r="D592" s="94">
        <f t="shared" ref="D592:D655" si="46">+D591/D590*D591</f>
        <v>0.56205597930668227</v>
      </c>
      <c r="E592" s="94">
        <f t="shared" ref="E592:E655" si="47">+E591/E590*E591</f>
        <v>2.6229279577004672</v>
      </c>
      <c r="F592" s="94">
        <f t="shared" ref="F592:F655" si="48">+F591/F590*F591</f>
        <v>0.28852207534701252</v>
      </c>
      <c r="G592" s="94">
        <f>+monthly_drivers_6!G592/monthly_drivers_6!D592*D592</f>
        <v>0.62937660359418102</v>
      </c>
      <c r="H592" s="94">
        <f t="shared" ref="H592:H655" si="49">+H591/H590*H591</f>
        <v>0.56205597930668227</v>
      </c>
      <c r="I592" s="94">
        <f t="shared" si="42"/>
        <v>2.0458838070062919</v>
      </c>
      <c r="J592" s="94">
        <f t="shared" ref="J592:J655" si="50">+J591/J590*J591</f>
        <v>0.23081766027762318</v>
      </c>
      <c r="K592" s="95">
        <f t="shared" ref="K592:K655" si="51">+K591/K590*K591</f>
        <v>145.53039657508927</v>
      </c>
      <c r="L592" s="94">
        <f t="shared" si="43"/>
        <v>0</v>
      </c>
      <c r="M592" s="94">
        <v>0</v>
      </c>
      <c r="N592" s="94">
        <v>0</v>
      </c>
      <c r="O592" s="96">
        <v>0</v>
      </c>
      <c r="P592" s="95">
        <v>0</v>
      </c>
      <c r="Q592" s="97">
        <f>+monthly_drivers_0!Q592</f>
        <v>2.5</v>
      </c>
    </row>
    <row r="593" spans="1:17" x14ac:dyDescent="0.25">
      <c r="A593" s="98">
        <f t="shared" si="44"/>
        <v>62397</v>
      </c>
      <c r="B593" s="713" t="str">
        <f>+asset_level_drivers!$E$1</f>
        <v>Ganador</v>
      </c>
      <c r="C593" s="99">
        <f t="shared" si="45"/>
        <v>85</v>
      </c>
      <c r="D593" s="100">
        <f t="shared" si="46"/>
        <v>0.55916531819291826</v>
      </c>
      <c r="E593" s="100">
        <f t="shared" si="47"/>
        <v>2.6094382055571104</v>
      </c>
      <c r="F593" s="100">
        <f t="shared" si="48"/>
        <v>0.28703820261124324</v>
      </c>
      <c r="G593" s="100">
        <f>+monthly_drivers_6!G593/monthly_drivers_6!D593*D593</f>
        <v>0.6261134215339843</v>
      </c>
      <c r="H593" s="100">
        <f t="shared" si="49"/>
        <v>0.55916531819291826</v>
      </c>
      <c r="I593" s="100">
        <f t="shared" ref="I593:I656" si="52">+I592/I591*I592</f>
        <v>2.0353618003344747</v>
      </c>
      <c r="J593" s="100">
        <f t="shared" si="50"/>
        <v>0.22963056208900792</v>
      </c>
      <c r="K593" s="101">
        <f t="shared" si="51"/>
        <v>145.44597636885186</v>
      </c>
      <c r="L593" s="102">
        <f t="shared" si="43"/>
        <v>0</v>
      </c>
      <c r="M593" s="102">
        <v>0</v>
      </c>
      <c r="N593" s="102">
        <v>0</v>
      </c>
      <c r="O593" s="103">
        <v>0</v>
      </c>
      <c r="P593" s="104">
        <v>0</v>
      </c>
      <c r="Q593" s="105">
        <f>+monthly_drivers_0!Q593</f>
        <v>2.5</v>
      </c>
    </row>
    <row r="594" spans="1:17" x14ac:dyDescent="0.25">
      <c r="A594" s="106">
        <f t="shared" si="44"/>
        <v>62427</v>
      </c>
      <c r="B594" s="714" t="str">
        <f>+asset_level_drivers!$E$1</f>
        <v>Ganador</v>
      </c>
      <c r="C594" s="93">
        <f t="shared" si="45"/>
        <v>85</v>
      </c>
      <c r="D594" s="94">
        <f t="shared" si="46"/>
        <v>0.55628952378635466</v>
      </c>
      <c r="E594" s="94">
        <f t="shared" si="47"/>
        <v>2.5960178313821247</v>
      </c>
      <c r="F594" s="94">
        <f t="shared" si="48"/>
        <v>0.28556196145199481</v>
      </c>
      <c r="G594" s="94">
        <f>+monthly_drivers_6!G594/monthly_drivers_6!D594*D594</f>
        <v>0.62286715836956008</v>
      </c>
      <c r="H594" s="94">
        <f t="shared" si="49"/>
        <v>0.55628952378635466</v>
      </c>
      <c r="I594" s="94">
        <f t="shared" si="52"/>
        <v>2.0248939084779871</v>
      </c>
      <c r="J594" s="94">
        <f t="shared" si="50"/>
        <v>0.2284495691616093</v>
      </c>
      <c r="K594" s="95">
        <f t="shared" si="51"/>
        <v>145.36160513362935</v>
      </c>
      <c r="L594" s="94">
        <f t="shared" si="43"/>
        <v>0</v>
      </c>
      <c r="M594" s="94">
        <v>0</v>
      </c>
      <c r="N594" s="94">
        <v>0</v>
      </c>
      <c r="O594" s="96">
        <v>0</v>
      </c>
      <c r="P594" s="95">
        <v>0</v>
      </c>
      <c r="Q594" s="97">
        <f>+monthly_drivers_0!Q594</f>
        <v>2.5</v>
      </c>
    </row>
    <row r="595" spans="1:17" x14ac:dyDescent="0.25">
      <c r="A595" s="98">
        <f t="shared" si="44"/>
        <v>62458</v>
      </c>
      <c r="B595" s="713" t="str">
        <f>+asset_level_drivers!$E$1</f>
        <v>Ganador</v>
      </c>
      <c r="C595" s="99">
        <f t="shared" si="45"/>
        <v>85</v>
      </c>
      <c r="D595" s="100">
        <f t="shared" si="46"/>
        <v>0.55342851962732564</v>
      </c>
      <c r="E595" s="100">
        <f t="shared" si="47"/>
        <v>2.5826664783637288</v>
      </c>
      <c r="F595" s="100">
        <f t="shared" si="48"/>
        <v>0.28409331261997123</v>
      </c>
      <c r="G595" s="100">
        <f>+monthly_drivers_6!G595/monthly_drivers_6!D595*D595</f>
        <v>0.61963772638007997</v>
      </c>
      <c r="H595" s="100">
        <f t="shared" si="49"/>
        <v>0.55342851962732564</v>
      </c>
      <c r="I595" s="100">
        <f t="shared" si="52"/>
        <v>2.0144798531236394</v>
      </c>
      <c r="J595" s="100">
        <f t="shared" si="50"/>
        <v>0.22727465009599054</v>
      </c>
      <c r="K595" s="101">
        <f t="shared" si="51"/>
        <v>145.27728284101434</v>
      </c>
      <c r="L595" s="102">
        <f t="shared" si="43"/>
        <v>0</v>
      </c>
      <c r="M595" s="102">
        <v>0</v>
      </c>
      <c r="N595" s="102">
        <v>0</v>
      </c>
      <c r="O595" s="103">
        <v>0</v>
      </c>
      <c r="P595" s="104">
        <v>0</v>
      </c>
      <c r="Q595" s="105">
        <f>+monthly_drivers_0!Q595</f>
        <v>2.5</v>
      </c>
    </row>
    <row r="596" spans="1:17" x14ac:dyDescent="0.25">
      <c r="A596" s="106">
        <f t="shared" si="44"/>
        <v>62489</v>
      </c>
      <c r="B596" s="714" t="str">
        <f>+asset_level_drivers!$E$1</f>
        <v>Ganador</v>
      </c>
      <c r="C596" s="93">
        <f t="shared" si="45"/>
        <v>85</v>
      </c>
      <c r="D596" s="94">
        <f t="shared" si="46"/>
        <v>0.5505822296493984</v>
      </c>
      <c r="E596" s="94">
        <f t="shared" si="47"/>
        <v>2.5693837915252282</v>
      </c>
      <c r="F596" s="94">
        <f t="shared" si="48"/>
        <v>0.28263221706773617</v>
      </c>
      <c r="G596" s="94">
        <f>+monthly_drivers_6!G596/monthly_drivers_6!D596*D596</f>
        <v>0.61642503829952899</v>
      </c>
      <c r="H596" s="94">
        <f t="shared" si="49"/>
        <v>0.5505822296493984</v>
      </c>
      <c r="I596" s="94">
        <f t="shared" si="52"/>
        <v>2.0041193573896101</v>
      </c>
      <c r="J596" s="94">
        <f t="shared" si="50"/>
        <v>0.22610577365420259</v>
      </c>
      <c r="K596" s="95">
        <f t="shared" si="51"/>
        <v>145.19300946261586</v>
      </c>
      <c r="L596" s="94">
        <f t="shared" si="43"/>
        <v>0</v>
      </c>
      <c r="M596" s="94">
        <v>0</v>
      </c>
      <c r="N596" s="94">
        <v>0</v>
      </c>
      <c r="O596" s="96">
        <v>0</v>
      </c>
      <c r="P596" s="95">
        <v>0</v>
      </c>
      <c r="Q596" s="97">
        <f>+monthly_drivers_0!Q596</f>
        <v>2.5</v>
      </c>
    </row>
    <row r="597" spans="1:17" x14ac:dyDescent="0.25">
      <c r="A597" s="98">
        <f t="shared" si="44"/>
        <v>62517</v>
      </c>
      <c r="B597" s="713" t="str">
        <f>+asset_level_drivers!$E$1</f>
        <v>Ganador</v>
      </c>
      <c r="C597" s="99">
        <f t="shared" si="45"/>
        <v>85</v>
      </c>
      <c r="D597" s="100">
        <f t="shared" si="46"/>
        <v>0.54775057817735062</v>
      </c>
      <c r="E597" s="100">
        <f t="shared" si="47"/>
        <v>2.5561694177155787</v>
      </c>
      <c r="F597" s="100">
        <f t="shared" si="48"/>
        <v>0.28117863594867476</v>
      </c>
      <c r="G597" s="100">
        <f>+monthly_drivers_6!G597/monthly_drivers_6!D597*D597</f>
        <v>0.6132290073143476</v>
      </c>
      <c r="H597" s="100">
        <f t="shared" si="49"/>
        <v>0.54775057817735062</v>
      </c>
      <c r="I597" s="100">
        <f t="shared" si="52"/>
        <v>1.9938121458180849</v>
      </c>
      <c r="J597" s="100">
        <f t="shared" si="50"/>
        <v>0.22494290875895354</v>
      </c>
      <c r="K597" s="101">
        <f t="shared" si="51"/>
        <v>145.10878497005945</v>
      </c>
      <c r="L597" s="102">
        <f t="shared" si="43"/>
        <v>0</v>
      </c>
      <c r="M597" s="102">
        <v>0</v>
      </c>
      <c r="N597" s="102">
        <v>0</v>
      </c>
      <c r="O597" s="103">
        <v>0</v>
      </c>
      <c r="P597" s="104">
        <v>0</v>
      </c>
      <c r="Q597" s="105">
        <f>+monthly_drivers_0!Q597</f>
        <v>2.5</v>
      </c>
    </row>
    <row r="598" spans="1:17" x14ac:dyDescent="0.25">
      <c r="A598" s="106">
        <f t="shared" si="44"/>
        <v>62548</v>
      </c>
      <c r="B598" s="714" t="str">
        <f>+asset_level_drivers!$E$1</f>
        <v>Ganador</v>
      </c>
      <c r="C598" s="93">
        <f t="shared" si="45"/>
        <v>85</v>
      </c>
      <c r="D598" s="94">
        <f t="shared" si="46"/>
        <v>0.54493348992515878</v>
      </c>
      <c r="E598" s="94">
        <f t="shared" si="47"/>
        <v>2.5430230055999963</v>
      </c>
      <c r="F598" s="94">
        <f t="shared" si="48"/>
        <v>0.27973253061596076</v>
      </c>
      <c r="G598" s="94">
        <f>+monthly_drivers_6!G598/monthly_drivers_6!D598*D598</f>
        <v>0.61004954706108594</v>
      </c>
      <c r="H598" s="94">
        <f t="shared" si="49"/>
        <v>0.54493348992515878</v>
      </c>
      <c r="I598" s="94">
        <f t="shared" si="52"/>
        <v>1.9835579443679321</v>
      </c>
      <c r="J598" s="94">
        <f t="shared" si="50"/>
        <v>0.2237860244927824</v>
      </c>
      <c r="K598" s="95">
        <f t="shared" si="51"/>
        <v>145.0246093349871</v>
      </c>
      <c r="L598" s="94">
        <f t="shared" si="43"/>
        <v>0</v>
      </c>
      <c r="M598" s="94">
        <v>0</v>
      </c>
      <c r="N598" s="94">
        <v>0</v>
      </c>
      <c r="O598" s="96">
        <v>0</v>
      </c>
      <c r="P598" s="95">
        <v>0</v>
      </c>
      <c r="Q598" s="97">
        <f>+monthly_drivers_0!Q598</f>
        <v>2.5</v>
      </c>
    </row>
    <row r="599" spans="1:17" x14ac:dyDescent="0.25">
      <c r="A599" s="98">
        <f t="shared" si="44"/>
        <v>62578</v>
      </c>
      <c r="B599" s="713" t="str">
        <f>+asset_level_drivers!$E$1</f>
        <v>Ganador</v>
      </c>
      <c r="C599" s="99">
        <f t="shared" si="45"/>
        <v>85</v>
      </c>
      <c r="D599" s="100">
        <f t="shared" si="46"/>
        <v>0.54213088999399628</v>
      </c>
      <c r="E599" s="100">
        <f t="shared" si="47"/>
        <v>2.5299442056506165</v>
      </c>
      <c r="F599" s="100">
        <f t="shared" si="48"/>
        <v>0.27829386262152905</v>
      </c>
      <c r="G599" s="100">
        <f>+monthly_drivers_6!G599/monthly_drivers_6!D599*D599</f>
        <v>0.60688657162406978</v>
      </c>
      <c r="H599" s="100">
        <f t="shared" si="49"/>
        <v>0.54213088999399628</v>
      </c>
      <c r="I599" s="100">
        <f t="shared" si="52"/>
        <v>1.9733564804074173</v>
      </c>
      <c r="J599" s="100">
        <f t="shared" si="50"/>
        <v>0.22263509009723709</v>
      </c>
      <c r="K599" s="101">
        <f t="shared" si="51"/>
        <v>144.94048252905728</v>
      </c>
      <c r="L599" s="102">
        <f t="shared" si="43"/>
        <v>0</v>
      </c>
      <c r="M599" s="102">
        <v>0</v>
      </c>
      <c r="N599" s="102">
        <v>0</v>
      </c>
      <c r="O599" s="103">
        <v>0</v>
      </c>
      <c r="P599" s="104">
        <v>0</v>
      </c>
      <c r="Q599" s="105">
        <f>+monthly_drivers_0!Q599</f>
        <v>2.5</v>
      </c>
    </row>
    <row r="600" spans="1:17" x14ac:dyDescent="0.25">
      <c r="A600" s="106">
        <f t="shared" si="44"/>
        <v>62609</v>
      </c>
      <c r="B600" s="714" t="str">
        <f>+asset_level_drivers!$E$1</f>
        <v>Ganador</v>
      </c>
      <c r="C600" s="93">
        <f t="shared" si="45"/>
        <v>85</v>
      </c>
      <c r="D600" s="94">
        <f t="shared" si="46"/>
        <v>0.53934270387024219</v>
      </c>
      <c r="E600" s="94">
        <f t="shared" si="47"/>
        <v>2.516932670137201</v>
      </c>
      <c r="F600" s="94">
        <f t="shared" si="48"/>
        <v>0.2768625937150534</v>
      </c>
      <c r="G600" s="94">
        <f>+monthly_drivers_6!G600/monthly_drivers_6!D600*D600</f>
        <v>0.60373999553307978</v>
      </c>
      <c r="H600" s="94">
        <f t="shared" si="49"/>
        <v>0.53934270387024219</v>
      </c>
      <c r="I600" s="94">
        <f t="shared" si="52"/>
        <v>1.9632074827069548</v>
      </c>
      <c r="J600" s="94">
        <f t="shared" si="50"/>
        <v>0.22149007497205661</v>
      </c>
      <c r="K600" s="95">
        <f t="shared" si="51"/>
        <v>144.85640452394483</v>
      </c>
      <c r="L600" s="94">
        <f t="shared" si="43"/>
        <v>0</v>
      </c>
      <c r="M600" s="94">
        <v>0</v>
      </c>
      <c r="N600" s="94">
        <v>0</v>
      </c>
      <c r="O600" s="96">
        <v>0</v>
      </c>
      <c r="P600" s="95">
        <v>0</v>
      </c>
      <c r="Q600" s="97">
        <f>+monthly_drivers_0!Q600</f>
        <v>2.5</v>
      </c>
    </row>
    <row r="601" spans="1:17" x14ac:dyDescent="0.25">
      <c r="A601" s="98">
        <f t="shared" si="44"/>
        <v>62639</v>
      </c>
      <c r="B601" s="713" t="str">
        <f>+asset_level_drivers!$E$1</f>
        <v>Ganador</v>
      </c>
      <c r="C601" s="99">
        <f t="shared" si="45"/>
        <v>85</v>
      </c>
      <c r="D601" s="100">
        <f t="shared" si="46"/>
        <v>0.53656885742350002</v>
      </c>
      <c r="E601" s="100">
        <f t="shared" si="47"/>
        <v>2.5039880531178929</v>
      </c>
      <c r="F601" s="100">
        <f t="shared" si="48"/>
        <v>0.27543868584292952</v>
      </c>
      <c r="G601" s="100">
        <f>+monthly_drivers_6!G601/monthly_drivers_6!D601*D601</f>
        <v>0.6005996781661278</v>
      </c>
      <c r="H601" s="100">
        <f t="shared" si="49"/>
        <v>0.53656885742350002</v>
      </c>
      <c r="I601" s="100">
        <f t="shared" si="52"/>
        <v>1.9531106814318957</v>
      </c>
      <c r="J601" s="100">
        <f t="shared" si="50"/>
        <v>0.22035094867435756</v>
      </c>
      <c r="K601" s="101">
        <f t="shared" si="51"/>
        <v>144.77237529134109</v>
      </c>
      <c r="L601" s="102">
        <f t="shared" si="43"/>
        <v>0</v>
      </c>
      <c r="M601" s="102">
        <v>0</v>
      </c>
      <c r="N601" s="102">
        <v>0</v>
      </c>
      <c r="O601" s="103">
        <v>0</v>
      </c>
      <c r="P601" s="104">
        <v>0</v>
      </c>
      <c r="Q601" s="105">
        <f>+monthly_drivers_0!Q601</f>
        <v>2.5</v>
      </c>
    </row>
    <row r="602" spans="1:17" x14ac:dyDescent="0.25">
      <c r="A602" s="98">
        <f t="shared" si="44"/>
        <v>62670</v>
      </c>
      <c r="B602" s="713" t="str">
        <f>+asset_level_drivers!$E$1</f>
        <v>Ganador</v>
      </c>
      <c r="C602" s="99">
        <f t="shared" si="45"/>
        <v>85</v>
      </c>
      <c r="D602" s="100">
        <f t="shared" si="46"/>
        <v>0.53380927690462687</v>
      </c>
      <c r="E602" s="100">
        <f t="shared" si="47"/>
        <v>2.4911100104300177</v>
      </c>
      <c r="F602" s="100">
        <f t="shared" si="48"/>
        <v>0.27402210114726328</v>
      </c>
      <c r="G602" s="100">
        <f>+monthly_drivers_6!G602/monthly_drivers_6!D602*D602</f>
        <v>0.59747569497156472</v>
      </c>
      <c r="H602" s="100">
        <f t="shared" si="49"/>
        <v>0.53380927690462687</v>
      </c>
      <c r="I602" s="100">
        <f t="shared" si="52"/>
        <v>1.9430658081353545</v>
      </c>
      <c r="J602" s="100">
        <f t="shared" si="50"/>
        <v>0.21921768091782462</v>
      </c>
      <c r="K602" s="101">
        <f t="shared" si="51"/>
        <v>144.68839480295378</v>
      </c>
      <c r="L602" s="102">
        <f t="shared" si="43"/>
        <v>0</v>
      </c>
      <c r="M602" s="102">
        <v>0</v>
      </c>
      <c r="N602" s="102">
        <v>0</v>
      </c>
      <c r="O602" s="103">
        <v>0</v>
      </c>
      <c r="P602" s="104">
        <v>0</v>
      </c>
      <c r="Q602" s="97">
        <f>+monthly_drivers_0!Q602</f>
        <v>2.5</v>
      </c>
    </row>
    <row r="603" spans="1:17" x14ac:dyDescent="0.25">
      <c r="A603" s="98">
        <f t="shared" si="44"/>
        <v>62701</v>
      </c>
      <c r="B603" s="713" t="str">
        <f>+asset_level_drivers!$E$1</f>
        <v>Ganador</v>
      </c>
      <c r="C603" s="99">
        <f t="shared" si="45"/>
        <v>85</v>
      </c>
      <c r="D603" s="100">
        <f t="shared" si="46"/>
        <v>0.53106388894377266</v>
      </c>
      <c r="E603" s="100">
        <f t="shared" si="47"/>
        <v>2.4782981996809346</v>
      </c>
      <c r="F603" s="100">
        <f t="shared" si="48"/>
        <v>0.2726128019648642</v>
      </c>
      <c r="G603" s="100">
        <f>+monthly_drivers_6!G603/monthly_drivers_6!D603*D603</f>
        <v>0.59436796098817291</v>
      </c>
      <c r="H603" s="100">
        <f t="shared" si="49"/>
        <v>0.53106388894377266</v>
      </c>
      <c r="I603" s="100">
        <f t="shared" si="52"/>
        <v>1.933072595751071</v>
      </c>
      <c r="J603" s="100">
        <f t="shared" si="50"/>
        <v>0.2180902415719054</v>
      </c>
      <c r="K603" s="101">
        <f t="shared" si="51"/>
        <v>144.60446303050702</v>
      </c>
      <c r="L603" s="102">
        <f t="shared" si="43"/>
        <v>0</v>
      </c>
      <c r="M603" s="102">
        <v>0</v>
      </c>
      <c r="N603" s="102">
        <v>0</v>
      </c>
      <c r="O603" s="103">
        <v>0</v>
      </c>
      <c r="P603" s="104">
        <v>0</v>
      </c>
      <c r="Q603" s="105">
        <f>+monthly_drivers_0!Q603</f>
        <v>2.5</v>
      </c>
    </row>
    <row r="604" spans="1:17" x14ac:dyDescent="0.25">
      <c r="A604" s="98">
        <f t="shared" si="44"/>
        <v>62731</v>
      </c>
      <c r="B604" s="713" t="str">
        <f>+asset_level_drivers!$E$1</f>
        <v>Ganador</v>
      </c>
      <c r="C604" s="99">
        <f t="shared" si="45"/>
        <v>85</v>
      </c>
      <c r="D604" s="100">
        <f t="shared" si="46"/>
        <v>0.52833262054842933</v>
      </c>
      <c r="E604" s="100">
        <f t="shared" si="47"/>
        <v>2.4655522802389327</v>
      </c>
      <c r="F604" s="100">
        <f t="shared" si="48"/>
        <v>0.27121075082624407</v>
      </c>
      <c r="G604" s="100">
        <f>+monthly_drivers_6!G604/monthly_drivers_6!D604*D604</f>
        <v>0.59127639169665513</v>
      </c>
      <c r="H604" s="100">
        <f t="shared" si="49"/>
        <v>0.52833262054842933</v>
      </c>
      <c r="I604" s="100">
        <f t="shared" si="52"/>
        <v>1.923130778586311</v>
      </c>
      <c r="J604" s="100">
        <f t="shared" si="50"/>
        <v>0.21696860066100934</v>
      </c>
      <c r="K604" s="101">
        <f t="shared" si="51"/>
        <v>144.52057994574136</v>
      </c>
      <c r="L604" s="102">
        <f t="shared" si="43"/>
        <v>0</v>
      </c>
      <c r="M604" s="102">
        <v>0</v>
      </c>
      <c r="N604" s="102">
        <v>0</v>
      </c>
      <c r="O604" s="103">
        <v>0</v>
      </c>
      <c r="P604" s="104">
        <v>0</v>
      </c>
      <c r="Q604" s="97">
        <f>+monthly_drivers_0!Q604</f>
        <v>2.5</v>
      </c>
    </row>
    <row r="605" spans="1:17" x14ac:dyDescent="0.25">
      <c r="A605" s="98">
        <f t="shared" si="44"/>
        <v>62762</v>
      </c>
      <c r="B605" s="713" t="str">
        <f>+asset_level_drivers!$E$1</f>
        <v>Ganador</v>
      </c>
      <c r="C605" s="99">
        <f t="shared" si="45"/>
        <v>85</v>
      </c>
      <c r="D605" s="100">
        <f t="shared" si="46"/>
        <v>0.52561539910149035</v>
      </c>
      <c r="E605" s="100">
        <f t="shared" si="47"/>
        <v>2.4528719132241745</v>
      </c>
      <c r="F605" s="100">
        <f t="shared" si="48"/>
        <v>0.26981591045462072</v>
      </c>
      <c r="G605" s="100">
        <f>+monthly_drivers_6!G605/monthly_drivers_6!D605*D605</f>
        <v>0.58820090301733663</v>
      </c>
      <c r="H605" s="100">
        <f t="shared" si="49"/>
        <v>0.52561539910149035</v>
      </c>
      <c r="I605" s="100">
        <f t="shared" si="52"/>
        <v>1.9132400923148007</v>
      </c>
      <c r="J605" s="100">
        <f t="shared" si="50"/>
        <v>0.21585272836371069</v>
      </c>
      <c r="K605" s="101">
        <f t="shared" si="51"/>
        <v>144.43674552041375</v>
      </c>
      <c r="L605" s="102">
        <f t="shared" si="43"/>
        <v>0</v>
      </c>
      <c r="M605" s="102">
        <v>0</v>
      </c>
      <c r="N605" s="102">
        <v>0</v>
      </c>
      <c r="O605" s="103">
        <v>0</v>
      </c>
      <c r="P605" s="104">
        <v>0</v>
      </c>
      <c r="Q605" s="105">
        <f>+monthly_drivers_0!Q605</f>
        <v>2.5</v>
      </c>
    </row>
    <row r="606" spans="1:17" x14ac:dyDescent="0.25">
      <c r="A606" s="98">
        <f t="shared" si="44"/>
        <v>62792</v>
      </c>
      <c r="B606" s="713" t="str">
        <f>+asset_level_drivers!$E$1</f>
        <v>Ganador</v>
      </c>
      <c r="C606" s="99">
        <f t="shared" si="45"/>
        <v>85</v>
      </c>
      <c r="D606" s="100">
        <f t="shared" si="46"/>
        <v>0.52291215235931987</v>
      </c>
      <c r="E606" s="100">
        <f t="shared" si="47"/>
        <v>2.4402567614996853</v>
      </c>
      <c r="F606" s="100">
        <f t="shared" si="48"/>
        <v>0.26842824376492697</v>
      </c>
      <c r="G606" s="100">
        <f>+monthly_drivers_6!G606/monthly_drivers_6!D606*D606</f>
        <v>0.58514141130787767</v>
      </c>
      <c r="H606" s="100">
        <f t="shared" si="49"/>
        <v>0.52291215235931987</v>
      </c>
      <c r="I606" s="100">
        <f t="shared" si="52"/>
        <v>1.9034002739697002</v>
      </c>
      <c r="J606" s="100">
        <f t="shared" si="50"/>
        <v>0.21474259501195569</v>
      </c>
      <c r="K606" s="101">
        <f t="shared" si="51"/>
        <v>144.35295972629751</v>
      </c>
      <c r="L606" s="102">
        <f t="shared" si="43"/>
        <v>0</v>
      </c>
      <c r="M606" s="102">
        <v>0</v>
      </c>
      <c r="N606" s="102">
        <v>0</v>
      </c>
      <c r="O606" s="103">
        <v>0</v>
      </c>
      <c r="P606" s="104">
        <v>0</v>
      </c>
      <c r="Q606" s="97">
        <f>+monthly_drivers_0!Q606</f>
        <v>2.5</v>
      </c>
    </row>
    <row r="607" spans="1:17" x14ac:dyDescent="0.25">
      <c r="A607" s="98">
        <f t="shared" si="44"/>
        <v>62823</v>
      </c>
      <c r="B607" s="713" t="str">
        <f>+asset_level_drivers!$E$1</f>
        <v>Ganador</v>
      </c>
      <c r="C607" s="99">
        <f t="shared" si="45"/>
        <v>85</v>
      </c>
      <c r="D607" s="100">
        <f t="shared" si="46"/>
        <v>0.52022280844983182</v>
      </c>
      <c r="E607" s="100">
        <f t="shared" si="47"/>
        <v>2.4277064896623903</v>
      </c>
      <c r="F607" s="100">
        <f t="shared" si="48"/>
        <v>0.26704771386282455</v>
      </c>
      <c r="G607" s="100">
        <f>+monthly_drivers_6!G607/monthly_drivers_6!D607*D607</f>
        <v>0.58209783336099907</v>
      </c>
      <c r="H607" s="100">
        <f t="shared" si="49"/>
        <v>0.52022280844983182</v>
      </c>
      <c r="I607" s="100">
        <f t="shared" si="52"/>
        <v>1.8936110619366113</v>
      </c>
      <c r="J607" s="100">
        <f t="shared" si="50"/>
        <v>0.21363817109027378</v>
      </c>
      <c r="K607" s="101">
        <f t="shared" si="51"/>
        <v>144.26922253518234</v>
      </c>
      <c r="L607" s="102">
        <f t="shared" si="43"/>
        <v>0</v>
      </c>
      <c r="M607" s="102">
        <v>0</v>
      </c>
      <c r="N607" s="102">
        <v>0</v>
      </c>
      <c r="O607" s="103">
        <v>0</v>
      </c>
      <c r="P607" s="104">
        <v>0</v>
      </c>
      <c r="Q607" s="105">
        <f>+monthly_drivers_0!Q607</f>
        <v>2.5</v>
      </c>
    </row>
    <row r="608" spans="1:17" x14ac:dyDescent="0.25">
      <c r="A608" s="98">
        <f t="shared" si="44"/>
        <v>62854</v>
      </c>
      <c r="B608" s="713" t="str">
        <f>+asset_level_drivers!$E$1</f>
        <v>Ganador</v>
      </c>
      <c r="C608" s="99">
        <f t="shared" si="45"/>
        <v>85</v>
      </c>
      <c r="D608" s="100">
        <f t="shared" si="46"/>
        <v>0.51754729587057935</v>
      </c>
      <c r="E608" s="100">
        <f t="shared" si="47"/>
        <v>2.4152207640341974</v>
      </c>
      <c r="F608" s="100">
        <f t="shared" si="48"/>
        <v>0.26567428404372334</v>
      </c>
      <c r="G608" s="100">
        <f>+monthly_drivers_6!G608/monthly_drivers_6!D608*D608</f>
        <v>0.57907008640221946</v>
      </c>
      <c r="H608" s="100">
        <f t="shared" si="49"/>
        <v>0.51754729587057935</v>
      </c>
      <c r="I608" s="100">
        <f t="shared" si="52"/>
        <v>1.8838721959466218</v>
      </c>
      <c r="J608" s="100">
        <f t="shared" si="50"/>
        <v>0.21253942723499283</v>
      </c>
      <c r="K608" s="101">
        <f t="shared" si="51"/>
        <v>144.18553391887428</v>
      </c>
      <c r="L608" s="102">
        <f t="shared" si="43"/>
        <v>0</v>
      </c>
      <c r="M608" s="102">
        <v>0</v>
      </c>
      <c r="N608" s="102">
        <v>0</v>
      </c>
      <c r="O608" s="103">
        <v>0</v>
      </c>
      <c r="P608" s="104">
        <v>0</v>
      </c>
      <c r="Q608" s="97">
        <f>+monthly_drivers_0!Q608</f>
        <v>2.5</v>
      </c>
    </row>
    <row r="609" spans="1:17" x14ac:dyDescent="0.25">
      <c r="A609" s="98">
        <f t="shared" si="44"/>
        <v>62883</v>
      </c>
      <c r="B609" s="713" t="str">
        <f>+asset_level_drivers!$E$1</f>
        <v>Ganador</v>
      </c>
      <c r="C609" s="99">
        <f t="shared" si="45"/>
        <v>85</v>
      </c>
      <c r="D609" s="100">
        <f t="shared" si="46"/>
        <v>0.51488554348685367</v>
      </c>
      <c r="E609" s="100">
        <f t="shared" si="47"/>
        <v>2.402799252653125</v>
      </c>
      <c r="F609" s="100">
        <f t="shared" si="48"/>
        <v>0.26430791779180535</v>
      </c>
      <c r="G609" s="100">
        <f>+monthly_drivers_6!G609/monthly_drivers_6!D609*D609</f>
        <v>0.57605808808760439</v>
      </c>
      <c r="H609" s="100">
        <f t="shared" si="49"/>
        <v>0.51488554348685367</v>
      </c>
      <c r="I609" s="100">
        <f t="shared" si="52"/>
        <v>1.8741834170693861</v>
      </c>
      <c r="J609" s="100">
        <f t="shared" si="50"/>
        <v>0.21144633423345846</v>
      </c>
      <c r="K609" s="101">
        <f t="shared" si="51"/>
        <v>144.10189384919576</v>
      </c>
      <c r="L609" s="102">
        <f t="shared" si="43"/>
        <v>0</v>
      </c>
      <c r="M609" s="102">
        <v>0</v>
      </c>
      <c r="N609" s="102">
        <v>0</v>
      </c>
      <c r="O609" s="103">
        <v>0</v>
      </c>
      <c r="P609" s="104">
        <v>0</v>
      </c>
      <c r="Q609" s="105">
        <f>+monthly_drivers_0!Q609</f>
        <v>2.5</v>
      </c>
    </row>
    <row r="610" spans="1:17" x14ac:dyDescent="0.25">
      <c r="A610" s="98">
        <f t="shared" si="44"/>
        <v>62914</v>
      </c>
      <c r="B610" s="713" t="str">
        <f>+asset_level_drivers!$E$1</f>
        <v>Ganador</v>
      </c>
      <c r="C610" s="99">
        <f t="shared" si="45"/>
        <v>85</v>
      </c>
      <c r="D610" s="100">
        <f t="shared" si="46"/>
        <v>0.51223748052979257</v>
      </c>
      <c r="E610" s="100">
        <f t="shared" si="47"/>
        <v>2.3904416252644758</v>
      </c>
      <c r="F610" s="100">
        <f t="shared" si="48"/>
        <v>0.26294857877905392</v>
      </c>
      <c r="G610" s="100">
        <f>+monthly_drivers_6!G610/monthly_drivers_6!D610*D610</f>
        <v>0.57306175650152558</v>
      </c>
      <c r="H610" s="100">
        <f t="shared" si="49"/>
        <v>0.51223748052979257</v>
      </c>
      <c r="I610" s="100">
        <f t="shared" si="52"/>
        <v>1.8645444677062404</v>
      </c>
      <c r="J610" s="100">
        <f t="shared" si="50"/>
        <v>0.21035886302325735</v>
      </c>
      <c r="K610" s="101">
        <f t="shared" si="51"/>
        <v>144.01830229798554</v>
      </c>
      <c r="L610" s="102">
        <f t="shared" si="43"/>
        <v>0</v>
      </c>
      <c r="M610" s="102">
        <v>0</v>
      </c>
      <c r="N610" s="102">
        <v>0</v>
      </c>
      <c r="O610" s="103">
        <v>0</v>
      </c>
      <c r="P610" s="104">
        <v>0</v>
      </c>
      <c r="Q610" s="97">
        <f>+monthly_drivers_0!Q610</f>
        <v>2.5</v>
      </c>
    </row>
    <row r="611" spans="1:17" x14ac:dyDescent="0.25">
      <c r="A611" s="98">
        <f t="shared" si="44"/>
        <v>62944</v>
      </c>
      <c r="B611" s="713" t="str">
        <f>+asset_level_drivers!$E$1</f>
        <v>Ganador</v>
      </c>
      <c r="C611" s="99">
        <f t="shared" si="45"/>
        <v>85</v>
      </c>
      <c r="D611" s="100">
        <f t="shared" si="46"/>
        <v>0.50960303659449901</v>
      </c>
      <c r="E611" s="100">
        <f t="shared" si="47"/>
        <v>2.3781475533120568</v>
      </c>
      <c r="F611" s="100">
        <f t="shared" si="48"/>
        <v>0.26159623086428785</v>
      </c>
      <c r="G611" s="100">
        <f>+monthly_drivers_6!G611/monthly_drivers_6!D611*D611</f>
        <v>0.5700810101544348</v>
      </c>
      <c r="H611" s="100">
        <f t="shared" si="49"/>
        <v>0.50960303659449901</v>
      </c>
      <c r="I611" s="100">
        <f t="shared" si="52"/>
        <v>1.8549550915833546</v>
      </c>
      <c r="J611" s="100">
        <f t="shared" si="50"/>
        <v>0.20927698469144454</v>
      </c>
      <c r="K611" s="101">
        <f t="shared" si="51"/>
        <v>143.93475923709872</v>
      </c>
      <c r="L611" s="102">
        <f t="shared" si="43"/>
        <v>0</v>
      </c>
      <c r="M611" s="102">
        <v>0</v>
      </c>
      <c r="N611" s="102">
        <v>0</v>
      </c>
      <c r="O611" s="103">
        <v>0</v>
      </c>
      <c r="P611" s="104">
        <v>0</v>
      </c>
      <c r="Q611" s="105">
        <f>+monthly_drivers_0!Q611</f>
        <v>2.5</v>
      </c>
    </row>
    <row r="612" spans="1:17" x14ac:dyDescent="0.25">
      <c r="A612" s="98">
        <f t="shared" si="44"/>
        <v>62975</v>
      </c>
      <c r="B612" s="713" t="str">
        <f>+asset_level_drivers!$E$1</f>
        <v>Ganador</v>
      </c>
      <c r="C612" s="99">
        <f t="shared" si="45"/>
        <v>85</v>
      </c>
      <c r="D612" s="100">
        <f t="shared" si="46"/>
        <v>0.50698214163816935</v>
      </c>
      <c r="E612" s="100">
        <f t="shared" si="47"/>
        <v>2.3659167099294445</v>
      </c>
      <c r="F612" s="100">
        <f t="shared" si="48"/>
        <v>0.26025083809220045</v>
      </c>
      <c r="G612" s="100">
        <f>+monthly_drivers_6!G612/monthly_drivers_6!D612*D612</f>
        <v>0.56711576798064622</v>
      </c>
      <c r="H612" s="100">
        <f t="shared" si="49"/>
        <v>0.50698214163816935</v>
      </c>
      <c r="I612" s="100">
        <f t="shared" si="52"/>
        <v>1.8454150337449178</v>
      </c>
      <c r="J612" s="100">
        <f t="shared" si="50"/>
        <v>0.20820067047377469</v>
      </c>
      <c r="K612" s="101">
        <f t="shared" si="51"/>
        <v>143.85126463840672</v>
      </c>
      <c r="L612" s="102">
        <f t="shared" si="43"/>
        <v>0</v>
      </c>
      <c r="M612" s="102">
        <v>0</v>
      </c>
      <c r="N612" s="102">
        <v>0</v>
      </c>
      <c r="O612" s="103">
        <v>0</v>
      </c>
      <c r="P612" s="104">
        <v>0</v>
      </c>
      <c r="Q612" s="97">
        <f>+monthly_drivers_0!Q612</f>
        <v>2.5</v>
      </c>
    </row>
    <row r="613" spans="1:17" x14ac:dyDescent="0.25">
      <c r="A613" s="98">
        <f t="shared" si="44"/>
        <v>63005</v>
      </c>
      <c r="B613" s="713" t="str">
        <f>+asset_level_drivers!$E$1</f>
        <v>Ganador</v>
      </c>
      <c r="C613" s="99">
        <f t="shared" si="45"/>
        <v>85</v>
      </c>
      <c r="D613" s="100">
        <f t="shared" si="46"/>
        <v>0.50437472597823085</v>
      </c>
      <c r="E613" s="100">
        <f t="shared" si="47"/>
        <v>2.3537487699312929</v>
      </c>
      <c r="F613" s="100">
        <f t="shared" si="48"/>
        <v>0.2589123646924037</v>
      </c>
      <c r="G613" s="100">
        <f>+monthly_drivers_6!G613/monthly_drivers_6!D613*D613</f>
        <v>0.56416594933613262</v>
      </c>
      <c r="H613" s="100">
        <f t="shared" si="49"/>
        <v>0.50437472597823085</v>
      </c>
      <c r="I613" s="100">
        <f t="shared" si="52"/>
        <v>1.8359240405463602</v>
      </c>
      <c r="J613" s="100">
        <f t="shared" si="50"/>
        <v>0.20712989175393737</v>
      </c>
      <c r="K613" s="101">
        <f t="shared" si="51"/>
        <v>143.76781847379726</v>
      </c>
      <c r="L613" s="102">
        <f t="shared" si="43"/>
        <v>0</v>
      </c>
      <c r="M613" s="102">
        <v>0</v>
      </c>
      <c r="N613" s="102">
        <v>0</v>
      </c>
      <c r="O613" s="103">
        <v>0</v>
      </c>
      <c r="P613" s="104">
        <v>0</v>
      </c>
      <c r="Q613" s="105">
        <f>+monthly_drivers_0!Q613</f>
        <v>2.5</v>
      </c>
    </row>
    <row r="614" spans="1:17" x14ac:dyDescent="0.25">
      <c r="A614" s="98">
        <f t="shared" si="44"/>
        <v>63036</v>
      </c>
      <c r="B614" s="713" t="str">
        <f>+asset_level_drivers!$E$1</f>
        <v>Ganador</v>
      </c>
      <c r="C614" s="99">
        <f t="shared" si="45"/>
        <v>85</v>
      </c>
      <c r="D614" s="100">
        <f t="shared" si="46"/>
        <v>0.50178072029048926</v>
      </c>
      <c r="E614" s="100">
        <f t="shared" si="47"/>
        <v>2.3416434098046883</v>
      </c>
      <c r="F614" s="100">
        <f t="shared" si="48"/>
        <v>0.2575807750784771</v>
      </c>
      <c r="G614" s="100">
        <f>+monthly_drivers_6!G614/monthly_drivers_6!D614*D614</f>
        <v>0.56123147399633166</v>
      </c>
      <c r="H614" s="100">
        <f t="shared" si="49"/>
        <v>0.50178072029048926</v>
      </c>
      <c r="I614" s="100">
        <f t="shared" si="52"/>
        <v>1.8264818596476093</v>
      </c>
      <c r="J614" s="100">
        <f t="shared" si="50"/>
        <v>0.20606462006279619</v>
      </c>
      <c r="K614" s="101">
        <f t="shared" si="51"/>
        <v>143.68442071517441</v>
      </c>
      <c r="L614" s="102">
        <f t="shared" si="43"/>
        <v>0</v>
      </c>
      <c r="M614" s="102">
        <v>0</v>
      </c>
      <c r="N614" s="102">
        <v>0</v>
      </c>
      <c r="O614" s="103">
        <v>0</v>
      </c>
      <c r="P614" s="104">
        <v>0</v>
      </c>
      <c r="Q614" s="97">
        <f>+monthly_drivers_0!Q614</f>
        <v>2.5</v>
      </c>
    </row>
    <row r="615" spans="1:17" x14ac:dyDescent="0.25">
      <c r="A615" s="98">
        <f t="shared" si="44"/>
        <v>63067</v>
      </c>
      <c r="B615" s="713" t="str">
        <f>+asset_level_drivers!$E$1</f>
        <v>Ganador</v>
      </c>
      <c r="C615" s="99">
        <f t="shared" si="45"/>
        <v>85</v>
      </c>
      <c r="D615" s="100">
        <f t="shared" si="46"/>
        <v>0.49920005560728548</v>
      </c>
      <c r="E615" s="100">
        <f t="shared" si="47"/>
        <v>2.3296003077005483</v>
      </c>
      <c r="F615" s="100">
        <f t="shared" si="48"/>
        <v>0.25625603384702161</v>
      </c>
      <c r="G615" s="100">
        <f>+monthly_drivers_6!G615/monthly_drivers_6!D615*D615</f>
        <v>0.55831226215396434</v>
      </c>
      <c r="H615" s="100">
        <f t="shared" si="49"/>
        <v>0.49920005560728548</v>
      </c>
      <c r="I615" s="100">
        <f t="shared" si="52"/>
        <v>1.817088240006381</v>
      </c>
      <c r="J615" s="100">
        <f t="shared" si="50"/>
        <v>0.20500482707763193</v>
      </c>
      <c r="K615" s="101">
        <f t="shared" si="51"/>
        <v>143.60107133445851</v>
      </c>
      <c r="L615" s="102">
        <f t="shared" si="43"/>
        <v>0</v>
      </c>
      <c r="M615" s="102">
        <v>0</v>
      </c>
      <c r="N615" s="102">
        <v>0</v>
      </c>
      <c r="O615" s="103">
        <v>0</v>
      </c>
      <c r="P615" s="104">
        <v>0</v>
      </c>
      <c r="Q615" s="105">
        <f>+monthly_drivers_0!Q615</f>
        <v>2.5</v>
      </c>
    </row>
    <row r="616" spans="1:17" x14ac:dyDescent="0.25">
      <c r="A616" s="98">
        <f t="shared" si="44"/>
        <v>63097</v>
      </c>
      <c r="B616" s="713" t="str">
        <f>+asset_level_drivers!$E$1</f>
        <v>Ganador</v>
      </c>
      <c r="C616" s="99">
        <f t="shared" si="45"/>
        <v>85</v>
      </c>
      <c r="D616" s="100">
        <f t="shared" si="46"/>
        <v>0.49663266331566203</v>
      </c>
      <c r="E616" s="100">
        <f t="shared" si="47"/>
        <v>2.3176191434250644</v>
      </c>
      <c r="F616" s="100">
        <f t="shared" si="48"/>
        <v>0.25493810577671833</v>
      </c>
      <c r="G616" s="100">
        <f>+monthly_drivers_6!G616/monthly_drivers_6!D616*D616</f>
        <v>0.55540823441686482</v>
      </c>
      <c r="H616" s="100">
        <f t="shared" si="49"/>
        <v>0.49663266331566203</v>
      </c>
      <c r="I616" s="100">
        <f t="shared" si="52"/>
        <v>1.8077429318715048</v>
      </c>
      <c r="J616" s="100">
        <f t="shared" si="50"/>
        <v>0.20395048462138943</v>
      </c>
      <c r="K616" s="101">
        <f t="shared" si="51"/>
        <v>143.51777030358619</v>
      </c>
      <c r="L616" s="102">
        <f t="shared" si="43"/>
        <v>0</v>
      </c>
      <c r="M616" s="102">
        <v>0</v>
      </c>
      <c r="N616" s="102">
        <v>0</v>
      </c>
      <c r="O616" s="103">
        <v>0</v>
      </c>
      <c r="P616" s="104">
        <v>0</v>
      </c>
      <c r="Q616" s="97">
        <f>+monthly_drivers_0!Q616</f>
        <v>2.5</v>
      </c>
    </row>
    <row r="617" spans="1:17" x14ac:dyDescent="0.25">
      <c r="A617" s="98">
        <f t="shared" si="44"/>
        <v>63128</v>
      </c>
      <c r="B617" s="713" t="str">
        <f>+asset_level_drivers!$E$1</f>
        <v>Ganador</v>
      </c>
      <c r="C617" s="99">
        <f t="shared" si="45"/>
        <v>85</v>
      </c>
      <c r="D617" s="100">
        <f t="shared" si="46"/>
        <v>0.49407847515553865</v>
      </c>
      <c r="E617" s="100">
        <f t="shared" si="47"/>
        <v>2.3056995984311892</v>
      </c>
      <c r="F617" s="100">
        <f t="shared" si="48"/>
        <v>0.25362695582739203</v>
      </c>
      <c r="G617" s="100">
        <f>+monthly_drivers_6!G617/monthly_drivers_6!D617*D617</f>
        <v>0.55251931180582015</v>
      </c>
      <c r="H617" s="100">
        <f t="shared" si="49"/>
        <v>0.49407847515553865</v>
      </c>
      <c r="I617" s="100">
        <f t="shared" si="52"/>
        <v>1.7984456867762835</v>
      </c>
      <c r="J617" s="100">
        <f t="shared" si="50"/>
        <v>0.20290156466192852</v>
      </c>
      <c r="K617" s="101">
        <f t="shared" si="51"/>
        <v>143.43451759451037</v>
      </c>
      <c r="L617" s="102">
        <f t="shared" si="43"/>
        <v>0</v>
      </c>
      <c r="M617" s="102">
        <v>0</v>
      </c>
      <c r="N617" s="102">
        <v>0</v>
      </c>
      <c r="O617" s="103">
        <v>0</v>
      </c>
      <c r="P617" s="104">
        <v>0</v>
      </c>
      <c r="Q617" s="105">
        <f>+monthly_drivers_0!Q617</f>
        <v>2.5</v>
      </c>
    </row>
    <row r="618" spans="1:17" x14ac:dyDescent="0.25">
      <c r="A618" s="98">
        <f t="shared" si="44"/>
        <v>63158</v>
      </c>
      <c r="B618" s="713" t="str">
        <f>+asset_level_drivers!$E$1</f>
        <v>Ganador</v>
      </c>
      <c r="C618" s="99">
        <f t="shared" si="45"/>
        <v>85</v>
      </c>
      <c r="D618" s="100">
        <f t="shared" si="46"/>
        <v>0.49153742321789762</v>
      </c>
      <c r="E618" s="100">
        <f t="shared" si="47"/>
        <v>2.2938413558101667</v>
      </c>
      <c r="F618" s="100">
        <f t="shared" si="48"/>
        <v>0.25232254913907953</v>
      </c>
      <c r="G618" s="100">
        <f>+monthly_drivers_6!G618/monthly_drivers_6!D618*D618</f>
        <v>0.54964541575242343</v>
      </c>
      <c r="H618" s="100">
        <f t="shared" si="49"/>
        <v>0.49153742321789762</v>
      </c>
      <c r="I618" s="100">
        <f t="shared" si="52"/>
        <v>1.7891962575318874</v>
      </c>
      <c r="J618" s="100">
        <f t="shared" si="50"/>
        <v>0.20185803931127866</v>
      </c>
      <c r="K618" s="101">
        <f t="shared" si="51"/>
        <v>143.35131317920022</v>
      </c>
      <c r="L618" s="102">
        <f t="shared" si="43"/>
        <v>0</v>
      </c>
      <c r="M618" s="102">
        <v>0</v>
      </c>
      <c r="N618" s="102">
        <v>0</v>
      </c>
      <c r="O618" s="103">
        <v>0</v>
      </c>
      <c r="P618" s="104">
        <v>0</v>
      </c>
      <c r="Q618" s="97">
        <f>+monthly_drivers_0!Q618</f>
        <v>2.5</v>
      </c>
    </row>
    <row r="619" spans="1:17" x14ac:dyDescent="0.25">
      <c r="A619" s="98">
        <f t="shared" si="44"/>
        <v>63189</v>
      </c>
      <c r="B619" s="713" t="str">
        <f>+asset_level_drivers!$E$1</f>
        <v>Ganador</v>
      </c>
      <c r="C619" s="99">
        <f t="shared" si="45"/>
        <v>85</v>
      </c>
      <c r="D619" s="100">
        <f t="shared" si="46"/>
        <v>0.48900943994297813</v>
      </c>
      <c r="E619" s="100">
        <f t="shared" si="47"/>
        <v>2.2820441002831067</v>
      </c>
      <c r="F619" s="100">
        <f t="shared" si="48"/>
        <v>0.25102485103110295</v>
      </c>
      <c r="G619" s="100">
        <f>+monthly_drivers_6!G619/monthly_drivers_6!D619*D619</f>
        <v>0.54678646809693654</v>
      </c>
      <c r="H619" s="100">
        <f t="shared" si="49"/>
        <v>0.48900943994297813</v>
      </c>
      <c r="I619" s="100">
        <f t="shared" si="52"/>
        <v>1.779994398220782</v>
      </c>
      <c r="J619" s="100">
        <f t="shared" si="50"/>
        <v>0.20081988082489752</v>
      </c>
      <c r="K619" s="101">
        <f t="shared" si="51"/>
        <v>143.26815702964117</v>
      </c>
      <c r="L619" s="102">
        <f t="shared" si="43"/>
        <v>0</v>
      </c>
      <c r="M619" s="102">
        <v>0</v>
      </c>
      <c r="N619" s="102">
        <v>0</v>
      </c>
      <c r="O619" s="103">
        <v>0</v>
      </c>
      <c r="P619" s="104">
        <v>0</v>
      </c>
      <c r="Q619" s="105">
        <f>+monthly_drivers_0!Q619</f>
        <v>2.5</v>
      </c>
    </row>
    <row r="620" spans="1:17" x14ac:dyDescent="0.25">
      <c r="A620" s="98">
        <f t="shared" si="44"/>
        <v>63220</v>
      </c>
      <c r="B620" s="713" t="str">
        <f>+asset_level_drivers!$E$1</f>
        <v>Ganador</v>
      </c>
      <c r="C620" s="99">
        <f t="shared" si="45"/>
        <v>85</v>
      </c>
      <c r="D620" s="100">
        <f t="shared" si="46"/>
        <v>0.48649445811848013</v>
      </c>
      <c r="E620" s="100">
        <f t="shared" si="47"/>
        <v>2.2703075181926025</v>
      </c>
      <c r="F620" s="100">
        <f t="shared" si="48"/>
        <v>0.24973382700114749</v>
      </c>
      <c r="G620" s="100">
        <f>+monthly_drivers_6!G620/monthly_drivers_6!D620*D620</f>
        <v>0.54394239108616438</v>
      </c>
      <c r="H620" s="100">
        <f t="shared" si="49"/>
        <v>0.48649445811848013</v>
      </c>
      <c r="I620" s="100">
        <f t="shared" si="52"/>
        <v>1.7708398641901901</v>
      </c>
      <c r="J620" s="100">
        <f t="shared" si="50"/>
        <v>0.19978706160093329</v>
      </c>
      <c r="K620" s="101">
        <f t="shared" si="51"/>
        <v>143.18504911783492</v>
      </c>
      <c r="L620" s="102">
        <f t="shared" si="43"/>
        <v>0</v>
      </c>
      <c r="M620" s="102">
        <v>0</v>
      </c>
      <c r="N620" s="102">
        <v>0</v>
      </c>
      <c r="O620" s="103">
        <v>0</v>
      </c>
      <c r="P620" s="104">
        <v>0</v>
      </c>
      <c r="Q620" s="97">
        <f>+monthly_drivers_0!Q620</f>
        <v>2.5</v>
      </c>
    </row>
    <row r="621" spans="1:17" x14ac:dyDescent="0.25">
      <c r="A621" s="98">
        <f t="shared" si="44"/>
        <v>63248</v>
      </c>
      <c r="B621" s="713" t="str">
        <f>+asset_level_drivers!$E$1</f>
        <v>Ganador</v>
      </c>
      <c r="C621" s="99">
        <f t="shared" si="45"/>
        <v>85</v>
      </c>
      <c r="D621" s="100">
        <f t="shared" si="46"/>
        <v>0.48399241087777728</v>
      </c>
      <c r="E621" s="100">
        <f t="shared" si="47"/>
        <v>2.2586312974943912</v>
      </c>
      <c r="F621" s="100">
        <f t="shared" si="48"/>
        <v>0.24844944272434427</v>
      </c>
      <c r="G621" s="100">
        <f>+monthly_drivers_6!G621/monthly_drivers_6!D621*D621</f>
        <v>0.54111310737134077</v>
      </c>
      <c r="H621" s="100">
        <f t="shared" si="49"/>
        <v>0.48399241087777728</v>
      </c>
      <c r="I621" s="100">
        <f t="shared" si="52"/>
        <v>1.7617324120455868</v>
      </c>
      <c r="J621" s="100">
        <f t="shared" si="50"/>
        <v>0.19875955417949084</v>
      </c>
      <c r="K621" s="101">
        <f t="shared" si="51"/>
        <v>143.10198941579941</v>
      </c>
      <c r="L621" s="102">
        <f t="shared" si="43"/>
        <v>0</v>
      </c>
      <c r="M621" s="102">
        <v>0</v>
      </c>
      <c r="N621" s="102">
        <v>0</v>
      </c>
      <c r="O621" s="103">
        <v>0</v>
      </c>
      <c r="P621" s="104">
        <v>0</v>
      </c>
      <c r="Q621" s="105">
        <f>+monthly_drivers_0!Q621</f>
        <v>2.5</v>
      </c>
    </row>
    <row r="622" spans="1:17" x14ac:dyDescent="0.25">
      <c r="A622" s="98">
        <f t="shared" si="44"/>
        <v>63279</v>
      </c>
      <c r="B622" s="713" t="str">
        <f>+asset_level_drivers!$E$1</f>
        <v>Ganador</v>
      </c>
      <c r="C622" s="99">
        <f t="shared" si="45"/>
        <v>85</v>
      </c>
      <c r="D622" s="100">
        <f t="shared" si="46"/>
        <v>0.48150323169813913</v>
      </c>
      <c r="E622" s="100">
        <f t="shared" si="47"/>
        <v>2.2470151277490578</v>
      </c>
      <c r="F622" s="100">
        <f t="shared" si="48"/>
        <v>0.24717166405235763</v>
      </c>
      <c r="G622" s="100">
        <f>+monthly_drivers_6!G622/monthly_drivers_6!D622*D622</f>
        <v>0.5382985400060244</v>
      </c>
      <c r="H622" s="100">
        <f t="shared" si="49"/>
        <v>0.48150323169813913</v>
      </c>
      <c r="I622" s="100">
        <f t="shared" si="52"/>
        <v>1.7526717996442283</v>
      </c>
      <c r="J622" s="100">
        <f t="shared" si="50"/>
        <v>0.19773733124190165</v>
      </c>
      <c r="K622" s="101">
        <f t="shared" si="51"/>
        <v>143.01897789556881</v>
      </c>
      <c r="L622" s="102">
        <f t="shared" si="43"/>
        <v>0</v>
      </c>
      <c r="M622" s="102">
        <v>0</v>
      </c>
      <c r="N622" s="102">
        <v>0</v>
      </c>
      <c r="O622" s="103">
        <v>0</v>
      </c>
      <c r="P622" s="104">
        <v>0</v>
      </c>
      <c r="Q622" s="97">
        <f>+monthly_drivers_0!Q622</f>
        <v>2.5</v>
      </c>
    </row>
    <row r="623" spans="1:17" x14ac:dyDescent="0.25">
      <c r="A623" s="98">
        <f t="shared" si="44"/>
        <v>63309</v>
      </c>
      <c r="B623" s="713" t="str">
        <f>+asset_level_drivers!$E$1</f>
        <v>Ganador</v>
      </c>
      <c r="C623" s="99">
        <f t="shared" si="45"/>
        <v>85</v>
      </c>
      <c r="D623" s="100">
        <f t="shared" si="46"/>
        <v>0.47902685439896253</v>
      </c>
      <c r="E623" s="100">
        <f t="shared" si="47"/>
        <v>2.2354587001137811</v>
      </c>
      <c r="F623" s="100">
        <f t="shared" si="48"/>
        <v>0.24590045701247723</v>
      </c>
      <c r="G623" s="100">
        <f>+monthly_drivers_6!G623/monthly_drivers_6!D623*D623</f>
        <v>0.53549861244400598</v>
      </c>
      <c r="H623" s="100">
        <f t="shared" si="49"/>
        <v>0.47902685439896253</v>
      </c>
      <c r="I623" s="100">
        <f t="shared" si="52"/>
        <v>1.7436577860887139</v>
      </c>
      <c r="J623" s="100">
        <f t="shared" si="50"/>
        <v>0.19672036560999745</v>
      </c>
      <c r="K623" s="101">
        <f t="shared" si="51"/>
        <v>142.9360145291935</v>
      </c>
      <c r="L623" s="102">
        <f t="shared" si="43"/>
        <v>0</v>
      </c>
      <c r="M623" s="102">
        <v>0</v>
      </c>
      <c r="N623" s="102">
        <v>0</v>
      </c>
      <c r="O623" s="103">
        <v>0</v>
      </c>
      <c r="P623" s="104">
        <v>0</v>
      </c>
      <c r="Q623" s="105">
        <f>+monthly_drivers_0!Q623</f>
        <v>2.5</v>
      </c>
    </row>
    <row r="624" spans="1:17" x14ac:dyDescent="0.25">
      <c r="A624" s="98">
        <f t="shared" si="44"/>
        <v>63340</v>
      </c>
      <c r="B624" s="713" t="str">
        <f>+asset_level_drivers!$E$1</f>
        <v>Ganador</v>
      </c>
      <c r="C624" s="99">
        <f t="shared" si="45"/>
        <v>85</v>
      </c>
      <c r="D624" s="100">
        <f t="shared" si="46"/>
        <v>0.47656321314001193</v>
      </c>
      <c r="E624" s="100">
        <f t="shared" si="47"/>
        <v>2.2239617073341225</v>
      </c>
      <c r="F624" s="100">
        <f t="shared" si="48"/>
        <v>0.2446357878067148</v>
      </c>
      <c r="G624" s="100">
        <f>+monthly_drivers_6!G624/monthly_drivers_6!D624*D624</f>
        <v>0.53271324853722701</v>
      </c>
      <c r="H624" s="100">
        <f t="shared" si="49"/>
        <v>0.47656321314001193</v>
      </c>
      <c r="I624" s="100">
        <f t="shared" si="52"/>
        <v>1.7346901317205816</v>
      </c>
      <c r="J624" s="100">
        <f t="shared" si="50"/>
        <v>0.19570863024538762</v>
      </c>
      <c r="K624" s="101">
        <f t="shared" si="51"/>
        <v>142.85309928874008</v>
      </c>
      <c r="L624" s="102">
        <f t="shared" si="43"/>
        <v>0</v>
      </c>
      <c r="M624" s="102">
        <v>0</v>
      </c>
      <c r="N624" s="102">
        <v>0</v>
      </c>
      <c r="O624" s="103">
        <v>0</v>
      </c>
      <c r="P624" s="104">
        <v>0</v>
      </c>
      <c r="Q624" s="97">
        <f>+monthly_drivers_0!Q624</f>
        <v>2.5</v>
      </c>
    </row>
    <row r="625" spans="1:17" x14ac:dyDescent="0.25">
      <c r="A625" s="98">
        <f t="shared" si="44"/>
        <v>63370</v>
      </c>
      <c r="B625" s="713" t="str">
        <f>+asset_level_drivers!$E$1</f>
        <v>Ganador</v>
      </c>
      <c r="C625" s="99">
        <f t="shared" si="45"/>
        <v>85</v>
      </c>
      <c r="D625" s="100">
        <f t="shared" si="46"/>
        <v>0.47411224241966909</v>
      </c>
      <c r="E625" s="100">
        <f t="shared" si="47"/>
        <v>2.2125238437358568</v>
      </c>
      <c r="F625" s="100">
        <f t="shared" si="48"/>
        <v>0.24337762281090561</v>
      </c>
      <c r="G625" s="100">
        <f>+monthly_drivers_6!G625/monthly_drivers_6!D625*D625</f>
        <v>0.52994237253370846</v>
      </c>
      <c r="H625" s="100">
        <f t="shared" si="49"/>
        <v>0.47411224241966909</v>
      </c>
      <c r="I625" s="100">
        <f t="shared" si="52"/>
        <v>1.7257685981139359</v>
      </c>
      <c r="J625" s="100">
        <f t="shared" si="50"/>
        <v>0.19470209824874038</v>
      </c>
      <c r="K625" s="101">
        <f t="shared" si="51"/>
        <v>142.77023214629139</v>
      </c>
      <c r="L625" s="102">
        <f t="shared" si="43"/>
        <v>0</v>
      </c>
      <c r="M625" s="102">
        <v>0</v>
      </c>
      <c r="N625" s="102">
        <v>0</v>
      </c>
      <c r="O625" s="103">
        <v>0</v>
      </c>
      <c r="P625" s="104">
        <v>0</v>
      </c>
      <c r="Q625" s="105">
        <f>+monthly_drivers_0!Q625</f>
        <v>2.5</v>
      </c>
    </row>
    <row r="626" spans="1:17" x14ac:dyDescent="0.25">
      <c r="A626" s="98">
        <f t="shared" si="44"/>
        <v>63401</v>
      </c>
      <c r="B626" s="713" t="str">
        <f>+asset_level_drivers!$E$1</f>
        <v>Ganador</v>
      </c>
      <c r="C626" s="99">
        <f t="shared" si="45"/>
        <v>85</v>
      </c>
      <c r="D626" s="100">
        <f t="shared" si="46"/>
        <v>0.47167387707319136</v>
      </c>
      <c r="E626" s="100">
        <f t="shared" si="47"/>
        <v>2.2011448052168454</v>
      </c>
      <c r="F626" s="100">
        <f t="shared" si="48"/>
        <v>0.2421259285738144</v>
      </c>
      <c r="G626" s="100">
        <f>+monthly_drivers_6!G626/monthly_drivers_6!D626*D626</f>
        <v>0.52718590907549068</v>
      </c>
      <c r="H626" s="100">
        <f t="shared" si="49"/>
        <v>0.47167387707319136</v>
      </c>
      <c r="I626" s="100">
        <f t="shared" si="52"/>
        <v>1.7168929480691086</v>
      </c>
      <c r="J626" s="100">
        <f t="shared" si="50"/>
        <v>0.19370074285906752</v>
      </c>
      <c r="K626" s="101">
        <f t="shared" si="51"/>
        <v>142.6874130739464</v>
      </c>
      <c r="L626" s="102">
        <f t="shared" si="43"/>
        <v>0</v>
      </c>
      <c r="M626" s="102">
        <v>0</v>
      </c>
      <c r="N626" s="102">
        <v>0</v>
      </c>
      <c r="O626" s="103">
        <v>0</v>
      </c>
      <c r="P626" s="104">
        <v>0</v>
      </c>
      <c r="Q626" s="97">
        <f>+monthly_drivers_0!Q626</f>
        <v>2.5</v>
      </c>
    </row>
    <row r="627" spans="1:17" x14ac:dyDescent="0.25">
      <c r="A627" s="98">
        <f t="shared" si="44"/>
        <v>63432</v>
      </c>
      <c r="B627" s="713" t="str">
        <f>+asset_level_drivers!$E$1</f>
        <v>Ganador</v>
      </c>
      <c r="C627" s="99">
        <f t="shared" si="45"/>
        <v>85</v>
      </c>
      <c r="D627" s="100">
        <f t="shared" si="46"/>
        <v>0.46924805227097921</v>
      </c>
      <c r="E627" s="100">
        <f t="shared" si="47"/>
        <v>2.1898242892389508</v>
      </c>
      <c r="F627" s="100">
        <f t="shared" si="48"/>
        <v>0.24088067181624603</v>
      </c>
      <c r="G627" s="100">
        <f>+monthly_drivers_6!G627/monthly_drivers_6!D627*D627</f>
        <v>0.52444378319658402</v>
      </c>
      <c r="H627" s="100">
        <f t="shared" si="49"/>
        <v>0.46924805227097921</v>
      </c>
      <c r="I627" s="100">
        <f t="shared" si="52"/>
        <v>1.7080629456063525</v>
      </c>
      <c r="J627" s="100">
        <f t="shared" si="50"/>
        <v>0.19270453745301294</v>
      </c>
      <c r="K627" s="101">
        <f t="shared" si="51"/>
        <v>142.60464204382032</v>
      </c>
      <c r="L627" s="102">
        <f t="shared" si="43"/>
        <v>0</v>
      </c>
      <c r="M627" s="102">
        <v>0</v>
      </c>
      <c r="N627" s="102">
        <v>0</v>
      </c>
      <c r="O627" s="103">
        <v>0</v>
      </c>
      <c r="P627" s="104">
        <v>0</v>
      </c>
      <c r="Q627" s="105">
        <f>+monthly_drivers_0!Q627</f>
        <v>2.5</v>
      </c>
    </row>
    <row r="628" spans="1:17" x14ac:dyDescent="0.25">
      <c r="A628" s="98">
        <f t="shared" si="44"/>
        <v>63462</v>
      </c>
      <c r="B628" s="713" t="str">
        <f>+asset_level_drivers!$E$1</f>
        <v>Ganador</v>
      </c>
      <c r="C628" s="99">
        <f t="shared" si="45"/>
        <v>85</v>
      </c>
      <c r="D628" s="100">
        <f t="shared" si="46"/>
        <v>0.46683470351685252</v>
      </c>
      <c r="E628" s="100">
        <f t="shared" si="47"/>
        <v>2.1785619948199932</v>
      </c>
      <c r="F628" s="100">
        <f t="shared" si="48"/>
        <v>0.23964181943016075</v>
      </c>
      <c r="G628" s="100">
        <f>+monthly_drivers_6!G628/monthly_drivers_6!D628*D628</f>
        <v>0.52171592032092962</v>
      </c>
      <c r="H628" s="100">
        <f t="shared" si="49"/>
        <v>0.46683470351685252</v>
      </c>
      <c r="I628" s="100">
        <f t="shared" si="52"/>
        <v>1.6992783559595672</v>
      </c>
      <c r="J628" s="100">
        <f t="shared" si="50"/>
        <v>0.19171345554414482</v>
      </c>
      <c r="K628" s="101">
        <f t="shared" si="51"/>
        <v>142.52191902804449</v>
      </c>
      <c r="L628" s="102">
        <f t="shared" si="43"/>
        <v>0</v>
      </c>
      <c r="M628" s="102">
        <v>0</v>
      </c>
      <c r="N628" s="102">
        <v>0</v>
      </c>
      <c r="O628" s="103">
        <v>0</v>
      </c>
      <c r="P628" s="104">
        <v>0</v>
      </c>
      <c r="Q628" s="97">
        <f>+monthly_drivers_0!Q628</f>
        <v>2.5</v>
      </c>
    </row>
    <row r="629" spans="1:17" x14ac:dyDescent="0.25">
      <c r="A629" s="98">
        <f t="shared" si="44"/>
        <v>63493</v>
      </c>
      <c r="B629" s="713" t="str">
        <f>+asset_level_drivers!$E$1</f>
        <v>Ganador</v>
      </c>
      <c r="C629" s="99">
        <f t="shared" si="45"/>
        <v>85</v>
      </c>
      <c r="D629" s="100">
        <f t="shared" si="46"/>
        <v>0.4644337666463359</v>
      </c>
      <c r="E629" s="100">
        <f t="shared" si="47"/>
        <v>2.1673576225257478</v>
      </c>
      <c r="F629" s="100">
        <f t="shared" si="48"/>
        <v>0.2384093384777938</v>
      </c>
      <c r="G629" s="100">
        <f>+monthly_drivers_6!G629/monthly_drivers_6!D629*D629</f>
        <v>0.51900224626037206</v>
      </c>
      <c r="H629" s="100">
        <f t="shared" si="49"/>
        <v>0.4644337666463359</v>
      </c>
      <c r="I629" s="100">
        <f t="shared" si="52"/>
        <v>1.6905389455700575</v>
      </c>
      <c r="J629" s="100">
        <f t="shared" si="50"/>
        <v>0.19072747078225138</v>
      </c>
      <c r="K629" s="101">
        <f t="shared" si="51"/>
        <v>142.43924399876644</v>
      </c>
      <c r="L629" s="102">
        <f t="shared" si="43"/>
        <v>0</v>
      </c>
      <c r="M629" s="102">
        <v>0</v>
      </c>
      <c r="N629" s="102">
        <v>0</v>
      </c>
      <c r="O629" s="103">
        <v>0</v>
      </c>
      <c r="P629" s="104">
        <v>0</v>
      </c>
      <c r="Q629" s="105">
        <f>+monthly_drivers_0!Q629</f>
        <v>2.5</v>
      </c>
    </row>
    <row r="630" spans="1:17" x14ac:dyDescent="0.25">
      <c r="A630" s="98">
        <f t="shared" si="44"/>
        <v>63523</v>
      </c>
      <c r="B630" s="713" t="str">
        <f>+asset_level_drivers!$E$1</f>
        <v>Ganador</v>
      </c>
      <c r="C630" s="99">
        <f t="shared" si="45"/>
        <v>85</v>
      </c>
      <c r="D630" s="100">
        <f t="shared" si="46"/>
        <v>0.46204517782495269</v>
      </c>
      <c r="E630" s="100">
        <f t="shared" si="47"/>
        <v>2.1562108744619839</v>
      </c>
      <c r="F630" s="100">
        <f t="shared" si="48"/>
        <v>0.23718319619077985</v>
      </c>
      <c r="G630" s="100">
        <f>+monthly_drivers_6!G630/monthly_drivers_6!D630*D630</f>
        <v>0.51630268721264061</v>
      </c>
      <c r="H630" s="100">
        <f t="shared" si="49"/>
        <v>0.46204517782495269</v>
      </c>
      <c r="I630" s="100">
        <f t="shared" si="52"/>
        <v>1.6818444820803233</v>
      </c>
      <c r="J630" s="100">
        <f t="shared" si="50"/>
        <v>0.18974655695264034</v>
      </c>
      <c r="K630" s="101">
        <f t="shared" si="51"/>
        <v>142.35661692814986</v>
      </c>
      <c r="L630" s="102">
        <f t="shared" si="43"/>
        <v>0</v>
      </c>
      <c r="M630" s="102">
        <v>0</v>
      </c>
      <c r="N630" s="102">
        <v>0</v>
      </c>
      <c r="O630" s="103">
        <v>0</v>
      </c>
      <c r="P630" s="104">
        <v>0</v>
      </c>
      <c r="Q630" s="97">
        <f>+monthly_drivers_0!Q630</f>
        <v>2.5</v>
      </c>
    </row>
    <row r="631" spans="1:17" x14ac:dyDescent="0.25">
      <c r="A631" s="98">
        <f t="shared" si="44"/>
        <v>63554</v>
      </c>
      <c r="B631" s="713" t="str">
        <f>+asset_level_drivers!$E$1</f>
        <v>Ganador</v>
      </c>
      <c r="C631" s="99">
        <f t="shared" si="45"/>
        <v>85</v>
      </c>
      <c r="D631" s="100">
        <f t="shared" si="46"/>
        <v>0.45966887354652775</v>
      </c>
      <c r="E631" s="100">
        <f t="shared" si="47"/>
        <v>2.1451214542665449</v>
      </c>
      <c r="F631" s="100">
        <f t="shared" si="48"/>
        <v>0.23596335996928164</v>
      </c>
      <c r="G631" s="100">
        <f>+monthly_drivers_6!G631/monthly_drivers_6!D631*D631</f>
        <v>0.51361716975934302</v>
      </c>
      <c r="H631" s="100">
        <f t="shared" si="49"/>
        <v>0.45966887354652775</v>
      </c>
      <c r="I631" s="100">
        <f t="shared" si="52"/>
        <v>1.6731947343278826</v>
      </c>
      <c r="J631" s="100">
        <f t="shared" si="50"/>
        <v>0.18877068797544189</v>
      </c>
      <c r="K631" s="101">
        <f t="shared" si="51"/>
        <v>142.27403778837459</v>
      </c>
      <c r="L631" s="102">
        <f t="shared" si="43"/>
        <v>0</v>
      </c>
      <c r="M631" s="102">
        <v>0</v>
      </c>
      <c r="N631" s="102">
        <v>0</v>
      </c>
      <c r="O631" s="103">
        <v>0</v>
      </c>
      <c r="P631" s="104">
        <v>0</v>
      </c>
      <c r="Q631" s="105">
        <f>+monthly_drivers_0!Q631</f>
        <v>2.5</v>
      </c>
    </row>
    <row r="632" spans="1:17" x14ac:dyDescent="0.25">
      <c r="A632" s="98">
        <f t="shared" si="44"/>
        <v>63585</v>
      </c>
      <c r="B632" s="713" t="str">
        <f>+asset_level_drivers!$E$1</f>
        <v>Ganador</v>
      </c>
      <c r="C632" s="99">
        <f t="shared" si="45"/>
        <v>85</v>
      </c>
      <c r="D632" s="100">
        <f t="shared" si="46"/>
        <v>0.45730479063149904</v>
      </c>
      <c r="E632" s="100">
        <f t="shared" si="47"/>
        <v>2.1340890671014683</v>
      </c>
      <c r="F632" s="100">
        <f t="shared" si="48"/>
        <v>0.23474979738112328</v>
      </c>
      <c r="G632" s="100">
        <f>+monthly_drivers_6!G632/monthly_drivers_6!D632*D632</f>
        <v>0.51094562086396811</v>
      </c>
      <c r="H632" s="100">
        <f t="shared" si="49"/>
        <v>0.45730479063149904</v>
      </c>
      <c r="I632" s="100">
        <f t="shared" si="52"/>
        <v>1.6645894723391246</v>
      </c>
      <c r="J632" s="100">
        <f t="shared" si="50"/>
        <v>0.18779983790491533</v>
      </c>
      <c r="K632" s="101">
        <f t="shared" si="51"/>
        <v>142.19150655163656</v>
      </c>
      <c r="L632" s="102">
        <f t="shared" si="43"/>
        <v>0</v>
      </c>
      <c r="M632" s="102">
        <v>0</v>
      </c>
      <c r="N632" s="102">
        <v>0</v>
      </c>
      <c r="O632" s="103">
        <v>0</v>
      </c>
      <c r="P632" s="104">
        <v>0</v>
      </c>
      <c r="Q632" s="97">
        <f>+monthly_drivers_0!Q632</f>
        <v>2.5</v>
      </c>
    </row>
    <row r="633" spans="1:17" x14ac:dyDescent="0.25">
      <c r="A633" s="98">
        <f t="shared" si="44"/>
        <v>63613</v>
      </c>
      <c r="B633" s="713" t="str">
        <f>+asset_level_drivers!$E$1</f>
        <v>Ganador</v>
      </c>
      <c r="C633" s="99">
        <f t="shared" si="45"/>
        <v>85</v>
      </c>
      <c r="D633" s="100">
        <f t="shared" si="46"/>
        <v>0.45495286622523773</v>
      </c>
      <c r="E633" s="100">
        <f t="shared" si="47"/>
        <v>2.1231134196451471</v>
      </c>
      <c r="F633" s="100">
        <f t="shared" si="48"/>
        <v>0.23354247616092802</v>
      </c>
      <c r="G633" s="100">
        <f>+monthly_drivers_6!G633/monthly_drivers_6!D633*D633</f>
        <v>0.50828796786989983</v>
      </c>
      <c r="H633" s="100">
        <f t="shared" si="49"/>
        <v>0.45495286622523773</v>
      </c>
      <c r="I633" s="100">
        <f t="shared" si="52"/>
        <v>1.656028467323196</v>
      </c>
      <c r="J633" s="100">
        <f t="shared" si="50"/>
        <v>0.18683398092875925</v>
      </c>
      <c r="K633" s="101">
        <f t="shared" si="51"/>
        <v>142.10902319014789</v>
      </c>
      <c r="L633" s="102">
        <f t="shared" si="43"/>
        <v>0</v>
      </c>
      <c r="M633" s="102">
        <v>0</v>
      </c>
      <c r="N633" s="102">
        <v>0</v>
      </c>
      <c r="O633" s="103">
        <v>0</v>
      </c>
      <c r="P633" s="104">
        <v>0</v>
      </c>
      <c r="Q633" s="105">
        <f>+monthly_drivers_0!Q633</f>
        <v>2.5</v>
      </c>
    </row>
    <row r="634" spans="1:17" x14ac:dyDescent="0.25">
      <c r="A634" s="98">
        <f t="shared" si="44"/>
        <v>63644</v>
      </c>
      <c r="B634" s="713" t="str">
        <f>+asset_level_drivers!$E$1</f>
        <v>Ganador</v>
      </c>
      <c r="C634" s="99">
        <f t="shared" si="45"/>
        <v>85</v>
      </c>
      <c r="D634" s="100">
        <f t="shared" si="46"/>
        <v>0.45261303779637724</v>
      </c>
      <c r="E634" s="100">
        <f t="shared" si="47"/>
        <v>2.1121942200845312</v>
      </c>
      <c r="F634" s="100">
        <f t="shared" si="48"/>
        <v>0.23234136420926035</v>
      </c>
      <c r="G634" s="100">
        <f>+monthly_drivers_6!G634/monthly_drivers_6!D634*D634</f>
        <v>0.50564413849844136</v>
      </c>
      <c r="H634" s="100">
        <f t="shared" si="49"/>
        <v>0.45261303779637724</v>
      </c>
      <c r="I634" s="100">
        <f t="shared" si="52"/>
        <v>1.6475114916659175</v>
      </c>
      <c r="J634" s="100">
        <f t="shared" si="50"/>
        <v>0.18587309136742522</v>
      </c>
      <c r="K634" s="101">
        <f t="shared" si="51"/>
        <v>142.02658767613681</v>
      </c>
      <c r="L634" s="102">
        <f t="shared" si="43"/>
        <v>0</v>
      </c>
      <c r="M634" s="102">
        <v>0</v>
      </c>
      <c r="N634" s="102">
        <v>0</v>
      </c>
      <c r="O634" s="103">
        <v>0</v>
      </c>
      <c r="P634" s="104">
        <v>0</v>
      </c>
      <c r="Q634" s="97">
        <f>+monthly_drivers_0!Q634</f>
        <v>2.5</v>
      </c>
    </row>
    <row r="635" spans="1:17" x14ac:dyDescent="0.25">
      <c r="A635" s="98">
        <f t="shared" si="44"/>
        <v>63674</v>
      </c>
      <c r="B635" s="713" t="str">
        <f>+asset_level_drivers!$E$1</f>
        <v>Ganador</v>
      </c>
      <c r="C635" s="99">
        <f t="shared" si="45"/>
        <v>85</v>
      </c>
      <c r="D635" s="100">
        <f t="shared" si="46"/>
        <v>0.45028524313515061</v>
      </c>
      <c r="E635" s="100">
        <f t="shared" si="47"/>
        <v>2.1013311781073685</v>
      </c>
      <c r="F635" s="100">
        <f t="shared" si="48"/>
        <v>0.23114642959177253</v>
      </c>
      <c r="G635" s="100">
        <f>+monthly_drivers_6!G635/monthly_drivers_6!D635*D635</f>
        <v>0.50301406084684874</v>
      </c>
      <c r="H635" s="100">
        <f t="shared" si="49"/>
        <v>0.45028524313515061</v>
      </c>
      <c r="I635" s="100">
        <f t="shared" si="52"/>
        <v>1.6390383189237325</v>
      </c>
      <c r="J635" s="100">
        <f t="shared" si="50"/>
        <v>0.18491714367343509</v>
      </c>
      <c r="K635" s="101">
        <f t="shared" si="51"/>
        <v>141.94419998184765</v>
      </c>
      <c r="L635" s="102">
        <f t="shared" si="43"/>
        <v>0</v>
      </c>
      <c r="M635" s="102">
        <v>0</v>
      </c>
      <c r="N635" s="102">
        <v>0</v>
      </c>
      <c r="O635" s="103">
        <v>0</v>
      </c>
      <c r="P635" s="104">
        <v>0</v>
      </c>
      <c r="Q635" s="105">
        <f>+monthly_drivers_0!Q635</f>
        <v>2.5</v>
      </c>
    </row>
    <row r="636" spans="1:17" x14ac:dyDescent="0.25">
      <c r="A636" s="98">
        <f t="shared" si="44"/>
        <v>63705</v>
      </c>
      <c r="B636" s="713" t="str">
        <f>+asset_level_drivers!$E$1</f>
        <v>Ganador</v>
      </c>
      <c r="C636" s="99">
        <f t="shared" si="45"/>
        <v>85</v>
      </c>
      <c r="D636" s="100">
        <f t="shared" si="46"/>
        <v>0.44796942035173648</v>
      </c>
      <c r="E636" s="100">
        <f t="shared" si="47"/>
        <v>2.0905240048944869</v>
      </c>
      <c r="F636" s="100">
        <f t="shared" si="48"/>
        <v>0.22995764053835563</v>
      </c>
      <c r="G636" s="100">
        <f>+monthly_drivers_6!G636/monthly_drivers_6!D636*D636</f>
        <v>0.50039766338637626</v>
      </c>
      <c r="H636" s="100">
        <f t="shared" si="49"/>
        <v>0.44796942035173648</v>
      </c>
      <c r="I636" s="100">
        <f t="shared" si="52"/>
        <v>1.6306087238176867</v>
      </c>
      <c r="J636" s="100">
        <f t="shared" si="50"/>
        <v>0.18396611243070168</v>
      </c>
      <c r="K636" s="101">
        <f t="shared" si="51"/>
        <v>141.86186007954083</v>
      </c>
      <c r="L636" s="102">
        <f t="shared" si="43"/>
        <v>0</v>
      </c>
      <c r="M636" s="102">
        <v>0</v>
      </c>
      <c r="N636" s="102">
        <v>0</v>
      </c>
      <c r="O636" s="103">
        <v>0</v>
      </c>
      <c r="P636" s="104">
        <v>0</v>
      </c>
      <c r="Q636" s="97">
        <f>+monthly_drivers_0!Q636</f>
        <v>2.5</v>
      </c>
    </row>
    <row r="637" spans="1:17" x14ac:dyDescent="0.25">
      <c r="A637" s="98">
        <f t="shared" si="44"/>
        <v>63735</v>
      </c>
      <c r="B637" s="713" t="str">
        <f>+asset_level_drivers!$E$1</f>
        <v>Ganador</v>
      </c>
      <c r="C637" s="99">
        <f t="shared" si="45"/>
        <v>85</v>
      </c>
      <c r="D637" s="100">
        <f t="shared" si="46"/>
        <v>0.44566550787461362</v>
      </c>
      <c r="E637" s="100">
        <f t="shared" si="47"/>
        <v>2.0797724131121149</v>
      </c>
      <c r="F637" s="100">
        <f t="shared" si="48"/>
        <v>0.22877496544229475</v>
      </c>
      <c r="G637" s="100">
        <f>+monthly_drivers_6!G637/monthly_drivers_6!D637*D637</f>
        <v>0.49779487496033048</v>
      </c>
      <c r="H637" s="100">
        <f t="shared" si="49"/>
        <v>0.44566550787461362</v>
      </c>
      <c r="I637" s="100">
        <f t="shared" si="52"/>
        <v>1.6222224822274383</v>
      </c>
      <c r="J637" s="100">
        <f t="shared" si="50"/>
        <v>0.18301997235385312</v>
      </c>
      <c r="K637" s="101">
        <f t="shared" si="51"/>
        <v>141.77956794149287</v>
      </c>
      <c r="L637" s="102">
        <f t="shared" si="43"/>
        <v>0</v>
      </c>
      <c r="M637" s="102">
        <v>0</v>
      </c>
      <c r="N637" s="102">
        <v>0</v>
      </c>
      <c r="O637" s="103">
        <v>0</v>
      </c>
      <c r="P637" s="104">
        <v>0</v>
      </c>
      <c r="Q637" s="105">
        <f>+monthly_drivers_0!Q637</f>
        <v>2.5</v>
      </c>
    </row>
    <row r="638" spans="1:17" x14ac:dyDescent="0.25">
      <c r="A638" s="98">
        <f t="shared" si="44"/>
        <v>63766</v>
      </c>
      <c r="B638" s="713" t="str">
        <f>+asset_level_drivers!$E$1</f>
        <v>Ganador</v>
      </c>
      <c r="C638" s="99">
        <f t="shared" si="45"/>
        <v>85</v>
      </c>
      <c r="D638" s="100">
        <f t="shared" si="46"/>
        <v>0.44337344444892396</v>
      </c>
      <c r="E638" s="100">
        <f t="shared" si="47"/>
        <v>2.0690761169042422</v>
      </c>
      <c r="F638" s="100">
        <f t="shared" si="48"/>
        <v>0.2275983728594288</v>
      </c>
      <c r="G638" s="100">
        <f>+monthly_drivers_6!G638/monthly_drivers_6!D638*D638</f>
        <v>0.49520562478213515</v>
      </c>
      <c r="H638" s="100">
        <f t="shared" si="49"/>
        <v>0.44337344444892396</v>
      </c>
      <c r="I638" s="100">
        <f t="shared" si="52"/>
        <v>1.613879371185299</v>
      </c>
      <c r="J638" s="100">
        <f t="shared" si="50"/>
        <v>0.18207869828756046</v>
      </c>
      <c r="K638" s="101">
        <f t="shared" si="51"/>
        <v>141.69732353999638</v>
      </c>
      <c r="L638" s="102">
        <f t="shared" si="43"/>
        <v>0</v>
      </c>
      <c r="M638" s="102">
        <v>0</v>
      </c>
      <c r="N638" s="102">
        <v>0</v>
      </c>
      <c r="O638" s="103">
        <v>0</v>
      </c>
      <c r="P638" s="104">
        <v>0</v>
      </c>
      <c r="Q638" s="97">
        <f>+monthly_drivers_0!Q638</f>
        <v>2.5</v>
      </c>
    </row>
    <row r="639" spans="1:17" x14ac:dyDescent="0.25">
      <c r="A639" s="98">
        <f t="shared" si="44"/>
        <v>63797</v>
      </c>
      <c r="B639" s="713" t="str">
        <f>+asset_level_drivers!$E$1</f>
        <v>Ganador</v>
      </c>
      <c r="C639" s="99">
        <f t="shared" si="45"/>
        <v>85</v>
      </c>
      <c r="D639" s="100">
        <f t="shared" si="46"/>
        <v>0.44109316913484392</v>
      </c>
      <c r="E639" s="100">
        <f t="shared" si="47"/>
        <v>2.0584348318850192</v>
      </c>
      <c r="F639" s="100">
        <f t="shared" si="48"/>
        <v>0.22642783150731433</v>
      </c>
      <c r="G639" s="100">
        <f>+monthly_drivers_6!G639/monthly_drivers_6!D639*D639</f>
        <v>0.49262984243340641</v>
      </c>
      <c r="H639" s="100">
        <f t="shared" si="49"/>
        <v>0.44109316913484392</v>
      </c>
      <c r="I639" s="100">
        <f t="shared" si="52"/>
        <v>1.6055791688703067</v>
      </c>
      <c r="J639" s="100">
        <f t="shared" si="50"/>
        <v>0.18114226520586899</v>
      </c>
      <c r="K639" s="101">
        <f t="shared" si="51"/>
        <v>141.61512684736002</v>
      </c>
      <c r="L639" s="102">
        <f t="shared" si="43"/>
        <v>0</v>
      </c>
      <c r="M639" s="102">
        <v>0</v>
      </c>
      <c r="N639" s="102">
        <v>0</v>
      </c>
      <c r="O639" s="103">
        <v>0</v>
      </c>
      <c r="P639" s="104">
        <v>0</v>
      </c>
      <c r="Q639" s="105">
        <f>+monthly_drivers_0!Q639</f>
        <v>2.5</v>
      </c>
    </row>
    <row r="640" spans="1:17" x14ac:dyDescent="0.25">
      <c r="A640" s="98">
        <f t="shared" si="44"/>
        <v>63827</v>
      </c>
      <c r="B640" s="713" t="str">
        <f>+asset_level_drivers!$E$1</f>
        <v>Ganador</v>
      </c>
      <c r="C640" s="99">
        <f t="shared" si="45"/>
        <v>85</v>
      </c>
      <c r="D640" s="100">
        <f t="shared" si="46"/>
        <v>0.43882462130596428</v>
      </c>
      <c r="E640" s="100">
        <f t="shared" si="47"/>
        <v>2.047848275131197</v>
      </c>
      <c r="F640" s="100">
        <f t="shared" si="48"/>
        <v>0.22526331026439395</v>
      </c>
      <c r="G640" s="100">
        <f>+monthly_drivers_6!G640/monthly_drivers_6!D640*D640</f>
        <v>0.49006745786203715</v>
      </c>
      <c r="H640" s="100">
        <f t="shared" si="49"/>
        <v>0.43882462130596428</v>
      </c>
      <c r="I640" s="100">
        <f t="shared" si="52"/>
        <v>1.597321654602327</v>
      </c>
      <c r="J640" s="100">
        <f t="shared" si="50"/>
        <v>0.18021064821153279</v>
      </c>
      <c r="K640" s="101">
        <f t="shared" si="51"/>
        <v>141.53297783590855</v>
      </c>
      <c r="L640" s="102">
        <f t="shared" si="43"/>
        <v>0</v>
      </c>
      <c r="M640" s="102">
        <v>0</v>
      </c>
      <c r="N640" s="102">
        <v>0</v>
      </c>
      <c r="O640" s="103">
        <v>0</v>
      </c>
      <c r="P640" s="104">
        <v>0</v>
      </c>
      <c r="Q640" s="97">
        <f>+monthly_drivers_0!Q640</f>
        <v>2.5</v>
      </c>
    </row>
    <row r="641" spans="1:17" x14ac:dyDescent="0.25">
      <c r="A641" s="98">
        <f t="shared" si="44"/>
        <v>63858</v>
      </c>
      <c r="B641" s="713" t="str">
        <f>+asset_level_drivers!$E$1</f>
        <v>Ganador</v>
      </c>
      <c r="C641" s="99">
        <f t="shared" si="45"/>
        <v>85</v>
      </c>
      <c r="D641" s="100">
        <f t="shared" si="46"/>
        <v>0.43656774064767812</v>
      </c>
      <c r="E641" s="100">
        <f t="shared" si="47"/>
        <v>2.0373161651746043</v>
      </c>
      <c r="F641" s="100">
        <f t="shared" si="48"/>
        <v>0.22410477816916879</v>
      </c>
      <c r="G641" s="100">
        <f>+monthly_drivers_6!G641/monthly_drivers_6!D641*D641</f>
        <v>0.48751840138029218</v>
      </c>
      <c r="H641" s="100">
        <f t="shared" si="49"/>
        <v>0.43656774064767812</v>
      </c>
      <c r="I641" s="100">
        <f t="shared" si="52"/>
        <v>1.5891066088361863</v>
      </c>
      <c r="J641" s="100">
        <f t="shared" si="50"/>
        <v>0.1792838225353528</v>
      </c>
      <c r="K641" s="101">
        <f t="shared" si="51"/>
        <v>141.45087647798277</v>
      </c>
      <c r="L641" s="102">
        <f t="shared" si="43"/>
        <v>0</v>
      </c>
      <c r="M641" s="102">
        <v>0</v>
      </c>
      <c r="N641" s="102">
        <v>0</v>
      </c>
      <c r="O641" s="103">
        <v>0</v>
      </c>
      <c r="P641" s="104">
        <v>0</v>
      </c>
      <c r="Q641" s="105">
        <f>+monthly_drivers_0!Q641</f>
        <v>2.5</v>
      </c>
    </row>
    <row r="642" spans="1:17" x14ac:dyDescent="0.25">
      <c r="A642" s="98">
        <f t="shared" si="44"/>
        <v>63888</v>
      </c>
      <c r="B642" s="713" t="str">
        <f>+asset_level_drivers!$E$1</f>
        <v>Ganador</v>
      </c>
      <c r="C642" s="99">
        <f t="shared" si="45"/>
        <v>85</v>
      </c>
      <c r="D642" s="100">
        <f t="shared" si="46"/>
        <v>0.43432246715557732</v>
      </c>
      <c r="E642" s="100">
        <f t="shared" si="47"/>
        <v>2.0268382219946641</v>
      </c>
      <c r="F642" s="100">
        <f t="shared" si="48"/>
        <v>0.22295220441937547</v>
      </c>
      <c r="G642" s="100">
        <f>+monthly_drivers_6!G642/monthly_drivers_6!D642*D642</f>
        <v>0.48498260366291296</v>
      </c>
      <c r="H642" s="100">
        <f t="shared" si="49"/>
        <v>0.43432246715557732</v>
      </c>
      <c r="I642" s="100">
        <f t="shared" si="52"/>
        <v>1.5809338131558346</v>
      </c>
      <c r="J642" s="100">
        <f t="shared" si="50"/>
        <v>0.17836176353551825</v>
      </c>
      <c r="K642" s="101">
        <f t="shared" si="51"/>
        <v>141.3688227459395</v>
      </c>
      <c r="L642" s="102">
        <f t="shared" ref="L642:L705" si="53">+P642+O642</f>
        <v>0</v>
      </c>
      <c r="M642" s="102">
        <v>0</v>
      </c>
      <c r="N642" s="102">
        <v>0</v>
      </c>
      <c r="O642" s="103">
        <v>0</v>
      </c>
      <c r="P642" s="104">
        <v>0</v>
      </c>
      <c r="Q642" s="97">
        <f>+monthly_drivers_0!Q642</f>
        <v>2.5</v>
      </c>
    </row>
    <row r="643" spans="1:17" x14ac:dyDescent="0.25">
      <c r="A643" s="98">
        <f t="shared" ref="A643:A706" si="54">+EOMONTH(A642,1)</f>
        <v>63919</v>
      </c>
      <c r="B643" s="713" t="str">
        <f>+asset_level_drivers!$E$1</f>
        <v>Ganador</v>
      </c>
      <c r="C643" s="99">
        <f t="shared" si="45"/>
        <v>85</v>
      </c>
      <c r="D643" s="100">
        <f t="shared" si="46"/>
        <v>0.43208874113385731</v>
      </c>
      <c r="E643" s="100">
        <f t="shared" si="47"/>
        <v>2.0164141670109492</v>
      </c>
      <c r="F643" s="100">
        <f t="shared" si="48"/>
        <v>0.22180555837116692</v>
      </c>
      <c r="G643" s="100">
        <f>+monthly_drivers_6!G643/monthly_drivers_6!D643*D643</f>
        <v>0.48245999574523213</v>
      </c>
      <c r="H643" s="100">
        <f t="shared" si="49"/>
        <v>0.43208874113385731</v>
      </c>
      <c r="I643" s="100">
        <f t="shared" si="52"/>
        <v>1.5728030502685388</v>
      </c>
      <c r="J643" s="100">
        <f t="shared" si="50"/>
        <v>0.17744444669695153</v>
      </c>
      <c r="K643" s="101">
        <f t="shared" si="51"/>
        <v>141.2868166121516</v>
      </c>
      <c r="L643" s="102">
        <f t="shared" si="53"/>
        <v>0</v>
      </c>
      <c r="M643" s="102">
        <v>0</v>
      </c>
      <c r="N643" s="102">
        <v>0</v>
      </c>
      <c r="O643" s="103">
        <v>0</v>
      </c>
      <c r="P643" s="104">
        <v>0</v>
      </c>
      <c r="Q643" s="105">
        <f>+monthly_drivers_0!Q643</f>
        <v>2.5</v>
      </c>
    </row>
    <row r="644" spans="1:17" x14ac:dyDescent="0.25">
      <c r="A644" s="98">
        <f t="shared" si="54"/>
        <v>63950</v>
      </c>
      <c r="B644" s="713" t="str">
        <f>+asset_level_drivers!$E$1</f>
        <v>Ganador</v>
      </c>
      <c r="C644" s="99">
        <f t="shared" si="45"/>
        <v>85</v>
      </c>
      <c r="D644" s="100">
        <f t="shared" si="46"/>
        <v>0.42986650319372971</v>
      </c>
      <c r="E644" s="100">
        <f t="shared" si="47"/>
        <v>2.0060437230757748</v>
      </c>
      <c r="F644" s="100">
        <f t="shared" si="48"/>
        <v>0.22066480953829784</v>
      </c>
      <c r="G644" s="100">
        <f>+monthly_drivers_6!G644/monthly_drivers_6!D644*D644</f>
        <v>0.47995050902129777</v>
      </c>
      <c r="H644" s="100">
        <f t="shared" si="49"/>
        <v>0.42986650319372971</v>
      </c>
      <c r="I644" s="100">
        <f t="shared" si="52"/>
        <v>1.5647141039991048</v>
      </c>
      <c r="J644" s="100">
        <f t="shared" si="50"/>
        <v>0.17653184763065641</v>
      </c>
      <c r="K644" s="101">
        <f t="shared" si="51"/>
        <v>141.20485804900798</v>
      </c>
      <c r="L644" s="102">
        <f t="shared" si="53"/>
        <v>0</v>
      </c>
      <c r="M644" s="102">
        <v>0</v>
      </c>
      <c r="N644" s="102">
        <v>0</v>
      </c>
      <c r="O644" s="103">
        <v>0</v>
      </c>
      <c r="P644" s="104">
        <v>0</v>
      </c>
      <c r="Q644" s="97">
        <f>+monthly_drivers_0!Q644</f>
        <v>2.5</v>
      </c>
    </row>
    <row r="645" spans="1:17" x14ac:dyDescent="0.25">
      <c r="A645" s="98">
        <f t="shared" si="54"/>
        <v>63978</v>
      </c>
      <c r="B645" s="713" t="str">
        <f>+asset_level_drivers!$E$1</f>
        <v>Ganador</v>
      </c>
      <c r="C645" s="99">
        <f t="shared" si="45"/>
        <v>85</v>
      </c>
      <c r="D645" s="100">
        <f t="shared" si="46"/>
        <v>0.42765569425184347</v>
      </c>
      <c r="E645" s="100">
        <f t="shared" si="47"/>
        <v>1.9957266144668306</v>
      </c>
      <c r="F645" s="100">
        <f t="shared" si="48"/>
        <v>0.21952992759131409</v>
      </c>
      <c r="G645" s="100">
        <f>+monthly_drivers_6!G645/monthly_drivers_6!D645*D645</f>
        <v>0.47745407524200772</v>
      </c>
      <c r="H645" s="100">
        <f t="shared" si="49"/>
        <v>0.42765569425184347</v>
      </c>
      <c r="I645" s="100">
        <f t="shared" si="52"/>
        <v>1.5566667592841303</v>
      </c>
      <c r="J645" s="100">
        <f t="shared" si="50"/>
        <v>0.17562394207306953</v>
      </c>
      <c r="K645" s="101">
        <f t="shared" si="51"/>
        <v>141.12294702891356</v>
      </c>
      <c r="L645" s="102">
        <f t="shared" si="53"/>
        <v>0</v>
      </c>
      <c r="M645" s="102">
        <v>0</v>
      </c>
      <c r="N645" s="102">
        <v>0</v>
      </c>
      <c r="O645" s="103">
        <v>0</v>
      </c>
      <c r="P645" s="104">
        <v>0</v>
      </c>
      <c r="Q645" s="105">
        <f>+monthly_drivers_0!Q645</f>
        <v>2.5</v>
      </c>
    </row>
    <row r="646" spans="1:17" x14ac:dyDescent="0.25">
      <c r="A646" s="98">
        <f t="shared" si="54"/>
        <v>64009</v>
      </c>
      <c r="B646" s="713" t="str">
        <f>+asset_level_drivers!$E$1</f>
        <v>Ganador</v>
      </c>
      <c r="C646" s="99">
        <f t="shared" si="45"/>
        <v>85</v>
      </c>
      <c r="D646" s="100">
        <f t="shared" si="46"/>
        <v>0.42545625552871402</v>
      </c>
      <c r="E646" s="100">
        <f t="shared" si="47"/>
        <v>1.9854625668798493</v>
      </c>
      <c r="F646" s="100">
        <f t="shared" si="48"/>
        <v>0.21840088235674626</v>
      </c>
      <c r="G646" s="100">
        <f>+monthly_drivers_6!G646/monthly_drivers_6!D646*D646</f>
        <v>0.47497062651325367</v>
      </c>
      <c r="H646" s="100">
        <f t="shared" si="49"/>
        <v>0.42545625552871402</v>
      </c>
      <c r="I646" s="100">
        <f t="shared" si="52"/>
        <v>1.5486608021662869</v>
      </c>
      <c r="J646" s="100">
        <f t="shared" si="50"/>
        <v>0.17472070588541538</v>
      </c>
      <c r="K646" s="101">
        <f t="shared" si="51"/>
        <v>141.04108352428926</v>
      </c>
      <c r="L646" s="102">
        <f t="shared" si="53"/>
        <v>0</v>
      </c>
      <c r="M646" s="102">
        <v>0</v>
      </c>
      <c r="N646" s="102">
        <v>0</v>
      </c>
      <c r="O646" s="103">
        <v>0</v>
      </c>
      <c r="P646" s="104">
        <v>0</v>
      </c>
      <c r="Q646" s="97">
        <f>+monthly_drivers_0!Q646</f>
        <v>2.5</v>
      </c>
    </row>
    <row r="647" spans="1:17" x14ac:dyDescent="0.25">
      <c r="A647" s="98">
        <f t="shared" si="54"/>
        <v>64039</v>
      </c>
      <c r="B647" s="713" t="str">
        <f>+asset_level_drivers!$E$1</f>
        <v>Ganador</v>
      </c>
      <c r="C647" s="99">
        <f t="shared" si="45"/>
        <v>85</v>
      </c>
      <c r="D647" s="100">
        <f t="shared" si="46"/>
        <v>0.42326812854716039</v>
      </c>
      <c r="E647" s="100">
        <f t="shared" si="47"/>
        <v>1.9752513074213141</v>
      </c>
      <c r="F647" s="100">
        <f t="shared" si="48"/>
        <v>0.21727764381630751</v>
      </c>
      <c r="G647" s="100">
        <f>+monthly_drivers_6!G647/monthly_drivers_6!D647*D647</f>
        <v>0.47250009529407411</v>
      </c>
      <c r="H647" s="100">
        <f t="shared" si="49"/>
        <v>0.42326812854716039</v>
      </c>
      <c r="I647" s="100">
        <f t="shared" si="52"/>
        <v>1.5406960197886315</v>
      </c>
      <c r="J647" s="100">
        <f t="shared" si="50"/>
        <v>0.1738221150530645</v>
      </c>
      <c r="K647" s="101">
        <f t="shared" si="51"/>
        <v>140.95926750757201</v>
      </c>
      <c r="L647" s="102">
        <f t="shared" si="53"/>
        <v>0</v>
      </c>
      <c r="M647" s="102">
        <v>0</v>
      </c>
      <c r="N647" s="102">
        <v>0</v>
      </c>
      <c r="O647" s="103">
        <v>0</v>
      </c>
      <c r="P647" s="104">
        <v>0</v>
      </c>
      <c r="Q647" s="105">
        <f>+monthly_drivers_0!Q647</f>
        <v>2.5</v>
      </c>
    </row>
    <row r="648" spans="1:17" x14ac:dyDescent="0.25">
      <c r="A648" s="98">
        <f t="shared" si="54"/>
        <v>64070</v>
      </c>
      <c r="B648" s="713" t="str">
        <f>+asset_level_drivers!$E$1</f>
        <v>Ganador</v>
      </c>
      <c r="C648" s="99">
        <f t="shared" si="45"/>
        <v>85</v>
      </c>
      <c r="D648" s="100">
        <f t="shared" si="46"/>
        <v>0.42109125513075046</v>
      </c>
      <c r="E648" s="100">
        <f t="shared" si="47"/>
        <v>1.965092564601203</v>
      </c>
      <c r="F648" s="100">
        <f t="shared" si="48"/>
        <v>0.21616018210609542</v>
      </c>
      <c r="G648" s="100">
        <f>+monthly_drivers_6!G648/monthly_drivers_6!D648*D648</f>
        <v>0.47004241439481814</v>
      </c>
      <c r="H648" s="100">
        <f t="shared" si="49"/>
        <v>0.42109125513075046</v>
      </c>
      <c r="I648" s="100">
        <f t="shared" si="52"/>
        <v>1.5327722003889468</v>
      </c>
      <c r="J648" s="100">
        <f t="shared" si="50"/>
        <v>0.17292814568489492</v>
      </c>
      <c r="K648" s="101">
        <f t="shared" si="51"/>
        <v>140.8774989512147</v>
      </c>
      <c r="L648" s="102">
        <f t="shared" si="53"/>
        <v>0</v>
      </c>
      <c r="M648" s="102">
        <v>0</v>
      </c>
      <c r="N648" s="102">
        <v>0</v>
      </c>
      <c r="O648" s="103">
        <v>0</v>
      </c>
      <c r="P648" s="104">
        <v>0</v>
      </c>
      <c r="Q648" s="97">
        <f>+monthly_drivers_0!Q648</f>
        <v>2.5</v>
      </c>
    </row>
    <row r="649" spans="1:17" x14ac:dyDescent="0.25">
      <c r="A649" s="98">
        <f t="shared" si="54"/>
        <v>64100</v>
      </c>
      <c r="B649" s="713" t="str">
        <f>+asset_level_drivers!$E$1</f>
        <v>Ganador</v>
      </c>
      <c r="C649" s="99">
        <f t="shared" si="45"/>
        <v>85</v>
      </c>
      <c r="D649" s="100">
        <f t="shared" si="46"/>
        <v>0.41892557740225433</v>
      </c>
      <c r="E649" s="100">
        <f t="shared" si="47"/>
        <v>1.9549860683257707</v>
      </c>
      <c r="F649" s="100">
        <f t="shared" si="48"/>
        <v>0.21504846751579798</v>
      </c>
      <c r="G649" s="100">
        <f>+monthly_drivers_6!G649/monthly_drivers_6!D649*D649</f>
        <v>0.46759751697531732</v>
      </c>
      <c r="H649" s="100">
        <f t="shared" si="49"/>
        <v>0.41892557740225433</v>
      </c>
      <c r="I649" s="100">
        <f t="shared" si="52"/>
        <v>1.5248891332941117</v>
      </c>
      <c r="J649" s="100">
        <f t="shared" si="50"/>
        <v>0.17203877401265708</v>
      </c>
      <c r="K649" s="101">
        <f t="shared" si="51"/>
        <v>140.79577782768624</v>
      </c>
      <c r="L649" s="102">
        <f t="shared" si="53"/>
        <v>0</v>
      </c>
      <c r="M649" s="102">
        <v>0</v>
      </c>
      <c r="N649" s="102">
        <v>0</v>
      </c>
      <c r="O649" s="103">
        <v>0</v>
      </c>
      <c r="P649" s="104">
        <v>0</v>
      </c>
      <c r="Q649" s="105">
        <f>+monthly_drivers_0!Q649</f>
        <v>2.5</v>
      </c>
    </row>
    <row r="650" spans="1:17" x14ac:dyDescent="0.25">
      <c r="A650" s="98">
        <f t="shared" si="54"/>
        <v>64131</v>
      </c>
      <c r="B650" s="713" t="str">
        <f>+asset_level_drivers!$E$1</f>
        <v>Ganador</v>
      </c>
      <c r="C650" s="99">
        <f t="shared" si="45"/>
        <v>85</v>
      </c>
      <c r="D650" s="100">
        <f t="shared" si="46"/>
        <v>0.41677103778210545</v>
      </c>
      <c r="E650" s="100">
        <f t="shared" si="47"/>
        <v>1.9449315498903677</v>
      </c>
      <c r="F650" s="100">
        <f t="shared" si="48"/>
        <v>0.21394247048790377</v>
      </c>
      <c r="G650" s="100">
        <f>+monthly_drivers_6!G650/monthly_drivers_6!D650*D650</f>
        <v>0.46516533654306885</v>
      </c>
      <c r="H650" s="100">
        <f t="shared" si="49"/>
        <v>0.41677103778210545</v>
      </c>
      <c r="I650" s="100">
        <f t="shared" si="52"/>
        <v>1.5170466089144994</v>
      </c>
      <c r="J650" s="100">
        <f t="shared" si="50"/>
        <v>0.1711539763903418</v>
      </c>
      <c r="K650" s="101">
        <f t="shared" si="51"/>
        <v>140.71410410947146</v>
      </c>
      <c r="L650" s="102">
        <f t="shared" si="53"/>
        <v>0</v>
      </c>
      <c r="M650" s="102">
        <v>0</v>
      </c>
      <c r="N650" s="102">
        <v>0</v>
      </c>
      <c r="O650" s="103">
        <v>0</v>
      </c>
      <c r="P650" s="104">
        <v>0</v>
      </c>
      <c r="Q650" s="97">
        <f>+monthly_drivers_0!Q650</f>
        <v>2.5</v>
      </c>
    </row>
    <row r="651" spans="1:17" x14ac:dyDescent="0.25">
      <c r="A651" s="98">
        <f t="shared" si="54"/>
        <v>64162</v>
      </c>
      <c r="B651" s="713" t="str">
        <f>+asset_level_drivers!$E$1</f>
        <v>Ganador</v>
      </c>
      <c r="C651" s="99">
        <f t="shared" si="45"/>
        <v>85</v>
      </c>
      <c r="D651" s="100">
        <f t="shared" si="46"/>
        <v>0.41462757898686958</v>
      </c>
      <c r="E651" s="100">
        <f t="shared" si="47"/>
        <v>1.9349287419722956</v>
      </c>
      <c r="F651" s="100">
        <f t="shared" si="48"/>
        <v>0.21284216161691594</v>
      </c>
      <c r="G651" s="100">
        <f>+monthly_drivers_6!G651/monthly_drivers_6!D651*D651</f>
        <v>0.46274580695142642</v>
      </c>
      <c r="H651" s="100">
        <f t="shared" si="49"/>
        <v>0.41462757898686958</v>
      </c>
      <c r="I651" s="100">
        <f t="shared" si="52"/>
        <v>1.5092444187384053</v>
      </c>
      <c r="J651" s="100">
        <f t="shared" si="50"/>
        <v>0.17027372929355164</v>
      </c>
      <c r="K651" s="101">
        <f t="shared" si="51"/>
        <v>140.63247776907122</v>
      </c>
      <c r="L651" s="102">
        <f t="shared" si="53"/>
        <v>0</v>
      </c>
      <c r="M651" s="102">
        <v>0</v>
      </c>
      <c r="N651" s="102">
        <v>0</v>
      </c>
      <c r="O651" s="103">
        <v>0</v>
      </c>
      <c r="P651" s="104">
        <v>0</v>
      </c>
      <c r="Q651" s="105">
        <f>+monthly_drivers_0!Q651</f>
        <v>2.5</v>
      </c>
    </row>
    <row r="652" spans="1:17" x14ac:dyDescent="0.25">
      <c r="A652" s="98">
        <f t="shared" si="54"/>
        <v>64192</v>
      </c>
      <c r="B652" s="713" t="str">
        <f>+asset_level_drivers!$E$1</f>
        <v>Ganador</v>
      </c>
      <c r="C652" s="99">
        <f t="shared" si="45"/>
        <v>85</v>
      </c>
      <c r="D652" s="100">
        <f t="shared" si="46"/>
        <v>0.41249514402772203</v>
      </c>
      <c r="E652" s="100">
        <f t="shared" si="47"/>
        <v>1.9249773786237001</v>
      </c>
      <c r="F652" s="100">
        <f t="shared" si="48"/>
        <v>0.21174751164857053</v>
      </c>
      <c r="G652" s="100">
        <f>+monthly_drivers_6!G652/monthly_drivers_6!D652*D652</f>
        <v>0.46033886239780147</v>
      </c>
      <c r="H652" s="100">
        <f t="shared" si="49"/>
        <v>0.41249514402772203</v>
      </c>
      <c r="I652" s="100">
        <f t="shared" si="52"/>
        <v>1.5014823553265031</v>
      </c>
      <c r="J652" s="100">
        <f t="shared" si="50"/>
        <v>0.16939800931887544</v>
      </c>
      <c r="K652" s="101">
        <f t="shared" si="51"/>
        <v>140.55089877900227</v>
      </c>
      <c r="L652" s="102">
        <f t="shared" si="53"/>
        <v>0</v>
      </c>
      <c r="M652" s="102">
        <v>0</v>
      </c>
      <c r="N652" s="102">
        <v>0</v>
      </c>
      <c r="O652" s="103">
        <v>0</v>
      </c>
      <c r="P652" s="104">
        <v>0</v>
      </c>
      <c r="Q652" s="97">
        <f>+monthly_drivers_0!Q652</f>
        <v>2.5</v>
      </c>
    </row>
    <row r="653" spans="1:17" x14ac:dyDescent="0.25">
      <c r="A653" s="98">
        <f t="shared" si="54"/>
        <v>64223</v>
      </c>
      <c r="B653" s="713" t="str">
        <f>+asset_level_drivers!$E$1</f>
        <v>Ganador</v>
      </c>
      <c r="C653" s="99">
        <f t="shared" si="45"/>
        <v>85</v>
      </c>
      <c r="D653" s="100">
        <f t="shared" si="46"/>
        <v>0.41037367620893234</v>
      </c>
      <c r="E653" s="100">
        <f t="shared" si="47"/>
        <v>1.9150771952645005</v>
      </c>
      <c r="F653" s="100">
        <f t="shared" si="48"/>
        <v>0.21065849147905866</v>
      </c>
      <c r="G653" s="100">
        <f>+monthly_drivers_6!G653/monthly_drivers_6!D653*D653</f>
        <v>0.4579444374218738</v>
      </c>
      <c r="H653" s="100">
        <f t="shared" si="49"/>
        <v>0.41037367620893234</v>
      </c>
      <c r="I653" s="100">
        <f t="shared" si="52"/>
        <v>1.4937602123063296</v>
      </c>
      <c r="J653" s="100">
        <f t="shared" si="50"/>
        <v>0.16852679318326608</v>
      </c>
      <c r="K653" s="101">
        <f t="shared" si="51"/>
        <v>140.46936711179731</v>
      </c>
      <c r="L653" s="102">
        <f t="shared" si="53"/>
        <v>0</v>
      </c>
      <c r="M653" s="102">
        <v>0</v>
      </c>
      <c r="N653" s="102">
        <v>0</v>
      </c>
      <c r="O653" s="103">
        <v>0</v>
      </c>
      <c r="P653" s="104">
        <v>0</v>
      </c>
      <c r="Q653" s="105">
        <f>+monthly_drivers_0!Q653</f>
        <v>2.5</v>
      </c>
    </row>
    <row r="654" spans="1:17" x14ac:dyDescent="0.25">
      <c r="A654" s="98">
        <f t="shared" si="54"/>
        <v>64253</v>
      </c>
      <c r="B654" s="713" t="str">
        <f>+asset_level_drivers!$E$1</f>
        <v>Ganador</v>
      </c>
      <c r="C654" s="99">
        <f t="shared" si="45"/>
        <v>85</v>
      </c>
      <c r="D654" s="100">
        <f t="shared" si="46"/>
        <v>0.40826311912635693</v>
      </c>
      <c r="E654" s="100">
        <f t="shared" si="47"/>
        <v>1.9052279286753544</v>
      </c>
      <c r="F654" s="100">
        <f t="shared" si="48"/>
        <v>0.2095750721542527</v>
      </c>
      <c r="G654" s="100">
        <f>+monthly_drivers_6!G654/monthly_drivers_6!D654*D654</f>
        <v>0.45556246690381108</v>
      </c>
      <c r="H654" s="100">
        <f t="shared" si="49"/>
        <v>0.40826311912635693</v>
      </c>
      <c r="I654" s="100">
        <f t="shared" si="52"/>
        <v>1.486077784366798</v>
      </c>
      <c r="J654" s="100">
        <f t="shared" si="50"/>
        <v>0.16766005772342144</v>
      </c>
      <c r="K654" s="101">
        <f t="shared" si="51"/>
        <v>140.38788274000501</v>
      </c>
      <c r="L654" s="102">
        <f t="shared" si="53"/>
        <v>0</v>
      </c>
      <c r="M654" s="102">
        <v>0</v>
      </c>
      <c r="N654" s="102">
        <v>0</v>
      </c>
      <c r="O654" s="103">
        <v>0</v>
      </c>
      <c r="P654" s="104">
        <v>0</v>
      </c>
      <c r="Q654" s="97">
        <f>+monthly_drivers_0!Q654</f>
        <v>2.5</v>
      </c>
    </row>
    <row r="655" spans="1:17" x14ac:dyDescent="0.25">
      <c r="A655" s="98">
        <f t="shared" si="54"/>
        <v>64284</v>
      </c>
      <c r="B655" s="713" t="str">
        <f>+asset_level_drivers!$E$1</f>
        <v>Ganador</v>
      </c>
      <c r="C655" s="99">
        <f t="shared" si="45"/>
        <v>85</v>
      </c>
      <c r="D655" s="100">
        <f t="shared" si="46"/>
        <v>0.40616341666593947</v>
      </c>
      <c r="E655" s="100">
        <f t="shared" si="47"/>
        <v>1.8954293169906602</v>
      </c>
      <c r="F655" s="100">
        <f t="shared" si="48"/>
        <v>0.20849722486893643</v>
      </c>
      <c r="G655" s="100">
        <f>+monthly_drivers_6!G655/monthly_drivers_6!D655*D655</f>
        <v>0.45319288606249813</v>
      </c>
      <c r="H655" s="100">
        <f t="shared" si="49"/>
        <v>0.40616341666593947</v>
      </c>
      <c r="I655" s="100">
        <f t="shared" si="52"/>
        <v>1.478434867252739</v>
      </c>
      <c r="J655" s="100">
        <f t="shared" si="50"/>
        <v>0.16679777989516856</v>
      </c>
      <c r="K655" s="101">
        <f t="shared" si="51"/>
        <v>140.30644563618995</v>
      </c>
      <c r="L655" s="102">
        <f t="shared" si="53"/>
        <v>0</v>
      </c>
      <c r="M655" s="102">
        <v>0</v>
      </c>
      <c r="N655" s="102">
        <v>0</v>
      </c>
      <c r="O655" s="103">
        <v>0</v>
      </c>
      <c r="P655" s="104">
        <v>0</v>
      </c>
      <c r="Q655" s="105">
        <f>+monthly_drivers_0!Q655</f>
        <v>2.5</v>
      </c>
    </row>
    <row r="656" spans="1:17" x14ac:dyDescent="0.25">
      <c r="A656" s="98">
        <f t="shared" si="54"/>
        <v>64315</v>
      </c>
      <c r="B656" s="713" t="str">
        <f>+asset_level_drivers!$E$1</f>
        <v>Ganador</v>
      </c>
      <c r="C656" s="99">
        <f t="shared" ref="C656:C721" si="55">+C655</f>
        <v>85</v>
      </c>
      <c r="D656" s="100">
        <f t="shared" ref="D656:D719" si="56">+D655/D654*D655</f>
        <v>0.40407451300221892</v>
      </c>
      <c r="E656" s="100">
        <f t="shared" ref="E656:E719" si="57">+E655/E654*E655</f>
        <v>1.8856810996915943</v>
      </c>
      <c r="F656" s="100">
        <f t="shared" ref="F656:F719" si="58">+F655/F654*F655</f>
        <v>0.20742492096603929</v>
      </c>
      <c r="G656" s="100">
        <f>+monthly_drivers_6!G656/monthly_drivers_6!D656*D656</f>
        <v>0.45083563045377434</v>
      </c>
      <c r="H656" s="100">
        <f t="shared" ref="H656:H719" si="59">+H655/H654*H655</f>
        <v>0.40407451300221892</v>
      </c>
      <c r="I656" s="100">
        <f t="shared" si="52"/>
        <v>1.47083125775947</v>
      </c>
      <c r="J656" s="100">
        <f t="shared" ref="J656:J719" si="60">+J655/J654*J655</f>
        <v>0.16593993677285096</v>
      </c>
      <c r="K656" s="101">
        <f t="shared" ref="K656:K719" si="61">+K655/K654*K655</f>
        <v>140.22505577293259</v>
      </c>
      <c r="L656" s="102">
        <f t="shared" si="53"/>
        <v>0</v>
      </c>
      <c r="M656" s="102">
        <v>0</v>
      </c>
      <c r="N656" s="102">
        <v>0</v>
      </c>
      <c r="O656" s="103">
        <v>0</v>
      </c>
      <c r="P656" s="104">
        <v>0</v>
      </c>
      <c r="Q656" s="97">
        <f>+monthly_drivers_0!Q656</f>
        <v>2.5</v>
      </c>
    </row>
    <row r="657" spans="1:17" x14ac:dyDescent="0.25">
      <c r="A657" s="98">
        <f t="shared" si="54"/>
        <v>64344</v>
      </c>
      <c r="B657" s="713" t="str">
        <f>+asset_level_drivers!$E$1</f>
        <v>Ganador</v>
      </c>
      <c r="C657" s="99">
        <f t="shared" si="55"/>
        <v>85</v>
      </c>
      <c r="D657" s="100">
        <f t="shared" si="56"/>
        <v>0.4019963525968453</v>
      </c>
      <c r="E657" s="100">
        <f t="shared" si="57"/>
        <v>1.8759830175991847</v>
      </c>
      <c r="F657" s="100">
        <f t="shared" si="58"/>
        <v>0.20635813193587432</v>
      </c>
      <c r="G657" s="100">
        <f>+monthly_drivers_6!G657/monthly_drivers_6!D657*D657</f>
        <v>0.44849063596868194</v>
      </c>
      <c r="H657" s="100">
        <f t="shared" si="59"/>
        <v>0.4019963525968453</v>
      </c>
      <c r="I657" s="100">
        <f t="shared" ref="I657:I720" si="62">+I656/I655*I656</f>
        <v>1.4632667537273929</v>
      </c>
      <c r="J657" s="100">
        <f t="shared" si="60"/>
        <v>0.16508650554871912</v>
      </c>
      <c r="K657" s="101">
        <f t="shared" si="61"/>
        <v>140.14371312282935</v>
      </c>
      <c r="L657" s="102">
        <f t="shared" si="53"/>
        <v>0</v>
      </c>
      <c r="M657" s="102">
        <v>0</v>
      </c>
      <c r="N657" s="102">
        <v>0</v>
      </c>
      <c r="O657" s="103">
        <v>0</v>
      </c>
      <c r="P657" s="104">
        <v>0</v>
      </c>
      <c r="Q657" s="105">
        <f>+monthly_drivers_0!Q657</f>
        <v>2.5</v>
      </c>
    </row>
    <row r="658" spans="1:17" x14ac:dyDescent="0.25">
      <c r="A658" s="98">
        <f t="shared" si="54"/>
        <v>64375</v>
      </c>
      <c r="B658" s="713" t="str">
        <f>+asset_level_drivers!$E$1</f>
        <v>Ganador</v>
      </c>
      <c r="C658" s="99">
        <f t="shared" si="55"/>
        <v>85</v>
      </c>
      <c r="D658" s="100">
        <f t="shared" si="56"/>
        <v>0.3999288801971031</v>
      </c>
      <c r="E658" s="100">
        <f t="shared" si="57"/>
        <v>1.8663348128674204</v>
      </c>
      <c r="F658" s="100">
        <f t="shared" si="58"/>
        <v>0.20529682941538033</v>
      </c>
      <c r="G658" s="100">
        <f>+monthly_drivers_6!G658/monthly_drivers_6!D658*D658</f>
        <v>0.44615783883172205</v>
      </c>
      <c r="H658" s="100">
        <f t="shared" si="59"/>
        <v>0.3999288801971031</v>
      </c>
      <c r="I658" s="100">
        <f t="shared" si="62"/>
        <v>1.455741154036619</v>
      </c>
      <c r="J658" s="100">
        <f t="shared" si="60"/>
        <v>0.16423746353232405</v>
      </c>
      <c r="K658" s="101">
        <f t="shared" si="61"/>
        <v>140.06241765849254</v>
      </c>
      <c r="L658" s="102">
        <f t="shared" si="53"/>
        <v>0</v>
      </c>
      <c r="M658" s="102">
        <v>0</v>
      </c>
      <c r="N658" s="102">
        <v>0</v>
      </c>
      <c r="O658" s="103">
        <v>0</v>
      </c>
      <c r="P658" s="104">
        <v>0</v>
      </c>
      <c r="Q658" s="97">
        <f>+monthly_drivers_0!Q658</f>
        <v>2.5</v>
      </c>
    </row>
    <row r="659" spans="1:17" x14ac:dyDescent="0.25">
      <c r="A659" s="98">
        <f t="shared" si="54"/>
        <v>64405</v>
      </c>
      <c r="B659" s="713" t="str">
        <f>+asset_level_drivers!$E$1</f>
        <v>Ganador</v>
      </c>
      <c r="C659" s="99">
        <f t="shared" si="55"/>
        <v>85</v>
      </c>
      <c r="D659" s="100">
        <f t="shared" si="56"/>
        <v>0.39787204083444216</v>
      </c>
      <c r="E659" s="100">
        <f t="shared" si="57"/>
        <v>1.8567362289763953</v>
      </c>
      <c r="F659" s="100">
        <f t="shared" si="58"/>
        <v>0.20424098518736766</v>
      </c>
      <c r="G659" s="100">
        <f>+monthly_drivers_6!G659/monthly_drivers_6!D659*D659</f>
        <v>0.44383717559911984</v>
      </c>
      <c r="H659" s="100">
        <f t="shared" si="59"/>
        <v>0.39787204083444216</v>
      </c>
      <c r="I659" s="100">
        <f t="shared" si="62"/>
        <v>1.4482542586016218</v>
      </c>
      <c r="J659" s="100">
        <f t="shared" si="60"/>
        <v>0.16339278814991404</v>
      </c>
      <c r="K659" s="101">
        <f t="shared" si="61"/>
        <v>139.9811693525503</v>
      </c>
      <c r="L659" s="102">
        <f t="shared" si="53"/>
        <v>0</v>
      </c>
      <c r="M659" s="102">
        <v>0</v>
      </c>
      <c r="N659" s="102">
        <v>0</v>
      </c>
      <c r="O659" s="103">
        <v>0</v>
      </c>
      <c r="P659" s="104">
        <v>0</v>
      </c>
      <c r="Q659" s="105">
        <f>+monthly_drivers_0!Q659</f>
        <v>2.5</v>
      </c>
    </row>
    <row r="660" spans="1:17" x14ac:dyDescent="0.25">
      <c r="A660" s="98">
        <f t="shared" si="54"/>
        <v>64436</v>
      </c>
      <c r="B660" s="713" t="str">
        <f>+asset_level_drivers!$E$1</f>
        <v>Ganador</v>
      </c>
      <c r="C660" s="99">
        <f t="shared" si="55"/>
        <v>85</v>
      </c>
      <c r="D660" s="100">
        <f t="shared" si="56"/>
        <v>0.39582577982301637</v>
      </c>
      <c r="E660" s="100">
        <f t="shared" si="57"/>
        <v>1.8471870107254889</v>
      </c>
      <c r="F660" s="100">
        <f t="shared" si="58"/>
        <v>0.20319057117976808</v>
      </c>
      <c r="G660" s="100">
        <f>+monthly_drivers_6!G660/monthly_drivers_6!D660*D660</f>
        <v>0.44152858315709997</v>
      </c>
      <c r="H660" s="100">
        <f t="shared" si="59"/>
        <v>0.39582577982301637</v>
      </c>
      <c r="I660" s="100">
        <f t="shared" si="62"/>
        <v>1.4408058683659173</v>
      </c>
      <c r="J660" s="100">
        <f t="shared" si="60"/>
        <v>0.16255245694383447</v>
      </c>
      <c r="K660" s="101">
        <f t="shared" si="61"/>
        <v>139.89996817764668</v>
      </c>
      <c r="L660" s="102">
        <f t="shared" si="53"/>
        <v>0</v>
      </c>
      <c r="M660" s="102">
        <v>0</v>
      </c>
      <c r="N660" s="102">
        <v>0</v>
      </c>
      <c r="O660" s="103">
        <v>0</v>
      </c>
      <c r="P660" s="104">
        <v>0</v>
      </c>
      <c r="Q660" s="97">
        <f>+monthly_drivers_0!Q660</f>
        <v>2.5</v>
      </c>
    </row>
    <row r="661" spans="1:17" x14ac:dyDescent="0.25">
      <c r="A661" s="98">
        <f t="shared" si="54"/>
        <v>64466</v>
      </c>
      <c r="B661" s="713" t="str">
        <f>+asset_level_drivers!$E$1</f>
        <v>Ganador</v>
      </c>
      <c r="C661" s="99">
        <f t="shared" si="55"/>
        <v>85</v>
      </c>
      <c r="D661" s="100">
        <f t="shared" si="56"/>
        <v>0.39379004275822954</v>
      </c>
      <c r="E661" s="100">
        <f t="shared" si="57"/>
        <v>1.8376869042265804</v>
      </c>
      <c r="F661" s="100">
        <f t="shared" si="58"/>
        <v>0.20214555946488827</v>
      </c>
      <c r="G661" s="100">
        <f>+monthly_drivers_6!G661/monthly_drivers_6!D661*D661</f>
        <v>0.43923199872016938</v>
      </c>
      <c r="H661" s="100">
        <f t="shared" si="59"/>
        <v>0.39379004275822954</v>
      </c>
      <c r="I661" s="100">
        <f t="shared" si="62"/>
        <v>1.4333957852967714</v>
      </c>
      <c r="J661" s="100">
        <f t="shared" si="60"/>
        <v>0.16171644757193071</v>
      </c>
      <c r="K661" s="101">
        <f t="shared" si="61"/>
        <v>139.81881410644164</v>
      </c>
      <c r="L661" s="102">
        <f t="shared" si="53"/>
        <v>0</v>
      </c>
      <c r="M661" s="102">
        <v>0</v>
      </c>
      <c r="N661" s="102">
        <v>0</v>
      </c>
      <c r="O661" s="103">
        <v>0</v>
      </c>
      <c r="P661" s="104">
        <v>0</v>
      </c>
      <c r="Q661" s="105">
        <f>+monthly_drivers_0!Q661</f>
        <v>2.5</v>
      </c>
    </row>
    <row r="662" spans="1:17" x14ac:dyDescent="0.25">
      <c r="A662" s="98">
        <f t="shared" si="54"/>
        <v>64497</v>
      </c>
      <c r="B662" s="713" t="str">
        <f>+asset_level_drivers!$E$1</f>
        <v>Ganador</v>
      </c>
      <c r="C662" s="99">
        <f t="shared" si="55"/>
        <v>85</v>
      </c>
      <c r="D662" s="100">
        <f t="shared" si="56"/>
        <v>0.3917647755152891</v>
      </c>
      <c r="E662" s="100">
        <f t="shared" si="57"/>
        <v>1.8282356568972995</v>
      </c>
      <c r="F662" s="100">
        <f t="shared" si="58"/>
        <v>0.2011059222586675</v>
      </c>
      <c r="G662" s="100">
        <f>+monthly_drivers_6!G662/monthly_drivers_6!D662*D662</f>
        <v>0.4369473598294098</v>
      </c>
      <c r="H662" s="100">
        <f t="shared" si="59"/>
        <v>0.3917647755152891</v>
      </c>
      <c r="I662" s="100">
        <f t="shared" si="62"/>
        <v>1.4260238123799347</v>
      </c>
      <c r="J662" s="100">
        <f t="shared" si="60"/>
        <v>0.16088473780695417</v>
      </c>
      <c r="K662" s="101">
        <f t="shared" si="61"/>
        <v>139.73770711161094</v>
      </c>
      <c r="L662" s="102">
        <f t="shared" si="53"/>
        <v>0</v>
      </c>
      <c r="M662" s="102">
        <v>0</v>
      </c>
      <c r="N662" s="102">
        <v>0</v>
      </c>
      <c r="O662" s="103">
        <v>0</v>
      </c>
      <c r="P662" s="104">
        <v>0</v>
      </c>
      <c r="Q662" s="97">
        <f>+monthly_drivers_0!Q662</f>
        <v>2.5</v>
      </c>
    </row>
    <row r="663" spans="1:17" x14ac:dyDescent="0.25">
      <c r="A663" s="98">
        <f t="shared" si="54"/>
        <v>64528</v>
      </c>
      <c r="B663" s="713" t="str">
        <f>+asset_level_drivers!$E$1</f>
        <v>Ganador</v>
      </c>
      <c r="C663" s="99">
        <f t="shared" si="55"/>
        <v>85</v>
      </c>
      <c r="D663" s="100">
        <f t="shared" si="56"/>
        <v>0.38974992424776689</v>
      </c>
      <c r="E663" s="100">
        <f t="shared" si="57"/>
        <v>1.8188330174543097</v>
      </c>
      <c r="F663" s="100">
        <f t="shared" si="58"/>
        <v>0.20007163191993876</v>
      </c>
      <c r="G663" s="100">
        <f>+monthly_drivers_6!G663/monthly_drivers_6!D663*D663</f>
        <v>0.43467460435077943</v>
      </c>
      <c r="H663" s="100">
        <f t="shared" si="59"/>
        <v>0.38974992424776689</v>
      </c>
      <c r="I663" s="100">
        <f t="shared" si="62"/>
        <v>1.4186897536144052</v>
      </c>
      <c r="J663" s="100">
        <f t="shared" si="60"/>
        <v>0.16005730553597125</v>
      </c>
      <c r="K663" s="101">
        <f t="shared" si="61"/>
        <v>139.65664716584624</v>
      </c>
      <c r="L663" s="102">
        <f t="shared" si="53"/>
        <v>0</v>
      </c>
      <c r="M663" s="102">
        <v>0</v>
      </c>
      <c r="N663" s="102">
        <v>0</v>
      </c>
      <c r="O663" s="103">
        <v>0</v>
      </c>
      <c r="P663" s="104">
        <v>0</v>
      </c>
      <c r="Q663" s="105">
        <f>+monthly_drivers_0!Q663</f>
        <v>2.5</v>
      </c>
    </row>
    <row r="664" spans="1:17" x14ac:dyDescent="0.25">
      <c r="A664" s="98">
        <f t="shared" si="54"/>
        <v>64558</v>
      </c>
      <c r="B664" s="713" t="str">
        <f>+asset_level_drivers!$E$1</f>
        <v>Ganador</v>
      </c>
      <c r="C664" s="99">
        <f t="shared" si="55"/>
        <v>85</v>
      </c>
      <c r="D664" s="100">
        <f t="shared" si="56"/>
        <v>0.38774543538616774</v>
      </c>
      <c r="E664" s="100">
        <f t="shared" si="57"/>
        <v>1.809478735906628</v>
      </c>
      <c r="F664" s="100">
        <f t="shared" si="58"/>
        <v>0.19904266094969394</v>
      </c>
      <c r="G664" s="100">
        <f>+monthly_drivers_6!G664/monthly_drivers_6!D664*D664</f>
        <v>0.43241367047342316</v>
      </c>
      <c r="H664" s="100">
        <f t="shared" si="59"/>
        <v>0.38774543538616774</v>
      </c>
      <c r="I664" s="100">
        <f t="shared" si="62"/>
        <v>1.4113934140072162</v>
      </c>
      <c r="J664" s="100">
        <f t="shared" si="60"/>
        <v>0.15923412875977544</v>
      </c>
      <c r="K664" s="101">
        <f t="shared" si="61"/>
        <v>139.57563424185497</v>
      </c>
      <c r="L664" s="102">
        <f t="shared" si="53"/>
        <v>0</v>
      </c>
      <c r="M664" s="102">
        <v>0</v>
      </c>
      <c r="N664" s="102">
        <v>0</v>
      </c>
      <c r="O664" s="103">
        <v>0</v>
      </c>
      <c r="P664" s="104">
        <v>0</v>
      </c>
      <c r="Q664" s="97">
        <f>+monthly_drivers_0!Q664</f>
        <v>2.5</v>
      </c>
    </row>
    <row r="665" spans="1:17" x14ac:dyDescent="0.25">
      <c r="A665" s="98">
        <f t="shared" si="54"/>
        <v>64589</v>
      </c>
      <c r="B665" s="713" t="str">
        <f>+asset_level_drivers!$E$1</f>
        <v>Ganador</v>
      </c>
      <c r="C665" s="99">
        <f t="shared" si="55"/>
        <v>85</v>
      </c>
      <c r="D665" s="100">
        <f t="shared" si="56"/>
        <v>0.38575125563650497</v>
      </c>
      <c r="E665" s="100">
        <f t="shared" si="57"/>
        <v>1.8001725635489785</v>
      </c>
      <c r="F665" s="100">
        <f t="shared" si="58"/>
        <v>0.19801898199035264</v>
      </c>
      <c r="G665" s="100">
        <f>+monthly_drivers_6!G665/monthly_drivers_6!D665*D665</f>
        <v>0.43016449670799112</v>
      </c>
      <c r="H665" s="100">
        <f t="shared" si="59"/>
        <v>0.38575125563650497</v>
      </c>
      <c r="I665" s="100">
        <f t="shared" si="62"/>
        <v>1.4041345995682522</v>
      </c>
      <c r="J665" s="100">
        <f t="shared" si="60"/>
        <v>0.15841518559230244</v>
      </c>
      <c r="K665" s="101">
        <f t="shared" si="61"/>
        <v>139.49466831236046</v>
      </c>
      <c r="L665" s="102">
        <f t="shared" si="53"/>
        <v>0</v>
      </c>
      <c r="M665" s="102">
        <v>0</v>
      </c>
      <c r="N665" s="102">
        <v>0</v>
      </c>
      <c r="O665" s="103">
        <v>0</v>
      </c>
      <c r="P665" s="104">
        <v>0</v>
      </c>
      <c r="Q665" s="105">
        <f>+monthly_drivers_0!Q665</f>
        <v>2.5</v>
      </c>
    </row>
    <row r="666" spans="1:17" x14ac:dyDescent="0.25">
      <c r="A666" s="98">
        <f t="shared" si="54"/>
        <v>64619</v>
      </c>
      <c r="B666" s="713" t="str">
        <f>+asset_level_drivers!$E$1</f>
        <v>Ganador</v>
      </c>
      <c r="C666" s="99">
        <f t="shared" si="55"/>
        <v>85</v>
      </c>
      <c r="D666" s="100">
        <f t="shared" si="56"/>
        <v>0.38376733197888363</v>
      </c>
      <c r="E666" s="100">
        <f t="shared" si="57"/>
        <v>1.7909142529551794</v>
      </c>
      <c r="F666" s="100">
        <f t="shared" si="58"/>
        <v>0.19700056782503489</v>
      </c>
      <c r="G666" s="100">
        <f>+monthly_drivers_6!G666/monthly_drivers_6!D666*D666</f>
        <v>0.4279270218849664</v>
      </c>
      <c r="H666" s="100">
        <f t="shared" si="59"/>
        <v>0.38376733197888363</v>
      </c>
      <c r="I666" s="100">
        <f t="shared" si="62"/>
        <v>1.3969131173050915</v>
      </c>
      <c r="J666" s="100">
        <f t="shared" si="60"/>
        <v>0.15760045426004826</v>
      </c>
      <c r="K666" s="101">
        <f t="shared" si="61"/>
        <v>139.41374935010185</v>
      </c>
      <c r="L666" s="102">
        <f t="shared" si="53"/>
        <v>0</v>
      </c>
      <c r="M666" s="102">
        <v>0</v>
      </c>
      <c r="N666" s="102">
        <v>0</v>
      </c>
      <c r="O666" s="103">
        <v>0</v>
      </c>
      <c r="P666" s="104">
        <v>0</v>
      </c>
      <c r="Q666" s="97">
        <f>+monthly_drivers_0!Q666</f>
        <v>2.5</v>
      </c>
    </row>
    <row r="667" spans="1:17" x14ac:dyDescent="0.25">
      <c r="A667" s="98">
        <f t="shared" si="54"/>
        <v>64650</v>
      </c>
      <c r="B667" s="713" t="str">
        <f>+asset_level_drivers!$E$1</f>
        <v>Ganador</v>
      </c>
      <c r="C667" s="99">
        <f t="shared" si="55"/>
        <v>85</v>
      </c>
      <c r="D667" s="100">
        <f t="shared" si="56"/>
        <v>0.38179361166609072</v>
      </c>
      <c r="E667" s="100">
        <f t="shared" si="57"/>
        <v>1.7817035579715652</v>
      </c>
      <c r="F667" s="100">
        <f t="shared" si="58"/>
        <v>0.19598739137683746</v>
      </c>
      <c r="G667" s="100">
        <f>+monthly_drivers_6!G667/monthly_drivers_6!D667*D667</f>
        <v>0.42570118515300226</v>
      </c>
      <c r="H667" s="100">
        <f t="shared" si="59"/>
        <v>0.38179361166609072</v>
      </c>
      <c r="I667" s="100">
        <f t="shared" si="62"/>
        <v>1.3897287752178749</v>
      </c>
      <c r="J667" s="100">
        <f t="shared" si="60"/>
        <v>0.15678991310149032</v>
      </c>
      <c r="K667" s="101">
        <f t="shared" si="61"/>
        <v>139.3328773278341</v>
      </c>
      <c r="L667" s="102">
        <f t="shared" si="53"/>
        <v>0</v>
      </c>
      <c r="M667" s="102">
        <v>0</v>
      </c>
      <c r="N667" s="102">
        <v>0</v>
      </c>
      <c r="O667" s="103">
        <v>0</v>
      </c>
      <c r="P667" s="104">
        <v>0</v>
      </c>
      <c r="Q667" s="105">
        <f>+monthly_drivers_0!Q667</f>
        <v>2.5</v>
      </c>
    </row>
    <row r="668" spans="1:17" x14ac:dyDescent="0.25">
      <c r="A668" s="98">
        <f t="shared" si="54"/>
        <v>64681</v>
      </c>
      <c r="B668" s="713" t="str">
        <f>+asset_level_drivers!$E$1</f>
        <v>Ganador</v>
      </c>
      <c r="C668" s="99">
        <f t="shared" si="55"/>
        <v>85</v>
      </c>
      <c r="D668" s="100">
        <f t="shared" si="56"/>
        <v>0.37983004222219291</v>
      </c>
      <c r="E668" s="100">
        <f t="shared" si="57"/>
        <v>1.7725402337104417</v>
      </c>
      <c r="F668" s="100">
        <f t="shared" si="58"/>
        <v>0.194979425708114</v>
      </c>
      <c r="G668" s="100">
        <f>+monthly_drivers_6!G668/monthly_drivers_6!D668*D668</f>
        <v>0.42348692597726612</v>
      </c>
      <c r="H668" s="100">
        <f t="shared" si="59"/>
        <v>0.37983004222219291</v>
      </c>
      <c r="I668" s="100">
        <f t="shared" si="62"/>
        <v>1.3825813822942008</v>
      </c>
      <c r="J668" s="100">
        <f t="shared" si="60"/>
        <v>0.15598354056651154</v>
      </c>
      <c r="K668" s="101">
        <f t="shared" si="61"/>
        <v>139.25205221832795</v>
      </c>
      <c r="L668" s="102">
        <f t="shared" si="53"/>
        <v>0</v>
      </c>
      <c r="M668" s="102">
        <v>0</v>
      </c>
      <c r="N668" s="102">
        <v>0</v>
      </c>
      <c r="O668" s="103">
        <v>0</v>
      </c>
      <c r="P668" s="104">
        <v>0</v>
      </c>
      <c r="Q668" s="97">
        <f>+monthly_drivers_0!Q668</f>
        <v>2.5</v>
      </c>
    </row>
    <row r="669" spans="1:17" x14ac:dyDescent="0.25">
      <c r="A669" s="98">
        <f t="shared" si="54"/>
        <v>64709</v>
      </c>
      <c r="B669" s="713" t="str">
        <f>+asset_level_drivers!$E$1</f>
        <v>Ganador</v>
      </c>
      <c r="C669" s="99">
        <f t="shared" si="55"/>
        <v>85</v>
      </c>
      <c r="D669" s="100">
        <f t="shared" si="56"/>
        <v>0.37787657144114123</v>
      </c>
      <c r="E669" s="100">
        <f t="shared" si="57"/>
        <v>1.7634240365435752</v>
      </c>
      <c r="F669" s="100">
        <f t="shared" si="58"/>
        <v>0.19397664401975878</v>
      </c>
      <c r="G669" s="100">
        <f>+monthly_drivers_6!G669/monthly_drivers_6!D669*D669</f>
        <v>0.42128418413779395</v>
      </c>
      <c r="H669" s="100">
        <f t="shared" si="59"/>
        <v>0.37787657144114123</v>
      </c>
      <c r="I669" s="100">
        <f t="shared" si="62"/>
        <v>1.3754707485040472</v>
      </c>
      <c r="J669" s="100">
        <f t="shared" si="60"/>
        <v>0.15518131521582737</v>
      </c>
      <c r="K669" s="101">
        <f t="shared" si="61"/>
        <v>139.17127399436993</v>
      </c>
      <c r="L669" s="102">
        <f t="shared" si="53"/>
        <v>0</v>
      </c>
      <c r="M669" s="102">
        <v>0</v>
      </c>
      <c r="N669" s="102">
        <v>0</v>
      </c>
      <c r="O669" s="103">
        <v>0</v>
      </c>
      <c r="P669" s="104">
        <v>0</v>
      </c>
      <c r="Q669" s="105">
        <f>+monthly_drivers_0!Q669</f>
        <v>2.5</v>
      </c>
    </row>
    <row r="670" spans="1:17" x14ac:dyDescent="0.25">
      <c r="A670" s="98">
        <f t="shared" si="54"/>
        <v>64740</v>
      </c>
      <c r="B670" s="713" t="str">
        <f>+asset_level_drivers!$E$1</f>
        <v>Ganador</v>
      </c>
      <c r="C670" s="99">
        <f t="shared" si="55"/>
        <v>85</v>
      </c>
      <c r="D670" s="100">
        <f t="shared" si="56"/>
        <v>0.37593314738538303</v>
      </c>
      <c r="E670" s="100">
        <f t="shared" si="57"/>
        <v>1.7543547240957151</v>
      </c>
      <c r="F670" s="100">
        <f t="shared" si="58"/>
        <v>0.1929790196504943</v>
      </c>
      <c r="G670" s="100">
        <f>+monthly_drivers_6!G670/monthly_drivers_6!D670*D670</f>
        <v>0.41909289972785196</v>
      </c>
      <c r="H670" s="100">
        <f t="shared" si="59"/>
        <v>0.37593314738538303</v>
      </c>
      <c r="I670" s="100">
        <f t="shared" si="62"/>
        <v>1.3683966847947184</v>
      </c>
      <c r="J670" s="100">
        <f t="shared" si="60"/>
        <v>0.15438321572041577</v>
      </c>
      <c r="K670" s="101">
        <f t="shared" si="61"/>
        <v>139.09054262876236</v>
      </c>
      <c r="L670" s="102">
        <f t="shared" si="53"/>
        <v>0</v>
      </c>
      <c r="M670" s="102">
        <v>0</v>
      </c>
      <c r="N670" s="102">
        <v>0</v>
      </c>
      <c r="O670" s="103">
        <v>0</v>
      </c>
      <c r="P670" s="104">
        <v>0</v>
      </c>
      <c r="Q670" s="97">
        <f>+monthly_drivers_0!Q670</f>
        <v>2.5</v>
      </c>
    </row>
    <row r="671" spans="1:17" x14ac:dyDescent="0.25">
      <c r="A671" s="98">
        <f t="shared" si="54"/>
        <v>64770</v>
      </c>
      <c r="B671" s="713" t="str">
        <f>+asset_level_drivers!$E$1</f>
        <v>Ganador</v>
      </c>
      <c r="C671" s="99">
        <f t="shared" si="55"/>
        <v>85</v>
      </c>
      <c r="D671" s="100">
        <f t="shared" si="56"/>
        <v>0.37399971838448121</v>
      </c>
      <c r="E671" s="100">
        <f t="shared" si="57"/>
        <v>1.7453320552381502</v>
      </c>
      <c r="F671" s="100">
        <f t="shared" si="58"/>
        <v>0.19198652607616226</v>
      </c>
      <c r="G671" s="100">
        <f>+monthly_drivers_6!G671/monthly_drivers_6!D671*D671</f>
        <v>0.41691301315230772</v>
      </c>
      <c r="H671" s="100">
        <f t="shared" si="59"/>
        <v>0.37399971838448121</v>
      </c>
      <c r="I671" s="100">
        <f t="shared" si="62"/>
        <v>1.3613590030858198</v>
      </c>
      <c r="J671" s="100">
        <f t="shared" si="60"/>
        <v>0.15358922086095014</v>
      </c>
      <c r="K671" s="101">
        <f t="shared" si="61"/>
        <v>139.00985809432336</v>
      </c>
      <c r="L671" s="102">
        <f t="shared" si="53"/>
        <v>0</v>
      </c>
      <c r="M671" s="102">
        <v>0</v>
      </c>
      <c r="N671" s="102">
        <v>0</v>
      </c>
      <c r="O671" s="103">
        <v>0</v>
      </c>
      <c r="P671" s="104">
        <v>0</v>
      </c>
      <c r="Q671" s="105">
        <f>+monthly_drivers_0!Q671</f>
        <v>2.5</v>
      </c>
    </row>
    <row r="672" spans="1:17" x14ac:dyDescent="0.25">
      <c r="A672" s="98">
        <f t="shared" si="54"/>
        <v>64801</v>
      </c>
      <c r="B672" s="713" t="str">
        <f>+asset_level_drivers!$E$1</f>
        <v>Ganador</v>
      </c>
      <c r="C672" s="99">
        <f t="shared" si="55"/>
        <v>85</v>
      </c>
      <c r="D672" s="100">
        <f t="shared" si="56"/>
        <v>0.37207623303374043</v>
      </c>
      <c r="E672" s="100">
        <f t="shared" si="57"/>
        <v>1.7363557900822968</v>
      </c>
      <c r="F672" s="100">
        <f t="shared" si="58"/>
        <v>0.19099913690901849</v>
      </c>
      <c r="G672" s="100">
        <f>+monthly_drivers_6!G672/monthly_drivers_6!D672*D672</f>
        <v>0.41474446512600965</v>
      </c>
      <c r="H672" s="100">
        <f t="shared" si="59"/>
        <v>0.37207623303374043</v>
      </c>
      <c r="I672" s="100">
        <f t="shared" si="62"/>
        <v>1.3543575162642563</v>
      </c>
      <c r="J672" s="100">
        <f t="shared" si="60"/>
        <v>0.15279930952723514</v>
      </c>
      <c r="K672" s="101">
        <f t="shared" si="61"/>
        <v>138.9292203638868</v>
      </c>
      <c r="L672" s="102">
        <f t="shared" si="53"/>
        <v>0</v>
      </c>
      <c r="M672" s="102">
        <v>0</v>
      </c>
      <c r="N672" s="102">
        <v>0</v>
      </c>
      <c r="O672" s="103">
        <v>0</v>
      </c>
      <c r="P672" s="104">
        <v>0</v>
      </c>
      <c r="Q672" s="97">
        <f>+monthly_drivers_0!Q672</f>
        <v>2.5</v>
      </c>
    </row>
    <row r="673" spans="1:17" x14ac:dyDescent="0.25">
      <c r="A673" s="98">
        <f t="shared" si="54"/>
        <v>64831</v>
      </c>
      <c r="B673" s="713" t="str">
        <f>+asset_level_drivers!$E$1</f>
        <v>Ganador</v>
      </c>
      <c r="C673" s="99">
        <f t="shared" si="55"/>
        <v>85</v>
      </c>
      <c r="D673" s="100">
        <f t="shared" si="56"/>
        <v>0.37016264019284034</v>
      </c>
      <c r="E673" s="100">
        <f t="shared" si="57"/>
        <v>1.7274256899733216</v>
      </c>
      <c r="F673" s="100">
        <f t="shared" si="58"/>
        <v>0.19001682589703131</v>
      </c>
      <c r="G673" s="100">
        <f>+monthly_drivers_6!G673/monthly_drivers_6!D673*D673</f>
        <v>0.41258719667217397</v>
      </c>
      <c r="H673" s="100">
        <f t="shared" si="59"/>
        <v>0.37016264019284034</v>
      </c>
      <c r="I673" s="100">
        <f t="shared" si="62"/>
        <v>1.3473920381792577</v>
      </c>
      <c r="J673" s="100">
        <f t="shared" si="60"/>
        <v>0.15201346071764543</v>
      </c>
      <c r="K673" s="101">
        <f t="shared" si="61"/>
        <v>138.84862941030232</v>
      </c>
      <c r="L673" s="102">
        <f t="shared" si="53"/>
        <v>0</v>
      </c>
      <c r="M673" s="102">
        <v>0</v>
      </c>
      <c r="N673" s="102">
        <v>0</v>
      </c>
      <c r="O673" s="103">
        <v>0</v>
      </c>
      <c r="P673" s="104">
        <v>0</v>
      </c>
      <c r="Q673" s="105">
        <f>+monthly_drivers_0!Q673</f>
        <v>2.5</v>
      </c>
    </row>
    <row r="674" spans="1:17" x14ac:dyDescent="0.25">
      <c r="A674" s="98">
        <f t="shared" si="54"/>
        <v>64862</v>
      </c>
      <c r="B674" s="713" t="str">
        <f>+asset_level_drivers!$E$1</f>
        <v>Ganador</v>
      </c>
      <c r="C674" s="99">
        <f t="shared" si="55"/>
        <v>85</v>
      </c>
      <c r="D674" s="100">
        <f t="shared" si="56"/>
        <v>0.36825888898447584</v>
      </c>
      <c r="E674" s="100">
        <f t="shared" si="57"/>
        <v>1.7185415174837961</v>
      </c>
      <c r="F674" s="100">
        <f t="shared" si="58"/>
        <v>0.18903956692318361</v>
      </c>
      <c r="G674" s="100">
        <f>+monthly_drivers_6!G674/monthly_drivers_6!D674*D674</f>
        <v>0.41044114912078128</v>
      </c>
      <c r="H674" s="100">
        <f t="shared" si="59"/>
        <v>0.36825888898447584</v>
      </c>
      <c r="I674" s="100">
        <f t="shared" si="62"/>
        <v>1.3404623836374299</v>
      </c>
      <c r="J674" s="100">
        <f t="shared" si="60"/>
        <v>0.1512316535385673</v>
      </c>
      <c r="K674" s="101">
        <f t="shared" si="61"/>
        <v>138.7680852064353</v>
      </c>
      <c r="L674" s="102">
        <f t="shared" si="53"/>
        <v>0</v>
      </c>
      <c r="M674" s="102">
        <v>0</v>
      </c>
      <c r="N674" s="102">
        <v>0</v>
      </c>
      <c r="O674" s="103">
        <v>0</v>
      </c>
      <c r="P674" s="104">
        <v>0</v>
      </c>
      <c r="Q674" s="97">
        <f>+monthly_drivers_0!Q674</f>
        <v>2.5</v>
      </c>
    </row>
    <row r="675" spans="1:17" x14ac:dyDescent="0.25">
      <c r="A675" s="98">
        <f t="shared" si="54"/>
        <v>64893</v>
      </c>
      <c r="B675" s="713" t="str">
        <f>+asset_level_drivers!$E$1</f>
        <v>Ganador</v>
      </c>
      <c r="C675" s="99">
        <f t="shared" si="55"/>
        <v>85</v>
      </c>
      <c r="D675" s="100">
        <f t="shared" si="56"/>
        <v>0.36636492879300453</v>
      </c>
      <c r="E675" s="100">
        <f t="shared" si="57"/>
        <v>1.7097030364073844</v>
      </c>
      <c r="F675" s="100">
        <f t="shared" si="58"/>
        <v>0.1880673340047784</v>
      </c>
      <c r="G675" s="100">
        <f>+monthly_drivers_6!G675/monthly_drivers_6!D675*D675</f>
        <v>0.40830626410698068</v>
      </c>
      <c r="H675" s="100">
        <f t="shared" si="59"/>
        <v>0.36636492879300453</v>
      </c>
      <c r="I675" s="100">
        <f t="shared" si="62"/>
        <v>1.3335683683978308</v>
      </c>
      <c r="J675" s="100">
        <f t="shared" si="60"/>
        <v>0.15045386720384316</v>
      </c>
      <c r="K675" s="101">
        <f t="shared" si="61"/>
        <v>138.68758772516688</v>
      </c>
      <c r="L675" s="102">
        <f t="shared" si="53"/>
        <v>0</v>
      </c>
      <c r="M675" s="102">
        <v>0</v>
      </c>
      <c r="N675" s="102">
        <v>0</v>
      </c>
      <c r="O675" s="103">
        <v>0</v>
      </c>
      <c r="P675" s="104">
        <v>0</v>
      </c>
      <c r="Q675" s="105">
        <f>+monthly_drivers_0!Q675</f>
        <v>2.5</v>
      </c>
    </row>
    <row r="676" spans="1:17" x14ac:dyDescent="0.25">
      <c r="A676" s="98">
        <f t="shared" si="54"/>
        <v>64923</v>
      </c>
      <c r="B676" s="713" t="str">
        <f>+asset_level_drivers!$E$1</f>
        <v>Ganador</v>
      </c>
      <c r="C676" s="99">
        <f t="shared" si="55"/>
        <v>85</v>
      </c>
      <c r="D676" s="100">
        <f t="shared" si="56"/>
        <v>0.36448070926310089</v>
      </c>
      <c r="E676" s="100">
        <f t="shared" si="57"/>
        <v>1.7009100117525624</v>
      </c>
      <c r="F676" s="100">
        <f t="shared" si="58"/>
        <v>0.18710010129274807</v>
      </c>
      <c r="G676" s="100">
        <f>+monthly_drivers_6!G676/monthly_drivers_6!D676*D676</f>
        <v>0.40618248356950248</v>
      </c>
      <c r="H676" s="100">
        <f t="shared" si="59"/>
        <v>0.36448070926310089</v>
      </c>
      <c r="I676" s="100">
        <f t="shared" si="62"/>
        <v>1.3267098091670715</v>
      </c>
      <c r="J676" s="100">
        <f t="shared" si="60"/>
        <v>0.1496800810342189</v>
      </c>
      <c r="K676" s="101">
        <f t="shared" si="61"/>
        <v>138.60713693939391</v>
      </c>
      <c r="L676" s="102">
        <f t="shared" si="53"/>
        <v>0</v>
      </c>
      <c r="M676" s="102">
        <v>0</v>
      </c>
      <c r="N676" s="102">
        <v>0</v>
      </c>
      <c r="O676" s="103">
        <v>0</v>
      </c>
      <c r="P676" s="104">
        <v>0</v>
      </c>
      <c r="Q676" s="97">
        <f>+monthly_drivers_0!Q676</f>
        <v>2.5</v>
      </c>
    </row>
    <row r="677" spans="1:17" x14ac:dyDescent="0.25">
      <c r="A677" s="98">
        <f t="shared" si="54"/>
        <v>64954</v>
      </c>
      <c r="B677" s="713" t="str">
        <f>+asset_level_drivers!$E$1</f>
        <v>Ganador</v>
      </c>
      <c r="C677" s="99">
        <f t="shared" si="55"/>
        <v>85</v>
      </c>
      <c r="D677" s="100">
        <f t="shared" si="56"/>
        <v>0.36260618029841746</v>
      </c>
      <c r="E677" s="100">
        <f t="shared" si="57"/>
        <v>1.6921622097363707</v>
      </c>
      <c r="F677" s="100">
        <f t="shared" si="58"/>
        <v>0.18613784307096704</v>
      </c>
      <c r="G677" s="100">
        <f>+monthly_drivers_6!G677/monthly_drivers_6!D677*D677</f>
        <v>0.40406974974907933</v>
      </c>
      <c r="H677" s="100">
        <f t="shared" si="59"/>
        <v>0.36260618029841746</v>
      </c>
      <c r="I677" s="100">
        <f t="shared" si="62"/>
        <v>1.3198865235944437</v>
      </c>
      <c r="J677" s="100">
        <f t="shared" si="60"/>
        <v>0.14891027445679408</v>
      </c>
      <c r="K677" s="101">
        <f t="shared" si="61"/>
        <v>138.52673282202898</v>
      </c>
      <c r="L677" s="102">
        <f t="shared" si="53"/>
        <v>0</v>
      </c>
      <c r="M677" s="102">
        <v>0</v>
      </c>
      <c r="N677" s="102">
        <v>0</v>
      </c>
      <c r="O677" s="103">
        <v>0</v>
      </c>
      <c r="P677" s="104">
        <v>0</v>
      </c>
      <c r="Q677" s="105">
        <f>+monthly_drivers_0!Q677</f>
        <v>2.5</v>
      </c>
    </row>
    <row r="678" spans="1:17" x14ac:dyDescent="0.25">
      <c r="A678" s="98">
        <f t="shared" si="54"/>
        <v>64984</v>
      </c>
      <c r="B678" s="713" t="str">
        <f>+asset_level_drivers!$E$1</f>
        <v>Ganador</v>
      </c>
      <c r="C678" s="99">
        <f t="shared" si="55"/>
        <v>85</v>
      </c>
      <c r="D678" s="100">
        <f t="shared" si="56"/>
        <v>0.36074129206025296</v>
      </c>
      <c r="E678" s="100">
        <f t="shared" si="57"/>
        <v>1.6834593977781982</v>
      </c>
      <c r="F678" s="100">
        <f t="shared" si="58"/>
        <v>0.18518053375556814</v>
      </c>
      <c r="G678" s="100">
        <f>+monthly_drivers_6!G678/monthly_drivers_6!D678*D678</f>
        <v>0.40196800518687503</v>
      </c>
      <c r="H678" s="100">
        <f t="shared" si="59"/>
        <v>0.36074129206025296</v>
      </c>
      <c r="I678" s="100">
        <f t="shared" si="62"/>
        <v>1.3130983302670711</v>
      </c>
      <c r="J678" s="100">
        <f t="shared" si="60"/>
        <v>0.14814442700447497</v>
      </c>
      <c r="K678" s="101">
        <f t="shared" si="61"/>
        <v>138.44637534600034</v>
      </c>
      <c r="L678" s="102">
        <f t="shared" si="53"/>
        <v>0</v>
      </c>
      <c r="M678" s="102">
        <v>0</v>
      </c>
      <c r="N678" s="102">
        <v>0</v>
      </c>
      <c r="O678" s="103">
        <v>0</v>
      </c>
      <c r="P678" s="104">
        <v>0</v>
      </c>
      <c r="Q678" s="97">
        <f>+monthly_drivers_0!Q678</f>
        <v>2.5</v>
      </c>
    </row>
    <row r="679" spans="1:17" x14ac:dyDescent="0.25">
      <c r="A679" s="98">
        <f t="shared" si="54"/>
        <v>65015</v>
      </c>
      <c r="B679" s="713" t="str">
        <f>+asset_level_drivers!$E$1</f>
        <v>Ganador</v>
      </c>
      <c r="C679" s="99">
        <f t="shared" si="55"/>
        <v>85</v>
      </c>
      <c r="D679" s="100">
        <f t="shared" si="56"/>
        <v>0.3588859949662272</v>
      </c>
      <c r="E679" s="100">
        <f t="shared" si="57"/>
        <v>1.6748013444935994</v>
      </c>
      <c r="F679" s="100">
        <f t="shared" si="58"/>
        <v>0.18422814789426237</v>
      </c>
      <c r="G679" s="100">
        <f>+monthly_drivers_6!G679/monthly_drivers_6!D679*D679</f>
        <v>0.39987719272292244</v>
      </c>
      <c r="H679" s="100">
        <f t="shared" si="59"/>
        <v>0.3588859949662272</v>
      </c>
      <c r="I679" s="100">
        <f t="shared" si="62"/>
        <v>1.3063450487050861</v>
      </c>
      <c r="J679" s="100">
        <f t="shared" si="60"/>
        <v>0.14738251831543034</v>
      </c>
      <c r="K679" s="101">
        <f t="shared" si="61"/>
        <v>138.36606448425201</v>
      </c>
      <c r="L679" s="102">
        <f t="shared" si="53"/>
        <v>0</v>
      </c>
      <c r="M679" s="102">
        <v>0</v>
      </c>
      <c r="N679" s="102">
        <v>0</v>
      </c>
      <c r="O679" s="103">
        <v>0</v>
      </c>
      <c r="P679" s="104">
        <v>0</v>
      </c>
      <c r="Q679" s="105">
        <f>+monthly_drivers_0!Q679</f>
        <v>2.5</v>
      </c>
    </row>
    <row r="680" spans="1:17" x14ac:dyDescent="0.25">
      <c r="A680" s="98">
        <f t="shared" si="54"/>
        <v>65046</v>
      </c>
      <c r="B680" s="713" t="str">
        <f>+asset_level_drivers!$E$1</f>
        <v>Ganador</v>
      </c>
      <c r="C680" s="99">
        <f t="shared" si="55"/>
        <v>85</v>
      </c>
      <c r="D680" s="100">
        <f t="shared" si="56"/>
        <v>0.35704023968896281</v>
      </c>
      <c r="E680" s="100">
        <f t="shared" si="57"/>
        <v>1.6661878196881419</v>
      </c>
      <c r="F680" s="100">
        <f t="shared" si="58"/>
        <v>0.18328066016566213</v>
      </c>
      <c r="G680" s="100">
        <f>+monthly_drivers_6!G680/monthly_drivers_6!D680*D680</f>
        <v>0.39779725549456818</v>
      </c>
      <c r="H680" s="100">
        <f t="shared" si="59"/>
        <v>0.35704023968896281</v>
      </c>
      <c r="I680" s="100">
        <f t="shared" si="62"/>
        <v>1.2996264993568312</v>
      </c>
      <c r="J680" s="100">
        <f t="shared" si="60"/>
        <v>0.14662452813255011</v>
      </c>
      <c r="K680" s="101">
        <f t="shared" si="61"/>
        <v>138.28580020974366</v>
      </c>
      <c r="L680" s="102">
        <f t="shared" si="53"/>
        <v>0</v>
      </c>
      <c r="M680" s="102">
        <v>0</v>
      </c>
      <c r="N680" s="102">
        <v>0</v>
      </c>
      <c r="O680" s="103">
        <v>0</v>
      </c>
      <c r="P680" s="104">
        <v>0</v>
      </c>
      <c r="Q680" s="97">
        <f>+monthly_drivers_0!Q680</f>
        <v>2.5</v>
      </c>
    </row>
    <row r="681" spans="1:17" x14ac:dyDescent="0.25">
      <c r="A681" s="98">
        <f t="shared" si="54"/>
        <v>65074</v>
      </c>
      <c r="B681" s="713" t="str">
        <f>+asset_level_drivers!$E$1</f>
        <v>Ganador</v>
      </c>
      <c r="C681" s="99">
        <f t="shared" si="55"/>
        <v>85</v>
      </c>
      <c r="D681" s="100">
        <f t="shared" si="56"/>
        <v>0.35520397715477375</v>
      </c>
      <c r="E681" s="100">
        <f t="shared" si="57"/>
        <v>1.6576185943512858</v>
      </c>
      <c r="F681" s="100">
        <f t="shared" si="58"/>
        <v>0.18233804537860807</v>
      </c>
      <c r="G681" s="100">
        <f>+monthly_drivers_6!G681/monthly_drivers_6!D681*D681</f>
        <v>0.39572813693492676</v>
      </c>
      <c r="H681" s="100">
        <f t="shared" si="59"/>
        <v>0.35520397715477375</v>
      </c>
      <c r="I681" s="100">
        <f t="shared" si="62"/>
        <v>1.2929425035940856</v>
      </c>
      <c r="J681" s="100">
        <f t="shared" si="60"/>
        <v>0.14587043630290683</v>
      </c>
      <c r="K681" s="101">
        <f t="shared" si="61"/>
        <v>138.20558249545067</v>
      </c>
      <c r="L681" s="102">
        <f t="shared" si="53"/>
        <v>0</v>
      </c>
      <c r="M681" s="102">
        <v>0</v>
      </c>
      <c r="N681" s="102">
        <v>0</v>
      </c>
      <c r="O681" s="103">
        <v>0</v>
      </c>
      <c r="P681" s="104">
        <v>0</v>
      </c>
      <c r="Q681" s="105">
        <f>+monthly_drivers_0!Q681</f>
        <v>2.5</v>
      </c>
    </row>
    <row r="682" spans="1:17" x14ac:dyDescent="0.25">
      <c r="A682" s="98">
        <f t="shared" si="54"/>
        <v>65105</v>
      </c>
      <c r="B682" s="713" t="str">
        <f>+asset_level_drivers!$E$1</f>
        <v>Ganador</v>
      </c>
      <c r="C682" s="99">
        <f t="shared" si="55"/>
        <v>85</v>
      </c>
      <c r="D682" s="100">
        <f t="shared" si="56"/>
        <v>0.35337715854236057</v>
      </c>
      <c r="E682" s="100">
        <f t="shared" si="57"/>
        <v>1.6490934406502957</v>
      </c>
      <c r="F682" s="100">
        <f t="shared" si="58"/>
        <v>0.18140027847149925</v>
      </c>
      <c r="G682" s="100">
        <f>+monthly_drivers_6!G682/monthly_drivers_6!D682*D682</f>
        <v>0.39366978077134185</v>
      </c>
      <c r="H682" s="100">
        <f t="shared" si="59"/>
        <v>0.35337715854236057</v>
      </c>
      <c r="I682" s="100">
        <f t="shared" si="62"/>
        <v>1.2862928837073155</v>
      </c>
      <c r="J682" s="100">
        <f t="shared" si="60"/>
        <v>0.14512022277721975</v>
      </c>
      <c r="K682" s="101">
        <f t="shared" si="61"/>
        <v>138.1254113143641</v>
      </c>
      <c r="L682" s="102">
        <f t="shared" si="53"/>
        <v>0</v>
      </c>
      <c r="M682" s="102">
        <v>0</v>
      </c>
      <c r="N682" s="102">
        <v>0</v>
      </c>
      <c r="O682" s="103">
        <v>0</v>
      </c>
      <c r="P682" s="104">
        <v>0</v>
      </c>
      <c r="Q682" s="97">
        <f>+monthly_drivers_0!Q682</f>
        <v>2.5</v>
      </c>
    </row>
    <row r="683" spans="1:17" x14ac:dyDescent="0.25">
      <c r="A683" s="98">
        <f t="shared" si="54"/>
        <v>65135</v>
      </c>
      <c r="B683" s="713" t="str">
        <f>+asset_level_drivers!$E$1</f>
        <v>Ganador</v>
      </c>
      <c r="C683" s="99">
        <f t="shared" si="55"/>
        <v>85</v>
      </c>
      <c r="D683" s="100">
        <f t="shared" si="56"/>
        <v>0.35155973528151241</v>
      </c>
      <c r="E683" s="100">
        <f t="shared" si="57"/>
        <v>1.6406121319241829</v>
      </c>
      <c r="F683" s="100">
        <f t="shared" si="58"/>
        <v>0.18046733451162694</v>
      </c>
      <c r="G683" s="100">
        <f>+monthly_drivers_6!G683/monthly_drivers_6!D683*D683</f>
        <v>0.39162213102385623</v>
      </c>
      <c r="H683" s="100">
        <f t="shared" si="59"/>
        <v>0.35155973528151241</v>
      </c>
      <c r="I683" s="100">
        <f t="shared" si="62"/>
        <v>1.2796774629009497</v>
      </c>
      <c r="J683" s="100">
        <f t="shared" si="60"/>
        <v>0.14437386760932189</v>
      </c>
      <c r="K683" s="101">
        <f t="shared" si="61"/>
        <v>138.04528663949068</v>
      </c>
      <c r="L683" s="102">
        <f t="shared" si="53"/>
        <v>0</v>
      </c>
      <c r="M683" s="102">
        <v>0</v>
      </c>
      <c r="N683" s="102">
        <v>0</v>
      </c>
      <c r="O683" s="103">
        <v>0</v>
      </c>
      <c r="P683" s="104">
        <v>0</v>
      </c>
      <c r="Q683" s="105">
        <f>+monthly_drivers_0!Q683</f>
        <v>2.5</v>
      </c>
    </row>
    <row r="684" spans="1:17" x14ac:dyDescent="0.25">
      <c r="A684" s="98">
        <f t="shared" si="54"/>
        <v>65166</v>
      </c>
      <c r="B684" s="713" t="str">
        <f>+asset_level_drivers!$E$1</f>
        <v>Ganador</v>
      </c>
      <c r="C684" s="99">
        <f t="shared" si="55"/>
        <v>85</v>
      </c>
      <c r="D684" s="100">
        <f t="shared" si="56"/>
        <v>0.3497516590518156</v>
      </c>
      <c r="E684" s="100">
        <f t="shared" si="57"/>
        <v>1.632174442677679</v>
      </c>
      <c r="F684" s="100">
        <f t="shared" si="58"/>
        <v>0.1795391886945116</v>
      </c>
      <c r="G684" s="100">
        <f>+monthly_drivers_6!G684/monthly_drivers_6!D684*D684</f>
        <v>0.38958513200368855</v>
      </c>
      <c r="H684" s="100">
        <f t="shared" si="59"/>
        <v>0.3497516590518156</v>
      </c>
      <c r="I684" s="100">
        <f t="shared" si="62"/>
        <v>1.2730960652886789</v>
      </c>
      <c r="J684" s="100">
        <f t="shared" si="60"/>
        <v>0.14363135095562962</v>
      </c>
      <c r="K684" s="101">
        <f t="shared" si="61"/>
        <v>137.96520844385279</v>
      </c>
      <c r="L684" s="102">
        <f t="shared" si="53"/>
        <v>0</v>
      </c>
      <c r="M684" s="102">
        <v>0</v>
      </c>
      <c r="N684" s="102">
        <v>0</v>
      </c>
      <c r="O684" s="103">
        <v>0</v>
      </c>
      <c r="P684" s="104">
        <v>0</v>
      </c>
      <c r="Q684" s="97">
        <f>+monthly_drivers_0!Q684</f>
        <v>2.5</v>
      </c>
    </row>
    <row r="685" spans="1:17" x14ac:dyDescent="0.25">
      <c r="A685" s="98">
        <f t="shared" si="54"/>
        <v>65196</v>
      </c>
      <c r="B685" s="713" t="str">
        <f>+asset_level_drivers!$E$1</f>
        <v>Ganador</v>
      </c>
      <c r="C685" s="99">
        <f t="shared" si="55"/>
        <v>85</v>
      </c>
      <c r="D685" s="100">
        <f t="shared" si="56"/>
        <v>0.34795288178136896</v>
      </c>
      <c r="E685" s="100">
        <f t="shared" si="57"/>
        <v>1.6237801485752406</v>
      </c>
      <c r="F685" s="100">
        <f t="shared" si="58"/>
        <v>0.17861581634324347</v>
      </c>
      <c r="G685" s="100">
        <f>+monthly_drivers_6!G685/monthly_drivers_6!D685*D685</f>
        <v>0.38755872831171978</v>
      </c>
      <c r="H685" s="100">
        <f t="shared" si="59"/>
        <v>0.34795288178136896</v>
      </c>
      <c r="I685" s="100">
        <f t="shared" si="62"/>
        <v>1.2665485158887793</v>
      </c>
      <c r="J685" s="100">
        <f t="shared" si="60"/>
        <v>0.14289265307461513</v>
      </c>
      <c r="K685" s="101">
        <f t="shared" si="61"/>
        <v>137.88517670048844</v>
      </c>
      <c r="L685" s="102">
        <f t="shared" si="53"/>
        <v>0</v>
      </c>
      <c r="M685" s="102">
        <v>0</v>
      </c>
      <c r="N685" s="102">
        <v>0</v>
      </c>
      <c r="O685" s="103">
        <v>0</v>
      </c>
      <c r="P685" s="104">
        <v>0</v>
      </c>
      <c r="Q685" s="105">
        <f>+monthly_drivers_0!Q685</f>
        <v>2.5</v>
      </c>
    </row>
    <row r="686" spans="1:17" x14ac:dyDescent="0.25">
      <c r="A686" s="98">
        <f t="shared" si="54"/>
        <v>65227</v>
      </c>
      <c r="B686" s="713" t="str">
        <f>+asset_level_drivers!$E$1</f>
        <v>Ganador</v>
      </c>
      <c r="C686" s="99">
        <f t="shared" si="55"/>
        <v>85</v>
      </c>
      <c r="D686" s="100">
        <f t="shared" si="56"/>
        <v>0.34616335564550582</v>
      </c>
      <c r="E686" s="100">
        <f t="shared" si="57"/>
        <v>1.6154290264350848</v>
      </c>
      <c r="F686" s="100">
        <f t="shared" si="58"/>
        <v>0.17769719290782646</v>
      </c>
      <c r="G686" s="100">
        <f>+monthly_drivers_6!G686/monthly_drivers_6!D686*D686</f>
        <v>0.38554286483698608</v>
      </c>
      <c r="H686" s="100">
        <f t="shared" si="59"/>
        <v>0.34616335564550582</v>
      </c>
      <c r="I686" s="100">
        <f t="shared" si="62"/>
        <v>1.2600346406194602</v>
      </c>
      <c r="J686" s="100">
        <f t="shared" si="60"/>
        <v>0.14215775432628153</v>
      </c>
      <c r="K686" s="101">
        <f t="shared" si="61"/>
        <v>137.80519138245131</v>
      </c>
      <c r="L686" s="102">
        <f t="shared" si="53"/>
        <v>0</v>
      </c>
      <c r="M686" s="102">
        <v>0</v>
      </c>
      <c r="N686" s="102">
        <v>0</v>
      </c>
      <c r="O686" s="103">
        <v>0</v>
      </c>
      <c r="P686" s="104">
        <v>0</v>
      </c>
      <c r="Q686" s="97">
        <f>+monthly_drivers_0!Q686</f>
        <v>2.5</v>
      </c>
    </row>
    <row r="687" spans="1:17" x14ac:dyDescent="0.25">
      <c r="A687" s="98">
        <f t="shared" si="54"/>
        <v>65258</v>
      </c>
      <c r="B687" s="713" t="str">
        <f>+asset_level_drivers!$E$1</f>
        <v>Ganador</v>
      </c>
      <c r="C687" s="99">
        <f t="shared" si="55"/>
        <v>85</v>
      </c>
      <c r="D687" s="100">
        <f t="shared" si="56"/>
        <v>0.34438303306552226</v>
      </c>
      <c r="E687" s="100">
        <f t="shared" si="57"/>
        <v>1.607120854223256</v>
      </c>
      <c r="F687" s="100">
        <f t="shared" si="58"/>
        <v>0.17678329396452538</v>
      </c>
      <c r="G687" s="100">
        <f>+monthly_drivers_6!G687/monthly_drivers_6!D687*D687</f>
        <v>0.38353748675517957</v>
      </c>
      <c r="H687" s="100">
        <f t="shared" si="59"/>
        <v>0.34438303306552226</v>
      </c>
      <c r="I687" s="100">
        <f t="shared" si="62"/>
        <v>1.2535542662942363</v>
      </c>
      <c r="J687" s="100">
        <f t="shared" si="60"/>
        <v>0.14142663517164067</v>
      </c>
      <c r="K687" s="101">
        <f t="shared" si="61"/>
        <v>137.72525246281069</v>
      </c>
      <c r="L687" s="102">
        <f t="shared" si="53"/>
        <v>0</v>
      </c>
      <c r="M687" s="102">
        <v>0</v>
      </c>
      <c r="N687" s="102">
        <v>0</v>
      </c>
      <c r="O687" s="103">
        <v>0</v>
      </c>
      <c r="P687" s="104">
        <v>0</v>
      </c>
      <c r="Q687" s="105">
        <f>+monthly_drivers_0!Q687</f>
        <v>2.5</v>
      </c>
    </row>
    <row r="688" spans="1:17" x14ac:dyDescent="0.25">
      <c r="A688" s="98">
        <f t="shared" si="54"/>
        <v>65288</v>
      </c>
      <c r="B688" s="713" t="str">
        <f>+asset_level_drivers!$E$1</f>
        <v>Ganador</v>
      </c>
      <c r="C688" s="99">
        <f t="shared" si="55"/>
        <v>85</v>
      </c>
      <c r="D688" s="100">
        <f t="shared" si="56"/>
        <v>0.34261186670741228</v>
      </c>
      <c r="E688" s="100">
        <f t="shared" si="57"/>
        <v>1.5988554110477216</v>
      </c>
      <c r="F688" s="100">
        <f t="shared" si="58"/>
        <v>0.17587409521521669</v>
      </c>
      <c r="G688" s="100">
        <f>+monthly_drivers_6!G688/monthly_drivers_6!D688*D688</f>
        <v>0.38154253952715811</v>
      </c>
      <c r="H688" s="100">
        <f t="shared" si="59"/>
        <v>0.34261186670741228</v>
      </c>
      <c r="I688" s="100">
        <f t="shared" si="62"/>
        <v>1.2471072206173219</v>
      </c>
      <c r="J688" s="100">
        <f t="shared" si="60"/>
        <v>0.14069927617219372</v>
      </c>
      <c r="K688" s="101">
        <f t="shared" si="61"/>
        <v>137.64535991465149</v>
      </c>
      <c r="L688" s="102">
        <f t="shared" si="53"/>
        <v>0</v>
      </c>
      <c r="M688" s="102">
        <v>0</v>
      </c>
      <c r="N688" s="102">
        <v>0</v>
      </c>
      <c r="O688" s="103">
        <v>0</v>
      </c>
      <c r="P688" s="104">
        <v>0</v>
      </c>
      <c r="Q688" s="97">
        <f>+monthly_drivers_0!Q688</f>
        <v>2.5</v>
      </c>
    </row>
    <row r="689" spans="1:17" x14ac:dyDescent="0.25">
      <c r="A689" s="98">
        <f t="shared" si="54"/>
        <v>65319</v>
      </c>
      <c r="B689" s="713" t="str">
        <f>+asset_level_drivers!$E$1</f>
        <v>Ganador</v>
      </c>
      <c r="C689" s="99">
        <f t="shared" si="55"/>
        <v>85</v>
      </c>
      <c r="D689" s="100">
        <f t="shared" si="56"/>
        <v>0.34084980948060933</v>
      </c>
      <c r="E689" s="100">
        <f t="shared" si="57"/>
        <v>1.5906324771524996</v>
      </c>
      <c r="F689" s="100">
        <f t="shared" si="58"/>
        <v>0.17496957248674236</v>
      </c>
      <c r="G689" s="100">
        <f>+monthly_drivers_6!G689/monthly_drivers_6!D689*D689</f>
        <v>0.37955796889746157</v>
      </c>
      <c r="H689" s="100">
        <f t="shared" si="59"/>
        <v>0.34084980948060933</v>
      </c>
      <c r="I689" s="100">
        <f t="shared" si="62"/>
        <v>1.2406933321790512</v>
      </c>
      <c r="J689" s="100">
        <f t="shared" si="60"/>
        <v>0.13997565798941425</v>
      </c>
      <c r="K689" s="101">
        <f t="shared" si="61"/>
        <v>137.56551371107426</v>
      </c>
      <c r="L689" s="102">
        <f t="shared" si="53"/>
        <v>0</v>
      </c>
      <c r="M689" s="102">
        <v>0</v>
      </c>
      <c r="N689" s="102">
        <v>0</v>
      </c>
      <c r="O689" s="103">
        <v>0</v>
      </c>
      <c r="P689" s="104">
        <v>0</v>
      </c>
      <c r="Q689" s="105">
        <f>+monthly_drivers_0!Q689</f>
        <v>2.5</v>
      </c>
    </row>
    <row r="690" spans="1:17" x14ac:dyDescent="0.25">
      <c r="A690" s="98">
        <f t="shared" si="54"/>
        <v>65349</v>
      </c>
      <c r="B690" s="713" t="str">
        <f>+asset_level_drivers!$E$1</f>
        <v>Ganador</v>
      </c>
      <c r="C690" s="99">
        <f t="shared" si="55"/>
        <v>85</v>
      </c>
      <c r="D690" s="100">
        <f t="shared" si="56"/>
        <v>0.33909681453673424</v>
      </c>
      <c r="E690" s="100">
        <f t="shared" si="57"/>
        <v>1.5824518339118157</v>
      </c>
      <c r="F690" s="100">
        <f t="shared" si="58"/>
        <v>0.17406970173026726</v>
      </c>
      <c r="G690" s="100">
        <f>+monthly_drivers_6!G690/monthly_drivers_6!D690*D690</f>
        <v>0.37758372089283615</v>
      </c>
      <c r="H690" s="100">
        <f t="shared" si="59"/>
        <v>0.33909681453673424</v>
      </c>
      <c r="I690" s="100">
        <f t="shared" si="62"/>
        <v>1.2343124304513202</v>
      </c>
      <c r="J690" s="100">
        <f t="shared" si="60"/>
        <v>0.13925576138423415</v>
      </c>
      <c r="K690" s="101">
        <f t="shared" si="61"/>
        <v>137.48571382519512</v>
      </c>
      <c r="L690" s="102">
        <f t="shared" si="53"/>
        <v>0</v>
      </c>
      <c r="M690" s="102">
        <v>0</v>
      </c>
      <c r="N690" s="102">
        <v>0</v>
      </c>
      <c r="O690" s="103">
        <v>0</v>
      </c>
      <c r="P690" s="104">
        <v>0</v>
      </c>
      <c r="Q690" s="97">
        <f>+monthly_drivers_0!Q690</f>
        <v>2.5</v>
      </c>
    </row>
    <row r="691" spans="1:17" x14ac:dyDescent="0.25">
      <c r="A691" s="98">
        <f t="shared" si="54"/>
        <v>65380</v>
      </c>
      <c r="B691" s="713" t="str">
        <f>+asset_level_drivers!$E$1</f>
        <v>Ganador</v>
      </c>
      <c r="C691" s="99">
        <f t="shared" si="55"/>
        <v>85</v>
      </c>
      <c r="D691" s="100">
        <f t="shared" si="56"/>
        <v>0.33735283526834958</v>
      </c>
      <c r="E691" s="100">
        <f t="shared" si="57"/>
        <v>1.5743132638242912</v>
      </c>
      <c r="F691" s="100">
        <f t="shared" si="58"/>
        <v>0.17317445902063969</v>
      </c>
      <c r="G691" s="100">
        <f>+monthly_drivers_6!G691/monthly_drivers_6!D691*D691</f>
        <v>0.37561974182076702</v>
      </c>
      <c r="H691" s="100">
        <f t="shared" si="59"/>
        <v>0.33735283526834958</v>
      </c>
      <c r="I691" s="100">
        <f t="shared" si="62"/>
        <v>1.2279643457830534</v>
      </c>
      <c r="J691" s="100">
        <f t="shared" si="60"/>
        <v>0.13853956721653207</v>
      </c>
      <c r="K691" s="101">
        <f t="shared" si="61"/>
        <v>137.40596023014581</v>
      </c>
      <c r="L691" s="102">
        <f t="shared" si="53"/>
        <v>0</v>
      </c>
      <c r="M691" s="102">
        <v>0</v>
      </c>
      <c r="N691" s="102">
        <v>0</v>
      </c>
      <c r="O691" s="103">
        <v>0</v>
      </c>
      <c r="P691" s="104">
        <v>0</v>
      </c>
      <c r="Q691" s="105">
        <f>+monthly_drivers_0!Q691</f>
        <v>2.5</v>
      </c>
    </row>
    <row r="692" spans="1:17" x14ac:dyDescent="0.25">
      <c r="A692" s="98">
        <f t="shared" si="54"/>
        <v>65411</v>
      </c>
      <c r="B692" s="713" t="str">
        <f>+asset_level_drivers!$E$1</f>
        <v>Ganador</v>
      </c>
      <c r="C692" s="99">
        <f t="shared" si="55"/>
        <v>85</v>
      </c>
      <c r="D692" s="100">
        <f t="shared" si="56"/>
        <v>0.33561782530772061</v>
      </c>
      <c r="E692" s="100">
        <f t="shared" si="57"/>
        <v>1.5662165505071592</v>
      </c>
      <c r="F692" s="100">
        <f t="shared" si="58"/>
        <v>0.17228382055575531</v>
      </c>
      <c r="G692" s="100">
        <f>+monthly_drivers_6!G692/monthly_drivers_6!D692*D692</f>
        <v>0.3736659782680174</v>
      </c>
      <c r="H692" s="100">
        <f t="shared" si="59"/>
        <v>0.33561782530772061</v>
      </c>
      <c r="I692" s="100">
        <f t="shared" si="62"/>
        <v>1.2216489093956928</v>
      </c>
      <c r="J692" s="100">
        <f t="shared" si="60"/>
        <v>0.13782705644462456</v>
      </c>
      <c r="K692" s="101">
        <f t="shared" si="61"/>
        <v>137.32625289907367</v>
      </c>
      <c r="L692" s="102">
        <f t="shared" si="53"/>
        <v>0</v>
      </c>
      <c r="M692" s="102">
        <v>0</v>
      </c>
      <c r="N692" s="102">
        <v>0</v>
      </c>
      <c r="O692" s="103">
        <v>0</v>
      </c>
      <c r="P692" s="104">
        <v>0</v>
      </c>
      <c r="Q692" s="97">
        <f>+monthly_drivers_0!Q692</f>
        <v>2.5</v>
      </c>
    </row>
    <row r="693" spans="1:17" x14ac:dyDescent="0.25">
      <c r="A693" s="98">
        <f t="shared" si="54"/>
        <v>65439</v>
      </c>
      <c r="B693" s="713" t="str">
        <f>+asset_level_drivers!$E$1</f>
        <v>Ganador</v>
      </c>
      <c r="C693" s="99">
        <f t="shared" si="55"/>
        <v>85</v>
      </c>
      <c r="D693" s="100">
        <f t="shared" si="56"/>
        <v>0.33389173852558246</v>
      </c>
      <c r="E693" s="100">
        <f t="shared" si="57"/>
        <v>1.5581614786905129</v>
      </c>
      <c r="F693" s="100">
        <f t="shared" si="58"/>
        <v>0.17139776265592432</v>
      </c>
      <c r="G693" s="100">
        <f>+monthly_drivers_6!G693/monthly_drivers_6!D693*D693</f>
        <v>0.37172237709917638</v>
      </c>
      <c r="H693" s="100">
        <f t="shared" si="59"/>
        <v>0.33389173852558246</v>
      </c>
      <c r="I693" s="100">
        <f t="shared" si="62"/>
        <v>1.2153659533787109</v>
      </c>
      <c r="J693" s="100">
        <f t="shared" si="60"/>
        <v>0.13711821012475978</v>
      </c>
      <c r="K693" s="101">
        <f t="shared" si="61"/>
        <v>137.24659180514158</v>
      </c>
      <c r="L693" s="102">
        <f t="shared" si="53"/>
        <v>0</v>
      </c>
      <c r="M693" s="102">
        <v>0</v>
      </c>
      <c r="N693" s="102">
        <v>0</v>
      </c>
      <c r="O693" s="103">
        <v>0</v>
      </c>
      <c r="P693" s="104">
        <v>0</v>
      </c>
      <c r="Q693" s="105">
        <f>+monthly_drivers_0!Q693</f>
        <v>2.5</v>
      </c>
    </row>
    <row r="694" spans="1:17" x14ac:dyDescent="0.25">
      <c r="A694" s="98">
        <f t="shared" si="54"/>
        <v>65470</v>
      </c>
      <c r="B694" s="713" t="str">
        <f>+asset_level_drivers!$E$1</f>
        <v>Ganador</v>
      </c>
      <c r="C694" s="99">
        <f t="shared" si="55"/>
        <v>85</v>
      </c>
      <c r="D694" s="100">
        <f t="shared" si="56"/>
        <v>0.33217452902991362</v>
      </c>
      <c r="E694" s="100">
        <f t="shared" si="57"/>
        <v>1.5501478342115806</v>
      </c>
      <c r="F694" s="100">
        <f t="shared" si="58"/>
        <v>0.17051626176324189</v>
      </c>
      <c r="G694" s="100">
        <f>+monthly_drivers_6!G694/monthly_drivers_6!D694*D694</f>
        <v>0.36978888545521382</v>
      </c>
      <c r="H694" s="100">
        <f t="shared" si="59"/>
        <v>0.33217452902991362</v>
      </c>
      <c r="I694" s="100">
        <f t="shared" si="62"/>
        <v>1.209115310685146</v>
      </c>
      <c r="J694" s="100">
        <f t="shared" si="60"/>
        <v>0.13641300941061385</v>
      </c>
      <c r="K694" s="101">
        <f t="shared" si="61"/>
        <v>137.166976921528</v>
      </c>
      <c r="L694" s="102">
        <f t="shared" si="53"/>
        <v>0</v>
      </c>
      <c r="M694" s="102">
        <v>0</v>
      </c>
      <c r="N694" s="102">
        <v>0</v>
      </c>
      <c r="O694" s="103">
        <v>0</v>
      </c>
      <c r="P694" s="104">
        <v>0</v>
      </c>
      <c r="Q694" s="97">
        <f>+monthly_drivers_0!Q694</f>
        <v>2.5</v>
      </c>
    </row>
    <row r="695" spans="1:17" x14ac:dyDescent="0.25">
      <c r="A695" s="98">
        <f t="shared" si="54"/>
        <v>65500</v>
      </c>
      <c r="B695" s="713" t="str">
        <f>+asset_level_drivers!$E$1</f>
        <v>Ganador</v>
      </c>
      <c r="C695" s="99">
        <f t="shared" si="55"/>
        <v>85</v>
      </c>
      <c r="D695" s="100">
        <f t="shared" si="56"/>
        <v>0.33046615116471589</v>
      </c>
      <c r="E695" s="100">
        <f t="shared" si="57"/>
        <v>1.542175404009033</v>
      </c>
      <c r="F695" s="100">
        <f t="shared" si="58"/>
        <v>0.16963929444096176</v>
      </c>
      <c r="G695" s="100">
        <f>+monthly_drivers_6!G695/monthly_drivers_6!D695*D695</f>
        <v>0.36786545075204258</v>
      </c>
      <c r="H695" s="100">
        <f t="shared" si="59"/>
        <v>0.33046615116471589</v>
      </c>
      <c r="I695" s="100">
        <f t="shared" si="62"/>
        <v>1.2028968151271611</v>
      </c>
      <c r="J695" s="100">
        <f t="shared" si="60"/>
        <v>0.13571143555278978</v>
      </c>
      <c r="K695" s="101">
        <f t="shared" si="61"/>
        <v>137.08740822142695</v>
      </c>
      <c r="L695" s="102">
        <f t="shared" si="53"/>
        <v>0</v>
      </c>
      <c r="M695" s="102">
        <v>0</v>
      </c>
      <c r="N695" s="102">
        <v>0</v>
      </c>
      <c r="O695" s="103">
        <v>0</v>
      </c>
      <c r="P695" s="104">
        <v>0</v>
      </c>
      <c r="Q695" s="105">
        <f>+monthly_drivers_0!Q695</f>
        <v>2.5</v>
      </c>
    </row>
    <row r="696" spans="1:17" x14ac:dyDescent="0.25">
      <c r="A696" s="98">
        <f t="shared" si="54"/>
        <v>65531</v>
      </c>
      <c r="B696" s="713" t="str">
        <f>+asset_level_drivers!$E$1</f>
        <v>Ganador</v>
      </c>
      <c r="C696" s="99">
        <f t="shared" si="55"/>
        <v>85</v>
      </c>
      <c r="D696" s="100">
        <f t="shared" si="56"/>
        <v>0.32876655950880046</v>
      </c>
      <c r="E696" s="100">
        <f t="shared" si="57"/>
        <v>1.5342439761173177</v>
      </c>
      <c r="F696" s="100">
        <f t="shared" si="58"/>
        <v>0.16876683737287321</v>
      </c>
      <c r="G696" s="100">
        <f>+monthly_drivers_6!G696/monthly_drivers_6!D696*D696</f>
        <v>0.36595202067908839</v>
      </c>
      <c r="H696" s="100">
        <f t="shared" si="59"/>
        <v>0.32876655950880046</v>
      </c>
      <c r="I696" s="100">
        <f t="shared" si="62"/>
        <v>1.1967103013716254</v>
      </c>
      <c r="J696" s="100">
        <f t="shared" si="60"/>
        <v>0.13501346989831894</v>
      </c>
      <c r="K696" s="101">
        <f t="shared" si="61"/>
        <v>137.00788567804801</v>
      </c>
      <c r="L696" s="102">
        <f t="shared" si="53"/>
        <v>0</v>
      </c>
      <c r="M696" s="102">
        <v>0</v>
      </c>
      <c r="N696" s="102">
        <v>0</v>
      </c>
      <c r="O696" s="103">
        <v>0</v>
      </c>
      <c r="P696" s="104">
        <v>0</v>
      </c>
      <c r="Q696" s="97">
        <f>+monthly_drivers_0!Q696</f>
        <v>2.5</v>
      </c>
    </row>
    <row r="697" spans="1:17" x14ac:dyDescent="0.25">
      <c r="A697" s="98">
        <f t="shared" si="54"/>
        <v>65561</v>
      </c>
      <c r="B697" s="713" t="str">
        <f>+asset_level_drivers!$E$1</f>
        <v>Ganador</v>
      </c>
      <c r="C697" s="99">
        <f t="shared" si="55"/>
        <v>85</v>
      </c>
      <c r="D697" s="100">
        <f t="shared" si="56"/>
        <v>0.32707570887458021</v>
      </c>
      <c r="E697" s="100">
        <f t="shared" si="57"/>
        <v>1.526353339661024</v>
      </c>
      <c r="F697" s="100">
        <f t="shared" si="58"/>
        <v>0.16789886736268103</v>
      </c>
      <c r="G697" s="100">
        <f>+monthly_drivers_6!G697/monthly_drivers_6!D697*D697</f>
        <v>0.36404854319786734</v>
      </c>
      <c r="H697" s="100">
        <f t="shared" si="59"/>
        <v>0.32707570887458021</v>
      </c>
      <c r="I697" s="100">
        <f t="shared" si="62"/>
        <v>1.1905556049357187</v>
      </c>
      <c r="J697" s="100">
        <f t="shared" si="60"/>
        <v>0.13431909389016522</v>
      </c>
      <c r="K697" s="101">
        <f t="shared" si="61"/>
        <v>136.92840926461631</v>
      </c>
      <c r="L697" s="102">
        <f t="shared" si="53"/>
        <v>0</v>
      </c>
      <c r="M697" s="102">
        <v>0</v>
      </c>
      <c r="N697" s="102">
        <v>0</v>
      </c>
      <c r="O697" s="103">
        <v>0</v>
      </c>
      <c r="P697" s="104">
        <v>0</v>
      </c>
      <c r="Q697" s="105">
        <f>+monthly_drivers_0!Q697</f>
        <v>2.5</v>
      </c>
    </row>
    <row r="698" spans="1:17" x14ac:dyDescent="0.25">
      <c r="A698" s="98">
        <f t="shared" si="54"/>
        <v>65592</v>
      </c>
      <c r="B698" s="713" t="str">
        <f>+asset_level_drivers!$E$1</f>
        <v>Ganador</v>
      </c>
      <c r="C698" s="99">
        <f t="shared" si="55"/>
        <v>85</v>
      </c>
      <c r="D698" s="100">
        <f t="shared" si="56"/>
        <v>0.32539355430686839</v>
      </c>
      <c r="E698" s="100">
        <f t="shared" si="57"/>
        <v>1.5185032848492763</v>
      </c>
      <c r="F698" s="100">
        <f t="shared" si="58"/>
        <v>0.16703536133338889</v>
      </c>
      <c r="G698" s="100">
        <f>+monthly_drivers_6!G698/monthly_drivers_6!D698*D698</f>
        <v>0.36215496654057078</v>
      </c>
      <c r="H698" s="100">
        <f t="shared" si="59"/>
        <v>0.32539355430686839</v>
      </c>
      <c r="I698" s="100">
        <f t="shared" si="62"/>
        <v>1.1844325621825578</v>
      </c>
      <c r="J698" s="100">
        <f t="shared" si="60"/>
        <v>0.13362828906673155</v>
      </c>
      <c r="K698" s="101">
        <f t="shared" si="61"/>
        <v>136.84897895437246</v>
      </c>
      <c r="L698" s="102">
        <f t="shared" si="53"/>
        <v>0</v>
      </c>
      <c r="M698" s="102">
        <v>0</v>
      </c>
      <c r="N698" s="102">
        <v>0</v>
      </c>
      <c r="O698" s="103">
        <v>0</v>
      </c>
      <c r="P698" s="104">
        <v>0</v>
      </c>
      <c r="Q698" s="97">
        <f>+monthly_drivers_0!Q698</f>
        <v>2.5</v>
      </c>
    </row>
    <row r="699" spans="1:17" x14ac:dyDescent="0.25">
      <c r="A699" s="98">
        <f t="shared" si="54"/>
        <v>65623</v>
      </c>
      <c r="B699" s="713" t="str">
        <f>+asset_level_drivers!$E$1</f>
        <v>Ganador</v>
      </c>
      <c r="C699" s="99">
        <f t="shared" si="55"/>
        <v>85</v>
      </c>
      <c r="D699" s="100">
        <f t="shared" si="56"/>
        <v>0.32372005108168339</v>
      </c>
      <c r="E699" s="100">
        <f t="shared" si="57"/>
        <v>1.5106936029701559</v>
      </c>
      <c r="F699" s="100">
        <f t="shared" si="58"/>
        <v>0.16617629632668574</v>
      </c>
      <c r="G699" s="100">
        <f>+monthly_drivers_6!G699/monthly_drivers_6!D699*D699</f>
        <v>0.36027123920865689</v>
      </c>
      <c r="H699" s="100">
        <f t="shared" si="59"/>
        <v>0.32372005108168339</v>
      </c>
      <c r="I699" s="100">
        <f t="shared" si="62"/>
        <v>1.1783410103168461</v>
      </c>
      <c r="J699" s="100">
        <f t="shared" si="60"/>
        <v>0.13294103706136906</v>
      </c>
      <c r="K699" s="101">
        <f t="shared" si="61"/>
        <v>136.76959472057263</v>
      </c>
      <c r="L699" s="102">
        <f t="shared" si="53"/>
        <v>0</v>
      </c>
      <c r="M699" s="102">
        <v>0</v>
      </c>
      <c r="N699" s="102">
        <v>0</v>
      </c>
      <c r="O699" s="103">
        <v>0</v>
      </c>
      <c r="P699" s="104">
        <v>0</v>
      </c>
      <c r="Q699" s="105">
        <f>+monthly_drivers_0!Q699</f>
        <v>2.5</v>
      </c>
    </row>
    <row r="700" spans="1:17" x14ac:dyDescent="0.25">
      <c r="A700" s="98">
        <f t="shared" si="54"/>
        <v>65653</v>
      </c>
      <c r="B700" s="713" t="str">
        <f>+asset_level_drivers!$E$1</f>
        <v>Ganador</v>
      </c>
      <c r="C700" s="99">
        <f t="shared" si="55"/>
        <v>85</v>
      </c>
      <c r="D700" s="100">
        <f t="shared" si="56"/>
        <v>0.32205515470505958</v>
      </c>
      <c r="E700" s="100">
        <f t="shared" si="57"/>
        <v>1.5029240863851521</v>
      </c>
      <c r="F700" s="100">
        <f t="shared" si="58"/>
        <v>0.16532164950233541</v>
      </c>
      <c r="G700" s="100">
        <f>+monthly_drivers_6!G700/monthly_drivers_6!D700*D700</f>
        <v>0.35839730997145064</v>
      </c>
      <c r="H700" s="100">
        <f t="shared" si="59"/>
        <v>0.32205515470505958</v>
      </c>
      <c r="I700" s="100">
        <f t="shared" si="62"/>
        <v>1.1722807873805454</v>
      </c>
      <c r="J700" s="100">
        <f t="shared" si="60"/>
        <v>0.13225731960188883</v>
      </c>
      <c r="K700" s="101">
        <f t="shared" si="61"/>
        <v>136.6902565364885</v>
      </c>
      <c r="L700" s="102">
        <f t="shared" si="53"/>
        <v>0</v>
      </c>
      <c r="M700" s="102">
        <v>0</v>
      </c>
      <c r="N700" s="102">
        <v>0</v>
      </c>
      <c r="O700" s="103">
        <v>0</v>
      </c>
      <c r="P700" s="104">
        <v>0</v>
      </c>
      <c r="Q700" s="97">
        <f>+monthly_drivers_0!Q700</f>
        <v>2.5</v>
      </c>
    </row>
    <row r="701" spans="1:17" x14ac:dyDescent="0.25">
      <c r="A701" s="98">
        <f t="shared" si="54"/>
        <v>65684</v>
      </c>
      <c r="B701" s="713" t="str">
        <f>+asset_level_drivers!$E$1</f>
        <v>Ganador</v>
      </c>
      <c r="C701" s="99">
        <f t="shared" si="55"/>
        <v>85</v>
      </c>
      <c r="D701" s="100">
        <f t="shared" si="56"/>
        <v>0.32039882091186433</v>
      </c>
      <c r="E701" s="100">
        <f t="shared" si="57"/>
        <v>1.4951945285236419</v>
      </c>
      <c r="F701" s="100">
        <f t="shared" si="58"/>
        <v>0.16447139813756939</v>
      </c>
      <c r="G701" s="100">
        <f>+monthly_drivers_6!G701/monthly_drivers_6!D701*D701</f>
        <v>0.35653312786475017</v>
      </c>
      <c r="H701" s="100">
        <f t="shared" si="59"/>
        <v>0.32039882091186433</v>
      </c>
      <c r="I701" s="100">
        <f t="shared" si="62"/>
        <v>1.1662517322485697</v>
      </c>
      <c r="J701" s="100">
        <f t="shared" si="60"/>
        <v>0.13157711851007603</v>
      </c>
      <c r="K701" s="101">
        <f t="shared" si="61"/>
        <v>136.61096437540729</v>
      </c>
      <c r="L701" s="102">
        <f t="shared" si="53"/>
        <v>0</v>
      </c>
      <c r="M701" s="102">
        <v>0</v>
      </c>
      <c r="N701" s="102">
        <v>0</v>
      </c>
      <c r="O701" s="103">
        <v>0</v>
      </c>
      <c r="P701" s="104">
        <v>0</v>
      </c>
      <c r="Q701" s="105">
        <f>+monthly_drivers_0!Q701</f>
        <v>2.5</v>
      </c>
    </row>
    <row r="702" spans="1:17" x14ac:dyDescent="0.25">
      <c r="A702" s="98">
        <f t="shared" si="54"/>
        <v>65714</v>
      </c>
      <c r="B702" s="713" t="str">
        <f>+asset_level_drivers!$E$1</f>
        <v>Ganador</v>
      </c>
      <c r="C702" s="99">
        <f t="shared" si="55"/>
        <v>85</v>
      </c>
      <c r="D702" s="100">
        <f t="shared" si="56"/>
        <v>0.31875100566462128</v>
      </c>
      <c r="E702" s="100">
        <f t="shared" si="57"/>
        <v>1.4875047238773975</v>
      </c>
      <c r="F702" s="100">
        <f t="shared" si="58"/>
        <v>0.16362551962648261</v>
      </c>
      <c r="G702" s="100">
        <f>+monthly_drivers_6!G702/monthly_drivers_6!D702*D702</f>
        <v>0.35467864218944101</v>
      </c>
      <c r="H702" s="100">
        <f t="shared" si="59"/>
        <v>0.31875100566462128</v>
      </c>
      <c r="I702" s="100">
        <f t="shared" si="62"/>
        <v>1.1602536846245015</v>
      </c>
      <c r="J702" s="100">
        <f t="shared" si="60"/>
        <v>0.13090041570120661</v>
      </c>
      <c r="K702" s="101">
        <f t="shared" si="61"/>
        <v>136.53171821063165</v>
      </c>
      <c r="L702" s="102">
        <f t="shared" si="53"/>
        <v>0</v>
      </c>
      <c r="M702" s="102">
        <v>0</v>
      </c>
      <c r="N702" s="102">
        <v>0</v>
      </c>
      <c r="O702" s="103">
        <v>0</v>
      </c>
      <c r="P702" s="104">
        <v>0</v>
      </c>
      <c r="Q702" s="97">
        <f>+monthly_drivers_0!Q702</f>
        <v>2.5</v>
      </c>
    </row>
    <row r="703" spans="1:17" x14ac:dyDescent="0.25">
      <c r="A703" s="98">
        <f t="shared" si="54"/>
        <v>65745</v>
      </c>
      <c r="B703" s="713" t="str">
        <f>+asset_level_drivers!$E$1</f>
        <v>Ganador</v>
      </c>
      <c r="C703" s="99">
        <f t="shared" si="55"/>
        <v>85</v>
      </c>
      <c r="D703" s="100">
        <f t="shared" si="56"/>
        <v>0.31711166515233924</v>
      </c>
      <c r="E703" s="100">
        <f t="shared" si="57"/>
        <v>1.4798544679951229</v>
      </c>
      <c r="F703" s="100">
        <f t="shared" si="58"/>
        <v>0.16278399147943248</v>
      </c>
      <c r="G703" s="100">
        <f>+monthly_drivers_6!G703/monthly_drivers_6!D703*D703</f>
        <v>0.35283380251011692</v>
      </c>
      <c r="H703" s="100">
        <f t="shared" si="59"/>
        <v>0.31711166515233924</v>
      </c>
      <c r="I703" s="100">
        <f t="shared" si="62"/>
        <v>1.1542864850363297</v>
      </c>
      <c r="J703" s="100">
        <f t="shared" si="60"/>
        <v>0.13022719318356654</v>
      </c>
      <c r="K703" s="101">
        <f t="shared" si="61"/>
        <v>136.45251801547977</v>
      </c>
      <c r="L703" s="102">
        <f t="shared" si="53"/>
        <v>0</v>
      </c>
      <c r="M703" s="102">
        <v>0</v>
      </c>
      <c r="N703" s="102">
        <v>0</v>
      </c>
      <c r="O703" s="103">
        <v>0</v>
      </c>
      <c r="P703" s="104">
        <v>0</v>
      </c>
      <c r="Q703" s="105">
        <f>+monthly_drivers_0!Q703</f>
        <v>2.5</v>
      </c>
    </row>
    <row r="704" spans="1:17" x14ac:dyDescent="0.25">
      <c r="A704" s="98">
        <f t="shared" si="54"/>
        <v>65776</v>
      </c>
      <c r="B704" s="713" t="str">
        <f>+asset_level_drivers!$E$1</f>
        <v>Ganador</v>
      </c>
      <c r="C704" s="99">
        <f t="shared" si="55"/>
        <v>85</v>
      </c>
      <c r="D704" s="100">
        <f t="shared" si="56"/>
        <v>0.31548075578934753</v>
      </c>
      <c r="E704" s="100">
        <f t="shared" si="57"/>
        <v>1.4722435574770174</v>
      </c>
      <c r="F704" s="100">
        <f t="shared" si="58"/>
        <v>0.16194679132244094</v>
      </c>
      <c r="G704" s="100">
        <f>+monthly_drivers_6!G704/monthly_drivers_6!D704*D704</f>
        <v>0.35099855865370838</v>
      </c>
      <c r="H704" s="100">
        <f t="shared" si="59"/>
        <v>0.31548075578934753</v>
      </c>
      <c r="I704" s="100">
        <f t="shared" si="62"/>
        <v>1.1483499748322099</v>
      </c>
      <c r="J704" s="100">
        <f t="shared" si="60"/>
        <v>0.12955743305797335</v>
      </c>
      <c r="K704" s="101">
        <f t="shared" si="61"/>
        <v>136.37336376328525</v>
      </c>
      <c r="L704" s="102">
        <f t="shared" si="53"/>
        <v>0</v>
      </c>
      <c r="M704" s="102">
        <v>0</v>
      </c>
      <c r="N704" s="102">
        <v>0</v>
      </c>
      <c r="O704" s="103">
        <v>0</v>
      </c>
      <c r="P704" s="104">
        <v>0</v>
      </c>
      <c r="Q704" s="97">
        <f>+monthly_drivers_0!Q704</f>
        <v>2.5</v>
      </c>
    </row>
    <row r="705" spans="1:17" x14ac:dyDescent="0.25">
      <c r="A705" s="98">
        <f t="shared" si="54"/>
        <v>65805</v>
      </c>
      <c r="B705" s="713" t="str">
        <f>+asset_level_drivers!$E$1</f>
        <v>Ganador</v>
      </c>
      <c r="C705" s="99">
        <f t="shared" si="55"/>
        <v>85</v>
      </c>
      <c r="D705" s="100">
        <f t="shared" si="56"/>
        <v>0.31385823421413717</v>
      </c>
      <c r="E705" s="100">
        <f t="shared" si="57"/>
        <v>1.4646717899693682</v>
      </c>
      <c r="F705" s="100">
        <f t="shared" si="58"/>
        <v>0.16111389689659958</v>
      </c>
      <c r="G705" s="100">
        <f>+monthly_drivers_6!G705/monthly_drivers_6!D705*D705</f>
        <v>0.34917286070811826</v>
      </c>
      <c r="H705" s="100">
        <f t="shared" si="59"/>
        <v>0.31385823421413717</v>
      </c>
      <c r="I705" s="100">
        <f t="shared" si="62"/>
        <v>1.142443996176246</v>
      </c>
      <c r="J705" s="100">
        <f t="shared" si="60"/>
        <v>0.12889111751730031</v>
      </c>
      <c r="K705" s="101">
        <f t="shared" si="61"/>
        <v>136.29425542739725</v>
      </c>
      <c r="L705" s="102">
        <f t="shared" si="53"/>
        <v>0</v>
      </c>
      <c r="M705" s="102">
        <v>0</v>
      </c>
      <c r="N705" s="102">
        <v>0</v>
      </c>
      <c r="O705" s="103">
        <v>0</v>
      </c>
      <c r="P705" s="104">
        <v>0</v>
      </c>
      <c r="Q705" s="105">
        <f>+monthly_drivers_0!Q705</f>
        <v>2.5</v>
      </c>
    </row>
    <row r="706" spans="1:17" x14ac:dyDescent="0.25">
      <c r="A706" s="98">
        <f t="shared" si="54"/>
        <v>65836</v>
      </c>
      <c r="B706" s="713" t="str">
        <f>+asset_level_drivers!$E$1</f>
        <v>Ganador</v>
      </c>
      <c r="C706" s="99">
        <f t="shared" si="55"/>
        <v>85</v>
      </c>
      <c r="D706" s="100">
        <f t="shared" si="56"/>
        <v>0.31224405728820798</v>
      </c>
      <c r="E706" s="100">
        <f t="shared" si="57"/>
        <v>1.4571389641591703</v>
      </c>
      <c r="F706" s="100">
        <f t="shared" si="58"/>
        <v>0.16028528605747785</v>
      </c>
      <c r="G706" s="100">
        <f>+monthly_drivers_6!G706/monthly_drivers_6!D706*D706</f>
        <v>0.34735665902086416</v>
      </c>
      <c r="H706" s="100">
        <f t="shared" si="59"/>
        <v>0.31224405728820798</v>
      </c>
      <c r="I706" s="100">
        <f t="shared" si="62"/>
        <v>1.1365683920442942</v>
      </c>
      <c r="J706" s="100">
        <f t="shared" si="60"/>
        <v>0.12822822884600299</v>
      </c>
      <c r="K706" s="101">
        <f t="shared" si="61"/>
        <v>136.21519298118031</v>
      </c>
      <c r="L706" s="102">
        <f t="shared" ref="L706:L721" si="63">+P706+O706</f>
        <v>0</v>
      </c>
      <c r="M706" s="102">
        <v>0</v>
      </c>
      <c r="N706" s="102">
        <v>0</v>
      </c>
      <c r="O706" s="103">
        <v>0</v>
      </c>
      <c r="P706" s="104">
        <v>0</v>
      </c>
      <c r="Q706" s="97">
        <f>+monthly_drivers_0!Q706</f>
        <v>2.5</v>
      </c>
    </row>
    <row r="707" spans="1:17" x14ac:dyDescent="0.25">
      <c r="A707" s="98">
        <f t="shared" ref="A707:A721" si="64">+EOMONTH(A706,1)</f>
        <v>65866</v>
      </c>
      <c r="B707" s="713" t="str">
        <f>+asset_level_drivers!$E$1</f>
        <v>Ganador</v>
      </c>
      <c r="C707" s="99">
        <f t="shared" si="55"/>
        <v>85</v>
      </c>
      <c r="D707" s="100">
        <f t="shared" si="56"/>
        <v>0.31063818209492167</v>
      </c>
      <c r="E707" s="100">
        <f t="shared" si="57"/>
        <v>1.4496448797687742</v>
      </c>
      <c r="F707" s="100">
        <f t="shared" si="58"/>
        <v>0.1594609367745343</v>
      </c>
      <c r="G707" s="100">
        <f>+monthly_drivers_6!G707/monthly_drivers_6!D707*D707</f>
        <v>0.34554990419772802</v>
      </c>
      <c r="H707" s="100">
        <f t="shared" si="59"/>
        <v>0.31063818209492167</v>
      </c>
      <c r="I707" s="100">
        <f t="shared" si="62"/>
        <v>1.1307230062197875</v>
      </c>
      <c r="J707" s="100">
        <f t="shared" si="60"/>
        <v>0.12756874941964821</v>
      </c>
      <c r="K707" s="101">
        <f t="shared" si="61"/>
        <v>136.13617639801447</v>
      </c>
      <c r="L707" s="102">
        <f t="shared" si="63"/>
        <v>0</v>
      </c>
      <c r="M707" s="102">
        <v>0</v>
      </c>
      <c r="N707" s="102">
        <v>0</v>
      </c>
      <c r="O707" s="103">
        <v>0</v>
      </c>
      <c r="P707" s="104">
        <v>0</v>
      </c>
      <c r="Q707" s="105">
        <f>+monthly_drivers_0!Q707</f>
        <v>2.5</v>
      </c>
    </row>
    <row r="708" spans="1:17" x14ac:dyDescent="0.25">
      <c r="A708" s="98">
        <f t="shared" si="64"/>
        <v>65897</v>
      </c>
      <c r="B708" s="713" t="str">
        <f>+asset_level_drivers!$E$1</f>
        <v>Ganador</v>
      </c>
      <c r="C708" s="99">
        <f t="shared" si="55"/>
        <v>85</v>
      </c>
      <c r="D708" s="100">
        <f t="shared" si="56"/>
        <v>0.30904056593836071</v>
      </c>
      <c r="E708" s="100">
        <f t="shared" si="57"/>
        <v>1.4421893375505606</v>
      </c>
      <c r="F708" s="100">
        <f t="shared" si="58"/>
        <v>0.15864082713053079</v>
      </c>
      <c r="G708" s="100">
        <f>+monthly_drivers_6!G708/monthly_drivers_6!D708*D708</f>
        <v>0.34375254710141284</v>
      </c>
      <c r="H708" s="100">
        <f t="shared" si="59"/>
        <v>0.30904056593836071</v>
      </c>
      <c r="I708" s="100">
        <f t="shared" si="62"/>
        <v>1.124907683289583</v>
      </c>
      <c r="J708" s="100">
        <f t="shared" si="60"/>
        <v>0.12691266170444548</v>
      </c>
      <c r="K708" s="101">
        <f t="shared" si="61"/>
        <v>136.05720565129519</v>
      </c>
      <c r="L708" s="102">
        <f t="shared" si="63"/>
        <v>0</v>
      </c>
      <c r="M708" s="102">
        <v>0</v>
      </c>
      <c r="N708" s="102">
        <v>0</v>
      </c>
      <c r="O708" s="103">
        <v>0</v>
      </c>
      <c r="P708" s="104">
        <v>0</v>
      </c>
      <c r="Q708" s="97">
        <f>+monthly_drivers_0!Q708</f>
        <v>2.5</v>
      </c>
    </row>
    <row r="709" spans="1:17" x14ac:dyDescent="0.25">
      <c r="A709" s="98">
        <f t="shared" si="64"/>
        <v>65927</v>
      </c>
      <c r="B709" s="713" t="str">
        <f>+asset_level_drivers!$E$1</f>
        <v>Ganador</v>
      </c>
      <c r="C709" s="99">
        <f t="shared" si="55"/>
        <v>85</v>
      </c>
      <c r="D709" s="100">
        <f t="shared" si="56"/>
        <v>0.30745116634219322</v>
      </c>
      <c r="E709" s="100">
        <f t="shared" si="57"/>
        <v>1.4347721392816433</v>
      </c>
      <c r="F709" s="100">
        <f t="shared" si="58"/>
        <v>0.15782493532094991</v>
      </c>
      <c r="G709" s="100">
        <f>+monthly_drivers_6!G709/monthly_drivers_6!D709*D709</f>
        <v>0.34196453885020633</v>
      </c>
      <c r="H709" s="100">
        <f t="shared" si="59"/>
        <v>0.30745116634219322</v>
      </c>
      <c r="I709" s="100">
        <f t="shared" si="62"/>
        <v>1.1191222686398297</v>
      </c>
      <c r="J709" s="100">
        <f t="shared" si="60"/>
        <v>0.12625994825678083</v>
      </c>
      <c r="K709" s="101">
        <f t="shared" si="61"/>
        <v>135.9782807144334</v>
      </c>
      <c r="L709" s="102">
        <f t="shared" si="63"/>
        <v>0</v>
      </c>
      <c r="M709" s="102">
        <v>0</v>
      </c>
      <c r="N709" s="102">
        <v>0</v>
      </c>
      <c r="O709" s="103">
        <v>0</v>
      </c>
      <c r="P709" s="104">
        <v>0</v>
      </c>
      <c r="Q709" s="105">
        <f>+monthly_drivers_0!Q709</f>
        <v>2.5</v>
      </c>
    </row>
    <row r="710" spans="1:17" x14ac:dyDescent="0.25">
      <c r="A710" s="98">
        <f t="shared" si="64"/>
        <v>65958</v>
      </c>
      <c r="B710" s="713" t="str">
        <f>+asset_level_drivers!$E$1</f>
        <v>Ganador</v>
      </c>
      <c r="C710" s="99">
        <f t="shared" si="55"/>
        <v>85</v>
      </c>
      <c r="D710" s="100">
        <f t="shared" si="56"/>
        <v>0.30586994104854365</v>
      </c>
      <c r="E710" s="100">
        <f t="shared" si="57"/>
        <v>1.4273930877585992</v>
      </c>
      <c r="F710" s="100">
        <f t="shared" si="58"/>
        <v>0.15701323965341504</v>
      </c>
      <c r="G710" s="100">
        <f>+monthly_drivers_6!G710/monthly_drivers_6!D710*D710</f>
        <v>0.34018583081665155</v>
      </c>
      <c r="H710" s="100">
        <f t="shared" si="59"/>
        <v>0.30586994104854365</v>
      </c>
      <c r="I710" s="100">
        <f t="shared" si="62"/>
        <v>1.1133666084518574</v>
      </c>
      <c r="J710" s="100">
        <f t="shared" si="60"/>
        <v>0.12561059172275302</v>
      </c>
      <c r="K710" s="101">
        <f t="shared" si="61"/>
        <v>135.89940156085538</v>
      </c>
      <c r="L710" s="102">
        <f t="shared" si="63"/>
        <v>0</v>
      </c>
      <c r="M710" s="102">
        <v>0</v>
      </c>
      <c r="N710" s="102">
        <v>0</v>
      </c>
      <c r="O710" s="103">
        <v>0</v>
      </c>
      <c r="P710" s="104">
        <v>0</v>
      </c>
      <c r="Q710" s="97">
        <f>+monthly_drivers_0!Q710</f>
        <v>2.5</v>
      </c>
    </row>
    <row r="711" spans="1:17" x14ac:dyDescent="0.25">
      <c r="A711" s="98">
        <f t="shared" si="64"/>
        <v>65989</v>
      </c>
      <c r="B711" s="713" t="str">
        <f>+asset_level_drivers!$E$1</f>
        <v>Ganador</v>
      </c>
      <c r="C711" s="99">
        <f t="shared" si="55"/>
        <v>85</v>
      </c>
      <c r="D711" s="100">
        <f t="shared" si="56"/>
        <v>0.30429684801686929</v>
      </c>
      <c r="E711" s="100">
        <f t="shared" si="57"/>
        <v>1.4200519867922246</v>
      </c>
      <c r="F711" s="100">
        <f t="shared" si="58"/>
        <v>0.15620571854711385</v>
      </c>
      <c r="G711" s="100">
        <f>+monthly_drivers_6!G711/monthly_drivers_6!D711*D711</f>
        <v>0.33841637462622437</v>
      </c>
      <c r="H711" s="100">
        <f t="shared" si="59"/>
        <v>0.30429684801686929</v>
      </c>
      <c r="I711" s="100">
        <f t="shared" si="62"/>
        <v>1.1076405496980875</v>
      </c>
      <c r="J711" s="100">
        <f t="shared" si="60"/>
        <v>0.12496457483771213</v>
      </c>
      <c r="K711" s="101">
        <f t="shared" si="61"/>
        <v>135.82056816400288</v>
      </c>
      <c r="L711" s="102">
        <f t="shared" si="63"/>
        <v>0</v>
      </c>
      <c r="M711" s="102">
        <v>0</v>
      </c>
      <c r="N711" s="102">
        <v>0</v>
      </c>
      <c r="O711" s="103">
        <v>0</v>
      </c>
      <c r="P711" s="104">
        <v>0</v>
      </c>
      <c r="Q711" s="105">
        <f>+monthly_drivers_0!Q711</f>
        <v>2.5</v>
      </c>
    </row>
    <row r="712" spans="1:17" x14ac:dyDescent="0.25">
      <c r="A712" s="98">
        <f t="shared" si="64"/>
        <v>66019</v>
      </c>
      <c r="B712" s="713" t="str">
        <f>+asset_level_drivers!$E$1</f>
        <v>Ganador</v>
      </c>
      <c r="C712" s="99">
        <f t="shared" si="55"/>
        <v>85</v>
      </c>
      <c r="D712" s="100">
        <f t="shared" si="56"/>
        <v>0.30273184542284243</v>
      </c>
      <c r="E712" s="100">
        <f t="shared" si="57"/>
        <v>1.4127486412023196</v>
      </c>
      <c r="F712" s="100">
        <f t="shared" si="58"/>
        <v>0.15540235053222431</v>
      </c>
      <c r="G712" s="100">
        <f>+monthly_drivers_6!G712/monthly_drivers_6!D712*D712</f>
        <v>0.33665612215601776</v>
      </c>
      <c r="H712" s="100">
        <f t="shared" si="59"/>
        <v>0.30273184542284243</v>
      </c>
      <c r="I712" s="100">
        <f t="shared" si="62"/>
        <v>1.1019439401379638</v>
      </c>
      <c r="J712" s="100">
        <f t="shared" si="60"/>
        <v>0.12432188042580057</v>
      </c>
      <c r="K712" s="101">
        <f t="shared" si="61"/>
        <v>135.74178049733305</v>
      </c>
      <c r="L712" s="102">
        <f t="shared" si="63"/>
        <v>0</v>
      </c>
      <c r="M712" s="102">
        <v>0</v>
      </c>
      <c r="N712" s="102">
        <v>0</v>
      </c>
      <c r="O712" s="103">
        <v>0</v>
      </c>
      <c r="P712" s="104">
        <v>0</v>
      </c>
      <c r="Q712" s="97">
        <f>+monthly_drivers_0!Q712</f>
        <v>2.5</v>
      </c>
    </row>
    <row r="713" spans="1:17" x14ac:dyDescent="0.25">
      <c r="A713" s="98">
        <f t="shared" si="64"/>
        <v>66050</v>
      </c>
      <c r="B713" s="713" t="str">
        <f>+asset_level_drivers!$E$1</f>
        <v>Ganador</v>
      </c>
      <c r="C713" s="99">
        <f t="shared" si="55"/>
        <v>85</v>
      </c>
      <c r="D713" s="100">
        <f t="shared" si="56"/>
        <v>0.30117489165723843</v>
      </c>
      <c r="E713" s="100">
        <f t="shared" si="57"/>
        <v>1.4054828568124986</v>
      </c>
      <c r="F713" s="100">
        <f t="shared" si="58"/>
        <v>0.15460311424934403</v>
      </c>
      <c r="G713" s="100">
        <f>+monthly_drivers_6!G713/monthly_drivers_6!D713*D713</f>
        <v>0.3349050255334331</v>
      </c>
      <c r="H713" s="100">
        <f t="shared" si="59"/>
        <v>0.30117489165723843</v>
      </c>
      <c r="I713" s="100">
        <f t="shared" si="62"/>
        <v>1.0962766283139056</v>
      </c>
      <c r="J713" s="100">
        <f t="shared" si="60"/>
        <v>0.1236824913994964</v>
      </c>
      <c r="K713" s="101">
        <f t="shared" si="61"/>
        <v>135.66303853431845</v>
      </c>
      <c r="L713" s="102">
        <f t="shared" si="63"/>
        <v>0</v>
      </c>
      <c r="M713" s="102">
        <v>0</v>
      </c>
      <c r="N713" s="102">
        <v>0</v>
      </c>
      <c r="O713" s="103">
        <v>0</v>
      </c>
      <c r="P713" s="104">
        <v>0</v>
      </c>
      <c r="Q713" s="105">
        <f>+monthly_drivers_0!Q713</f>
        <v>2.5</v>
      </c>
    </row>
    <row r="714" spans="1:17" x14ac:dyDescent="0.25">
      <c r="A714" s="98">
        <f t="shared" si="64"/>
        <v>66080</v>
      </c>
      <c r="B714" s="713" t="str">
        <f>+asset_level_drivers!$E$1</f>
        <v>Ganador</v>
      </c>
      <c r="C714" s="99">
        <f t="shared" si="55"/>
        <v>85</v>
      </c>
      <c r="D714" s="100">
        <f t="shared" si="56"/>
        <v>0.29962594532482945</v>
      </c>
      <c r="E714" s="100">
        <f t="shared" si="57"/>
        <v>1.3982544404450277</v>
      </c>
      <c r="F714" s="100">
        <f t="shared" si="58"/>
        <v>0.15380798844892224</v>
      </c>
      <c r="G714" s="100">
        <f>+monthly_drivers_6!G714/monthly_drivers_6!D714*D714</f>
        <v>0.33316303713487833</v>
      </c>
      <c r="H714" s="100">
        <f t="shared" si="59"/>
        <v>0.29962594532482945</v>
      </c>
      <c r="I714" s="100">
        <f t="shared" si="62"/>
        <v>1.0906384635472803</v>
      </c>
      <c r="J714" s="100">
        <f t="shared" si="60"/>
        <v>0.12304639075915903</v>
      </c>
      <c r="K714" s="101">
        <f t="shared" si="61"/>
        <v>135.584342248447</v>
      </c>
      <c r="L714" s="102">
        <f t="shared" si="63"/>
        <v>0</v>
      </c>
      <c r="M714" s="102">
        <v>0</v>
      </c>
      <c r="N714" s="102">
        <v>0</v>
      </c>
      <c r="O714" s="103">
        <v>0</v>
      </c>
      <c r="P714" s="104">
        <v>0</v>
      </c>
      <c r="Q714" s="97">
        <f>+monthly_drivers_0!Q714</f>
        <v>2.5</v>
      </c>
    </row>
    <row r="715" spans="1:17" x14ac:dyDescent="0.25">
      <c r="A715" s="98">
        <f t="shared" si="64"/>
        <v>66111</v>
      </c>
      <c r="B715" s="713" t="str">
        <f>+asset_level_drivers!$E$1</f>
        <v>Ganador</v>
      </c>
      <c r="C715" s="99">
        <f t="shared" si="55"/>
        <v>85</v>
      </c>
      <c r="D715" s="100">
        <f t="shared" si="56"/>
        <v>0.29808496524328382</v>
      </c>
      <c r="E715" s="100">
        <f t="shared" si="57"/>
        <v>1.3910631999156884</v>
      </c>
      <c r="F715" s="100">
        <f t="shared" si="58"/>
        <v>0.1530169519906949</v>
      </c>
      <c r="G715" s="100">
        <f>+monthly_drivers_6!G715/monthly_drivers_6!D715*D715</f>
        <v>0.33143010958447261</v>
      </c>
      <c r="H715" s="100">
        <f t="shared" si="59"/>
        <v>0.29808496524328382</v>
      </c>
      <c r="I715" s="100">
        <f t="shared" si="62"/>
        <v>1.0850292959343977</v>
      </c>
      <c r="J715" s="100">
        <f t="shared" si="60"/>
        <v>0.12241356159257724</v>
      </c>
      <c r="K715" s="101">
        <f t="shared" si="61"/>
        <v>135.50569161322201</v>
      </c>
      <c r="L715" s="102">
        <f t="shared" si="63"/>
        <v>0</v>
      </c>
      <c r="M715" s="102">
        <v>0</v>
      </c>
      <c r="N715" s="102">
        <v>0</v>
      </c>
      <c r="O715" s="103">
        <v>0</v>
      </c>
      <c r="P715" s="104">
        <v>0</v>
      </c>
      <c r="Q715" s="105">
        <f>+monthly_drivers_0!Q715</f>
        <v>2.5</v>
      </c>
    </row>
    <row r="716" spans="1:17" x14ac:dyDescent="0.25">
      <c r="A716" s="98">
        <f t="shared" si="64"/>
        <v>66142</v>
      </c>
      <c r="B716" s="713" t="str">
        <f>+asset_level_drivers!$E$1</f>
        <v>Ganador</v>
      </c>
      <c r="C716" s="99">
        <f t="shared" si="55"/>
        <v>85</v>
      </c>
      <c r="D716" s="100">
        <f t="shared" si="56"/>
        <v>0.29655191044207113</v>
      </c>
      <c r="E716" s="100">
        <f t="shared" si="57"/>
        <v>1.3839089440286683</v>
      </c>
      <c r="F716" s="100">
        <f t="shared" si="58"/>
        <v>0.15222998384312264</v>
      </c>
      <c r="G716" s="100">
        <f>+monthly_drivers_6!G716/monthly_drivers_6!D716*D716</f>
        <v>0.32970619575275778</v>
      </c>
      <c r="H716" s="100">
        <f t="shared" si="59"/>
        <v>0.29655191044207113</v>
      </c>
      <c r="I716" s="100">
        <f t="shared" si="62"/>
        <v>1.0794489763425239</v>
      </c>
      <c r="J716" s="100">
        <f t="shared" si="60"/>
        <v>0.12178398707451953</v>
      </c>
      <c r="K716" s="101">
        <f t="shared" si="61"/>
        <v>135.42708660216215</v>
      </c>
      <c r="L716" s="102">
        <f t="shared" si="63"/>
        <v>0</v>
      </c>
      <c r="M716" s="102">
        <v>0</v>
      </c>
      <c r="N716" s="102">
        <v>0</v>
      </c>
      <c r="O716" s="103">
        <v>0</v>
      </c>
      <c r="P716" s="104">
        <v>0</v>
      </c>
      <c r="Q716" s="97">
        <f>+monthly_drivers_0!Q716</f>
        <v>2.5</v>
      </c>
    </row>
    <row r="717" spans="1:17" x14ac:dyDescent="0.25">
      <c r="A717" s="98">
        <f t="shared" si="64"/>
        <v>66170</v>
      </c>
      <c r="B717" s="713" t="str">
        <f>+asset_level_drivers!$E$1</f>
        <v>Ganador</v>
      </c>
      <c r="C717" s="99">
        <f t="shared" si="55"/>
        <v>85</v>
      </c>
      <c r="D717" s="100">
        <f t="shared" si="56"/>
        <v>0.29502674016137292</v>
      </c>
      <c r="E717" s="100">
        <f t="shared" si="57"/>
        <v>1.3767914825714771</v>
      </c>
      <c r="F717" s="100">
        <f t="shared" si="58"/>
        <v>0.15144706308283157</v>
      </c>
      <c r="G717" s="100">
        <f>+monthly_drivers_6!G717/monthly_drivers_6!D717*D717</f>
        <v>0.32799124875541691</v>
      </c>
      <c r="H717" s="100">
        <f t="shared" si="59"/>
        <v>0.29502674016137292</v>
      </c>
      <c r="I717" s="100">
        <f t="shared" si="62"/>
        <v>1.0738973564059167</v>
      </c>
      <c r="J717" s="100">
        <f t="shared" si="60"/>
        <v>0.12115765046628675</v>
      </c>
      <c r="K717" s="101">
        <f t="shared" si="61"/>
        <v>135.34852718880146</v>
      </c>
      <c r="L717" s="102">
        <f t="shared" si="63"/>
        <v>0</v>
      </c>
      <c r="M717" s="102">
        <v>0</v>
      </c>
      <c r="N717" s="102">
        <v>0</v>
      </c>
      <c r="O717" s="103">
        <v>0</v>
      </c>
      <c r="P717" s="104">
        <v>0</v>
      </c>
      <c r="Q717" s="105">
        <f>+monthly_drivers_0!Q717</f>
        <v>2.5</v>
      </c>
    </row>
    <row r="718" spans="1:17" x14ac:dyDescent="0.25">
      <c r="A718" s="98">
        <f t="shared" si="64"/>
        <v>66201</v>
      </c>
      <c r="B718" s="713" t="str">
        <f>+asset_level_drivers!$E$1</f>
        <v>Ganador</v>
      </c>
      <c r="C718" s="99">
        <f t="shared" si="55"/>
        <v>85</v>
      </c>
      <c r="D718" s="100">
        <f t="shared" si="56"/>
        <v>0.29350941385099905</v>
      </c>
      <c r="E718" s="100">
        <f t="shared" si="57"/>
        <v>1.3697106263098902</v>
      </c>
      <c r="F718" s="100">
        <f t="shared" si="58"/>
        <v>0.15066816889405696</v>
      </c>
      <c r="G718" s="100">
        <f>+monthly_drivers_6!G718/monthly_drivers_6!D718*D718</f>
        <v>0.32628522195199888</v>
      </c>
      <c r="H718" s="100">
        <f t="shared" si="59"/>
        <v>0.29350941385099905</v>
      </c>
      <c r="I718" s="100">
        <f t="shared" si="62"/>
        <v>1.0683742885218808</v>
      </c>
      <c r="J718" s="100">
        <f t="shared" si="60"/>
        <v>0.12053453511526716</v>
      </c>
      <c r="K718" s="101">
        <f t="shared" si="61"/>
        <v>135.27001334668932</v>
      </c>
      <c r="L718" s="102">
        <f t="shared" si="63"/>
        <v>0</v>
      </c>
      <c r="M718" s="102">
        <v>0</v>
      </c>
      <c r="N718" s="102">
        <v>0</v>
      </c>
      <c r="O718" s="103">
        <v>0</v>
      </c>
      <c r="P718" s="104">
        <v>0</v>
      </c>
      <c r="Q718" s="97">
        <f>+monthly_drivers_0!Q718</f>
        <v>2.5</v>
      </c>
    </row>
    <row r="719" spans="1:17" x14ac:dyDescent="0.25">
      <c r="A719" s="98">
        <f t="shared" si="64"/>
        <v>66231</v>
      </c>
      <c r="B719" s="713" t="str">
        <f>+asset_level_drivers!$E$1</f>
        <v>Ganador</v>
      </c>
      <c r="C719" s="99">
        <f t="shared" si="55"/>
        <v>85</v>
      </c>
      <c r="D719" s="100">
        <f t="shared" si="56"/>
        <v>0.29199989116930941</v>
      </c>
      <c r="E719" s="100">
        <f t="shared" si="57"/>
        <v>1.3626661869829169</v>
      </c>
      <c r="F719" s="100">
        <f t="shared" si="58"/>
        <v>0.14989328056808984</v>
      </c>
      <c r="G719" s="100">
        <f>+monthly_drivers_6!G719/monthly_drivers_6!D719*D719</f>
        <v>0.32458806894465014</v>
      </c>
      <c r="H719" s="100">
        <f t="shared" si="59"/>
        <v>0.29199989116930941</v>
      </c>
      <c r="I719" s="100">
        <f t="shared" si="62"/>
        <v>1.0628796258468434</v>
      </c>
      <c r="J719" s="100">
        <f t="shared" si="60"/>
        <v>0.11991462445449354</v>
      </c>
      <c r="K719" s="101">
        <f t="shared" si="61"/>
        <v>135.1915450493905</v>
      </c>
      <c r="L719" s="102">
        <f t="shared" si="63"/>
        <v>0</v>
      </c>
      <c r="M719" s="102">
        <v>0</v>
      </c>
      <c r="N719" s="102">
        <v>0</v>
      </c>
      <c r="O719" s="103">
        <v>0</v>
      </c>
      <c r="P719" s="104">
        <v>0</v>
      </c>
      <c r="Q719" s="105">
        <f>+monthly_drivers_0!Q719</f>
        <v>2.5</v>
      </c>
    </row>
    <row r="720" spans="1:17" x14ac:dyDescent="0.25">
      <c r="A720" s="98">
        <f t="shared" si="64"/>
        <v>66262</v>
      </c>
      <c r="B720" s="713" t="str">
        <f>+asset_level_drivers!$E$1</f>
        <v>Ganador</v>
      </c>
      <c r="C720" s="99">
        <f t="shared" si="55"/>
        <v>85</v>
      </c>
      <c r="D720" s="100">
        <f t="shared" ref="D720:D721" si="65">+D719/D718*D719</f>
        <v>0.29049813198214158</v>
      </c>
      <c r="E720" s="100">
        <f t="shared" ref="E720:E721" si="66">+E719/E718*E719</f>
        <v>1.355657977297795</v>
      </c>
      <c r="F720" s="100">
        <f t="shared" ref="F720:F721" si="67">+F719/F718*F719</f>
        <v>0.14912237750272639</v>
      </c>
      <c r="G720" s="100">
        <f>+monthly_drivers_6!G720/monthly_drivers_6!D720*D720</f>
        <v>0.32289974357685286</v>
      </c>
      <c r="H720" s="100">
        <f t="shared" ref="H720:H721" si="68">+H719/H718*H719</f>
        <v>0.29049813198214158</v>
      </c>
      <c r="I720" s="100">
        <f t="shared" si="62"/>
        <v>1.0574132222924502</v>
      </c>
      <c r="J720" s="100">
        <f t="shared" ref="J720:J721" si="69">+J719/J718*J719</f>
        <v>0.11929790200220286</v>
      </c>
      <c r="K720" s="101">
        <f t="shared" ref="K720:K721" si="70">+K719/K718*K719</f>
        <v>135.11312227048506</v>
      </c>
      <c r="L720" s="102">
        <f t="shared" si="63"/>
        <v>0</v>
      </c>
      <c r="M720" s="102">
        <v>0</v>
      </c>
      <c r="N720" s="102">
        <v>0</v>
      </c>
      <c r="O720" s="103">
        <v>0</v>
      </c>
      <c r="P720" s="104">
        <v>0</v>
      </c>
      <c r="Q720" s="97">
        <f>+monthly_drivers_0!Q720</f>
        <v>2.5</v>
      </c>
    </row>
    <row r="721" spans="1:17" x14ac:dyDescent="0.25">
      <c r="A721" s="98">
        <f t="shared" si="64"/>
        <v>66292</v>
      </c>
      <c r="B721" s="713" t="str">
        <f>+asset_level_drivers!$E$1</f>
        <v>Ganador</v>
      </c>
      <c r="C721" s="99">
        <f t="shared" si="55"/>
        <v>85</v>
      </c>
      <c r="D721" s="100">
        <f t="shared" si="65"/>
        <v>0.28900409636174362</v>
      </c>
      <c r="E721" s="100">
        <f t="shared" si="66"/>
        <v>1.3486858109250117</v>
      </c>
      <c r="F721" s="100">
        <f t="shared" si="67"/>
        <v>0.14835543920172017</v>
      </c>
      <c r="G721" s="100">
        <f>+monthly_drivers_6!G721/monthly_drivers_6!D721*D721</f>
        <v>0.32122019993216949</v>
      </c>
      <c r="H721" s="100">
        <f t="shared" si="68"/>
        <v>0.28900409636174362</v>
      </c>
      <c r="I721" s="100">
        <f t="shared" ref="I721" si="71">+I720/I719*I720</f>
        <v>1.0519749325216809</v>
      </c>
      <c r="J721" s="100">
        <f t="shared" si="69"/>
        <v>0.11868435136139797</v>
      </c>
      <c r="K721" s="101">
        <f t="shared" si="70"/>
        <v>135.0347449835684</v>
      </c>
      <c r="L721" s="102">
        <f t="shared" si="63"/>
        <v>0</v>
      </c>
      <c r="M721" s="102">
        <v>0</v>
      </c>
      <c r="N721" s="102">
        <v>0</v>
      </c>
      <c r="O721" s="103">
        <v>0</v>
      </c>
      <c r="P721" s="104">
        <v>0</v>
      </c>
      <c r="Q721" s="105">
        <f>+monthly_drivers_0!Q721</f>
        <v>2.5</v>
      </c>
    </row>
  </sheetData>
  <conditionalFormatting sqref="C2:N721">
    <cfRule type="expression" dxfId="54" priority="4">
      <formula>_xlfn.ISFORMULA(C2)</formula>
    </cfRule>
  </conditionalFormatting>
  <conditionalFormatting sqref="P2:P721">
    <cfRule type="expression" dxfId="53" priority="3">
      <formula>_xlfn.ISFORMULA(P2)</formula>
    </cfRule>
  </conditionalFormatting>
  <conditionalFormatting sqref="O2:O721">
    <cfRule type="expression" dxfId="52" priority="2">
      <formula>_xlfn.ISFORMULA(O2)</formula>
    </cfRule>
  </conditionalFormatting>
  <conditionalFormatting sqref="Q2:Q721">
    <cfRule type="expression" dxfId="51" priority="1">
      <formula>_xlfn.ISFORMULA(Q2)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F23CD-1469-4C94-A68C-B415207C10F5}">
  <sheetPr codeName="Sheet17">
    <tabColor rgb="FF008000"/>
  </sheetPr>
  <dimension ref="A1:R721"/>
  <sheetViews>
    <sheetView workbookViewId="0"/>
  </sheetViews>
  <sheetFormatPr defaultRowHeight="15" x14ac:dyDescent="0.25"/>
  <cols>
    <col min="2" max="2" width="8.140625" style="715" customWidth="1"/>
    <col min="15" max="15" width="9" bestFit="1" customWidth="1"/>
    <col min="16" max="16" width="9.140625" style="2"/>
  </cols>
  <sheetData>
    <row r="1" spans="1:18"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8" x14ac:dyDescent="0.25">
      <c r="A2" s="92">
        <v>44316</v>
      </c>
      <c r="B2" s="712" t="str">
        <f>+asset_level_drivers!$D$1</f>
        <v>Foreland I</v>
      </c>
      <c r="C2" s="93">
        <v>153</v>
      </c>
      <c r="D2" s="94">
        <v>19.11324638671875</v>
      </c>
      <c r="E2" s="94">
        <v>485.93366279296879</v>
      </c>
      <c r="F2" s="94">
        <v>48.593363241577144</v>
      </c>
      <c r="G2" s="94">
        <v>26.069540271377566</v>
      </c>
      <c r="H2" s="94">
        <v>5.9618536502838131</v>
      </c>
      <c r="I2" s="94">
        <v>153.45695390625002</v>
      </c>
      <c r="J2" s="94">
        <v>17.26390647125244</v>
      </c>
      <c r="K2" s="95">
        <v>267.35595361328126</v>
      </c>
      <c r="L2" s="94">
        <f t="shared" ref="L2:L65" si="0">+P2+O2</f>
        <v>0</v>
      </c>
      <c r="M2" s="94">
        <v>0</v>
      </c>
      <c r="N2" s="94">
        <v>0</v>
      </c>
      <c r="O2" s="96">
        <v>0</v>
      </c>
      <c r="P2" s="95">
        <v>0</v>
      </c>
      <c r="Q2" s="97">
        <v>0</v>
      </c>
      <c r="R2" s="176"/>
    </row>
    <row r="3" spans="1:18" x14ac:dyDescent="0.25">
      <c r="A3" s="98">
        <f t="shared" ref="A3:A66" si="1">+EOMONTH(A2,1)</f>
        <v>44347</v>
      </c>
      <c r="B3" s="713" t="str">
        <f>+asset_level_drivers!$D$1</f>
        <v>Foreland I</v>
      </c>
      <c r="C3" s="99">
        <f t="shared" ref="C3:C66" si="2">+C2</f>
        <v>153</v>
      </c>
      <c r="D3" s="100">
        <v>18.63874435157776</v>
      </c>
      <c r="E3" s="100">
        <v>478.7389432617187</v>
      </c>
      <c r="F3" s="100">
        <v>47.873891381835939</v>
      </c>
      <c r="G3" s="100">
        <v>24.993855268478395</v>
      </c>
      <c r="H3" s="100">
        <v>5.8634054420471191</v>
      </c>
      <c r="I3" s="100">
        <v>151.75213033447264</v>
      </c>
      <c r="J3" s="100">
        <v>17.072114048767087</v>
      </c>
      <c r="K3" s="101">
        <v>265.7785595703125</v>
      </c>
      <c r="L3" s="102">
        <f t="shared" si="0"/>
        <v>0</v>
      </c>
      <c r="M3" s="102">
        <v>0</v>
      </c>
      <c r="N3" s="102">
        <v>0</v>
      </c>
      <c r="O3" s="103">
        <v>0</v>
      </c>
      <c r="P3" s="104">
        <v>0</v>
      </c>
      <c r="Q3" s="105">
        <v>0</v>
      </c>
    </row>
    <row r="4" spans="1:18" x14ac:dyDescent="0.25">
      <c r="A4" s="106">
        <f t="shared" si="1"/>
        <v>44377</v>
      </c>
      <c r="B4" s="714" t="str">
        <f>+asset_level_drivers!$D$1</f>
        <v>Foreland I</v>
      </c>
      <c r="C4" s="93">
        <f t="shared" si="2"/>
        <v>153</v>
      </c>
      <c r="D4" s="94">
        <v>18.196259645462035</v>
      </c>
      <c r="E4" s="94">
        <v>471.83877004394537</v>
      </c>
      <c r="F4" s="94">
        <v>47.183874334716798</v>
      </c>
      <c r="G4" s="94">
        <v>24.00270334854126</v>
      </c>
      <c r="H4" s="94">
        <v>5.7703981510162352</v>
      </c>
      <c r="I4" s="94">
        <v>150.10322717285155</v>
      </c>
      <c r="J4" s="94">
        <v>16.886612178039552</v>
      </c>
      <c r="K4" s="95">
        <v>264.27052636718747</v>
      </c>
      <c r="L4" s="94">
        <f t="shared" si="0"/>
        <v>0</v>
      </c>
      <c r="M4" s="94">
        <v>0</v>
      </c>
      <c r="N4" s="94">
        <v>0</v>
      </c>
      <c r="O4" s="96">
        <v>0</v>
      </c>
      <c r="P4" s="95">
        <v>0</v>
      </c>
      <c r="Q4" s="97">
        <v>0</v>
      </c>
    </row>
    <row r="5" spans="1:18" x14ac:dyDescent="0.25">
      <c r="A5" s="98">
        <f t="shared" si="1"/>
        <v>44408</v>
      </c>
      <c r="B5" s="713" t="str">
        <f>+asset_level_drivers!$D$1</f>
        <v>Foreland I</v>
      </c>
      <c r="C5" s="99">
        <f t="shared" si="2"/>
        <v>153</v>
      </c>
      <c r="D5" s="100">
        <v>17.782294815444949</v>
      </c>
      <c r="E5" s="100">
        <v>465.21277536621096</v>
      </c>
      <c r="F5" s="100">
        <v>46.521274301147457</v>
      </c>
      <c r="G5" s="100">
        <v>23.086452420043948</v>
      </c>
      <c r="H5" s="100">
        <v>5.6822824058532717</v>
      </c>
      <c r="I5" s="100">
        <v>148.50692709960936</v>
      </c>
      <c r="J5" s="100">
        <v>16.707028477478026</v>
      </c>
      <c r="K5" s="101">
        <v>258.05613232421877</v>
      </c>
      <c r="L5" s="102">
        <f t="shared" si="0"/>
        <v>0</v>
      </c>
      <c r="M5" s="102">
        <v>0</v>
      </c>
      <c r="N5" s="102">
        <v>0</v>
      </c>
      <c r="O5" s="103">
        <v>0</v>
      </c>
      <c r="P5" s="104">
        <v>0</v>
      </c>
      <c r="Q5" s="105">
        <v>0</v>
      </c>
    </row>
    <row r="6" spans="1:18" x14ac:dyDescent="0.25">
      <c r="A6" s="106">
        <f t="shared" si="1"/>
        <v>44439</v>
      </c>
      <c r="B6" s="714" t="str">
        <f>+asset_level_drivers!$D$1</f>
        <v>Foreland I</v>
      </c>
      <c r="C6" s="93">
        <f t="shared" si="2"/>
        <v>153</v>
      </c>
      <c r="D6" s="94">
        <v>17.393871234512332</v>
      </c>
      <c r="E6" s="94">
        <v>458.8425441650391</v>
      </c>
      <c r="F6" s="94">
        <v>45.884251895141603</v>
      </c>
      <c r="G6" s="94">
        <v>22.236892382812499</v>
      </c>
      <c r="H6" s="94">
        <v>5.5985883247375483</v>
      </c>
      <c r="I6" s="94">
        <v>146.96017811279299</v>
      </c>
      <c r="J6" s="94">
        <v>16.533019638061525</v>
      </c>
      <c r="K6" s="95">
        <v>256.67032861328124</v>
      </c>
      <c r="L6" s="94">
        <f t="shared" si="0"/>
        <v>0</v>
      </c>
      <c r="M6" s="94">
        <v>0</v>
      </c>
      <c r="N6" s="94">
        <v>0</v>
      </c>
      <c r="O6" s="96">
        <v>0</v>
      </c>
      <c r="P6" s="95">
        <v>0</v>
      </c>
      <c r="Q6" s="97">
        <v>0</v>
      </c>
    </row>
    <row r="7" spans="1:18" x14ac:dyDescent="0.25">
      <c r="A7" s="98">
        <f t="shared" si="1"/>
        <v>44469</v>
      </c>
      <c r="B7" s="713" t="str">
        <f>+asset_level_drivers!$D$1</f>
        <v>Foreland I</v>
      </c>
      <c r="C7" s="99">
        <f t="shared" si="2"/>
        <v>153</v>
      </c>
      <c r="D7" s="100">
        <v>17.028432789230347</v>
      </c>
      <c r="E7" s="100">
        <v>452.71146137695314</v>
      </c>
      <c r="F7" s="100">
        <v>45.271143017578126</v>
      </c>
      <c r="G7" s="100">
        <v>21.446981199645997</v>
      </c>
      <c r="H7" s="100">
        <v>5.5189104503631592</v>
      </c>
      <c r="I7" s="100">
        <v>145.46023670654296</v>
      </c>
      <c r="J7" s="100">
        <v>16.364275804138185</v>
      </c>
      <c r="K7" s="101">
        <v>255.33869311523438</v>
      </c>
      <c r="L7" s="102">
        <f t="shared" si="0"/>
        <v>0</v>
      </c>
      <c r="M7" s="102">
        <v>0</v>
      </c>
      <c r="N7" s="102">
        <v>0</v>
      </c>
      <c r="O7" s="103">
        <v>0</v>
      </c>
      <c r="P7" s="104">
        <v>0</v>
      </c>
      <c r="Q7" s="105">
        <v>0</v>
      </c>
    </row>
    <row r="8" spans="1:18" x14ac:dyDescent="0.25">
      <c r="A8" s="106">
        <f t="shared" si="1"/>
        <v>44500</v>
      </c>
      <c r="B8" s="714" t="str">
        <f>+asset_level_drivers!$D$1</f>
        <v>Foreland I</v>
      </c>
      <c r="C8" s="93">
        <f t="shared" si="2"/>
        <v>153</v>
      </c>
      <c r="D8" s="94">
        <v>16.683770280075073</v>
      </c>
      <c r="E8" s="94">
        <v>446.80442805175784</v>
      </c>
      <c r="F8" s="94">
        <v>44.680440206909182</v>
      </c>
      <c r="G8" s="94">
        <v>20.710642765045165</v>
      </c>
      <c r="H8" s="94">
        <v>5.4428965404510503</v>
      </c>
      <c r="I8" s="94">
        <v>144.00457097167967</v>
      </c>
      <c r="J8" s="94">
        <v>16.200513473510743</v>
      </c>
      <c r="K8" s="95">
        <v>254.05729980468749</v>
      </c>
      <c r="L8" s="94">
        <f t="shared" si="0"/>
        <v>0</v>
      </c>
      <c r="M8" s="94">
        <v>0</v>
      </c>
      <c r="N8" s="94">
        <v>0</v>
      </c>
      <c r="O8" s="96">
        <v>0</v>
      </c>
      <c r="P8" s="95">
        <v>0</v>
      </c>
      <c r="Q8" s="97">
        <v>0</v>
      </c>
    </row>
    <row r="9" spans="1:18" x14ac:dyDescent="0.25">
      <c r="A9" s="98">
        <f t="shared" si="1"/>
        <v>44530</v>
      </c>
      <c r="B9" s="713" t="str">
        <f>+asset_level_drivers!$D$1</f>
        <v>Foreland I</v>
      </c>
      <c r="C9" s="99">
        <f t="shared" si="2"/>
        <v>153</v>
      </c>
      <c r="D9" s="100">
        <v>16.357964289093019</v>
      </c>
      <c r="E9" s="100">
        <v>441.10769699707032</v>
      </c>
      <c r="F9" s="100">
        <v>44.11076723327637</v>
      </c>
      <c r="G9" s="100">
        <v>20.022602384948733</v>
      </c>
      <c r="H9" s="100">
        <v>5.3702388336181643</v>
      </c>
      <c r="I9" s="100">
        <v>142.5908554321289</v>
      </c>
      <c r="J9" s="100">
        <v>16.041470883178715</v>
      </c>
      <c r="K9" s="101">
        <v>252.82263989257814</v>
      </c>
      <c r="L9" s="102">
        <f t="shared" si="0"/>
        <v>0</v>
      </c>
      <c r="M9" s="102">
        <v>0</v>
      </c>
      <c r="N9" s="102">
        <v>0</v>
      </c>
      <c r="O9" s="103">
        <v>0</v>
      </c>
      <c r="P9" s="104">
        <v>0</v>
      </c>
      <c r="Q9" s="105">
        <v>0</v>
      </c>
    </row>
    <row r="10" spans="1:18" x14ac:dyDescent="0.25">
      <c r="A10" s="106">
        <f t="shared" si="1"/>
        <v>44561</v>
      </c>
      <c r="B10" s="714" t="str">
        <f>+asset_level_drivers!$D$1</f>
        <v>Foreland I</v>
      </c>
      <c r="C10" s="93">
        <f t="shared" si="2"/>
        <v>153</v>
      </c>
      <c r="D10" s="94">
        <v>15.977578147888185</v>
      </c>
      <c r="E10" s="94">
        <v>432.6551129882813</v>
      </c>
      <c r="F10" s="94">
        <v>43.26550848083496</v>
      </c>
      <c r="G10" s="94">
        <v>19.28646135406494</v>
      </c>
      <c r="H10" s="94">
        <v>5.2468841182708745</v>
      </c>
      <c r="I10" s="94">
        <v>139.44597912597658</v>
      </c>
      <c r="J10" s="94">
        <v>15.687672102355959</v>
      </c>
      <c r="K10" s="95">
        <v>243.54332153320311</v>
      </c>
      <c r="L10" s="94">
        <f t="shared" si="0"/>
        <v>0</v>
      </c>
      <c r="M10" s="94">
        <v>0</v>
      </c>
      <c r="N10" s="94">
        <v>0</v>
      </c>
      <c r="O10" s="96">
        <v>0</v>
      </c>
      <c r="P10" s="95">
        <v>0</v>
      </c>
      <c r="Q10" s="97">
        <v>0</v>
      </c>
    </row>
    <row r="11" spans="1:18" x14ac:dyDescent="0.25">
      <c r="A11" s="98">
        <f t="shared" si="1"/>
        <v>44592</v>
      </c>
      <c r="B11" s="713" t="str">
        <f>+asset_level_drivers!$D$1</f>
        <v>Foreland I</v>
      </c>
      <c r="C11" s="99">
        <f t="shared" si="2"/>
        <v>153</v>
      </c>
      <c r="D11" s="100">
        <v>15.685130844497682</v>
      </c>
      <c r="E11" s="100">
        <v>427.36277966308597</v>
      </c>
      <c r="F11" s="100">
        <v>42.736275164794925</v>
      </c>
      <c r="G11" s="100">
        <v>18.682466871643065</v>
      </c>
      <c r="H11" s="100">
        <v>5.1805163143157964</v>
      </c>
      <c r="I11" s="100">
        <v>138.12214899902344</v>
      </c>
      <c r="J11" s="100">
        <v>15.538741328430175</v>
      </c>
      <c r="K11" s="101">
        <v>242.40220971679688</v>
      </c>
      <c r="L11" s="102">
        <f t="shared" si="0"/>
        <v>0</v>
      </c>
      <c r="M11" s="102">
        <v>0</v>
      </c>
      <c r="N11" s="102">
        <v>0</v>
      </c>
      <c r="O11" s="103">
        <v>0</v>
      </c>
      <c r="P11" s="104">
        <v>0</v>
      </c>
      <c r="Q11" s="105">
        <v>0</v>
      </c>
    </row>
    <row r="12" spans="1:18" x14ac:dyDescent="0.25">
      <c r="A12" s="106">
        <f t="shared" si="1"/>
        <v>44620</v>
      </c>
      <c r="B12" s="714" t="str">
        <f>+asset_level_drivers!$D$1</f>
        <v>Foreland I</v>
      </c>
      <c r="C12" s="93">
        <f t="shared" si="2"/>
        <v>153</v>
      </c>
      <c r="D12" s="94">
        <v>15.407077433395386</v>
      </c>
      <c r="E12" s="94">
        <v>422.24516828613281</v>
      </c>
      <c r="F12" s="94">
        <v>42.224514175415038</v>
      </c>
      <c r="G12" s="94">
        <v>18.114582946014405</v>
      </c>
      <c r="H12" s="94">
        <v>5.1167769412994382</v>
      </c>
      <c r="I12" s="94">
        <v>136.83374615478516</v>
      </c>
      <c r="J12" s="94">
        <v>15.393795666503907</v>
      </c>
      <c r="K12" s="95">
        <v>241.29891845703125</v>
      </c>
      <c r="L12" s="94">
        <f t="shared" si="0"/>
        <v>0</v>
      </c>
      <c r="M12" s="94">
        <v>0</v>
      </c>
      <c r="N12" s="94">
        <v>0</v>
      </c>
      <c r="O12" s="96">
        <v>0</v>
      </c>
      <c r="P12" s="95">
        <v>0</v>
      </c>
      <c r="Q12" s="97">
        <v>0</v>
      </c>
    </row>
    <row r="13" spans="1:18" x14ac:dyDescent="0.25">
      <c r="A13" s="98">
        <f t="shared" si="1"/>
        <v>44651</v>
      </c>
      <c r="B13" s="713" t="str">
        <f>+asset_level_drivers!$D$1</f>
        <v>Foreland I</v>
      </c>
      <c r="C13" s="99">
        <f t="shared" si="2"/>
        <v>153</v>
      </c>
      <c r="D13" s="100">
        <v>15.142263563919068</v>
      </c>
      <c r="E13" s="100">
        <v>417.29260166015627</v>
      </c>
      <c r="F13" s="100">
        <v>41.729257672119139</v>
      </c>
      <c r="G13" s="100">
        <v>17.579672626876832</v>
      </c>
      <c r="H13" s="100">
        <v>5.055476691055298</v>
      </c>
      <c r="I13" s="100">
        <v>135.57908496093751</v>
      </c>
      <c r="J13" s="100">
        <v>15.252646412658692</v>
      </c>
      <c r="K13" s="101">
        <v>240.23115527343751</v>
      </c>
      <c r="L13" s="102">
        <f t="shared" si="0"/>
        <v>0</v>
      </c>
      <c r="M13" s="102">
        <v>0</v>
      </c>
      <c r="N13" s="102">
        <v>0</v>
      </c>
      <c r="O13" s="103">
        <v>0</v>
      </c>
      <c r="P13" s="104">
        <v>0</v>
      </c>
      <c r="Q13" s="105">
        <v>0</v>
      </c>
    </row>
    <row r="14" spans="1:18" x14ac:dyDescent="0.25">
      <c r="A14" s="106">
        <f t="shared" si="1"/>
        <v>44681</v>
      </c>
      <c r="B14" s="714" t="str">
        <f>+asset_level_drivers!$D$1</f>
        <v>Foreland I</v>
      </c>
      <c r="C14" s="93">
        <f t="shared" si="2"/>
        <v>153</v>
      </c>
      <c r="D14" s="94">
        <v>14.889661619567871</v>
      </c>
      <c r="E14" s="94">
        <v>412.49615405273443</v>
      </c>
      <c r="F14" s="94">
        <v>41.249612631225588</v>
      </c>
      <c r="G14" s="94">
        <v>17.074954866027834</v>
      </c>
      <c r="H14" s="94">
        <v>4.9964460651397706</v>
      </c>
      <c r="I14" s="94">
        <v>134.35659624023438</v>
      </c>
      <c r="J14" s="94">
        <v>15.115116398620605</v>
      </c>
      <c r="K14" s="95">
        <v>239.19681225585938</v>
      </c>
      <c r="L14" s="94">
        <f t="shared" si="0"/>
        <v>0</v>
      </c>
      <c r="M14" s="94">
        <v>0</v>
      </c>
      <c r="N14" s="94">
        <v>0</v>
      </c>
      <c r="O14" s="96">
        <v>0</v>
      </c>
      <c r="P14" s="95">
        <v>0</v>
      </c>
      <c r="Q14" s="97">
        <v>0</v>
      </c>
    </row>
    <row r="15" spans="1:18" x14ac:dyDescent="0.25">
      <c r="A15" s="98">
        <f t="shared" si="1"/>
        <v>44712</v>
      </c>
      <c r="B15" s="713" t="str">
        <f>+asset_level_drivers!$D$1</f>
        <v>Foreland I</v>
      </c>
      <c r="C15" s="99">
        <f t="shared" si="2"/>
        <v>153</v>
      </c>
      <c r="D15" s="100">
        <v>14.648353126144409</v>
      </c>
      <c r="E15" s="100">
        <v>407.84755605468752</v>
      </c>
      <c r="F15" s="100">
        <v>40.784752825927733</v>
      </c>
      <c r="G15" s="100">
        <v>16.597952167510986</v>
      </c>
      <c r="H15" s="100">
        <v>4.9395329097747807</v>
      </c>
      <c r="I15" s="100">
        <v>133.16481760253907</v>
      </c>
      <c r="J15" s="100">
        <v>14.98104148864746</v>
      </c>
      <c r="K15" s="101">
        <v>238.19398364257813</v>
      </c>
      <c r="L15" s="102">
        <f t="shared" si="0"/>
        <v>0</v>
      </c>
      <c r="M15" s="102">
        <v>0</v>
      </c>
      <c r="N15" s="102">
        <v>0</v>
      </c>
      <c r="O15" s="103">
        <v>0</v>
      </c>
      <c r="P15" s="104">
        <v>0</v>
      </c>
      <c r="Q15" s="105">
        <v>0</v>
      </c>
    </row>
    <row r="16" spans="1:18" x14ac:dyDescent="0.25">
      <c r="A16" s="106">
        <f t="shared" si="1"/>
        <v>44742</v>
      </c>
      <c r="B16" s="714" t="str">
        <f>+asset_level_drivers!$D$1</f>
        <v>Foreland I</v>
      </c>
      <c r="C16" s="93">
        <f t="shared" si="2"/>
        <v>153</v>
      </c>
      <c r="D16" s="94">
        <v>14.41751425666809</v>
      </c>
      <c r="E16" s="94">
        <v>403.33918381347661</v>
      </c>
      <c r="F16" s="94">
        <v>40.333915640258795</v>
      </c>
      <c r="G16" s="94">
        <v>16.14645124282837</v>
      </c>
      <c r="H16" s="94">
        <v>4.8845996932983402</v>
      </c>
      <c r="I16" s="94">
        <v>132.00239344482421</v>
      </c>
      <c r="J16" s="94">
        <v>14.850268643188477</v>
      </c>
      <c r="K16" s="95">
        <v>237.22092260742187</v>
      </c>
      <c r="L16" s="94">
        <f t="shared" si="0"/>
        <v>0</v>
      </c>
      <c r="M16" s="94">
        <v>0</v>
      </c>
      <c r="N16" s="94">
        <v>0</v>
      </c>
      <c r="O16" s="96">
        <v>0</v>
      </c>
      <c r="P16" s="95">
        <v>0</v>
      </c>
      <c r="Q16" s="97">
        <v>0</v>
      </c>
    </row>
    <row r="17" spans="1:17" x14ac:dyDescent="0.25">
      <c r="A17" s="98">
        <f t="shared" si="1"/>
        <v>44773</v>
      </c>
      <c r="B17" s="713" t="str">
        <f>+asset_level_drivers!$D$1</f>
        <v>Foreland I</v>
      </c>
      <c r="C17" s="99">
        <f t="shared" si="2"/>
        <v>153</v>
      </c>
      <c r="D17" s="100">
        <v>14.196403664016723</v>
      </c>
      <c r="E17" s="100">
        <v>398.96392653808596</v>
      </c>
      <c r="F17" s="100">
        <v>39.896390066528319</v>
      </c>
      <c r="G17" s="100">
        <v>15.718469361877442</v>
      </c>
      <c r="H17" s="100">
        <v>4.8315219440460204</v>
      </c>
      <c r="I17" s="100">
        <v>130.86802968750001</v>
      </c>
      <c r="J17" s="100">
        <v>14.722652925109863</v>
      </c>
      <c r="K17" s="101">
        <v>236.27601123046875</v>
      </c>
      <c r="L17" s="102">
        <f t="shared" si="0"/>
        <v>0</v>
      </c>
      <c r="M17" s="102">
        <v>0</v>
      </c>
      <c r="N17" s="102">
        <v>0</v>
      </c>
      <c r="O17" s="103">
        <v>0</v>
      </c>
      <c r="P17" s="104">
        <v>0</v>
      </c>
      <c r="Q17" s="105">
        <v>0</v>
      </c>
    </row>
    <row r="18" spans="1:17" x14ac:dyDescent="0.25">
      <c r="A18" s="106">
        <f t="shared" si="1"/>
        <v>44804</v>
      </c>
      <c r="B18" s="714" t="str">
        <f>+asset_level_drivers!$D$1</f>
        <v>Foreland I</v>
      </c>
      <c r="C18" s="93">
        <f t="shared" si="2"/>
        <v>153</v>
      </c>
      <c r="D18" s="94">
        <v>13.984351580429077</v>
      </c>
      <c r="E18" s="94">
        <v>394.71522714843746</v>
      </c>
      <c r="F18" s="94">
        <v>39.471520193481446</v>
      </c>
      <c r="G18" s="94">
        <v>15.312223134613038</v>
      </c>
      <c r="H18" s="94">
        <v>4.7801867191314695</v>
      </c>
      <c r="I18" s="94">
        <v>129.76054914550781</v>
      </c>
      <c r="J18" s="94">
        <v>14.598061166381838</v>
      </c>
      <c r="K18" s="95">
        <v>235.35778466796876</v>
      </c>
      <c r="L18" s="94">
        <f t="shared" si="0"/>
        <v>0</v>
      </c>
      <c r="M18" s="94">
        <v>0</v>
      </c>
      <c r="N18" s="94">
        <v>0</v>
      </c>
      <c r="O18" s="96">
        <v>0</v>
      </c>
      <c r="P18" s="95">
        <v>0</v>
      </c>
      <c r="Q18" s="97">
        <v>0</v>
      </c>
    </row>
    <row r="19" spans="1:17" x14ac:dyDescent="0.25">
      <c r="A19" s="98">
        <f t="shared" si="1"/>
        <v>44834</v>
      </c>
      <c r="B19" s="713" t="str">
        <f>+asset_level_drivers!$D$1</f>
        <v>Foreland I</v>
      </c>
      <c r="C19" s="99">
        <f t="shared" si="2"/>
        <v>153</v>
      </c>
      <c r="D19" s="100">
        <v>13.780751910781861</v>
      </c>
      <c r="E19" s="100">
        <v>390.58694450683595</v>
      </c>
      <c r="F19" s="100">
        <v>39.05869213256836</v>
      </c>
      <c r="G19" s="100">
        <v>14.926106291198732</v>
      </c>
      <c r="H19" s="100">
        <v>4.730490729904175</v>
      </c>
      <c r="I19" s="100">
        <v>128.67881396484376</v>
      </c>
      <c r="J19" s="100">
        <v>14.476366268920899</v>
      </c>
      <c r="K19" s="101">
        <v>234.46486083984374</v>
      </c>
      <c r="L19" s="102">
        <f t="shared" si="0"/>
        <v>0</v>
      </c>
      <c r="M19" s="102">
        <v>0</v>
      </c>
      <c r="N19" s="102">
        <v>0</v>
      </c>
      <c r="O19" s="103">
        <v>0</v>
      </c>
      <c r="P19" s="104">
        <v>0</v>
      </c>
      <c r="Q19" s="105">
        <v>0</v>
      </c>
    </row>
    <row r="20" spans="1:17" x14ac:dyDescent="0.25">
      <c r="A20" s="106">
        <f t="shared" si="1"/>
        <v>44865</v>
      </c>
      <c r="B20" s="714" t="str">
        <f>+asset_level_drivers!$D$1</f>
        <v>Foreland I</v>
      </c>
      <c r="C20" s="93">
        <f t="shared" si="2"/>
        <v>153</v>
      </c>
      <c r="D20" s="94">
        <v>13.585054044342041</v>
      </c>
      <c r="E20" s="94">
        <v>386.57336791992191</v>
      </c>
      <c r="F20" s="94">
        <v>38.657334320068365</v>
      </c>
      <c r="G20" s="94">
        <v>14.558665312957766</v>
      </c>
      <c r="H20" s="94">
        <v>4.682340153121948</v>
      </c>
      <c r="I20" s="94">
        <v>127.62178648681642</v>
      </c>
      <c r="J20" s="94">
        <v>14.357450431823731</v>
      </c>
      <c r="K20" s="95">
        <v>233.59600195312501</v>
      </c>
      <c r="L20" s="94">
        <f t="shared" si="0"/>
        <v>0</v>
      </c>
      <c r="M20" s="94">
        <v>0</v>
      </c>
      <c r="N20" s="94">
        <v>0</v>
      </c>
      <c r="O20" s="96">
        <v>0</v>
      </c>
      <c r="P20" s="95">
        <v>0</v>
      </c>
      <c r="Q20" s="97">
        <v>0</v>
      </c>
    </row>
    <row r="21" spans="1:17" x14ac:dyDescent="0.25">
      <c r="A21" s="98">
        <f t="shared" si="1"/>
        <v>44895</v>
      </c>
      <c r="B21" s="713" t="str">
        <f>+asset_level_drivers!$D$1</f>
        <v>Foreland I</v>
      </c>
      <c r="C21" s="99">
        <f t="shared" si="2"/>
        <v>153</v>
      </c>
      <c r="D21" s="100">
        <v>13.396756606292724</v>
      </c>
      <c r="E21" s="100">
        <v>382.66916967773437</v>
      </c>
      <c r="F21" s="100">
        <v>38.266914495849612</v>
      </c>
      <c r="G21" s="100">
        <v>14.208585050582887</v>
      </c>
      <c r="H21" s="100">
        <v>4.6356484577178954</v>
      </c>
      <c r="I21" s="100">
        <v>126.58846322021486</v>
      </c>
      <c r="J21" s="100">
        <v>14.241201731872557</v>
      </c>
      <c r="K21" s="101">
        <v>232.75001513671876</v>
      </c>
      <c r="L21" s="102">
        <f t="shared" si="0"/>
        <v>0</v>
      </c>
      <c r="M21" s="102">
        <v>0</v>
      </c>
      <c r="N21" s="102">
        <v>0</v>
      </c>
      <c r="O21" s="103">
        <v>0</v>
      </c>
      <c r="P21" s="104">
        <v>0</v>
      </c>
      <c r="Q21" s="105">
        <v>0</v>
      </c>
    </row>
    <row r="22" spans="1:17" x14ac:dyDescent="0.25">
      <c r="A22" s="106">
        <f t="shared" si="1"/>
        <v>44926</v>
      </c>
      <c r="B22" s="714" t="str">
        <f>+asset_level_drivers!$D$1</f>
        <v>Foreland I</v>
      </c>
      <c r="C22" s="93">
        <f t="shared" si="2"/>
        <v>153</v>
      </c>
      <c r="D22" s="94">
        <v>13.215389138031007</v>
      </c>
      <c r="E22" s="94">
        <v>378.86936748046878</v>
      </c>
      <c r="F22" s="94">
        <v>37.8869342376709</v>
      </c>
      <c r="G22" s="94">
        <v>13.874669728088378</v>
      </c>
      <c r="H22" s="94">
        <v>4.5903268295288084</v>
      </c>
      <c r="I22" s="94">
        <v>125.57792076416017</v>
      </c>
      <c r="J22" s="94">
        <v>14.127515592956543</v>
      </c>
      <c r="K22" s="95">
        <v>231.92583251953124</v>
      </c>
      <c r="L22" s="94">
        <f t="shared" si="0"/>
        <v>0</v>
      </c>
      <c r="M22" s="94">
        <v>0</v>
      </c>
      <c r="N22" s="94">
        <v>0</v>
      </c>
      <c r="O22" s="96">
        <v>0</v>
      </c>
      <c r="P22" s="95">
        <v>0</v>
      </c>
      <c r="Q22" s="97">
        <v>0</v>
      </c>
    </row>
    <row r="23" spans="1:17" x14ac:dyDescent="0.25">
      <c r="A23" s="98">
        <f t="shared" si="1"/>
        <v>44957</v>
      </c>
      <c r="B23" s="713" t="str">
        <f>+asset_level_drivers!$D$1</f>
        <v>Foreland I</v>
      </c>
      <c r="C23" s="99">
        <f t="shared" si="2"/>
        <v>153</v>
      </c>
      <c r="D23" s="100">
        <v>13.040511111831664</v>
      </c>
      <c r="E23" s="100">
        <v>375.16929829101565</v>
      </c>
      <c r="F23" s="100">
        <v>37.516927670288091</v>
      </c>
      <c r="G23" s="100">
        <v>13.555831053543091</v>
      </c>
      <c r="H23" s="100">
        <v>4.5462859016418458</v>
      </c>
      <c r="I23" s="100">
        <v>124.58927801513671</v>
      </c>
      <c r="J23" s="100">
        <v>14.016293261718751</v>
      </c>
      <c r="K23" s="101">
        <v>231.12244653320312</v>
      </c>
      <c r="L23" s="102">
        <f t="shared" si="0"/>
        <v>0</v>
      </c>
      <c r="M23" s="102">
        <v>0</v>
      </c>
      <c r="N23" s="102">
        <v>0</v>
      </c>
      <c r="O23" s="103">
        <v>0</v>
      </c>
      <c r="P23" s="104">
        <v>0</v>
      </c>
      <c r="Q23" s="105">
        <v>0</v>
      </c>
    </row>
    <row r="24" spans="1:17" x14ac:dyDescent="0.25">
      <c r="A24" s="106">
        <f t="shared" si="1"/>
        <v>44985</v>
      </c>
      <c r="B24" s="714" t="str">
        <f>+asset_level_drivers!$D$1</f>
        <v>Foreland I</v>
      </c>
      <c r="C24" s="93">
        <f t="shared" si="2"/>
        <v>153</v>
      </c>
      <c r="D24" s="94">
        <v>12.87174149093628</v>
      </c>
      <c r="E24" s="94">
        <v>371.56459350585936</v>
      </c>
      <c r="F24" s="94">
        <v>37.156457290649413</v>
      </c>
      <c r="G24" s="94">
        <v>13.251076285171509</v>
      </c>
      <c r="H24" s="94">
        <v>4.5034606830596928</v>
      </c>
      <c r="I24" s="94">
        <v>123.62170330810548</v>
      </c>
      <c r="J24" s="94">
        <v>13.907441271972656</v>
      </c>
      <c r="K24" s="95">
        <v>230.33890942382811</v>
      </c>
      <c r="L24" s="94">
        <f t="shared" si="0"/>
        <v>0</v>
      </c>
      <c r="M24" s="94">
        <v>0</v>
      </c>
      <c r="N24" s="94">
        <v>0</v>
      </c>
      <c r="O24" s="96">
        <v>0</v>
      </c>
      <c r="P24" s="95">
        <v>0</v>
      </c>
      <c r="Q24" s="97">
        <v>0</v>
      </c>
    </row>
    <row r="25" spans="1:17" x14ac:dyDescent="0.25">
      <c r="A25" s="98">
        <f t="shared" si="1"/>
        <v>45016</v>
      </c>
      <c r="B25" s="713" t="str">
        <f>+asset_level_drivers!$D$1</f>
        <v>Foreland I</v>
      </c>
      <c r="C25" s="99">
        <f t="shared" si="2"/>
        <v>153</v>
      </c>
      <c r="D25" s="100">
        <v>12.70872896347046</v>
      </c>
      <c r="E25" s="100">
        <v>368.05098010253909</v>
      </c>
      <c r="F25" s="100">
        <v>36.805095675659182</v>
      </c>
      <c r="G25" s="100">
        <v>12.959498113632202</v>
      </c>
      <c r="H25" s="100">
        <v>4.4617898838043217</v>
      </c>
      <c r="I25" s="100">
        <v>122.67431718749999</v>
      </c>
      <c r="J25" s="100">
        <v>13.800860403442384</v>
      </c>
      <c r="K25" s="101">
        <v>229.5742822265625</v>
      </c>
      <c r="L25" s="102">
        <f t="shared" si="0"/>
        <v>0</v>
      </c>
      <c r="M25" s="102">
        <v>0</v>
      </c>
      <c r="N25" s="102">
        <v>0</v>
      </c>
      <c r="O25" s="103">
        <v>0</v>
      </c>
      <c r="P25" s="104">
        <v>0</v>
      </c>
      <c r="Q25" s="105">
        <v>0</v>
      </c>
    </row>
    <row r="26" spans="1:17" x14ac:dyDescent="0.25">
      <c r="A26" s="106">
        <f t="shared" si="1"/>
        <v>45046</v>
      </c>
      <c r="B26" s="714" t="str">
        <f>+asset_level_drivers!$D$1</f>
        <v>Foreland I</v>
      </c>
      <c r="C26" s="93">
        <f t="shared" si="2"/>
        <v>153</v>
      </c>
      <c r="D26" s="94">
        <v>12.551149340057373</v>
      </c>
      <c r="E26" s="94">
        <v>364.62435380859375</v>
      </c>
      <c r="F26" s="94">
        <v>36.462433474731448</v>
      </c>
      <c r="G26" s="94">
        <v>12.680264420700073</v>
      </c>
      <c r="H26" s="94">
        <v>4.4212164951324464</v>
      </c>
      <c r="I26" s="94">
        <v>121.74622591552735</v>
      </c>
      <c r="J26" s="94">
        <v>13.696449829101564</v>
      </c>
      <c r="K26" s="95">
        <v>228.82764575195313</v>
      </c>
      <c r="L26" s="94">
        <f t="shared" si="0"/>
        <v>0</v>
      </c>
      <c r="M26" s="94">
        <v>0</v>
      </c>
      <c r="N26" s="94">
        <v>0</v>
      </c>
      <c r="O26" s="96">
        <v>0</v>
      </c>
      <c r="P26" s="95">
        <v>0</v>
      </c>
      <c r="Q26" s="97">
        <v>0</v>
      </c>
    </row>
    <row r="27" spans="1:17" x14ac:dyDescent="0.25">
      <c r="A27" s="98">
        <f t="shared" si="1"/>
        <v>45077</v>
      </c>
      <c r="B27" s="713" t="str">
        <f>+asset_level_drivers!$D$1</f>
        <v>Foreland I</v>
      </c>
      <c r="C27" s="99">
        <f t="shared" si="2"/>
        <v>153</v>
      </c>
      <c r="D27" s="100">
        <v>12.291494289779664</v>
      </c>
      <c r="E27" s="100">
        <v>358.99395556640621</v>
      </c>
      <c r="F27" s="100">
        <v>35.899393579101563</v>
      </c>
      <c r="G27" s="100">
        <v>12.209886491775514</v>
      </c>
      <c r="H27" s="100">
        <v>4.3012802375793466</v>
      </c>
      <c r="I27" s="100">
        <v>119.46444488525391</v>
      </c>
      <c r="J27" s="100">
        <v>13.439749630737305</v>
      </c>
      <c r="K27" s="101">
        <v>220.09242456054687</v>
      </c>
      <c r="L27" s="102">
        <f t="shared" si="0"/>
        <v>0</v>
      </c>
      <c r="M27" s="102">
        <v>0</v>
      </c>
      <c r="N27" s="102">
        <v>0</v>
      </c>
      <c r="O27" s="103">
        <v>0</v>
      </c>
      <c r="P27" s="104">
        <v>0</v>
      </c>
      <c r="Q27" s="105">
        <v>0</v>
      </c>
    </row>
    <row r="28" spans="1:17" x14ac:dyDescent="0.25">
      <c r="A28" s="106">
        <f t="shared" si="1"/>
        <v>45107</v>
      </c>
      <c r="B28" s="714" t="str">
        <f>+asset_level_drivers!$D$1</f>
        <v>Foreland I</v>
      </c>
      <c r="C28" s="93">
        <f t="shared" si="2"/>
        <v>153</v>
      </c>
      <c r="D28" s="94">
        <v>12.144635726165772</v>
      </c>
      <c r="E28" s="94">
        <v>355.74247617187501</v>
      </c>
      <c r="F28" s="94">
        <v>35.574245370483396</v>
      </c>
      <c r="G28" s="94">
        <v>11.954726607513427</v>
      </c>
      <c r="H28" s="94">
        <v>4.2632934288024904</v>
      </c>
      <c r="I28" s="94">
        <v>118.57997867431641</v>
      </c>
      <c r="J28" s="94">
        <v>13.340247019958497</v>
      </c>
      <c r="K28" s="95">
        <v>219.38683081054688</v>
      </c>
      <c r="L28" s="94">
        <f t="shared" si="0"/>
        <v>0</v>
      </c>
      <c r="M28" s="94">
        <v>0</v>
      </c>
      <c r="N28" s="94">
        <v>0</v>
      </c>
      <c r="O28" s="96">
        <v>0</v>
      </c>
      <c r="P28" s="95">
        <v>0</v>
      </c>
      <c r="Q28" s="97">
        <v>0</v>
      </c>
    </row>
    <row r="29" spans="1:17" x14ac:dyDescent="0.25">
      <c r="A29" s="98">
        <f t="shared" si="1"/>
        <v>45138</v>
      </c>
      <c r="B29" s="713" t="str">
        <f>+asset_level_drivers!$D$1</f>
        <v>Foreland I</v>
      </c>
      <c r="C29" s="99">
        <f t="shared" si="2"/>
        <v>153</v>
      </c>
      <c r="D29" s="100">
        <v>12.002366567230226</v>
      </c>
      <c r="E29" s="100">
        <v>352.56771782226565</v>
      </c>
      <c r="F29" s="100">
        <v>35.256769381713873</v>
      </c>
      <c r="G29" s="100">
        <v>11.709773224639893</v>
      </c>
      <c r="H29" s="100">
        <v>4.2262466926574707</v>
      </c>
      <c r="I29" s="100">
        <v>117.71280142822266</v>
      </c>
      <c r="J29" s="100">
        <v>13.242689744567871</v>
      </c>
      <c r="K29" s="101">
        <v>218.69701196289063</v>
      </c>
      <c r="L29" s="102">
        <f t="shared" si="0"/>
        <v>0</v>
      </c>
      <c r="M29" s="102">
        <v>0</v>
      </c>
      <c r="N29" s="102">
        <v>0</v>
      </c>
      <c r="O29" s="103">
        <v>0</v>
      </c>
      <c r="P29" s="104">
        <v>0</v>
      </c>
      <c r="Q29" s="105">
        <v>0</v>
      </c>
    </row>
    <row r="30" spans="1:17" x14ac:dyDescent="0.25">
      <c r="A30" s="106">
        <f t="shared" si="1"/>
        <v>45169</v>
      </c>
      <c r="B30" s="714" t="str">
        <f>+asset_level_drivers!$D$1</f>
        <v>Foreland I</v>
      </c>
      <c r="C30" s="93">
        <f t="shared" si="2"/>
        <v>153</v>
      </c>
      <c r="D30" s="94">
        <v>11.864450534820557</v>
      </c>
      <c r="E30" s="94">
        <v>349.46649580078127</v>
      </c>
      <c r="F30" s="94">
        <v>34.946647723388672</v>
      </c>
      <c r="G30" s="94">
        <v>11.47443083267212</v>
      </c>
      <c r="H30" s="94">
        <v>4.190097882843018</v>
      </c>
      <c r="I30" s="94">
        <v>116.86223474121094</v>
      </c>
      <c r="J30" s="94">
        <v>13.147001078796388</v>
      </c>
      <c r="K30" s="95">
        <v>218.02228759765626</v>
      </c>
      <c r="L30" s="94">
        <f t="shared" si="0"/>
        <v>0</v>
      </c>
      <c r="M30" s="94">
        <v>0</v>
      </c>
      <c r="N30" s="94">
        <v>0</v>
      </c>
      <c r="O30" s="96">
        <v>0</v>
      </c>
      <c r="P30" s="95">
        <v>0</v>
      </c>
      <c r="Q30" s="97">
        <v>0</v>
      </c>
    </row>
    <row r="31" spans="1:17" x14ac:dyDescent="0.25">
      <c r="A31" s="98">
        <f t="shared" si="1"/>
        <v>45199</v>
      </c>
      <c r="B31" s="713" t="str">
        <f>+asset_level_drivers!$D$1</f>
        <v>Foreland I</v>
      </c>
      <c r="C31" s="99">
        <f t="shared" si="2"/>
        <v>153</v>
      </c>
      <c r="D31" s="100">
        <v>11.730667428588866</v>
      </c>
      <c r="E31" s="100">
        <v>346.43570097656249</v>
      </c>
      <c r="F31" s="100">
        <v>34.643568081665038</v>
      </c>
      <c r="G31" s="100">
        <v>11.248149600219728</v>
      </c>
      <c r="H31" s="100">
        <v>4.1548070297241209</v>
      </c>
      <c r="I31" s="100">
        <v>116.02755867919922</v>
      </c>
      <c r="J31" s="100">
        <v>13.053100012207032</v>
      </c>
      <c r="K31" s="101">
        <v>217.36195141601561</v>
      </c>
      <c r="L31" s="102">
        <f t="shared" si="0"/>
        <v>0</v>
      </c>
      <c r="M31" s="102">
        <v>0</v>
      </c>
      <c r="N31" s="102">
        <v>0</v>
      </c>
      <c r="O31" s="103">
        <v>0</v>
      </c>
      <c r="P31" s="104">
        <v>0</v>
      </c>
      <c r="Q31" s="105">
        <v>0</v>
      </c>
    </row>
    <row r="32" spans="1:17" x14ac:dyDescent="0.25">
      <c r="A32" s="106">
        <f t="shared" si="1"/>
        <v>45230</v>
      </c>
      <c r="B32" s="714" t="str">
        <f>+asset_level_drivers!$D$1</f>
        <v>Foreland I</v>
      </c>
      <c r="C32" s="93">
        <f t="shared" si="2"/>
        <v>153</v>
      </c>
      <c r="D32" s="94">
        <v>11.60081271057129</v>
      </c>
      <c r="E32" s="94">
        <v>343.47244746093753</v>
      </c>
      <c r="F32" s="94">
        <v>34.347242697143557</v>
      </c>
      <c r="G32" s="94">
        <v>11.030420235443115</v>
      </c>
      <c r="H32" s="94">
        <v>4.1203375213623046</v>
      </c>
      <c r="I32" s="94">
        <v>115.2081352661133</v>
      </c>
      <c r="J32" s="94">
        <v>12.960914845275878</v>
      </c>
      <c r="K32" s="95">
        <v>216.71538183593751</v>
      </c>
      <c r="L32" s="94">
        <f t="shared" si="0"/>
        <v>0</v>
      </c>
      <c r="M32" s="94">
        <v>0</v>
      </c>
      <c r="N32" s="94">
        <v>0</v>
      </c>
      <c r="O32" s="96">
        <v>0</v>
      </c>
      <c r="P32" s="95">
        <v>0</v>
      </c>
      <c r="Q32" s="97">
        <v>0</v>
      </c>
    </row>
    <row r="33" spans="1:17" x14ac:dyDescent="0.25">
      <c r="A33" s="98">
        <f t="shared" si="1"/>
        <v>45260</v>
      </c>
      <c r="B33" s="713" t="str">
        <f>+asset_level_drivers!$D$1</f>
        <v>Foreland I</v>
      </c>
      <c r="C33" s="99">
        <f t="shared" si="2"/>
        <v>153</v>
      </c>
      <c r="D33" s="100">
        <v>11.474695599746704</v>
      </c>
      <c r="E33" s="100">
        <v>340.57378828125002</v>
      </c>
      <c r="F33" s="100">
        <v>34.057376696777347</v>
      </c>
      <c r="G33" s="100">
        <v>10.820770731353759</v>
      </c>
      <c r="H33" s="100">
        <v>4.0866543388366701</v>
      </c>
      <c r="I33" s="100">
        <v>114.40321666259766</v>
      </c>
      <c r="J33" s="100">
        <v>12.870361573791504</v>
      </c>
      <c r="K33" s="101">
        <v>216.08190063476562</v>
      </c>
      <c r="L33" s="102">
        <f t="shared" si="0"/>
        <v>0</v>
      </c>
      <c r="M33" s="102">
        <v>0</v>
      </c>
      <c r="N33" s="102">
        <v>0</v>
      </c>
      <c r="O33" s="103">
        <v>0</v>
      </c>
      <c r="P33" s="104">
        <v>0</v>
      </c>
      <c r="Q33" s="105">
        <v>0</v>
      </c>
    </row>
    <row r="34" spans="1:17" x14ac:dyDescent="0.25">
      <c r="A34" s="106">
        <f t="shared" si="1"/>
        <v>45291</v>
      </c>
      <c r="B34" s="714" t="str">
        <f>+asset_level_drivers!$D$1</f>
        <v>Foreland I</v>
      </c>
      <c r="C34" s="93">
        <f t="shared" si="2"/>
        <v>153</v>
      </c>
      <c r="D34" s="94">
        <v>11.352138677215576</v>
      </c>
      <c r="E34" s="94">
        <v>337.73720405273434</v>
      </c>
      <c r="F34" s="94">
        <v>33.773718658447265</v>
      </c>
      <c r="G34" s="94">
        <v>10.618763770294189</v>
      </c>
      <c r="H34" s="94">
        <v>4.0537250518798826</v>
      </c>
      <c r="I34" s="94">
        <v>113.61226376953125</v>
      </c>
      <c r="J34" s="94">
        <v>12.781379484558105</v>
      </c>
      <c r="K34" s="95">
        <v>215.46096459960938</v>
      </c>
      <c r="L34" s="94">
        <f t="shared" si="0"/>
        <v>0</v>
      </c>
      <c r="M34" s="94">
        <v>0</v>
      </c>
      <c r="N34" s="94">
        <v>0</v>
      </c>
      <c r="O34" s="96">
        <v>0</v>
      </c>
      <c r="P34" s="95">
        <v>0</v>
      </c>
      <c r="Q34" s="97">
        <v>0</v>
      </c>
    </row>
    <row r="35" spans="1:17" x14ac:dyDescent="0.25">
      <c r="A35" s="98">
        <f t="shared" si="1"/>
        <v>45322</v>
      </c>
      <c r="B35" s="713" t="str">
        <f>+asset_level_drivers!$D$1</f>
        <v>Foreland I</v>
      </c>
      <c r="C35" s="99">
        <f t="shared" si="2"/>
        <v>153</v>
      </c>
      <c r="D35" s="100">
        <v>11.232975458908081</v>
      </c>
      <c r="E35" s="100">
        <v>334.96011254882814</v>
      </c>
      <c r="F35" s="100">
        <v>33.496009414672855</v>
      </c>
      <c r="G35" s="100">
        <v>10.423992236709594</v>
      </c>
      <c r="H35" s="100">
        <v>4.0215191253662113</v>
      </c>
      <c r="I35" s="100">
        <v>112.834641796875</v>
      </c>
      <c r="J35" s="100">
        <v>12.693896754455567</v>
      </c>
      <c r="K35" s="101">
        <v>214.85199169921876</v>
      </c>
      <c r="L35" s="102">
        <f t="shared" si="0"/>
        <v>0</v>
      </c>
      <c r="M35" s="102">
        <v>0</v>
      </c>
      <c r="N35" s="102">
        <v>0</v>
      </c>
      <c r="O35" s="103">
        <v>0</v>
      </c>
      <c r="P35" s="104">
        <v>0</v>
      </c>
      <c r="Q35" s="105">
        <v>0</v>
      </c>
    </row>
    <row r="36" spans="1:17" x14ac:dyDescent="0.25">
      <c r="A36" s="106">
        <f t="shared" si="1"/>
        <v>45351</v>
      </c>
      <c r="B36" s="714" t="str">
        <f>+asset_level_drivers!$D$1</f>
        <v>Foreland I</v>
      </c>
      <c r="C36" s="93">
        <f t="shared" si="2"/>
        <v>153</v>
      </c>
      <c r="D36" s="94">
        <v>11.117050605010986</v>
      </c>
      <c r="E36" s="94">
        <v>332.24030991210941</v>
      </c>
      <c r="F36" s="94">
        <v>33.224029046630861</v>
      </c>
      <c r="G36" s="94">
        <v>10.236077407836914</v>
      </c>
      <c r="H36" s="94">
        <v>3.9900076961517339</v>
      </c>
      <c r="I36" s="94">
        <v>112.06989733886719</v>
      </c>
      <c r="J36" s="94">
        <v>12.60786314163208</v>
      </c>
      <c r="K36" s="95">
        <v>214.25452490234375</v>
      </c>
      <c r="L36" s="94">
        <f t="shared" si="0"/>
        <v>0</v>
      </c>
      <c r="M36" s="94">
        <v>0</v>
      </c>
      <c r="N36" s="94">
        <v>0</v>
      </c>
      <c r="O36" s="96">
        <v>0</v>
      </c>
      <c r="P36" s="95">
        <v>0</v>
      </c>
      <c r="Q36" s="97">
        <v>0</v>
      </c>
    </row>
    <row r="37" spans="1:17" x14ac:dyDescent="0.25">
      <c r="A37" s="98">
        <f t="shared" si="1"/>
        <v>45382</v>
      </c>
      <c r="B37" s="713" t="str">
        <f>+asset_level_drivers!$D$1</f>
        <v>Foreland I</v>
      </c>
      <c r="C37" s="99">
        <f t="shared" si="2"/>
        <v>153</v>
      </c>
      <c r="D37" s="100">
        <v>11.004218728637696</v>
      </c>
      <c r="E37" s="100">
        <v>329.57577993164062</v>
      </c>
      <c r="F37" s="100">
        <v>32.957576092529301</v>
      </c>
      <c r="G37" s="100">
        <v>10.054666612243654</v>
      </c>
      <c r="H37" s="100">
        <v>3.9591638374328615</v>
      </c>
      <c r="I37" s="100">
        <v>111.31763884277345</v>
      </c>
      <c r="J37" s="100">
        <v>12.523233959197999</v>
      </c>
      <c r="K37" s="101">
        <v>213.66816821289063</v>
      </c>
      <c r="L37" s="102">
        <f t="shared" si="0"/>
        <v>0</v>
      </c>
      <c r="M37" s="102">
        <v>0</v>
      </c>
      <c r="N37" s="102">
        <v>0</v>
      </c>
      <c r="O37" s="103">
        <v>0</v>
      </c>
      <c r="P37" s="104">
        <v>0</v>
      </c>
      <c r="Q37" s="105">
        <v>0</v>
      </c>
    </row>
    <row r="38" spans="1:17" x14ac:dyDescent="0.25">
      <c r="A38" s="106">
        <f t="shared" si="1"/>
        <v>45412</v>
      </c>
      <c r="B38" s="714" t="str">
        <f>+asset_level_drivers!$D$1</f>
        <v>Foreland I</v>
      </c>
      <c r="C38" s="93">
        <f t="shared" si="2"/>
        <v>153</v>
      </c>
      <c r="D38" s="94">
        <v>10.894343201065064</v>
      </c>
      <c r="E38" s="94">
        <v>326.96458505859374</v>
      </c>
      <c r="F38" s="94">
        <v>32.696456726074217</v>
      </c>
      <c r="G38" s="94">
        <v>9.8794308540344247</v>
      </c>
      <c r="H38" s="94">
        <v>3.9289617570877073</v>
      </c>
      <c r="I38" s="94">
        <v>110.57748837890625</v>
      </c>
      <c r="J38" s="94">
        <v>12.439966909790041</v>
      </c>
      <c r="K38" s="95">
        <v>213.09253271484374</v>
      </c>
      <c r="L38" s="94">
        <f t="shared" si="0"/>
        <v>0</v>
      </c>
      <c r="M38" s="94">
        <v>0</v>
      </c>
      <c r="N38" s="94">
        <v>0</v>
      </c>
      <c r="O38" s="96">
        <v>0</v>
      </c>
      <c r="P38" s="95">
        <v>0</v>
      </c>
      <c r="Q38" s="97">
        <v>0</v>
      </c>
    </row>
    <row r="39" spans="1:17" x14ac:dyDescent="0.25">
      <c r="A39" s="98">
        <f t="shared" si="1"/>
        <v>45443</v>
      </c>
      <c r="B39" s="713" t="str">
        <f>+asset_level_drivers!$D$1</f>
        <v>Foreland I</v>
      </c>
      <c r="C39" s="99">
        <f t="shared" si="2"/>
        <v>153</v>
      </c>
      <c r="D39" s="100">
        <v>10.787294878005982</v>
      </c>
      <c r="E39" s="100">
        <v>324.40488750000003</v>
      </c>
      <c r="F39" s="100">
        <v>32.440486981201168</v>
      </c>
      <c r="G39" s="100">
        <v>9.710062907409668</v>
      </c>
      <c r="H39" s="100">
        <v>3.8993768783569331</v>
      </c>
      <c r="I39" s="100">
        <v>109.84907592773438</v>
      </c>
      <c r="J39" s="100">
        <v>12.358020739746093</v>
      </c>
      <c r="K39" s="101">
        <v>212.52724682617188</v>
      </c>
      <c r="L39" s="102">
        <f t="shared" si="0"/>
        <v>0</v>
      </c>
      <c r="M39" s="102">
        <v>0</v>
      </c>
      <c r="N39" s="102">
        <v>0</v>
      </c>
      <c r="O39" s="103">
        <v>0</v>
      </c>
      <c r="P39" s="104">
        <v>0</v>
      </c>
      <c r="Q39" s="105">
        <v>0</v>
      </c>
    </row>
    <row r="40" spans="1:17" x14ac:dyDescent="0.25">
      <c r="A40" s="106">
        <f t="shared" si="1"/>
        <v>45473</v>
      </c>
      <c r="B40" s="714" t="str">
        <f>+asset_level_drivers!$D$1</f>
        <v>Foreland I</v>
      </c>
      <c r="C40" s="93">
        <f t="shared" si="2"/>
        <v>153</v>
      </c>
      <c r="D40" s="94">
        <v>10.682947516250611</v>
      </c>
      <c r="E40" s="94">
        <v>321.89476684570315</v>
      </c>
      <c r="F40" s="94">
        <v>32.189474761962892</v>
      </c>
      <c r="G40" s="94">
        <v>9.5462753047943121</v>
      </c>
      <c r="H40" s="94">
        <v>3.8703819911956789</v>
      </c>
      <c r="I40" s="94">
        <v>109.13195050048829</v>
      </c>
      <c r="J40" s="94">
        <v>12.277344136047363</v>
      </c>
      <c r="K40" s="95">
        <v>211.97189672851562</v>
      </c>
      <c r="L40" s="94">
        <f t="shared" si="0"/>
        <v>0</v>
      </c>
      <c r="M40" s="94">
        <v>0</v>
      </c>
      <c r="N40" s="94">
        <v>0</v>
      </c>
      <c r="O40" s="96">
        <v>0</v>
      </c>
      <c r="P40" s="95">
        <v>0</v>
      </c>
      <c r="Q40" s="97">
        <v>0</v>
      </c>
    </row>
    <row r="41" spans="1:17" x14ac:dyDescent="0.25">
      <c r="A41" s="98">
        <f t="shared" si="1"/>
        <v>45504</v>
      </c>
      <c r="B41" s="713" t="str">
        <f>+asset_level_drivers!$D$1</f>
        <v>Foreland I</v>
      </c>
      <c r="C41" s="99">
        <f t="shared" si="2"/>
        <v>153</v>
      </c>
      <c r="D41" s="100">
        <v>10.581185663223268</v>
      </c>
      <c r="E41" s="100">
        <v>319.43248417968749</v>
      </c>
      <c r="F41" s="100">
        <v>31.943246484374999</v>
      </c>
      <c r="G41" s="100">
        <v>9.3877991283416762</v>
      </c>
      <c r="H41" s="100">
        <v>3.8419538904190063</v>
      </c>
      <c r="I41" s="100">
        <v>108.42574262695312</v>
      </c>
      <c r="J41" s="100">
        <v>12.19789553604126</v>
      </c>
      <c r="K41" s="101">
        <v>211.42612109375</v>
      </c>
      <c r="L41" s="102">
        <f t="shared" si="0"/>
        <v>0</v>
      </c>
      <c r="M41" s="102">
        <v>0</v>
      </c>
      <c r="N41" s="102">
        <v>0</v>
      </c>
      <c r="O41" s="103">
        <v>0</v>
      </c>
      <c r="P41" s="104">
        <v>0</v>
      </c>
      <c r="Q41" s="105">
        <v>0</v>
      </c>
    </row>
    <row r="42" spans="1:17" x14ac:dyDescent="0.25">
      <c r="A42" s="106">
        <f t="shared" si="1"/>
        <v>45535</v>
      </c>
      <c r="B42" s="714" t="str">
        <f>+asset_level_drivers!$D$1</f>
        <v>Foreland I</v>
      </c>
      <c r="C42" s="93">
        <f t="shared" si="2"/>
        <v>153</v>
      </c>
      <c r="D42" s="94">
        <v>10.481902370452881</v>
      </c>
      <c r="E42" s="94">
        <v>317.01647021484376</v>
      </c>
      <c r="F42" s="94">
        <v>31.701645291137698</v>
      </c>
      <c r="G42" s="94">
        <v>9.2343824340820309</v>
      </c>
      <c r="H42" s="94">
        <v>3.8140722255706785</v>
      </c>
      <c r="I42" s="94">
        <v>107.73013612060547</v>
      </c>
      <c r="J42" s="94">
        <v>12.119639762878418</v>
      </c>
      <c r="K42" s="95">
        <v>210.88961694335939</v>
      </c>
      <c r="L42" s="94">
        <f t="shared" si="0"/>
        <v>0</v>
      </c>
      <c r="M42" s="94">
        <v>0</v>
      </c>
      <c r="N42" s="94">
        <v>0</v>
      </c>
      <c r="O42" s="96">
        <v>0</v>
      </c>
      <c r="P42" s="95">
        <v>0</v>
      </c>
      <c r="Q42" s="97">
        <v>0</v>
      </c>
    </row>
    <row r="43" spans="1:17" x14ac:dyDescent="0.25">
      <c r="A43" s="98">
        <f t="shared" si="1"/>
        <v>45565</v>
      </c>
      <c r="B43" s="713" t="str">
        <f>+asset_level_drivers!$D$1</f>
        <v>Foreland I</v>
      </c>
      <c r="C43" s="99">
        <f t="shared" si="2"/>
        <v>153</v>
      </c>
      <c r="D43" s="100">
        <v>10.384997593688965</v>
      </c>
      <c r="E43" s="100">
        <v>314.64507480468751</v>
      </c>
      <c r="F43" s="100">
        <v>31.464505563354489</v>
      </c>
      <c r="G43" s="100">
        <v>9.085788528442384</v>
      </c>
      <c r="H43" s="100">
        <v>3.7867179834365849</v>
      </c>
      <c r="I43" s="100">
        <v>107.04474503173829</v>
      </c>
      <c r="J43" s="100">
        <v>12.042533551025391</v>
      </c>
      <c r="K43" s="101">
        <v>210.36201586914063</v>
      </c>
      <c r="L43" s="102">
        <f t="shared" si="0"/>
        <v>0</v>
      </c>
      <c r="M43" s="102">
        <v>0</v>
      </c>
      <c r="N43" s="102">
        <v>0</v>
      </c>
      <c r="O43" s="103">
        <v>0</v>
      </c>
      <c r="P43" s="104">
        <v>0</v>
      </c>
      <c r="Q43" s="105">
        <v>0</v>
      </c>
    </row>
    <row r="44" spans="1:17" x14ac:dyDescent="0.25">
      <c r="A44" s="106">
        <f t="shared" si="1"/>
        <v>45596</v>
      </c>
      <c r="B44" s="714" t="str">
        <f>+asset_level_drivers!$D$1</f>
        <v>Foreland I</v>
      </c>
      <c r="C44" s="93">
        <f t="shared" si="2"/>
        <v>153</v>
      </c>
      <c r="D44" s="94">
        <v>10.290376472854614</v>
      </c>
      <c r="E44" s="94">
        <v>312.31679282226565</v>
      </c>
      <c r="F44" s="94">
        <v>31.231677172851565</v>
      </c>
      <c r="G44" s="94">
        <v>8.9417959064483643</v>
      </c>
      <c r="H44" s="94">
        <v>3.7598730297088623</v>
      </c>
      <c r="I44" s="94">
        <v>106.369245703125</v>
      </c>
      <c r="J44" s="94">
        <v>11.966539546966553</v>
      </c>
      <c r="K44" s="95">
        <v>209.84302563476564</v>
      </c>
      <c r="L44" s="94">
        <f t="shared" si="0"/>
        <v>0</v>
      </c>
      <c r="M44" s="94">
        <v>0</v>
      </c>
      <c r="N44" s="94">
        <v>0</v>
      </c>
      <c r="O44" s="96">
        <v>0</v>
      </c>
      <c r="P44" s="95">
        <v>0</v>
      </c>
      <c r="Q44" s="97">
        <v>0</v>
      </c>
    </row>
    <row r="45" spans="1:17" x14ac:dyDescent="0.25">
      <c r="A45" s="98">
        <f t="shared" si="1"/>
        <v>45626</v>
      </c>
      <c r="B45" s="713" t="str">
        <f>+asset_level_drivers!$D$1</f>
        <v>Foreland I</v>
      </c>
      <c r="C45" s="99">
        <f t="shared" si="2"/>
        <v>153</v>
      </c>
      <c r="D45" s="100">
        <v>10.197950437545776</v>
      </c>
      <c r="E45" s="100">
        <v>310.03026459960938</v>
      </c>
      <c r="F45" s="100">
        <v>31.003024356079102</v>
      </c>
      <c r="G45" s="100">
        <v>8.8021957214355471</v>
      </c>
      <c r="H45" s="100">
        <v>3.7335209329605101</v>
      </c>
      <c r="I45" s="100">
        <v>105.7033640258789</v>
      </c>
      <c r="J45" s="100">
        <v>11.89162786102295</v>
      </c>
      <c r="K45" s="101">
        <v>209.33236987304687</v>
      </c>
      <c r="L45" s="102">
        <f t="shared" si="0"/>
        <v>0</v>
      </c>
      <c r="M45" s="102">
        <v>0</v>
      </c>
      <c r="N45" s="102">
        <v>0</v>
      </c>
      <c r="O45" s="103">
        <v>0</v>
      </c>
      <c r="P45" s="104">
        <v>0</v>
      </c>
      <c r="Q45" s="105">
        <v>0</v>
      </c>
    </row>
    <row r="46" spans="1:17" x14ac:dyDescent="0.25">
      <c r="A46" s="106">
        <f t="shared" si="1"/>
        <v>45657</v>
      </c>
      <c r="B46" s="714" t="str">
        <f>+asset_level_drivers!$D$1</f>
        <v>Foreland I</v>
      </c>
      <c r="C46" s="93">
        <f t="shared" si="2"/>
        <v>153</v>
      </c>
      <c r="D46" s="94">
        <v>10.107621912002564</v>
      </c>
      <c r="E46" s="94">
        <v>307.78419265136716</v>
      </c>
      <c r="F46" s="94">
        <v>30.77841766662598</v>
      </c>
      <c r="G46" s="94">
        <v>8.6667918090820315</v>
      </c>
      <c r="H46" s="94">
        <v>3.7076354324340821</v>
      </c>
      <c r="I46" s="94">
        <v>105.04684165649414</v>
      </c>
      <c r="J46" s="94">
        <v>11.817769283294679</v>
      </c>
      <c r="K46" s="95">
        <v>208.82979760742188</v>
      </c>
      <c r="L46" s="94">
        <f t="shared" si="0"/>
        <v>0</v>
      </c>
      <c r="M46" s="94">
        <v>0</v>
      </c>
      <c r="N46" s="94">
        <v>0</v>
      </c>
      <c r="O46" s="96">
        <v>0</v>
      </c>
      <c r="P46" s="95">
        <v>0</v>
      </c>
      <c r="Q46" s="97">
        <v>0</v>
      </c>
    </row>
    <row r="47" spans="1:17" x14ac:dyDescent="0.25">
      <c r="A47" s="98">
        <f t="shared" si="1"/>
        <v>45688</v>
      </c>
      <c r="B47" s="713" t="str">
        <f>+asset_level_drivers!$D$1</f>
        <v>Foreland I</v>
      </c>
      <c r="C47" s="99">
        <f t="shared" si="2"/>
        <v>153</v>
      </c>
      <c r="D47" s="100">
        <v>10.019302020263671</v>
      </c>
      <c r="E47" s="100">
        <v>305.57733068847659</v>
      </c>
      <c r="F47" s="100">
        <v>30.557731283569339</v>
      </c>
      <c r="G47" s="100">
        <v>8.5353993690490721</v>
      </c>
      <c r="H47" s="100">
        <v>3.682194709968567</v>
      </c>
      <c r="I47" s="100">
        <v>104.3994333251953</v>
      </c>
      <c r="J47" s="100">
        <v>11.744935764312745</v>
      </c>
      <c r="K47" s="101">
        <v>208.33507104492188</v>
      </c>
      <c r="L47" s="102">
        <f t="shared" si="0"/>
        <v>0</v>
      </c>
      <c r="M47" s="102">
        <v>0</v>
      </c>
      <c r="N47" s="102">
        <v>0</v>
      </c>
      <c r="O47" s="103">
        <v>0</v>
      </c>
      <c r="P47" s="104">
        <v>0</v>
      </c>
      <c r="Q47" s="105">
        <v>0</v>
      </c>
    </row>
    <row r="48" spans="1:17" x14ac:dyDescent="0.25">
      <c r="A48" s="106">
        <f t="shared" si="1"/>
        <v>45716</v>
      </c>
      <c r="B48" s="714" t="str">
        <f>+asset_level_drivers!$D$1</f>
        <v>Foreland I</v>
      </c>
      <c r="C48" s="93">
        <f t="shared" si="2"/>
        <v>153</v>
      </c>
      <c r="D48" s="94">
        <v>9.9328970386505127</v>
      </c>
      <c r="E48" s="94">
        <v>303.40846713867188</v>
      </c>
      <c r="F48" s="94">
        <v>30.340844824218753</v>
      </c>
      <c r="G48" s="94">
        <v>8.407844252586365</v>
      </c>
      <c r="H48" s="94">
        <v>3.6571703401565556</v>
      </c>
      <c r="I48" s="94">
        <v>103.76088662109376</v>
      </c>
      <c r="J48" s="94">
        <v>11.673098986816408</v>
      </c>
      <c r="K48" s="95">
        <v>207.84794091796874</v>
      </c>
      <c r="L48" s="94">
        <f t="shared" si="0"/>
        <v>0</v>
      </c>
      <c r="M48" s="94">
        <v>0</v>
      </c>
      <c r="N48" s="94">
        <v>0</v>
      </c>
      <c r="O48" s="96">
        <v>0</v>
      </c>
      <c r="P48" s="95">
        <v>0</v>
      </c>
      <c r="Q48" s="97">
        <v>0</v>
      </c>
    </row>
    <row r="49" spans="1:17" x14ac:dyDescent="0.25">
      <c r="A49" s="98">
        <f t="shared" si="1"/>
        <v>45747</v>
      </c>
      <c r="B49" s="713" t="str">
        <f>+asset_level_drivers!$D$1</f>
        <v>Foreland I</v>
      </c>
      <c r="C49" s="99">
        <f t="shared" si="2"/>
        <v>153</v>
      </c>
      <c r="D49" s="100">
        <v>9.8483277729034437</v>
      </c>
      <c r="E49" s="100">
        <v>301.27613774414067</v>
      </c>
      <c r="F49" s="100">
        <v>30.127612088012697</v>
      </c>
      <c r="G49" s="100">
        <v>8.2839623342514042</v>
      </c>
      <c r="H49" s="100">
        <v>3.6325426883697514</v>
      </c>
      <c r="I49" s="100">
        <v>103.1307674194336</v>
      </c>
      <c r="J49" s="100">
        <v>11.602211167144777</v>
      </c>
      <c r="K49" s="101">
        <v>207.36806689453124</v>
      </c>
      <c r="L49" s="102">
        <f t="shared" si="0"/>
        <v>0</v>
      </c>
      <c r="M49" s="102">
        <v>0</v>
      </c>
      <c r="N49" s="102">
        <v>0</v>
      </c>
      <c r="O49" s="103">
        <v>0</v>
      </c>
      <c r="P49" s="104">
        <v>0</v>
      </c>
      <c r="Q49" s="105">
        <v>0</v>
      </c>
    </row>
    <row r="50" spans="1:17" x14ac:dyDescent="0.25">
      <c r="A50" s="106">
        <f t="shared" si="1"/>
        <v>45777</v>
      </c>
      <c r="B50" s="714" t="str">
        <f>+asset_level_drivers!$D$1</f>
        <v>Foreland I</v>
      </c>
      <c r="C50" s="93">
        <f t="shared" si="2"/>
        <v>153</v>
      </c>
      <c r="D50" s="94">
        <v>9.7655276252746575</v>
      </c>
      <c r="E50" s="94">
        <v>299.17912521972659</v>
      </c>
      <c r="F50" s="94">
        <v>29.917910632324222</v>
      </c>
      <c r="G50" s="94">
        <v>8.1635967687606819</v>
      </c>
      <c r="H50" s="94">
        <v>3.6082997400283814</v>
      </c>
      <c r="I50" s="94">
        <v>102.50878980102539</v>
      </c>
      <c r="J50" s="94">
        <v>11.532238453674315</v>
      </c>
      <c r="K50" s="95">
        <v>206.89517480468751</v>
      </c>
      <c r="L50" s="94">
        <f t="shared" si="0"/>
        <v>0</v>
      </c>
      <c r="M50" s="94">
        <v>0</v>
      </c>
      <c r="N50" s="94">
        <v>0</v>
      </c>
      <c r="O50" s="96">
        <v>0</v>
      </c>
      <c r="P50" s="95">
        <v>0</v>
      </c>
      <c r="Q50" s="97">
        <v>0</v>
      </c>
    </row>
    <row r="51" spans="1:17" x14ac:dyDescent="0.25">
      <c r="A51" s="98">
        <f t="shared" si="1"/>
        <v>45808</v>
      </c>
      <c r="B51" s="713" t="str">
        <f>+asset_level_drivers!$D$1</f>
        <v>Foreland I</v>
      </c>
      <c r="C51" s="99">
        <f t="shared" si="2"/>
        <v>153</v>
      </c>
      <c r="D51" s="100">
        <v>9.6844327892303461</v>
      </c>
      <c r="E51" s="100">
        <v>297.11639750976559</v>
      </c>
      <c r="F51" s="100">
        <v>29.711638037109374</v>
      </c>
      <c r="G51" s="100">
        <v>8.0465982673645016</v>
      </c>
      <c r="H51" s="100">
        <v>3.5844294513702391</v>
      </c>
      <c r="I51" s="100">
        <v>101.89474370727538</v>
      </c>
      <c r="J51" s="100">
        <v>11.463158269500733</v>
      </c>
      <c r="K51" s="101">
        <v>206.42906787109376</v>
      </c>
      <c r="L51" s="102">
        <f t="shared" si="0"/>
        <v>0</v>
      </c>
      <c r="M51" s="102">
        <v>0</v>
      </c>
      <c r="N51" s="102">
        <v>0</v>
      </c>
      <c r="O51" s="103">
        <v>0</v>
      </c>
      <c r="P51" s="104">
        <v>0</v>
      </c>
      <c r="Q51" s="105">
        <v>0</v>
      </c>
    </row>
    <row r="52" spans="1:17" x14ac:dyDescent="0.25">
      <c r="A52" s="106">
        <f t="shared" si="1"/>
        <v>45838</v>
      </c>
      <c r="B52" s="714" t="str">
        <f>+asset_level_drivers!$D$1</f>
        <v>Foreland I</v>
      </c>
      <c r="C52" s="93">
        <f t="shared" si="2"/>
        <v>153</v>
      </c>
      <c r="D52" s="94">
        <v>9.6049832416534429</v>
      </c>
      <c r="E52" s="94">
        <v>295.08696979980471</v>
      </c>
      <c r="F52" s="94">
        <v>29.508695150756839</v>
      </c>
      <c r="G52" s="94">
        <v>7.90561490020752</v>
      </c>
      <c r="H52" s="94">
        <v>3.560920499610901</v>
      </c>
      <c r="I52" s="94">
        <v>101.28843500976564</v>
      </c>
      <c r="J52" s="94">
        <v>11.394948381042481</v>
      </c>
      <c r="K52" s="95">
        <v>205.92510913085937</v>
      </c>
      <c r="L52" s="94">
        <f t="shared" si="0"/>
        <v>0</v>
      </c>
      <c r="M52" s="94">
        <v>0</v>
      </c>
      <c r="N52" s="94">
        <v>0</v>
      </c>
      <c r="O52" s="96">
        <v>0</v>
      </c>
      <c r="P52" s="95">
        <v>0</v>
      </c>
      <c r="Q52" s="97">
        <v>0</v>
      </c>
    </row>
    <row r="53" spans="1:17" x14ac:dyDescent="0.25">
      <c r="A53" s="98">
        <f t="shared" si="1"/>
        <v>45869</v>
      </c>
      <c r="B53" s="713" t="str">
        <f>+asset_level_drivers!$D$1</f>
        <v>Foreland I</v>
      </c>
      <c r="C53" s="99">
        <f t="shared" si="2"/>
        <v>153</v>
      </c>
      <c r="D53" s="100">
        <v>9.5271215034484857</v>
      </c>
      <c r="E53" s="100">
        <v>293.08989924316404</v>
      </c>
      <c r="F53" s="100">
        <v>29.308988424682617</v>
      </c>
      <c r="G53" s="100">
        <v>7.7951896219253545</v>
      </c>
      <c r="H53" s="100">
        <v>3.5377623258590698</v>
      </c>
      <c r="I53" s="100">
        <v>100.68967661132812</v>
      </c>
      <c r="J53" s="100">
        <v>11.327588539123536</v>
      </c>
      <c r="K53" s="101">
        <v>205.47241723632811</v>
      </c>
      <c r="L53" s="102">
        <f t="shared" si="0"/>
        <v>0</v>
      </c>
      <c r="M53" s="102">
        <v>0</v>
      </c>
      <c r="N53" s="102">
        <v>0</v>
      </c>
      <c r="O53" s="103">
        <v>0</v>
      </c>
      <c r="P53" s="104">
        <v>0</v>
      </c>
      <c r="Q53" s="105">
        <v>0</v>
      </c>
    </row>
    <row r="54" spans="1:17" x14ac:dyDescent="0.25">
      <c r="A54" s="106">
        <f t="shared" si="1"/>
        <v>45900</v>
      </c>
      <c r="B54" s="714" t="str">
        <f>+asset_level_drivers!$D$1</f>
        <v>Foreland I</v>
      </c>
      <c r="C54" s="93">
        <f t="shared" si="2"/>
        <v>153</v>
      </c>
      <c r="D54" s="94">
        <v>9.4507934446334847</v>
      </c>
      <c r="E54" s="94">
        <v>291.12416433105471</v>
      </c>
      <c r="F54" s="94">
        <v>29.112414724731444</v>
      </c>
      <c r="G54" s="94">
        <v>7.6877340888977059</v>
      </c>
      <c r="H54" s="94">
        <v>3.5149446544647218</v>
      </c>
      <c r="I54" s="94">
        <v>100.09822258300781</v>
      </c>
      <c r="J54" s="94">
        <v>11.261049774169923</v>
      </c>
      <c r="K54" s="95">
        <v>205.02592211914063</v>
      </c>
      <c r="L54" s="94">
        <f t="shared" si="0"/>
        <v>0</v>
      </c>
      <c r="M54" s="94">
        <v>0</v>
      </c>
      <c r="N54" s="94">
        <v>0</v>
      </c>
      <c r="O54" s="96">
        <v>0</v>
      </c>
      <c r="P54" s="95">
        <v>0</v>
      </c>
      <c r="Q54" s="97">
        <v>0</v>
      </c>
    </row>
    <row r="55" spans="1:17" x14ac:dyDescent="0.25">
      <c r="A55" s="98">
        <f t="shared" si="1"/>
        <v>45930</v>
      </c>
      <c r="B55" s="713" t="str">
        <f>+asset_level_drivers!$D$1</f>
        <v>Foreland I</v>
      </c>
      <c r="C55" s="99">
        <f t="shared" si="2"/>
        <v>153</v>
      </c>
      <c r="D55" s="100">
        <v>9.3759467805862418</v>
      </c>
      <c r="E55" s="100">
        <v>289.18860073242189</v>
      </c>
      <c r="F55" s="100">
        <v>28.918858007812499</v>
      </c>
      <c r="G55" s="100">
        <v>7.5560474555969241</v>
      </c>
      <c r="H55" s="100">
        <v>3.4924574672698974</v>
      </c>
      <c r="I55" s="100">
        <v>99.513721417236326</v>
      </c>
      <c r="J55" s="100">
        <v>11.195293201446534</v>
      </c>
      <c r="K55" s="101">
        <v>204.54110131835938</v>
      </c>
      <c r="L55" s="102">
        <f t="shared" si="0"/>
        <v>0</v>
      </c>
      <c r="M55" s="102">
        <v>0</v>
      </c>
      <c r="N55" s="102">
        <v>0</v>
      </c>
      <c r="O55" s="103">
        <v>0</v>
      </c>
      <c r="P55" s="104">
        <v>0</v>
      </c>
      <c r="Q55" s="105">
        <v>0</v>
      </c>
    </row>
    <row r="56" spans="1:17" x14ac:dyDescent="0.25">
      <c r="A56" s="106">
        <f t="shared" si="1"/>
        <v>45961</v>
      </c>
      <c r="B56" s="714" t="str">
        <f>+asset_level_drivers!$D$1</f>
        <v>Foreland I</v>
      </c>
      <c r="C56" s="93">
        <f t="shared" si="2"/>
        <v>153</v>
      </c>
      <c r="D56" s="94">
        <v>9.302532253074645</v>
      </c>
      <c r="E56" s="94">
        <v>287.28213442382815</v>
      </c>
      <c r="F56" s="94">
        <v>28.728211706542972</v>
      </c>
      <c r="G56" s="94">
        <v>7.4544211669921872</v>
      </c>
      <c r="H56" s="94">
        <v>3.4702916267395021</v>
      </c>
      <c r="I56" s="94">
        <v>98.935860607910158</v>
      </c>
      <c r="J56" s="94">
        <v>11.130283843231201</v>
      </c>
      <c r="K56" s="95">
        <v>204.10655932617186</v>
      </c>
      <c r="L56" s="94">
        <f t="shared" si="0"/>
        <v>0</v>
      </c>
      <c r="M56" s="94">
        <v>0</v>
      </c>
      <c r="N56" s="94">
        <v>0</v>
      </c>
      <c r="O56" s="96">
        <v>0</v>
      </c>
      <c r="P56" s="95">
        <v>0</v>
      </c>
      <c r="Q56" s="97">
        <v>0</v>
      </c>
    </row>
    <row r="57" spans="1:17" x14ac:dyDescent="0.25">
      <c r="A57" s="98">
        <f t="shared" si="1"/>
        <v>45991</v>
      </c>
      <c r="B57" s="713" t="str">
        <f>+asset_level_drivers!$D$1</f>
        <v>Foreland I</v>
      </c>
      <c r="C57" s="99">
        <f t="shared" si="2"/>
        <v>153</v>
      </c>
      <c r="D57" s="100">
        <v>9.2305009111404424</v>
      </c>
      <c r="E57" s="100">
        <v>285.40398361816403</v>
      </c>
      <c r="F57" s="100">
        <v>28.540396719360352</v>
      </c>
      <c r="G57" s="100">
        <v>7.3554211189270022</v>
      </c>
      <c r="H57" s="100">
        <v>3.44843659286499</v>
      </c>
      <c r="I57" s="100">
        <v>98.364490411376963</v>
      </c>
      <c r="J57" s="100">
        <v>11.066004876708984</v>
      </c>
      <c r="K57" s="101">
        <v>203.67751904296875</v>
      </c>
      <c r="L57" s="102">
        <f t="shared" si="0"/>
        <v>0</v>
      </c>
      <c r="M57" s="102">
        <v>0</v>
      </c>
      <c r="N57" s="102">
        <v>0</v>
      </c>
      <c r="O57" s="103">
        <v>0</v>
      </c>
      <c r="P57" s="104">
        <v>0</v>
      </c>
      <c r="Q57" s="105">
        <v>0</v>
      </c>
    </row>
    <row r="58" spans="1:17" x14ac:dyDescent="0.25">
      <c r="A58" s="106">
        <f t="shared" si="1"/>
        <v>46022</v>
      </c>
      <c r="B58" s="714" t="str">
        <f>+asset_level_drivers!$D$1</f>
        <v>Foreland I</v>
      </c>
      <c r="C58" s="93">
        <f t="shared" si="2"/>
        <v>153</v>
      </c>
      <c r="D58" s="94">
        <v>9.159799946594239</v>
      </c>
      <c r="E58" s="94">
        <v>283.55339333496096</v>
      </c>
      <c r="F58" s="94">
        <v>28.35533740539551</v>
      </c>
      <c r="G58" s="94">
        <v>7.2589446647644049</v>
      </c>
      <c r="H58" s="94">
        <v>3.4268780422210692</v>
      </c>
      <c r="I58" s="94">
        <v>97.799468884277346</v>
      </c>
      <c r="J58" s="94">
        <v>11.002439719390869</v>
      </c>
      <c r="K58" s="95">
        <v>203.25383544921874</v>
      </c>
      <c r="L58" s="94">
        <f t="shared" si="0"/>
        <v>0</v>
      </c>
      <c r="M58" s="94">
        <v>0</v>
      </c>
      <c r="N58" s="94">
        <v>0</v>
      </c>
      <c r="O58" s="96">
        <v>0</v>
      </c>
      <c r="P58" s="95">
        <v>0</v>
      </c>
      <c r="Q58" s="97">
        <v>0</v>
      </c>
    </row>
    <row r="59" spans="1:17" x14ac:dyDescent="0.25">
      <c r="A59" s="98">
        <f t="shared" si="1"/>
        <v>46053</v>
      </c>
      <c r="B59" s="713" t="str">
        <f>+asset_level_drivers!$D$1</f>
        <v>Foreland I</v>
      </c>
      <c r="C59" s="99">
        <f t="shared" si="2"/>
        <v>153</v>
      </c>
      <c r="D59" s="100">
        <v>9.0632590129852293</v>
      </c>
      <c r="E59" s="100">
        <v>273.79209814453128</v>
      </c>
      <c r="F59" s="100">
        <v>27.379207864379882</v>
      </c>
      <c r="G59" s="100">
        <v>7.0566209678649905</v>
      </c>
      <c r="H59" s="100">
        <v>3.3852620235443114</v>
      </c>
      <c r="I59" s="100">
        <v>92.478132037353518</v>
      </c>
      <c r="J59" s="100">
        <v>10.40378949508667</v>
      </c>
      <c r="K59" s="101">
        <v>192.74878198242189</v>
      </c>
      <c r="L59" s="102">
        <f t="shared" si="0"/>
        <v>0</v>
      </c>
      <c r="M59" s="102">
        <v>0</v>
      </c>
      <c r="N59" s="102">
        <v>0</v>
      </c>
      <c r="O59" s="103">
        <v>0</v>
      </c>
      <c r="P59" s="104">
        <v>0</v>
      </c>
      <c r="Q59" s="105">
        <v>0</v>
      </c>
    </row>
    <row r="60" spans="1:17" x14ac:dyDescent="0.25">
      <c r="A60" s="106">
        <f t="shared" si="1"/>
        <v>46081</v>
      </c>
      <c r="B60" s="714" t="str">
        <f>+asset_level_drivers!$D$1</f>
        <v>Foreland I</v>
      </c>
      <c r="C60" s="93">
        <f t="shared" si="2"/>
        <v>153</v>
      </c>
      <c r="D60" s="94">
        <v>8.9953383293151852</v>
      </c>
      <c r="E60" s="94">
        <v>272.03529792480469</v>
      </c>
      <c r="F60" s="94">
        <v>27.203528210449221</v>
      </c>
      <c r="G60" s="94">
        <v>6.9658973602294925</v>
      </c>
      <c r="H60" s="94">
        <v>3.3644565547943115</v>
      </c>
      <c r="I60" s="94">
        <v>91.94987999267579</v>
      </c>
      <c r="J60" s="94">
        <v>10.344361212158203</v>
      </c>
      <c r="K60" s="95">
        <v>192.35317199707032</v>
      </c>
      <c r="L60" s="94">
        <f t="shared" si="0"/>
        <v>0</v>
      </c>
      <c r="M60" s="94">
        <v>0</v>
      </c>
      <c r="N60" s="94">
        <v>0</v>
      </c>
      <c r="O60" s="96">
        <v>0</v>
      </c>
      <c r="P60" s="95">
        <v>0</v>
      </c>
      <c r="Q60" s="97">
        <v>0</v>
      </c>
    </row>
    <row r="61" spans="1:17" x14ac:dyDescent="0.25">
      <c r="A61" s="98">
        <f t="shared" si="1"/>
        <v>46112</v>
      </c>
      <c r="B61" s="713" t="str">
        <f>+asset_level_drivers!$D$1</f>
        <v>Foreland I</v>
      </c>
      <c r="C61" s="99">
        <f t="shared" si="2"/>
        <v>153</v>
      </c>
      <c r="D61" s="100">
        <v>8.9286134044647216</v>
      </c>
      <c r="E61" s="100">
        <v>270.3035678466797</v>
      </c>
      <c r="F61" s="100">
        <v>27.030355169677733</v>
      </c>
      <c r="G61" s="100">
        <v>6.8773990402221674</v>
      </c>
      <c r="H61" s="100">
        <v>3.343915089225769</v>
      </c>
      <c r="I61" s="100">
        <v>91.427330291748049</v>
      </c>
      <c r="J61" s="100">
        <v>10.285574647521972</v>
      </c>
      <c r="K61" s="101">
        <v>191.96232910156249</v>
      </c>
      <c r="L61" s="102">
        <f t="shared" si="0"/>
        <v>0</v>
      </c>
      <c r="M61" s="102">
        <v>0</v>
      </c>
      <c r="N61" s="102">
        <v>0</v>
      </c>
      <c r="O61" s="103">
        <v>0</v>
      </c>
      <c r="P61" s="104">
        <v>0</v>
      </c>
      <c r="Q61" s="105">
        <v>0</v>
      </c>
    </row>
    <row r="62" spans="1:17" x14ac:dyDescent="0.25">
      <c r="A62" s="106">
        <f t="shared" si="1"/>
        <v>46142</v>
      </c>
      <c r="B62" s="714" t="str">
        <f>+asset_level_drivers!$D$1</f>
        <v>Foreland I</v>
      </c>
      <c r="C62" s="93">
        <f t="shared" si="2"/>
        <v>153</v>
      </c>
      <c r="D62" s="94">
        <v>8.8630474411010738</v>
      </c>
      <c r="E62" s="94">
        <v>268.59620588378903</v>
      </c>
      <c r="F62" s="94">
        <v>26.859618869018554</v>
      </c>
      <c r="G62" s="94">
        <v>6.7910447227478032</v>
      </c>
      <c r="H62" s="94">
        <v>3.3236308942794803</v>
      </c>
      <c r="I62" s="94">
        <v>90.910326928710944</v>
      </c>
      <c r="J62" s="94">
        <v>10.227411330413817</v>
      </c>
      <c r="K62" s="95">
        <v>191.57611767578126</v>
      </c>
      <c r="L62" s="94">
        <f t="shared" si="0"/>
        <v>0</v>
      </c>
      <c r="M62" s="94">
        <v>0</v>
      </c>
      <c r="N62" s="94">
        <v>0</v>
      </c>
      <c r="O62" s="96">
        <v>0</v>
      </c>
      <c r="P62" s="95">
        <v>0</v>
      </c>
      <c r="Q62" s="97">
        <v>0</v>
      </c>
    </row>
    <row r="63" spans="1:17" x14ac:dyDescent="0.25">
      <c r="A63" s="98">
        <f t="shared" si="1"/>
        <v>46173</v>
      </c>
      <c r="B63" s="713" t="str">
        <f>+asset_level_drivers!$D$1</f>
        <v>Foreland I</v>
      </c>
      <c r="C63" s="99">
        <f t="shared" si="2"/>
        <v>153</v>
      </c>
      <c r="D63" s="100">
        <v>8.7986028350830079</v>
      </c>
      <c r="E63" s="100">
        <v>266.91259196777344</v>
      </c>
      <c r="F63" s="100">
        <v>26.691257675170899</v>
      </c>
      <c r="G63" s="100">
        <v>6.7067577026367182</v>
      </c>
      <c r="H63" s="100">
        <v>3.3035955173492435</v>
      </c>
      <c r="I63" s="100">
        <v>90.398747186279294</v>
      </c>
      <c r="J63" s="100">
        <v>10.169858750152589</v>
      </c>
      <c r="K63" s="101">
        <v>191.19443090820312</v>
      </c>
      <c r="L63" s="102">
        <f t="shared" si="0"/>
        <v>0</v>
      </c>
      <c r="M63" s="102">
        <v>0</v>
      </c>
      <c r="N63" s="102">
        <v>0</v>
      </c>
      <c r="O63" s="103">
        <v>0</v>
      </c>
      <c r="P63" s="104">
        <v>0</v>
      </c>
      <c r="Q63" s="105">
        <v>0</v>
      </c>
    </row>
    <row r="64" spans="1:17" x14ac:dyDescent="0.25">
      <c r="A64" s="106">
        <f t="shared" si="1"/>
        <v>46203</v>
      </c>
      <c r="B64" s="714" t="str">
        <f>+asset_level_drivers!$D$1</f>
        <v>Foreland I</v>
      </c>
      <c r="C64" s="93">
        <f t="shared" si="2"/>
        <v>153</v>
      </c>
      <c r="D64" s="94">
        <v>8.7352404819488516</v>
      </c>
      <c r="E64" s="94">
        <v>265.25213767089843</v>
      </c>
      <c r="F64" s="94">
        <v>26.525212179565433</v>
      </c>
      <c r="G64" s="94">
        <v>6.6244644916534421</v>
      </c>
      <c r="H64" s="94">
        <v>3.2837987377166749</v>
      </c>
      <c r="I64" s="94">
        <v>89.892482244873051</v>
      </c>
      <c r="J64" s="94">
        <v>10.112903887939453</v>
      </c>
      <c r="K64" s="95">
        <v>190.81715979003906</v>
      </c>
      <c r="L64" s="94">
        <f t="shared" si="0"/>
        <v>0</v>
      </c>
      <c r="M64" s="94">
        <v>0</v>
      </c>
      <c r="N64" s="94">
        <v>0</v>
      </c>
      <c r="O64" s="96">
        <v>0</v>
      </c>
      <c r="P64" s="95">
        <v>0</v>
      </c>
      <c r="Q64" s="97">
        <v>0</v>
      </c>
    </row>
    <row r="65" spans="1:17" x14ac:dyDescent="0.25">
      <c r="A65" s="98">
        <f t="shared" si="1"/>
        <v>46234</v>
      </c>
      <c r="B65" s="713" t="str">
        <f>+asset_level_drivers!$D$1</f>
        <v>Foreland I</v>
      </c>
      <c r="C65" s="99">
        <f t="shared" si="2"/>
        <v>153</v>
      </c>
      <c r="D65" s="100">
        <v>8.640103927230836</v>
      </c>
      <c r="E65" s="100">
        <v>260.33186118164065</v>
      </c>
      <c r="F65" s="100">
        <v>26.033184558105471</v>
      </c>
      <c r="G65" s="100">
        <v>6.4535427486419676</v>
      </c>
      <c r="H65" s="100">
        <v>3.2396163333892822</v>
      </c>
      <c r="I65" s="100">
        <v>87.421975488281248</v>
      </c>
      <c r="J65" s="100">
        <v>9.8349716629028325</v>
      </c>
      <c r="K65" s="101">
        <v>182.22791992187501</v>
      </c>
      <c r="L65" s="102">
        <f t="shared" si="0"/>
        <v>0</v>
      </c>
      <c r="M65" s="102">
        <v>0</v>
      </c>
      <c r="N65" s="102">
        <v>0</v>
      </c>
      <c r="O65" s="103">
        <v>0</v>
      </c>
      <c r="P65" s="104">
        <v>0</v>
      </c>
      <c r="Q65" s="105">
        <v>0</v>
      </c>
    </row>
    <row r="66" spans="1:17" x14ac:dyDescent="0.25">
      <c r="A66" s="106">
        <f t="shared" si="1"/>
        <v>46265</v>
      </c>
      <c r="B66" s="714" t="str">
        <f>+asset_level_drivers!$D$1</f>
        <v>Foreland I</v>
      </c>
      <c r="C66" s="93">
        <f t="shared" si="2"/>
        <v>153</v>
      </c>
      <c r="D66" s="94">
        <v>8.5789823490142822</v>
      </c>
      <c r="E66" s="94">
        <v>258.73353457031249</v>
      </c>
      <c r="F66" s="94">
        <v>25.873351913452147</v>
      </c>
      <c r="G66" s="94">
        <v>6.3755766197204595</v>
      </c>
      <c r="H66" s="94">
        <v>3.2204076484680177</v>
      </c>
      <c r="I66" s="94">
        <v>86.936510028076185</v>
      </c>
      <c r="J66" s="94">
        <v>9.7803572250366209</v>
      </c>
      <c r="K66" s="95">
        <v>181.86698986816407</v>
      </c>
      <c r="L66" s="94">
        <f t="shared" ref="L66:L129" si="3">+P66+O66</f>
        <v>0</v>
      </c>
      <c r="M66" s="94">
        <v>0</v>
      </c>
      <c r="N66" s="94">
        <v>0</v>
      </c>
      <c r="O66" s="96">
        <v>0</v>
      </c>
      <c r="P66" s="95">
        <v>0</v>
      </c>
      <c r="Q66" s="97">
        <v>0</v>
      </c>
    </row>
    <row r="67" spans="1:17" x14ac:dyDescent="0.25">
      <c r="A67" s="98">
        <f t="shared" ref="A67:A130" si="4">+EOMONTH(A66,1)</f>
        <v>46295</v>
      </c>
      <c r="B67" s="713" t="str">
        <f>+asset_level_drivers!$D$1</f>
        <v>Foreland I</v>
      </c>
      <c r="C67" s="99">
        <f t="shared" ref="C67:C130" si="5">+C66</f>
        <v>153</v>
      </c>
      <c r="D67" s="100">
        <v>8.5188360717773453</v>
      </c>
      <c r="E67" s="100">
        <v>257.15648232421876</v>
      </c>
      <c r="F67" s="100">
        <v>25.715646496582032</v>
      </c>
      <c r="G67" s="100">
        <v>6.2994006992340097</v>
      </c>
      <c r="H67" s="100">
        <v>3.201409485626221</v>
      </c>
      <c r="I67" s="100">
        <v>86.455907006835943</v>
      </c>
      <c r="J67" s="100">
        <v>9.7262891235351567</v>
      </c>
      <c r="K67" s="101">
        <v>181.51008215332033</v>
      </c>
      <c r="L67" s="102">
        <f t="shared" si="3"/>
        <v>0</v>
      </c>
      <c r="M67" s="102">
        <v>0</v>
      </c>
      <c r="N67" s="102">
        <v>0</v>
      </c>
      <c r="O67" s="103">
        <v>0</v>
      </c>
      <c r="P67" s="104">
        <v>0</v>
      </c>
      <c r="Q67" s="105">
        <v>0</v>
      </c>
    </row>
    <row r="68" spans="1:17" x14ac:dyDescent="0.25">
      <c r="A68" s="106">
        <f t="shared" si="4"/>
        <v>46326</v>
      </c>
      <c r="B68" s="714" t="str">
        <f>+asset_level_drivers!$D$1</f>
        <v>Foreland I</v>
      </c>
      <c r="C68" s="93">
        <f t="shared" si="5"/>
        <v>153</v>
      </c>
      <c r="D68" s="94">
        <v>8.4596282501220692</v>
      </c>
      <c r="E68" s="94">
        <v>255.60020126953125</v>
      </c>
      <c r="F68" s="94">
        <v>25.560018594360351</v>
      </c>
      <c r="G68" s="94">
        <v>6.2249542156219482</v>
      </c>
      <c r="H68" s="94">
        <v>3.1826103057861328</v>
      </c>
      <c r="I68" s="94">
        <v>85.980064965820318</v>
      </c>
      <c r="J68" s="94">
        <v>9.6727569763183592</v>
      </c>
      <c r="K68" s="95">
        <v>181.15711621093749</v>
      </c>
      <c r="L68" s="94">
        <f t="shared" si="3"/>
        <v>0</v>
      </c>
      <c r="M68" s="94">
        <v>0</v>
      </c>
      <c r="N68" s="94">
        <v>0</v>
      </c>
      <c r="O68" s="96">
        <v>0</v>
      </c>
      <c r="P68" s="95">
        <v>0</v>
      </c>
      <c r="Q68" s="97">
        <v>0</v>
      </c>
    </row>
    <row r="69" spans="1:17" x14ac:dyDescent="0.25">
      <c r="A69" s="98">
        <f t="shared" si="4"/>
        <v>46356</v>
      </c>
      <c r="B69" s="713" t="str">
        <f>+asset_level_drivers!$D$1</f>
        <v>Foreland I</v>
      </c>
      <c r="C69" s="99">
        <f t="shared" si="5"/>
        <v>153</v>
      </c>
      <c r="D69" s="100">
        <v>8.401331260299683</v>
      </c>
      <c r="E69" s="100">
        <v>254.06420844726563</v>
      </c>
      <c r="F69" s="100">
        <v>25.406419290161132</v>
      </c>
      <c r="G69" s="100">
        <v>6.1521792984008794</v>
      </c>
      <c r="H69" s="100">
        <v>3.1640045402526855</v>
      </c>
      <c r="I69" s="100">
        <v>85.508897662353519</v>
      </c>
      <c r="J69" s="100">
        <v>9.6197508270263672</v>
      </c>
      <c r="K69" s="101">
        <v>180.80799987792969</v>
      </c>
      <c r="L69" s="102">
        <f t="shared" si="3"/>
        <v>0</v>
      </c>
      <c r="M69" s="102">
        <v>0</v>
      </c>
      <c r="N69" s="102">
        <v>0</v>
      </c>
      <c r="O69" s="103">
        <v>0</v>
      </c>
      <c r="P69" s="104">
        <v>0</v>
      </c>
      <c r="Q69" s="105">
        <v>0</v>
      </c>
    </row>
    <row r="70" spans="1:17" x14ac:dyDescent="0.25">
      <c r="A70" s="106">
        <f t="shared" si="4"/>
        <v>46387</v>
      </c>
      <c r="B70" s="714" t="str">
        <f>+asset_level_drivers!$D$1</f>
        <v>Foreland I</v>
      </c>
      <c r="C70" s="93">
        <f t="shared" si="5"/>
        <v>153</v>
      </c>
      <c r="D70" s="94">
        <v>8.3439198303222657</v>
      </c>
      <c r="E70" s="94">
        <v>252.54799584960938</v>
      </c>
      <c r="F70" s="94">
        <v>25.254798101806642</v>
      </c>
      <c r="G70" s="94">
        <v>6.0810193611145023</v>
      </c>
      <c r="H70" s="94">
        <v>3.1455880828857423</v>
      </c>
      <c r="I70" s="94">
        <v>85.042295013427747</v>
      </c>
      <c r="J70" s="94">
        <v>9.5672580757141112</v>
      </c>
      <c r="K70" s="95">
        <v>180.46264123535155</v>
      </c>
      <c r="L70" s="94">
        <f t="shared" si="3"/>
        <v>0</v>
      </c>
      <c r="M70" s="94">
        <v>0</v>
      </c>
      <c r="N70" s="94">
        <v>0</v>
      </c>
      <c r="O70" s="96">
        <v>0</v>
      </c>
      <c r="P70" s="95">
        <v>0</v>
      </c>
      <c r="Q70" s="97">
        <v>0</v>
      </c>
    </row>
    <row r="71" spans="1:17" x14ac:dyDescent="0.25">
      <c r="A71" s="98">
        <f t="shared" si="4"/>
        <v>46418</v>
      </c>
      <c r="B71" s="713" t="str">
        <f>+asset_level_drivers!$D$1</f>
        <v>Foreland I</v>
      </c>
      <c r="C71" s="99">
        <f t="shared" si="5"/>
        <v>153</v>
      </c>
      <c r="D71" s="100">
        <v>8.287369852066039</v>
      </c>
      <c r="E71" s="100">
        <v>251.05092934570317</v>
      </c>
      <c r="F71" s="100">
        <v>25.105091390991213</v>
      </c>
      <c r="G71" s="100">
        <v>6.0114172096252441</v>
      </c>
      <c r="H71" s="100">
        <v>3.127356758880615</v>
      </c>
      <c r="I71" s="100">
        <v>84.580064483642573</v>
      </c>
      <c r="J71" s="100">
        <v>9.5152566879272449</v>
      </c>
      <c r="K71" s="101">
        <v>180.12087768554687</v>
      </c>
      <c r="L71" s="102">
        <f t="shared" si="3"/>
        <v>0</v>
      </c>
      <c r="M71" s="102">
        <v>0</v>
      </c>
      <c r="N71" s="102">
        <v>0</v>
      </c>
      <c r="O71" s="103">
        <v>0</v>
      </c>
      <c r="P71" s="104">
        <v>0</v>
      </c>
      <c r="Q71" s="105">
        <v>0</v>
      </c>
    </row>
    <row r="72" spans="1:17" x14ac:dyDescent="0.25">
      <c r="A72" s="106">
        <f t="shared" si="4"/>
        <v>46446</v>
      </c>
      <c r="B72" s="714" t="str">
        <f>+asset_level_drivers!$D$1</f>
        <v>Foreland I</v>
      </c>
      <c r="C72" s="93">
        <f t="shared" si="5"/>
        <v>153</v>
      </c>
      <c r="D72" s="94">
        <v>8.2316578662872306</v>
      </c>
      <c r="E72" s="94">
        <v>249.5725176269531</v>
      </c>
      <c r="F72" s="94">
        <v>24.957250158691409</v>
      </c>
      <c r="G72" s="94">
        <v>5.9433208683013916</v>
      </c>
      <c r="H72" s="94">
        <v>3.1093066183090214</v>
      </c>
      <c r="I72" s="94">
        <v>84.122087475585943</v>
      </c>
      <c r="J72" s="94">
        <v>9.4637344139099131</v>
      </c>
      <c r="K72" s="95">
        <v>179.78261376953125</v>
      </c>
      <c r="L72" s="94">
        <f t="shared" si="3"/>
        <v>0</v>
      </c>
      <c r="M72" s="94">
        <v>0</v>
      </c>
      <c r="N72" s="94">
        <v>0</v>
      </c>
      <c r="O72" s="96">
        <v>0</v>
      </c>
      <c r="P72" s="95">
        <v>0</v>
      </c>
      <c r="Q72" s="97">
        <v>0</v>
      </c>
    </row>
    <row r="73" spans="1:17" x14ac:dyDescent="0.25">
      <c r="A73" s="98">
        <f t="shared" si="4"/>
        <v>46477</v>
      </c>
      <c r="B73" s="713" t="str">
        <f>+asset_level_drivers!$D$1</f>
        <v>Foreland I</v>
      </c>
      <c r="C73" s="99">
        <f t="shared" si="5"/>
        <v>153</v>
      </c>
      <c r="D73" s="100">
        <v>8.1767616428375245</v>
      </c>
      <c r="E73" s="100">
        <v>248.11230629882814</v>
      </c>
      <c r="F73" s="100">
        <v>24.811229058837892</v>
      </c>
      <c r="G73" s="100">
        <v>5.8766818256378173</v>
      </c>
      <c r="H73" s="100">
        <v>3.0914338245391848</v>
      </c>
      <c r="I73" s="100">
        <v>83.668268463134766</v>
      </c>
      <c r="J73" s="100">
        <v>9.412679917144775</v>
      </c>
      <c r="K73" s="101">
        <v>179.44776586914062</v>
      </c>
      <c r="L73" s="102">
        <f t="shared" si="3"/>
        <v>0</v>
      </c>
      <c r="M73" s="102">
        <v>0</v>
      </c>
      <c r="N73" s="102">
        <v>0</v>
      </c>
      <c r="O73" s="103">
        <v>0</v>
      </c>
      <c r="P73" s="104">
        <v>0</v>
      </c>
      <c r="Q73" s="105">
        <v>0</v>
      </c>
    </row>
    <row r="74" spans="1:17" x14ac:dyDescent="0.25">
      <c r="A74" s="106">
        <f t="shared" si="4"/>
        <v>46507</v>
      </c>
      <c r="B74" s="714" t="str">
        <f>+asset_level_drivers!$D$1</f>
        <v>Foreland I</v>
      </c>
      <c r="C74" s="93">
        <f t="shared" si="5"/>
        <v>153</v>
      </c>
      <c r="D74" s="94">
        <v>8.1226561672210682</v>
      </c>
      <c r="E74" s="94">
        <v>246.66971879882811</v>
      </c>
      <c r="F74" s="94">
        <v>24.666970330810546</v>
      </c>
      <c r="G74" s="94">
        <v>5.811453736495972</v>
      </c>
      <c r="H74" s="94">
        <v>3.0737322269439695</v>
      </c>
      <c r="I74" s="94">
        <v>83.218430895996093</v>
      </c>
      <c r="J74" s="94">
        <v>9.3620733055114744</v>
      </c>
      <c r="K74" s="95">
        <v>179.11619348144532</v>
      </c>
      <c r="L74" s="94">
        <f t="shared" si="3"/>
        <v>0</v>
      </c>
      <c r="M74" s="94">
        <v>0</v>
      </c>
      <c r="N74" s="94">
        <v>0</v>
      </c>
      <c r="O74" s="96">
        <v>0</v>
      </c>
      <c r="P74" s="95">
        <v>0</v>
      </c>
      <c r="Q74" s="97">
        <v>0</v>
      </c>
    </row>
    <row r="75" spans="1:17" x14ac:dyDescent="0.25">
      <c r="A75" s="98">
        <f t="shared" si="4"/>
        <v>46538</v>
      </c>
      <c r="B75" s="713" t="str">
        <f>+asset_level_drivers!$D$1</f>
        <v>Foreland I</v>
      </c>
      <c r="C75" s="99">
        <f t="shared" si="5"/>
        <v>153</v>
      </c>
      <c r="D75" s="100">
        <v>8.0693184265136715</v>
      </c>
      <c r="E75" s="100">
        <v>245.24428623046876</v>
      </c>
      <c r="F75" s="100">
        <v>24.524426925659181</v>
      </c>
      <c r="G75" s="100">
        <v>5.7475922985076906</v>
      </c>
      <c r="H75" s="100">
        <v>3.0561964130401611</v>
      </c>
      <c r="I75" s="100">
        <v>82.772456890869151</v>
      </c>
      <c r="J75" s="100">
        <v>9.3119008392333988</v>
      </c>
      <c r="K75" s="101">
        <v>178.78779760742188</v>
      </c>
      <c r="L75" s="102">
        <f t="shared" si="3"/>
        <v>0</v>
      </c>
      <c r="M75" s="102">
        <v>0</v>
      </c>
      <c r="N75" s="102">
        <v>0</v>
      </c>
      <c r="O75" s="103">
        <v>0</v>
      </c>
      <c r="P75" s="104">
        <v>0</v>
      </c>
      <c r="Q75" s="105">
        <v>0</v>
      </c>
    </row>
    <row r="76" spans="1:17" x14ac:dyDescent="0.25">
      <c r="A76" s="106">
        <f t="shared" si="4"/>
        <v>46568</v>
      </c>
      <c r="B76" s="714" t="str">
        <f>+asset_level_drivers!$D$1</f>
        <v>Foreland I</v>
      </c>
      <c r="C76" s="93">
        <f t="shared" si="5"/>
        <v>153</v>
      </c>
      <c r="D76" s="94">
        <v>8.0167280994415293</v>
      </c>
      <c r="E76" s="94">
        <v>243.83500883789065</v>
      </c>
      <c r="F76" s="94">
        <v>24.383499279785159</v>
      </c>
      <c r="G76" s="94">
        <v>5.685054833221435</v>
      </c>
      <c r="H76" s="94">
        <v>3.0388227727890014</v>
      </c>
      <c r="I76" s="94">
        <v>82.330046520996092</v>
      </c>
      <c r="J76" s="94">
        <v>9.2621296623229981</v>
      </c>
      <c r="K76" s="95">
        <v>178.46236950683593</v>
      </c>
      <c r="L76" s="94">
        <f t="shared" si="3"/>
        <v>0</v>
      </c>
      <c r="M76" s="94">
        <v>0</v>
      </c>
      <c r="N76" s="94">
        <v>0</v>
      </c>
      <c r="O76" s="96">
        <v>0</v>
      </c>
      <c r="P76" s="95">
        <v>0</v>
      </c>
      <c r="Q76" s="97">
        <v>0</v>
      </c>
    </row>
    <row r="77" spans="1:17" x14ac:dyDescent="0.25">
      <c r="A77" s="98">
        <f t="shared" si="4"/>
        <v>46599</v>
      </c>
      <c r="B77" s="713" t="str">
        <f>+asset_level_drivers!$D$1</f>
        <v>Foreland I</v>
      </c>
      <c r="C77" s="99">
        <f t="shared" si="5"/>
        <v>153</v>
      </c>
      <c r="D77" s="100">
        <v>7.9648663684844969</v>
      </c>
      <c r="E77" s="100">
        <v>242.44070141601566</v>
      </c>
      <c r="F77" s="100">
        <v>24.244068823242188</v>
      </c>
      <c r="G77" s="100">
        <v>5.6238003753662111</v>
      </c>
      <c r="H77" s="100">
        <v>3.021608132171631</v>
      </c>
      <c r="I77" s="100">
        <v>81.890988354492194</v>
      </c>
      <c r="J77" s="100">
        <v>9.2127357971191408</v>
      </c>
      <c r="K77" s="101">
        <v>178.1397470703125</v>
      </c>
      <c r="L77" s="102">
        <f t="shared" si="3"/>
        <v>0</v>
      </c>
      <c r="M77" s="102">
        <v>0</v>
      </c>
      <c r="N77" s="102">
        <v>0</v>
      </c>
      <c r="O77" s="103">
        <v>0</v>
      </c>
      <c r="P77" s="104">
        <v>0</v>
      </c>
      <c r="Q77" s="105">
        <v>0</v>
      </c>
    </row>
    <row r="78" spans="1:17" x14ac:dyDescent="0.25">
      <c r="A78" s="106">
        <f t="shared" si="4"/>
        <v>46630</v>
      </c>
      <c r="B78" s="714" t="str">
        <f>+asset_level_drivers!$D$1</f>
        <v>Foreland I</v>
      </c>
      <c r="C78" s="93">
        <f t="shared" si="5"/>
        <v>153</v>
      </c>
      <c r="D78" s="94">
        <v>7.9137148075103756</v>
      </c>
      <c r="E78" s="94">
        <v>241.0610093261719</v>
      </c>
      <c r="F78" s="94">
        <v>24.106099575805665</v>
      </c>
      <c r="G78" s="94">
        <v>5.5637899818420413</v>
      </c>
      <c r="H78" s="94">
        <v>3.0045495935440063</v>
      </c>
      <c r="I78" s="94">
        <v>81.455226086425782</v>
      </c>
      <c r="J78" s="94">
        <v>9.1637127822875986</v>
      </c>
      <c r="K78" s="95">
        <v>177.81988476562501</v>
      </c>
      <c r="L78" s="94">
        <f t="shared" si="3"/>
        <v>0</v>
      </c>
      <c r="M78" s="94">
        <v>0</v>
      </c>
      <c r="N78" s="94">
        <v>0</v>
      </c>
      <c r="O78" s="96">
        <v>0</v>
      </c>
      <c r="P78" s="95">
        <v>0</v>
      </c>
      <c r="Q78" s="97">
        <v>0</v>
      </c>
    </row>
    <row r="79" spans="1:17" x14ac:dyDescent="0.25">
      <c r="A79" s="98">
        <f t="shared" si="4"/>
        <v>46660</v>
      </c>
      <c r="B79" s="713" t="str">
        <f>+asset_level_drivers!$D$1</f>
        <v>Foreland I</v>
      </c>
      <c r="C79" s="99">
        <f t="shared" si="5"/>
        <v>153</v>
      </c>
      <c r="D79" s="100">
        <v>7.863256133651733</v>
      </c>
      <c r="E79" s="100">
        <v>239.69564780273438</v>
      </c>
      <c r="F79" s="100">
        <v>23.969563275146484</v>
      </c>
      <c r="G79" s="100">
        <v>5.5049855815887456</v>
      </c>
      <c r="H79" s="100">
        <v>2.9876442283630373</v>
      </c>
      <c r="I79" s="100">
        <v>81.02271895751953</v>
      </c>
      <c r="J79" s="100">
        <v>9.1150554679870606</v>
      </c>
      <c r="K79" s="101">
        <v>177.50272851562499</v>
      </c>
      <c r="L79" s="102">
        <f t="shared" si="3"/>
        <v>0</v>
      </c>
      <c r="M79" s="102">
        <v>0</v>
      </c>
      <c r="N79" s="102">
        <v>0</v>
      </c>
      <c r="O79" s="103">
        <v>0</v>
      </c>
      <c r="P79" s="104">
        <v>0</v>
      </c>
      <c r="Q79" s="105">
        <v>0</v>
      </c>
    </row>
    <row r="80" spans="1:17" x14ac:dyDescent="0.25">
      <c r="A80" s="106">
        <f t="shared" si="4"/>
        <v>46691</v>
      </c>
      <c r="B80" s="714" t="str">
        <f>+asset_level_drivers!$D$1</f>
        <v>Foreland I</v>
      </c>
      <c r="C80" s="93">
        <f t="shared" si="5"/>
        <v>153</v>
      </c>
      <c r="D80" s="94">
        <v>7.8134733764648443</v>
      </c>
      <c r="E80" s="94">
        <v>238.34433164062503</v>
      </c>
      <c r="F80" s="94">
        <v>23.834431906127929</v>
      </c>
      <c r="G80" s="94">
        <v>5.4473499858856202</v>
      </c>
      <c r="H80" s="94">
        <v>2.9708891921997069</v>
      </c>
      <c r="I80" s="94">
        <v>80.593414068603508</v>
      </c>
      <c r="J80" s="94">
        <v>9.0667588348388666</v>
      </c>
      <c r="K80" s="95">
        <v>177.18823071289063</v>
      </c>
      <c r="L80" s="94">
        <f t="shared" si="3"/>
        <v>0</v>
      </c>
      <c r="M80" s="94">
        <v>0</v>
      </c>
      <c r="N80" s="94">
        <v>0</v>
      </c>
      <c r="O80" s="96">
        <v>0</v>
      </c>
      <c r="P80" s="95">
        <v>0</v>
      </c>
      <c r="Q80" s="97">
        <v>0</v>
      </c>
    </row>
    <row r="81" spans="1:17" x14ac:dyDescent="0.25">
      <c r="A81" s="98">
        <f t="shared" si="4"/>
        <v>46721</v>
      </c>
      <c r="B81" s="713" t="str">
        <f>+asset_level_drivers!$D$1</f>
        <v>Foreland I</v>
      </c>
      <c r="C81" s="99">
        <f t="shared" si="5"/>
        <v>153</v>
      </c>
      <c r="D81" s="100">
        <v>7.7643499568939216</v>
      </c>
      <c r="E81" s="100">
        <v>237.00676486816408</v>
      </c>
      <c r="F81" s="100">
        <v>23.700675173950195</v>
      </c>
      <c r="G81" s="100">
        <v>5.3908483165740968</v>
      </c>
      <c r="H81" s="100">
        <v>2.9542816680908204</v>
      </c>
      <c r="I81" s="100">
        <v>80.167254125976569</v>
      </c>
      <c r="J81" s="100">
        <v>9.018815885925294</v>
      </c>
      <c r="K81" s="101">
        <v>176.87633911132812</v>
      </c>
      <c r="L81" s="102">
        <f t="shared" si="3"/>
        <v>0</v>
      </c>
      <c r="M81" s="102">
        <v>0</v>
      </c>
      <c r="N81" s="102">
        <v>0</v>
      </c>
      <c r="O81" s="103">
        <v>0</v>
      </c>
      <c r="P81" s="104">
        <v>0</v>
      </c>
      <c r="Q81" s="105">
        <v>0</v>
      </c>
    </row>
    <row r="82" spans="1:17" x14ac:dyDescent="0.25">
      <c r="A82" s="106">
        <f t="shared" si="4"/>
        <v>46752</v>
      </c>
      <c r="B82" s="714" t="str">
        <f>+asset_level_drivers!$D$1</f>
        <v>Foreland I</v>
      </c>
      <c r="C82" s="93">
        <f t="shared" si="5"/>
        <v>153</v>
      </c>
      <c r="D82" s="94">
        <v>7.7158702983856209</v>
      </c>
      <c r="E82" s="94">
        <v>235.68260712890628</v>
      </c>
      <c r="F82" s="94">
        <v>23.568259213256837</v>
      </c>
      <c r="G82" s="94">
        <v>5.3354473194122312</v>
      </c>
      <c r="H82" s="94">
        <v>2.937819112014771</v>
      </c>
      <c r="I82" s="94">
        <v>79.744137286376954</v>
      </c>
      <c r="J82" s="94">
        <v>8.9712151817321768</v>
      </c>
      <c r="K82" s="95">
        <v>176.56696972656249</v>
      </c>
      <c r="L82" s="94">
        <f t="shared" si="3"/>
        <v>0</v>
      </c>
      <c r="M82" s="94">
        <v>0</v>
      </c>
      <c r="N82" s="94">
        <v>0</v>
      </c>
      <c r="O82" s="96">
        <v>0</v>
      </c>
      <c r="P82" s="95">
        <v>0</v>
      </c>
      <c r="Q82" s="97">
        <v>0</v>
      </c>
    </row>
    <row r="83" spans="1:17" x14ac:dyDescent="0.25">
      <c r="A83" s="98">
        <f t="shared" si="4"/>
        <v>46783</v>
      </c>
      <c r="B83" s="713" t="str">
        <f>+asset_level_drivers!$D$1</f>
        <v>Foreland I</v>
      </c>
      <c r="C83" s="99">
        <f t="shared" si="5"/>
        <v>153</v>
      </c>
      <c r="D83" s="100">
        <v>7.6680191883087163</v>
      </c>
      <c r="E83" s="100">
        <v>234.37116804199218</v>
      </c>
      <c r="F83" s="100">
        <v>23.437115359497071</v>
      </c>
      <c r="G83" s="100">
        <v>5.281114873123169</v>
      </c>
      <c r="H83" s="100">
        <v>5.0436353725433358</v>
      </c>
      <c r="I83" s="100">
        <v>125.29801362304688</v>
      </c>
      <c r="J83" s="100">
        <v>14.096026208496093</v>
      </c>
      <c r="K83" s="101">
        <v>267.31198193359376</v>
      </c>
      <c r="L83" s="102">
        <f t="shared" si="3"/>
        <v>0</v>
      </c>
      <c r="M83" s="102">
        <v>0</v>
      </c>
      <c r="N83" s="102">
        <v>0</v>
      </c>
      <c r="O83" s="103">
        <v>0</v>
      </c>
      <c r="P83" s="104">
        <v>0</v>
      </c>
      <c r="Q83" s="105">
        <v>0</v>
      </c>
    </row>
    <row r="84" spans="1:17" x14ac:dyDescent="0.25">
      <c r="A84" s="106">
        <f t="shared" si="4"/>
        <v>46812</v>
      </c>
      <c r="B84" s="714" t="str">
        <f>+asset_level_drivers!$D$1</f>
        <v>Foreland I</v>
      </c>
      <c r="C84" s="93">
        <f t="shared" si="5"/>
        <v>153</v>
      </c>
      <c r="D84" s="94">
        <v>7.6207818672180174</v>
      </c>
      <c r="E84" s="94">
        <v>233.07178425292972</v>
      </c>
      <c r="F84" s="94">
        <v>23.307176843261718</v>
      </c>
      <c r="G84" s="94">
        <v>5.2278203086853026</v>
      </c>
      <c r="H84" s="94">
        <v>5.0130193033218378</v>
      </c>
      <c r="I84" s="94">
        <v>124.60896079101563</v>
      </c>
      <c r="J84" s="94">
        <v>14.018507528686524</v>
      </c>
      <c r="K84" s="95">
        <v>266.78506982421874</v>
      </c>
      <c r="L84" s="94">
        <f t="shared" si="3"/>
        <v>0</v>
      </c>
      <c r="M84" s="94">
        <v>0</v>
      </c>
      <c r="N84" s="94">
        <v>0</v>
      </c>
      <c r="O84" s="96">
        <v>0</v>
      </c>
      <c r="P84" s="95">
        <v>0</v>
      </c>
      <c r="Q84" s="97">
        <v>0</v>
      </c>
    </row>
    <row r="85" spans="1:17" x14ac:dyDescent="0.25">
      <c r="A85" s="98">
        <f t="shared" si="4"/>
        <v>46843</v>
      </c>
      <c r="B85" s="713" t="str">
        <f>+asset_level_drivers!$D$1</f>
        <v>Foreland I</v>
      </c>
      <c r="C85" s="99">
        <f t="shared" si="5"/>
        <v>153</v>
      </c>
      <c r="D85" s="100">
        <v>7.5741443996429449</v>
      </c>
      <c r="E85" s="100">
        <v>231.78424328613281</v>
      </c>
      <c r="F85" s="100">
        <v>23.178422817993166</v>
      </c>
      <c r="G85" s="100">
        <v>5.1755341072082519</v>
      </c>
      <c r="H85" s="100">
        <v>4.9827750766754146</v>
      </c>
      <c r="I85" s="100">
        <v>123.92594274902343</v>
      </c>
      <c r="J85" s="100">
        <v>13.941667858886719</v>
      </c>
      <c r="K85" s="101">
        <v>266.26349902343748</v>
      </c>
      <c r="L85" s="102">
        <f t="shared" si="3"/>
        <v>0</v>
      </c>
      <c r="M85" s="102">
        <v>0</v>
      </c>
      <c r="N85" s="102">
        <v>0</v>
      </c>
      <c r="O85" s="103">
        <v>0</v>
      </c>
      <c r="P85" s="104">
        <v>0</v>
      </c>
      <c r="Q85" s="105">
        <v>0</v>
      </c>
    </row>
    <row r="86" spans="1:17" x14ac:dyDescent="0.25">
      <c r="A86" s="106">
        <f t="shared" si="4"/>
        <v>46873</v>
      </c>
      <c r="B86" s="714" t="str">
        <f>+asset_level_drivers!$D$1</f>
        <v>Foreland I</v>
      </c>
      <c r="C86" s="93">
        <f t="shared" si="5"/>
        <v>153</v>
      </c>
      <c r="D86" s="94">
        <v>7.5280927677154539</v>
      </c>
      <c r="E86" s="94">
        <v>230.50835639648437</v>
      </c>
      <c r="F86" s="94">
        <v>23.050834332275389</v>
      </c>
      <c r="G86" s="94">
        <v>5.1242276870727546</v>
      </c>
      <c r="H86" s="94">
        <v>4.9528941884994513</v>
      </c>
      <c r="I86" s="94">
        <v>123.24886545410156</v>
      </c>
      <c r="J86" s="94">
        <v>13.86549659729004</v>
      </c>
      <c r="K86" s="95">
        <v>265.74715234374997</v>
      </c>
      <c r="L86" s="94">
        <f t="shared" si="3"/>
        <v>0</v>
      </c>
      <c r="M86" s="94">
        <v>0</v>
      </c>
      <c r="N86" s="94">
        <v>0</v>
      </c>
      <c r="O86" s="96">
        <v>0</v>
      </c>
      <c r="P86" s="95">
        <v>0</v>
      </c>
      <c r="Q86" s="97">
        <v>0</v>
      </c>
    </row>
    <row r="87" spans="1:17" x14ac:dyDescent="0.25">
      <c r="A87" s="98">
        <f t="shared" si="4"/>
        <v>46904</v>
      </c>
      <c r="B87" s="713" t="str">
        <f>+asset_level_drivers!$D$1</f>
        <v>Foreland I</v>
      </c>
      <c r="C87" s="99">
        <f t="shared" si="5"/>
        <v>153</v>
      </c>
      <c r="D87" s="100">
        <v>7.4826139801025402</v>
      </c>
      <c r="E87" s="100">
        <v>229.24369885253907</v>
      </c>
      <c r="F87" s="100">
        <v>22.92436845703125</v>
      </c>
      <c r="G87" s="100">
        <v>5.0738736614227289</v>
      </c>
      <c r="H87" s="100">
        <v>4.9233687286376959</v>
      </c>
      <c r="I87" s="100">
        <v>122.57752236328125</v>
      </c>
      <c r="J87" s="100">
        <v>13.789970672607422</v>
      </c>
      <c r="K87" s="101">
        <v>265.23586914062503</v>
      </c>
      <c r="L87" s="102">
        <f t="shared" si="3"/>
        <v>0</v>
      </c>
      <c r="M87" s="102">
        <v>0</v>
      </c>
      <c r="N87" s="102">
        <v>0</v>
      </c>
      <c r="O87" s="103">
        <v>0</v>
      </c>
      <c r="P87" s="104">
        <v>0</v>
      </c>
      <c r="Q87" s="105">
        <v>0</v>
      </c>
    </row>
    <row r="88" spans="1:17" x14ac:dyDescent="0.25">
      <c r="A88" s="106">
        <f t="shared" si="4"/>
        <v>46934</v>
      </c>
      <c r="B88" s="714" t="str">
        <f>+asset_level_drivers!$D$1</f>
        <v>Foreland I</v>
      </c>
      <c r="C88" s="93">
        <f t="shared" si="5"/>
        <v>153</v>
      </c>
      <c r="D88" s="94">
        <v>7.4376952239990235</v>
      </c>
      <c r="E88" s="94">
        <v>227.98995446777343</v>
      </c>
      <c r="F88" s="94">
        <v>22.79899412841797</v>
      </c>
      <c r="G88" s="94">
        <v>5.0244456493377694</v>
      </c>
      <c r="H88" s="94">
        <v>4.8941910427093509</v>
      </c>
      <c r="I88" s="94">
        <v>121.91176076660157</v>
      </c>
      <c r="J88" s="94">
        <v>13.715072589111328</v>
      </c>
      <c r="K88" s="95">
        <v>264.72951464843749</v>
      </c>
      <c r="L88" s="94">
        <f t="shared" si="3"/>
        <v>0</v>
      </c>
      <c r="M88" s="94">
        <v>0</v>
      </c>
      <c r="N88" s="94">
        <v>0</v>
      </c>
      <c r="O88" s="96">
        <v>0</v>
      </c>
      <c r="P88" s="95">
        <v>0</v>
      </c>
      <c r="Q88" s="97">
        <v>0</v>
      </c>
    </row>
    <row r="89" spans="1:17" x14ac:dyDescent="0.25">
      <c r="A89" s="98">
        <f t="shared" si="4"/>
        <v>46965</v>
      </c>
      <c r="B89" s="713" t="str">
        <f>+asset_level_drivers!$D$1</f>
        <v>Foreland I</v>
      </c>
      <c r="C89" s="99">
        <f t="shared" si="5"/>
        <v>153</v>
      </c>
      <c r="D89" s="100">
        <v>7.3933240642547604</v>
      </c>
      <c r="E89" s="100">
        <v>226.74695251464843</v>
      </c>
      <c r="F89" s="100">
        <v>22.674694097900389</v>
      </c>
      <c r="G89" s="100">
        <v>4.9759181488037116</v>
      </c>
      <c r="H89" s="100">
        <v>4.8653534832000735</v>
      </c>
      <c r="I89" s="100">
        <v>121.25149826660156</v>
      </c>
      <c r="J89" s="100">
        <v>13.640792871093751</v>
      </c>
      <c r="K89" s="101">
        <v>264.22799218749998</v>
      </c>
      <c r="L89" s="102">
        <f t="shared" si="3"/>
        <v>0</v>
      </c>
      <c r="M89" s="102">
        <v>0</v>
      </c>
      <c r="N89" s="102">
        <v>0</v>
      </c>
      <c r="O89" s="103">
        <v>0</v>
      </c>
      <c r="P89" s="104">
        <v>0</v>
      </c>
      <c r="Q89" s="105">
        <v>0</v>
      </c>
    </row>
    <row r="90" spans="1:17" x14ac:dyDescent="0.25">
      <c r="A90" s="106">
        <f t="shared" si="4"/>
        <v>46996</v>
      </c>
      <c r="B90" s="714" t="str">
        <f>+asset_level_drivers!$D$1</f>
        <v>Foreland I</v>
      </c>
      <c r="C90" s="93">
        <f t="shared" si="5"/>
        <v>153</v>
      </c>
      <c r="D90" s="94">
        <v>7.3494886219024664</v>
      </c>
      <c r="E90" s="94">
        <v>225.51442712402343</v>
      </c>
      <c r="F90" s="94">
        <v>22.551441201782229</v>
      </c>
      <c r="G90" s="94">
        <v>4.9282667221069332</v>
      </c>
      <c r="H90" s="94">
        <v>4.836849008560181</v>
      </c>
      <c r="I90" s="94">
        <v>120.59660170898438</v>
      </c>
      <c r="J90" s="94">
        <v>13.567117098999024</v>
      </c>
      <c r="K90" s="95">
        <v>263.73118994140623</v>
      </c>
      <c r="L90" s="94">
        <f t="shared" si="3"/>
        <v>0</v>
      </c>
      <c r="M90" s="94">
        <v>0</v>
      </c>
      <c r="N90" s="94">
        <v>0</v>
      </c>
      <c r="O90" s="96">
        <v>0</v>
      </c>
      <c r="P90" s="95">
        <v>0</v>
      </c>
      <c r="Q90" s="97">
        <v>0</v>
      </c>
    </row>
    <row r="91" spans="1:17" x14ac:dyDescent="0.25">
      <c r="A91" s="98">
        <f t="shared" si="4"/>
        <v>47026</v>
      </c>
      <c r="B91" s="713" t="str">
        <f>+asset_level_drivers!$D$1</f>
        <v>Foreland I</v>
      </c>
      <c r="C91" s="99">
        <f t="shared" si="5"/>
        <v>153</v>
      </c>
      <c r="D91" s="100">
        <v>7.3061772651672365</v>
      </c>
      <c r="E91" s="100">
        <v>224.29204650878907</v>
      </c>
      <c r="F91" s="100">
        <v>22.429203250122068</v>
      </c>
      <c r="G91" s="100">
        <v>4.8814676731109623</v>
      </c>
      <c r="H91" s="100">
        <v>4.8086704570770262</v>
      </c>
      <c r="I91" s="100">
        <v>119.9469142089844</v>
      </c>
      <c r="J91" s="100">
        <v>13.494027145385742</v>
      </c>
      <c r="K91" s="101">
        <v>263.23896533203123</v>
      </c>
      <c r="L91" s="102">
        <f t="shared" si="3"/>
        <v>0</v>
      </c>
      <c r="M91" s="102">
        <v>0</v>
      </c>
      <c r="N91" s="102">
        <v>0</v>
      </c>
      <c r="O91" s="103">
        <v>0</v>
      </c>
      <c r="P91" s="104">
        <v>0</v>
      </c>
      <c r="Q91" s="105">
        <v>0</v>
      </c>
    </row>
    <row r="92" spans="1:17" x14ac:dyDescent="0.25">
      <c r="A92" s="106">
        <f t="shared" si="4"/>
        <v>47057</v>
      </c>
      <c r="B92" s="714" t="str">
        <f>+asset_level_drivers!$D$1</f>
        <v>Foreland I</v>
      </c>
      <c r="C92" s="93">
        <f t="shared" si="5"/>
        <v>153</v>
      </c>
      <c r="D92" s="94">
        <v>7.2633787708282469</v>
      </c>
      <c r="E92" s="94">
        <v>223.0796682861328</v>
      </c>
      <c r="F92" s="94">
        <v>22.307965438842775</v>
      </c>
      <c r="G92" s="94">
        <v>4.8354982978820802</v>
      </c>
      <c r="H92" s="94">
        <v>4.7808110481262203</v>
      </c>
      <c r="I92" s="94">
        <v>119.3023634765625</v>
      </c>
      <c r="J92" s="94">
        <v>13.421515100097656</v>
      </c>
      <c r="K92" s="95">
        <v>262.75123974609374</v>
      </c>
      <c r="L92" s="94">
        <f t="shared" si="3"/>
        <v>0</v>
      </c>
      <c r="M92" s="94">
        <v>0</v>
      </c>
      <c r="N92" s="94">
        <v>0</v>
      </c>
      <c r="O92" s="96">
        <v>0</v>
      </c>
      <c r="P92" s="95">
        <v>0</v>
      </c>
      <c r="Q92" s="97">
        <v>0</v>
      </c>
    </row>
    <row r="93" spans="1:17" x14ac:dyDescent="0.25">
      <c r="A93" s="98">
        <f t="shared" si="4"/>
        <v>47087</v>
      </c>
      <c r="B93" s="713" t="str">
        <f>+asset_level_drivers!$D$1</f>
        <v>Foreland I</v>
      </c>
      <c r="C93" s="99">
        <f t="shared" si="5"/>
        <v>153</v>
      </c>
      <c r="D93" s="100">
        <v>7.2210822967529298</v>
      </c>
      <c r="E93" s="100">
        <v>221.87713908691407</v>
      </c>
      <c r="F93" s="100">
        <v>22.187712606811523</v>
      </c>
      <c r="G93" s="100">
        <v>4.7903365310668953</v>
      </c>
      <c r="H93" s="100">
        <v>4.753264258575439</v>
      </c>
      <c r="I93" s="100">
        <v>118.66286997070311</v>
      </c>
      <c r="J93" s="100">
        <v>13.349572338867189</v>
      </c>
      <c r="K93" s="101">
        <v>262.26794384765623</v>
      </c>
      <c r="L93" s="102">
        <f t="shared" si="3"/>
        <v>0</v>
      </c>
      <c r="M93" s="102">
        <v>0</v>
      </c>
      <c r="N93" s="102">
        <v>0</v>
      </c>
      <c r="O93" s="103">
        <v>0</v>
      </c>
      <c r="P93" s="104">
        <v>0</v>
      </c>
      <c r="Q93" s="105">
        <v>0</v>
      </c>
    </row>
    <row r="94" spans="1:17" x14ac:dyDescent="0.25">
      <c r="A94" s="106">
        <f t="shared" si="4"/>
        <v>47118</v>
      </c>
      <c r="B94" s="714" t="str">
        <f>+asset_level_drivers!$D$1</f>
        <v>Foreland I</v>
      </c>
      <c r="C94" s="93">
        <f t="shared" si="5"/>
        <v>153</v>
      </c>
      <c r="D94" s="94">
        <v>7.1792756378173825</v>
      </c>
      <c r="E94" s="94">
        <v>220.68431938476564</v>
      </c>
      <c r="F94" s="94">
        <v>22.068430581665041</v>
      </c>
      <c r="G94" s="94">
        <v>4.7459612377166751</v>
      </c>
      <c r="H94" s="94">
        <v>4.7260226177215579</v>
      </c>
      <c r="I94" s="94">
        <v>118.02836821289063</v>
      </c>
      <c r="J94" s="94">
        <v>13.278191061401367</v>
      </c>
      <c r="K94" s="95">
        <v>261.78899072265625</v>
      </c>
      <c r="L94" s="94">
        <f t="shared" si="3"/>
        <v>0</v>
      </c>
      <c r="M94" s="94">
        <v>0</v>
      </c>
      <c r="N94" s="94">
        <v>0</v>
      </c>
      <c r="O94" s="96">
        <v>0</v>
      </c>
      <c r="P94" s="95">
        <v>0</v>
      </c>
      <c r="Q94" s="97">
        <v>0</v>
      </c>
    </row>
    <row r="95" spans="1:17" x14ac:dyDescent="0.25">
      <c r="A95" s="98">
        <f t="shared" si="4"/>
        <v>47149</v>
      </c>
      <c r="B95" s="713" t="str">
        <f>+asset_level_drivers!$D$1</f>
        <v>Foreland I</v>
      </c>
      <c r="C95" s="99">
        <f t="shared" si="5"/>
        <v>153</v>
      </c>
      <c r="D95" s="100">
        <v>7.1379342601776123</v>
      </c>
      <c r="E95" s="100">
        <v>219.50106459960938</v>
      </c>
      <c r="F95" s="100">
        <v>21.950105191040038</v>
      </c>
      <c r="G95" s="100">
        <v>4.702351876831055</v>
      </c>
      <c r="H95" s="100">
        <v>4.6990714176177981</v>
      </c>
      <c r="I95" s="100">
        <v>117.39878986816407</v>
      </c>
      <c r="J95" s="100">
        <v>13.207363247680664</v>
      </c>
      <c r="K95" s="101">
        <v>261.31431201171876</v>
      </c>
      <c r="L95" s="102">
        <f t="shared" si="3"/>
        <v>0</v>
      </c>
      <c r="M95" s="102">
        <v>0</v>
      </c>
      <c r="N95" s="102">
        <v>0</v>
      </c>
      <c r="O95" s="103">
        <v>0</v>
      </c>
      <c r="P95" s="104">
        <v>0</v>
      </c>
      <c r="Q95" s="105">
        <v>0</v>
      </c>
    </row>
    <row r="96" spans="1:17" x14ac:dyDescent="0.25">
      <c r="A96" s="106">
        <f t="shared" si="4"/>
        <v>47177</v>
      </c>
      <c r="B96" s="714" t="str">
        <f>+asset_level_drivers!$D$1</f>
        <v>Foreland I</v>
      </c>
      <c r="C96" s="93">
        <f t="shared" si="5"/>
        <v>153</v>
      </c>
      <c r="D96" s="94">
        <v>7.0970434455871585</v>
      </c>
      <c r="E96" s="94">
        <v>218.32723564453127</v>
      </c>
      <c r="F96" s="94">
        <v>21.832722290039065</v>
      </c>
      <c r="G96" s="94">
        <v>4.6594887966156007</v>
      </c>
      <c r="H96" s="94">
        <v>4.6724018005371102</v>
      </c>
      <c r="I96" s="94">
        <v>116.77406088867188</v>
      </c>
      <c r="J96" s="94">
        <v>13.137081509399415</v>
      </c>
      <c r="K96" s="95">
        <v>260.84384375000002</v>
      </c>
      <c r="L96" s="94">
        <f t="shared" si="3"/>
        <v>0</v>
      </c>
      <c r="M96" s="94">
        <v>0</v>
      </c>
      <c r="N96" s="94">
        <v>0</v>
      </c>
      <c r="O96" s="96">
        <v>0</v>
      </c>
      <c r="P96" s="95">
        <v>0</v>
      </c>
      <c r="Q96" s="97">
        <v>0</v>
      </c>
    </row>
    <row r="97" spans="1:17" x14ac:dyDescent="0.25">
      <c r="A97" s="98">
        <f t="shared" si="4"/>
        <v>47208</v>
      </c>
      <c r="B97" s="713" t="str">
        <f>+asset_level_drivers!$D$1</f>
        <v>Foreland I</v>
      </c>
      <c r="C97" s="99">
        <f t="shared" si="5"/>
        <v>153</v>
      </c>
      <c r="D97" s="100">
        <v>7.0565889770507821</v>
      </c>
      <c r="E97" s="100">
        <v>217.16269826660158</v>
      </c>
      <c r="F97" s="100">
        <v>21.716268612670898</v>
      </c>
      <c r="G97" s="100">
        <v>4.6173527503967291</v>
      </c>
      <c r="H97" s="100">
        <v>4.6460051078796392</v>
      </c>
      <c r="I97" s="100">
        <v>116.15411887207031</v>
      </c>
      <c r="J97" s="100">
        <v>13.067337895202638</v>
      </c>
      <c r="K97" s="101">
        <v>260.37750292968752</v>
      </c>
      <c r="L97" s="102">
        <f t="shared" si="3"/>
        <v>0</v>
      </c>
      <c r="M97" s="102">
        <v>0</v>
      </c>
      <c r="N97" s="102">
        <v>0</v>
      </c>
      <c r="O97" s="103">
        <v>0</v>
      </c>
      <c r="P97" s="104">
        <v>0</v>
      </c>
      <c r="Q97" s="105">
        <v>0</v>
      </c>
    </row>
    <row r="98" spans="1:17" x14ac:dyDescent="0.25">
      <c r="A98" s="106">
        <f t="shared" si="4"/>
        <v>47238</v>
      </c>
      <c r="B98" s="714" t="str">
        <f>+asset_level_drivers!$D$1</f>
        <v>Foreland I</v>
      </c>
      <c r="C98" s="93">
        <f t="shared" si="5"/>
        <v>153</v>
      </c>
      <c r="D98" s="94">
        <v>7.016538266372681</v>
      </c>
      <c r="E98" s="94">
        <v>216.00732084960939</v>
      </c>
      <c r="F98" s="94">
        <v>21.600730783081055</v>
      </c>
      <c r="G98" s="94">
        <v>4.5759253772735597</v>
      </c>
      <c r="H98" s="94">
        <v>4.619861742782593</v>
      </c>
      <c r="I98" s="94">
        <v>115.53889548339845</v>
      </c>
      <c r="J98" s="94">
        <v>12.998125318908691</v>
      </c>
      <c r="K98" s="95">
        <v>259.91522949218751</v>
      </c>
      <c r="L98" s="94">
        <f t="shared" si="3"/>
        <v>0</v>
      </c>
      <c r="M98" s="94">
        <v>0</v>
      </c>
      <c r="N98" s="94">
        <v>0</v>
      </c>
      <c r="O98" s="96">
        <v>0</v>
      </c>
      <c r="P98" s="95">
        <v>0</v>
      </c>
      <c r="Q98" s="97">
        <v>0</v>
      </c>
    </row>
    <row r="99" spans="1:17" x14ac:dyDescent="0.25">
      <c r="A99" s="98">
        <f t="shared" si="4"/>
        <v>47269</v>
      </c>
      <c r="B99" s="713" t="str">
        <f>+asset_level_drivers!$D$1</f>
        <v>Foreland I</v>
      </c>
      <c r="C99" s="99">
        <f t="shared" si="5"/>
        <v>153</v>
      </c>
      <c r="D99" s="100">
        <v>6.9768713939666753</v>
      </c>
      <c r="E99" s="100">
        <v>214.86097705078126</v>
      </c>
      <c r="F99" s="100">
        <v>21.486096414184569</v>
      </c>
      <c r="G99" s="100">
        <v>4.5351888622283942</v>
      </c>
      <c r="H99" s="100">
        <v>4.5939596786499024</v>
      </c>
      <c r="I99" s="100">
        <v>114.92833271484376</v>
      </c>
      <c r="J99" s="100">
        <v>12.92943683166504</v>
      </c>
      <c r="K99" s="101">
        <v>259.45695751953127</v>
      </c>
      <c r="L99" s="102">
        <f t="shared" si="3"/>
        <v>0</v>
      </c>
      <c r="M99" s="102">
        <v>0</v>
      </c>
      <c r="N99" s="102">
        <v>0</v>
      </c>
      <c r="O99" s="103">
        <v>0</v>
      </c>
      <c r="P99" s="104">
        <v>0</v>
      </c>
      <c r="Q99" s="105">
        <v>0</v>
      </c>
    </row>
    <row r="100" spans="1:17" x14ac:dyDescent="0.25">
      <c r="A100" s="106">
        <f t="shared" si="4"/>
        <v>47299</v>
      </c>
      <c r="B100" s="714" t="str">
        <f>+asset_level_drivers!$D$1</f>
        <v>Foreland I</v>
      </c>
      <c r="C100" s="93">
        <f t="shared" si="5"/>
        <v>153</v>
      </c>
      <c r="D100" s="94">
        <v>6.9375804290771486</v>
      </c>
      <c r="E100" s="94">
        <v>213.72354162597657</v>
      </c>
      <c r="F100" s="94">
        <v>21.372352816772459</v>
      </c>
      <c r="G100" s="94">
        <v>4.495125218582154</v>
      </c>
      <c r="H100" s="94">
        <v>4.5682941364288325</v>
      </c>
      <c r="I100" s="94">
        <v>114.32236333007812</v>
      </c>
      <c r="J100" s="94">
        <v>12.86126536102295</v>
      </c>
      <c r="K100" s="95">
        <v>259.00262500000002</v>
      </c>
      <c r="L100" s="94">
        <f t="shared" si="3"/>
        <v>0</v>
      </c>
      <c r="M100" s="94">
        <v>0</v>
      </c>
      <c r="N100" s="94">
        <v>0</v>
      </c>
      <c r="O100" s="96">
        <v>0</v>
      </c>
      <c r="P100" s="95">
        <v>0</v>
      </c>
      <c r="Q100" s="97">
        <v>0</v>
      </c>
    </row>
    <row r="101" spans="1:17" x14ac:dyDescent="0.25">
      <c r="A101" s="98">
        <f t="shared" si="4"/>
        <v>47330</v>
      </c>
      <c r="B101" s="713" t="str">
        <f>+asset_level_drivers!$D$1</f>
        <v>Foreland I</v>
      </c>
      <c r="C101" s="99">
        <f t="shared" si="5"/>
        <v>153</v>
      </c>
      <c r="D101" s="100">
        <v>6.8986586013793945</v>
      </c>
      <c r="E101" s="100">
        <v>212.5948910888672</v>
      </c>
      <c r="F101" s="100">
        <v>21.259487631225586</v>
      </c>
      <c r="G101" s="100">
        <v>4.4557142658233646</v>
      </c>
      <c r="H101" s="100">
        <v>4.542860929298401</v>
      </c>
      <c r="I101" s="100">
        <v>113.72092888183593</v>
      </c>
      <c r="J101" s="100">
        <v>12.793603848266603</v>
      </c>
      <c r="K101" s="101">
        <v>258.55216210937499</v>
      </c>
      <c r="L101" s="102">
        <f t="shared" si="3"/>
        <v>0</v>
      </c>
      <c r="M101" s="102">
        <v>0</v>
      </c>
      <c r="N101" s="102">
        <v>0</v>
      </c>
      <c r="O101" s="103">
        <v>0</v>
      </c>
      <c r="P101" s="104">
        <v>0</v>
      </c>
      <c r="Q101" s="105">
        <v>0</v>
      </c>
    </row>
    <row r="102" spans="1:17" x14ac:dyDescent="0.25">
      <c r="A102" s="106">
        <f t="shared" si="4"/>
        <v>47361</v>
      </c>
      <c r="B102" s="714" t="str">
        <f>+asset_level_drivers!$D$1</f>
        <v>Foreland I</v>
      </c>
      <c r="C102" s="93">
        <f t="shared" si="5"/>
        <v>153</v>
      </c>
      <c r="D102" s="94">
        <v>6.8600997070312504</v>
      </c>
      <c r="E102" s="94">
        <v>211.47491008300781</v>
      </c>
      <c r="F102" s="94">
        <v>21.147489733886722</v>
      </c>
      <c r="G102" s="94">
        <v>4.4169357273101806</v>
      </c>
      <c r="H102" s="94">
        <v>4.5176563064575204</v>
      </c>
      <c r="I102" s="94">
        <v>113.12397114257813</v>
      </c>
      <c r="J102" s="94">
        <v>12.726446264648438</v>
      </c>
      <c r="K102" s="95">
        <v>258.10549316406252</v>
      </c>
      <c r="L102" s="94">
        <f t="shared" si="3"/>
        <v>0</v>
      </c>
      <c r="M102" s="94">
        <v>0</v>
      </c>
      <c r="N102" s="94">
        <v>0</v>
      </c>
      <c r="O102" s="96">
        <v>0</v>
      </c>
      <c r="P102" s="95">
        <v>0</v>
      </c>
      <c r="Q102" s="97">
        <v>0</v>
      </c>
    </row>
    <row r="103" spans="1:17" x14ac:dyDescent="0.25">
      <c r="A103" s="98">
        <f t="shared" si="4"/>
        <v>47391</v>
      </c>
      <c r="B103" s="713" t="str">
        <f>+asset_level_drivers!$D$1</f>
        <v>Foreland I</v>
      </c>
      <c r="C103" s="99">
        <f t="shared" si="5"/>
        <v>153</v>
      </c>
      <c r="D103" s="100">
        <v>6.8218973876953122</v>
      </c>
      <c r="E103" s="100">
        <v>210.36347797851565</v>
      </c>
      <c r="F103" s="100">
        <v>21.036346517944338</v>
      </c>
      <c r="G103" s="100">
        <v>4.3787711391448969</v>
      </c>
      <c r="H103" s="100">
        <v>4.4926764381408697</v>
      </c>
      <c r="I103" s="100">
        <v>112.53143298339843</v>
      </c>
      <c r="J103" s="100">
        <v>12.65978575744629</v>
      </c>
      <c r="K103" s="101">
        <v>257.6625654296875</v>
      </c>
      <c r="L103" s="102">
        <f t="shared" si="3"/>
        <v>0</v>
      </c>
      <c r="M103" s="102">
        <v>0</v>
      </c>
      <c r="N103" s="102">
        <v>0</v>
      </c>
      <c r="O103" s="103">
        <v>0</v>
      </c>
      <c r="P103" s="104">
        <v>0</v>
      </c>
      <c r="Q103" s="105">
        <v>0</v>
      </c>
    </row>
    <row r="104" spans="1:17" x14ac:dyDescent="0.25">
      <c r="A104" s="106">
        <f t="shared" si="4"/>
        <v>47422</v>
      </c>
      <c r="B104" s="714" t="str">
        <f>+asset_level_drivers!$D$1</f>
        <v>Foreland I</v>
      </c>
      <c r="C104" s="93">
        <f t="shared" si="5"/>
        <v>153</v>
      </c>
      <c r="D104" s="94">
        <v>6.7840455253601073</v>
      </c>
      <c r="E104" s="94">
        <v>209.26048205566406</v>
      </c>
      <c r="F104" s="94">
        <v>20.926047106933591</v>
      </c>
      <c r="G104" s="94">
        <v>4.3412055736541744</v>
      </c>
      <c r="H104" s="94">
        <v>4.4679175821304327</v>
      </c>
      <c r="I104" s="94">
        <v>111.94325551757814</v>
      </c>
      <c r="J104" s="94">
        <v>12.593615817260742</v>
      </c>
      <c r="K104" s="95">
        <v>257.22332128906248</v>
      </c>
      <c r="L104" s="94">
        <f t="shared" si="3"/>
        <v>0</v>
      </c>
      <c r="M104" s="94">
        <v>0</v>
      </c>
      <c r="N104" s="94">
        <v>0</v>
      </c>
      <c r="O104" s="96">
        <v>0</v>
      </c>
      <c r="P104" s="95">
        <v>0</v>
      </c>
      <c r="Q104" s="97">
        <v>0</v>
      </c>
    </row>
    <row r="105" spans="1:17" x14ac:dyDescent="0.25">
      <c r="A105" s="98">
        <f t="shared" si="4"/>
        <v>47452</v>
      </c>
      <c r="B105" s="713" t="str">
        <f>+asset_level_drivers!$D$1</f>
        <v>Foreland I</v>
      </c>
      <c r="C105" s="99">
        <f t="shared" si="5"/>
        <v>153</v>
      </c>
      <c r="D105" s="100">
        <v>6.7465383007049562</v>
      </c>
      <c r="E105" s="100">
        <v>208.1657906982422</v>
      </c>
      <c r="F105" s="100">
        <v>20.816577767944334</v>
      </c>
      <c r="G105" s="100">
        <v>4.3042247520446777</v>
      </c>
      <c r="H105" s="100">
        <v>4.4433761661529543</v>
      </c>
      <c r="I105" s="100">
        <v>111.35937260742189</v>
      </c>
      <c r="J105" s="100">
        <v>12.527928918457032</v>
      </c>
      <c r="K105" s="101">
        <v>256.78769238281251</v>
      </c>
      <c r="L105" s="102">
        <f t="shared" si="3"/>
        <v>0</v>
      </c>
      <c r="M105" s="102">
        <v>0</v>
      </c>
      <c r="N105" s="102">
        <v>0</v>
      </c>
      <c r="O105" s="103">
        <v>0</v>
      </c>
      <c r="P105" s="104">
        <v>0</v>
      </c>
      <c r="Q105" s="105">
        <v>0</v>
      </c>
    </row>
    <row r="106" spans="1:17" x14ac:dyDescent="0.25">
      <c r="A106" s="106">
        <f t="shared" si="4"/>
        <v>47483</v>
      </c>
      <c r="B106" s="714" t="str">
        <f>+asset_level_drivers!$D$1</f>
        <v>Foreland I</v>
      </c>
      <c r="C106" s="93">
        <f t="shared" si="5"/>
        <v>153</v>
      </c>
      <c r="D106" s="94">
        <v>6.7093698772430423</v>
      </c>
      <c r="E106" s="94">
        <v>207.07909123535157</v>
      </c>
      <c r="F106" s="94">
        <v>20.707907876586916</v>
      </c>
      <c r="G106" s="94">
        <v>4.2678148967742917</v>
      </c>
      <c r="H106" s="94">
        <v>4.4190485921859741</v>
      </c>
      <c r="I106" s="94">
        <v>110.77963659667969</v>
      </c>
      <c r="J106" s="94">
        <v>12.462708636474609</v>
      </c>
      <c r="K106" s="95">
        <v>256.35556347656251</v>
      </c>
      <c r="L106" s="94">
        <f t="shared" si="3"/>
        <v>0</v>
      </c>
      <c r="M106" s="94">
        <v>0</v>
      </c>
      <c r="N106" s="94">
        <v>0</v>
      </c>
      <c r="O106" s="96">
        <v>0</v>
      </c>
      <c r="P106" s="95">
        <v>0</v>
      </c>
      <c r="Q106" s="97">
        <v>0</v>
      </c>
    </row>
    <row r="107" spans="1:17" x14ac:dyDescent="0.25">
      <c r="A107" s="98">
        <f t="shared" si="4"/>
        <v>47514</v>
      </c>
      <c r="B107" s="713" t="str">
        <f>+asset_level_drivers!$D$1</f>
        <v>Foreland I</v>
      </c>
      <c r="C107" s="99">
        <f t="shared" si="5"/>
        <v>153</v>
      </c>
      <c r="D107" s="100">
        <v>6.6725348922729495</v>
      </c>
      <c r="E107" s="100">
        <v>206.00020920410157</v>
      </c>
      <c r="F107" s="100">
        <v>20.600019525146486</v>
      </c>
      <c r="G107" s="100">
        <v>4.2319624877929689</v>
      </c>
      <c r="H107" s="100">
        <v>4.3949316415786743</v>
      </c>
      <c r="I107" s="100">
        <v>110.20396003417969</v>
      </c>
      <c r="J107" s="100">
        <v>12.397945097351075</v>
      </c>
      <c r="K107" s="101">
        <v>255.92686035156251</v>
      </c>
      <c r="L107" s="102">
        <f t="shared" si="3"/>
        <v>0</v>
      </c>
      <c r="M107" s="102">
        <v>0</v>
      </c>
      <c r="N107" s="102">
        <v>0</v>
      </c>
      <c r="O107" s="103">
        <v>0</v>
      </c>
      <c r="P107" s="104">
        <v>0</v>
      </c>
      <c r="Q107" s="105">
        <v>0</v>
      </c>
    </row>
    <row r="108" spans="1:17" x14ac:dyDescent="0.25">
      <c r="A108" s="106">
        <f t="shared" si="4"/>
        <v>47542</v>
      </c>
      <c r="B108" s="714" t="str">
        <f>+asset_level_drivers!$D$1</f>
        <v>Foreland I</v>
      </c>
      <c r="C108" s="93">
        <f t="shared" si="5"/>
        <v>153</v>
      </c>
      <c r="D108" s="94">
        <v>6.636027777099609</v>
      </c>
      <c r="E108" s="94">
        <v>204.92904990234376</v>
      </c>
      <c r="F108" s="94">
        <v>20.492903787231445</v>
      </c>
      <c r="G108" s="94">
        <v>4.1966548049926757</v>
      </c>
      <c r="H108" s="94">
        <v>4.3710218965530396</v>
      </c>
      <c r="I108" s="94">
        <v>109.63229655761718</v>
      </c>
      <c r="J108" s="94">
        <v>12.333632904052735</v>
      </c>
      <c r="K108" s="95">
        <v>255.50153662109375</v>
      </c>
      <c r="L108" s="94">
        <f t="shared" si="3"/>
        <v>0</v>
      </c>
      <c r="M108" s="94">
        <v>0</v>
      </c>
      <c r="N108" s="94">
        <v>0</v>
      </c>
      <c r="O108" s="96">
        <v>0</v>
      </c>
      <c r="P108" s="95">
        <v>0</v>
      </c>
      <c r="Q108" s="97">
        <v>0</v>
      </c>
    </row>
    <row r="109" spans="1:17" x14ac:dyDescent="0.25">
      <c r="A109" s="98">
        <f t="shared" si="4"/>
        <v>47573</v>
      </c>
      <c r="B109" s="713" t="str">
        <f>+asset_level_drivers!$D$1</f>
        <v>Foreland I</v>
      </c>
      <c r="C109" s="99">
        <f t="shared" si="5"/>
        <v>153</v>
      </c>
      <c r="D109" s="100">
        <v>6.5998431724548343</v>
      </c>
      <c r="E109" s="100">
        <v>203.86551994628908</v>
      </c>
      <c r="F109" s="100">
        <v>20.386550775146485</v>
      </c>
      <c r="G109" s="100">
        <v>4.161879166030884</v>
      </c>
      <c r="H109" s="100">
        <v>4.3473161006927494</v>
      </c>
      <c r="I109" s="100">
        <v>109.06459672851562</v>
      </c>
      <c r="J109" s="100">
        <v>12.269766700744629</v>
      </c>
      <c r="K109" s="101">
        <v>255.07954394531251</v>
      </c>
      <c r="L109" s="102">
        <f t="shared" si="3"/>
        <v>0</v>
      </c>
      <c r="M109" s="102">
        <v>0</v>
      </c>
      <c r="N109" s="102">
        <v>0</v>
      </c>
      <c r="O109" s="103">
        <v>0</v>
      </c>
      <c r="P109" s="104">
        <v>0</v>
      </c>
      <c r="Q109" s="105">
        <v>0</v>
      </c>
    </row>
    <row r="110" spans="1:17" x14ac:dyDescent="0.25">
      <c r="A110" s="106">
        <f t="shared" si="4"/>
        <v>47603</v>
      </c>
      <c r="B110" s="714" t="str">
        <f>+asset_level_drivers!$D$1</f>
        <v>Foreland I</v>
      </c>
      <c r="C110" s="93">
        <f t="shared" si="5"/>
        <v>153</v>
      </c>
      <c r="D110" s="94">
        <v>6.5639760108947751</v>
      </c>
      <c r="E110" s="94">
        <v>202.80952836914062</v>
      </c>
      <c r="F110" s="94">
        <v>20.280951507568361</v>
      </c>
      <c r="G110" s="94">
        <v>4.1276233589172362</v>
      </c>
      <c r="H110" s="94">
        <v>4.3238111263275147</v>
      </c>
      <c r="I110" s="94">
        <v>108.50081901855469</v>
      </c>
      <c r="J110" s="94">
        <v>12.206341598510743</v>
      </c>
      <c r="K110" s="95">
        <v>254.66083251953125</v>
      </c>
      <c r="L110" s="94">
        <f t="shared" si="3"/>
        <v>0</v>
      </c>
      <c r="M110" s="94">
        <v>0</v>
      </c>
      <c r="N110" s="94">
        <v>0</v>
      </c>
      <c r="O110" s="96">
        <v>0</v>
      </c>
      <c r="P110" s="95">
        <v>0</v>
      </c>
      <c r="Q110" s="97">
        <v>0</v>
      </c>
    </row>
    <row r="111" spans="1:17" x14ac:dyDescent="0.25">
      <c r="A111" s="98">
        <f t="shared" si="4"/>
        <v>47634</v>
      </c>
      <c r="B111" s="713" t="str">
        <f>+asset_level_drivers!$D$1</f>
        <v>Foreland I</v>
      </c>
      <c r="C111" s="99">
        <f t="shared" si="5"/>
        <v>153</v>
      </c>
      <c r="D111" s="100">
        <v>6.5284213073730468</v>
      </c>
      <c r="E111" s="100">
        <v>201.76097080078125</v>
      </c>
      <c r="F111" s="100">
        <v>20.176095849609375</v>
      </c>
      <c r="G111" s="100">
        <v>4.0938756935119631</v>
      </c>
      <c r="H111" s="100">
        <v>4.3005039505004881</v>
      </c>
      <c r="I111" s="100">
        <v>107.94090871582031</v>
      </c>
      <c r="J111" s="100">
        <v>12.143351911926269</v>
      </c>
      <c r="K111" s="101">
        <v>254.24535449218749</v>
      </c>
      <c r="L111" s="102">
        <f t="shared" si="3"/>
        <v>0</v>
      </c>
      <c r="M111" s="102">
        <v>0</v>
      </c>
      <c r="N111" s="102">
        <v>0</v>
      </c>
      <c r="O111" s="103">
        <v>0</v>
      </c>
      <c r="P111" s="104">
        <v>0</v>
      </c>
      <c r="Q111" s="105">
        <v>0</v>
      </c>
    </row>
    <row r="112" spans="1:17" x14ac:dyDescent="0.25">
      <c r="A112" s="106">
        <f t="shared" si="4"/>
        <v>47664</v>
      </c>
      <c r="B112" s="714" t="str">
        <f>+asset_level_drivers!$D$1</f>
        <v>Foreland I</v>
      </c>
      <c r="C112" s="93">
        <f t="shared" si="5"/>
        <v>153</v>
      </c>
      <c r="D112" s="94">
        <v>6.4931742347717289</v>
      </c>
      <c r="E112" s="94">
        <v>200.71957456054687</v>
      </c>
      <c r="F112" s="94">
        <v>20.071956060791017</v>
      </c>
      <c r="G112" s="94">
        <v>4.0606246753692634</v>
      </c>
      <c r="H112" s="94">
        <v>4.2773915863037111</v>
      </c>
      <c r="I112" s="94">
        <v>107.38473464355469</v>
      </c>
      <c r="J112" s="94">
        <v>12.080781985473633</v>
      </c>
      <c r="K112" s="95">
        <v>253.83300683593751</v>
      </c>
      <c r="L112" s="94">
        <f t="shared" si="3"/>
        <v>0</v>
      </c>
      <c r="M112" s="94">
        <v>0</v>
      </c>
      <c r="N112" s="94">
        <v>0</v>
      </c>
      <c r="O112" s="96">
        <v>0</v>
      </c>
      <c r="P112" s="95">
        <v>0</v>
      </c>
      <c r="Q112" s="97">
        <v>0</v>
      </c>
    </row>
    <row r="113" spans="1:17" x14ac:dyDescent="0.25">
      <c r="A113" s="98">
        <f t="shared" si="4"/>
        <v>47695</v>
      </c>
      <c r="B113" s="713" t="str">
        <f>+asset_level_drivers!$D$1</f>
        <v>Foreland I</v>
      </c>
      <c r="C113" s="99">
        <f t="shared" si="5"/>
        <v>153</v>
      </c>
      <c r="D113" s="100">
        <v>6.4582298767089839</v>
      </c>
      <c r="E113" s="100">
        <v>199.68517814941407</v>
      </c>
      <c r="F113" s="100">
        <v>19.968516595458983</v>
      </c>
      <c r="G113" s="100">
        <v>4.0278591705322269</v>
      </c>
      <c r="H113" s="100">
        <v>4.2544711189270021</v>
      </c>
      <c r="I113" s="100">
        <v>106.83221572265624</v>
      </c>
      <c r="J113" s="100">
        <v>12.018623757934572</v>
      </c>
      <c r="K113" s="101">
        <v>253.4237275390625</v>
      </c>
      <c r="L113" s="102">
        <f t="shared" si="3"/>
        <v>0</v>
      </c>
      <c r="M113" s="102">
        <v>0</v>
      </c>
      <c r="N113" s="102">
        <v>0</v>
      </c>
      <c r="O113" s="103">
        <v>0</v>
      </c>
      <c r="P113" s="104">
        <v>0</v>
      </c>
      <c r="Q113" s="105">
        <v>0</v>
      </c>
    </row>
    <row r="114" spans="1:17" x14ac:dyDescent="0.25">
      <c r="A114" s="106">
        <f t="shared" si="4"/>
        <v>47726</v>
      </c>
      <c r="B114" s="714" t="str">
        <f>+asset_level_drivers!$D$1</f>
        <v>Foreland I</v>
      </c>
      <c r="C114" s="93">
        <f t="shared" si="5"/>
        <v>153</v>
      </c>
      <c r="D114" s="94">
        <v>6.4235837202072146</v>
      </c>
      <c r="E114" s="94">
        <v>198.65761083984376</v>
      </c>
      <c r="F114" s="94">
        <v>19.86575982055664</v>
      </c>
      <c r="G114" s="94">
        <v>3.9955678287506102</v>
      </c>
      <c r="H114" s="94">
        <v>4.2317396404266354</v>
      </c>
      <c r="I114" s="94">
        <v>106.28327131347656</v>
      </c>
      <c r="J114" s="94">
        <v>11.956867520141602</v>
      </c>
      <c r="K114" s="95">
        <v>253.01743945312501</v>
      </c>
      <c r="L114" s="94">
        <f t="shared" si="3"/>
        <v>0</v>
      </c>
      <c r="M114" s="94">
        <v>0</v>
      </c>
      <c r="N114" s="94">
        <v>0</v>
      </c>
      <c r="O114" s="96">
        <v>0</v>
      </c>
      <c r="P114" s="95">
        <v>0</v>
      </c>
      <c r="Q114" s="97">
        <v>0</v>
      </c>
    </row>
    <row r="115" spans="1:17" x14ac:dyDescent="0.25">
      <c r="A115" s="98">
        <f t="shared" si="4"/>
        <v>47756</v>
      </c>
      <c r="B115" s="713" t="str">
        <f>+asset_level_drivers!$D$1</f>
        <v>Foreland I</v>
      </c>
      <c r="C115" s="99">
        <f t="shared" si="5"/>
        <v>153</v>
      </c>
      <c r="D115" s="100">
        <v>6.3892312316894531</v>
      </c>
      <c r="E115" s="100">
        <v>197.63656567382813</v>
      </c>
      <c r="F115" s="100">
        <v>19.7636553314209</v>
      </c>
      <c r="G115" s="100">
        <v>3.9637378887176511</v>
      </c>
      <c r="H115" s="100">
        <v>4.2091944986343384</v>
      </c>
      <c r="I115" s="100">
        <v>105.73774892578125</v>
      </c>
      <c r="J115" s="100">
        <v>11.895496463012696</v>
      </c>
      <c r="K115" s="101">
        <v>252.61403271484374</v>
      </c>
      <c r="L115" s="102">
        <f t="shared" si="3"/>
        <v>0</v>
      </c>
      <c r="M115" s="102">
        <v>0</v>
      </c>
      <c r="N115" s="102">
        <v>0</v>
      </c>
      <c r="O115" s="103">
        <v>0</v>
      </c>
      <c r="P115" s="104">
        <v>0</v>
      </c>
      <c r="Q115" s="105">
        <v>0</v>
      </c>
    </row>
    <row r="116" spans="1:17" x14ac:dyDescent="0.25">
      <c r="A116" s="106">
        <f t="shared" si="4"/>
        <v>47787</v>
      </c>
      <c r="B116" s="714" t="str">
        <f>+asset_level_drivers!$D$1</f>
        <v>Foreland I</v>
      </c>
      <c r="C116" s="93">
        <f t="shared" si="5"/>
        <v>153</v>
      </c>
      <c r="D116" s="94">
        <v>6.3551680492401124</v>
      </c>
      <c r="E116" s="94">
        <v>196.62184973144531</v>
      </c>
      <c r="F116" s="94">
        <v>19.66218373718262</v>
      </c>
      <c r="G116" s="94">
        <v>3.9323588996887211</v>
      </c>
      <c r="H116" s="94">
        <v>4.1868329898834231</v>
      </c>
      <c r="I116" s="94">
        <v>105.19555825195313</v>
      </c>
      <c r="J116" s="94">
        <v>11.834499861145019</v>
      </c>
      <c r="K116" s="95">
        <v>252.21342089843751</v>
      </c>
      <c r="L116" s="94">
        <f t="shared" si="3"/>
        <v>0</v>
      </c>
      <c r="M116" s="94">
        <v>0</v>
      </c>
      <c r="N116" s="94">
        <v>0</v>
      </c>
      <c r="O116" s="96">
        <v>0</v>
      </c>
      <c r="P116" s="95">
        <v>0</v>
      </c>
      <c r="Q116" s="97">
        <v>0</v>
      </c>
    </row>
    <row r="117" spans="1:17" x14ac:dyDescent="0.25">
      <c r="A117" s="98">
        <f t="shared" si="4"/>
        <v>47817</v>
      </c>
      <c r="B117" s="713" t="str">
        <f>+asset_level_drivers!$D$1</f>
        <v>Foreland I</v>
      </c>
      <c r="C117" s="99">
        <f t="shared" si="5"/>
        <v>153</v>
      </c>
      <c r="D117" s="100">
        <v>6.3213898229599002</v>
      </c>
      <c r="E117" s="100">
        <v>195.61332919921875</v>
      </c>
      <c r="F117" s="100">
        <v>19.561331854248049</v>
      </c>
      <c r="G117" s="100">
        <v>3.901421252059937</v>
      </c>
      <c r="H117" s="100">
        <v>4.1646524551391604</v>
      </c>
      <c r="I117" s="100">
        <v>104.65663095703125</v>
      </c>
      <c r="J117" s="100">
        <v>11.773870559692382</v>
      </c>
      <c r="K117" s="101">
        <v>251.81555908203126</v>
      </c>
      <c r="L117" s="102">
        <f t="shared" si="3"/>
        <v>0</v>
      </c>
      <c r="M117" s="102">
        <v>0</v>
      </c>
      <c r="N117" s="102">
        <v>0</v>
      </c>
      <c r="O117" s="103">
        <v>0</v>
      </c>
      <c r="P117" s="104">
        <v>0</v>
      </c>
      <c r="Q117" s="105">
        <v>0</v>
      </c>
    </row>
    <row r="118" spans="1:17" x14ac:dyDescent="0.25">
      <c r="A118" s="106">
        <f t="shared" si="4"/>
        <v>47848</v>
      </c>
      <c r="B118" s="714" t="str">
        <f>+asset_level_drivers!$D$1</f>
        <v>Foreland I</v>
      </c>
      <c r="C118" s="93">
        <f t="shared" si="5"/>
        <v>153</v>
      </c>
      <c r="D118" s="94">
        <v>6.287892350578308</v>
      </c>
      <c r="E118" s="94">
        <v>194.61074963378908</v>
      </c>
      <c r="F118" s="94">
        <v>19.461073754882815</v>
      </c>
      <c r="G118" s="94">
        <v>3.8709154117584235</v>
      </c>
      <c r="H118" s="94">
        <v>4.1426503023147587</v>
      </c>
      <c r="I118" s="94">
        <v>104.12084289550782</v>
      </c>
      <c r="J118" s="94">
        <v>11.713594509887695</v>
      </c>
      <c r="K118" s="95">
        <v>251.42035205078125</v>
      </c>
      <c r="L118" s="94">
        <f t="shared" si="3"/>
        <v>0</v>
      </c>
      <c r="M118" s="94">
        <v>0</v>
      </c>
      <c r="N118" s="94">
        <v>0</v>
      </c>
      <c r="O118" s="96">
        <v>0</v>
      </c>
      <c r="P118" s="95">
        <v>0</v>
      </c>
      <c r="Q118" s="97">
        <v>0</v>
      </c>
    </row>
    <row r="119" spans="1:17" x14ac:dyDescent="0.25">
      <c r="A119" s="98">
        <f t="shared" si="4"/>
        <v>47879</v>
      </c>
      <c r="B119" s="713" t="str">
        <f>+asset_level_drivers!$D$1</f>
        <v>Foreland I</v>
      </c>
      <c r="C119" s="99">
        <f t="shared" si="5"/>
        <v>153</v>
      </c>
      <c r="D119" s="100">
        <v>6.2546715894699094</v>
      </c>
      <c r="E119" s="100">
        <v>193.61404248046875</v>
      </c>
      <c r="F119" s="100">
        <v>19.361403149414063</v>
      </c>
      <c r="G119" s="100">
        <v>3.8408322086334232</v>
      </c>
      <c r="H119" s="100">
        <v>4.1208241058349611</v>
      </c>
      <c r="I119" s="100">
        <v>103.5881607788086</v>
      </c>
      <c r="J119" s="100">
        <v>11.653667742919922</v>
      </c>
      <c r="K119" s="101">
        <v>251.02775634765624</v>
      </c>
      <c r="L119" s="102">
        <f t="shared" si="3"/>
        <v>0</v>
      </c>
      <c r="M119" s="102">
        <v>0</v>
      </c>
      <c r="N119" s="102">
        <v>0</v>
      </c>
      <c r="O119" s="103">
        <v>0</v>
      </c>
      <c r="P119" s="104">
        <v>0</v>
      </c>
      <c r="Q119" s="105">
        <v>0</v>
      </c>
    </row>
    <row r="120" spans="1:17" x14ac:dyDescent="0.25">
      <c r="A120" s="106">
        <f t="shared" si="4"/>
        <v>47907</v>
      </c>
      <c r="B120" s="714" t="str">
        <f>+asset_level_drivers!$D$1</f>
        <v>Foreland I</v>
      </c>
      <c r="C120" s="93">
        <f t="shared" si="5"/>
        <v>153</v>
      </c>
      <c r="D120" s="94">
        <v>6.2217235347747808</v>
      </c>
      <c r="E120" s="94">
        <v>192.6231587402344</v>
      </c>
      <c r="F120" s="94">
        <v>19.262314682006835</v>
      </c>
      <c r="G120" s="94">
        <v>3.8111627506256101</v>
      </c>
      <c r="H120" s="94">
        <v>4.0991712993621832</v>
      </c>
      <c r="I120" s="94">
        <v>103.05855988769531</v>
      </c>
      <c r="J120" s="94">
        <v>11.594087484741211</v>
      </c>
      <c r="K120" s="95">
        <v>250.63775244140626</v>
      </c>
      <c r="L120" s="94">
        <f t="shared" si="3"/>
        <v>0</v>
      </c>
      <c r="M120" s="94">
        <v>0</v>
      </c>
      <c r="N120" s="94">
        <v>0</v>
      </c>
      <c r="O120" s="96">
        <v>0</v>
      </c>
      <c r="P120" s="95">
        <v>0</v>
      </c>
      <c r="Q120" s="97">
        <v>0</v>
      </c>
    </row>
    <row r="121" spans="1:17" x14ac:dyDescent="0.25">
      <c r="A121" s="98">
        <f t="shared" si="4"/>
        <v>47938</v>
      </c>
      <c r="B121" s="713" t="str">
        <f>+asset_level_drivers!$D$1</f>
        <v>Foreland I</v>
      </c>
      <c r="C121" s="99">
        <f t="shared" si="5"/>
        <v>153</v>
      </c>
      <c r="D121" s="100">
        <v>6.1890443395614625</v>
      </c>
      <c r="E121" s="100">
        <v>191.63796613769532</v>
      </c>
      <c r="F121" s="100">
        <v>19.163795443725586</v>
      </c>
      <c r="G121" s="100">
        <v>3.7818973148345947</v>
      </c>
      <c r="H121" s="100">
        <v>4.0776896049499518</v>
      </c>
      <c r="I121" s="100">
        <v>102.53197199707031</v>
      </c>
      <c r="J121" s="100">
        <v>11.534846621704103</v>
      </c>
      <c r="K121" s="101">
        <v>250.25027441406249</v>
      </c>
      <c r="L121" s="102">
        <f t="shared" si="3"/>
        <v>0</v>
      </c>
      <c r="M121" s="102">
        <v>0</v>
      </c>
      <c r="N121" s="102">
        <v>0</v>
      </c>
      <c r="O121" s="103">
        <v>0</v>
      </c>
      <c r="P121" s="104">
        <v>0</v>
      </c>
      <c r="Q121" s="105">
        <v>0</v>
      </c>
    </row>
    <row r="122" spans="1:17" x14ac:dyDescent="0.25">
      <c r="A122" s="106">
        <f t="shared" si="4"/>
        <v>47968</v>
      </c>
      <c r="B122" s="714" t="str">
        <f>+asset_level_drivers!$D$1</f>
        <v>Foreland I</v>
      </c>
      <c r="C122" s="93">
        <f t="shared" si="5"/>
        <v>153</v>
      </c>
      <c r="D122" s="94">
        <v>6.1566300727844245</v>
      </c>
      <c r="E122" s="94">
        <v>190.65827768554689</v>
      </c>
      <c r="F122" s="94">
        <v>19.065826757812498</v>
      </c>
      <c r="G122" s="94">
        <v>3.7530269920349122</v>
      </c>
      <c r="H122" s="94">
        <v>4.0563765798568721</v>
      </c>
      <c r="I122" s="94">
        <v>102.00831119384766</v>
      </c>
      <c r="J122" s="94">
        <v>11.475934716796875</v>
      </c>
      <c r="K122" s="95">
        <v>249.8652607421875</v>
      </c>
      <c r="L122" s="94">
        <f t="shared" si="3"/>
        <v>0</v>
      </c>
      <c r="M122" s="94">
        <v>0</v>
      </c>
      <c r="N122" s="94">
        <v>0</v>
      </c>
      <c r="O122" s="96">
        <v>0</v>
      </c>
      <c r="P122" s="95">
        <v>0</v>
      </c>
      <c r="Q122" s="97">
        <v>0</v>
      </c>
    </row>
    <row r="123" spans="1:17" x14ac:dyDescent="0.25">
      <c r="A123" s="98">
        <f t="shared" si="4"/>
        <v>47999</v>
      </c>
      <c r="B123" s="713" t="str">
        <f>+asset_level_drivers!$D$1</f>
        <v>Foreland I</v>
      </c>
      <c r="C123" s="99">
        <f t="shared" si="5"/>
        <v>153</v>
      </c>
      <c r="D123" s="100">
        <v>6.1244772480010994</v>
      </c>
      <c r="E123" s="100">
        <v>189.68407119140625</v>
      </c>
      <c r="F123" s="100">
        <v>18.968405932617188</v>
      </c>
      <c r="G123" s="100">
        <v>3.7245434978485106</v>
      </c>
      <c r="H123" s="100">
        <v>4.0352301057815554</v>
      </c>
      <c r="I123" s="100">
        <v>101.48756154785157</v>
      </c>
      <c r="J123" s="100">
        <v>11.41734986114502</v>
      </c>
      <c r="K123" s="101">
        <v>249.48268554687499</v>
      </c>
      <c r="L123" s="102">
        <f t="shared" si="3"/>
        <v>0</v>
      </c>
      <c r="M123" s="102">
        <v>0</v>
      </c>
      <c r="N123" s="102">
        <v>0</v>
      </c>
      <c r="O123" s="103">
        <v>0</v>
      </c>
      <c r="P123" s="104">
        <v>0</v>
      </c>
      <c r="Q123" s="105">
        <v>0</v>
      </c>
    </row>
    <row r="124" spans="1:17" x14ac:dyDescent="0.25">
      <c r="A124" s="106">
        <f t="shared" si="4"/>
        <v>48029</v>
      </c>
      <c r="B124" s="714" t="str">
        <f>+asset_level_drivers!$D$1</f>
        <v>Foreland I</v>
      </c>
      <c r="C124" s="93">
        <f t="shared" si="5"/>
        <v>153</v>
      </c>
      <c r="D124" s="94">
        <v>6.09258203201294</v>
      </c>
      <c r="E124" s="94">
        <v>188.71533984375</v>
      </c>
      <c r="F124" s="94">
        <v>18.871532913208011</v>
      </c>
      <c r="G124" s="94">
        <v>3.6964389770507813</v>
      </c>
      <c r="H124" s="94">
        <v>4.0142478240966799</v>
      </c>
      <c r="I124" s="94">
        <v>100.96971635742187</v>
      </c>
      <c r="J124" s="94">
        <v>11.359092837524415</v>
      </c>
      <c r="K124" s="95">
        <v>249.10253857421876</v>
      </c>
      <c r="L124" s="94">
        <f t="shared" si="3"/>
        <v>0</v>
      </c>
      <c r="M124" s="94">
        <v>0</v>
      </c>
      <c r="N124" s="94">
        <v>0</v>
      </c>
      <c r="O124" s="96">
        <v>0</v>
      </c>
      <c r="P124" s="95">
        <v>0</v>
      </c>
      <c r="Q124" s="97">
        <v>0</v>
      </c>
    </row>
    <row r="125" spans="1:17" x14ac:dyDescent="0.25">
      <c r="A125" s="98">
        <f t="shared" si="4"/>
        <v>48060</v>
      </c>
      <c r="B125" s="713" t="str">
        <f>+asset_level_drivers!$D$1</f>
        <v>Foreland I</v>
      </c>
      <c r="C125" s="99">
        <f t="shared" si="5"/>
        <v>153</v>
      </c>
      <c r="D125" s="100">
        <v>6.0341302310943608</v>
      </c>
      <c r="E125" s="100">
        <v>182.08166330566408</v>
      </c>
      <c r="F125" s="100">
        <v>18.208165127563475</v>
      </c>
      <c r="G125" s="100">
        <v>3.6286215923309326</v>
      </c>
      <c r="H125" s="100">
        <v>3.9733195135116581</v>
      </c>
      <c r="I125" s="100">
        <v>97.05256072998047</v>
      </c>
      <c r="J125" s="100">
        <v>10.918412677001953</v>
      </c>
      <c r="K125" s="101">
        <v>239.64639355468751</v>
      </c>
      <c r="L125" s="102">
        <f t="shared" si="3"/>
        <v>0</v>
      </c>
      <c r="M125" s="102">
        <v>0</v>
      </c>
      <c r="N125" s="102">
        <v>0</v>
      </c>
      <c r="O125" s="103">
        <v>0</v>
      </c>
      <c r="P125" s="104">
        <v>0</v>
      </c>
      <c r="Q125" s="105">
        <v>0</v>
      </c>
    </row>
    <row r="126" spans="1:17" x14ac:dyDescent="0.25">
      <c r="A126" s="106">
        <f t="shared" si="4"/>
        <v>48091</v>
      </c>
      <c r="B126" s="714" t="str">
        <f>+asset_level_drivers!$D$1</f>
        <v>Foreland I</v>
      </c>
      <c r="C126" s="93">
        <f t="shared" si="5"/>
        <v>153</v>
      </c>
      <c r="D126" s="94">
        <v>6.0028777256011967</v>
      </c>
      <c r="E126" s="94">
        <v>181.15227180175782</v>
      </c>
      <c r="F126" s="94">
        <v>18.115226065063478</v>
      </c>
      <c r="G126" s="94">
        <v>3.6014938110351564</v>
      </c>
      <c r="H126" s="94">
        <v>3.9527626499176023</v>
      </c>
      <c r="I126" s="94">
        <v>96.557653454589854</v>
      </c>
      <c r="J126" s="94">
        <v>10.86273540802002</v>
      </c>
      <c r="K126" s="95">
        <v>239.28275537109374</v>
      </c>
      <c r="L126" s="94">
        <f t="shared" si="3"/>
        <v>0</v>
      </c>
      <c r="M126" s="94">
        <v>0</v>
      </c>
      <c r="N126" s="94">
        <v>0</v>
      </c>
      <c r="O126" s="96">
        <v>0</v>
      </c>
      <c r="P126" s="95">
        <v>0</v>
      </c>
      <c r="Q126" s="97">
        <v>0</v>
      </c>
    </row>
    <row r="127" spans="1:17" x14ac:dyDescent="0.25">
      <c r="A127" s="98">
        <f t="shared" si="4"/>
        <v>48121</v>
      </c>
      <c r="B127" s="713" t="str">
        <f>+asset_level_drivers!$D$1</f>
        <v>Foreland I</v>
      </c>
      <c r="C127" s="99">
        <f t="shared" si="5"/>
        <v>153</v>
      </c>
      <c r="D127" s="100">
        <v>5.9718605747222906</v>
      </c>
      <c r="E127" s="100">
        <v>180.22770527343752</v>
      </c>
      <c r="F127" s="100">
        <v>18.022769604492186</v>
      </c>
      <c r="G127" s="100">
        <v>3.5747211799621583</v>
      </c>
      <c r="H127" s="100">
        <v>3.9323563505172729</v>
      </c>
      <c r="I127" s="100">
        <v>96.065316650390628</v>
      </c>
      <c r="J127" s="100">
        <v>10.807347903442382</v>
      </c>
      <c r="K127" s="101">
        <v>238.92128710937499</v>
      </c>
      <c r="L127" s="102">
        <f t="shared" si="3"/>
        <v>0</v>
      </c>
      <c r="M127" s="102">
        <v>0</v>
      </c>
      <c r="N127" s="102">
        <v>0</v>
      </c>
      <c r="O127" s="103">
        <v>0</v>
      </c>
      <c r="P127" s="104">
        <v>0</v>
      </c>
      <c r="Q127" s="105">
        <v>0</v>
      </c>
    </row>
    <row r="128" spans="1:17" x14ac:dyDescent="0.25">
      <c r="A128" s="106">
        <f t="shared" si="4"/>
        <v>48152</v>
      </c>
      <c r="B128" s="714" t="str">
        <f>+asset_level_drivers!$D$1</f>
        <v>Foreland I</v>
      </c>
      <c r="C128" s="93">
        <f t="shared" si="5"/>
        <v>153</v>
      </c>
      <c r="D128" s="94">
        <v>5.9410475086212164</v>
      </c>
      <c r="E128" s="94">
        <v>179.30793581542969</v>
      </c>
      <c r="F128" s="94">
        <v>17.930792312622071</v>
      </c>
      <c r="G128" s="94">
        <v>3.5482964790344238</v>
      </c>
      <c r="H128" s="94">
        <v>3.9120817909240722</v>
      </c>
      <c r="I128" s="94">
        <v>95.575537463378907</v>
      </c>
      <c r="J128" s="94">
        <v>10.752247540283204</v>
      </c>
      <c r="K128" s="95">
        <v>238.56197314453124</v>
      </c>
      <c r="L128" s="94">
        <f t="shared" si="3"/>
        <v>0</v>
      </c>
      <c r="M128" s="94">
        <v>0</v>
      </c>
      <c r="N128" s="94">
        <v>0</v>
      </c>
      <c r="O128" s="96">
        <v>0</v>
      </c>
      <c r="P128" s="95">
        <v>0</v>
      </c>
      <c r="Q128" s="97">
        <v>0</v>
      </c>
    </row>
    <row r="129" spans="1:17" x14ac:dyDescent="0.25">
      <c r="A129" s="98">
        <f t="shared" si="4"/>
        <v>48182</v>
      </c>
      <c r="B129" s="713" t="str">
        <f>+asset_level_drivers!$D$1</f>
        <v>Foreland I</v>
      </c>
      <c r="C129" s="99">
        <f t="shared" si="5"/>
        <v>153</v>
      </c>
      <c r="D129" s="100">
        <v>5.9104293296813966</v>
      </c>
      <c r="E129" s="100">
        <v>178.39293749999999</v>
      </c>
      <c r="F129" s="100">
        <v>17.839292568969729</v>
      </c>
      <c r="G129" s="100">
        <v>3.5222129276275638</v>
      </c>
      <c r="H129" s="100">
        <v>3.8919334178924561</v>
      </c>
      <c r="I129" s="100">
        <v>95.088302050781252</v>
      </c>
      <c r="J129" s="100">
        <v>10.697433576965333</v>
      </c>
      <c r="K129" s="101">
        <v>238.20480126953126</v>
      </c>
      <c r="L129" s="102">
        <f t="shared" si="3"/>
        <v>0</v>
      </c>
      <c r="M129" s="102">
        <v>0</v>
      </c>
      <c r="N129" s="102">
        <v>0</v>
      </c>
      <c r="O129" s="103">
        <v>0</v>
      </c>
      <c r="P129" s="104">
        <v>0</v>
      </c>
      <c r="Q129" s="105">
        <v>0</v>
      </c>
    </row>
    <row r="130" spans="1:17" x14ac:dyDescent="0.25">
      <c r="A130" s="106">
        <f t="shared" si="4"/>
        <v>48213</v>
      </c>
      <c r="B130" s="714" t="str">
        <f>+asset_level_drivers!$D$1</f>
        <v>Foreland I</v>
      </c>
      <c r="C130" s="93">
        <f t="shared" si="5"/>
        <v>153</v>
      </c>
      <c r="D130" s="94">
        <v>5.8800029891967771</v>
      </c>
      <c r="E130" s="94">
        <v>177.48268637695313</v>
      </c>
      <c r="F130" s="94">
        <v>17.748267572021486</v>
      </c>
      <c r="G130" s="94">
        <v>3.4964637725830081</v>
      </c>
      <c r="H130" s="94">
        <v>3.8719094100952147</v>
      </c>
      <c r="I130" s="94">
        <v>94.603597558593748</v>
      </c>
      <c r="J130" s="94">
        <v>10.642904296875001</v>
      </c>
      <c r="K130" s="95">
        <v>237.84974023437499</v>
      </c>
      <c r="L130" s="94">
        <f t="shared" ref="L130:L193" si="6">+P130+O130</f>
        <v>0</v>
      </c>
      <c r="M130" s="94">
        <v>0</v>
      </c>
      <c r="N130" s="94">
        <v>0</v>
      </c>
      <c r="O130" s="96">
        <v>0</v>
      </c>
      <c r="P130" s="95">
        <v>0</v>
      </c>
      <c r="Q130" s="97">
        <v>0</v>
      </c>
    </row>
    <row r="131" spans="1:17" x14ac:dyDescent="0.25">
      <c r="A131" s="98">
        <f t="shared" ref="A131:A194" si="7">+EOMONTH(A130,1)</f>
        <v>48244</v>
      </c>
      <c r="B131" s="713" t="str">
        <f>+asset_level_drivers!$D$1</f>
        <v>Foreland I</v>
      </c>
      <c r="C131" s="99">
        <f t="shared" ref="C131:C194" si="8">+C130</f>
        <v>153</v>
      </c>
      <c r="D131" s="100">
        <v>5.8497665061950688</v>
      </c>
      <c r="E131" s="100">
        <v>176.57715629882813</v>
      </c>
      <c r="F131" s="100">
        <v>17.657714602661134</v>
      </c>
      <c r="G131" s="100">
        <v>3.4710421405792236</v>
      </c>
      <c r="H131" s="100">
        <v>3.8520084131240848</v>
      </c>
      <c r="I131" s="100">
        <v>94.121410253906248</v>
      </c>
      <c r="J131" s="100">
        <v>10.588658203125002</v>
      </c>
      <c r="K131" s="101">
        <v>237.49678710937499</v>
      </c>
      <c r="L131" s="102">
        <f t="shared" si="6"/>
        <v>0</v>
      </c>
      <c r="M131" s="102">
        <v>0</v>
      </c>
      <c r="N131" s="102">
        <v>0</v>
      </c>
      <c r="O131" s="103">
        <v>0</v>
      </c>
      <c r="P131" s="104">
        <v>0</v>
      </c>
      <c r="Q131" s="105">
        <v>0</v>
      </c>
    </row>
    <row r="132" spans="1:17" x14ac:dyDescent="0.25">
      <c r="A132" s="106">
        <f t="shared" si="7"/>
        <v>48273</v>
      </c>
      <c r="B132" s="714" t="str">
        <f>+asset_level_drivers!$D$1</f>
        <v>Foreland I</v>
      </c>
      <c r="C132" s="93">
        <f t="shared" si="8"/>
        <v>153</v>
      </c>
      <c r="D132" s="94">
        <v>5.8197183219909663</v>
      </c>
      <c r="E132" s="94">
        <v>175.67632441406249</v>
      </c>
      <c r="F132" s="94">
        <v>17.567631381225588</v>
      </c>
      <c r="G132" s="94">
        <v>3.4459405265808107</v>
      </c>
      <c r="H132" s="94">
        <v>3.8322295326232911</v>
      </c>
      <c r="I132" s="94">
        <v>93.641726513671884</v>
      </c>
      <c r="J132" s="94">
        <v>10.534693757629395</v>
      </c>
      <c r="K132" s="95">
        <v>237.14591259765626</v>
      </c>
      <c r="L132" s="94">
        <f t="shared" si="6"/>
        <v>0</v>
      </c>
      <c r="M132" s="94">
        <v>0</v>
      </c>
      <c r="N132" s="94">
        <v>0</v>
      </c>
      <c r="O132" s="96">
        <v>0</v>
      </c>
      <c r="P132" s="95">
        <v>0</v>
      </c>
      <c r="Q132" s="97">
        <v>0</v>
      </c>
    </row>
    <row r="133" spans="1:17" x14ac:dyDescent="0.25">
      <c r="A133" s="98">
        <f t="shared" si="7"/>
        <v>48304</v>
      </c>
      <c r="B133" s="713" t="str">
        <f>+asset_level_drivers!$D$1</f>
        <v>Foreland I</v>
      </c>
      <c r="C133" s="99">
        <f t="shared" si="8"/>
        <v>153</v>
      </c>
      <c r="D133" s="100">
        <v>5.7898494483947758</v>
      </c>
      <c r="E133" s="100">
        <v>174.78016083984377</v>
      </c>
      <c r="F133" s="100">
        <v>17.47801499633789</v>
      </c>
      <c r="G133" s="100">
        <v>3.4211525241851808</v>
      </c>
      <c r="H133" s="100">
        <v>3.8125673612594606</v>
      </c>
      <c r="I133" s="100">
        <v>93.164529748535159</v>
      </c>
      <c r="J133" s="100">
        <v>10.481009202575684</v>
      </c>
      <c r="K133" s="101">
        <v>236.79710205078126</v>
      </c>
      <c r="L133" s="102">
        <f t="shared" si="6"/>
        <v>0</v>
      </c>
      <c r="M133" s="102">
        <v>0</v>
      </c>
      <c r="N133" s="102">
        <v>0</v>
      </c>
      <c r="O133" s="103">
        <v>0</v>
      </c>
      <c r="P133" s="104">
        <v>0</v>
      </c>
      <c r="Q133" s="105">
        <v>0</v>
      </c>
    </row>
    <row r="134" spans="1:17" x14ac:dyDescent="0.25">
      <c r="A134" s="106">
        <f t="shared" si="7"/>
        <v>48334</v>
      </c>
      <c r="B134" s="714" t="str">
        <f>+asset_level_drivers!$D$1</f>
        <v>Foreland I</v>
      </c>
      <c r="C134" s="93">
        <f t="shared" si="8"/>
        <v>153</v>
      </c>
      <c r="D134" s="94">
        <v>5.760137861251831</v>
      </c>
      <c r="E134" s="94">
        <v>173.88864382324218</v>
      </c>
      <c r="F134" s="94">
        <v>17.388863442993166</v>
      </c>
      <c r="G134" s="94">
        <v>3.3966722248077392</v>
      </c>
      <c r="H134" s="94">
        <v>3.7930085403442382</v>
      </c>
      <c r="I134" s="94">
        <v>92.689811718749993</v>
      </c>
      <c r="J134" s="94">
        <v>10.427603480529784</v>
      </c>
      <c r="K134" s="95">
        <v>236.45033789062501</v>
      </c>
      <c r="L134" s="94">
        <f t="shared" si="6"/>
        <v>0</v>
      </c>
      <c r="M134" s="94">
        <v>0</v>
      </c>
      <c r="N134" s="94">
        <v>0</v>
      </c>
      <c r="O134" s="96">
        <v>0</v>
      </c>
      <c r="P134" s="95">
        <v>0</v>
      </c>
      <c r="Q134" s="97">
        <v>0</v>
      </c>
    </row>
    <row r="135" spans="1:17" x14ac:dyDescent="0.25">
      <c r="A135" s="98">
        <f t="shared" si="7"/>
        <v>48365</v>
      </c>
      <c r="B135" s="713" t="str">
        <f>+asset_level_drivers!$D$1</f>
        <v>Foreland I</v>
      </c>
      <c r="C135" s="99">
        <f t="shared" si="8"/>
        <v>153</v>
      </c>
      <c r="D135" s="100">
        <v>5.73057951965332</v>
      </c>
      <c r="E135" s="100">
        <v>173.00174941406252</v>
      </c>
      <c r="F135" s="100">
        <v>17.300173919677736</v>
      </c>
      <c r="G135" s="100">
        <v>3.3724938091278074</v>
      </c>
      <c r="H135" s="100">
        <v>3.7735506408691406</v>
      </c>
      <c r="I135" s="100">
        <v>92.217557373046873</v>
      </c>
      <c r="J135" s="100">
        <v>10.374474765014648</v>
      </c>
      <c r="K135" s="101">
        <v>236.10560791015624</v>
      </c>
      <c r="L135" s="102">
        <f t="shared" si="6"/>
        <v>0</v>
      </c>
      <c r="M135" s="102">
        <v>0</v>
      </c>
      <c r="N135" s="102">
        <v>0</v>
      </c>
      <c r="O135" s="103">
        <v>0</v>
      </c>
      <c r="P135" s="104">
        <v>0</v>
      </c>
      <c r="Q135" s="105">
        <v>0</v>
      </c>
    </row>
    <row r="136" spans="1:17" x14ac:dyDescent="0.25">
      <c r="A136" s="106">
        <f t="shared" si="7"/>
        <v>48395</v>
      </c>
      <c r="B136" s="714" t="str">
        <f>+asset_level_drivers!$D$1</f>
        <v>Foreland I</v>
      </c>
      <c r="C136" s="93">
        <f t="shared" si="8"/>
        <v>153</v>
      </c>
      <c r="D136" s="94">
        <v>5.7011736270904541</v>
      </c>
      <c r="E136" s="94">
        <v>172.11945234375</v>
      </c>
      <c r="F136" s="94">
        <v>17.211944091796877</v>
      </c>
      <c r="G136" s="94">
        <v>3.3486116294860837</v>
      </c>
      <c r="H136" s="94">
        <v>3.7541931478500365</v>
      </c>
      <c r="I136" s="94">
        <v>91.747753198242179</v>
      </c>
      <c r="J136" s="94">
        <v>10.321621765136721</v>
      </c>
      <c r="K136" s="95">
        <v>235.76289208984375</v>
      </c>
      <c r="L136" s="94">
        <f t="shared" si="6"/>
        <v>0</v>
      </c>
      <c r="M136" s="94">
        <v>0</v>
      </c>
      <c r="N136" s="94">
        <v>0</v>
      </c>
      <c r="O136" s="96">
        <v>0</v>
      </c>
      <c r="P136" s="95">
        <v>0</v>
      </c>
      <c r="Q136" s="97">
        <v>0</v>
      </c>
    </row>
    <row r="137" spans="1:17" x14ac:dyDescent="0.25">
      <c r="A137" s="98">
        <f t="shared" si="7"/>
        <v>48426</v>
      </c>
      <c r="B137" s="713" t="str">
        <f>+asset_level_drivers!$D$1</f>
        <v>Foreland I</v>
      </c>
      <c r="C137" s="99">
        <f t="shared" si="8"/>
        <v>153</v>
      </c>
      <c r="D137" s="100">
        <v>5.6719193424224859</v>
      </c>
      <c r="E137" s="100">
        <v>171.24172756347656</v>
      </c>
      <c r="F137" s="100">
        <v>17.124171707153319</v>
      </c>
      <c r="G137" s="100">
        <v>3.3250200759887698</v>
      </c>
      <c r="H137" s="100">
        <v>3.7349354587554933</v>
      </c>
      <c r="I137" s="100">
        <v>91.280386010742191</v>
      </c>
      <c r="J137" s="100">
        <v>10.26904301147461</v>
      </c>
      <c r="K137" s="101">
        <v>235.42217529296875</v>
      </c>
      <c r="L137" s="102">
        <f t="shared" si="6"/>
        <v>0</v>
      </c>
      <c r="M137" s="102">
        <v>0</v>
      </c>
      <c r="N137" s="102">
        <v>0</v>
      </c>
      <c r="O137" s="103">
        <v>0</v>
      </c>
      <c r="P137" s="104">
        <v>0</v>
      </c>
      <c r="Q137" s="105">
        <v>0</v>
      </c>
    </row>
    <row r="138" spans="1:17" x14ac:dyDescent="0.25">
      <c r="A138" s="106">
        <f t="shared" si="7"/>
        <v>48457</v>
      </c>
      <c r="B138" s="714" t="str">
        <f>+asset_level_drivers!$D$1</f>
        <v>Foreland I</v>
      </c>
      <c r="C138" s="93">
        <f t="shared" si="8"/>
        <v>153</v>
      </c>
      <c r="D138" s="94">
        <v>5.6428159721374511</v>
      </c>
      <c r="E138" s="94">
        <v>170.36855090332031</v>
      </c>
      <c r="F138" s="94">
        <v>17.036854101562501</v>
      </c>
      <c r="G138" s="94">
        <v>3.3017138134002688</v>
      </c>
      <c r="H138" s="94">
        <v>3.7157771238327029</v>
      </c>
      <c r="I138" s="94">
        <v>90.81544240722657</v>
      </c>
      <c r="J138" s="94">
        <v>10.216736911010742</v>
      </c>
      <c r="K138" s="95">
        <v>235.0834404296875</v>
      </c>
      <c r="L138" s="94">
        <f t="shared" si="6"/>
        <v>0</v>
      </c>
      <c r="M138" s="94">
        <v>0</v>
      </c>
      <c r="N138" s="94">
        <v>0</v>
      </c>
      <c r="O138" s="96">
        <v>0</v>
      </c>
      <c r="P138" s="95">
        <v>0</v>
      </c>
      <c r="Q138" s="97">
        <v>0</v>
      </c>
    </row>
    <row r="139" spans="1:17" x14ac:dyDescent="0.25">
      <c r="A139" s="98">
        <f t="shared" si="7"/>
        <v>48487</v>
      </c>
      <c r="B139" s="713" t="str">
        <f>+asset_level_drivers!$D$1</f>
        <v>Foreland I</v>
      </c>
      <c r="C139" s="99">
        <f t="shared" si="8"/>
        <v>153</v>
      </c>
      <c r="D139" s="100">
        <v>5.6138626579284665</v>
      </c>
      <c r="E139" s="100">
        <v>169.49989709472658</v>
      </c>
      <c r="F139" s="100">
        <v>16.949988720703129</v>
      </c>
      <c r="G139" s="100">
        <v>3.2786876094818118</v>
      </c>
      <c r="H139" s="100">
        <v>3.6967176521301268</v>
      </c>
      <c r="I139" s="100">
        <v>90.35291063232421</v>
      </c>
      <c r="J139" s="100">
        <v>10.16470193939209</v>
      </c>
      <c r="K139" s="101">
        <v>234.74667382812501</v>
      </c>
      <c r="L139" s="102">
        <f t="shared" si="6"/>
        <v>0</v>
      </c>
      <c r="M139" s="102">
        <v>0</v>
      </c>
      <c r="N139" s="102">
        <v>0</v>
      </c>
      <c r="O139" s="103">
        <v>0</v>
      </c>
      <c r="P139" s="104">
        <v>0</v>
      </c>
      <c r="Q139" s="105">
        <v>0</v>
      </c>
    </row>
    <row r="140" spans="1:17" x14ac:dyDescent="0.25">
      <c r="A140" s="106">
        <f t="shared" si="7"/>
        <v>48518</v>
      </c>
      <c r="B140" s="714" t="str">
        <f>+asset_level_drivers!$D$1</f>
        <v>Foreland I</v>
      </c>
      <c r="C140" s="93">
        <f t="shared" si="8"/>
        <v>153</v>
      </c>
      <c r="D140" s="94">
        <v>5.5850585929870613</v>
      </c>
      <c r="E140" s="94">
        <v>168.6357446044922</v>
      </c>
      <c r="F140" s="94">
        <v>16.86357333984375</v>
      </c>
      <c r="G140" s="94">
        <v>3.2559363418579101</v>
      </c>
      <c r="H140" s="94">
        <v>3.6777564840316774</v>
      </c>
      <c r="I140" s="94">
        <v>89.892776953125008</v>
      </c>
      <c r="J140" s="94">
        <v>10.112936778259277</v>
      </c>
      <c r="K140" s="95">
        <v>234.41185839843749</v>
      </c>
      <c r="L140" s="94">
        <f t="shared" si="6"/>
        <v>0</v>
      </c>
      <c r="M140" s="94">
        <v>0</v>
      </c>
      <c r="N140" s="94">
        <v>0</v>
      </c>
      <c r="O140" s="96">
        <v>0</v>
      </c>
      <c r="P140" s="95">
        <v>0</v>
      </c>
      <c r="Q140" s="97">
        <v>0</v>
      </c>
    </row>
    <row r="141" spans="1:17" x14ac:dyDescent="0.25">
      <c r="A141" s="98">
        <f t="shared" si="7"/>
        <v>48548</v>
      </c>
      <c r="B141" s="713" t="str">
        <f>+asset_level_drivers!$D$1</f>
        <v>Foreland I</v>
      </c>
      <c r="C141" s="99">
        <f t="shared" si="8"/>
        <v>153</v>
      </c>
      <c r="D141" s="100">
        <v>5.5564030700683595</v>
      </c>
      <c r="E141" s="100">
        <v>167.77606596679689</v>
      </c>
      <c r="F141" s="100">
        <v>16.777605596923827</v>
      </c>
      <c r="G141" s="100">
        <v>3.2334550804138185</v>
      </c>
      <c r="H141" s="100">
        <v>3.6588931303024292</v>
      </c>
      <c r="I141" s="100">
        <v>89.435027416992185</v>
      </c>
      <c r="J141" s="100">
        <v>10.06144010925293</v>
      </c>
      <c r="K141" s="101">
        <v>234.07898144531251</v>
      </c>
      <c r="L141" s="102">
        <f t="shared" si="6"/>
        <v>0</v>
      </c>
      <c r="M141" s="102">
        <v>0</v>
      </c>
      <c r="N141" s="102">
        <v>0</v>
      </c>
      <c r="O141" s="103">
        <v>0</v>
      </c>
      <c r="P141" s="104">
        <v>0</v>
      </c>
      <c r="Q141" s="105">
        <v>0</v>
      </c>
    </row>
    <row r="142" spans="1:17" x14ac:dyDescent="0.25">
      <c r="A142" s="106">
        <f t="shared" si="7"/>
        <v>48579</v>
      </c>
      <c r="B142" s="714" t="str">
        <f>+asset_level_drivers!$D$1</f>
        <v>Foreland I</v>
      </c>
      <c r="C142" s="93">
        <f t="shared" si="8"/>
        <v>153</v>
      </c>
      <c r="D142" s="94">
        <v>5.5278953304290779</v>
      </c>
      <c r="E142" s="94">
        <v>166.92084294433593</v>
      </c>
      <c r="F142" s="94">
        <v>16.692083349609376</v>
      </c>
      <c r="G142" s="94">
        <v>3.2112388023376468</v>
      </c>
      <c r="H142" s="94">
        <v>3.6401270570755009</v>
      </c>
      <c r="I142" s="94">
        <v>88.979651806640632</v>
      </c>
      <c r="J142" s="94">
        <v>10.010210531616211</v>
      </c>
      <c r="K142" s="95">
        <v>233.74802392578124</v>
      </c>
      <c r="L142" s="94">
        <f t="shared" si="6"/>
        <v>0</v>
      </c>
      <c r="M142" s="94">
        <v>0</v>
      </c>
      <c r="N142" s="94">
        <v>0</v>
      </c>
      <c r="O142" s="96">
        <v>0</v>
      </c>
      <c r="P142" s="95">
        <v>0</v>
      </c>
      <c r="Q142" s="97">
        <v>0</v>
      </c>
    </row>
    <row r="143" spans="1:17" x14ac:dyDescent="0.25">
      <c r="A143" s="98">
        <f t="shared" si="7"/>
        <v>48610</v>
      </c>
      <c r="B143" s="713" t="str">
        <f>+asset_level_drivers!$D$1</f>
        <v>Foreland I</v>
      </c>
      <c r="C143" s="99">
        <f t="shared" si="8"/>
        <v>153</v>
      </c>
      <c r="D143" s="100">
        <v>5.499534580993652</v>
      </c>
      <c r="E143" s="100">
        <v>166.07004763183593</v>
      </c>
      <c r="F143" s="100">
        <v>16.607003823852541</v>
      </c>
      <c r="G143" s="100">
        <v>3.1892829174041752</v>
      </c>
      <c r="H143" s="100">
        <v>3.6214577854156498</v>
      </c>
      <c r="I143" s="100">
        <v>88.526637597656261</v>
      </c>
      <c r="J143" s="100">
        <v>9.9592463699340819</v>
      </c>
      <c r="K143" s="101">
        <v>233.41897998046875</v>
      </c>
      <c r="L143" s="102">
        <f t="shared" si="6"/>
        <v>0</v>
      </c>
      <c r="M143" s="102">
        <v>0</v>
      </c>
      <c r="N143" s="102">
        <v>0</v>
      </c>
      <c r="O143" s="103">
        <v>0</v>
      </c>
      <c r="P143" s="104">
        <v>0</v>
      </c>
      <c r="Q143" s="105">
        <v>0</v>
      </c>
    </row>
    <row r="144" spans="1:17" x14ac:dyDescent="0.25">
      <c r="A144" s="106">
        <f t="shared" si="7"/>
        <v>48638</v>
      </c>
      <c r="B144" s="714" t="str">
        <f>+asset_level_drivers!$D$1</f>
        <v>Foreland I</v>
      </c>
      <c r="C144" s="93">
        <f t="shared" si="8"/>
        <v>153</v>
      </c>
      <c r="D144" s="94">
        <v>5.471320004653931</v>
      </c>
      <c r="E144" s="94">
        <v>165.22365805664063</v>
      </c>
      <c r="F144" s="94">
        <v>16.522364849853517</v>
      </c>
      <c r="G144" s="94">
        <v>3.1675827289581302</v>
      </c>
      <c r="H144" s="94">
        <v>3.6028848175048829</v>
      </c>
      <c r="I144" s="94">
        <v>88.075970727539058</v>
      </c>
      <c r="J144" s="94">
        <v>9.9085462921142593</v>
      </c>
      <c r="K144" s="95">
        <v>233.09182666015624</v>
      </c>
      <c r="L144" s="94">
        <f t="shared" si="6"/>
        <v>0</v>
      </c>
      <c r="M144" s="94">
        <v>0</v>
      </c>
      <c r="N144" s="94">
        <v>0</v>
      </c>
      <c r="O144" s="96">
        <v>0</v>
      </c>
      <c r="P144" s="95">
        <v>0</v>
      </c>
      <c r="Q144" s="97">
        <v>0</v>
      </c>
    </row>
    <row r="145" spans="1:17" x14ac:dyDescent="0.25">
      <c r="A145" s="98">
        <f t="shared" si="7"/>
        <v>48669</v>
      </c>
      <c r="B145" s="713" t="str">
        <f>+asset_level_drivers!$D$1</f>
        <v>Foreland I</v>
      </c>
      <c r="C145" s="99">
        <f t="shared" si="8"/>
        <v>153</v>
      </c>
      <c r="D145" s="100">
        <v>5.4432508701324469</v>
      </c>
      <c r="E145" s="100">
        <v>164.38165180664063</v>
      </c>
      <c r="F145" s="100">
        <v>16.4381641204834</v>
      </c>
      <c r="G145" s="100">
        <v>3.1461337703704833</v>
      </c>
      <c r="H145" s="100">
        <v>3.5844075456619264</v>
      </c>
      <c r="I145" s="100">
        <v>87.627637573242183</v>
      </c>
      <c r="J145" s="100">
        <v>9.858108966064453</v>
      </c>
      <c r="K145" s="101">
        <v>232.76655322265626</v>
      </c>
      <c r="L145" s="102">
        <f t="shared" si="6"/>
        <v>0</v>
      </c>
      <c r="M145" s="102">
        <v>0</v>
      </c>
      <c r="N145" s="102">
        <v>0</v>
      </c>
      <c r="O145" s="103">
        <v>0</v>
      </c>
      <c r="P145" s="104">
        <v>0</v>
      </c>
      <c r="Q145" s="105">
        <v>0</v>
      </c>
    </row>
    <row r="146" spans="1:17" x14ac:dyDescent="0.25">
      <c r="A146" s="106">
        <f t="shared" si="7"/>
        <v>48699</v>
      </c>
      <c r="B146" s="714" t="str">
        <f>+asset_level_drivers!$D$1</f>
        <v>Foreland I</v>
      </c>
      <c r="C146" s="93">
        <f t="shared" si="8"/>
        <v>153</v>
      </c>
      <c r="D146" s="94">
        <v>5.4153264736175535</v>
      </c>
      <c r="E146" s="94">
        <v>163.54400361328126</v>
      </c>
      <c r="F146" s="94">
        <v>16.354399438476563</v>
      </c>
      <c r="G146" s="94">
        <v>3.1249315921783447</v>
      </c>
      <c r="H146" s="94">
        <v>3.5660256694793699</v>
      </c>
      <c r="I146" s="94">
        <v>87.181630004882805</v>
      </c>
      <c r="J146" s="94">
        <v>9.8079330047607431</v>
      </c>
      <c r="K146" s="95">
        <v>232.44314453125</v>
      </c>
      <c r="L146" s="94">
        <f t="shared" si="6"/>
        <v>0</v>
      </c>
      <c r="M146" s="94">
        <v>0</v>
      </c>
      <c r="N146" s="94">
        <v>0</v>
      </c>
      <c r="O146" s="96">
        <v>0</v>
      </c>
      <c r="P146" s="95">
        <v>0</v>
      </c>
      <c r="Q146" s="97">
        <v>0</v>
      </c>
    </row>
    <row r="147" spans="1:17" x14ac:dyDescent="0.25">
      <c r="A147" s="98">
        <f t="shared" si="7"/>
        <v>48730</v>
      </c>
      <c r="B147" s="713" t="str">
        <f>+asset_level_drivers!$D$1</f>
        <v>Foreland I</v>
      </c>
      <c r="C147" s="99">
        <f t="shared" si="8"/>
        <v>153</v>
      </c>
      <c r="D147" s="100">
        <v>5.387545987701416</v>
      </c>
      <c r="E147" s="100">
        <v>162.71069150390625</v>
      </c>
      <c r="F147" s="100">
        <v>16.271068194580078</v>
      </c>
      <c r="G147" s="100">
        <v>3.1039718307495119</v>
      </c>
      <c r="H147" s="100">
        <v>3.5477384851455689</v>
      </c>
      <c r="I147" s="100">
        <v>86.737931762695325</v>
      </c>
      <c r="J147" s="100">
        <v>9.7580170074462877</v>
      </c>
      <c r="K147" s="101">
        <v>232.12158789062499</v>
      </c>
      <c r="L147" s="102">
        <f t="shared" si="6"/>
        <v>0</v>
      </c>
      <c r="M147" s="102">
        <v>0</v>
      </c>
      <c r="N147" s="102">
        <v>0</v>
      </c>
      <c r="O147" s="103">
        <v>0</v>
      </c>
      <c r="P147" s="104">
        <v>0</v>
      </c>
      <c r="Q147" s="105">
        <v>0</v>
      </c>
    </row>
    <row r="148" spans="1:17" x14ac:dyDescent="0.25">
      <c r="A148" s="106">
        <f t="shared" si="7"/>
        <v>48760</v>
      </c>
      <c r="B148" s="714" t="str">
        <f>+asset_level_drivers!$D$1</f>
        <v>Foreland I</v>
      </c>
      <c r="C148" s="93">
        <f t="shared" si="8"/>
        <v>153</v>
      </c>
      <c r="D148" s="94">
        <v>5.3599086948394774</v>
      </c>
      <c r="E148" s="94">
        <v>161.88169240722658</v>
      </c>
      <c r="F148" s="94">
        <v>16.1881681640625</v>
      </c>
      <c r="G148" s="94">
        <v>3.0832504177093507</v>
      </c>
      <c r="H148" s="94">
        <v>3.5295456733703614</v>
      </c>
      <c r="I148" s="94">
        <v>86.296532299804696</v>
      </c>
      <c r="J148" s="94">
        <v>9.7083594635009778</v>
      </c>
      <c r="K148" s="95">
        <v>231.80186669921875</v>
      </c>
      <c r="L148" s="94">
        <f t="shared" si="6"/>
        <v>0</v>
      </c>
      <c r="M148" s="94">
        <v>0</v>
      </c>
      <c r="N148" s="94">
        <v>0</v>
      </c>
      <c r="O148" s="96">
        <v>0</v>
      </c>
      <c r="P148" s="95">
        <v>0</v>
      </c>
      <c r="Q148" s="97">
        <v>0</v>
      </c>
    </row>
    <row r="149" spans="1:17" x14ac:dyDescent="0.25">
      <c r="A149" s="98">
        <f t="shared" si="7"/>
        <v>48791</v>
      </c>
      <c r="B149" s="713" t="str">
        <f>+asset_level_drivers!$D$1</f>
        <v>Foreland I</v>
      </c>
      <c r="C149" s="99">
        <f t="shared" si="8"/>
        <v>153</v>
      </c>
      <c r="D149" s="100">
        <v>5.3324138431549075</v>
      </c>
      <c r="E149" s="100">
        <v>161.05698500976564</v>
      </c>
      <c r="F149" s="100">
        <v>16.105697506713867</v>
      </c>
      <c r="G149" s="100">
        <v>3.0627631542205811</v>
      </c>
      <c r="H149" s="100">
        <v>3.5114465560913084</v>
      </c>
      <c r="I149" s="100">
        <v>85.857419421386723</v>
      </c>
      <c r="J149" s="100">
        <v>9.6589591506958001</v>
      </c>
      <c r="K149" s="101">
        <v>231.48397216796874</v>
      </c>
      <c r="L149" s="102">
        <f t="shared" si="6"/>
        <v>0</v>
      </c>
      <c r="M149" s="102">
        <v>0</v>
      </c>
      <c r="N149" s="102">
        <v>0</v>
      </c>
      <c r="O149" s="103">
        <v>0</v>
      </c>
      <c r="P149" s="104">
        <v>0</v>
      </c>
      <c r="Q149" s="105">
        <v>0</v>
      </c>
    </row>
    <row r="150" spans="1:17" x14ac:dyDescent="0.25">
      <c r="A150" s="106">
        <f t="shared" si="7"/>
        <v>48822</v>
      </c>
      <c r="B150" s="714" t="str">
        <f>+asset_level_drivers!$D$1</f>
        <v>Foreland I</v>
      </c>
      <c r="C150" s="93">
        <f t="shared" si="8"/>
        <v>153</v>
      </c>
      <c r="D150" s="94">
        <v>5.3050607494354249</v>
      </c>
      <c r="E150" s="94">
        <v>160.23654470214845</v>
      </c>
      <c r="F150" s="94">
        <v>16.023653585815428</v>
      </c>
      <c r="G150" s="94">
        <v>3.0425061058044434</v>
      </c>
      <c r="H150" s="94">
        <v>3.4934407985687259</v>
      </c>
      <c r="I150" s="94">
        <v>85.420580822753919</v>
      </c>
      <c r="J150" s="94">
        <v>9.6098148605346676</v>
      </c>
      <c r="K150" s="95">
        <v>231.16789062500001</v>
      </c>
      <c r="L150" s="94">
        <f t="shared" si="6"/>
        <v>0</v>
      </c>
      <c r="M150" s="94">
        <v>0</v>
      </c>
      <c r="N150" s="94">
        <v>0</v>
      </c>
      <c r="O150" s="96">
        <v>0</v>
      </c>
      <c r="P150" s="95">
        <v>0</v>
      </c>
      <c r="Q150" s="97">
        <v>0</v>
      </c>
    </row>
    <row r="151" spans="1:17" x14ac:dyDescent="0.25">
      <c r="A151" s="98">
        <f t="shared" si="7"/>
        <v>48852</v>
      </c>
      <c r="B151" s="713" t="str">
        <f>+asset_level_drivers!$D$1</f>
        <v>Foreland I</v>
      </c>
      <c r="C151" s="99">
        <f t="shared" si="8"/>
        <v>153</v>
      </c>
      <c r="D151" s="100">
        <v>5.2778486618041995</v>
      </c>
      <c r="E151" s="100">
        <v>159.42035061035159</v>
      </c>
      <c r="F151" s="100">
        <v>15.942034149169922</v>
      </c>
      <c r="G151" s="100">
        <v>3.0224753345489499</v>
      </c>
      <c r="H151" s="100">
        <v>3.4755279356002808</v>
      </c>
      <c r="I151" s="100">
        <v>84.986003869628917</v>
      </c>
      <c r="J151" s="100">
        <v>9.5609251098632804</v>
      </c>
      <c r="K151" s="101">
        <v>230.85360498046876</v>
      </c>
      <c r="L151" s="102">
        <f t="shared" si="6"/>
        <v>0</v>
      </c>
      <c r="M151" s="102">
        <v>0</v>
      </c>
      <c r="N151" s="102">
        <v>0</v>
      </c>
      <c r="O151" s="103">
        <v>0</v>
      </c>
      <c r="P151" s="104">
        <v>0</v>
      </c>
      <c r="Q151" s="105">
        <v>0</v>
      </c>
    </row>
    <row r="152" spans="1:17" x14ac:dyDescent="0.25">
      <c r="A152" s="106">
        <f t="shared" si="7"/>
        <v>48883</v>
      </c>
      <c r="B152" s="714" t="str">
        <f>+asset_level_drivers!$D$1</f>
        <v>Foreland I</v>
      </c>
      <c r="C152" s="93">
        <f t="shared" si="8"/>
        <v>153</v>
      </c>
      <c r="D152" s="94">
        <v>5.2507767940521246</v>
      </c>
      <c r="E152" s="94">
        <v>158.6083792236328</v>
      </c>
      <c r="F152" s="94">
        <v>15.860836917114259</v>
      </c>
      <c r="G152" s="94">
        <v>3.0026670055389406</v>
      </c>
      <c r="H152" s="94">
        <v>3.4577074127197269</v>
      </c>
      <c r="I152" s="94">
        <v>84.553676147460934</v>
      </c>
      <c r="J152" s="94">
        <v>9.5122882369995114</v>
      </c>
      <c r="K152" s="95">
        <v>230.54110156249999</v>
      </c>
      <c r="L152" s="94">
        <f t="shared" si="6"/>
        <v>0</v>
      </c>
      <c r="M152" s="94">
        <v>0</v>
      </c>
      <c r="N152" s="94">
        <v>0</v>
      </c>
      <c r="O152" s="96">
        <v>0</v>
      </c>
      <c r="P152" s="95">
        <v>0</v>
      </c>
      <c r="Q152" s="97">
        <v>0</v>
      </c>
    </row>
    <row r="153" spans="1:17" x14ac:dyDescent="0.25">
      <c r="A153" s="98">
        <f t="shared" si="7"/>
        <v>48913</v>
      </c>
      <c r="B153" s="713" t="str">
        <f>+asset_level_drivers!$D$1</f>
        <v>Foreland I</v>
      </c>
      <c r="C153" s="99">
        <f t="shared" si="8"/>
        <v>153</v>
      </c>
      <c r="D153" s="100">
        <v>5.2238444869995115</v>
      </c>
      <c r="E153" s="100">
        <v>157.80060725097655</v>
      </c>
      <c r="F153" s="100">
        <v>15.780059664916992</v>
      </c>
      <c r="G153" s="100">
        <v>2.9830774040222168</v>
      </c>
      <c r="H153" s="100">
        <v>3.4399787561416626</v>
      </c>
      <c r="I153" s="100">
        <v>84.123586999511716</v>
      </c>
      <c r="J153" s="100">
        <v>9.4639031982421873</v>
      </c>
      <c r="K153" s="101">
        <v>230.23037060546875</v>
      </c>
      <c r="L153" s="102">
        <f t="shared" si="6"/>
        <v>0</v>
      </c>
      <c r="M153" s="102">
        <v>0</v>
      </c>
      <c r="N153" s="102">
        <v>0</v>
      </c>
      <c r="O153" s="103">
        <v>0</v>
      </c>
      <c r="P153" s="104">
        <v>0</v>
      </c>
      <c r="Q153" s="105">
        <v>0</v>
      </c>
    </row>
    <row r="154" spans="1:17" x14ac:dyDescent="0.25">
      <c r="A154" s="106">
        <f t="shared" si="7"/>
        <v>48944</v>
      </c>
      <c r="B154" s="714" t="str">
        <f>+asset_level_drivers!$D$1</f>
        <v>Foreland I</v>
      </c>
      <c r="C154" s="93">
        <f t="shared" si="8"/>
        <v>153</v>
      </c>
      <c r="D154" s="94">
        <v>5.1970509853363041</v>
      </c>
      <c r="E154" s="94">
        <v>156.9970135986328</v>
      </c>
      <c r="F154" s="94">
        <v>15.699700360107421</v>
      </c>
      <c r="G154" s="94">
        <v>2.9637028942108157</v>
      </c>
      <c r="H154" s="94">
        <v>3.4223414937973025</v>
      </c>
      <c r="I154" s="94">
        <v>83.695725659179701</v>
      </c>
      <c r="J154" s="94">
        <v>9.4157688674926767</v>
      </c>
      <c r="K154" s="95">
        <v>229.92140380859374</v>
      </c>
      <c r="L154" s="94">
        <f t="shared" si="6"/>
        <v>0</v>
      </c>
      <c r="M154" s="94">
        <v>0</v>
      </c>
      <c r="N154" s="94">
        <v>0</v>
      </c>
      <c r="O154" s="96">
        <v>0</v>
      </c>
      <c r="P154" s="95">
        <v>0</v>
      </c>
      <c r="Q154" s="97">
        <v>0</v>
      </c>
    </row>
    <row r="155" spans="1:17" x14ac:dyDescent="0.25">
      <c r="A155" s="98">
        <f t="shared" si="7"/>
        <v>48975</v>
      </c>
      <c r="B155" s="713" t="str">
        <f>+asset_level_drivers!$D$1</f>
        <v>Foreland I</v>
      </c>
      <c r="C155" s="99">
        <f t="shared" si="8"/>
        <v>153</v>
      </c>
      <c r="D155" s="100">
        <v>5.1703954994201657</v>
      </c>
      <c r="E155" s="100">
        <v>156.19757607421874</v>
      </c>
      <c r="F155" s="100">
        <v>15.619756640625003</v>
      </c>
      <c r="G155" s="100">
        <v>2.9445398677825927</v>
      </c>
      <c r="H155" s="100">
        <v>3.4047950935363769</v>
      </c>
      <c r="I155" s="100">
        <v>83.270078283691404</v>
      </c>
      <c r="J155" s="100">
        <v>9.3678833633422851</v>
      </c>
      <c r="K155" s="101">
        <v>229.6141806640625</v>
      </c>
      <c r="L155" s="102">
        <f t="shared" si="6"/>
        <v>0</v>
      </c>
      <c r="M155" s="102">
        <v>0</v>
      </c>
      <c r="N155" s="102">
        <v>0</v>
      </c>
      <c r="O155" s="103">
        <v>0</v>
      </c>
      <c r="P155" s="104">
        <v>0</v>
      </c>
      <c r="Q155" s="105">
        <v>0</v>
      </c>
    </row>
    <row r="156" spans="1:17" x14ac:dyDescent="0.25">
      <c r="A156" s="106">
        <f t="shared" si="7"/>
        <v>49003</v>
      </c>
      <c r="B156" s="714" t="str">
        <f>+asset_level_drivers!$D$1</f>
        <v>Foreland I</v>
      </c>
      <c r="C156" s="93">
        <f t="shared" si="8"/>
        <v>153</v>
      </c>
      <c r="D156" s="94">
        <v>5.1438773975372314</v>
      </c>
      <c r="E156" s="94">
        <v>155.40227292480469</v>
      </c>
      <c r="F156" s="94">
        <v>15.540226364135743</v>
      </c>
      <c r="G156" s="94">
        <v>2.9255849189758303</v>
      </c>
      <c r="H156" s="94">
        <v>3.3873391725540158</v>
      </c>
      <c r="I156" s="94">
        <v>82.846632348632809</v>
      </c>
      <c r="J156" s="94">
        <v>9.320245793151857</v>
      </c>
      <c r="K156" s="95">
        <v>229.30868896484375</v>
      </c>
      <c r="L156" s="94">
        <f t="shared" si="6"/>
        <v>0</v>
      </c>
      <c r="M156" s="94">
        <v>0</v>
      </c>
      <c r="N156" s="94">
        <v>0</v>
      </c>
      <c r="O156" s="96">
        <v>0</v>
      </c>
      <c r="P156" s="95">
        <v>0</v>
      </c>
      <c r="Q156" s="97">
        <v>0</v>
      </c>
    </row>
    <row r="157" spans="1:17" x14ac:dyDescent="0.25">
      <c r="A157" s="98">
        <f t="shared" si="7"/>
        <v>49034</v>
      </c>
      <c r="B157" s="713" t="str">
        <f>+asset_level_drivers!$D$1</f>
        <v>Foreland I</v>
      </c>
      <c r="C157" s="99">
        <f t="shared" si="8"/>
        <v>153</v>
      </c>
      <c r="D157" s="100">
        <v>5.1174959363937385</v>
      </c>
      <c r="E157" s="100">
        <v>154.6110832763672</v>
      </c>
      <c r="F157" s="100">
        <v>15.461107333374022</v>
      </c>
      <c r="G157" s="100">
        <v>2.9068345630645753</v>
      </c>
      <c r="H157" s="100">
        <v>3.3699732038497925</v>
      </c>
      <c r="I157" s="100">
        <v>82.425378955078131</v>
      </c>
      <c r="J157" s="100">
        <v>9.2728547149658205</v>
      </c>
      <c r="K157" s="101">
        <v>229.00492480468751</v>
      </c>
      <c r="L157" s="102">
        <f t="shared" si="6"/>
        <v>0</v>
      </c>
      <c r="M157" s="102">
        <v>0</v>
      </c>
      <c r="N157" s="102">
        <v>0</v>
      </c>
      <c r="O157" s="103">
        <v>0</v>
      </c>
      <c r="P157" s="104">
        <v>0</v>
      </c>
      <c r="Q157" s="105">
        <v>0</v>
      </c>
    </row>
    <row r="158" spans="1:17" x14ac:dyDescent="0.25">
      <c r="A158" s="106">
        <f t="shared" si="7"/>
        <v>49064</v>
      </c>
      <c r="B158" s="714" t="str">
        <f>+asset_level_drivers!$D$1</f>
        <v>Foreland I</v>
      </c>
      <c r="C158" s="93">
        <f t="shared" si="8"/>
        <v>153</v>
      </c>
      <c r="D158" s="94">
        <v>5.0912504121780398</v>
      </c>
      <c r="E158" s="94">
        <v>153.82398559570314</v>
      </c>
      <c r="F158" s="94">
        <v>15.382397680664063</v>
      </c>
      <c r="G158" s="94">
        <v>2.8882855728149415</v>
      </c>
      <c r="H158" s="94">
        <v>3.3526967531204224</v>
      </c>
      <c r="I158" s="94">
        <v>82.00630546875</v>
      </c>
      <c r="J158" s="94">
        <v>9.2257090438842777</v>
      </c>
      <c r="K158" s="95">
        <v>228.70286669921876</v>
      </c>
      <c r="L158" s="94">
        <f t="shared" si="6"/>
        <v>0</v>
      </c>
      <c r="M158" s="94">
        <v>0</v>
      </c>
      <c r="N158" s="94">
        <v>0</v>
      </c>
      <c r="O158" s="96">
        <v>0</v>
      </c>
      <c r="P158" s="95">
        <v>0</v>
      </c>
      <c r="Q158" s="97">
        <v>0</v>
      </c>
    </row>
    <row r="159" spans="1:17" x14ac:dyDescent="0.25">
      <c r="A159" s="98">
        <f t="shared" si="7"/>
        <v>49095</v>
      </c>
      <c r="B159" s="713" t="str">
        <f>+asset_level_drivers!$D$1</f>
        <v>Foreland I</v>
      </c>
      <c r="C159" s="99">
        <f t="shared" si="8"/>
        <v>153</v>
      </c>
      <c r="D159" s="100">
        <v>5.0651401142120367</v>
      </c>
      <c r="E159" s="100">
        <v>153.04095747070312</v>
      </c>
      <c r="F159" s="100">
        <v>15.304094879150391</v>
      </c>
      <c r="G159" s="100">
        <v>2.8699345664978031</v>
      </c>
      <c r="H159" s="100">
        <v>3.3355093517303467</v>
      </c>
      <c r="I159" s="100">
        <v>81.589400354003914</v>
      </c>
      <c r="J159" s="100">
        <v>9.1788073104858405</v>
      </c>
      <c r="K159" s="101">
        <v>228.4025107421875</v>
      </c>
      <c r="L159" s="102">
        <f t="shared" si="6"/>
        <v>0</v>
      </c>
      <c r="M159" s="102">
        <v>0</v>
      </c>
      <c r="N159" s="102">
        <v>0</v>
      </c>
      <c r="O159" s="103">
        <v>0</v>
      </c>
      <c r="P159" s="104">
        <v>0</v>
      </c>
      <c r="Q159" s="105">
        <v>0</v>
      </c>
    </row>
    <row r="160" spans="1:17" x14ac:dyDescent="0.25">
      <c r="A160" s="106">
        <f t="shared" si="7"/>
        <v>49125</v>
      </c>
      <c r="B160" s="714" t="str">
        <f>+asset_level_drivers!$D$1</f>
        <v>Foreland I</v>
      </c>
      <c r="C160" s="93">
        <f t="shared" si="8"/>
        <v>153</v>
      </c>
      <c r="D160" s="94">
        <v>5.0391643798828127</v>
      </c>
      <c r="E160" s="94">
        <v>152.26197473144532</v>
      </c>
      <c r="F160" s="94">
        <v>15.22619656677246</v>
      </c>
      <c r="G160" s="94">
        <v>2.8517779048919678</v>
      </c>
      <c r="H160" s="94">
        <v>3.318410543060303</v>
      </c>
      <c r="I160" s="94">
        <v>81.174650427246107</v>
      </c>
      <c r="J160" s="94">
        <v>9.1321478393554703</v>
      </c>
      <c r="K160" s="95">
        <v>228.10383984374999</v>
      </c>
      <c r="L160" s="94">
        <f t="shared" si="6"/>
        <v>0</v>
      </c>
      <c r="M160" s="94">
        <v>0</v>
      </c>
      <c r="N160" s="94">
        <v>0</v>
      </c>
      <c r="O160" s="96">
        <v>0</v>
      </c>
      <c r="P160" s="95">
        <v>0</v>
      </c>
      <c r="Q160" s="97">
        <v>0</v>
      </c>
    </row>
    <row r="161" spans="1:17" x14ac:dyDescent="0.25">
      <c r="A161" s="98">
        <f t="shared" si="7"/>
        <v>49156</v>
      </c>
      <c r="B161" s="713" t="str">
        <f>+asset_level_drivers!$D$1</f>
        <v>Foreland I</v>
      </c>
      <c r="C161" s="99">
        <f t="shared" si="8"/>
        <v>153</v>
      </c>
      <c r="D161" s="100">
        <v>5.0133225191116342</v>
      </c>
      <c r="E161" s="100">
        <v>151.48702111816408</v>
      </c>
      <c r="F161" s="100">
        <v>15.148701232910156</v>
      </c>
      <c r="G161" s="100">
        <v>2.8338039356231692</v>
      </c>
      <c r="H161" s="100">
        <v>3.3013999168395998</v>
      </c>
      <c r="I161" s="100">
        <v>80.762047888183588</v>
      </c>
      <c r="J161" s="100">
        <v>9.0857299987792963</v>
      </c>
      <c r="K161" s="101">
        <v>227.8068291015625</v>
      </c>
      <c r="L161" s="102">
        <f t="shared" si="6"/>
        <v>0</v>
      </c>
      <c r="M161" s="102">
        <v>0</v>
      </c>
      <c r="N161" s="102">
        <v>0</v>
      </c>
      <c r="O161" s="103">
        <v>0</v>
      </c>
      <c r="P161" s="104">
        <v>0</v>
      </c>
      <c r="Q161" s="105">
        <v>0</v>
      </c>
    </row>
    <row r="162" spans="1:17" x14ac:dyDescent="0.25">
      <c r="A162" s="106">
        <f t="shared" si="7"/>
        <v>49187</v>
      </c>
      <c r="B162" s="714" t="str">
        <f>+asset_level_drivers!$D$1</f>
        <v>Foreland I</v>
      </c>
      <c r="C162" s="93">
        <f t="shared" si="8"/>
        <v>153</v>
      </c>
      <c r="D162" s="94">
        <v>4.9876137577056889</v>
      </c>
      <c r="E162" s="94">
        <v>150.71607268066407</v>
      </c>
      <c r="F162" s="94">
        <v>15.071606378173829</v>
      </c>
      <c r="G162" s="94">
        <v>2.8159996604919435</v>
      </c>
      <c r="H162" s="94">
        <v>3.2844768688201902</v>
      </c>
      <c r="I162" s="94">
        <v>80.351577465820313</v>
      </c>
      <c r="J162" s="94">
        <v>9.039552182006835</v>
      </c>
      <c r="K162" s="95">
        <v>227.51145996093749</v>
      </c>
      <c r="L162" s="94">
        <f t="shared" si="6"/>
        <v>0</v>
      </c>
      <c r="M162" s="94">
        <v>0</v>
      </c>
      <c r="N162" s="94">
        <v>0</v>
      </c>
      <c r="O162" s="96">
        <v>0</v>
      </c>
      <c r="P162" s="95">
        <v>0</v>
      </c>
      <c r="Q162" s="97">
        <v>0</v>
      </c>
    </row>
    <row r="163" spans="1:17" x14ac:dyDescent="0.25">
      <c r="A163" s="98">
        <f t="shared" si="7"/>
        <v>49217</v>
      </c>
      <c r="B163" s="713" t="str">
        <f>+asset_level_drivers!$D$1</f>
        <v>Foreland I</v>
      </c>
      <c r="C163" s="99">
        <f t="shared" si="8"/>
        <v>153</v>
      </c>
      <c r="D163" s="100">
        <v>4.9620374399185181</v>
      </c>
      <c r="E163" s="100">
        <v>149.94910898437499</v>
      </c>
      <c r="F163" s="100">
        <v>14.994909942626954</v>
      </c>
      <c r="G163" s="100">
        <v>2.7983624908447267</v>
      </c>
      <c r="H163" s="100">
        <v>3.2676409938812254</v>
      </c>
      <c r="I163" s="100">
        <v>79.94322993164063</v>
      </c>
      <c r="J163" s="100">
        <v>8.9936131393432621</v>
      </c>
      <c r="K163" s="101">
        <v>227.21771679687501</v>
      </c>
      <c r="L163" s="102">
        <f t="shared" si="6"/>
        <v>0</v>
      </c>
      <c r="M163" s="102">
        <v>0</v>
      </c>
      <c r="N163" s="102">
        <v>0</v>
      </c>
      <c r="O163" s="103">
        <v>0</v>
      </c>
      <c r="P163" s="104">
        <v>0</v>
      </c>
      <c r="Q163" s="105">
        <v>0</v>
      </c>
    </row>
    <row r="164" spans="1:17" x14ac:dyDescent="0.25">
      <c r="A164" s="106">
        <f t="shared" si="7"/>
        <v>49248</v>
      </c>
      <c r="B164" s="714" t="str">
        <f>+asset_level_drivers!$D$1</f>
        <v>Foreland I</v>
      </c>
      <c r="C164" s="93">
        <f t="shared" si="8"/>
        <v>153</v>
      </c>
      <c r="D164" s="94">
        <v>4.936592952919006</v>
      </c>
      <c r="E164" s="94">
        <v>149.18610915527344</v>
      </c>
      <c r="F164" s="94">
        <v>14.918610168457032</v>
      </c>
      <c r="G164" s="94">
        <v>2.7808900920867923</v>
      </c>
      <c r="H164" s="94">
        <v>3.2508920139312747</v>
      </c>
      <c r="I164" s="94">
        <v>79.536995837402344</v>
      </c>
      <c r="J164" s="94">
        <v>8.9479118408203124</v>
      </c>
      <c r="K164" s="95">
        <v>226.92559033203125</v>
      </c>
      <c r="L164" s="94">
        <f t="shared" si="6"/>
        <v>0</v>
      </c>
      <c r="M164" s="94">
        <v>0</v>
      </c>
      <c r="N164" s="94">
        <v>0</v>
      </c>
      <c r="O164" s="96">
        <v>0</v>
      </c>
      <c r="P164" s="95">
        <v>0</v>
      </c>
      <c r="Q164" s="97">
        <v>0</v>
      </c>
    </row>
    <row r="165" spans="1:17" x14ac:dyDescent="0.25">
      <c r="A165" s="98">
        <f t="shared" si="7"/>
        <v>49278</v>
      </c>
      <c r="B165" s="713" t="str">
        <f>+asset_level_drivers!$D$1</f>
        <v>Foreland I</v>
      </c>
      <c r="C165" s="99">
        <f t="shared" si="8"/>
        <v>153</v>
      </c>
      <c r="D165" s="100">
        <v>4.9112795122146604</v>
      </c>
      <c r="E165" s="100">
        <v>148.42705187988281</v>
      </c>
      <c r="F165" s="100">
        <v>14.842704418945313</v>
      </c>
      <c r="G165" s="100">
        <v>2.7635739154815675</v>
      </c>
      <c r="H165" s="100">
        <v>3.2342292629241944</v>
      </c>
      <c r="I165" s="100">
        <v>79.132860681152351</v>
      </c>
      <c r="J165" s="100">
        <v>8.902446611022949</v>
      </c>
      <c r="K165" s="101">
        <v>226.63506347656249</v>
      </c>
      <c r="L165" s="102">
        <f t="shared" si="6"/>
        <v>0</v>
      </c>
      <c r="M165" s="102">
        <v>0</v>
      </c>
      <c r="N165" s="102">
        <v>0</v>
      </c>
      <c r="O165" s="103">
        <v>0</v>
      </c>
      <c r="P165" s="104">
        <v>0</v>
      </c>
      <c r="Q165" s="105">
        <v>0</v>
      </c>
    </row>
    <row r="166" spans="1:17" x14ac:dyDescent="0.25">
      <c r="A166" s="106">
        <f t="shared" si="7"/>
        <v>49309</v>
      </c>
      <c r="B166" s="714" t="str">
        <f>+asset_level_drivers!$D$1</f>
        <v>Foreland I</v>
      </c>
      <c r="C166" s="93">
        <f t="shared" si="8"/>
        <v>153</v>
      </c>
      <c r="D166" s="94">
        <v>4.8589013122558598</v>
      </c>
      <c r="E166" s="94">
        <v>144.02214931640626</v>
      </c>
      <c r="F166" s="94">
        <v>14.402214239501953</v>
      </c>
      <c r="G166" s="94">
        <v>2.7464039222717287</v>
      </c>
      <c r="H166" s="94">
        <v>3.19725602016449</v>
      </c>
      <c r="I166" s="94">
        <v>76.540956042480474</v>
      </c>
      <c r="J166" s="94">
        <v>8.6108574188232421</v>
      </c>
      <c r="K166" s="95">
        <v>218.13242871093749</v>
      </c>
      <c r="L166" s="94">
        <f t="shared" si="6"/>
        <v>0</v>
      </c>
      <c r="M166" s="94">
        <v>0</v>
      </c>
      <c r="N166" s="94">
        <v>0</v>
      </c>
      <c r="O166" s="96">
        <v>0</v>
      </c>
      <c r="P166" s="95">
        <v>0</v>
      </c>
      <c r="Q166" s="97">
        <v>0</v>
      </c>
    </row>
    <row r="167" spans="1:17" x14ac:dyDescent="0.25">
      <c r="A167" s="98">
        <f t="shared" si="7"/>
        <v>49340</v>
      </c>
      <c r="B167" s="713" t="str">
        <f>+asset_level_drivers!$D$1</f>
        <v>Foreland I</v>
      </c>
      <c r="C167" s="99">
        <f t="shared" si="8"/>
        <v>153</v>
      </c>
      <c r="D167" s="100">
        <v>4.8050411304473881</v>
      </c>
      <c r="E167" s="100">
        <v>140.53827106933593</v>
      </c>
      <c r="F167" s="100">
        <v>14.053826211547852</v>
      </c>
      <c r="G167" s="100">
        <v>2.6775507705688475</v>
      </c>
      <c r="H167" s="100">
        <v>3.1591594150543214</v>
      </c>
      <c r="I167" s="100">
        <v>74.501401684570311</v>
      </c>
      <c r="J167" s="100">
        <v>8.3814074478149418</v>
      </c>
      <c r="K167" s="101">
        <v>209.90948535156249</v>
      </c>
      <c r="L167" s="102">
        <f t="shared" si="6"/>
        <v>0</v>
      </c>
      <c r="M167" s="102">
        <v>0</v>
      </c>
      <c r="N167" s="102">
        <v>0</v>
      </c>
      <c r="O167" s="103">
        <v>0</v>
      </c>
      <c r="P167" s="104">
        <v>0</v>
      </c>
      <c r="Q167" s="105">
        <v>0</v>
      </c>
    </row>
    <row r="168" spans="1:17" x14ac:dyDescent="0.25">
      <c r="A168" s="106">
        <f t="shared" si="7"/>
        <v>49368</v>
      </c>
      <c r="B168" s="714" t="str">
        <f>+asset_level_drivers!$D$1</f>
        <v>Foreland I</v>
      </c>
      <c r="C168" s="93">
        <f t="shared" si="8"/>
        <v>153</v>
      </c>
      <c r="D168" s="94">
        <v>4.7804048801422123</v>
      </c>
      <c r="E168" s="94">
        <v>139.82374270019531</v>
      </c>
      <c r="F168" s="94">
        <v>13.982373413085938</v>
      </c>
      <c r="G168" s="94">
        <v>2.6609636981964111</v>
      </c>
      <c r="H168" s="94">
        <v>3.1429689182281493</v>
      </c>
      <c r="I168" s="94">
        <v>74.123198327636715</v>
      </c>
      <c r="J168" s="94">
        <v>8.3388594314575197</v>
      </c>
      <c r="K168" s="95">
        <v>209.63713671875001</v>
      </c>
      <c r="L168" s="94">
        <f t="shared" si="6"/>
        <v>0</v>
      </c>
      <c r="M168" s="94">
        <v>0</v>
      </c>
      <c r="N168" s="94">
        <v>0</v>
      </c>
      <c r="O168" s="96">
        <v>0</v>
      </c>
      <c r="P168" s="95">
        <v>0</v>
      </c>
      <c r="Q168" s="97">
        <v>0</v>
      </c>
    </row>
    <row r="169" spans="1:17" x14ac:dyDescent="0.25">
      <c r="A169" s="98">
        <f t="shared" si="7"/>
        <v>49399</v>
      </c>
      <c r="B169" s="713" t="str">
        <f>+asset_level_drivers!$D$1</f>
        <v>Foreland I</v>
      </c>
      <c r="C169" s="99">
        <f t="shared" si="8"/>
        <v>153</v>
      </c>
      <c r="D169" s="100">
        <v>4.7558955528259279</v>
      </c>
      <c r="E169" s="100">
        <v>139.11290771484377</v>
      </c>
      <c r="F169" s="100">
        <v>13.911290002441406</v>
      </c>
      <c r="G169" s="100">
        <v>2.6445063640594486</v>
      </c>
      <c r="H169" s="100">
        <v>3.1268618213653565</v>
      </c>
      <c r="I169" s="100">
        <v>73.746950097656253</v>
      </c>
      <c r="J169" s="100">
        <v>8.2965315811157225</v>
      </c>
      <c r="K169" s="101">
        <v>209.36625537109376</v>
      </c>
      <c r="L169" s="102">
        <f t="shared" si="6"/>
        <v>0</v>
      </c>
      <c r="M169" s="102">
        <v>0</v>
      </c>
      <c r="N169" s="102">
        <v>0</v>
      </c>
      <c r="O169" s="103">
        <v>0</v>
      </c>
      <c r="P169" s="104">
        <v>0</v>
      </c>
      <c r="Q169" s="105">
        <v>0</v>
      </c>
    </row>
    <row r="170" spans="1:17" x14ac:dyDescent="0.25">
      <c r="A170" s="106">
        <f t="shared" si="7"/>
        <v>49429</v>
      </c>
      <c r="B170" s="714" t="str">
        <f>+asset_level_drivers!$D$1</f>
        <v>Foreland I</v>
      </c>
      <c r="C170" s="93">
        <f t="shared" si="8"/>
        <v>153</v>
      </c>
      <c r="D170" s="94">
        <v>4.7315124755859372</v>
      </c>
      <c r="E170" s="94">
        <v>138.40574436035155</v>
      </c>
      <c r="F170" s="94">
        <v>13.840573672485352</v>
      </c>
      <c r="G170" s="94">
        <v>2.6281772815704345</v>
      </c>
      <c r="H170" s="94">
        <v>3.1108377519607546</v>
      </c>
      <c r="I170" s="94">
        <v>73.372645458984366</v>
      </c>
      <c r="J170" s="94">
        <v>8.2544222213745115</v>
      </c>
      <c r="K170" s="95">
        <v>209.096833984375</v>
      </c>
      <c r="L170" s="94">
        <f t="shared" si="6"/>
        <v>0</v>
      </c>
      <c r="M170" s="94">
        <v>0</v>
      </c>
      <c r="N170" s="94">
        <v>0</v>
      </c>
      <c r="O170" s="96">
        <v>0</v>
      </c>
      <c r="P170" s="95">
        <v>0</v>
      </c>
      <c r="Q170" s="97">
        <v>0</v>
      </c>
    </row>
    <row r="171" spans="1:17" x14ac:dyDescent="0.25">
      <c r="A171" s="98">
        <f t="shared" si="7"/>
        <v>49460</v>
      </c>
      <c r="B171" s="713" t="str">
        <f>+asset_level_drivers!$D$1</f>
        <v>Foreland I</v>
      </c>
      <c r="C171" s="99">
        <f t="shared" si="8"/>
        <v>153</v>
      </c>
      <c r="D171" s="100">
        <v>4.7072550098419192</v>
      </c>
      <c r="E171" s="100">
        <v>137.70223439941407</v>
      </c>
      <c r="F171" s="100">
        <v>13.770222775268556</v>
      </c>
      <c r="G171" s="100">
        <v>2.6119750362396243</v>
      </c>
      <c r="H171" s="100">
        <v>3.094896296310425</v>
      </c>
      <c r="I171" s="100">
        <v>73.000276831054691</v>
      </c>
      <c r="J171" s="100">
        <v>8.2125309677124019</v>
      </c>
      <c r="K171" s="101">
        <v>208.828857421875</v>
      </c>
      <c r="L171" s="102">
        <f t="shared" si="6"/>
        <v>0</v>
      </c>
      <c r="M171" s="102">
        <v>0</v>
      </c>
      <c r="N171" s="102">
        <v>0</v>
      </c>
      <c r="O171" s="103">
        <v>0</v>
      </c>
      <c r="P171" s="104">
        <v>0</v>
      </c>
      <c r="Q171" s="105">
        <v>0</v>
      </c>
    </row>
    <row r="172" spans="1:17" x14ac:dyDescent="0.25">
      <c r="A172" s="106">
        <f t="shared" si="7"/>
        <v>49490</v>
      </c>
      <c r="B172" s="714" t="str">
        <f>+asset_level_drivers!$D$1</f>
        <v>Foreland I</v>
      </c>
      <c r="C172" s="93">
        <f t="shared" si="8"/>
        <v>153</v>
      </c>
      <c r="D172" s="94">
        <v>4.6831224689483637</v>
      </c>
      <c r="E172" s="94">
        <v>137.00235871582032</v>
      </c>
      <c r="F172" s="94">
        <v>13.700234921264649</v>
      </c>
      <c r="G172" s="94">
        <v>2.5958979921340943</v>
      </c>
      <c r="H172" s="94">
        <v>3.0790368724823001</v>
      </c>
      <c r="I172" s="94">
        <v>72.629831909179686</v>
      </c>
      <c r="J172" s="94">
        <v>8.1708557876586916</v>
      </c>
      <c r="K172" s="95">
        <v>208.56232617187499</v>
      </c>
      <c r="L172" s="94">
        <f t="shared" si="6"/>
        <v>0</v>
      </c>
      <c r="M172" s="94">
        <v>0</v>
      </c>
      <c r="N172" s="94">
        <v>0</v>
      </c>
      <c r="O172" s="96">
        <v>0</v>
      </c>
      <c r="P172" s="95">
        <v>0</v>
      </c>
      <c r="Q172" s="97">
        <v>0</v>
      </c>
    </row>
    <row r="173" spans="1:17" x14ac:dyDescent="0.25">
      <c r="A173" s="98">
        <f t="shared" si="7"/>
        <v>49521</v>
      </c>
      <c r="B173" s="713" t="str">
        <f>+asset_level_drivers!$D$1</f>
        <v>Foreland I</v>
      </c>
      <c r="C173" s="99">
        <f t="shared" si="8"/>
        <v>153</v>
      </c>
      <c r="D173" s="100">
        <v>4.659114248657227</v>
      </c>
      <c r="E173" s="100">
        <v>136.30609753417968</v>
      </c>
      <c r="F173" s="100">
        <v>13.630609039306641</v>
      </c>
      <c r="G173" s="100">
        <v>2.5799415830612182</v>
      </c>
      <c r="H173" s="100">
        <v>3.063259231567383</v>
      </c>
      <c r="I173" s="100">
        <v>72.261303662109384</v>
      </c>
      <c r="J173" s="100">
        <v>8.1293964065551769</v>
      </c>
      <c r="K173" s="101">
        <v>208.29722607421874</v>
      </c>
      <c r="L173" s="102">
        <f t="shared" si="6"/>
        <v>0</v>
      </c>
      <c r="M173" s="102">
        <v>0</v>
      </c>
      <c r="N173" s="102">
        <v>0</v>
      </c>
      <c r="O173" s="103">
        <v>0</v>
      </c>
      <c r="P173" s="104">
        <v>0</v>
      </c>
      <c r="Q173" s="105">
        <v>0</v>
      </c>
    </row>
    <row r="174" spans="1:17" x14ac:dyDescent="0.25">
      <c r="A174" s="106">
        <f t="shared" si="7"/>
        <v>49552</v>
      </c>
      <c r="B174" s="714" t="str">
        <f>+asset_level_drivers!$D$1</f>
        <v>Foreland I</v>
      </c>
      <c r="C174" s="93">
        <f t="shared" si="8"/>
        <v>153</v>
      </c>
      <c r="D174" s="94">
        <v>4.6352296829223638</v>
      </c>
      <c r="E174" s="94">
        <v>135.61343305664064</v>
      </c>
      <c r="F174" s="94">
        <v>13.561342424011231</v>
      </c>
      <c r="G174" s="94">
        <v>2.5640996532440186</v>
      </c>
      <c r="H174" s="94">
        <v>3.0475627950668338</v>
      </c>
      <c r="I174" s="94">
        <v>71.89467703857423</v>
      </c>
      <c r="J174" s="94">
        <v>8.0881507919311524</v>
      </c>
      <c r="K174" s="95">
        <v>208.03353173828125</v>
      </c>
      <c r="L174" s="94">
        <f t="shared" si="6"/>
        <v>0</v>
      </c>
      <c r="M174" s="94">
        <v>0</v>
      </c>
      <c r="N174" s="94">
        <v>0</v>
      </c>
      <c r="O174" s="96">
        <v>0</v>
      </c>
      <c r="P174" s="95">
        <v>0</v>
      </c>
      <c r="Q174" s="97">
        <v>0</v>
      </c>
    </row>
    <row r="175" spans="1:17" x14ac:dyDescent="0.25">
      <c r="A175" s="98">
        <f t="shared" si="7"/>
        <v>49582</v>
      </c>
      <c r="B175" s="713" t="str">
        <f>+asset_level_drivers!$D$1</f>
        <v>Foreland I</v>
      </c>
      <c r="C175" s="99">
        <f t="shared" si="8"/>
        <v>153</v>
      </c>
      <c r="D175" s="100">
        <v>4.6114681091308594</v>
      </c>
      <c r="E175" s="100">
        <v>134.92434572753908</v>
      </c>
      <c r="F175" s="100">
        <v>13.492433729553223</v>
      </c>
      <c r="G175" s="100">
        <v>2.548369473266602</v>
      </c>
      <c r="H175" s="100">
        <v>3.0319472728729249</v>
      </c>
      <c r="I175" s="100">
        <v>71.529946874999993</v>
      </c>
      <c r="J175" s="100">
        <v>8.0471186141967781</v>
      </c>
      <c r="K175" s="101">
        <v>207.7712431640625</v>
      </c>
      <c r="L175" s="102">
        <f t="shared" si="6"/>
        <v>0</v>
      </c>
      <c r="M175" s="102">
        <v>0</v>
      </c>
      <c r="N175" s="102">
        <v>0</v>
      </c>
      <c r="O175" s="103">
        <v>0</v>
      </c>
      <c r="P175" s="104">
        <v>0</v>
      </c>
      <c r="Q175" s="105">
        <v>0</v>
      </c>
    </row>
    <row r="176" spans="1:17" x14ac:dyDescent="0.25">
      <c r="A176" s="106">
        <f t="shared" si="7"/>
        <v>49613</v>
      </c>
      <c r="B176" s="714" t="str">
        <f>+asset_level_drivers!$D$1</f>
        <v>Foreland I</v>
      </c>
      <c r="C176" s="93">
        <f t="shared" si="8"/>
        <v>153</v>
      </c>
      <c r="D176" s="94">
        <v>4.5878289402008061</v>
      </c>
      <c r="E176" s="94">
        <v>134.23881752929688</v>
      </c>
      <c r="F176" s="94">
        <v>13.423881019592287</v>
      </c>
      <c r="G176" s="94">
        <v>2.5327498826980595</v>
      </c>
      <c r="H176" s="94">
        <v>3.0164121551513672</v>
      </c>
      <c r="I176" s="94">
        <v>71.16710009765626</v>
      </c>
      <c r="J176" s="94">
        <v>8.0062986373901364</v>
      </c>
      <c r="K176" s="95">
        <v>207.51034912109375</v>
      </c>
      <c r="L176" s="94">
        <f t="shared" si="6"/>
        <v>0</v>
      </c>
      <c r="M176" s="94">
        <v>0</v>
      </c>
      <c r="N176" s="94">
        <v>0</v>
      </c>
      <c r="O176" s="96">
        <v>0</v>
      </c>
      <c r="P176" s="95">
        <v>0</v>
      </c>
      <c r="Q176" s="97">
        <v>0</v>
      </c>
    </row>
    <row r="177" spans="1:17" x14ac:dyDescent="0.25">
      <c r="A177" s="98">
        <f t="shared" si="7"/>
        <v>49643</v>
      </c>
      <c r="B177" s="713" t="str">
        <f>+asset_level_drivers!$D$1</f>
        <v>Foreland I</v>
      </c>
      <c r="C177" s="99">
        <f t="shared" si="8"/>
        <v>153</v>
      </c>
      <c r="D177" s="100">
        <v>4.5643115066528326</v>
      </c>
      <c r="E177" s="100">
        <v>133.5568278076172</v>
      </c>
      <c r="F177" s="100">
        <v>13.35568194580078</v>
      </c>
      <c r="G177" s="100">
        <v>2.5172398429870606</v>
      </c>
      <c r="H177" s="100">
        <v>3.0009571002960209</v>
      </c>
      <c r="I177" s="100">
        <v>70.806128906249995</v>
      </c>
      <c r="J177" s="100">
        <v>7.9656891998291011</v>
      </c>
      <c r="K177" s="101">
        <v>207.25084277343751</v>
      </c>
      <c r="L177" s="102">
        <f t="shared" si="6"/>
        <v>0</v>
      </c>
      <c r="M177" s="102">
        <v>0</v>
      </c>
      <c r="N177" s="102">
        <v>0</v>
      </c>
      <c r="O177" s="103">
        <v>0</v>
      </c>
      <c r="P177" s="104">
        <v>0</v>
      </c>
      <c r="Q177" s="105">
        <v>0</v>
      </c>
    </row>
    <row r="178" spans="1:17" x14ac:dyDescent="0.25">
      <c r="A178" s="106">
        <f t="shared" si="7"/>
        <v>49674</v>
      </c>
      <c r="B178" s="714" t="str">
        <f>+asset_level_drivers!$D$1</f>
        <v>Foreland I</v>
      </c>
      <c r="C178" s="93">
        <f t="shared" si="8"/>
        <v>153</v>
      </c>
      <c r="D178" s="94">
        <v>4.5409151802062988</v>
      </c>
      <c r="E178" s="94">
        <v>132.87835876464845</v>
      </c>
      <c r="F178" s="94">
        <v>13.287835148620605</v>
      </c>
      <c r="G178" s="94">
        <v>2.5018383241653441</v>
      </c>
      <c r="H178" s="94">
        <v>2.9855816242218021</v>
      </c>
      <c r="I178" s="94">
        <v>70.447023303222664</v>
      </c>
      <c r="J178" s="94">
        <v>7.925289710998535</v>
      </c>
      <c r="K178" s="95">
        <v>206.99271484375001</v>
      </c>
      <c r="L178" s="94">
        <f t="shared" si="6"/>
        <v>0</v>
      </c>
      <c r="M178" s="94">
        <v>0</v>
      </c>
      <c r="N178" s="94">
        <v>0</v>
      </c>
      <c r="O178" s="96">
        <v>0</v>
      </c>
      <c r="P178" s="95">
        <v>0</v>
      </c>
      <c r="Q178" s="97">
        <v>0</v>
      </c>
    </row>
    <row r="179" spans="1:17" x14ac:dyDescent="0.25">
      <c r="A179" s="98">
        <f t="shared" si="7"/>
        <v>49705</v>
      </c>
      <c r="B179" s="713" t="str">
        <f>+asset_level_drivers!$D$1</f>
        <v>Foreland I</v>
      </c>
      <c r="C179" s="99">
        <f t="shared" si="8"/>
        <v>153</v>
      </c>
      <c r="D179" s="100">
        <v>4.5176393840789801</v>
      </c>
      <c r="E179" s="100">
        <v>132.20339501953126</v>
      </c>
      <c r="F179" s="100">
        <v>13.220338801574707</v>
      </c>
      <c r="G179" s="100">
        <v>2.4865443391799928</v>
      </c>
      <c r="H179" s="100">
        <v>2.9702853904724122</v>
      </c>
      <c r="I179" s="100">
        <v>70.089770434570312</v>
      </c>
      <c r="J179" s="100">
        <v>7.8850989761352546</v>
      </c>
      <c r="K179" s="101">
        <v>206.73595458984374</v>
      </c>
      <c r="L179" s="102">
        <f t="shared" si="6"/>
        <v>0</v>
      </c>
      <c r="M179" s="102">
        <v>0</v>
      </c>
      <c r="N179" s="102">
        <v>0</v>
      </c>
      <c r="O179" s="103">
        <v>0</v>
      </c>
      <c r="P179" s="104">
        <v>0</v>
      </c>
      <c r="Q179" s="105">
        <v>0</v>
      </c>
    </row>
    <row r="180" spans="1:17" x14ac:dyDescent="0.25">
      <c r="A180" s="106">
        <f t="shared" si="7"/>
        <v>49734</v>
      </c>
      <c r="B180" s="714" t="str">
        <f>+asset_level_drivers!$D$1</f>
        <v>Foreland I</v>
      </c>
      <c r="C180" s="93">
        <f t="shared" si="8"/>
        <v>153</v>
      </c>
      <c r="D180" s="94">
        <v>4.4944834419250492</v>
      </c>
      <c r="E180" s="94">
        <v>131.53191416015625</v>
      </c>
      <c r="F180" s="94">
        <v>13.153190556335449</v>
      </c>
      <c r="G180" s="94">
        <v>2.4169625724792478</v>
      </c>
      <c r="H180" s="94">
        <v>2.9550678977966309</v>
      </c>
      <c r="I180" s="94">
        <v>69.734363378906252</v>
      </c>
      <c r="J180" s="94">
        <v>7.8451155532836925</v>
      </c>
      <c r="K180" s="95">
        <v>206.40948339843749</v>
      </c>
      <c r="L180" s="94">
        <f t="shared" si="6"/>
        <v>0</v>
      </c>
      <c r="M180" s="94">
        <v>0</v>
      </c>
      <c r="N180" s="94">
        <v>0</v>
      </c>
      <c r="O180" s="96">
        <v>0</v>
      </c>
      <c r="P180" s="95">
        <v>0</v>
      </c>
      <c r="Q180" s="97">
        <v>0</v>
      </c>
    </row>
    <row r="181" spans="1:17" x14ac:dyDescent="0.25">
      <c r="A181" s="98">
        <f t="shared" si="7"/>
        <v>49765</v>
      </c>
      <c r="B181" s="713" t="str">
        <f>+asset_level_drivers!$D$1</f>
        <v>Foreland I</v>
      </c>
      <c r="C181" s="99">
        <f t="shared" si="8"/>
        <v>153</v>
      </c>
      <c r="D181" s="100">
        <v>4.4714466979980463</v>
      </c>
      <c r="E181" s="100">
        <v>130.86389948730468</v>
      </c>
      <c r="F181" s="100">
        <v>13.086389163208009</v>
      </c>
      <c r="G181" s="100">
        <v>2.4023104637146</v>
      </c>
      <c r="H181" s="100">
        <v>2.9399287582397462</v>
      </c>
      <c r="I181" s="100">
        <v>69.3807920288086</v>
      </c>
      <c r="J181" s="100">
        <v>7.805338906860352</v>
      </c>
      <c r="K181" s="101">
        <v>206.15600439453124</v>
      </c>
      <c r="L181" s="102">
        <f t="shared" si="6"/>
        <v>0</v>
      </c>
      <c r="M181" s="102">
        <v>0</v>
      </c>
      <c r="N181" s="102">
        <v>0</v>
      </c>
      <c r="O181" s="103">
        <v>0</v>
      </c>
      <c r="P181" s="104">
        <v>0</v>
      </c>
      <c r="Q181" s="105">
        <v>0</v>
      </c>
    </row>
    <row r="182" spans="1:17" x14ac:dyDescent="0.25">
      <c r="A182" s="106">
        <f t="shared" si="7"/>
        <v>49795</v>
      </c>
      <c r="B182" s="714" t="str">
        <f>+asset_level_drivers!$D$1</f>
        <v>Foreland I</v>
      </c>
      <c r="C182" s="93">
        <f t="shared" si="8"/>
        <v>153</v>
      </c>
      <c r="D182" s="94">
        <v>4.4485285961151124</v>
      </c>
      <c r="E182" s="94">
        <v>130.19933276367189</v>
      </c>
      <c r="F182" s="94">
        <v>13.019932369995118</v>
      </c>
      <c r="G182" s="94">
        <v>2.387757539176941</v>
      </c>
      <c r="H182" s="94">
        <v>2.9248676284790038</v>
      </c>
      <c r="I182" s="94">
        <v>69.029047265624996</v>
      </c>
      <c r="J182" s="94">
        <v>7.765767402648927</v>
      </c>
      <c r="K182" s="95">
        <v>205.90386865234376</v>
      </c>
      <c r="L182" s="94">
        <f t="shared" si="6"/>
        <v>0</v>
      </c>
      <c r="M182" s="94">
        <v>0</v>
      </c>
      <c r="N182" s="94">
        <v>0</v>
      </c>
      <c r="O182" s="96">
        <v>0</v>
      </c>
      <c r="P182" s="95">
        <v>0</v>
      </c>
      <c r="Q182" s="97">
        <v>0</v>
      </c>
    </row>
    <row r="183" spans="1:17" x14ac:dyDescent="0.25">
      <c r="A183" s="98">
        <f t="shared" si="7"/>
        <v>49826</v>
      </c>
      <c r="B183" s="713" t="str">
        <f>+asset_level_drivers!$D$1</f>
        <v>Foreland I</v>
      </c>
      <c r="C183" s="99">
        <f t="shared" si="8"/>
        <v>153</v>
      </c>
      <c r="D183" s="100">
        <v>4.4257285423278816</v>
      </c>
      <c r="E183" s="100">
        <v>129.53819685058593</v>
      </c>
      <c r="F183" s="100">
        <v>12.953818844604493</v>
      </c>
      <c r="G183" s="100">
        <v>2.3733029525756835</v>
      </c>
      <c r="H183" s="100">
        <v>2.9098840896606446</v>
      </c>
      <c r="I183" s="100">
        <v>68.6791172241211</v>
      </c>
      <c r="J183" s="100">
        <v>7.7264004226684575</v>
      </c>
      <c r="K183" s="101">
        <v>205.65306103515624</v>
      </c>
      <c r="L183" s="102">
        <f t="shared" si="6"/>
        <v>0</v>
      </c>
      <c r="M183" s="102">
        <v>0</v>
      </c>
      <c r="N183" s="102">
        <v>0</v>
      </c>
      <c r="O183" s="103">
        <v>0</v>
      </c>
      <c r="P183" s="104">
        <v>0</v>
      </c>
      <c r="Q183" s="105">
        <v>0</v>
      </c>
    </row>
    <row r="184" spans="1:17" x14ac:dyDescent="0.25">
      <c r="A184" s="106">
        <f t="shared" si="7"/>
        <v>49856</v>
      </c>
      <c r="B184" s="714" t="str">
        <f>+asset_level_drivers!$D$1</f>
        <v>Foreland I</v>
      </c>
      <c r="C184" s="93">
        <f t="shared" si="8"/>
        <v>153</v>
      </c>
      <c r="D184" s="94">
        <v>4.4030458534240724</v>
      </c>
      <c r="E184" s="94">
        <v>128.88047351074218</v>
      </c>
      <c r="F184" s="94">
        <v>12.8880466506958</v>
      </c>
      <c r="G184" s="94">
        <v>2.3320678436279296</v>
      </c>
      <c r="H184" s="94">
        <v>2.8949777332305913</v>
      </c>
      <c r="I184" s="94">
        <v>68.330996520996095</v>
      </c>
      <c r="J184" s="94">
        <v>7.6872368408203124</v>
      </c>
      <c r="K184" s="95">
        <v>205.35968164062501</v>
      </c>
      <c r="L184" s="94">
        <f t="shared" si="6"/>
        <v>0</v>
      </c>
      <c r="M184" s="94">
        <v>0</v>
      </c>
      <c r="N184" s="94">
        <v>0</v>
      </c>
      <c r="O184" s="96">
        <v>0</v>
      </c>
      <c r="P184" s="95">
        <v>0</v>
      </c>
      <c r="Q184" s="97">
        <v>0</v>
      </c>
    </row>
    <row r="185" spans="1:17" x14ac:dyDescent="0.25">
      <c r="A185" s="98">
        <f t="shared" si="7"/>
        <v>49887</v>
      </c>
      <c r="B185" s="713" t="str">
        <f>+asset_level_drivers!$D$1</f>
        <v>Foreland I</v>
      </c>
      <c r="C185" s="99">
        <f t="shared" si="8"/>
        <v>153</v>
      </c>
      <c r="D185" s="100">
        <v>4.3804799835205079</v>
      </c>
      <c r="E185" s="100">
        <v>128.22614450683594</v>
      </c>
      <c r="F185" s="100">
        <v>12.822613673400879</v>
      </c>
      <c r="G185" s="100">
        <v>2.3179695487976075</v>
      </c>
      <c r="H185" s="100">
        <v>2.8801480751037598</v>
      </c>
      <c r="I185" s="100">
        <v>67.984671093750009</v>
      </c>
      <c r="J185" s="100">
        <v>7.6482751602172847</v>
      </c>
      <c r="K185" s="101">
        <v>205.11178662109376</v>
      </c>
      <c r="L185" s="102">
        <f t="shared" si="6"/>
        <v>0</v>
      </c>
      <c r="M185" s="102">
        <v>0</v>
      </c>
      <c r="N185" s="102">
        <v>0</v>
      </c>
      <c r="O185" s="103">
        <v>0</v>
      </c>
      <c r="P185" s="104">
        <v>0</v>
      </c>
      <c r="Q185" s="105">
        <v>0</v>
      </c>
    </row>
    <row r="186" spans="1:17" x14ac:dyDescent="0.25">
      <c r="A186" s="106">
        <f t="shared" si="7"/>
        <v>49918</v>
      </c>
      <c r="B186" s="714" t="str">
        <f>+asset_level_drivers!$D$1</f>
        <v>Foreland I</v>
      </c>
      <c r="C186" s="93">
        <f t="shared" si="8"/>
        <v>153</v>
      </c>
      <c r="D186" s="94">
        <v>4.3580303249359131</v>
      </c>
      <c r="E186" s="94">
        <v>127.57519226074218</v>
      </c>
      <c r="F186" s="94">
        <v>12.75751837463379</v>
      </c>
      <c r="G186" s="94">
        <v>2.3039662033081054</v>
      </c>
      <c r="H186" s="94">
        <v>2.8653948371887208</v>
      </c>
      <c r="I186" s="94">
        <v>67.640136108398451</v>
      </c>
      <c r="J186" s="94">
        <v>7.6095149002075191</v>
      </c>
      <c r="K186" s="95">
        <v>204.86520117187499</v>
      </c>
      <c r="L186" s="94">
        <f t="shared" si="6"/>
        <v>0</v>
      </c>
      <c r="M186" s="94">
        <v>0</v>
      </c>
      <c r="N186" s="94">
        <v>0</v>
      </c>
      <c r="O186" s="96">
        <v>0</v>
      </c>
      <c r="P186" s="95">
        <v>0</v>
      </c>
      <c r="Q186" s="97">
        <v>0</v>
      </c>
    </row>
    <row r="187" spans="1:17" x14ac:dyDescent="0.25">
      <c r="A187" s="98">
        <f t="shared" si="7"/>
        <v>49948</v>
      </c>
      <c r="B187" s="713" t="str">
        <f>+asset_level_drivers!$D$1</f>
        <v>Foreland I</v>
      </c>
      <c r="C187" s="99">
        <f t="shared" si="8"/>
        <v>153</v>
      </c>
      <c r="D187" s="100">
        <v>4.3356962562561039</v>
      </c>
      <c r="E187" s="100">
        <v>126.92759831542969</v>
      </c>
      <c r="F187" s="100">
        <v>12.692759065246582</v>
      </c>
      <c r="G187" s="100">
        <v>2.290056955718994</v>
      </c>
      <c r="H187" s="100">
        <v>2.85071761264801</v>
      </c>
      <c r="I187" s="100">
        <v>67.297377502441421</v>
      </c>
      <c r="J187" s="100">
        <v>7.5709547698974609</v>
      </c>
      <c r="K187" s="101">
        <v>204.61991406249999</v>
      </c>
      <c r="L187" s="102">
        <f t="shared" si="6"/>
        <v>0</v>
      </c>
      <c r="M187" s="102">
        <v>0</v>
      </c>
      <c r="N187" s="102">
        <v>0</v>
      </c>
      <c r="O187" s="103">
        <v>0</v>
      </c>
      <c r="P187" s="104">
        <v>0</v>
      </c>
      <c r="Q187" s="105">
        <v>0</v>
      </c>
    </row>
    <row r="188" spans="1:17" x14ac:dyDescent="0.25">
      <c r="A188" s="106">
        <f t="shared" si="7"/>
        <v>49979</v>
      </c>
      <c r="B188" s="714" t="str">
        <f>+asset_level_drivers!$D$1</f>
        <v>Foreland I</v>
      </c>
      <c r="C188" s="93">
        <f t="shared" si="8"/>
        <v>153</v>
      </c>
      <c r="D188" s="94">
        <v>4.313477193832397</v>
      </c>
      <c r="E188" s="94">
        <v>126.28334641113281</v>
      </c>
      <c r="F188" s="94">
        <v>12.628333808898926</v>
      </c>
      <c r="G188" s="94">
        <v>2.2762410541534428</v>
      </c>
      <c r="H188" s="94">
        <v>2.8361159259796143</v>
      </c>
      <c r="I188" s="94">
        <v>66.956389672851557</v>
      </c>
      <c r="J188" s="94">
        <v>7.5325935745239256</v>
      </c>
      <c r="K188" s="95">
        <v>204.37592626953125</v>
      </c>
      <c r="L188" s="94">
        <f t="shared" si="6"/>
        <v>0</v>
      </c>
      <c r="M188" s="94">
        <v>0</v>
      </c>
      <c r="N188" s="94">
        <v>0</v>
      </c>
      <c r="O188" s="96">
        <v>0</v>
      </c>
      <c r="P188" s="95">
        <v>0</v>
      </c>
      <c r="Q188" s="97">
        <v>0</v>
      </c>
    </row>
    <row r="189" spans="1:17" x14ac:dyDescent="0.25">
      <c r="A189" s="98">
        <f t="shared" si="7"/>
        <v>50009</v>
      </c>
      <c r="B189" s="713" t="str">
        <f>+asset_level_drivers!$D$1</f>
        <v>Foreland I</v>
      </c>
      <c r="C189" s="99">
        <f t="shared" si="8"/>
        <v>153</v>
      </c>
      <c r="D189" s="100">
        <v>4.2307600582122804</v>
      </c>
      <c r="E189" s="100">
        <v>123.53954194335938</v>
      </c>
      <c r="F189" s="100">
        <v>12.353953463745118</v>
      </c>
      <c r="G189" s="100">
        <v>2.1863057018280028</v>
      </c>
      <c r="H189" s="100">
        <v>2.7761301006317138</v>
      </c>
      <c r="I189" s="100">
        <v>65.355435241699212</v>
      </c>
      <c r="J189" s="100">
        <v>7.3524862518310545</v>
      </c>
      <c r="K189" s="101">
        <v>196.40694189453126</v>
      </c>
      <c r="L189" s="102">
        <f t="shared" si="6"/>
        <v>0</v>
      </c>
      <c r="M189" s="102">
        <v>0</v>
      </c>
      <c r="N189" s="102">
        <v>0</v>
      </c>
      <c r="O189" s="103">
        <v>0</v>
      </c>
      <c r="P189" s="104">
        <v>0</v>
      </c>
      <c r="Q189" s="105">
        <v>0</v>
      </c>
    </row>
    <row r="190" spans="1:17" x14ac:dyDescent="0.25">
      <c r="A190" s="106">
        <f t="shared" si="7"/>
        <v>50040</v>
      </c>
      <c r="B190" s="714" t="str">
        <f>+asset_level_drivers!$D$1</f>
        <v>Foreland I</v>
      </c>
      <c r="C190" s="93">
        <f t="shared" si="8"/>
        <v>153</v>
      </c>
      <c r="D190" s="94">
        <v>4.2090809463500971</v>
      </c>
      <c r="E190" s="94">
        <v>122.91273500976563</v>
      </c>
      <c r="F190" s="94">
        <v>12.291272698974609</v>
      </c>
      <c r="G190" s="94">
        <v>2.1731336608886718</v>
      </c>
      <c r="H190" s="94">
        <v>2.7619122385025023</v>
      </c>
      <c r="I190" s="94">
        <v>65.024446179199231</v>
      </c>
      <c r="J190" s="94">
        <v>7.3152500152587896</v>
      </c>
      <c r="K190" s="95">
        <v>196.17054833984375</v>
      </c>
      <c r="L190" s="94">
        <f t="shared" si="6"/>
        <v>0</v>
      </c>
      <c r="M190" s="94">
        <v>0</v>
      </c>
      <c r="N190" s="94">
        <v>0</v>
      </c>
      <c r="O190" s="96">
        <v>0</v>
      </c>
      <c r="P190" s="95">
        <v>0</v>
      </c>
      <c r="Q190" s="97">
        <v>0</v>
      </c>
    </row>
    <row r="191" spans="1:17" x14ac:dyDescent="0.25">
      <c r="A191" s="98">
        <f t="shared" si="7"/>
        <v>50071</v>
      </c>
      <c r="B191" s="713" t="str">
        <f>+asset_level_drivers!$D$1</f>
        <v>Foreland I</v>
      </c>
      <c r="C191" s="99">
        <f t="shared" si="8"/>
        <v>153</v>
      </c>
      <c r="D191" s="100">
        <v>4.1875134555816649</v>
      </c>
      <c r="E191" s="100">
        <v>122.28916113281251</v>
      </c>
      <c r="F191" s="100">
        <v>12.228915316772461</v>
      </c>
      <c r="G191" s="100">
        <v>2.1600499088287353</v>
      </c>
      <c r="H191" s="100">
        <v>2.747767572784424</v>
      </c>
      <c r="I191" s="100">
        <v>64.69516593017579</v>
      </c>
      <c r="J191" s="100">
        <v>7.2782058334350594</v>
      </c>
      <c r="K191" s="101">
        <v>195.93540039062501</v>
      </c>
      <c r="L191" s="102">
        <f t="shared" si="6"/>
        <v>0</v>
      </c>
      <c r="M191" s="102">
        <v>0</v>
      </c>
      <c r="N191" s="102">
        <v>0</v>
      </c>
      <c r="O191" s="103">
        <v>0</v>
      </c>
      <c r="P191" s="104">
        <v>0</v>
      </c>
      <c r="Q191" s="105">
        <v>0</v>
      </c>
    </row>
    <row r="192" spans="1:17" x14ac:dyDescent="0.25">
      <c r="A192" s="106">
        <f t="shared" si="7"/>
        <v>50099</v>
      </c>
      <c r="B192" s="714" t="str">
        <f>+asset_level_drivers!$D$1</f>
        <v>Foreland I</v>
      </c>
      <c r="C192" s="93">
        <f t="shared" si="8"/>
        <v>153</v>
      </c>
      <c r="D192" s="94">
        <v>4.1660570091247564</v>
      </c>
      <c r="E192" s="94">
        <v>121.66880405273439</v>
      </c>
      <c r="F192" s="94">
        <v>12.166879614257814</v>
      </c>
      <c r="G192" s="94">
        <v>2.147053717803955</v>
      </c>
      <c r="H192" s="94">
        <v>2.733695761871338</v>
      </c>
      <c r="I192" s="94">
        <v>64.367585156250001</v>
      </c>
      <c r="J192" s="94">
        <v>7.2413529235839844</v>
      </c>
      <c r="K192" s="95">
        <v>195.701498046875</v>
      </c>
      <c r="L192" s="94">
        <f t="shared" si="6"/>
        <v>0</v>
      </c>
      <c r="M192" s="94">
        <v>0</v>
      </c>
      <c r="N192" s="94">
        <v>0</v>
      </c>
      <c r="O192" s="96">
        <v>0</v>
      </c>
      <c r="P192" s="95">
        <v>0</v>
      </c>
      <c r="Q192" s="97">
        <v>0</v>
      </c>
    </row>
    <row r="193" spans="1:17" x14ac:dyDescent="0.25">
      <c r="A193" s="98">
        <f t="shared" si="7"/>
        <v>50130</v>
      </c>
      <c r="B193" s="713" t="str">
        <f>+asset_level_drivers!$D$1</f>
        <v>Foreland I</v>
      </c>
      <c r="C193" s="99">
        <f t="shared" si="8"/>
        <v>153</v>
      </c>
      <c r="D193" s="100">
        <v>4.1447110233306885</v>
      </c>
      <c r="E193" s="100">
        <v>121.05164707031251</v>
      </c>
      <c r="F193" s="100">
        <v>12.105163943481447</v>
      </c>
      <c r="G193" s="100">
        <v>2.1341443393707276</v>
      </c>
      <c r="H193" s="100">
        <v>2.7196963697433469</v>
      </c>
      <c r="I193" s="100">
        <v>64.041692431640627</v>
      </c>
      <c r="J193" s="100">
        <v>7.204690187072754</v>
      </c>
      <c r="K193" s="101">
        <v>195.46882519531249</v>
      </c>
      <c r="L193" s="102">
        <f t="shared" si="6"/>
        <v>0</v>
      </c>
      <c r="M193" s="102">
        <v>0</v>
      </c>
      <c r="N193" s="102">
        <v>0</v>
      </c>
      <c r="O193" s="103">
        <v>0</v>
      </c>
      <c r="P193" s="104">
        <v>0</v>
      </c>
      <c r="Q193" s="105">
        <v>0</v>
      </c>
    </row>
    <row r="194" spans="1:17" x14ac:dyDescent="0.25">
      <c r="A194" s="106">
        <f t="shared" si="7"/>
        <v>50160</v>
      </c>
      <c r="B194" s="714" t="str">
        <f>+asset_level_drivers!$D$1</f>
        <v>Foreland I</v>
      </c>
      <c r="C194" s="93">
        <f t="shared" si="8"/>
        <v>153</v>
      </c>
      <c r="D194" s="94">
        <v>4.1234748870849609</v>
      </c>
      <c r="E194" s="94">
        <v>120.43767326660156</v>
      </c>
      <c r="F194" s="94">
        <v>12.04376649169922</v>
      </c>
      <c r="G194" s="94">
        <v>2.121321062850952</v>
      </c>
      <c r="H194" s="94">
        <v>2.7057691268920898</v>
      </c>
      <c r="I194" s="94">
        <v>63.717484350585941</v>
      </c>
      <c r="J194" s="94">
        <v>7.1682166488647461</v>
      </c>
      <c r="K194" s="95">
        <v>195.23737988281249</v>
      </c>
      <c r="L194" s="94">
        <f t="shared" ref="L194:L257" si="9">+P194+O194</f>
        <v>0</v>
      </c>
      <c r="M194" s="94">
        <v>0</v>
      </c>
      <c r="N194" s="94">
        <v>0</v>
      </c>
      <c r="O194" s="96">
        <v>0</v>
      </c>
      <c r="P194" s="95">
        <v>0</v>
      </c>
      <c r="Q194" s="97">
        <v>0</v>
      </c>
    </row>
    <row r="195" spans="1:17" x14ac:dyDescent="0.25">
      <c r="A195" s="98">
        <f t="shared" ref="A195:A258" si="10">+EOMONTH(A194,1)</f>
        <v>50191</v>
      </c>
      <c r="B195" s="713" t="str">
        <f>+asset_level_drivers!$D$1</f>
        <v>Foreland I</v>
      </c>
      <c r="C195" s="99">
        <f t="shared" ref="C195:C258" si="11">+C194</f>
        <v>153</v>
      </c>
      <c r="D195" s="100">
        <v>4.1023481197357183</v>
      </c>
      <c r="E195" s="100">
        <v>119.82686682128907</v>
      </c>
      <c r="F195" s="100">
        <v>11.982685995483399</v>
      </c>
      <c r="G195" s="100">
        <v>2.1085832118988037</v>
      </c>
      <c r="H195" s="100">
        <v>2.6919135046005249</v>
      </c>
      <c r="I195" s="100">
        <v>63.394947399902343</v>
      </c>
      <c r="J195" s="100">
        <v>7.1319313339233403</v>
      </c>
      <c r="K195" s="101">
        <v>195.00715820312499</v>
      </c>
      <c r="L195" s="102">
        <f t="shared" si="9"/>
        <v>0</v>
      </c>
      <c r="M195" s="102">
        <v>0</v>
      </c>
      <c r="N195" s="102">
        <v>0</v>
      </c>
      <c r="O195" s="103">
        <v>0</v>
      </c>
      <c r="P195" s="104">
        <v>0</v>
      </c>
      <c r="Q195" s="105">
        <v>0</v>
      </c>
    </row>
    <row r="196" spans="1:17" x14ac:dyDescent="0.25">
      <c r="A196" s="106">
        <f t="shared" si="10"/>
        <v>50221</v>
      </c>
      <c r="B196" s="714" t="str">
        <f>+asset_level_drivers!$D$1</f>
        <v>Foreland I</v>
      </c>
      <c r="C196" s="93">
        <f t="shared" si="11"/>
        <v>153</v>
      </c>
      <c r="D196" s="94">
        <v>4.0813300930023191</v>
      </c>
      <c r="E196" s="94">
        <v>119.21920993652346</v>
      </c>
      <c r="F196" s="94">
        <v>11.92192020263672</v>
      </c>
      <c r="G196" s="94">
        <v>2.0959292758941652</v>
      </c>
      <c r="H196" s="94">
        <v>2.6781293071746828</v>
      </c>
      <c r="I196" s="94">
        <v>63.074075976562504</v>
      </c>
      <c r="J196" s="94">
        <v>7.0958332397460939</v>
      </c>
      <c r="K196" s="95">
        <v>194.77814404296876</v>
      </c>
      <c r="L196" s="94">
        <f t="shared" si="9"/>
        <v>0</v>
      </c>
      <c r="M196" s="94">
        <v>0</v>
      </c>
      <c r="N196" s="94">
        <v>0</v>
      </c>
      <c r="O196" s="96">
        <v>0</v>
      </c>
      <c r="P196" s="95">
        <v>0</v>
      </c>
      <c r="Q196" s="97">
        <v>0</v>
      </c>
    </row>
    <row r="197" spans="1:17" x14ac:dyDescent="0.25">
      <c r="A197" s="98">
        <f t="shared" si="10"/>
        <v>50252</v>
      </c>
      <c r="B197" s="713" t="str">
        <f>+asset_level_drivers!$D$1</f>
        <v>Foreland I</v>
      </c>
      <c r="C197" s="99">
        <f t="shared" si="11"/>
        <v>153</v>
      </c>
      <c r="D197" s="100">
        <v>4.0604202747344971</v>
      </c>
      <c r="E197" s="100">
        <v>118.61468679199218</v>
      </c>
      <c r="F197" s="100">
        <v>11.861467904663087</v>
      </c>
      <c r="G197" s="100">
        <v>2.083356940841675</v>
      </c>
      <c r="H197" s="100">
        <v>2.6644160144805906</v>
      </c>
      <c r="I197" s="100">
        <v>62.754857995605462</v>
      </c>
      <c r="J197" s="100">
        <v>7.0599212265014657</v>
      </c>
      <c r="K197" s="101">
        <v>194.55033496093751</v>
      </c>
      <c r="L197" s="102">
        <f t="shared" si="9"/>
        <v>0</v>
      </c>
      <c r="M197" s="102">
        <v>0</v>
      </c>
      <c r="N197" s="102">
        <v>0</v>
      </c>
      <c r="O197" s="103">
        <v>0</v>
      </c>
      <c r="P197" s="104">
        <v>0</v>
      </c>
      <c r="Q197" s="105">
        <v>0</v>
      </c>
    </row>
    <row r="198" spans="1:17" x14ac:dyDescent="0.25">
      <c r="A198" s="106">
        <f t="shared" si="10"/>
        <v>50283</v>
      </c>
      <c r="B198" s="714" t="str">
        <f>+asset_level_drivers!$D$1</f>
        <v>Foreland I</v>
      </c>
      <c r="C198" s="93">
        <f t="shared" si="11"/>
        <v>153</v>
      </c>
      <c r="D198" s="94">
        <v>4.0396181293487547</v>
      </c>
      <c r="E198" s="94">
        <v>118.01328090820313</v>
      </c>
      <c r="F198" s="94">
        <v>11.801327426147461</v>
      </c>
      <c r="G198" s="94">
        <v>2.07086552696228</v>
      </c>
      <c r="H198" s="94">
        <v>2.6507734050750731</v>
      </c>
      <c r="I198" s="94">
        <v>62.437287304687501</v>
      </c>
      <c r="J198" s="94">
        <v>7.0241945526123049</v>
      </c>
      <c r="K198" s="95">
        <v>194.32371875000001</v>
      </c>
      <c r="L198" s="94">
        <f t="shared" si="9"/>
        <v>0</v>
      </c>
      <c r="M198" s="94">
        <v>0</v>
      </c>
      <c r="N198" s="94">
        <v>0</v>
      </c>
      <c r="O198" s="96">
        <v>0</v>
      </c>
      <c r="P198" s="95">
        <v>0</v>
      </c>
      <c r="Q198" s="97">
        <v>0</v>
      </c>
    </row>
    <row r="199" spans="1:17" x14ac:dyDescent="0.25">
      <c r="A199" s="98">
        <f t="shared" si="10"/>
        <v>50313</v>
      </c>
      <c r="B199" s="713" t="str">
        <f>+asset_level_drivers!$D$1</f>
        <v>Foreland I</v>
      </c>
      <c r="C199" s="99">
        <f t="shared" si="11"/>
        <v>153</v>
      </c>
      <c r="D199" s="100">
        <v>4.018923042297363</v>
      </c>
      <c r="E199" s="100">
        <v>117.41497580566407</v>
      </c>
      <c r="F199" s="100">
        <v>11.741496844482421</v>
      </c>
      <c r="G199" s="100">
        <v>2.0584544368743898</v>
      </c>
      <c r="H199" s="100">
        <v>2.6372009536743168</v>
      </c>
      <c r="I199" s="100">
        <v>62.121354235839853</v>
      </c>
      <c r="J199" s="100">
        <v>6.9886520919799802</v>
      </c>
      <c r="K199" s="101">
        <v>194.09829833984375</v>
      </c>
      <c r="L199" s="102">
        <f t="shared" si="9"/>
        <v>0</v>
      </c>
      <c r="M199" s="102">
        <v>0</v>
      </c>
      <c r="N199" s="102">
        <v>0</v>
      </c>
      <c r="O199" s="103">
        <v>0</v>
      </c>
      <c r="P199" s="104">
        <v>0</v>
      </c>
      <c r="Q199" s="105">
        <v>0</v>
      </c>
    </row>
    <row r="200" spans="1:17" x14ac:dyDescent="0.25">
      <c r="A200" s="106">
        <f t="shared" si="10"/>
        <v>50344</v>
      </c>
      <c r="B200" s="714" t="str">
        <f>+asset_level_drivers!$D$1</f>
        <v>Foreland I</v>
      </c>
      <c r="C200" s="93">
        <f t="shared" si="11"/>
        <v>153</v>
      </c>
      <c r="D200" s="94">
        <v>3.9983345020294192</v>
      </c>
      <c r="E200" s="94">
        <v>116.81975522460938</v>
      </c>
      <c r="F200" s="94">
        <v>11.681974813842773</v>
      </c>
      <c r="G200" s="94">
        <v>2.0461230594635009</v>
      </c>
      <c r="H200" s="94">
        <v>2.6236984542846682</v>
      </c>
      <c r="I200" s="94">
        <v>61.807051428222657</v>
      </c>
      <c r="J200" s="94">
        <v>6.9532929656982425</v>
      </c>
      <c r="K200" s="95">
        <v>193.87405957031251</v>
      </c>
      <c r="L200" s="94">
        <f t="shared" si="9"/>
        <v>0</v>
      </c>
      <c r="M200" s="94">
        <v>0</v>
      </c>
      <c r="N200" s="94">
        <v>0</v>
      </c>
      <c r="O200" s="96">
        <v>0</v>
      </c>
      <c r="P200" s="95">
        <v>0</v>
      </c>
      <c r="Q200" s="97">
        <v>0</v>
      </c>
    </row>
    <row r="201" spans="1:17" x14ac:dyDescent="0.25">
      <c r="A201" s="98">
        <f t="shared" si="10"/>
        <v>50374</v>
      </c>
      <c r="B201" s="713" t="str">
        <f>+asset_level_drivers!$D$1</f>
        <v>Foreland I</v>
      </c>
      <c r="C201" s="99">
        <f t="shared" si="11"/>
        <v>153</v>
      </c>
      <c r="D201" s="100">
        <v>3.9778519386291507</v>
      </c>
      <c r="E201" s="100">
        <v>116.22760378417968</v>
      </c>
      <c r="F201" s="100">
        <v>11.622759686279297</v>
      </c>
      <c r="G201" s="100">
        <v>2.0338708316802983</v>
      </c>
      <c r="H201" s="100">
        <v>2.6102654056549075</v>
      </c>
      <c r="I201" s="100">
        <v>61.494368994140629</v>
      </c>
      <c r="J201" s="100">
        <v>6.9181163497924807</v>
      </c>
      <c r="K201" s="101">
        <v>193.65099755859376</v>
      </c>
      <c r="L201" s="102">
        <f t="shared" si="9"/>
        <v>0</v>
      </c>
      <c r="M201" s="102">
        <v>0</v>
      </c>
      <c r="N201" s="102">
        <v>0</v>
      </c>
      <c r="O201" s="103">
        <v>0</v>
      </c>
      <c r="P201" s="104">
        <v>0</v>
      </c>
      <c r="Q201" s="105">
        <v>0</v>
      </c>
    </row>
    <row r="202" spans="1:17" x14ac:dyDescent="0.25">
      <c r="A202" s="106">
        <f t="shared" si="10"/>
        <v>50405</v>
      </c>
      <c r="B202" s="714" t="str">
        <f>+asset_level_drivers!$D$1</f>
        <v>Foreland I</v>
      </c>
      <c r="C202" s="93">
        <f t="shared" si="11"/>
        <v>153</v>
      </c>
      <c r="D202" s="94">
        <v>3.9574747890472408</v>
      </c>
      <c r="E202" s="94">
        <v>115.63850566406249</v>
      </c>
      <c r="F202" s="94">
        <v>11.563849896240233</v>
      </c>
      <c r="G202" s="94">
        <v>2.0216971321105959</v>
      </c>
      <c r="H202" s="94">
        <v>2.5969015245437621</v>
      </c>
      <c r="I202" s="94">
        <v>61.18330034179688</v>
      </c>
      <c r="J202" s="94">
        <v>6.8831210220336914</v>
      </c>
      <c r="K202" s="95">
        <v>193.4291064453125</v>
      </c>
      <c r="L202" s="94">
        <f t="shared" si="9"/>
        <v>0</v>
      </c>
      <c r="M202" s="94">
        <v>0</v>
      </c>
      <c r="N202" s="94">
        <v>0</v>
      </c>
      <c r="O202" s="96">
        <v>0</v>
      </c>
      <c r="P202" s="95">
        <v>0</v>
      </c>
      <c r="Q202" s="97">
        <v>0</v>
      </c>
    </row>
    <row r="203" spans="1:17" x14ac:dyDescent="0.25">
      <c r="A203" s="98">
        <f t="shared" si="10"/>
        <v>50436</v>
      </c>
      <c r="B203" s="713" t="str">
        <f>+asset_level_drivers!$D$1</f>
        <v>Foreland I</v>
      </c>
      <c r="C203" s="99">
        <f t="shared" si="11"/>
        <v>153</v>
      </c>
      <c r="D203" s="100">
        <v>3.9372025485992435</v>
      </c>
      <c r="E203" s="100">
        <v>115.05244328613281</v>
      </c>
      <c r="F203" s="100">
        <v>11.505243493652344</v>
      </c>
      <c r="G203" s="100">
        <v>2.0096014011383057</v>
      </c>
      <c r="H203" s="100">
        <v>2.5836064590454102</v>
      </c>
      <c r="I203" s="100">
        <v>60.873834924316405</v>
      </c>
      <c r="J203" s="100">
        <v>6.8483060897827146</v>
      </c>
      <c r="K203" s="101">
        <v>193.20837988281249</v>
      </c>
      <c r="L203" s="102">
        <f t="shared" si="9"/>
        <v>0</v>
      </c>
      <c r="M203" s="102">
        <v>0</v>
      </c>
      <c r="N203" s="102">
        <v>0</v>
      </c>
      <c r="O203" s="103">
        <v>0</v>
      </c>
      <c r="P203" s="104">
        <v>0</v>
      </c>
      <c r="Q203" s="105">
        <v>0</v>
      </c>
    </row>
    <row r="204" spans="1:17" x14ac:dyDescent="0.25">
      <c r="A204" s="106">
        <f t="shared" si="10"/>
        <v>50464</v>
      </c>
      <c r="B204" s="714" t="str">
        <f>+asset_level_drivers!$D$1</f>
        <v>Foreland I</v>
      </c>
      <c r="C204" s="93">
        <f t="shared" si="11"/>
        <v>153</v>
      </c>
      <c r="D204" s="94">
        <v>3.9170346576690673</v>
      </c>
      <c r="E204" s="94">
        <v>114.46940302734376</v>
      </c>
      <c r="F204" s="94">
        <v>11.446939572143556</v>
      </c>
      <c r="G204" s="94">
        <v>1.9975830379486086</v>
      </c>
      <c r="H204" s="94">
        <v>2.5703798366546629</v>
      </c>
      <c r="I204" s="94">
        <v>60.56596560058594</v>
      </c>
      <c r="J204" s="94">
        <v>6.8136708251953131</v>
      </c>
      <c r="K204" s="95">
        <v>192.98881249999999</v>
      </c>
      <c r="L204" s="94">
        <f t="shared" si="9"/>
        <v>0</v>
      </c>
      <c r="M204" s="94">
        <v>0</v>
      </c>
      <c r="N204" s="94">
        <v>0</v>
      </c>
      <c r="O204" s="96">
        <v>0</v>
      </c>
      <c r="P204" s="95">
        <v>0</v>
      </c>
      <c r="Q204" s="97">
        <v>0</v>
      </c>
    </row>
    <row r="205" spans="1:17" x14ac:dyDescent="0.25">
      <c r="A205" s="98">
        <f t="shared" si="10"/>
        <v>50495</v>
      </c>
      <c r="B205" s="713" t="str">
        <f>+asset_level_drivers!$D$1</f>
        <v>Foreland I</v>
      </c>
      <c r="C205" s="99">
        <f t="shared" si="11"/>
        <v>153</v>
      </c>
      <c r="D205" s="100">
        <v>3.8969705497741702</v>
      </c>
      <c r="E205" s="100">
        <v>113.88936708984374</v>
      </c>
      <c r="F205" s="100">
        <v>11.388936016845703</v>
      </c>
      <c r="G205" s="100">
        <v>1.9856414829254152</v>
      </c>
      <c r="H205" s="100">
        <v>2.5572212814331055</v>
      </c>
      <c r="I205" s="100">
        <v>60.259683251953135</v>
      </c>
      <c r="J205" s="100">
        <v>6.7792140197753907</v>
      </c>
      <c r="K205" s="101">
        <v>192.77039697265624</v>
      </c>
      <c r="L205" s="102">
        <f t="shared" si="9"/>
        <v>0</v>
      </c>
      <c r="M205" s="102">
        <v>0</v>
      </c>
      <c r="N205" s="102">
        <v>0</v>
      </c>
      <c r="O205" s="103">
        <v>0</v>
      </c>
      <c r="P205" s="104">
        <v>0</v>
      </c>
      <c r="Q205" s="105">
        <v>0</v>
      </c>
    </row>
    <row r="206" spans="1:17" x14ac:dyDescent="0.25">
      <c r="A206" s="106">
        <f t="shared" si="10"/>
        <v>50525</v>
      </c>
      <c r="B206" s="714" t="str">
        <f>+asset_level_drivers!$D$1</f>
        <v>Foreland I</v>
      </c>
      <c r="C206" s="93">
        <f t="shared" si="11"/>
        <v>153</v>
      </c>
      <c r="D206" s="94">
        <v>3.8770097511291506</v>
      </c>
      <c r="E206" s="94">
        <v>113.31232053222656</v>
      </c>
      <c r="F206" s="94">
        <v>11.331231317138673</v>
      </c>
      <c r="G206" s="94">
        <v>1.973775630569458</v>
      </c>
      <c r="H206" s="94">
        <v>2.5441304775238036</v>
      </c>
      <c r="I206" s="94">
        <v>59.954979309082034</v>
      </c>
      <c r="J206" s="94">
        <v>6.74493483581543</v>
      </c>
      <c r="K206" s="95">
        <v>192.55312548828124</v>
      </c>
      <c r="L206" s="94">
        <f t="shared" si="9"/>
        <v>0</v>
      </c>
      <c r="M206" s="94">
        <v>0</v>
      </c>
      <c r="N206" s="94">
        <v>0</v>
      </c>
      <c r="O206" s="96">
        <v>0</v>
      </c>
      <c r="P206" s="95">
        <v>0</v>
      </c>
      <c r="Q206" s="97">
        <v>0</v>
      </c>
    </row>
    <row r="207" spans="1:17" x14ac:dyDescent="0.25">
      <c r="A207" s="98">
        <f t="shared" si="10"/>
        <v>50556</v>
      </c>
      <c r="B207" s="713" t="str">
        <f>+asset_level_drivers!$D$1</f>
        <v>Foreland I</v>
      </c>
      <c r="C207" s="99">
        <f t="shared" si="11"/>
        <v>153</v>
      </c>
      <c r="D207" s="100">
        <v>3.8571517021179198</v>
      </c>
      <c r="E207" s="100">
        <v>112.73824797363281</v>
      </c>
      <c r="F207" s="100">
        <v>11.273824182128907</v>
      </c>
      <c r="G207" s="100">
        <v>1.9619835170745847</v>
      </c>
      <c r="H207" s="100">
        <v>2.531107081604004</v>
      </c>
      <c r="I207" s="100">
        <v>59.651845861816405</v>
      </c>
      <c r="J207" s="100">
        <v>6.7108325454711917</v>
      </c>
      <c r="K207" s="101">
        <v>192.33699023437501</v>
      </c>
      <c r="L207" s="102">
        <f t="shared" si="9"/>
        <v>0</v>
      </c>
      <c r="M207" s="102">
        <v>0</v>
      </c>
      <c r="N207" s="102">
        <v>0</v>
      </c>
      <c r="O207" s="103">
        <v>0</v>
      </c>
      <c r="P207" s="104">
        <v>0</v>
      </c>
      <c r="Q207" s="105">
        <v>0</v>
      </c>
    </row>
    <row r="208" spans="1:17" x14ac:dyDescent="0.25">
      <c r="A208" s="106">
        <f t="shared" si="10"/>
        <v>50586</v>
      </c>
      <c r="B208" s="714" t="str">
        <f>+asset_level_drivers!$D$1</f>
        <v>Foreland I</v>
      </c>
      <c r="C208" s="93">
        <f t="shared" si="11"/>
        <v>153</v>
      </c>
      <c r="D208" s="94">
        <v>3.837395874023438</v>
      </c>
      <c r="E208" s="94">
        <v>112.16713469238282</v>
      </c>
      <c r="F208" s="94">
        <v>11.216712799072265</v>
      </c>
      <c r="G208" s="94">
        <v>1.9502644729614256</v>
      </c>
      <c r="H208" s="94">
        <v>2.5181507263183596</v>
      </c>
      <c r="I208" s="94">
        <v>59.350276757812509</v>
      </c>
      <c r="J208" s="94">
        <v>6.6769058853149419</v>
      </c>
      <c r="K208" s="95">
        <v>192.12198876953124</v>
      </c>
      <c r="L208" s="94">
        <f t="shared" si="9"/>
        <v>0</v>
      </c>
      <c r="M208" s="94">
        <v>0</v>
      </c>
      <c r="N208" s="94">
        <v>0</v>
      </c>
      <c r="O208" s="96">
        <v>0</v>
      </c>
      <c r="P208" s="95">
        <v>0</v>
      </c>
      <c r="Q208" s="97">
        <v>0</v>
      </c>
    </row>
    <row r="209" spans="1:17" x14ac:dyDescent="0.25">
      <c r="A209" s="98">
        <f t="shared" si="10"/>
        <v>50617</v>
      </c>
      <c r="B209" s="713" t="str">
        <f>+asset_level_drivers!$D$1</f>
        <v>Foreland I</v>
      </c>
      <c r="C209" s="99">
        <f t="shared" si="11"/>
        <v>153</v>
      </c>
      <c r="D209" s="100">
        <v>3.8177416831970215</v>
      </c>
      <c r="E209" s="100">
        <v>111.5989646484375</v>
      </c>
      <c r="F209" s="100">
        <v>11.159895877075195</v>
      </c>
      <c r="G209" s="100">
        <v>1.9386180622100833</v>
      </c>
      <c r="H209" s="100">
        <v>2.5052610443115233</v>
      </c>
      <c r="I209" s="100">
        <v>59.050260900878904</v>
      </c>
      <c r="J209" s="100">
        <v>6.6431542098999028</v>
      </c>
      <c r="K209" s="101">
        <v>191.90811132812499</v>
      </c>
      <c r="L209" s="102">
        <f t="shared" si="9"/>
        <v>0</v>
      </c>
      <c r="M209" s="102">
        <v>0</v>
      </c>
      <c r="N209" s="102">
        <v>0</v>
      </c>
      <c r="O209" s="103">
        <v>0</v>
      </c>
      <c r="P209" s="104">
        <v>0</v>
      </c>
      <c r="Q209" s="105">
        <v>0</v>
      </c>
    </row>
    <row r="210" spans="1:17" x14ac:dyDescent="0.25">
      <c r="A210" s="106">
        <f t="shared" si="10"/>
        <v>50648</v>
      </c>
      <c r="B210" s="714" t="str">
        <f>+asset_level_drivers!$D$1</f>
        <v>Foreland I</v>
      </c>
      <c r="C210" s="93">
        <f t="shared" si="11"/>
        <v>153</v>
      </c>
      <c r="D210" s="94">
        <v>3.7981886489868164</v>
      </c>
      <c r="E210" s="94">
        <v>111.03372180175781</v>
      </c>
      <c r="F210" s="94">
        <v>11.103371411132814</v>
      </c>
      <c r="G210" s="94">
        <v>1.9270437320709228</v>
      </c>
      <c r="H210" s="94">
        <v>2.4924376750946045</v>
      </c>
      <c r="I210" s="94">
        <v>58.751793457031255</v>
      </c>
      <c r="J210" s="94">
        <v>6.6095763519287116</v>
      </c>
      <c r="K210" s="95">
        <v>191.69535156250001</v>
      </c>
      <c r="L210" s="94">
        <f t="shared" si="9"/>
        <v>0</v>
      </c>
      <c r="M210" s="94">
        <v>0</v>
      </c>
      <c r="N210" s="94">
        <v>0</v>
      </c>
      <c r="O210" s="96">
        <v>0</v>
      </c>
      <c r="P210" s="95">
        <v>0</v>
      </c>
      <c r="Q210" s="97">
        <v>0</v>
      </c>
    </row>
    <row r="211" spans="1:17" x14ac:dyDescent="0.25">
      <c r="A211" s="98">
        <f t="shared" si="10"/>
        <v>50678</v>
      </c>
      <c r="B211" s="713" t="str">
        <f>+asset_level_drivers!$D$1</f>
        <v>Foreland I</v>
      </c>
      <c r="C211" s="99">
        <f t="shared" si="11"/>
        <v>153</v>
      </c>
      <c r="D211" s="100">
        <v>3.7787362392425536</v>
      </c>
      <c r="E211" s="100">
        <v>110.4713918701172</v>
      </c>
      <c r="F211" s="100">
        <v>11.047138522338868</v>
      </c>
      <c r="G211" s="100">
        <v>1.9155410259246828</v>
      </c>
      <c r="H211" s="100">
        <v>2.4796803440093993</v>
      </c>
      <c r="I211" s="100">
        <v>58.454861791992187</v>
      </c>
      <c r="J211" s="100">
        <v>6.5761717758178717</v>
      </c>
      <c r="K211" s="101">
        <v>191.48370703124999</v>
      </c>
      <c r="L211" s="102">
        <f t="shared" si="9"/>
        <v>0</v>
      </c>
      <c r="M211" s="102">
        <v>0</v>
      </c>
      <c r="N211" s="102">
        <v>0</v>
      </c>
      <c r="O211" s="103">
        <v>0</v>
      </c>
      <c r="P211" s="104">
        <v>0</v>
      </c>
      <c r="Q211" s="105">
        <v>0</v>
      </c>
    </row>
    <row r="212" spans="1:17" x14ac:dyDescent="0.25">
      <c r="A212" s="106">
        <f t="shared" si="10"/>
        <v>50709</v>
      </c>
      <c r="B212" s="714" t="str">
        <f>+asset_level_drivers!$D$1</f>
        <v>Foreland I</v>
      </c>
      <c r="C212" s="93">
        <f t="shared" si="11"/>
        <v>153</v>
      </c>
      <c r="D212" s="94">
        <v>3.7593839355468752</v>
      </c>
      <c r="E212" s="94">
        <v>109.91195991210938</v>
      </c>
      <c r="F212" s="94">
        <v>10.991195343017578</v>
      </c>
      <c r="G212" s="94">
        <v>1.904109469985962</v>
      </c>
      <c r="H212" s="94">
        <v>2.4669886562347414</v>
      </c>
      <c r="I212" s="94">
        <v>58.159461730957027</v>
      </c>
      <c r="J212" s="94">
        <v>6.5429392868041996</v>
      </c>
      <c r="K212" s="95">
        <v>191.27316552734376</v>
      </c>
      <c r="L212" s="94">
        <f t="shared" si="9"/>
        <v>0</v>
      </c>
      <c r="M212" s="94">
        <v>0</v>
      </c>
      <c r="N212" s="94">
        <v>0</v>
      </c>
      <c r="O212" s="96">
        <v>0</v>
      </c>
      <c r="P212" s="95">
        <v>0</v>
      </c>
      <c r="Q212" s="97">
        <v>0</v>
      </c>
    </row>
    <row r="213" spans="1:17" x14ac:dyDescent="0.25">
      <c r="A213" s="98">
        <f t="shared" si="10"/>
        <v>50739</v>
      </c>
      <c r="B213" s="713" t="str">
        <f>+asset_level_drivers!$D$1</f>
        <v>Foreland I</v>
      </c>
      <c r="C213" s="99">
        <f t="shared" si="11"/>
        <v>153</v>
      </c>
      <c r="D213" s="100">
        <v>3.7401312675476075</v>
      </c>
      <c r="E213" s="100">
        <v>109.35540944824218</v>
      </c>
      <c r="F213" s="100">
        <v>10.935540307617186</v>
      </c>
      <c r="G213" s="100">
        <v>1.8927486007690431</v>
      </c>
      <c r="H213" s="100">
        <v>2.4543623044967653</v>
      </c>
      <c r="I213" s="100">
        <v>57.86558459472657</v>
      </c>
      <c r="J213" s="100">
        <v>6.5098780334472659</v>
      </c>
      <c r="K213" s="101">
        <v>191.06372705078124</v>
      </c>
      <c r="L213" s="102">
        <f t="shared" si="9"/>
        <v>0</v>
      </c>
      <c r="M213" s="102">
        <v>0</v>
      </c>
      <c r="N213" s="102">
        <v>0</v>
      </c>
      <c r="O213" s="103">
        <v>0</v>
      </c>
      <c r="P213" s="104">
        <v>0</v>
      </c>
      <c r="Q213" s="105">
        <v>0</v>
      </c>
    </row>
    <row r="214" spans="1:17" x14ac:dyDescent="0.25">
      <c r="A214" s="106">
        <f t="shared" si="10"/>
        <v>50770</v>
      </c>
      <c r="B214" s="714" t="str">
        <f>+asset_level_drivers!$D$1</f>
        <v>Foreland I</v>
      </c>
      <c r="C214" s="93">
        <f t="shared" si="11"/>
        <v>153</v>
      </c>
      <c r="D214" s="94">
        <v>3.7209776721954344</v>
      </c>
      <c r="E214" s="94">
        <v>108.80172707519532</v>
      </c>
      <c r="F214" s="94">
        <v>10.880171987915039</v>
      </c>
      <c r="G214" s="94">
        <v>1.8814579273223877</v>
      </c>
      <c r="H214" s="94">
        <v>2.441800971221924</v>
      </c>
      <c r="I214" s="94">
        <v>57.573221484374997</v>
      </c>
      <c r="J214" s="94">
        <v>6.4769871643066406</v>
      </c>
      <c r="K214" s="95">
        <v>190.85538427734375</v>
      </c>
      <c r="L214" s="94">
        <f t="shared" si="9"/>
        <v>0</v>
      </c>
      <c r="M214" s="94">
        <v>0</v>
      </c>
      <c r="N214" s="94">
        <v>0</v>
      </c>
      <c r="O214" s="96">
        <v>0</v>
      </c>
      <c r="P214" s="95">
        <v>0</v>
      </c>
      <c r="Q214" s="97">
        <v>0</v>
      </c>
    </row>
    <row r="215" spans="1:17" x14ac:dyDescent="0.25">
      <c r="A215" s="98">
        <f t="shared" si="10"/>
        <v>50801</v>
      </c>
      <c r="B215" s="713" t="str">
        <f>+asset_level_drivers!$D$1</f>
        <v>Foreland I</v>
      </c>
      <c r="C215" s="99">
        <f t="shared" si="11"/>
        <v>153</v>
      </c>
      <c r="D215" s="100">
        <v>3.7019226345062255</v>
      </c>
      <c r="E215" s="100">
        <v>108.25089543457031</v>
      </c>
      <c r="F215" s="100">
        <v>10.825088873291016</v>
      </c>
      <c r="G215" s="100">
        <v>1.8702369792938234</v>
      </c>
      <c r="H215" s="100">
        <v>2.4293042358398438</v>
      </c>
      <c r="I215" s="100">
        <v>57.282363391113279</v>
      </c>
      <c r="J215" s="100">
        <v>6.4442656494140627</v>
      </c>
      <c r="K215" s="101">
        <v>190.64812499999999</v>
      </c>
      <c r="L215" s="102">
        <f t="shared" si="9"/>
        <v>0</v>
      </c>
      <c r="M215" s="102">
        <v>0</v>
      </c>
      <c r="N215" s="102">
        <v>0</v>
      </c>
      <c r="O215" s="103">
        <v>0</v>
      </c>
      <c r="P215" s="104">
        <v>0</v>
      </c>
      <c r="Q215" s="105">
        <v>0</v>
      </c>
    </row>
    <row r="216" spans="1:17" x14ac:dyDescent="0.25">
      <c r="A216" s="106">
        <f t="shared" si="10"/>
        <v>50829</v>
      </c>
      <c r="B216" s="714" t="str">
        <f>+asset_level_drivers!$D$1</f>
        <v>Foreland I</v>
      </c>
      <c r="C216" s="93">
        <f t="shared" si="11"/>
        <v>153</v>
      </c>
      <c r="D216" s="94">
        <v>3.6829656841278076</v>
      </c>
      <c r="E216" s="94">
        <v>107.70290288085938</v>
      </c>
      <c r="F216" s="94">
        <v>10.770289672851563</v>
      </c>
      <c r="G216" s="94">
        <v>1.859085306930542</v>
      </c>
      <c r="H216" s="94">
        <v>2.4168718597412111</v>
      </c>
      <c r="I216" s="94">
        <v>56.993006579589846</v>
      </c>
      <c r="J216" s="94">
        <v>6.4117129806518554</v>
      </c>
      <c r="K216" s="95">
        <v>190.44195507812501</v>
      </c>
      <c r="L216" s="94">
        <f t="shared" si="9"/>
        <v>0</v>
      </c>
      <c r="M216" s="94">
        <v>0</v>
      </c>
      <c r="N216" s="94">
        <v>0</v>
      </c>
      <c r="O216" s="96">
        <v>0</v>
      </c>
      <c r="P216" s="95">
        <v>0</v>
      </c>
      <c r="Q216" s="97">
        <v>0</v>
      </c>
    </row>
    <row r="217" spans="1:17" x14ac:dyDescent="0.25">
      <c r="A217" s="98">
        <f t="shared" si="10"/>
        <v>50860</v>
      </c>
      <c r="B217" s="713" t="str">
        <f>+asset_level_drivers!$D$1</f>
        <v>Foreland I</v>
      </c>
      <c r="C217" s="99">
        <f t="shared" si="11"/>
        <v>153</v>
      </c>
      <c r="D217" s="100">
        <v>3.664106268310547</v>
      </c>
      <c r="E217" s="100">
        <v>107.15773227539063</v>
      </c>
      <c r="F217" s="100">
        <v>10.715772546386718</v>
      </c>
      <c r="G217" s="100">
        <v>1.8480024192810058</v>
      </c>
      <c r="H217" s="100">
        <v>2.4045034481048582</v>
      </c>
      <c r="I217" s="100">
        <v>56.705137316894529</v>
      </c>
      <c r="J217" s="100">
        <v>6.3793278259277351</v>
      </c>
      <c r="K217" s="101">
        <v>190.23686083984376</v>
      </c>
      <c r="L217" s="102">
        <f t="shared" si="9"/>
        <v>0</v>
      </c>
      <c r="M217" s="102">
        <v>0</v>
      </c>
      <c r="N217" s="102">
        <v>0</v>
      </c>
      <c r="O217" s="103">
        <v>0</v>
      </c>
      <c r="P217" s="104">
        <v>0</v>
      </c>
      <c r="Q217" s="105">
        <v>0</v>
      </c>
    </row>
    <row r="218" spans="1:17" x14ac:dyDescent="0.25">
      <c r="A218" s="106">
        <f t="shared" si="10"/>
        <v>50890</v>
      </c>
      <c r="B218" s="714" t="str">
        <f>+asset_level_drivers!$D$1</f>
        <v>Foreland I</v>
      </c>
      <c r="C218" s="93">
        <f t="shared" si="11"/>
        <v>153</v>
      </c>
      <c r="D218" s="94">
        <v>3.6453438892364503</v>
      </c>
      <c r="E218" s="94">
        <v>106.61537087402344</v>
      </c>
      <c r="F218" s="94">
        <v>10.661536587524415</v>
      </c>
      <c r="G218" s="94">
        <v>1.8369879146575929</v>
      </c>
      <c r="H218" s="94">
        <v>2.3921987125396726</v>
      </c>
      <c r="I218" s="94">
        <v>56.418753955078131</v>
      </c>
      <c r="J218" s="94">
        <v>6.3471097457885746</v>
      </c>
      <c r="K218" s="95">
        <v>190.03283886718751</v>
      </c>
      <c r="L218" s="94">
        <f t="shared" si="9"/>
        <v>0</v>
      </c>
      <c r="M218" s="94">
        <v>0</v>
      </c>
      <c r="N218" s="94">
        <v>0</v>
      </c>
      <c r="O218" s="96">
        <v>0</v>
      </c>
      <c r="P218" s="95">
        <v>0</v>
      </c>
      <c r="Q218" s="97">
        <v>0</v>
      </c>
    </row>
    <row r="219" spans="1:17" x14ac:dyDescent="0.25">
      <c r="A219" s="98">
        <f t="shared" si="10"/>
        <v>50921</v>
      </c>
      <c r="B219" s="713" t="str">
        <f>+asset_level_drivers!$D$1</f>
        <v>Foreland I</v>
      </c>
      <c r="C219" s="99">
        <f t="shared" si="11"/>
        <v>153</v>
      </c>
      <c r="D219" s="100">
        <v>3.6266780559539797</v>
      </c>
      <c r="E219" s="100">
        <v>106.07580241699219</v>
      </c>
      <c r="F219" s="100">
        <v>10.607579653930665</v>
      </c>
      <c r="G219" s="100">
        <v>1.826041298675537</v>
      </c>
      <c r="H219" s="100">
        <v>2.3799572359085084</v>
      </c>
      <c r="I219" s="100">
        <v>56.133844409179694</v>
      </c>
      <c r="J219" s="100">
        <v>6.3150573532104497</v>
      </c>
      <c r="K219" s="101">
        <v>189.82988134765625</v>
      </c>
      <c r="L219" s="102">
        <f t="shared" si="9"/>
        <v>0</v>
      </c>
      <c r="M219" s="102">
        <v>0</v>
      </c>
      <c r="N219" s="102">
        <v>0</v>
      </c>
      <c r="O219" s="103">
        <v>0</v>
      </c>
      <c r="P219" s="104">
        <v>0</v>
      </c>
      <c r="Q219" s="105">
        <v>0</v>
      </c>
    </row>
    <row r="220" spans="1:17" x14ac:dyDescent="0.25">
      <c r="A220" s="106">
        <f t="shared" si="10"/>
        <v>50951</v>
      </c>
      <c r="B220" s="714" t="str">
        <f>+asset_level_drivers!$D$1</f>
        <v>Foreland I</v>
      </c>
      <c r="C220" s="93">
        <f t="shared" si="11"/>
        <v>153</v>
      </c>
      <c r="D220" s="94">
        <v>3.6081083049774172</v>
      </c>
      <c r="E220" s="94">
        <v>105.53901240234376</v>
      </c>
      <c r="F220" s="94">
        <v>10.553900674438477</v>
      </c>
      <c r="G220" s="94">
        <v>1.8151621387481689</v>
      </c>
      <c r="H220" s="94">
        <v>2.3677788036346437</v>
      </c>
      <c r="I220" s="94">
        <v>55.850403955078129</v>
      </c>
      <c r="J220" s="94">
        <v>6.2831701950073242</v>
      </c>
      <c r="K220" s="95">
        <v>189.62798730468751</v>
      </c>
      <c r="L220" s="94">
        <f t="shared" si="9"/>
        <v>0</v>
      </c>
      <c r="M220" s="94">
        <v>0</v>
      </c>
      <c r="N220" s="94">
        <v>0</v>
      </c>
      <c r="O220" s="96">
        <v>0</v>
      </c>
      <c r="P220" s="95">
        <v>0</v>
      </c>
      <c r="Q220" s="97">
        <v>0</v>
      </c>
    </row>
    <row r="221" spans="1:17" x14ac:dyDescent="0.25">
      <c r="A221" s="98">
        <f t="shared" si="10"/>
        <v>50982</v>
      </c>
      <c r="B221" s="713" t="str">
        <f>+asset_level_drivers!$D$1</f>
        <v>Foreland I</v>
      </c>
      <c r="C221" s="99">
        <f t="shared" si="11"/>
        <v>153</v>
      </c>
      <c r="D221" s="100">
        <v>3.5896341178894042</v>
      </c>
      <c r="E221" s="100">
        <v>105.00498764648437</v>
      </c>
      <c r="F221" s="100">
        <v>10.500498275756836</v>
      </c>
      <c r="G221" s="100">
        <v>1.8043499782562258</v>
      </c>
      <c r="H221" s="100">
        <v>2.3556630517959594</v>
      </c>
      <c r="I221" s="100">
        <v>55.568422814941407</v>
      </c>
      <c r="J221" s="100">
        <v>6.2514473785400391</v>
      </c>
      <c r="K221" s="101">
        <v>189.42714843749999</v>
      </c>
      <c r="L221" s="102">
        <f t="shared" si="9"/>
        <v>0</v>
      </c>
      <c r="M221" s="102">
        <v>0</v>
      </c>
      <c r="N221" s="102">
        <v>0</v>
      </c>
      <c r="O221" s="103">
        <v>0</v>
      </c>
      <c r="P221" s="104">
        <v>0</v>
      </c>
      <c r="Q221" s="105">
        <v>0</v>
      </c>
    </row>
    <row r="222" spans="1:17" x14ac:dyDescent="0.25">
      <c r="A222" s="106">
        <f t="shared" si="10"/>
        <v>51013</v>
      </c>
      <c r="B222" s="714" t="str">
        <f>+asset_level_drivers!$D$1</f>
        <v>Foreland I</v>
      </c>
      <c r="C222" s="93">
        <f t="shared" si="11"/>
        <v>153</v>
      </c>
      <c r="D222" s="94">
        <v>3.5712550054550172</v>
      </c>
      <c r="E222" s="94">
        <v>104.47371254882812</v>
      </c>
      <c r="F222" s="94">
        <v>10.447370617675782</v>
      </c>
      <c r="G222" s="94">
        <v>1.7936042060852051</v>
      </c>
      <c r="H222" s="94">
        <v>2.3436096782684328</v>
      </c>
      <c r="I222" s="94">
        <v>55.287893518066412</v>
      </c>
      <c r="J222" s="94">
        <v>6.2198877365112306</v>
      </c>
      <c r="K222" s="95">
        <v>189.22735498046876</v>
      </c>
      <c r="L222" s="94">
        <f t="shared" si="9"/>
        <v>0</v>
      </c>
      <c r="M222" s="94">
        <v>0</v>
      </c>
      <c r="N222" s="94">
        <v>0</v>
      </c>
      <c r="O222" s="96">
        <v>0</v>
      </c>
      <c r="P222" s="95">
        <v>0</v>
      </c>
      <c r="Q222" s="97">
        <v>0</v>
      </c>
    </row>
    <row r="223" spans="1:17" x14ac:dyDescent="0.25">
      <c r="A223" s="98">
        <f t="shared" si="10"/>
        <v>51043</v>
      </c>
      <c r="B223" s="713" t="str">
        <f>+asset_level_drivers!$D$1</f>
        <v>Foreland I</v>
      </c>
      <c r="C223" s="99">
        <f t="shared" si="11"/>
        <v>153</v>
      </c>
      <c r="D223" s="100">
        <v>3.5529704355239868</v>
      </c>
      <c r="E223" s="100">
        <v>103.945173046875</v>
      </c>
      <c r="F223" s="100">
        <v>10.394516546630859</v>
      </c>
      <c r="G223" s="100">
        <v>1.7829230403900147</v>
      </c>
      <c r="H223" s="100">
        <v>2.3316182950973507</v>
      </c>
      <c r="I223" s="100">
        <v>55.008809143066408</v>
      </c>
      <c r="J223" s="100">
        <v>6.1884907745361328</v>
      </c>
      <c r="K223" s="101">
        <v>189.02860351562501</v>
      </c>
      <c r="L223" s="102">
        <f t="shared" si="9"/>
        <v>0</v>
      </c>
      <c r="M223" s="102">
        <v>0</v>
      </c>
      <c r="N223" s="102">
        <v>0</v>
      </c>
      <c r="O223" s="103">
        <v>0</v>
      </c>
      <c r="P223" s="104">
        <v>0</v>
      </c>
      <c r="Q223" s="105">
        <v>0</v>
      </c>
    </row>
    <row r="224" spans="1:17" x14ac:dyDescent="0.25">
      <c r="A224" s="106">
        <f t="shared" si="10"/>
        <v>51074</v>
      </c>
      <c r="B224" s="714" t="str">
        <f>+asset_level_drivers!$D$1</f>
        <v>Foreland I</v>
      </c>
      <c r="C224" s="93">
        <f t="shared" si="11"/>
        <v>153</v>
      </c>
      <c r="D224" s="94">
        <v>3.5347799755096436</v>
      </c>
      <c r="E224" s="94">
        <v>103.41935617675782</v>
      </c>
      <c r="F224" s="94">
        <v>10.341934963989257</v>
      </c>
      <c r="G224" s="94">
        <v>1.7723055850982667</v>
      </c>
      <c r="H224" s="94">
        <v>2.3196886447906495</v>
      </c>
      <c r="I224" s="94">
        <v>54.731162878417969</v>
      </c>
      <c r="J224" s="94">
        <v>6.1572555175781254</v>
      </c>
      <c r="K224" s="95">
        <v>188.83089160156251</v>
      </c>
      <c r="L224" s="94">
        <f t="shared" si="9"/>
        <v>0</v>
      </c>
      <c r="M224" s="94">
        <v>0</v>
      </c>
      <c r="N224" s="94">
        <v>0</v>
      </c>
      <c r="O224" s="96">
        <v>0</v>
      </c>
      <c r="P224" s="95">
        <v>0</v>
      </c>
      <c r="Q224" s="97">
        <v>0</v>
      </c>
    </row>
    <row r="225" spans="1:17" x14ac:dyDescent="0.25">
      <c r="A225" s="98">
        <f t="shared" si="10"/>
        <v>51104</v>
      </c>
      <c r="B225" s="713" t="str">
        <f>+asset_level_drivers!$D$1</f>
        <v>Foreland I</v>
      </c>
      <c r="C225" s="99">
        <f t="shared" si="11"/>
        <v>153</v>
      </c>
      <c r="D225" s="100">
        <v>3.5166830932617188</v>
      </c>
      <c r="E225" s="100">
        <v>102.89624611816407</v>
      </c>
      <c r="F225" s="100">
        <v>10.289624057006836</v>
      </c>
      <c r="G225" s="100">
        <v>1.7617514762878419</v>
      </c>
      <c r="H225" s="100">
        <v>2.3078203462600708</v>
      </c>
      <c r="I225" s="100">
        <v>54.454946594238287</v>
      </c>
      <c r="J225" s="100">
        <v>6.1261811553955079</v>
      </c>
      <c r="K225" s="101">
        <v>188.63420507812501</v>
      </c>
      <c r="L225" s="102">
        <f t="shared" si="9"/>
        <v>0</v>
      </c>
      <c r="M225" s="102">
        <v>0</v>
      </c>
      <c r="N225" s="102">
        <v>0</v>
      </c>
      <c r="O225" s="103">
        <v>0</v>
      </c>
      <c r="P225" s="104">
        <v>0</v>
      </c>
      <c r="Q225" s="105">
        <v>0</v>
      </c>
    </row>
    <row r="226" spans="1:17" x14ac:dyDescent="0.25">
      <c r="A226" s="106">
        <f t="shared" si="10"/>
        <v>51135</v>
      </c>
      <c r="B226" s="714" t="str">
        <f>+asset_level_drivers!$D$1</f>
        <v>Foreland I</v>
      </c>
      <c r="C226" s="93">
        <f t="shared" si="11"/>
        <v>153</v>
      </c>
      <c r="D226" s="94">
        <v>3.4986793733596802</v>
      </c>
      <c r="E226" s="94">
        <v>102.37582836914063</v>
      </c>
      <c r="F226" s="94">
        <v>10.237582232666016</v>
      </c>
      <c r="G226" s="94">
        <v>1.7512602882385255</v>
      </c>
      <c r="H226" s="94">
        <v>2.2960131626129154</v>
      </c>
      <c r="I226" s="94">
        <v>54.180151171875004</v>
      </c>
      <c r="J226" s="94">
        <v>6.0952667678833015</v>
      </c>
      <c r="K226" s="95">
        <v>188.43854736328126</v>
      </c>
      <c r="L226" s="94">
        <f t="shared" si="9"/>
        <v>0</v>
      </c>
      <c r="M226" s="94">
        <v>0</v>
      </c>
      <c r="N226" s="94">
        <v>0</v>
      </c>
      <c r="O226" s="96">
        <v>0</v>
      </c>
      <c r="P226" s="95">
        <v>0</v>
      </c>
      <c r="Q226" s="97">
        <v>0</v>
      </c>
    </row>
    <row r="227" spans="1:17" x14ac:dyDescent="0.25">
      <c r="A227" s="98">
        <f t="shared" si="10"/>
        <v>51166</v>
      </c>
      <c r="B227" s="713" t="str">
        <f>+asset_level_drivers!$D$1</f>
        <v>Foreland I</v>
      </c>
      <c r="C227" s="99">
        <f t="shared" si="11"/>
        <v>153</v>
      </c>
      <c r="D227" s="100">
        <v>3.4807682287216188</v>
      </c>
      <c r="E227" s="100">
        <v>101.85809194335938</v>
      </c>
      <c r="F227" s="100">
        <v>10.185808666992189</v>
      </c>
      <c r="G227" s="100">
        <v>1.7408317085266112</v>
      </c>
      <c r="H227" s="100">
        <v>2.2842667007446291</v>
      </c>
      <c r="I227" s="100">
        <v>53.906771887207036</v>
      </c>
      <c r="J227" s="100">
        <v>6.064511764526368</v>
      </c>
      <c r="K227" s="101">
        <v>188.24390478515625</v>
      </c>
      <c r="L227" s="102">
        <f t="shared" si="9"/>
        <v>0</v>
      </c>
      <c r="M227" s="102">
        <v>0</v>
      </c>
      <c r="N227" s="102">
        <v>0</v>
      </c>
      <c r="O227" s="103">
        <v>0</v>
      </c>
      <c r="P227" s="104">
        <v>0</v>
      </c>
      <c r="Q227" s="105">
        <v>0</v>
      </c>
    </row>
    <row r="228" spans="1:17" x14ac:dyDescent="0.25">
      <c r="A228" s="106">
        <f t="shared" si="10"/>
        <v>51195</v>
      </c>
      <c r="B228" s="714" t="str">
        <f>+asset_level_drivers!$D$1</f>
        <v>Foreland I</v>
      </c>
      <c r="C228" s="93">
        <f t="shared" si="11"/>
        <v>153</v>
      </c>
      <c r="D228" s="94">
        <v>3.4629492593765256</v>
      </c>
      <c r="E228" s="94">
        <v>101.34302058105469</v>
      </c>
      <c r="F228" s="94">
        <v>10.134301492309572</v>
      </c>
      <c r="G228" s="94">
        <v>1.7304653491973878</v>
      </c>
      <c r="H228" s="94">
        <v>2.2725807134628297</v>
      </c>
      <c r="I228" s="94">
        <v>53.634800939941407</v>
      </c>
      <c r="J228" s="94">
        <v>6.0339148818969726</v>
      </c>
      <c r="K228" s="95">
        <v>188.05027978515625</v>
      </c>
      <c r="L228" s="94">
        <f t="shared" si="9"/>
        <v>0</v>
      </c>
      <c r="M228" s="94">
        <v>0</v>
      </c>
      <c r="N228" s="94">
        <v>0</v>
      </c>
      <c r="O228" s="96">
        <v>0</v>
      </c>
      <c r="P228" s="95">
        <v>0</v>
      </c>
      <c r="Q228" s="97">
        <v>0</v>
      </c>
    </row>
    <row r="229" spans="1:17" x14ac:dyDescent="0.25">
      <c r="A229" s="98">
        <f t="shared" si="10"/>
        <v>51226</v>
      </c>
      <c r="B229" s="713" t="str">
        <f>+asset_level_drivers!$D$1</f>
        <v>Foreland I</v>
      </c>
      <c r="C229" s="99">
        <f t="shared" si="11"/>
        <v>153</v>
      </c>
      <c r="D229" s="100">
        <v>3.445221950340271</v>
      </c>
      <c r="E229" s="100">
        <v>100.83060131835938</v>
      </c>
      <c r="F229" s="100">
        <v>10.08305952758789</v>
      </c>
      <c r="G229" s="100">
        <v>1.7201607982635498</v>
      </c>
      <c r="H229" s="100">
        <v>2.2609547801971437</v>
      </c>
      <c r="I229" s="100">
        <v>53.364229321289066</v>
      </c>
      <c r="J229" s="100">
        <v>6.0034755844116212</v>
      </c>
      <c r="K229" s="101">
        <v>187.85765966796876</v>
      </c>
      <c r="L229" s="102">
        <f t="shared" si="9"/>
        <v>0</v>
      </c>
      <c r="M229" s="102">
        <v>0</v>
      </c>
      <c r="N229" s="102">
        <v>0</v>
      </c>
      <c r="O229" s="103">
        <v>0</v>
      </c>
      <c r="P229" s="104">
        <v>0</v>
      </c>
      <c r="Q229" s="105">
        <v>0</v>
      </c>
    </row>
    <row r="230" spans="1:17" x14ac:dyDescent="0.25">
      <c r="A230" s="106">
        <f t="shared" si="10"/>
        <v>51256</v>
      </c>
      <c r="B230" s="714" t="str">
        <f>+asset_level_drivers!$D$1</f>
        <v>Foreland I</v>
      </c>
      <c r="C230" s="93">
        <f t="shared" si="11"/>
        <v>153</v>
      </c>
      <c r="D230" s="94">
        <v>3.4275858415603637</v>
      </c>
      <c r="E230" s="94">
        <v>100.32082009277345</v>
      </c>
      <c r="F230" s="94">
        <v>10.032081344604492</v>
      </c>
      <c r="G230" s="94">
        <v>1.7099177261352538</v>
      </c>
      <c r="H230" s="94">
        <v>2.2493887258529663</v>
      </c>
      <c r="I230" s="94">
        <v>53.095052197265623</v>
      </c>
      <c r="J230" s="94">
        <v>5.9731930343627928</v>
      </c>
      <c r="K230" s="95">
        <v>187.66604541015624</v>
      </c>
      <c r="L230" s="94">
        <f t="shared" si="9"/>
        <v>0</v>
      </c>
      <c r="M230" s="94">
        <v>0</v>
      </c>
      <c r="N230" s="94">
        <v>0</v>
      </c>
      <c r="O230" s="96">
        <v>0</v>
      </c>
      <c r="P230" s="95">
        <v>0</v>
      </c>
      <c r="Q230" s="97">
        <v>0</v>
      </c>
    </row>
    <row r="231" spans="1:17" x14ac:dyDescent="0.25">
      <c r="A231" s="98">
        <f t="shared" si="10"/>
        <v>51287</v>
      </c>
      <c r="B231" s="713" t="str">
        <f>+asset_level_drivers!$D$1</f>
        <v>Foreland I</v>
      </c>
      <c r="C231" s="99">
        <f t="shared" si="11"/>
        <v>153</v>
      </c>
      <c r="D231" s="100">
        <v>3.410040517616272</v>
      </c>
      <c r="E231" s="100">
        <v>99.81366196289062</v>
      </c>
      <c r="F231" s="100">
        <v>9.981365570068359</v>
      </c>
      <c r="G231" s="100">
        <v>1.6997357620239257</v>
      </c>
      <c r="H231" s="100">
        <v>2.2378821693420412</v>
      </c>
      <c r="I231" s="100">
        <v>52.827259899902344</v>
      </c>
      <c r="J231" s="100">
        <v>5.9430663940429689</v>
      </c>
      <c r="K231" s="101">
        <v>187.47542773437499</v>
      </c>
      <c r="L231" s="102">
        <f t="shared" si="9"/>
        <v>0</v>
      </c>
      <c r="M231" s="102">
        <v>0</v>
      </c>
      <c r="N231" s="102">
        <v>0</v>
      </c>
      <c r="O231" s="103">
        <v>0</v>
      </c>
      <c r="P231" s="104">
        <v>0</v>
      </c>
      <c r="Q231" s="105">
        <v>0</v>
      </c>
    </row>
    <row r="232" spans="1:17" x14ac:dyDescent="0.25">
      <c r="A232" s="106">
        <f t="shared" si="10"/>
        <v>51317</v>
      </c>
      <c r="B232" s="714" t="str">
        <f>+asset_level_drivers!$D$1</f>
        <v>Foreland I</v>
      </c>
      <c r="C232" s="93">
        <f t="shared" si="11"/>
        <v>153</v>
      </c>
      <c r="D232" s="94">
        <v>3.3925854137420655</v>
      </c>
      <c r="E232" s="94">
        <v>99.309115283203127</v>
      </c>
      <c r="F232" s="94">
        <v>9.930910830688477</v>
      </c>
      <c r="G232" s="94">
        <v>1.6896144973754883</v>
      </c>
      <c r="H232" s="94">
        <v>2.2264347656250001</v>
      </c>
      <c r="I232" s="94">
        <v>52.560845178222657</v>
      </c>
      <c r="J232" s="94">
        <v>5.9130947845458985</v>
      </c>
      <c r="K232" s="95">
        <v>187.28580224609374</v>
      </c>
      <c r="L232" s="94">
        <f t="shared" si="9"/>
        <v>0</v>
      </c>
      <c r="M232" s="94">
        <v>0</v>
      </c>
      <c r="N232" s="94">
        <v>0</v>
      </c>
      <c r="O232" s="96">
        <v>0</v>
      </c>
      <c r="P232" s="95">
        <v>0</v>
      </c>
      <c r="Q232" s="97">
        <v>0</v>
      </c>
    </row>
    <row r="233" spans="1:17" x14ac:dyDescent="0.25">
      <c r="A233" s="98">
        <f t="shared" si="10"/>
        <v>51348</v>
      </c>
      <c r="B233" s="713" t="str">
        <f>+asset_level_drivers!$D$1</f>
        <v>Foreland I</v>
      </c>
      <c r="C233" s="99">
        <f t="shared" si="11"/>
        <v>153</v>
      </c>
      <c r="D233" s="100">
        <v>3.3374616565704347</v>
      </c>
      <c r="E233" s="100">
        <v>96.276812915039059</v>
      </c>
      <c r="F233" s="100">
        <v>9.6276806762695326</v>
      </c>
      <c r="G233" s="100">
        <v>1.6795536369323731</v>
      </c>
      <c r="H233" s="100">
        <v>2.1867274291992191</v>
      </c>
      <c r="I233" s="100">
        <v>50.777591638183594</v>
      </c>
      <c r="J233" s="100">
        <v>5.7124788436889649</v>
      </c>
      <c r="K233" s="101">
        <v>179.32626953125001</v>
      </c>
      <c r="L233" s="102">
        <f t="shared" si="9"/>
        <v>0</v>
      </c>
      <c r="M233" s="102">
        <v>0</v>
      </c>
      <c r="N233" s="102">
        <v>0</v>
      </c>
      <c r="O233" s="103">
        <v>0</v>
      </c>
      <c r="P233" s="104">
        <v>0</v>
      </c>
      <c r="Q233" s="105">
        <v>0</v>
      </c>
    </row>
    <row r="234" spans="1:17" x14ac:dyDescent="0.25">
      <c r="A234" s="106">
        <f t="shared" si="10"/>
        <v>51379</v>
      </c>
      <c r="B234" s="714" t="str">
        <f>+asset_level_drivers!$D$1</f>
        <v>Foreland I</v>
      </c>
      <c r="C234" s="93">
        <f t="shared" si="11"/>
        <v>153</v>
      </c>
      <c r="D234" s="94">
        <v>3.3203799453735354</v>
      </c>
      <c r="E234" s="94">
        <v>95.790460693359378</v>
      </c>
      <c r="F234" s="94">
        <v>9.5790454925537105</v>
      </c>
      <c r="G234" s="94">
        <v>1.6695527927398681</v>
      </c>
      <c r="H234" s="94">
        <v>2.175543257904053</v>
      </c>
      <c r="I234" s="94">
        <v>50.521723022460939</v>
      </c>
      <c r="J234" s="94">
        <v>5.6836936340332036</v>
      </c>
      <c r="K234" s="95">
        <v>179.14376220703124</v>
      </c>
      <c r="L234" s="94">
        <f t="shared" si="9"/>
        <v>0</v>
      </c>
      <c r="M234" s="94">
        <v>0</v>
      </c>
      <c r="N234" s="94">
        <v>0</v>
      </c>
      <c r="O234" s="96">
        <v>0</v>
      </c>
      <c r="P234" s="95">
        <v>0</v>
      </c>
      <c r="Q234" s="97">
        <v>0</v>
      </c>
    </row>
    <row r="235" spans="1:17" x14ac:dyDescent="0.25">
      <c r="A235" s="98">
        <f t="shared" si="10"/>
        <v>51409</v>
      </c>
      <c r="B235" s="713" t="str">
        <f>+asset_level_drivers!$D$1</f>
        <v>Foreland I</v>
      </c>
      <c r="C235" s="99">
        <f t="shared" si="11"/>
        <v>153</v>
      </c>
      <c r="D235" s="100">
        <v>3.3033860647201538</v>
      </c>
      <c r="E235" s="100">
        <v>95.30661115722657</v>
      </c>
      <c r="F235" s="100">
        <v>9.5306604675292963</v>
      </c>
      <c r="G235" s="100">
        <v>1.6596115768432618</v>
      </c>
      <c r="H235" s="100">
        <v>2.1644165691375732</v>
      </c>
      <c r="I235" s="100">
        <v>50.267169799804691</v>
      </c>
      <c r="J235" s="100">
        <v>5.6550563415527346</v>
      </c>
      <c r="K235" s="101">
        <v>178.96220654296874</v>
      </c>
      <c r="L235" s="102">
        <f t="shared" si="9"/>
        <v>0</v>
      </c>
      <c r="M235" s="102">
        <v>0</v>
      </c>
      <c r="N235" s="102">
        <v>0</v>
      </c>
      <c r="O235" s="103">
        <v>0</v>
      </c>
      <c r="P235" s="104">
        <v>0</v>
      </c>
      <c r="Q235" s="105">
        <v>0</v>
      </c>
    </row>
    <row r="236" spans="1:17" x14ac:dyDescent="0.25">
      <c r="A236" s="106">
        <f t="shared" si="10"/>
        <v>51440</v>
      </c>
      <c r="B236" s="714" t="str">
        <f>+asset_level_drivers!$D$1</f>
        <v>Foreland I</v>
      </c>
      <c r="C236" s="93">
        <f t="shared" si="11"/>
        <v>153</v>
      </c>
      <c r="D236" s="94">
        <v>3.2864796335220339</v>
      </c>
      <c r="E236" s="94">
        <v>94.825250903320324</v>
      </c>
      <c r="F236" s="94">
        <v>9.482524461364747</v>
      </c>
      <c r="G236" s="94">
        <v>1.6497296527862548</v>
      </c>
      <c r="H236" s="94">
        <v>2.1533471431732178</v>
      </c>
      <c r="I236" s="94">
        <v>50.013926916503905</v>
      </c>
      <c r="J236" s="94">
        <v>5.6265665542602541</v>
      </c>
      <c r="K236" s="95">
        <v>178.78159619140624</v>
      </c>
      <c r="L236" s="94">
        <f t="shared" si="9"/>
        <v>0</v>
      </c>
      <c r="M236" s="94">
        <v>0</v>
      </c>
      <c r="N236" s="94">
        <v>0</v>
      </c>
      <c r="O236" s="96">
        <v>0</v>
      </c>
      <c r="P236" s="95">
        <v>0</v>
      </c>
      <c r="Q236" s="97">
        <v>0</v>
      </c>
    </row>
    <row r="237" spans="1:17" x14ac:dyDescent="0.25">
      <c r="A237" s="98">
        <f t="shared" si="10"/>
        <v>51470</v>
      </c>
      <c r="B237" s="713" t="str">
        <f>+asset_level_drivers!$D$1</f>
        <v>Foreland I</v>
      </c>
      <c r="C237" s="99">
        <f t="shared" si="11"/>
        <v>153</v>
      </c>
      <c r="D237" s="100">
        <v>3.2696601625442505</v>
      </c>
      <c r="E237" s="100">
        <v>94.346367846679698</v>
      </c>
      <c r="F237" s="100">
        <v>9.4346362106323252</v>
      </c>
      <c r="G237" s="100">
        <v>1.6399066944122316</v>
      </c>
      <c r="H237" s="100">
        <v>2.1423346504211427</v>
      </c>
      <c r="I237" s="100">
        <v>49.761987451171876</v>
      </c>
      <c r="J237" s="100">
        <v>5.5982233108520507</v>
      </c>
      <c r="K237" s="101">
        <v>178.60192333984375</v>
      </c>
      <c r="L237" s="102">
        <f t="shared" si="9"/>
        <v>0</v>
      </c>
      <c r="M237" s="102">
        <v>0</v>
      </c>
      <c r="N237" s="102">
        <v>0</v>
      </c>
      <c r="O237" s="103">
        <v>0</v>
      </c>
      <c r="P237" s="104">
        <v>0</v>
      </c>
      <c r="Q237" s="105">
        <v>0</v>
      </c>
    </row>
    <row r="238" spans="1:17" x14ac:dyDescent="0.25">
      <c r="A238" s="106">
        <f t="shared" si="10"/>
        <v>51501</v>
      </c>
      <c r="B238" s="714" t="str">
        <f>+asset_level_drivers!$D$1</f>
        <v>Foreland I</v>
      </c>
      <c r="C238" s="93">
        <f t="shared" si="11"/>
        <v>153</v>
      </c>
      <c r="D238" s="94">
        <v>3.2529272397994995</v>
      </c>
      <c r="E238" s="94">
        <v>93.869950781249997</v>
      </c>
      <c r="F238" s="94">
        <v>9.3869944656372084</v>
      </c>
      <c r="G238" s="94">
        <v>1.6301423137664797</v>
      </c>
      <c r="H238" s="94">
        <v>2.1313788454055786</v>
      </c>
      <c r="I238" s="94">
        <v>49.511345581054691</v>
      </c>
      <c r="J238" s="94">
        <v>5.5700260482788089</v>
      </c>
      <c r="K238" s="95">
        <v>178.4231884765625</v>
      </c>
      <c r="L238" s="94">
        <f t="shared" si="9"/>
        <v>0</v>
      </c>
      <c r="M238" s="94">
        <v>0</v>
      </c>
      <c r="N238" s="94">
        <v>0</v>
      </c>
      <c r="O238" s="96">
        <v>0</v>
      </c>
      <c r="P238" s="95">
        <v>0</v>
      </c>
      <c r="Q238" s="97">
        <v>0</v>
      </c>
    </row>
    <row r="239" spans="1:17" x14ac:dyDescent="0.25">
      <c r="A239" s="98">
        <f t="shared" si="10"/>
        <v>51532</v>
      </c>
      <c r="B239" s="713" t="str">
        <f>+asset_level_drivers!$D$1</f>
        <v>Foreland I</v>
      </c>
      <c r="C239" s="99">
        <f t="shared" si="11"/>
        <v>153</v>
      </c>
      <c r="D239" s="100">
        <v>3.2362804189682008</v>
      </c>
      <c r="E239" s="100">
        <v>93.395984545898443</v>
      </c>
      <c r="F239" s="100">
        <v>9.3395979354858394</v>
      </c>
      <c r="G239" s="100">
        <v>1.6204361881256104</v>
      </c>
      <c r="H239" s="100">
        <v>2.1204794002532958</v>
      </c>
      <c r="I239" s="100">
        <v>49.26199207763672</v>
      </c>
      <c r="J239" s="100">
        <v>5.541973983764648</v>
      </c>
      <c r="K239" s="101">
        <v>178.2453828125</v>
      </c>
      <c r="L239" s="102">
        <f t="shared" si="9"/>
        <v>0</v>
      </c>
      <c r="M239" s="102">
        <v>0</v>
      </c>
      <c r="N239" s="102">
        <v>0</v>
      </c>
      <c r="O239" s="103">
        <v>0</v>
      </c>
      <c r="P239" s="104">
        <v>0</v>
      </c>
      <c r="Q239" s="105">
        <v>0</v>
      </c>
    </row>
    <row r="240" spans="1:17" x14ac:dyDescent="0.25">
      <c r="A240" s="106">
        <f t="shared" si="10"/>
        <v>51560</v>
      </c>
      <c r="B240" s="714" t="str">
        <f>+asset_level_drivers!$D$1</f>
        <v>Foreland I</v>
      </c>
      <c r="C240" s="93">
        <f t="shared" si="11"/>
        <v>153</v>
      </c>
      <c r="D240" s="94">
        <v>3.2197192314147949</v>
      </c>
      <c r="E240" s="94">
        <v>92.924457495117196</v>
      </c>
      <c r="F240" s="94">
        <v>9.292445164489747</v>
      </c>
      <c r="G240" s="94">
        <v>1.6107879261016846</v>
      </c>
      <c r="H240" s="94">
        <v>2.1096360557556153</v>
      </c>
      <c r="I240" s="94">
        <v>49.013923205566407</v>
      </c>
      <c r="J240" s="94">
        <v>5.5140661697387694</v>
      </c>
      <c r="K240" s="95">
        <v>178.06850537109375</v>
      </c>
      <c r="L240" s="94">
        <f t="shared" si="9"/>
        <v>0</v>
      </c>
      <c r="M240" s="94">
        <v>0</v>
      </c>
      <c r="N240" s="94">
        <v>0</v>
      </c>
      <c r="O240" s="96">
        <v>0</v>
      </c>
      <c r="P240" s="95">
        <v>0</v>
      </c>
      <c r="Q240" s="97">
        <v>0</v>
      </c>
    </row>
    <row r="241" spans="1:17" x14ac:dyDescent="0.25">
      <c r="A241" s="98">
        <f t="shared" si="10"/>
        <v>51591</v>
      </c>
      <c r="B241" s="713" t="str">
        <f>+asset_level_drivers!$D$1</f>
        <v>Foreland I</v>
      </c>
      <c r="C241" s="99">
        <f t="shared" si="11"/>
        <v>153</v>
      </c>
      <c r="D241" s="100">
        <v>3.203243237686157</v>
      </c>
      <c r="E241" s="100">
        <v>92.455357324218753</v>
      </c>
      <c r="F241" s="100">
        <v>9.2455352050781254</v>
      </c>
      <c r="G241" s="100">
        <v>1.6011972187042238</v>
      </c>
      <c r="H241" s="100">
        <v>2.0988484565734864</v>
      </c>
      <c r="I241" s="100">
        <v>48.767130725097658</v>
      </c>
      <c r="J241" s="100">
        <v>5.4863020156860349</v>
      </c>
      <c r="K241" s="101">
        <v>177.89254833984376</v>
      </c>
      <c r="L241" s="102">
        <f t="shared" si="9"/>
        <v>0</v>
      </c>
      <c r="M241" s="102">
        <v>0</v>
      </c>
      <c r="N241" s="102">
        <v>0</v>
      </c>
      <c r="O241" s="103">
        <v>0</v>
      </c>
      <c r="P241" s="104">
        <v>0</v>
      </c>
      <c r="Q241" s="105">
        <v>0</v>
      </c>
    </row>
    <row r="242" spans="1:17" x14ac:dyDescent="0.25">
      <c r="A242" s="106">
        <f t="shared" si="10"/>
        <v>51621</v>
      </c>
      <c r="B242" s="714" t="str">
        <f>+asset_level_drivers!$D$1</f>
        <v>Foreland I</v>
      </c>
      <c r="C242" s="93">
        <f t="shared" si="11"/>
        <v>153</v>
      </c>
      <c r="D242" s="94">
        <v>3.1868519845962524</v>
      </c>
      <c r="E242" s="94">
        <v>91.988670190429687</v>
      </c>
      <c r="F242" s="94">
        <v>9.1988664505004891</v>
      </c>
      <c r="G242" s="94">
        <v>1.5916637054443361</v>
      </c>
      <c r="H242" s="94">
        <v>2.088116360664368</v>
      </c>
      <c r="I242" s="94">
        <v>48.521608264160157</v>
      </c>
      <c r="J242" s="94">
        <v>5.458680711364746</v>
      </c>
      <c r="K242" s="95">
        <v>177.71750683593751</v>
      </c>
      <c r="L242" s="94">
        <f t="shared" si="9"/>
        <v>0</v>
      </c>
      <c r="M242" s="94">
        <v>0</v>
      </c>
      <c r="N242" s="94">
        <v>0</v>
      </c>
      <c r="O242" s="96">
        <v>0</v>
      </c>
      <c r="P242" s="95">
        <v>0</v>
      </c>
      <c r="Q242" s="97">
        <v>0</v>
      </c>
    </row>
    <row r="243" spans="1:17" x14ac:dyDescent="0.25">
      <c r="A243" s="98">
        <f t="shared" si="10"/>
        <v>51652</v>
      </c>
      <c r="B243" s="713" t="str">
        <f>+asset_level_drivers!$D$1</f>
        <v>Foreland I</v>
      </c>
      <c r="C243" s="99">
        <f t="shared" si="11"/>
        <v>153</v>
      </c>
      <c r="D243" s="100">
        <v>3.1705450567245483</v>
      </c>
      <c r="E243" s="100">
        <v>91.524384448242188</v>
      </c>
      <c r="F243" s="100">
        <v>9.1524378158569331</v>
      </c>
      <c r="G243" s="100">
        <v>1.5821870635986328</v>
      </c>
      <c r="H243" s="100">
        <v>2.0774394401550293</v>
      </c>
      <c r="I243" s="100">
        <v>48.277348461914059</v>
      </c>
      <c r="J243" s="100">
        <v>5.4312014328002931</v>
      </c>
      <c r="K243" s="101">
        <v>177.54337890625001</v>
      </c>
      <c r="L243" s="102">
        <f t="shared" si="9"/>
        <v>0</v>
      </c>
      <c r="M243" s="102">
        <v>0</v>
      </c>
      <c r="N243" s="102">
        <v>0</v>
      </c>
      <c r="O243" s="103">
        <v>0</v>
      </c>
      <c r="P243" s="104">
        <v>0</v>
      </c>
      <c r="Q243" s="105">
        <v>0</v>
      </c>
    </row>
    <row r="244" spans="1:17" x14ac:dyDescent="0.25">
      <c r="A244" s="106">
        <f t="shared" si="10"/>
        <v>51682</v>
      </c>
      <c r="B244" s="714" t="str">
        <f>+asset_level_drivers!$D$1</f>
        <v>Foreland I</v>
      </c>
      <c r="C244" s="93">
        <f t="shared" si="11"/>
        <v>153</v>
      </c>
      <c r="D244" s="94">
        <v>3.1269966270446776</v>
      </c>
      <c r="E244" s="94">
        <v>88.231380029296886</v>
      </c>
      <c r="F244" s="94">
        <v>8.8231374618530278</v>
      </c>
      <c r="G244" s="94">
        <v>1.5413146545410155</v>
      </c>
      <c r="H244" s="94">
        <v>2.0463234466552733</v>
      </c>
      <c r="I244" s="94">
        <v>46.335681079101569</v>
      </c>
      <c r="J244" s="94">
        <v>5.2127639923095703</v>
      </c>
      <c r="K244" s="95">
        <v>169.42891992187501</v>
      </c>
      <c r="L244" s="94">
        <f t="shared" si="9"/>
        <v>0</v>
      </c>
      <c r="M244" s="94">
        <v>0</v>
      </c>
      <c r="N244" s="94">
        <v>0</v>
      </c>
      <c r="O244" s="96">
        <v>0</v>
      </c>
      <c r="P244" s="95">
        <v>0</v>
      </c>
      <c r="Q244" s="97">
        <v>0</v>
      </c>
    </row>
    <row r="245" spans="1:17" x14ac:dyDescent="0.25">
      <c r="A245" s="98">
        <f t="shared" si="10"/>
        <v>51713</v>
      </c>
      <c r="B245" s="713" t="str">
        <f>+asset_level_drivers!$D$1</f>
        <v>Foreland I</v>
      </c>
      <c r="C245" s="99">
        <f t="shared" si="11"/>
        <v>153</v>
      </c>
      <c r="D245" s="100">
        <v>3.1109144279479981</v>
      </c>
      <c r="E245" s="100">
        <v>87.777604687500002</v>
      </c>
      <c r="F245" s="100">
        <v>8.7777599166870122</v>
      </c>
      <c r="G245" s="100">
        <v>1.53214034614563</v>
      </c>
      <c r="H245" s="100">
        <v>2.0357991725921631</v>
      </c>
      <c r="I245" s="100">
        <v>46.097376745605466</v>
      </c>
      <c r="J245" s="100">
        <v>5.1859546600341799</v>
      </c>
      <c r="K245" s="101">
        <v>169.25918310546874</v>
      </c>
      <c r="L245" s="102">
        <f t="shared" si="9"/>
        <v>0</v>
      </c>
      <c r="M245" s="102">
        <v>0</v>
      </c>
      <c r="N245" s="102">
        <v>0</v>
      </c>
      <c r="O245" s="103">
        <v>0</v>
      </c>
      <c r="P245" s="104">
        <v>0</v>
      </c>
      <c r="Q245" s="105">
        <v>0</v>
      </c>
    </row>
    <row r="246" spans="1:17" x14ac:dyDescent="0.25">
      <c r="A246" s="106">
        <f t="shared" si="10"/>
        <v>51744</v>
      </c>
      <c r="B246" s="714" t="str">
        <f>+asset_level_drivers!$D$1</f>
        <v>Foreland I</v>
      </c>
      <c r="C246" s="93">
        <f t="shared" si="11"/>
        <v>153</v>
      </c>
      <c r="D246" s="94">
        <v>3.0949149696350098</v>
      </c>
      <c r="E246" s="94">
        <v>87.326163940429694</v>
      </c>
      <c r="F246" s="94">
        <v>8.7326158447265634</v>
      </c>
      <c r="G246" s="94">
        <v>1.5230207393646242</v>
      </c>
      <c r="H246" s="94">
        <v>2.0253290542602542</v>
      </c>
      <c r="I246" s="94">
        <v>45.860297058105466</v>
      </c>
      <c r="J246" s="94">
        <v>5.1592831924438478</v>
      </c>
      <c r="K246" s="95">
        <v>169.09032519531249</v>
      </c>
      <c r="L246" s="94">
        <f t="shared" si="9"/>
        <v>0</v>
      </c>
      <c r="M246" s="94">
        <v>0</v>
      </c>
      <c r="N246" s="94">
        <v>0</v>
      </c>
      <c r="O246" s="96">
        <v>0</v>
      </c>
      <c r="P246" s="95">
        <v>0</v>
      </c>
      <c r="Q246" s="97">
        <v>0</v>
      </c>
    </row>
    <row r="247" spans="1:17" x14ac:dyDescent="0.25">
      <c r="A247" s="98">
        <f t="shared" si="10"/>
        <v>51774</v>
      </c>
      <c r="B247" s="713" t="str">
        <f>+asset_level_drivers!$D$1</f>
        <v>Foreland I</v>
      </c>
      <c r="C247" s="99">
        <f t="shared" si="11"/>
        <v>153</v>
      </c>
      <c r="D247" s="100">
        <v>3.0789977989196777</v>
      </c>
      <c r="E247" s="100">
        <v>86.877044384765625</v>
      </c>
      <c r="F247" s="100">
        <v>8.6877039550781241</v>
      </c>
      <c r="G247" s="100">
        <v>1.513955514907837</v>
      </c>
      <c r="H247" s="100">
        <v>2.0149127689361577</v>
      </c>
      <c r="I247" s="100">
        <v>45.624437402343752</v>
      </c>
      <c r="J247" s="100">
        <v>5.1327489990234376</v>
      </c>
      <c r="K247" s="101">
        <v>168.92234765625</v>
      </c>
      <c r="L247" s="102">
        <f t="shared" si="9"/>
        <v>0</v>
      </c>
      <c r="M247" s="102">
        <v>0</v>
      </c>
      <c r="N247" s="102">
        <v>0</v>
      </c>
      <c r="O247" s="103">
        <v>0</v>
      </c>
      <c r="P247" s="104">
        <v>0</v>
      </c>
      <c r="Q247" s="105">
        <v>0</v>
      </c>
    </row>
    <row r="248" spans="1:17" x14ac:dyDescent="0.25">
      <c r="A248" s="106">
        <f t="shared" si="10"/>
        <v>51805</v>
      </c>
      <c r="B248" s="714" t="str">
        <f>+asset_level_drivers!$D$1</f>
        <v>Foreland I</v>
      </c>
      <c r="C248" s="93">
        <f t="shared" si="11"/>
        <v>153</v>
      </c>
      <c r="D248" s="94">
        <v>3.063162462615967</v>
      </c>
      <c r="E248" s="94">
        <v>86.430234814453129</v>
      </c>
      <c r="F248" s="94">
        <v>8.6430229156494143</v>
      </c>
      <c r="G248" s="94">
        <v>1.5049443431854248</v>
      </c>
      <c r="H248" s="94">
        <v>2.0045500385284423</v>
      </c>
      <c r="I248" s="94">
        <v>45.389790197753904</v>
      </c>
      <c r="J248" s="94">
        <v>5.1063512008666994</v>
      </c>
      <c r="K248" s="95">
        <v>168.75524511718751</v>
      </c>
      <c r="L248" s="94">
        <f t="shared" si="9"/>
        <v>0</v>
      </c>
      <c r="M248" s="94">
        <v>0</v>
      </c>
      <c r="N248" s="94">
        <v>0</v>
      </c>
      <c r="O248" s="96">
        <v>0</v>
      </c>
      <c r="P248" s="95">
        <v>0</v>
      </c>
      <c r="Q248" s="97">
        <v>0</v>
      </c>
    </row>
    <row r="249" spans="1:17" x14ac:dyDescent="0.25">
      <c r="A249" s="98">
        <f t="shared" si="10"/>
        <v>51835</v>
      </c>
      <c r="B249" s="713" t="str">
        <f>+asset_level_drivers!$D$1</f>
        <v>Foreland I</v>
      </c>
      <c r="C249" s="99">
        <f t="shared" si="11"/>
        <v>153</v>
      </c>
      <c r="D249" s="100">
        <v>3.0474085350036622</v>
      </c>
      <c r="E249" s="100">
        <v>85.985722485351559</v>
      </c>
      <c r="F249" s="100">
        <v>8.5985716964721686</v>
      </c>
      <c r="G249" s="100">
        <v>1.4959868877410889</v>
      </c>
      <c r="H249" s="100">
        <v>1.9942405918121338</v>
      </c>
      <c r="I249" s="100">
        <v>45.156350170898442</v>
      </c>
      <c r="J249" s="100">
        <v>5.0800891387939462</v>
      </c>
      <c r="K249" s="101">
        <v>168.58900927734376</v>
      </c>
      <c r="L249" s="102">
        <f t="shared" si="9"/>
        <v>0</v>
      </c>
      <c r="M249" s="102">
        <v>0</v>
      </c>
      <c r="N249" s="102">
        <v>0</v>
      </c>
      <c r="O249" s="103">
        <v>0</v>
      </c>
      <c r="P249" s="104">
        <v>0</v>
      </c>
      <c r="Q249" s="105">
        <v>0</v>
      </c>
    </row>
    <row r="250" spans="1:17" x14ac:dyDescent="0.25">
      <c r="A250" s="106">
        <f t="shared" si="10"/>
        <v>51866</v>
      </c>
      <c r="B250" s="714" t="str">
        <f>+asset_level_drivers!$D$1</f>
        <v>Foreland I</v>
      </c>
      <c r="C250" s="93">
        <f t="shared" si="11"/>
        <v>153</v>
      </c>
      <c r="D250" s="94">
        <v>3.0317356658935544</v>
      </c>
      <c r="E250" s="94">
        <v>85.54349729003907</v>
      </c>
      <c r="F250" s="94">
        <v>8.5543491027832044</v>
      </c>
      <c r="G250" s="94">
        <v>1.4870828670501708</v>
      </c>
      <c r="H250" s="94">
        <v>1.9839841884613036</v>
      </c>
      <c r="I250" s="94">
        <v>44.924109631347655</v>
      </c>
      <c r="J250" s="94">
        <v>5.0539622497558589</v>
      </c>
      <c r="K250" s="95">
        <v>168.42364111328126</v>
      </c>
      <c r="L250" s="94">
        <f t="shared" si="9"/>
        <v>0</v>
      </c>
      <c r="M250" s="94">
        <v>0</v>
      </c>
      <c r="N250" s="94">
        <v>0</v>
      </c>
      <c r="O250" s="96">
        <v>0</v>
      </c>
      <c r="P250" s="95">
        <v>0</v>
      </c>
      <c r="Q250" s="97">
        <v>0</v>
      </c>
    </row>
    <row r="251" spans="1:17" x14ac:dyDescent="0.25">
      <c r="A251" s="98">
        <f t="shared" si="10"/>
        <v>51897</v>
      </c>
      <c r="B251" s="713" t="str">
        <f>+asset_level_drivers!$D$1</f>
        <v>Foreland I</v>
      </c>
      <c r="C251" s="99">
        <f t="shared" si="11"/>
        <v>153</v>
      </c>
      <c r="D251" s="100">
        <v>3.0161433952331542</v>
      </c>
      <c r="E251" s="100">
        <v>85.103546044921885</v>
      </c>
      <c r="F251" s="100">
        <v>8.5103540084838869</v>
      </c>
      <c r="G251" s="100">
        <v>1.4782319343566894</v>
      </c>
      <c r="H251" s="100">
        <v>1.973780495452881</v>
      </c>
      <c r="I251" s="100">
        <v>44.693065063476567</v>
      </c>
      <c r="J251" s="100">
        <v>5.0279695724487308</v>
      </c>
      <c r="K251" s="101">
        <v>168.2591318359375</v>
      </c>
      <c r="L251" s="102">
        <f t="shared" si="9"/>
        <v>0</v>
      </c>
      <c r="M251" s="102">
        <v>0</v>
      </c>
      <c r="N251" s="102">
        <v>0</v>
      </c>
      <c r="O251" s="103">
        <v>0</v>
      </c>
      <c r="P251" s="104">
        <v>0</v>
      </c>
      <c r="Q251" s="105">
        <v>0</v>
      </c>
    </row>
    <row r="252" spans="1:17" x14ac:dyDescent="0.25">
      <c r="A252" s="106">
        <f t="shared" si="10"/>
        <v>51925</v>
      </c>
      <c r="B252" s="714" t="str">
        <f>+asset_level_drivers!$D$1</f>
        <v>Foreland I</v>
      </c>
      <c r="C252" s="93">
        <f t="shared" si="11"/>
        <v>153</v>
      </c>
      <c r="D252" s="94">
        <v>3.0006313179016115</v>
      </c>
      <c r="E252" s="94">
        <v>84.66585710449219</v>
      </c>
      <c r="F252" s="94">
        <v>8.4665851638793956</v>
      </c>
      <c r="G252" s="94">
        <v>1.4694337738037111</v>
      </c>
      <c r="H252" s="94">
        <v>1.9636293205261228</v>
      </c>
      <c r="I252" s="94">
        <v>44.463207568359373</v>
      </c>
      <c r="J252" s="94">
        <v>5.0021107086181642</v>
      </c>
      <c r="K252" s="95">
        <v>168.09547705078126</v>
      </c>
      <c r="L252" s="94">
        <f t="shared" si="9"/>
        <v>0</v>
      </c>
      <c r="M252" s="94">
        <v>0</v>
      </c>
      <c r="N252" s="94">
        <v>0</v>
      </c>
      <c r="O252" s="96">
        <v>0</v>
      </c>
      <c r="P252" s="95">
        <v>0</v>
      </c>
      <c r="Q252" s="97">
        <v>0</v>
      </c>
    </row>
    <row r="253" spans="1:17" x14ac:dyDescent="0.25">
      <c r="A253" s="98">
        <f t="shared" si="10"/>
        <v>51956</v>
      </c>
      <c r="B253" s="713" t="str">
        <f>+asset_level_drivers!$D$1</f>
        <v>Foreland I</v>
      </c>
      <c r="C253" s="99">
        <f t="shared" si="11"/>
        <v>153</v>
      </c>
      <c r="D253" s="100">
        <v>2.9851990081787108</v>
      </c>
      <c r="E253" s="100">
        <v>84.230418603515631</v>
      </c>
      <c r="F253" s="100">
        <v>8.4230414016723643</v>
      </c>
      <c r="G253" s="100">
        <v>1.4606880695343019</v>
      </c>
      <c r="H253" s="100">
        <v>1.9535303478240966</v>
      </c>
      <c r="I253" s="100">
        <v>44.234533190917965</v>
      </c>
      <c r="J253" s="100">
        <v>4.9763847244262696</v>
      </c>
      <c r="K253" s="101">
        <v>167.93267773437501</v>
      </c>
      <c r="L253" s="102">
        <f t="shared" si="9"/>
        <v>0</v>
      </c>
      <c r="M253" s="102">
        <v>0</v>
      </c>
      <c r="N253" s="102">
        <v>0</v>
      </c>
      <c r="O253" s="103">
        <v>0</v>
      </c>
      <c r="P253" s="104">
        <v>0</v>
      </c>
      <c r="Q253" s="105">
        <v>0</v>
      </c>
    </row>
    <row r="254" spans="1:17" x14ac:dyDescent="0.25">
      <c r="A254" s="106">
        <f t="shared" si="10"/>
        <v>51986</v>
      </c>
      <c r="B254" s="714" t="str">
        <f>+asset_level_drivers!$D$1</f>
        <v>Foreland I</v>
      </c>
      <c r="C254" s="93">
        <f t="shared" si="11"/>
        <v>153</v>
      </c>
      <c r="D254" s="94">
        <v>2.9113135345458985</v>
      </c>
      <c r="E254" s="94">
        <v>81.698628955078121</v>
      </c>
      <c r="F254" s="94">
        <v>8.1698623214721682</v>
      </c>
      <c r="G254" s="94">
        <v>1.4519945228576661</v>
      </c>
      <c r="H254" s="94">
        <v>1.8995838958740234</v>
      </c>
      <c r="I254" s="94">
        <v>42.747879089355472</v>
      </c>
      <c r="J254" s="94">
        <v>4.8091361984252927</v>
      </c>
      <c r="K254" s="95">
        <v>160.17061279296874</v>
      </c>
      <c r="L254" s="94">
        <f t="shared" si="9"/>
        <v>0</v>
      </c>
      <c r="M254" s="94">
        <v>0</v>
      </c>
      <c r="N254" s="94">
        <v>0</v>
      </c>
      <c r="O254" s="96">
        <v>0</v>
      </c>
      <c r="P254" s="95">
        <v>0</v>
      </c>
      <c r="Q254" s="97">
        <v>0</v>
      </c>
    </row>
    <row r="255" spans="1:17" x14ac:dyDescent="0.25">
      <c r="A255" s="98">
        <f t="shared" si="10"/>
        <v>52017</v>
      </c>
      <c r="B255" s="713" t="str">
        <f>+asset_level_drivers!$D$1</f>
        <v>Foreland I</v>
      </c>
      <c r="C255" s="99">
        <f t="shared" si="11"/>
        <v>153</v>
      </c>
      <c r="D255" s="100">
        <v>2.8963405838012695</v>
      </c>
      <c r="E255" s="100">
        <v>81.278452001953127</v>
      </c>
      <c r="F255" s="100">
        <v>8.1278446426391593</v>
      </c>
      <c r="G255" s="100">
        <v>1.4433527801513673</v>
      </c>
      <c r="H255" s="100">
        <v>1.8898142829895019</v>
      </c>
      <c r="I255" s="100">
        <v>42.52802618408203</v>
      </c>
      <c r="J255" s="100">
        <v>4.7844026916503903</v>
      </c>
      <c r="K255" s="101">
        <v>160.01377294921875</v>
      </c>
      <c r="L255" s="102">
        <f t="shared" si="9"/>
        <v>0</v>
      </c>
      <c r="M255" s="102">
        <v>0</v>
      </c>
      <c r="N255" s="102">
        <v>0</v>
      </c>
      <c r="O255" s="103">
        <v>0</v>
      </c>
      <c r="P255" s="104">
        <v>0</v>
      </c>
      <c r="Q255" s="105">
        <v>0</v>
      </c>
    </row>
    <row r="256" spans="1:17" x14ac:dyDescent="0.25">
      <c r="A256" s="106">
        <f t="shared" si="10"/>
        <v>52047</v>
      </c>
      <c r="B256" s="714" t="str">
        <f>+asset_level_drivers!$D$1</f>
        <v>Foreland I</v>
      </c>
      <c r="C256" s="93">
        <f t="shared" si="11"/>
        <v>153</v>
      </c>
      <c r="D256" s="94">
        <v>2.8814446403503422</v>
      </c>
      <c r="E256" s="94">
        <v>80.860435400390628</v>
      </c>
      <c r="F256" s="94">
        <v>8.0860430374145515</v>
      </c>
      <c r="G256" s="94">
        <v>1.4347625804901123</v>
      </c>
      <c r="H256" s="94">
        <v>1.8800949153900146</v>
      </c>
      <c r="I256" s="94">
        <v>42.309304321289062</v>
      </c>
      <c r="J256" s="94">
        <v>4.7597965026855471</v>
      </c>
      <c r="K256" s="95">
        <v>159.8577431640625</v>
      </c>
      <c r="L256" s="94">
        <f t="shared" si="9"/>
        <v>0</v>
      </c>
      <c r="M256" s="94">
        <v>0</v>
      </c>
      <c r="N256" s="94">
        <v>0</v>
      </c>
      <c r="O256" s="96">
        <v>0</v>
      </c>
      <c r="P256" s="95">
        <v>0</v>
      </c>
      <c r="Q256" s="97">
        <v>0</v>
      </c>
    </row>
    <row r="257" spans="1:17" x14ac:dyDescent="0.25">
      <c r="A257" s="98">
        <f t="shared" si="10"/>
        <v>52078</v>
      </c>
      <c r="B257" s="713" t="str">
        <f>+asset_level_drivers!$D$1</f>
        <v>Foreland I</v>
      </c>
      <c r="C257" s="99">
        <f t="shared" si="11"/>
        <v>153</v>
      </c>
      <c r="D257" s="100">
        <v>2.8666253334045408</v>
      </c>
      <c r="E257" s="100">
        <v>80.444569042968752</v>
      </c>
      <c r="F257" s="100">
        <v>8.0444564895629878</v>
      </c>
      <c r="G257" s="100">
        <v>1.4262235977172852</v>
      </c>
      <c r="H257" s="100">
        <v>1.8704255561828615</v>
      </c>
      <c r="I257" s="100">
        <v>42.091706799316412</v>
      </c>
      <c r="J257" s="100">
        <v>4.7353168762207032</v>
      </c>
      <c r="K257" s="101">
        <v>159.7025283203125</v>
      </c>
      <c r="L257" s="102">
        <f t="shared" si="9"/>
        <v>0</v>
      </c>
      <c r="M257" s="102">
        <v>0</v>
      </c>
      <c r="N257" s="102">
        <v>0</v>
      </c>
      <c r="O257" s="103">
        <v>0</v>
      </c>
      <c r="P257" s="104">
        <v>0</v>
      </c>
      <c r="Q257" s="105">
        <v>0</v>
      </c>
    </row>
    <row r="258" spans="1:17" x14ac:dyDescent="0.25">
      <c r="A258" s="106">
        <f t="shared" si="10"/>
        <v>52109</v>
      </c>
      <c r="B258" s="714" t="str">
        <f>+asset_level_drivers!$D$1</f>
        <v>Foreland I</v>
      </c>
      <c r="C258" s="93">
        <f t="shared" si="11"/>
        <v>153</v>
      </c>
      <c r="D258" s="94">
        <v>2.8518822235107422</v>
      </c>
      <c r="E258" s="94">
        <v>80.030841723632818</v>
      </c>
      <c r="F258" s="94">
        <v>8.0030836807250978</v>
      </c>
      <c r="G258" s="94">
        <v>1.4177355125427247</v>
      </c>
      <c r="H258" s="94">
        <v>1.8608059547424318</v>
      </c>
      <c r="I258" s="94">
        <v>41.875228344726565</v>
      </c>
      <c r="J258" s="94">
        <v>4.7109629882812509</v>
      </c>
      <c r="K258" s="95">
        <v>159.54812255859375</v>
      </c>
      <c r="L258" s="94">
        <f t="shared" ref="L258:L321" si="12">+P258+O258</f>
        <v>0</v>
      </c>
      <c r="M258" s="94">
        <v>0</v>
      </c>
      <c r="N258" s="94">
        <v>0</v>
      </c>
      <c r="O258" s="96">
        <v>0</v>
      </c>
      <c r="P258" s="95">
        <v>0</v>
      </c>
      <c r="Q258" s="97">
        <v>0</v>
      </c>
    </row>
    <row r="259" spans="1:17" x14ac:dyDescent="0.25">
      <c r="A259" s="98">
        <f t="shared" ref="A259:A322" si="13">+EOMONTH(A258,1)</f>
        <v>52139</v>
      </c>
      <c r="B259" s="713" t="str">
        <f>+asset_level_drivers!$D$1</f>
        <v>Foreland I</v>
      </c>
      <c r="C259" s="99">
        <f t="shared" ref="C259:C322" si="14">+C258</f>
        <v>153</v>
      </c>
      <c r="D259" s="100">
        <v>2.8372149604797361</v>
      </c>
      <c r="E259" s="100">
        <v>79.619242675781251</v>
      </c>
      <c r="F259" s="100">
        <v>7.9619238143920903</v>
      </c>
      <c r="G259" s="100">
        <v>1.4092980400085449</v>
      </c>
      <c r="H259" s="100">
        <v>1.8512358055114746</v>
      </c>
      <c r="I259" s="100">
        <v>41.659863244628909</v>
      </c>
      <c r="J259" s="100">
        <v>4.686734550476074</v>
      </c>
      <c r="K259" s="101">
        <v>159.39451904296874</v>
      </c>
      <c r="L259" s="102">
        <f t="shared" si="12"/>
        <v>0</v>
      </c>
      <c r="M259" s="102">
        <v>0</v>
      </c>
      <c r="N259" s="102">
        <v>0</v>
      </c>
      <c r="O259" s="103">
        <v>0</v>
      </c>
      <c r="P259" s="104">
        <v>0</v>
      </c>
      <c r="Q259" s="105">
        <v>0</v>
      </c>
    </row>
    <row r="260" spans="1:17" x14ac:dyDescent="0.25">
      <c r="A260" s="106">
        <f t="shared" si="13"/>
        <v>52170</v>
      </c>
      <c r="B260" s="714" t="str">
        <f>+asset_level_drivers!$D$1</f>
        <v>Foreland I</v>
      </c>
      <c r="C260" s="93">
        <f t="shared" si="14"/>
        <v>153</v>
      </c>
      <c r="D260" s="94">
        <v>2.8226231117248535</v>
      </c>
      <c r="E260" s="94">
        <v>79.209760693359385</v>
      </c>
      <c r="F260" s="94">
        <v>7.9209755584716799</v>
      </c>
      <c r="G260" s="94">
        <v>1.4009108539581299</v>
      </c>
      <c r="H260" s="94">
        <v>1.8417148715972902</v>
      </c>
      <c r="I260" s="94">
        <v>41.44560633544922</v>
      </c>
      <c r="J260" s="94">
        <v>4.6626305877685548</v>
      </c>
      <c r="K260" s="95">
        <v>159.24171630859374</v>
      </c>
      <c r="L260" s="94">
        <f t="shared" si="12"/>
        <v>0</v>
      </c>
      <c r="M260" s="94">
        <v>0</v>
      </c>
      <c r="N260" s="94">
        <v>0</v>
      </c>
      <c r="O260" s="96">
        <v>0</v>
      </c>
      <c r="P260" s="95">
        <v>0</v>
      </c>
      <c r="Q260" s="97">
        <v>0</v>
      </c>
    </row>
    <row r="261" spans="1:17" x14ac:dyDescent="0.25">
      <c r="A261" s="98">
        <f t="shared" si="13"/>
        <v>52200</v>
      </c>
      <c r="B261" s="713" t="str">
        <f>+asset_level_drivers!$D$1</f>
        <v>Foreland I</v>
      </c>
      <c r="C261" s="99">
        <f t="shared" si="14"/>
        <v>153</v>
      </c>
      <c r="D261" s="100">
        <v>2.8081063064575194</v>
      </c>
      <c r="E261" s="100">
        <v>78.802383911132821</v>
      </c>
      <c r="F261" s="100">
        <v>7.8802380065917976</v>
      </c>
      <c r="G261" s="100">
        <v>1.3925736797332764</v>
      </c>
      <c r="H261" s="100">
        <v>1.8322428886413575</v>
      </c>
      <c r="I261" s="100">
        <v>41.232452124023439</v>
      </c>
      <c r="J261" s="100">
        <v>4.6386508049011228</v>
      </c>
      <c r="K261" s="101">
        <v>159.08970751953126</v>
      </c>
      <c r="L261" s="102">
        <f t="shared" si="12"/>
        <v>0</v>
      </c>
      <c r="M261" s="102">
        <v>0</v>
      </c>
      <c r="N261" s="102">
        <v>0</v>
      </c>
      <c r="O261" s="103">
        <v>0</v>
      </c>
      <c r="P261" s="104">
        <v>0</v>
      </c>
      <c r="Q261" s="105">
        <v>0</v>
      </c>
    </row>
    <row r="262" spans="1:17" x14ac:dyDescent="0.25">
      <c r="A262" s="106">
        <f t="shared" si="13"/>
        <v>52231</v>
      </c>
      <c r="B262" s="714" t="str">
        <f>+asset_level_drivers!$D$1</f>
        <v>Foreland I</v>
      </c>
      <c r="C262" s="93">
        <f t="shared" si="14"/>
        <v>153</v>
      </c>
      <c r="D262" s="94">
        <v>2.7936641876220705</v>
      </c>
      <c r="E262" s="94">
        <v>78.397102221679688</v>
      </c>
      <c r="F262" s="94">
        <v>7.8397096618652347</v>
      </c>
      <c r="G262" s="94">
        <v>1.3842862152099609</v>
      </c>
      <c r="H262" s="94">
        <v>1.822819647216797</v>
      </c>
      <c r="I262" s="94">
        <v>41.020393139648441</v>
      </c>
      <c r="J262" s="94">
        <v>4.614793938446045</v>
      </c>
      <c r="K262" s="95">
        <v>158.93849121093751</v>
      </c>
      <c r="L262" s="94">
        <f t="shared" si="12"/>
        <v>0</v>
      </c>
      <c r="M262" s="94">
        <v>0</v>
      </c>
      <c r="N262" s="94">
        <v>0</v>
      </c>
      <c r="O262" s="96">
        <v>0</v>
      </c>
      <c r="P262" s="95">
        <v>0</v>
      </c>
      <c r="Q262" s="97">
        <v>0</v>
      </c>
    </row>
    <row r="263" spans="1:17" x14ac:dyDescent="0.25">
      <c r="A263" s="98">
        <f t="shared" si="13"/>
        <v>52262</v>
      </c>
      <c r="B263" s="713" t="str">
        <f>+asset_level_drivers!$D$1</f>
        <v>Foreland I</v>
      </c>
      <c r="C263" s="99">
        <f t="shared" si="14"/>
        <v>153</v>
      </c>
      <c r="D263" s="100">
        <v>2.7792963226318359</v>
      </c>
      <c r="E263" s="100">
        <v>77.993905737304686</v>
      </c>
      <c r="F263" s="100">
        <v>7.7993900711059574</v>
      </c>
      <c r="G263" s="100">
        <v>1.376048175430298</v>
      </c>
      <c r="H263" s="100">
        <v>1.8134448417663576</v>
      </c>
      <c r="I263" s="100">
        <v>40.809424658203127</v>
      </c>
      <c r="J263" s="100">
        <v>4.5910601394653323</v>
      </c>
      <c r="K263" s="101">
        <v>158.78806054687499</v>
      </c>
      <c r="L263" s="102">
        <f t="shared" si="12"/>
        <v>0</v>
      </c>
      <c r="M263" s="102">
        <v>0</v>
      </c>
      <c r="N263" s="102">
        <v>0</v>
      </c>
      <c r="O263" s="103">
        <v>0</v>
      </c>
      <c r="P263" s="104">
        <v>0</v>
      </c>
      <c r="Q263" s="105">
        <v>0</v>
      </c>
    </row>
    <row r="264" spans="1:17" x14ac:dyDescent="0.25">
      <c r="A264" s="106">
        <f t="shared" si="13"/>
        <v>52290</v>
      </c>
      <c r="B264" s="714" t="str">
        <f>+asset_level_drivers!$D$1</f>
        <v>Foreland I</v>
      </c>
      <c r="C264" s="93">
        <f t="shared" si="14"/>
        <v>153</v>
      </c>
      <c r="D264" s="94">
        <v>2.7650023406982425</v>
      </c>
      <c r="E264" s="94">
        <v>77.592782153320314</v>
      </c>
      <c r="F264" s="94">
        <v>7.7592777511596687</v>
      </c>
      <c r="G264" s="94">
        <v>1.367859234237671</v>
      </c>
      <c r="H264" s="94">
        <v>1.804118242263794</v>
      </c>
      <c r="I264" s="94">
        <v>40.599541186523439</v>
      </c>
      <c r="J264" s="94">
        <v>4.567448240661621</v>
      </c>
      <c r="K264" s="95">
        <v>158.63841308593749</v>
      </c>
      <c r="L264" s="94">
        <f t="shared" si="12"/>
        <v>0</v>
      </c>
      <c r="M264" s="94">
        <v>0</v>
      </c>
      <c r="N264" s="94">
        <v>0</v>
      </c>
      <c r="O264" s="96">
        <v>0</v>
      </c>
      <c r="P264" s="95">
        <v>0</v>
      </c>
      <c r="Q264" s="97">
        <v>0</v>
      </c>
    </row>
    <row r="265" spans="1:17" x14ac:dyDescent="0.25">
      <c r="A265" s="98">
        <f t="shared" si="13"/>
        <v>52321</v>
      </c>
      <c r="B265" s="713" t="str">
        <f>+asset_level_drivers!$D$1</f>
        <v>Foreland I</v>
      </c>
      <c r="C265" s="99">
        <f t="shared" si="14"/>
        <v>153</v>
      </c>
      <c r="D265" s="100">
        <v>2.7507819122314454</v>
      </c>
      <c r="E265" s="100">
        <v>77.193721801757818</v>
      </c>
      <c r="F265" s="100">
        <v>7.719371768188477</v>
      </c>
      <c r="G265" s="100">
        <v>1.3597191135406494</v>
      </c>
      <c r="H265" s="100">
        <v>1.7948396633148194</v>
      </c>
      <c r="I265" s="100">
        <v>40.390738220214843</v>
      </c>
      <c r="J265" s="100">
        <v>4.543957871246338</v>
      </c>
      <c r="K265" s="101">
        <v>158.48954296874999</v>
      </c>
      <c r="L265" s="102">
        <f t="shared" si="12"/>
        <v>0</v>
      </c>
      <c r="M265" s="102">
        <v>0</v>
      </c>
      <c r="N265" s="102">
        <v>0</v>
      </c>
      <c r="O265" s="103">
        <v>0</v>
      </c>
      <c r="P265" s="104">
        <v>0</v>
      </c>
      <c r="Q265" s="105">
        <v>0</v>
      </c>
    </row>
    <row r="266" spans="1:17" x14ac:dyDescent="0.25">
      <c r="A266" s="106">
        <f t="shared" si="13"/>
        <v>52351</v>
      </c>
      <c r="B266" s="714" t="str">
        <f>+asset_level_drivers!$D$1</f>
        <v>Foreland I</v>
      </c>
      <c r="C266" s="93">
        <f t="shared" si="14"/>
        <v>153</v>
      </c>
      <c r="D266" s="94">
        <v>2.7366345977783202</v>
      </c>
      <c r="E266" s="94">
        <v>76.796712817382826</v>
      </c>
      <c r="F266" s="94">
        <v>7.6796707626342773</v>
      </c>
      <c r="G266" s="94">
        <v>1.3516275283813477</v>
      </c>
      <c r="H266" s="94">
        <v>1.7856087924957276</v>
      </c>
      <c r="I266" s="94">
        <v>40.183007409667972</v>
      </c>
      <c r="J266" s="94">
        <v>4.5205880767822268</v>
      </c>
      <c r="K266" s="95">
        <v>158.34144775390624</v>
      </c>
      <c r="L266" s="94">
        <f t="shared" si="12"/>
        <v>0</v>
      </c>
      <c r="M266" s="94">
        <v>0</v>
      </c>
      <c r="N266" s="94">
        <v>0</v>
      </c>
      <c r="O266" s="96">
        <v>0</v>
      </c>
      <c r="P266" s="95">
        <v>0</v>
      </c>
      <c r="Q266" s="97">
        <v>0</v>
      </c>
    </row>
    <row r="267" spans="1:17" x14ac:dyDescent="0.25">
      <c r="A267" s="98">
        <f t="shared" si="13"/>
        <v>52382</v>
      </c>
      <c r="B267" s="713" t="str">
        <f>+asset_level_drivers!$D$1</f>
        <v>Foreland I</v>
      </c>
      <c r="C267" s="99">
        <f t="shared" si="14"/>
        <v>153</v>
      </c>
      <c r="D267" s="100">
        <v>2.7225600677490234</v>
      </c>
      <c r="E267" s="100">
        <v>76.401745751953115</v>
      </c>
      <c r="F267" s="100">
        <v>7.6401740341186528</v>
      </c>
      <c r="G267" s="100">
        <v>1.3435841800689696</v>
      </c>
      <c r="H267" s="100">
        <v>1.7764253723144532</v>
      </c>
      <c r="I267" s="100">
        <v>39.976345019531252</v>
      </c>
      <c r="J267" s="100">
        <v>4.4973386100769046</v>
      </c>
      <c r="K267" s="101">
        <v>158.19412451171874</v>
      </c>
      <c r="L267" s="102">
        <f t="shared" si="12"/>
        <v>0</v>
      </c>
      <c r="M267" s="102">
        <v>0</v>
      </c>
      <c r="N267" s="102">
        <v>0</v>
      </c>
      <c r="O267" s="103">
        <v>0</v>
      </c>
      <c r="P267" s="104">
        <v>0</v>
      </c>
      <c r="Q267" s="105">
        <v>0</v>
      </c>
    </row>
    <row r="268" spans="1:17" x14ac:dyDescent="0.25">
      <c r="A268" s="106">
        <f t="shared" si="13"/>
        <v>52412</v>
      </c>
      <c r="B268" s="714" t="str">
        <f>+asset_level_drivers!$D$1</f>
        <v>Foreland I</v>
      </c>
      <c r="C268" s="93">
        <f t="shared" si="14"/>
        <v>153</v>
      </c>
      <c r="D268" s="94">
        <v>2.7085579170227052</v>
      </c>
      <c r="E268" s="94">
        <v>76.00881115722656</v>
      </c>
      <c r="F268" s="94">
        <v>7.6008807174682618</v>
      </c>
      <c r="G268" s="94">
        <v>1.3355887630462646</v>
      </c>
      <c r="H268" s="94">
        <v>1.7672892036437988</v>
      </c>
      <c r="I268" s="94">
        <v>39.770746655273442</v>
      </c>
      <c r="J268" s="94">
        <v>4.4742088256835943</v>
      </c>
      <c r="K268" s="95">
        <v>158.04756689453126</v>
      </c>
      <c r="L268" s="94">
        <f t="shared" si="12"/>
        <v>0</v>
      </c>
      <c r="M268" s="94">
        <v>0</v>
      </c>
      <c r="N268" s="94">
        <v>0</v>
      </c>
      <c r="O268" s="96">
        <v>0</v>
      </c>
      <c r="P268" s="95">
        <v>0</v>
      </c>
      <c r="Q268" s="97">
        <v>0</v>
      </c>
    </row>
    <row r="269" spans="1:17" x14ac:dyDescent="0.25">
      <c r="A269" s="98">
        <f t="shared" si="13"/>
        <v>52443</v>
      </c>
      <c r="B269" s="713" t="str">
        <f>+asset_level_drivers!$D$1</f>
        <v>Foreland I</v>
      </c>
      <c r="C269" s="99">
        <f t="shared" si="14"/>
        <v>153</v>
      </c>
      <c r="D269" s="100">
        <v>2.6946277679443362</v>
      </c>
      <c r="E269" s="100">
        <v>75.6178962890625</v>
      </c>
      <c r="F269" s="100">
        <v>7.5617891921997078</v>
      </c>
      <c r="G269" s="100">
        <v>1.3276410266876222</v>
      </c>
      <c r="H269" s="100">
        <v>1.7582000186920168</v>
      </c>
      <c r="I269" s="100">
        <v>39.566205175781249</v>
      </c>
      <c r="J269" s="100">
        <v>4.4511979064941407</v>
      </c>
      <c r="K269" s="101">
        <v>157.90177099609375</v>
      </c>
      <c r="L269" s="102">
        <f t="shared" si="12"/>
        <v>0</v>
      </c>
      <c r="M269" s="102">
        <v>0</v>
      </c>
      <c r="N269" s="102">
        <v>0</v>
      </c>
      <c r="O269" s="103">
        <v>0</v>
      </c>
      <c r="P269" s="104">
        <v>0</v>
      </c>
      <c r="Q269" s="105">
        <v>0</v>
      </c>
    </row>
    <row r="270" spans="1:17" x14ac:dyDescent="0.25">
      <c r="A270" s="106">
        <f t="shared" si="13"/>
        <v>52474</v>
      </c>
      <c r="B270" s="714" t="str">
        <f>+asset_level_drivers!$D$1</f>
        <v>Foreland I</v>
      </c>
      <c r="C270" s="93">
        <f t="shared" si="14"/>
        <v>153</v>
      </c>
      <c r="D270" s="94">
        <v>2.680769242858887</v>
      </c>
      <c r="E270" s="94">
        <v>75.228993237304692</v>
      </c>
      <c r="F270" s="94">
        <v>7.5228988265991212</v>
      </c>
      <c r="G270" s="94">
        <v>1.319740665435791</v>
      </c>
      <c r="H270" s="94">
        <v>1.7491575325012207</v>
      </c>
      <c r="I270" s="94">
        <v>39.362715417480473</v>
      </c>
      <c r="J270" s="94">
        <v>4.4283053787231452</v>
      </c>
      <c r="K270" s="95">
        <v>157.75673779296875</v>
      </c>
      <c r="L270" s="94">
        <f t="shared" si="12"/>
        <v>0</v>
      </c>
      <c r="M270" s="94">
        <v>0</v>
      </c>
      <c r="N270" s="94">
        <v>0</v>
      </c>
      <c r="O270" s="96">
        <v>0</v>
      </c>
      <c r="P270" s="95">
        <v>0</v>
      </c>
      <c r="Q270" s="97">
        <v>0</v>
      </c>
    </row>
    <row r="271" spans="1:17" x14ac:dyDescent="0.25">
      <c r="A271" s="98">
        <f t="shared" si="13"/>
        <v>52504</v>
      </c>
      <c r="B271" s="713" t="str">
        <f>+asset_level_drivers!$D$1</f>
        <v>Foreland I</v>
      </c>
      <c r="C271" s="99">
        <f t="shared" si="14"/>
        <v>153</v>
      </c>
      <c r="D271" s="100">
        <v>2.666982012176514</v>
      </c>
      <c r="E271" s="100">
        <v>74.842089697265635</v>
      </c>
      <c r="F271" s="100">
        <v>7.4842085906982421</v>
      </c>
      <c r="G271" s="100">
        <v>1.3118874046325684</v>
      </c>
      <c r="H271" s="100">
        <v>1.7401616214752198</v>
      </c>
      <c r="I271" s="100">
        <v>39.16027276611328</v>
      </c>
      <c r="J271" s="100">
        <v>4.4055305763244634</v>
      </c>
      <c r="K271" s="101">
        <v>157.61245654296874</v>
      </c>
      <c r="L271" s="102">
        <f t="shared" si="12"/>
        <v>0</v>
      </c>
      <c r="M271" s="102">
        <v>0</v>
      </c>
      <c r="N271" s="102">
        <v>0</v>
      </c>
      <c r="O271" s="103">
        <v>0</v>
      </c>
      <c r="P271" s="104">
        <v>0</v>
      </c>
      <c r="Q271" s="105">
        <v>0</v>
      </c>
    </row>
    <row r="272" spans="1:17" x14ac:dyDescent="0.25">
      <c r="A272" s="106">
        <f t="shared" si="13"/>
        <v>52535</v>
      </c>
      <c r="B272" s="714" t="str">
        <f>+asset_level_drivers!$D$1</f>
        <v>Foreland I</v>
      </c>
      <c r="C272" s="93">
        <f t="shared" si="14"/>
        <v>153</v>
      </c>
      <c r="D272" s="94">
        <v>2.6532656776428225</v>
      </c>
      <c r="E272" s="94">
        <v>74.457175781250001</v>
      </c>
      <c r="F272" s="94">
        <v>7.4457170837402353</v>
      </c>
      <c r="G272" s="94">
        <v>1.3040809524536134</v>
      </c>
      <c r="H272" s="94">
        <v>1.7312119354248046</v>
      </c>
      <c r="I272" s="94">
        <v>38.958870959472655</v>
      </c>
      <c r="J272" s="94">
        <v>4.3828727783203121</v>
      </c>
      <c r="K272" s="95">
        <v>157.46892724609376</v>
      </c>
      <c r="L272" s="94">
        <f t="shared" si="12"/>
        <v>0</v>
      </c>
      <c r="M272" s="94">
        <v>0</v>
      </c>
      <c r="N272" s="94">
        <v>0</v>
      </c>
      <c r="O272" s="96">
        <v>0</v>
      </c>
      <c r="P272" s="95">
        <v>0</v>
      </c>
      <c r="Q272" s="97">
        <v>0</v>
      </c>
    </row>
    <row r="273" spans="1:17" x14ac:dyDescent="0.25">
      <c r="A273" s="98">
        <f t="shared" si="13"/>
        <v>52565</v>
      </c>
      <c r="B273" s="713" t="str">
        <f>+asset_level_drivers!$D$1</f>
        <v>Foreland I</v>
      </c>
      <c r="C273" s="99">
        <f t="shared" si="14"/>
        <v>153</v>
      </c>
      <c r="D273" s="100">
        <v>2.6396199028015137</v>
      </c>
      <c r="E273" s="100">
        <v>74.074242700195313</v>
      </c>
      <c r="F273" s="100">
        <v>7.4074237838745116</v>
      </c>
      <c r="G273" s="100">
        <v>1.2963210205078126</v>
      </c>
      <c r="H273" s="100">
        <v>1.7223083061218261</v>
      </c>
      <c r="I273" s="100">
        <v>38.7585052734375</v>
      </c>
      <c r="J273" s="100">
        <v>4.3603316894531252</v>
      </c>
      <c r="K273" s="101">
        <v>157.32614160156251</v>
      </c>
      <c r="L273" s="102">
        <f t="shared" si="12"/>
        <v>0</v>
      </c>
      <c r="M273" s="102">
        <v>0</v>
      </c>
      <c r="N273" s="102">
        <v>0</v>
      </c>
      <c r="O273" s="103">
        <v>0</v>
      </c>
      <c r="P273" s="104">
        <v>0</v>
      </c>
      <c r="Q273" s="105">
        <v>0</v>
      </c>
    </row>
    <row r="274" spans="1:17" x14ac:dyDescent="0.25">
      <c r="A274" s="106">
        <f t="shared" si="13"/>
        <v>52596</v>
      </c>
      <c r="B274" s="714" t="str">
        <f>+asset_level_drivers!$D$1</f>
        <v>Foreland I</v>
      </c>
      <c r="C274" s="93">
        <f t="shared" si="14"/>
        <v>153</v>
      </c>
      <c r="D274" s="94">
        <v>2.6260442893981932</v>
      </c>
      <c r="E274" s="94">
        <v>73.69327814941407</v>
      </c>
      <c r="F274" s="94">
        <v>7.369327372741699</v>
      </c>
      <c r="G274" s="94">
        <v>1.2886073513031004</v>
      </c>
      <c r="H274" s="94">
        <v>1.7134504314422607</v>
      </c>
      <c r="I274" s="94">
        <v>38.559170654296878</v>
      </c>
      <c r="J274" s="94">
        <v>4.337906575012207</v>
      </c>
      <c r="K274" s="95">
        <v>157.18410009765626</v>
      </c>
      <c r="L274" s="94">
        <f t="shared" si="12"/>
        <v>0</v>
      </c>
      <c r="M274" s="94">
        <v>0</v>
      </c>
      <c r="N274" s="94">
        <v>0</v>
      </c>
      <c r="O274" s="96">
        <v>0</v>
      </c>
      <c r="P274" s="95">
        <v>0</v>
      </c>
      <c r="Q274" s="97">
        <v>0</v>
      </c>
    </row>
    <row r="275" spans="1:17" x14ac:dyDescent="0.25">
      <c r="A275" s="98">
        <f t="shared" si="13"/>
        <v>52627</v>
      </c>
      <c r="B275" s="713" t="str">
        <f>+asset_level_drivers!$D$1</f>
        <v>Foreland I</v>
      </c>
      <c r="C275" s="99">
        <f t="shared" si="14"/>
        <v>153</v>
      </c>
      <c r="D275" s="100">
        <v>2.612538528442383</v>
      </c>
      <c r="E275" s="100">
        <v>73.314273120117193</v>
      </c>
      <c r="F275" s="100">
        <v>7.3314268615722664</v>
      </c>
      <c r="G275" s="100">
        <v>1.2809396787643434</v>
      </c>
      <c r="H275" s="100">
        <v>1.7046381568908691</v>
      </c>
      <c r="I275" s="100">
        <v>38.360860510253907</v>
      </c>
      <c r="J275" s="100">
        <v>4.3155966110229498</v>
      </c>
      <c r="K275" s="101">
        <v>157.04279931640625</v>
      </c>
      <c r="L275" s="102">
        <f t="shared" si="12"/>
        <v>0</v>
      </c>
      <c r="M275" s="102">
        <v>0</v>
      </c>
      <c r="N275" s="102">
        <v>0</v>
      </c>
      <c r="O275" s="103">
        <v>0</v>
      </c>
      <c r="P275" s="104">
        <v>0</v>
      </c>
      <c r="Q275" s="105">
        <v>0</v>
      </c>
    </row>
    <row r="276" spans="1:17" x14ac:dyDescent="0.25">
      <c r="A276" s="106">
        <f t="shared" si="13"/>
        <v>52656</v>
      </c>
      <c r="B276" s="714" t="str">
        <f>+asset_level_drivers!$D$1</f>
        <v>Foreland I</v>
      </c>
      <c r="C276" s="93">
        <f t="shared" si="14"/>
        <v>153</v>
      </c>
      <c r="D276" s="94">
        <v>2.599102194213867</v>
      </c>
      <c r="E276" s="94">
        <v>72.937216845703134</v>
      </c>
      <c r="F276" s="94">
        <v>7.293721275329589</v>
      </c>
      <c r="G276" s="94">
        <v>1.2733177179336548</v>
      </c>
      <c r="H276" s="94">
        <v>1.6958711769104005</v>
      </c>
      <c r="I276" s="94">
        <v>38.1635695678711</v>
      </c>
      <c r="J276" s="94">
        <v>4.2934014610290525</v>
      </c>
      <c r="K276" s="95">
        <v>156.9022353515625</v>
      </c>
      <c r="L276" s="94">
        <f t="shared" si="12"/>
        <v>0</v>
      </c>
      <c r="M276" s="94">
        <v>0</v>
      </c>
      <c r="N276" s="94">
        <v>0</v>
      </c>
      <c r="O276" s="96">
        <v>0</v>
      </c>
      <c r="P276" s="95">
        <v>0</v>
      </c>
      <c r="Q276" s="97">
        <v>0</v>
      </c>
    </row>
    <row r="277" spans="1:17" x14ac:dyDescent="0.25">
      <c r="A277" s="98">
        <f t="shared" si="13"/>
        <v>52687</v>
      </c>
      <c r="B277" s="713" t="str">
        <f>+asset_level_drivers!$D$1</f>
        <v>Foreland I</v>
      </c>
      <c r="C277" s="99">
        <f t="shared" si="14"/>
        <v>153</v>
      </c>
      <c r="D277" s="100">
        <v>2.5857349708557131</v>
      </c>
      <c r="E277" s="100">
        <v>72.562099218749992</v>
      </c>
      <c r="F277" s="100">
        <v>7.2562094192504887</v>
      </c>
      <c r="G277" s="100">
        <v>1.2657411924362183</v>
      </c>
      <c r="H277" s="100">
        <v>1.6871492752075194</v>
      </c>
      <c r="I277" s="100">
        <v>37.967293322753903</v>
      </c>
      <c r="J277" s="100">
        <v>4.271320355987549</v>
      </c>
      <c r="K277" s="101">
        <v>156.76239794921875</v>
      </c>
      <c r="L277" s="102">
        <f t="shared" si="12"/>
        <v>0</v>
      </c>
      <c r="M277" s="102">
        <v>0</v>
      </c>
      <c r="N277" s="102">
        <v>0</v>
      </c>
      <c r="O277" s="103">
        <v>0</v>
      </c>
      <c r="P277" s="104">
        <v>0</v>
      </c>
      <c r="Q277" s="105">
        <v>0</v>
      </c>
    </row>
    <row r="278" spans="1:17" x14ac:dyDescent="0.25">
      <c r="A278" s="106">
        <f t="shared" si="13"/>
        <v>52717</v>
      </c>
      <c r="B278" s="714" t="str">
        <f>+asset_level_drivers!$D$1</f>
        <v>Foreland I</v>
      </c>
      <c r="C278" s="93">
        <f t="shared" si="14"/>
        <v>153</v>
      </c>
      <c r="D278" s="94">
        <v>2.5724365150451662</v>
      </c>
      <c r="E278" s="94">
        <v>72.188911889648438</v>
      </c>
      <c r="F278" s="94">
        <v>7.2188907028198246</v>
      </c>
      <c r="G278" s="94">
        <v>1.2582098207473755</v>
      </c>
      <c r="H278" s="94">
        <v>1.6784722595214843</v>
      </c>
      <c r="I278" s="94">
        <v>37.772028259277349</v>
      </c>
      <c r="J278" s="94">
        <v>4.2493529525756841</v>
      </c>
      <c r="K278" s="95">
        <v>156.62328906249999</v>
      </c>
      <c r="L278" s="94">
        <f t="shared" si="12"/>
        <v>0</v>
      </c>
      <c r="M278" s="94">
        <v>0</v>
      </c>
      <c r="N278" s="94">
        <v>0</v>
      </c>
      <c r="O278" s="96">
        <v>0</v>
      </c>
      <c r="P278" s="95">
        <v>0</v>
      </c>
      <c r="Q278" s="97">
        <v>0</v>
      </c>
    </row>
    <row r="279" spans="1:17" x14ac:dyDescent="0.25">
      <c r="A279" s="98">
        <f t="shared" si="13"/>
        <v>52748</v>
      </c>
      <c r="B279" s="713" t="str">
        <f>+asset_level_drivers!$D$1</f>
        <v>Foreland I</v>
      </c>
      <c r="C279" s="99">
        <f t="shared" si="14"/>
        <v>153</v>
      </c>
      <c r="D279" s="100">
        <v>2.559206428527832</v>
      </c>
      <c r="E279" s="100">
        <v>71.817643652343747</v>
      </c>
      <c r="F279" s="100">
        <v>7.1817639038085934</v>
      </c>
      <c r="G279" s="100">
        <v>1.2507233556747437</v>
      </c>
      <c r="H279" s="100">
        <v>1.6698398586273193</v>
      </c>
      <c r="I279" s="100">
        <v>37.577765258789064</v>
      </c>
      <c r="J279" s="100">
        <v>4.2274985023498539</v>
      </c>
      <c r="K279" s="101">
        <v>156.48490771484376</v>
      </c>
      <c r="L279" s="102">
        <f t="shared" si="12"/>
        <v>0</v>
      </c>
      <c r="M279" s="102">
        <v>0</v>
      </c>
      <c r="N279" s="102">
        <v>0</v>
      </c>
      <c r="O279" s="103">
        <v>0</v>
      </c>
      <c r="P279" s="104">
        <v>0</v>
      </c>
      <c r="Q279" s="105">
        <v>0</v>
      </c>
    </row>
    <row r="280" spans="1:17" x14ac:dyDescent="0.25">
      <c r="A280" s="106">
        <f t="shared" si="13"/>
        <v>52778</v>
      </c>
      <c r="B280" s="714" t="str">
        <f>+asset_level_drivers!$D$1</f>
        <v>Foreland I</v>
      </c>
      <c r="C280" s="93">
        <f t="shared" si="14"/>
        <v>153</v>
      </c>
      <c r="D280" s="94">
        <v>2.5460444091796877</v>
      </c>
      <c r="E280" s="94">
        <v>71.448284838867181</v>
      </c>
      <c r="F280" s="94">
        <v>7.144828005981446</v>
      </c>
      <c r="G280" s="94">
        <v>1.2432815036773681</v>
      </c>
      <c r="H280" s="94">
        <v>1.6612518424987792</v>
      </c>
      <c r="I280" s="94">
        <v>37.384502838134765</v>
      </c>
      <c r="J280" s="94">
        <v>4.205756414794922</v>
      </c>
      <c r="K280" s="95">
        <v>156.34724462890625</v>
      </c>
      <c r="L280" s="94">
        <f t="shared" si="12"/>
        <v>0</v>
      </c>
      <c r="M280" s="94">
        <v>0</v>
      </c>
      <c r="N280" s="94">
        <v>0</v>
      </c>
      <c r="O280" s="96">
        <v>0</v>
      </c>
      <c r="P280" s="95">
        <v>0</v>
      </c>
      <c r="Q280" s="97">
        <v>0</v>
      </c>
    </row>
    <row r="281" spans="1:17" x14ac:dyDescent="0.25">
      <c r="A281" s="98">
        <f t="shared" si="13"/>
        <v>52809</v>
      </c>
      <c r="B281" s="713" t="str">
        <f>+asset_level_drivers!$D$1</f>
        <v>Foreland I</v>
      </c>
      <c r="C281" s="99">
        <f t="shared" si="14"/>
        <v>153</v>
      </c>
      <c r="D281" s="100">
        <v>2.5329500587463376</v>
      </c>
      <c r="E281" s="100">
        <v>71.080825122070323</v>
      </c>
      <c r="F281" s="100">
        <v>7.1080821441650386</v>
      </c>
      <c r="G281" s="100">
        <v>1.2358840209960937</v>
      </c>
      <c r="H281" s="100">
        <v>1.6527079914093017</v>
      </c>
      <c r="I281" s="100">
        <v>37.19223468017578</v>
      </c>
      <c r="J281" s="100">
        <v>4.184126222991944</v>
      </c>
      <c r="K281" s="101">
        <v>156.21029687500001</v>
      </c>
      <c r="L281" s="102">
        <f t="shared" si="12"/>
        <v>0</v>
      </c>
      <c r="M281" s="102">
        <v>0</v>
      </c>
      <c r="N281" s="102">
        <v>0</v>
      </c>
      <c r="O281" s="103">
        <v>0</v>
      </c>
      <c r="P281" s="104">
        <v>0</v>
      </c>
      <c r="Q281" s="105">
        <v>0</v>
      </c>
    </row>
    <row r="282" spans="1:17" x14ac:dyDescent="0.25">
      <c r="A282" s="106">
        <f t="shared" si="13"/>
        <v>52840</v>
      </c>
      <c r="B282" s="714" t="str">
        <f>+asset_level_drivers!$D$1</f>
        <v>Foreland I</v>
      </c>
      <c r="C282" s="93">
        <f t="shared" si="14"/>
        <v>153</v>
      </c>
      <c r="D282" s="94">
        <v>2.5199230888366699</v>
      </c>
      <c r="E282" s="94">
        <v>70.715255932617197</v>
      </c>
      <c r="F282" s="94">
        <v>7.0715252059936526</v>
      </c>
      <c r="G282" s="94">
        <v>1.2285306243896483</v>
      </c>
      <c r="H282" s="94">
        <v>1.6442081062316893</v>
      </c>
      <c r="I282" s="94">
        <v>37.000954522705079</v>
      </c>
      <c r="J282" s="94">
        <v>4.1626072265625007</v>
      </c>
      <c r="K282" s="95">
        <v>156.07406298828124</v>
      </c>
      <c r="L282" s="94">
        <f t="shared" si="12"/>
        <v>0</v>
      </c>
      <c r="M282" s="94">
        <v>0</v>
      </c>
      <c r="N282" s="94">
        <v>0</v>
      </c>
      <c r="O282" s="96">
        <v>0</v>
      </c>
      <c r="P282" s="95">
        <v>0</v>
      </c>
      <c r="Q282" s="97">
        <v>0</v>
      </c>
    </row>
    <row r="283" spans="1:17" x14ac:dyDescent="0.25">
      <c r="A283" s="98">
        <f t="shared" si="13"/>
        <v>52870</v>
      </c>
      <c r="B283" s="713" t="str">
        <f>+asset_level_drivers!$D$1</f>
        <v>Foreland I</v>
      </c>
      <c r="C283" s="99">
        <f t="shared" si="14"/>
        <v>153</v>
      </c>
      <c r="D283" s="100">
        <v>2.506963087463379</v>
      </c>
      <c r="E283" s="100">
        <v>70.351566503906241</v>
      </c>
      <c r="F283" s="100">
        <v>7.0351561889648435</v>
      </c>
      <c r="G283" s="100">
        <v>1.2212210512161255</v>
      </c>
      <c r="H283" s="100">
        <v>1.6357519123077393</v>
      </c>
      <c r="I283" s="100">
        <v>36.810658081054683</v>
      </c>
      <c r="J283" s="100">
        <v>4.1411987869262692</v>
      </c>
      <c r="K283" s="101">
        <v>155.93853613281249</v>
      </c>
      <c r="L283" s="102">
        <f t="shared" si="12"/>
        <v>0</v>
      </c>
      <c r="M283" s="102">
        <v>0</v>
      </c>
      <c r="N283" s="102">
        <v>0</v>
      </c>
      <c r="O283" s="103">
        <v>0</v>
      </c>
      <c r="P283" s="104">
        <v>0</v>
      </c>
      <c r="Q283" s="105">
        <v>0</v>
      </c>
    </row>
    <row r="284" spans="1:17" x14ac:dyDescent="0.25">
      <c r="A284" s="106">
        <f t="shared" si="13"/>
        <v>52901</v>
      </c>
      <c r="B284" s="714" t="str">
        <f>+asset_level_drivers!$D$1</f>
        <v>Foreland I</v>
      </c>
      <c r="C284" s="93">
        <f t="shared" si="14"/>
        <v>153</v>
      </c>
      <c r="D284" s="94">
        <v>2.4940697250366211</v>
      </c>
      <c r="E284" s="94">
        <v>69.989747827148435</v>
      </c>
      <c r="F284" s="94">
        <v>6.9989743515014649</v>
      </c>
      <c r="G284" s="94">
        <v>1.2139550525665284</v>
      </c>
      <c r="H284" s="94">
        <v>1.627339210510254</v>
      </c>
      <c r="I284" s="94">
        <v>36.62134008178711</v>
      </c>
      <c r="J284" s="94">
        <v>4.1199006225585935</v>
      </c>
      <c r="K284" s="95">
        <v>155.80371435546874</v>
      </c>
      <c r="L284" s="94">
        <f t="shared" si="12"/>
        <v>0</v>
      </c>
      <c r="M284" s="94">
        <v>0</v>
      </c>
      <c r="N284" s="94">
        <v>0</v>
      </c>
      <c r="O284" s="96">
        <v>0</v>
      </c>
      <c r="P284" s="95">
        <v>0</v>
      </c>
      <c r="Q284" s="97">
        <v>0</v>
      </c>
    </row>
    <row r="285" spans="1:17" x14ac:dyDescent="0.25">
      <c r="A285" s="98">
        <f t="shared" si="13"/>
        <v>52931</v>
      </c>
      <c r="B285" s="713" t="str">
        <f>+asset_level_drivers!$D$1</f>
        <v>Foreland I</v>
      </c>
      <c r="C285" s="99">
        <f t="shared" si="14"/>
        <v>153</v>
      </c>
      <c r="D285" s="100">
        <v>2.4812426925659179</v>
      </c>
      <c r="E285" s="100">
        <v>69.629789794921876</v>
      </c>
      <c r="F285" s="100">
        <v>6.962978526306153</v>
      </c>
      <c r="G285" s="100">
        <v>1.1799298793792725</v>
      </c>
      <c r="H285" s="100">
        <v>1.6189697914123535</v>
      </c>
      <c r="I285" s="100">
        <v>36.432996350097653</v>
      </c>
      <c r="J285" s="100">
        <v>4.098711930084229</v>
      </c>
      <c r="K285" s="101">
        <v>155.6258173828125</v>
      </c>
      <c r="L285" s="102">
        <f t="shared" si="12"/>
        <v>0</v>
      </c>
      <c r="M285" s="102">
        <v>0</v>
      </c>
      <c r="N285" s="102">
        <v>0</v>
      </c>
      <c r="O285" s="103">
        <v>0</v>
      </c>
      <c r="P285" s="104">
        <v>0</v>
      </c>
      <c r="Q285" s="105">
        <v>0</v>
      </c>
    </row>
    <row r="286" spans="1:17" x14ac:dyDescent="0.25">
      <c r="A286" s="106">
        <f t="shared" si="13"/>
        <v>52962</v>
      </c>
      <c r="B286" s="714" t="str">
        <f>+asset_level_drivers!$D$1</f>
        <v>Foreland I</v>
      </c>
      <c r="C286" s="93">
        <f t="shared" si="14"/>
        <v>153</v>
      </c>
      <c r="D286" s="94">
        <v>2.4104505157470704</v>
      </c>
      <c r="E286" s="94">
        <v>67.133720214843763</v>
      </c>
      <c r="F286" s="94">
        <v>6.7133716506958008</v>
      </c>
      <c r="G286" s="94">
        <v>1.1372211587905885</v>
      </c>
      <c r="H286" s="94">
        <v>1.5671200801849365</v>
      </c>
      <c r="I286" s="94">
        <v>34.962842999267579</v>
      </c>
      <c r="J286" s="94">
        <v>3.9333197982788088</v>
      </c>
      <c r="K286" s="95">
        <v>147.81868408203124</v>
      </c>
      <c r="L286" s="94">
        <f t="shared" si="12"/>
        <v>0</v>
      </c>
      <c r="M286" s="94">
        <v>0</v>
      </c>
      <c r="N286" s="94">
        <v>0</v>
      </c>
      <c r="O286" s="96">
        <v>0</v>
      </c>
      <c r="P286" s="95">
        <v>0</v>
      </c>
      <c r="Q286" s="97">
        <v>0</v>
      </c>
    </row>
    <row r="287" spans="1:17" x14ac:dyDescent="0.25">
      <c r="A287" s="98">
        <f t="shared" si="13"/>
        <v>52993</v>
      </c>
      <c r="B287" s="713" t="str">
        <f>+asset_level_drivers!$D$1</f>
        <v>Foreland I</v>
      </c>
      <c r="C287" s="99">
        <f t="shared" si="14"/>
        <v>153</v>
      </c>
      <c r="D287" s="100">
        <v>2.3980535430908203</v>
      </c>
      <c r="E287" s="100">
        <v>66.788450903320324</v>
      </c>
      <c r="F287" s="100">
        <v>6.6788447113037108</v>
      </c>
      <c r="G287" s="100">
        <v>1.1304365020751952</v>
      </c>
      <c r="H287" s="100">
        <v>1.5590603519439696</v>
      </c>
      <c r="I287" s="100">
        <v>34.783029217529297</v>
      </c>
      <c r="J287" s="100">
        <v>3.9130906242370607</v>
      </c>
      <c r="K287" s="101">
        <v>147.69087988281251</v>
      </c>
      <c r="L287" s="102">
        <f t="shared" si="12"/>
        <v>0</v>
      </c>
      <c r="M287" s="102">
        <v>0</v>
      </c>
      <c r="N287" s="102">
        <v>0</v>
      </c>
      <c r="O287" s="103">
        <v>0</v>
      </c>
      <c r="P287" s="104">
        <v>0</v>
      </c>
      <c r="Q287" s="105">
        <v>0</v>
      </c>
    </row>
    <row r="288" spans="1:17" x14ac:dyDescent="0.25">
      <c r="A288" s="106">
        <f t="shared" si="13"/>
        <v>53021</v>
      </c>
      <c r="B288" s="714" t="str">
        <f>+asset_level_drivers!$D$1</f>
        <v>Foreland I</v>
      </c>
      <c r="C288" s="93">
        <f t="shared" si="14"/>
        <v>153</v>
      </c>
      <c r="D288" s="94">
        <v>2.3857203186035161</v>
      </c>
      <c r="E288" s="94">
        <v>66.444956872558606</v>
      </c>
      <c r="F288" s="94">
        <v>6.6444952148437499</v>
      </c>
      <c r="G288" s="94">
        <v>1.0968931034088134</v>
      </c>
      <c r="H288" s="94">
        <v>1.5510420902252198</v>
      </c>
      <c r="I288" s="94">
        <v>34.604139056396484</v>
      </c>
      <c r="J288" s="94">
        <v>3.892965566253662</v>
      </c>
      <c r="K288" s="95">
        <v>147.51997070312501</v>
      </c>
      <c r="L288" s="94">
        <f t="shared" si="12"/>
        <v>0</v>
      </c>
      <c r="M288" s="94">
        <v>0</v>
      </c>
      <c r="N288" s="94">
        <v>0</v>
      </c>
      <c r="O288" s="96">
        <v>0</v>
      </c>
      <c r="P288" s="95">
        <v>0</v>
      </c>
      <c r="Q288" s="97">
        <v>0</v>
      </c>
    </row>
    <row r="289" spans="1:17" x14ac:dyDescent="0.25">
      <c r="A289" s="98">
        <f t="shared" si="13"/>
        <v>53052</v>
      </c>
      <c r="B289" s="713" t="str">
        <f>+asset_level_drivers!$D$1</f>
        <v>Foreland I</v>
      </c>
      <c r="C289" s="99">
        <f t="shared" si="14"/>
        <v>153</v>
      </c>
      <c r="D289" s="100">
        <v>2.3734505332946778</v>
      </c>
      <c r="E289" s="100">
        <v>66.103229882812499</v>
      </c>
      <c r="F289" s="100">
        <v>6.6103225296020502</v>
      </c>
      <c r="G289" s="100">
        <v>1.0903508548736573</v>
      </c>
      <c r="H289" s="100">
        <v>1.543065068435669</v>
      </c>
      <c r="I289" s="100">
        <v>34.426169934082033</v>
      </c>
      <c r="J289" s="100">
        <v>3.8729439239501953</v>
      </c>
      <c r="K289" s="101">
        <v>147.39375634765625</v>
      </c>
      <c r="L289" s="102">
        <f t="shared" si="12"/>
        <v>0</v>
      </c>
      <c r="M289" s="102">
        <v>0</v>
      </c>
      <c r="N289" s="102">
        <v>0</v>
      </c>
      <c r="O289" s="103">
        <v>0</v>
      </c>
      <c r="P289" s="104">
        <v>0</v>
      </c>
      <c r="Q289" s="105">
        <v>0</v>
      </c>
    </row>
    <row r="290" spans="1:17" x14ac:dyDescent="0.25">
      <c r="A290" s="106">
        <f t="shared" si="13"/>
        <v>53082</v>
      </c>
      <c r="B290" s="714" t="str">
        <f>+asset_level_drivers!$D$1</f>
        <v>Foreland I</v>
      </c>
      <c r="C290" s="93">
        <f t="shared" si="14"/>
        <v>153</v>
      </c>
      <c r="D290" s="94">
        <v>2.3612438232421873</v>
      </c>
      <c r="E290" s="94">
        <v>65.763260046386719</v>
      </c>
      <c r="F290" s="94">
        <v>6.5763255294799805</v>
      </c>
      <c r="G290" s="94">
        <v>1.0838476970672608</v>
      </c>
      <c r="H290" s="94">
        <v>1.5351290393829344</v>
      </c>
      <c r="I290" s="94">
        <v>34.249115753173832</v>
      </c>
      <c r="J290" s="94">
        <v>3.8530253952026365</v>
      </c>
      <c r="K290" s="95">
        <v>147.26820019531249</v>
      </c>
      <c r="L290" s="94">
        <f t="shared" si="12"/>
        <v>0</v>
      </c>
      <c r="M290" s="94">
        <v>0</v>
      </c>
      <c r="N290" s="94">
        <v>0</v>
      </c>
      <c r="O290" s="96">
        <v>0</v>
      </c>
      <c r="P290" s="95">
        <v>0</v>
      </c>
      <c r="Q290" s="97">
        <v>0</v>
      </c>
    </row>
    <row r="291" spans="1:17" x14ac:dyDescent="0.25">
      <c r="A291" s="98">
        <f t="shared" si="13"/>
        <v>53113</v>
      </c>
      <c r="B291" s="713" t="str">
        <f>+asset_level_drivers!$D$1</f>
        <v>Foreland I</v>
      </c>
      <c r="C291" s="99">
        <f t="shared" si="14"/>
        <v>153</v>
      </c>
      <c r="D291" s="100">
        <v>2.3490999137878421</v>
      </c>
      <c r="E291" s="100">
        <v>65.425038244628908</v>
      </c>
      <c r="F291" s="100">
        <v>6.5425033905029304</v>
      </c>
      <c r="G291" s="100">
        <v>1.0773833724975586</v>
      </c>
      <c r="H291" s="100">
        <v>1.5272338451385499</v>
      </c>
      <c r="I291" s="100">
        <v>34.072971844482424</v>
      </c>
      <c r="J291" s="100">
        <v>3.8332091354370119</v>
      </c>
      <c r="K291" s="101">
        <v>147.14329589843749</v>
      </c>
      <c r="L291" s="102">
        <f t="shared" si="12"/>
        <v>0</v>
      </c>
      <c r="M291" s="102">
        <v>0</v>
      </c>
      <c r="N291" s="102">
        <v>0</v>
      </c>
      <c r="O291" s="103">
        <v>0</v>
      </c>
      <c r="P291" s="104">
        <v>0</v>
      </c>
      <c r="Q291" s="105">
        <v>0</v>
      </c>
    </row>
    <row r="292" spans="1:17" x14ac:dyDescent="0.25">
      <c r="A292" s="106">
        <f t="shared" si="13"/>
        <v>53143</v>
      </c>
      <c r="B292" s="714" t="str">
        <f>+asset_level_drivers!$D$1</f>
        <v>Foreland I</v>
      </c>
      <c r="C292" s="93">
        <f t="shared" si="14"/>
        <v>153</v>
      </c>
      <c r="D292" s="94">
        <v>2.3370184684753421</v>
      </c>
      <c r="E292" s="94">
        <v>65.088556018066413</v>
      </c>
      <c r="F292" s="94">
        <v>6.5088551651000977</v>
      </c>
      <c r="G292" s="94">
        <v>1.0709576648712158</v>
      </c>
      <c r="H292" s="94">
        <v>1.5193792659759522</v>
      </c>
      <c r="I292" s="94">
        <v>33.897733703613284</v>
      </c>
      <c r="J292" s="94">
        <v>3.8134949043273929</v>
      </c>
      <c r="K292" s="95">
        <v>147.01904394531249</v>
      </c>
      <c r="L292" s="94">
        <f t="shared" si="12"/>
        <v>0</v>
      </c>
      <c r="M292" s="94">
        <v>0</v>
      </c>
      <c r="N292" s="94">
        <v>0</v>
      </c>
      <c r="O292" s="96">
        <v>0</v>
      </c>
      <c r="P292" s="95">
        <v>0</v>
      </c>
      <c r="Q292" s="97">
        <v>0</v>
      </c>
    </row>
    <row r="293" spans="1:17" x14ac:dyDescent="0.25">
      <c r="A293" s="98">
        <f t="shared" si="13"/>
        <v>53174</v>
      </c>
      <c r="B293" s="713" t="str">
        <f>+asset_level_drivers!$D$1</f>
        <v>Foreland I</v>
      </c>
      <c r="C293" s="99">
        <f t="shared" si="14"/>
        <v>153</v>
      </c>
      <c r="D293" s="100">
        <v>2.3249991645812988</v>
      </c>
      <c r="E293" s="100">
        <v>64.753804907226566</v>
      </c>
      <c r="F293" s="100">
        <v>6.4753800567626953</v>
      </c>
      <c r="G293" s="100">
        <v>1.0645703372955324</v>
      </c>
      <c r="H293" s="100">
        <v>1.5115650959014892</v>
      </c>
      <c r="I293" s="100">
        <v>33.723397210693363</v>
      </c>
      <c r="J293" s="100">
        <v>3.7938821113586423</v>
      </c>
      <c r="K293" s="101">
        <v>146.89543554687501</v>
      </c>
      <c r="L293" s="102">
        <f t="shared" si="12"/>
        <v>0</v>
      </c>
      <c r="M293" s="102">
        <v>0</v>
      </c>
      <c r="N293" s="102">
        <v>0</v>
      </c>
      <c r="O293" s="103">
        <v>0</v>
      </c>
      <c r="P293" s="104">
        <v>0</v>
      </c>
      <c r="Q293" s="105">
        <v>0</v>
      </c>
    </row>
    <row r="294" spans="1:17" x14ac:dyDescent="0.25">
      <c r="A294" s="106">
        <f t="shared" si="13"/>
        <v>53205</v>
      </c>
      <c r="B294" s="714" t="str">
        <f>+asset_level_drivers!$D$1</f>
        <v>Foreland I</v>
      </c>
      <c r="C294" s="93">
        <f t="shared" si="14"/>
        <v>153</v>
      </c>
      <c r="D294" s="94">
        <v>2.3130416450500486</v>
      </c>
      <c r="E294" s="94">
        <v>64.420775134277349</v>
      </c>
      <c r="F294" s="94">
        <v>6.4420771179199221</v>
      </c>
      <c r="G294" s="94">
        <v>1.0582211545944216</v>
      </c>
      <c r="H294" s="94">
        <v>1.503791084289551</v>
      </c>
      <c r="I294" s="94">
        <v>33.549957751464845</v>
      </c>
      <c r="J294" s="94">
        <v>3.774370117950439</v>
      </c>
      <c r="K294" s="95">
        <v>146.7724716796875</v>
      </c>
      <c r="L294" s="94">
        <f t="shared" si="12"/>
        <v>0</v>
      </c>
      <c r="M294" s="94">
        <v>0</v>
      </c>
      <c r="N294" s="94">
        <v>0</v>
      </c>
      <c r="O294" s="96">
        <v>0</v>
      </c>
      <c r="P294" s="95">
        <v>0</v>
      </c>
      <c r="Q294" s="97">
        <v>0</v>
      </c>
    </row>
    <row r="295" spans="1:17" x14ac:dyDescent="0.25">
      <c r="A295" s="98">
        <f t="shared" si="13"/>
        <v>53235</v>
      </c>
      <c r="B295" s="713" t="str">
        <f>+asset_level_drivers!$D$1</f>
        <v>Foreland I</v>
      </c>
      <c r="C295" s="99">
        <f t="shared" si="14"/>
        <v>153</v>
      </c>
      <c r="D295" s="100">
        <v>2.3011456558227539</v>
      </c>
      <c r="E295" s="100">
        <v>64.089457800292962</v>
      </c>
      <c r="F295" s="100">
        <v>6.4089454010009765</v>
      </c>
      <c r="G295" s="100">
        <v>1.0519099021911622</v>
      </c>
      <c r="H295" s="100">
        <v>1.4960570594787597</v>
      </c>
      <c r="I295" s="100">
        <v>33.377409887695315</v>
      </c>
      <c r="J295" s="100">
        <v>3.7549584709167481</v>
      </c>
      <c r="K295" s="101">
        <v>146.65014746093749</v>
      </c>
      <c r="L295" s="102">
        <f t="shared" si="12"/>
        <v>0</v>
      </c>
      <c r="M295" s="102">
        <v>0</v>
      </c>
      <c r="N295" s="102">
        <v>0</v>
      </c>
      <c r="O295" s="103">
        <v>0</v>
      </c>
      <c r="P295" s="104">
        <v>0</v>
      </c>
      <c r="Q295" s="105">
        <v>0</v>
      </c>
    </row>
    <row r="296" spans="1:17" x14ac:dyDescent="0.25">
      <c r="A296" s="106">
        <f t="shared" si="13"/>
        <v>53266</v>
      </c>
      <c r="B296" s="714" t="str">
        <f>+asset_level_drivers!$D$1</f>
        <v>Foreland I</v>
      </c>
      <c r="C296" s="93">
        <f t="shared" si="14"/>
        <v>153</v>
      </c>
      <c r="D296" s="94">
        <v>2.2893108604431154</v>
      </c>
      <c r="E296" s="94">
        <v>63.759845104980471</v>
      </c>
      <c r="F296" s="94">
        <v>6.3759841369628907</v>
      </c>
      <c r="G296" s="94">
        <v>1.0456363569259646</v>
      </c>
      <c r="H296" s="94">
        <v>1.4883628566741944</v>
      </c>
      <c r="I296" s="94">
        <v>33.20574999389649</v>
      </c>
      <c r="J296" s="94">
        <v>3.7356466346740724</v>
      </c>
      <c r="K296" s="95">
        <v>146.52845654296874</v>
      </c>
      <c r="L296" s="94">
        <f t="shared" si="12"/>
        <v>0</v>
      </c>
      <c r="M296" s="94">
        <v>0</v>
      </c>
      <c r="N296" s="94">
        <v>0</v>
      </c>
      <c r="O296" s="96">
        <v>0</v>
      </c>
      <c r="P296" s="95">
        <v>0</v>
      </c>
      <c r="Q296" s="97">
        <v>0</v>
      </c>
    </row>
    <row r="297" spans="1:17" x14ac:dyDescent="0.25">
      <c r="A297" s="98">
        <f t="shared" si="13"/>
        <v>53296</v>
      </c>
      <c r="B297" s="713" t="str">
        <f>+asset_level_drivers!$D$1</f>
        <v>Foreland I</v>
      </c>
      <c r="C297" s="99">
        <f t="shared" si="14"/>
        <v>153</v>
      </c>
      <c r="D297" s="100">
        <v>2.2775369155883789</v>
      </c>
      <c r="E297" s="100">
        <v>63.431927600097666</v>
      </c>
      <c r="F297" s="100">
        <v>6.3431923233032226</v>
      </c>
      <c r="G297" s="100">
        <v>1.0394002647399903</v>
      </c>
      <c r="H297" s="100">
        <v>1.4807081874847412</v>
      </c>
      <c r="I297" s="100">
        <v>33.034971533203127</v>
      </c>
      <c r="J297" s="100">
        <v>3.7164340805053713</v>
      </c>
      <c r="K297" s="101">
        <v>146.4073994140625</v>
      </c>
      <c r="L297" s="102">
        <f t="shared" si="12"/>
        <v>0</v>
      </c>
      <c r="M297" s="102">
        <v>0</v>
      </c>
      <c r="N297" s="102">
        <v>0</v>
      </c>
      <c r="O297" s="103">
        <v>0</v>
      </c>
      <c r="P297" s="104">
        <v>0</v>
      </c>
      <c r="Q297" s="105">
        <v>0</v>
      </c>
    </row>
    <row r="298" spans="1:17" x14ac:dyDescent="0.25">
      <c r="A298" s="106">
        <f t="shared" si="13"/>
        <v>53327</v>
      </c>
      <c r="B298" s="714" t="str">
        <f>+asset_level_drivers!$D$1</f>
        <v>Foreland I</v>
      </c>
      <c r="C298" s="93">
        <f t="shared" si="14"/>
        <v>153</v>
      </c>
      <c r="D298" s="94">
        <v>2.2658235088348389</v>
      </c>
      <c r="E298" s="94">
        <v>63.105696496582027</v>
      </c>
      <c r="F298" s="94">
        <v>6.3105692596435548</v>
      </c>
      <c r="G298" s="94">
        <v>1.0332014299392702</v>
      </c>
      <c r="H298" s="94">
        <v>1.4730928699493409</v>
      </c>
      <c r="I298" s="94">
        <v>32.865072637939456</v>
      </c>
      <c r="J298" s="94">
        <v>3.6973204788208012</v>
      </c>
      <c r="K298" s="95">
        <v>146.28697412109375</v>
      </c>
      <c r="L298" s="94">
        <f t="shared" si="12"/>
        <v>0</v>
      </c>
      <c r="M298" s="94">
        <v>0</v>
      </c>
      <c r="N298" s="94">
        <v>0</v>
      </c>
      <c r="O298" s="96">
        <v>0</v>
      </c>
      <c r="P298" s="95">
        <v>0</v>
      </c>
      <c r="Q298" s="97">
        <v>0</v>
      </c>
    </row>
    <row r="299" spans="1:17" x14ac:dyDescent="0.25">
      <c r="A299" s="98">
        <f t="shared" si="13"/>
        <v>53358</v>
      </c>
      <c r="B299" s="713" t="str">
        <f>+asset_level_drivers!$D$1</f>
        <v>Foreland I</v>
      </c>
      <c r="C299" s="99">
        <f t="shared" si="14"/>
        <v>153</v>
      </c>
      <c r="D299" s="100">
        <v>2.2541703483581546</v>
      </c>
      <c r="E299" s="100">
        <v>62.781143225097658</v>
      </c>
      <c r="F299" s="100">
        <v>6.2781139160156254</v>
      </c>
      <c r="G299" s="100">
        <v>1.0270396293640136</v>
      </c>
      <c r="H299" s="100">
        <v>1.4655167530059816</v>
      </c>
      <c r="I299" s="100">
        <v>32.696047100830079</v>
      </c>
      <c r="J299" s="100">
        <v>3.6783050880432131</v>
      </c>
      <c r="K299" s="101">
        <v>146.16717333984374</v>
      </c>
      <c r="L299" s="102">
        <f t="shared" si="12"/>
        <v>0</v>
      </c>
      <c r="M299" s="102">
        <v>0</v>
      </c>
      <c r="N299" s="102">
        <v>0</v>
      </c>
      <c r="O299" s="103">
        <v>0</v>
      </c>
      <c r="P299" s="104">
        <v>0</v>
      </c>
      <c r="Q299" s="105">
        <v>0</v>
      </c>
    </row>
    <row r="300" spans="1:17" x14ac:dyDescent="0.25">
      <c r="A300" s="106">
        <f t="shared" si="13"/>
        <v>53386</v>
      </c>
      <c r="B300" s="714" t="str">
        <f>+asset_level_drivers!$D$1</f>
        <v>Foreland I</v>
      </c>
      <c r="C300" s="93">
        <f t="shared" si="14"/>
        <v>153</v>
      </c>
      <c r="D300" s="94">
        <v>2.2425771457672119</v>
      </c>
      <c r="E300" s="94">
        <v>62.458259106445318</v>
      </c>
      <c r="F300" s="94">
        <v>6.2458255371093747</v>
      </c>
      <c r="G300" s="94">
        <v>1.0209146226882935</v>
      </c>
      <c r="H300" s="94">
        <v>1.4579796100616456</v>
      </c>
      <c r="I300" s="94">
        <v>32.52789129638672</v>
      </c>
      <c r="J300" s="94">
        <v>3.6593876129150389</v>
      </c>
      <c r="K300" s="95">
        <v>146.04799462890625</v>
      </c>
      <c r="L300" s="94">
        <f t="shared" si="12"/>
        <v>0</v>
      </c>
      <c r="M300" s="94">
        <v>0</v>
      </c>
      <c r="N300" s="94">
        <v>0</v>
      </c>
      <c r="O300" s="96">
        <v>0</v>
      </c>
      <c r="P300" s="95">
        <v>0</v>
      </c>
      <c r="Q300" s="97">
        <v>0</v>
      </c>
    </row>
    <row r="301" spans="1:17" x14ac:dyDescent="0.25">
      <c r="A301" s="98">
        <f t="shared" si="13"/>
        <v>53417</v>
      </c>
      <c r="B301" s="713" t="str">
        <f>+asset_level_drivers!$D$1</f>
        <v>Foreland I</v>
      </c>
      <c r="C301" s="99">
        <f t="shared" si="14"/>
        <v>153</v>
      </c>
      <c r="D301" s="100">
        <v>2.1626880420684813</v>
      </c>
      <c r="E301" s="100">
        <v>60.225407775878914</v>
      </c>
      <c r="F301" s="100">
        <v>6.022540420532227</v>
      </c>
      <c r="G301" s="100">
        <v>0.9867014047622682</v>
      </c>
      <c r="H301" s="100">
        <v>1.3992145580291748</v>
      </c>
      <c r="I301" s="100">
        <v>31.213623010253905</v>
      </c>
      <c r="J301" s="100">
        <v>3.5115325172424319</v>
      </c>
      <c r="K301" s="101">
        <v>138.35734570312499</v>
      </c>
      <c r="L301" s="102">
        <f t="shared" si="12"/>
        <v>0</v>
      </c>
      <c r="M301" s="102">
        <v>0</v>
      </c>
      <c r="N301" s="102">
        <v>0</v>
      </c>
      <c r="O301" s="103">
        <v>0</v>
      </c>
      <c r="P301" s="104">
        <v>0</v>
      </c>
      <c r="Q301" s="105">
        <v>0</v>
      </c>
    </row>
    <row r="302" spans="1:17" x14ac:dyDescent="0.25">
      <c r="A302" s="106">
        <f t="shared" si="13"/>
        <v>53447</v>
      </c>
      <c r="B302" s="714" t="str">
        <f>+asset_level_drivers!$D$1</f>
        <v>Foreland I</v>
      </c>
      <c r="C302" s="93">
        <f t="shared" si="14"/>
        <v>153</v>
      </c>
      <c r="D302" s="94">
        <v>2.1515653221130373</v>
      </c>
      <c r="E302" s="94">
        <v>59.915667810058594</v>
      </c>
      <c r="F302" s="94">
        <v>5.9915664184570314</v>
      </c>
      <c r="G302" s="94">
        <v>0.98079400119781501</v>
      </c>
      <c r="H302" s="94">
        <v>1.3920183757781983</v>
      </c>
      <c r="I302" s="94">
        <v>31.053091223144531</v>
      </c>
      <c r="J302" s="94">
        <v>3.4934726074218752</v>
      </c>
      <c r="K302" s="95">
        <v>138.24352880859374</v>
      </c>
      <c r="L302" s="94">
        <f t="shared" si="12"/>
        <v>0</v>
      </c>
      <c r="M302" s="94">
        <v>0</v>
      </c>
      <c r="N302" s="94">
        <v>0</v>
      </c>
      <c r="O302" s="96">
        <v>0</v>
      </c>
      <c r="P302" s="95">
        <v>0</v>
      </c>
      <c r="Q302" s="97">
        <v>0</v>
      </c>
    </row>
    <row r="303" spans="1:17" x14ac:dyDescent="0.25">
      <c r="A303" s="98">
        <f t="shared" si="13"/>
        <v>53478</v>
      </c>
      <c r="B303" s="713" t="str">
        <f>+asset_level_drivers!$D$1</f>
        <v>Foreland I</v>
      </c>
      <c r="C303" s="99">
        <f t="shared" si="14"/>
        <v>153</v>
      </c>
      <c r="D303" s="100">
        <v>2.1404998031616214</v>
      </c>
      <c r="E303" s="100">
        <v>59.607520532226566</v>
      </c>
      <c r="F303" s="100">
        <v>5.9607517318725591</v>
      </c>
      <c r="G303" s="100">
        <v>0.97492199935913093</v>
      </c>
      <c r="H303" s="100">
        <v>1.3848592277526854</v>
      </c>
      <c r="I303" s="100">
        <v>30.893384179687498</v>
      </c>
      <c r="J303" s="100">
        <v>3.4755056488037108</v>
      </c>
      <c r="K303" s="101">
        <v>138.13030566406249</v>
      </c>
      <c r="L303" s="102">
        <f t="shared" si="12"/>
        <v>0</v>
      </c>
      <c r="M303" s="102">
        <v>0</v>
      </c>
      <c r="N303" s="102">
        <v>0</v>
      </c>
      <c r="O303" s="103">
        <v>0</v>
      </c>
      <c r="P303" s="104">
        <v>0</v>
      </c>
      <c r="Q303" s="105">
        <v>0</v>
      </c>
    </row>
    <row r="304" spans="1:17" x14ac:dyDescent="0.25">
      <c r="A304" s="106">
        <f t="shared" si="13"/>
        <v>53508</v>
      </c>
      <c r="B304" s="714" t="str">
        <f>+asset_level_drivers!$D$1</f>
        <v>Foreland I</v>
      </c>
      <c r="C304" s="93">
        <f t="shared" si="14"/>
        <v>153</v>
      </c>
      <c r="D304" s="94">
        <v>2.1294911762237549</v>
      </c>
      <c r="E304" s="94">
        <v>59.300958691406244</v>
      </c>
      <c r="F304" s="94">
        <v>5.9300955642700197</v>
      </c>
      <c r="G304" s="94">
        <v>0.96908516750335694</v>
      </c>
      <c r="H304" s="94">
        <v>1.3777368598937989</v>
      </c>
      <c r="I304" s="94">
        <v>30.734499792480467</v>
      </c>
      <c r="J304" s="94">
        <v>3.4576311401367188</v>
      </c>
      <c r="K304" s="95">
        <v>138.01766894531249</v>
      </c>
      <c r="L304" s="94">
        <f t="shared" si="12"/>
        <v>0</v>
      </c>
      <c r="M304" s="94">
        <v>0</v>
      </c>
      <c r="N304" s="94">
        <v>0</v>
      </c>
      <c r="O304" s="96">
        <v>0</v>
      </c>
      <c r="P304" s="95">
        <v>0</v>
      </c>
      <c r="Q304" s="97">
        <v>0</v>
      </c>
    </row>
    <row r="305" spans="1:17" x14ac:dyDescent="0.25">
      <c r="A305" s="98">
        <f t="shared" si="13"/>
        <v>53539</v>
      </c>
      <c r="B305" s="713" t="str">
        <f>+asset_level_drivers!$D$1</f>
        <v>Foreland I</v>
      </c>
      <c r="C305" s="99">
        <f t="shared" si="14"/>
        <v>153</v>
      </c>
      <c r="D305" s="100">
        <v>2.1185391735076902</v>
      </c>
      <c r="E305" s="100">
        <v>58.995973278808599</v>
      </c>
      <c r="F305" s="100">
        <v>5.8995970092773442</v>
      </c>
      <c r="G305" s="100">
        <v>0.93649243125915527</v>
      </c>
      <c r="H305" s="100">
        <v>1.3706511589050294</v>
      </c>
      <c r="I305" s="100">
        <v>30.576431744384767</v>
      </c>
      <c r="J305" s="100">
        <v>3.4398484497070312</v>
      </c>
      <c r="K305" s="101">
        <v>137.86186279296874</v>
      </c>
      <c r="L305" s="102">
        <f t="shared" si="12"/>
        <v>0</v>
      </c>
      <c r="M305" s="102">
        <v>0</v>
      </c>
      <c r="N305" s="102">
        <v>0</v>
      </c>
      <c r="O305" s="103">
        <v>0</v>
      </c>
      <c r="P305" s="104">
        <v>0</v>
      </c>
      <c r="Q305" s="105">
        <v>0</v>
      </c>
    </row>
    <row r="306" spans="1:17" x14ac:dyDescent="0.25">
      <c r="A306" s="106">
        <f t="shared" si="13"/>
        <v>53570</v>
      </c>
      <c r="B306" s="714" t="str">
        <f>+asset_level_drivers!$D$1</f>
        <v>Foreland I</v>
      </c>
      <c r="C306" s="93">
        <f t="shared" si="14"/>
        <v>153</v>
      </c>
      <c r="D306" s="94">
        <v>2.1076434825897219</v>
      </c>
      <c r="E306" s="94">
        <v>58.692556823730463</v>
      </c>
      <c r="F306" s="94">
        <v>5.8692553665161133</v>
      </c>
      <c r="G306" s="94">
        <v>0.93088689079284659</v>
      </c>
      <c r="H306" s="94">
        <v>1.363601870727539</v>
      </c>
      <c r="I306" s="94">
        <v>30.419177014160155</v>
      </c>
      <c r="J306" s="94">
        <v>3.4221572822570803</v>
      </c>
      <c r="K306" s="95">
        <v>137.75066015625001</v>
      </c>
      <c r="L306" s="94">
        <f t="shared" si="12"/>
        <v>0</v>
      </c>
      <c r="M306" s="94">
        <v>0</v>
      </c>
      <c r="N306" s="94">
        <v>0</v>
      </c>
      <c r="O306" s="96">
        <v>0</v>
      </c>
      <c r="P306" s="95">
        <v>0</v>
      </c>
      <c r="Q306" s="97">
        <v>0</v>
      </c>
    </row>
    <row r="307" spans="1:17" x14ac:dyDescent="0.25">
      <c r="A307" s="98">
        <f t="shared" si="13"/>
        <v>53600</v>
      </c>
      <c r="B307" s="713" t="str">
        <f>+asset_level_drivers!$D$1</f>
        <v>Foreland I</v>
      </c>
      <c r="C307" s="99">
        <f t="shared" si="14"/>
        <v>153</v>
      </c>
      <c r="D307" s="100">
        <v>2.0968038425445559</v>
      </c>
      <c r="E307" s="100">
        <v>58.390700427246102</v>
      </c>
      <c r="F307" s="100">
        <v>5.8390696472167969</v>
      </c>
      <c r="G307" s="100">
        <v>0.92531493759155281</v>
      </c>
      <c r="H307" s="100">
        <v>1.356588854598999</v>
      </c>
      <c r="I307" s="100">
        <v>30.262730712890622</v>
      </c>
      <c r="J307" s="100">
        <v>3.4045570953369144</v>
      </c>
      <c r="K307" s="101">
        <v>137.64003710937499</v>
      </c>
      <c r="L307" s="102">
        <f t="shared" si="12"/>
        <v>0</v>
      </c>
      <c r="M307" s="102">
        <v>0</v>
      </c>
      <c r="N307" s="102">
        <v>0</v>
      </c>
      <c r="O307" s="103">
        <v>0</v>
      </c>
      <c r="P307" s="104">
        <v>0</v>
      </c>
      <c r="Q307" s="105">
        <v>0</v>
      </c>
    </row>
    <row r="308" spans="1:17" x14ac:dyDescent="0.25">
      <c r="A308" s="106">
        <f t="shared" si="13"/>
        <v>53631</v>
      </c>
      <c r="B308" s="714" t="str">
        <f>+asset_level_drivers!$D$1</f>
        <v>Foreland I</v>
      </c>
      <c r="C308" s="93">
        <f t="shared" si="14"/>
        <v>153</v>
      </c>
      <c r="D308" s="94">
        <v>2.0860199581146244</v>
      </c>
      <c r="E308" s="94">
        <v>58.090396508789063</v>
      </c>
      <c r="F308" s="94">
        <v>5.8090393432617189</v>
      </c>
      <c r="G308" s="94">
        <v>0.91977636566162102</v>
      </c>
      <c r="H308" s="94">
        <v>1.3496118942260742</v>
      </c>
      <c r="I308" s="94">
        <v>30.107089599609374</v>
      </c>
      <c r="J308" s="94">
        <v>3.3870475112915037</v>
      </c>
      <c r="K308" s="95">
        <v>137.52998730468749</v>
      </c>
      <c r="L308" s="94">
        <f t="shared" si="12"/>
        <v>0</v>
      </c>
      <c r="M308" s="94">
        <v>0</v>
      </c>
      <c r="N308" s="94">
        <v>0</v>
      </c>
      <c r="O308" s="96">
        <v>0</v>
      </c>
      <c r="P308" s="95">
        <v>0</v>
      </c>
      <c r="Q308" s="97">
        <v>0</v>
      </c>
    </row>
    <row r="309" spans="1:17" x14ac:dyDescent="0.25">
      <c r="A309" s="98">
        <f t="shared" si="13"/>
        <v>53661</v>
      </c>
      <c r="B309" s="713" t="str">
        <f>+asset_level_drivers!$D$1</f>
        <v>Foreland I</v>
      </c>
      <c r="C309" s="99">
        <f t="shared" si="14"/>
        <v>153</v>
      </c>
      <c r="D309" s="100">
        <v>2.0752915340423583</v>
      </c>
      <c r="E309" s="100">
        <v>57.791637048339844</v>
      </c>
      <c r="F309" s="100">
        <v>5.7791633697509761</v>
      </c>
      <c r="G309" s="100">
        <v>0.91427099132537837</v>
      </c>
      <c r="H309" s="100">
        <v>1.3426708213806153</v>
      </c>
      <c r="I309" s="100">
        <v>29.952248730468749</v>
      </c>
      <c r="J309" s="100">
        <v>3.3696277954101563</v>
      </c>
      <c r="K309" s="101">
        <v>137.42051025390626</v>
      </c>
      <c r="L309" s="102">
        <f t="shared" si="12"/>
        <v>0</v>
      </c>
      <c r="M309" s="102">
        <v>0</v>
      </c>
      <c r="N309" s="102">
        <v>0</v>
      </c>
      <c r="O309" s="103">
        <v>0</v>
      </c>
      <c r="P309" s="104">
        <v>0</v>
      </c>
      <c r="Q309" s="105">
        <v>0</v>
      </c>
    </row>
    <row r="310" spans="1:17" x14ac:dyDescent="0.25">
      <c r="A310" s="106">
        <f t="shared" si="13"/>
        <v>53692</v>
      </c>
      <c r="B310" s="714" t="str">
        <f>+asset_level_drivers!$D$1</f>
        <v>Foreland I</v>
      </c>
      <c r="C310" s="93">
        <f t="shared" si="14"/>
        <v>153</v>
      </c>
      <c r="D310" s="94">
        <v>2.0646182853698734</v>
      </c>
      <c r="E310" s="94">
        <v>57.494413806152345</v>
      </c>
      <c r="F310" s="94">
        <v>5.7494410263061519</v>
      </c>
      <c r="G310" s="94">
        <v>0.9087985931396485</v>
      </c>
      <c r="H310" s="94">
        <v>1.3357654609680176</v>
      </c>
      <c r="I310" s="94">
        <v>29.798203601074217</v>
      </c>
      <c r="J310" s="94">
        <v>3.3522977760314943</v>
      </c>
      <c r="K310" s="95">
        <v>137.31160400390624</v>
      </c>
      <c r="L310" s="94">
        <f t="shared" si="12"/>
        <v>0</v>
      </c>
      <c r="M310" s="94">
        <v>0</v>
      </c>
      <c r="N310" s="94">
        <v>0</v>
      </c>
      <c r="O310" s="96">
        <v>0</v>
      </c>
      <c r="P310" s="95">
        <v>0</v>
      </c>
      <c r="Q310" s="97">
        <v>0</v>
      </c>
    </row>
    <row r="311" spans="1:17" x14ac:dyDescent="0.25">
      <c r="A311" s="98">
        <f t="shared" si="13"/>
        <v>53723</v>
      </c>
      <c r="B311" s="713" t="str">
        <f>+asset_level_drivers!$D$1</f>
        <v>Foreland I</v>
      </c>
      <c r="C311" s="99">
        <f t="shared" si="14"/>
        <v>153</v>
      </c>
      <c r="D311" s="100">
        <v>2.0539999271392824</v>
      </c>
      <c r="E311" s="100">
        <v>57.198719201660154</v>
      </c>
      <c r="F311" s="100">
        <v>5.7198715576171875</v>
      </c>
      <c r="G311" s="100">
        <v>0.90335898914337165</v>
      </c>
      <c r="H311" s="100">
        <v>1.3288956069946289</v>
      </c>
      <c r="I311" s="100">
        <v>29.644951135253908</v>
      </c>
      <c r="J311" s="100">
        <v>3.3350568557739257</v>
      </c>
      <c r="K311" s="101">
        <v>137.2032626953125</v>
      </c>
      <c r="L311" s="102">
        <f t="shared" si="12"/>
        <v>0</v>
      </c>
      <c r="M311" s="102">
        <v>0</v>
      </c>
      <c r="N311" s="102">
        <v>0</v>
      </c>
      <c r="O311" s="103">
        <v>0</v>
      </c>
      <c r="P311" s="104">
        <v>0</v>
      </c>
      <c r="Q311" s="105">
        <v>0</v>
      </c>
    </row>
    <row r="312" spans="1:17" x14ac:dyDescent="0.25">
      <c r="A312" s="106">
        <f t="shared" si="13"/>
        <v>53751</v>
      </c>
      <c r="B312" s="714" t="str">
        <f>+asset_level_drivers!$D$1</f>
        <v>Foreland I</v>
      </c>
      <c r="C312" s="93">
        <f t="shared" si="14"/>
        <v>153</v>
      </c>
      <c r="D312" s="94">
        <v>2.0434361881256105</v>
      </c>
      <c r="E312" s="94">
        <v>56.904545214843751</v>
      </c>
      <c r="F312" s="94">
        <v>5.6904541946411129</v>
      </c>
      <c r="G312" s="94">
        <v>0.89795198879241944</v>
      </c>
      <c r="H312" s="94">
        <v>1.3220610603332521</v>
      </c>
      <c r="I312" s="94">
        <v>29.492486114501951</v>
      </c>
      <c r="J312" s="94">
        <v>3.3179045814514159</v>
      </c>
      <c r="K312" s="95">
        <v>137.09548486328126</v>
      </c>
      <c r="L312" s="94">
        <f t="shared" si="12"/>
        <v>0</v>
      </c>
      <c r="M312" s="94">
        <v>0</v>
      </c>
      <c r="N312" s="94">
        <v>0</v>
      </c>
      <c r="O312" s="96">
        <v>0</v>
      </c>
      <c r="P312" s="95">
        <v>0</v>
      </c>
      <c r="Q312" s="97">
        <v>0</v>
      </c>
    </row>
    <row r="313" spans="1:17" x14ac:dyDescent="0.25">
      <c r="A313" s="98">
        <f t="shared" si="13"/>
        <v>53782</v>
      </c>
      <c r="B313" s="713" t="str">
        <f>+asset_level_drivers!$D$1</f>
        <v>Foreland I</v>
      </c>
      <c r="C313" s="99">
        <f t="shared" si="14"/>
        <v>153</v>
      </c>
      <c r="D313" s="100">
        <v>2.032926773071289</v>
      </c>
      <c r="E313" s="100">
        <v>56.611884704589848</v>
      </c>
      <c r="F313" s="100">
        <v>5.6611881271362305</v>
      </c>
      <c r="G313" s="100">
        <v>0.89257738265991216</v>
      </c>
      <c r="H313" s="100">
        <v>1.3152616664886476</v>
      </c>
      <c r="I313" s="100">
        <v>29.340806451416018</v>
      </c>
      <c r="J313" s="100">
        <v>3.3008405960083009</v>
      </c>
      <c r="K313" s="101">
        <v>136.98826708984376</v>
      </c>
      <c r="L313" s="102">
        <f t="shared" si="12"/>
        <v>0</v>
      </c>
      <c r="M313" s="102">
        <v>0</v>
      </c>
      <c r="N313" s="102">
        <v>0</v>
      </c>
      <c r="O313" s="103">
        <v>0</v>
      </c>
      <c r="P313" s="104">
        <v>0</v>
      </c>
      <c r="Q313" s="105">
        <v>0</v>
      </c>
    </row>
    <row r="314" spans="1:17" x14ac:dyDescent="0.25">
      <c r="A314" s="106">
        <f t="shared" si="13"/>
        <v>53812</v>
      </c>
      <c r="B314" s="714" t="str">
        <f>+asset_level_drivers!$D$1</f>
        <v>Foreland I</v>
      </c>
      <c r="C314" s="93">
        <f t="shared" si="14"/>
        <v>153</v>
      </c>
      <c r="D314" s="94">
        <v>1.9372792236328125</v>
      </c>
      <c r="E314" s="94">
        <v>54.716159619140626</v>
      </c>
      <c r="F314" s="94">
        <v>5.4716156158447271</v>
      </c>
      <c r="G314" s="94">
        <v>0.78789064121246344</v>
      </c>
      <c r="H314" s="94">
        <v>1.2573819820404053</v>
      </c>
      <c r="I314" s="94">
        <v>28.419713085937499</v>
      </c>
      <c r="J314" s="94">
        <v>3.1972175559997558</v>
      </c>
      <c r="K314" s="95">
        <v>130.82804101562499</v>
      </c>
      <c r="L314" s="94">
        <f t="shared" si="12"/>
        <v>0</v>
      </c>
      <c r="M314" s="94">
        <v>0</v>
      </c>
      <c r="N314" s="94">
        <v>0</v>
      </c>
      <c r="O314" s="96">
        <v>0</v>
      </c>
      <c r="P314" s="95">
        <v>0</v>
      </c>
      <c r="Q314" s="97">
        <v>0</v>
      </c>
    </row>
    <row r="315" spans="1:17" x14ac:dyDescent="0.25">
      <c r="A315" s="98">
        <f t="shared" si="13"/>
        <v>53843</v>
      </c>
      <c r="B315" s="713" t="str">
        <f>+asset_level_drivers!$D$1</f>
        <v>Foreland I</v>
      </c>
      <c r="C315" s="99">
        <f t="shared" si="14"/>
        <v>153</v>
      </c>
      <c r="D315" s="100">
        <v>1.9273157672882082</v>
      </c>
      <c r="E315" s="100">
        <v>54.434753833007818</v>
      </c>
      <c r="F315" s="100">
        <v>5.443475042724609</v>
      </c>
      <c r="G315" s="100">
        <v>0.78317921447753913</v>
      </c>
      <c r="H315" s="100">
        <v>1.2509152370452883</v>
      </c>
      <c r="I315" s="100">
        <v>28.273550372314453</v>
      </c>
      <c r="J315" s="100">
        <v>3.1807742362976072</v>
      </c>
      <c r="K315" s="101">
        <v>130.72532861328125</v>
      </c>
      <c r="L315" s="102">
        <f t="shared" si="12"/>
        <v>0</v>
      </c>
      <c r="M315" s="102">
        <v>0</v>
      </c>
      <c r="N315" s="102">
        <v>0</v>
      </c>
      <c r="O315" s="103">
        <v>0</v>
      </c>
      <c r="P315" s="104">
        <v>0</v>
      </c>
      <c r="Q315" s="105">
        <v>0</v>
      </c>
    </row>
    <row r="316" spans="1:17" x14ac:dyDescent="0.25">
      <c r="A316" s="106">
        <f t="shared" si="13"/>
        <v>53873</v>
      </c>
      <c r="B316" s="714" t="str">
        <f>+asset_level_drivers!$D$1</f>
        <v>Foreland I</v>
      </c>
      <c r="C316" s="93">
        <f t="shared" si="14"/>
        <v>153</v>
      </c>
      <c r="D316" s="94">
        <v>1.9174035484313965</v>
      </c>
      <c r="E316" s="94">
        <v>54.154795605468749</v>
      </c>
      <c r="F316" s="94">
        <v>5.4154792144775392</v>
      </c>
      <c r="G316" s="94">
        <v>0.75120532436370857</v>
      </c>
      <c r="H316" s="94">
        <v>1.2444817737579346</v>
      </c>
      <c r="I316" s="94">
        <v>28.128138848876954</v>
      </c>
      <c r="J316" s="94">
        <v>3.1644154907226563</v>
      </c>
      <c r="K316" s="95">
        <v>130.5874921875</v>
      </c>
      <c r="L316" s="94">
        <f t="shared" si="12"/>
        <v>0</v>
      </c>
      <c r="M316" s="94">
        <v>0</v>
      </c>
      <c r="N316" s="94">
        <v>0</v>
      </c>
      <c r="O316" s="96">
        <v>0</v>
      </c>
      <c r="P316" s="95">
        <v>0</v>
      </c>
      <c r="Q316" s="97">
        <v>0</v>
      </c>
    </row>
    <row r="317" spans="1:17" x14ac:dyDescent="0.25">
      <c r="A317" s="98">
        <f t="shared" si="13"/>
        <v>53904</v>
      </c>
      <c r="B317" s="713" t="str">
        <f>+asset_level_drivers!$D$1</f>
        <v>Foreland I</v>
      </c>
      <c r="C317" s="99">
        <f t="shared" si="14"/>
        <v>153</v>
      </c>
      <c r="D317" s="100">
        <v>1.9075423130035403</v>
      </c>
      <c r="E317" s="100">
        <v>53.876277026367191</v>
      </c>
      <c r="F317" s="100">
        <v>5.387627362060547</v>
      </c>
      <c r="G317" s="100">
        <v>0.71949874877929698</v>
      </c>
      <c r="H317" s="100">
        <v>1.2380813758850098</v>
      </c>
      <c r="I317" s="100">
        <v>27.983475933837891</v>
      </c>
      <c r="J317" s="100">
        <v>3.1481408798217774</v>
      </c>
      <c r="K317" s="101">
        <v>130.44160742187501</v>
      </c>
      <c r="L317" s="102">
        <f t="shared" si="12"/>
        <v>0</v>
      </c>
      <c r="M317" s="102">
        <v>0</v>
      </c>
      <c r="N317" s="102">
        <v>0</v>
      </c>
      <c r="O317" s="103">
        <v>0</v>
      </c>
      <c r="P317" s="104">
        <v>0</v>
      </c>
      <c r="Q317" s="105">
        <v>0</v>
      </c>
    </row>
    <row r="318" spans="1:17" x14ac:dyDescent="0.25">
      <c r="A318" s="106">
        <f t="shared" si="13"/>
        <v>53935</v>
      </c>
      <c r="B318" s="714" t="str">
        <f>+asset_level_drivers!$D$1</f>
        <v>Foreland I</v>
      </c>
      <c r="C318" s="93">
        <f t="shared" si="14"/>
        <v>153</v>
      </c>
      <c r="D318" s="94">
        <v>1.8977318000793455</v>
      </c>
      <c r="E318" s="94">
        <v>53.599190844726564</v>
      </c>
      <c r="F318" s="94">
        <v>5.3599187576293952</v>
      </c>
      <c r="G318" s="94">
        <v>0.7151990673065185</v>
      </c>
      <c r="H318" s="94">
        <v>1.2317139129638672</v>
      </c>
      <c r="I318" s="94">
        <v>27.83955662841797</v>
      </c>
      <c r="J318" s="94">
        <v>3.1319499984741213</v>
      </c>
      <c r="K318" s="95">
        <v>130.3409716796875</v>
      </c>
      <c r="L318" s="94">
        <f t="shared" si="12"/>
        <v>0</v>
      </c>
      <c r="M318" s="94">
        <v>0</v>
      </c>
      <c r="N318" s="94">
        <v>0</v>
      </c>
      <c r="O318" s="96">
        <v>0</v>
      </c>
      <c r="P318" s="95">
        <v>0</v>
      </c>
      <c r="Q318" s="97">
        <v>0</v>
      </c>
    </row>
    <row r="319" spans="1:17" x14ac:dyDescent="0.25">
      <c r="A319" s="98">
        <f t="shared" si="13"/>
        <v>53965</v>
      </c>
      <c r="B319" s="713" t="str">
        <f>+asset_level_drivers!$D$1</f>
        <v>Foreland I</v>
      </c>
      <c r="C319" s="99">
        <f t="shared" si="14"/>
        <v>153</v>
      </c>
      <c r="D319" s="100">
        <v>1.8879717487335204</v>
      </c>
      <c r="E319" s="100">
        <v>53.323529370117186</v>
      </c>
      <c r="F319" s="100">
        <v>5.3323526321411139</v>
      </c>
      <c r="G319" s="100">
        <v>0.71092512817382814</v>
      </c>
      <c r="H319" s="100">
        <v>1.2253791893005372</v>
      </c>
      <c r="I319" s="100">
        <v>27.696376922607424</v>
      </c>
      <c r="J319" s="100">
        <v>3.1158423316955566</v>
      </c>
      <c r="K319" s="101">
        <v>130.24085595703124</v>
      </c>
      <c r="L319" s="102">
        <f t="shared" si="12"/>
        <v>0</v>
      </c>
      <c r="M319" s="102">
        <v>0</v>
      </c>
      <c r="N319" s="102">
        <v>0</v>
      </c>
      <c r="O319" s="103">
        <v>0</v>
      </c>
      <c r="P319" s="104">
        <v>0</v>
      </c>
      <c r="Q319" s="105">
        <v>0</v>
      </c>
    </row>
    <row r="320" spans="1:17" x14ac:dyDescent="0.25">
      <c r="A320" s="106">
        <f t="shared" si="13"/>
        <v>53996</v>
      </c>
      <c r="B320" s="714" t="str">
        <f>+asset_level_drivers!$D$1</f>
        <v>Foreland I</v>
      </c>
      <c r="C320" s="93">
        <f t="shared" si="14"/>
        <v>153</v>
      </c>
      <c r="D320" s="94">
        <v>1.8782618705749512</v>
      </c>
      <c r="E320" s="94">
        <v>53.04928579101562</v>
      </c>
      <c r="F320" s="94">
        <v>5.304928244018555</v>
      </c>
      <c r="G320" s="94">
        <v>0.70667675628662108</v>
      </c>
      <c r="H320" s="94">
        <v>1.2190770503997803</v>
      </c>
      <c r="I320" s="94">
        <v>27.553934124755862</v>
      </c>
      <c r="J320" s="94">
        <v>3.0998174743652345</v>
      </c>
      <c r="K320" s="95">
        <v>130.14125976562499</v>
      </c>
      <c r="L320" s="94">
        <f t="shared" si="12"/>
        <v>0</v>
      </c>
      <c r="M320" s="94">
        <v>0</v>
      </c>
      <c r="N320" s="94">
        <v>0</v>
      </c>
      <c r="O320" s="96">
        <v>0</v>
      </c>
      <c r="P320" s="95">
        <v>0</v>
      </c>
      <c r="Q320" s="97">
        <v>0</v>
      </c>
    </row>
    <row r="321" spans="1:17" x14ac:dyDescent="0.25">
      <c r="A321" s="98">
        <f t="shared" si="13"/>
        <v>54026</v>
      </c>
      <c r="B321" s="713" t="str">
        <f>+asset_level_drivers!$D$1</f>
        <v>Foreland I</v>
      </c>
      <c r="C321" s="99">
        <f t="shared" si="14"/>
        <v>153</v>
      </c>
      <c r="D321" s="100">
        <v>1.8686019493103025</v>
      </c>
      <c r="E321" s="100">
        <v>52.776452746582031</v>
      </c>
      <c r="F321" s="100">
        <v>5.277644906616211</v>
      </c>
      <c r="G321" s="100">
        <v>0.70245380744934083</v>
      </c>
      <c r="H321" s="100">
        <v>1.2128073143005371</v>
      </c>
      <c r="I321" s="100">
        <v>27.412224499511719</v>
      </c>
      <c r="J321" s="100">
        <v>3.0838750831604003</v>
      </c>
      <c r="K321" s="101">
        <v>130.04218212890626</v>
      </c>
      <c r="L321" s="102">
        <f t="shared" si="12"/>
        <v>0</v>
      </c>
      <c r="M321" s="102">
        <v>0</v>
      </c>
      <c r="N321" s="102">
        <v>0</v>
      </c>
      <c r="O321" s="103">
        <v>0</v>
      </c>
      <c r="P321" s="104">
        <v>0</v>
      </c>
      <c r="Q321" s="105">
        <v>0</v>
      </c>
    </row>
    <row r="322" spans="1:17" x14ac:dyDescent="0.25">
      <c r="A322" s="106">
        <f t="shared" si="13"/>
        <v>54057</v>
      </c>
      <c r="B322" s="714" t="str">
        <f>+asset_level_drivers!$D$1</f>
        <v>Foreland I</v>
      </c>
      <c r="C322" s="93">
        <f t="shared" si="14"/>
        <v>153</v>
      </c>
      <c r="D322" s="94">
        <v>1.8589916965484621</v>
      </c>
      <c r="E322" s="94">
        <v>52.505022656250006</v>
      </c>
      <c r="F322" s="94">
        <v>5.2505019470214851</v>
      </c>
      <c r="G322" s="94">
        <v>0.69825612716674801</v>
      </c>
      <c r="H322" s="94">
        <v>1.2065698196411132</v>
      </c>
      <c r="I322" s="94">
        <v>27.271242773437503</v>
      </c>
      <c r="J322" s="94">
        <v>3.0680147323608402</v>
      </c>
      <c r="K322" s="95">
        <v>129.94361816406251</v>
      </c>
      <c r="L322" s="94">
        <f t="shared" ref="L322:L385" si="15">+P322+O322</f>
        <v>0</v>
      </c>
      <c r="M322" s="94">
        <v>0</v>
      </c>
      <c r="N322" s="94">
        <v>0</v>
      </c>
      <c r="O322" s="96">
        <v>0</v>
      </c>
      <c r="P322" s="95">
        <v>0</v>
      </c>
      <c r="Q322" s="97">
        <v>0</v>
      </c>
    </row>
    <row r="323" spans="1:17" x14ac:dyDescent="0.25">
      <c r="A323" s="98">
        <f t="shared" ref="A323:A386" si="16">+EOMONTH(A322,1)</f>
        <v>54088</v>
      </c>
      <c r="B323" s="713" t="str">
        <f>+asset_level_drivers!$D$1</f>
        <v>Foreland I</v>
      </c>
      <c r="C323" s="99">
        <f t="shared" ref="C323:C386" si="17">+C322</f>
        <v>153</v>
      </c>
      <c r="D323" s="100">
        <v>1.8494308616638184</v>
      </c>
      <c r="E323" s="100">
        <v>52.234988928222656</v>
      </c>
      <c r="F323" s="100">
        <v>5.2234984863281255</v>
      </c>
      <c r="G323" s="100">
        <v>0.69408356437683105</v>
      </c>
      <c r="H323" s="100">
        <v>1.2003644119262697</v>
      </c>
      <c r="I323" s="100">
        <v>27.130986145019534</v>
      </c>
      <c r="J323" s="100">
        <v>3.0522358177185058</v>
      </c>
      <c r="K323" s="101">
        <v>129.84556445312501</v>
      </c>
      <c r="L323" s="102">
        <f t="shared" si="15"/>
        <v>0</v>
      </c>
      <c r="M323" s="102">
        <v>0</v>
      </c>
      <c r="N323" s="102">
        <v>0</v>
      </c>
      <c r="O323" s="103">
        <v>0</v>
      </c>
      <c r="P323" s="104">
        <v>0</v>
      </c>
      <c r="Q323" s="105">
        <v>0</v>
      </c>
    </row>
    <row r="324" spans="1:17" x14ac:dyDescent="0.25">
      <c r="A324" s="106">
        <f t="shared" si="16"/>
        <v>54117</v>
      </c>
      <c r="B324" s="714" t="str">
        <f>+asset_level_drivers!$D$1</f>
        <v>Foreland I</v>
      </c>
      <c r="C324" s="93">
        <f t="shared" si="17"/>
        <v>153</v>
      </c>
      <c r="D324" s="94">
        <v>1.839919228363037</v>
      </c>
      <c r="E324" s="94">
        <v>51.966343432617187</v>
      </c>
      <c r="F324" s="94">
        <v>5.1966340164184572</v>
      </c>
      <c r="G324" s="94">
        <v>0.68993597145080565</v>
      </c>
      <c r="H324" s="94">
        <v>1.1941909435272215</v>
      </c>
      <c r="I324" s="94">
        <v>26.991451208496095</v>
      </c>
      <c r="J324" s="94">
        <v>3.036538146972656</v>
      </c>
      <c r="K324" s="95">
        <v>129.74802148437499</v>
      </c>
      <c r="L324" s="94">
        <f t="shared" si="15"/>
        <v>0</v>
      </c>
      <c r="M324" s="94">
        <v>0</v>
      </c>
      <c r="N324" s="94">
        <v>0</v>
      </c>
      <c r="O324" s="96">
        <v>0</v>
      </c>
      <c r="P324" s="95">
        <v>0</v>
      </c>
      <c r="Q324" s="97">
        <v>0</v>
      </c>
    </row>
    <row r="325" spans="1:17" x14ac:dyDescent="0.25">
      <c r="A325" s="98">
        <f t="shared" si="16"/>
        <v>54148</v>
      </c>
      <c r="B325" s="713" t="str">
        <f>+asset_level_drivers!$D$1</f>
        <v>Foreland I</v>
      </c>
      <c r="C325" s="99">
        <f t="shared" si="17"/>
        <v>153</v>
      </c>
      <c r="D325" s="100">
        <v>1.8304564910888672</v>
      </c>
      <c r="E325" s="100">
        <v>51.699080017089848</v>
      </c>
      <c r="F325" s="100">
        <v>5.169907685852051</v>
      </c>
      <c r="G325" s="100">
        <v>0.68581318359374999</v>
      </c>
      <c r="H325" s="100">
        <v>1.1880491912841797</v>
      </c>
      <c r="I325" s="100">
        <v>26.852634283447266</v>
      </c>
      <c r="J325" s="100">
        <v>3.0209211914062504</v>
      </c>
      <c r="K325" s="101">
        <v>129.65098437500001</v>
      </c>
      <c r="L325" s="102">
        <f t="shared" si="15"/>
        <v>0</v>
      </c>
      <c r="M325" s="102">
        <v>0</v>
      </c>
      <c r="N325" s="102">
        <v>0</v>
      </c>
      <c r="O325" s="103">
        <v>0</v>
      </c>
      <c r="P325" s="104">
        <v>0</v>
      </c>
      <c r="Q325" s="105">
        <v>0</v>
      </c>
    </row>
    <row r="326" spans="1:17" x14ac:dyDescent="0.25">
      <c r="A326" s="106">
        <f t="shared" si="16"/>
        <v>54178</v>
      </c>
      <c r="B326" s="714" t="str">
        <f>+asset_level_drivers!$D$1</f>
        <v>Foreland I</v>
      </c>
      <c r="C326" s="93">
        <f t="shared" si="17"/>
        <v>153</v>
      </c>
      <c r="D326" s="94">
        <v>1.8210424301147463</v>
      </c>
      <c r="E326" s="94">
        <v>51.433190881347656</v>
      </c>
      <c r="F326" s="94">
        <v>5.1433187530517586</v>
      </c>
      <c r="G326" s="94">
        <v>0.68171507377624518</v>
      </c>
      <c r="H326" s="94">
        <v>1.1819390316009522</v>
      </c>
      <c r="I326" s="94">
        <v>26.71453053588867</v>
      </c>
      <c r="J326" s="94">
        <v>3.0053845802307131</v>
      </c>
      <c r="K326" s="95">
        <v>129.55445166015625</v>
      </c>
      <c r="L326" s="94">
        <f t="shared" si="15"/>
        <v>0</v>
      </c>
      <c r="M326" s="94">
        <v>0</v>
      </c>
      <c r="N326" s="94">
        <v>0</v>
      </c>
      <c r="O326" s="96">
        <v>0</v>
      </c>
      <c r="P326" s="95">
        <v>0</v>
      </c>
      <c r="Q326" s="97">
        <v>0</v>
      </c>
    </row>
    <row r="327" spans="1:17" x14ac:dyDescent="0.25">
      <c r="A327" s="98">
        <f t="shared" si="16"/>
        <v>54209</v>
      </c>
      <c r="B327" s="713" t="str">
        <f>+asset_level_drivers!$D$1</f>
        <v>Foreland I</v>
      </c>
      <c r="C327" s="99">
        <f t="shared" si="17"/>
        <v>153</v>
      </c>
      <c r="D327" s="100">
        <v>1.7361376831054687</v>
      </c>
      <c r="E327" s="100">
        <v>49.396337622070313</v>
      </c>
      <c r="F327" s="100">
        <v>4.9396334243774414</v>
      </c>
      <c r="G327" s="100">
        <v>0.6376201446533204</v>
      </c>
      <c r="H327" s="100">
        <v>1.1305368518829346</v>
      </c>
      <c r="I327" s="100">
        <v>25.726418151855469</v>
      </c>
      <c r="J327" s="100">
        <v>2.8942219047546387</v>
      </c>
      <c r="K327" s="101">
        <v>123.4292802734375</v>
      </c>
      <c r="L327" s="102">
        <f t="shared" si="15"/>
        <v>0</v>
      </c>
      <c r="M327" s="102">
        <v>0</v>
      </c>
      <c r="N327" s="102">
        <v>0</v>
      </c>
      <c r="O327" s="103">
        <v>0</v>
      </c>
      <c r="P327" s="104">
        <v>0</v>
      </c>
      <c r="Q327" s="105">
        <v>0</v>
      </c>
    </row>
    <row r="328" spans="1:17" x14ac:dyDescent="0.25">
      <c r="A328" s="106">
        <f t="shared" si="16"/>
        <v>54239</v>
      </c>
      <c r="B328" s="714" t="str">
        <f>+asset_level_drivers!$D$1</f>
        <v>Foreland I</v>
      </c>
      <c r="C328" s="93">
        <f t="shared" si="17"/>
        <v>153</v>
      </c>
      <c r="D328" s="94">
        <v>1.7272086994171143</v>
      </c>
      <c r="E328" s="94">
        <v>49.142291748046873</v>
      </c>
      <c r="F328" s="94">
        <v>4.9142289276123048</v>
      </c>
      <c r="G328" s="94">
        <v>0.63381221809387212</v>
      </c>
      <c r="H328" s="94">
        <v>1.1247224716186524</v>
      </c>
      <c r="I328" s="94">
        <v>25.594106945800782</v>
      </c>
      <c r="J328" s="94">
        <v>2.8793369819641117</v>
      </c>
      <c r="K328" s="95">
        <v>123.3369462890625</v>
      </c>
      <c r="L328" s="94">
        <f t="shared" si="15"/>
        <v>0</v>
      </c>
      <c r="M328" s="94">
        <v>0</v>
      </c>
      <c r="N328" s="94">
        <v>0</v>
      </c>
      <c r="O328" s="96">
        <v>0</v>
      </c>
      <c r="P328" s="95">
        <v>0</v>
      </c>
      <c r="Q328" s="97">
        <v>0</v>
      </c>
    </row>
    <row r="329" spans="1:17" x14ac:dyDescent="0.25">
      <c r="A329" s="98">
        <f t="shared" si="16"/>
        <v>54270</v>
      </c>
      <c r="B329" s="713" t="str">
        <f>+asset_level_drivers!$D$1</f>
        <v>Foreland I</v>
      </c>
      <c r="C329" s="99">
        <f t="shared" si="17"/>
        <v>153</v>
      </c>
      <c r="D329" s="100">
        <v>1.7183256420135498</v>
      </c>
      <c r="E329" s="100">
        <v>48.889552148437502</v>
      </c>
      <c r="F329" s="100">
        <v>4.888954948425293</v>
      </c>
      <c r="G329" s="100">
        <v>0.63002706413269038</v>
      </c>
      <c r="H329" s="100">
        <v>1.1189380050659179</v>
      </c>
      <c r="I329" s="100">
        <v>25.462476232910156</v>
      </c>
      <c r="J329" s="100">
        <v>2.8645285034179691</v>
      </c>
      <c r="K329" s="101">
        <v>123.24508935546875</v>
      </c>
      <c r="L329" s="102">
        <f t="shared" si="15"/>
        <v>0</v>
      </c>
      <c r="M329" s="102">
        <v>0</v>
      </c>
      <c r="N329" s="102">
        <v>0</v>
      </c>
      <c r="O329" s="103">
        <v>0</v>
      </c>
      <c r="P329" s="104">
        <v>0</v>
      </c>
      <c r="Q329" s="105">
        <v>0</v>
      </c>
    </row>
    <row r="330" spans="1:17" x14ac:dyDescent="0.25">
      <c r="A330" s="106">
        <f t="shared" si="16"/>
        <v>54301</v>
      </c>
      <c r="B330" s="714" t="str">
        <f>+asset_level_drivers!$D$1</f>
        <v>Foreland I</v>
      </c>
      <c r="C330" s="93">
        <f t="shared" si="17"/>
        <v>153</v>
      </c>
      <c r="D330" s="94">
        <v>1.7094882465362551</v>
      </c>
      <c r="E330" s="94">
        <v>48.638112670898437</v>
      </c>
      <c r="F330" s="94">
        <v>4.8638109786987309</v>
      </c>
      <c r="G330" s="94">
        <v>0.6262645420074463</v>
      </c>
      <c r="H330" s="94">
        <v>1.1131832805633546</v>
      </c>
      <c r="I330" s="94">
        <v>25.33152205810547</v>
      </c>
      <c r="J330" s="94">
        <v>2.8497961395263669</v>
      </c>
      <c r="K330" s="95">
        <v>123.15371240234376</v>
      </c>
      <c r="L330" s="94">
        <f t="shared" si="15"/>
        <v>0</v>
      </c>
      <c r="M330" s="94">
        <v>0</v>
      </c>
      <c r="N330" s="94">
        <v>0</v>
      </c>
      <c r="O330" s="96">
        <v>0</v>
      </c>
      <c r="P330" s="95">
        <v>0</v>
      </c>
      <c r="Q330" s="97">
        <v>0</v>
      </c>
    </row>
    <row r="331" spans="1:17" x14ac:dyDescent="0.25">
      <c r="A331" s="98">
        <f t="shared" si="16"/>
        <v>54331</v>
      </c>
      <c r="B331" s="713" t="str">
        <f>+asset_level_drivers!$D$1</f>
        <v>Foreland I</v>
      </c>
      <c r="C331" s="99">
        <f t="shared" si="17"/>
        <v>153</v>
      </c>
      <c r="D331" s="100">
        <v>1.6507813568115235</v>
      </c>
      <c r="E331" s="100">
        <v>46.123492895507816</v>
      </c>
      <c r="F331" s="100">
        <v>4.6123489654541014</v>
      </c>
      <c r="G331" s="100">
        <v>0.62252452125549318</v>
      </c>
      <c r="H331" s="100">
        <v>1.070021949005127</v>
      </c>
      <c r="I331" s="100">
        <v>23.842557971191408</v>
      </c>
      <c r="J331" s="100">
        <v>2.6822877044677735</v>
      </c>
      <c r="K331" s="101">
        <v>115.39708203124999</v>
      </c>
      <c r="L331" s="102">
        <f t="shared" si="15"/>
        <v>0</v>
      </c>
      <c r="M331" s="102">
        <v>0</v>
      </c>
      <c r="N331" s="102">
        <v>0</v>
      </c>
      <c r="O331" s="103">
        <v>0</v>
      </c>
      <c r="P331" s="104">
        <v>0</v>
      </c>
      <c r="Q331" s="105">
        <v>0</v>
      </c>
    </row>
    <row r="332" spans="1:17" x14ac:dyDescent="0.25">
      <c r="A332" s="106">
        <f t="shared" si="16"/>
        <v>54362</v>
      </c>
      <c r="B332" s="714" t="str">
        <f>+asset_level_drivers!$D$1</f>
        <v>Foreland I</v>
      </c>
      <c r="C332" s="93">
        <f t="shared" si="17"/>
        <v>153</v>
      </c>
      <c r="D332" s="94">
        <v>1.6422913524627687</v>
      </c>
      <c r="E332" s="94">
        <v>45.886278955078126</v>
      </c>
      <c r="F332" s="94">
        <v>4.5886276290893555</v>
      </c>
      <c r="G332" s="94">
        <v>0.61880686454772948</v>
      </c>
      <c r="H332" s="94">
        <v>1.0645187976837158</v>
      </c>
      <c r="I332" s="94">
        <v>23.719935278320314</v>
      </c>
      <c r="J332" s="94">
        <v>2.6684926460266114</v>
      </c>
      <c r="K332" s="95">
        <v>115.31125634765625</v>
      </c>
      <c r="L332" s="94">
        <f t="shared" si="15"/>
        <v>0</v>
      </c>
      <c r="M332" s="94">
        <v>0</v>
      </c>
      <c r="N332" s="94">
        <v>0</v>
      </c>
      <c r="O332" s="96">
        <v>0</v>
      </c>
      <c r="P332" s="95">
        <v>0</v>
      </c>
      <c r="Q332" s="97">
        <v>0</v>
      </c>
    </row>
    <row r="333" spans="1:17" x14ac:dyDescent="0.25">
      <c r="A333" s="98">
        <f t="shared" si="16"/>
        <v>54392</v>
      </c>
      <c r="B333" s="713" t="str">
        <f>+asset_level_drivers!$D$1</f>
        <v>Foreland I</v>
      </c>
      <c r="C333" s="99">
        <f t="shared" si="17"/>
        <v>153</v>
      </c>
      <c r="D333" s="100">
        <v>1.6338450187683105</v>
      </c>
      <c r="E333" s="100">
        <v>45.650285375976566</v>
      </c>
      <c r="F333" s="100">
        <v>4.5650282684326173</v>
      </c>
      <c r="G333" s="100">
        <v>0.61511143798828127</v>
      </c>
      <c r="H333" s="100">
        <v>1.0590439430236818</v>
      </c>
      <c r="I333" s="100">
        <v>23.597943200683595</v>
      </c>
      <c r="J333" s="100">
        <v>2.6547686004638673</v>
      </c>
      <c r="K333" s="101">
        <v>115.22587451171874</v>
      </c>
      <c r="L333" s="102">
        <f t="shared" si="15"/>
        <v>0</v>
      </c>
      <c r="M333" s="102">
        <v>0</v>
      </c>
      <c r="N333" s="102">
        <v>0</v>
      </c>
      <c r="O333" s="103">
        <v>0</v>
      </c>
      <c r="P333" s="104">
        <v>0</v>
      </c>
      <c r="Q333" s="105">
        <v>0</v>
      </c>
    </row>
    <row r="334" spans="1:17" x14ac:dyDescent="0.25">
      <c r="A334" s="106">
        <f t="shared" si="16"/>
        <v>54423</v>
      </c>
      <c r="B334" s="714" t="str">
        <f>+asset_level_drivers!$D$1</f>
        <v>Foreland I</v>
      </c>
      <c r="C334" s="93">
        <f t="shared" si="17"/>
        <v>153</v>
      </c>
      <c r="D334" s="94">
        <v>1.6254421463012696</v>
      </c>
      <c r="E334" s="94">
        <v>45.415505346679687</v>
      </c>
      <c r="F334" s="94">
        <v>4.54155023803711</v>
      </c>
      <c r="G334" s="94">
        <v>0.61143811798095704</v>
      </c>
      <c r="H334" s="94">
        <v>1.0535973060607911</v>
      </c>
      <c r="I334" s="94">
        <v>23.476578662109375</v>
      </c>
      <c r="J334" s="94">
        <v>2.6411149841308594</v>
      </c>
      <c r="K334" s="95">
        <v>115.14093701171875</v>
      </c>
      <c r="L334" s="94">
        <f t="shared" si="15"/>
        <v>0</v>
      </c>
      <c r="M334" s="94">
        <v>0</v>
      </c>
      <c r="N334" s="94">
        <v>0</v>
      </c>
      <c r="O334" s="96">
        <v>0</v>
      </c>
      <c r="P334" s="95">
        <v>0</v>
      </c>
      <c r="Q334" s="97">
        <v>0</v>
      </c>
    </row>
    <row r="335" spans="1:17" x14ac:dyDescent="0.25">
      <c r="A335" s="98">
        <f t="shared" si="16"/>
        <v>54454</v>
      </c>
      <c r="B335" s="713" t="str">
        <f>+asset_level_drivers!$D$1</f>
        <v>Foreland I</v>
      </c>
      <c r="C335" s="99">
        <f t="shared" si="17"/>
        <v>153</v>
      </c>
      <c r="D335" s="100">
        <v>1.6170824707031251</v>
      </c>
      <c r="E335" s="100">
        <v>45.181932934570312</v>
      </c>
      <c r="F335" s="100">
        <v>4.518193002319336</v>
      </c>
      <c r="G335" s="100">
        <v>0.60778675003051763</v>
      </c>
      <c r="H335" s="100">
        <v>1.0481786430358886</v>
      </c>
      <c r="I335" s="100">
        <v>23.355838806152345</v>
      </c>
      <c r="J335" s="100">
        <v>2.627531700897217</v>
      </c>
      <c r="K335" s="101">
        <v>115.05644091796874</v>
      </c>
      <c r="L335" s="102">
        <f t="shared" si="15"/>
        <v>0</v>
      </c>
      <c r="M335" s="102">
        <v>0</v>
      </c>
      <c r="N335" s="102">
        <v>0</v>
      </c>
      <c r="O335" s="103">
        <v>0</v>
      </c>
      <c r="P335" s="104">
        <v>0</v>
      </c>
      <c r="Q335" s="105">
        <v>0</v>
      </c>
    </row>
    <row r="336" spans="1:17" x14ac:dyDescent="0.25">
      <c r="A336" s="106">
        <f t="shared" si="16"/>
        <v>54482</v>
      </c>
      <c r="B336" s="714" t="str">
        <f>+asset_level_drivers!$D$1</f>
        <v>Foreland I</v>
      </c>
      <c r="C336" s="93">
        <f t="shared" si="17"/>
        <v>153</v>
      </c>
      <c r="D336" s="94">
        <v>1.6087657997131348</v>
      </c>
      <c r="E336" s="94">
        <v>44.949561987304691</v>
      </c>
      <c r="F336" s="94">
        <v>4.4949559707641606</v>
      </c>
      <c r="G336" s="94">
        <v>0.60415723114013675</v>
      </c>
      <c r="H336" s="94">
        <v>1.0427878303527831</v>
      </c>
      <c r="I336" s="94">
        <v>23.23571901855469</v>
      </c>
      <c r="J336" s="94">
        <v>2.6140183113098145</v>
      </c>
      <c r="K336" s="95">
        <v>114.9723837890625</v>
      </c>
      <c r="L336" s="94">
        <f t="shared" si="15"/>
        <v>0</v>
      </c>
      <c r="M336" s="94">
        <v>0</v>
      </c>
      <c r="N336" s="94">
        <v>0</v>
      </c>
      <c r="O336" s="96">
        <v>0</v>
      </c>
      <c r="P336" s="95">
        <v>0</v>
      </c>
      <c r="Q336" s="97">
        <v>0</v>
      </c>
    </row>
    <row r="337" spans="1:17" x14ac:dyDescent="0.25">
      <c r="A337" s="98">
        <f t="shared" si="16"/>
        <v>54513</v>
      </c>
      <c r="B337" s="713" t="str">
        <f>+asset_level_drivers!$D$1</f>
        <v>Foreland I</v>
      </c>
      <c r="C337" s="99">
        <f t="shared" si="17"/>
        <v>153</v>
      </c>
      <c r="D337" s="100">
        <v>1.6004918861389159</v>
      </c>
      <c r="E337" s="100">
        <v>44.71838569335938</v>
      </c>
      <c r="F337" s="100">
        <v>4.4718382644653323</v>
      </c>
      <c r="G337" s="100">
        <v>0.60054940681457525</v>
      </c>
      <c r="H337" s="100">
        <v>1.0374247581481935</v>
      </c>
      <c r="I337" s="100">
        <v>23.11621765136719</v>
      </c>
      <c r="J337" s="100">
        <v>2.6005743278503419</v>
      </c>
      <c r="K337" s="101">
        <v>114.88876171875</v>
      </c>
      <c r="L337" s="102">
        <f t="shared" si="15"/>
        <v>0</v>
      </c>
      <c r="M337" s="102">
        <v>0</v>
      </c>
      <c r="N337" s="102">
        <v>0</v>
      </c>
      <c r="O337" s="103">
        <v>0</v>
      </c>
      <c r="P337" s="104">
        <v>0</v>
      </c>
      <c r="Q337" s="105">
        <v>0</v>
      </c>
    </row>
    <row r="338" spans="1:17" x14ac:dyDescent="0.25">
      <c r="A338" s="106">
        <f t="shared" si="16"/>
        <v>54543</v>
      </c>
      <c r="B338" s="714" t="str">
        <f>+asset_level_drivers!$D$1</f>
        <v>Foreland I</v>
      </c>
      <c r="C338" s="93">
        <f t="shared" si="17"/>
        <v>153</v>
      </c>
      <c r="D338" s="94">
        <v>1.592260541152954</v>
      </c>
      <c r="E338" s="94">
        <v>44.488398120117189</v>
      </c>
      <c r="F338" s="94">
        <v>4.4488395126342777</v>
      </c>
      <c r="G338" s="94">
        <v>0.59696315689086921</v>
      </c>
      <c r="H338" s="94">
        <v>1.0320892684936525</v>
      </c>
      <c r="I338" s="94">
        <v>22.997330969238284</v>
      </c>
      <c r="J338" s="94">
        <v>2.5871995925903319</v>
      </c>
      <c r="K338" s="95">
        <v>114.80557373046875</v>
      </c>
      <c r="L338" s="94">
        <f t="shared" si="15"/>
        <v>0</v>
      </c>
      <c r="M338" s="94">
        <v>0</v>
      </c>
      <c r="N338" s="94">
        <v>0</v>
      </c>
      <c r="O338" s="96">
        <v>0</v>
      </c>
      <c r="P338" s="95">
        <v>0</v>
      </c>
      <c r="Q338" s="97">
        <v>0</v>
      </c>
    </row>
    <row r="339" spans="1:17" x14ac:dyDescent="0.25">
      <c r="A339" s="98">
        <f t="shared" si="16"/>
        <v>54574</v>
      </c>
      <c r="B339" s="713" t="str">
        <f>+asset_level_drivers!$D$1</f>
        <v>Foreland I</v>
      </c>
      <c r="C339" s="99">
        <f t="shared" si="17"/>
        <v>153</v>
      </c>
      <c r="D339" s="100">
        <v>1.5840715072631835</v>
      </c>
      <c r="E339" s="100">
        <v>44.25959333496094</v>
      </c>
      <c r="F339" s="100">
        <v>4.425959069824219</v>
      </c>
      <c r="G339" s="100">
        <v>0.59339834747314457</v>
      </c>
      <c r="H339" s="100">
        <v>1.0267812068939208</v>
      </c>
      <c r="I339" s="100">
        <v>22.879055017089843</v>
      </c>
      <c r="J339" s="100">
        <v>2.5738935768127442</v>
      </c>
      <c r="K339" s="101">
        <v>114.72281787109375</v>
      </c>
      <c r="L339" s="102">
        <f t="shared" si="15"/>
        <v>0</v>
      </c>
      <c r="M339" s="102">
        <v>0</v>
      </c>
      <c r="N339" s="102">
        <v>0</v>
      </c>
      <c r="O339" s="103">
        <v>0</v>
      </c>
      <c r="P339" s="104">
        <v>0</v>
      </c>
      <c r="Q339" s="105">
        <v>0</v>
      </c>
    </row>
    <row r="340" spans="1:17" x14ac:dyDescent="0.25">
      <c r="A340" s="106">
        <f t="shared" si="16"/>
        <v>54604</v>
      </c>
      <c r="B340" s="714" t="str">
        <f>+asset_level_drivers!$D$1</f>
        <v>Foreland I</v>
      </c>
      <c r="C340" s="93">
        <f t="shared" si="17"/>
        <v>153</v>
      </c>
      <c r="D340" s="94">
        <v>1.5759246162414551</v>
      </c>
      <c r="E340" s="94">
        <v>44.031966064453123</v>
      </c>
      <c r="F340" s="94">
        <v>4.4031963317871092</v>
      </c>
      <c r="G340" s="94">
        <v>0.58985486183166513</v>
      </c>
      <c r="H340" s="94">
        <v>1.0215004703521728</v>
      </c>
      <c r="I340" s="94">
        <v>22.761387927246094</v>
      </c>
      <c r="J340" s="94">
        <v>2.5606560195922849</v>
      </c>
      <c r="K340" s="95">
        <v>114.6404921875</v>
      </c>
      <c r="L340" s="94">
        <f t="shared" si="15"/>
        <v>0</v>
      </c>
      <c r="M340" s="94">
        <v>0</v>
      </c>
      <c r="N340" s="94">
        <v>0</v>
      </c>
      <c r="O340" s="96">
        <v>0</v>
      </c>
      <c r="P340" s="95">
        <v>0</v>
      </c>
      <c r="Q340" s="97">
        <v>0</v>
      </c>
    </row>
    <row r="341" spans="1:17" x14ac:dyDescent="0.25">
      <c r="A341" s="98">
        <f t="shared" si="16"/>
        <v>54635</v>
      </c>
      <c r="B341" s="713" t="str">
        <f>+asset_level_drivers!$D$1</f>
        <v>Foreland I</v>
      </c>
      <c r="C341" s="99">
        <f t="shared" si="17"/>
        <v>153</v>
      </c>
      <c r="D341" s="100">
        <v>1.5678196243286133</v>
      </c>
      <c r="E341" s="100">
        <v>43.805508837890628</v>
      </c>
      <c r="F341" s="100">
        <v>4.3805505706787109</v>
      </c>
      <c r="G341" s="100">
        <v>0.58633256607055673</v>
      </c>
      <c r="H341" s="100">
        <v>1.0162468734741212</v>
      </c>
      <c r="I341" s="100">
        <v>22.644325744628908</v>
      </c>
      <c r="J341" s="100">
        <v>2.5474865089416507</v>
      </c>
      <c r="K341" s="101">
        <v>114.5585927734375</v>
      </c>
      <c r="L341" s="102">
        <f t="shared" si="15"/>
        <v>0</v>
      </c>
      <c r="M341" s="102">
        <v>0</v>
      </c>
      <c r="N341" s="102">
        <v>0</v>
      </c>
      <c r="O341" s="103">
        <v>0</v>
      </c>
      <c r="P341" s="104">
        <v>0</v>
      </c>
      <c r="Q341" s="105">
        <v>0</v>
      </c>
    </row>
    <row r="342" spans="1:17" x14ac:dyDescent="0.25">
      <c r="A342" s="106">
        <f t="shared" si="16"/>
        <v>54666</v>
      </c>
      <c r="B342" s="714" t="str">
        <f>+asset_level_drivers!$D$1</f>
        <v>Foreland I</v>
      </c>
      <c r="C342" s="93">
        <f t="shared" si="17"/>
        <v>153</v>
      </c>
      <c r="D342" s="94">
        <v>1.5597563152313234</v>
      </c>
      <c r="E342" s="94">
        <v>43.580216162109373</v>
      </c>
      <c r="F342" s="94">
        <v>4.3580213745117184</v>
      </c>
      <c r="G342" s="94">
        <v>0.58283132629394541</v>
      </c>
      <c r="H342" s="94">
        <v>1.0110203132629396</v>
      </c>
      <c r="I342" s="94">
        <v>22.527865283203127</v>
      </c>
      <c r="J342" s="94">
        <v>2.5343847770690915</v>
      </c>
      <c r="K342" s="95">
        <v>114.47711962890625</v>
      </c>
      <c r="L342" s="94">
        <f t="shared" si="15"/>
        <v>0</v>
      </c>
      <c r="M342" s="94">
        <v>0</v>
      </c>
      <c r="N342" s="94">
        <v>0</v>
      </c>
      <c r="O342" s="96">
        <v>0</v>
      </c>
      <c r="P342" s="95">
        <v>0</v>
      </c>
      <c r="Q342" s="97">
        <v>0</v>
      </c>
    </row>
    <row r="343" spans="1:17" x14ac:dyDescent="0.25">
      <c r="A343" s="98">
        <f t="shared" si="16"/>
        <v>54696</v>
      </c>
      <c r="B343" s="713" t="str">
        <f>+asset_level_drivers!$D$1</f>
        <v>Foreland I</v>
      </c>
      <c r="C343" s="99">
        <f t="shared" si="17"/>
        <v>153</v>
      </c>
      <c r="D343" s="100">
        <v>1.5517344726562501</v>
      </c>
      <c r="E343" s="100">
        <v>43.356082104492188</v>
      </c>
      <c r="F343" s="100">
        <v>4.3356079467773441</v>
      </c>
      <c r="G343" s="100">
        <v>0.57935102577209474</v>
      </c>
      <c r="H343" s="100">
        <v>1.0058206249237061</v>
      </c>
      <c r="I343" s="100">
        <v>22.412004235839845</v>
      </c>
      <c r="J343" s="100">
        <v>2.5213503227233889</v>
      </c>
      <c r="K343" s="101">
        <v>114.39606787109375</v>
      </c>
      <c r="L343" s="102">
        <f t="shared" si="15"/>
        <v>0</v>
      </c>
      <c r="M343" s="102">
        <v>0</v>
      </c>
      <c r="N343" s="102">
        <v>0</v>
      </c>
      <c r="O343" s="103">
        <v>0</v>
      </c>
      <c r="P343" s="104">
        <v>0</v>
      </c>
      <c r="Q343" s="105">
        <v>0</v>
      </c>
    </row>
    <row r="344" spans="1:17" x14ac:dyDescent="0.25">
      <c r="A344" s="106">
        <f t="shared" si="16"/>
        <v>54727</v>
      </c>
      <c r="B344" s="714" t="str">
        <f>+asset_level_drivers!$D$1</f>
        <v>Foreland I</v>
      </c>
      <c r="C344" s="93">
        <f t="shared" si="17"/>
        <v>153</v>
      </c>
      <c r="D344" s="94">
        <v>1.5437538974761964</v>
      </c>
      <c r="E344" s="94">
        <v>43.133101611328129</v>
      </c>
      <c r="F344" s="94">
        <v>4.3133098480224605</v>
      </c>
      <c r="G344" s="94">
        <v>0.57589153747558597</v>
      </c>
      <c r="H344" s="94">
        <v>1.0006476848602295</v>
      </c>
      <c r="I344" s="94">
        <v>22.296739086914066</v>
      </c>
      <c r="J344" s="94">
        <v>2.5083829879760744</v>
      </c>
      <c r="K344" s="95">
        <v>114.3154375</v>
      </c>
      <c r="L344" s="94">
        <f t="shared" si="15"/>
        <v>0</v>
      </c>
      <c r="M344" s="94">
        <v>0</v>
      </c>
      <c r="N344" s="94">
        <v>0</v>
      </c>
      <c r="O344" s="96">
        <v>0</v>
      </c>
      <c r="P344" s="95">
        <v>0</v>
      </c>
      <c r="Q344" s="97">
        <v>0</v>
      </c>
    </row>
    <row r="345" spans="1:17" x14ac:dyDescent="0.25">
      <c r="A345" s="98">
        <f t="shared" si="16"/>
        <v>54757</v>
      </c>
      <c r="B345" s="713" t="str">
        <f>+asset_level_drivers!$D$1</f>
        <v>Foreland I</v>
      </c>
      <c r="C345" s="99">
        <f t="shared" si="17"/>
        <v>153</v>
      </c>
      <c r="D345" s="100">
        <v>1.5358143699645996</v>
      </c>
      <c r="E345" s="100">
        <v>42.911267871093749</v>
      </c>
      <c r="F345" s="100">
        <v>4.2911265563964847</v>
      </c>
      <c r="G345" s="100">
        <v>0.57245272750854492</v>
      </c>
      <c r="H345" s="100">
        <v>0.99550136947631829</v>
      </c>
      <c r="I345" s="100">
        <v>22.182066320800782</v>
      </c>
      <c r="J345" s="100">
        <v>2.4954823951721194</v>
      </c>
      <c r="K345" s="101">
        <v>114.23522753906251</v>
      </c>
      <c r="L345" s="102">
        <f t="shared" si="15"/>
        <v>0</v>
      </c>
      <c r="M345" s="102">
        <v>0</v>
      </c>
      <c r="N345" s="102">
        <v>0</v>
      </c>
      <c r="O345" s="103">
        <v>0</v>
      </c>
      <c r="P345" s="104">
        <v>0</v>
      </c>
      <c r="Q345" s="105">
        <v>0</v>
      </c>
    </row>
    <row r="346" spans="1:17" x14ac:dyDescent="0.25">
      <c r="A346" s="106">
        <f t="shared" si="16"/>
        <v>54788</v>
      </c>
      <c r="B346" s="714" t="str">
        <f>+asset_level_drivers!$D$1</f>
        <v>Foreland I</v>
      </c>
      <c r="C346" s="93">
        <f t="shared" si="17"/>
        <v>153</v>
      </c>
      <c r="D346" s="94">
        <v>1.52791566696167</v>
      </c>
      <c r="E346" s="94">
        <v>42.690575170898441</v>
      </c>
      <c r="F346" s="94">
        <v>4.2690572204589845</v>
      </c>
      <c r="G346" s="94">
        <v>0.56903448085784913</v>
      </c>
      <c r="H346" s="94">
        <v>0.99038149681091303</v>
      </c>
      <c r="I346" s="94">
        <v>22.067984289550779</v>
      </c>
      <c r="J346" s="94">
        <v>2.4826480842590333</v>
      </c>
      <c r="K346" s="95">
        <v>114.155431640625</v>
      </c>
      <c r="L346" s="94">
        <f t="shared" si="15"/>
        <v>0</v>
      </c>
      <c r="M346" s="94">
        <v>0</v>
      </c>
      <c r="N346" s="94">
        <v>0</v>
      </c>
      <c r="O346" s="96">
        <v>0</v>
      </c>
      <c r="P346" s="95">
        <v>0</v>
      </c>
      <c r="Q346" s="97">
        <v>0</v>
      </c>
    </row>
    <row r="347" spans="1:17" x14ac:dyDescent="0.25">
      <c r="A347" s="98">
        <f t="shared" si="16"/>
        <v>54819</v>
      </c>
      <c r="B347" s="713" t="str">
        <f>+asset_level_drivers!$D$1</f>
        <v>Foreland I</v>
      </c>
      <c r="C347" s="99">
        <f t="shared" si="17"/>
        <v>153</v>
      </c>
      <c r="D347" s="100">
        <v>1.5200575859069825</v>
      </c>
      <c r="E347" s="100">
        <v>42.471016699218751</v>
      </c>
      <c r="F347" s="100">
        <v>4.2471013870239256</v>
      </c>
      <c r="G347" s="100">
        <v>0.56563667736053469</v>
      </c>
      <c r="H347" s="100">
        <v>0.9852879467010498</v>
      </c>
      <c r="I347" s="100">
        <v>21.954488049316407</v>
      </c>
      <c r="J347" s="100">
        <v>2.4698797874450684</v>
      </c>
      <c r="K347" s="101">
        <v>114.07605029296874</v>
      </c>
      <c r="L347" s="102">
        <f t="shared" si="15"/>
        <v>0</v>
      </c>
      <c r="M347" s="102">
        <v>0</v>
      </c>
      <c r="N347" s="102">
        <v>0</v>
      </c>
      <c r="O347" s="103">
        <v>0</v>
      </c>
      <c r="P347" s="104">
        <v>0</v>
      </c>
      <c r="Q347" s="105">
        <v>0</v>
      </c>
    </row>
    <row r="348" spans="1:17" x14ac:dyDescent="0.25">
      <c r="A348" s="106">
        <f t="shared" si="16"/>
        <v>54847</v>
      </c>
      <c r="B348" s="714" t="str">
        <f>+asset_level_drivers!$D$1</f>
        <v>Foreland I</v>
      </c>
      <c r="C348" s="93">
        <f t="shared" si="17"/>
        <v>153</v>
      </c>
      <c r="D348" s="94">
        <v>1.5122399070739747</v>
      </c>
      <c r="E348" s="94">
        <v>42.25258806152344</v>
      </c>
      <c r="F348" s="94">
        <v>4.2252585479736329</v>
      </c>
      <c r="G348" s="94">
        <v>0.56225919342041009</v>
      </c>
      <c r="H348" s="94">
        <v>0.98022060585021975</v>
      </c>
      <c r="I348" s="94">
        <v>21.841576391601564</v>
      </c>
      <c r="J348" s="94">
        <v>2.4571772369384766</v>
      </c>
      <c r="K348" s="95">
        <v>113.99708349609375</v>
      </c>
      <c r="L348" s="94">
        <f t="shared" si="15"/>
        <v>0</v>
      </c>
      <c r="M348" s="94">
        <v>0</v>
      </c>
      <c r="N348" s="94">
        <v>0</v>
      </c>
      <c r="O348" s="96">
        <v>0</v>
      </c>
      <c r="P348" s="95">
        <v>0</v>
      </c>
      <c r="Q348" s="97">
        <v>0</v>
      </c>
    </row>
    <row r="349" spans="1:17" x14ac:dyDescent="0.25">
      <c r="A349" s="98">
        <f t="shared" si="16"/>
        <v>54878</v>
      </c>
      <c r="B349" s="713" t="str">
        <f>+asset_level_drivers!$D$1</f>
        <v>Foreland I</v>
      </c>
      <c r="C349" s="99">
        <f t="shared" si="17"/>
        <v>153</v>
      </c>
      <c r="D349" s="100">
        <v>1.5044624382019043</v>
      </c>
      <c r="E349" s="100">
        <v>42.035282666015625</v>
      </c>
      <c r="F349" s="100">
        <v>4.2035280441284177</v>
      </c>
      <c r="G349" s="100">
        <v>0.55890190029144293</v>
      </c>
      <c r="H349" s="100">
        <v>0.97517931976318362</v>
      </c>
      <c r="I349" s="100">
        <v>21.729244702148439</v>
      </c>
      <c r="J349" s="100">
        <v>2.4445399452209475</v>
      </c>
      <c r="K349" s="101">
        <v>113.91852148437501</v>
      </c>
      <c r="L349" s="102">
        <f t="shared" si="15"/>
        <v>0</v>
      </c>
      <c r="M349" s="102">
        <v>0</v>
      </c>
      <c r="N349" s="102">
        <v>0</v>
      </c>
      <c r="O349" s="103">
        <v>0</v>
      </c>
      <c r="P349" s="104">
        <v>0</v>
      </c>
      <c r="Q349" s="105">
        <v>0</v>
      </c>
    </row>
    <row r="350" spans="1:17" x14ac:dyDescent="0.25">
      <c r="A350" s="106">
        <f t="shared" si="16"/>
        <v>54908</v>
      </c>
      <c r="B350" s="714" t="str">
        <f>+asset_level_drivers!$D$1</f>
        <v>Foreland I</v>
      </c>
      <c r="C350" s="93">
        <f t="shared" si="17"/>
        <v>153</v>
      </c>
      <c r="D350" s="94">
        <v>1.4967249664306641</v>
      </c>
      <c r="E350" s="94">
        <v>41.819095239257813</v>
      </c>
      <c r="F350" s="94">
        <v>4.1819092300415042</v>
      </c>
      <c r="G350" s="94">
        <v>0.55556468124389657</v>
      </c>
      <c r="H350" s="94">
        <v>0.97016395626068108</v>
      </c>
      <c r="I350" s="94">
        <v>21.617491223144533</v>
      </c>
      <c r="J350" s="94">
        <v>2.4319676513671875</v>
      </c>
      <c r="K350" s="95">
        <v>113.84037109374999</v>
      </c>
      <c r="L350" s="94">
        <f t="shared" si="15"/>
        <v>0</v>
      </c>
      <c r="M350" s="94">
        <v>0</v>
      </c>
      <c r="N350" s="94">
        <v>0</v>
      </c>
      <c r="O350" s="96">
        <v>0</v>
      </c>
      <c r="P350" s="95">
        <v>0</v>
      </c>
      <c r="Q350" s="97">
        <v>0</v>
      </c>
    </row>
    <row r="351" spans="1:17" x14ac:dyDescent="0.25">
      <c r="A351" s="98">
        <f t="shared" si="16"/>
        <v>54939</v>
      </c>
      <c r="B351" s="713" t="str">
        <f>+asset_level_drivers!$D$1</f>
        <v>Foreland I</v>
      </c>
      <c r="C351" s="99">
        <f t="shared" si="17"/>
        <v>153</v>
      </c>
      <c r="D351" s="100">
        <v>1.4285826919555664</v>
      </c>
      <c r="E351" s="100">
        <v>39.524524145507812</v>
      </c>
      <c r="F351" s="100">
        <v>3.9524522003173832</v>
      </c>
      <c r="G351" s="100">
        <v>0.52138620758056642</v>
      </c>
      <c r="H351" s="100">
        <v>0.92890763683319089</v>
      </c>
      <c r="I351" s="100">
        <v>20.508154595947264</v>
      </c>
      <c r="J351" s="100">
        <v>2.3071673240661621</v>
      </c>
      <c r="K351" s="101">
        <v>107.64825488281249</v>
      </c>
      <c r="L351" s="102">
        <f t="shared" si="15"/>
        <v>0</v>
      </c>
      <c r="M351" s="102">
        <v>0</v>
      </c>
      <c r="N351" s="102">
        <v>0</v>
      </c>
      <c r="O351" s="103">
        <v>0</v>
      </c>
      <c r="P351" s="104">
        <v>0</v>
      </c>
      <c r="Q351" s="105">
        <v>0</v>
      </c>
    </row>
    <row r="352" spans="1:17" x14ac:dyDescent="0.25">
      <c r="A352" s="106">
        <f t="shared" si="16"/>
        <v>54969</v>
      </c>
      <c r="B352" s="714" t="str">
        <f>+asset_level_drivers!$D$1</f>
        <v>Foreland I</v>
      </c>
      <c r="C352" s="93">
        <f t="shared" si="17"/>
        <v>153</v>
      </c>
      <c r="D352" s="94">
        <v>1.4212354751586915</v>
      </c>
      <c r="E352" s="94">
        <v>39.321248950195312</v>
      </c>
      <c r="F352" s="94">
        <v>3.93212463684082</v>
      </c>
      <c r="G352" s="94">
        <v>0.51827484340667729</v>
      </c>
      <c r="H352" s="94">
        <v>0.92413023719787601</v>
      </c>
      <c r="I352" s="94">
        <v>20.402680902099611</v>
      </c>
      <c r="J352" s="94">
        <v>2.295301457977295</v>
      </c>
      <c r="K352" s="95">
        <v>107.574541015625</v>
      </c>
      <c r="L352" s="94">
        <f t="shared" si="15"/>
        <v>0</v>
      </c>
      <c r="M352" s="94">
        <v>0</v>
      </c>
      <c r="N352" s="94">
        <v>0</v>
      </c>
      <c r="O352" s="96">
        <v>0</v>
      </c>
      <c r="P352" s="95">
        <v>0</v>
      </c>
      <c r="Q352" s="97">
        <v>0</v>
      </c>
    </row>
    <row r="353" spans="1:17" x14ac:dyDescent="0.25">
      <c r="A353" s="98">
        <f t="shared" si="16"/>
        <v>55000</v>
      </c>
      <c r="B353" s="713" t="str">
        <f>+asset_level_drivers!$D$1</f>
        <v>Foreland I</v>
      </c>
      <c r="C353" s="99">
        <f t="shared" si="17"/>
        <v>153</v>
      </c>
      <c r="D353" s="100">
        <v>1.4139260307312012</v>
      </c>
      <c r="E353" s="100">
        <v>39.119018994140625</v>
      </c>
      <c r="F353" s="100">
        <v>3.9119016769409183</v>
      </c>
      <c r="G353" s="100">
        <v>0.51518207359313961</v>
      </c>
      <c r="H353" s="100">
        <v>0.91937742462158201</v>
      </c>
      <c r="I353" s="100">
        <v>20.297749493408205</v>
      </c>
      <c r="J353" s="100">
        <v>2.2834967720031738</v>
      </c>
      <c r="K353" s="101">
        <v>107.50120849609375</v>
      </c>
      <c r="L353" s="102">
        <f t="shared" si="15"/>
        <v>0</v>
      </c>
      <c r="M353" s="102">
        <v>0</v>
      </c>
      <c r="N353" s="102">
        <v>0</v>
      </c>
      <c r="O353" s="103">
        <v>0</v>
      </c>
      <c r="P353" s="104">
        <v>0</v>
      </c>
      <c r="Q353" s="105">
        <v>0</v>
      </c>
    </row>
    <row r="354" spans="1:17" x14ac:dyDescent="0.25">
      <c r="A354" s="106">
        <f t="shared" si="16"/>
        <v>55031</v>
      </c>
      <c r="B354" s="714" t="str">
        <f>+asset_level_drivers!$D$1</f>
        <v>Foreland I</v>
      </c>
      <c r="C354" s="93">
        <f t="shared" si="17"/>
        <v>153</v>
      </c>
      <c r="D354" s="94">
        <v>1.406654207611084</v>
      </c>
      <c r="E354" s="94">
        <v>38.917829443359381</v>
      </c>
      <c r="F354" s="94">
        <v>3.8917826751708988</v>
      </c>
      <c r="G354" s="94">
        <v>0.48531865196228036</v>
      </c>
      <c r="H354" s="94">
        <v>0.91464907035827647</v>
      </c>
      <c r="I354" s="94">
        <v>20.193358117675782</v>
      </c>
      <c r="J354" s="94">
        <v>2.2717526824951171</v>
      </c>
      <c r="K354" s="95">
        <v>107.38450146484375</v>
      </c>
      <c r="L354" s="94">
        <f t="shared" si="15"/>
        <v>0</v>
      </c>
      <c r="M354" s="94">
        <v>0</v>
      </c>
      <c r="N354" s="94">
        <v>0</v>
      </c>
      <c r="O354" s="96">
        <v>0</v>
      </c>
      <c r="P354" s="95">
        <v>0</v>
      </c>
      <c r="Q354" s="97">
        <v>0</v>
      </c>
    </row>
    <row r="355" spans="1:17" x14ac:dyDescent="0.25">
      <c r="A355" s="98">
        <f t="shared" si="16"/>
        <v>55061</v>
      </c>
      <c r="B355" s="713" t="str">
        <f>+asset_level_drivers!$D$1</f>
        <v>Foreland I</v>
      </c>
      <c r="C355" s="99">
        <f t="shared" si="17"/>
        <v>153</v>
      </c>
      <c r="D355" s="100">
        <v>1.3994197689056396</v>
      </c>
      <c r="E355" s="100">
        <v>38.717674145507814</v>
      </c>
      <c r="F355" s="100">
        <v>3.8717671783447267</v>
      </c>
      <c r="G355" s="100">
        <v>0.48242425918579102</v>
      </c>
      <c r="H355" s="100">
        <v>0.90994501819610607</v>
      </c>
      <c r="I355" s="100">
        <v>20.089502819824219</v>
      </c>
      <c r="J355" s="100">
        <v>2.2600689971923829</v>
      </c>
      <c r="K355" s="101">
        <v>107.31219091796875</v>
      </c>
      <c r="L355" s="102">
        <f t="shared" si="15"/>
        <v>0</v>
      </c>
      <c r="M355" s="102">
        <v>0</v>
      </c>
      <c r="N355" s="102">
        <v>0</v>
      </c>
      <c r="O355" s="103">
        <v>0</v>
      </c>
      <c r="P355" s="104">
        <v>0</v>
      </c>
      <c r="Q355" s="105">
        <v>0</v>
      </c>
    </row>
    <row r="356" spans="1:17" x14ac:dyDescent="0.25">
      <c r="A356" s="106">
        <f t="shared" si="16"/>
        <v>55092</v>
      </c>
      <c r="B356" s="714" t="str">
        <f>+asset_level_drivers!$D$1</f>
        <v>Foreland I</v>
      </c>
      <c r="C356" s="93">
        <f t="shared" si="17"/>
        <v>153</v>
      </c>
      <c r="D356" s="94">
        <v>1.3922225360870362</v>
      </c>
      <c r="E356" s="94">
        <v>38.518548486328122</v>
      </c>
      <c r="F356" s="94">
        <v>3.8518545959472661</v>
      </c>
      <c r="G356" s="94">
        <v>0.47954715614318849</v>
      </c>
      <c r="H356" s="94">
        <v>0.90526515140533437</v>
      </c>
      <c r="I356" s="94">
        <v>19.986182281494141</v>
      </c>
      <c r="J356" s="94">
        <v>2.2484454414367678</v>
      </c>
      <c r="K356" s="95">
        <v>107.2402568359375</v>
      </c>
      <c r="L356" s="94">
        <f t="shared" si="15"/>
        <v>0</v>
      </c>
      <c r="M356" s="94">
        <v>0</v>
      </c>
      <c r="N356" s="94">
        <v>0</v>
      </c>
      <c r="O356" s="96">
        <v>0</v>
      </c>
      <c r="P356" s="95">
        <v>0</v>
      </c>
      <c r="Q356" s="97">
        <v>0</v>
      </c>
    </row>
    <row r="357" spans="1:17" x14ac:dyDescent="0.25">
      <c r="A357" s="98">
        <f t="shared" si="16"/>
        <v>55122</v>
      </c>
      <c r="B357" s="713" t="str">
        <f>+asset_level_drivers!$D$1</f>
        <v>Foreland I</v>
      </c>
      <c r="C357" s="99">
        <f t="shared" si="17"/>
        <v>153</v>
      </c>
      <c r="D357" s="100">
        <v>1.3200694072723389</v>
      </c>
      <c r="E357" s="100">
        <v>36.329098754882814</v>
      </c>
      <c r="F357" s="100">
        <v>3.6329096969604495</v>
      </c>
      <c r="G357" s="100">
        <v>0.42799677429199223</v>
      </c>
      <c r="H357" s="100">
        <v>0.86161362533569341</v>
      </c>
      <c r="I357" s="100">
        <v>18.927546020507815</v>
      </c>
      <c r="J357" s="100">
        <v>2.1293488998413084</v>
      </c>
      <c r="K357" s="101">
        <v>101.058923828125</v>
      </c>
      <c r="L357" s="102">
        <f t="shared" si="15"/>
        <v>0</v>
      </c>
      <c r="M357" s="102">
        <v>0</v>
      </c>
      <c r="N357" s="102">
        <v>0</v>
      </c>
      <c r="O357" s="103">
        <v>0</v>
      </c>
      <c r="P357" s="104">
        <v>0</v>
      </c>
      <c r="Q357" s="105">
        <v>0</v>
      </c>
    </row>
    <row r="358" spans="1:17" x14ac:dyDescent="0.25">
      <c r="A358" s="106">
        <f t="shared" si="16"/>
        <v>55153</v>
      </c>
      <c r="B358" s="714" t="str">
        <f>+asset_level_drivers!$D$1</f>
        <v>Foreland I</v>
      </c>
      <c r="C358" s="93">
        <f t="shared" si="17"/>
        <v>153</v>
      </c>
      <c r="D358" s="94">
        <v>1.3132802616119386</v>
      </c>
      <c r="E358" s="94">
        <v>36.142257678222656</v>
      </c>
      <c r="F358" s="94">
        <v>3.6142255371093746</v>
      </c>
      <c r="G358" s="94">
        <v>0.42544749298095702</v>
      </c>
      <c r="H358" s="94">
        <v>0.85718232250213633</v>
      </c>
      <c r="I358" s="94">
        <v>18.830201275634767</v>
      </c>
      <c r="J358" s="94">
        <v>2.118397583770752</v>
      </c>
      <c r="K358" s="95">
        <v>100.99135791015625</v>
      </c>
      <c r="L358" s="94">
        <f t="shared" si="15"/>
        <v>0</v>
      </c>
      <c r="M358" s="94">
        <v>0</v>
      </c>
      <c r="N358" s="94">
        <v>0</v>
      </c>
      <c r="O358" s="96">
        <v>0</v>
      </c>
      <c r="P358" s="95">
        <v>0</v>
      </c>
      <c r="Q358" s="97">
        <v>0</v>
      </c>
    </row>
    <row r="359" spans="1:17" x14ac:dyDescent="0.25">
      <c r="A359" s="98">
        <f t="shared" si="16"/>
        <v>55184</v>
      </c>
      <c r="B359" s="713" t="str">
        <f>+asset_level_drivers!$D$1</f>
        <v>Foreland I</v>
      </c>
      <c r="C359" s="99">
        <f t="shared" si="17"/>
        <v>153</v>
      </c>
      <c r="D359" s="100">
        <v>1.3065260490417481</v>
      </c>
      <c r="E359" s="100">
        <v>35.956377575683597</v>
      </c>
      <c r="F359" s="100">
        <v>3.5956375350952148</v>
      </c>
      <c r="G359" s="100">
        <v>0.42291343803405762</v>
      </c>
      <c r="H359" s="100">
        <v>0.85277381458282475</v>
      </c>
      <c r="I359" s="100">
        <v>18.73335778198242</v>
      </c>
      <c r="J359" s="100">
        <v>2.1075026138305666</v>
      </c>
      <c r="K359" s="101">
        <v>100.924142578125</v>
      </c>
      <c r="L359" s="102">
        <f t="shared" si="15"/>
        <v>0</v>
      </c>
      <c r="M359" s="102">
        <v>0</v>
      </c>
      <c r="N359" s="102">
        <v>0</v>
      </c>
      <c r="O359" s="103">
        <v>0</v>
      </c>
      <c r="P359" s="104">
        <v>0</v>
      </c>
      <c r="Q359" s="105">
        <v>0</v>
      </c>
    </row>
    <row r="360" spans="1:17" x14ac:dyDescent="0.25">
      <c r="A360" s="106">
        <f t="shared" si="16"/>
        <v>55212</v>
      </c>
      <c r="B360" s="714" t="str">
        <f>+asset_level_drivers!$D$1</f>
        <v>Foreland I</v>
      </c>
      <c r="C360" s="93">
        <f t="shared" si="17"/>
        <v>153</v>
      </c>
      <c r="D360" s="94">
        <v>1.2998065704345703</v>
      </c>
      <c r="E360" s="94">
        <v>35.771453613281246</v>
      </c>
      <c r="F360" s="94">
        <v>3.5771451141357424</v>
      </c>
      <c r="G360" s="94">
        <v>0.42039449615478514</v>
      </c>
      <c r="H360" s="94">
        <v>0.84838800716400153</v>
      </c>
      <c r="I360" s="94">
        <v>18.637011419677737</v>
      </c>
      <c r="J360" s="94">
        <v>2.0966636878967289</v>
      </c>
      <c r="K360" s="95">
        <v>100.85727490234375</v>
      </c>
      <c r="L360" s="94">
        <f t="shared" si="15"/>
        <v>0</v>
      </c>
      <c r="M360" s="94">
        <v>0</v>
      </c>
      <c r="N360" s="94">
        <v>0</v>
      </c>
      <c r="O360" s="96">
        <v>0</v>
      </c>
      <c r="P360" s="95">
        <v>0</v>
      </c>
      <c r="Q360" s="97">
        <v>0</v>
      </c>
    </row>
    <row r="361" spans="1:17" x14ac:dyDescent="0.25">
      <c r="A361" s="98">
        <f t="shared" si="16"/>
        <v>55243</v>
      </c>
      <c r="B361" s="713" t="str">
        <f>+asset_level_drivers!$D$1</f>
        <v>Foreland I</v>
      </c>
      <c r="C361" s="99">
        <f t="shared" si="17"/>
        <v>153</v>
      </c>
      <c r="D361" s="100">
        <v>1.2931216403961183</v>
      </c>
      <c r="E361" s="100">
        <v>35.587480078125004</v>
      </c>
      <c r="F361" s="100">
        <v>3.5587478210449222</v>
      </c>
      <c r="G361" s="100">
        <v>0.41789057807922364</v>
      </c>
      <c r="H361" s="100">
        <v>0.84402472858428956</v>
      </c>
      <c r="I361" s="100">
        <v>18.541161254882812</v>
      </c>
      <c r="J361" s="100">
        <v>2.0858805519104004</v>
      </c>
      <c r="K361" s="101">
        <v>100.79075488281249</v>
      </c>
      <c r="L361" s="102">
        <f t="shared" si="15"/>
        <v>0</v>
      </c>
      <c r="M361" s="102">
        <v>0</v>
      </c>
      <c r="N361" s="102">
        <v>0</v>
      </c>
      <c r="O361" s="103">
        <v>0</v>
      </c>
      <c r="P361" s="104">
        <v>0</v>
      </c>
      <c r="Q361" s="105">
        <v>0</v>
      </c>
    </row>
    <row r="362" spans="1:17" x14ac:dyDescent="0.25">
      <c r="A362" s="106">
        <f t="shared" si="16"/>
        <v>55273</v>
      </c>
      <c r="B362" s="714" t="str">
        <f>+asset_level_drivers!$D$1</f>
        <v>Foreland I</v>
      </c>
      <c r="C362" s="93">
        <f t="shared" si="17"/>
        <v>153</v>
      </c>
      <c r="D362" s="94">
        <v>1.2864711044311525</v>
      </c>
      <c r="E362" s="94">
        <v>35.404453015136724</v>
      </c>
      <c r="F362" s="94">
        <v>3.5404450515747068</v>
      </c>
      <c r="G362" s="94">
        <v>0.41540160140991211</v>
      </c>
      <c r="H362" s="94">
        <v>0.83968391361236572</v>
      </c>
      <c r="I362" s="94">
        <v>18.445803607177737</v>
      </c>
      <c r="J362" s="94">
        <v>2.0751527664184573</v>
      </c>
      <c r="K362" s="95">
        <v>100.72457861328125</v>
      </c>
      <c r="L362" s="94">
        <f t="shared" si="15"/>
        <v>0</v>
      </c>
      <c r="M362" s="94">
        <v>0</v>
      </c>
      <c r="N362" s="94">
        <v>0</v>
      </c>
      <c r="O362" s="96">
        <v>0</v>
      </c>
      <c r="P362" s="95">
        <v>0</v>
      </c>
      <c r="Q362" s="97">
        <v>0</v>
      </c>
    </row>
    <row r="363" spans="1:17" x14ac:dyDescent="0.25">
      <c r="A363" s="98">
        <f t="shared" si="16"/>
        <v>55304</v>
      </c>
      <c r="B363" s="713" t="str">
        <f>+asset_level_drivers!$D$1</f>
        <v>Foreland I</v>
      </c>
      <c r="C363" s="99">
        <f t="shared" si="17"/>
        <v>153</v>
      </c>
      <c r="D363" s="100">
        <v>1.2798547805786133</v>
      </c>
      <c r="E363" s="100">
        <v>35.222367480468748</v>
      </c>
      <c r="F363" s="100">
        <v>3.522236585998535</v>
      </c>
      <c r="G363" s="100">
        <v>0.41292748031616211</v>
      </c>
      <c r="H363" s="100">
        <v>0.83536540088653566</v>
      </c>
      <c r="I363" s="100">
        <v>18.350936499023437</v>
      </c>
      <c r="J363" s="100">
        <v>2.0644803176879885</v>
      </c>
      <c r="K363" s="101">
        <v>100.65874658203126</v>
      </c>
      <c r="L363" s="102">
        <f t="shared" si="15"/>
        <v>0</v>
      </c>
      <c r="M363" s="102">
        <v>0</v>
      </c>
      <c r="N363" s="102">
        <v>0</v>
      </c>
      <c r="O363" s="103">
        <v>0</v>
      </c>
      <c r="P363" s="104">
        <v>0</v>
      </c>
      <c r="Q363" s="105">
        <v>0</v>
      </c>
    </row>
    <row r="364" spans="1:17" x14ac:dyDescent="0.25">
      <c r="A364" s="106">
        <f t="shared" si="16"/>
        <v>55334</v>
      </c>
      <c r="B364" s="714" t="str">
        <f>+asset_level_drivers!$D$1</f>
        <v>Foreland I</v>
      </c>
      <c r="C364" s="93">
        <f t="shared" si="17"/>
        <v>153</v>
      </c>
      <c r="D364" s="94">
        <v>1.2732724662780761</v>
      </c>
      <c r="E364" s="94">
        <v>35.041218310546874</v>
      </c>
      <c r="F364" s="94">
        <v>3.5041216415405274</v>
      </c>
      <c r="G364" s="94">
        <v>0.41046811180114745</v>
      </c>
      <c r="H364" s="94">
        <v>0.83106910457611083</v>
      </c>
      <c r="I364" s="94">
        <v>18.256557458496093</v>
      </c>
      <c r="J364" s="94">
        <v>2.0538626632690429</v>
      </c>
      <c r="K364" s="95">
        <v>100.5932548828125</v>
      </c>
      <c r="L364" s="94">
        <f t="shared" si="15"/>
        <v>0</v>
      </c>
      <c r="M364" s="94">
        <v>0</v>
      </c>
      <c r="N364" s="94">
        <v>0</v>
      </c>
      <c r="O364" s="96">
        <v>0</v>
      </c>
      <c r="P364" s="95">
        <v>0</v>
      </c>
      <c r="Q364" s="97">
        <v>0</v>
      </c>
    </row>
    <row r="365" spans="1:17" x14ac:dyDescent="0.25">
      <c r="A365" s="98">
        <f t="shared" si="16"/>
        <v>55365</v>
      </c>
      <c r="B365" s="713" t="str">
        <f>+asset_level_drivers!$D$1</f>
        <v>Foreland I</v>
      </c>
      <c r="C365" s="99">
        <f t="shared" si="17"/>
        <v>153</v>
      </c>
      <c r="D365" s="100">
        <v>1.2667240139007567</v>
      </c>
      <c r="E365" s="100">
        <v>34.861000671386719</v>
      </c>
      <c r="F365" s="100">
        <v>3.4860997787475587</v>
      </c>
      <c r="G365" s="100">
        <v>0.4080234203338623</v>
      </c>
      <c r="H365" s="100">
        <v>0.82679490795135502</v>
      </c>
      <c r="I365" s="100">
        <v>18.162663519287111</v>
      </c>
      <c r="J365" s="100">
        <v>2.0432995147705078</v>
      </c>
      <c r="K365" s="101">
        <v>100.52810400390625</v>
      </c>
      <c r="L365" s="102">
        <f t="shared" si="15"/>
        <v>0</v>
      </c>
      <c r="M365" s="102">
        <v>0</v>
      </c>
      <c r="N365" s="102">
        <v>0</v>
      </c>
      <c r="O365" s="103">
        <v>0</v>
      </c>
      <c r="P365" s="104">
        <v>0</v>
      </c>
      <c r="Q365" s="105">
        <v>0</v>
      </c>
    </row>
    <row r="366" spans="1:17" x14ac:dyDescent="0.25">
      <c r="A366" s="106">
        <f t="shared" si="16"/>
        <v>55396</v>
      </c>
      <c r="B366" s="714" t="str">
        <f>+asset_level_drivers!$D$1</f>
        <v>Foreland I</v>
      </c>
      <c r="C366" s="93">
        <f t="shared" si="17"/>
        <v>153</v>
      </c>
      <c r="D366" s="94">
        <v>1.260209224319458</v>
      </c>
      <c r="E366" s="94">
        <v>34.681709948730472</v>
      </c>
      <c r="F366" s="94">
        <v>3.468170736694336</v>
      </c>
      <c r="G366" s="94">
        <v>0.40559330978393554</v>
      </c>
      <c r="H366" s="94">
        <v>0.82254268054962165</v>
      </c>
      <c r="I366" s="94">
        <v>18.069252703857423</v>
      </c>
      <c r="J366" s="94">
        <v>2.0327908584594727</v>
      </c>
      <c r="K366" s="95">
        <v>100.4632890625</v>
      </c>
      <c r="L366" s="94">
        <f t="shared" si="15"/>
        <v>0</v>
      </c>
      <c r="M366" s="94">
        <v>0</v>
      </c>
      <c r="N366" s="94">
        <v>0</v>
      </c>
      <c r="O366" s="96">
        <v>0</v>
      </c>
      <c r="P366" s="95">
        <v>0</v>
      </c>
      <c r="Q366" s="97">
        <v>0</v>
      </c>
    </row>
    <row r="367" spans="1:17" x14ac:dyDescent="0.25">
      <c r="A367" s="98">
        <f t="shared" si="16"/>
        <v>55426</v>
      </c>
      <c r="B367" s="713" t="str">
        <f>+asset_level_drivers!$D$1</f>
        <v>Foreland I</v>
      </c>
      <c r="C367" s="99">
        <f t="shared" si="17"/>
        <v>153</v>
      </c>
      <c r="D367" s="100">
        <v>1.253727953338623</v>
      </c>
      <c r="E367" s="100">
        <v>34.503341528320313</v>
      </c>
      <c r="F367" s="100">
        <v>3.4503339523315431</v>
      </c>
      <c r="G367" s="100">
        <v>0.40317770118713381</v>
      </c>
      <c r="H367" s="100">
        <v>0.81831232624053962</v>
      </c>
      <c r="I367" s="100">
        <v>17.976322210693358</v>
      </c>
      <c r="J367" s="100">
        <v>2.0223361450195312</v>
      </c>
      <c r="K367" s="101">
        <v>100.398810546875</v>
      </c>
      <c r="L367" s="102">
        <f t="shared" si="15"/>
        <v>0</v>
      </c>
      <c r="M367" s="102">
        <v>0</v>
      </c>
      <c r="N367" s="102">
        <v>0</v>
      </c>
      <c r="O367" s="103">
        <v>0</v>
      </c>
      <c r="P367" s="104">
        <v>0</v>
      </c>
      <c r="Q367" s="105">
        <v>0</v>
      </c>
    </row>
    <row r="368" spans="1:17" x14ac:dyDescent="0.25">
      <c r="A368" s="106">
        <f t="shared" si="16"/>
        <v>55457</v>
      </c>
      <c r="B368" s="714" t="str">
        <f>+asset_level_drivers!$D$1</f>
        <v>Foreland I</v>
      </c>
      <c r="C368" s="93">
        <f t="shared" si="17"/>
        <v>153</v>
      </c>
      <c r="D368" s="94">
        <v>1.2472799949645996</v>
      </c>
      <c r="E368" s="94">
        <v>34.325889916992189</v>
      </c>
      <c r="F368" s="94">
        <v>3.4325887664794923</v>
      </c>
      <c r="G368" s="94">
        <v>0.40077649154663086</v>
      </c>
      <c r="H368" s="94">
        <v>0.81410373001098635</v>
      </c>
      <c r="I368" s="94">
        <v>17.883869512939452</v>
      </c>
      <c r="J368" s="94">
        <v>2.0119352439880371</v>
      </c>
      <c r="K368" s="95">
        <v>100.33466699218749</v>
      </c>
      <c r="L368" s="94">
        <f t="shared" si="15"/>
        <v>0</v>
      </c>
      <c r="M368" s="94">
        <v>0</v>
      </c>
      <c r="N368" s="94">
        <v>0</v>
      </c>
      <c r="O368" s="96">
        <v>0</v>
      </c>
      <c r="P368" s="95">
        <v>0</v>
      </c>
      <c r="Q368" s="97">
        <v>0</v>
      </c>
    </row>
    <row r="369" spans="1:17" x14ac:dyDescent="0.25">
      <c r="A369" s="98">
        <f t="shared" si="16"/>
        <v>55487</v>
      </c>
      <c r="B369" s="713" t="str">
        <f>+asset_level_drivers!$D$1</f>
        <v>Foreland I</v>
      </c>
      <c r="C369" s="99">
        <f t="shared" si="17"/>
        <v>153</v>
      </c>
      <c r="D369" s="100">
        <v>1.2408652221679688</v>
      </c>
      <c r="E369" s="100">
        <v>34.149350939941414</v>
      </c>
      <c r="F369" s="100">
        <v>3.4149349044799804</v>
      </c>
      <c r="G369" s="100">
        <v>0.39838961563110353</v>
      </c>
      <c r="H369" s="100">
        <v>0.8099167905807495</v>
      </c>
      <c r="I369" s="100">
        <v>17.791892303466799</v>
      </c>
      <c r="J369" s="100">
        <v>2.001587846374512</v>
      </c>
      <c r="K369" s="101">
        <v>100.2708544921875</v>
      </c>
      <c r="L369" s="102">
        <f t="shared" si="15"/>
        <v>0</v>
      </c>
      <c r="M369" s="102">
        <v>0</v>
      </c>
      <c r="N369" s="102">
        <v>0</v>
      </c>
      <c r="O369" s="103">
        <v>0</v>
      </c>
      <c r="P369" s="104">
        <v>0</v>
      </c>
      <c r="Q369" s="105">
        <v>0</v>
      </c>
    </row>
    <row r="370" spans="1:17" x14ac:dyDescent="0.25">
      <c r="A370" s="106">
        <f t="shared" si="16"/>
        <v>55518</v>
      </c>
      <c r="B370" s="714" t="str">
        <f>+asset_level_drivers!$D$1</f>
        <v>Foreland I</v>
      </c>
      <c r="C370" s="93">
        <f t="shared" si="17"/>
        <v>153</v>
      </c>
      <c r="D370" s="94">
        <v>1.2344834564208986</v>
      </c>
      <c r="E370" s="94">
        <v>33.973719873046875</v>
      </c>
      <c r="F370" s="94">
        <v>3.3973718170166016</v>
      </c>
      <c r="G370" s="94">
        <v>0.39601698074340819</v>
      </c>
      <c r="H370" s="94">
        <v>0.80575139122009276</v>
      </c>
      <c r="I370" s="94">
        <v>17.700388000488282</v>
      </c>
      <c r="J370" s="94">
        <v>1.9912936088562012</v>
      </c>
      <c r="K370" s="95">
        <v>100.207375</v>
      </c>
      <c r="L370" s="94">
        <f t="shared" si="15"/>
        <v>0</v>
      </c>
      <c r="M370" s="94">
        <v>0</v>
      </c>
      <c r="N370" s="94">
        <v>0</v>
      </c>
      <c r="O370" s="96">
        <v>0</v>
      </c>
      <c r="P370" s="95">
        <v>0</v>
      </c>
      <c r="Q370" s="97">
        <v>0</v>
      </c>
    </row>
    <row r="371" spans="1:17" x14ac:dyDescent="0.25">
      <c r="A371" s="98">
        <f t="shared" si="16"/>
        <v>55549</v>
      </c>
      <c r="B371" s="713" t="str">
        <f>+asset_level_drivers!$D$1</f>
        <v>Foreland I</v>
      </c>
      <c r="C371" s="99">
        <f t="shared" si="17"/>
        <v>153</v>
      </c>
      <c r="D371" s="100">
        <v>1.1491392631530761</v>
      </c>
      <c r="E371" s="100">
        <v>32.086238488769531</v>
      </c>
      <c r="F371" s="100">
        <v>3.2086236923217775</v>
      </c>
      <c r="G371" s="100">
        <v>0.33113998374938963</v>
      </c>
      <c r="H371" s="100">
        <v>0.75421026535034186</v>
      </c>
      <c r="I371" s="100">
        <v>16.787232916259768</v>
      </c>
      <c r="J371" s="100">
        <v>1.888563674926758</v>
      </c>
      <c r="K371" s="101">
        <v>94.104541015625003</v>
      </c>
      <c r="L371" s="102">
        <f t="shared" si="15"/>
        <v>0</v>
      </c>
      <c r="M371" s="102">
        <v>0</v>
      </c>
      <c r="N371" s="102">
        <v>0</v>
      </c>
      <c r="O371" s="103">
        <v>0</v>
      </c>
      <c r="P371" s="104">
        <v>0</v>
      </c>
      <c r="Q371" s="105">
        <v>0</v>
      </c>
    </row>
    <row r="372" spans="1:17" x14ac:dyDescent="0.25">
      <c r="A372" s="106">
        <f t="shared" si="16"/>
        <v>55578</v>
      </c>
      <c r="B372" s="714" t="str">
        <f>+asset_level_drivers!$D$1</f>
        <v>Foreland I</v>
      </c>
      <c r="C372" s="93">
        <f t="shared" si="17"/>
        <v>153</v>
      </c>
      <c r="D372" s="94">
        <v>1.1432292366027834</v>
      </c>
      <c r="E372" s="94">
        <v>31.921218347167969</v>
      </c>
      <c r="F372" s="94">
        <v>3.1921216369628906</v>
      </c>
      <c r="G372" s="94">
        <v>0.32917251777648932</v>
      </c>
      <c r="H372" s="94">
        <v>0.75033137741088862</v>
      </c>
      <c r="I372" s="94">
        <v>16.700895483398437</v>
      </c>
      <c r="J372" s="94">
        <v>1.8788506896972654</v>
      </c>
      <c r="K372" s="95">
        <v>94.044996582031246</v>
      </c>
      <c r="L372" s="94">
        <f t="shared" si="15"/>
        <v>0</v>
      </c>
      <c r="M372" s="94">
        <v>0</v>
      </c>
      <c r="N372" s="94">
        <v>0</v>
      </c>
      <c r="O372" s="96">
        <v>0</v>
      </c>
      <c r="P372" s="95">
        <v>0</v>
      </c>
      <c r="Q372" s="97">
        <v>0</v>
      </c>
    </row>
    <row r="373" spans="1:17" x14ac:dyDescent="0.25">
      <c r="A373" s="98">
        <f t="shared" si="16"/>
        <v>55609</v>
      </c>
      <c r="B373" s="713" t="str">
        <f>+asset_level_drivers!$D$1</f>
        <v>Foreland I</v>
      </c>
      <c r="C373" s="99">
        <f t="shared" si="17"/>
        <v>153</v>
      </c>
      <c r="D373" s="100">
        <v>1.1373495838165284</v>
      </c>
      <c r="E373" s="100">
        <v>31.757047448730468</v>
      </c>
      <c r="F373" s="100">
        <v>3.1757045471191407</v>
      </c>
      <c r="G373" s="100">
        <v>0.3272167591094971</v>
      </c>
      <c r="H373" s="100">
        <v>0.74647238674163818</v>
      </c>
      <c r="I373" s="100">
        <v>16.615002996826171</v>
      </c>
      <c r="J373" s="100">
        <v>1.8691877952575682</v>
      </c>
      <c r="K373" s="101">
        <v>93.985759765625005</v>
      </c>
      <c r="L373" s="102">
        <f t="shared" si="15"/>
        <v>0</v>
      </c>
      <c r="M373" s="102">
        <v>0</v>
      </c>
      <c r="N373" s="102">
        <v>0</v>
      </c>
      <c r="O373" s="103">
        <v>0</v>
      </c>
      <c r="P373" s="104">
        <v>0</v>
      </c>
      <c r="Q373" s="105">
        <v>0</v>
      </c>
    </row>
    <row r="374" spans="1:17" x14ac:dyDescent="0.25">
      <c r="A374" s="106">
        <f t="shared" si="16"/>
        <v>55639</v>
      </c>
      <c r="B374" s="714" t="str">
        <f>+asset_level_drivers!$D$1</f>
        <v>Foreland I</v>
      </c>
      <c r="C374" s="93">
        <f t="shared" si="17"/>
        <v>153</v>
      </c>
      <c r="D374" s="94">
        <v>1.1315001846313477</v>
      </c>
      <c r="E374" s="94">
        <v>31.593720410156251</v>
      </c>
      <c r="F374" s="94">
        <v>3.1593718460083009</v>
      </c>
      <c r="G374" s="94">
        <v>0.32527264251708987</v>
      </c>
      <c r="H374" s="94">
        <v>0.74263327617645269</v>
      </c>
      <c r="I374" s="94">
        <v>16.52955183105469</v>
      </c>
      <c r="J374" s="94">
        <v>1.8595745109558106</v>
      </c>
      <c r="K374" s="95">
        <v>93.926831542968756</v>
      </c>
      <c r="L374" s="94">
        <f t="shared" si="15"/>
        <v>0</v>
      </c>
      <c r="M374" s="94">
        <v>0</v>
      </c>
      <c r="N374" s="94">
        <v>0</v>
      </c>
      <c r="O374" s="96">
        <v>0</v>
      </c>
      <c r="P374" s="95">
        <v>0</v>
      </c>
      <c r="Q374" s="97">
        <v>0</v>
      </c>
    </row>
    <row r="375" spans="1:17" x14ac:dyDescent="0.25">
      <c r="A375" s="98">
        <f t="shared" si="16"/>
        <v>55670</v>
      </c>
      <c r="B375" s="713" t="str">
        <f>+asset_level_drivers!$D$1</f>
        <v>Foreland I</v>
      </c>
      <c r="C375" s="99">
        <f t="shared" si="17"/>
        <v>153</v>
      </c>
      <c r="D375" s="100">
        <v>1.0713990921020509</v>
      </c>
      <c r="E375" s="100">
        <v>29.249192724609376</v>
      </c>
      <c r="F375" s="100">
        <v>2.9249190582275393</v>
      </c>
      <c r="G375" s="100">
        <v>0.3233400993347168</v>
      </c>
      <c r="H375" s="100">
        <v>0.69810257949829102</v>
      </c>
      <c r="I375" s="100">
        <v>15.135315600585937</v>
      </c>
      <c r="J375" s="100">
        <v>1.7027229103088379</v>
      </c>
      <c r="K375" s="101">
        <v>86.2350888671875</v>
      </c>
      <c r="L375" s="102">
        <f t="shared" si="15"/>
        <v>0</v>
      </c>
      <c r="M375" s="102">
        <v>0</v>
      </c>
      <c r="N375" s="102">
        <v>0</v>
      </c>
      <c r="O375" s="103">
        <v>0</v>
      </c>
      <c r="P375" s="104">
        <v>0</v>
      </c>
      <c r="Q375" s="105">
        <v>0</v>
      </c>
    </row>
    <row r="376" spans="1:17" x14ac:dyDescent="0.25">
      <c r="A376" s="106">
        <f t="shared" si="16"/>
        <v>55700</v>
      </c>
      <c r="B376" s="714" t="str">
        <f>+asset_level_drivers!$D$1</f>
        <v>Foreland I</v>
      </c>
      <c r="C376" s="93">
        <f t="shared" si="17"/>
        <v>153</v>
      </c>
      <c r="D376" s="94">
        <v>0.94719976158142105</v>
      </c>
      <c r="E376" s="94">
        <v>24.928082116699219</v>
      </c>
      <c r="F376" s="94">
        <v>2.4928080825805665</v>
      </c>
      <c r="G376" s="94">
        <v>0.29034980735778809</v>
      </c>
      <c r="H376" s="94">
        <v>0.61752136459350582</v>
      </c>
      <c r="I376" s="94">
        <v>12.753902362060547</v>
      </c>
      <c r="J376" s="94">
        <v>1.43481400680542</v>
      </c>
      <c r="K376" s="95">
        <v>72.435958984375006</v>
      </c>
      <c r="L376" s="94">
        <f t="shared" si="15"/>
        <v>0</v>
      </c>
      <c r="M376" s="94">
        <v>0</v>
      </c>
      <c r="N376" s="94">
        <v>0</v>
      </c>
      <c r="O376" s="96">
        <v>0</v>
      </c>
      <c r="P376" s="95">
        <v>0</v>
      </c>
      <c r="Q376" s="97">
        <v>0</v>
      </c>
    </row>
    <row r="377" spans="1:17" x14ac:dyDescent="0.25">
      <c r="A377" s="98">
        <f t="shared" si="16"/>
        <v>55731</v>
      </c>
      <c r="B377" s="713" t="str">
        <f>+asset_level_drivers!$D$1</f>
        <v>Foreland I</v>
      </c>
      <c r="C377" s="99">
        <f t="shared" si="17"/>
        <v>153</v>
      </c>
      <c r="D377" s="100">
        <v>0.94232830352783203</v>
      </c>
      <c r="E377" s="100">
        <v>24.799876831054686</v>
      </c>
      <c r="F377" s="100">
        <v>2.4799875183105469</v>
      </c>
      <c r="G377" s="100">
        <v>0.28862753562927246</v>
      </c>
      <c r="H377" s="100">
        <v>0.61434544715881356</v>
      </c>
      <c r="I377" s="100">
        <v>12.688308874511719</v>
      </c>
      <c r="J377" s="100">
        <v>1.4274347236633302</v>
      </c>
      <c r="K377" s="101">
        <v>72.390411621093747</v>
      </c>
      <c r="L377" s="102">
        <f t="shared" si="15"/>
        <v>0</v>
      </c>
      <c r="M377" s="102">
        <v>0</v>
      </c>
      <c r="N377" s="102">
        <v>0</v>
      </c>
      <c r="O377" s="103">
        <v>0</v>
      </c>
      <c r="P377" s="104">
        <v>0</v>
      </c>
      <c r="Q377" s="105">
        <v>0</v>
      </c>
    </row>
    <row r="378" spans="1:17" x14ac:dyDescent="0.25">
      <c r="A378" s="106">
        <f t="shared" si="16"/>
        <v>55762</v>
      </c>
      <c r="B378" s="714" t="str">
        <f>+asset_level_drivers!$D$1</f>
        <v>Foreland I</v>
      </c>
      <c r="C378" s="93">
        <f t="shared" si="17"/>
        <v>153</v>
      </c>
      <c r="D378" s="94">
        <v>0.86326271095275886</v>
      </c>
      <c r="E378" s="94">
        <v>22.858996508789062</v>
      </c>
      <c r="F378" s="94">
        <v>2.285899530029297</v>
      </c>
      <c r="G378" s="94">
        <v>0.23129741477966312</v>
      </c>
      <c r="H378" s="94">
        <v>0.56665435981750489</v>
      </c>
      <c r="I378" s="94">
        <v>11.752652746582031</v>
      </c>
      <c r="J378" s="94">
        <v>1.3221733955383301</v>
      </c>
      <c r="K378" s="95">
        <v>66.282607421874999</v>
      </c>
      <c r="L378" s="94">
        <f t="shared" si="15"/>
        <v>0</v>
      </c>
      <c r="M378" s="94">
        <v>0</v>
      </c>
      <c r="N378" s="94">
        <v>0</v>
      </c>
      <c r="O378" s="96">
        <v>0</v>
      </c>
      <c r="P378" s="95">
        <v>0</v>
      </c>
      <c r="Q378" s="97">
        <v>0</v>
      </c>
    </row>
    <row r="379" spans="1:17" x14ac:dyDescent="0.25">
      <c r="A379" s="98">
        <f t="shared" si="16"/>
        <v>55792</v>
      </c>
      <c r="B379" s="713" t="str">
        <f>+asset_level_drivers!$D$1</f>
        <v>Foreland I</v>
      </c>
      <c r="C379" s="99">
        <f t="shared" si="17"/>
        <v>153</v>
      </c>
      <c r="D379" s="100">
        <v>0.85882293319702152</v>
      </c>
      <c r="E379" s="100">
        <v>22.741432470703124</v>
      </c>
      <c r="F379" s="100">
        <v>2.2741430740356448</v>
      </c>
      <c r="G379" s="100">
        <v>0.22993089408874512</v>
      </c>
      <c r="H379" s="100">
        <v>0.56374003543853768</v>
      </c>
      <c r="I379" s="100">
        <v>11.692208386230469</v>
      </c>
      <c r="J379" s="100">
        <v>1.3153733734130861</v>
      </c>
      <c r="K379" s="101">
        <v>66.240920410156249</v>
      </c>
      <c r="L379" s="102">
        <f t="shared" si="15"/>
        <v>0</v>
      </c>
      <c r="M379" s="102">
        <v>0</v>
      </c>
      <c r="N379" s="102">
        <v>0</v>
      </c>
      <c r="O379" s="103">
        <v>0</v>
      </c>
      <c r="P379" s="104">
        <v>0</v>
      </c>
      <c r="Q379" s="105">
        <v>0</v>
      </c>
    </row>
    <row r="380" spans="1:17" x14ac:dyDescent="0.25">
      <c r="A380" s="106">
        <f t="shared" si="16"/>
        <v>55823</v>
      </c>
      <c r="B380" s="714" t="str">
        <f>+asset_level_drivers!$D$1</f>
        <v>Foreland I</v>
      </c>
      <c r="C380" s="93">
        <f t="shared" si="17"/>
        <v>153</v>
      </c>
      <c r="D380" s="94">
        <v>0.85440599327087408</v>
      </c>
      <c r="E380" s="94">
        <v>22.624473120117187</v>
      </c>
      <c r="F380" s="94">
        <v>2.2624471801757813</v>
      </c>
      <c r="G380" s="94">
        <v>0.22857246894836428</v>
      </c>
      <c r="H380" s="94">
        <v>0.56084071083068843</v>
      </c>
      <c r="I380" s="94">
        <v>11.63207548828125</v>
      </c>
      <c r="J380" s="94">
        <v>1.3086084251403809</v>
      </c>
      <c r="K380" s="95">
        <v>66.199448242187501</v>
      </c>
      <c r="L380" s="94">
        <f t="shared" si="15"/>
        <v>0</v>
      </c>
      <c r="M380" s="94">
        <v>0</v>
      </c>
      <c r="N380" s="94">
        <v>0</v>
      </c>
      <c r="O380" s="96">
        <v>0</v>
      </c>
      <c r="P380" s="95">
        <v>0</v>
      </c>
      <c r="Q380" s="97">
        <v>0</v>
      </c>
    </row>
    <row r="381" spans="1:17" x14ac:dyDescent="0.25">
      <c r="A381" s="98">
        <f t="shared" si="16"/>
        <v>55853</v>
      </c>
      <c r="B381" s="713" t="str">
        <f>+asset_level_drivers!$D$1</f>
        <v>Foreland I</v>
      </c>
      <c r="C381" s="99">
        <f t="shared" si="17"/>
        <v>153</v>
      </c>
      <c r="D381" s="100">
        <v>0.85001178474426275</v>
      </c>
      <c r="E381" s="100">
        <v>22.508115380859373</v>
      </c>
      <c r="F381" s="100">
        <v>2.2508114501953123</v>
      </c>
      <c r="G381" s="100">
        <v>0.22722209129333495</v>
      </c>
      <c r="H381" s="100">
        <v>0.55795631217956543</v>
      </c>
      <c r="I381" s="100">
        <v>11.572251416015625</v>
      </c>
      <c r="J381" s="100">
        <v>1.3018782760620118</v>
      </c>
      <c r="K381" s="101">
        <v>66.158192871093746</v>
      </c>
      <c r="L381" s="102">
        <f t="shared" si="15"/>
        <v>0</v>
      </c>
      <c r="M381" s="102">
        <v>0</v>
      </c>
      <c r="N381" s="102">
        <v>0</v>
      </c>
      <c r="O381" s="103">
        <v>0</v>
      </c>
      <c r="P381" s="104">
        <v>0</v>
      </c>
      <c r="Q381" s="105">
        <v>0</v>
      </c>
    </row>
    <row r="382" spans="1:17" x14ac:dyDescent="0.25">
      <c r="A382" s="106">
        <f t="shared" si="16"/>
        <v>55884</v>
      </c>
      <c r="B382" s="714" t="str">
        <f>+asset_level_drivers!$D$1</f>
        <v>Foreland I</v>
      </c>
      <c r="C382" s="93">
        <f t="shared" si="17"/>
        <v>153</v>
      </c>
      <c r="D382" s="94">
        <v>0.84564017028808591</v>
      </c>
      <c r="E382" s="94">
        <v>22.392355517578125</v>
      </c>
      <c r="F382" s="94">
        <v>2.2392354034423829</v>
      </c>
      <c r="G382" s="94">
        <v>0.22587971649169925</v>
      </c>
      <c r="H382" s="94">
        <v>0.55508673648834228</v>
      </c>
      <c r="I382" s="94">
        <v>11.512735400390625</v>
      </c>
      <c r="J382" s="94">
        <v>1.2951826377868654</v>
      </c>
      <c r="K382" s="95">
        <v>66.117149902343755</v>
      </c>
      <c r="L382" s="94">
        <f t="shared" si="15"/>
        <v>0</v>
      </c>
      <c r="M382" s="94">
        <v>0</v>
      </c>
      <c r="N382" s="94">
        <v>0</v>
      </c>
      <c r="O382" s="96">
        <v>0</v>
      </c>
      <c r="P382" s="95">
        <v>0</v>
      </c>
      <c r="Q382" s="97">
        <v>0</v>
      </c>
    </row>
    <row r="383" spans="1:17" x14ac:dyDescent="0.25">
      <c r="A383" s="98">
        <f t="shared" si="16"/>
        <v>55915</v>
      </c>
      <c r="B383" s="713" t="str">
        <f>+asset_level_drivers!$D$1</f>
        <v>Foreland I</v>
      </c>
      <c r="C383" s="99">
        <f t="shared" si="17"/>
        <v>153</v>
      </c>
      <c r="D383" s="100">
        <v>0.84129102973937986</v>
      </c>
      <c r="E383" s="100">
        <v>22.277191552734376</v>
      </c>
      <c r="F383" s="100">
        <v>2.2277190399169919</v>
      </c>
      <c r="G383" s="100">
        <v>0.22454528961181641</v>
      </c>
      <c r="H383" s="100">
        <v>0.55223191852569575</v>
      </c>
      <c r="I383" s="100">
        <v>11.453525134277344</v>
      </c>
      <c r="J383" s="100">
        <v>1.2885215515136719</v>
      </c>
      <c r="K383" s="101">
        <v>66.076318847656253</v>
      </c>
      <c r="L383" s="102">
        <f t="shared" si="15"/>
        <v>0</v>
      </c>
      <c r="M383" s="102">
        <v>0</v>
      </c>
      <c r="N383" s="102">
        <v>0</v>
      </c>
      <c r="O383" s="103">
        <v>0</v>
      </c>
      <c r="P383" s="104">
        <v>0</v>
      </c>
      <c r="Q383" s="105">
        <v>0</v>
      </c>
    </row>
    <row r="384" spans="1:17" x14ac:dyDescent="0.25">
      <c r="A384" s="106">
        <f t="shared" si="16"/>
        <v>55943</v>
      </c>
      <c r="B384" s="714" t="str">
        <f>+asset_level_drivers!$D$1</f>
        <v>Foreland I</v>
      </c>
      <c r="C384" s="93">
        <f t="shared" si="17"/>
        <v>153</v>
      </c>
      <c r="D384" s="94">
        <v>0.83696426353454589</v>
      </c>
      <c r="E384" s="94">
        <v>22.162619531249998</v>
      </c>
      <c r="F384" s="94">
        <v>2.2162618515014652</v>
      </c>
      <c r="G384" s="94">
        <v>0.22321877288818359</v>
      </c>
      <c r="H384" s="94">
        <v>0.54939178447723391</v>
      </c>
      <c r="I384" s="94">
        <v>11.394619738769531</v>
      </c>
      <c r="J384" s="94">
        <v>1.2818946739196777</v>
      </c>
      <c r="K384" s="95">
        <v>66.035699218749997</v>
      </c>
      <c r="L384" s="94">
        <f t="shared" si="15"/>
        <v>0</v>
      </c>
      <c r="M384" s="94">
        <v>0</v>
      </c>
      <c r="N384" s="94">
        <v>0</v>
      </c>
      <c r="O384" s="96">
        <v>0</v>
      </c>
      <c r="P384" s="95">
        <v>0</v>
      </c>
      <c r="Q384" s="97">
        <v>0</v>
      </c>
    </row>
    <row r="385" spans="1:17" x14ac:dyDescent="0.25">
      <c r="A385" s="98">
        <f t="shared" si="16"/>
        <v>55974</v>
      </c>
      <c r="B385" s="713" t="str">
        <f>+asset_level_drivers!$D$1</f>
        <v>Foreland I</v>
      </c>
      <c r="C385" s="99">
        <f t="shared" si="17"/>
        <v>153</v>
      </c>
      <c r="D385" s="100">
        <v>0.83265975494384759</v>
      </c>
      <c r="E385" s="100">
        <v>22.048636596679689</v>
      </c>
      <c r="F385" s="100">
        <v>2.2048635360717777</v>
      </c>
      <c r="G385" s="100">
        <v>0.22190011138916016</v>
      </c>
      <c r="H385" s="100">
        <v>0.54656625022888183</v>
      </c>
      <c r="I385" s="100">
        <v>11.336016796875001</v>
      </c>
      <c r="J385" s="100">
        <v>1.275301840209961</v>
      </c>
      <c r="K385" s="101">
        <v>65.995291015625</v>
      </c>
      <c r="L385" s="102">
        <f t="shared" si="15"/>
        <v>0</v>
      </c>
      <c r="M385" s="102">
        <v>0</v>
      </c>
      <c r="N385" s="102">
        <v>0</v>
      </c>
      <c r="O385" s="103">
        <v>0</v>
      </c>
      <c r="P385" s="104">
        <v>0</v>
      </c>
      <c r="Q385" s="105">
        <v>0</v>
      </c>
    </row>
    <row r="386" spans="1:17" x14ac:dyDescent="0.25">
      <c r="A386" s="106">
        <f t="shared" si="16"/>
        <v>56004</v>
      </c>
      <c r="B386" s="714" t="str">
        <f>+asset_level_drivers!$D$1</f>
        <v>Foreland I</v>
      </c>
      <c r="C386" s="93">
        <f t="shared" si="17"/>
        <v>153</v>
      </c>
      <c r="D386" s="94">
        <v>0.82837738037109376</v>
      </c>
      <c r="E386" s="94">
        <v>21.935240332031249</v>
      </c>
      <c r="F386" s="94">
        <v>2.1935239013671874</v>
      </c>
      <c r="G386" s="94">
        <v>0.22058925704956053</v>
      </c>
      <c r="H386" s="94">
        <v>0.54375527114868161</v>
      </c>
      <c r="I386" s="94">
        <v>11.277715649414063</v>
      </c>
      <c r="J386" s="94">
        <v>1.2687429679870605</v>
      </c>
      <c r="K386" s="95">
        <v>65.955090820312506</v>
      </c>
      <c r="L386" s="94">
        <f t="shared" ref="L386:L449" si="18">+P386+O386</f>
        <v>0</v>
      </c>
      <c r="M386" s="94">
        <v>0</v>
      </c>
      <c r="N386" s="94">
        <v>0</v>
      </c>
      <c r="O386" s="96">
        <v>0</v>
      </c>
      <c r="P386" s="95">
        <v>0</v>
      </c>
      <c r="Q386" s="97">
        <v>0</v>
      </c>
    </row>
    <row r="387" spans="1:17" x14ac:dyDescent="0.25">
      <c r="A387" s="98">
        <f t="shared" ref="A387:A450" si="19">+EOMONTH(A386,1)</f>
        <v>56035</v>
      </c>
      <c r="B387" s="713" t="str">
        <f>+asset_level_drivers!$D$1</f>
        <v>Foreland I</v>
      </c>
      <c r="C387" s="99">
        <f t="shared" ref="C387:C450" si="20">+C386</f>
        <v>153</v>
      </c>
      <c r="D387" s="100">
        <v>0.8241170196533204</v>
      </c>
      <c r="E387" s="100">
        <v>21.822427441406251</v>
      </c>
      <c r="F387" s="100">
        <v>2.1822425903320313</v>
      </c>
      <c r="G387" s="100">
        <v>0.21928616523742675</v>
      </c>
      <c r="H387" s="100">
        <v>0.54095871849060062</v>
      </c>
      <c r="I387" s="100">
        <v>11.219714428710938</v>
      </c>
      <c r="J387" s="100">
        <v>1.2622177963256838</v>
      </c>
      <c r="K387" s="101">
        <v>65.915099609375005</v>
      </c>
      <c r="L387" s="102">
        <f t="shared" si="18"/>
        <v>0</v>
      </c>
      <c r="M387" s="102">
        <v>0</v>
      </c>
      <c r="N387" s="102">
        <v>0</v>
      </c>
      <c r="O387" s="103">
        <v>0</v>
      </c>
      <c r="P387" s="104">
        <v>0</v>
      </c>
      <c r="Q387" s="105">
        <v>0</v>
      </c>
    </row>
    <row r="388" spans="1:17" x14ac:dyDescent="0.25">
      <c r="A388" s="106">
        <f t="shared" si="19"/>
        <v>56065</v>
      </c>
      <c r="B388" s="714" t="str">
        <f>+asset_level_drivers!$D$1</f>
        <v>Foreland I</v>
      </c>
      <c r="C388" s="93">
        <f t="shared" si="20"/>
        <v>153</v>
      </c>
      <c r="D388" s="94">
        <v>0.75631338157653816</v>
      </c>
      <c r="E388" s="94">
        <v>19.73156484375</v>
      </c>
      <c r="F388" s="94">
        <v>1.9731563278198243</v>
      </c>
      <c r="G388" s="94">
        <v>0.21799079818725586</v>
      </c>
      <c r="H388" s="94">
        <v>0.50003745117187504</v>
      </c>
      <c r="I388" s="94">
        <v>10.212269018554688</v>
      </c>
      <c r="J388" s="94">
        <v>1.1488801918029785</v>
      </c>
      <c r="K388" s="95">
        <v>59.83318896484375</v>
      </c>
      <c r="L388" s="94">
        <f t="shared" si="18"/>
        <v>0</v>
      </c>
      <c r="M388" s="94">
        <v>0</v>
      </c>
      <c r="N388" s="94">
        <v>0</v>
      </c>
      <c r="O388" s="96">
        <v>0</v>
      </c>
      <c r="P388" s="95">
        <v>0</v>
      </c>
      <c r="Q388" s="97">
        <v>0</v>
      </c>
    </row>
    <row r="389" spans="1:17" x14ac:dyDescent="0.25">
      <c r="A389" s="98">
        <f t="shared" si="19"/>
        <v>56096</v>
      </c>
      <c r="B389" s="713" t="str">
        <f>+asset_level_drivers!$D$1</f>
        <v>Foreland I</v>
      </c>
      <c r="C389" s="99">
        <f t="shared" si="20"/>
        <v>153</v>
      </c>
      <c r="D389" s="100">
        <v>0.75242364120483396</v>
      </c>
      <c r="E389" s="100">
        <v>19.630085229492188</v>
      </c>
      <c r="F389" s="100">
        <v>1.9630084075927736</v>
      </c>
      <c r="G389" s="100">
        <v>0.21670310096740725</v>
      </c>
      <c r="H389" s="100">
        <v>0.49746574916839603</v>
      </c>
      <c r="I389" s="100">
        <v>10.159746899414063</v>
      </c>
      <c r="J389" s="100">
        <v>1.1429714904785158</v>
      </c>
      <c r="K389" s="101">
        <v>59.796830078124998</v>
      </c>
      <c r="L389" s="102">
        <f t="shared" si="18"/>
        <v>0</v>
      </c>
      <c r="M389" s="102">
        <v>0</v>
      </c>
      <c r="N389" s="102">
        <v>0</v>
      </c>
      <c r="O389" s="103">
        <v>0</v>
      </c>
      <c r="P389" s="104">
        <v>0</v>
      </c>
      <c r="Q389" s="105">
        <v>0</v>
      </c>
    </row>
    <row r="390" spans="1:17" x14ac:dyDescent="0.25">
      <c r="A390" s="106">
        <f t="shared" si="19"/>
        <v>56127</v>
      </c>
      <c r="B390" s="714" t="str">
        <f>+asset_level_drivers!$D$1</f>
        <v>Foreland I</v>
      </c>
      <c r="C390" s="93">
        <f t="shared" si="20"/>
        <v>153</v>
      </c>
      <c r="D390" s="94">
        <v>0.74855391998291021</v>
      </c>
      <c r="E390" s="94">
        <v>19.529127685546875</v>
      </c>
      <c r="F390" s="94">
        <v>1.9529126037597655</v>
      </c>
      <c r="G390" s="94">
        <v>0.21542303581237793</v>
      </c>
      <c r="H390" s="94">
        <v>0.49490727710723881</v>
      </c>
      <c r="I390" s="94">
        <v>10.107495263671876</v>
      </c>
      <c r="J390" s="94">
        <v>1.1370931869506837</v>
      </c>
      <c r="K390" s="95">
        <v>59.760660156249997</v>
      </c>
      <c r="L390" s="94">
        <f t="shared" si="18"/>
        <v>0</v>
      </c>
      <c r="M390" s="94">
        <v>0</v>
      </c>
      <c r="N390" s="94">
        <v>0</v>
      </c>
      <c r="O390" s="96">
        <v>0</v>
      </c>
      <c r="P390" s="95">
        <v>0</v>
      </c>
      <c r="Q390" s="97">
        <v>0</v>
      </c>
    </row>
    <row r="391" spans="1:17" x14ac:dyDescent="0.25">
      <c r="A391" s="98">
        <f t="shared" si="19"/>
        <v>56157</v>
      </c>
      <c r="B391" s="713" t="str">
        <f>+asset_level_drivers!$D$1</f>
        <v>Foreland I</v>
      </c>
      <c r="C391" s="99">
        <f t="shared" si="20"/>
        <v>153</v>
      </c>
      <c r="D391" s="100">
        <v>0.74470409431457518</v>
      </c>
      <c r="E391" s="100">
        <v>19.428689135742189</v>
      </c>
      <c r="F391" s="100">
        <v>1.9428688064575195</v>
      </c>
      <c r="G391" s="100">
        <v>0.21415054779052736</v>
      </c>
      <c r="H391" s="100">
        <v>0.49236196117401121</v>
      </c>
      <c r="I391" s="100">
        <v>10.055512573242186</v>
      </c>
      <c r="J391" s="100">
        <v>1.1312450958251954</v>
      </c>
      <c r="K391" s="101">
        <v>59.724676757812503</v>
      </c>
      <c r="L391" s="102">
        <f t="shared" si="18"/>
        <v>0</v>
      </c>
      <c r="M391" s="102">
        <v>0</v>
      </c>
      <c r="N391" s="102">
        <v>0</v>
      </c>
      <c r="O391" s="103">
        <v>0</v>
      </c>
      <c r="P391" s="104">
        <v>0</v>
      </c>
      <c r="Q391" s="105">
        <v>0</v>
      </c>
    </row>
    <row r="392" spans="1:17" x14ac:dyDescent="0.25">
      <c r="A392" s="106">
        <f t="shared" si="19"/>
        <v>56188</v>
      </c>
      <c r="B392" s="714" t="str">
        <f>+asset_level_drivers!$D$1</f>
        <v>Foreland I</v>
      </c>
      <c r="C392" s="93">
        <f t="shared" si="20"/>
        <v>153</v>
      </c>
      <c r="D392" s="94">
        <v>0.74087406463623051</v>
      </c>
      <c r="E392" s="94">
        <v>19.328767163085939</v>
      </c>
      <c r="F392" s="94">
        <v>1.9328766174316407</v>
      </c>
      <c r="G392" s="94">
        <v>0.21288559570312501</v>
      </c>
      <c r="H392" s="94">
        <v>0.48982973098754884</v>
      </c>
      <c r="I392" s="94">
        <v>10.003796960449218</v>
      </c>
      <c r="J392" s="94">
        <v>1.1254271141052248</v>
      </c>
      <c r="K392" s="95">
        <v>59.688880859374997</v>
      </c>
      <c r="L392" s="94">
        <f t="shared" si="18"/>
        <v>0</v>
      </c>
      <c r="M392" s="94">
        <v>0</v>
      </c>
      <c r="N392" s="94">
        <v>0</v>
      </c>
      <c r="O392" s="96">
        <v>0</v>
      </c>
      <c r="P392" s="95">
        <v>0</v>
      </c>
      <c r="Q392" s="97">
        <v>0</v>
      </c>
    </row>
    <row r="393" spans="1:17" x14ac:dyDescent="0.25">
      <c r="A393" s="98">
        <f t="shared" si="19"/>
        <v>56218</v>
      </c>
      <c r="B393" s="713" t="str">
        <f>+asset_level_drivers!$D$1</f>
        <v>Foreland I</v>
      </c>
      <c r="C393" s="99">
        <f t="shared" si="20"/>
        <v>153</v>
      </c>
      <c r="D393" s="100">
        <v>0.62782495765686031</v>
      </c>
      <c r="E393" s="100">
        <v>14.832440771484375</v>
      </c>
      <c r="F393" s="100">
        <v>1.4832439865112306</v>
      </c>
      <c r="G393" s="100">
        <v>0.15168745994567873</v>
      </c>
      <c r="H393" s="100">
        <v>0.41110478496551511</v>
      </c>
      <c r="I393" s="100">
        <v>7.6194606445312507</v>
      </c>
      <c r="J393" s="100">
        <v>0.85718931427001954</v>
      </c>
      <c r="K393" s="101">
        <v>45.841401855468753</v>
      </c>
      <c r="L393" s="102">
        <f t="shared" si="18"/>
        <v>0</v>
      </c>
      <c r="M393" s="102">
        <v>0</v>
      </c>
      <c r="N393" s="102">
        <v>0</v>
      </c>
      <c r="O393" s="103">
        <v>0</v>
      </c>
      <c r="P393" s="104">
        <v>0</v>
      </c>
      <c r="Q393" s="105">
        <v>0</v>
      </c>
    </row>
    <row r="394" spans="1:17" x14ac:dyDescent="0.25">
      <c r="A394" s="106">
        <f t="shared" si="19"/>
        <v>56249</v>
      </c>
      <c r="B394" s="714" t="str">
        <f>+asset_level_drivers!$D$1</f>
        <v>Foreland I</v>
      </c>
      <c r="C394" s="93">
        <f t="shared" si="20"/>
        <v>153</v>
      </c>
      <c r="D394" s="94">
        <v>0.62459604492187504</v>
      </c>
      <c r="E394" s="94">
        <v>14.756157202148437</v>
      </c>
      <c r="F394" s="94">
        <v>1.475615643310547</v>
      </c>
      <c r="G394" s="94">
        <v>0.15077289276123049</v>
      </c>
      <c r="H394" s="94">
        <v>0.40899046096801761</v>
      </c>
      <c r="I394" s="94">
        <v>7.5802736206054693</v>
      </c>
      <c r="J394" s="94">
        <v>0.85278076171874995</v>
      </c>
      <c r="K394" s="95">
        <v>45.814373046874998</v>
      </c>
      <c r="L394" s="94">
        <f t="shared" si="18"/>
        <v>0</v>
      </c>
      <c r="M394" s="94">
        <v>0</v>
      </c>
      <c r="N394" s="94">
        <v>0</v>
      </c>
      <c r="O394" s="96">
        <v>0</v>
      </c>
      <c r="P394" s="95">
        <v>0</v>
      </c>
      <c r="Q394" s="97">
        <v>0</v>
      </c>
    </row>
    <row r="395" spans="1:17" x14ac:dyDescent="0.25">
      <c r="A395" s="98">
        <f t="shared" si="19"/>
        <v>56280</v>
      </c>
      <c r="B395" s="713" t="str">
        <f>+asset_level_drivers!$D$1</f>
        <v>Foreland I</v>
      </c>
      <c r="C395" s="99">
        <f t="shared" si="20"/>
        <v>153</v>
      </c>
      <c r="D395" s="100">
        <v>0.56183490829467775</v>
      </c>
      <c r="E395" s="100">
        <v>12.572806201171876</v>
      </c>
      <c r="F395" s="100">
        <v>1.2572805541992189</v>
      </c>
      <c r="G395" s="100">
        <v>0.10616936531066895</v>
      </c>
      <c r="H395" s="100">
        <v>0.37115773200988766</v>
      </c>
      <c r="I395" s="100">
        <v>6.5297074768066405</v>
      </c>
      <c r="J395" s="100">
        <v>0.73459206161499024</v>
      </c>
      <c r="K395" s="101">
        <v>39.647495605468748</v>
      </c>
      <c r="L395" s="102">
        <f t="shared" si="18"/>
        <v>0</v>
      </c>
      <c r="M395" s="102">
        <v>0</v>
      </c>
      <c r="N395" s="102">
        <v>0</v>
      </c>
      <c r="O395" s="103">
        <v>0</v>
      </c>
      <c r="P395" s="104">
        <v>0</v>
      </c>
      <c r="Q395" s="105">
        <v>0</v>
      </c>
    </row>
    <row r="396" spans="1:17" x14ac:dyDescent="0.25">
      <c r="A396" s="106">
        <f t="shared" si="19"/>
        <v>56308</v>
      </c>
      <c r="B396" s="714" t="str">
        <f>+asset_level_drivers!$D$1</f>
        <v>Foreland I</v>
      </c>
      <c r="C396" s="93">
        <f t="shared" si="20"/>
        <v>153</v>
      </c>
      <c r="D396" s="94">
        <v>0.55894538040161135</v>
      </c>
      <c r="E396" s="94">
        <v>12.508143969726563</v>
      </c>
      <c r="F396" s="94">
        <v>1.2508143310546875</v>
      </c>
      <c r="G396" s="94">
        <v>0.1055292366027832</v>
      </c>
      <c r="H396" s="94">
        <v>0.36924885234832761</v>
      </c>
      <c r="I396" s="94">
        <v>6.496125018310547</v>
      </c>
      <c r="J396" s="94">
        <v>0.73081404190063481</v>
      </c>
      <c r="K396" s="95">
        <v>39.624520507812498</v>
      </c>
      <c r="L396" s="94">
        <f t="shared" si="18"/>
        <v>0</v>
      </c>
      <c r="M396" s="94">
        <v>0</v>
      </c>
      <c r="N396" s="94">
        <v>0</v>
      </c>
      <c r="O396" s="96">
        <v>0</v>
      </c>
      <c r="P396" s="95">
        <v>0</v>
      </c>
      <c r="Q396" s="97">
        <v>0</v>
      </c>
    </row>
    <row r="397" spans="1:17" x14ac:dyDescent="0.25">
      <c r="A397" s="98">
        <f t="shared" si="19"/>
        <v>56339</v>
      </c>
      <c r="B397" s="713" t="str">
        <f>+asset_level_drivers!$D$1</f>
        <v>Foreland I</v>
      </c>
      <c r="C397" s="99">
        <f t="shared" si="20"/>
        <v>153</v>
      </c>
      <c r="D397" s="100">
        <v>0.55607072868347174</v>
      </c>
      <c r="E397" s="100">
        <v>12.443814404296875</v>
      </c>
      <c r="F397" s="100">
        <v>1.2443813690185546</v>
      </c>
      <c r="G397" s="100">
        <v>0.10489296684265137</v>
      </c>
      <c r="H397" s="100">
        <v>0.36734981060028077</v>
      </c>
      <c r="I397" s="100">
        <v>6.4627154846191406</v>
      </c>
      <c r="J397" s="100">
        <v>0.7270554336547852</v>
      </c>
      <c r="K397" s="101">
        <v>39.601663574218747</v>
      </c>
      <c r="L397" s="102">
        <f t="shared" si="18"/>
        <v>0</v>
      </c>
      <c r="M397" s="102">
        <v>0</v>
      </c>
      <c r="N397" s="102">
        <v>0</v>
      </c>
      <c r="O397" s="103">
        <v>0</v>
      </c>
      <c r="P397" s="104">
        <v>0</v>
      </c>
      <c r="Q397" s="105">
        <v>0</v>
      </c>
    </row>
    <row r="398" spans="1:17" x14ac:dyDescent="0.25">
      <c r="A398" s="106">
        <f t="shared" si="19"/>
        <v>56369</v>
      </c>
      <c r="B398" s="714" t="str">
        <f>+asset_level_drivers!$D$1</f>
        <v>Foreland I</v>
      </c>
      <c r="C398" s="93">
        <f t="shared" si="20"/>
        <v>153</v>
      </c>
      <c r="D398" s="94">
        <v>0.49114921989440918</v>
      </c>
      <c r="E398" s="94">
        <v>10.356700341796875</v>
      </c>
      <c r="F398" s="94">
        <v>1.0356699737548829</v>
      </c>
      <c r="G398" s="94">
        <v>0.1042605354309082</v>
      </c>
      <c r="H398" s="94">
        <v>0.3282235496520996</v>
      </c>
      <c r="I398" s="94">
        <v>5.4583822814941403</v>
      </c>
      <c r="J398" s="94">
        <v>0.61406799087524422</v>
      </c>
      <c r="K398" s="95">
        <v>33.522721191406248</v>
      </c>
      <c r="L398" s="94">
        <f t="shared" si="18"/>
        <v>0</v>
      </c>
      <c r="M398" s="94">
        <v>0</v>
      </c>
      <c r="N398" s="94">
        <v>0</v>
      </c>
      <c r="O398" s="96">
        <v>0</v>
      </c>
      <c r="P398" s="95">
        <v>0</v>
      </c>
      <c r="Q398" s="97">
        <v>0</v>
      </c>
    </row>
    <row r="399" spans="1:17" x14ac:dyDescent="0.25">
      <c r="A399" s="98">
        <f t="shared" si="19"/>
        <v>56400</v>
      </c>
      <c r="B399" s="713" t="str">
        <f>+asset_level_drivers!$D$1</f>
        <v>Foreland I</v>
      </c>
      <c r="C399" s="99">
        <f t="shared" si="20"/>
        <v>153</v>
      </c>
      <c r="D399" s="100">
        <v>0.48862323989868167</v>
      </c>
      <c r="E399" s="100">
        <v>10.303435766601563</v>
      </c>
      <c r="F399" s="100">
        <v>1.0303434997558594</v>
      </c>
      <c r="G399" s="100">
        <v>0.1036319149017334</v>
      </c>
      <c r="H399" s="100">
        <v>0.32653549518585206</v>
      </c>
      <c r="I399" s="100">
        <v>5.4303096862792968</v>
      </c>
      <c r="J399" s="100">
        <v>0.61090980606079104</v>
      </c>
      <c r="K399" s="101">
        <v>33.503392578125002</v>
      </c>
      <c r="L399" s="102">
        <f t="shared" si="18"/>
        <v>0</v>
      </c>
      <c r="M399" s="102">
        <v>0</v>
      </c>
      <c r="N399" s="102">
        <v>0</v>
      </c>
      <c r="O399" s="103">
        <v>0</v>
      </c>
      <c r="P399" s="104">
        <v>0</v>
      </c>
      <c r="Q399" s="105">
        <v>0</v>
      </c>
    </row>
    <row r="400" spans="1:17" x14ac:dyDescent="0.25">
      <c r="A400" s="106">
        <f t="shared" si="19"/>
        <v>56430</v>
      </c>
      <c r="B400" s="714" t="str">
        <f>+asset_level_drivers!$D$1</f>
        <v>Foreland I</v>
      </c>
      <c r="C400" s="93">
        <f t="shared" si="20"/>
        <v>153</v>
      </c>
      <c r="D400" s="94">
        <v>0.4861102409362793</v>
      </c>
      <c r="E400" s="94">
        <v>10.250445190429687</v>
      </c>
      <c r="F400" s="94">
        <v>1.0250444778442382</v>
      </c>
      <c r="G400" s="94">
        <v>0.10300708808898927</v>
      </c>
      <c r="H400" s="94">
        <v>0.32485610961914063</v>
      </c>
      <c r="I400" s="94">
        <v>5.4023816711425781</v>
      </c>
      <c r="J400" s="94">
        <v>0.60776793594360357</v>
      </c>
      <c r="K400" s="95">
        <v>33.484164550781252</v>
      </c>
      <c r="L400" s="94">
        <f t="shared" si="18"/>
        <v>0</v>
      </c>
      <c r="M400" s="94">
        <v>0</v>
      </c>
      <c r="N400" s="94">
        <v>0</v>
      </c>
      <c r="O400" s="96">
        <v>0</v>
      </c>
      <c r="P400" s="95">
        <v>0</v>
      </c>
      <c r="Q400" s="97">
        <v>0</v>
      </c>
    </row>
    <row r="401" spans="1:17" x14ac:dyDescent="0.25">
      <c r="A401" s="98">
        <f t="shared" si="19"/>
        <v>56461</v>
      </c>
      <c r="B401" s="713" t="str">
        <f>+asset_level_drivers!$D$1</f>
        <v>Foreland I</v>
      </c>
      <c r="C401" s="99">
        <f t="shared" si="20"/>
        <v>153</v>
      </c>
      <c r="D401" s="100">
        <v>0.48361017150878904</v>
      </c>
      <c r="E401" s="100">
        <v>10.197726855468749</v>
      </c>
      <c r="F401" s="100">
        <v>1.0197726470947266</v>
      </c>
      <c r="G401" s="100">
        <v>0.10238602752685547</v>
      </c>
      <c r="H401" s="100">
        <v>0.32318538093566895</v>
      </c>
      <c r="I401" s="100">
        <v>5.3745970275878907</v>
      </c>
      <c r="J401" s="100">
        <v>0.60464214019775397</v>
      </c>
      <c r="K401" s="101">
        <v>33.465035156250003</v>
      </c>
      <c r="L401" s="102">
        <f t="shared" si="18"/>
        <v>0</v>
      </c>
      <c r="M401" s="102">
        <v>0</v>
      </c>
      <c r="N401" s="102">
        <v>0</v>
      </c>
      <c r="O401" s="103">
        <v>0</v>
      </c>
      <c r="P401" s="104">
        <v>0</v>
      </c>
      <c r="Q401" s="105">
        <v>0</v>
      </c>
    </row>
    <row r="402" spans="1:17" x14ac:dyDescent="0.25">
      <c r="A402" s="106">
        <f t="shared" si="19"/>
        <v>56492</v>
      </c>
      <c r="B402" s="714" t="str">
        <f>+asset_level_drivers!$D$1</f>
        <v>Foreland I</v>
      </c>
      <c r="C402" s="93">
        <f t="shared" si="20"/>
        <v>153</v>
      </c>
      <c r="D402" s="94">
        <v>0.48112295608520506</v>
      </c>
      <c r="E402" s="94">
        <v>10.145279663085937</v>
      </c>
      <c r="F402" s="94">
        <v>1.0145278976440431</v>
      </c>
      <c r="G402" s="94">
        <v>0.10176870918273925</v>
      </c>
      <c r="H402" s="94">
        <v>0.32152322673797612</v>
      </c>
      <c r="I402" s="94">
        <v>5.3469553161621093</v>
      </c>
      <c r="J402" s="94">
        <v>0.60153244628906255</v>
      </c>
      <c r="K402" s="95">
        <v>33.446005859374999</v>
      </c>
      <c r="L402" s="94">
        <f t="shared" si="18"/>
        <v>0</v>
      </c>
      <c r="M402" s="94">
        <v>0</v>
      </c>
      <c r="N402" s="94">
        <v>0</v>
      </c>
      <c r="O402" s="96">
        <v>0</v>
      </c>
      <c r="P402" s="95">
        <v>0</v>
      </c>
      <c r="Q402" s="97">
        <v>0</v>
      </c>
    </row>
    <row r="403" spans="1:17" x14ac:dyDescent="0.25">
      <c r="A403" s="98">
        <f t="shared" si="19"/>
        <v>56522</v>
      </c>
      <c r="B403" s="713" t="str">
        <f>+asset_level_drivers!$D$1</f>
        <v>Foreland I</v>
      </c>
      <c r="C403" s="99">
        <f t="shared" si="20"/>
        <v>153</v>
      </c>
      <c r="D403" s="100">
        <v>0.43446447372436525</v>
      </c>
      <c r="E403" s="100">
        <v>7.7017743896484383</v>
      </c>
      <c r="F403" s="100">
        <v>0.77017738952636716</v>
      </c>
      <c r="G403" s="100">
        <v>0.1011551124572754</v>
      </c>
      <c r="H403" s="100">
        <v>0.29335919265747074</v>
      </c>
      <c r="I403" s="100">
        <v>4.171618542480469</v>
      </c>
      <c r="J403" s="100">
        <v>0.46930706405639649</v>
      </c>
      <c r="K403" s="101">
        <v>27.254353515624999</v>
      </c>
      <c r="L403" s="102">
        <f t="shared" si="18"/>
        <v>0</v>
      </c>
      <c r="M403" s="102">
        <v>0</v>
      </c>
      <c r="N403" s="102">
        <v>0</v>
      </c>
      <c r="O403" s="103">
        <v>0</v>
      </c>
      <c r="P403" s="104">
        <v>0</v>
      </c>
      <c r="Q403" s="105">
        <v>0</v>
      </c>
    </row>
    <row r="404" spans="1:17" x14ac:dyDescent="0.25">
      <c r="A404" s="106">
        <f t="shared" si="19"/>
        <v>56553</v>
      </c>
      <c r="B404" s="714" t="str">
        <f>+asset_level_drivers!$D$1</f>
        <v>Foreland I</v>
      </c>
      <c r="C404" s="93">
        <f t="shared" si="20"/>
        <v>153</v>
      </c>
      <c r="D404" s="94">
        <v>0.432230012512207</v>
      </c>
      <c r="E404" s="94">
        <v>7.6621639526367185</v>
      </c>
      <c r="F404" s="94">
        <v>0.76621635131835941</v>
      </c>
      <c r="G404" s="94">
        <v>0.10054522018432618</v>
      </c>
      <c r="H404" s="94">
        <v>0.29185044364929202</v>
      </c>
      <c r="I404" s="94">
        <v>4.1501636718750001</v>
      </c>
      <c r="J404" s="94">
        <v>0.46689340896606446</v>
      </c>
      <c r="K404" s="95">
        <v>27.239412109374999</v>
      </c>
      <c r="L404" s="94">
        <f t="shared" si="18"/>
        <v>0</v>
      </c>
      <c r="M404" s="94">
        <v>0</v>
      </c>
      <c r="N404" s="94">
        <v>0</v>
      </c>
      <c r="O404" s="96">
        <v>0</v>
      </c>
      <c r="P404" s="95">
        <v>0</v>
      </c>
      <c r="Q404" s="97">
        <v>0</v>
      </c>
    </row>
    <row r="405" spans="1:17" x14ac:dyDescent="0.25">
      <c r="A405" s="98">
        <f t="shared" si="19"/>
        <v>56583</v>
      </c>
      <c r="B405" s="713" t="str">
        <f>+asset_level_drivers!$D$1</f>
        <v>Foreland I</v>
      </c>
      <c r="C405" s="99">
        <f t="shared" si="20"/>
        <v>153</v>
      </c>
      <c r="D405" s="100">
        <v>0.43000705261230471</v>
      </c>
      <c r="E405" s="100">
        <v>7.6227574218750007</v>
      </c>
      <c r="F405" s="100">
        <v>0.76227570648193355</v>
      </c>
      <c r="G405" s="100">
        <v>9.993900146484376E-2</v>
      </c>
      <c r="H405" s="100">
        <v>0.29034945373535154</v>
      </c>
      <c r="I405" s="100">
        <v>4.1288194885253908</v>
      </c>
      <c r="J405" s="100">
        <v>0.46449217529296877</v>
      </c>
      <c r="K405" s="101">
        <v>27.22454833984375</v>
      </c>
      <c r="L405" s="102">
        <f t="shared" si="18"/>
        <v>0</v>
      </c>
      <c r="M405" s="102">
        <v>0</v>
      </c>
      <c r="N405" s="102">
        <v>0</v>
      </c>
      <c r="O405" s="103">
        <v>0</v>
      </c>
      <c r="P405" s="104">
        <v>0</v>
      </c>
      <c r="Q405" s="105">
        <v>0</v>
      </c>
    </row>
    <row r="406" spans="1:17" x14ac:dyDescent="0.25">
      <c r="A406" s="106">
        <f t="shared" si="19"/>
        <v>56614</v>
      </c>
      <c r="B406" s="714" t="str">
        <f>+asset_level_drivers!$D$1</f>
        <v>Foreland I</v>
      </c>
      <c r="C406" s="93">
        <f t="shared" si="20"/>
        <v>153</v>
      </c>
      <c r="D406" s="94">
        <v>0.42779552536010745</v>
      </c>
      <c r="E406" s="94">
        <v>7.5835536987304693</v>
      </c>
      <c r="F406" s="94">
        <v>0.75835531768798836</v>
      </c>
      <c r="G406" s="94">
        <v>9.9336435699462891E-2</v>
      </c>
      <c r="H406" s="94">
        <v>0.28885618515014649</v>
      </c>
      <c r="I406" s="94">
        <v>4.1075848937988289</v>
      </c>
      <c r="J406" s="94">
        <v>0.46210327377319338</v>
      </c>
      <c r="K406" s="95">
        <v>27.20976220703125</v>
      </c>
      <c r="L406" s="94">
        <f t="shared" si="18"/>
        <v>0</v>
      </c>
      <c r="M406" s="94">
        <v>0</v>
      </c>
      <c r="N406" s="94">
        <v>0</v>
      </c>
      <c r="O406" s="96">
        <v>0</v>
      </c>
      <c r="P406" s="95">
        <v>0</v>
      </c>
      <c r="Q406" s="97">
        <v>0</v>
      </c>
    </row>
    <row r="407" spans="1:17" x14ac:dyDescent="0.25">
      <c r="A407" s="98">
        <f t="shared" si="19"/>
        <v>56645</v>
      </c>
      <c r="B407" s="713" t="str">
        <f>+asset_level_drivers!$D$1</f>
        <v>Foreland I</v>
      </c>
      <c r="C407" s="99">
        <f t="shared" si="20"/>
        <v>153</v>
      </c>
      <c r="D407" s="100">
        <v>0.42559536209106447</v>
      </c>
      <c r="E407" s="100">
        <v>7.5445514648437495</v>
      </c>
      <c r="F407" s="100">
        <v>0.75445510253906245</v>
      </c>
      <c r="G407" s="100">
        <v>9.8737505722045912E-2</v>
      </c>
      <c r="H407" s="100">
        <v>0.28737059326171871</v>
      </c>
      <c r="I407" s="100">
        <v>4.0864596679687502</v>
      </c>
      <c r="J407" s="100">
        <v>0.4597266906738281</v>
      </c>
      <c r="K407" s="101">
        <v>27.195052246093748</v>
      </c>
      <c r="L407" s="102">
        <f t="shared" si="18"/>
        <v>0</v>
      </c>
      <c r="M407" s="102">
        <v>0</v>
      </c>
      <c r="N407" s="102">
        <v>0</v>
      </c>
      <c r="O407" s="103">
        <v>0</v>
      </c>
      <c r="P407" s="104">
        <v>0</v>
      </c>
      <c r="Q407" s="105">
        <v>0</v>
      </c>
    </row>
    <row r="408" spans="1:17" x14ac:dyDescent="0.25">
      <c r="A408" s="106">
        <f t="shared" si="19"/>
        <v>56673</v>
      </c>
      <c r="B408" s="714" t="str">
        <f>+asset_level_drivers!$D$1</f>
        <v>Foreland I</v>
      </c>
      <c r="C408" s="93">
        <f t="shared" si="20"/>
        <v>153</v>
      </c>
      <c r="D408" s="94">
        <v>0.42340652160644532</v>
      </c>
      <c r="E408" s="94">
        <v>7.5057497314453121</v>
      </c>
      <c r="F408" s="94">
        <v>0.75057492370605461</v>
      </c>
      <c r="G408" s="94">
        <v>9.8142187500000005E-2</v>
      </c>
      <c r="H408" s="94">
        <v>0.28589264030456546</v>
      </c>
      <c r="I408" s="94">
        <v>4.0654429321289065</v>
      </c>
      <c r="J408" s="94">
        <v>0.45736232299804691</v>
      </c>
      <c r="K408" s="95">
        <v>27.1804189453125</v>
      </c>
      <c r="L408" s="94">
        <f t="shared" si="18"/>
        <v>0</v>
      </c>
      <c r="M408" s="94">
        <v>0</v>
      </c>
      <c r="N408" s="94">
        <v>0</v>
      </c>
      <c r="O408" s="96">
        <v>0</v>
      </c>
      <c r="P408" s="95">
        <v>0</v>
      </c>
      <c r="Q408" s="97">
        <v>0</v>
      </c>
    </row>
    <row r="409" spans="1:17" x14ac:dyDescent="0.25">
      <c r="A409" s="98">
        <f t="shared" si="19"/>
        <v>56704</v>
      </c>
      <c r="B409" s="713" t="str">
        <f>+asset_level_drivers!$D$1</f>
        <v>Foreland I</v>
      </c>
      <c r="C409" s="99">
        <f t="shared" si="20"/>
        <v>153</v>
      </c>
      <c r="D409" s="100">
        <v>0.42122892837524417</v>
      </c>
      <c r="E409" s="100">
        <v>7.467147399902343</v>
      </c>
      <c r="F409" s="100">
        <v>0.74671469879150398</v>
      </c>
      <c r="G409" s="100">
        <v>9.7550457000732421E-2</v>
      </c>
      <c r="H409" s="100">
        <v>0.28442228507995604</v>
      </c>
      <c r="I409" s="100">
        <v>4.044534301757813</v>
      </c>
      <c r="J409" s="100">
        <v>0.45501008834838869</v>
      </c>
      <c r="K409" s="101">
        <v>27.165861816406249</v>
      </c>
      <c r="L409" s="102">
        <f t="shared" si="18"/>
        <v>0</v>
      </c>
      <c r="M409" s="102">
        <v>0</v>
      </c>
      <c r="N409" s="102">
        <v>0</v>
      </c>
      <c r="O409" s="103">
        <v>0</v>
      </c>
      <c r="P409" s="104">
        <v>0</v>
      </c>
      <c r="Q409" s="105">
        <v>0</v>
      </c>
    </row>
    <row r="410" spans="1:17" x14ac:dyDescent="0.25">
      <c r="A410" s="106">
        <f t="shared" si="19"/>
        <v>56734</v>
      </c>
      <c r="B410" s="714" t="str">
        <f>+asset_level_drivers!$D$1</f>
        <v>Foreland I</v>
      </c>
      <c r="C410" s="93">
        <f t="shared" si="20"/>
        <v>153</v>
      </c>
      <c r="D410" s="94">
        <v>0.41906253433227542</v>
      </c>
      <c r="E410" s="94">
        <v>7.4287438110351571</v>
      </c>
      <c r="F410" s="94">
        <v>0.74287434539794928</v>
      </c>
      <c r="G410" s="94">
        <v>9.6962297058105468E-2</v>
      </c>
      <c r="H410" s="94">
        <v>0.28295949668884279</v>
      </c>
      <c r="I410" s="94">
        <v>4.0237332824707028</v>
      </c>
      <c r="J410" s="94">
        <v>0.45266996612548832</v>
      </c>
      <c r="K410" s="95">
        <v>27.151379882812499</v>
      </c>
      <c r="L410" s="94">
        <f t="shared" si="18"/>
        <v>0</v>
      </c>
      <c r="M410" s="94">
        <v>0</v>
      </c>
      <c r="N410" s="94">
        <v>0</v>
      </c>
      <c r="O410" s="96">
        <v>0</v>
      </c>
      <c r="P410" s="95">
        <v>0</v>
      </c>
      <c r="Q410" s="97">
        <v>0</v>
      </c>
    </row>
    <row r="411" spans="1:17" x14ac:dyDescent="0.25">
      <c r="A411" s="98">
        <f t="shared" si="19"/>
        <v>56765</v>
      </c>
      <c r="B411" s="713" t="str">
        <f>+asset_level_drivers!$D$1</f>
        <v>Foreland I</v>
      </c>
      <c r="C411" s="99">
        <f t="shared" si="20"/>
        <v>153</v>
      </c>
      <c r="D411" s="100">
        <v>0.41690728454589843</v>
      </c>
      <c r="E411" s="100">
        <v>7.3905376464843755</v>
      </c>
      <c r="F411" s="100">
        <v>0.73905371246337892</v>
      </c>
      <c r="G411" s="100">
        <v>9.6377680206298832E-2</v>
      </c>
      <c r="H411" s="100">
        <v>0.28150423393249513</v>
      </c>
      <c r="I411" s="100">
        <v>4.0030390502929691</v>
      </c>
      <c r="J411" s="100">
        <v>0.45034186706542972</v>
      </c>
      <c r="K411" s="101">
        <v>27.136972656249998</v>
      </c>
      <c r="L411" s="102">
        <f t="shared" si="18"/>
        <v>0</v>
      </c>
      <c r="M411" s="102">
        <v>0</v>
      </c>
      <c r="N411" s="102">
        <v>0</v>
      </c>
      <c r="O411" s="103">
        <v>0</v>
      </c>
      <c r="P411" s="104">
        <v>0</v>
      </c>
      <c r="Q411" s="105">
        <v>0</v>
      </c>
    </row>
    <row r="412" spans="1:17" x14ac:dyDescent="0.25">
      <c r="A412" s="106">
        <f t="shared" si="19"/>
        <v>56795</v>
      </c>
      <c r="B412" s="714" t="str">
        <f>+asset_level_drivers!$D$1</f>
        <v>Foreland I</v>
      </c>
      <c r="C412" s="93">
        <f t="shared" si="20"/>
        <v>153</v>
      </c>
      <c r="D412" s="94">
        <v>0.41476312408447269</v>
      </c>
      <c r="E412" s="94">
        <v>7.3525280273437499</v>
      </c>
      <c r="F412" s="94">
        <v>0.73525277252197263</v>
      </c>
      <c r="G412" s="94">
        <v>9.5796589279174796E-2</v>
      </c>
      <c r="H412" s="94">
        <v>0.28005644874572755</v>
      </c>
      <c r="I412" s="94">
        <v>3.982451385498047</v>
      </c>
      <c r="J412" s="94">
        <v>0.44802578430175782</v>
      </c>
      <c r="K412" s="95">
        <v>27.122641113281251</v>
      </c>
      <c r="L412" s="94">
        <f t="shared" si="18"/>
        <v>0</v>
      </c>
      <c r="M412" s="94">
        <v>0</v>
      </c>
      <c r="N412" s="94">
        <v>0</v>
      </c>
      <c r="O412" s="96">
        <v>0</v>
      </c>
      <c r="P412" s="95">
        <v>0</v>
      </c>
      <c r="Q412" s="97">
        <v>0</v>
      </c>
    </row>
    <row r="413" spans="1:17" x14ac:dyDescent="0.25">
      <c r="A413" s="98">
        <f t="shared" si="19"/>
        <v>56826</v>
      </c>
      <c r="B413" s="713" t="str">
        <f>+asset_level_drivers!$D$1</f>
        <v>Foreland I</v>
      </c>
      <c r="C413" s="99">
        <f t="shared" si="20"/>
        <v>153</v>
      </c>
      <c r="D413" s="100">
        <v>0.41262999801635747</v>
      </c>
      <c r="E413" s="100">
        <v>7.3147138549804689</v>
      </c>
      <c r="F413" s="100">
        <v>0.73147134704589845</v>
      </c>
      <c r="G413" s="100">
        <v>9.5219000244140636E-2</v>
      </c>
      <c r="H413" s="100">
        <v>0.27861611366271971</v>
      </c>
      <c r="I413" s="100">
        <v>3.9619696289062505</v>
      </c>
      <c r="J413" s="100">
        <v>0.44572155990600587</v>
      </c>
      <c r="K413" s="101">
        <v>27.108383789062501</v>
      </c>
      <c r="L413" s="102">
        <f t="shared" si="18"/>
        <v>0</v>
      </c>
      <c r="M413" s="102">
        <v>0</v>
      </c>
      <c r="N413" s="102">
        <v>0</v>
      </c>
      <c r="O413" s="103">
        <v>0</v>
      </c>
      <c r="P413" s="104">
        <v>0</v>
      </c>
      <c r="Q413" s="105">
        <v>0</v>
      </c>
    </row>
    <row r="414" spans="1:17" x14ac:dyDescent="0.25">
      <c r="A414" s="106">
        <f t="shared" si="19"/>
        <v>56857</v>
      </c>
      <c r="B414" s="714" t="str">
        <f>+asset_level_drivers!$D$1</f>
        <v>Foreland I</v>
      </c>
      <c r="C414" s="93">
        <f t="shared" si="20"/>
        <v>153</v>
      </c>
      <c r="D414" s="94">
        <v>0.41050783767700194</v>
      </c>
      <c r="E414" s="94">
        <v>7.2770941406250005</v>
      </c>
      <c r="F414" s="94">
        <v>0.72770938110351568</v>
      </c>
      <c r="G414" s="94">
        <v>9.4644895935058593E-2</v>
      </c>
      <c r="H414" s="94">
        <v>0.27718319091796878</v>
      </c>
      <c r="I414" s="94">
        <v>3.941593121337891</v>
      </c>
      <c r="J414" s="94">
        <v>0.44342921447753908</v>
      </c>
      <c r="K414" s="95">
        <v>27.094199707031251</v>
      </c>
      <c r="L414" s="94">
        <f t="shared" si="18"/>
        <v>0</v>
      </c>
      <c r="M414" s="94">
        <v>0</v>
      </c>
      <c r="N414" s="94">
        <v>0</v>
      </c>
      <c r="O414" s="96">
        <v>0</v>
      </c>
      <c r="P414" s="95">
        <v>0</v>
      </c>
      <c r="Q414" s="97">
        <v>0</v>
      </c>
    </row>
    <row r="415" spans="1:17" x14ac:dyDescent="0.25">
      <c r="A415" s="98">
        <f t="shared" si="19"/>
        <v>56887</v>
      </c>
      <c r="B415" s="713" t="str">
        <f>+asset_level_drivers!$D$1</f>
        <v>Foreland I</v>
      </c>
      <c r="C415" s="99">
        <f t="shared" si="20"/>
        <v>153</v>
      </c>
      <c r="D415" s="100">
        <v>0.40839659500122072</v>
      </c>
      <c r="E415" s="100">
        <v>7.2396678955078135</v>
      </c>
      <c r="F415" s="100">
        <v>0.72396675109863284</v>
      </c>
      <c r="G415" s="100">
        <v>9.4074255752563479E-2</v>
      </c>
      <c r="H415" s="100">
        <v>0.27575763931274416</v>
      </c>
      <c r="I415" s="100">
        <v>3.9213214233398439</v>
      </c>
      <c r="J415" s="100">
        <v>0.44114864501953127</v>
      </c>
      <c r="K415" s="101">
        <v>27.080089843749999</v>
      </c>
      <c r="L415" s="102">
        <f t="shared" si="18"/>
        <v>0</v>
      </c>
      <c r="M415" s="102">
        <v>0</v>
      </c>
      <c r="N415" s="102">
        <v>0</v>
      </c>
      <c r="O415" s="103">
        <v>0</v>
      </c>
      <c r="P415" s="104">
        <v>0</v>
      </c>
      <c r="Q415" s="105">
        <v>0</v>
      </c>
    </row>
    <row r="416" spans="1:17" x14ac:dyDescent="0.25">
      <c r="A416" s="106">
        <f t="shared" si="19"/>
        <v>56918</v>
      </c>
      <c r="B416" s="714" t="str">
        <f>+asset_level_drivers!$D$1</f>
        <v>Foreland I</v>
      </c>
      <c r="C416" s="93">
        <f t="shared" si="20"/>
        <v>153</v>
      </c>
      <c r="D416" s="94">
        <v>0.40629620132446292</v>
      </c>
      <c r="E416" s="94">
        <v>7.2024342407226571</v>
      </c>
      <c r="F416" s="94">
        <v>0.72024338836669921</v>
      </c>
      <c r="G416" s="94">
        <v>9.3507052230834956E-2</v>
      </c>
      <c r="H416" s="94">
        <v>0.27433940734863282</v>
      </c>
      <c r="I416" s="94">
        <v>3.9011539855957031</v>
      </c>
      <c r="J416" s="94">
        <v>0.43887982406616211</v>
      </c>
      <c r="K416" s="95">
        <v>27.066053710937499</v>
      </c>
      <c r="L416" s="94">
        <f t="shared" si="18"/>
        <v>0</v>
      </c>
      <c r="M416" s="94">
        <v>0</v>
      </c>
      <c r="N416" s="94">
        <v>0</v>
      </c>
      <c r="O416" s="96">
        <v>0</v>
      </c>
      <c r="P416" s="95">
        <v>0</v>
      </c>
      <c r="Q416" s="97">
        <v>0</v>
      </c>
    </row>
    <row r="417" spans="1:17" x14ac:dyDescent="0.25">
      <c r="A417" s="98">
        <f t="shared" si="19"/>
        <v>56948</v>
      </c>
      <c r="B417" s="713" t="str">
        <f>+asset_level_drivers!$D$1</f>
        <v>Foreland I</v>
      </c>
      <c r="C417" s="99">
        <f t="shared" si="20"/>
        <v>153</v>
      </c>
      <c r="D417" s="100">
        <v>0.40420661544799807</v>
      </c>
      <c r="E417" s="100">
        <v>7.165391967773437</v>
      </c>
      <c r="F417" s="100">
        <v>0.71653916931152351</v>
      </c>
      <c r="G417" s="100">
        <v>9.2943268203735344E-2</v>
      </c>
      <c r="H417" s="100">
        <v>0.2729284744262695</v>
      </c>
      <c r="I417" s="100">
        <v>3.8810903137207027</v>
      </c>
      <c r="J417" s="100">
        <v>0.43662264862060546</v>
      </c>
      <c r="K417" s="101">
        <v>27.052089355468748</v>
      </c>
      <c r="L417" s="102">
        <f t="shared" si="18"/>
        <v>0</v>
      </c>
      <c r="M417" s="102">
        <v>0</v>
      </c>
      <c r="N417" s="102">
        <v>0</v>
      </c>
      <c r="O417" s="103">
        <v>0</v>
      </c>
      <c r="P417" s="104">
        <v>0</v>
      </c>
      <c r="Q417" s="105">
        <v>0</v>
      </c>
    </row>
    <row r="418" spans="1:17" x14ac:dyDescent="0.25">
      <c r="A418" s="106">
        <f t="shared" si="19"/>
        <v>56979</v>
      </c>
      <c r="B418" s="714" t="str">
        <f>+asset_level_drivers!$D$1</f>
        <v>Foreland I</v>
      </c>
      <c r="C418" s="93">
        <f t="shared" si="20"/>
        <v>153</v>
      </c>
      <c r="D418" s="94">
        <v>0.4021277687072754</v>
      </c>
      <c r="E418" s="94">
        <v>7.128540417480469</v>
      </c>
      <c r="F418" s="94">
        <v>0.71285401153564454</v>
      </c>
      <c r="G418" s="94">
        <v>9.2382883071899416E-2</v>
      </c>
      <c r="H418" s="94">
        <v>0.27152479591369627</v>
      </c>
      <c r="I418" s="94">
        <v>3.8611298583984377</v>
      </c>
      <c r="J418" s="94">
        <v>0.43437710494995113</v>
      </c>
      <c r="K418" s="95">
        <v>27.038198242187502</v>
      </c>
      <c r="L418" s="94">
        <f t="shared" si="18"/>
        <v>0</v>
      </c>
      <c r="M418" s="94">
        <v>0</v>
      </c>
      <c r="N418" s="94">
        <v>0</v>
      </c>
      <c r="O418" s="96">
        <v>0</v>
      </c>
      <c r="P418" s="95">
        <v>0</v>
      </c>
      <c r="Q418" s="97">
        <v>0</v>
      </c>
    </row>
    <row r="419" spans="1:17" x14ac:dyDescent="0.25">
      <c r="A419" s="98">
        <f t="shared" si="19"/>
        <v>57010</v>
      </c>
      <c r="B419" s="713" t="str">
        <f>+asset_level_drivers!$D$1</f>
        <v>Foreland I</v>
      </c>
      <c r="C419" s="99">
        <f t="shared" si="20"/>
        <v>153</v>
      </c>
      <c r="D419" s="100">
        <v>0.40005961990356448</v>
      </c>
      <c r="E419" s="100">
        <v>7.0918783813476569</v>
      </c>
      <c r="F419" s="100">
        <v>0.70918779144287114</v>
      </c>
      <c r="G419" s="100">
        <v>9.1825876235961917E-2</v>
      </c>
      <c r="H419" s="100">
        <v>0.27012834434509275</v>
      </c>
      <c r="I419" s="100">
        <v>3.8412720153808593</v>
      </c>
      <c r="J419" s="100">
        <v>0.43214309005737306</v>
      </c>
      <c r="K419" s="101">
        <v>27.02437890625</v>
      </c>
      <c r="L419" s="102">
        <f t="shared" si="18"/>
        <v>0</v>
      </c>
      <c r="M419" s="102">
        <v>0</v>
      </c>
      <c r="N419" s="102">
        <v>0</v>
      </c>
      <c r="O419" s="103">
        <v>0</v>
      </c>
      <c r="P419" s="104">
        <v>0</v>
      </c>
      <c r="Q419" s="105">
        <v>0</v>
      </c>
    </row>
    <row r="420" spans="1:17" x14ac:dyDescent="0.25">
      <c r="A420" s="106">
        <f t="shared" si="19"/>
        <v>57039</v>
      </c>
      <c r="B420" s="714" t="str">
        <f>+asset_level_drivers!$D$1</f>
        <v>Foreland I</v>
      </c>
      <c r="C420" s="93">
        <f t="shared" si="20"/>
        <v>153</v>
      </c>
      <c r="D420" s="94">
        <v>0.39800211410522462</v>
      </c>
      <c r="E420" s="94">
        <v>7.0554046508789057</v>
      </c>
      <c r="F420" s="94">
        <v>0.70554039916992184</v>
      </c>
      <c r="G420" s="94">
        <v>9.1272230529785156E-2</v>
      </c>
      <c r="H420" s="94">
        <v>0.26873907508850098</v>
      </c>
      <c r="I420" s="94">
        <v>3.821516180419922</v>
      </c>
      <c r="J420" s="94">
        <v>0.42992055587768552</v>
      </c>
      <c r="K420" s="95">
        <v>27.010630859374999</v>
      </c>
      <c r="L420" s="94">
        <f t="shared" si="18"/>
        <v>0</v>
      </c>
      <c r="M420" s="94">
        <v>0</v>
      </c>
      <c r="N420" s="94">
        <v>0</v>
      </c>
      <c r="O420" s="96">
        <v>0</v>
      </c>
      <c r="P420" s="95">
        <v>0</v>
      </c>
      <c r="Q420" s="97">
        <v>0</v>
      </c>
    </row>
    <row r="421" spans="1:17" x14ac:dyDescent="0.25">
      <c r="A421" s="98">
        <f t="shared" si="19"/>
        <v>57070</v>
      </c>
      <c r="B421" s="713" t="str">
        <f>+asset_level_drivers!$D$1</f>
        <v>Foreland I</v>
      </c>
      <c r="C421" s="99">
        <f t="shared" si="20"/>
        <v>153</v>
      </c>
      <c r="D421" s="100">
        <v>0.39595518264770507</v>
      </c>
      <c r="E421" s="100">
        <v>7.0191185668945311</v>
      </c>
      <c r="F421" s="100">
        <v>0.70191180725097657</v>
      </c>
      <c r="G421" s="100">
        <v>9.0721921920776369E-2</v>
      </c>
      <c r="H421" s="100">
        <v>0.26735694351196293</v>
      </c>
      <c r="I421" s="100">
        <v>3.8018621887207034</v>
      </c>
      <c r="J421" s="100">
        <v>0.42770947494506839</v>
      </c>
      <c r="K421" s="101">
        <v>26.99695458984375</v>
      </c>
      <c r="L421" s="102">
        <f t="shared" si="18"/>
        <v>0</v>
      </c>
      <c r="M421" s="102">
        <v>0</v>
      </c>
      <c r="N421" s="102">
        <v>0</v>
      </c>
      <c r="O421" s="103">
        <v>0</v>
      </c>
      <c r="P421" s="104">
        <v>0</v>
      </c>
      <c r="Q421" s="105">
        <v>0</v>
      </c>
    </row>
    <row r="422" spans="1:17" x14ac:dyDescent="0.25">
      <c r="A422" s="106">
        <f t="shared" si="19"/>
        <v>57100</v>
      </c>
      <c r="B422" s="714" t="str">
        <f>+asset_level_drivers!$D$1</f>
        <v>Foreland I</v>
      </c>
      <c r="C422" s="93">
        <f t="shared" si="20"/>
        <v>153</v>
      </c>
      <c r="D422" s="94">
        <v>0.39391877746582032</v>
      </c>
      <c r="E422" s="94">
        <v>6.9830191406250002</v>
      </c>
      <c r="F422" s="94">
        <v>0.69830187835693358</v>
      </c>
      <c r="G422" s="94">
        <v>9.017493324279785E-2</v>
      </c>
      <c r="H422" s="94">
        <v>0.26598191871643068</v>
      </c>
      <c r="I422" s="94">
        <v>3.7823091613769533</v>
      </c>
      <c r="J422" s="94">
        <v>0.42550976486206055</v>
      </c>
      <c r="K422" s="95">
        <v>26.983350097656249</v>
      </c>
      <c r="L422" s="94">
        <f t="shared" si="18"/>
        <v>0</v>
      </c>
      <c r="M422" s="94">
        <v>0</v>
      </c>
      <c r="N422" s="94">
        <v>0</v>
      </c>
      <c r="O422" s="96">
        <v>0</v>
      </c>
      <c r="P422" s="95">
        <v>0</v>
      </c>
      <c r="Q422" s="97">
        <v>0</v>
      </c>
    </row>
    <row r="423" spans="1:17" x14ac:dyDescent="0.25">
      <c r="A423" s="98">
        <f t="shared" si="19"/>
        <v>57131</v>
      </c>
      <c r="B423" s="713" t="str">
        <f>+asset_level_drivers!$D$1</f>
        <v>Foreland I</v>
      </c>
      <c r="C423" s="99">
        <f t="shared" si="20"/>
        <v>153</v>
      </c>
      <c r="D423" s="100">
        <v>0.39189285049438477</v>
      </c>
      <c r="E423" s="100">
        <v>6.9471053833007819</v>
      </c>
      <c r="F423" s="100">
        <v>0.69471050262451173</v>
      </c>
      <c r="G423" s="100">
        <v>8.9631243896484372E-2</v>
      </c>
      <c r="H423" s="100">
        <v>0.26461397323608399</v>
      </c>
      <c r="I423" s="100">
        <v>3.7628566589355468</v>
      </c>
      <c r="J423" s="100">
        <v>0.42332137069702147</v>
      </c>
      <c r="K423" s="101">
        <v>26.9698154296875</v>
      </c>
      <c r="L423" s="102">
        <f t="shared" si="18"/>
        <v>0</v>
      </c>
      <c r="M423" s="102">
        <v>0</v>
      </c>
      <c r="N423" s="102">
        <v>0</v>
      </c>
      <c r="O423" s="103">
        <v>0</v>
      </c>
      <c r="P423" s="104">
        <v>0</v>
      </c>
      <c r="Q423" s="105">
        <v>0</v>
      </c>
    </row>
    <row r="424" spans="1:17" x14ac:dyDescent="0.25">
      <c r="A424" s="106">
        <f t="shared" si="19"/>
        <v>57161</v>
      </c>
      <c r="B424" s="714" t="str">
        <f>+asset_level_drivers!$D$1</f>
        <v>Foreland I</v>
      </c>
      <c r="C424" s="93">
        <f t="shared" si="20"/>
        <v>153</v>
      </c>
      <c r="D424" s="94">
        <v>0.38987733993530271</v>
      </c>
      <c r="E424" s="94">
        <v>6.9113763061523441</v>
      </c>
      <c r="F424" s="94">
        <v>0.6911375839233399</v>
      </c>
      <c r="G424" s="94">
        <v>8.9090829849243158E-2</v>
      </c>
      <c r="H424" s="94">
        <v>0.26325306243896485</v>
      </c>
      <c r="I424" s="94">
        <v>3.7435042419433593</v>
      </c>
      <c r="J424" s="94">
        <v>0.42114421005249025</v>
      </c>
      <c r="K424" s="95">
        <v>26.956351074218752</v>
      </c>
      <c r="L424" s="94">
        <f t="shared" si="18"/>
        <v>0</v>
      </c>
      <c r="M424" s="94">
        <v>0</v>
      </c>
      <c r="N424" s="94">
        <v>0</v>
      </c>
      <c r="O424" s="96">
        <v>0</v>
      </c>
      <c r="P424" s="95">
        <v>0</v>
      </c>
      <c r="Q424" s="97">
        <v>0</v>
      </c>
    </row>
    <row r="425" spans="1:17" x14ac:dyDescent="0.25">
      <c r="A425" s="98">
        <f t="shared" si="19"/>
        <v>57192</v>
      </c>
      <c r="B425" s="713" t="str">
        <f>+asset_level_drivers!$D$1</f>
        <v>Foreland I</v>
      </c>
      <c r="C425" s="99">
        <f t="shared" si="20"/>
        <v>153</v>
      </c>
      <c r="D425" s="100">
        <v>0.30585436248779296</v>
      </c>
      <c r="E425" s="100">
        <v>5.2356137695312501</v>
      </c>
      <c r="F425" s="100">
        <v>0.52356133575439445</v>
      </c>
      <c r="G425" s="100">
        <v>3.9719184494018553E-2</v>
      </c>
      <c r="H425" s="100">
        <v>0.21268845291137695</v>
      </c>
      <c r="I425" s="100">
        <v>2.9369470275878906</v>
      </c>
      <c r="J425" s="100">
        <v>0.33040652618408206</v>
      </c>
      <c r="K425" s="101">
        <v>20.944108886718752</v>
      </c>
      <c r="L425" s="102">
        <f t="shared" si="18"/>
        <v>0</v>
      </c>
      <c r="M425" s="102">
        <v>0</v>
      </c>
      <c r="N425" s="102">
        <v>0</v>
      </c>
      <c r="O425" s="103">
        <v>0</v>
      </c>
      <c r="P425" s="104">
        <v>0</v>
      </c>
      <c r="Q425" s="105">
        <v>0</v>
      </c>
    </row>
    <row r="426" spans="1:17" x14ac:dyDescent="0.25">
      <c r="A426" s="106">
        <f t="shared" si="19"/>
        <v>57223</v>
      </c>
      <c r="B426" s="714" t="str">
        <f>+asset_level_drivers!$D$1</f>
        <v>Foreland I</v>
      </c>
      <c r="C426" s="93">
        <f t="shared" si="20"/>
        <v>153</v>
      </c>
      <c r="D426" s="94">
        <v>0.30428135375976562</v>
      </c>
      <c r="E426" s="94">
        <v>5.2086869384765624</v>
      </c>
      <c r="F426" s="94">
        <v>0.52086865539550786</v>
      </c>
      <c r="G426" s="94">
        <v>3.9479706573486331E-2</v>
      </c>
      <c r="H426" s="94">
        <v>0.21159459228515626</v>
      </c>
      <c r="I426" s="94">
        <v>2.9218423095703128</v>
      </c>
      <c r="J426" s="94">
        <v>0.32870725708007814</v>
      </c>
      <c r="K426" s="95">
        <v>20.933837890625</v>
      </c>
      <c r="L426" s="94">
        <f t="shared" si="18"/>
        <v>0</v>
      </c>
      <c r="M426" s="94">
        <v>0</v>
      </c>
      <c r="N426" s="94">
        <v>0</v>
      </c>
      <c r="O426" s="96">
        <v>0</v>
      </c>
      <c r="P426" s="95">
        <v>0</v>
      </c>
      <c r="Q426" s="97">
        <v>0</v>
      </c>
    </row>
    <row r="427" spans="1:17" x14ac:dyDescent="0.25">
      <c r="A427" s="98">
        <f t="shared" si="19"/>
        <v>57253</v>
      </c>
      <c r="B427" s="713" t="str">
        <f>+asset_level_drivers!$D$1</f>
        <v>Foreland I</v>
      </c>
      <c r="C427" s="99">
        <f t="shared" si="20"/>
        <v>153</v>
      </c>
      <c r="D427" s="100">
        <v>0.3027164337158203</v>
      </c>
      <c r="E427" s="100">
        <v>5.1818985351562503</v>
      </c>
      <c r="F427" s="100">
        <v>0.51818981781005857</v>
      </c>
      <c r="G427" s="100">
        <v>3.9241670608520511E-2</v>
      </c>
      <c r="H427" s="100">
        <v>0.21050635528564454</v>
      </c>
      <c r="I427" s="100">
        <v>2.9068152099609375</v>
      </c>
      <c r="J427" s="100">
        <v>0.32701670150756834</v>
      </c>
      <c r="K427" s="101">
        <v>20.9236201171875</v>
      </c>
      <c r="L427" s="102">
        <f t="shared" si="18"/>
        <v>0</v>
      </c>
      <c r="M427" s="102">
        <v>0</v>
      </c>
      <c r="N427" s="102">
        <v>0</v>
      </c>
      <c r="O427" s="103">
        <v>0</v>
      </c>
      <c r="P427" s="104">
        <v>0</v>
      </c>
      <c r="Q427" s="105">
        <v>0</v>
      </c>
    </row>
    <row r="428" spans="1:17" x14ac:dyDescent="0.25">
      <c r="A428" s="106">
        <f t="shared" si="19"/>
        <v>57284</v>
      </c>
      <c r="B428" s="714" t="str">
        <f>+asset_level_drivers!$D$1</f>
        <v>Foreland I</v>
      </c>
      <c r="C428" s="93">
        <f t="shared" si="20"/>
        <v>153</v>
      </c>
      <c r="D428" s="94">
        <v>0.30115956115722659</v>
      </c>
      <c r="E428" s="94">
        <v>5.1552479003906253</v>
      </c>
      <c r="F428" s="94">
        <v>0.51552476806640635</v>
      </c>
      <c r="G428" s="94">
        <v>3.9005069732666015E-2</v>
      </c>
      <c r="H428" s="94">
        <v>0.20942372131347659</v>
      </c>
      <c r="I428" s="94">
        <v>2.8918655090332033</v>
      </c>
      <c r="J428" s="94">
        <v>0.32533485946655272</v>
      </c>
      <c r="K428" s="95">
        <v>20.913455078125001</v>
      </c>
      <c r="L428" s="94">
        <f t="shared" si="18"/>
        <v>0</v>
      </c>
      <c r="M428" s="94">
        <v>0</v>
      </c>
      <c r="N428" s="94">
        <v>0</v>
      </c>
      <c r="O428" s="96">
        <v>0</v>
      </c>
      <c r="P428" s="95">
        <v>0</v>
      </c>
      <c r="Q428" s="97">
        <v>0</v>
      </c>
    </row>
    <row r="429" spans="1:17" x14ac:dyDescent="0.25">
      <c r="A429" s="98">
        <f t="shared" si="19"/>
        <v>57314</v>
      </c>
      <c r="B429" s="713" t="str">
        <f>+asset_level_drivers!$D$1</f>
        <v>Foreland I</v>
      </c>
      <c r="C429" s="99">
        <f t="shared" si="20"/>
        <v>153</v>
      </c>
      <c r="D429" s="100">
        <v>0.29961069488525394</v>
      </c>
      <c r="E429" s="100">
        <v>5.1287343749999996</v>
      </c>
      <c r="F429" s="100">
        <v>0.51287341003417974</v>
      </c>
      <c r="G429" s="100">
        <v>3.876989707946777E-2</v>
      </c>
      <c r="H429" s="100">
        <v>0.20834665603637695</v>
      </c>
      <c r="I429" s="100">
        <v>2.8769924926757815</v>
      </c>
      <c r="J429" s="100">
        <v>0.3236616485595703</v>
      </c>
      <c r="K429" s="101">
        <v>20.903343261718749</v>
      </c>
      <c r="L429" s="102">
        <f t="shared" si="18"/>
        <v>0</v>
      </c>
      <c r="M429" s="102">
        <v>0</v>
      </c>
      <c r="N429" s="102">
        <v>0</v>
      </c>
      <c r="O429" s="103">
        <v>0</v>
      </c>
      <c r="P429" s="104">
        <v>0</v>
      </c>
      <c r="Q429" s="105">
        <v>0</v>
      </c>
    </row>
    <row r="430" spans="1:17" x14ac:dyDescent="0.25">
      <c r="A430" s="106">
        <f t="shared" si="19"/>
        <v>57345</v>
      </c>
      <c r="B430" s="714" t="str">
        <f>+asset_level_drivers!$D$1</f>
        <v>Foreland I</v>
      </c>
      <c r="C430" s="93">
        <f t="shared" si="20"/>
        <v>153</v>
      </c>
      <c r="D430" s="94">
        <v>0.29806979370117187</v>
      </c>
      <c r="E430" s="94">
        <v>5.1023572998046873</v>
      </c>
      <c r="F430" s="94">
        <v>0.51023570251464845</v>
      </c>
      <c r="G430" s="94">
        <v>3.8536142349243165E-2</v>
      </c>
      <c r="H430" s="94">
        <v>0.2072751319885254</v>
      </c>
      <c r="I430" s="94">
        <v>2.8621960510253905</v>
      </c>
      <c r="J430" s="94">
        <v>0.3219970687866211</v>
      </c>
      <c r="K430" s="95">
        <v>20.89328271484375</v>
      </c>
      <c r="L430" s="94">
        <f t="shared" si="18"/>
        <v>0</v>
      </c>
      <c r="M430" s="94">
        <v>0</v>
      </c>
      <c r="N430" s="94">
        <v>0</v>
      </c>
      <c r="O430" s="96">
        <v>0</v>
      </c>
      <c r="P430" s="95">
        <v>0</v>
      </c>
      <c r="Q430" s="97">
        <v>0</v>
      </c>
    </row>
    <row r="431" spans="1:17" x14ac:dyDescent="0.25">
      <c r="A431" s="98">
        <f t="shared" si="19"/>
        <v>57376</v>
      </c>
      <c r="B431" s="713" t="str">
        <f>+asset_level_drivers!$D$1</f>
        <v>Foreland I</v>
      </c>
      <c r="C431" s="99">
        <f t="shared" si="20"/>
        <v>153</v>
      </c>
      <c r="D431" s="100">
        <v>0.29653681640624996</v>
      </c>
      <c r="E431" s="100">
        <v>5.0761157958984375</v>
      </c>
      <c r="F431" s="100">
        <v>0.50761154937744135</v>
      </c>
      <c r="G431" s="100">
        <v>3.8303795242309577E-2</v>
      </c>
      <c r="H431" s="100">
        <v>0.20620910797119141</v>
      </c>
      <c r="I431" s="100">
        <v>2.847475909423828</v>
      </c>
      <c r="J431" s="100">
        <v>0.32034101715087893</v>
      </c>
      <c r="K431" s="101">
        <v>20.88327490234375</v>
      </c>
      <c r="L431" s="102">
        <f t="shared" si="18"/>
        <v>0</v>
      </c>
      <c r="M431" s="102">
        <v>0</v>
      </c>
      <c r="N431" s="102">
        <v>0</v>
      </c>
      <c r="O431" s="103">
        <v>0</v>
      </c>
      <c r="P431" s="104">
        <v>0</v>
      </c>
      <c r="Q431" s="105">
        <v>0</v>
      </c>
    </row>
    <row r="432" spans="1:17" x14ac:dyDescent="0.25">
      <c r="A432" s="106">
        <f t="shared" si="19"/>
        <v>57404</v>
      </c>
      <c r="B432" s="714" t="str">
        <f>+asset_level_drivers!$D$1</f>
        <v>Foreland I</v>
      </c>
      <c r="C432" s="93">
        <f t="shared" si="20"/>
        <v>153</v>
      </c>
      <c r="D432" s="94">
        <v>0.29501172180175783</v>
      </c>
      <c r="E432" s="94">
        <v>5.0500093139648436</v>
      </c>
      <c r="F432" s="94">
        <v>0.50500089569091799</v>
      </c>
      <c r="G432" s="94">
        <v>3.8072848892211915E-2</v>
      </c>
      <c r="H432" s="94">
        <v>0.20514857025146485</v>
      </c>
      <c r="I432" s="94">
        <v>2.8328311889648439</v>
      </c>
      <c r="J432" s="94">
        <v>0.31869350738525393</v>
      </c>
      <c r="K432" s="95">
        <v>20.873318359374998</v>
      </c>
      <c r="L432" s="94">
        <f t="shared" si="18"/>
        <v>0</v>
      </c>
      <c r="M432" s="94">
        <v>0</v>
      </c>
      <c r="N432" s="94">
        <v>0</v>
      </c>
      <c r="O432" s="96">
        <v>0</v>
      </c>
      <c r="P432" s="95">
        <v>0</v>
      </c>
      <c r="Q432" s="97">
        <v>0</v>
      </c>
    </row>
    <row r="433" spans="1:17" x14ac:dyDescent="0.25">
      <c r="A433" s="98">
        <f t="shared" si="19"/>
        <v>57435</v>
      </c>
      <c r="B433" s="713" t="str">
        <f>+asset_level_drivers!$D$1</f>
        <v>Foreland I</v>
      </c>
      <c r="C433" s="99">
        <f t="shared" si="20"/>
        <v>153</v>
      </c>
      <c r="D433" s="100">
        <v>0.29349447555541991</v>
      </c>
      <c r="E433" s="100">
        <v>5.0240370849609377</v>
      </c>
      <c r="F433" s="100">
        <v>0.50240367279052733</v>
      </c>
      <c r="G433" s="100">
        <v>3.7843296432495115E-2</v>
      </c>
      <c r="H433" s="100">
        <v>0.20409349822998046</v>
      </c>
      <c r="I433" s="100">
        <v>2.8182618896484377</v>
      </c>
      <c r="J433" s="100">
        <v>0.31705445709228519</v>
      </c>
      <c r="K433" s="101">
        <v>20.86341357421875</v>
      </c>
      <c r="L433" s="102">
        <f t="shared" si="18"/>
        <v>0</v>
      </c>
      <c r="M433" s="102">
        <v>0</v>
      </c>
      <c r="N433" s="102">
        <v>0</v>
      </c>
      <c r="O433" s="103">
        <v>0</v>
      </c>
      <c r="P433" s="104">
        <v>0</v>
      </c>
      <c r="Q433" s="105">
        <v>0</v>
      </c>
    </row>
    <row r="434" spans="1:17" x14ac:dyDescent="0.25">
      <c r="A434" s="106">
        <f t="shared" si="19"/>
        <v>57465</v>
      </c>
      <c r="B434" s="714" t="str">
        <f>+asset_level_drivers!$D$1</f>
        <v>Foreland I</v>
      </c>
      <c r="C434" s="93">
        <f t="shared" si="20"/>
        <v>153</v>
      </c>
      <c r="D434" s="94">
        <v>0.29198502273559568</v>
      </c>
      <c r="E434" s="94">
        <v>4.9981983398437499</v>
      </c>
      <c r="F434" s="94">
        <v>0.49981981201171871</v>
      </c>
      <c r="G434" s="94">
        <v>3.7615127563476569E-2</v>
      </c>
      <c r="H434" s="94">
        <v>0.2030438301086426</v>
      </c>
      <c r="I434" s="94">
        <v>2.8037676269531251</v>
      </c>
      <c r="J434" s="94">
        <v>0.31542385253906252</v>
      </c>
      <c r="K434" s="95">
        <v>20.853559570312498</v>
      </c>
      <c r="L434" s="94">
        <f t="shared" si="18"/>
        <v>0</v>
      </c>
      <c r="M434" s="94">
        <v>0</v>
      </c>
      <c r="N434" s="94">
        <v>0</v>
      </c>
      <c r="O434" s="96">
        <v>0</v>
      </c>
      <c r="P434" s="95">
        <v>0</v>
      </c>
      <c r="Q434" s="97">
        <v>0</v>
      </c>
    </row>
    <row r="435" spans="1:17" x14ac:dyDescent="0.25">
      <c r="A435" s="98">
        <f t="shared" si="19"/>
        <v>57496</v>
      </c>
      <c r="B435" s="713" t="str">
        <f>+asset_level_drivers!$D$1</f>
        <v>Foreland I</v>
      </c>
      <c r="C435" s="99">
        <f t="shared" si="20"/>
        <v>153</v>
      </c>
      <c r="D435" s="100">
        <v>0.29048334274291993</v>
      </c>
      <c r="E435" s="100">
        <v>4.9724925292968756</v>
      </c>
      <c r="F435" s="100">
        <v>0.49724923095703127</v>
      </c>
      <c r="G435" s="100">
        <v>3.7388335418701173E-2</v>
      </c>
      <c r="H435" s="100">
        <v>0.20199957275390626</v>
      </c>
      <c r="I435" s="100">
        <v>2.7893477966308597</v>
      </c>
      <c r="J435" s="100">
        <v>0.31380161819458008</v>
      </c>
      <c r="K435" s="101">
        <v>20.84375634765625</v>
      </c>
      <c r="L435" s="102">
        <f t="shared" si="18"/>
        <v>0</v>
      </c>
      <c r="M435" s="102">
        <v>0</v>
      </c>
      <c r="N435" s="102">
        <v>0</v>
      </c>
      <c r="O435" s="103">
        <v>0</v>
      </c>
      <c r="P435" s="104">
        <v>0</v>
      </c>
      <c r="Q435" s="105">
        <v>0</v>
      </c>
    </row>
    <row r="436" spans="1:17" x14ac:dyDescent="0.25">
      <c r="A436" s="106">
        <f t="shared" si="19"/>
        <v>57526</v>
      </c>
      <c r="B436" s="714" t="str">
        <f>+asset_level_drivers!$D$1</f>
        <v>Foreland I</v>
      </c>
      <c r="C436" s="93">
        <f t="shared" si="20"/>
        <v>153</v>
      </c>
      <c r="D436" s="94">
        <v>0.28898938751220704</v>
      </c>
      <c r="E436" s="94">
        <v>4.9469189941406251</v>
      </c>
      <c r="F436" s="94">
        <v>0.49469187469482417</v>
      </c>
      <c r="G436" s="94">
        <v>3.7162909698486332E-2</v>
      </c>
      <c r="H436" s="94">
        <v>0.2009606918334961</v>
      </c>
      <c r="I436" s="94">
        <v>2.7750022888183596</v>
      </c>
      <c r="J436" s="94">
        <v>0.31218772659301758</v>
      </c>
      <c r="K436" s="95">
        <v>20.834005371093749</v>
      </c>
      <c r="L436" s="94">
        <f t="shared" si="18"/>
        <v>0</v>
      </c>
      <c r="M436" s="94">
        <v>0</v>
      </c>
      <c r="N436" s="94">
        <v>0</v>
      </c>
      <c r="O436" s="96">
        <v>0</v>
      </c>
      <c r="P436" s="95">
        <v>0</v>
      </c>
      <c r="Q436" s="97">
        <v>0</v>
      </c>
    </row>
    <row r="437" spans="1:17" x14ac:dyDescent="0.25">
      <c r="A437" s="98">
        <f t="shared" si="19"/>
        <v>57557</v>
      </c>
      <c r="B437" s="713" t="str">
        <f>+asset_level_drivers!$D$1</f>
        <v>Foreland I</v>
      </c>
      <c r="C437" s="99">
        <f t="shared" si="20"/>
        <v>153</v>
      </c>
      <c r="D437" s="100">
        <v>0.28750310897827153</v>
      </c>
      <c r="E437" s="100">
        <v>4.9214768554687494</v>
      </c>
      <c r="F437" s="100">
        <v>0.49214766082763678</v>
      </c>
      <c r="G437" s="100">
        <v>3.6938843536376956E-2</v>
      </c>
      <c r="H437" s="100">
        <v>0.19992714614868165</v>
      </c>
      <c r="I437" s="100">
        <v>2.7607301696777347</v>
      </c>
      <c r="J437" s="100">
        <v>0.31058213653564454</v>
      </c>
      <c r="K437" s="101">
        <v>20.824303222656251</v>
      </c>
      <c r="L437" s="102">
        <f t="shared" si="18"/>
        <v>0</v>
      </c>
      <c r="M437" s="102">
        <v>0</v>
      </c>
      <c r="N437" s="102">
        <v>0</v>
      </c>
      <c r="O437" s="103">
        <v>0</v>
      </c>
      <c r="P437" s="104">
        <v>0</v>
      </c>
      <c r="Q437" s="105">
        <v>0</v>
      </c>
    </row>
    <row r="438" spans="1:17" x14ac:dyDescent="0.25">
      <c r="A438" s="106">
        <f t="shared" si="19"/>
        <v>57588</v>
      </c>
      <c r="B438" s="714" t="str">
        <f>+asset_level_drivers!$D$1</f>
        <v>Foreland I</v>
      </c>
      <c r="C438" s="93">
        <f t="shared" si="20"/>
        <v>153</v>
      </c>
      <c r="D438" s="94">
        <v>0.28602447280883792</v>
      </c>
      <c r="E438" s="94">
        <v>4.8961656738281247</v>
      </c>
      <c r="F438" s="94">
        <v>0.48961654815673827</v>
      </c>
      <c r="G438" s="94">
        <v>3.671612663269043E-2</v>
      </c>
      <c r="H438" s="94">
        <v>0.19889891510009766</v>
      </c>
      <c r="I438" s="94">
        <v>2.7465317687988282</v>
      </c>
      <c r="J438" s="94">
        <v>0.30898480682373047</v>
      </c>
      <c r="K438" s="95">
        <v>20.81465185546875</v>
      </c>
      <c r="L438" s="94">
        <f t="shared" si="18"/>
        <v>0</v>
      </c>
      <c r="M438" s="94">
        <v>0</v>
      </c>
      <c r="N438" s="94">
        <v>0</v>
      </c>
      <c r="O438" s="96">
        <v>0</v>
      </c>
      <c r="P438" s="95">
        <v>0</v>
      </c>
      <c r="Q438" s="97">
        <v>0</v>
      </c>
    </row>
    <row r="439" spans="1:17" x14ac:dyDescent="0.25">
      <c r="A439" s="98">
        <f t="shared" si="19"/>
        <v>57618</v>
      </c>
      <c r="B439" s="713" t="str">
        <f>+asset_level_drivers!$D$1</f>
        <v>Foreland I</v>
      </c>
      <c r="C439" s="99">
        <f t="shared" si="20"/>
        <v>153</v>
      </c>
      <c r="D439" s="100">
        <v>0.28455343780517578</v>
      </c>
      <c r="E439" s="100">
        <v>4.8709845703125003</v>
      </c>
      <c r="F439" s="100">
        <v>0.48709842681884769</v>
      </c>
      <c r="G439" s="100">
        <v>3.6494752120971682E-2</v>
      </c>
      <c r="H439" s="100">
        <v>0.19787597122192382</v>
      </c>
      <c r="I439" s="100">
        <v>2.7324063720703129</v>
      </c>
      <c r="J439" s="100">
        <v>0.30739570312499997</v>
      </c>
      <c r="K439" s="101">
        <v>20.805050292968751</v>
      </c>
      <c r="L439" s="102">
        <f t="shared" si="18"/>
        <v>0</v>
      </c>
      <c r="M439" s="102">
        <v>0</v>
      </c>
      <c r="N439" s="102">
        <v>0</v>
      </c>
      <c r="O439" s="103">
        <v>0</v>
      </c>
      <c r="P439" s="104">
        <v>0</v>
      </c>
      <c r="Q439" s="105">
        <v>0</v>
      </c>
    </row>
    <row r="440" spans="1:17" x14ac:dyDescent="0.25">
      <c r="A440" s="106">
        <f t="shared" si="19"/>
        <v>57649</v>
      </c>
      <c r="B440" s="714" t="str">
        <f>+asset_level_drivers!$D$1</f>
        <v>Foreland I</v>
      </c>
      <c r="C440" s="93">
        <f t="shared" si="20"/>
        <v>153</v>
      </c>
      <c r="D440" s="94">
        <v>0.28308998336791991</v>
      </c>
      <c r="E440" s="94">
        <v>4.8459331054687507</v>
      </c>
      <c r="F440" s="94">
        <v>0.4845932830810547</v>
      </c>
      <c r="G440" s="94">
        <v>3.6274713134765622E-2</v>
      </c>
      <c r="H440" s="94">
        <v>0.19685829391479492</v>
      </c>
      <c r="I440" s="94">
        <v>2.7183535949707029</v>
      </c>
      <c r="J440" s="94">
        <v>0.3058147636413574</v>
      </c>
      <c r="K440" s="95">
        <v>20.795498535156248</v>
      </c>
      <c r="L440" s="94">
        <f t="shared" si="18"/>
        <v>0</v>
      </c>
      <c r="M440" s="94">
        <v>0</v>
      </c>
      <c r="N440" s="94">
        <v>0</v>
      </c>
      <c r="O440" s="96">
        <v>0</v>
      </c>
      <c r="P440" s="95">
        <v>0</v>
      </c>
      <c r="Q440" s="97">
        <v>0</v>
      </c>
    </row>
    <row r="441" spans="1:17" x14ac:dyDescent="0.25">
      <c r="A441" s="98">
        <f t="shared" si="19"/>
        <v>57679</v>
      </c>
      <c r="B441" s="713" t="str">
        <f>+asset_level_drivers!$D$1</f>
        <v>Foreland I</v>
      </c>
      <c r="C441" s="99">
        <f t="shared" si="20"/>
        <v>153</v>
      </c>
      <c r="D441" s="100">
        <v>0.2816340476989746</v>
      </c>
      <c r="E441" s="100">
        <v>4.8210104003906258</v>
      </c>
      <c r="F441" s="100">
        <v>0.48210102081298833</v>
      </c>
      <c r="G441" s="100">
        <v>3.6056002807617192E-2</v>
      </c>
      <c r="H441" s="100">
        <v>0.19584585571289062</v>
      </c>
      <c r="I441" s="100">
        <v>2.7043729980468751</v>
      </c>
      <c r="J441" s="100">
        <v>0.3042419540405274</v>
      </c>
      <c r="K441" s="101">
        <v>20.785996093750001</v>
      </c>
      <c r="L441" s="102">
        <f t="shared" si="18"/>
        <v>0</v>
      </c>
      <c r="M441" s="102">
        <v>0</v>
      </c>
      <c r="N441" s="102">
        <v>0</v>
      </c>
      <c r="O441" s="103">
        <v>0</v>
      </c>
      <c r="P441" s="104">
        <v>0</v>
      </c>
      <c r="Q441" s="105">
        <v>0</v>
      </c>
    </row>
    <row r="442" spans="1:17" x14ac:dyDescent="0.25">
      <c r="A442" s="106">
        <f t="shared" si="19"/>
        <v>57710</v>
      </c>
      <c r="B442" s="714" t="str">
        <f>+asset_level_drivers!$D$1</f>
        <v>Foreland I</v>
      </c>
      <c r="C442" s="93">
        <f t="shared" si="20"/>
        <v>153</v>
      </c>
      <c r="D442" s="94">
        <v>0.28018560333251952</v>
      </c>
      <c r="E442" s="94">
        <v>4.7962159057617191</v>
      </c>
      <c r="F442" s="94">
        <v>0.47962157135009764</v>
      </c>
      <c r="G442" s="94">
        <v>3.583861083984375E-2</v>
      </c>
      <c r="H442" s="94">
        <v>0.19483861541748049</v>
      </c>
      <c r="I442" s="94">
        <v>2.6904644165039064</v>
      </c>
      <c r="J442" s="94">
        <v>0.30267724685668951</v>
      </c>
      <c r="K442" s="95">
        <v>20.776542480468748</v>
      </c>
      <c r="L442" s="94">
        <f t="shared" si="18"/>
        <v>0</v>
      </c>
      <c r="M442" s="94">
        <v>0</v>
      </c>
      <c r="N442" s="94">
        <v>0</v>
      </c>
      <c r="O442" s="96">
        <v>0</v>
      </c>
      <c r="P442" s="95">
        <v>0</v>
      </c>
      <c r="Q442" s="97">
        <v>0</v>
      </c>
    </row>
    <row r="443" spans="1:17" x14ac:dyDescent="0.25">
      <c r="A443" s="98">
        <f t="shared" si="19"/>
        <v>57741</v>
      </c>
      <c r="B443" s="713" t="str">
        <f>+asset_level_drivers!$D$1</f>
        <v>Foreland I</v>
      </c>
      <c r="C443" s="99">
        <f t="shared" si="20"/>
        <v>153</v>
      </c>
      <c r="D443" s="100">
        <v>0.27874460906982418</v>
      </c>
      <c r="E443" s="100">
        <v>4.7715489624023437</v>
      </c>
      <c r="F443" s="100">
        <v>0.47715486602783208</v>
      </c>
      <c r="G443" s="100">
        <v>3.5622530364990239E-2</v>
      </c>
      <c r="H443" s="100">
        <v>0.1938365592956543</v>
      </c>
      <c r="I443" s="100">
        <v>2.6766274108886718</v>
      </c>
      <c r="J443" s="100">
        <v>0.3011205528259277</v>
      </c>
      <c r="K443" s="101">
        <v>20.767137207031251</v>
      </c>
      <c r="L443" s="102">
        <f t="shared" si="18"/>
        <v>0</v>
      </c>
      <c r="M443" s="102">
        <v>0</v>
      </c>
      <c r="N443" s="102">
        <v>0</v>
      </c>
      <c r="O443" s="103">
        <v>0</v>
      </c>
      <c r="P443" s="104">
        <v>0</v>
      </c>
      <c r="Q443" s="105">
        <v>0</v>
      </c>
    </row>
    <row r="444" spans="1:17" x14ac:dyDescent="0.25">
      <c r="A444" s="106">
        <f t="shared" si="19"/>
        <v>57769</v>
      </c>
      <c r="B444" s="714" t="str">
        <f>+asset_level_drivers!$D$1</f>
        <v>Foreland I</v>
      </c>
      <c r="C444" s="93">
        <f t="shared" si="20"/>
        <v>153</v>
      </c>
      <c r="D444" s="94">
        <v>0.27731102371215821</v>
      </c>
      <c r="E444" s="94">
        <v>4.7470088012695308</v>
      </c>
      <c r="F444" s="94">
        <v>0.47470086364746089</v>
      </c>
      <c r="G444" s="94">
        <v>3.5407751083374024E-2</v>
      </c>
      <c r="H444" s="94">
        <v>0.19283965301513672</v>
      </c>
      <c r="I444" s="94">
        <v>2.6628613769531251</v>
      </c>
      <c r="J444" s="94">
        <v>0.29957189941406248</v>
      </c>
      <c r="K444" s="95">
        <v>20.757781738281249</v>
      </c>
      <c r="L444" s="94">
        <f t="shared" si="18"/>
        <v>0</v>
      </c>
      <c r="M444" s="94">
        <v>0</v>
      </c>
      <c r="N444" s="94">
        <v>0</v>
      </c>
      <c r="O444" s="96">
        <v>0</v>
      </c>
      <c r="P444" s="95">
        <v>0</v>
      </c>
      <c r="Q444" s="97">
        <v>0</v>
      </c>
    </row>
    <row r="445" spans="1:17" x14ac:dyDescent="0.25">
      <c r="A445" s="98">
        <f t="shared" si="19"/>
        <v>57800</v>
      </c>
      <c r="B445" s="713" t="str">
        <f>+asset_level_drivers!$D$1</f>
        <v>Foreland I</v>
      </c>
      <c r="C445" s="99">
        <f t="shared" si="20"/>
        <v>153</v>
      </c>
      <c r="D445" s="100">
        <v>0.27588480606079102</v>
      </c>
      <c r="E445" s="100">
        <v>4.7225948730468748</v>
      </c>
      <c r="F445" s="100">
        <v>0.4722594543457031</v>
      </c>
      <c r="G445" s="100">
        <v>3.5194266128540042E-2</v>
      </c>
      <c r="H445" s="100">
        <v>0.19184788284301757</v>
      </c>
      <c r="I445" s="100">
        <v>2.6491662597656251</v>
      </c>
      <c r="J445" s="100">
        <v>0.29803119049072269</v>
      </c>
      <c r="K445" s="101">
        <v>20.748473632812502</v>
      </c>
      <c r="L445" s="102">
        <f t="shared" si="18"/>
        <v>0</v>
      </c>
      <c r="M445" s="102">
        <v>0</v>
      </c>
      <c r="N445" s="102">
        <v>0</v>
      </c>
      <c r="O445" s="103">
        <v>0</v>
      </c>
      <c r="P445" s="104">
        <v>0</v>
      </c>
      <c r="Q445" s="105">
        <v>0</v>
      </c>
    </row>
    <row r="446" spans="1:17" x14ac:dyDescent="0.25">
      <c r="A446" s="106">
        <f t="shared" si="19"/>
        <v>57830</v>
      </c>
      <c r="B446" s="714" t="str">
        <f>+asset_level_drivers!$D$1</f>
        <v>Foreland I</v>
      </c>
      <c r="C446" s="93">
        <f t="shared" si="20"/>
        <v>153</v>
      </c>
      <c r="D446" s="94">
        <v>0.18571354980468749</v>
      </c>
      <c r="E446" s="94">
        <v>3.2451162231445312</v>
      </c>
      <c r="F446" s="94">
        <v>0.32451160583496097</v>
      </c>
      <c r="G446" s="94">
        <v>3.4982068634033206E-2</v>
      </c>
      <c r="H446" s="94">
        <v>0.12429692687988281</v>
      </c>
      <c r="I446" s="94">
        <v>1.7636273986816406</v>
      </c>
      <c r="J446" s="94">
        <v>0.19840807342529299</v>
      </c>
      <c r="K446" s="95">
        <v>13.394396972656249</v>
      </c>
      <c r="L446" s="94">
        <f t="shared" si="18"/>
        <v>0</v>
      </c>
      <c r="M446" s="94">
        <v>0</v>
      </c>
      <c r="N446" s="94">
        <v>0</v>
      </c>
      <c r="O446" s="96">
        <v>0</v>
      </c>
      <c r="P446" s="95">
        <v>0</v>
      </c>
      <c r="Q446" s="97">
        <v>0</v>
      </c>
    </row>
    <row r="447" spans="1:17" x14ac:dyDescent="0.25">
      <c r="A447" s="98">
        <f t="shared" si="19"/>
        <v>57861</v>
      </c>
      <c r="B447" s="713" t="str">
        <f>+asset_level_drivers!$D$1</f>
        <v>Foreland I</v>
      </c>
      <c r="C447" s="99">
        <f t="shared" si="20"/>
        <v>153</v>
      </c>
      <c r="D447" s="100">
        <v>0.18475841903686524</v>
      </c>
      <c r="E447" s="100">
        <v>3.2284265625000002</v>
      </c>
      <c r="F447" s="100">
        <v>0.3228426452636719</v>
      </c>
      <c r="G447" s="100">
        <v>3.4771151733398439E-2</v>
      </c>
      <c r="H447" s="100">
        <v>0.12365765991210939</v>
      </c>
      <c r="I447" s="100">
        <v>1.7545569763183595</v>
      </c>
      <c r="J447" s="100">
        <v>0.1973876564025879</v>
      </c>
      <c r="K447" s="101">
        <v>13.3881416015625</v>
      </c>
      <c r="L447" s="102">
        <f t="shared" si="18"/>
        <v>0</v>
      </c>
      <c r="M447" s="102">
        <v>0</v>
      </c>
      <c r="N447" s="102">
        <v>0</v>
      </c>
      <c r="O447" s="103">
        <v>0</v>
      </c>
      <c r="P447" s="104">
        <v>0</v>
      </c>
      <c r="Q447" s="105">
        <v>0</v>
      </c>
    </row>
    <row r="448" spans="1:17" x14ac:dyDescent="0.25">
      <c r="A448" s="106">
        <f t="shared" si="19"/>
        <v>57891</v>
      </c>
      <c r="B448" s="714" t="str">
        <f>+asset_level_drivers!$D$1</f>
        <v>Foreland I</v>
      </c>
      <c r="C448" s="93">
        <f t="shared" si="20"/>
        <v>153</v>
      </c>
      <c r="D448" s="94">
        <v>0.18380820465087891</v>
      </c>
      <c r="E448" s="94">
        <v>3.211822705078125</v>
      </c>
      <c r="F448" s="94">
        <v>0.32118224029541015</v>
      </c>
      <c r="G448" s="94">
        <v>3.4561505126953128E-2</v>
      </c>
      <c r="H448" s="94">
        <v>0.12302168197631835</v>
      </c>
      <c r="I448" s="94">
        <v>1.7455332458496093</v>
      </c>
      <c r="J448" s="94">
        <v>0.19637247848510742</v>
      </c>
      <c r="K448" s="95">
        <v>13.381918457031251</v>
      </c>
      <c r="L448" s="94">
        <f t="shared" si="18"/>
        <v>0</v>
      </c>
      <c r="M448" s="94">
        <v>0</v>
      </c>
      <c r="N448" s="94">
        <v>0</v>
      </c>
      <c r="O448" s="96">
        <v>0</v>
      </c>
      <c r="P448" s="95">
        <v>0</v>
      </c>
      <c r="Q448" s="97">
        <v>0</v>
      </c>
    </row>
    <row r="449" spans="1:17" x14ac:dyDescent="0.25">
      <c r="A449" s="98">
        <f t="shared" si="19"/>
        <v>57922</v>
      </c>
      <c r="B449" s="713" t="str">
        <f>+asset_level_drivers!$D$1</f>
        <v>Foreland I</v>
      </c>
      <c r="C449" s="99">
        <f t="shared" si="20"/>
        <v>153</v>
      </c>
      <c r="D449" s="100">
        <v>0.18286287918090821</v>
      </c>
      <c r="E449" s="100">
        <v>3.195304211425781</v>
      </c>
      <c r="F449" s="100">
        <v>0.31953040466308591</v>
      </c>
      <c r="G449" s="100">
        <v>3.4353121948242187E-2</v>
      </c>
      <c r="H449" s="100">
        <v>0.12238898620605468</v>
      </c>
      <c r="I449" s="100">
        <v>1.7365560424804689</v>
      </c>
      <c r="J449" s="100">
        <v>0.19536255340576172</v>
      </c>
      <c r="K449" s="101">
        <v>13.375728515624999</v>
      </c>
      <c r="L449" s="102">
        <f t="shared" si="18"/>
        <v>0</v>
      </c>
      <c r="M449" s="102">
        <v>0</v>
      </c>
      <c r="N449" s="102">
        <v>0</v>
      </c>
      <c r="O449" s="103">
        <v>0</v>
      </c>
      <c r="P449" s="104">
        <v>0</v>
      </c>
      <c r="Q449" s="105">
        <v>0</v>
      </c>
    </row>
    <row r="450" spans="1:17" x14ac:dyDescent="0.25">
      <c r="A450" s="106">
        <f t="shared" si="19"/>
        <v>57953</v>
      </c>
      <c r="B450" s="714" t="str">
        <f>+asset_level_drivers!$D$1</f>
        <v>Foreland I</v>
      </c>
      <c r="C450" s="93">
        <f t="shared" si="20"/>
        <v>153</v>
      </c>
      <c r="D450" s="94">
        <v>0.18192241516113281</v>
      </c>
      <c r="E450" s="94">
        <v>3.1788706420898438</v>
      </c>
      <c r="F450" s="94">
        <v>0.31788704223632813</v>
      </c>
      <c r="G450" s="94">
        <v>3.4145995330810551E-2</v>
      </c>
      <c r="H450" s="94">
        <v>0.12175953826904297</v>
      </c>
      <c r="I450" s="94">
        <v>1.7276247619628906</v>
      </c>
      <c r="J450" s="94">
        <v>0.19435777816772459</v>
      </c>
      <c r="K450" s="95">
        <v>13.36956982421875</v>
      </c>
      <c r="L450" s="94">
        <f t="shared" ref="L450:L513" si="21">+P450+O450</f>
        <v>0</v>
      </c>
      <c r="M450" s="94">
        <v>0</v>
      </c>
      <c r="N450" s="94">
        <v>0</v>
      </c>
      <c r="O450" s="96">
        <v>0</v>
      </c>
      <c r="P450" s="95">
        <v>0</v>
      </c>
      <c r="Q450" s="97">
        <v>0</v>
      </c>
    </row>
    <row r="451" spans="1:17" x14ac:dyDescent="0.25">
      <c r="A451" s="98">
        <f t="shared" ref="A451:A514" si="22">+EOMONTH(A450,1)</f>
        <v>57983</v>
      </c>
      <c r="B451" s="713" t="str">
        <f>+asset_level_drivers!$D$1</f>
        <v>Foreland I</v>
      </c>
      <c r="C451" s="99">
        <f t="shared" ref="C451:C461" si="23">+C450</f>
        <v>153</v>
      </c>
      <c r="D451" s="100">
        <v>0.18098678512573244</v>
      </c>
      <c r="E451" s="100">
        <v>3.1625216674804686</v>
      </c>
      <c r="F451" s="100">
        <v>0.31625215301513671</v>
      </c>
      <c r="G451" s="100">
        <v>3.3940118408203122E-2</v>
      </c>
      <c r="H451" s="100">
        <v>0.12113333129882813</v>
      </c>
      <c r="I451" s="100">
        <v>1.7187396240234376</v>
      </c>
      <c r="J451" s="100">
        <v>0.19335820083618166</v>
      </c>
      <c r="K451" s="101">
        <v>13.363442871093749</v>
      </c>
      <c r="L451" s="102">
        <f t="shared" si="21"/>
        <v>0</v>
      </c>
      <c r="M451" s="102">
        <v>0</v>
      </c>
      <c r="N451" s="102">
        <v>0</v>
      </c>
      <c r="O451" s="103">
        <v>0</v>
      </c>
      <c r="P451" s="104">
        <v>0</v>
      </c>
      <c r="Q451" s="105">
        <v>0</v>
      </c>
    </row>
    <row r="452" spans="1:17" x14ac:dyDescent="0.25">
      <c r="A452" s="106">
        <f t="shared" si="22"/>
        <v>58014</v>
      </c>
      <c r="B452" s="714" t="str">
        <f>+asset_level_drivers!$D$1</f>
        <v>Foreland I</v>
      </c>
      <c r="C452" s="93">
        <f t="shared" si="23"/>
        <v>153</v>
      </c>
      <c r="D452" s="94">
        <v>0.1800559684753418</v>
      </c>
      <c r="E452" s="94">
        <v>3.1462567382812501</v>
      </c>
      <c r="F452" s="94">
        <v>0.31462565460205077</v>
      </c>
      <c r="G452" s="94">
        <v>3.3735484313964843E-2</v>
      </c>
      <c r="H452" s="94">
        <v>0.12051033782958985</v>
      </c>
      <c r="I452" s="94">
        <v>1.7099000244140625</v>
      </c>
      <c r="J452" s="94">
        <v>0.19236374588012695</v>
      </c>
      <c r="K452" s="95">
        <v>13.357348144531249</v>
      </c>
      <c r="L452" s="94">
        <f t="shared" si="21"/>
        <v>0</v>
      </c>
      <c r="M452" s="94">
        <v>0</v>
      </c>
      <c r="N452" s="94">
        <v>0</v>
      </c>
      <c r="O452" s="96">
        <v>0</v>
      </c>
      <c r="P452" s="95">
        <v>0</v>
      </c>
      <c r="Q452" s="97">
        <v>0</v>
      </c>
    </row>
    <row r="453" spans="1:17" x14ac:dyDescent="0.25">
      <c r="A453" s="98">
        <f t="shared" si="22"/>
        <v>58044</v>
      </c>
      <c r="B453" s="713" t="str">
        <f>+asset_level_drivers!$D$1</f>
        <v>Foreland I</v>
      </c>
      <c r="C453" s="99">
        <f t="shared" si="23"/>
        <v>153</v>
      </c>
      <c r="D453" s="100">
        <v>0.17912993774414063</v>
      </c>
      <c r="E453" s="100">
        <v>3.130075524902344</v>
      </c>
      <c r="F453" s="100">
        <v>0.31300753326416014</v>
      </c>
      <c r="G453" s="100">
        <v>3.3532082748413086E-2</v>
      </c>
      <c r="H453" s="100">
        <v>0.11989055099487306</v>
      </c>
      <c r="I453" s="100">
        <v>1.7011059631347656</v>
      </c>
      <c r="J453" s="100">
        <v>0.19137443389892578</v>
      </c>
      <c r="K453" s="101">
        <v>13.35128466796875</v>
      </c>
      <c r="L453" s="102">
        <f t="shared" si="21"/>
        <v>0</v>
      </c>
      <c r="M453" s="102">
        <v>0</v>
      </c>
      <c r="N453" s="102">
        <v>0</v>
      </c>
      <c r="O453" s="103">
        <v>0</v>
      </c>
      <c r="P453" s="104">
        <v>0</v>
      </c>
      <c r="Q453" s="105">
        <v>0</v>
      </c>
    </row>
    <row r="454" spans="1:17" x14ac:dyDescent="0.25">
      <c r="A454" s="106">
        <f t="shared" si="22"/>
        <v>58075</v>
      </c>
      <c r="B454" s="714" t="str">
        <f>+asset_level_drivers!$D$1</f>
        <v>Foreland I</v>
      </c>
      <c r="C454" s="93">
        <f t="shared" si="23"/>
        <v>153</v>
      </c>
      <c r="D454" s="94">
        <v>0.17820866546630859</v>
      </c>
      <c r="E454" s="94">
        <v>3.1139774780273441</v>
      </c>
      <c r="F454" s="94">
        <v>0.31139773406982424</v>
      </c>
      <c r="G454" s="94">
        <v>3.332990684509278E-2</v>
      </c>
      <c r="H454" s="94">
        <v>0.11927395019531249</v>
      </c>
      <c r="I454" s="94">
        <v>1.6923572204589843</v>
      </c>
      <c r="J454" s="94">
        <v>0.19039018249511722</v>
      </c>
      <c r="K454" s="95">
        <v>13.345252441406251</v>
      </c>
      <c r="L454" s="94">
        <f t="shared" si="21"/>
        <v>0</v>
      </c>
      <c r="M454" s="94">
        <v>0</v>
      </c>
      <c r="N454" s="94">
        <v>0</v>
      </c>
      <c r="O454" s="96">
        <v>0</v>
      </c>
      <c r="P454" s="95">
        <v>0</v>
      </c>
      <c r="Q454" s="97">
        <v>0</v>
      </c>
    </row>
    <row r="455" spans="1:17" x14ac:dyDescent="0.25">
      <c r="A455" s="98">
        <f t="shared" si="22"/>
        <v>58106</v>
      </c>
      <c r="B455" s="713" t="str">
        <f>+asset_level_drivers!$D$1</f>
        <v>Foreland I</v>
      </c>
      <c r="C455" s="99">
        <f t="shared" si="23"/>
        <v>153</v>
      </c>
      <c r="D455" s="100">
        <v>0.17729213790893555</v>
      </c>
      <c r="E455" s="100">
        <v>3.0979622680664063</v>
      </c>
      <c r="F455" s="100">
        <v>0.30979621582031247</v>
      </c>
      <c r="G455" s="100">
        <v>3.3128949737548825E-2</v>
      </c>
      <c r="H455" s="100">
        <v>0.11866052169799804</v>
      </c>
      <c r="I455" s="100">
        <v>1.6836533569335936</v>
      </c>
      <c r="J455" s="100">
        <v>0.18941100540161132</v>
      </c>
      <c r="K455" s="101">
        <v>13.339251953125</v>
      </c>
      <c r="L455" s="102">
        <f t="shared" si="21"/>
        <v>0</v>
      </c>
      <c r="M455" s="102">
        <v>0</v>
      </c>
      <c r="N455" s="102">
        <v>0</v>
      </c>
      <c r="O455" s="103">
        <v>0</v>
      </c>
      <c r="P455" s="104">
        <v>0</v>
      </c>
      <c r="Q455" s="105">
        <v>0</v>
      </c>
    </row>
    <row r="456" spans="1:17" x14ac:dyDescent="0.25">
      <c r="A456" s="106">
        <f t="shared" si="22"/>
        <v>58134</v>
      </c>
      <c r="B456" s="714" t="str">
        <f>+asset_level_drivers!$D$1</f>
        <v>Foreland I</v>
      </c>
      <c r="C456" s="93">
        <f t="shared" si="23"/>
        <v>153</v>
      </c>
      <c r="D456" s="94">
        <v>0.1763803207397461</v>
      </c>
      <c r="E456" s="94">
        <v>3.0820294555664063</v>
      </c>
      <c r="F456" s="94">
        <v>0.30820292358398438</v>
      </c>
      <c r="G456" s="94">
        <v>3.2929204559326172E-2</v>
      </c>
      <c r="H456" s="94">
        <v>0.11805025177001953</v>
      </c>
      <c r="I456" s="94">
        <v>1.6749943725585938</v>
      </c>
      <c r="J456" s="94">
        <v>0.18843686141967775</v>
      </c>
      <c r="K456" s="95">
        <v>13.333282226562501</v>
      </c>
      <c r="L456" s="94">
        <f t="shared" si="21"/>
        <v>0</v>
      </c>
      <c r="M456" s="94">
        <v>0</v>
      </c>
      <c r="N456" s="94">
        <v>0</v>
      </c>
      <c r="O456" s="96">
        <v>0</v>
      </c>
      <c r="P456" s="95">
        <v>0</v>
      </c>
      <c r="Q456" s="97">
        <v>0</v>
      </c>
    </row>
    <row r="457" spans="1:17" x14ac:dyDescent="0.25">
      <c r="A457" s="98">
        <f t="shared" si="22"/>
        <v>58165</v>
      </c>
      <c r="B457" s="713" t="str">
        <f>+asset_level_drivers!$D$1</f>
        <v>Foreland I</v>
      </c>
      <c r="C457" s="99">
        <f t="shared" si="23"/>
        <v>153</v>
      </c>
      <c r="D457" s="100">
        <v>9.4411834716796872E-2</v>
      </c>
      <c r="E457" s="100">
        <v>1.4443935424804688</v>
      </c>
      <c r="F457" s="100">
        <v>0.14443934326171876</v>
      </c>
      <c r="G457" s="100">
        <v>3.2730664443969729E-2</v>
      </c>
      <c r="H457" s="100">
        <v>5.6647097396850588E-2</v>
      </c>
      <c r="I457" s="100">
        <v>0.69330888061523444</v>
      </c>
      <c r="J457" s="100">
        <v>7.7997244262695317E-2</v>
      </c>
      <c r="K457" s="101">
        <v>5.9158378906250002</v>
      </c>
      <c r="L457" s="102">
        <f t="shared" si="21"/>
        <v>0</v>
      </c>
      <c r="M457" s="102">
        <v>0</v>
      </c>
      <c r="N457" s="102">
        <v>0</v>
      </c>
      <c r="O457" s="103">
        <v>0</v>
      </c>
      <c r="P457" s="104">
        <v>0</v>
      </c>
      <c r="Q457" s="105">
        <v>0</v>
      </c>
    </row>
    <row r="458" spans="1:17" x14ac:dyDescent="0.25">
      <c r="A458" s="106">
        <f t="shared" si="22"/>
        <v>58195</v>
      </c>
      <c r="B458" s="714" t="str">
        <f>+asset_level_drivers!$D$1</f>
        <v>Foreland I</v>
      </c>
      <c r="C458" s="93">
        <f t="shared" si="23"/>
        <v>153</v>
      </c>
      <c r="D458" s="94">
        <v>9.3926273345947262E-2</v>
      </c>
      <c r="E458" s="94">
        <v>1.4369650268554688</v>
      </c>
      <c r="F458" s="94">
        <v>0.14369648895263673</v>
      </c>
      <c r="G458" s="94">
        <v>3.2533322525024416E-2</v>
      </c>
      <c r="H458" s="94">
        <v>5.6355760574340823E-2</v>
      </c>
      <c r="I458" s="94">
        <v>0.68974315795898433</v>
      </c>
      <c r="J458" s="94">
        <v>7.7596099090576173E-2</v>
      </c>
      <c r="K458" s="95">
        <v>5.9132294921874999</v>
      </c>
      <c r="L458" s="94">
        <f t="shared" si="21"/>
        <v>0</v>
      </c>
      <c r="M458" s="94">
        <v>0</v>
      </c>
      <c r="N458" s="94">
        <v>0</v>
      </c>
      <c r="O458" s="96">
        <v>0</v>
      </c>
      <c r="P458" s="95">
        <v>0</v>
      </c>
      <c r="Q458" s="97">
        <v>0</v>
      </c>
    </row>
    <row r="459" spans="1:17" x14ac:dyDescent="0.25">
      <c r="A459" s="98">
        <f t="shared" si="22"/>
        <v>58226</v>
      </c>
      <c r="B459" s="713" t="str">
        <f>+asset_level_drivers!$D$1</f>
        <v>Foreland I</v>
      </c>
      <c r="C459" s="99">
        <f t="shared" si="23"/>
        <v>153</v>
      </c>
      <c r="D459" s="100">
        <v>9.3443211364746093E-2</v>
      </c>
      <c r="E459" s="100">
        <v>1.4295747436523438</v>
      </c>
      <c r="F459" s="100">
        <v>0.14295746612548826</v>
      </c>
      <c r="G459" s="100">
        <v>3.2337168502807614E-2</v>
      </c>
      <c r="H459" s="100">
        <v>5.6065924072265627E-2</v>
      </c>
      <c r="I459" s="100">
        <v>0.6861958374023438</v>
      </c>
      <c r="J459" s="100">
        <v>7.7197034454345698E-2</v>
      </c>
      <c r="K459" s="101">
        <v>5.9106342773437497</v>
      </c>
      <c r="L459" s="102">
        <f t="shared" si="21"/>
        <v>0</v>
      </c>
      <c r="M459" s="102">
        <v>0</v>
      </c>
      <c r="N459" s="102">
        <v>0</v>
      </c>
      <c r="O459" s="103">
        <v>0</v>
      </c>
      <c r="P459" s="104">
        <v>0</v>
      </c>
      <c r="Q459" s="105">
        <v>0</v>
      </c>
    </row>
    <row r="460" spans="1:17" x14ac:dyDescent="0.25">
      <c r="A460" s="106">
        <f t="shared" si="22"/>
        <v>58256</v>
      </c>
      <c r="B460" s="714" t="str">
        <f>+asset_level_drivers!$D$1</f>
        <v>Foreland I</v>
      </c>
      <c r="C460" s="93">
        <f t="shared" si="23"/>
        <v>153</v>
      </c>
      <c r="D460" s="94">
        <v>9.2962635040283209E-2</v>
      </c>
      <c r="E460" s="94">
        <v>1.4222224731445312</v>
      </c>
      <c r="F460" s="94">
        <v>0.14222223358154298</v>
      </c>
      <c r="G460" s="94">
        <v>3.2142198944091795E-2</v>
      </c>
      <c r="H460" s="94">
        <v>5.5777577590942387E-2</v>
      </c>
      <c r="I460" s="94">
        <v>0.68266675415039058</v>
      </c>
      <c r="J460" s="94">
        <v>7.6800009155273435E-2</v>
      </c>
      <c r="K460" s="95">
        <v>5.9080532226562497</v>
      </c>
      <c r="L460" s="94">
        <f t="shared" si="21"/>
        <v>0</v>
      </c>
      <c r="M460" s="94">
        <v>0</v>
      </c>
      <c r="N460" s="94">
        <v>0</v>
      </c>
      <c r="O460" s="96">
        <v>0</v>
      </c>
      <c r="P460" s="95">
        <v>0</v>
      </c>
      <c r="Q460" s="97">
        <v>0</v>
      </c>
    </row>
    <row r="461" spans="1:17" x14ac:dyDescent="0.25">
      <c r="A461" s="98">
        <f t="shared" si="22"/>
        <v>58287</v>
      </c>
      <c r="B461" s="713" t="str">
        <f>+asset_level_drivers!$D$1</f>
        <v>Foreland I</v>
      </c>
      <c r="C461" s="99">
        <f t="shared" si="23"/>
        <v>153</v>
      </c>
      <c r="D461" s="100">
        <v>9.2484523773193356E-2</v>
      </c>
      <c r="E461" s="100">
        <v>1.4149079956054689</v>
      </c>
      <c r="F461" s="100">
        <v>0.14149079132080078</v>
      </c>
      <c r="G461" s="100">
        <v>3.1948403549194343E-2</v>
      </c>
      <c r="H461" s="100">
        <v>5.5490710830688482E-2</v>
      </c>
      <c r="I461" s="100">
        <v>0.67915579833984374</v>
      </c>
      <c r="J461" s="100">
        <v>7.6405030059814458E-2</v>
      </c>
      <c r="K461" s="101">
        <v>5.9054853515624997</v>
      </c>
      <c r="L461" s="102">
        <f t="shared" si="21"/>
        <v>0</v>
      </c>
      <c r="M461" s="102">
        <v>0</v>
      </c>
      <c r="N461" s="102">
        <v>0</v>
      </c>
      <c r="O461" s="103">
        <v>0</v>
      </c>
      <c r="P461" s="104">
        <v>0</v>
      </c>
      <c r="Q461" s="105">
        <v>0</v>
      </c>
    </row>
    <row r="462" spans="1:17" x14ac:dyDescent="0.25">
      <c r="A462" s="106">
        <f t="shared" si="22"/>
        <v>58318</v>
      </c>
      <c r="B462" s="714" t="str">
        <f>+asset_level_drivers!$D$1</f>
        <v>Foreland I</v>
      </c>
      <c r="C462" s="93">
        <f t="shared" ref="C462:C525" si="24">+C461</f>
        <v>153</v>
      </c>
      <c r="D462" s="94">
        <f>+H462/asset_level_drivers!$D$59*100</f>
        <v>7.3607092586612355E-2</v>
      </c>
      <c r="E462" s="94">
        <f>+I462/asset_level_drivers!$D$59*100</f>
        <v>0.90088386583813285</v>
      </c>
      <c r="F462" s="94">
        <f>+J462/asset_level_drivers!$D$59*100</f>
        <v>0.10134944309947488</v>
      </c>
      <c r="G462" s="94">
        <f t="shared" ref="G462:G513" si="25">+D462</f>
        <v>7.3607092586612355E-2</v>
      </c>
      <c r="H462" s="94">
        <f t="shared" ref="H462:K462" si="26">+H461/H460*H461</f>
        <v>5.5205319439959259E-2</v>
      </c>
      <c r="I462" s="94">
        <f t="shared" si="26"/>
        <v>0.67566289937859958</v>
      </c>
      <c r="J462" s="94">
        <f t="shared" si="26"/>
        <v>7.6012082324606156E-2</v>
      </c>
      <c r="K462" s="95">
        <f t="shared" si="26"/>
        <v>5.9029185965659989</v>
      </c>
      <c r="L462" s="94">
        <f t="shared" si="21"/>
        <v>0</v>
      </c>
      <c r="M462" s="94">
        <v>0</v>
      </c>
      <c r="N462" s="94">
        <v>0</v>
      </c>
      <c r="O462" s="96">
        <v>0</v>
      </c>
      <c r="P462" s="95">
        <v>0</v>
      </c>
      <c r="Q462" s="97">
        <v>0</v>
      </c>
    </row>
    <row r="463" spans="1:17" x14ac:dyDescent="0.25">
      <c r="A463" s="98">
        <f t="shared" si="22"/>
        <v>58348</v>
      </c>
      <c r="B463" s="713" t="str">
        <f>+asset_level_drivers!$D$1</f>
        <v>Foreland I</v>
      </c>
      <c r="C463" s="99">
        <f t="shared" si="24"/>
        <v>153</v>
      </c>
      <c r="D463" s="100">
        <f>+H463/asset_level_drivers!$D$59*100</f>
        <v>7.3228527774477872E-2</v>
      </c>
      <c r="E463" s="100">
        <f>+I463/asset_level_drivers!$D$59*100</f>
        <v>0.89625061920035154</v>
      </c>
      <c r="F463" s="100">
        <f>+J463/asset_level_drivers!$D$59*100</f>
        <v>0.10082820733660189</v>
      </c>
      <c r="G463" s="100">
        <f t="shared" si="25"/>
        <v>7.3228527774477872E-2</v>
      </c>
      <c r="H463" s="100">
        <f t="shared" ref="H463:H526" si="27">+H462/H461*H462</f>
        <v>5.4921395830858408E-2</v>
      </c>
      <c r="I463" s="100">
        <f t="shared" ref="I463:I526" si="28">+I462/I461*I462</f>
        <v>0.67218796440026374</v>
      </c>
      <c r="J463" s="100">
        <f t="shared" ref="J463:J526" si="29">+J462/J461*J462</f>
        <v>7.5621155502451409E-2</v>
      </c>
      <c r="K463" s="101">
        <f t="shared" ref="K463:K526" si="30">+K462/K461*K462</f>
        <v>5.9003529571816484</v>
      </c>
      <c r="L463" s="102">
        <f t="shared" si="21"/>
        <v>0</v>
      </c>
      <c r="M463" s="102">
        <v>0</v>
      </c>
      <c r="N463" s="102">
        <v>0</v>
      </c>
      <c r="O463" s="103">
        <v>0</v>
      </c>
      <c r="P463" s="104">
        <v>0</v>
      </c>
      <c r="Q463" s="105">
        <v>0</v>
      </c>
    </row>
    <row r="464" spans="1:17" x14ac:dyDescent="0.25">
      <c r="A464" s="106">
        <f t="shared" si="22"/>
        <v>58379</v>
      </c>
      <c r="B464" s="714" t="str">
        <f>+asset_level_drivers!$D$1</f>
        <v>Foreland I</v>
      </c>
      <c r="C464" s="93">
        <f t="shared" si="24"/>
        <v>153</v>
      </c>
      <c r="D464" s="94">
        <f>+H464/asset_level_drivers!$D$59*100</f>
        <v>7.2851909939352685E-2</v>
      </c>
      <c r="E464" s="94">
        <f>+I464/asset_level_drivers!$D$59*100</f>
        <v>0.89164120135473857</v>
      </c>
      <c r="F464" s="94">
        <f>+J464/asset_level_drivers!$D$59*100</f>
        <v>0.1003096522665101</v>
      </c>
      <c r="G464" s="94">
        <f t="shared" si="25"/>
        <v>7.2851909939352685E-2</v>
      </c>
      <c r="H464" s="94">
        <f t="shared" si="27"/>
        <v>5.4638932454514517E-2</v>
      </c>
      <c r="I464" s="94">
        <f t="shared" si="28"/>
        <v>0.66873090101605392</v>
      </c>
      <c r="J464" s="94">
        <f t="shared" si="29"/>
        <v>7.5232239199882575E-2</v>
      </c>
      <c r="K464" s="95">
        <f t="shared" si="30"/>
        <v>5.8977884329245596</v>
      </c>
      <c r="L464" s="94">
        <f t="shared" si="21"/>
        <v>0</v>
      </c>
      <c r="M464" s="94">
        <v>0</v>
      </c>
      <c r="N464" s="94">
        <v>0</v>
      </c>
      <c r="O464" s="96">
        <v>0</v>
      </c>
      <c r="P464" s="95">
        <v>0</v>
      </c>
      <c r="Q464" s="97">
        <v>0</v>
      </c>
    </row>
    <row r="465" spans="1:17" x14ac:dyDescent="0.25">
      <c r="A465" s="98">
        <f t="shared" si="22"/>
        <v>58409</v>
      </c>
      <c r="B465" s="713" t="str">
        <f>+asset_level_drivers!$D$1</f>
        <v>Foreland I</v>
      </c>
      <c r="C465" s="99">
        <f t="shared" si="24"/>
        <v>153</v>
      </c>
      <c r="D465" s="100">
        <f>+H465/asset_level_drivers!$D$59*100</f>
        <v>7.2477229067840515E-2</v>
      </c>
      <c r="E465" s="100">
        <f>+I465/asset_level_drivers!$D$59*100</f>
        <v>0.88705548974979098</v>
      </c>
      <c r="F465" s="100">
        <f>+J465/asset_level_drivers!$D$59*100</f>
        <v>9.9793764102513574E-2</v>
      </c>
      <c r="G465" s="100">
        <f t="shared" si="25"/>
        <v>7.2477229067840515E-2</v>
      </c>
      <c r="H465" s="100">
        <f t="shared" si="27"/>
        <v>5.4357921800880393E-2</v>
      </c>
      <c r="I465" s="100">
        <f t="shared" si="28"/>
        <v>0.66529161731234332</v>
      </c>
      <c r="J465" s="100">
        <f t="shared" si="29"/>
        <v>7.484532307688517E-2</v>
      </c>
      <c r="K465" s="101">
        <f t="shared" si="30"/>
        <v>5.8952250233100543</v>
      </c>
      <c r="L465" s="102">
        <f t="shared" si="21"/>
        <v>0</v>
      </c>
      <c r="M465" s="102">
        <v>0</v>
      </c>
      <c r="N465" s="102">
        <v>0</v>
      </c>
      <c r="O465" s="103">
        <v>0</v>
      </c>
      <c r="P465" s="104">
        <v>0</v>
      </c>
      <c r="Q465" s="105">
        <v>0</v>
      </c>
    </row>
    <row r="466" spans="1:17" x14ac:dyDescent="0.25">
      <c r="A466" s="106">
        <f t="shared" si="22"/>
        <v>58440</v>
      </c>
      <c r="B466" s="714" t="str">
        <f>+asset_level_drivers!$D$1</f>
        <v>Foreland I</v>
      </c>
      <c r="C466" s="93">
        <f t="shared" si="24"/>
        <v>153</v>
      </c>
      <c r="D466" s="94">
        <f>+H466/asset_level_drivers!$D$59*100</f>
        <v>7.2104475198044499E-2</v>
      </c>
      <c r="E466" s="94">
        <f>+I466/asset_level_drivers!$D$59*100</f>
        <v>0.88249336246428944</v>
      </c>
      <c r="F466" s="94">
        <f>+J466/asset_level_drivers!$D$59*100</f>
        <v>9.9280529128830605E-2</v>
      </c>
      <c r="G466" s="94">
        <f t="shared" si="25"/>
        <v>7.2104475198044499E-2</v>
      </c>
      <c r="H466" s="94">
        <f t="shared" si="27"/>
        <v>5.4078356398533374E-2</v>
      </c>
      <c r="I466" s="94">
        <f t="shared" si="28"/>
        <v>0.66187002184821708</v>
      </c>
      <c r="J466" s="94">
        <f t="shared" si="29"/>
        <v>7.446039684662295E-2</v>
      </c>
      <c r="K466" s="95">
        <f t="shared" si="30"/>
        <v>5.8926627278536658</v>
      </c>
      <c r="L466" s="94">
        <f t="shared" si="21"/>
        <v>0</v>
      </c>
      <c r="M466" s="94">
        <v>0</v>
      </c>
      <c r="N466" s="94">
        <v>0</v>
      </c>
      <c r="O466" s="96">
        <v>0</v>
      </c>
      <c r="P466" s="95">
        <v>0</v>
      </c>
      <c r="Q466" s="97">
        <v>0</v>
      </c>
    </row>
    <row r="467" spans="1:17" x14ac:dyDescent="0.25">
      <c r="A467" s="98">
        <f t="shared" si="22"/>
        <v>58471</v>
      </c>
      <c r="B467" s="713" t="str">
        <f>+asset_level_drivers!$D$1</f>
        <v>Foreland I</v>
      </c>
      <c r="C467" s="99">
        <f t="shared" si="24"/>
        <v>153</v>
      </c>
      <c r="D467" s="100">
        <f>+H467/asset_level_drivers!$D$59*100</f>
        <v>7.1733638419302248E-2</v>
      </c>
      <c r="E467" s="100">
        <f>+I467/asset_level_drivers!$D$59*100</f>
        <v>0.8779546982040547</v>
      </c>
      <c r="F467" s="100">
        <f>+J467/asset_level_drivers!$D$59*100</f>
        <v>9.8769933700219234E-2</v>
      </c>
      <c r="G467" s="100">
        <f t="shared" si="25"/>
        <v>7.1733638419302248E-2</v>
      </c>
      <c r="H467" s="100">
        <f t="shared" si="27"/>
        <v>5.3800228814476686E-2</v>
      </c>
      <c r="I467" s="100">
        <f t="shared" si="28"/>
        <v>0.65846602365304097</v>
      </c>
      <c r="J467" s="100">
        <f t="shared" si="29"/>
        <v>7.4077450275164422E-2</v>
      </c>
      <c r="K467" s="101">
        <f t="shared" si="30"/>
        <v>5.8901015460711372</v>
      </c>
      <c r="L467" s="102">
        <f t="shared" si="21"/>
        <v>0</v>
      </c>
      <c r="M467" s="102">
        <v>0</v>
      </c>
      <c r="N467" s="102">
        <v>0</v>
      </c>
      <c r="O467" s="103">
        <v>0</v>
      </c>
      <c r="P467" s="104">
        <v>0</v>
      </c>
      <c r="Q467" s="105">
        <v>0</v>
      </c>
    </row>
    <row r="468" spans="1:17" x14ac:dyDescent="0.25">
      <c r="A468" s="106">
        <f t="shared" si="22"/>
        <v>58500</v>
      </c>
      <c r="B468" s="714" t="str">
        <f>+asset_level_drivers!$D$1</f>
        <v>Foreland I</v>
      </c>
      <c r="C468" s="93">
        <f t="shared" si="24"/>
        <v>153</v>
      </c>
      <c r="D468" s="94">
        <f>+H468/asset_level_drivers!$D$59*100</f>
        <v>7.1364708871922408E-2</v>
      </c>
      <c r="E468" s="94">
        <f>+I468/asset_level_drivers!$D$59*100</f>
        <v>0.87343937629872392</v>
      </c>
      <c r="F468" s="94">
        <f>+J468/asset_level_drivers!$D$59*100</f>
        <v>9.8261964241614319E-2</v>
      </c>
      <c r="G468" s="94">
        <f t="shared" si="25"/>
        <v>7.1364708871922408E-2</v>
      </c>
      <c r="H468" s="94">
        <f t="shared" si="27"/>
        <v>5.352353165394181E-2</v>
      </c>
      <c r="I468" s="94">
        <f t="shared" si="28"/>
        <v>0.65507953222404292</v>
      </c>
      <c r="J468" s="94">
        <f t="shared" si="29"/>
        <v>7.3696473181210739E-2</v>
      </c>
      <c r="K468" s="95">
        <f t="shared" si="30"/>
        <v>5.8875414774784227</v>
      </c>
      <c r="L468" s="94">
        <f t="shared" si="21"/>
        <v>0</v>
      </c>
      <c r="M468" s="94">
        <v>0</v>
      </c>
      <c r="N468" s="94">
        <v>0</v>
      </c>
      <c r="O468" s="96">
        <v>0</v>
      </c>
      <c r="P468" s="95">
        <v>0</v>
      </c>
      <c r="Q468" s="97">
        <v>0</v>
      </c>
    </row>
    <row r="469" spans="1:17" x14ac:dyDescent="0.25">
      <c r="A469" s="98">
        <f t="shared" si="22"/>
        <v>58531</v>
      </c>
      <c r="B469" s="713" t="str">
        <f>+asset_level_drivers!$D$1</f>
        <v>Foreland I</v>
      </c>
      <c r="C469" s="99">
        <f t="shared" si="24"/>
        <v>153</v>
      </c>
      <c r="D469" s="100">
        <f>+H469/asset_level_drivers!$D$59*100</f>
        <v>7.0997676746922492E-2</v>
      </c>
      <c r="E469" s="100">
        <f>+I469/asset_level_drivers!$D$59*100</f>
        <v>0.8689472766985421</v>
      </c>
      <c r="F469" s="100">
        <f>+J469/asset_level_drivers!$D$59*100</f>
        <v>9.7756607247766733E-2</v>
      </c>
      <c r="G469" s="100">
        <f t="shared" si="25"/>
        <v>7.0997676746922492E-2</v>
      </c>
      <c r="H469" s="100">
        <f t="shared" si="27"/>
        <v>5.3248257560191872E-2</v>
      </c>
      <c r="I469" s="100">
        <f t="shared" si="28"/>
        <v>0.65171045752390666</v>
      </c>
      <c r="J469" s="100">
        <f t="shared" si="29"/>
        <v>7.3317455435825046E-2</v>
      </c>
      <c r="K469" s="101">
        <f t="shared" si="30"/>
        <v>5.8849825215916853</v>
      </c>
      <c r="L469" s="102">
        <f t="shared" si="21"/>
        <v>0</v>
      </c>
      <c r="M469" s="102">
        <v>0</v>
      </c>
      <c r="N469" s="102">
        <v>0</v>
      </c>
      <c r="O469" s="103">
        <v>0</v>
      </c>
      <c r="P469" s="104">
        <v>0</v>
      </c>
      <c r="Q469" s="105">
        <v>0</v>
      </c>
    </row>
    <row r="470" spans="1:17" x14ac:dyDescent="0.25">
      <c r="A470" s="106">
        <f t="shared" si="22"/>
        <v>58561</v>
      </c>
      <c r="B470" s="714" t="str">
        <f>+asset_level_drivers!$D$1</f>
        <v>Foreland I</v>
      </c>
      <c r="C470" s="93">
        <f t="shared" si="24"/>
        <v>153</v>
      </c>
      <c r="D470" s="94">
        <f>+H470/asset_level_drivers!$D$59*100</f>
        <v>7.0632532285768074E-2</v>
      </c>
      <c r="E470" s="94">
        <f>+I470/asset_level_drivers!$D$59*100</f>
        <v>0.86447827997117066</v>
      </c>
      <c r="F470" s="94">
        <f>+J470/asset_level_drivers!$D$59*100</f>
        <v>9.7253849282884247E-2</v>
      </c>
      <c r="G470" s="94">
        <f t="shared" si="25"/>
        <v>7.0632532285768074E-2</v>
      </c>
      <c r="H470" s="94">
        <f t="shared" si="27"/>
        <v>5.2974399214326055E-2</v>
      </c>
      <c r="I470" s="94">
        <f t="shared" si="28"/>
        <v>0.64835870997837797</v>
      </c>
      <c r="J470" s="94">
        <f t="shared" si="29"/>
        <v>7.2940386962163178E-2</v>
      </c>
      <c r="K470" s="95">
        <f t="shared" si="30"/>
        <v>5.8824246779273004</v>
      </c>
      <c r="L470" s="94">
        <f t="shared" si="21"/>
        <v>0</v>
      </c>
      <c r="M470" s="94">
        <v>0</v>
      </c>
      <c r="N470" s="94">
        <v>0</v>
      </c>
      <c r="O470" s="96">
        <v>0</v>
      </c>
      <c r="P470" s="95">
        <v>0</v>
      </c>
      <c r="Q470" s="97">
        <v>0</v>
      </c>
    </row>
    <row r="471" spans="1:17" x14ac:dyDescent="0.25">
      <c r="A471" s="98">
        <f t="shared" si="22"/>
        <v>58592</v>
      </c>
      <c r="B471" s="713" t="str">
        <f>+asset_level_drivers!$D$1</f>
        <v>Foreland I</v>
      </c>
      <c r="C471" s="99">
        <f t="shared" si="24"/>
        <v>153</v>
      </c>
      <c r="D471" s="100">
        <f>+H471/asset_level_drivers!$D$59*100</f>
        <v>7.0269265780113332E-2</v>
      </c>
      <c r="E471" s="100">
        <f>+I471/asset_level_drivers!$D$59*100</f>
        <v>0.86003226729851079</v>
      </c>
      <c r="F471" s="100">
        <f>+J471/asset_level_drivers!$D$59*100</f>
        <v>9.6753676980274303E-2</v>
      </c>
      <c r="G471" s="100">
        <f t="shared" si="25"/>
        <v>7.0269265780113332E-2</v>
      </c>
      <c r="H471" s="100">
        <f t="shared" si="27"/>
        <v>5.2701949335084999E-2</v>
      </c>
      <c r="I471" s="100">
        <f t="shared" si="28"/>
        <v>0.64502420047388309</v>
      </c>
      <c r="J471" s="100">
        <f t="shared" si="29"/>
        <v>7.2565257735205724E-2</v>
      </c>
      <c r="K471" s="101">
        <f t="shared" si="30"/>
        <v>5.8798679460018519</v>
      </c>
      <c r="L471" s="102">
        <f t="shared" si="21"/>
        <v>0</v>
      </c>
      <c r="M471" s="102">
        <v>0</v>
      </c>
      <c r="N471" s="102">
        <v>0</v>
      </c>
      <c r="O471" s="103">
        <v>0</v>
      </c>
      <c r="P471" s="104">
        <v>0</v>
      </c>
      <c r="Q471" s="105">
        <v>0</v>
      </c>
    </row>
    <row r="472" spans="1:17" x14ac:dyDescent="0.25">
      <c r="A472" s="106">
        <f t="shared" si="22"/>
        <v>58622</v>
      </c>
      <c r="B472" s="714" t="str">
        <f>+asset_level_drivers!$D$1</f>
        <v>Foreland I</v>
      </c>
      <c r="C472" s="93">
        <f t="shared" si="24"/>
        <v>153</v>
      </c>
      <c r="D472" s="94">
        <f>+H472/asset_level_drivers!$D$59*100</f>
        <v>6.9907867571542964E-2</v>
      </c>
      <c r="E472" s="94">
        <f>+I472/asset_level_drivers!$D$59*100</f>
        <v>0.85560912047354598</v>
      </c>
      <c r="F472" s="94">
        <f>+J472/asset_level_drivers!$D$59*100</f>
        <v>9.6256077041988686E-2</v>
      </c>
      <c r="G472" s="94">
        <f t="shared" si="25"/>
        <v>6.9907867571542964E-2</v>
      </c>
      <c r="H472" s="94">
        <f t="shared" si="27"/>
        <v>5.2430900678657216E-2</v>
      </c>
      <c r="I472" s="94">
        <f t="shared" si="28"/>
        <v>0.64170684035515946</v>
      </c>
      <c r="J472" s="94">
        <f t="shared" si="29"/>
        <v>7.2192057781491514E-2</v>
      </c>
      <c r="K472" s="95">
        <f t="shared" si="30"/>
        <v>5.8773123253321353</v>
      </c>
      <c r="L472" s="94">
        <f t="shared" si="21"/>
        <v>0</v>
      </c>
      <c r="M472" s="94">
        <v>0</v>
      </c>
      <c r="N472" s="94">
        <v>0</v>
      </c>
      <c r="O472" s="96">
        <v>0</v>
      </c>
      <c r="P472" s="95">
        <v>0</v>
      </c>
      <c r="Q472" s="97">
        <v>0</v>
      </c>
    </row>
    <row r="473" spans="1:17" x14ac:dyDescent="0.25">
      <c r="A473" s="98">
        <f t="shared" si="22"/>
        <v>58653</v>
      </c>
      <c r="B473" s="713" t="str">
        <f>+asset_level_drivers!$D$1</f>
        <v>Foreland I</v>
      </c>
      <c r="C473" s="99">
        <f t="shared" si="24"/>
        <v>153</v>
      </c>
      <c r="D473" s="100">
        <f>+H473/asset_level_drivers!$D$59*100</f>
        <v>6.9548328051315306E-2</v>
      </c>
      <c r="E473" s="100">
        <f>+I473/asset_level_drivers!$D$59*100</f>
        <v>0.85120872189719832</v>
      </c>
      <c r="F473" s="100">
        <f>+J473/asset_level_drivers!$D$59*100</f>
        <v>9.5761036238469932E-2</v>
      </c>
      <c r="G473" s="100">
        <f t="shared" si="25"/>
        <v>6.9548328051315306E-2</v>
      </c>
      <c r="H473" s="100">
        <f t="shared" si="27"/>
        <v>5.2161246038486479E-2</v>
      </c>
      <c r="I473" s="100">
        <f t="shared" si="28"/>
        <v>0.63840654142289865</v>
      </c>
      <c r="J473" s="100">
        <f t="shared" si="29"/>
        <v>7.1820777178852449E-2</v>
      </c>
      <c r="K473" s="101">
        <f t="shared" si="30"/>
        <v>5.8747578154351547</v>
      </c>
      <c r="L473" s="102">
        <f t="shared" si="21"/>
        <v>0</v>
      </c>
      <c r="M473" s="102">
        <v>0</v>
      </c>
      <c r="N473" s="102">
        <v>0</v>
      </c>
      <c r="O473" s="103">
        <v>0</v>
      </c>
      <c r="P473" s="104">
        <v>0</v>
      </c>
      <c r="Q473" s="105">
        <v>0</v>
      </c>
    </row>
    <row r="474" spans="1:17" x14ac:dyDescent="0.25">
      <c r="A474" s="106">
        <f t="shared" si="22"/>
        <v>58684</v>
      </c>
      <c r="B474" s="714" t="str">
        <f>+asset_level_drivers!$D$1</f>
        <v>Foreland I</v>
      </c>
      <c r="C474" s="93">
        <f t="shared" si="24"/>
        <v>153</v>
      </c>
      <c r="D474" s="94">
        <f>+H474/asset_level_drivers!$D$59*100</f>
        <v>6.9190637660106982E-2</v>
      </c>
      <c r="E474" s="94">
        <f>+I474/asset_level_drivers!$D$59*100</f>
        <v>0.84683095457520163</v>
      </c>
      <c r="F474" s="94">
        <f>+J474/asset_level_drivers!$D$59*100</f>
        <v>9.5268541408199611E-2</v>
      </c>
      <c r="G474" s="94">
        <f t="shared" si="25"/>
        <v>6.9190637660106982E-2</v>
      </c>
      <c r="H474" s="94">
        <f t="shared" si="27"/>
        <v>5.189297824508024E-2</v>
      </c>
      <c r="I474" s="94">
        <f t="shared" si="28"/>
        <v>0.63512321593140131</v>
      </c>
      <c r="J474" s="94">
        <f t="shared" si="29"/>
        <v>7.1451406056149705E-2</v>
      </c>
      <c r="K474" s="95">
        <f t="shared" si="30"/>
        <v>5.8722044158281257</v>
      </c>
      <c r="L474" s="94">
        <f t="shared" si="21"/>
        <v>0</v>
      </c>
      <c r="M474" s="94">
        <v>0</v>
      </c>
      <c r="N474" s="94">
        <v>0</v>
      </c>
      <c r="O474" s="96">
        <v>0</v>
      </c>
      <c r="P474" s="95">
        <v>0</v>
      </c>
      <c r="Q474" s="97">
        <v>0</v>
      </c>
    </row>
    <row r="475" spans="1:17" x14ac:dyDescent="0.25">
      <c r="A475" s="98">
        <f t="shared" si="22"/>
        <v>58714</v>
      </c>
      <c r="B475" s="713" t="str">
        <f>+asset_level_drivers!$D$1</f>
        <v>Foreland I</v>
      </c>
      <c r="C475" s="99">
        <f t="shared" si="24"/>
        <v>153</v>
      </c>
      <c r="D475" s="100">
        <f>+H475/asset_level_drivers!$D$59*100</f>
        <v>6.8834786887758653E-2</v>
      </c>
      <c r="E475" s="100">
        <f>+I475/asset_level_drivers!$D$59*100</f>
        <v>0.84247570211499234</v>
      </c>
      <c r="F475" s="100">
        <f>+J475/asset_level_drivers!$D$59*100</f>
        <v>9.4778579457348411E-2</v>
      </c>
      <c r="G475" s="100">
        <f t="shared" si="25"/>
        <v>6.8834786887758653E-2</v>
      </c>
      <c r="H475" s="100">
        <f t="shared" si="27"/>
        <v>5.1626090165818983E-2</v>
      </c>
      <c r="I475" s="100">
        <f t="shared" si="28"/>
        <v>0.63185677658624428</v>
      </c>
      <c r="J475" s="100">
        <f t="shared" si="29"/>
        <v>7.1083934593011308E-2</v>
      </c>
      <c r="K475" s="101">
        <f t="shared" si="30"/>
        <v>5.8696521260284724</v>
      </c>
      <c r="L475" s="102">
        <f t="shared" si="21"/>
        <v>0</v>
      </c>
      <c r="M475" s="102">
        <v>0</v>
      </c>
      <c r="N475" s="102">
        <v>0</v>
      </c>
      <c r="O475" s="103">
        <v>0</v>
      </c>
      <c r="P475" s="104">
        <v>0</v>
      </c>
      <c r="Q475" s="105">
        <v>0</v>
      </c>
    </row>
    <row r="476" spans="1:17" x14ac:dyDescent="0.25">
      <c r="A476" s="106">
        <f t="shared" si="22"/>
        <v>58745</v>
      </c>
      <c r="B476" s="714" t="str">
        <f>+asset_level_drivers!$D$1</f>
        <v>Foreland I</v>
      </c>
      <c r="C476" s="93">
        <f t="shared" si="24"/>
        <v>153</v>
      </c>
      <c r="D476" s="94">
        <f>+H476/asset_level_drivers!$D$59*100</f>
        <v>6.8480766273022131E-2</v>
      </c>
      <c r="E476" s="94">
        <f>+I476/asset_level_drivers!$D$59*100</f>
        <v>0.83814284872261302</v>
      </c>
      <c r="F476" s="94">
        <f>+J476/asset_level_drivers!$D$59*100</f>
        <v>9.429113735942804E-2</v>
      </c>
      <c r="G476" s="94">
        <f t="shared" si="25"/>
        <v>6.8480766273022131E-2</v>
      </c>
      <c r="H476" s="94">
        <f t="shared" si="27"/>
        <v>5.1360574704766598E-2</v>
      </c>
      <c r="I476" s="94">
        <f t="shared" si="28"/>
        <v>0.62860713654195977</v>
      </c>
      <c r="J476" s="94">
        <f t="shared" si="29"/>
        <v>7.0718353019571023E-2</v>
      </c>
      <c r="K476" s="95">
        <f t="shared" si="30"/>
        <v>5.8671009455538288</v>
      </c>
      <c r="L476" s="94">
        <f t="shared" si="21"/>
        <v>0</v>
      </c>
      <c r="M476" s="94">
        <v>0</v>
      </c>
      <c r="N476" s="94">
        <v>0</v>
      </c>
      <c r="O476" s="96">
        <v>0</v>
      </c>
      <c r="P476" s="95">
        <v>0</v>
      </c>
      <c r="Q476" s="97">
        <v>0</v>
      </c>
    </row>
    <row r="477" spans="1:17" x14ac:dyDescent="0.25">
      <c r="A477" s="98">
        <f t="shared" si="22"/>
        <v>58775</v>
      </c>
      <c r="B477" s="713" t="str">
        <f>+asset_level_drivers!$D$1</f>
        <v>Foreland I</v>
      </c>
      <c r="C477" s="99">
        <f t="shared" si="24"/>
        <v>153</v>
      </c>
      <c r="D477" s="100">
        <f>+H477/asset_level_drivers!$D$59*100</f>
        <v>6.8128566403308943E-2</v>
      </c>
      <c r="E477" s="100">
        <f>+I477/asset_level_drivers!$D$59*100</f>
        <v>0.8338322791996351</v>
      </c>
      <c r="F477" s="100">
        <f>+J477/asset_level_drivers!$D$59*100</f>
        <v>9.3806202154944798E-2</v>
      </c>
      <c r="G477" s="100">
        <f t="shared" si="25"/>
        <v>6.8128566403308943E-2</v>
      </c>
      <c r="H477" s="100">
        <f t="shared" si="27"/>
        <v>5.1096424802481714E-2</v>
      </c>
      <c r="I477" s="100">
        <f t="shared" si="28"/>
        <v>0.62537420939972632</v>
      </c>
      <c r="J477" s="100">
        <f t="shared" si="29"/>
        <v>7.0354651616208602E-2</v>
      </c>
      <c r="K477" s="101">
        <f t="shared" si="30"/>
        <v>5.8645508739220391</v>
      </c>
      <c r="L477" s="102">
        <f t="shared" si="21"/>
        <v>0</v>
      </c>
      <c r="M477" s="102">
        <v>0</v>
      </c>
      <c r="N477" s="102">
        <v>0</v>
      </c>
      <c r="O477" s="103">
        <v>0</v>
      </c>
      <c r="P477" s="104">
        <v>0</v>
      </c>
      <c r="Q477" s="105">
        <v>0</v>
      </c>
    </row>
    <row r="478" spans="1:17" x14ac:dyDescent="0.25">
      <c r="A478" s="106">
        <f t="shared" si="22"/>
        <v>58806</v>
      </c>
      <c r="B478" s="714" t="str">
        <f>+asset_level_drivers!$D$1</f>
        <v>Foreland I</v>
      </c>
      <c r="C478" s="93">
        <f t="shared" si="24"/>
        <v>153</v>
      </c>
      <c r="D478" s="94">
        <f>+H478/asset_level_drivers!$D$59*100</f>
        <v>6.7778177914440019E-2</v>
      </c>
      <c r="E478" s="94">
        <f>+I478/asset_level_drivers!$D$59*100</f>
        <v>0.82954387894009562</v>
      </c>
      <c r="F478" s="94">
        <f>+J478/asset_level_drivers!$D$59*100</f>
        <v>9.3323760951055185E-2</v>
      </c>
      <c r="G478" s="94">
        <f t="shared" si="25"/>
        <v>6.7778177914440019E-2</v>
      </c>
      <c r="H478" s="94">
        <f t="shared" si="27"/>
        <v>5.0833633435830014E-2</v>
      </c>
      <c r="I478" s="94">
        <f t="shared" si="28"/>
        <v>0.62215790920507175</v>
      </c>
      <c r="J478" s="94">
        <f t="shared" si="29"/>
        <v>6.9992820713291395E-2</v>
      </c>
      <c r="K478" s="95">
        <f t="shared" si="30"/>
        <v>5.8620019106511565</v>
      </c>
      <c r="L478" s="94">
        <f t="shared" si="21"/>
        <v>0</v>
      </c>
      <c r="M478" s="94">
        <v>0</v>
      </c>
      <c r="N478" s="94">
        <v>0</v>
      </c>
      <c r="O478" s="96">
        <v>0</v>
      </c>
      <c r="P478" s="95">
        <v>0</v>
      </c>
      <c r="Q478" s="97">
        <v>0</v>
      </c>
    </row>
    <row r="479" spans="1:17" x14ac:dyDescent="0.25">
      <c r="A479" s="98">
        <f t="shared" si="22"/>
        <v>58837</v>
      </c>
      <c r="B479" s="713" t="str">
        <f>+asset_level_drivers!$D$1</f>
        <v>Foreland I</v>
      </c>
      <c r="C479" s="99">
        <f t="shared" si="24"/>
        <v>153</v>
      </c>
      <c r="D479" s="100">
        <f>+H479/asset_level_drivers!$D$59*100</f>
        <v>6.7429591490396651E-2</v>
      </c>
      <c r="E479" s="100">
        <f>+I479/asset_level_drivers!$D$59*100</f>
        <v>0.82527753392745029</v>
      </c>
      <c r="F479" s="100">
        <f>+J479/asset_level_drivers!$D$59*100</f>
        <v>9.2843800921222977E-2</v>
      </c>
      <c r="G479" s="100">
        <f t="shared" si="25"/>
        <v>6.7429591490396651E-2</v>
      </c>
      <c r="H479" s="100">
        <f t="shared" si="27"/>
        <v>5.0572193617797488E-2</v>
      </c>
      <c r="I479" s="100">
        <f t="shared" si="28"/>
        <v>0.61895815044558777</v>
      </c>
      <c r="J479" s="100">
        <f t="shared" si="29"/>
        <v>6.9632850690917236E-2</v>
      </c>
      <c r="K479" s="101">
        <f t="shared" si="30"/>
        <v>5.8594540552594445</v>
      </c>
      <c r="L479" s="102">
        <f t="shared" si="21"/>
        <v>0</v>
      </c>
      <c r="M479" s="102">
        <v>0</v>
      </c>
      <c r="N479" s="102">
        <v>0</v>
      </c>
      <c r="O479" s="103">
        <v>0</v>
      </c>
      <c r="P479" s="104">
        <v>0</v>
      </c>
      <c r="Q479" s="105">
        <v>0</v>
      </c>
    </row>
    <row r="480" spans="1:17" x14ac:dyDescent="0.25">
      <c r="A480" s="106">
        <f t="shared" si="22"/>
        <v>58865</v>
      </c>
      <c r="B480" s="714" t="str">
        <f>+asset_level_drivers!$D$1</f>
        <v>Foreland I</v>
      </c>
      <c r="C480" s="93">
        <f t="shared" si="24"/>
        <v>153</v>
      </c>
      <c r="D480" s="94">
        <f>+H480/asset_level_drivers!$D$59*100</f>
        <v>6.7082797863072918E-2</v>
      </c>
      <c r="E480" s="94">
        <f>+I480/asset_level_drivers!$D$59*100</f>
        <v>0.82103313073154194</v>
      </c>
      <c r="F480" s="94">
        <f>+J480/asset_level_drivers!$D$59*100</f>
        <v>9.2366309304878269E-2</v>
      </c>
      <c r="G480" s="94">
        <f t="shared" si="25"/>
        <v>6.7082797863072918E-2</v>
      </c>
      <c r="H480" s="94">
        <f t="shared" si="27"/>
        <v>5.0312098397304682E-2</v>
      </c>
      <c r="I480" s="94">
        <f t="shared" si="28"/>
        <v>0.61577484804865645</v>
      </c>
      <c r="J480" s="94">
        <f t="shared" si="29"/>
        <v>6.9274731978658702E-2</v>
      </c>
      <c r="K480" s="95">
        <f t="shared" si="30"/>
        <v>5.8569073072653755</v>
      </c>
      <c r="L480" s="94">
        <f t="shared" si="21"/>
        <v>0</v>
      </c>
      <c r="M480" s="94">
        <v>0</v>
      </c>
      <c r="N480" s="94">
        <v>0</v>
      </c>
      <c r="O480" s="96">
        <v>0</v>
      </c>
      <c r="P480" s="95">
        <v>0</v>
      </c>
      <c r="Q480" s="97">
        <v>0</v>
      </c>
    </row>
    <row r="481" spans="1:17" x14ac:dyDescent="0.25">
      <c r="A481" s="98">
        <f t="shared" si="22"/>
        <v>58896</v>
      </c>
      <c r="B481" s="713" t="str">
        <f>+asset_level_drivers!$D$1</f>
        <v>Foreland I</v>
      </c>
      <c r="C481" s="99">
        <f t="shared" si="24"/>
        <v>153</v>
      </c>
      <c r="D481" s="100">
        <f>+H481/asset_level_drivers!$D$59*100</f>
        <v>6.6737787812029173E-2</v>
      </c>
      <c r="E481" s="100">
        <f>+I481/asset_level_drivers!$D$59*100</f>
        <v>0.81681055650558465</v>
      </c>
      <c r="F481" s="100">
        <f>+J481/asset_level_drivers!$D$59*100</f>
        <v>9.1891273407078214E-2</v>
      </c>
      <c r="G481" s="100">
        <f t="shared" si="25"/>
        <v>6.6737787812029173E-2</v>
      </c>
      <c r="H481" s="100">
        <f t="shared" si="27"/>
        <v>5.0053340859021876E-2</v>
      </c>
      <c r="I481" s="100">
        <f t="shared" si="28"/>
        <v>0.61260791737918852</v>
      </c>
      <c r="J481" s="100">
        <f t="shared" si="29"/>
        <v>6.8918455055308664E-2</v>
      </c>
      <c r="K481" s="101">
        <f t="shared" si="30"/>
        <v>5.8543616661876303</v>
      </c>
      <c r="L481" s="102">
        <f t="shared" si="21"/>
        <v>0</v>
      </c>
      <c r="M481" s="102">
        <v>0</v>
      </c>
      <c r="N481" s="102">
        <v>0</v>
      </c>
      <c r="O481" s="103">
        <v>0</v>
      </c>
      <c r="P481" s="104">
        <v>0</v>
      </c>
      <c r="Q481" s="105">
        <v>0</v>
      </c>
    </row>
    <row r="482" spans="1:17" x14ac:dyDescent="0.25">
      <c r="A482" s="106">
        <f t="shared" si="22"/>
        <v>58926</v>
      </c>
      <c r="B482" s="714" t="str">
        <f>+asset_level_drivers!$D$1</f>
        <v>Foreland I</v>
      </c>
      <c r="C482" s="93">
        <f t="shared" si="24"/>
        <v>153</v>
      </c>
      <c r="D482" s="94">
        <f>+H482/asset_level_drivers!$D$59*100</f>
        <v>6.6394552164246973E-2</v>
      </c>
      <c r="E482" s="94">
        <f>+I482/asset_level_drivers!$D$59*100</f>
        <v>0.81260969898316393</v>
      </c>
      <c r="F482" s="94">
        <f>+J482/asset_level_drivers!$D$59*100</f>
        <v>9.1418680598169516E-2</v>
      </c>
      <c r="G482" s="94">
        <f t="shared" si="25"/>
        <v>6.6394552164246973E-2</v>
      </c>
      <c r="H482" s="94">
        <f t="shared" si="27"/>
        <v>4.9795914123185223E-2</v>
      </c>
      <c r="I482" s="94">
        <f t="shared" si="28"/>
        <v>0.60945727423737295</v>
      </c>
      <c r="J482" s="94">
        <f t="shared" si="29"/>
        <v>6.8564010448627144E-2</v>
      </c>
      <c r="K482" s="95">
        <f t="shared" si="30"/>
        <v>5.8518171315451006</v>
      </c>
      <c r="L482" s="94">
        <f t="shared" si="21"/>
        <v>0</v>
      </c>
      <c r="M482" s="94">
        <v>0</v>
      </c>
      <c r="N482" s="94">
        <v>0</v>
      </c>
      <c r="O482" s="96">
        <v>0</v>
      </c>
      <c r="P482" s="95">
        <v>0</v>
      </c>
      <c r="Q482" s="97">
        <v>0</v>
      </c>
    </row>
    <row r="483" spans="1:17" x14ac:dyDescent="0.25">
      <c r="A483" s="98">
        <f t="shared" si="22"/>
        <v>58957</v>
      </c>
      <c r="B483" s="713" t="str">
        <f>+asset_level_drivers!$D$1</f>
        <v>Foreland I</v>
      </c>
      <c r="C483" s="99">
        <f t="shared" si="24"/>
        <v>153</v>
      </c>
      <c r="D483" s="100">
        <f>+H483/asset_level_drivers!$D$59*100</f>
        <v>6.605308179388511E-2</v>
      </c>
      <c r="E483" s="100">
        <f>+I483/asset_level_drivers!$D$59*100</f>
        <v>0.80843044647525131</v>
      </c>
      <c r="F483" s="100">
        <f>+J483/asset_level_drivers!$D$59*100</f>
        <v>9.0948518313452645E-2</v>
      </c>
      <c r="G483" s="100">
        <f t="shared" si="25"/>
        <v>6.605308179388511E-2</v>
      </c>
      <c r="H483" s="100">
        <f t="shared" si="27"/>
        <v>4.9539811345413833E-2</v>
      </c>
      <c r="I483" s="100">
        <f t="shared" si="28"/>
        <v>0.60632283485643845</v>
      </c>
      <c r="J483" s="100">
        <f t="shared" si="29"/>
        <v>6.8211388735089487E-2</v>
      </c>
      <c r="K483" s="101">
        <f t="shared" si="30"/>
        <v>5.8492737028568857</v>
      </c>
      <c r="L483" s="102">
        <f t="shared" si="21"/>
        <v>0</v>
      </c>
      <c r="M483" s="102">
        <v>0</v>
      </c>
      <c r="N483" s="102">
        <v>0</v>
      </c>
      <c r="O483" s="103">
        <v>0</v>
      </c>
      <c r="P483" s="104">
        <v>0</v>
      </c>
      <c r="Q483" s="105">
        <v>0</v>
      </c>
    </row>
    <row r="484" spans="1:17" x14ac:dyDescent="0.25">
      <c r="A484" s="106">
        <f t="shared" si="22"/>
        <v>58987</v>
      </c>
      <c r="B484" s="714" t="str">
        <f>+asset_level_drivers!$D$1</f>
        <v>Foreland I</v>
      </c>
      <c r="C484" s="93">
        <f t="shared" si="24"/>
        <v>153</v>
      </c>
      <c r="D484" s="94">
        <f>+H484/asset_level_drivers!$D$59*100</f>
        <v>6.5713367622037056E-2</v>
      </c>
      <c r="E484" s="94">
        <f>+I484/asset_level_drivers!$D$59*100</f>
        <v>0.80427268786723516</v>
      </c>
      <c r="F484" s="94">
        <f>+J484/asset_level_drivers!$D$59*100</f>
        <v>9.0480774052847726E-2</v>
      </c>
      <c r="G484" s="94">
        <f t="shared" si="25"/>
        <v>6.5713367622037056E-2</v>
      </c>
      <c r="H484" s="94">
        <f t="shared" si="27"/>
        <v>4.9285025716527792E-2</v>
      </c>
      <c r="I484" s="94">
        <f t="shared" si="28"/>
        <v>0.60320451590042634</v>
      </c>
      <c r="J484" s="94">
        <f t="shared" si="29"/>
        <v>6.7860580539635798E-2</v>
      </c>
      <c r="K484" s="95">
        <f t="shared" si="30"/>
        <v>5.8467313796422955</v>
      </c>
      <c r="L484" s="94">
        <f t="shared" si="21"/>
        <v>0</v>
      </c>
      <c r="M484" s="94">
        <v>0</v>
      </c>
      <c r="N484" s="94">
        <v>0</v>
      </c>
      <c r="O484" s="96">
        <v>0</v>
      </c>
      <c r="P484" s="95">
        <v>0</v>
      </c>
      <c r="Q484" s="97">
        <v>0</v>
      </c>
    </row>
    <row r="485" spans="1:17" x14ac:dyDescent="0.25">
      <c r="A485" s="98">
        <f t="shared" si="22"/>
        <v>59018</v>
      </c>
      <c r="B485" s="713" t="str">
        <f>+asset_level_drivers!$D$1</f>
        <v>Foreland I</v>
      </c>
      <c r="C485" s="99">
        <f t="shared" si="24"/>
        <v>153</v>
      </c>
      <c r="D485" s="100">
        <f>+H485/asset_level_drivers!$D$59*100</f>
        <v>6.5375400616489499E-2</v>
      </c>
      <c r="E485" s="100">
        <f>+I485/asset_level_drivers!$D$59*100</f>
        <v>0.80013631261596652</v>
      </c>
      <c r="F485" s="100">
        <f>+J485/asset_level_drivers!$D$59*100</f>
        <v>9.0015435380562295E-2</v>
      </c>
      <c r="G485" s="100">
        <f t="shared" si="25"/>
        <v>6.5375400616489499E-2</v>
      </c>
      <c r="H485" s="100">
        <f t="shared" si="27"/>
        <v>4.9031550462367124E-2</v>
      </c>
      <c r="I485" s="100">
        <f t="shared" si="28"/>
        <v>0.60010223446197486</v>
      </c>
      <c r="J485" s="100">
        <f t="shared" si="29"/>
        <v>6.7511576535421725E-2</v>
      </c>
      <c r="K485" s="101">
        <f t="shared" si="30"/>
        <v>5.8441901614208476</v>
      </c>
      <c r="L485" s="102">
        <f t="shared" si="21"/>
        <v>0</v>
      </c>
      <c r="M485" s="102">
        <v>0</v>
      </c>
      <c r="N485" s="102">
        <v>0</v>
      </c>
      <c r="O485" s="103">
        <v>0</v>
      </c>
      <c r="P485" s="104">
        <v>0</v>
      </c>
      <c r="Q485" s="105">
        <v>0</v>
      </c>
    </row>
    <row r="486" spans="1:17" x14ac:dyDescent="0.25">
      <c r="A486" s="106">
        <f t="shared" si="22"/>
        <v>59049</v>
      </c>
      <c r="B486" s="714" t="str">
        <f>+asset_level_drivers!$D$1</f>
        <v>Foreland I</v>
      </c>
      <c r="C486" s="93">
        <f t="shared" si="24"/>
        <v>153</v>
      </c>
      <c r="D486" s="94">
        <f>+H486/asset_level_drivers!$D$59*100</f>
        <v>6.5039171791482248E-2</v>
      </c>
      <c r="E486" s="94">
        <f>+I486/asset_level_drivers!$D$59*100</f>
        <v>0.79602121074681975</v>
      </c>
      <c r="F486" s="94">
        <f>+J486/asset_level_drivers!$D$59*100</f>
        <v>8.9552489924760614E-2</v>
      </c>
      <c r="G486" s="94">
        <f t="shared" si="25"/>
        <v>6.5039171791482248E-2</v>
      </c>
      <c r="H486" s="94">
        <f t="shared" si="27"/>
        <v>4.8779378843611686E-2</v>
      </c>
      <c r="I486" s="94">
        <f t="shared" si="28"/>
        <v>0.59701590806011484</v>
      </c>
      <c r="J486" s="94">
        <f t="shared" si="29"/>
        <v>6.7164367443570461E-2</v>
      </c>
      <c r="K486" s="95">
        <f t="shared" si="30"/>
        <v>5.8416500477122684</v>
      </c>
      <c r="L486" s="94">
        <f t="shared" si="21"/>
        <v>0</v>
      </c>
      <c r="M486" s="94">
        <v>0</v>
      </c>
      <c r="N486" s="94">
        <v>0</v>
      </c>
      <c r="O486" s="96">
        <v>0</v>
      </c>
      <c r="P486" s="95">
        <v>0</v>
      </c>
      <c r="Q486" s="97">
        <v>0</v>
      </c>
    </row>
    <row r="487" spans="1:17" x14ac:dyDescent="0.25">
      <c r="A487" s="98">
        <f t="shared" si="22"/>
        <v>59079</v>
      </c>
      <c r="B487" s="713" t="str">
        <f>+asset_level_drivers!$D$1</f>
        <v>Foreland I</v>
      </c>
      <c r="C487" s="99">
        <f t="shared" si="24"/>
        <v>153</v>
      </c>
      <c r="D487" s="100">
        <f>+H487/asset_level_drivers!$D$59*100</f>
        <v>6.470467220746931E-2</v>
      </c>
      <c r="E487" s="100">
        <f>+I487/asset_level_drivers!$D$59*100</f>
        <v>0.79192727285076914</v>
      </c>
      <c r="F487" s="100">
        <f>+J487/asset_level_drivers!$D$59*100</f>
        <v>8.9091925377234746E-2</v>
      </c>
      <c r="G487" s="100">
        <f t="shared" si="25"/>
        <v>6.470467220746931E-2</v>
      </c>
      <c r="H487" s="100">
        <f t="shared" si="27"/>
        <v>4.8528504155601983E-2</v>
      </c>
      <c r="I487" s="100">
        <f t="shared" si="28"/>
        <v>0.59394545463807691</v>
      </c>
      <c r="J487" s="100">
        <f t="shared" si="29"/>
        <v>6.6818944032926056E-2</v>
      </c>
      <c r="K487" s="101">
        <f t="shared" si="30"/>
        <v>5.839111038036493</v>
      </c>
      <c r="L487" s="102">
        <f t="shared" si="21"/>
        <v>0</v>
      </c>
      <c r="M487" s="102">
        <v>0</v>
      </c>
      <c r="N487" s="102">
        <v>0</v>
      </c>
      <c r="O487" s="103">
        <v>0</v>
      </c>
      <c r="P487" s="104">
        <v>0</v>
      </c>
      <c r="Q487" s="105">
        <v>0</v>
      </c>
    </row>
    <row r="488" spans="1:17" x14ac:dyDescent="0.25">
      <c r="A488" s="106">
        <f t="shared" si="22"/>
        <v>59110</v>
      </c>
      <c r="B488" s="714" t="str">
        <f>+asset_level_drivers!$D$1</f>
        <v>Foreland I</v>
      </c>
      <c r="C488" s="93">
        <f t="shared" si="24"/>
        <v>153</v>
      </c>
      <c r="D488" s="94">
        <f>+H488/asset_level_drivers!$D$59*100</f>
        <v>6.4371892970881209E-2</v>
      </c>
      <c r="E488" s="94">
        <f>+I488/asset_level_drivers!$D$59*100</f>
        <v>0.78785439008147973</v>
      </c>
      <c r="F488" s="94">
        <f>+J488/asset_level_drivers!$D$59*100</f>
        <v>8.863372949307731E-2</v>
      </c>
      <c r="G488" s="94">
        <f t="shared" si="25"/>
        <v>6.4371892970881209E-2</v>
      </c>
      <c r="H488" s="94">
        <f t="shared" si="27"/>
        <v>4.827891972816091E-2</v>
      </c>
      <c r="I488" s="94">
        <f t="shared" si="28"/>
        <v>0.59089079256110977</v>
      </c>
      <c r="J488" s="94">
        <f t="shared" si="29"/>
        <v>6.6475297119807986E-2</v>
      </c>
      <c r="K488" s="95">
        <f t="shared" si="30"/>
        <v>5.8365731319136662</v>
      </c>
      <c r="L488" s="94">
        <f t="shared" si="21"/>
        <v>0</v>
      </c>
      <c r="M488" s="94">
        <v>0</v>
      </c>
      <c r="N488" s="94">
        <v>0</v>
      </c>
      <c r="O488" s="96">
        <v>0</v>
      </c>
      <c r="P488" s="95">
        <v>0</v>
      </c>
      <c r="Q488" s="97">
        <v>0</v>
      </c>
    </row>
    <row r="489" spans="1:17" x14ac:dyDescent="0.25">
      <c r="A489" s="98">
        <f t="shared" si="22"/>
        <v>59140</v>
      </c>
      <c r="B489" s="713" t="str">
        <f>+asset_level_drivers!$D$1</f>
        <v>Foreland I</v>
      </c>
      <c r="C489" s="99">
        <f t="shared" si="24"/>
        <v>153</v>
      </c>
      <c r="D489" s="100">
        <f>+H489/asset_level_drivers!$D$59*100</f>
        <v>6.4040825233888515E-2</v>
      </c>
      <c r="E489" s="100">
        <f>+I489/asset_level_drivers!$D$59*100</f>
        <v>0.78380245415241279</v>
      </c>
      <c r="F489" s="100">
        <f>+J489/asset_level_drivers!$D$59*100</f>
        <v>8.8177890090356009E-2</v>
      </c>
      <c r="G489" s="100">
        <f t="shared" si="25"/>
        <v>6.4040825233888515E-2</v>
      </c>
      <c r="H489" s="100">
        <f t="shared" si="27"/>
        <v>4.8030618925416393E-2</v>
      </c>
      <c r="I489" s="100">
        <f t="shared" si="28"/>
        <v>0.58785184061430962</v>
      </c>
      <c r="J489" s="100">
        <f t="shared" si="29"/>
        <v>6.6133417567767E-2</v>
      </c>
      <c r="K489" s="101">
        <f t="shared" si="30"/>
        <v>5.8340363288641406</v>
      </c>
      <c r="L489" s="102">
        <f t="shared" si="21"/>
        <v>0</v>
      </c>
      <c r="M489" s="102">
        <v>0</v>
      </c>
      <c r="N489" s="102">
        <v>0</v>
      </c>
      <c r="O489" s="103">
        <v>0</v>
      </c>
      <c r="P489" s="104">
        <v>0</v>
      </c>
      <c r="Q489" s="105">
        <v>0</v>
      </c>
    </row>
    <row r="490" spans="1:17" x14ac:dyDescent="0.25">
      <c r="A490" s="106">
        <f t="shared" si="22"/>
        <v>59171</v>
      </c>
      <c r="B490" s="714" t="str">
        <f>+asset_level_drivers!$D$1</f>
        <v>Foreland I</v>
      </c>
      <c r="C490" s="93">
        <f t="shared" si="24"/>
        <v>153</v>
      </c>
      <c r="D490" s="94">
        <f>+H490/asset_level_drivers!$D$59*100</f>
        <v>6.3711460194166625E-2</v>
      </c>
      <c r="E490" s="94">
        <f>+I490/asset_level_drivers!$D$59*100</f>
        <v>0.77977135733394809</v>
      </c>
      <c r="F490" s="94">
        <f>+J490/asset_level_drivers!$D$59*100</f>
        <v>8.7724395049789614E-2</v>
      </c>
      <c r="G490" s="94">
        <f t="shared" si="25"/>
        <v>6.3711460194166625E-2</v>
      </c>
      <c r="H490" s="94">
        <f t="shared" si="27"/>
        <v>4.7783595145624969E-2</v>
      </c>
      <c r="I490" s="94">
        <f t="shared" si="28"/>
        <v>0.5848285180004611</v>
      </c>
      <c r="J490" s="94">
        <f t="shared" si="29"/>
        <v>6.5793296287342207E-2</v>
      </c>
      <c r="K490" s="95">
        <f t="shared" si="30"/>
        <v>5.8315006284084774</v>
      </c>
      <c r="L490" s="94">
        <f t="shared" si="21"/>
        <v>0</v>
      </c>
      <c r="M490" s="94">
        <v>0</v>
      </c>
      <c r="N490" s="94">
        <v>0</v>
      </c>
      <c r="O490" s="96">
        <v>0</v>
      </c>
      <c r="P490" s="95">
        <v>0</v>
      </c>
      <c r="Q490" s="97">
        <v>0</v>
      </c>
    </row>
    <row r="491" spans="1:17" x14ac:dyDescent="0.25">
      <c r="A491" s="98">
        <f t="shared" si="22"/>
        <v>59202</v>
      </c>
      <c r="B491" s="713" t="str">
        <f>+asset_level_drivers!$D$1</f>
        <v>Foreland I</v>
      </c>
      <c r="C491" s="99">
        <f t="shared" si="24"/>
        <v>153</v>
      </c>
      <c r="D491" s="100">
        <f>+H491/asset_level_drivers!$D$59*100</f>
        <v>6.3383789094661691E-2</v>
      </c>
      <c r="E491" s="100">
        <f>+I491/asset_level_drivers!$D$59*100</f>
        <v>0.77576099245051855</v>
      </c>
      <c r="F491" s="100">
        <f>+J491/asset_level_drivers!$D$59*100</f>
        <v>8.7273232314425894E-2</v>
      </c>
      <c r="G491" s="100">
        <f t="shared" si="25"/>
        <v>6.3383789094661691E-2</v>
      </c>
      <c r="H491" s="100">
        <f t="shared" si="27"/>
        <v>4.7537841820996268E-2</v>
      </c>
      <c r="I491" s="100">
        <f t="shared" si="28"/>
        <v>0.58182074433788888</v>
      </c>
      <c r="J491" s="100">
        <f t="shared" si="29"/>
        <v>6.5454924235819417E-2</v>
      </c>
      <c r="K491" s="101">
        <f t="shared" si="30"/>
        <v>5.8289660300674457</v>
      </c>
      <c r="L491" s="102">
        <f t="shared" si="21"/>
        <v>0</v>
      </c>
      <c r="M491" s="102">
        <v>0</v>
      </c>
      <c r="N491" s="102">
        <v>0</v>
      </c>
      <c r="O491" s="103">
        <v>0</v>
      </c>
      <c r="P491" s="104">
        <v>0</v>
      </c>
      <c r="Q491" s="105">
        <v>0</v>
      </c>
    </row>
    <row r="492" spans="1:17" x14ac:dyDescent="0.25">
      <c r="A492" s="106">
        <f t="shared" si="22"/>
        <v>59230</v>
      </c>
      <c r="B492" s="714" t="str">
        <f>+asset_level_drivers!$D$1</f>
        <v>Foreland I</v>
      </c>
      <c r="C492" s="93">
        <f t="shared" si="24"/>
        <v>153</v>
      </c>
      <c r="D492" s="94">
        <f>+H492/asset_level_drivers!$D$59*100</f>
        <v>6.3057803223357828E-2</v>
      </c>
      <c r="E492" s="94">
        <f>+I492/asset_level_drivers!$D$59*100</f>
        <v>0.77177125287776105</v>
      </c>
      <c r="F492" s="94">
        <f>+J492/asset_level_drivers!$D$59*100</f>
        <v>8.682438988932098E-2</v>
      </c>
      <c r="G492" s="94">
        <f t="shared" si="25"/>
        <v>6.3057803223357828E-2</v>
      </c>
      <c r="H492" s="94">
        <f t="shared" si="27"/>
        <v>4.7293352417518371E-2</v>
      </c>
      <c r="I492" s="94">
        <f t="shared" si="28"/>
        <v>0.57882843965832076</v>
      </c>
      <c r="J492" s="94">
        <f t="shared" si="29"/>
        <v>6.5118292416990728E-2</v>
      </c>
      <c r="K492" s="95">
        <f t="shared" si="30"/>
        <v>5.8264325333620235</v>
      </c>
      <c r="L492" s="94">
        <f t="shared" si="21"/>
        <v>0</v>
      </c>
      <c r="M492" s="94">
        <v>0</v>
      </c>
      <c r="N492" s="94">
        <v>0</v>
      </c>
      <c r="O492" s="96">
        <v>0</v>
      </c>
      <c r="P492" s="95">
        <v>0</v>
      </c>
      <c r="Q492" s="97">
        <v>0</v>
      </c>
    </row>
    <row r="493" spans="1:17" x14ac:dyDescent="0.25">
      <c r="A493" s="98">
        <f t="shared" si="22"/>
        <v>59261</v>
      </c>
      <c r="B493" s="713" t="str">
        <f>+asset_level_drivers!$D$1</f>
        <v>Foreland I</v>
      </c>
      <c r="C493" s="99">
        <f t="shared" si="24"/>
        <v>153</v>
      </c>
      <c r="D493" s="100">
        <f>+H493/asset_level_drivers!$D$59*100</f>
        <v>6.273349391304546E-2</v>
      </c>
      <c r="E493" s="100">
        <f>+I493/asset_level_drivers!$D$59*100</f>
        <v>0.76780203253968182</v>
      </c>
      <c r="F493" s="100">
        <f>+J493/asset_level_drivers!$D$59*100</f>
        <v>8.6377855841220444E-2</v>
      </c>
      <c r="G493" s="100">
        <f t="shared" si="25"/>
        <v>6.273349391304546E-2</v>
      </c>
      <c r="H493" s="100">
        <f t="shared" si="27"/>
        <v>4.7050120434784098E-2</v>
      </c>
      <c r="I493" s="100">
        <f t="shared" si="28"/>
        <v>0.57585152440476139</v>
      </c>
      <c r="J493" s="100">
        <f t="shared" si="29"/>
        <v>6.4783391880915336E-2</v>
      </c>
      <c r="K493" s="101">
        <f t="shared" si="30"/>
        <v>5.8239001378133972</v>
      </c>
      <c r="L493" s="102">
        <f t="shared" si="21"/>
        <v>0</v>
      </c>
      <c r="M493" s="102">
        <v>0</v>
      </c>
      <c r="N493" s="102">
        <v>0</v>
      </c>
      <c r="O493" s="103">
        <v>0</v>
      </c>
      <c r="P493" s="104">
        <v>0</v>
      </c>
      <c r="Q493" s="105">
        <v>0</v>
      </c>
    </row>
    <row r="494" spans="1:17" x14ac:dyDescent="0.25">
      <c r="A494" s="106">
        <f t="shared" si="22"/>
        <v>59291</v>
      </c>
      <c r="B494" s="714" t="str">
        <f>+asset_level_drivers!$D$1</f>
        <v>Foreland I</v>
      </c>
      <c r="C494" s="93">
        <f t="shared" si="24"/>
        <v>153</v>
      </c>
      <c r="D494" s="94">
        <f>+H494/asset_level_drivers!$D$59*100</f>
        <v>6.2410852541090904E-2</v>
      </c>
      <c r="E494" s="94">
        <f>+I494/asset_level_drivers!$D$59*100</f>
        <v>0.76385322590583637</v>
      </c>
      <c r="F494" s="94">
        <f>+J494/asset_level_drivers!$D$59*100</f>
        <v>8.5933618298242129E-2</v>
      </c>
      <c r="G494" s="94">
        <f t="shared" si="25"/>
        <v>6.2410852541090904E-2</v>
      </c>
      <c r="H494" s="94">
        <f t="shared" si="27"/>
        <v>4.6808139405818183E-2</v>
      </c>
      <c r="I494" s="94">
        <f t="shared" si="28"/>
        <v>0.57288991942937728</v>
      </c>
      <c r="J494" s="94">
        <f t="shared" si="29"/>
        <v>6.4450213723681593E-2</v>
      </c>
      <c r="K494" s="95">
        <f t="shared" si="30"/>
        <v>5.8213688429429604</v>
      </c>
      <c r="L494" s="94">
        <f t="shared" si="21"/>
        <v>0</v>
      </c>
      <c r="M494" s="94">
        <v>0</v>
      </c>
      <c r="N494" s="94">
        <v>0</v>
      </c>
      <c r="O494" s="96">
        <v>0</v>
      </c>
      <c r="P494" s="95">
        <v>0</v>
      </c>
      <c r="Q494" s="97">
        <v>0</v>
      </c>
    </row>
    <row r="495" spans="1:17" x14ac:dyDescent="0.25">
      <c r="A495" s="98">
        <f t="shared" si="22"/>
        <v>59322</v>
      </c>
      <c r="B495" s="713" t="str">
        <f>+asset_level_drivers!$D$1</f>
        <v>Foreland I</v>
      </c>
      <c r="C495" s="99">
        <f t="shared" si="24"/>
        <v>153</v>
      </c>
      <c r="D495" s="100">
        <f>+H495/asset_level_drivers!$D$59*100</f>
        <v>6.2089870529207086E-2</v>
      </c>
      <c r="E495" s="100">
        <f>+I495/asset_level_drivers!$D$59*100</f>
        <v>0.75992472798852295</v>
      </c>
      <c r="F495" s="100">
        <f>+J495/asset_level_drivers!$D$59*100</f>
        <v>8.5491665449560383E-2</v>
      </c>
      <c r="G495" s="100">
        <f t="shared" si="25"/>
        <v>6.2089870529207086E-2</v>
      </c>
      <c r="H495" s="100">
        <f t="shared" si="27"/>
        <v>4.6567402896905315E-2</v>
      </c>
      <c r="I495" s="100">
        <f t="shared" si="28"/>
        <v>0.56994354599139219</v>
      </c>
      <c r="J495" s="100">
        <f t="shared" si="29"/>
        <v>6.4118749087170288E-2</v>
      </c>
      <c r="K495" s="101">
        <f t="shared" si="30"/>
        <v>5.8188386482723162</v>
      </c>
      <c r="L495" s="102">
        <f t="shared" si="21"/>
        <v>0</v>
      </c>
      <c r="M495" s="102">
        <v>0</v>
      </c>
      <c r="N495" s="102">
        <v>0</v>
      </c>
      <c r="O495" s="103">
        <v>0</v>
      </c>
      <c r="P495" s="104">
        <v>0</v>
      </c>
      <c r="Q495" s="105">
        <v>0</v>
      </c>
    </row>
    <row r="496" spans="1:17" x14ac:dyDescent="0.25">
      <c r="A496" s="106">
        <f t="shared" si="22"/>
        <v>59352</v>
      </c>
      <c r="B496" s="714" t="str">
        <f>+asset_level_drivers!$D$1</f>
        <v>Foreland I</v>
      </c>
      <c r="C496" s="93">
        <f t="shared" si="24"/>
        <v>153</v>
      </c>
      <c r="D496" s="94">
        <f>+H496/asset_level_drivers!$D$59*100</f>
        <v>6.1770539343225461E-2</v>
      </c>
      <c r="E496" s="94">
        <f>+I496/asset_level_drivers!$D$59*100</f>
        <v>0.75601643433999166</v>
      </c>
      <c r="F496" s="94">
        <f>+J496/asset_level_drivers!$D$59*100</f>
        <v>8.5051985545092162E-2</v>
      </c>
      <c r="G496" s="94">
        <f t="shared" si="25"/>
        <v>6.1770539343225461E-2</v>
      </c>
      <c r="H496" s="94">
        <f t="shared" si="27"/>
        <v>4.6327904507419096E-2</v>
      </c>
      <c r="I496" s="94">
        <f t="shared" si="28"/>
        <v>0.56701232575499372</v>
      </c>
      <c r="J496" s="94">
        <f t="shared" si="29"/>
        <v>6.3788989158819129E-2</v>
      </c>
      <c r="K496" s="95">
        <f t="shared" si="30"/>
        <v>5.8163095533232738</v>
      </c>
      <c r="L496" s="94">
        <f t="shared" si="21"/>
        <v>0</v>
      </c>
      <c r="M496" s="94">
        <v>0</v>
      </c>
      <c r="N496" s="94">
        <v>0</v>
      </c>
      <c r="O496" s="96">
        <v>0</v>
      </c>
      <c r="P496" s="95">
        <v>0</v>
      </c>
      <c r="Q496" s="97">
        <v>0</v>
      </c>
    </row>
    <row r="497" spans="1:17" x14ac:dyDescent="0.25">
      <c r="A497" s="98">
        <f t="shared" si="22"/>
        <v>59383</v>
      </c>
      <c r="B497" s="713" t="str">
        <f>+asset_level_drivers!$D$1</f>
        <v>Foreland I</v>
      </c>
      <c r="C497" s="99">
        <f t="shared" si="24"/>
        <v>153</v>
      </c>
      <c r="D497" s="100">
        <f>+H497/asset_level_drivers!$D$59*100</f>
        <v>6.1452850492869138E-2</v>
      </c>
      <c r="E497" s="100">
        <f>+I497/asset_level_drivers!$D$59*100</f>
        <v>0.75212824104966758</v>
      </c>
      <c r="F497" s="100">
        <f>+J497/asset_level_drivers!$D$59*100</f>
        <v>8.4614566895184595E-2</v>
      </c>
      <c r="G497" s="100">
        <f t="shared" si="25"/>
        <v>6.1452850492869138E-2</v>
      </c>
      <c r="H497" s="100">
        <f t="shared" si="27"/>
        <v>4.6089637869651853E-2</v>
      </c>
      <c r="I497" s="100">
        <f t="shared" si="28"/>
        <v>0.56409618078725066</v>
      </c>
      <c r="J497" s="100">
        <f t="shared" si="29"/>
        <v>6.3460925171388446E-2</v>
      </c>
      <c r="K497" s="101">
        <f t="shared" si="30"/>
        <v>5.8137815576178511</v>
      </c>
      <c r="L497" s="102">
        <f t="shared" si="21"/>
        <v>0</v>
      </c>
      <c r="M497" s="102">
        <v>0</v>
      </c>
      <c r="N497" s="102">
        <v>0</v>
      </c>
      <c r="O497" s="103">
        <v>0</v>
      </c>
      <c r="P497" s="104">
        <v>0</v>
      </c>
      <c r="Q497" s="105">
        <v>0</v>
      </c>
    </row>
    <row r="498" spans="1:17" x14ac:dyDescent="0.25">
      <c r="A498" s="106">
        <f t="shared" si="22"/>
        <v>59414</v>
      </c>
      <c r="B498" s="714" t="str">
        <f>+asset_level_drivers!$D$1</f>
        <v>Foreland I</v>
      </c>
      <c r="C498" s="93">
        <f t="shared" si="24"/>
        <v>153</v>
      </c>
      <c r="D498" s="94">
        <f>+H498/asset_level_drivers!$D$59*100</f>
        <v>6.1136795531527129E-2</v>
      </c>
      <c r="E498" s="94">
        <f>+I498/asset_level_drivers!$D$59*100</f>
        <v>0.74826004474138808</v>
      </c>
      <c r="F498" s="94">
        <f>+J498/asset_level_drivers!$D$59*100</f>
        <v>8.417939787030411E-2</v>
      </c>
      <c r="G498" s="94">
        <f t="shared" si="25"/>
        <v>6.1136795531527129E-2</v>
      </c>
      <c r="H498" s="94">
        <f t="shared" si="27"/>
        <v>4.5852596648645341E-2</v>
      </c>
      <c r="I498" s="94">
        <f t="shared" si="28"/>
        <v>0.56119503355604106</v>
      </c>
      <c r="J498" s="94">
        <f t="shared" si="29"/>
        <v>6.3134548402728086E-2</v>
      </c>
      <c r="K498" s="95">
        <f t="shared" si="30"/>
        <v>5.8112546606782747</v>
      </c>
      <c r="L498" s="94">
        <f t="shared" si="21"/>
        <v>0</v>
      </c>
      <c r="M498" s="94">
        <v>0</v>
      </c>
      <c r="N498" s="94">
        <v>0</v>
      </c>
      <c r="O498" s="96">
        <v>0</v>
      </c>
      <c r="P498" s="95">
        <v>0</v>
      </c>
      <c r="Q498" s="97">
        <v>0</v>
      </c>
    </row>
    <row r="499" spans="1:17" x14ac:dyDescent="0.25">
      <c r="A499" s="98">
        <f t="shared" si="22"/>
        <v>59444</v>
      </c>
      <c r="B499" s="713" t="str">
        <f>+asset_level_drivers!$D$1</f>
        <v>Foreland I</v>
      </c>
      <c r="C499" s="99">
        <f t="shared" si="24"/>
        <v>153</v>
      </c>
      <c r="D499" s="100">
        <f>+H499/asset_level_drivers!$D$59*100</f>
        <v>6.0822366056029739E-2</v>
      </c>
      <c r="E499" s="100">
        <f>+I499/asset_level_drivers!$D$59*100</f>
        <v>0.74441174257065423</v>
      </c>
      <c r="F499" s="100">
        <f>+J499/asset_level_drivers!$D$59*100</f>
        <v>8.3746466900727401E-2</v>
      </c>
      <c r="G499" s="100">
        <f t="shared" si="25"/>
        <v>6.0822366056029739E-2</v>
      </c>
      <c r="H499" s="100">
        <f t="shared" si="27"/>
        <v>4.5616774542022308E-2</v>
      </c>
      <c r="I499" s="100">
        <f t="shared" si="28"/>
        <v>0.55830880692799068</v>
      </c>
      <c r="J499" s="100">
        <f t="shared" si="29"/>
        <v>6.2809850175545551E-2</v>
      </c>
      <c r="K499" s="101">
        <f t="shared" si="30"/>
        <v>5.8087288620269772</v>
      </c>
      <c r="L499" s="102">
        <f t="shared" si="21"/>
        <v>0</v>
      </c>
      <c r="M499" s="102">
        <v>0</v>
      </c>
      <c r="N499" s="102">
        <v>0</v>
      </c>
      <c r="O499" s="103">
        <v>0</v>
      </c>
      <c r="P499" s="104">
        <v>0</v>
      </c>
      <c r="Q499" s="105">
        <v>0</v>
      </c>
    </row>
    <row r="500" spans="1:17" x14ac:dyDescent="0.25">
      <c r="A500" s="106">
        <f t="shared" si="22"/>
        <v>59475</v>
      </c>
      <c r="B500" s="714" t="str">
        <f>+asset_level_drivers!$D$1</f>
        <v>Foreland I</v>
      </c>
      <c r="C500" s="93">
        <f t="shared" si="24"/>
        <v>153</v>
      </c>
      <c r="D500" s="94">
        <f>+H500/asset_level_drivers!$D$59*100</f>
        <v>6.0509553706425252E-2</v>
      </c>
      <c r="E500" s="94">
        <f>+I500/asset_level_drivers!$D$59*100</f>
        <v>0.74058323222189637</v>
      </c>
      <c r="F500" s="94">
        <f>+J500/asset_level_drivers!$D$59*100</f>
        <v>8.3315762476233693E-2</v>
      </c>
      <c r="G500" s="94">
        <f t="shared" si="25"/>
        <v>6.0509553706425252E-2</v>
      </c>
      <c r="H500" s="94">
        <f t="shared" si="27"/>
        <v>4.5382165279818934E-2</v>
      </c>
      <c r="I500" s="94">
        <f t="shared" si="28"/>
        <v>0.55543742416642228</v>
      </c>
      <c r="J500" s="94">
        <f t="shared" si="29"/>
        <v>6.2486821857175273E-2</v>
      </c>
      <c r="K500" s="95">
        <f t="shared" si="30"/>
        <v>5.8062041611866002</v>
      </c>
      <c r="L500" s="94">
        <f t="shared" si="21"/>
        <v>0</v>
      </c>
      <c r="M500" s="94">
        <v>0</v>
      </c>
      <c r="N500" s="94">
        <v>0</v>
      </c>
      <c r="O500" s="96">
        <v>0</v>
      </c>
      <c r="P500" s="95">
        <v>0</v>
      </c>
      <c r="Q500" s="97">
        <v>0</v>
      </c>
    </row>
    <row r="501" spans="1:17" x14ac:dyDescent="0.25">
      <c r="A501" s="98">
        <f t="shared" si="22"/>
        <v>59505</v>
      </c>
      <c r="B501" s="713" t="str">
        <f>+asset_level_drivers!$D$1</f>
        <v>Foreland I</v>
      </c>
      <c r="C501" s="99">
        <f t="shared" si="24"/>
        <v>153</v>
      </c>
      <c r="D501" s="100">
        <f>+H501/asset_level_drivers!$D$59*100</f>
        <v>6.0198350165757489E-2</v>
      </c>
      <c r="E501" s="100">
        <f>+I501/asset_level_drivers!$D$59*100</f>
        <v>0.73677441190575399</v>
      </c>
      <c r="F501" s="100">
        <f>+J501/asset_level_drivers!$D$59*100</f>
        <v>8.2887273145798801E-2</v>
      </c>
      <c r="G501" s="100">
        <f t="shared" si="25"/>
        <v>6.0198350165757489E-2</v>
      </c>
      <c r="H501" s="100">
        <f t="shared" si="27"/>
        <v>4.514876262431812E-2</v>
      </c>
      <c r="I501" s="100">
        <f t="shared" si="28"/>
        <v>0.55258080892931549</v>
      </c>
      <c r="J501" s="100">
        <f t="shared" si="29"/>
        <v>6.2165454859349108E-2</v>
      </c>
      <c r="K501" s="101">
        <f t="shared" si="30"/>
        <v>5.8036805576799919</v>
      </c>
      <c r="L501" s="102">
        <f t="shared" si="21"/>
        <v>0</v>
      </c>
      <c r="M501" s="102">
        <v>0</v>
      </c>
      <c r="N501" s="102">
        <v>0</v>
      </c>
      <c r="O501" s="103">
        <v>0</v>
      </c>
      <c r="P501" s="104">
        <v>0</v>
      </c>
      <c r="Q501" s="105">
        <v>0</v>
      </c>
    </row>
    <row r="502" spans="1:17" x14ac:dyDescent="0.25">
      <c r="A502" s="106">
        <f t="shared" si="22"/>
        <v>59536</v>
      </c>
      <c r="B502" s="714" t="str">
        <f>+asset_level_drivers!$D$1</f>
        <v>Foreland I</v>
      </c>
      <c r="C502" s="93">
        <f t="shared" si="24"/>
        <v>153</v>
      </c>
      <c r="D502" s="94">
        <f>+H502/asset_level_drivers!$D$59*100</f>
        <v>5.9888747159844866E-2</v>
      </c>
      <c r="E502" s="94">
        <f>+I502/asset_level_drivers!$D$59*100</f>
        <v>0.73298518035636928</v>
      </c>
      <c r="F502" s="94">
        <f>+J502/asset_level_drivers!$D$59*100</f>
        <v>8.2460987517290654E-2</v>
      </c>
      <c r="G502" s="94">
        <f t="shared" si="25"/>
        <v>5.9888747159844866E-2</v>
      </c>
      <c r="H502" s="94">
        <f t="shared" si="27"/>
        <v>4.4916560369883646E-2</v>
      </c>
      <c r="I502" s="94">
        <f t="shared" si="28"/>
        <v>0.54973888526727699</v>
      </c>
      <c r="J502" s="94">
        <f t="shared" si="29"/>
        <v>6.1845740637967994E-2</v>
      </c>
      <c r="K502" s="95">
        <f t="shared" si="30"/>
        <v>5.8011580510302085</v>
      </c>
      <c r="L502" s="94">
        <f t="shared" si="21"/>
        <v>0</v>
      </c>
      <c r="M502" s="94">
        <v>0</v>
      </c>
      <c r="N502" s="94">
        <v>0</v>
      </c>
      <c r="O502" s="96">
        <v>0</v>
      </c>
      <c r="P502" s="95">
        <v>0</v>
      </c>
      <c r="Q502" s="97">
        <v>0</v>
      </c>
    </row>
    <row r="503" spans="1:17" x14ac:dyDescent="0.25">
      <c r="A503" s="98">
        <f t="shared" si="22"/>
        <v>59567</v>
      </c>
      <c r="B503" s="713" t="str">
        <f>+asset_level_drivers!$D$1</f>
        <v>Foreland I</v>
      </c>
      <c r="C503" s="99">
        <f t="shared" si="24"/>
        <v>153</v>
      </c>
      <c r="D503" s="100">
        <f>+H503/asset_level_drivers!$D$59*100</f>
        <v>5.9580736457060253E-2</v>
      </c>
      <c r="E503" s="100">
        <f>+I503/asset_level_drivers!$D$59*100</f>
        <v>0.72921543682869505</v>
      </c>
      <c r="F503" s="100">
        <f>+J503/asset_level_drivers!$D$59*100</f>
        <v>8.2036894257166412E-2</v>
      </c>
      <c r="G503" s="100">
        <f t="shared" si="25"/>
        <v>5.9580736457060253E-2</v>
      </c>
      <c r="H503" s="100">
        <f t="shared" si="27"/>
        <v>4.4685552342795185E-2</v>
      </c>
      <c r="I503" s="100">
        <f t="shared" si="28"/>
        <v>0.54691157762152132</v>
      </c>
      <c r="J503" s="100">
        <f t="shared" si="29"/>
        <v>6.1527670692874806E-2</v>
      </c>
      <c r="K503" s="101">
        <f t="shared" si="30"/>
        <v>5.7986366407605132</v>
      </c>
      <c r="L503" s="102">
        <f t="shared" si="21"/>
        <v>0</v>
      </c>
      <c r="M503" s="102">
        <v>0</v>
      </c>
      <c r="N503" s="102">
        <v>0</v>
      </c>
      <c r="O503" s="103">
        <v>0</v>
      </c>
      <c r="P503" s="104">
        <v>0</v>
      </c>
      <c r="Q503" s="105">
        <v>0</v>
      </c>
    </row>
    <row r="504" spans="1:17" x14ac:dyDescent="0.25">
      <c r="A504" s="106">
        <f t="shared" si="22"/>
        <v>59595</v>
      </c>
      <c r="B504" s="714" t="str">
        <f>+asset_level_drivers!$D$1</f>
        <v>Foreland I</v>
      </c>
      <c r="C504" s="93">
        <f t="shared" si="24"/>
        <v>153</v>
      </c>
      <c r="D504" s="94">
        <f>+H504/asset_level_drivers!$D$59*100</f>
        <v>5.9274309868112184E-2</v>
      </c>
      <c r="E504" s="94">
        <f>+I504/asset_level_drivers!$D$59*100</f>
        <v>0.72546508109581576</v>
      </c>
      <c r="F504" s="94">
        <f>+J504/asset_level_drivers!$D$59*100</f>
        <v>8.1614982090171137E-2</v>
      </c>
      <c r="G504" s="94">
        <f t="shared" si="25"/>
        <v>5.9274309868112184E-2</v>
      </c>
      <c r="H504" s="94">
        <f t="shared" si="27"/>
        <v>4.4455732401084136E-2</v>
      </c>
      <c r="I504" s="94">
        <f t="shared" si="28"/>
        <v>0.54409881082186184</v>
      </c>
      <c r="J504" s="94">
        <f t="shared" si="29"/>
        <v>6.1211236567628349E-2</v>
      </c>
      <c r="K504" s="95">
        <f t="shared" si="30"/>
        <v>5.7961163263943751</v>
      </c>
      <c r="L504" s="94">
        <f t="shared" si="21"/>
        <v>0</v>
      </c>
      <c r="M504" s="94">
        <v>0</v>
      </c>
      <c r="N504" s="94">
        <v>0</v>
      </c>
      <c r="O504" s="96">
        <v>0</v>
      </c>
      <c r="P504" s="95">
        <v>0</v>
      </c>
      <c r="Q504" s="97">
        <v>0</v>
      </c>
    </row>
    <row r="505" spans="1:17" x14ac:dyDescent="0.25">
      <c r="A505" s="98">
        <f t="shared" si="22"/>
        <v>59626</v>
      </c>
      <c r="B505" s="713" t="str">
        <f>+asset_level_drivers!$D$1</f>
        <v>Foreland I</v>
      </c>
      <c r="C505" s="99">
        <f t="shared" si="24"/>
        <v>153</v>
      </c>
      <c r="D505" s="100">
        <f>+H505/asset_level_drivers!$D$59*100</f>
        <v>5.8969459245827131E-2</v>
      </c>
      <c r="E505" s="100">
        <f>+I505/asset_level_drivers!$D$59*100</f>
        <v>0.72173401344628296</v>
      </c>
      <c r="F505" s="100">
        <f>+J505/asset_level_drivers!$D$59*100</f>
        <v>8.119523979903806E-2</v>
      </c>
      <c r="G505" s="100">
        <f t="shared" si="25"/>
        <v>5.8969459245827131E-2</v>
      </c>
      <c r="H505" s="100">
        <f t="shared" si="27"/>
        <v>4.4227094434370354E-2</v>
      </c>
      <c r="I505" s="100">
        <f t="shared" si="28"/>
        <v>0.54130051008471225</v>
      </c>
      <c r="J505" s="100">
        <f t="shared" si="29"/>
        <v>6.0896429849278545E-2</v>
      </c>
      <c r="K505" s="101">
        <f t="shared" si="30"/>
        <v>5.7935971074554722</v>
      </c>
      <c r="L505" s="102">
        <f t="shared" si="21"/>
        <v>0</v>
      </c>
      <c r="M505" s="102">
        <v>0</v>
      </c>
      <c r="N505" s="102">
        <v>0</v>
      </c>
      <c r="O505" s="103">
        <v>0</v>
      </c>
      <c r="P505" s="104">
        <v>0</v>
      </c>
      <c r="Q505" s="105">
        <v>0</v>
      </c>
    </row>
    <row r="506" spans="1:17" x14ac:dyDescent="0.25">
      <c r="A506" s="106">
        <f t="shared" si="22"/>
        <v>59656</v>
      </c>
      <c r="B506" s="714" t="str">
        <f>+asset_level_drivers!$D$1</f>
        <v>Foreland I</v>
      </c>
      <c r="C506" s="93">
        <f t="shared" si="24"/>
        <v>153</v>
      </c>
      <c r="D506" s="94">
        <f>+H506/asset_level_drivers!$D$59*100</f>
        <v>5.8666176484932879E-2</v>
      </c>
      <c r="E506" s="94">
        <f>+I506/asset_level_drivers!$D$59*100</f>
        <v>0.71802213468146447</v>
      </c>
      <c r="F506" s="94">
        <f>+J506/asset_level_drivers!$D$59*100</f>
        <v>8.0777656224190322E-2</v>
      </c>
      <c r="G506" s="94">
        <f t="shared" si="25"/>
        <v>5.8666176484932879E-2</v>
      </c>
      <c r="H506" s="94">
        <f t="shared" si="27"/>
        <v>4.3999632363699658E-2</v>
      </c>
      <c r="I506" s="94">
        <f t="shared" si="28"/>
        <v>0.53851660101109833</v>
      </c>
      <c r="J506" s="94">
        <f t="shared" si="29"/>
        <v>6.0583242168142745E-2</v>
      </c>
      <c r="K506" s="95">
        <f t="shared" si="30"/>
        <v>5.7910789834676892</v>
      </c>
      <c r="L506" s="94">
        <f t="shared" si="21"/>
        <v>0</v>
      </c>
      <c r="M506" s="94">
        <v>0</v>
      </c>
      <c r="N506" s="94">
        <v>0</v>
      </c>
      <c r="O506" s="96">
        <v>0</v>
      </c>
      <c r="P506" s="95">
        <v>0</v>
      </c>
      <c r="Q506" s="97">
        <v>0</v>
      </c>
    </row>
    <row r="507" spans="1:17" x14ac:dyDescent="0.25">
      <c r="A507" s="98">
        <f t="shared" si="22"/>
        <v>59687</v>
      </c>
      <c r="B507" s="713" t="str">
        <f>+asset_level_drivers!$D$1</f>
        <v>Foreland I</v>
      </c>
      <c r="C507" s="99">
        <f t="shared" si="24"/>
        <v>153</v>
      </c>
      <c r="D507" s="100">
        <f>+H507/asset_level_drivers!$D$59*100</f>
        <v>5.8364453521842968E-2</v>
      </c>
      <c r="E507" s="100">
        <f>+I507/asset_level_drivers!$D$59*100</f>
        <v>0.71432934611290655</v>
      </c>
      <c r="F507" s="100">
        <f>+J507/asset_level_drivers!$D$59*100</f>
        <v>8.0362220263444292E-2</v>
      </c>
      <c r="G507" s="100">
        <f t="shared" si="25"/>
        <v>5.8364453521842968E-2</v>
      </c>
      <c r="H507" s="100">
        <f t="shared" si="27"/>
        <v>4.3773340141382226E-2</v>
      </c>
      <c r="I507" s="100">
        <f t="shared" si="28"/>
        <v>0.53574700958467991</v>
      </c>
      <c r="J507" s="100">
        <f t="shared" si="29"/>
        <v>6.0271665197583216E-2</v>
      </c>
      <c r="K507" s="101">
        <f t="shared" si="30"/>
        <v>5.7885619539551172</v>
      </c>
      <c r="L507" s="102">
        <f t="shared" si="21"/>
        <v>0</v>
      </c>
      <c r="M507" s="102">
        <v>0</v>
      </c>
      <c r="N507" s="102">
        <v>0</v>
      </c>
      <c r="O507" s="103">
        <v>0</v>
      </c>
      <c r="P507" s="104">
        <v>0</v>
      </c>
      <c r="Q507" s="105">
        <v>0</v>
      </c>
    </row>
    <row r="508" spans="1:17" x14ac:dyDescent="0.25">
      <c r="A508" s="106">
        <f t="shared" si="22"/>
        <v>59717</v>
      </c>
      <c r="B508" s="714" t="str">
        <f>+asset_level_drivers!$D$1</f>
        <v>Foreland I</v>
      </c>
      <c r="C508" s="93">
        <f t="shared" si="24"/>
        <v>153</v>
      </c>
      <c r="D508" s="94">
        <f>+H508/asset_level_drivers!$D$59*100</f>
        <v>5.8064282334442399E-2</v>
      </c>
      <c r="E508" s="94">
        <f>+I508/asset_level_drivers!$D$59*100</f>
        <v>0.71065554955971066</v>
      </c>
      <c r="F508" s="94">
        <f>+J508/asset_level_drivers!$D$59*100</f>
        <v>7.9948920871714346E-2</v>
      </c>
      <c r="G508" s="94">
        <f t="shared" si="25"/>
        <v>5.8064282334442399E-2</v>
      </c>
      <c r="H508" s="94">
        <f t="shared" si="27"/>
        <v>4.3548211750831803E-2</v>
      </c>
      <c r="I508" s="94">
        <f t="shared" si="28"/>
        <v>0.532991662169783</v>
      </c>
      <c r="J508" s="94">
        <f t="shared" si="29"/>
        <v>5.9961690653785753E-2</v>
      </c>
      <c r="K508" s="95">
        <f t="shared" si="30"/>
        <v>5.7860460184420548</v>
      </c>
      <c r="L508" s="94">
        <f t="shared" si="21"/>
        <v>0</v>
      </c>
      <c r="M508" s="94">
        <v>0</v>
      </c>
      <c r="N508" s="94">
        <v>0</v>
      </c>
      <c r="O508" s="96">
        <v>0</v>
      </c>
      <c r="P508" s="95">
        <v>0</v>
      </c>
      <c r="Q508" s="97">
        <v>0</v>
      </c>
    </row>
    <row r="509" spans="1:17" x14ac:dyDescent="0.25">
      <c r="A509" s="98">
        <f t="shared" si="22"/>
        <v>59748</v>
      </c>
      <c r="B509" s="713" t="str">
        <f>+asset_level_drivers!$D$1</f>
        <v>Foreland I</v>
      </c>
      <c r="C509" s="99">
        <f t="shared" si="24"/>
        <v>153</v>
      </c>
      <c r="D509" s="100">
        <f>+H509/asset_level_drivers!$D$59*100</f>
        <v>5.776565494187428E-2</v>
      </c>
      <c r="E509" s="100">
        <f>+I509/asset_level_drivers!$D$59*100</f>
        <v>0.70700064734592238</v>
      </c>
      <c r="F509" s="100">
        <f>+J509/asset_level_drivers!$D$59*100</f>
        <v>7.9537747060719269E-2</v>
      </c>
      <c r="G509" s="100">
        <f t="shared" si="25"/>
        <v>5.776565494187428E-2</v>
      </c>
      <c r="H509" s="100">
        <f t="shared" si="27"/>
        <v>4.3324241206405711E-2</v>
      </c>
      <c r="I509" s="100">
        <f t="shared" si="28"/>
        <v>0.53025048550944176</v>
      </c>
      <c r="J509" s="100">
        <f t="shared" si="29"/>
        <v>5.9653310295539455E-2</v>
      </c>
      <c r="K509" s="101">
        <f t="shared" si="30"/>
        <v>5.7835311764530069</v>
      </c>
      <c r="L509" s="102">
        <f t="shared" si="21"/>
        <v>0</v>
      </c>
      <c r="M509" s="102">
        <v>0</v>
      </c>
      <c r="N509" s="102">
        <v>0</v>
      </c>
      <c r="O509" s="103">
        <v>0</v>
      </c>
      <c r="P509" s="104">
        <v>0</v>
      </c>
      <c r="Q509" s="105">
        <v>0</v>
      </c>
    </row>
    <row r="510" spans="1:17" x14ac:dyDescent="0.25">
      <c r="A510" s="106">
        <f t="shared" si="22"/>
        <v>59779</v>
      </c>
      <c r="B510" s="714" t="str">
        <f>+asset_level_drivers!$D$1</f>
        <v>Foreland I</v>
      </c>
      <c r="C510" s="93">
        <f t="shared" si="24"/>
        <v>153</v>
      </c>
      <c r="D510" s="94">
        <f>+H510/asset_level_drivers!$D$59*100</f>
        <v>5.7468563404327634E-2</v>
      </c>
      <c r="E510" s="94">
        <f>+I510/asset_level_drivers!$D$59*100</f>
        <v>0.70336454229793488</v>
      </c>
      <c r="F510" s="94">
        <f>+J510/asset_level_drivers!$D$59*100</f>
        <v>7.9128687898690139E-2</v>
      </c>
      <c r="G510" s="94">
        <f t="shared" si="25"/>
        <v>5.7468563404327634E-2</v>
      </c>
      <c r="H510" s="94">
        <f t="shared" si="27"/>
        <v>4.3101422553245727E-2</v>
      </c>
      <c r="I510" s="94">
        <f t="shared" si="28"/>
        <v>0.5275234067234511</v>
      </c>
      <c r="J510" s="94">
        <f t="shared" si="29"/>
        <v>5.9346515924017601E-2</v>
      </c>
      <c r="K510" s="95">
        <f t="shared" si="30"/>
        <v>5.7810174275126851</v>
      </c>
      <c r="L510" s="94">
        <f t="shared" si="21"/>
        <v>0</v>
      </c>
      <c r="M510" s="94">
        <v>0</v>
      </c>
      <c r="N510" s="94">
        <v>0</v>
      </c>
      <c r="O510" s="96">
        <v>0</v>
      </c>
      <c r="P510" s="95">
        <v>0</v>
      </c>
      <c r="Q510" s="97">
        <v>0</v>
      </c>
    </row>
    <row r="511" spans="1:17" x14ac:dyDescent="0.25">
      <c r="A511" s="98">
        <f t="shared" si="22"/>
        <v>59809</v>
      </c>
      <c r="B511" s="713" t="str">
        <f>+asset_level_drivers!$D$1</f>
        <v>Foreland I</v>
      </c>
      <c r="C511" s="99">
        <f t="shared" si="24"/>
        <v>153</v>
      </c>
      <c r="D511" s="100">
        <f>+H511/asset_level_drivers!$D$59*100</f>
        <v>5.7172999822826337E-2</v>
      </c>
      <c r="E511" s="100">
        <f>+I511/asset_level_drivers!$D$59*100</f>
        <v>0.69974713774190533</v>
      </c>
      <c r="F511" s="100">
        <f>+J511/asset_level_drivers!$D$59*100</f>
        <v>7.8721732510079565E-2</v>
      </c>
      <c r="G511" s="100">
        <f t="shared" si="25"/>
        <v>5.7172999822826337E-2</v>
      </c>
      <c r="H511" s="100">
        <f t="shared" si="27"/>
        <v>4.2879749867119753E-2</v>
      </c>
      <c r="I511" s="100">
        <f t="shared" si="28"/>
        <v>0.524810353306429</v>
      </c>
      <c r="J511" s="100">
        <f t="shared" si="29"/>
        <v>5.9041299382559677E-2</v>
      </c>
      <c r="K511" s="101">
        <f t="shared" si="30"/>
        <v>5.7785047711460074</v>
      </c>
      <c r="L511" s="102">
        <f t="shared" si="21"/>
        <v>0</v>
      </c>
      <c r="M511" s="102">
        <v>0</v>
      </c>
      <c r="N511" s="102">
        <v>0</v>
      </c>
      <c r="O511" s="103">
        <v>0</v>
      </c>
      <c r="P511" s="104">
        <v>0</v>
      </c>
      <c r="Q511" s="105">
        <v>0</v>
      </c>
    </row>
    <row r="512" spans="1:17" x14ac:dyDescent="0.25">
      <c r="A512" s="106">
        <f t="shared" si="22"/>
        <v>59840</v>
      </c>
      <c r="B512" s="714" t="str">
        <f>+asset_level_drivers!$D$1</f>
        <v>Foreland I</v>
      </c>
      <c r="C512" s="93">
        <f t="shared" si="24"/>
        <v>153</v>
      </c>
      <c r="D512" s="94">
        <f>+H512/asset_level_drivers!$D$59*100</f>
        <v>5.6878956339019064E-2</v>
      </c>
      <c r="E512" s="94">
        <f>+I512/asset_level_drivers!$D$59*100</f>
        <v>0.69614833750118477</v>
      </c>
      <c r="F512" s="94">
        <f>+J512/asset_level_drivers!$D$59*100</f>
        <v>7.8316870075272715E-2</v>
      </c>
      <c r="G512" s="94">
        <f t="shared" si="25"/>
        <v>5.6878956339019064E-2</v>
      </c>
      <c r="H512" s="94">
        <f t="shared" si="27"/>
        <v>4.2659217254264296E-2</v>
      </c>
      <c r="I512" s="94">
        <f t="shared" si="28"/>
        <v>0.52211125312588857</v>
      </c>
      <c r="J512" s="94">
        <f t="shared" si="29"/>
        <v>5.873765255645453E-2</v>
      </c>
      <c r="K512" s="95">
        <f t="shared" si="30"/>
        <v>5.7759932068780993</v>
      </c>
      <c r="L512" s="94">
        <f t="shared" si="21"/>
        <v>0</v>
      </c>
      <c r="M512" s="94">
        <v>0</v>
      </c>
      <c r="N512" s="94">
        <v>0</v>
      </c>
      <c r="O512" s="96">
        <v>0</v>
      </c>
      <c r="P512" s="95">
        <v>0</v>
      </c>
      <c r="Q512" s="97">
        <v>0</v>
      </c>
    </row>
    <row r="513" spans="1:17" x14ac:dyDescent="0.25">
      <c r="A513" s="98">
        <f t="shared" si="22"/>
        <v>59870</v>
      </c>
      <c r="B513" s="713" t="str">
        <f>+asset_level_drivers!$D$1</f>
        <v>Foreland I</v>
      </c>
      <c r="C513" s="99">
        <f t="shared" si="24"/>
        <v>153</v>
      </c>
      <c r="D513" s="100">
        <f>+H513/asset_level_drivers!$D$59*100</f>
        <v>5.6586425134970364E-2</v>
      </c>
      <c r="E513" s="100">
        <f>+I513/asset_level_drivers!$D$59*100</f>
        <v>0.69256804589376053</v>
      </c>
      <c r="F513" s="100">
        <f>+J513/asset_level_drivers!$D$59*100</f>
        <v>7.791408983029946E-2</v>
      </c>
      <c r="G513" s="100">
        <f t="shared" si="25"/>
        <v>5.6586425134970364E-2</v>
      </c>
      <c r="H513" s="100">
        <f t="shared" si="27"/>
        <v>4.2439818851227773E-2</v>
      </c>
      <c r="I513" s="100">
        <f t="shared" si="28"/>
        <v>0.51942603442032043</v>
      </c>
      <c r="J513" s="100">
        <f t="shared" si="29"/>
        <v>5.8435567372724595E-2</v>
      </c>
      <c r="K513" s="101">
        <f t="shared" si="30"/>
        <v>5.7734827342342916</v>
      </c>
      <c r="L513" s="102">
        <f t="shared" si="21"/>
        <v>0</v>
      </c>
      <c r="M513" s="102">
        <v>0</v>
      </c>
      <c r="N513" s="102">
        <v>0</v>
      </c>
      <c r="O513" s="103">
        <v>0</v>
      </c>
      <c r="P513" s="104">
        <v>0</v>
      </c>
      <c r="Q513" s="105">
        <v>0</v>
      </c>
    </row>
    <row r="514" spans="1:17" x14ac:dyDescent="0.25">
      <c r="A514" s="106">
        <f t="shared" si="22"/>
        <v>59901</v>
      </c>
      <c r="B514" s="714" t="str">
        <f>+asset_level_drivers!$D$1</f>
        <v>Foreland I</v>
      </c>
      <c r="C514" s="93">
        <f t="shared" si="24"/>
        <v>153</v>
      </c>
      <c r="D514" s="94">
        <f>+H514/asset_level_drivers!$D$59*100</f>
        <v>5.6295398432952823E-2</v>
      </c>
      <c r="E514" s="94">
        <f>+I514/asset_level_drivers!$D$59*100</f>
        <v>0.68900616772971279</v>
      </c>
      <c r="F514" s="94">
        <f>+J514/asset_level_drivers!$D$59*100</f>
        <v>7.7513381066548384E-2</v>
      </c>
      <c r="G514" s="94">
        <f t="shared" ref="G514:G577" si="31">+D514</f>
        <v>5.6295398432952823E-2</v>
      </c>
      <c r="H514" s="94">
        <f t="shared" si="27"/>
        <v>4.2221548824714614E-2</v>
      </c>
      <c r="I514" s="94">
        <f t="shared" si="28"/>
        <v>0.51675462579728459</v>
      </c>
      <c r="J514" s="94">
        <f t="shared" si="29"/>
        <v>5.8135035799911292E-2</v>
      </c>
      <c r="K514" s="95">
        <f t="shared" si="30"/>
        <v>5.7709733527401221</v>
      </c>
      <c r="L514" s="94">
        <f t="shared" ref="L514:L577" si="32">+P514+O514</f>
        <v>0</v>
      </c>
      <c r="M514" s="94">
        <v>0</v>
      </c>
      <c r="N514" s="94">
        <v>0</v>
      </c>
      <c r="O514" s="96">
        <v>0</v>
      </c>
      <c r="P514" s="95">
        <v>0</v>
      </c>
      <c r="Q514" s="97">
        <v>0</v>
      </c>
    </row>
    <row r="515" spans="1:17" x14ac:dyDescent="0.25">
      <c r="A515" s="98">
        <f t="shared" ref="A515:A578" si="33">+EOMONTH(A514,1)</f>
        <v>59932</v>
      </c>
      <c r="B515" s="713" t="str">
        <f>+asset_level_drivers!$D$1</f>
        <v>Foreland I</v>
      </c>
      <c r="C515" s="99">
        <f t="shared" si="24"/>
        <v>153</v>
      </c>
      <c r="D515" s="100">
        <f>+H515/asset_level_drivers!$D$59*100</f>
        <v>5.6005868495240231E-2</v>
      </c>
      <c r="E515" s="100">
        <f>+I515/asset_level_drivers!$D$59*100</f>
        <v>0.68546260830868355</v>
      </c>
      <c r="F515" s="100">
        <f>+J515/asset_level_drivers!$D$59*100</f>
        <v>7.7114733130481963E-2</v>
      </c>
      <c r="G515" s="100">
        <f t="shared" si="31"/>
        <v>5.6005868495240231E-2</v>
      </c>
      <c r="H515" s="100">
        <f t="shared" si="27"/>
        <v>4.2004401371430175E-2</v>
      </c>
      <c r="I515" s="100">
        <f t="shared" si="28"/>
        <v>0.51409695623151264</v>
      </c>
      <c r="J515" s="100">
        <f t="shared" si="29"/>
        <v>5.7836049847861476E-2</v>
      </c>
      <c r="K515" s="101">
        <f t="shared" si="30"/>
        <v>5.7684650619213338</v>
      </c>
      <c r="L515" s="102">
        <f t="shared" si="32"/>
        <v>0</v>
      </c>
      <c r="M515" s="102">
        <v>0</v>
      </c>
      <c r="N515" s="102">
        <v>0</v>
      </c>
      <c r="O515" s="103">
        <v>0</v>
      </c>
      <c r="P515" s="104">
        <v>0</v>
      </c>
      <c r="Q515" s="105">
        <v>0</v>
      </c>
    </row>
    <row r="516" spans="1:17" x14ac:dyDescent="0.25">
      <c r="A516" s="106">
        <f t="shared" si="33"/>
        <v>59961</v>
      </c>
      <c r="B516" s="714" t="str">
        <f>+asset_level_drivers!$D$1</f>
        <v>Foreland I</v>
      </c>
      <c r="C516" s="93">
        <f t="shared" si="24"/>
        <v>153</v>
      </c>
      <c r="D516" s="94">
        <f>+H516/asset_level_drivers!$D$59*100</f>
        <v>5.5717827623901907E-2</v>
      </c>
      <c r="E516" s="94">
        <f>+I516/asset_level_drivers!$D$59*100</f>
        <v>0.68193727341735877</v>
      </c>
      <c r="F516" s="94">
        <f>+J516/asset_level_drivers!$D$59*100</f>
        <v>7.6718135423353359E-2</v>
      </c>
      <c r="G516" s="94">
        <f t="shared" si="31"/>
        <v>5.5717827623901907E-2</v>
      </c>
      <c r="H516" s="94">
        <f t="shared" si="27"/>
        <v>4.1788370717926425E-2</v>
      </c>
      <c r="I516" s="94">
        <f t="shared" si="28"/>
        <v>0.51145295506301902</v>
      </c>
      <c r="J516" s="94">
        <f t="shared" si="29"/>
        <v>5.7538601567515016E-2</v>
      </c>
      <c r="K516" s="95">
        <f t="shared" si="30"/>
        <v>5.7659578613038764</v>
      </c>
      <c r="L516" s="94">
        <f t="shared" si="32"/>
        <v>0</v>
      </c>
      <c r="M516" s="94">
        <v>0</v>
      </c>
      <c r="N516" s="94">
        <v>0</v>
      </c>
      <c r="O516" s="96">
        <v>0</v>
      </c>
      <c r="P516" s="95">
        <v>0</v>
      </c>
      <c r="Q516" s="97">
        <v>0</v>
      </c>
    </row>
    <row r="517" spans="1:17" x14ac:dyDescent="0.25">
      <c r="A517" s="98">
        <f t="shared" si="33"/>
        <v>59992</v>
      </c>
      <c r="B517" s="713" t="str">
        <f>+asset_level_drivers!$D$1</f>
        <v>Foreland I</v>
      </c>
      <c r="C517" s="99">
        <f t="shared" si="24"/>
        <v>153</v>
      </c>
      <c r="D517" s="100">
        <f>+H517/asset_level_drivers!$D$59*100</f>
        <v>5.543126816059795E-2</v>
      </c>
      <c r="E517" s="100">
        <f>+I517/asset_level_drivers!$D$59*100</f>
        <v>0.67843006932696348</v>
      </c>
      <c r="F517" s="100">
        <f>+J517/asset_level_drivers!$D$59*100</f>
        <v>7.6323577400924603E-2</v>
      </c>
      <c r="G517" s="100">
        <f t="shared" si="31"/>
        <v>5.543126816059795E-2</v>
      </c>
      <c r="H517" s="100">
        <f t="shared" si="27"/>
        <v>4.1573451120448461E-2</v>
      </c>
      <c r="I517" s="100">
        <f t="shared" si="28"/>
        <v>0.50882255199522264</v>
      </c>
      <c r="J517" s="100">
        <f t="shared" si="29"/>
        <v>5.7242683050693452E-2</v>
      </c>
      <c r="K517" s="101">
        <f t="shared" si="30"/>
        <v>5.763451750413906</v>
      </c>
      <c r="L517" s="102">
        <f t="shared" si="32"/>
        <v>0</v>
      </c>
      <c r="M517" s="102">
        <v>0</v>
      </c>
      <c r="N517" s="102">
        <v>0</v>
      </c>
      <c r="O517" s="103">
        <v>0</v>
      </c>
      <c r="P517" s="104">
        <v>0</v>
      </c>
      <c r="Q517" s="105">
        <v>0</v>
      </c>
    </row>
    <row r="518" spans="1:17" x14ac:dyDescent="0.25">
      <c r="A518" s="106">
        <f t="shared" si="33"/>
        <v>60022</v>
      </c>
      <c r="B518" s="714" t="str">
        <f>+asset_level_drivers!$D$1</f>
        <v>Foreland I</v>
      </c>
      <c r="C518" s="93">
        <f t="shared" si="24"/>
        <v>153</v>
      </c>
      <c r="D518" s="94">
        <f>+H518/asset_level_drivers!$D$59*100</f>
        <v>5.5146182486375712E-2</v>
      </c>
      <c r="E518" s="94">
        <f>+I518/asset_level_drivers!$D$59*100</f>
        <v>0.67494090279077046</v>
      </c>
      <c r="F518" s="94">
        <f>+J518/asset_level_drivers!$D$59*100</f>
        <v>7.5931048573186305E-2</v>
      </c>
      <c r="G518" s="94">
        <f t="shared" si="31"/>
        <v>5.5146182486375712E-2</v>
      </c>
      <c r="H518" s="94">
        <f t="shared" si="27"/>
        <v>4.1359636864781779E-2</v>
      </c>
      <c r="I518" s="94">
        <f t="shared" si="28"/>
        <v>0.50620567709307784</v>
      </c>
      <c r="J518" s="94">
        <f t="shared" si="29"/>
        <v>5.6948286429889729E-2</v>
      </c>
      <c r="K518" s="95">
        <f t="shared" si="30"/>
        <v>5.7609467287777845</v>
      </c>
      <c r="L518" s="94">
        <f t="shared" si="32"/>
        <v>0</v>
      </c>
      <c r="M518" s="94">
        <v>0</v>
      </c>
      <c r="N518" s="94">
        <v>0</v>
      </c>
      <c r="O518" s="96">
        <v>0</v>
      </c>
      <c r="P518" s="95">
        <v>0</v>
      </c>
      <c r="Q518" s="97">
        <v>0</v>
      </c>
    </row>
    <row r="519" spans="1:17" x14ac:dyDescent="0.25">
      <c r="A519" s="98">
        <f t="shared" si="33"/>
        <v>60053</v>
      </c>
      <c r="B519" s="713" t="str">
        <f>+asset_level_drivers!$D$1</f>
        <v>Foreland I</v>
      </c>
      <c r="C519" s="99">
        <f t="shared" si="24"/>
        <v>153</v>
      </c>
      <c r="D519" s="100">
        <f>+H519/asset_level_drivers!$D$59*100</f>
        <v>5.4862563021467151E-2</v>
      </c>
      <c r="E519" s="100">
        <f>+I519/asset_level_drivers!$D$59*100</f>
        <v>0.67146968104161997</v>
      </c>
      <c r="F519" s="100">
        <f>+J519/asset_level_drivers!$D$59*100</f>
        <v>7.5540538504078741E-2</v>
      </c>
      <c r="G519" s="100">
        <f t="shared" si="31"/>
        <v>5.4862563021467151E-2</v>
      </c>
      <c r="H519" s="100">
        <f t="shared" si="27"/>
        <v>4.1146922266100366E-2</v>
      </c>
      <c r="I519" s="100">
        <f t="shared" si="28"/>
        <v>0.50360226078121495</v>
      </c>
      <c r="J519" s="100">
        <f t="shared" si="29"/>
        <v>5.6655403878059049E-2</v>
      </c>
      <c r="K519" s="101">
        <f t="shared" si="30"/>
        <v>5.758442795922079</v>
      </c>
      <c r="L519" s="102">
        <f t="shared" si="32"/>
        <v>0</v>
      </c>
      <c r="M519" s="102">
        <v>0</v>
      </c>
      <c r="N519" s="102">
        <v>0</v>
      </c>
      <c r="O519" s="103">
        <v>0</v>
      </c>
      <c r="P519" s="104">
        <v>0</v>
      </c>
      <c r="Q519" s="105">
        <v>0</v>
      </c>
    </row>
    <row r="520" spans="1:17" x14ac:dyDescent="0.25">
      <c r="A520" s="106">
        <f t="shared" si="33"/>
        <v>60083</v>
      </c>
      <c r="B520" s="714" t="str">
        <f>+asset_level_drivers!$D$1</f>
        <v>Foreland I</v>
      </c>
      <c r="C520" s="93">
        <f t="shared" si="24"/>
        <v>153</v>
      </c>
      <c r="D520" s="94">
        <f>+H520/asset_level_drivers!$D$59*100</f>
        <v>5.4580402225087386E-2</v>
      </c>
      <c r="E520" s="94">
        <f>+I520/asset_level_drivers!$D$59*100</f>
        <v>0.66801631178945386</v>
      </c>
      <c r="F520" s="94">
        <f>+J520/asset_level_drivers!$D$59*100</f>
        <v>7.5152036811214337E-2</v>
      </c>
      <c r="G520" s="94">
        <f t="shared" si="31"/>
        <v>5.4580402225087386E-2</v>
      </c>
      <c r="H520" s="94">
        <f t="shared" si="27"/>
        <v>4.0935301668815538E-2</v>
      </c>
      <c r="I520" s="94">
        <f t="shared" si="28"/>
        <v>0.50101223384209037</v>
      </c>
      <c r="J520" s="94">
        <f t="shared" si="29"/>
        <v>5.6364027608410756E-2</v>
      </c>
      <c r="K520" s="95">
        <f t="shared" si="30"/>
        <v>5.7559399513735627</v>
      </c>
      <c r="L520" s="94">
        <f t="shared" si="32"/>
        <v>0</v>
      </c>
      <c r="M520" s="94">
        <v>0</v>
      </c>
      <c r="N520" s="94">
        <v>0</v>
      </c>
      <c r="O520" s="96">
        <v>0</v>
      </c>
      <c r="P520" s="95">
        <v>0</v>
      </c>
      <c r="Q520" s="97">
        <v>0</v>
      </c>
    </row>
    <row r="521" spans="1:17" x14ac:dyDescent="0.25">
      <c r="A521" s="98">
        <f t="shared" si="33"/>
        <v>60114</v>
      </c>
      <c r="B521" s="713" t="str">
        <f>+asset_level_drivers!$D$1</f>
        <v>Foreland I</v>
      </c>
      <c r="C521" s="99">
        <f t="shared" si="24"/>
        <v>153</v>
      </c>
      <c r="D521" s="100">
        <f>+H521/asset_level_drivers!$D$59*100</f>
        <v>5.4299692595234095E-2</v>
      </c>
      <c r="E521" s="100">
        <f>+I521/asset_level_drivers!$D$59*100</f>
        <v>0.66458070321886209</v>
      </c>
      <c r="F521" s="100">
        <f>+J521/asset_level_drivers!$D$59*100</f>
        <v>7.4765533165601764E-2</v>
      </c>
      <c r="G521" s="100">
        <f t="shared" si="31"/>
        <v>5.4299692595234095E-2</v>
      </c>
      <c r="H521" s="100">
        <f t="shared" si="27"/>
        <v>4.0724769446425571E-2</v>
      </c>
      <c r="I521" s="100">
        <f t="shared" si="28"/>
        <v>0.49843552741414654</v>
      </c>
      <c r="J521" s="100">
        <f t="shared" si="29"/>
        <v>5.6074149874201319E-2</v>
      </c>
      <c r="K521" s="101">
        <f t="shared" si="30"/>
        <v>5.753438194659215</v>
      </c>
      <c r="L521" s="102">
        <f t="shared" si="32"/>
        <v>0</v>
      </c>
      <c r="M521" s="102">
        <v>0</v>
      </c>
      <c r="N521" s="102">
        <v>0</v>
      </c>
      <c r="O521" s="103">
        <v>0</v>
      </c>
      <c r="P521" s="104">
        <v>0</v>
      </c>
      <c r="Q521" s="105">
        <v>0</v>
      </c>
    </row>
    <row r="522" spans="1:17" x14ac:dyDescent="0.25">
      <c r="A522" s="106">
        <f t="shared" si="33"/>
        <v>60145</v>
      </c>
      <c r="B522" s="714" t="str">
        <f>+asset_level_drivers!$D$1</f>
        <v>Foreland I</v>
      </c>
      <c r="C522" s="93">
        <f t="shared" si="24"/>
        <v>153</v>
      </c>
      <c r="D522" s="94">
        <f>+H522/asset_level_drivers!$D$59*100</f>
        <v>5.402042666848815E-2</v>
      </c>
      <c r="E522" s="94">
        <f>+I522/asset_level_drivers!$D$59*100</f>
        <v>0.66116276398664131</v>
      </c>
      <c r="F522" s="94">
        <f>+J522/asset_level_drivers!$D$59*100</f>
        <v>7.4381017291371171E-2</v>
      </c>
      <c r="G522" s="94">
        <f t="shared" si="31"/>
        <v>5.402042666848815E-2</v>
      </c>
      <c r="H522" s="94">
        <f t="shared" si="27"/>
        <v>4.0515320001366109E-2</v>
      </c>
      <c r="I522" s="94">
        <f t="shared" si="28"/>
        <v>0.49587207298998093</v>
      </c>
      <c r="J522" s="94">
        <f t="shared" si="29"/>
        <v>5.5785762968528378E-2</v>
      </c>
      <c r="K522" s="95">
        <f t="shared" si="30"/>
        <v>5.7509375253062212</v>
      </c>
      <c r="L522" s="94">
        <f t="shared" si="32"/>
        <v>0</v>
      </c>
      <c r="M522" s="94">
        <v>0</v>
      </c>
      <c r="N522" s="94">
        <v>0</v>
      </c>
      <c r="O522" s="96">
        <v>0</v>
      </c>
      <c r="P522" s="95">
        <v>0</v>
      </c>
      <c r="Q522" s="97">
        <v>0</v>
      </c>
    </row>
    <row r="523" spans="1:17" x14ac:dyDescent="0.25">
      <c r="A523" s="98">
        <f t="shared" si="33"/>
        <v>60175</v>
      </c>
      <c r="B523" s="713" t="str">
        <f>+asset_level_drivers!$D$1</f>
        <v>Foreland I</v>
      </c>
      <c r="C523" s="99">
        <f t="shared" si="24"/>
        <v>153</v>
      </c>
      <c r="D523" s="100">
        <f>+H523/asset_level_drivers!$D$59*100</f>
        <v>5.3742597019815125E-2</v>
      </c>
      <c r="E523" s="100">
        <f>+I523/asset_level_drivers!$D$59*100</f>
        <v>0.65776240321936619</v>
      </c>
      <c r="F523" s="100">
        <f>+J523/asset_level_drivers!$D$59*100</f>
        <v>7.3998478965501116E-2</v>
      </c>
      <c r="G523" s="100">
        <f t="shared" si="31"/>
        <v>5.3742597019815125E-2</v>
      </c>
      <c r="H523" s="100">
        <f t="shared" si="27"/>
        <v>4.0306947764861344E-2</v>
      </c>
      <c r="I523" s="100">
        <f t="shared" si="28"/>
        <v>0.49332180241452461</v>
      </c>
      <c r="J523" s="100">
        <f t="shared" si="29"/>
        <v>5.5498859224125834E-2</v>
      </c>
      <c r="K523" s="101">
        <f t="shared" si="30"/>
        <v>5.7484379428419716</v>
      </c>
      <c r="L523" s="102">
        <f t="shared" si="32"/>
        <v>0</v>
      </c>
      <c r="M523" s="102">
        <v>0</v>
      </c>
      <c r="N523" s="102">
        <v>0</v>
      </c>
      <c r="O523" s="103">
        <v>0</v>
      </c>
      <c r="P523" s="104">
        <v>0</v>
      </c>
      <c r="Q523" s="105">
        <v>0</v>
      </c>
    </row>
    <row r="524" spans="1:17" x14ac:dyDescent="0.25">
      <c r="A524" s="106">
        <f t="shared" si="33"/>
        <v>60206</v>
      </c>
      <c r="B524" s="714" t="str">
        <f>+asset_level_drivers!$D$1</f>
        <v>Foreland I</v>
      </c>
      <c r="C524" s="93">
        <f t="shared" si="24"/>
        <v>153</v>
      </c>
      <c r="D524" s="94">
        <f>+H524/asset_level_drivers!$D$59*100</f>
        <v>5.3466196262367933E-2</v>
      </c>
      <c r="E524" s="94">
        <f>+I524/asset_level_drivers!$D$59*100</f>
        <v>0.65437953051097364</v>
      </c>
      <c r="F524" s="94">
        <f>+J524/asset_level_drivers!$D$59*100</f>
        <v>7.3617908017546668E-2</v>
      </c>
      <c r="G524" s="94">
        <f t="shared" si="31"/>
        <v>5.3466196262367933E-2</v>
      </c>
      <c r="H524" s="94">
        <f t="shared" si="27"/>
        <v>4.0099647196775945E-2</v>
      </c>
      <c r="I524" s="94">
        <f t="shared" si="28"/>
        <v>0.49078464788323029</v>
      </c>
      <c r="J524" s="94">
        <f t="shared" si="29"/>
        <v>5.5213431013159994E-2</v>
      </c>
      <c r="K524" s="95">
        <f t="shared" si="30"/>
        <v>5.7459394467940612</v>
      </c>
      <c r="L524" s="94">
        <f t="shared" si="32"/>
        <v>0</v>
      </c>
      <c r="M524" s="94">
        <v>0</v>
      </c>
      <c r="N524" s="94">
        <v>0</v>
      </c>
      <c r="O524" s="96">
        <v>0</v>
      </c>
      <c r="P524" s="95">
        <v>0</v>
      </c>
      <c r="Q524" s="97">
        <v>0</v>
      </c>
    </row>
    <row r="525" spans="1:17" x14ac:dyDescent="0.25">
      <c r="A525" s="98">
        <f t="shared" si="33"/>
        <v>60236</v>
      </c>
      <c r="B525" s="713" t="str">
        <f>+asset_level_drivers!$D$1</f>
        <v>Foreland I</v>
      </c>
      <c r="C525" s="99">
        <f t="shared" si="24"/>
        <v>153</v>
      </c>
      <c r="D525" s="100">
        <f>+H525/asset_level_drivers!$D$59*100</f>
        <v>5.3191217047290351E-2</v>
      </c>
      <c r="E525" s="100">
        <f>+I525/asset_level_drivers!$D$59*100</f>
        <v>0.65101405592035932</v>
      </c>
      <c r="F525" s="100">
        <f>+J525/asset_level_drivers!$D$59*100</f>
        <v>7.3239294329369056E-2</v>
      </c>
      <c r="G525" s="100">
        <f t="shared" si="31"/>
        <v>5.3191217047290351E-2</v>
      </c>
      <c r="H525" s="100">
        <f t="shared" si="27"/>
        <v>3.9893412785467763E-2</v>
      </c>
      <c r="I525" s="100">
        <f t="shared" si="28"/>
        <v>0.48826054194026952</v>
      </c>
      <c r="J525" s="100">
        <f t="shared" si="29"/>
        <v>5.4929470747026789E-2</v>
      </c>
      <c r="K525" s="101">
        <f t="shared" si="30"/>
        <v>5.7434420366902907</v>
      </c>
      <c r="L525" s="102">
        <f t="shared" si="32"/>
        <v>0</v>
      </c>
      <c r="M525" s="102">
        <v>0</v>
      </c>
      <c r="N525" s="102">
        <v>0</v>
      </c>
      <c r="O525" s="103">
        <v>0</v>
      </c>
      <c r="P525" s="104">
        <v>0</v>
      </c>
      <c r="Q525" s="105">
        <v>0</v>
      </c>
    </row>
    <row r="526" spans="1:17" x14ac:dyDescent="0.25">
      <c r="A526" s="106">
        <f t="shared" si="33"/>
        <v>60267</v>
      </c>
      <c r="B526" s="714" t="str">
        <f>+asset_level_drivers!$D$1</f>
        <v>Foreland I</v>
      </c>
      <c r="C526" s="93">
        <f t="shared" ref="C526:C589" si="34">+C525</f>
        <v>153</v>
      </c>
      <c r="D526" s="94">
        <f>+H526/asset_level_drivers!$D$59*100</f>
        <v>5.2917652063521725E-2</v>
      </c>
      <c r="E526" s="94">
        <f>+I526/asset_level_drivers!$D$59*100</f>
        <v>0.64766588996898566</v>
      </c>
      <c r="F526" s="94">
        <f>+J526/asset_level_drivers!$D$59*100</f>
        <v>7.2862627834866675E-2</v>
      </c>
      <c r="G526" s="94">
        <f t="shared" si="31"/>
        <v>5.2917652063521725E-2</v>
      </c>
      <c r="H526" s="94">
        <f t="shared" si="27"/>
        <v>3.9688239047641294E-2</v>
      </c>
      <c r="I526" s="94">
        <f t="shared" si="28"/>
        <v>0.48574941747673922</v>
      </c>
      <c r="J526" s="94">
        <f t="shared" si="29"/>
        <v>5.4646970876150003E-2</v>
      </c>
      <c r="K526" s="95">
        <f t="shared" si="30"/>
        <v>5.7409457120586671</v>
      </c>
      <c r="L526" s="94">
        <f t="shared" si="32"/>
        <v>0</v>
      </c>
      <c r="M526" s="94">
        <v>0</v>
      </c>
      <c r="N526" s="94">
        <v>0</v>
      </c>
      <c r="O526" s="96">
        <v>0</v>
      </c>
      <c r="P526" s="95">
        <v>0</v>
      </c>
      <c r="Q526" s="97">
        <v>0</v>
      </c>
    </row>
    <row r="527" spans="1:17" x14ac:dyDescent="0.25">
      <c r="A527" s="98">
        <f t="shared" si="33"/>
        <v>60298</v>
      </c>
      <c r="B527" s="713" t="str">
        <f>+asset_level_drivers!$D$1</f>
        <v>Foreland I</v>
      </c>
      <c r="C527" s="99">
        <f t="shared" si="34"/>
        <v>153</v>
      </c>
      <c r="D527" s="100">
        <f>+H527/asset_level_drivers!$D$59*100</f>
        <v>5.2645494037602505E-2</v>
      </c>
      <c r="E527" s="100">
        <f>+I527/asset_level_drivers!$D$59*100</f>
        <v>0.64433494363850341</v>
      </c>
      <c r="F527" s="100">
        <f>+J527/asset_level_drivers!$D$59*100</f>
        <v>7.2487898519707425E-2</v>
      </c>
      <c r="G527" s="100">
        <f t="shared" si="31"/>
        <v>5.2645494037602505E-2</v>
      </c>
      <c r="H527" s="100">
        <f t="shared" ref="H527:H590" si="35">+H526/H525*H526</f>
        <v>3.9484120528201883E-2</v>
      </c>
      <c r="I527" s="100">
        <f t="shared" ref="I527:I590" si="36">+I526/I525*I526</f>
        <v>0.48325120772887753</v>
      </c>
      <c r="J527" s="100">
        <f t="shared" ref="J527:J590" si="37">+J526/J525*J526</f>
        <v>5.4365923889780572E-2</v>
      </c>
      <c r="K527" s="101">
        <f t="shared" ref="K527:K590" si="38">+K526/K525*K526</f>
        <v>5.7384504724274015</v>
      </c>
      <c r="L527" s="102">
        <f t="shared" si="32"/>
        <v>0</v>
      </c>
      <c r="M527" s="102">
        <v>0</v>
      </c>
      <c r="N527" s="102">
        <v>0</v>
      </c>
      <c r="O527" s="103">
        <v>0</v>
      </c>
      <c r="P527" s="104">
        <v>0</v>
      </c>
      <c r="Q527" s="105">
        <v>0</v>
      </c>
    </row>
    <row r="528" spans="1:17" x14ac:dyDescent="0.25">
      <c r="A528" s="106">
        <f t="shared" si="33"/>
        <v>60326</v>
      </c>
      <c r="B528" s="714" t="str">
        <f>+asset_level_drivers!$D$1</f>
        <v>Foreland I</v>
      </c>
      <c r="C528" s="93">
        <f t="shared" si="34"/>
        <v>153</v>
      </c>
      <c r="D528" s="94">
        <f>+H528/asset_level_drivers!$D$59*100</f>
        <v>5.237473573348092E-2</v>
      </c>
      <c r="E528" s="94">
        <f>+I528/asset_level_drivers!$D$59*100</f>
        <v>0.64102112836838476</v>
      </c>
      <c r="F528" s="94">
        <f>+J528/asset_level_drivers!$D$59*100</f>
        <v>7.2115096421062508E-2</v>
      </c>
      <c r="G528" s="94">
        <f t="shared" si="31"/>
        <v>5.237473573348092E-2</v>
      </c>
      <c r="H528" s="94">
        <f t="shared" si="35"/>
        <v>3.928105180011069E-2</v>
      </c>
      <c r="I528" s="94">
        <f t="shared" si="36"/>
        <v>0.4807658462762886</v>
      </c>
      <c r="J528" s="94">
        <f t="shared" si="37"/>
        <v>5.4086322315796874E-2</v>
      </c>
      <c r="K528" s="95">
        <f t="shared" si="38"/>
        <v>5.7359563173249102</v>
      </c>
      <c r="L528" s="94">
        <f t="shared" si="32"/>
        <v>0</v>
      </c>
      <c r="M528" s="94">
        <v>0</v>
      </c>
      <c r="N528" s="94">
        <v>0</v>
      </c>
      <c r="O528" s="96">
        <v>0</v>
      </c>
      <c r="P528" s="95">
        <v>0</v>
      </c>
      <c r="Q528" s="97">
        <v>0</v>
      </c>
    </row>
    <row r="529" spans="1:17" x14ac:dyDescent="0.25">
      <c r="A529" s="98">
        <f t="shared" si="33"/>
        <v>60357</v>
      </c>
      <c r="B529" s="713" t="str">
        <f>+asset_level_drivers!$D$1</f>
        <v>Foreland I</v>
      </c>
      <c r="C529" s="99">
        <f t="shared" si="34"/>
        <v>153</v>
      </c>
      <c r="D529" s="100">
        <f>+H529/asset_level_drivers!$D$59*100</f>
        <v>5.2105369952320527E-2</v>
      </c>
      <c r="E529" s="100">
        <f>+I529/asset_level_drivers!$D$59*100</f>
        <v>0.63772435605356914</v>
      </c>
      <c r="F529" s="100">
        <f>+J529/asset_level_drivers!$D$59*100</f>
        <v>7.1744211627341459E-2</v>
      </c>
      <c r="G529" s="100">
        <f t="shared" si="31"/>
        <v>5.2105369952320527E-2</v>
      </c>
      <c r="H529" s="100">
        <f t="shared" si="35"/>
        <v>3.9079027464240391E-2</v>
      </c>
      <c r="I529" s="100">
        <f t="shared" si="36"/>
        <v>0.47829326704017683</v>
      </c>
      <c r="J529" s="100">
        <f t="shared" si="37"/>
        <v>5.3808158720506094E-2</v>
      </c>
      <c r="K529" s="101">
        <f t="shared" si="38"/>
        <v>5.7334632462798147</v>
      </c>
      <c r="L529" s="102">
        <f t="shared" si="32"/>
        <v>0</v>
      </c>
      <c r="M529" s="102">
        <v>0</v>
      </c>
      <c r="N529" s="102">
        <v>0</v>
      </c>
      <c r="O529" s="103">
        <v>0</v>
      </c>
      <c r="P529" s="104">
        <v>0</v>
      </c>
      <c r="Q529" s="105">
        <v>0</v>
      </c>
    </row>
    <row r="530" spans="1:17" x14ac:dyDescent="0.25">
      <c r="A530" s="106">
        <f t="shared" si="33"/>
        <v>60387</v>
      </c>
      <c r="B530" s="714" t="str">
        <f>+asset_level_drivers!$D$1</f>
        <v>Foreland I</v>
      </c>
      <c r="C530" s="93">
        <f t="shared" si="34"/>
        <v>153</v>
      </c>
      <c r="D530" s="94">
        <f>+H530/asset_level_drivers!$D$59*100</f>
        <v>5.1837389532308861E-2</v>
      </c>
      <c r="E530" s="94">
        <f>+I530/asset_level_drivers!$D$59*100</f>
        <v>0.63444453904211973</v>
      </c>
      <c r="F530" s="94">
        <f>+J530/asset_level_drivers!$D$59*100</f>
        <v>7.1375234277928745E-2</v>
      </c>
      <c r="G530" s="94">
        <f t="shared" si="31"/>
        <v>5.1837389532308861E-2</v>
      </c>
      <c r="H530" s="94">
        <f t="shared" si="35"/>
        <v>3.8878042149231642E-2</v>
      </c>
      <c r="I530" s="94">
        <f t="shared" si="36"/>
        <v>0.47583340428158982</v>
      </c>
      <c r="J530" s="94">
        <f t="shared" si="37"/>
        <v>5.3531425708446566E-2</v>
      </c>
      <c r="K530" s="95">
        <f t="shared" si="38"/>
        <v>5.7309712588209409</v>
      </c>
      <c r="L530" s="94">
        <f t="shared" si="32"/>
        <v>0</v>
      </c>
      <c r="M530" s="94">
        <v>0</v>
      </c>
      <c r="N530" s="94">
        <v>0</v>
      </c>
      <c r="O530" s="96">
        <v>0</v>
      </c>
      <c r="P530" s="95">
        <v>0</v>
      </c>
      <c r="Q530" s="97">
        <v>0</v>
      </c>
    </row>
    <row r="531" spans="1:17" x14ac:dyDescent="0.25">
      <c r="A531" s="98">
        <f t="shared" si="33"/>
        <v>60418</v>
      </c>
      <c r="B531" s="713" t="str">
        <f>+asset_level_drivers!$D$1</f>
        <v>Foreland I</v>
      </c>
      <c r="C531" s="99">
        <f t="shared" si="34"/>
        <v>153</v>
      </c>
      <c r="D531" s="100">
        <f>+H531/asset_level_drivers!$D$59*100</f>
        <v>5.1570787348467005E-2</v>
      </c>
      <c r="E531" s="100">
        <f>+I531/asset_level_drivers!$D$59*100</f>
        <v>0.63118159013289432</v>
      </c>
      <c r="F531" s="100">
        <f>+J531/asset_level_drivers!$D$59*100</f>
        <v>7.1008154562921547E-2</v>
      </c>
      <c r="G531" s="100">
        <f t="shared" si="31"/>
        <v>5.1570787348467005E-2</v>
      </c>
      <c r="H531" s="100">
        <f t="shared" si="35"/>
        <v>3.8678090511350252E-2</v>
      </c>
      <c r="I531" s="100">
        <f t="shared" si="36"/>
        <v>0.47338619259967074</v>
      </c>
      <c r="J531" s="100">
        <f t="shared" si="37"/>
        <v>5.3256115922191163E-2</v>
      </c>
      <c r="K531" s="101">
        <f t="shared" si="38"/>
        <v>5.7284803544773206</v>
      </c>
      <c r="L531" s="102">
        <f t="shared" si="32"/>
        <v>0</v>
      </c>
      <c r="M531" s="102">
        <v>0</v>
      </c>
      <c r="N531" s="102">
        <v>0</v>
      </c>
      <c r="O531" s="103">
        <v>0</v>
      </c>
      <c r="P531" s="104">
        <v>0</v>
      </c>
      <c r="Q531" s="105">
        <v>0</v>
      </c>
    </row>
    <row r="532" spans="1:17" x14ac:dyDescent="0.25">
      <c r="A532" s="106">
        <f t="shared" si="33"/>
        <v>60448</v>
      </c>
      <c r="B532" s="714" t="str">
        <f>+asset_level_drivers!$D$1</f>
        <v>Foreland I</v>
      </c>
      <c r="C532" s="93">
        <f t="shared" si="34"/>
        <v>153</v>
      </c>
      <c r="D532" s="94">
        <f>+H532/asset_level_drivers!$D$59*100</f>
        <v>5.130555631246015E-2</v>
      </c>
      <c r="E532" s="94">
        <f>+I532/asset_level_drivers!$D$59*100</f>
        <v>0.62793542257322588</v>
      </c>
      <c r="F532" s="94">
        <f>+J532/asset_level_drivers!$D$59*100</f>
        <v>7.0642962722868921E-2</v>
      </c>
      <c r="G532" s="94">
        <f t="shared" si="31"/>
        <v>5.130555631246015E-2</v>
      </c>
      <c r="H532" s="94">
        <f t="shared" si="35"/>
        <v>3.8479167234345114E-2</v>
      </c>
      <c r="I532" s="94">
        <f t="shared" si="36"/>
        <v>0.47095156692991941</v>
      </c>
      <c r="J532" s="94">
        <f t="shared" si="37"/>
        <v>5.2982222042151687E-2</v>
      </c>
      <c r="K532" s="95">
        <f t="shared" si="38"/>
        <v>5.725990532778189</v>
      </c>
      <c r="L532" s="94">
        <f t="shared" si="32"/>
        <v>0</v>
      </c>
      <c r="M532" s="94">
        <v>0</v>
      </c>
      <c r="N532" s="94">
        <v>0</v>
      </c>
      <c r="O532" s="96">
        <v>0</v>
      </c>
      <c r="P532" s="95">
        <v>0</v>
      </c>
      <c r="Q532" s="97">
        <v>0</v>
      </c>
    </row>
    <row r="533" spans="1:17" x14ac:dyDescent="0.25">
      <c r="A533" s="98">
        <f t="shared" si="33"/>
        <v>60479</v>
      </c>
      <c r="B533" s="713" t="str">
        <f>+asset_level_drivers!$D$1</f>
        <v>Foreland I</v>
      </c>
      <c r="C533" s="99">
        <f t="shared" si="34"/>
        <v>153</v>
      </c>
      <c r="D533" s="100">
        <f>+H533/asset_level_drivers!$D$59*100</f>
        <v>5.1041689372409133E-2</v>
      </c>
      <c r="E533" s="100">
        <f>+I533/asset_level_drivers!$D$59*100</f>
        <v>0.62470595005661655</v>
      </c>
      <c r="F533" s="100">
        <f>+J533/asset_level_drivers!$D$59*100</f>
        <v>7.027964904851236E-2</v>
      </c>
      <c r="G533" s="100">
        <f t="shared" si="31"/>
        <v>5.1041689372409133E-2</v>
      </c>
      <c r="H533" s="100">
        <f t="shared" si="35"/>
        <v>3.8281267029306849E-2</v>
      </c>
      <c r="I533" s="100">
        <f t="shared" si="36"/>
        <v>0.46852946254246247</v>
      </c>
      <c r="J533" s="100">
        <f t="shared" si="37"/>
        <v>5.2709736786384263E-2</v>
      </c>
      <c r="K533" s="101">
        <f t="shared" si="38"/>
        <v>5.7235017932529866</v>
      </c>
      <c r="L533" s="102">
        <f t="shared" si="32"/>
        <v>0</v>
      </c>
      <c r="M533" s="102">
        <v>0</v>
      </c>
      <c r="N533" s="102">
        <v>0</v>
      </c>
      <c r="O533" s="103">
        <v>0</v>
      </c>
      <c r="P533" s="104">
        <v>0</v>
      </c>
      <c r="Q533" s="105">
        <v>0</v>
      </c>
    </row>
    <row r="534" spans="1:17" x14ac:dyDescent="0.25">
      <c r="A534" s="106">
        <f t="shared" si="33"/>
        <v>60510</v>
      </c>
      <c r="B534" s="714" t="str">
        <f>+asset_level_drivers!$D$1</f>
        <v>Foreland I</v>
      </c>
      <c r="C534" s="93">
        <f t="shared" si="34"/>
        <v>153</v>
      </c>
      <c r="D534" s="94">
        <f>+H534/asset_level_drivers!$D$59*100</f>
        <v>5.0779179512702936E-2</v>
      </c>
      <c r="E534" s="94">
        <f>+I534/asset_level_drivers!$D$59*100</f>
        <v>0.62149308672044323</v>
      </c>
      <c r="F534" s="94">
        <f>+J534/asset_level_drivers!$D$59*100</f>
        <v>6.9918203880527635E-2</v>
      </c>
      <c r="G534" s="94">
        <f t="shared" si="31"/>
        <v>5.0779179512702936E-2</v>
      </c>
      <c r="H534" s="94">
        <f t="shared" si="35"/>
        <v>3.8084384634527201E-2</v>
      </c>
      <c r="I534" s="94">
        <f t="shared" si="36"/>
        <v>0.4661198150403324</v>
      </c>
      <c r="J534" s="94">
        <f t="shared" si="37"/>
        <v>5.2438652910395726E-2</v>
      </c>
      <c r="K534" s="95">
        <f t="shared" si="38"/>
        <v>5.7210141354313579</v>
      </c>
      <c r="L534" s="94">
        <f t="shared" si="32"/>
        <v>0</v>
      </c>
      <c r="M534" s="94">
        <v>0</v>
      </c>
      <c r="N534" s="94">
        <v>0</v>
      </c>
      <c r="O534" s="96">
        <v>0</v>
      </c>
      <c r="P534" s="95">
        <v>0</v>
      </c>
      <c r="Q534" s="97">
        <v>0</v>
      </c>
    </row>
    <row r="535" spans="1:17" x14ac:dyDescent="0.25">
      <c r="A535" s="98">
        <f t="shared" si="33"/>
        <v>60540</v>
      </c>
      <c r="B535" s="713" t="str">
        <f>+asset_level_drivers!$D$1</f>
        <v>Foreland I</v>
      </c>
      <c r="C535" s="99">
        <f t="shared" si="34"/>
        <v>153</v>
      </c>
      <c r="D535" s="100">
        <f>+H535/asset_level_drivers!$D$59*100</f>
        <v>5.0518019753812163E-2</v>
      </c>
      <c r="E535" s="100">
        <f>+I535/asset_level_drivers!$D$59*100</f>
        <v>0.61829674714367366</v>
      </c>
      <c r="F535" s="100">
        <f>+J535/asset_level_drivers!$D$59*100</f>
        <v>6.9558617609268042E-2</v>
      </c>
      <c r="G535" s="100">
        <f t="shared" si="31"/>
        <v>5.0518019753812163E-2</v>
      </c>
      <c r="H535" s="100">
        <f t="shared" si="35"/>
        <v>3.7888514815359126E-2</v>
      </c>
      <c r="I535" s="100">
        <f t="shared" si="36"/>
        <v>0.46372256035775528</v>
      </c>
      <c r="J535" s="100">
        <f t="shared" si="37"/>
        <v>5.2168963206951038E-2</v>
      </c>
      <c r="K535" s="101">
        <f t="shared" si="38"/>
        <v>5.718527558843153</v>
      </c>
      <c r="L535" s="102">
        <f t="shared" si="32"/>
        <v>0</v>
      </c>
      <c r="M535" s="102">
        <v>0</v>
      </c>
      <c r="N535" s="102">
        <v>0</v>
      </c>
      <c r="O535" s="103">
        <v>0</v>
      </c>
      <c r="P535" s="104">
        <v>0</v>
      </c>
      <c r="Q535" s="105">
        <v>0</v>
      </c>
    </row>
    <row r="536" spans="1:17" x14ac:dyDescent="0.25">
      <c r="A536" s="106">
        <f t="shared" si="33"/>
        <v>60571</v>
      </c>
      <c r="B536" s="714" t="str">
        <f>+asset_level_drivers!$D$1</f>
        <v>Foreland I</v>
      </c>
      <c r="C536" s="93">
        <f t="shared" si="34"/>
        <v>153</v>
      </c>
      <c r="D536" s="94">
        <f>+H536/asset_level_drivers!$D$59*100</f>
        <v>5.0258203152103505E-2</v>
      </c>
      <c r="E536" s="94">
        <f>+I536/asset_level_drivers!$D$59*100</f>
        <v>0.61511684634459662</v>
      </c>
      <c r="F536" s="94">
        <f>+J536/asset_level_drivers!$D$59*100</f>
        <v>6.9200880674508858E-2</v>
      </c>
      <c r="G536" s="94">
        <f t="shared" si="31"/>
        <v>5.0258203152103505E-2</v>
      </c>
      <c r="H536" s="94">
        <f t="shared" si="35"/>
        <v>3.769365236407763E-2</v>
      </c>
      <c r="I536" s="94">
        <f t="shared" si="36"/>
        <v>0.46133763475844752</v>
      </c>
      <c r="J536" s="94">
        <f t="shared" si="37"/>
        <v>5.190066050588165E-2</v>
      </c>
      <c r="K536" s="95">
        <f t="shared" si="38"/>
        <v>5.716042063018425</v>
      </c>
      <c r="L536" s="94">
        <f t="shared" si="32"/>
        <v>0</v>
      </c>
      <c r="M536" s="94">
        <v>0</v>
      </c>
      <c r="N536" s="94">
        <v>0</v>
      </c>
      <c r="O536" s="96">
        <v>0</v>
      </c>
      <c r="P536" s="95">
        <v>0</v>
      </c>
      <c r="Q536" s="97">
        <v>0</v>
      </c>
    </row>
    <row r="537" spans="1:17" x14ac:dyDescent="0.25">
      <c r="A537" s="98">
        <f t="shared" si="33"/>
        <v>60601</v>
      </c>
      <c r="B537" s="713" t="str">
        <f>+asset_level_drivers!$D$1</f>
        <v>Foreland I</v>
      </c>
      <c r="C537" s="99">
        <f t="shared" si="34"/>
        <v>153</v>
      </c>
      <c r="D537" s="100">
        <f>+H537/asset_level_drivers!$D$59*100</f>
        <v>4.9999722799655061E-2</v>
      </c>
      <c r="E537" s="100">
        <f>+I537/asset_level_drivers!$D$59*100</f>
        <v>0.61195329977856172</v>
      </c>
      <c r="F537" s="100">
        <f>+J537/asset_level_drivers!$D$59*100</f>
        <v>6.8844983565193169E-2</v>
      </c>
      <c r="G537" s="100">
        <f t="shared" si="31"/>
        <v>4.9999722799655061E-2</v>
      </c>
      <c r="H537" s="100">
        <f t="shared" si="35"/>
        <v>3.7499792099741296E-2</v>
      </c>
      <c r="I537" s="100">
        <f t="shared" si="36"/>
        <v>0.45896497483392135</v>
      </c>
      <c r="J537" s="100">
        <f t="shared" si="37"/>
        <v>5.1633737673894876E-2</v>
      </c>
      <c r="K537" s="101">
        <f t="shared" si="38"/>
        <v>5.7135576474874323</v>
      </c>
      <c r="L537" s="102">
        <f t="shared" si="32"/>
        <v>0</v>
      </c>
      <c r="M537" s="102">
        <v>0</v>
      </c>
      <c r="N537" s="102">
        <v>0</v>
      </c>
      <c r="O537" s="103">
        <v>0</v>
      </c>
      <c r="P537" s="104">
        <v>0</v>
      </c>
      <c r="Q537" s="105">
        <v>0</v>
      </c>
    </row>
    <row r="538" spans="1:17" x14ac:dyDescent="0.25">
      <c r="A538" s="106">
        <f t="shared" si="33"/>
        <v>60632</v>
      </c>
      <c r="B538" s="714" t="str">
        <f>+asset_level_drivers!$D$1</f>
        <v>Foreland I</v>
      </c>
      <c r="C538" s="93">
        <f t="shared" si="34"/>
        <v>153</v>
      </c>
      <c r="D538" s="94">
        <f>+H538/asset_level_drivers!$D$59*100</f>
        <v>4.9742571824072712E-2</v>
      </c>
      <c r="E538" s="94">
        <f>+I538/asset_level_drivers!$D$59*100</f>
        <v>0.60880602333573175</v>
      </c>
      <c r="F538" s="94">
        <f>+J538/asset_level_drivers!$D$59*100</f>
        <v>6.8490916819178987E-2</v>
      </c>
      <c r="G538" s="94">
        <f t="shared" si="31"/>
        <v>4.9742571824072712E-2</v>
      </c>
      <c r="H538" s="94">
        <f t="shared" si="35"/>
        <v>3.7306928868054534E-2</v>
      </c>
      <c r="I538" s="94">
        <f t="shared" si="36"/>
        <v>0.45660451750179887</v>
      </c>
      <c r="J538" s="94">
        <f t="shared" si="37"/>
        <v>5.1368187614384241E-2</v>
      </c>
      <c r="K538" s="95">
        <f t="shared" si="38"/>
        <v>5.7110743117806368</v>
      </c>
      <c r="L538" s="94">
        <f t="shared" si="32"/>
        <v>0</v>
      </c>
      <c r="M538" s="94">
        <v>0</v>
      </c>
      <c r="N538" s="94">
        <v>0</v>
      </c>
      <c r="O538" s="96">
        <v>0</v>
      </c>
      <c r="P538" s="95">
        <v>0</v>
      </c>
      <c r="Q538" s="97">
        <v>0</v>
      </c>
    </row>
    <row r="539" spans="1:17" x14ac:dyDescent="0.25">
      <c r="A539" s="98">
        <f t="shared" si="33"/>
        <v>60663</v>
      </c>
      <c r="B539" s="713" t="str">
        <f>+asset_level_drivers!$D$1</f>
        <v>Foreland I</v>
      </c>
      <c r="C539" s="99">
        <f t="shared" si="34"/>
        <v>153</v>
      </c>
      <c r="D539" s="100">
        <f>+H539/asset_level_drivers!$D$59*100</f>
        <v>4.9486743388307386E-2</v>
      </c>
      <c r="E539" s="100">
        <f>+I539/asset_level_drivers!$D$59*100</f>
        <v>0.60567493333884659</v>
      </c>
      <c r="F539" s="100">
        <f>+J539/asset_level_drivers!$D$59*100</f>
        <v>6.8138671022987748E-2</v>
      </c>
      <c r="G539" s="100">
        <f t="shared" si="31"/>
        <v>4.9486743388307386E-2</v>
      </c>
      <c r="H539" s="100">
        <f t="shared" si="35"/>
        <v>3.7115057541230539E-2</v>
      </c>
      <c r="I539" s="100">
        <f t="shared" si="36"/>
        <v>0.45425620000413497</v>
      </c>
      <c r="J539" s="100">
        <f t="shared" si="37"/>
        <v>5.1104003267240808E-2</v>
      </c>
      <c r="K539" s="101">
        <f t="shared" si="38"/>
        <v>5.7085920554287046</v>
      </c>
      <c r="L539" s="102">
        <f t="shared" si="32"/>
        <v>0</v>
      </c>
      <c r="M539" s="102">
        <v>0</v>
      </c>
      <c r="N539" s="102">
        <v>0</v>
      </c>
      <c r="O539" s="103">
        <v>0</v>
      </c>
      <c r="P539" s="104">
        <v>0</v>
      </c>
      <c r="Q539" s="105">
        <v>0</v>
      </c>
    </row>
    <row r="540" spans="1:17" x14ac:dyDescent="0.25">
      <c r="A540" s="106">
        <f t="shared" si="33"/>
        <v>60691</v>
      </c>
      <c r="B540" s="714" t="str">
        <f>+asset_level_drivers!$D$1</f>
        <v>Foreland I</v>
      </c>
      <c r="C540" s="93">
        <f t="shared" si="34"/>
        <v>153</v>
      </c>
      <c r="D540" s="94">
        <f>+H540/asset_level_drivers!$D$59*100</f>
        <v>4.9232230690473298E-2</v>
      </c>
      <c r="E540" s="94">
        <f>+I540/asset_level_drivers!$D$59*100</f>
        <v>0.60255994654099831</v>
      </c>
      <c r="F540" s="94">
        <f>+J540/asset_level_drivers!$D$59*100</f>
        <v>6.7788236811553965E-2</v>
      </c>
      <c r="G540" s="94">
        <f t="shared" si="31"/>
        <v>4.9232230690473298E-2</v>
      </c>
      <c r="H540" s="94">
        <f t="shared" si="35"/>
        <v>3.6924173017854972E-2</v>
      </c>
      <c r="I540" s="94">
        <f t="shared" si="36"/>
        <v>0.45191995990574868</v>
      </c>
      <c r="J540" s="94">
        <f t="shared" si="37"/>
        <v>5.0841177608665473E-2</v>
      </c>
      <c r="K540" s="95">
        <f t="shared" si="38"/>
        <v>5.706110877962506</v>
      </c>
      <c r="L540" s="94">
        <f t="shared" si="32"/>
        <v>0</v>
      </c>
      <c r="M540" s="94">
        <v>0</v>
      </c>
      <c r="N540" s="94">
        <v>0</v>
      </c>
      <c r="O540" s="96">
        <v>0</v>
      </c>
      <c r="P540" s="95">
        <v>0</v>
      </c>
      <c r="Q540" s="97">
        <v>0</v>
      </c>
    </row>
    <row r="541" spans="1:17" x14ac:dyDescent="0.25">
      <c r="A541" s="98">
        <f t="shared" si="33"/>
        <v>60722</v>
      </c>
      <c r="B541" s="713" t="str">
        <f>+asset_level_drivers!$D$1</f>
        <v>Foreland I</v>
      </c>
      <c r="C541" s="99">
        <f t="shared" si="34"/>
        <v>153</v>
      </c>
      <c r="D541" s="100">
        <f>+H541/asset_level_drivers!$D$59*100</f>
        <v>4.8979026963667065E-2</v>
      </c>
      <c r="E541" s="100">
        <f>+I541/asset_level_drivers!$D$59*100</f>
        <v>0.59946098012341764</v>
      </c>
      <c r="F541" s="100">
        <f>+J541/asset_level_drivers!$D$59*100</f>
        <v>6.7439604867976302E-2</v>
      </c>
      <c r="G541" s="100">
        <f t="shared" si="31"/>
        <v>4.8979026963667065E-2</v>
      </c>
      <c r="H541" s="100">
        <f t="shared" si="35"/>
        <v>3.6734270222750304E-2</v>
      </c>
      <c r="I541" s="100">
        <f t="shared" si="36"/>
        <v>0.44959573509256323</v>
      </c>
      <c r="J541" s="100">
        <f t="shared" si="37"/>
        <v>5.0579703650982223E-2</v>
      </c>
      <c r="K541" s="101">
        <f t="shared" si="38"/>
        <v>5.7036307789131149</v>
      </c>
      <c r="L541" s="102">
        <f t="shared" si="32"/>
        <v>0</v>
      </c>
      <c r="M541" s="102">
        <v>0</v>
      </c>
      <c r="N541" s="102">
        <v>0</v>
      </c>
      <c r="O541" s="103">
        <v>0</v>
      </c>
      <c r="P541" s="104">
        <v>0</v>
      </c>
      <c r="Q541" s="105">
        <v>0</v>
      </c>
    </row>
    <row r="542" spans="1:17" x14ac:dyDescent="0.25">
      <c r="A542" s="106">
        <f t="shared" si="33"/>
        <v>60752</v>
      </c>
      <c r="B542" s="714" t="str">
        <f>+asset_level_drivers!$D$1</f>
        <v>Foreland I</v>
      </c>
      <c r="C542" s="93">
        <f t="shared" si="34"/>
        <v>153</v>
      </c>
      <c r="D542" s="94">
        <f>+H542/asset_level_drivers!$D$59*100</f>
        <v>4.8727125475787857E-2</v>
      </c>
      <c r="E542" s="94">
        <f>+I542/asset_level_drivers!$D$59*100</f>
        <v>0.5963779516932729</v>
      </c>
      <c r="F542" s="94">
        <f>+J542/asset_level_drivers!$D$59*100</f>
        <v>6.709276592326982E-2</v>
      </c>
      <c r="G542" s="94">
        <f t="shared" si="31"/>
        <v>4.8727125475787857E-2</v>
      </c>
      <c r="H542" s="94">
        <f t="shared" si="35"/>
        <v>3.6545344106840891E-2</v>
      </c>
      <c r="I542" s="94">
        <f t="shared" si="36"/>
        <v>0.44728346376995465</v>
      </c>
      <c r="J542" s="94">
        <f t="shared" si="37"/>
        <v>5.0319574442452365E-2</v>
      </c>
      <c r="K542" s="95">
        <f t="shared" si="38"/>
        <v>5.7011517578118092</v>
      </c>
      <c r="L542" s="94">
        <f t="shared" si="32"/>
        <v>0</v>
      </c>
      <c r="M542" s="94">
        <v>0</v>
      </c>
      <c r="N542" s="94">
        <v>0</v>
      </c>
      <c r="O542" s="96">
        <v>0</v>
      </c>
      <c r="P542" s="95">
        <v>0</v>
      </c>
      <c r="Q542" s="97">
        <v>0</v>
      </c>
    </row>
    <row r="543" spans="1:17" x14ac:dyDescent="0.25">
      <c r="A543" s="98">
        <f t="shared" si="33"/>
        <v>60783</v>
      </c>
      <c r="B543" s="713" t="str">
        <f>+asset_level_drivers!$D$1</f>
        <v>Foreland I</v>
      </c>
      <c r="C543" s="99">
        <f t="shared" si="34"/>
        <v>153</v>
      </c>
      <c r="D543" s="100">
        <f>+H543/asset_level_drivers!$D$59*100</f>
        <v>4.8476519529358303E-2</v>
      </c>
      <c r="E543" s="100">
        <f>+I543/asset_level_drivers!$D$59*100</f>
        <v>0.59331077928147835</v>
      </c>
      <c r="F543" s="100">
        <f>+J543/asset_level_drivers!$D$59*100</f>
        <v>6.6747710756119585E-2</v>
      </c>
      <c r="G543" s="100">
        <f t="shared" si="31"/>
        <v>4.8476519529358303E-2</v>
      </c>
      <c r="H543" s="100">
        <f t="shared" si="35"/>
        <v>3.6357389647018727E-2</v>
      </c>
      <c r="I543" s="100">
        <f t="shared" si="36"/>
        <v>0.44498308446110874</v>
      </c>
      <c r="J543" s="100">
        <f t="shared" si="37"/>
        <v>5.0060783067089686E-2</v>
      </c>
      <c r="K543" s="101">
        <f t="shared" si="38"/>
        <v>5.6986738141900704</v>
      </c>
      <c r="L543" s="102">
        <f t="shared" si="32"/>
        <v>0</v>
      </c>
      <c r="M543" s="102">
        <v>0</v>
      </c>
      <c r="N543" s="102">
        <v>0</v>
      </c>
      <c r="O543" s="103">
        <v>0</v>
      </c>
      <c r="P543" s="104">
        <v>0</v>
      </c>
      <c r="Q543" s="105">
        <v>0</v>
      </c>
    </row>
    <row r="544" spans="1:17" x14ac:dyDescent="0.25">
      <c r="A544" s="106">
        <f t="shared" si="33"/>
        <v>60813</v>
      </c>
      <c r="B544" s="714" t="str">
        <f>+asset_level_drivers!$D$1</f>
        <v>Foreland I</v>
      </c>
      <c r="C544" s="93">
        <f t="shared" si="34"/>
        <v>153</v>
      </c>
      <c r="D544" s="94">
        <f>+H544/asset_level_drivers!$D$59*100</f>
        <v>4.8227202461346527E-2</v>
      </c>
      <c r="E544" s="94">
        <f>+I544/asset_level_drivers!$D$59*100</f>
        <v>0.59025938134051548</v>
      </c>
      <c r="F544" s="94">
        <f>+J544/asset_level_drivers!$D$59*100</f>
        <v>6.640443019263545E-2</v>
      </c>
      <c r="G544" s="94">
        <f t="shared" si="31"/>
        <v>4.8227202461346527E-2</v>
      </c>
      <c r="H544" s="94">
        <f t="shared" si="35"/>
        <v>3.6170401846009892E-2</v>
      </c>
      <c r="I544" s="94">
        <f t="shared" si="36"/>
        <v>0.44269453600538661</v>
      </c>
      <c r="J544" s="94">
        <f t="shared" si="37"/>
        <v>4.9803322644476587E-2</v>
      </c>
      <c r="K544" s="95">
        <f t="shared" si="38"/>
        <v>5.6961969475795833</v>
      </c>
      <c r="L544" s="94">
        <f t="shared" si="32"/>
        <v>0</v>
      </c>
      <c r="M544" s="94">
        <v>0</v>
      </c>
      <c r="N544" s="94">
        <v>0</v>
      </c>
      <c r="O544" s="96">
        <v>0</v>
      </c>
      <c r="P544" s="95">
        <v>0</v>
      </c>
      <c r="Q544" s="97">
        <v>0</v>
      </c>
    </row>
    <row r="545" spans="1:17" x14ac:dyDescent="0.25">
      <c r="A545" s="98">
        <f t="shared" si="33"/>
        <v>60844</v>
      </c>
      <c r="B545" s="713" t="str">
        <f>+asset_level_drivers!$D$1</f>
        <v>Foreland I</v>
      </c>
      <c r="C545" s="99">
        <f t="shared" si="34"/>
        <v>153</v>
      </c>
      <c r="D545" s="100">
        <f>+H545/asset_level_drivers!$D$59*100</f>
        <v>4.7979167642988915E-2</v>
      </c>
      <c r="E545" s="100">
        <f>+I545/asset_level_drivers!$D$59*100</f>
        <v>0.58722367674226483</v>
      </c>
      <c r="F545" s="100">
        <f>+J545/asset_level_drivers!$D$59*100</f>
        <v>6.6062915106108219E-2</v>
      </c>
      <c r="G545" s="100">
        <f t="shared" si="31"/>
        <v>4.7979167642988915E-2</v>
      </c>
      <c r="H545" s="100">
        <f t="shared" si="35"/>
        <v>3.598437573224169E-2</v>
      </c>
      <c r="I545" s="100">
        <f t="shared" si="36"/>
        <v>0.44041775755669865</v>
      </c>
      <c r="J545" s="100">
        <f t="shared" si="37"/>
        <v>4.9547186329581168E-2</v>
      </c>
      <c r="K545" s="101">
        <f t="shared" si="38"/>
        <v>5.6937211575122371</v>
      </c>
      <c r="L545" s="102">
        <f t="shared" si="32"/>
        <v>0</v>
      </c>
      <c r="M545" s="102">
        <v>0</v>
      </c>
      <c r="N545" s="102">
        <v>0</v>
      </c>
      <c r="O545" s="103">
        <v>0</v>
      </c>
      <c r="P545" s="104">
        <v>0</v>
      </c>
      <c r="Q545" s="105">
        <v>0</v>
      </c>
    </row>
    <row r="546" spans="1:17" x14ac:dyDescent="0.25">
      <c r="A546" s="106">
        <f t="shared" si="33"/>
        <v>60875</v>
      </c>
      <c r="B546" s="714" t="str">
        <f>+asset_level_drivers!$D$1</f>
        <v>Foreland I</v>
      </c>
      <c r="C546" s="93">
        <f t="shared" si="34"/>
        <v>153</v>
      </c>
      <c r="D546" s="94">
        <f>+H546/asset_level_drivers!$D$59*100</f>
        <v>4.7732408479613936E-2</v>
      </c>
      <c r="E546" s="94">
        <f>+I546/asset_level_drivers!$D$59*100</f>
        <v>0.58420358477584899</v>
      </c>
      <c r="F546" s="94">
        <f>+J546/asset_level_drivers!$D$59*100</f>
        <v>6.5723156416766959E-2</v>
      </c>
      <c r="G546" s="94">
        <f t="shared" si="31"/>
        <v>4.7732408479613936E-2</v>
      </c>
      <c r="H546" s="94">
        <f t="shared" si="35"/>
        <v>3.5799306359710452E-2</v>
      </c>
      <c r="I546" s="94">
        <f t="shared" si="36"/>
        <v>0.43815268858188672</v>
      </c>
      <c r="J546" s="94">
        <f t="shared" si="37"/>
        <v>4.9292367312575219E-2</v>
      </c>
      <c r="K546" s="95">
        <f t="shared" si="38"/>
        <v>5.6912464435201233</v>
      </c>
      <c r="L546" s="94">
        <f t="shared" si="32"/>
        <v>0</v>
      </c>
      <c r="M546" s="94">
        <v>0</v>
      </c>
      <c r="N546" s="94">
        <v>0</v>
      </c>
      <c r="O546" s="96">
        <v>0</v>
      </c>
      <c r="P546" s="95">
        <v>0</v>
      </c>
      <c r="Q546" s="97">
        <v>0</v>
      </c>
    </row>
    <row r="547" spans="1:17" x14ac:dyDescent="0.25">
      <c r="A547" s="98">
        <f t="shared" si="33"/>
        <v>60905</v>
      </c>
      <c r="B547" s="713" t="str">
        <f>+asset_level_drivers!$D$1</f>
        <v>Foreland I</v>
      </c>
      <c r="C547" s="99">
        <f t="shared" si="34"/>
        <v>153</v>
      </c>
      <c r="D547" s="100">
        <f>+H547/asset_level_drivers!$D$59*100</f>
        <v>4.7486918410466733E-2</v>
      </c>
      <c r="E547" s="100">
        <f>+I547/asset_level_drivers!$D$59*100</f>
        <v>0.58119902514548638</v>
      </c>
      <c r="F547" s="100">
        <f>+J547/asset_level_drivers!$D$59*100</f>
        <v>6.5385145091537575E-2</v>
      </c>
      <c r="G547" s="100">
        <f t="shared" si="31"/>
        <v>4.7486918410466733E-2</v>
      </c>
      <c r="H547" s="100">
        <f t="shared" si="35"/>
        <v>3.561518880785005E-2</v>
      </c>
      <c r="I547" s="100">
        <f t="shared" si="36"/>
        <v>0.43589926885911473</v>
      </c>
      <c r="J547" s="100">
        <f t="shared" si="37"/>
        <v>4.9038858818653185E-2</v>
      </c>
      <c r="K547" s="101">
        <f t="shared" si="38"/>
        <v>5.688772805135538</v>
      </c>
      <c r="L547" s="102">
        <f t="shared" si="32"/>
        <v>0</v>
      </c>
      <c r="M547" s="102">
        <v>0</v>
      </c>
      <c r="N547" s="102">
        <v>0</v>
      </c>
      <c r="O547" s="103">
        <v>0</v>
      </c>
      <c r="P547" s="104">
        <v>0</v>
      </c>
      <c r="Q547" s="105">
        <v>0</v>
      </c>
    </row>
    <row r="548" spans="1:17" x14ac:dyDescent="0.25">
      <c r="A548" s="106">
        <f t="shared" si="33"/>
        <v>60936</v>
      </c>
      <c r="B548" s="714" t="str">
        <f>+asset_level_drivers!$D$1</f>
        <v>Foreland I</v>
      </c>
      <c r="C548" s="93">
        <f t="shared" si="34"/>
        <v>153</v>
      </c>
      <c r="D548" s="94">
        <f>+H548/asset_level_drivers!$D$59*100</f>
        <v>4.7242690908534751E-2</v>
      </c>
      <c r="E548" s="94">
        <f>+I548/asset_level_drivers!$D$59*100</f>
        <v>0.57820991796835686</v>
      </c>
      <c r="F548" s="94">
        <f>+J548/asset_level_drivers!$D$59*100</f>
        <v>6.5048872143802727E-2</v>
      </c>
      <c r="G548" s="94">
        <f t="shared" si="31"/>
        <v>4.7242690908534751E-2</v>
      </c>
      <c r="H548" s="94">
        <f t="shared" si="35"/>
        <v>3.5432018181401063E-2</v>
      </c>
      <c r="I548" s="94">
        <f t="shared" si="36"/>
        <v>0.43365743847626764</v>
      </c>
      <c r="J548" s="94">
        <f t="shared" si="37"/>
        <v>4.8786654107852039E-2</v>
      </c>
      <c r="K548" s="95">
        <f t="shared" si="38"/>
        <v>5.6863002418909803</v>
      </c>
      <c r="L548" s="94">
        <f t="shared" si="32"/>
        <v>0</v>
      </c>
      <c r="M548" s="94">
        <v>0</v>
      </c>
      <c r="N548" s="94">
        <v>0</v>
      </c>
      <c r="O548" s="96">
        <v>0</v>
      </c>
      <c r="P548" s="95">
        <v>0</v>
      </c>
      <c r="Q548" s="97">
        <v>0</v>
      </c>
    </row>
    <row r="549" spans="1:17" x14ac:dyDescent="0.25">
      <c r="A549" s="98">
        <f t="shared" si="33"/>
        <v>60966</v>
      </c>
      <c r="B549" s="713" t="str">
        <f>+asset_level_drivers!$D$1</f>
        <v>Foreland I</v>
      </c>
      <c r="C549" s="99">
        <f t="shared" si="34"/>
        <v>153</v>
      </c>
      <c r="D549" s="100">
        <f>+H549/asset_level_drivers!$D$59*100</f>
        <v>4.6999719480374173E-2</v>
      </c>
      <c r="E549" s="100">
        <f>+I549/asset_level_drivers!$D$59*100</f>
        <v>0.57523618377247798</v>
      </c>
      <c r="F549" s="100">
        <f>+J549/asset_level_drivers!$D$59*100</f>
        <v>6.4714328633162788E-2</v>
      </c>
      <c r="G549" s="100">
        <f t="shared" si="31"/>
        <v>4.6999719480374173E-2</v>
      </c>
      <c r="H549" s="100">
        <f t="shared" si="35"/>
        <v>3.5249789610280628E-2</v>
      </c>
      <c r="I549" s="100">
        <f t="shared" si="36"/>
        <v>0.43142713782935843</v>
      </c>
      <c r="J549" s="100">
        <f t="shared" si="37"/>
        <v>4.8535746474872091E-2</v>
      </c>
      <c r="K549" s="101">
        <f t="shared" si="38"/>
        <v>5.683828753319152</v>
      </c>
      <c r="L549" s="102">
        <f t="shared" si="32"/>
        <v>0</v>
      </c>
      <c r="M549" s="102">
        <v>0</v>
      </c>
      <c r="N549" s="102">
        <v>0</v>
      </c>
      <c r="O549" s="103">
        <v>0</v>
      </c>
      <c r="P549" s="104">
        <v>0</v>
      </c>
      <c r="Q549" s="105">
        <v>0</v>
      </c>
    </row>
    <row r="550" spans="1:17" x14ac:dyDescent="0.25">
      <c r="A550" s="106">
        <f t="shared" si="33"/>
        <v>60997</v>
      </c>
      <c r="B550" s="714" t="str">
        <f>+asset_level_drivers!$D$1</f>
        <v>Foreland I</v>
      </c>
      <c r="C550" s="93">
        <f t="shared" si="34"/>
        <v>153</v>
      </c>
      <c r="D550" s="94">
        <f>+H550/asset_level_drivers!$D$59*100</f>
        <v>4.6757997665937252E-2</v>
      </c>
      <c r="E550" s="94">
        <f>+I550/asset_level_drivers!$D$59*100</f>
        <v>0.57227774349459115</v>
      </c>
      <c r="F550" s="94">
        <f>+J550/asset_level_drivers!$D$59*100</f>
        <v>6.4381505665198291E-2</v>
      </c>
      <c r="G550" s="94">
        <f t="shared" si="31"/>
        <v>4.6757997665937252E-2</v>
      </c>
      <c r="H550" s="94">
        <f t="shared" si="35"/>
        <v>3.5068498249452941E-2</v>
      </c>
      <c r="I550" s="94">
        <f t="shared" si="36"/>
        <v>0.42920830762094342</v>
      </c>
      <c r="J550" s="94">
        <f t="shared" si="37"/>
        <v>4.8286129248898711E-2</v>
      </c>
      <c r="K550" s="95">
        <f t="shared" si="38"/>
        <v>5.6813583389529585</v>
      </c>
      <c r="L550" s="94">
        <f t="shared" si="32"/>
        <v>0</v>
      </c>
      <c r="M550" s="94">
        <v>0</v>
      </c>
      <c r="N550" s="94">
        <v>0</v>
      </c>
      <c r="O550" s="96">
        <v>0</v>
      </c>
      <c r="P550" s="95">
        <v>0</v>
      </c>
      <c r="Q550" s="97">
        <v>0</v>
      </c>
    </row>
    <row r="551" spans="1:17" x14ac:dyDescent="0.25">
      <c r="A551" s="98">
        <f t="shared" si="33"/>
        <v>61028</v>
      </c>
      <c r="B551" s="713" t="str">
        <f>+asset_level_drivers!$D$1</f>
        <v>Foreland I</v>
      </c>
      <c r="C551" s="99">
        <f t="shared" si="34"/>
        <v>153</v>
      </c>
      <c r="D551" s="100">
        <f>+H551/asset_level_drivers!$D$59*100</f>
        <v>4.6517519038400616E-2</v>
      </c>
      <c r="E551" s="100">
        <f>+I551/asset_level_drivers!$D$59*100</f>
        <v>0.56933451847806105</v>
      </c>
      <c r="F551" s="100">
        <f>+J551/asset_level_drivers!$D$59*100</f>
        <v>6.4050394391233306E-2</v>
      </c>
      <c r="G551" s="100">
        <f t="shared" si="31"/>
        <v>4.6517519038400616E-2</v>
      </c>
      <c r="H551" s="100">
        <f t="shared" si="35"/>
        <v>3.488813927880046E-2</v>
      </c>
      <c r="I551" s="100">
        <f t="shared" si="36"/>
        <v>0.42700088885854581</v>
      </c>
      <c r="J551" s="100">
        <f t="shared" si="37"/>
        <v>4.8037795793424973E-2</v>
      </c>
      <c r="K551" s="101">
        <f t="shared" si="38"/>
        <v>5.6788889983255082</v>
      </c>
      <c r="L551" s="102">
        <f t="shared" si="32"/>
        <v>0</v>
      </c>
      <c r="M551" s="102">
        <v>0</v>
      </c>
      <c r="N551" s="102">
        <v>0</v>
      </c>
      <c r="O551" s="103">
        <v>0</v>
      </c>
      <c r="P551" s="104">
        <v>0</v>
      </c>
      <c r="Q551" s="105">
        <v>0</v>
      </c>
    </row>
    <row r="552" spans="1:17" x14ac:dyDescent="0.25">
      <c r="A552" s="106">
        <f t="shared" si="33"/>
        <v>61056</v>
      </c>
      <c r="B552" s="714" t="str">
        <f>+asset_level_drivers!$D$1</f>
        <v>Foreland I</v>
      </c>
      <c r="C552" s="93">
        <f t="shared" si="34"/>
        <v>153</v>
      </c>
      <c r="D552" s="94">
        <f>+H552/asset_level_drivers!$D$59*100</f>
        <v>4.6278277203994314E-2</v>
      </c>
      <c r="E552" s="94">
        <f>+I552/asset_level_drivers!$D$59*100</f>
        <v>0.56640643047078287</v>
      </c>
      <c r="F552" s="94">
        <f>+J552/asset_level_drivers!$D$59*100</f>
        <v>6.3720986008100292E-2</v>
      </c>
      <c r="G552" s="94">
        <f t="shared" si="31"/>
        <v>4.6278277203994314E-2</v>
      </c>
      <c r="H552" s="94">
        <f t="shared" si="35"/>
        <v>3.4708707902995739E-2</v>
      </c>
      <c r="I552" s="94">
        <f t="shared" si="36"/>
        <v>0.42480482285308713</v>
      </c>
      <c r="J552" s="94">
        <f t="shared" si="37"/>
        <v>4.7790739506075222E-2</v>
      </c>
      <c r="K552" s="95">
        <f t="shared" si="38"/>
        <v>5.6764207309701122</v>
      </c>
      <c r="L552" s="94">
        <f t="shared" si="32"/>
        <v>0</v>
      </c>
      <c r="M552" s="94">
        <v>0</v>
      </c>
      <c r="N552" s="94">
        <v>0</v>
      </c>
      <c r="O552" s="96">
        <v>0</v>
      </c>
      <c r="P552" s="95">
        <v>0</v>
      </c>
      <c r="Q552" s="97">
        <v>0</v>
      </c>
    </row>
    <row r="553" spans="1:17" x14ac:dyDescent="0.25">
      <c r="A553" s="98">
        <f t="shared" si="33"/>
        <v>61087</v>
      </c>
      <c r="B553" s="713" t="str">
        <f>+asset_level_drivers!$D$1</f>
        <v>Foreland I</v>
      </c>
      <c r="C553" s="99">
        <f t="shared" si="34"/>
        <v>153</v>
      </c>
      <c r="D553" s="100">
        <f>+H553/asset_level_drivers!$D$59*100</f>
        <v>4.6040265801831903E-2</v>
      </c>
      <c r="E553" s="100">
        <f>+I553/asset_level_drivers!$D$59*100</f>
        <v>0.56349340162310246</v>
      </c>
      <c r="F553" s="100">
        <f>+J553/asset_level_drivers!$D$59*100</f>
        <v>6.3393271757906045E-2</v>
      </c>
      <c r="G553" s="100">
        <f t="shared" si="31"/>
        <v>4.6040265801831903E-2</v>
      </c>
      <c r="H553" s="100">
        <f t="shared" si="35"/>
        <v>3.4530199351373927E-2</v>
      </c>
      <c r="I553" s="100">
        <f t="shared" si="36"/>
        <v>0.42262005121732688</v>
      </c>
      <c r="J553" s="100">
        <f t="shared" si="37"/>
        <v>4.7544953818429533E-2</v>
      </c>
      <c r="K553" s="101">
        <f t="shared" si="38"/>
        <v>5.6739535364202842</v>
      </c>
      <c r="L553" s="102">
        <f t="shared" si="32"/>
        <v>0</v>
      </c>
      <c r="M553" s="102">
        <v>0</v>
      </c>
      <c r="N553" s="102">
        <v>0</v>
      </c>
      <c r="O553" s="103">
        <v>0</v>
      </c>
      <c r="P553" s="104">
        <v>0</v>
      </c>
      <c r="Q553" s="105">
        <v>0</v>
      </c>
    </row>
    <row r="554" spans="1:17" x14ac:dyDescent="0.25">
      <c r="A554" s="106">
        <f t="shared" si="33"/>
        <v>61117</v>
      </c>
      <c r="B554" s="714" t="str">
        <f>+asset_level_drivers!$D$1</f>
        <v>Foreland I</v>
      </c>
      <c r="C554" s="93">
        <f t="shared" si="34"/>
        <v>153</v>
      </c>
      <c r="D554" s="94">
        <f>+H554/asset_level_drivers!$D$59*100</f>
        <v>4.5803478503741252E-2</v>
      </c>
      <c r="E554" s="94">
        <f>+I554/asset_level_drivers!$D$59*100</f>
        <v>0.56059535448574693</v>
      </c>
      <c r="F554" s="94">
        <f>+J554/asset_level_drivers!$D$59*100</f>
        <v>6.3067242927798778E-2</v>
      </c>
      <c r="G554" s="94">
        <f t="shared" si="31"/>
        <v>4.5803478503741252E-2</v>
      </c>
      <c r="H554" s="94">
        <f t="shared" si="35"/>
        <v>3.4352608877805939E-2</v>
      </c>
      <c r="I554" s="94">
        <f t="shared" si="36"/>
        <v>0.4204465158643102</v>
      </c>
      <c r="J554" s="94">
        <f t="shared" si="37"/>
        <v>4.7300432195849083E-2</v>
      </c>
      <c r="K554" s="95">
        <f t="shared" si="38"/>
        <v>5.6714874142097411</v>
      </c>
      <c r="L554" s="94">
        <f t="shared" si="32"/>
        <v>0</v>
      </c>
      <c r="M554" s="94">
        <v>0</v>
      </c>
      <c r="N554" s="94">
        <v>0</v>
      </c>
      <c r="O554" s="96">
        <v>0</v>
      </c>
      <c r="P554" s="95">
        <v>0</v>
      </c>
      <c r="Q554" s="97">
        <v>0</v>
      </c>
    </row>
    <row r="555" spans="1:17" x14ac:dyDescent="0.25">
      <c r="A555" s="98">
        <f t="shared" si="33"/>
        <v>61148</v>
      </c>
      <c r="B555" s="713" t="str">
        <f>+asset_level_drivers!$D$1</f>
        <v>Foreland I</v>
      </c>
      <c r="C555" s="99">
        <f t="shared" si="34"/>
        <v>153</v>
      </c>
      <c r="D555" s="100">
        <f>+H555/asset_level_drivers!$D$59*100</f>
        <v>4.5567909014096332E-2</v>
      </c>
      <c r="E555" s="100">
        <f>+I555/asset_level_drivers!$D$59*100</f>
        <v>0.55771221200776466</v>
      </c>
      <c r="F555" s="100">
        <f>+J555/asset_level_drivers!$D$59*100</f>
        <v>6.2742890849736527E-2</v>
      </c>
      <c r="G555" s="100">
        <f t="shared" si="31"/>
        <v>4.5567909014096332E-2</v>
      </c>
      <c r="H555" s="100">
        <f t="shared" si="35"/>
        <v>3.4175931760572251E-2</v>
      </c>
      <c r="I555" s="100">
        <f t="shared" si="36"/>
        <v>0.41828415900582355</v>
      </c>
      <c r="J555" s="100">
        <f t="shared" si="37"/>
        <v>4.7057168137302402E-2</v>
      </c>
      <c r="K555" s="101">
        <f t="shared" si="38"/>
        <v>5.6690223638724024</v>
      </c>
      <c r="L555" s="102">
        <f t="shared" si="32"/>
        <v>0</v>
      </c>
      <c r="M555" s="102">
        <v>0</v>
      </c>
      <c r="N555" s="102">
        <v>0</v>
      </c>
      <c r="O555" s="103">
        <v>0</v>
      </c>
      <c r="P555" s="104">
        <v>0</v>
      </c>
      <c r="Q555" s="105">
        <v>0</v>
      </c>
    </row>
    <row r="556" spans="1:17" x14ac:dyDescent="0.25">
      <c r="A556" s="106">
        <f t="shared" si="33"/>
        <v>61178</v>
      </c>
      <c r="B556" s="714" t="str">
        <f>+asset_level_drivers!$D$1</f>
        <v>Foreland I</v>
      </c>
      <c r="C556" s="93">
        <f t="shared" si="34"/>
        <v>153</v>
      </c>
      <c r="D556" s="94">
        <f>+H556/asset_level_drivers!$D$59*100</f>
        <v>4.5333551069649827E-2</v>
      </c>
      <c r="E556" s="94">
        <f>+I556/asset_level_drivers!$D$59*100</f>
        <v>0.5548438975344776</v>
      </c>
      <c r="F556" s="94">
        <f>+J556/asset_level_drivers!$D$59*100</f>
        <v>6.2420206900256736E-2</v>
      </c>
      <c r="G556" s="94">
        <f t="shared" si="31"/>
        <v>4.5333551069649827E-2</v>
      </c>
      <c r="H556" s="94">
        <f t="shared" si="35"/>
        <v>3.4000163302237367E-2</v>
      </c>
      <c r="I556" s="94">
        <f t="shared" si="36"/>
        <v>0.4161329231508582</v>
      </c>
      <c r="J556" s="94">
        <f t="shared" si="37"/>
        <v>4.6815155175192552E-2</v>
      </c>
      <c r="K556" s="95">
        <f t="shared" si="38"/>
        <v>5.6665583849423893</v>
      </c>
      <c r="L556" s="94">
        <f t="shared" si="32"/>
        <v>0</v>
      </c>
      <c r="M556" s="94">
        <v>0</v>
      </c>
      <c r="N556" s="94">
        <v>0</v>
      </c>
      <c r="O556" s="96">
        <v>0</v>
      </c>
      <c r="P556" s="95">
        <v>0</v>
      </c>
      <c r="Q556" s="97">
        <v>0</v>
      </c>
    </row>
    <row r="557" spans="1:17" x14ac:dyDescent="0.25">
      <c r="A557" s="98">
        <f t="shared" si="33"/>
        <v>61209</v>
      </c>
      <c r="B557" s="713" t="str">
        <f>+asset_level_drivers!$D$1</f>
        <v>Foreland I</v>
      </c>
      <c r="C557" s="99">
        <f t="shared" si="34"/>
        <v>153</v>
      </c>
      <c r="D557" s="100">
        <f>+H557/asset_level_drivers!$D$59*100</f>
        <v>4.5100398439366585E-2</v>
      </c>
      <c r="E557" s="100">
        <f>+I557/asset_level_drivers!$D$59*100</f>
        <v>0.55199033480544235</v>
      </c>
      <c r="F557" s="100">
        <f>+J557/asset_level_drivers!$D$59*100</f>
        <v>6.2099182500246881E-2</v>
      </c>
      <c r="G557" s="100">
        <f t="shared" si="31"/>
        <v>4.5100398439366585E-2</v>
      </c>
      <c r="H557" s="100">
        <f t="shared" si="35"/>
        <v>3.3825298829524938E-2</v>
      </c>
      <c r="I557" s="100">
        <f t="shared" si="36"/>
        <v>0.41399275110408174</v>
      </c>
      <c r="J557" s="100">
        <f t="shared" si="37"/>
        <v>4.6574386875185156E-2</v>
      </c>
      <c r="K557" s="101">
        <f t="shared" si="38"/>
        <v>5.6640954769540262</v>
      </c>
      <c r="L557" s="102">
        <f t="shared" si="32"/>
        <v>0</v>
      </c>
      <c r="M557" s="102">
        <v>0</v>
      </c>
      <c r="N557" s="102">
        <v>0</v>
      </c>
      <c r="O557" s="103">
        <v>0</v>
      </c>
      <c r="P557" s="104">
        <v>0</v>
      </c>
      <c r="Q557" s="105">
        <v>0</v>
      </c>
    </row>
    <row r="558" spans="1:17" x14ac:dyDescent="0.25">
      <c r="A558" s="106">
        <f t="shared" si="33"/>
        <v>61240</v>
      </c>
      <c r="B558" s="714" t="str">
        <f>+asset_level_drivers!$D$1</f>
        <v>Foreland I</v>
      </c>
      <c r="C558" s="93">
        <f t="shared" si="34"/>
        <v>153</v>
      </c>
      <c r="D558" s="94">
        <f>+H558/asset_level_drivers!$D$59*100</f>
        <v>4.486844492425799E-2</v>
      </c>
      <c r="E558" s="94">
        <f>+I558/asset_level_drivers!$D$59*100</f>
        <v>0.5491514479524231</v>
      </c>
      <c r="F558" s="94">
        <f>+J558/asset_level_drivers!$D$59*100</f>
        <v>6.177980911471645E-2</v>
      </c>
      <c r="G558" s="94">
        <f t="shared" si="31"/>
        <v>4.486844492425799E-2</v>
      </c>
      <c r="H558" s="94">
        <f t="shared" si="35"/>
        <v>3.3651333693193494E-2</v>
      </c>
      <c r="I558" s="94">
        <f t="shared" si="36"/>
        <v>0.41186358596431738</v>
      </c>
      <c r="J558" s="94">
        <f t="shared" si="37"/>
        <v>4.6334856836037337E-2</v>
      </c>
      <c r="K558" s="95">
        <f t="shared" si="38"/>
        <v>5.6616336394418409</v>
      </c>
      <c r="L558" s="94">
        <f t="shared" si="32"/>
        <v>0</v>
      </c>
      <c r="M558" s="94">
        <v>0</v>
      </c>
      <c r="N558" s="94">
        <v>0</v>
      </c>
      <c r="O558" s="96">
        <v>0</v>
      </c>
      <c r="P558" s="95">
        <v>0</v>
      </c>
      <c r="Q558" s="97">
        <v>0</v>
      </c>
    </row>
    <row r="559" spans="1:17" x14ac:dyDescent="0.25">
      <c r="A559" s="98">
        <f t="shared" si="33"/>
        <v>61270</v>
      </c>
      <c r="B559" s="713" t="str">
        <f>+asset_level_drivers!$D$1</f>
        <v>Foreland I</v>
      </c>
      <c r="C559" s="99">
        <f t="shared" si="34"/>
        <v>153</v>
      </c>
      <c r="D559" s="100">
        <f>+H559/asset_level_drivers!$D$59*100</f>
        <v>4.4637684357217114E-2</v>
      </c>
      <c r="E559" s="100">
        <f>+I559/asset_level_drivers!$D$59*100</f>
        <v>0.54632716149737492</v>
      </c>
      <c r="F559" s="100">
        <f>+J559/asset_level_drivers!$D$59*100</f>
        <v>6.1462078252570045E-2</v>
      </c>
      <c r="G559" s="100">
        <f t="shared" si="31"/>
        <v>4.4637684357217114E-2</v>
      </c>
      <c r="H559" s="100">
        <f t="shared" si="35"/>
        <v>3.3478263267912832E-2</v>
      </c>
      <c r="I559" s="100">
        <f t="shared" si="36"/>
        <v>0.40974537112303122</v>
      </c>
      <c r="J559" s="100">
        <f t="shared" si="37"/>
        <v>4.6096558689427532E-2</v>
      </c>
      <c r="K559" s="101">
        <f t="shared" si="38"/>
        <v>5.6591728719405623</v>
      </c>
      <c r="L559" s="102">
        <f t="shared" si="32"/>
        <v>0</v>
      </c>
      <c r="M559" s="102">
        <v>0</v>
      </c>
      <c r="N559" s="102">
        <v>0</v>
      </c>
      <c r="O559" s="103">
        <v>0</v>
      </c>
      <c r="P559" s="104">
        <v>0</v>
      </c>
      <c r="Q559" s="105">
        <v>0</v>
      </c>
    </row>
    <row r="560" spans="1:17" x14ac:dyDescent="0.25">
      <c r="A560" s="106">
        <f t="shared" si="33"/>
        <v>61301</v>
      </c>
      <c r="B560" s="714" t="str">
        <f>+asset_level_drivers!$D$1</f>
        <v>Foreland I</v>
      </c>
      <c r="C560" s="93">
        <f t="shared" si="34"/>
        <v>153</v>
      </c>
      <c r="D560" s="94">
        <f>+H560/asset_level_drivers!$D$59*100</f>
        <v>4.4408110602854732E-2</v>
      </c>
      <c r="E560" s="94">
        <f>+I560/asset_level_drivers!$D$59*100</f>
        <v>0.54351740035043605</v>
      </c>
      <c r="F560" s="94">
        <f>+J560/asset_level_drivers!$D$59*100</f>
        <v>6.1145981466381567E-2</v>
      </c>
      <c r="G560" s="94">
        <f t="shared" si="31"/>
        <v>4.4408110602854732E-2</v>
      </c>
      <c r="H560" s="94">
        <f t="shared" si="35"/>
        <v>3.3306082952141047E-2</v>
      </c>
      <c r="I560" s="94">
        <f t="shared" si="36"/>
        <v>0.40763805026282701</v>
      </c>
      <c r="J560" s="94">
        <f t="shared" si="37"/>
        <v>4.5859486099786177E-2</v>
      </c>
      <c r="K560" s="95">
        <f t="shared" si="38"/>
        <v>5.6567131739851213</v>
      </c>
      <c r="L560" s="94">
        <f t="shared" si="32"/>
        <v>0</v>
      </c>
      <c r="M560" s="94">
        <v>0</v>
      </c>
      <c r="N560" s="94">
        <v>0</v>
      </c>
      <c r="O560" s="96">
        <v>0</v>
      </c>
      <c r="P560" s="95">
        <v>0</v>
      </c>
      <c r="Q560" s="97">
        <v>0</v>
      </c>
    </row>
    <row r="561" spans="1:17" x14ac:dyDescent="0.25">
      <c r="A561" s="98">
        <f t="shared" si="33"/>
        <v>61331</v>
      </c>
      <c r="B561" s="713" t="str">
        <f>+asset_level_drivers!$D$1</f>
        <v>Foreland I</v>
      </c>
      <c r="C561" s="99">
        <f t="shared" si="34"/>
        <v>153</v>
      </c>
      <c r="D561" s="100">
        <f>+H561/asset_level_drivers!$D$59*100</f>
        <v>4.4179717557336261E-2</v>
      </c>
      <c r="E561" s="100">
        <f>+I561/asset_level_drivers!$D$59*100</f>
        <v>0.54072208980793202</v>
      </c>
      <c r="F561" s="100">
        <f>+J561/asset_level_drivers!$D$59*100</f>
        <v>6.0831510352169695E-2</v>
      </c>
      <c r="G561" s="100">
        <f t="shared" si="31"/>
        <v>4.4179717557336261E-2</v>
      </c>
      <c r="H561" s="100">
        <f t="shared" si="35"/>
        <v>3.3134788168002194E-2</v>
      </c>
      <c r="I561" s="100">
        <f t="shared" si="36"/>
        <v>0.40554156735594898</v>
      </c>
      <c r="J561" s="100">
        <f t="shared" si="37"/>
        <v>4.5623632764127273E-2</v>
      </c>
      <c r="K561" s="101">
        <f t="shared" si="38"/>
        <v>5.6542545451106516</v>
      </c>
      <c r="L561" s="102">
        <f t="shared" si="32"/>
        <v>0</v>
      </c>
      <c r="M561" s="102">
        <v>0</v>
      </c>
      <c r="N561" s="102">
        <v>0</v>
      </c>
      <c r="O561" s="103">
        <v>0</v>
      </c>
      <c r="P561" s="104">
        <v>0</v>
      </c>
      <c r="Q561" s="105">
        <v>0</v>
      </c>
    </row>
    <row r="562" spans="1:17" x14ac:dyDescent="0.25">
      <c r="A562" s="106">
        <f t="shared" si="33"/>
        <v>61362</v>
      </c>
      <c r="B562" s="714" t="str">
        <f>+asset_level_drivers!$D$1</f>
        <v>Foreland I</v>
      </c>
      <c r="C562" s="93">
        <f t="shared" si="34"/>
        <v>153</v>
      </c>
      <c r="D562" s="94">
        <f>+H562/asset_level_drivers!$D$59*100</f>
        <v>4.3952499148219401E-2</v>
      </c>
      <c r="E562" s="94">
        <f>+I562/asset_level_drivers!$D$59*100</f>
        <v>0.53794115555038957</v>
      </c>
      <c r="F562" s="94">
        <f>+J562/asset_level_drivers!$D$59*100</f>
        <v>6.0518656549174397E-2</v>
      </c>
      <c r="G562" s="94">
        <f t="shared" si="31"/>
        <v>4.3952499148219401E-2</v>
      </c>
      <c r="H562" s="94">
        <f t="shared" si="35"/>
        <v>3.2964374361164554E-2</v>
      </c>
      <c r="I562" s="94">
        <f t="shared" si="36"/>
        <v>0.40345586666279215</v>
      </c>
      <c r="J562" s="94">
        <f t="shared" si="37"/>
        <v>4.5388992411880796E-2</v>
      </c>
      <c r="K562" s="95">
        <f t="shared" si="38"/>
        <v>5.6517969848524885</v>
      </c>
      <c r="L562" s="94">
        <f t="shared" si="32"/>
        <v>0</v>
      </c>
      <c r="M562" s="94">
        <v>0</v>
      </c>
      <c r="N562" s="94">
        <v>0</v>
      </c>
      <c r="O562" s="96">
        <v>0</v>
      </c>
      <c r="P562" s="95">
        <v>0</v>
      </c>
      <c r="Q562" s="97">
        <v>0</v>
      </c>
    </row>
    <row r="563" spans="1:17" x14ac:dyDescent="0.25">
      <c r="A563" s="98">
        <f t="shared" si="33"/>
        <v>61393</v>
      </c>
      <c r="B563" s="713" t="str">
        <f>+asset_level_drivers!$D$1</f>
        <v>Foreland I</v>
      </c>
      <c r="C563" s="99">
        <f t="shared" si="34"/>
        <v>153</v>
      </c>
      <c r="D563" s="100">
        <f>+H563/asset_level_drivers!$D$59*100</f>
        <v>4.372644933429274E-2</v>
      </c>
      <c r="E563" s="100">
        <f>+I563/asset_level_drivers!$D$59*100</f>
        <v>0.53517452364056051</v>
      </c>
      <c r="F563" s="100">
        <f>+J563/asset_level_drivers!$D$59*100</f>
        <v>6.0207411739634654E-2</v>
      </c>
      <c r="G563" s="100">
        <f t="shared" si="31"/>
        <v>4.372644933429274E-2</v>
      </c>
      <c r="H563" s="100">
        <f t="shared" si="35"/>
        <v>3.2794837000719557E-2</v>
      </c>
      <c r="I563" s="100">
        <f t="shared" si="36"/>
        <v>0.40138089273042038</v>
      </c>
      <c r="J563" s="100">
        <f t="shared" si="37"/>
        <v>4.5155558804725993E-2</v>
      </c>
      <c r="K563" s="101">
        <f t="shared" si="38"/>
        <v>5.6493404927461697</v>
      </c>
      <c r="L563" s="102">
        <f t="shared" si="32"/>
        <v>0</v>
      </c>
      <c r="M563" s="102">
        <v>0</v>
      </c>
      <c r="N563" s="102">
        <v>0</v>
      </c>
      <c r="O563" s="103">
        <v>0</v>
      </c>
      <c r="P563" s="104">
        <v>0</v>
      </c>
      <c r="Q563" s="105">
        <v>0</v>
      </c>
    </row>
    <row r="564" spans="1:17" x14ac:dyDescent="0.25">
      <c r="A564" s="106">
        <f t="shared" si="33"/>
        <v>61422</v>
      </c>
      <c r="B564" s="714" t="str">
        <f>+asset_level_drivers!$D$1</f>
        <v>Foreland I</v>
      </c>
      <c r="C564" s="93">
        <f t="shared" si="34"/>
        <v>153</v>
      </c>
      <c r="D564" s="94">
        <f>+H564/asset_level_drivers!$D$59*100</f>
        <v>4.3501562105415087E-2</v>
      </c>
      <c r="E564" s="94">
        <f>+I564/asset_level_drivers!$D$59*100</f>
        <v>0.5324221205214561</v>
      </c>
      <c r="F564" s="94">
        <f>+J564/asset_level_drivers!$D$59*100</f>
        <v>5.9897767648567357E-2</v>
      </c>
      <c r="G564" s="94">
        <f t="shared" si="31"/>
        <v>4.3501562105415087E-2</v>
      </c>
      <c r="H564" s="94">
        <f t="shared" si="35"/>
        <v>3.2626171579061315E-2</v>
      </c>
      <c r="I564" s="94">
        <f t="shared" si="36"/>
        <v>0.39931659039109207</v>
      </c>
      <c r="J564" s="94">
        <f t="shared" si="37"/>
        <v>4.4923325736425518E-2</v>
      </c>
      <c r="K564" s="95">
        <f t="shared" si="38"/>
        <v>5.6468850683274345</v>
      </c>
      <c r="L564" s="94">
        <f t="shared" si="32"/>
        <v>0</v>
      </c>
      <c r="M564" s="94">
        <v>0</v>
      </c>
      <c r="N564" s="94">
        <v>0</v>
      </c>
      <c r="O564" s="96">
        <v>0</v>
      </c>
      <c r="P564" s="95">
        <v>0</v>
      </c>
      <c r="Q564" s="97">
        <v>0</v>
      </c>
    </row>
    <row r="565" spans="1:17" x14ac:dyDescent="0.25">
      <c r="A565" s="98">
        <f t="shared" si="33"/>
        <v>61453</v>
      </c>
      <c r="B565" s="713" t="str">
        <f>+asset_level_drivers!$D$1</f>
        <v>Foreland I</v>
      </c>
      <c r="C565" s="99">
        <f t="shared" si="34"/>
        <v>153</v>
      </c>
      <c r="D565" s="100">
        <f>+H565/asset_level_drivers!$D$59*100</f>
        <v>4.32778314823557E-2</v>
      </c>
      <c r="E565" s="100">
        <f>+I565/asset_level_drivers!$D$59*100</f>
        <v>0.52968387301439113</v>
      </c>
      <c r="F565" s="100">
        <f>+J565/asset_level_drivers!$D$59*100</f>
        <v>5.958971604354725E-2</v>
      </c>
      <c r="G565" s="100">
        <f t="shared" si="31"/>
        <v>4.32778314823557E-2</v>
      </c>
      <c r="H565" s="100">
        <f t="shared" si="35"/>
        <v>3.2458373611766775E-2</v>
      </c>
      <c r="I565" s="100">
        <f t="shared" si="36"/>
        <v>0.39726290476079335</v>
      </c>
      <c r="J565" s="100">
        <f t="shared" si="37"/>
        <v>4.4692287032660434E-2</v>
      </c>
      <c r="K565" s="101">
        <f t="shared" si="38"/>
        <v>5.6444307111322241</v>
      </c>
      <c r="L565" s="102">
        <f t="shared" si="32"/>
        <v>0</v>
      </c>
      <c r="M565" s="102">
        <v>0</v>
      </c>
      <c r="N565" s="102">
        <v>0</v>
      </c>
      <c r="O565" s="103">
        <v>0</v>
      </c>
      <c r="P565" s="104">
        <v>0</v>
      </c>
      <c r="Q565" s="105">
        <v>0</v>
      </c>
    </row>
    <row r="566" spans="1:17" x14ac:dyDescent="0.25">
      <c r="A566" s="106">
        <f t="shared" si="33"/>
        <v>61483</v>
      </c>
      <c r="B566" s="714" t="str">
        <f>+asset_level_drivers!$D$1</f>
        <v>Foreland I</v>
      </c>
      <c r="C566" s="93">
        <f t="shared" si="34"/>
        <v>153</v>
      </c>
      <c r="D566" s="94">
        <f>+H566/asset_level_drivers!$D$59*100</f>
        <v>4.3055251516635314E-2</v>
      </c>
      <c r="E566" s="94">
        <f>+I566/asset_level_drivers!$D$59*100</f>
        <v>0.52695970831703853</v>
      </c>
      <c r="F566" s="94">
        <f>+J566/asset_level_drivers!$D$59*100</f>
        <v>5.9283248734488085E-2</v>
      </c>
      <c r="G566" s="94">
        <f t="shared" si="31"/>
        <v>4.3055251516635314E-2</v>
      </c>
      <c r="H566" s="94">
        <f t="shared" si="35"/>
        <v>3.2291438637476487E-2</v>
      </c>
      <c r="I566" s="94">
        <f t="shared" si="36"/>
        <v>0.3952197812377789</v>
      </c>
      <c r="J566" s="94">
        <f t="shared" si="37"/>
        <v>4.4462436550866062E-2</v>
      </c>
      <c r="K566" s="95">
        <f t="shared" si="38"/>
        <v>5.6419774206966817</v>
      </c>
      <c r="L566" s="94">
        <f t="shared" si="32"/>
        <v>0</v>
      </c>
      <c r="M566" s="94">
        <v>0</v>
      </c>
      <c r="N566" s="94">
        <v>0</v>
      </c>
      <c r="O566" s="96">
        <v>0</v>
      </c>
      <c r="P566" s="95">
        <v>0</v>
      </c>
      <c r="Q566" s="97">
        <v>0</v>
      </c>
    </row>
    <row r="567" spans="1:17" x14ac:dyDescent="0.25">
      <c r="A567" s="98">
        <f t="shared" si="33"/>
        <v>61514</v>
      </c>
      <c r="B567" s="713" t="str">
        <f>+asset_level_drivers!$D$1</f>
        <v>Foreland I</v>
      </c>
      <c r="C567" s="99">
        <f t="shared" si="34"/>
        <v>153</v>
      </c>
      <c r="D567" s="100">
        <f>+H567/asset_level_drivers!$D$59*100</f>
        <v>4.2833816290367976E-2</v>
      </c>
      <c r="E567" s="100">
        <f>+I567/asset_level_drivers!$D$59*100</f>
        <v>0.52424955400149365</v>
      </c>
      <c r="F567" s="100">
        <f>+J567/asset_level_drivers!$D$59*100</f>
        <v>5.8978357573424879E-2</v>
      </c>
      <c r="G567" s="100">
        <f t="shared" si="31"/>
        <v>4.2833816290367976E-2</v>
      </c>
      <c r="H567" s="100">
        <f t="shared" si="35"/>
        <v>3.2125362217775982E-2</v>
      </c>
      <c r="I567" s="100">
        <f t="shared" si="36"/>
        <v>0.39318716550112021</v>
      </c>
      <c r="J567" s="100">
        <f t="shared" si="37"/>
        <v>4.4233768180068661E-2</v>
      </c>
      <c r="K567" s="101">
        <f t="shared" si="38"/>
        <v>5.6395251965571518</v>
      </c>
      <c r="L567" s="102">
        <f t="shared" si="32"/>
        <v>0</v>
      </c>
      <c r="M567" s="102">
        <v>0</v>
      </c>
      <c r="N567" s="102">
        <v>0</v>
      </c>
      <c r="O567" s="103">
        <v>0</v>
      </c>
      <c r="P567" s="104">
        <v>0</v>
      </c>
      <c r="Q567" s="105">
        <v>0</v>
      </c>
    </row>
    <row r="568" spans="1:17" x14ac:dyDescent="0.25">
      <c r="A568" s="106">
        <f t="shared" si="33"/>
        <v>61544</v>
      </c>
      <c r="B568" s="714" t="str">
        <f>+asset_level_drivers!$D$1</f>
        <v>Foreland I</v>
      </c>
      <c r="C568" s="93">
        <f t="shared" si="34"/>
        <v>153</v>
      </c>
      <c r="D568" s="94">
        <f>+H568/asset_level_drivers!$D$59*100</f>
        <v>4.2613519916103702E-2</v>
      </c>
      <c r="E568" s="94">
        <f>+I568/asset_level_drivers!$D$59*100</f>
        <v>0.52155333801234849</v>
      </c>
      <c r="F568" s="94">
        <f>+J568/asset_level_drivers!$D$59*100</f>
        <v>5.8675034454297288E-2</v>
      </c>
      <c r="G568" s="94">
        <f t="shared" si="31"/>
        <v>4.2613519916103702E-2</v>
      </c>
      <c r="H568" s="94">
        <f t="shared" si="35"/>
        <v>3.1960139937077775E-2</v>
      </c>
      <c r="I568" s="94">
        <f t="shared" si="36"/>
        <v>0.39116500350926137</v>
      </c>
      <c r="J568" s="94">
        <f t="shared" si="37"/>
        <v>4.4006275840722961E-2</v>
      </c>
      <c r="K568" s="95">
        <f t="shared" si="38"/>
        <v>5.6370740382501809</v>
      </c>
      <c r="L568" s="94">
        <f t="shared" si="32"/>
        <v>0</v>
      </c>
      <c r="M568" s="94">
        <v>0</v>
      </c>
      <c r="N568" s="94">
        <v>0</v>
      </c>
      <c r="O568" s="96">
        <v>0</v>
      </c>
      <c r="P568" s="95">
        <v>0</v>
      </c>
      <c r="Q568" s="97">
        <v>0</v>
      </c>
    </row>
    <row r="569" spans="1:17" x14ac:dyDescent="0.25">
      <c r="A569" s="98">
        <f t="shared" si="33"/>
        <v>61575</v>
      </c>
      <c r="B569" s="713" t="str">
        <f>+asset_level_drivers!$D$1</f>
        <v>Foreland I</v>
      </c>
      <c r="C569" s="99">
        <f t="shared" si="34"/>
        <v>153</v>
      </c>
      <c r="D569" s="100">
        <f>+H569/asset_level_drivers!$D$59*100</f>
        <v>4.2394356536671937E-2</v>
      </c>
      <c r="E569" s="100">
        <f>+I569/asset_level_drivers!$D$59*100</f>
        <v>0.51887098866477632</v>
      </c>
      <c r="F569" s="100">
        <f>+J569/asset_level_drivers!$D$59*100</f>
        <v>5.8373271312734051E-2</v>
      </c>
      <c r="G569" s="100">
        <f t="shared" si="31"/>
        <v>4.2394356536671937E-2</v>
      </c>
      <c r="H569" s="100">
        <f t="shared" si="35"/>
        <v>3.1795767402503956E-2</v>
      </c>
      <c r="I569" s="100">
        <f t="shared" si="36"/>
        <v>0.38915324149858221</v>
      </c>
      <c r="J569" s="100">
        <f t="shared" si="37"/>
        <v>4.3779953484550535E-2</v>
      </c>
      <c r="K569" s="101">
        <f t="shared" si="38"/>
        <v>5.6346239453125158</v>
      </c>
      <c r="L569" s="102">
        <f t="shared" si="32"/>
        <v>0</v>
      </c>
      <c r="M569" s="102">
        <v>0</v>
      </c>
      <c r="N569" s="102">
        <v>0</v>
      </c>
      <c r="O569" s="103">
        <v>0</v>
      </c>
      <c r="P569" s="104">
        <v>0</v>
      </c>
      <c r="Q569" s="105">
        <v>0</v>
      </c>
    </row>
    <row r="570" spans="1:17" x14ac:dyDescent="0.25">
      <c r="A570" s="106">
        <f t="shared" si="33"/>
        <v>61606</v>
      </c>
      <c r="B570" s="714" t="str">
        <f>+asset_level_drivers!$D$1</f>
        <v>Foreland I</v>
      </c>
      <c r="C570" s="93">
        <f t="shared" si="34"/>
        <v>153</v>
      </c>
      <c r="D570" s="94">
        <f>+H570/asset_level_drivers!$D$59*100</f>
        <v>4.2176320325025864E-2</v>
      </c>
      <c r="E570" s="94">
        <f>+I570/asset_level_drivers!$D$59*100</f>
        <v>0.51620243464262527</v>
      </c>
      <c r="F570" s="94">
        <f>+J570/asset_level_drivers!$D$59*100</f>
        <v>5.8073060125838641E-2</v>
      </c>
      <c r="G570" s="94">
        <f t="shared" si="31"/>
        <v>4.2176320325025864E-2</v>
      </c>
      <c r="H570" s="94">
        <f t="shared" si="35"/>
        <v>3.1632240243769399E-2</v>
      </c>
      <c r="I570" s="94">
        <f t="shared" si="36"/>
        <v>0.38715182598196896</v>
      </c>
      <c r="J570" s="94">
        <f t="shared" si="37"/>
        <v>4.3554795094378977E-2</v>
      </c>
      <c r="K570" s="95">
        <f t="shared" si="38"/>
        <v>5.6321749172811062</v>
      </c>
      <c r="L570" s="94">
        <f t="shared" si="32"/>
        <v>0</v>
      </c>
      <c r="M570" s="94">
        <v>0</v>
      </c>
      <c r="N570" s="94">
        <v>0</v>
      </c>
      <c r="O570" s="96">
        <v>0</v>
      </c>
      <c r="P570" s="95">
        <v>0</v>
      </c>
      <c r="Q570" s="97">
        <v>0</v>
      </c>
    </row>
    <row r="571" spans="1:17" x14ac:dyDescent="0.25">
      <c r="A571" s="98">
        <f t="shared" si="33"/>
        <v>61636</v>
      </c>
      <c r="B571" s="713" t="str">
        <f>+asset_level_drivers!$D$1</f>
        <v>Foreland I</v>
      </c>
      <c r="C571" s="99">
        <f t="shared" si="34"/>
        <v>153</v>
      </c>
      <c r="D571" s="100">
        <f>+H571/asset_level_drivers!$D$59*100</f>
        <v>4.1959405484087414E-2</v>
      </c>
      <c r="E571" s="100">
        <f>+I571/asset_level_drivers!$D$59*100</f>
        <v>0.51354760499652286</v>
      </c>
      <c r="F571" s="100">
        <f>+J571/asset_level_drivers!$D$59*100</f>
        <v>5.7774392911975926E-2</v>
      </c>
      <c r="G571" s="100">
        <f t="shared" si="31"/>
        <v>4.1959405484087414E-2</v>
      </c>
      <c r="H571" s="100">
        <f t="shared" si="35"/>
        <v>3.1469554113065561E-2</v>
      </c>
      <c r="I571" s="100">
        <f t="shared" si="36"/>
        <v>0.38516070374739214</v>
      </c>
      <c r="J571" s="100">
        <f t="shared" si="37"/>
        <v>4.3330794683981939E-2</v>
      </c>
      <c r="K571" s="101">
        <f t="shared" si="38"/>
        <v>5.6297269536931021</v>
      </c>
      <c r="L571" s="102">
        <f t="shared" si="32"/>
        <v>0</v>
      </c>
      <c r="M571" s="102">
        <v>0</v>
      </c>
      <c r="N571" s="102">
        <v>0</v>
      </c>
      <c r="O571" s="103">
        <v>0</v>
      </c>
      <c r="P571" s="104">
        <v>0</v>
      </c>
      <c r="Q571" s="105">
        <v>0</v>
      </c>
    </row>
    <row r="572" spans="1:17" x14ac:dyDescent="0.25">
      <c r="A572" s="106">
        <f t="shared" si="33"/>
        <v>61667</v>
      </c>
      <c r="B572" s="714" t="str">
        <f>+asset_level_drivers!$D$1</f>
        <v>Foreland I</v>
      </c>
      <c r="C572" s="93">
        <f t="shared" si="34"/>
        <v>153</v>
      </c>
      <c r="D572" s="94">
        <f>+H572/asset_level_drivers!$D$59*100</f>
        <v>4.1743606246593186E-2</v>
      </c>
      <c r="E572" s="94">
        <f>+I572/asset_level_drivers!$D$59*100</f>
        <v>0.51090642914198903</v>
      </c>
      <c r="F572" s="94">
        <f>+J572/asset_level_drivers!$D$59*100</f>
        <v>5.7477261730559975E-2</v>
      </c>
      <c r="G572" s="94">
        <f t="shared" si="31"/>
        <v>4.1743606246593186E-2</v>
      </c>
      <c r="H572" s="94">
        <f t="shared" si="35"/>
        <v>3.1307704684944891E-2</v>
      </c>
      <c r="I572" s="94">
        <f t="shared" si="36"/>
        <v>0.3831798218564918</v>
      </c>
      <c r="J572" s="94">
        <f t="shared" si="37"/>
        <v>4.3107946297919982E-2</v>
      </c>
      <c r="K572" s="95">
        <f t="shared" si="38"/>
        <v>5.6272800540858539</v>
      </c>
      <c r="L572" s="94">
        <f t="shared" si="32"/>
        <v>0</v>
      </c>
      <c r="M572" s="94">
        <v>0</v>
      </c>
      <c r="N572" s="94">
        <v>0</v>
      </c>
      <c r="O572" s="96">
        <v>0</v>
      </c>
      <c r="P572" s="95">
        <v>0</v>
      </c>
      <c r="Q572" s="97">
        <v>0</v>
      </c>
    </row>
    <row r="573" spans="1:17" x14ac:dyDescent="0.25">
      <c r="A573" s="98">
        <f t="shared" si="33"/>
        <v>61697</v>
      </c>
      <c r="B573" s="713" t="str">
        <f>+asset_level_drivers!$D$1</f>
        <v>Foreland I</v>
      </c>
      <c r="C573" s="99">
        <f t="shared" si="34"/>
        <v>153</v>
      </c>
      <c r="D573" s="100">
        <f>+H573/asset_level_drivers!$D$59*100</f>
        <v>4.1528916874941091E-2</v>
      </c>
      <c r="E573" s="100">
        <f>+I573/asset_level_drivers!$D$59*100</f>
        <v>0.50827883685756003</v>
      </c>
      <c r="F573" s="100">
        <f>+J573/asset_level_drivers!$D$59*100</f>
        <v>5.718165868184296E-2</v>
      </c>
      <c r="G573" s="100">
        <f t="shared" si="31"/>
        <v>4.1528916874941091E-2</v>
      </c>
      <c r="H573" s="100">
        <f t="shared" si="35"/>
        <v>3.1146687656205822E-2</v>
      </c>
      <c r="I573" s="100">
        <f t="shared" si="36"/>
        <v>0.38120912764317</v>
      </c>
      <c r="J573" s="100">
        <f t="shared" si="37"/>
        <v>4.2886244011382219E-2</v>
      </c>
      <c r="K573" s="101">
        <f t="shared" si="38"/>
        <v>5.6248342179969146</v>
      </c>
      <c r="L573" s="102">
        <f t="shared" si="32"/>
        <v>0</v>
      </c>
      <c r="M573" s="102">
        <v>0</v>
      </c>
      <c r="N573" s="102">
        <v>0</v>
      </c>
      <c r="O573" s="103">
        <v>0</v>
      </c>
      <c r="P573" s="104">
        <v>0</v>
      </c>
      <c r="Q573" s="105">
        <v>0</v>
      </c>
    </row>
    <row r="574" spans="1:17" x14ac:dyDescent="0.25">
      <c r="A574" s="106">
        <f t="shared" si="33"/>
        <v>61728</v>
      </c>
      <c r="B574" s="714" t="str">
        <f>+asset_level_drivers!$D$1</f>
        <v>Foreland I</v>
      </c>
      <c r="C574" s="93">
        <f t="shared" si="34"/>
        <v>153</v>
      </c>
      <c r="D574" s="94">
        <f>+H574/asset_level_drivers!$D$59*100</f>
        <v>4.1315331661037812E-2</v>
      </c>
      <c r="E574" s="94">
        <f>+I574/asset_level_drivers!$D$59*100</f>
        <v>0.50566475828292079</v>
      </c>
      <c r="F574" s="94">
        <f>+J574/asset_level_drivers!$D$59*100</f>
        <v>5.6887575906705089E-2</v>
      </c>
      <c r="G574" s="94">
        <f t="shared" si="31"/>
        <v>4.1315331661037812E-2</v>
      </c>
      <c r="H574" s="94">
        <f t="shared" si="35"/>
        <v>3.0986498745778357E-2</v>
      </c>
      <c r="I574" s="94">
        <f t="shared" si="36"/>
        <v>0.37924856871219059</v>
      </c>
      <c r="J574" s="94">
        <f t="shared" si="37"/>
        <v>4.2665681930028815E-2</v>
      </c>
      <c r="K574" s="95">
        <f t="shared" si="38"/>
        <v>5.6223894449640373</v>
      </c>
      <c r="L574" s="94">
        <f t="shared" si="32"/>
        <v>0</v>
      </c>
      <c r="M574" s="94">
        <v>0</v>
      </c>
      <c r="N574" s="94">
        <v>0</v>
      </c>
      <c r="O574" s="96">
        <v>0</v>
      </c>
      <c r="P574" s="95">
        <v>0</v>
      </c>
      <c r="Q574" s="97">
        <v>0</v>
      </c>
    </row>
    <row r="575" spans="1:17" x14ac:dyDescent="0.25">
      <c r="A575" s="98">
        <f t="shared" si="33"/>
        <v>61759</v>
      </c>
      <c r="B575" s="713" t="str">
        <f>+asset_level_drivers!$D$1</f>
        <v>Foreland I</v>
      </c>
      <c r="C575" s="99">
        <f t="shared" si="34"/>
        <v>153</v>
      </c>
      <c r="D575" s="100">
        <f>+H575/asset_level_drivers!$D$59*100</f>
        <v>4.1102844926147006E-2</v>
      </c>
      <c r="E575" s="100">
        <f>+I575/asset_level_drivers!$D$59*100</f>
        <v>0.50306412391704813</v>
      </c>
      <c r="F575" s="100">
        <f>+J575/asset_level_drivers!$D$59*100</f>
        <v>5.6595005586445687E-2</v>
      </c>
      <c r="G575" s="100">
        <f t="shared" si="31"/>
        <v>4.1102844926147006E-2</v>
      </c>
      <c r="H575" s="100">
        <f t="shared" si="35"/>
        <v>3.0827133694610254E-2</v>
      </c>
      <c r="I575" s="100">
        <f t="shared" si="36"/>
        <v>0.37729809293778616</v>
      </c>
      <c r="J575" s="100">
        <f t="shared" si="37"/>
        <v>4.2446254189834269E-2</v>
      </c>
      <c r="K575" s="101">
        <f t="shared" si="38"/>
        <v>5.6199457345251762</v>
      </c>
      <c r="L575" s="102">
        <f t="shared" si="32"/>
        <v>0</v>
      </c>
      <c r="M575" s="102">
        <v>0</v>
      </c>
      <c r="N575" s="102">
        <v>0</v>
      </c>
      <c r="O575" s="103">
        <v>0</v>
      </c>
      <c r="P575" s="104">
        <v>0</v>
      </c>
      <c r="Q575" s="105">
        <v>0</v>
      </c>
    </row>
    <row r="576" spans="1:17" x14ac:dyDescent="0.25">
      <c r="A576" s="106">
        <f t="shared" si="33"/>
        <v>61787</v>
      </c>
      <c r="B576" s="714" t="str">
        <f>+asset_level_drivers!$D$1</f>
        <v>Foreland I</v>
      </c>
      <c r="C576" s="93">
        <f t="shared" si="34"/>
        <v>153</v>
      </c>
      <c r="D576" s="94">
        <f>+H576/asset_level_drivers!$D$59*100</f>
        <v>4.0891451020738365E-2</v>
      </c>
      <c r="E576" s="94">
        <f>+I576/asset_level_drivers!$D$59*100</f>
        <v>0.50047686461636287</v>
      </c>
      <c r="F576" s="94">
        <f>+J576/asset_level_drivers!$D$59*100</f>
        <v>5.6303939942575341E-2</v>
      </c>
      <c r="G576" s="94">
        <f t="shared" si="31"/>
        <v>4.0891451020738365E-2</v>
      </c>
      <c r="H576" s="94">
        <f t="shared" si="35"/>
        <v>3.0668588265553774E-2</v>
      </c>
      <c r="I576" s="94">
        <f t="shared" si="36"/>
        <v>0.37535764846227221</v>
      </c>
      <c r="J576" s="94">
        <f t="shared" si="37"/>
        <v>4.2227954956931504E-2</v>
      </c>
      <c r="K576" s="95">
        <f t="shared" si="38"/>
        <v>5.6175030862184867</v>
      </c>
      <c r="L576" s="94">
        <f t="shared" si="32"/>
        <v>0</v>
      </c>
      <c r="M576" s="94">
        <v>0</v>
      </c>
      <c r="N576" s="94">
        <v>0</v>
      </c>
      <c r="O576" s="96">
        <v>0</v>
      </c>
      <c r="P576" s="95">
        <v>0</v>
      </c>
      <c r="Q576" s="97">
        <v>0</v>
      </c>
    </row>
    <row r="577" spans="1:17" x14ac:dyDescent="0.25">
      <c r="A577" s="98">
        <f t="shared" si="33"/>
        <v>61818</v>
      </c>
      <c r="B577" s="713" t="str">
        <f>+asset_level_drivers!$D$1</f>
        <v>Foreland I</v>
      </c>
      <c r="C577" s="99">
        <f t="shared" si="34"/>
        <v>153</v>
      </c>
      <c r="D577" s="100">
        <f>+H577/asset_level_drivers!$D$59*100</f>
        <v>4.0681144324337379E-2</v>
      </c>
      <c r="E577" s="100">
        <f>+I577/asset_level_drivers!$D$59*100</f>
        <v>0.49790291159289118</v>
      </c>
      <c r="F577" s="100">
        <f>+J577/asset_level_drivers!$D$59*100</f>
        <v>5.6014371236609031E-2</v>
      </c>
      <c r="G577" s="100">
        <f t="shared" si="31"/>
        <v>4.0681144324337379E-2</v>
      </c>
      <c r="H577" s="100">
        <f t="shared" si="35"/>
        <v>3.0510858243253034E-2</v>
      </c>
      <c r="I577" s="100">
        <f t="shared" si="36"/>
        <v>0.37342718369466837</v>
      </c>
      <c r="J577" s="100">
        <f t="shared" si="37"/>
        <v>4.201077842745677E-2</v>
      </c>
      <c r="K577" s="101">
        <f t="shared" si="38"/>
        <v>5.6150614995823238</v>
      </c>
      <c r="L577" s="102">
        <f t="shared" si="32"/>
        <v>0</v>
      </c>
      <c r="M577" s="102">
        <v>0</v>
      </c>
      <c r="N577" s="102">
        <v>0</v>
      </c>
      <c r="O577" s="103">
        <v>0</v>
      </c>
      <c r="P577" s="104">
        <v>0</v>
      </c>
      <c r="Q577" s="105">
        <v>0</v>
      </c>
    </row>
    <row r="578" spans="1:17" x14ac:dyDescent="0.25">
      <c r="A578" s="106">
        <f t="shared" si="33"/>
        <v>61848</v>
      </c>
      <c r="B578" s="714" t="str">
        <f>+asset_level_drivers!$D$1</f>
        <v>Foreland I</v>
      </c>
      <c r="C578" s="93">
        <f t="shared" si="34"/>
        <v>153</v>
      </c>
      <c r="D578" s="94">
        <f>+H578/asset_level_drivers!$D$59*100</f>
        <v>4.0471919245375902E-2</v>
      </c>
      <c r="E578" s="94">
        <f>+I578/asset_level_drivers!$D$59*100</f>
        <v>0.4953421964124356</v>
      </c>
      <c r="F578" s="94">
        <f>+J578/asset_level_drivers!$D$59*100</f>
        <v>5.5726291769860437E-2</v>
      </c>
      <c r="G578" s="94">
        <f t="shared" ref="G578:G641" si="39">+D578</f>
        <v>4.0471919245375902E-2</v>
      </c>
      <c r="H578" s="94">
        <f t="shared" si="35"/>
        <v>3.0353939434031928E-2</v>
      </c>
      <c r="I578" s="94">
        <f t="shared" si="36"/>
        <v>0.3715066473093267</v>
      </c>
      <c r="J578" s="94">
        <f t="shared" si="37"/>
        <v>4.1794718827395327E-2</v>
      </c>
      <c r="K578" s="95">
        <f t="shared" si="38"/>
        <v>5.6126209741552442</v>
      </c>
      <c r="L578" s="94">
        <f t="shared" ref="L578:L641" si="40">+P578+O578</f>
        <v>0</v>
      </c>
      <c r="M578" s="94">
        <v>0</v>
      </c>
      <c r="N578" s="94">
        <v>0</v>
      </c>
      <c r="O578" s="96">
        <v>0</v>
      </c>
      <c r="P578" s="95">
        <v>0</v>
      </c>
      <c r="Q578" s="97">
        <v>0</v>
      </c>
    </row>
    <row r="579" spans="1:17" x14ac:dyDescent="0.25">
      <c r="A579" s="98">
        <f t="shared" ref="A579:A642" si="41">+EOMONTH(A578,1)</f>
        <v>61879</v>
      </c>
      <c r="B579" s="713" t="str">
        <f>+asset_level_drivers!$D$1</f>
        <v>Foreland I</v>
      </c>
      <c r="C579" s="99">
        <f t="shared" si="34"/>
        <v>153</v>
      </c>
      <c r="D579" s="100">
        <f>+H579/asset_level_drivers!$D$59*100</f>
        <v>4.0263770221043507E-2</v>
      </c>
      <c r="E579" s="100">
        <f>+I579/asset_level_drivers!$D$59*100</f>
        <v>0.49279465099275621</v>
      </c>
      <c r="F579" s="100">
        <f>+J579/asset_level_drivers!$D$59*100</f>
        <v>5.5439693883237273E-2</v>
      </c>
      <c r="G579" s="100">
        <f t="shared" si="39"/>
        <v>4.0263770221043507E-2</v>
      </c>
      <c r="H579" s="100">
        <f t="shared" si="35"/>
        <v>3.0197827665782634E-2</v>
      </c>
      <c r="I579" s="100">
        <f t="shared" si="36"/>
        <v>0.36959598824456713</v>
      </c>
      <c r="J579" s="100">
        <f t="shared" si="37"/>
        <v>4.1579770412427955E-2</v>
      </c>
      <c r="K579" s="101">
        <f t="shared" si="38"/>
        <v>5.6101815094760052</v>
      </c>
      <c r="L579" s="102">
        <f t="shared" si="40"/>
        <v>0</v>
      </c>
      <c r="M579" s="102">
        <v>0</v>
      </c>
      <c r="N579" s="102">
        <v>0</v>
      </c>
      <c r="O579" s="103">
        <v>0</v>
      </c>
      <c r="P579" s="104">
        <v>0</v>
      </c>
      <c r="Q579" s="105">
        <v>0</v>
      </c>
    </row>
    <row r="580" spans="1:17" x14ac:dyDescent="0.25">
      <c r="A580" s="106">
        <f t="shared" si="41"/>
        <v>61909</v>
      </c>
      <c r="B580" s="714" t="str">
        <f>+asset_level_drivers!$D$1</f>
        <v>Foreland I</v>
      </c>
      <c r="C580" s="93">
        <f t="shared" si="34"/>
        <v>153</v>
      </c>
      <c r="D580" s="94">
        <f>+H580/asset_level_drivers!$D$59*100</f>
        <v>4.0056691717139561E-2</v>
      </c>
      <c r="E580" s="94">
        <f>+I580/asset_level_drivers!$D$59*100</f>
        <v>0.49026020760175981</v>
      </c>
      <c r="F580" s="94">
        <f>+J580/asset_level_drivers!$D$59*100</f>
        <v>5.5154569957037596E-2</v>
      </c>
      <c r="G580" s="94">
        <f t="shared" si="39"/>
        <v>4.0056691717139561E-2</v>
      </c>
      <c r="H580" s="94">
        <f t="shared" si="35"/>
        <v>3.0042518787854671E-2</v>
      </c>
      <c r="I580" s="94">
        <f t="shared" si="36"/>
        <v>0.36769515570131989</v>
      </c>
      <c r="J580" s="94">
        <f t="shared" si="37"/>
        <v>4.1365927467778202E-2</v>
      </c>
      <c r="K580" s="95">
        <f t="shared" si="38"/>
        <v>5.6077431050835642</v>
      </c>
      <c r="L580" s="94">
        <f t="shared" si="40"/>
        <v>0</v>
      </c>
      <c r="M580" s="94">
        <v>0</v>
      </c>
      <c r="N580" s="94">
        <v>0</v>
      </c>
      <c r="O580" s="96">
        <v>0</v>
      </c>
      <c r="P580" s="95">
        <v>0</v>
      </c>
      <c r="Q580" s="97">
        <v>0</v>
      </c>
    </row>
    <row r="581" spans="1:17" x14ac:dyDescent="0.25">
      <c r="A581" s="98">
        <f t="shared" si="41"/>
        <v>61940</v>
      </c>
      <c r="B581" s="713" t="str">
        <f>+asset_level_drivers!$D$1</f>
        <v>Foreland I</v>
      </c>
      <c r="C581" s="99">
        <f t="shared" si="34"/>
        <v>153</v>
      </c>
      <c r="D581" s="100">
        <f>+H581/asset_level_drivers!$D$59*100</f>
        <v>3.9850678227926081E-2</v>
      </c>
      <c r="E581" s="100">
        <f>+I581/asset_level_drivers!$D$59*100</f>
        <v>0.48773879885569971</v>
      </c>
      <c r="F581" s="100">
        <f>+J581/asset_level_drivers!$D$59*100</f>
        <v>5.4870912410747284E-2</v>
      </c>
      <c r="G581" s="100">
        <f t="shared" si="39"/>
        <v>3.9850678227926081E-2</v>
      </c>
      <c r="H581" s="100">
        <f t="shared" si="35"/>
        <v>2.9888008670944561E-2</v>
      </c>
      <c r="I581" s="100">
        <f t="shared" si="36"/>
        <v>0.36580409914177481</v>
      </c>
      <c r="J581" s="100">
        <f t="shared" si="37"/>
        <v>4.1153184308060468E-2</v>
      </c>
      <c r="K581" s="101">
        <f t="shared" si="38"/>
        <v>5.6053057605170791</v>
      </c>
      <c r="L581" s="102">
        <f t="shared" si="40"/>
        <v>0</v>
      </c>
      <c r="M581" s="102">
        <v>0</v>
      </c>
      <c r="N581" s="102">
        <v>0</v>
      </c>
      <c r="O581" s="103">
        <v>0</v>
      </c>
      <c r="P581" s="104">
        <v>0</v>
      </c>
      <c r="Q581" s="105">
        <v>0</v>
      </c>
    </row>
    <row r="582" spans="1:17" x14ac:dyDescent="0.25">
      <c r="A582" s="106">
        <f t="shared" si="41"/>
        <v>61971</v>
      </c>
      <c r="B582" s="714" t="str">
        <f>+asset_level_drivers!$D$1</f>
        <v>Foreland I</v>
      </c>
      <c r="C582" s="93">
        <f t="shared" si="34"/>
        <v>153</v>
      </c>
      <c r="D582" s="94">
        <f>+H582/asset_level_drivers!$D$59*100</f>
        <v>3.964572427598137E-2</v>
      </c>
      <c r="E582" s="94">
        <f>+I582/asset_level_drivers!$D$59*100</f>
        <v>0.48523035771738371</v>
      </c>
      <c r="F582" s="94">
        <f>+J582/asset_level_drivers!$D$59*100</f>
        <v>5.4588713702838465E-2</v>
      </c>
      <c r="G582" s="94">
        <f t="shared" si="39"/>
        <v>3.964572427598137E-2</v>
      </c>
      <c r="H582" s="94">
        <f t="shared" si="35"/>
        <v>2.9734293206986027E-2</v>
      </c>
      <c r="I582" s="94">
        <f t="shared" si="36"/>
        <v>0.36392276828803777</v>
      </c>
      <c r="J582" s="94">
        <f t="shared" si="37"/>
        <v>4.0941535277128849E-2</v>
      </c>
      <c r="K582" s="95">
        <f t="shared" si="38"/>
        <v>5.6028694753159076</v>
      </c>
      <c r="L582" s="94">
        <f t="shared" si="40"/>
        <v>0</v>
      </c>
      <c r="M582" s="94">
        <v>0</v>
      </c>
      <c r="N582" s="94">
        <v>0</v>
      </c>
      <c r="O582" s="96">
        <v>0</v>
      </c>
      <c r="P582" s="95">
        <v>0</v>
      </c>
      <c r="Q582" s="97">
        <v>0</v>
      </c>
    </row>
    <row r="583" spans="1:17" x14ac:dyDescent="0.25">
      <c r="A583" s="98">
        <f t="shared" si="41"/>
        <v>62001</v>
      </c>
      <c r="B583" s="713" t="str">
        <f>+asset_level_drivers!$D$1</f>
        <v>Foreland I</v>
      </c>
      <c r="C583" s="99">
        <f t="shared" si="34"/>
        <v>153</v>
      </c>
      <c r="D583" s="100">
        <f>+H583/asset_level_drivers!$D$59*100</f>
        <v>3.944182441205437E-2</v>
      </c>
      <c r="E583" s="100">
        <f>+I583/asset_level_drivers!$D$59*100</f>
        <v>0.4827348174943919</v>
      </c>
      <c r="F583" s="100">
        <f>+J583/asset_level_drivers!$D$59*100</f>
        <v>5.4307966330568981E-2</v>
      </c>
      <c r="G583" s="100">
        <f t="shared" si="39"/>
        <v>3.944182441205437E-2</v>
      </c>
      <c r="H583" s="100">
        <f t="shared" si="35"/>
        <v>2.9581368309040779E-2</v>
      </c>
      <c r="I583" s="100">
        <f t="shared" si="36"/>
        <v>0.36205111312079397</v>
      </c>
      <c r="J583" s="100">
        <f t="shared" si="37"/>
        <v>4.0730974747926738E-2</v>
      </c>
      <c r="K583" s="101">
        <f t="shared" si="38"/>
        <v>5.6004342490196084</v>
      </c>
      <c r="L583" s="102">
        <f t="shared" si="40"/>
        <v>0</v>
      </c>
      <c r="M583" s="102">
        <v>0</v>
      </c>
      <c r="N583" s="102">
        <v>0</v>
      </c>
      <c r="O583" s="103">
        <v>0</v>
      </c>
      <c r="P583" s="104">
        <v>0</v>
      </c>
      <c r="Q583" s="105">
        <v>0</v>
      </c>
    </row>
    <row r="584" spans="1:17" x14ac:dyDescent="0.25">
      <c r="A584" s="106">
        <f t="shared" si="41"/>
        <v>62032</v>
      </c>
      <c r="B584" s="714" t="str">
        <f>+asset_level_drivers!$D$1</f>
        <v>Foreland I</v>
      </c>
      <c r="C584" s="93">
        <f t="shared" si="34"/>
        <v>153</v>
      </c>
      <c r="D584" s="94">
        <f>+H584/asset_level_drivers!$D$59*100</f>
        <v>3.9238973214919794E-2</v>
      </c>
      <c r="E584" s="94">
        <f>+I584/asset_level_drivers!$D$59*100</f>
        <v>0.48025211183730393</v>
      </c>
      <c r="F584" s="94">
        <f>+J584/asset_level_drivers!$D$59*100</f>
        <v>5.4028662829782997E-2</v>
      </c>
      <c r="G584" s="94">
        <f t="shared" si="39"/>
        <v>3.9238973214919794E-2</v>
      </c>
      <c r="H584" s="94">
        <f t="shared" si="35"/>
        <v>2.9429229911189844E-2</v>
      </c>
      <c r="I584" s="94">
        <f t="shared" si="36"/>
        <v>0.36018908387797793</v>
      </c>
      <c r="J584" s="94">
        <f t="shared" si="37"/>
        <v>4.0521497122337248E-2</v>
      </c>
      <c r="K584" s="95">
        <f t="shared" si="38"/>
        <v>5.5980000811679398</v>
      </c>
      <c r="L584" s="94">
        <f t="shared" si="40"/>
        <v>0</v>
      </c>
      <c r="M584" s="94">
        <v>0</v>
      </c>
      <c r="N584" s="94">
        <v>0</v>
      </c>
      <c r="O584" s="96">
        <v>0</v>
      </c>
      <c r="P584" s="95">
        <v>0</v>
      </c>
      <c r="Q584" s="97">
        <v>0</v>
      </c>
    </row>
    <row r="585" spans="1:17" x14ac:dyDescent="0.25">
      <c r="A585" s="98">
        <f t="shared" si="41"/>
        <v>62062</v>
      </c>
      <c r="B585" s="713" t="str">
        <f>+asset_level_drivers!$D$1</f>
        <v>Foreland I</v>
      </c>
      <c r="C585" s="99">
        <f t="shared" si="34"/>
        <v>153</v>
      </c>
      <c r="D585" s="100">
        <f>+H585/asset_level_drivers!$D$59*100</f>
        <v>3.9037165291233952E-2</v>
      </c>
      <c r="E585" s="100">
        <f>+I585/asset_level_drivers!$D$59*100</f>
        <v>0.47778217473793405</v>
      </c>
      <c r="F585" s="100">
        <f>+J585/asset_level_drivers!$D$59*100</f>
        <v>5.3750795774712479E-2</v>
      </c>
      <c r="G585" s="100">
        <f t="shared" si="39"/>
        <v>3.9037165291233952E-2</v>
      </c>
      <c r="H585" s="100">
        <f t="shared" si="35"/>
        <v>2.9277873968425464E-2</v>
      </c>
      <c r="I585" s="100">
        <f t="shared" si="36"/>
        <v>0.35833663105345054</v>
      </c>
      <c r="J585" s="100">
        <f t="shared" si="37"/>
        <v>4.0313096831034359E-2</v>
      </c>
      <c r="K585" s="101">
        <f t="shared" si="38"/>
        <v>5.5955669713008609</v>
      </c>
      <c r="L585" s="102">
        <f t="shared" si="40"/>
        <v>0</v>
      </c>
      <c r="M585" s="102">
        <v>0</v>
      </c>
      <c r="N585" s="102">
        <v>0</v>
      </c>
      <c r="O585" s="103">
        <v>0</v>
      </c>
      <c r="P585" s="104">
        <v>0</v>
      </c>
      <c r="Q585" s="105">
        <v>0</v>
      </c>
    </row>
    <row r="586" spans="1:17" x14ac:dyDescent="0.25">
      <c r="A586" s="106">
        <f t="shared" si="41"/>
        <v>62093</v>
      </c>
      <c r="B586" s="714" t="str">
        <f>+asset_level_drivers!$D$1</f>
        <v>Foreland I</v>
      </c>
      <c r="C586" s="93">
        <f t="shared" si="34"/>
        <v>153</v>
      </c>
      <c r="D586" s="94">
        <f>+H586/asset_level_drivers!$D$59*100</f>
        <v>3.88363952753914E-2</v>
      </c>
      <c r="E586" s="94">
        <f>+I586/asset_level_drivers!$D$59*100</f>
        <v>0.47532494052757696</v>
      </c>
      <c r="F586" s="94">
        <f>+J586/asset_level_drivers!$D$59*100</f>
        <v>5.3474357777779792E-2</v>
      </c>
      <c r="G586" s="94">
        <f t="shared" si="39"/>
        <v>3.88363952753914E-2</v>
      </c>
      <c r="H586" s="94">
        <f t="shared" si="35"/>
        <v>2.912729645654355E-2</v>
      </c>
      <c r="I586" s="94">
        <f t="shared" si="36"/>
        <v>0.35649370539568276</v>
      </c>
      <c r="J586" s="94">
        <f t="shared" si="37"/>
        <v>4.0105768333334846E-2</v>
      </c>
      <c r="K586" s="95">
        <f t="shared" si="38"/>
        <v>5.5931349189585298</v>
      </c>
      <c r="L586" s="94">
        <f t="shared" si="40"/>
        <v>0</v>
      </c>
      <c r="M586" s="94">
        <v>0</v>
      </c>
      <c r="N586" s="94">
        <v>0</v>
      </c>
      <c r="O586" s="96">
        <v>0</v>
      </c>
      <c r="P586" s="95">
        <v>0</v>
      </c>
      <c r="Q586" s="97">
        <v>0</v>
      </c>
    </row>
    <row r="587" spans="1:17" x14ac:dyDescent="0.25">
      <c r="A587" s="98">
        <f t="shared" si="41"/>
        <v>62124</v>
      </c>
      <c r="B587" s="713" t="str">
        <f>+asset_level_drivers!$D$1</f>
        <v>Foreland I</v>
      </c>
      <c r="C587" s="99">
        <f t="shared" si="34"/>
        <v>153</v>
      </c>
      <c r="D587" s="100">
        <f>+H587/asset_level_drivers!$D$59*100</f>
        <v>3.8636657829382248E-2</v>
      </c>
      <c r="E587" s="100">
        <f>+I587/asset_level_drivers!$D$59*100</f>
        <v>0.47288034387526168</v>
      </c>
      <c r="F587" s="100">
        <f>+J587/asset_level_drivers!$D$59*100</f>
        <v>5.3199341489401308E-2</v>
      </c>
      <c r="G587" s="100">
        <f t="shared" si="39"/>
        <v>3.8636657829382248E-2</v>
      </c>
      <c r="H587" s="100">
        <f t="shared" si="35"/>
        <v>2.897749337203669E-2</v>
      </c>
      <c r="I587" s="100">
        <f t="shared" si="36"/>
        <v>0.35466025790644629</v>
      </c>
      <c r="J587" s="100">
        <f t="shared" si="37"/>
        <v>3.9899506117050981E-2</v>
      </c>
      <c r="K587" s="101">
        <f t="shared" si="38"/>
        <v>5.5907039236813052</v>
      </c>
      <c r="L587" s="102">
        <f t="shared" si="40"/>
        <v>0</v>
      </c>
      <c r="M587" s="102">
        <v>0</v>
      </c>
      <c r="N587" s="102">
        <v>0</v>
      </c>
      <c r="O587" s="103">
        <v>0</v>
      </c>
      <c r="P587" s="104">
        <v>0</v>
      </c>
      <c r="Q587" s="105">
        <v>0</v>
      </c>
    </row>
    <row r="588" spans="1:17" x14ac:dyDescent="0.25">
      <c r="A588" s="106">
        <f t="shared" si="41"/>
        <v>62152</v>
      </c>
      <c r="B588" s="714" t="str">
        <f>+asset_level_drivers!$D$1</f>
        <v>Foreland I</v>
      </c>
      <c r="C588" s="93">
        <f t="shared" si="34"/>
        <v>153</v>
      </c>
      <c r="D588" s="94">
        <f>+H588/asset_level_drivers!$D$59*100</f>
        <v>3.8437947642650266E-2</v>
      </c>
      <c r="E588" s="94">
        <f>+I588/asset_level_drivers!$D$59*100</f>
        <v>0.47044831978601431</v>
      </c>
      <c r="F588" s="94">
        <f>+J588/asset_level_drivers!$D$59*100</f>
        <v>5.2925739597791968E-2</v>
      </c>
      <c r="G588" s="94">
        <f t="shared" si="39"/>
        <v>3.8437947642650266E-2</v>
      </c>
      <c r="H588" s="94">
        <f t="shared" si="35"/>
        <v>2.88284607319877E-2</v>
      </c>
      <c r="I588" s="94">
        <f t="shared" si="36"/>
        <v>0.35283623983951073</v>
      </c>
      <c r="J588" s="94">
        <f t="shared" si="37"/>
        <v>3.969430469834398E-2</v>
      </c>
      <c r="K588" s="95">
        <f t="shared" si="38"/>
        <v>5.5882739850097449</v>
      </c>
      <c r="L588" s="94">
        <f t="shared" si="40"/>
        <v>0</v>
      </c>
      <c r="M588" s="94">
        <v>0</v>
      </c>
      <c r="N588" s="94">
        <v>0</v>
      </c>
      <c r="O588" s="96">
        <v>0</v>
      </c>
      <c r="P588" s="95">
        <v>0</v>
      </c>
      <c r="Q588" s="97">
        <v>0</v>
      </c>
    </row>
    <row r="589" spans="1:17" x14ac:dyDescent="0.25">
      <c r="A589" s="98">
        <f t="shared" si="41"/>
        <v>62183</v>
      </c>
      <c r="B589" s="713" t="str">
        <f>+asset_level_drivers!$D$1</f>
        <v>Foreland I</v>
      </c>
      <c r="C589" s="99">
        <f t="shared" si="34"/>
        <v>153</v>
      </c>
      <c r="D589" s="100">
        <f>+H589/asset_level_drivers!$D$59*100</f>
        <v>3.8240259431951647E-2</v>
      </c>
      <c r="E589" s="100">
        <f>+I589/asset_level_drivers!$D$59*100</f>
        <v>0.46802880359913007</v>
      </c>
      <c r="F589" s="100">
        <f>+J589/asset_level_drivers!$D$59*100</f>
        <v>5.265354482877093E-2</v>
      </c>
      <c r="G589" s="100">
        <f t="shared" si="39"/>
        <v>3.8240259431951647E-2</v>
      </c>
      <c r="H589" s="100">
        <f t="shared" si="35"/>
        <v>2.8680194573963733E-2</v>
      </c>
      <c r="I589" s="100">
        <f t="shared" si="36"/>
        <v>0.35102160269934757</v>
      </c>
      <c r="J589" s="100">
        <f t="shared" si="37"/>
        <v>3.9490158621578203E-2</v>
      </c>
      <c r="K589" s="101">
        <f t="shared" si="38"/>
        <v>5.5858451024846065</v>
      </c>
      <c r="L589" s="102">
        <f t="shared" si="40"/>
        <v>0</v>
      </c>
      <c r="M589" s="102">
        <v>0</v>
      </c>
      <c r="N589" s="102">
        <v>0</v>
      </c>
      <c r="O589" s="103">
        <v>0</v>
      </c>
      <c r="P589" s="104">
        <v>0</v>
      </c>
      <c r="Q589" s="105">
        <v>0</v>
      </c>
    </row>
    <row r="590" spans="1:17" x14ac:dyDescent="0.25">
      <c r="A590" s="106">
        <f t="shared" si="41"/>
        <v>62213</v>
      </c>
      <c r="B590" s="714" t="str">
        <f>+asset_level_drivers!$D$1</f>
        <v>Foreland I</v>
      </c>
      <c r="C590" s="93">
        <f t="shared" ref="C590:C653" si="42">+C589</f>
        <v>153</v>
      </c>
      <c r="D590" s="94">
        <f>+H590/asset_level_drivers!$D$59*100</f>
        <v>3.8043587941214575E-2</v>
      </c>
      <c r="E590" s="94">
        <f>+I590/asset_level_drivers!$D$59*100</f>
        <v>0.46562173098645454</v>
      </c>
      <c r="F590" s="94">
        <f>+J590/asset_level_drivers!$D$59*100</f>
        <v>5.2382749945568137E-2</v>
      </c>
      <c r="G590" s="94">
        <f t="shared" si="39"/>
        <v>3.8043587941214575E-2</v>
      </c>
      <c r="H590" s="94">
        <f t="shared" si="35"/>
        <v>2.853269095591093E-2</v>
      </c>
      <c r="I590" s="94">
        <f t="shared" si="36"/>
        <v>0.34921629823984091</v>
      </c>
      <c r="J590" s="94">
        <f t="shared" si="37"/>
        <v>3.9287062459176104E-2</v>
      </c>
      <c r="K590" s="95">
        <f t="shared" si="38"/>
        <v>5.5834172756468483</v>
      </c>
      <c r="L590" s="94">
        <f t="shared" si="40"/>
        <v>0</v>
      </c>
      <c r="M590" s="94">
        <v>0</v>
      </c>
      <c r="N590" s="94">
        <v>0</v>
      </c>
      <c r="O590" s="96">
        <v>0</v>
      </c>
      <c r="P590" s="95">
        <v>0</v>
      </c>
      <c r="Q590" s="97">
        <v>0</v>
      </c>
    </row>
    <row r="591" spans="1:17" x14ac:dyDescent="0.25">
      <c r="A591" s="98">
        <f t="shared" si="41"/>
        <v>62244</v>
      </c>
      <c r="B591" s="713" t="str">
        <f>+asset_level_drivers!$D$1</f>
        <v>Foreland I</v>
      </c>
      <c r="C591" s="99">
        <f t="shared" si="42"/>
        <v>153</v>
      </c>
      <c r="D591" s="100">
        <f>+H591/asset_level_drivers!$D$59*100</f>
        <v>3.7847927941399455E-2</v>
      </c>
      <c r="E591" s="100">
        <f>+I591/asset_level_drivers!$D$59*100</f>
        <v>0.46322703795067288</v>
      </c>
      <c r="F591" s="100">
        <f>+J591/asset_level_drivers!$D$59*100</f>
        <v>5.2113347748631904E-2</v>
      </c>
      <c r="G591" s="100">
        <f t="shared" si="39"/>
        <v>3.7847927941399455E-2</v>
      </c>
      <c r="H591" s="100">
        <f t="shared" ref="H591:H654" si="43">+H590/H589*H590</f>
        <v>2.8385945956049593E-2</v>
      </c>
      <c r="I591" s="100">
        <f t="shared" ref="I591:I654" si="44">+I590/I589*I590</f>
        <v>0.34742027846300466</v>
      </c>
      <c r="J591" s="100">
        <f t="shared" ref="J591:J654" si="45">+J590/J589*J590</f>
        <v>3.9085010811473926E-2</v>
      </c>
      <c r="K591" s="101">
        <f t="shared" ref="K591:K654" si="46">+K590/K589*K590</f>
        <v>5.5809905040376266</v>
      </c>
      <c r="L591" s="102">
        <f t="shared" si="40"/>
        <v>0</v>
      </c>
      <c r="M591" s="102">
        <v>0</v>
      </c>
      <c r="N591" s="102">
        <v>0</v>
      </c>
      <c r="O591" s="103">
        <v>0</v>
      </c>
      <c r="P591" s="104">
        <v>0</v>
      </c>
      <c r="Q591" s="105">
        <v>0</v>
      </c>
    </row>
    <row r="592" spans="1:17" x14ac:dyDescent="0.25">
      <c r="A592" s="106">
        <f t="shared" si="41"/>
        <v>62274</v>
      </c>
      <c r="B592" s="714" t="str">
        <f>+asset_level_drivers!$D$1</f>
        <v>Foreland I</v>
      </c>
      <c r="C592" s="93">
        <f t="shared" si="42"/>
        <v>153</v>
      </c>
      <c r="D592" s="94">
        <f>+H592/asset_level_drivers!$D$59*100</f>
        <v>3.7653274230359912E-2</v>
      </c>
      <c r="E592" s="94">
        <f>+I592/asset_level_drivers!$D$59*100</f>
        <v>0.46084466082360853</v>
      </c>
      <c r="F592" s="94">
        <f>+J592/asset_level_drivers!$D$59*100</f>
        <v>5.1845331075437533E-2</v>
      </c>
      <c r="G592" s="94">
        <f t="shared" si="39"/>
        <v>3.7653274230359912E-2</v>
      </c>
      <c r="H592" s="94">
        <f t="shared" si="43"/>
        <v>2.8239955672769934E-2</v>
      </c>
      <c r="I592" s="94">
        <f t="shared" si="44"/>
        <v>0.3456334956177064</v>
      </c>
      <c r="J592" s="94">
        <f t="shared" si="45"/>
        <v>3.8883998306578148E-2</v>
      </c>
      <c r="K592" s="95">
        <f t="shared" si="46"/>
        <v>5.5785647871982986</v>
      </c>
      <c r="L592" s="94">
        <f t="shared" si="40"/>
        <v>0</v>
      </c>
      <c r="M592" s="94">
        <v>0</v>
      </c>
      <c r="N592" s="94">
        <v>0</v>
      </c>
      <c r="O592" s="96">
        <v>0</v>
      </c>
      <c r="P592" s="95">
        <v>0</v>
      </c>
      <c r="Q592" s="97">
        <v>0</v>
      </c>
    </row>
    <row r="593" spans="1:17" x14ac:dyDescent="0.25">
      <c r="A593" s="98">
        <f t="shared" si="41"/>
        <v>62305</v>
      </c>
      <c r="B593" s="713" t="str">
        <f>+asset_level_drivers!$D$1</f>
        <v>Foreland I</v>
      </c>
      <c r="C593" s="99">
        <f t="shared" si="42"/>
        <v>153</v>
      </c>
      <c r="D593" s="100">
        <f>+H593/asset_level_drivers!$D$59*100</f>
        <v>3.7459621632704436E-2</v>
      </c>
      <c r="E593" s="100">
        <f>+I593/asset_level_drivers!$D$59*100</f>
        <v>0.4584745362645305</v>
      </c>
      <c r="F593" s="100">
        <f>+J593/asset_level_drivers!$D$59*100</f>
        <v>5.157869280029688E-2</v>
      </c>
      <c r="G593" s="100">
        <f t="shared" si="39"/>
        <v>3.7459621632704436E-2</v>
      </c>
      <c r="H593" s="100">
        <f t="shared" si="43"/>
        <v>2.8094716224528329E-2</v>
      </c>
      <c r="I593" s="100">
        <f t="shared" si="44"/>
        <v>0.34385590219839784</v>
      </c>
      <c r="J593" s="100">
        <f t="shared" si="45"/>
        <v>3.8684019600222663E-2</v>
      </c>
      <c r="K593" s="101">
        <f t="shared" si="46"/>
        <v>5.5761401246704194</v>
      </c>
      <c r="L593" s="102">
        <f t="shared" si="40"/>
        <v>0</v>
      </c>
      <c r="M593" s="102">
        <v>0</v>
      </c>
      <c r="N593" s="102">
        <v>0</v>
      </c>
      <c r="O593" s="103">
        <v>0</v>
      </c>
      <c r="P593" s="104">
        <v>0</v>
      </c>
      <c r="Q593" s="105">
        <v>0</v>
      </c>
    </row>
    <row r="594" spans="1:17" x14ac:dyDescent="0.25">
      <c r="A594" s="106">
        <f t="shared" si="41"/>
        <v>62336</v>
      </c>
      <c r="B594" s="714" t="str">
        <f>+asset_level_drivers!$D$1</f>
        <v>Foreland I</v>
      </c>
      <c r="C594" s="93">
        <f t="shared" si="42"/>
        <v>153</v>
      </c>
      <c r="D594" s="94">
        <f>+H594/asset_level_drivers!$D$59*100</f>
        <v>3.7266964999658828E-2</v>
      </c>
      <c r="E594" s="94">
        <f>+I594/asset_level_drivers!$D$59*100</f>
        <v>0.45611660125846903</v>
      </c>
      <c r="F594" s="94">
        <f>+J594/asset_level_drivers!$D$59*100</f>
        <v>5.1313425834168938E-2</v>
      </c>
      <c r="G594" s="94">
        <f t="shared" si="39"/>
        <v>3.7266964999658828E-2</v>
      </c>
      <c r="H594" s="94">
        <f t="shared" si="43"/>
        <v>2.7950223749744117E-2</v>
      </c>
      <c r="I594" s="94">
        <f t="shared" si="44"/>
        <v>0.34208745094385179</v>
      </c>
      <c r="J594" s="94">
        <f t="shared" si="45"/>
        <v>3.84850693756267E-2</v>
      </c>
      <c r="K594" s="95">
        <f t="shared" si="46"/>
        <v>5.573716515995744</v>
      </c>
      <c r="L594" s="94">
        <f t="shared" si="40"/>
        <v>0</v>
      </c>
      <c r="M594" s="94">
        <v>0</v>
      </c>
      <c r="N594" s="94">
        <v>0</v>
      </c>
      <c r="O594" s="96">
        <v>0</v>
      </c>
      <c r="P594" s="95">
        <v>0</v>
      </c>
      <c r="Q594" s="97">
        <v>0</v>
      </c>
    </row>
    <row r="595" spans="1:17" x14ac:dyDescent="0.25">
      <c r="A595" s="98">
        <f t="shared" si="41"/>
        <v>62366</v>
      </c>
      <c r="B595" s="713" t="str">
        <f>+asset_level_drivers!$D$1</f>
        <v>Foreland I</v>
      </c>
      <c r="C595" s="99">
        <f t="shared" si="42"/>
        <v>153</v>
      </c>
      <c r="D595" s="100">
        <f>+H595/asset_level_drivers!$D$59*100</f>
        <v>3.7075299208929248E-2</v>
      </c>
      <c r="E595" s="100">
        <f>+I595/asset_level_drivers!$D$59*100</f>
        <v>0.45377079311454077</v>
      </c>
      <c r="F595" s="100">
        <f>+J595/asset_level_drivers!$D$59*100</f>
        <v>5.1049523124471273E-2</v>
      </c>
      <c r="G595" s="100">
        <f t="shared" si="39"/>
        <v>3.7075299208929248E-2</v>
      </c>
      <c r="H595" s="100">
        <f t="shared" si="43"/>
        <v>2.7806474406696934E-2</v>
      </c>
      <c r="I595" s="100">
        <f t="shared" si="44"/>
        <v>0.34032809483590554</v>
      </c>
      <c r="J595" s="100">
        <f t="shared" si="45"/>
        <v>3.8287142343353453E-2</v>
      </c>
      <c r="K595" s="101">
        <f t="shared" si="46"/>
        <v>5.5712939607162264</v>
      </c>
      <c r="L595" s="102">
        <f t="shared" si="40"/>
        <v>0</v>
      </c>
      <c r="M595" s="102">
        <v>0</v>
      </c>
      <c r="N595" s="102">
        <v>0</v>
      </c>
      <c r="O595" s="103">
        <v>0</v>
      </c>
      <c r="P595" s="104">
        <v>0</v>
      </c>
      <c r="Q595" s="105">
        <v>0</v>
      </c>
    </row>
    <row r="596" spans="1:17" x14ac:dyDescent="0.25">
      <c r="A596" s="106">
        <f t="shared" si="41"/>
        <v>62397</v>
      </c>
      <c r="B596" s="714" t="str">
        <f>+asset_level_drivers!$D$1</f>
        <v>Foreland I</v>
      </c>
      <c r="C596" s="93">
        <f t="shared" si="42"/>
        <v>153</v>
      </c>
      <c r="D596" s="94">
        <f>+H596/asset_level_drivers!$D$59*100</f>
        <v>3.688461916456609E-2</v>
      </c>
      <c r="E596" s="94">
        <f>+I596/asset_level_drivers!$D$59*100</f>
        <v>0.4514370494642812</v>
      </c>
      <c r="F596" s="94">
        <f>+J596/asset_level_drivers!$D$59*100</f>
        <v>5.0786977654892616E-2</v>
      </c>
      <c r="G596" s="94">
        <f t="shared" si="39"/>
        <v>3.688461916456609E-2</v>
      </c>
      <c r="H596" s="94">
        <f t="shared" si="43"/>
        <v>2.7663464373424568E-2</v>
      </c>
      <c r="I596" s="94">
        <f t="shared" si="44"/>
        <v>0.3385777870982109</v>
      </c>
      <c r="J596" s="94">
        <f t="shared" si="45"/>
        <v>3.8090233241169461E-2</v>
      </c>
      <c r="K596" s="95">
        <f t="shared" si="46"/>
        <v>5.5688724583740203</v>
      </c>
      <c r="L596" s="94">
        <f t="shared" si="40"/>
        <v>0</v>
      </c>
      <c r="M596" s="94">
        <v>0</v>
      </c>
      <c r="N596" s="94">
        <v>0</v>
      </c>
      <c r="O596" s="96">
        <v>0</v>
      </c>
      <c r="P596" s="95">
        <v>0</v>
      </c>
      <c r="Q596" s="97">
        <v>0</v>
      </c>
    </row>
    <row r="597" spans="1:17" x14ac:dyDescent="0.25">
      <c r="A597" s="98">
        <f t="shared" si="41"/>
        <v>62427</v>
      </c>
      <c r="B597" s="713" t="str">
        <f>+asset_level_drivers!$D$1</f>
        <v>Foreland I</v>
      </c>
      <c r="C597" s="99">
        <f t="shared" si="42"/>
        <v>153</v>
      </c>
      <c r="D597" s="100">
        <f>+H597/asset_level_drivers!$D$59*100</f>
        <v>3.6694919796828457E-2</v>
      </c>
      <c r="E597" s="100">
        <f>+I597/asset_level_drivers!$D$59*100</f>
        <v>0.44911530825998736</v>
      </c>
      <c r="F597" s="100">
        <f>+J597/asset_level_drivers!$D$59*100</f>
        <v>5.0525782445206259E-2</v>
      </c>
      <c r="G597" s="100">
        <f t="shared" si="39"/>
        <v>3.6694919796828457E-2</v>
      </c>
      <c r="H597" s="100">
        <f t="shared" si="43"/>
        <v>2.7521189847621339E-2</v>
      </c>
      <c r="I597" s="100">
        <f t="shared" si="44"/>
        <v>0.33683648119499049</v>
      </c>
      <c r="J597" s="100">
        <f t="shared" si="45"/>
        <v>3.7894336833904696E-2</v>
      </c>
      <c r="K597" s="101">
        <f t="shared" si="46"/>
        <v>5.5664520085114777</v>
      </c>
      <c r="L597" s="102">
        <f t="shared" si="40"/>
        <v>0</v>
      </c>
      <c r="M597" s="102">
        <v>0</v>
      </c>
      <c r="N597" s="102">
        <v>0</v>
      </c>
      <c r="O597" s="103">
        <v>0</v>
      </c>
      <c r="P597" s="104">
        <v>0</v>
      </c>
      <c r="Q597" s="105">
        <v>0</v>
      </c>
    </row>
    <row r="598" spans="1:17" x14ac:dyDescent="0.25">
      <c r="A598" s="106">
        <f t="shared" si="41"/>
        <v>62458</v>
      </c>
      <c r="B598" s="714" t="str">
        <f>+asset_level_drivers!$D$1</f>
        <v>Foreland I</v>
      </c>
      <c r="C598" s="93">
        <f t="shared" si="42"/>
        <v>153</v>
      </c>
      <c r="D598" s="94">
        <f>+H598/asset_level_drivers!$D$59*100</f>
        <v>3.6506196062049356E-2</v>
      </c>
      <c r="E598" s="94">
        <f>+I598/asset_level_drivers!$D$59*100</f>
        <v>0.44680550777306721</v>
      </c>
      <c r="F598" s="94">
        <f>+J598/asset_level_drivers!$D$59*100</f>
        <v>5.0265930551084519E-2</v>
      </c>
      <c r="G598" s="94">
        <f t="shared" si="39"/>
        <v>3.6506196062049356E-2</v>
      </c>
      <c r="H598" s="94">
        <f t="shared" si="43"/>
        <v>2.7379647046537014E-2</v>
      </c>
      <c r="I598" s="94">
        <f t="shared" si="44"/>
        <v>0.3351041308298004</v>
      </c>
      <c r="J598" s="94">
        <f t="shared" si="45"/>
        <v>3.7699447913313387E-2</v>
      </c>
      <c r="K598" s="95">
        <f t="shared" si="46"/>
        <v>5.5640326106711493</v>
      </c>
      <c r="L598" s="94">
        <f t="shared" si="40"/>
        <v>0</v>
      </c>
      <c r="M598" s="94">
        <v>0</v>
      </c>
      <c r="N598" s="94">
        <v>0</v>
      </c>
      <c r="O598" s="96">
        <v>0</v>
      </c>
      <c r="P598" s="95">
        <v>0</v>
      </c>
      <c r="Q598" s="97">
        <v>0</v>
      </c>
    </row>
    <row r="599" spans="1:17" x14ac:dyDescent="0.25">
      <c r="A599" s="98">
        <f t="shared" si="41"/>
        <v>62489</v>
      </c>
      <c r="B599" s="713" t="str">
        <f>+asset_level_drivers!$D$1</f>
        <v>Foreland I</v>
      </c>
      <c r="C599" s="99">
        <f t="shared" si="42"/>
        <v>153</v>
      </c>
      <c r="D599" s="100">
        <f>+H599/asset_level_drivers!$D$59*100</f>
        <v>3.6318442942501625E-2</v>
      </c>
      <c r="E599" s="100">
        <f>+I599/asset_level_drivers!$D$59*100</f>
        <v>0.4445075865923992</v>
      </c>
      <c r="F599" s="100">
        <f>+J599/asset_level_drivers!$D$59*100</f>
        <v>5.0007415063914047E-2</v>
      </c>
      <c r="G599" s="100">
        <f t="shared" si="39"/>
        <v>3.6318442942501625E-2</v>
      </c>
      <c r="H599" s="100">
        <f t="shared" si="43"/>
        <v>2.7238832206876222E-2</v>
      </c>
      <c r="I599" s="100">
        <f t="shared" si="44"/>
        <v>0.33338068994429942</v>
      </c>
      <c r="J599" s="100">
        <f t="shared" si="45"/>
        <v>3.7505561297935537E-2</v>
      </c>
      <c r="K599" s="101">
        <f t="shared" si="46"/>
        <v>5.5616142643957849</v>
      </c>
      <c r="L599" s="102">
        <f t="shared" si="40"/>
        <v>0</v>
      </c>
      <c r="M599" s="102">
        <v>0</v>
      </c>
      <c r="N599" s="102">
        <v>0</v>
      </c>
      <c r="O599" s="103">
        <v>0</v>
      </c>
      <c r="P599" s="104">
        <v>0</v>
      </c>
      <c r="Q599" s="105">
        <v>0</v>
      </c>
    </row>
    <row r="600" spans="1:17" x14ac:dyDescent="0.25">
      <c r="A600" s="106">
        <f t="shared" si="41"/>
        <v>62517</v>
      </c>
      <c r="B600" s="714" t="str">
        <f>+asset_level_drivers!$D$1</f>
        <v>Foreland I</v>
      </c>
      <c r="C600" s="93">
        <f t="shared" si="42"/>
        <v>153</v>
      </c>
      <c r="D600" s="94">
        <f>+H600/asset_level_drivers!$D$59*100</f>
        <v>3.6131655446264538E-2</v>
      </c>
      <c r="E600" s="94">
        <f>+I600/asset_level_drivers!$D$59*100</f>
        <v>0.44222148362269936</v>
      </c>
      <c r="F600" s="94">
        <f>+J600/asset_level_drivers!$D$59*100</f>
        <v>4.9750229110612242E-2</v>
      </c>
      <c r="G600" s="94">
        <f t="shared" si="39"/>
        <v>3.6131655446264538E-2</v>
      </c>
      <c r="H600" s="94">
        <f t="shared" si="43"/>
        <v>2.7098741584698403E-2</v>
      </c>
      <c r="I600" s="94">
        <f t="shared" si="44"/>
        <v>0.33166611271702451</v>
      </c>
      <c r="J600" s="94">
        <f t="shared" si="45"/>
        <v>3.7312671832959179E-2</v>
      </c>
      <c r="K600" s="95">
        <f t="shared" si="46"/>
        <v>5.5591969692283341</v>
      </c>
      <c r="L600" s="94">
        <f t="shared" si="40"/>
        <v>0</v>
      </c>
      <c r="M600" s="94">
        <v>0</v>
      </c>
      <c r="N600" s="94">
        <v>0</v>
      </c>
      <c r="O600" s="96">
        <v>0</v>
      </c>
      <c r="P600" s="95">
        <v>0</v>
      </c>
      <c r="Q600" s="97">
        <v>0</v>
      </c>
    </row>
    <row r="601" spans="1:17" x14ac:dyDescent="0.25">
      <c r="A601" s="98">
        <f t="shared" si="41"/>
        <v>62548</v>
      </c>
      <c r="B601" s="713" t="str">
        <f>+asset_level_drivers!$D$1</f>
        <v>Foreland I</v>
      </c>
      <c r="C601" s="99">
        <f t="shared" si="42"/>
        <v>153</v>
      </c>
      <c r="D601" s="100">
        <f>+H601/asset_level_drivers!$D$59*100</f>
        <v>3.5945828607091015E-2</v>
      </c>
      <c r="E601" s="100">
        <f>+I601/asset_level_drivers!$D$59*100</f>
        <v>0.43994713808289648</v>
      </c>
      <c r="F601" s="100">
        <f>+J601/asset_level_drivers!$D$59*100</f>
        <v>4.9494365853444404E-2</v>
      </c>
      <c r="G601" s="100">
        <f t="shared" si="39"/>
        <v>3.5945828607091015E-2</v>
      </c>
      <c r="H601" s="100">
        <f t="shared" si="43"/>
        <v>2.6959371455318262E-2</v>
      </c>
      <c r="I601" s="100">
        <f t="shared" si="44"/>
        <v>0.3299603535621724</v>
      </c>
      <c r="J601" s="100">
        <f t="shared" si="45"/>
        <v>3.7120774390083308E-2</v>
      </c>
      <c r="K601" s="101">
        <f t="shared" si="46"/>
        <v>5.5567807247119445</v>
      </c>
      <c r="L601" s="102">
        <f t="shared" si="40"/>
        <v>0</v>
      </c>
      <c r="M601" s="102">
        <v>0</v>
      </c>
      <c r="N601" s="102">
        <v>0</v>
      </c>
      <c r="O601" s="103">
        <v>0</v>
      </c>
      <c r="P601" s="104">
        <v>0</v>
      </c>
      <c r="Q601" s="105">
        <v>0</v>
      </c>
    </row>
    <row r="602" spans="1:17" x14ac:dyDescent="0.25">
      <c r="A602" s="98">
        <f t="shared" si="41"/>
        <v>62578</v>
      </c>
      <c r="B602" s="713" t="str">
        <f>+asset_level_drivers!$D$1</f>
        <v>Foreland I</v>
      </c>
      <c r="C602" s="99">
        <f t="shared" si="42"/>
        <v>153</v>
      </c>
      <c r="D602" s="100">
        <f>+H602/asset_level_drivers!$D$59*100</f>
        <v>3.5760957484275643E-2</v>
      </c>
      <c r="E602" s="100">
        <f>+I602/asset_level_drivers!$D$59*100</f>
        <v>0.43768448950451688</v>
      </c>
      <c r="F602" s="100">
        <f>+J602/asset_level_drivers!$D$59*100</f>
        <v>4.9239818489842067E-2</v>
      </c>
      <c r="G602" s="100">
        <f t="shared" si="39"/>
        <v>3.5760957484275643E-2</v>
      </c>
      <c r="H602" s="100">
        <f t="shared" si="43"/>
        <v>2.6820718113206736E-2</v>
      </c>
      <c r="I602" s="100">
        <f t="shared" si="44"/>
        <v>0.32826336712838766</v>
      </c>
      <c r="J602" s="100">
        <f t="shared" si="45"/>
        <v>3.6929863867381556E-2</v>
      </c>
      <c r="K602" s="101">
        <f t="shared" si="46"/>
        <v>5.5543655303899611</v>
      </c>
      <c r="L602" s="102">
        <f t="shared" si="40"/>
        <v>0</v>
      </c>
      <c r="M602" s="102">
        <v>0</v>
      </c>
      <c r="N602" s="102">
        <v>0</v>
      </c>
      <c r="O602" s="103">
        <v>0</v>
      </c>
      <c r="P602" s="104">
        <v>0</v>
      </c>
      <c r="Q602" s="97">
        <v>0</v>
      </c>
    </row>
    <row r="603" spans="1:17" x14ac:dyDescent="0.25">
      <c r="A603" s="98">
        <f t="shared" si="41"/>
        <v>62609</v>
      </c>
      <c r="B603" s="713" t="str">
        <f>+asset_level_drivers!$D$1</f>
        <v>Foreland I</v>
      </c>
      <c r="C603" s="99">
        <f t="shared" si="42"/>
        <v>153</v>
      </c>
      <c r="D603" s="100">
        <f>+H603/asset_level_drivers!$D$59*100</f>
        <v>3.5577037162523306E-2</v>
      </c>
      <c r="E603" s="100">
        <f>+I603/asset_level_drivers!$D$59*100</f>
        <v>0.4354334777300759</v>
      </c>
      <c r="F603" s="100">
        <f>+J603/asset_level_drivers!$D$59*100</f>
        <v>4.8986580252222051E-2</v>
      </c>
      <c r="G603" s="100">
        <f t="shared" si="39"/>
        <v>3.5577037162523306E-2</v>
      </c>
      <c r="H603" s="100">
        <f t="shared" si="43"/>
        <v>2.668277787189248E-2</v>
      </c>
      <c r="I603" s="100">
        <f t="shared" si="44"/>
        <v>0.32657510829755693</v>
      </c>
      <c r="J603" s="100">
        <f t="shared" si="45"/>
        <v>3.6739935189166538E-2</v>
      </c>
      <c r="K603" s="101">
        <f t="shared" si="46"/>
        <v>5.5519513858059284</v>
      </c>
      <c r="L603" s="102">
        <f t="shared" si="40"/>
        <v>0</v>
      </c>
      <c r="M603" s="102">
        <v>0</v>
      </c>
      <c r="N603" s="102">
        <v>0</v>
      </c>
      <c r="O603" s="103">
        <v>0</v>
      </c>
      <c r="P603" s="104">
        <v>0</v>
      </c>
      <c r="Q603" s="105">
        <v>0</v>
      </c>
    </row>
    <row r="604" spans="1:17" x14ac:dyDescent="0.25">
      <c r="A604" s="98">
        <f t="shared" si="41"/>
        <v>62639</v>
      </c>
      <c r="B604" s="713" t="str">
        <f>+asset_level_drivers!$D$1</f>
        <v>Foreland I</v>
      </c>
      <c r="C604" s="99">
        <f t="shared" si="42"/>
        <v>153</v>
      </c>
      <c r="D604" s="100">
        <f>+H604/asset_level_drivers!$D$59*100</f>
        <v>3.5394062751818459E-2</v>
      </c>
      <c r="E604" s="100">
        <f>+I604/asset_level_drivers!$D$59*100</f>
        <v>0.43319404291147906</v>
      </c>
      <c r="F604" s="100">
        <f>+J604/asset_level_drivers!$D$59*100</f>
        <v>4.8734644407806546E-2</v>
      </c>
      <c r="G604" s="100">
        <f t="shared" si="39"/>
        <v>3.5394062751818459E-2</v>
      </c>
      <c r="H604" s="100">
        <f t="shared" si="43"/>
        <v>2.6545547063863847E-2</v>
      </c>
      <c r="I604" s="100">
        <f t="shared" si="44"/>
        <v>0.32489553218360934</v>
      </c>
      <c r="J604" s="100">
        <f t="shared" si="45"/>
        <v>3.6550983305854913E-2</v>
      </c>
      <c r="K604" s="101">
        <f t="shared" si="46"/>
        <v>5.5495382905035902</v>
      </c>
      <c r="L604" s="102">
        <f t="shared" si="40"/>
        <v>0</v>
      </c>
      <c r="M604" s="102">
        <v>0</v>
      </c>
      <c r="N604" s="102">
        <v>0</v>
      </c>
      <c r="O604" s="103">
        <v>0</v>
      </c>
      <c r="P604" s="104">
        <v>0</v>
      </c>
      <c r="Q604" s="97">
        <v>0</v>
      </c>
    </row>
    <row r="605" spans="1:17" x14ac:dyDescent="0.25">
      <c r="A605" s="98">
        <f t="shared" si="41"/>
        <v>62670</v>
      </c>
      <c r="B605" s="713" t="str">
        <f>+asset_level_drivers!$D$1</f>
        <v>Foreland I</v>
      </c>
      <c r="C605" s="99">
        <f t="shared" si="42"/>
        <v>153</v>
      </c>
      <c r="D605" s="100">
        <f>+H605/asset_level_drivers!$D$59*100</f>
        <v>3.5212029387295174E-2</v>
      </c>
      <c r="E605" s="100">
        <f>+I605/asset_level_drivers!$D$59*100</f>
        <v>0.43096612550843089</v>
      </c>
      <c r="F605" s="100">
        <f>+J605/asset_level_drivers!$D$59*100</f>
        <v>4.8484004258444159E-2</v>
      </c>
      <c r="G605" s="100">
        <f t="shared" si="39"/>
        <v>3.5212029387295174E-2</v>
      </c>
      <c r="H605" s="100">
        <f t="shared" si="43"/>
        <v>2.640902204047138E-2</v>
      </c>
      <c r="I605" s="100">
        <f t="shared" si="44"/>
        <v>0.32322459413132315</v>
      </c>
      <c r="J605" s="100">
        <f t="shared" si="45"/>
        <v>3.6363003193833121E-2</v>
      </c>
      <c r="K605" s="101">
        <f t="shared" si="46"/>
        <v>5.5471262440268871</v>
      </c>
      <c r="L605" s="102">
        <f t="shared" si="40"/>
        <v>0</v>
      </c>
      <c r="M605" s="102">
        <v>0</v>
      </c>
      <c r="N605" s="102">
        <v>0</v>
      </c>
      <c r="O605" s="103">
        <v>0</v>
      </c>
      <c r="P605" s="104">
        <v>0</v>
      </c>
      <c r="Q605" s="105">
        <v>0</v>
      </c>
    </row>
    <row r="606" spans="1:17" x14ac:dyDescent="0.25">
      <c r="A606" s="98">
        <f t="shared" si="41"/>
        <v>62701</v>
      </c>
      <c r="B606" s="713" t="str">
        <f>+asset_level_drivers!$D$1</f>
        <v>Foreland I</v>
      </c>
      <c r="C606" s="99">
        <f t="shared" si="42"/>
        <v>153</v>
      </c>
      <c r="D606" s="100">
        <f>+H606/asset_level_drivers!$D$59*100</f>
        <v>3.5030932229107734E-2</v>
      </c>
      <c r="E606" s="100">
        <f>+I606/asset_level_drivers!$D$59*100</f>
        <v>0.42874966628685129</v>
      </c>
      <c r="F606" s="100">
        <f>+J606/asset_level_drivers!$D$59*100</f>
        <v>4.8234653140431766E-2</v>
      </c>
      <c r="G606" s="100">
        <f t="shared" si="39"/>
        <v>3.5030932229107734E-2</v>
      </c>
      <c r="H606" s="100">
        <f t="shared" si="43"/>
        <v>2.62731991718308E-2</v>
      </c>
      <c r="I606" s="100">
        <f t="shared" si="44"/>
        <v>0.32156224971513847</v>
      </c>
      <c r="J606" s="100">
        <f t="shared" si="45"/>
        <v>3.6175989855323824E-2</v>
      </c>
      <c r="K606" s="101">
        <f t="shared" si="46"/>
        <v>5.5447152459199591</v>
      </c>
      <c r="L606" s="102">
        <f t="shared" si="40"/>
        <v>0</v>
      </c>
      <c r="M606" s="102">
        <v>0</v>
      </c>
      <c r="N606" s="102">
        <v>0</v>
      </c>
      <c r="O606" s="103">
        <v>0</v>
      </c>
      <c r="P606" s="104">
        <v>0</v>
      </c>
      <c r="Q606" s="97">
        <v>0</v>
      </c>
    </row>
    <row r="607" spans="1:17" x14ac:dyDescent="0.25">
      <c r="A607" s="98">
        <f t="shared" si="41"/>
        <v>62731</v>
      </c>
      <c r="B607" s="713" t="str">
        <f>+asset_level_drivers!$D$1</f>
        <v>Foreland I</v>
      </c>
      <c r="C607" s="99">
        <f t="shared" si="42"/>
        <v>153</v>
      </c>
      <c r="D607" s="100">
        <f>+H607/asset_level_drivers!$D$59*100</f>
        <v>3.4850766462301994E-2</v>
      </c>
      <c r="E607" s="100">
        <f>+I607/asset_level_drivers!$D$59*100</f>
        <v>0.42654460631730146</v>
      </c>
      <c r="F607" s="100">
        <f>+J607/asset_level_drivers!$D$59*100</f>
        <v>4.798658442433739E-2</v>
      </c>
      <c r="G607" s="100">
        <f t="shared" si="39"/>
        <v>3.4850766462301994E-2</v>
      </c>
      <c r="H607" s="100">
        <f t="shared" si="43"/>
        <v>2.6138074846726495E-2</v>
      </c>
      <c r="I607" s="100">
        <f t="shared" si="44"/>
        <v>0.31990845473797608</v>
      </c>
      <c r="J607" s="100">
        <f t="shared" si="45"/>
        <v>3.5989938318253041E-2</v>
      </c>
      <c r="K607" s="101">
        <f t="shared" si="46"/>
        <v>5.542305295727143</v>
      </c>
      <c r="L607" s="102">
        <f t="shared" si="40"/>
        <v>0</v>
      </c>
      <c r="M607" s="102">
        <v>0</v>
      </c>
      <c r="N607" s="102">
        <v>0</v>
      </c>
      <c r="O607" s="103">
        <v>0</v>
      </c>
      <c r="P607" s="104">
        <v>0</v>
      </c>
      <c r="Q607" s="105">
        <v>0</v>
      </c>
    </row>
    <row r="608" spans="1:17" x14ac:dyDescent="0.25">
      <c r="A608" s="98">
        <f t="shared" si="41"/>
        <v>62762</v>
      </c>
      <c r="B608" s="713" t="str">
        <f>+asset_level_drivers!$D$1</f>
        <v>Foreland I</v>
      </c>
      <c r="C608" s="99">
        <f t="shared" si="42"/>
        <v>153</v>
      </c>
      <c r="D608" s="100">
        <f>+H608/asset_level_drivers!$D$59*100</f>
        <v>3.4671527296687349E-2</v>
      </c>
      <c r="E608" s="100">
        <f>+I608/asset_level_drivers!$D$59*100</f>
        <v>0.4243508869734165</v>
      </c>
      <c r="F608" s="100">
        <f>+J608/asset_level_drivers!$D$59*100</f>
        <v>4.7739791514823923E-2</v>
      </c>
      <c r="G608" s="100">
        <f t="shared" si="39"/>
        <v>3.4671527296687349E-2</v>
      </c>
      <c r="H608" s="100">
        <f t="shared" si="43"/>
        <v>2.6003645472515512E-2</v>
      </c>
      <c r="I608" s="100">
        <f t="shared" si="44"/>
        <v>0.31826316523006237</v>
      </c>
      <c r="J608" s="100">
        <f t="shared" si="45"/>
        <v>3.5804843636117939E-2</v>
      </c>
      <c r="K608" s="101">
        <f t="shared" si="46"/>
        <v>5.5398963929929748</v>
      </c>
      <c r="L608" s="102">
        <f t="shared" si="40"/>
        <v>0</v>
      </c>
      <c r="M608" s="102">
        <v>0</v>
      </c>
      <c r="N608" s="102">
        <v>0</v>
      </c>
      <c r="O608" s="103">
        <v>0</v>
      </c>
      <c r="P608" s="104">
        <v>0</v>
      </c>
      <c r="Q608" s="97">
        <v>0</v>
      </c>
    </row>
    <row r="609" spans="1:17" x14ac:dyDescent="0.25">
      <c r="A609" s="98">
        <f t="shared" si="41"/>
        <v>62792</v>
      </c>
      <c r="B609" s="713" t="str">
        <f>+asset_level_drivers!$D$1</f>
        <v>Foreland I</v>
      </c>
      <c r="C609" s="99">
        <f t="shared" si="42"/>
        <v>153</v>
      </c>
      <c r="D609" s="100">
        <f>+H609/asset_level_drivers!$D$59*100</f>
        <v>3.4493209966709376E-2</v>
      </c>
      <c r="E609" s="100">
        <f>+I609/asset_level_drivers!$D$59*100</f>
        <v>0.42216844993034719</v>
      </c>
      <c r="F609" s="100">
        <f>+J609/asset_level_drivers!$D$59*100</f>
        <v>4.7494267850473788E-2</v>
      </c>
      <c r="G609" s="100">
        <f t="shared" si="39"/>
        <v>3.4493209966709376E-2</v>
      </c>
      <c r="H609" s="100">
        <f t="shared" si="43"/>
        <v>2.5869907475032032E-2</v>
      </c>
      <c r="I609" s="100">
        <f t="shared" si="44"/>
        <v>0.31662633744776036</v>
      </c>
      <c r="J609" s="100">
        <f t="shared" si="45"/>
        <v>3.5620700887855343E-2</v>
      </c>
      <c r="K609" s="101">
        <f t="shared" si="46"/>
        <v>5.5374885372621874</v>
      </c>
      <c r="L609" s="102">
        <f t="shared" si="40"/>
        <v>0</v>
      </c>
      <c r="M609" s="102">
        <v>0</v>
      </c>
      <c r="N609" s="102">
        <v>0</v>
      </c>
      <c r="O609" s="103">
        <v>0</v>
      </c>
      <c r="P609" s="104">
        <v>0</v>
      </c>
      <c r="Q609" s="105">
        <v>0</v>
      </c>
    </row>
    <row r="610" spans="1:17" x14ac:dyDescent="0.25">
      <c r="A610" s="98">
        <f t="shared" si="41"/>
        <v>62823</v>
      </c>
      <c r="B610" s="713" t="str">
        <f>+asset_level_drivers!$D$1</f>
        <v>Foreland I</v>
      </c>
      <c r="C610" s="99">
        <f t="shared" si="42"/>
        <v>153</v>
      </c>
      <c r="D610" s="100">
        <f>+H610/asset_level_drivers!$D$59*100</f>
        <v>3.4315809731323123E-2</v>
      </c>
      <c r="E610" s="100">
        <f>+I610/asset_level_drivers!$D$59*100</f>
        <v>0.41999723716320875</v>
      </c>
      <c r="F610" s="100">
        <f>+J610/asset_level_drivers!$D$59*100</f>
        <v>4.7250006903614528E-2</v>
      </c>
      <c r="G610" s="100">
        <f t="shared" si="39"/>
        <v>3.4315809731323123E-2</v>
      </c>
      <c r="H610" s="100">
        <f t="shared" si="43"/>
        <v>2.5736857298492344E-2</v>
      </c>
      <c r="I610" s="100">
        <f t="shared" si="44"/>
        <v>0.3149979278724066</v>
      </c>
      <c r="J610" s="100">
        <f t="shared" si="45"/>
        <v>3.5437505177710896E-2</v>
      </c>
      <c r="K610" s="101">
        <f t="shared" si="46"/>
        <v>5.535081728079712</v>
      </c>
      <c r="L610" s="102">
        <f t="shared" si="40"/>
        <v>0</v>
      </c>
      <c r="M610" s="102">
        <v>0</v>
      </c>
      <c r="N610" s="102">
        <v>0</v>
      </c>
      <c r="O610" s="103">
        <v>0</v>
      </c>
      <c r="P610" s="104">
        <v>0</v>
      </c>
      <c r="Q610" s="97">
        <v>0</v>
      </c>
    </row>
    <row r="611" spans="1:17" x14ac:dyDescent="0.25">
      <c r="A611" s="98">
        <f t="shared" si="41"/>
        <v>62854</v>
      </c>
      <c r="B611" s="713" t="str">
        <f>+asset_level_drivers!$D$1</f>
        <v>Foreland I</v>
      </c>
      <c r="C611" s="99">
        <f t="shared" si="42"/>
        <v>153</v>
      </c>
      <c r="D611" s="100">
        <f>+H611/asset_level_drivers!$D$59*100</f>
        <v>3.4139321873867062E-2</v>
      </c>
      <c r="E611" s="100">
        <f>+I611/asset_level_drivers!$D$59*100</f>
        <v>0.41783719094553895</v>
      </c>
      <c r="F611" s="100">
        <f>+J611/asset_level_drivers!$D$59*100</f>
        <v>4.7007002180145176E-2</v>
      </c>
      <c r="G611" s="100">
        <f t="shared" si="39"/>
        <v>3.4139321873867062E-2</v>
      </c>
      <c r="H611" s="100">
        <f t="shared" si="43"/>
        <v>2.5604491405400297E-2</v>
      </c>
      <c r="I611" s="100">
        <f t="shared" si="44"/>
        <v>0.31337789320915421</v>
      </c>
      <c r="J611" s="100">
        <f t="shared" si="45"/>
        <v>3.5255251635108883E-2</v>
      </c>
      <c r="K611" s="101">
        <f t="shared" si="46"/>
        <v>5.5326759649906778</v>
      </c>
      <c r="L611" s="102">
        <f t="shared" si="40"/>
        <v>0</v>
      </c>
      <c r="M611" s="102">
        <v>0</v>
      </c>
      <c r="N611" s="102">
        <v>0</v>
      </c>
      <c r="O611" s="103">
        <v>0</v>
      </c>
      <c r="P611" s="104">
        <v>0</v>
      </c>
      <c r="Q611" s="105">
        <v>0</v>
      </c>
    </row>
    <row r="612" spans="1:17" x14ac:dyDescent="0.25">
      <c r="A612" s="98">
        <f t="shared" si="41"/>
        <v>62883</v>
      </c>
      <c r="B612" s="713" t="str">
        <f>+asset_level_drivers!$D$1</f>
        <v>Foreland I</v>
      </c>
      <c r="C612" s="99">
        <f t="shared" si="42"/>
        <v>153</v>
      </c>
      <c r="D612" s="100">
        <f>+H612/asset_level_drivers!$D$59*100</f>
        <v>3.396374170193768E-2</v>
      </c>
      <c r="E612" s="100">
        <f>+I612/asset_level_drivers!$D$59*100</f>
        <v>0.41568825384776231</v>
      </c>
      <c r="F612" s="100">
        <f>+J612/asset_level_drivers!$D$59*100</f>
        <v>4.6765247219363676E-2</v>
      </c>
      <c r="G612" s="100">
        <f t="shared" si="39"/>
        <v>3.396374170193768E-2</v>
      </c>
      <c r="H612" s="100">
        <f t="shared" si="43"/>
        <v>2.5472806276453257E-2</v>
      </c>
      <c r="I612" s="100">
        <f t="shared" si="44"/>
        <v>0.31176619038582176</v>
      </c>
      <c r="J612" s="100">
        <f t="shared" si="45"/>
        <v>3.5073935414522757E-2</v>
      </c>
      <c r="K612" s="101">
        <f t="shared" si="46"/>
        <v>5.5302712475404112</v>
      </c>
      <c r="L612" s="102">
        <f t="shared" si="40"/>
        <v>0</v>
      </c>
      <c r="M612" s="102">
        <v>0</v>
      </c>
      <c r="N612" s="102">
        <v>0</v>
      </c>
      <c r="O612" s="103">
        <v>0</v>
      </c>
      <c r="P612" s="104">
        <v>0</v>
      </c>
      <c r="Q612" s="97">
        <v>0</v>
      </c>
    </row>
    <row r="613" spans="1:17" x14ac:dyDescent="0.25">
      <c r="A613" s="98">
        <f t="shared" si="41"/>
        <v>62914</v>
      </c>
      <c r="B613" s="713" t="str">
        <f>+asset_level_drivers!$D$1</f>
        <v>Foreland I</v>
      </c>
      <c r="C613" s="99">
        <f t="shared" si="42"/>
        <v>153</v>
      </c>
      <c r="D613" s="100">
        <f>+H613/asset_level_drivers!$D$59*100</f>
        <v>3.3789064547264713E-2</v>
      </c>
      <c r="E613" s="100">
        <f>+I613/asset_level_drivers!$D$59*100</f>
        <v>0.41355036873566409</v>
      </c>
      <c r="F613" s="100">
        <f>+J613/asset_level_drivers!$D$59*100</f>
        <v>4.6524735593795052E-2</v>
      </c>
      <c r="G613" s="100">
        <f t="shared" si="39"/>
        <v>3.3789064547264713E-2</v>
      </c>
      <c r="H613" s="100">
        <f t="shared" si="43"/>
        <v>2.5341798410448535E-2</v>
      </c>
      <c r="I613" s="100">
        <f t="shared" si="44"/>
        <v>0.31016277655174807</v>
      </c>
      <c r="J613" s="100">
        <f t="shared" si="45"/>
        <v>3.4893551695346289E-2</v>
      </c>
      <c r="K613" s="101">
        <f t="shared" si="46"/>
        <v>5.5278675752744375</v>
      </c>
      <c r="L613" s="102">
        <f t="shared" si="40"/>
        <v>0</v>
      </c>
      <c r="M613" s="102">
        <v>0</v>
      </c>
      <c r="N613" s="102">
        <v>0</v>
      </c>
      <c r="O613" s="103">
        <v>0</v>
      </c>
      <c r="P613" s="104">
        <v>0</v>
      </c>
      <c r="Q613" s="105">
        <v>0</v>
      </c>
    </row>
    <row r="614" spans="1:17" x14ac:dyDescent="0.25">
      <c r="A614" s="98">
        <f t="shared" si="41"/>
        <v>62944</v>
      </c>
      <c r="B614" s="713" t="str">
        <f>+asset_level_drivers!$D$1</f>
        <v>Foreland I</v>
      </c>
      <c r="C614" s="99">
        <f t="shared" si="42"/>
        <v>153</v>
      </c>
      <c r="D614" s="100">
        <f>+H614/asset_level_drivers!$D$59*100</f>
        <v>3.3615285765587061E-2</v>
      </c>
      <c r="E614" s="100">
        <f>+I614/asset_level_drivers!$D$59*100</f>
        <v>0.41142347876887053</v>
      </c>
      <c r="F614" s="100">
        <f>+J614/asset_level_drivers!$D$59*100</f>
        <v>4.6285460909020575E-2</v>
      </c>
      <c r="G614" s="100">
        <f t="shared" si="39"/>
        <v>3.3615285765587061E-2</v>
      </c>
      <c r="H614" s="100">
        <f t="shared" si="43"/>
        <v>2.5211464324190292E-2</v>
      </c>
      <c r="I614" s="100">
        <f t="shared" si="44"/>
        <v>0.30856760907665293</v>
      </c>
      <c r="J614" s="100">
        <f t="shared" si="45"/>
        <v>3.4714095681765429E-2</v>
      </c>
      <c r="K614" s="101">
        <f t="shared" si="46"/>
        <v>5.5254649477384792</v>
      </c>
      <c r="L614" s="102">
        <f t="shared" si="40"/>
        <v>0</v>
      </c>
      <c r="M614" s="102">
        <v>0</v>
      </c>
      <c r="N614" s="102">
        <v>0</v>
      </c>
      <c r="O614" s="103">
        <v>0</v>
      </c>
      <c r="P614" s="104">
        <v>0</v>
      </c>
      <c r="Q614" s="97">
        <v>0</v>
      </c>
    </row>
    <row r="615" spans="1:17" x14ac:dyDescent="0.25">
      <c r="A615" s="98">
        <f t="shared" si="41"/>
        <v>62975</v>
      </c>
      <c r="B615" s="713" t="str">
        <f>+asset_level_drivers!$D$1</f>
        <v>Foreland I</v>
      </c>
      <c r="C615" s="99">
        <f t="shared" si="42"/>
        <v>153</v>
      </c>
      <c r="D615" s="100">
        <f>+H615/asset_level_drivers!$D$59*100</f>
        <v>3.3442400736529244E-2</v>
      </c>
      <c r="E615" s="100">
        <f>+I615/asset_level_drivers!$D$59*100</f>
        <v>0.40930752739933834</v>
      </c>
      <c r="F615" s="100">
        <f>+J615/asset_level_drivers!$D$59*100</f>
        <v>4.6047416803507699E-2</v>
      </c>
      <c r="G615" s="100">
        <f t="shared" si="39"/>
        <v>3.3442400736529244E-2</v>
      </c>
      <c r="H615" s="100">
        <f t="shared" si="43"/>
        <v>2.5081800552396935E-2</v>
      </c>
      <c r="I615" s="100">
        <f t="shared" si="44"/>
        <v>0.30698064554950377</v>
      </c>
      <c r="J615" s="100">
        <f t="shared" si="45"/>
        <v>3.4535562602630777E-2</v>
      </c>
      <c r="K615" s="101">
        <f t="shared" si="46"/>
        <v>5.523063364478455</v>
      </c>
      <c r="L615" s="102">
        <f t="shared" si="40"/>
        <v>0</v>
      </c>
      <c r="M615" s="102">
        <v>0</v>
      </c>
      <c r="N615" s="102">
        <v>0</v>
      </c>
      <c r="O615" s="103">
        <v>0</v>
      </c>
      <c r="P615" s="104">
        <v>0</v>
      </c>
      <c r="Q615" s="105">
        <v>0</v>
      </c>
    </row>
    <row r="616" spans="1:17" x14ac:dyDescent="0.25">
      <c r="A616" s="98">
        <f t="shared" si="41"/>
        <v>63005</v>
      </c>
      <c r="B616" s="713" t="str">
        <f>+asset_level_drivers!$D$1</f>
        <v>Foreland I</v>
      </c>
      <c r="C616" s="99">
        <f t="shared" si="42"/>
        <v>153</v>
      </c>
      <c r="D616" s="100">
        <f>+H616/asset_level_drivers!$D$59*100</f>
        <v>3.3270404863478639E-2</v>
      </c>
      <c r="E616" s="100">
        <f>+I616/asset_level_drivers!$D$59*100</f>
        <v>0.40720245836985058</v>
      </c>
      <c r="F616" s="100">
        <f>+J616/asset_level_drivers!$D$59*100</f>
        <v>4.5810596948441008E-2</v>
      </c>
      <c r="G616" s="100">
        <f t="shared" si="39"/>
        <v>3.3270404863478639E-2</v>
      </c>
      <c r="H616" s="100">
        <f t="shared" si="43"/>
        <v>2.4952803647608979E-2</v>
      </c>
      <c r="I616" s="100">
        <f t="shared" si="44"/>
        <v>0.30540184377738794</v>
      </c>
      <c r="J616" s="100">
        <f t="shared" si="45"/>
        <v>3.4357947711330758E-2</v>
      </c>
      <c r="K616" s="101">
        <f t="shared" si="46"/>
        <v>5.5206628250404819</v>
      </c>
      <c r="L616" s="102">
        <f t="shared" si="40"/>
        <v>0</v>
      </c>
      <c r="M616" s="102">
        <v>0</v>
      </c>
      <c r="N616" s="102">
        <v>0</v>
      </c>
      <c r="O616" s="103">
        <v>0</v>
      </c>
      <c r="P616" s="104">
        <v>0</v>
      </c>
      <c r="Q616" s="97">
        <v>0</v>
      </c>
    </row>
    <row r="617" spans="1:17" x14ac:dyDescent="0.25">
      <c r="A617" s="98">
        <f t="shared" si="41"/>
        <v>63036</v>
      </c>
      <c r="B617" s="713" t="str">
        <f>+asset_level_drivers!$D$1</f>
        <v>Foreland I</v>
      </c>
      <c r="C617" s="99">
        <f t="shared" si="42"/>
        <v>153</v>
      </c>
      <c r="D617" s="100">
        <f>+H617/asset_level_drivers!$D$59*100</f>
        <v>3.3099293573463195E-2</v>
      </c>
      <c r="E617" s="100">
        <f>+I617/asset_level_drivers!$D$59*100</f>
        <v>0.40510821571252131</v>
      </c>
      <c r="F617" s="100">
        <f>+J617/asset_level_drivers!$D$59*100</f>
        <v>4.5574995047553878E-2</v>
      </c>
      <c r="G617" s="100">
        <f t="shared" si="39"/>
        <v>3.3099293573463195E-2</v>
      </c>
      <c r="H617" s="100">
        <f t="shared" si="43"/>
        <v>2.4824470180097393E-2</v>
      </c>
      <c r="I617" s="100">
        <f t="shared" si="44"/>
        <v>0.30383116178439101</v>
      </c>
      <c r="J617" s="100">
        <f t="shared" si="45"/>
        <v>3.4181246285665406E-2</v>
      </c>
      <c r="K617" s="101">
        <f t="shared" si="46"/>
        <v>5.5182633289708738</v>
      </c>
      <c r="L617" s="102">
        <f t="shared" si="40"/>
        <v>0</v>
      </c>
      <c r="M617" s="102">
        <v>0</v>
      </c>
      <c r="N617" s="102">
        <v>0</v>
      </c>
      <c r="O617" s="103">
        <v>0</v>
      </c>
      <c r="P617" s="104">
        <v>0</v>
      </c>
      <c r="Q617" s="105">
        <v>0</v>
      </c>
    </row>
    <row r="618" spans="1:17" x14ac:dyDescent="0.25">
      <c r="A618" s="98">
        <f t="shared" si="41"/>
        <v>63067</v>
      </c>
      <c r="B618" s="713" t="str">
        <f>+asset_level_drivers!$D$1</f>
        <v>Foreland I</v>
      </c>
      <c r="C618" s="99">
        <f t="shared" si="42"/>
        <v>153</v>
      </c>
      <c r="D618" s="100">
        <f>+H618/asset_level_drivers!$D$59*100</f>
        <v>3.292906231702987E-2</v>
      </c>
      <c r="E618" s="100">
        <f>+I618/asset_level_drivers!$D$59*100</f>
        <v>0.40302474374730768</v>
      </c>
      <c r="F618" s="100">
        <f>+J618/asset_level_drivers!$D$59*100</f>
        <v>4.5340604836961111E-2</v>
      </c>
      <c r="G618" s="100">
        <f t="shared" si="39"/>
        <v>3.292906231702987E-2</v>
      </c>
      <c r="H618" s="100">
        <f t="shared" si="43"/>
        <v>2.4696796737772399E-2</v>
      </c>
      <c r="I618" s="100">
        <f t="shared" si="44"/>
        <v>0.30226855781048073</v>
      </c>
      <c r="J618" s="100">
        <f t="shared" si="45"/>
        <v>3.4005453627720832E-2</v>
      </c>
      <c r="K618" s="101">
        <f t="shared" si="46"/>
        <v>5.5158648758161419</v>
      </c>
      <c r="L618" s="102">
        <f t="shared" si="40"/>
        <v>0</v>
      </c>
      <c r="M618" s="102">
        <v>0</v>
      </c>
      <c r="N618" s="102">
        <v>0</v>
      </c>
      <c r="O618" s="103">
        <v>0</v>
      </c>
      <c r="P618" s="104">
        <v>0</v>
      </c>
      <c r="Q618" s="97">
        <v>0</v>
      </c>
    </row>
    <row r="619" spans="1:17" x14ac:dyDescent="0.25">
      <c r="A619" s="98">
        <f t="shared" si="41"/>
        <v>63097</v>
      </c>
      <c r="B619" s="713" t="str">
        <f>+asset_level_drivers!$D$1</f>
        <v>Foreland I</v>
      </c>
      <c r="C619" s="99">
        <f t="shared" si="42"/>
        <v>153</v>
      </c>
      <c r="D619" s="100">
        <f>+H619/asset_level_drivers!$D$59*100</f>
        <v>3.2759706568123687E-2</v>
      </c>
      <c r="E619" s="100">
        <f>+I619/asset_level_drivers!$D$59*100</f>
        <v>0.40095198708052893</v>
      </c>
      <c r="F619" s="100">
        <f>+J619/asset_level_drivers!$D$59*100</f>
        <v>4.5107420084992404E-2</v>
      </c>
      <c r="G619" s="100">
        <f t="shared" si="39"/>
        <v>3.2759706568123687E-2</v>
      </c>
      <c r="H619" s="100">
        <f t="shared" si="43"/>
        <v>2.4569779926092765E-2</v>
      </c>
      <c r="I619" s="100">
        <f t="shared" si="44"/>
        <v>0.30071399031039669</v>
      </c>
      <c r="J619" s="100">
        <f t="shared" si="45"/>
        <v>3.3830565063744301E-2</v>
      </c>
      <c r="K619" s="101">
        <f t="shared" si="46"/>
        <v>5.5134674651229947</v>
      </c>
      <c r="L619" s="102">
        <f t="shared" si="40"/>
        <v>0</v>
      </c>
      <c r="M619" s="102">
        <v>0</v>
      </c>
      <c r="N619" s="102">
        <v>0</v>
      </c>
      <c r="O619" s="103">
        <v>0</v>
      </c>
      <c r="P619" s="104">
        <v>0</v>
      </c>
      <c r="Q619" s="105">
        <v>0</v>
      </c>
    </row>
    <row r="620" spans="1:17" x14ac:dyDescent="0.25">
      <c r="A620" s="98">
        <f t="shared" si="41"/>
        <v>63128</v>
      </c>
      <c r="B620" s="713" t="str">
        <f>+asset_level_drivers!$D$1</f>
        <v>Foreland I</v>
      </c>
      <c r="C620" s="99">
        <f t="shared" si="42"/>
        <v>153</v>
      </c>
      <c r="D620" s="100">
        <f>+H620/asset_level_drivers!$D$59*100</f>
        <v>3.2591221823967398E-2</v>
      </c>
      <c r="E620" s="100">
        <f>+I620/asset_level_drivers!$D$59*100</f>
        <v>0.39888989060339441</v>
      </c>
      <c r="F620" s="100">
        <f>+J620/asset_level_drivers!$D$59*100</f>
        <v>4.4875434592026663E-2</v>
      </c>
      <c r="G620" s="100">
        <f t="shared" si="39"/>
        <v>3.2591221823967398E-2</v>
      </c>
      <c r="H620" s="100">
        <f t="shared" si="43"/>
        <v>2.4443416367975548E-2</v>
      </c>
      <c r="I620" s="100">
        <f t="shared" si="44"/>
        <v>0.29916741795254581</v>
      </c>
      <c r="J620" s="100">
        <f t="shared" si="45"/>
        <v>3.3656575944019995E-2</v>
      </c>
      <c r="K620" s="101">
        <f t="shared" si="46"/>
        <v>5.5110710964383376</v>
      </c>
      <c r="L620" s="102">
        <f t="shared" si="40"/>
        <v>0</v>
      </c>
      <c r="M620" s="102">
        <v>0</v>
      </c>
      <c r="N620" s="102">
        <v>0</v>
      </c>
      <c r="O620" s="103">
        <v>0</v>
      </c>
      <c r="P620" s="104">
        <v>0</v>
      </c>
      <c r="Q620" s="97">
        <v>0</v>
      </c>
    </row>
    <row r="621" spans="1:17" x14ac:dyDescent="0.25">
      <c r="A621" s="98">
        <f t="shared" si="41"/>
        <v>63158</v>
      </c>
      <c r="B621" s="713" t="str">
        <f>+asset_level_drivers!$D$1</f>
        <v>Foreland I</v>
      </c>
      <c r="C621" s="99">
        <f t="shared" si="42"/>
        <v>153</v>
      </c>
      <c r="D621" s="100">
        <f>+H621/asset_level_drivers!$D$59*100</f>
        <v>3.2423603604941738E-2</v>
      </c>
      <c r="E621" s="100">
        <f>+I621/asset_level_drivers!$D$59*100</f>
        <v>0.39683839949053801</v>
      </c>
      <c r="F621" s="100">
        <f>+J621/asset_level_drivers!$D$59*100</f>
        <v>4.4644642190327176E-2</v>
      </c>
      <c r="G621" s="100">
        <f t="shared" si="39"/>
        <v>3.2423603604941738E-2</v>
      </c>
      <c r="H621" s="100">
        <f t="shared" si="43"/>
        <v>2.4317702703706305E-2</v>
      </c>
      <c r="I621" s="100">
        <f t="shared" si="44"/>
        <v>0.29762879961790351</v>
      </c>
      <c r="J621" s="100">
        <f t="shared" si="45"/>
        <v>3.348348164274538E-2</v>
      </c>
      <c r="K621" s="101">
        <f t="shared" si="46"/>
        <v>5.5086757693092725</v>
      </c>
      <c r="L621" s="102">
        <f t="shared" si="40"/>
        <v>0</v>
      </c>
      <c r="M621" s="102">
        <v>0</v>
      </c>
      <c r="N621" s="102">
        <v>0</v>
      </c>
      <c r="O621" s="103">
        <v>0</v>
      </c>
      <c r="P621" s="104">
        <v>0</v>
      </c>
      <c r="Q621" s="105">
        <v>0</v>
      </c>
    </row>
    <row r="622" spans="1:17" x14ac:dyDescent="0.25">
      <c r="A622" s="98">
        <f t="shared" si="41"/>
        <v>63189</v>
      </c>
      <c r="B622" s="713" t="str">
        <f>+asset_level_drivers!$D$1</f>
        <v>Foreland I</v>
      </c>
      <c r="C622" s="99">
        <f t="shared" si="42"/>
        <v>153</v>
      </c>
      <c r="D622" s="100">
        <f>+H622/asset_level_drivers!$D$59*100</f>
        <v>3.2256847454466359E-2</v>
      </c>
      <c r="E622" s="100">
        <f>+I622/asset_level_drivers!$D$59*100</f>
        <v>0.39479745919856046</v>
      </c>
      <c r="F622" s="100">
        <f>+J622/asset_level_drivers!$D$59*100</f>
        <v>4.4415036743877624E-2</v>
      </c>
      <c r="G622" s="100">
        <f t="shared" si="39"/>
        <v>3.2256847454466359E-2</v>
      </c>
      <c r="H622" s="100">
        <f t="shared" si="43"/>
        <v>2.4192635590849765E-2</v>
      </c>
      <c r="I622" s="100">
        <f t="shared" si="44"/>
        <v>0.29609809439892032</v>
      </c>
      <c r="J622" s="100">
        <f t="shared" si="45"/>
        <v>3.331127755790822E-2</v>
      </c>
      <c r="K622" s="101">
        <f t="shared" si="46"/>
        <v>5.5062814832830993</v>
      </c>
      <c r="L622" s="102">
        <f t="shared" si="40"/>
        <v>0</v>
      </c>
      <c r="M622" s="102">
        <v>0</v>
      </c>
      <c r="N622" s="102">
        <v>0</v>
      </c>
      <c r="O622" s="103">
        <v>0</v>
      </c>
      <c r="P622" s="104">
        <v>0</v>
      </c>
      <c r="Q622" s="97">
        <v>0</v>
      </c>
    </row>
    <row r="623" spans="1:17" x14ac:dyDescent="0.25">
      <c r="A623" s="98">
        <f t="shared" si="41"/>
        <v>63220</v>
      </c>
      <c r="B623" s="713" t="str">
        <f>+asset_level_drivers!$D$1</f>
        <v>Foreland I</v>
      </c>
      <c r="C623" s="99">
        <f t="shared" si="42"/>
        <v>153</v>
      </c>
      <c r="D623" s="100">
        <f>+H623/asset_level_drivers!$D$59*100</f>
        <v>3.2090948938881279E-2</v>
      </c>
      <c r="E623" s="100">
        <f>+I623/asset_level_drivers!$D$59*100</f>
        <v>0.39276701546457921</v>
      </c>
      <c r="F623" s="100">
        <f>+J623/asset_level_drivers!$D$59*100</f>
        <v>4.4186612148218958E-2</v>
      </c>
      <c r="G623" s="100">
        <f t="shared" si="39"/>
        <v>3.2090948938881279E-2</v>
      </c>
      <c r="H623" s="100">
        <f t="shared" si="43"/>
        <v>2.4068211704160961E-2</v>
      </c>
      <c r="I623" s="100">
        <f t="shared" si="44"/>
        <v>0.29457526159843439</v>
      </c>
      <c r="J623" s="100">
        <f t="shared" si="45"/>
        <v>3.313995911116422E-2</v>
      </c>
      <c r="K623" s="101">
        <f t="shared" si="46"/>
        <v>5.5038882379073142</v>
      </c>
      <c r="L623" s="102">
        <f t="shared" si="40"/>
        <v>0</v>
      </c>
      <c r="M623" s="102">
        <v>0</v>
      </c>
      <c r="N623" s="102">
        <v>0</v>
      </c>
      <c r="O623" s="103">
        <v>0</v>
      </c>
      <c r="P623" s="104">
        <v>0</v>
      </c>
      <c r="Q623" s="105">
        <v>0</v>
      </c>
    </row>
    <row r="624" spans="1:17" x14ac:dyDescent="0.25">
      <c r="A624" s="98">
        <f t="shared" si="41"/>
        <v>63248</v>
      </c>
      <c r="B624" s="713" t="str">
        <f>+asset_level_drivers!$D$1</f>
        <v>Foreland I</v>
      </c>
      <c r="C624" s="99">
        <f t="shared" si="42"/>
        <v>153</v>
      </c>
      <c r="D624" s="100">
        <f>+H624/asset_level_drivers!$D$59*100</f>
        <v>3.1925903647329099E-2</v>
      </c>
      <c r="E624" s="100">
        <f>+I624/asset_level_drivers!$D$59*100</f>
        <v>0.39074701430478581</v>
      </c>
      <c r="F624" s="100">
        <f>+J624/asset_level_drivers!$D$59*100</f>
        <v>4.3959362330287098E-2</v>
      </c>
      <c r="G624" s="100">
        <f t="shared" si="39"/>
        <v>3.1925903647329099E-2</v>
      </c>
      <c r="H624" s="100">
        <f t="shared" si="43"/>
        <v>2.3944427735496824E-2</v>
      </c>
      <c r="I624" s="100">
        <f t="shared" si="44"/>
        <v>0.29306026072858937</v>
      </c>
      <c r="J624" s="100">
        <f t="shared" si="45"/>
        <v>3.2969521747715322E-2</v>
      </c>
      <c r="K624" s="101">
        <f t="shared" si="46"/>
        <v>5.5014960327296096</v>
      </c>
      <c r="L624" s="102">
        <f t="shared" si="40"/>
        <v>0</v>
      </c>
      <c r="M624" s="102">
        <v>0</v>
      </c>
      <c r="N624" s="102">
        <v>0</v>
      </c>
      <c r="O624" s="103">
        <v>0</v>
      </c>
      <c r="P624" s="104">
        <v>0</v>
      </c>
      <c r="Q624" s="97">
        <v>0</v>
      </c>
    </row>
    <row r="625" spans="1:17" x14ac:dyDescent="0.25">
      <c r="A625" s="98">
        <f t="shared" si="41"/>
        <v>63279</v>
      </c>
      <c r="B625" s="713" t="str">
        <f>+asset_level_drivers!$D$1</f>
        <v>Foreland I</v>
      </c>
      <c r="C625" s="99">
        <f t="shared" si="42"/>
        <v>153</v>
      </c>
      <c r="D625" s="100">
        <f>+H625/asset_level_drivers!$D$59*100</f>
        <v>3.1761707191637623E-2</v>
      </c>
      <c r="E625" s="100">
        <f>+I625/asset_level_drivers!$D$59*100</f>
        <v>0.38873740201301071</v>
      </c>
      <c r="F625" s="100">
        <f>+J625/asset_level_drivers!$D$59*100</f>
        <v>4.3733281248251453E-2</v>
      </c>
      <c r="G625" s="100">
        <f t="shared" si="39"/>
        <v>3.1761707191637623E-2</v>
      </c>
      <c r="H625" s="100">
        <f t="shared" si="43"/>
        <v>2.382128039372822E-2</v>
      </c>
      <c r="I625" s="100">
        <f t="shared" si="44"/>
        <v>0.29155305150975802</v>
      </c>
      <c r="J625" s="100">
        <f t="shared" si="45"/>
        <v>3.2799960936188588E-2</v>
      </c>
      <c r="K625" s="101">
        <f t="shared" si="46"/>
        <v>5.4991048672978744</v>
      </c>
      <c r="L625" s="102">
        <f t="shared" si="40"/>
        <v>0</v>
      </c>
      <c r="M625" s="102">
        <v>0</v>
      </c>
      <c r="N625" s="102">
        <v>0</v>
      </c>
      <c r="O625" s="103">
        <v>0</v>
      </c>
      <c r="P625" s="104">
        <v>0</v>
      </c>
      <c r="Q625" s="105">
        <v>0</v>
      </c>
    </row>
    <row r="626" spans="1:17" x14ac:dyDescent="0.25">
      <c r="A626" s="98">
        <f t="shared" si="41"/>
        <v>63309</v>
      </c>
      <c r="B626" s="713" t="str">
        <f>+asset_level_drivers!$D$1</f>
        <v>Foreland I</v>
      </c>
      <c r="C626" s="99">
        <f t="shared" si="42"/>
        <v>153</v>
      </c>
      <c r="D626" s="100">
        <f>+H626/asset_level_drivers!$D$59*100</f>
        <v>3.1598355206203271E-2</v>
      </c>
      <c r="E626" s="100">
        <f>+I626/asset_level_drivers!$D$59*100</f>
        <v>0.38673812515929495</v>
      </c>
      <c r="F626" s="100">
        <f>+J626/asset_level_drivers!$D$59*100</f>
        <v>4.3508362891354319E-2</v>
      </c>
      <c r="G626" s="100">
        <f t="shared" si="39"/>
        <v>3.1598355206203271E-2</v>
      </c>
      <c r="H626" s="100">
        <f t="shared" si="43"/>
        <v>2.3698766404652453E-2</v>
      </c>
      <c r="I626" s="100">
        <f t="shared" si="44"/>
        <v>0.29005359386947122</v>
      </c>
      <c r="J626" s="100">
        <f t="shared" si="45"/>
        <v>3.2631272168515739E-2</v>
      </c>
      <c r="K626" s="101">
        <f t="shared" si="46"/>
        <v>5.4967147411601944</v>
      </c>
      <c r="L626" s="102">
        <f t="shared" si="40"/>
        <v>0</v>
      </c>
      <c r="M626" s="102">
        <v>0</v>
      </c>
      <c r="N626" s="102">
        <v>0</v>
      </c>
      <c r="O626" s="103">
        <v>0</v>
      </c>
      <c r="P626" s="104">
        <v>0</v>
      </c>
      <c r="Q626" s="97">
        <v>0</v>
      </c>
    </row>
    <row r="627" spans="1:17" x14ac:dyDescent="0.25">
      <c r="A627" s="98">
        <f t="shared" si="41"/>
        <v>63340</v>
      </c>
      <c r="B627" s="713" t="str">
        <f>+asset_level_drivers!$D$1</f>
        <v>Foreland I</v>
      </c>
      <c r="C627" s="99">
        <f t="shared" si="42"/>
        <v>153</v>
      </c>
      <c r="D627" s="100">
        <f>+H627/asset_level_drivers!$D$59*100</f>
        <v>3.1435843347874942E-2</v>
      </c>
      <c r="E627" s="100">
        <f>+I627/asset_level_drivers!$D$59*100</f>
        <v>0.38474913058847021</v>
      </c>
      <c r="F627" s="100">
        <f>+J627/asset_level_drivers!$D$59*100</f>
        <v>4.3284601279751055E-2</v>
      </c>
      <c r="G627" s="100">
        <f t="shared" si="39"/>
        <v>3.1435843347874942E-2</v>
      </c>
      <c r="H627" s="100">
        <f t="shared" si="43"/>
        <v>2.3576882510906207E-2</v>
      </c>
      <c r="I627" s="100">
        <f t="shared" si="44"/>
        <v>0.28856184794135264</v>
      </c>
      <c r="J627" s="100">
        <f t="shared" si="45"/>
        <v>3.2463450959813289E-2</v>
      </c>
      <c r="K627" s="101">
        <f t="shared" si="46"/>
        <v>5.4943256538648519</v>
      </c>
      <c r="L627" s="102">
        <f t="shared" si="40"/>
        <v>0</v>
      </c>
      <c r="M627" s="102">
        <v>0</v>
      </c>
      <c r="N627" s="102">
        <v>0</v>
      </c>
      <c r="O627" s="103">
        <v>0</v>
      </c>
      <c r="P627" s="104">
        <v>0</v>
      </c>
      <c r="Q627" s="105">
        <v>0</v>
      </c>
    </row>
    <row r="628" spans="1:17" x14ac:dyDescent="0.25">
      <c r="A628" s="98">
        <f t="shared" si="41"/>
        <v>63370</v>
      </c>
      <c r="B628" s="713" t="str">
        <f>+asset_level_drivers!$D$1</f>
        <v>Foreland I</v>
      </c>
      <c r="C628" s="99">
        <f t="shared" si="42"/>
        <v>153</v>
      </c>
      <c r="D628" s="100">
        <f>+H628/asset_level_drivers!$D$59*100</f>
        <v>3.1274167295838588E-2</v>
      </c>
      <c r="E628" s="100">
        <f>+I628/asset_level_drivers!$D$59*100</f>
        <v>0.38277036541874504</v>
      </c>
      <c r="F628" s="100">
        <f>+J628/asset_level_drivers!$D$59*100</f>
        <v>4.3061990464351094E-2</v>
      </c>
      <c r="G628" s="100">
        <f t="shared" si="39"/>
        <v>3.1274167295838588E-2</v>
      </c>
      <c r="H628" s="100">
        <f t="shared" si="43"/>
        <v>2.3455625471878939E-2</v>
      </c>
      <c r="I628" s="100">
        <f t="shared" si="44"/>
        <v>0.28707777406405877</v>
      </c>
      <c r="J628" s="100">
        <f t="shared" si="45"/>
        <v>3.2296492848263317E-2</v>
      </c>
      <c r="K628" s="101">
        <f t="shared" si="46"/>
        <v>5.4919376049603255</v>
      </c>
      <c r="L628" s="102">
        <f t="shared" si="40"/>
        <v>0</v>
      </c>
      <c r="M628" s="102">
        <v>0</v>
      </c>
      <c r="N628" s="102">
        <v>0</v>
      </c>
      <c r="O628" s="103">
        <v>0</v>
      </c>
      <c r="P628" s="104">
        <v>0</v>
      </c>
      <c r="Q628" s="97">
        <v>0</v>
      </c>
    </row>
    <row r="629" spans="1:17" x14ac:dyDescent="0.25">
      <c r="A629" s="98">
        <f t="shared" si="41"/>
        <v>63401</v>
      </c>
      <c r="B629" s="713" t="str">
        <f>+asset_level_drivers!$D$1</f>
        <v>Foreland I</v>
      </c>
      <c r="C629" s="99">
        <f t="shared" si="42"/>
        <v>153</v>
      </c>
      <c r="D629" s="100">
        <f>+H629/asset_level_drivers!$D$59*100</f>
        <v>3.1113322751502304E-2</v>
      </c>
      <c r="E629" s="100">
        <f>+I629/asset_level_drivers!$D$59*100</f>
        <v>0.38080177704029922</v>
      </c>
      <c r="F629" s="100">
        <f>+J629/asset_level_drivers!$D$59*100</f>
        <v>4.2840524526659783E-2</v>
      </c>
      <c r="G629" s="100">
        <f t="shared" si="39"/>
        <v>3.1113322751502304E-2</v>
      </c>
      <c r="H629" s="100">
        <f t="shared" si="43"/>
        <v>2.3334992063626728E-2</v>
      </c>
      <c r="I629" s="100">
        <f t="shared" si="44"/>
        <v>0.28560133278022443</v>
      </c>
      <c r="J629" s="100">
        <f t="shared" si="45"/>
        <v>3.2130393394994836E-2</v>
      </c>
      <c r="K629" s="101">
        <f t="shared" si="46"/>
        <v>5.4895505939952898</v>
      </c>
      <c r="L629" s="102">
        <f t="shared" si="40"/>
        <v>0</v>
      </c>
      <c r="M629" s="102">
        <v>0</v>
      </c>
      <c r="N629" s="102">
        <v>0</v>
      </c>
      <c r="O629" s="103">
        <v>0</v>
      </c>
      <c r="P629" s="104">
        <v>0</v>
      </c>
      <c r="Q629" s="105">
        <v>0</v>
      </c>
    </row>
    <row r="630" spans="1:17" x14ac:dyDescent="0.25">
      <c r="A630" s="98">
        <f t="shared" si="41"/>
        <v>63432</v>
      </c>
      <c r="B630" s="713" t="str">
        <f>+asset_level_drivers!$D$1</f>
        <v>Foreland I</v>
      </c>
      <c r="C630" s="99">
        <f t="shared" si="42"/>
        <v>153</v>
      </c>
      <c r="D630" s="100">
        <f>+H630/asset_level_drivers!$D$59*100</f>
        <v>3.095330543838206E-2</v>
      </c>
      <c r="E630" s="100">
        <f>+I630/asset_level_drivers!$D$59*100</f>
        <v>0.37884331311388492</v>
      </c>
      <c r="F630" s="100">
        <f>+J630/asset_level_drivers!$D$59*100</f>
        <v>4.2620197578621032E-2</v>
      </c>
      <c r="G630" s="100">
        <f t="shared" si="39"/>
        <v>3.095330543838206E-2</v>
      </c>
      <c r="H630" s="100">
        <f t="shared" si="43"/>
        <v>2.3214979078786547E-2</v>
      </c>
      <c r="I630" s="100">
        <f t="shared" si="44"/>
        <v>0.2841324848354137</v>
      </c>
      <c r="J630" s="100">
        <f t="shared" si="45"/>
        <v>3.1965148183965772E-2</v>
      </c>
      <c r="K630" s="101">
        <f t="shared" si="46"/>
        <v>5.487164620518616</v>
      </c>
      <c r="L630" s="102">
        <f t="shared" si="40"/>
        <v>0</v>
      </c>
      <c r="M630" s="102">
        <v>0</v>
      </c>
      <c r="N630" s="102">
        <v>0</v>
      </c>
      <c r="O630" s="103">
        <v>0</v>
      </c>
      <c r="P630" s="104">
        <v>0</v>
      </c>
      <c r="Q630" s="97">
        <v>0</v>
      </c>
    </row>
    <row r="631" spans="1:17" x14ac:dyDescent="0.25">
      <c r="A631" s="98">
        <f t="shared" si="41"/>
        <v>63462</v>
      </c>
      <c r="B631" s="713" t="str">
        <f>+asset_level_drivers!$D$1</f>
        <v>Foreland I</v>
      </c>
      <c r="C631" s="99">
        <f t="shared" si="42"/>
        <v>153</v>
      </c>
      <c r="D631" s="100">
        <f>+H631/asset_level_drivers!$D$59*100</f>
        <v>3.0794111101987987E-2</v>
      </c>
      <c r="E631" s="100">
        <f>+I631/asset_level_drivers!$D$59*100</f>
        <v>0.37689492156943505</v>
      </c>
      <c r="F631" s="100">
        <f>+J631/asset_level_drivers!$D$59*100</f>
        <v>4.2401003762460754E-2</v>
      </c>
      <c r="G631" s="100">
        <f t="shared" si="39"/>
        <v>3.0794111101987987E-2</v>
      </c>
      <c r="H631" s="100">
        <f t="shared" si="43"/>
        <v>2.309558332649099E-2</v>
      </c>
      <c r="I631" s="100">
        <f t="shared" si="44"/>
        <v>0.28267119117707629</v>
      </c>
      <c r="J631" s="100">
        <f t="shared" si="45"/>
        <v>3.1800752821845565E-2</v>
      </c>
      <c r="K631" s="101">
        <f t="shared" si="46"/>
        <v>5.4847796840793706</v>
      </c>
      <c r="L631" s="102">
        <f t="shared" si="40"/>
        <v>0</v>
      </c>
      <c r="M631" s="102">
        <v>0</v>
      </c>
      <c r="N631" s="102">
        <v>0</v>
      </c>
      <c r="O631" s="103">
        <v>0</v>
      </c>
      <c r="P631" s="104">
        <v>0</v>
      </c>
      <c r="Q631" s="105">
        <v>0</v>
      </c>
    </row>
    <row r="632" spans="1:17" x14ac:dyDescent="0.25">
      <c r="A632" s="98">
        <f t="shared" si="41"/>
        <v>63493</v>
      </c>
      <c r="B632" s="713" t="str">
        <f>+asset_level_drivers!$D$1</f>
        <v>Foreland I</v>
      </c>
      <c r="C632" s="99">
        <f t="shared" si="42"/>
        <v>153</v>
      </c>
      <c r="D632" s="100">
        <f>+H632/asset_level_drivers!$D$59*100</f>
        <v>3.0635735509711253E-2</v>
      </c>
      <c r="E632" s="100">
        <f>+I632/asset_level_drivers!$D$59*100</f>
        <v>0.37495655060467892</v>
      </c>
      <c r="F632" s="100">
        <f>+J632/asset_level_drivers!$D$59*100</f>
        <v>4.2182937250531162E-2</v>
      </c>
      <c r="G632" s="100">
        <f t="shared" si="39"/>
        <v>3.0635735509711253E-2</v>
      </c>
      <c r="H632" s="100">
        <f t="shared" si="43"/>
        <v>2.2976801632283439E-2</v>
      </c>
      <c r="I632" s="100">
        <f t="shared" si="44"/>
        <v>0.28121741295350916</v>
      </c>
      <c r="J632" s="100">
        <f t="shared" si="45"/>
        <v>3.1637202937898373E-2</v>
      </c>
      <c r="K632" s="101">
        <f t="shared" si="46"/>
        <v>5.4823957842268163</v>
      </c>
      <c r="L632" s="102">
        <f t="shared" si="40"/>
        <v>0</v>
      </c>
      <c r="M632" s="102">
        <v>0</v>
      </c>
      <c r="N632" s="102">
        <v>0</v>
      </c>
      <c r="O632" s="103">
        <v>0</v>
      </c>
      <c r="P632" s="104">
        <v>0</v>
      </c>
      <c r="Q632" s="97">
        <v>0</v>
      </c>
    </row>
    <row r="633" spans="1:17" x14ac:dyDescent="0.25">
      <c r="A633" s="98">
        <f t="shared" si="41"/>
        <v>63523</v>
      </c>
      <c r="B633" s="713" t="str">
        <f>+asset_level_drivers!$D$1</f>
        <v>Foreland I</v>
      </c>
      <c r="C633" s="99">
        <f t="shared" si="42"/>
        <v>153</v>
      </c>
      <c r="D633" s="100">
        <f>+H633/asset_level_drivers!$D$59*100</f>
        <v>3.0478174450711541E-2</v>
      </c>
      <c r="E633" s="100">
        <f>+I633/asset_level_drivers!$D$59*100</f>
        <v>0.37302814868376488</v>
      </c>
      <c r="F633" s="100">
        <f>+J633/asset_level_drivers!$D$59*100</f>
        <v>4.1965992245155792E-2</v>
      </c>
      <c r="G633" s="100">
        <f t="shared" si="39"/>
        <v>3.0478174450711541E-2</v>
      </c>
      <c r="H633" s="100">
        <f t="shared" si="43"/>
        <v>2.2858630838033658E-2</v>
      </c>
      <c r="I633" s="100">
        <f t="shared" si="44"/>
        <v>0.27977111151282363</v>
      </c>
      <c r="J633" s="100">
        <f t="shared" si="45"/>
        <v>3.1474494183866844E-2</v>
      </c>
      <c r="K633" s="101">
        <f t="shared" si="46"/>
        <v>5.4800129205104122</v>
      </c>
      <c r="L633" s="102">
        <f t="shared" si="40"/>
        <v>0</v>
      </c>
      <c r="M633" s="102">
        <v>0</v>
      </c>
      <c r="N633" s="102">
        <v>0</v>
      </c>
      <c r="O633" s="103">
        <v>0</v>
      </c>
      <c r="P633" s="104">
        <v>0</v>
      </c>
      <c r="Q633" s="105">
        <v>0</v>
      </c>
    </row>
    <row r="634" spans="1:17" x14ac:dyDescent="0.25">
      <c r="A634" s="98">
        <f t="shared" si="41"/>
        <v>63554</v>
      </c>
      <c r="B634" s="713" t="str">
        <f>+asset_level_drivers!$D$1</f>
        <v>Foreland I</v>
      </c>
      <c r="C634" s="99">
        <f t="shared" si="42"/>
        <v>153</v>
      </c>
      <c r="D634" s="100">
        <f>+H634/asset_level_drivers!$D$59*100</f>
        <v>3.0321423735805101E-2</v>
      </c>
      <c r="E634" s="100">
        <f>+I634/asset_level_drivers!$D$59*100</f>
        <v>0.37110966453589034</v>
      </c>
      <c r="F634" s="100">
        <f>+J634/asset_level_drivers!$D$59*100</f>
        <v>4.1750162978475371E-2</v>
      </c>
      <c r="G634" s="100">
        <f t="shared" si="39"/>
        <v>3.0321423735805101E-2</v>
      </c>
      <c r="H634" s="100">
        <f t="shared" si="43"/>
        <v>2.2741067801853827E-2</v>
      </c>
      <c r="I634" s="100">
        <f t="shared" si="44"/>
        <v>0.27833224840191778</v>
      </c>
      <c r="J634" s="100">
        <f t="shared" si="45"/>
        <v>3.131262223385653E-2</v>
      </c>
      <c r="K634" s="101">
        <f t="shared" si="46"/>
        <v>5.4776310924798137</v>
      </c>
      <c r="L634" s="102">
        <f t="shared" si="40"/>
        <v>0</v>
      </c>
      <c r="M634" s="102">
        <v>0</v>
      </c>
      <c r="N634" s="102">
        <v>0</v>
      </c>
      <c r="O634" s="103">
        <v>0</v>
      </c>
      <c r="P634" s="104">
        <v>0</v>
      </c>
      <c r="Q634" s="97">
        <v>0</v>
      </c>
    </row>
    <row r="635" spans="1:17" x14ac:dyDescent="0.25">
      <c r="A635" s="98">
        <f t="shared" si="41"/>
        <v>63585</v>
      </c>
      <c r="B635" s="713" t="str">
        <f>+asset_level_drivers!$D$1</f>
        <v>Foreland I</v>
      </c>
      <c r="C635" s="99">
        <f t="shared" si="42"/>
        <v>153</v>
      </c>
      <c r="D635" s="100">
        <f>+H635/asset_level_drivers!$D$59*100</f>
        <v>3.0165479197353337E-2</v>
      </c>
      <c r="E635" s="100">
        <f>+I635/asset_level_drivers!$D$59*100</f>
        <v>0.36920104715393853</v>
      </c>
      <c r="F635" s="100">
        <f>+J635/asset_level_drivers!$D$59*100</f>
        <v>4.1535443712294493E-2</v>
      </c>
      <c r="G635" s="100">
        <f t="shared" si="39"/>
        <v>3.0165479197353337E-2</v>
      </c>
      <c r="H635" s="100">
        <f t="shared" si="43"/>
        <v>2.2624109398015003E-2</v>
      </c>
      <c r="I635" s="100">
        <f t="shared" si="44"/>
        <v>0.27690078536545393</v>
      </c>
      <c r="J635" s="100">
        <f t="shared" si="45"/>
        <v>3.1151582784220869E-2</v>
      </c>
      <c r="K635" s="101">
        <f t="shared" si="46"/>
        <v>5.4752502996848706</v>
      </c>
      <c r="L635" s="102">
        <f t="shared" si="40"/>
        <v>0</v>
      </c>
      <c r="M635" s="102">
        <v>0</v>
      </c>
      <c r="N635" s="102">
        <v>0</v>
      </c>
      <c r="O635" s="103">
        <v>0</v>
      </c>
      <c r="P635" s="104">
        <v>0</v>
      </c>
      <c r="Q635" s="105">
        <v>0</v>
      </c>
    </row>
    <row r="636" spans="1:17" x14ac:dyDescent="0.25">
      <c r="A636" s="98">
        <f t="shared" si="41"/>
        <v>63613</v>
      </c>
      <c r="B636" s="713" t="str">
        <f>+asset_level_drivers!$D$1</f>
        <v>Foreland I</v>
      </c>
      <c r="C636" s="99">
        <f t="shared" si="42"/>
        <v>153</v>
      </c>
      <c r="D636" s="100">
        <f>+H636/asset_level_drivers!$D$59*100</f>
        <v>3.0010336689152029E-2</v>
      </c>
      <c r="E636" s="100">
        <f>+I636/asset_level_drivers!$D$59*100</f>
        <v>0.36730224579312232</v>
      </c>
      <c r="F636" s="100">
        <f>+J636/asset_level_drivers!$D$59*100</f>
        <v>4.1321828737929028E-2</v>
      </c>
      <c r="G636" s="100">
        <f t="shared" si="39"/>
        <v>3.0010336689152029E-2</v>
      </c>
      <c r="H636" s="100">
        <f t="shared" si="43"/>
        <v>2.2507752516864019E-2</v>
      </c>
      <c r="I636" s="100">
        <f t="shared" si="44"/>
        <v>0.27547668434484174</v>
      </c>
      <c r="J636" s="100">
        <f t="shared" si="45"/>
        <v>3.0991371553446768E-2</v>
      </c>
      <c r="K636" s="101">
        <f t="shared" si="46"/>
        <v>5.4728705416756291</v>
      </c>
      <c r="L636" s="102">
        <f t="shared" si="40"/>
        <v>0</v>
      </c>
      <c r="M636" s="102">
        <v>0</v>
      </c>
      <c r="N636" s="102">
        <v>0</v>
      </c>
      <c r="O636" s="103">
        <v>0</v>
      </c>
      <c r="P636" s="104">
        <v>0</v>
      </c>
      <c r="Q636" s="97">
        <v>0</v>
      </c>
    </row>
    <row r="637" spans="1:17" x14ac:dyDescent="0.25">
      <c r="A637" s="98">
        <f t="shared" si="41"/>
        <v>63644</v>
      </c>
      <c r="B637" s="713" t="str">
        <f>+asset_level_drivers!$D$1</f>
        <v>Foreland I</v>
      </c>
      <c r="C637" s="99">
        <f t="shared" si="42"/>
        <v>153</v>
      </c>
      <c r="D637" s="100">
        <f>+H637/asset_level_drivers!$D$59*100</f>
        <v>2.9855992086321073E-2</v>
      </c>
      <c r="E637" s="100">
        <f>+I637/asset_level_drivers!$D$59*100</f>
        <v>0.36541320996963494</v>
      </c>
      <c r="F637" s="100">
        <f>+J637/asset_level_drivers!$D$59*100</f>
        <v>4.1109312376054356E-2</v>
      </c>
      <c r="G637" s="100">
        <f t="shared" si="39"/>
        <v>2.9855992086321073E-2</v>
      </c>
      <c r="H637" s="100">
        <f t="shared" si="43"/>
        <v>2.2391994064740805E-2</v>
      </c>
      <c r="I637" s="100">
        <f t="shared" si="44"/>
        <v>0.27405990747722619</v>
      </c>
      <c r="J637" s="100">
        <f t="shared" si="45"/>
        <v>3.0831984282040766E-2</v>
      </c>
      <c r="K637" s="101">
        <f t="shared" si="46"/>
        <v>5.4704918180023308</v>
      </c>
      <c r="L637" s="102">
        <f t="shared" si="40"/>
        <v>0</v>
      </c>
      <c r="M637" s="102">
        <v>0</v>
      </c>
      <c r="N637" s="102">
        <v>0</v>
      </c>
      <c r="O637" s="103">
        <v>0</v>
      </c>
      <c r="P637" s="104">
        <v>0</v>
      </c>
      <c r="Q637" s="105">
        <v>0</v>
      </c>
    </row>
    <row r="638" spans="1:17" x14ac:dyDescent="0.25">
      <c r="A638" s="98">
        <f t="shared" si="41"/>
        <v>63674</v>
      </c>
      <c r="B638" s="713" t="str">
        <f>+asset_level_drivers!$D$1</f>
        <v>Foreland I</v>
      </c>
      <c r="C638" s="99">
        <f t="shared" si="42"/>
        <v>153</v>
      </c>
      <c r="D638" s="100">
        <f>+H638/asset_level_drivers!$D$59*100</f>
        <v>2.970244128519484E-2</v>
      </c>
      <c r="E638" s="100">
        <f>+I638/asset_level_drivers!$D$59*100</f>
        <v>0.36353388945930792</v>
      </c>
      <c r="F638" s="100">
        <f>+J638/asset_level_drivers!$D$59*100</f>
        <v>4.0897888976554386E-2</v>
      </c>
      <c r="G638" s="100">
        <f t="shared" si="39"/>
        <v>2.970244128519484E-2</v>
      </c>
      <c r="H638" s="100">
        <f t="shared" si="43"/>
        <v>2.2276830963896131E-2</v>
      </c>
      <c r="I638" s="100">
        <f t="shared" si="44"/>
        <v>0.27265041709448096</v>
      </c>
      <c r="J638" s="100">
        <f t="shared" si="45"/>
        <v>3.067341673241579E-2</v>
      </c>
      <c r="K638" s="101">
        <f t="shared" si="46"/>
        <v>5.4681141282154124</v>
      </c>
      <c r="L638" s="102">
        <f t="shared" si="40"/>
        <v>0</v>
      </c>
      <c r="M638" s="102">
        <v>0</v>
      </c>
      <c r="N638" s="102">
        <v>0</v>
      </c>
      <c r="O638" s="103">
        <v>0</v>
      </c>
      <c r="P638" s="104">
        <v>0</v>
      </c>
      <c r="Q638" s="97">
        <v>0</v>
      </c>
    </row>
    <row r="639" spans="1:17" x14ac:dyDescent="0.25">
      <c r="A639" s="98">
        <f t="shared" si="41"/>
        <v>63705</v>
      </c>
      <c r="B639" s="713" t="str">
        <f>+asset_level_drivers!$D$1</f>
        <v>Foreland I</v>
      </c>
      <c r="C639" s="99">
        <f t="shared" si="42"/>
        <v>153</v>
      </c>
      <c r="D639" s="100">
        <f>+H639/asset_level_drivers!$D$59*100</f>
        <v>2.9549680203213038E-2</v>
      </c>
      <c r="E639" s="100">
        <f>+I639/asset_level_drivers!$D$59*100</f>
        <v>0.36166423429627592</v>
      </c>
      <c r="F639" s="100">
        <f>+J639/asset_level_drivers!$D$59*100</f>
        <v>4.0687552918371325E-2</v>
      </c>
      <c r="G639" s="100">
        <f t="shared" si="39"/>
        <v>2.9549680203213038E-2</v>
      </c>
      <c r="H639" s="100">
        <f t="shared" si="43"/>
        <v>2.2162260152409779E-2</v>
      </c>
      <c r="I639" s="100">
        <f t="shared" si="44"/>
        <v>0.27124817572220694</v>
      </c>
      <c r="J639" s="100">
        <f t="shared" si="45"/>
        <v>3.0515664688778494E-2</v>
      </c>
      <c r="K639" s="101">
        <f t="shared" si="46"/>
        <v>5.4657374718655074</v>
      </c>
      <c r="L639" s="102">
        <f t="shared" si="40"/>
        <v>0</v>
      </c>
      <c r="M639" s="102">
        <v>0</v>
      </c>
      <c r="N639" s="102">
        <v>0</v>
      </c>
      <c r="O639" s="103">
        <v>0</v>
      </c>
      <c r="P639" s="104">
        <v>0</v>
      </c>
      <c r="Q639" s="105">
        <v>0</v>
      </c>
    </row>
    <row r="640" spans="1:17" x14ac:dyDescent="0.25">
      <c r="A640" s="98">
        <f t="shared" si="41"/>
        <v>63735</v>
      </c>
      <c r="B640" s="713" t="str">
        <f>+asset_level_drivers!$D$1</f>
        <v>Foreland I</v>
      </c>
      <c r="C640" s="99">
        <f t="shared" si="42"/>
        <v>153</v>
      </c>
      <c r="D640" s="100">
        <f>+H640/asset_level_drivers!$D$59*100</f>
        <v>2.9397704778812178E-2</v>
      </c>
      <c r="E640" s="100">
        <f>+I640/asset_level_drivers!$D$59*100</f>
        <v>0.35980419477164793</v>
      </c>
      <c r="F640" s="100">
        <f>+J640/asset_level_drivers!$D$59*100</f>
        <v>4.0478298609356228E-2</v>
      </c>
      <c r="G640" s="100">
        <f t="shared" si="39"/>
        <v>2.9397704778812178E-2</v>
      </c>
      <c r="H640" s="100">
        <f t="shared" si="43"/>
        <v>2.2048278584109134E-2</v>
      </c>
      <c r="I640" s="100">
        <f t="shared" si="44"/>
        <v>0.26985314607873595</v>
      </c>
      <c r="J640" s="100">
        <f t="shared" si="45"/>
        <v>3.0358723957017171E-2</v>
      </c>
      <c r="K640" s="101">
        <f t="shared" si="46"/>
        <v>5.4633618485034425</v>
      </c>
      <c r="L640" s="102">
        <f t="shared" si="40"/>
        <v>0</v>
      </c>
      <c r="M640" s="102">
        <v>0</v>
      </c>
      <c r="N640" s="102">
        <v>0</v>
      </c>
      <c r="O640" s="103">
        <v>0</v>
      </c>
      <c r="P640" s="104">
        <v>0</v>
      </c>
      <c r="Q640" s="97">
        <v>0</v>
      </c>
    </row>
    <row r="641" spans="1:17" x14ac:dyDescent="0.25">
      <c r="A641" s="98">
        <f t="shared" si="41"/>
        <v>63766</v>
      </c>
      <c r="B641" s="713" t="str">
        <f>+asset_level_drivers!$D$1</f>
        <v>Foreland I</v>
      </c>
      <c r="C641" s="99">
        <f t="shared" si="42"/>
        <v>153</v>
      </c>
      <c r="D641" s="100">
        <f>+H641/asset_level_drivers!$D$59*100</f>
        <v>2.9246510971317592E-2</v>
      </c>
      <c r="E641" s="100">
        <f>+I641/asset_level_drivers!$D$59*100</f>
        <v>0.35795372143218585</v>
      </c>
      <c r="F641" s="100">
        <f>+J641/asset_level_drivers!$D$59*100</f>
        <v>4.0270120486120338E-2</v>
      </c>
      <c r="G641" s="100">
        <f t="shared" si="39"/>
        <v>2.9246510971317592E-2</v>
      </c>
      <c r="H641" s="100">
        <f t="shared" si="43"/>
        <v>2.1934883228488196E-2</v>
      </c>
      <c r="I641" s="100">
        <f t="shared" si="44"/>
        <v>0.26846529107413941</v>
      </c>
      <c r="J641" s="100">
        <f t="shared" si="45"/>
        <v>3.0202590364590252E-2</v>
      </c>
      <c r="K641" s="101">
        <f t="shared" si="46"/>
        <v>5.4609872576802418</v>
      </c>
      <c r="L641" s="102">
        <f t="shared" si="40"/>
        <v>0</v>
      </c>
      <c r="M641" s="102">
        <v>0</v>
      </c>
      <c r="N641" s="102">
        <v>0</v>
      </c>
      <c r="O641" s="103">
        <v>0</v>
      </c>
      <c r="P641" s="104">
        <v>0</v>
      </c>
      <c r="Q641" s="105">
        <v>0</v>
      </c>
    </row>
    <row r="642" spans="1:17" x14ac:dyDescent="0.25">
      <c r="A642" s="98">
        <f t="shared" si="41"/>
        <v>63797</v>
      </c>
      <c r="B642" s="713" t="str">
        <f>+asset_level_drivers!$D$1</f>
        <v>Foreland I</v>
      </c>
      <c r="C642" s="99">
        <f t="shared" si="42"/>
        <v>153</v>
      </c>
      <c r="D642" s="100">
        <f>+H642/asset_level_drivers!$D$59*100</f>
        <v>2.9096094760835998E-2</v>
      </c>
      <c r="E642" s="100">
        <f>+I642/asset_level_drivers!$D$59*100</f>
        <v>0.35611276507898981</v>
      </c>
      <c r="F642" s="100">
        <f>+J642/asset_level_drivers!$D$59*100</f>
        <v>4.0063013013887157E-2</v>
      </c>
      <c r="G642" s="100">
        <f t="shared" ref="G642:G705" si="47">+D642</f>
        <v>2.9096094760835998E-2</v>
      </c>
      <c r="H642" s="100">
        <f t="shared" si="43"/>
        <v>2.1822071070626999E-2</v>
      </c>
      <c r="I642" s="100">
        <f t="shared" si="44"/>
        <v>0.26708457380924233</v>
      </c>
      <c r="J642" s="100">
        <f t="shared" si="45"/>
        <v>3.0047259760415366E-2</v>
      </c>
      <c r="K642" s="101">
        <f t="shared" si="46"/>
        <v>5.458613698947123</v>
      </c>
      <c r="L642" s="102">
        <f t="shared" ref="L642:L705" si="48">+P642+O642</f>
        <v>0</v>
      </c>
      <c r="M642" s="102">
        <v>0</v>
      </c>
      <c r="N642" s="102">
        <v>0</v>
      </c>
      <c r="O642" s="103">
        <v>0</v>
      </c>
      <c r="P642" s="104">
        <v>0</v>
      </c>
      <c r="Q642" s="97">
        <v>0</v>
      </c>
    </row>
    <row r="643" spans="1:17" x14ac:dyDescent="0.25">
      <c r="A643" s="98">
        <f t="shared" ref="A643:A706" si="49">+EOMONTH(A642,1)</f>
        <v>63827</v>
      </c>
      <c r="B643" s="713" t="str">
        <f>+asset_level_drivers!$D$1</f>
        <v>Foreland I</v>
      </c>
      <c r="C643" s="99">
        <f t="shared" si="42"/>
        <v>153</v>
      </c>
      <c r="D643" s="100">
        <f>+H643/asset_level_drivers!$D$59*100</f>
        <v>2.8946452148148605E-2</v>
      </c>
      <c r="E643" s="100">
        <f>+I643/asset_level_drivers!$D$59*100</f>
        <v>0.35428127676618953</v>
      </c>
      <c r="F643" s="100">
        <f>+J643/asset_level_drivers!$D$59*100</f>
        <v>3.9856970686345299E-2</v>
      </c>
      <c r="G643" s="100">
        <f t="shared" si="47"/>
        <v>2.8946452148148605E-2</v>
      </c>
      <c r="H643" s="100">
        <f t="shared" si="43"/>
        <v>2.1709839111111455E-2</v>
      </c>
      <c r="I643" s="100">
        <f t="shared" si="44"/>
        <v>0.26571095757464214</v>
      </c>
      <c r="J643" s="100">
        <f t="shared" si="45"/>
        <v>2.9892728014758972E-2</v>
      </c>
      <c r="K643" s="101">
        <f t="shared" si="46"/>
        <v>5.4562411718554991</v>
      </c>
      <c r="L643" s="102">
        <f t="shared" si="48"/>
        <v>0</v>
      </c>
      <c r="M643" s="102">
        <v>0</v>
      </c>
      <c r="N643" s="102">
        <v>0</v>
      </c>
      <c r="O643" s="103">
        <v>0</v>
      </c>
      <c r="P643" s="104">
        <v>0</v>
      </c>
      <c r="Q643" s="105">
        <v>0</v>
      </c>
    </row>
    <row r="644" spans="1:17" x14ac:dyDescent="0.25">
      <c r="A644" s="98">
        <f t="shared" si="49"/>
        <v>63858</v>
      </c>
      <c r="B644" s="713" t="str">
        <f>+asset_level_drivers!$D$1</f>
        <v>Foreland I</v>
      </c>
      <c r="C644" s="99">
        <f t="shared" si="42"/>
        <v>153</v>
      </c>
      <c r="D644" s="100">
        <f>+H644/asset_level_drivers!$D$59*100</f>
        <v>2.8797579154604815E-2</v>
      </c>
      <c r="E644" s="100">
        <f>+I644/asset_level_drivers!$D$59*100</f>
        <v>0.35245920779964368</v>
      </c>
      <c r="F644" s="100">
        <f>+J644/asset_level_drivers!$D$59*100</f>
        <v>3.96519880255021E-2</v>
      </c>
      <c r="G644" s="100">
        <f t="shared" si="47"/>
        <v>2.8797579154604815E-2</v>
      </c>
      <c r="H644" s="100">
        <f t="shared" si="43"/>
        <v>2.1598184365953611E-2</v>
      </c>
      <c r="I644" s="100">
        <f t="shared" si="44"/>
        <v>0.26434440584973279</v>
      </c>
      <c r="J644" s="100">
        <f t="shared" si="45"/>
        <v>2.9738991019126575E-2</v>
      </c>
      <c r="K644" s="101">
        <f t="shared" si="46"/>
        <v>5.4538696759569785</v>
      </c>
      <c r="L644" s="102">
        <f t="shared" si="48"/>
        <v>0</v>
      </c>
      <c r="M644" s="102">
        <v>0</v>
      </c>
      <c r="N644" s="102">
        <v>0</v>
      </c>
      <c r="O644" s="103">
        <v>0</v>
      </c>
      <c r="P644" s="104">
        <v>0</v>
      </c>
      <c r="Q644" s="97">
        <v>0</v>
      </c>
    </row>
    <row r="645" spans="1:17" x14ac:dyDescent="0.25">
      <c r="A645" s="98">
        <f t="shared" si="49"/>
        <v>63888</v>
      </c>
      <c r="B645" s="713" t="str">
        <f>+asset_level_drivers!$D$1</f>
        <v>Foreland I</v>
      </c>
      <c r="C645" s="99">
        <f t="shared" si="42"/>
        <v>153</v>
      </c>
      <c r="D645" s="100">
        <f>+H645/asset_level_drivers!$D$59*100</f>
        <v>2.8649471822016406E-2</v>
      </c>
      <c r="E645" s="100">
        <f>+I645/asset_level_drivers!$D$59*100</f>
        <v>0.35064650973564504</v>
      </c>
      <c r="F645" s="100">
        <f>+J645/asset_level_drivers!$D$59*100</f>
        <v>3.9448059581537978E-2</v>
      </c>
      <c r="G645" s="100">
        <f t="shared" si="47"/>
        <v>2.8649471822016406E-2</v>
      </c>
      <c r="H645" s="100">
        <f t="shared" si="43"/>
        <v>2.1487103866512303E-2</v>
      </c>
      <c r="I645" s="100">
        <f t="shared" si="44"/>
        <v>0.26298488230173378</v>
      </c>
      <c r="J645" s="100">
        <f t="shared" si="45"/>
        <v>2.9586044686153484E-2</v>
      </c>
      <c r="K645" s="101">
        <f t="shared" si="46"/>
        <v>5.4514992108033642</v>
      </c>
      <c r="L645" s="102">
        <f t="shared" si="48"/>
        <v>0</v>
      </c>
      <c r="M645" s="102">
        <v>0</v>
      </c>
      <c r="N645" s="102">
        <v>0</v>
      </c>
      <c r="O645" s="103">
        <v>0</v>
      </c>
      <c r="P645" s="104">
        <v>0</v>
      </c>
      <c r="Q645" s="105">
        <v>0</v>
      </c>
    </row>
    <row r="646" spans="1:17" x14ac:dyDescent="0.25">
      <c r="A646" s="98">
        <f t="shared" si="49"/>
        <v>63919</v>
      </c>
      <c r="B646" s="713" t="str">
        <f>+asset_level_drivers!$D$1</f>
        <v>Foreland I</v>
      </c>
      <c r="C646" s="99">
        <f t="shared" si="42"/>
        <v>153</v>
      </c>
      <c r="D646" s="100">
        <f>+H646/asset_level_drivers!$D$59*100</f>
        <v>2.8502126212552315E-2</v>
      </c>
      <c r="E646" s="100">
        <f>+I646/asset_level_drivers!$D$59*100</f>
        <v>0.34884313437963221</v>
      </c>
      <c r="F646" s="100">
        <f>+J646/asset_level_drivers!$D$59*100</f>
        <v>3.9245179932661529E-2</v>
      </c>
      <c r="G646" s="100">
        <f t="shared" si="47"/>
        <v>2.8502126212552315E-2</v>
      </c>
      <c r="H646" s="100">
        <f t="shared" si="43"/>
        <v>2.1376594659414237E-2</v>
      </c>
      <c r="I646" s="100">
        <f t="shared" si="44"/>
        <v>0.26163235078472413</v>
      </c>
      <c r="J646" s="100">
        <f t="shared" si="45"/>
        <v>2.9433884949496149E-2</v>
      </c>
      <c r="K646" s="101">
        <f t="shared" si="46"/>
        <v>5.4491297759466537</v>
      </c>
      <c r="L646" s="102">
        <f t="shared" si="48"/>
        <v>0</v>
      </c>
      <c r="M646" s="102">
        <v>0</v>
      </c>
      <c r="N646" s="102">
        <v>0</v>
      </c>
      <c r="O646" s="103">
        <v>0</v>
      </c>
      <c r="P646" s="104">
        <v>0</v>
      </c>
      <c r="Q646" s="97">
        <v>0</v>
      </c>
    </row>
    <row r="647" spans="1:17" x14ac:dyDescent="0.25">
      <c r="A647" s="98">
        <f t="shared" si="49"/>
        <v>63950</v>
      </c>
      <c r="B647" s="713" t="str">
        <f>+asset_level_drivers!$D$1</f>
        <v>Foreland I</v>
      </c>
      <c r="C647" s="99">
        <f t="shared" si="42"/>
        <v>153</v>
      </c>
      <c r="D647" s="100">
        <f>+H647/asset_level_drivers!$D$59*100</f>
        <v>2.8355538408633935E-2</v>
      </c>
      <c r="E647" s="100">
        <f>+I647/asset_level_drivers!$D$59*100</f>
        <v>0.34704903378490842</v>
      </c>
      <c r="F647" s="100">
        <f>+J647/asset_level_drivers!$D$59*100</f>
        <v>3.9043343684965391E-2</v>
      </c>
      <c r="G647" s="100">
        <f t="shared" si="47"/>
        <v>2.8355538408633935E-2</v>
      </c>
      <c r="H647" s="100">
        <f t="shared" si="43"/>
        <v>2.1266653806475452E-2</v>
      </c>
      <c r="I647" s="100">
        <f t="shared" si="44"/>
        <v>0.26028677533868133</v>
      </c>
      <c r="J647" s="100">
        <f t="shared" si="45"/>
        <v>2.9282507763724045E-2</v>
      </c>
      <c r="K647" s="101">
        <f t="shared" si="46"/>
        <v>5.4467613709390399</v>
      </c>
      <c r="L647" s="102">
        <f t="shared" si="48"/>
        <v>0</v>
      </c>
      <c r="M647" s="102">
        <v>0</v>
      </c>
      <c r="N647" s="102">
        <v>0</v>
      </c>
      <c r="O647" s="103">
        <v>0</v>
      </c>
      <c r="P647" s="104">
        <v>0</v>
      </c>
      <c r="Q647" s="105">
        <v>0</v>
      </c>
    </row>
    <row r="648" spans="1:17" x14ac:dyDescent="0.25">
      <c r="A648" s="98">
        <f t="shared" si="49"/>
        <v>63978</v>
      </c>
      <c r="B648" s="713" t="str">
        <f>+asset_level_drivers!$D$1</f>
        <v>Foreland I</v>
      </c>
      <c r="C648" s="99">
        <f t="shared" si="42"/>
        <v>153</v>
      </c>
      <c r="D648" s="100">
        <f>+H648/asset_level_drivers!$D$59*100</f>
        <v>2.820970451283095E-2</v>
      </c>
      <c r="E648" s="100">
        <f>+I648/asset_level_drivers!$D$59*100</f>
        <v>0.34526416025136714</v>
      </c>
      <c r="F648" s="100">
        <f>+J648/asset_level_drivers!$D$59*100</f>
        <v>3.8842545472282823E-2</v>
      </c>
      <c r="G648" s="100">
        <f t="shared" si="47"/>
        <v>2.820970451283095E-2</v>
      </c>
      <c r="H648" s="100">
        <f t="shared" si="43"/>
        <v>2.1157278384623213E-2</v>
      </c>
      <c r="I648" s="100">
        <f t="shared" si="44"/>
        <v>0.25894812018852537</v>
      </c>
      <c r="J648" s="100">
        <f t="shared" si="45"/>
        <v>2.9131909104212119E-2</v>
      </c>
      <c r="K648" s="101">
        <f t="shared" si="46"/>
        <v>5.444393995332911</v>
      </c>
      <c r="L648" s="102">
        <f t="shared" si="48"/>
        <v>0</v>
      </c>
      <c r="M648" s="102">
        <v>0</v>
      </c>
      <c r="N648" s="102">
        <v>0</v>
      </c>
      <c r="O648" s="103">
        <v>0</v>
      </c>
      <c r="P648" s="104">
        <v>0</v>
      </c>
      <c r="Q648" s="97">
        <v>0</v>
      </c>
    </row>
    <row r="649" spans="1:17" x14ac:dyDescent="0.25">
      <c r="A649" s="98">
        <f t="shared" si="49"/>
        <v>64009</v>
      </c>
      <c r="B649" s="713" t="str">
        <f>+asset_level_drivers!$D$1</f>
        <v>Foreland I</v>
      </c>
      <c r="C649" s="99">
        <f t="shared" si="42"/>
        <v>153</v>
      </c>
      <c r="D649" s="100">
        <f>+H649/asset_level_drivers!$D$59*100</f>
        <v>2.8064620647757717E-2</v>
      </c>
      <c r="E649" s="100">
        <f>+I649/asset_level_drivers!$D$59*100</f>
        <v>0.34348846632422325</v>
      </c>
      <c r="F649" s="100">
        <f>+J649/asset_level_drivers!$D$59*100</f>
        <v>3.8642779956045058E-2</v>
      </c>
      <c r="G649" s="100">
        <f t="shared" si="47"/>
        <v>2.8064620647757717E-2</v>
      </c>
      <c r="H649" s="100">
        <f t="shared" si="43"/>
        <v>2.1048465485818287E-2</v>
      </c>
      <c r="I649" s="100">
        <f t="shared" si="44"/>
        <v>0.25761634974316744</v>
      </c>
      <c r="J649" s="100">
        <f t="shared" si="45"/>
        <v>2.8982084967033792E-2</v>
      </c>
      <c r="K649" s="101">
        <f t="shared" si="46"/>
        <v>5.442027648680849</v>
      </c>
      <c r="L649" s="102">
        <f t="shared" si="48"/>
        <v>0</v>
      </c>
      <c r="M649" s="102">
        <v>0</v>
      </c>
      <c r="N649" s="102">
        <v>0</v>
      </c>
      <c r="O649" s="103">
        <v>0</v>
      </c>
      <c r="P649" s="104">
        <v>0</v>
      </c>
      <c r="Q649" s="105">
        <v>0</v>
      </c>
    </row>
    <row r="650" spans="1:17" x14ac:dyDescent="0.25">
      <c r="A650" s="98">
        <f t="shared" si="49"/>
        <v>64039</v>
      </c>
      <c r="B650" s="713" t="str">
        <f>+asset_level_drivers!$D$1</f>
        <v>Foreland I</v>
      </c>
      <c r="C650" s="99">
        <f t="shared" si="42"/>
        <v>153</v>
      </c>
      <c r="D650" s="100">
        <f>+H650/asset_level_drivers!$D$59*100</f>
        <v>2.7920282955970169E-2</v>
      </c>
      <c r="E650" s="100">
        <f>+I650/asset_level_drivers!$D$59*100</f>
        <v>0.34172190479275172</v>
      </c>
      <c r="F650" s="100">
        <f>+J650/asset_level_drivers!$D$59*100</f>
        <v>3.8444041825139337E-2</v>
      </c>
      <c r="G650" s="100">
        <f t="shared" si="47"/>
        <v>2.7920282955970169E-2</v>
      </c>
      <c r="H650" s="100">
        <f t="shared" si="43"/>
        <v>2.0940212216977627E-2</v>
      </c>
      <c r="I650" s="100">
        <f t="shared" si="44"/>
        <v>0.25629142859456377</v>
      </c>
      <c r="J650" s="100">
        <f t="shared" si="45"/>
        <v>2.8833031368854505E-2</v>
      </c>
      <c r="K650" s="101">
        <f t="shared" si="46"/>
        <v>5.4396623305356302</v>
      </c>
      <c r="L650" s="102">
        <f t="shared" si="48"/>
        <v>0</v>
      </c>
      <c r="M650" s="102">
        <v>0</v>
      </c>
      <c r="N650" s="102">
        <v>0</v>
      </c>
      <c r="O650" s="103">
        <v>0</v>
      </c>
      <c r="P650" s="104">
        <v>0</v>
      </c>
      <c r="Q650" s="97">
        <v>0</v>
      </c>
    </row>
    <row r="651" spans="1:17" x14ac:dyDescent="0.25">
      <c r="A651" s="98">
        <f t="shared" si="49"/>
        <v>64070</v>
      </c>
      <c r="B651" s="713" t="str">
        <f>+asset_level_drivers!$D$1</f>
        <v>Foreland I</v>
      </c>
      <c r="C651" s="99">
        <f t="shared" si="42"/>
        <v>153</v>
      </c>
      <c r="D651" s="100">
        <f>+H651/asset_level_drivers!$D$59*100</f>
        <v>2.7776687599863268E-2</v>
      </c>
      <c r="E651" s="100">
        <f>+I651/asset_level_drivers!$D$59*100</f>
        <v>0.33996442868903232</v>
      </c>
      <c r="F651" s="100">
        <f>+J651/asset_level_drivers!$D$59*100</f>
        <v>3.8246325795767748E-2</v>
      </c>
      <c r="G651" s="100">
        <f t="shared" si="47"/>
        <v>2.7776687599863268E-2</v>
      </c>
      <c r="H651" s="100">
        <f t="shared" si="43"/>
        <v>2.0832515699897448E-2</v>
      </c>
      <c r="I651" s="100">
        <f t="shared" si="44"/>
        <v>0.25497332151677421</v>
      </c>
      <c r="J651" s="100">
        <f t="shared" si="45"/>
        <v>2.8684744346825809E-2</v>
      </c>
      <c r="K651" s="101">
        <f t="shared" si="46"/>
        <v>5.4372980404502247</v>
      </c>
      <c r="L651" s="102">
        <f t="shared" si="48"/>
        <v>0</v>
      </c>
      <c r="M651" s="102">
        <v>0</v>
      </c>
      <c r="N651" s="102">
        <v>0</v>
      </c>
      <c r="O651" s="103">
        <v>0</v>
      </c>
      <c r="P651" s="104">
        <v>0</v>
      </c>
      <c r="Q651" s="105">
        <v>0</v>
      </c>
    </row>
    <row r="652" spans="1:17" x14ac:dyDescent="0.25">
      <c r="A652" s="98">
        <f t="shared" si="49"/>
        <v>64100</v>
      </c>
      <c r="B652" s="713" t="str">
        <f>+asset_level_drivers!$D$1</f>
        <v>Foreland I</v>
      </c>
      <c r="C652" s="99">
        <f t="shared" si="42"/>
        <v>153</v>
      </c>
      <c r="D652" s="100">
        <f>+H652/asset_level_drivers!$D$59*100</f>
        <v>2.7633830761568941E-2</v>
      </c>
      <c r="E652" s="100">
        <f>+I652/asset_level_drivers!$D$59*100</f>
        <v>0.33821599128670082</v>
      </c>
      <c r="F652" s="100">
        <f>+J652/asset_level_drivers!$D$59*100</f>
        <v>3.8049626611306696E-2</v>
      </c>
      <c r="G652" s="100">
        <f t="shared" si="47"/>
        <v>2.7633830761568941E-2</v>
      </c>
      <c r="H652" s="100">
        <f t="shared" si="43"/>
        <v>2.0725373071176709E-2</v>
      </c>
      <c r="I652" s="100">
        <f t="shared" si="44"/>
        <v>0.2536619934650256</v>
      </c>
      <c r="J652" s="100">
        <f t="shared" si="45"/>
        <v>2.853721995848002E-2</v>
      </c>
      <c r="K652" s="101">
        <f t="shared" si="46"/>
        <v>5.4349347779777979</v>
      </c>
      <c r="L652" s="102">
        <f t="shared" si="48"/>
        <v>0</v>
      </c>
      <c r="M652" s="102">
        <v>0</v>
      </c>
      <c r="N652" s="102">
        <v>0</v>
      </c>
      <c r="O652" s="103">
        <v>0</v>
      </c>
      <c r="P652" s="104">
        <v>0</v>
      </c>
      <c r="Q652" s="97">
        <v>0</v>
      </c>
    </row>
    <row r="653" spans="1:17" x14ac:dyDescent="0.25">
      <c r="A653" s="98">
        <f t="shared" si="49"/>
        <v>64131</v>
      </c>
      <c r="B653" s="713" t="str">
        <f>+asset_level_drivers!$D$1</f>
        <v>Foreland I</v>
      </c>
      <c r="C653" s="99">
        <f t="shared" si="42"/>
        <v>153</v>
      </c>
      <c r="D653" s="100">
        <f>+H653/asset_level_drivers!$D$59*100</f>
        <v>2.7491708642854634E-2</v>
      </c>
      <c r="E653" s="100">
        <f>+I653/asset_level_drivers!$D$59*100</f>
        <v>0.33647654609970684</v>
      </c>
      <c r="F653" s="100">
        <f>+J653/asset_level_drivers!$D$59*100</f>
        <v>3.7853939042167183E-2</v>
      </c>
      <c r="G653" s="100">
        <f t="shared" si="47"/>
        <v>2.7491708642854634E-2</v>
      </c>
      <c r="H653" s="100">
        <f t="shared" si="43"/>
        <v>2.0618781482140976E-2</v>
      </c>
      <c r="I653" s="100">
        <f t="shared" si="44"/>
        <v>0.25235740957478014</v>
      </c>
      <c r="J653" s="100">
        <f t="shared" si="45"/>
        <v>2.8390454281625385E-2</v>
      </c>
      <c r="K653" s="101">
        <f t="shared" si="46"/>
        <v>5.4325725426717089</v>
      </c>
      <c r="L653" s="102">
        <f t="shared" si="48"/>
        <v>0</v>
      </c>
      <c r="M653" s="102">
        <v>0</v>
      </c>
      <c r="N653" s="102">
        <v>0</v>
      </c>
      <c r="O653" s="103">
        <v>0</v>
      </c>
      <c r="P653" s="104">
        <v>0</v>
      </c>
      <c r="Q653" s="105">
        <v>0</v>
      </c>
    </row>
    <row r="654" spans="1:17" x14ac:dyDescent="0.25">
      <c r="A654" s="98">
        <f t="shared" si="49"/>
        <v>64162</v>
      </c>
      <c r="B654" s="713" t="str">
        <f>+asset_level_drivers!$D$1</f>
        <v>Foreland I</v>
      </c>
      <c r="C654" s="99">
        <f t="shared" ref="C654:C721" si="50">+C653</f>
        <v>153</v>
      </c>
      <c r="D654" s="100">
        <f>+H654/asset_level_drivers!$D$59*100</f>
        <v>2.7350317465022252E-2</v>
      </c>
      <c r="E654" s="100">
        <f>+I654/asset_level_drivers!$D$59*100</f>
        <v>0.33474604688107784</v>
      </c>
      <c r="F654" s="100">
        <f>+J654/asset_level_drivers!$D$59*100</f>
        <v>3.7659257885655759E-2</v>
      </c>
      <c r="G654" s="100">
        <f t="shared" si="47"/>
        <v>2.7350317465022252E-2</v>
      </c>
      <c r="H654" s="100">
        <f t="shared" si="43"/>
        <v>2.0512738098766688E-2</v>
      </c>
      <c r="I654" s="100">
        <f t="shared" si="44"/>
        <v>0.25105953516080837</v>
      </c>
      <c r="J654" s="100">
        <f t="shared" si="45"/>
        <v>2.8244443414241819E-2</v>
      </c>
      <c r="K654" s="101">
        <f t="shared" si="46"/>
        <v>5.4302113340855103</v>
      </c>
      <c r="L654" s="102">
        <f t="shared" si="48"/>
        <v>0</v>
      </c>
      <c r="M654" s="102">
        <v>0</v>
      </c>
      <c r="N654" s="102">
        <v>0</v>
      </c>
      <c r="O654" s="103">
        <v>0</v>
      </c>
      <c r="P654" s="104">
        <v>0</v>
      </c>
      <c r="Q654" s="97">
        <v>0</v>
      </c>
    </row>
    <row r="655" spans="1:17" x14ac:dyDescent="0.25">
      <c r="A655" s="98">
        <f t="shared" si="49"/>
        <v>64192</v>
      </c>
      <c r="B655" s="713" t="str">
        <f>+asset_level_drivers!$D$1</f>
        <v>Foreland I</v>
      </c>
      <c r="C655" s="99">
        <f t="shared" si="50"/>
        <v>153</v>
      </c>
      <c r="D655" s="100">
        <f>+H655/asset_level_drivers!$D$59*100</f>
        <v>2.7209653468807739E-2</v>
      </c>
      <c r="E655" s="100">
        <f>+I655/asset_level_drivers!$D$59*100</f>
        <v>0.33302444762168926</v>
      </c>
      <c r="F655" s="100">
        <f>+J655/asset_level_drivers!$D$59*100</f>
        <v>3.7465577965836203E-2</v>
      </c>
      <c r="G655" s="100">
        <f t="shared" si="47"/>
        <v>2.7209653468807739E-2</v>
      </c>
      <c r="H655" s="100">
        <f t="shared" ref="H655:H718" si="51">+H654/H653*H654</f>
        <v>2.0407240101605804E-2</v>
      </c>
      <c r="I655" s="100">
        <f t="shared" ref="I655:I718" si="52">+I654/I653*I654</f>
        <v>0.24976833571626697</v>
      </c>
      <c r="J655" s="100">
        <f t="shared" ref="J655:J718" si="53">+J654/J653*J654</f>
        <v>2.8099183474377152E-2</v>
      </c>
      <c r="K655" s="101">
        <f t="shared" ref="K655:K718" si="54">+K654/K653*K654</f>
        <v>5.4278511517729502</v>
      </c>
      <c r="L655" s="102">
        <f t="shared" si="48"/>
        <v>0</v>
      </c>
      <c r="M655" s="102">
        <v>0</v>
      </c>
      <c r="N655" s="102">
        <v>0</v>
      </c>
      <c r="O655" s="103">
        <v>0</v>
      </c>
      <c r="P655" s="104">
        <v>0</v>
      </c>
      <c r="Q655" s="105">
        <v>0</v>
      </c>
    </row>
    <row r="656" spans="1:17" x14ac:dyDescent="0.25">
      <c r="A656" s="98">
        <f t="shared" si="49"/>
        <v>64223</v>
      </c>
      <c r="B656" s="713" t="str">
        <f>+asset_level_drivers!$D$1</f>
        <v>Foreland I</v>
      </c>
      <c r="C656" s="99">
        <f t="shared" si="50"/>
        <v>153</v>
      </c>
      <c r="D656" s="100">
        <f>+H656/asset_level_drivers!$D$59*100</f>
        <v>2.7069712914281112E-2</v>
      </c>
      <c r="E656" s="100">
        <f>+I656/asset_level_drivers!$D$59*100</f>
        <v>0.33131170254904185</v>
      </c>
      <c r="F656" s="100">
        <f>+J656/asset_level_drivers!$D$59*100</f>
        <v>3.7272894133391896E-2</v>
      </c>
      <c r="G656" s="100">
        <f t="shared" si="47"/>
        <v>2.7069712914281112E-2</v>
      </c>
      <c r="H656" s="100">
        <f t="shared" si="51"/>
        <v>2.0302284685710832E-2</v>
      </c>
      <c r="I656" s="100">
        <f t="shared" si="52"/>
        <v>0.24848377691178139</v>
      </c>
      <c r="J656" s="100">
        <f t="shared" si="53"/>
        <v>2.7954670600043925E-2</v>
      </c>
      <c r="K656" s="101">
        <f t="shared" si="54"/>
        <v>5.4254919952879694</v>
      </c>
      <c r="L656" s="102">
        <f t="shared" si="48"/>
        <v>0</v>
      </c>
      <c r="M656" s="102">
        <v>0</v>
      </c>
      <c r="N656" s="102">
        <v>0</v>
      </c>
      <c r="O656" s="103">
        <v>0</v>
      </c>
      <c r="P656" s="104">
        <v>0</v>
      </c>
      <c r="Q656" s="97">
        <v>0</v>
      </c>
    </row>
    <row r="657" spans="1:17" x14ac:dyDescent="0.25">
      <c r="A657" s="98">
        <f t="shared" si="49"/>
        <v>64253</v>
      </c>
      <c r="B657" s="713" t="str">
        <f>+asset_level_drivers!$D$1</f>
        <v>Foreland I</v>
      </c>
      <c r="C657" s="99">
        <f t="shared" si="50"/>
        <v>153</v>
      </c>
      <c r="D657" s="100">
        <f>+H657/asset_level_drivers!$D$59*100</f>
        <v>2.6930492080747021E-2</v>
      </c>
      <c r="E657" s="100">
        <f>+I657/asset_level_drivers!$D$59*100</f>
        <v>0.32960776612604409</v>
      </c>
      <c r="F657" s="100">
        <f>+J657/asset_level_drivers!$D$59*100</f>
        <v>3.7081201265488951E-2</v>
      </c>
      <c r="G657" s="100">
        <f t="shared" si="47"/>
        <v>2.6930492080747021E-2</v>
      </c>
      <c r="H657" s="100">
        <f t="shared" si="51"/>
        <v>2.0197869060560265E-2</v>
      </c>
      <c r="I657" s="100">
        <f t="shared" si="52"/>
        <v>0.24720582459453308</v>
      </c>
      <c r="J657" s="100">
        <f t="shared" si="53"/>
        <v>2.7810900949116712E-2</v>
      </c>
      <c r="K657" s="101">
        <f t="shared" si="54"/>
        <v>5.4231338641847033</v>
      </c>
      <c r="L657" s="102">
        <f t="shared" si="48"/>
        <v>0</v>
      </c>
      <c r="M657" s="102">
        <v>0</v>
      </c>
      <c r="N657" s="102">
        <v>0</v>
      </c>
      <c r="O657" s="103">
        <v>0</v>
      </c>
      <c r="P657" s="104">
        <v>0</v>
      </c>
      <c r="Q657" s="105">
        <v>0</v>
      </c>
    </row>
    <row r="658" spans="1:17" x14ac:dyDescent="0.25">
      <c r="A658" s="98">
        <f t="shared" si="49"/>
        <v>64284</v>
      </c>
      <c r="B658" s="713" t="str">
        <f>+asset_level_drivers!$D$1</f>
        <v>Foreland I</v>
      </c>
      <c r="C658" s="99">
        <f t="shared" si="50"/>
        <v>153</v>
      </c>
      <c r="D658" s="100">
        <f>+H658/asset_level_drivers!$D$59*100</f>
        <v>2.6791987266645844E-2</v>
      </c>
      <c r="E658" s="100">
        <f>+I658/asset_level_drivers!$D$59*100</f>
        <v>0.32791259304980197</v>
      </c>
      <c r="F658" s="100">
        <f>+J658/asset_level_drivers!$D$59*100</f>
        <v>3.6890494265639957E-2</v>
      </c>
      <c r="G658" s="100">
        <f t="shared" si="47"/>
        <v>2.6791987266645844E-2</v>
      </c>
      <c r="H658" s="100">
        <f t="shared" si="51"/>
        <v>2.0093990449984382E-2</v>
      </c>
      <c r="I658" s="100">
        <f t="shared" si="52"/>
        <v>0.24593444478735146</v>
      </c>
      <c r="J658" s="100">
        <f t="shared" si="53"/>
        <v>2.766787069922997E-2</v>
      </c>
      <c r="K658" s="101">
        <f t="shared" si="54"/>
        <v>5.4207767580174808</v>
      </c>
      <c r="L658" s="102">
        <f t="shared" si="48"/>
        <v>0</v>
      </c>
      <c r="M658" s="102">
        <v>0</v>
      </c>
      <c r="N658" s="102">
        <v>0</v>
      </c>
      <c r="O658" s="103">
        <v>0</v>
      </c>
      <c r="P658" s="104">
        <v>0</v>
      </c>
      <c r="Q658" s="97">
        <v>0</v>
      </c>
    </row>
    <row r="659" spans="1:17" x14ac:dyDescent="0.25">
      <c r="A659" s="98">
        <f t="shared" si="49"/>
        <v>64315</v>
      </c>
      <c r="B659" s="713" t="str">
        <f>+asset_level_drivers!$D$1</f>
        <v>Foreland I</v>
      </c>
      <c r="C659" s="99">
        <f t="shared" si="50"/>
        <v>153</v>
      </c>
      <c r="D659" s="100">
        <f>+H659/asset_level_drivers!$D$59*100</f>
        <v>2.6654194789455247E-2</v>
      </c>
      <c r="E659" s="100">
        <f>+I659/asset_level_drivers!$D$59*100</f>
        <v>0.32622613825041408</v>
      </c>
      <c r="F659" s="100">
        <f>+J659/asset_level_drivers!$D$59*100</f>
        <v>3.6700768063568562E-2</v>
      </c>
      <c r="G659" s="100">
        <f t="shared" si="47"/>
        <v>2.6654194789455247E-2</v>
      </c>
      <c r="H659" s="100">
        <f t="shared" si="51"/>
        <v>1.9990646092091436E-2</v>
      </c>
      <c r="I659" s="100">
        <f t="shared" si="52"/>
        <v>0.24466960368781057</v>
      </c>
      <c r="J659" s="100">
        <f t="shared" si="53"/>
        <v>2.7525576047676418E-2</v>
      </c>
      <c r="K659" s="101">
        <f t="shared" si="54"/>
        <v>5.4184206763408245</v>
      </c>
      <c r="L659" s="102">
        <f t="shared" si="48"/>
        <v>0</v>
      </c>
      <c r="M659" s="102">
        <v>0</v>
      </c>
      <c r="N659" s="102">
        <v>0</v>
      </c>
      <c r="O659" s="103">
        <v>0</v>
      </c>
      <c r="P659" s="104">
        <v>0</v>
      </c>
      <c r="Q659" s="105">
        <v>0</v>
      </c>
    </row>
    <row r="660" spans="1:17" x14ac:dyDescent="0.25">
      <c r="A660" s="98">
        <f t="shared" si="49"/>
        <v>64344</v>
      </c>
      <c r="B660" s="713" t="str">
        <f>+asset_level_drivers!$D$1</f>
        <v>Foreland I</v>
      </c>
      <c r="C660" s="99">
        <f t="shared" si="50"/>
        <v>153</v>
      </c>
      <c r="D660" s="100">
        <f>+H660/asset_level_drivers!$D$59*100</f>
        <v>2.6517110985592288E-2</v>
      </c>
      <c r="E660" s="100">
        <f>+I660/asset_level_drivers!$D$59*100</f>
        <v>0.32454835688977385</v>
      </c>
      <c r="F660" s="100">
        <f>+J660/asset_level_drivers!$D$59*100</f>
        <v>3.6512017615074568E-2</v>
      </c>
      <c r="G660" s="100">
        <f t="shared" si="47"/>
        <v>2.6517110985592288E-2</v>
      </c>
      <c r="H660" s="100">
        <f t="shared" si="51"/>
        <v>1.9887833239194217E-2</v>
      </c>
      <c r="I660" s="100">
        <f t="shared" si="52"/>
        <v>0.24341126766733037</v>
      </c>
      <c r="J660" s="100">
        <f t="shared" si="53"/>
        <v>2.738401321130593E-2</v>
      </c>
      <c r="K660" s="101">
        <f t="shared" si="54"/>
        <v>5.4160656187094505</v>
      </c>
      <c r="L660" s="102">
        <f t="shared" si="48"/>
        <v>0</v>
      </c>
      <c r="M660" s="102">
        <v>0</v>
      </c>
      <c r="N660" s="102">
        <v>0</v>
      </c>
      <c r="O660" s="103">
        <v>0</v>
      </c>
      <c r="P660" s="104">
        <v>0</v>
      </c>
      <c r="Q660" s="97">
        <v>0</v>
      </c>
    </row>
    <row r="661" spans="1:17" x14ac:dyDescent="0.25">
      <c r="A661" s="98">
        <f t="shared" si="49"/>
        <v>64375</v>
      </c>
      <c r="B661" s="713" t="str">
        <f>+asset_level_drivers!$D$1</f>
        <v>Foreland I</v>
      </c>
      <c r="C661" s="99">
        <f t="shared" si="50"/>
        <v>153</v>
      </c>
      <c r="D661" s="100">
        <f>+H661/asset_level_drivers!$D$59*100</f>
        <v>2.6380732210316012E-2</v>
      </c>
      <c r="E661" s="100">
        <f>+I661/asset_level_drivers!$D$59*100</f>
        <v>0.32287920436037687</v>
      </c>
      <c r="F661" s="100">
        <f>+J661/asset_level_drivers!$D$59*100</f>
        <v>3.6324237901899946E-2</v>
      </c>
      <c r="G661" s="100">
        <f t="shared" si="47"/>
        <v>2.6380732210316012E-2</v>
      </c>
      <c r="H661" s="100">
        <f t="shared" si="51"/>
        <v>1.978554915773701E-2</v>
      </c>
      <c r="I661" s="100">
        <f t="shared" si="52"/>
        <v>0.24215940327028262</v>
      </c>
      <c r="J661" s="100">
        <f t="shared" si="53"/>
        <v>2.7243178426424958E-2</v>
      </c>
      <c r="K661" s="101">
        <f t="shared" si="54"/>
        <v>5.4137115846782695</v>
      </c>
      <c r="L661" s="102">
        <f t="shared" si="48"/>
        <v>0</v>
      </c>
      <c r="M661" s="102">
        <v>0</v>
      </c>
      <c r="N661" s="102">
        <v>0</v>
      </c>
      <c r="O661" s="103">
        <v>0</v>
      </c>
      <c r="P661" s="104">
        <v>0</v>
      </c>
      <c r="Q661" s="105">
        <v>0</v>
      </c>
    </row>
    <row r="662" spans="1:17" x14ac:dyDescent="0.25">
      <c r="A662" s="98">
        <f t="shared" si="49"/>
        <v>64405</v>
      </c>
      <c r="B662" s="713" t="str">
        <f>+asset_level_drivers!$D$1</f>
        <v>Foreland I</v>
      </c>
      <c r="C662" s="99">
        <f t="shared" si="50"/>
        <v>153</v>
      </c>
      <c r="D662" s="100">
        <f>+H662/asset_level_drivers!$D$59*100</f>
        <v>2.6245054837630538E-2</v>
      </c>
      <c r="E662" s="100">
        <f>+I662/asset_level_drivers!$D$59*100</f>
        <v>0.32121863628413527</v>
      </c>
      <c r="F662" s="100">
        <f>+J662/asset_level_drivers!$D$59*100</f>
        <v>3.6137423931595282E-2</v>
      </c>
      <c r="G662" s="100">
        <f t="shared" si="47"/>
        <v>2.6245054837630538E-2</v>
      </c>
      <c r="H662" s="100">
        <f t="shared" si="51"/>
        <v>1.9683791128222904E-2</v>
      </c>
      <c r="I662" s="100">
        <f t="shared" si="52"/>
        <v>0.24091397721310145</v>
      </c>
      <c r="J662" s="100">
        <f t="shared" si="53"/>
        <v>2.7103067948696463E-2</v>
      </c>
      <c r="K662" s="101">
        <f t="shared" si="54"/>
        <v>5.4113585738023842</v>
      </c>
      <c r="L662" s="102">
        <f t="shared" si="48"/>
        <v>0</v>
      </c>
      <c r="M662" s="102">
        <v>0</v>
      </c>
      <c r="N662" s="102">
        <v>0</v>
      </c>
      <c r="O662" s="103">
        <v>0</v>
      </c>
      <c r="P662" s="104">
        <v>0</v>
      </c>
      <c r="Q662" s="97">
        <v>0</v>
      </c>
    </row>
    <row r="663" spans="1:17" x14ac:dyDescent="0.25">
      <c r="A663" s="98">
        <f t="shared" si="49"/>
        <v>64436</v>
      </c>
      <c r="B663" s="713" t="str">
        <f>+asset_level_drivers!$D$1</f>
        <v>Foreland I</v>
      </c>
      <c r="C663" s="99">
        <f t="shared" si="50"/>
        <v>153</v>
      </c>
      <c r="D663" s="100">
        <f>+H663/asset_level_drivers!$D$59*100</f>
        <v>2.6110075260188652E-2</v>
      </c>
      <c r="E663" s="100">
        <f>+I663/asset_level_drivers!$D$59*100</f>
        <v>0.31956660851119784</v>
      </c>
      <c r="F663" s="100">
        <f>+J663/asset_level_drivers!$D$59*100</f>
        <v>3.5951570737387167E-2</v>
      </c>
      <c r="G663" s="100">
        <f t="shared" si="47"/>
        <v>2.6110075260188652E-2</v>
      </c>
      <c r="H663" s="100">
        <f t="shared" si="51"/>
        <v>1.9582556445141491E-2</v>
      </c>
      <c r="I663" s="100">
        <f t="shared" si="52"/>
        <v>0.23967495638339839</v>
      </c>
      <c r="J663" s="100">
        <f t="shared" si="53"/>
        <v>2.6963678053040372E-2</v>
      </c>
      <c r="K663" s="101">
        <f t="shared" si="54"/>
        <v>5.4090065856370906</v>
      </c>
      <c r="L663" s="102">
        <f t="shared" si="48"/>
        <v>0</v>
      </c>
      <c r="M663" s="102">
        <v>0</v>
      </c>
      <c r="N663" s="102">
        <v>0</v>
      </c>
      <c r="O663" s="103">
        <v>0</v>
      </c>
      <c r="P663" s="104">
        <v>0</v>
      </c>
      <c r="Q663" s="105">
        <v>0</v>
      </c>
    </row>
    <row r="664" spans="1:17" x14ac:dyDescent="0.25">
      <c r="A664" s="98">
        <f t="shared" si="49"/>
        <v>64466</v>
      </c>
      <c r="B664" s="713" t="str">
        <f>+asset_level_drivers!$D$1</f>
        <v>Foreland I</v>
      </c>
      <c r="C664" s="99">
        <f t="shared" si="50"/>
        <v>153</v>
      </c>
      <c r="D664" s="100">
        <f>+H664/asset_level_drivers!$D$59*100</f>
        <v>2.5975789889195914E-2</v>
      </c>
      <c r="E664" s="100">
        <f>+I664/asset_level_drivers!$D$59*100</f>
        <v>0.31792307711877599</v>
      </c>
      <c r="F664" s="100">
        <f>+J664/asset_level_drivers!$D$59*100</f>
        <v>3.5766673378046038E-2</v>
      </c>
      <c r="G664" s="100">
        <f t="shared" si="47"/>
        <v>2.5975789889195914E-2</v>
      </c>
      <c r="H664" s="100">
        <f t="shared" si="51"/>
        <v>1.9481842416896933E-2</v>
      </c>
      <c r="I664" s="100">
        <f t="shared" si="52"/>
        <v>0.23844230783908199</v>
      </c>
      <c r="J664" s="100">
        <f t="shared" si="53"/>
        <v>2.6825005033534528E-2</v>
      </c>
      <c r="K664" s="101">
        <f t="shared" si="54"/>
        <v>5.4066556197378794</v>
      </c>
      <c r="L664" s="102">
        <f t="shared" si="48"/>
        <v>0</v>
      </c>
      <c r="M664" s="102">
        <v>0</v>
      </c>
      <c r="N664" s="102">
        <v>0</v>
      </c>
      <c r="O664" s="103">
        <v>0</v>
      </c>
      <c r="P664" s="104">
        <v>0</v>
      </c>
      <c r="Q664" s="97">
        <v>0</v>
      </c>
    </row>
    <row r="665" spans="1:17" x14ac:dyDescent="0.25">
      <c r="A665" s="98">
        <f t="shared" si="49"/>
        <v>64497</v>
      </c>
      <c r="B665" s="713" t="str">
        <f>+asset_level_drivers!$D$1</f>
        <v>Foreland I</v>
      </c>
      <c r="C665" s="99">
        <f t="shared" si="50"/>
        <v>153</v>
      </c>
      <c r="D665" s="100">
        <f>+H665/asset_level_drivers!$D$59*100</f>
        <v>2.5842195154315205E-2</v>
      </c>
      <c r="E665" s="100">
        <f>+I665/asset_level_drivers!$D$59*100</f>
        <v>0.31628799840997601</v>
      </c>
      <c r="F665" s="100">
        <f>+J665/asset_level_drivers!$D$59*100</f>
        <v>3.5582726937754904E-2</v>
      </c>
      <c r="G665" s="100">
        <f t="shared" si="47"/>
        <v>2.5842195154315205E-2</v>
      </c>
      <c r="H665" s="100">
        <f t="shared" si="51"/>
        <v>1.9381646365736402E-2</v>
      </c>
      <c r="I665" s="100">
        <f t="shared" si="52"/>
        <v>0.23721599880748201</v>
      </c>
      <c r="J665" s="100">
        <f t="shared" si="53"/>
        <v>2.6687045203316179E-2</v>
      </c>
      <c r="K665" s="101">
        <f t="shared" si="54"/>
        <v>5.4043056756604333</v>
      </c>
      <c r="L665" s="102">
        <f t="shared" si="48"/>
        <v>0</v>
      </c>
      <c r="M665" s="102">
        <v>0</v>
      </c>
      <c r="N665" s="102">
        <v>0</v>
      </c>
      <c r="O665" s="103">
        <v>0</v>
      </c>
      <c r="P665" s="104">
        <v>0</v>
      </c>
      <c r="Q665" s="105">
        <v>0</v>
      </c>
    </row>
    <row r="666" spans="1:17" x14ac:dyDescent="0.25">
      <c r="A666" s="98">
        <f t="shared" si="49"/>
        <v>64528</v>
      </c>
      <c r="B666" s="713" t="str">
        <f>+asset_level_drivers!$D$1</f>
        <v>Foreland I</v>
      </c>
      <c r="C666" s="99">
        <f t="shared" si="50"/>
        <v>153</v>
      </c>
      <c r="D666" s="100">
        <f>+H666/asset_level_drivers!$D$59*100</f>
        <v>2.5709287503571841E-2</v>
      </c>
      <c r="E666" s="100">
        <f>+I666/asset_level_drivers!$D$59*100</f>
        <v>0.31466132891263754</v>
      </c>
      <c r="F666" s="100">
        <f>+J666/asset_level_drivers!$D$59*100</f>
        <v>3.5399726525978593E-2</v>
      </c>
      <c r="G666" s="100">
        <f t="shared" si="47"/>
        <v>2.5709287503571841E-2</v>
      </c>
      <c r="H666" s="100">
        <f t="shared" si="51"/>
        <v>1.9281965627678879E-2</v>
      </c>
      <c r="I666" s="100">
        <f t="shared" si="52"/>
        <v>0.23599599668447813</v>
      </c>
      <c r="J666" s="100">
        <f t="shared" si="53"/>
        <v>2.6549794894483943E-2</v>
      </c>
      <c r="K666" s="101">
        <f t="shared" si="54"/>
        <v>5.4019567529606283</v>
      </c>
      <c r="L666" s="102">
        <f t="shared" si="48"/>
        <v>0</v>
      </c>
      <c r="M666" s="102">
        <v>0</v>
      </c>
      <c r="N666" s="102">
        <v>0</v>
      </c>
      <c r="O666" s="103">
        <v>0</v>
      </c>
      <c r="P666" s="104">
        <v>0</v>
      </c>
      <c r="Q666" s="97">
        <v>0</v>
      </c>
    </row>
    <row r="667" spans="1:17" x14ac:dyDescent="0.25">
      <c r="A667" s="98">
        <f t="shared" si="49"/>
        <v>64558</v>
      </c>
      <c r="B667" s="713" t="str">
        <f>+asset_level_drivers!$D$1</f>
        <v>Foreland I</v>
      </c>
      <c r="C667" s="99">
        <f t="shared" si="50"/>
        <v>153</v>
      </c>
      <c r="D667" s="100">
        <f>+H667/asset_level_drivers!$D$59*100</f>
        <v>2.5577063403259104E-2</v>
      </c>
      <c r="E667" s="100">
        <f>+I667/asset_level_drivers!$D$59*100</f>
        <v>0.31304302537817741</v>
      </c>
      <c r="F667" s="100">
        <f>+J667/asset_level_drivers!$D$59*100</f>
        <v>3.5217667277333733E-2</v>
      </c>
      <c r="G667" s="100">
        <f t="shared" si="47"/>
        <v>2.5577063403259104E-2</v>
      </c>
      <c r="H667" s="100">
        <f t="shared" si="51"/>
        <v>1.9182797552444328E-2</v>
      </c>
      <c r="I667" s="100">
        <f t="shared" si="52"/>
        <v>0.23478226903363303</v>
      </c>
      <c r="J667" s="100">
        <f t="shared" si="53"/>
        <v>2.6413250458000297E-2</v>
      </c>
      <c r="K667" s="101">
        <f t="shared" si="54"/>
        <v>5.3996088511945342</v>
      </c>
      <c r="L667" s="102">
        <f t="shared" si="48"/>
        <v>0</v>
      </c>
      <c r="M667" s="102">
        <v>0</v>
      </c>
      <c r="N667" s="102">
        <v>0</v>
      </c>
      <c r="O667" s="103">
        <v>0</v>
      </c>
      <c r="P667" s="104">
        <v>0</v>
      </c>
      <c r="Q667" s="105">
        <v>0</v>
      </c>
    </row>
    <row r="668" spans="1:17" x14ac:dyDescent="0.25">
      <c r="A668" s="98">
        <f t="shared" si="49"/>
        <v>64589</v>
      </c>
      <c r="B668" s="713" t="str">
        <f>+asset_level_drivers!$D$1</f>
        <v>Foreland I</v>
      </c>
      <c r="C668" s="99">
        <f t="shared" si="50"/>
        <v>153</v>
      </c>
      <c r="D668" s="100">
        <f>+H668/asset_level_drivers!$D$59*100</f>
        <v>2.5445519337844308E-2</v>
      </c>
      <c r="E668" s="100">
        <f>+I668/asset_level_drivers!$D$59*100</f>
        <v>0.31143304478044004</v>
      </c>
      <c r="F668" s="100">
        <f>+J668/asset_level_drivers!$D$59*100</f>
        <v>3.5036544351459406E-2</v>
      </c>
      <c r="G668" s="100">
        <f t="shared" si="47"/>
        <v>2.5445519337844308E-2</v>
      </c>
      <c r="H668" s="100">
        <f t="shared" si="51"/>
        <v>1.9084139503383231E-2</v>
      </c>
      <c r="I668" s="100">
        <f t="shared" si="52"/>
        <v>0.23357478358533001</v>
      </c>
      <c r="J668" s="100">
        <f t="shared" si="53"/>
        <v>2.6277408263594555E-2</v>
      </c>
      <c r="K668" s="101">
        <f t="shared" si="54"/>
        <v>5.3972619699184134</v>
      </c>
      <c r="L668" s="102">
        <f t="shared" si="48"/>
        <v>0</v>
      </c>
      <c r="M668" s="102">
        <v>0</v>
      </c>
      <c r="N668" s="102">
        <v>0</v>
      </c>
      <c r="O668" s="103">
        <v>0</v>
      </c>
      <c r="P668" s="104">
        <v>0</v>
      </c>
      <c r="Q668" s="97">
        <v>0</v>
      </c>
    </row>
    <row r="669" spans="1:17" x14ac:dyDescent="0.25">
      <c r="A669" s="98">
        <f t="shared" si="49"/>
        <v>64619</v>
      </c>
      <c r="B669" s="713" t="str">
        <f>+asset_level_drivers!$D$1</f>
        <v>Foreland I</v>
      </c>
      <c r="C669" s="99">
        <f t="shared" si="50"/>
        <v>153</v>
      </c>
      <c r="D669" s="100">
        <f>+H669/asset_level_drivers!$D$59*100</f>
        <v>2.5314651809875306E-2</v>
      </c>
      <c r="E669" s="100">
        <f>+I669/asset_level_drivers!$D$59*100</f>
        <v>0.30983134431455345</v>
      </c>
      <c r="F669" s="100">
        <f>+J669/asset_level_drivers!$D$59*100</f>
        <v>3.4856352932888475E-2</v>
      </c>
      <c r="G669" s="100">
        <f t="shared" si="47"/>
        <v>2.5314651809875306E-2</v>
      </c>
      <c r="H669" s="100">
        <f t="shared" si="51"/>
        <v>1.8985988857406481E-2</v>
      </c>
      <c r="I669" s="100">
        <f t="shared" si="52"/>
        <v>0.23237350823591507</v>
      </c>
      <c r="J669" s="100">
        <f t="shared" si="53"/>
        <v>2.6142264699666354E-2</v>
      </c>
      <c r="K669" s="101">
        <f t="shared" si="54"/>
        <v>5.3949161086887214</v>
      </c>
      <c r="L669" s="102">
        <f t="shared" si="48"/>
        <v>0</v>
      </c>
      <c r="M669" s="102">
        <v>0</v>
      </c>
      <c r="N669" s="102">
        <v>0</v>
      </c>
      <c r="O669" s="103">
        <v>0</v>
      </c>
      <c r="P669" s="104">
        <v>0</v>
      </c>
      <c r="Q669" s="105">
        <v>0</v>
      </c>
    </row>
    <row r="670" spans="1:17" x14ac:dyDescent="0.25">
      <c r="A670" s="98">
        <f t="shared" si="49"/>
        <v>64650</v>
      </c>
      <c r="B670" s="713" t="str">
        <f>+asset_level_drivers!$D$1</f>
        <v>Foreland I</v>
      </c>
      <c r="C670" s="99">
        <f t="shared" si="50"/>
        <v>153</v>
      </c>
      <c r="D670" s="100">
        <f>+H670/asset_level_drivers!$D$59*100</f>
        <v>2.5184457339887535E-2</v>
      </c>
      <c r="E670" s="100">
        <f>+I670/asset_level_drivers!$D$59*100</f>
        <v>0.30823788139579106</v>
      </c>
      <c r="F670" s="100">
        <f>+J670/asset_level_drivers!$D$59*100</f>
        <v>3.4677088230919528E-2</v>
      </c>
      <c r="G670" s="100">
        <f t="shared" si="47"/>
        <v>2.5184457339887535E-2</v>
      </c>
      <c r="H670" s="100">
        <f t="shared" si="51"/>
        <v>1.888834300491565E-2</v>
      </c>
      <c r="I670" s="100">
        <f t="shared" si="52"/>
        <v>0.23117841104684331</v>
      </c>
      <c r="J670" s="100">
        <f t="shared" si="53"/>
        <v>2.6007816173189643E-2</v>
      </c>
      <c r="K670" s="101">
        <f t="shared" si="54"/>
        <v>5.392571267062106</v>
      </c>
      <c r="L670" s="102">
        <f t="shared" si="48"/>
        <v>0</v>
      </c>
      <c r="M670" s="102">
        <v>0</v>
      </c>
      <c r="N670" s="102">
        <v>0</v>
      </c>
      <c r="O670" s="103">
        <v>0</v>
      </c>
      <c r="P670" s="104">
        <v>0</v>
      </c>
      <c r="Q670" s="97">
        <v>0</v>
      </c>
    </row>
    <row r="671" spans="1:17" x14ac:dyDescent="0.25">
      <c r="A671" s="98">
        <f t="shared" si="49"/>
        <v>64681</v>
      </c>
      <c r="B671" s="713" t="str">
        <f>+asset_level_drivers!$D$1</f>
        <v>Foreland I</v>
      </c>
      <c r="C671" s="99">
        <f t="shared" si="50"/>
        <v>153</v>
      </c>
      <c r="D671" s="100">
        <f>+H671/asset_level_drivers!$D$59*100</f>
        <v>2.5054932466311457E-2</v>
      </c>
      <c r="E671" s="100">
        <f>+I671/asset_level_drivers!$D$59*100</f>
        <v>0.30665261365843977</v>
      </c>
      <c r="F671" s="100">
        <f>+J671/asset_level_drivers!$D$59*100</f>
        <v>3.4498745479489515E-2</v>
      </c>
      <c r="G671" s="100">
        <f t="shared" si="47"/>
        <v>2.5054932466311457E-2</v>
      </c>
      <c r="H671" s="100">
        <f t="shared" si="51"/>
        <v>1.8791199349733594E-2</v>
      </c>
      <c r="I671" s="100">
        <f t="shared" si="52"/>
        <v>0.2299894602438298</v>
      </c>
      <c r="J671" s="100">
        <f t="shared" si="53"/>
        <v>2.5874059109617136E-2</v>
      </c>
      <c r="K671" s="101">
        <f t="shared" si="54"/>
        <v>5.390227444595407</v>
      </c>
      <c r="L671" s="102">
        <f t="shared" si="48"/>
        <v>0</v>
      </c>
      <c r="M671" s="102">
        <v>0</v>
      </c>
      <c r="N671" s="102">
        <v>0</v>
      </c>
      <c r="O671" s="103">
        <v>0</v>
      </c>
      <c r="P671" s="104">
        <v>0</v>
      </c>
      <c r="Q671" s="105">
        <v>0</v>
      </c>
    </row>
    <row r="672" spans="1:17" x14ac:dyDescent="0.25">
      <c r="A672" s="98">
        <f t="shared" si="49"/>
        <v>64709</v>
      </c>
      <c r="B672" s="713" t="str">
        <f>+asset_level_drivers!$D$1</f>
        <v>Foreland I</v>
      </c>
      <c r="C672" s="99">
        <f t="shared" si="50"/>
        <v>153</v>
      </c>
      <c r="D672" s="100">
        <f>+H672/asset_level_drivers!$D$59*100</f>
        <v>2.4926073745380584E-2</v>
      </c>
      <c r="E672" s="100">
        <f>+I672/asset_level_drivers!$D$59*100</f>
        <v>0.30507549895467301</v>
      </c>
      <c r="F672" s="100">
        <f>+J672/asset_level_drivers!$D$59*100</f>
        <v>3.4321319937047061E-2</v>
      </c>
      <c r="G672" s="100">
        <f t="shared" si="47"/>
        <v>2.4926073745380584E-2</v>
      </c>
      <c r="H672" s="100">
        <f t="shared" si="51"/>
        <v>1.8694555309035438E-2</v>
      </c>
      <c r="I672" s="100">
        <f t="shared" si="52"/>
        <v>0.22880662421600478</v>
      </c>
      <c r="J672" s="100">
        <f t="shared" si="53"/>
        <v>2.5740989952785297E-2</v>
      </c>
      <c r="K672" s="101">
        <f t="shared" si="54"/>
        <v>5.387884640845658</v>
      </c>
      <c r="L672" s="102">
        <f t="shared" si="48"/>
        <v>0</v>
      </c>
      <c r="M672" s="102">
        <v>0</v>
      </c>
      <c r="N672" s="102">
        <v>0</v>
      </c>
      <c r="O672" s="103">
        <v>0</v>
      </c>
      <c r="P672" s="104">
        <v>0</v>
      </c>
      <c r="Q672" s="97">
        <v>0</v>
      </c>
    </row>
    <row r="673" spans="1:17" x14ac:dyDescent="0.25">
      <c r="A673" s="98">
        <f t="shared" si="49"/>
        <v>64740</v>
      </c>
      <c r="B673" s="713" t="str">
        <f>+asset_level_drivers!$D$1</f>
        <v>Foreland I</v>
      </c>
      <c r="C673" s="99">
        <f t="shared" si="50"/>
        <v>153</v>
      </c>
      <c r="D673" s="100">
        <f>+H673/asset_level_drivers!$D$59*100</f>
        <v>2.4797877751039862E-2</v>
      </c>
      <c r="E673" s="100">
        <f>+I673/asset_level_drivers!$D$59*100</f>
        <v>0.30350649535343099</v>
      </c>
      <c r="F673" s="100">
        <f>+J673/asset_level_drivers!$D$59*100</f>
        <v>3.414480688642637E-2</v>
      </c>
      <c r="G673" s="100">
        <f t="shared" si="47"/>
        <v>2.4797877751039862E-2</v>
      </c>
      <c r="H673" s="100">
        <f t="shared" si="51"/>
        <v>1.8598408313279895E-2</v>
      </c>
      <c r="I673" s="100">
        <f t="shared" si="52"/>
        <v>0.22762987151507325</v>
      </c>
      <c r="J673" s="100">
        <f t="shared" si="53"/>
        <v>2.5608605164819775E-2</v>
      </c>
      <c r="K673" s="101">
        <f t="shared" si="54"/>
        <v>5.385542855370085</v>
      </c>
      <c r="L673" s="102">
        <f t="shared" si="48"/>
        <v>0</v>
      </c>
      <c r="M673" s="102">
        <v>0</v>
      </c>
      <c r="N673" s="102">
        <v>0</v>
      </c>
      <c r="O673" s="103">
        <v>0</v>
      </c>
      <c r="P673" s="104">
        <v>0</v>
      </c>
      <c r="Q673" s="105">
        <v>0</v>
      </c>
    </row>
    <row r="674" spans="1:17" x14ac:dyDescent="0.25">
      <c r="A674" s="98">
        <f t="shared" si="49"/>
        <v>64770</v>
      </c>
      <c r="B674" s="713" t="str">
        <f>+asset_level_drivers!$D$1</f>
        <v>Foreland I</v>
      </c>
      <c r="C674" s="99">
        <f t="shared" si="50"/>
        <v>153</v>
      </c>
      <c r="D674" s="100">
        <f>+H674/asset_level_drivers!$D$59*100</f>
        <v>2.4670341074854611E-2</v>
      </c>
      <c r="E674" s="100">
        <f>+I674/asset_level_drivers!$D$59*100</f>
        <v>0.30194556113930504</v>
      </c>
      <c r="F674" s="100">
        <f>+J674/asset_level_drivers!$D$59*100</f>
        <v>3.3969201634721814E-2</v>
      </c>
      <c r="G674" s="100">
        <f t="shared" si="47"/>
        <v>2.4670341074854611E-2</v>
      </c>
      <c r="H674" s="100">
        <f t="shared" si="51"/>
        <v>1.8502755806140959E-2</v>
      </c>
      <c r="I674" s="100">
        <f t="shared" si="52"/>
        <v>0.22645917085447881</v>
      </c>
      <c r="J674" s="100">
        <f t="shared" si="53"/>
        <v>2.5476901226041359E-2</v>
      </c>
      <c r="K674" s="101">
        <f t="shared" si="54"/>
        <v>5.3832020877261062</v>
      </c>
      <c r="L674" s="102">
        <f t="shared" si="48"/>
        <v>0</v>
      </c>
      <c r="M674" s="102">
        <v>0</v>
      </c>
      <c r="N674" s="102">
        <v>0</v>
      </c>
      <c r="O674" s="103">
        <v>0</v>
      </c>
      <c r="P674" s="104">
        <v>0</v>
      </c>
      <c r="Q674" s="97">
        <v>0</v>
      </c>
    </row>
    <row r="675" spans="1:17" x14ac:dyDescent="0.25">
      <c r="A675" s="98">
        <f t="shared" si="49"/>
        <v>64801</v>
      </c>
      <c r="B675" s="713" t="str">
        <f>+asset_level_drivers!$D$1</f>
        <v>Foreland I</v>
      </c>
      <c r="C675" s="99">
        <f t="shared" si="50"/>
        <v>153</v>
      </c>
      <c r="D675" s="100">
        <f>+H675/asset_level_drivers!$D$59*100</f>
        <v>2.4543460325919898E-2</v>
      </c>
      <c r="E675" s="100">
        <f>+I675/asset_level_drivers!$D$59*100</f>
        <v>0.30039265481142913</v>
      </c>
      <c r="F675" s="100">
        <f>+J675/asset_level_drivers!$D$59*100</f>
        <v>3.3794499513163191E-2</v>
      </c>
      <c r="G675" s="100">
        <f t="shared" si="47"/>
        <v>2.4543460325919898E-2</v>
      </c>
      <c r="H675" s="100">
        <f t="shared" si="51"/>
        <v>1.8407595244439925E-2</v>
      </c>
      <c r="I675" s="100">
        <f t="shared" si="52"/>
        <v>0.22529449110857186</v>
      </c>
      <c r="J675" s="100">
        <f t="shared" si="53"/>
        <v>2.5345874634872392E-2</v>
      </c>
      <c r="K675" s="101">
        <f t="shared" si="54"/>
        <v>5.3808623374713322</v>
      </c>
      <c r="L675" s="102">
        <f t="shared" si="48"/>
        <v>0</v>
      </c>
      <c r="M675" s="102">
        <v>0</v>
      </c>
      <c r="N675" s="102">
        <v>0</v>
      </c>
      <c r="O675" s="103">
        <v>0</v>
      </c>
      <c r="P675" s="104">
        <v>0</v>
      </c>
      <c r="Q675" s="105">
        <v>0</v>
      </c>
    </row>
    <row r="676" spans="1:17" x14ac:dyDescent="0.25">
      <c r="A676" s="98">
        <f t="shared" si="49"/>
        <v>64831</v>
      </c>
      <c r="B676" s="713" t="str">
        <f>+asset_level_drivers!$D$1</f>
        <v>Foreland I</v>
      </c>
      <c r="C676" s="99">
        <f t="shared" si="50"/>
        <v>153</v>
      </c>
      <c r="D676" s="100">
        <f>+H676/asset_level_drivers!$D$59*100</f>
        <v>2.4417232130770371E-2</v>
      </c>
      <c r="E676" s="100">
        <f>+I676/asset_level_drivers!$D$59*100</f>
        <v>0.29884773508237605</v>
      </c>
      <c r="F676" s="100">
        <f>+J676/asset_level_drivers!$D$59*100</f>
        <v>3.3620695876991576E-2</v>
      </c>
      <c r="G676" s="100">
        <f t="shared" si="47"/>
        <v>2.4417232130770371E-2</v>
      </c>
      <c r="H676" s="100">
        <f t="shared" si="51"/>
        <v>1.831292409807778E-2</v>
      </c>
      <c r="I676" s="100">
        <f t="shared" si="52"/>
        <v>0.22413580131178204</v>
      </c>
      <c r="J676" s="100">
        <f t="shared" si="53"/>
        <v>2.521552190774368E-2</v>
      </c>
      <c r="K676" s="101">
        <f t="shared" si="54"/>
        <v>5.3785236041635658</v>
      </c>
      <c r="L676" s="102">
        <f t="shared" si="48"/>
        <v>0</v>
      </c>
      <c r="M676" s="102">
        <v>0</v>
      </c>
      <c r="N676" s="102">
        <v>0</v>
      </c>
      <c r="O676" s="103">
        <v>0</v>
      </c>
      <c r="P676" s="104">
        <v>0</v>
      </c>
      <c r="Q676" s="97">
        <v>0</v>
      </c>
    </row>
    <row r="677" spans="1:17" x14ac:dyDescent="0.25">
      <c r="A677" s="98">
        <f t="shared" si="49"/>
        <v>64862</v>
      </c>
      <c r="B677" s="713" t="str">
        <f>+asset_level_drivers!$D$1</f>
        <v>Foreland I</v>
      </c>
      <c r="C677" s="99">
        <f t="shared" si="50"/>
        <v>153</v>
      </c>
      <c r="D677" s="100">
        <f>+H677/asset_level_drivers!$D$59*100</f>
        <v>2.4291653133290573E-2</v>
      </c>
      <c r="E677" s="100">
        <f>+I677/asset_level_drivers!$D$59*100</f>
        <v>0.29731076087705993</v>
      </c>
      <c r="F677" s="100">
        <f>+J677/asset_level_drivers!$D$59*100</f>
        <v>3.3447786105335831E-2</v>
      </c>
      <c r="G677" s="100">
        <f t="shared" si="47"/>
        <v>2.4291653133290573E-2</v>
      </c>
      <c r="H677" s="100">
        <f t="shared" si="51"/>
        <v>1.8218739849967931E-2</v>
      </c>
      <c r="I677" s="100">
        <f t="shared" si="52"/>
        <v>0.22298307065779496</v>
      </c>
      <c r="J677" s="100">
        <f t="shared" si="53"/>
        <v>2.5085839579001873E-2</v>
      </c>
      <c r="K677" s="101">
        <f t="shared" si="54"/>
        <v>5.3761858873608022</v>
      </c>
      <c r="L677" s="102">
        <f t="shared" si="48"/>
        <v>0</v>
      </c>
      <c r="M677" s="102">
        <v>0</v>
      </c>
      <c r="N677" s="102">
        <v>0</v>
      </c>
      <c r="O677" s="103">
        <v>0</v>
      </c>
      <c r="P677" s="104">
        <v>0</v>
      </c>
      <c r="Q677" s="105">
        <v>0</v>
      </c>
    </row>
    <row r="678" spans="1:17" x14ac:dyDescent="0.25">
      <c r="A678" s="98">
        <f t="shared" si="49"/>
        <v>64893</v>
      </c>
      <c r="B678" s="713" t="str">
        <f>+asset_level_drivers!$D$1</f>
        <v>Foreland I</v>
      </c>
      <c r="C678" s="99">
        <f t="shared" si="50"/>
        <v>153</v>
      </c>
      <c r="D678" s="100">
        <f>+H678/asset_level_drivers!$D$59*100</f>
        <v>2.4166719994625711E-2</v>
      </c>
      <c r="E678" s="100">
        <f>+I678/asset_level_drivers!$D$59*100</f>
        <v>0.29578169133164411</v>
      </c>
      <c r="F678" s="100">
        <f>+J678/asset_level_drivers!$D$59*100</f>
        <v>3.3275765601089767E-2</v>
      </c>
      <c r="G678" s="100">
        <f t="shared" si="47"/>
        <v>2.4166719994625711E-2</v>
      </c>
      <c r="H678" s="100">
        <f t="shared" si="51"/>
        <v>1.8125039995969282E-2</v>
      </c>
      <c r="I678" s="100">
        <f t="shared" si="52"/>
        <v>0.22183626849873311</v>
      </c>
      <c r="J678" s="100">
        <f t="shared" si="53"/>
        <v>2.4956824200817324E-2</v>
      </c>
      <c r="K678" s="101">
        <f t="shared" si="54"/>
        <v>5.3738491866212286</v>
      </c>
      <c r="L678" s="102">
        <f t="shared" si="48"/>
        <v>0</v>
      </c>
      <c r="M678" s="102">
        <v>0</v>
      </c>
      <c r="N678" s="102">
        <v>0</v>
      </c>
      <c r="O678" s="103">
        <v>0</v>
      </c>
      <c r="P678" s="104">
        <v>0</v>
      </c>
      <c r="Q678" s="97">
        <v>0</v>
      </c>
    </row>
    <row r="679" spans="1:17" x14ac:dyDescent="0.25">
      <c r="A679" s="98">
        <f t="shared" si="49"/>
        <v>64923</v>
      </c>
      <c r="B679" s="713" t="str">
        <f>+asset_level_drivers!$D$1</f>
        <v>Foreland I</v>
      </c>
      <c r="C679" s="99">
        <f t="shared" si="50"/>
        <v>153</v>
      </c>
      <c r="D679" s="100">
        <f>+H679/asset_level_drivers!$D$59*100</f>
        <v>2.4042429393092875E-2</v>
      </c>
      <c r="E679" s="100">
        <f>+I679/asset_level_drivers!$D$59*100</f>
        <v>0.29426048579245478</v>
      </c>
      <c r="F679" s="100">
        <f>+J679/asset_level_drivers!$D$59*100</f>
        <v>3.3104629790789888E-2</v>
      </c>
      <c r="G679" s="100">
        <f t="shared" si="47"/>
        <v>2.4042429393092875E-2</v>
      </c>
      <c r="H679" s="100">
        <f t="shared" si="51"/>
        <v>1.8031822044819658E-2</v>
      </c>
      <c r="I679" s="100">
        <f t="shared" si="52"/>
        <v>0.22069536434434109</v>
      </c>
      <c r="J679" s="100">
        <f t="shared" si="53"/>
        <v>2.482847234309242E-2</v>
      </c>
      <c r="K679" s="101">
        <f t="shared" si="54"/>
        <v>5.371513501503224</v>
      </c>
      <c r="L679" s="102">
        <f t="shared" si="48"/>
        <v>0</v>
      </c>
      <c r="M679" s="102">
        <v>0</v>
      </c>
      <c r="N679" s="102">
        <v>0</v>
      </c>
      <c r="O679" s="103">
        <v>0</v>
      </c>
      <c r="P679" s="104">
        <v>0</v>
      </c>
      <c r="Q679" s="105">
        <v>0</v>
      </c>
    </row>
    <row r="680" spans="1:17" x14ac:dyDescent="0.25">
      <c r="A680" s="98">
        <f t="shared" si="49"/>
        <v>64954</v>
      </c>
      <c r="B680" s="713" t="str">
        <f>+asset_level_drivers!$D$1</f>
        <v>Foreland I</v>
      </c>
      <c r="C680" s="99">
        <f t="shared" si="50"/>
        <v>153</v>
      </c>
      <c r="D680" s="100">
        <f>+H680/asset_level_drivers!$D$59*100</f>
        <v>2.3918778024092754E-2</v>
      </c>
      <c r="E680" s="100">
        <f>+I680/asset_level_drivers!$D$59*100</f>
        <v>0.29274710381489977</v>
      </c>
      <c r="F680" s="100">
        <f>+J680/asset_level_drivers!$D$59*100</f>
        <v>3.2934374124493862E-2</v>
      </c>
      <c r="G680" s="100">
        <f t="shared" si="47"/>
        <v>2.3918778024092754E-2</v>
      </c>
      <c r="H680" s="100">
        <f t="shared" si="51"/>
        <v>1.7939083518069564E-2</v>
      </c>
      <c r="I680" s="100">
        <f t="shared" si="52"/>
        <v>0.21956032786117485</v>
      </c>
      <c r="J680" s="100">
        <f t="shared" si="53"/>
        <v>2.4700780593370397E-2</v>
      </c>
      <c r="K680" s="101">
        <f t="shared" si="54"/>
        <v>5.3691788315653595</v>
      </c>
      <c r="L680" s="102">
        <f t="shared" si="48"/>
        <v>0</v>
      </c>
      <c r="M680" s="102">
        <v>0</v>
      </c>
      <c r="N680" s="102">
        <v>0</v>
      </c>
      <c r="O680" s="103">
        <v>0</v>
      </c>
      <c r="P680" s="104">
        <v>0</v>
      </c>
      <c r="Q680" s="97">
        <v>0</v>
      </c>
    </row>
    <row r="681" spans="1:17" x14ac:dyDescent="0.25">
      <c r="A681" s="98">
        <f t="shared" si="49"/>
        <v>64984</v>
      </c>
      <c r="B681" s="713" t="str">
        <f>+asset_level_drivers!$D$1</f>
        <v>Foreland I</v>
      </c>
      <c r="C681" s="99">
        <f t="shared" si="50"/>
        <v>153</v>
      </c>
      <c r="D681" s="100">
        <f>+H681/asset_level_drivers!$D$59*100</f>
        <v>2.3795762600021721E-2</v>
      </c>
      <c r="E681" s="100">
        <f>+I681/asset_level_drivers!$D$59*100</f>
        <v>0.29124150516239378</v>
      </c>
      <c r="F681" s="100">
        <f>+J681/asset_level_drivers!$D$59*100</f>
        <v>3.276499407565947E-2</v>
      </c>
      <c r="G681" s="100">
        <f t="shared" si="47"/>
        <v>2.3795762600021721E-2</v>
      </c>
      <c r="H681" s="100">
        <f t="shared" si="51"/>
        <v>1.784682195001629E-2</v>
      </c>
      <c r="I681" s="100">
        <f t="shared" si="52"/>
        <v>0.21843112887179533</v>
      </c>
      <c r="J681" s="100">
        <f t="shared" si="53"/>
        <v>2.4573745556744603E-2</v>
      </c>
      <c r="K681" s="101">
        <f t="shared" si="54"/>
        <v>5.3668451763663985</v>
      </c>
      <c r="L681" s="102">
        <f t="shared" si="48"/>
        <v>0</v>
      </c>
      <c r="M681" s="102">
        <v>0</v>
      </c>
      <c r="N681" s="102">
        <v>0</v>
      </c>
      <c r="O681" s="103">
        <v>0</v>
      </c>
      <c r="P681" s="104">
        <v>0</v>
      </c>
      <c r="Q681" s="105">
        <v>0</v>
      </c>
    </row>
    <row r="682" spans="1:17" x14ac:dyDescent="0.25">
      <c r="A682" s="98">
        <f t="shared" si="49"/>
        <v>65015</v>
      </c>
      <c r="B682" s="713" t="str">
        <f>+asset_level_drivers!$D$1</f>
        <v>Foreland I</v>
      </c>
      <c r="C682" s="99">
        <f t="shared" si="50"/>
        <v>153</v>
      </c>
      <c r="D682" s="100">
        <f>+H682/asset_level_drivers!$D$59*100</f>
        <v>2.3673379850184469E-2</v>
      </c>
      <c r="E682" s="100">
        <f>+I682/asset_level_drivers!$D$59*100</f>
        <v>0.28974364980528811</v>
      </c>
      <c r="F682" s="100">
        <f>+J682/asset_level_drivers!$D$59*100</f>
        <v>3.2596485141024326E-2</v>
      </c>
      <c r="G682" s="100">
        <f t="shared" si="47"/>
        <v>2.3673379850184469E-2</v>
      </c>
      <c r="H682" s="100">
        <f t="shared" si="51"/>
        <v>1.7755034887638351E-2</v>
      </c>
      <c r="I682" s="100">
        <f t="shared" si="52"/>
        <v>0.21730773735396605</v>
      </c>
      <c r="J682" s="100">
        <f t="shared" si="53"/>
        <v>2.4447363855768244E-2</v>
      </c>
      <c r="K682" s="101">
        <f t="shared" si="54"/>
        <v>5.3645125354652947</v>
      </c>
      <c r="L682" s="102">
        <f t="shared" si="48"/>
        <v>0</v>
      </c>
      <c r="M682" s="102">
        <v>0</v>
      </c>
      <c r="N682" s="102">
        <v>0</v>
      </c>
      <c r="O682" s="103">
        <v>0</v>
      </c>
      <c r="P682" s="104">
        <v>0</v>
      </c>
      <c r="Q682" s="97">
        <v>0</v>
      </c>
    </row>
    <row r="683" spans="1:17" x14ac:dyDescent="0.25">
      <c r="A683" s="98">
        <f t="shared" si="49"/>
        <v>65046</v>
      </c>
      <c r="B683" s="713" t="str">
        <f>+asset_level_drivers!$D$1</f>
        <v>Foreland I</v>
      </c>
      <c r="C683" s="99">
        <f t="shared" si="50"/>
        <v>153</v>
      </c>
      <c r="D683" s="100">
        <f>+H683/asset_level_drivers!$D$59*100</f>
        <v>2.3551626520707029E-2</v>
      </c>
      <c r="E683" s="100">
        <f>+I683/asset_level_drivers!$D$59*100</f>
        <v>0.28825349791980653</v>
      </c>
      <c r="F683" s="100">
        <f>+J683/asset_level_drivers!$D$59*100</f>
        <v>3.2428842840486118E-2</v>
      </c>
      <c r="G683" s="100">
        <f t="shared" si="47"/>
        <v>2.3551626520707029E-2</v>
      </c>
      <c r="H683" s="100">
        <f t="shared" si="51"/>
        <v>1.7663719890530272E-2</v>
      </c>
      <c r="I683" s="100">
        <f t="shared" si="52"/>
        <v>0.21619012343985491</v>
      </c>
      <c r="J683" s="100">
        <f t="shared" si="53"/>
        <v>2.4321632130364586E-2</v>
      </c>
      <c r="K683" s="101">
        <f t="shared" si="54"/>
        <v>5.3621809084211955</v>
      </c>
      <c r="L683" s="102">
        <f t="shared" si="48"/>
        <v>0</v>
      </c>
      <c r="M683" s="102">
        <v>0</v>
      </c>
      <c r="N683" s="102">
        <v>0</v>
      </c>
      <c r="O683" s="103">
        <v>0</v>
      </c>
      <c r="P683" s="104">
        <v>0</v>
      </c>
      <c r="Q683" s="105">
        <v>0</v>
      </c>
    </row>
    <row r="684" spans="1:17" x14ac:dyDescent="0.25">
      <c r="A684" s="98">
        <f t="shared" si="49"/>
        <v>65074</v>
      </c>
      <c r="B684" s="713" t="str">
        <f>+asset_level_drivers!$D$1</f>
        <v>Foreland I</v>
      </c>
      <c r="C684" s="99">
        <f t="shared" si="50"/>
        <v>153</v>
      </c>
      <c r="D684" s="100">
        <f>+H684/asset_level_drivers!$D$59*100</f>
        <v>2.3430499374450266E-2</v>
      </c>
      <c r="E684" s="100">
        <f>+I684/asset_level_drivers!$D$59*100</f>
        <v>0.28677100988698689</v>
      </c>
      <c r="F684" s="100">
        <f>+J684/asset_level_drivers!$D$59*100</f>
        <v>3.2262062716983494E-2</v>
      </c>
      <c r="G684" s="100">
        <f t="shared" si="47"/>
        <v>2.3430499374450266E-2</v>
      </c>
      <c r="H684" s="100">
        <f t="shared" si="51"/>
        <v>1.7572874530837699E-2</v>
      </c>
      <c r="I684" s="100">
        <f t="shared" si="52"/>
        <v>0.21507825741524014</v>
      </c>
      <c r="J684" s="100">
        <f t="shared" si="53"/>
        <v>2.4196547037737624E-2</v>
      </c>
      <c r="K684" s="101">
        <f t="shared" si="54"/>
        <v>5.3598502947934392</v>
      </c>
      <c r="L684" s="102">
        <f t="shared" si="48"/>
        <v>0</v>
      </c>
      <c r="M684" s="102">
        <v>0</v>
      </c>
      <c r="N684" s="102">
        <v>0</v>
      </c>
      <c r="O684" s="103">
        <v>0</v>
      </c>
      <c r="P684" s="104">
        <v>0</v>
      </c>
      <c r="Q684" s="97">
        <v>0</v>
      </c>
    </row>
    <row r="685" spans="1:17" x14ac:dyDescent="0.25">
      <c r="A685" s="98">
        <f t="shared" si="49"/>
        <v>65105</v>
      </c>
      <c r="B685" s="713" t="str">
        <f>+asset_level_drivers!$D$1</f>
        <v>Foreland I</v>
      </c>
      <c r="C685" s="99">
        <f t="shared" si="50"/>
        <v>153</v>
      </c>
      <c r="D685" s="100">
        <f>+H685/asset_level_drivers!$D$59*100</f>
        <v>2.3309995190923801E-2</v>
      </c>
      <c r="E685" s="100">
        <f>+I685/asset_level_drivers!$D$59*100</f>
        <v>0.28529614629162692</v>
      </c>
      <c r="F685" s="100">
        <f>+J685/asset_level_drivers!$D$59*100</f>
        <v>3.2096140336377608E-2</v>
      </c>
      <c r="G685" s="100">
        <f t="shared" si="47"/>
        <v>2.3309995190923801E-2</v>
      </c>
      <c r="H685" s="100">
        <f t="shared" si="51"/>
        <v>1.748249639319285E-2</v>
      </c>
      <c r="I685" s="100">
        <f t="shared" si="52"/>
        <v>0.21397210971872022</v>
      </c>
      <c r="J685" s="100">
        <f t="shared" si="53"/>
        <v>2.4072105252283208E-2</v>
      </c>
      <c r="K685" s="101">
        <f t="shared" si="54"/>
        <v>5.357520694141555</v>
      </c>
      <c r="L685" s="102">
        <f t="shared" si="48"/>
        <v>0</v>
      </c>
      <c r="M685" s="102">
        <v>0</v>
      </c>
      <c r="N685" s="102">
        <v>0</v>
      </c>
      <c r="O685" s="103">
        <v>0</v>
      </c>
      <c r="P685" s="104">
        <v>0</v>
      </c>
      <c r="Q685" s="105">
        <v>0</v>
      </c>
    </row>
    <row r="686" spans="1:17" x14ac:dyDescent="0.25">
      <c r="A686" s="98">
        <f t="shared" si="49"/>
        <v>65135</v>
      </c>
      <c r="B686" s="713" t="str">
        <f>+asset_level_drivers!$D$1</f>
        <v>Foreland I</v>
      </c>
      <c r="C686" s="99">
        <f t="shared" si="50"/>
        <v>153</v>
      </c>
      <c r="D686" s="100">
        <f>+H686/asset_level_drivers!$D$59*100</f>
        <v>2.3190110766200395E-2</v>
      </c>
      <c r="E686" s="100">
        <f>+I686/asset_level_drivers!$D$59*100</f>
        <v>0.28382886792123724</v>
      </c>
      <c r="F686" s="100">
        <f>+J686/asset_level_drivers!$D$59*100</f>
        <v>3.1931071287334169E-2</v>
      </c>
      <c r="G686" s="100">
        <f t="shared" si="47"/>
        <v>2.3190110766200395E-2</v>
      </c>
      <c r="H686" s="100">
        <f t="shared" si="51"/>
        <v>1.7392583074650296E-2</v>
      </c>
      <c r="I686" s="100">
        <f t="shared" si="52"/>
        <v>0.21287165094092791</v>
      </c>
      <c r="J686" s="100">
        <f t="shared" si="53"/>
        <v>2.3948303465500625E-2</v>
      </c>
      <c r="K686" s="101">
        <f t="shared" si="54"/>
        <v>5.3551921060252639</v>
      </c>
      <c r="L686" s="102">
        <f t="shared" si="48"/>
        <v>0</v>
      </c>
      <c r="M686" s="102">
        <v>0</v>
      </c>
      <c r="N686" s="102">
        <v>0</v>
      </c>
      <c r="O686" s="103">
        <v>0</v>
      </c>
      <c r="P686" s="104">
        <v>0</v>
      </c>
      <c r="Q686" s="97">
        <v>0</v>
      </c>
    </row>
    <row r="687" spans="1:17" x14ac:dyDescent="0.25">
      <c r="A687" s="98">
        <f t="shared" si="49"/>
        <v>65166</v>
      </c>
      <c r="B687" s="713" t="str">
        <f>+asset_level_drivers!$D$1</f>
        <v>Foreland I</v>
      </c>
      <c r="C687" s="99">
        <f t="shared" si="50"/>
        <v>153</v>
      </c>
      <c r="D687" s="100">
        <f>+H687/asset_level_drivers!$D$59*100</f>
        <v>2.3070842912830757E-2</v>
      </c>
      <c r="E687" s="100">
        <f>+I687/asset_level_drivers!$D$59*100</f>
        <v>0.28236913576499795</v>
      </c>
      <c r="F687" s="100">
        <f>+J687/asset_level_drivers!$D$59*100</f>
        <v>3.1766851181206174E-2</v>
      </c>
      <c r="G687" s="100">
        <f t="shared" si="47"/>
        <v>2.3070842912830757E-2</v>
      </c>
      <c r="H687" s="100">
        <f t="shared" si="51"/>
        <v>1.7303132184623069E-2</v>
      </c>
      <c r="I687" s="100">
        <f t="shared" si="52"/>
        <v>0.21177685182374845</v>
      </c>
      <c r="J687" s="100">
        <f t="shared" si="53"/>
        <v>2.3825138385904634E-2</v>
      </c>
      <c r="K687" s="101">
        <f t="shared" si="54"/>
        <v>5.3528645300044779</v>
      </c>
      <c r="L687" s="102">
        <f t="shared" si="48"/>
        <v>0</v>
      </c>
      <c r="M687" s="102">
        <v>0</v>
      </c>
      <c r="N687" s="102">
        <v>0</v>
      </c>
      <c r="O687" s="103">
        <v>0</v>
      </c>
      <c r="P687" s="104">
        <v>0</v>
      </c>
      <c r="Q687" s="105">
        <v>0</v>
      </c>
    </row>
    <row r="688" spans="1:17" x14ac:dyDescent="0.25">
      <c r="A688" s="98">
        <f t="shared" si="49"/>
        <v>65196</v>
      </c>
      <c r="B688" s="713" t="str">
        <f>+asset_level_drivers!$D$1</f>
        <v>Foreland I</v>
      </c>
      <c r="C688" s="99">
        <f t="shared" si="50"/>
        <v>153</v>
      </c>
      <c r="D688" s="100">
        <f>+H688/asset_level_drivers!$D$59*100</f>
        <v>2.2952188459758809E-2</v>
      </c>
      <c r="E688" s="100">
        <f>+I688/asset_level_drivers!$D$59*100</f>
        <v>0.28091691101272204</v>
      </c>
      <c r="F688" s="100">
        <f>+J688/asset_level_drivers!$D$59*100</f>
        <v>3.1603475651917283E-2</v>
      </c>
      <c r="G688" s="100">
        <f t="shared" si="47"/>
        <v>2.2952188459758809E-2</v>
      </c>
      <c r="H688" s="100">
        <f t="shared" si="51"/>
        <v>1.7214141344819106E-2</v>
      </c>
      <c r="I688" s="100">
        <f t="shared" si="52"/>
        <v>0.21068768325954154</v>
      </c>
      <c r="J688" s="100">
        <f t="shared" si="53"/>
        <v>2.3702606738937964E-2</v>
      </c>
      <c r="K688" s="101">
        <f t="shared" si="54"/>
        <v>5.3505379656393011</v>
      </c>
      <c r="L688" s="102">
        <f t="shared" si="48"/>
        <v>0</v>
      </c>
      <c r="M688" s="102">
        <v>0</v>
      </c>
      <c r="N688" s="102">
        <v>0</v>
      </c>
      <c r="O688" s="103">
        <v>0</v>
      </c>
      <c r="P688" s="104">
        <v>0</v>
      </c>
      <c r="Q688" s="97">
        <v>0</v>
      </c>
    </row>
    <row r="689" spans="1:17" x14ac:dyDescent="0.25">
      <c r="A689" s="98">
        <f t="shared" si="49"/>
        <v>65227</v>
      </c>
      <c r="B689" s="713" t="str">
        <f>+asset_level_drivers!$D$1</f>
        <v>Foreland I</v>
      </c>
      <c r="C689" s="99">
        <f t="shared" si="50"/>
        <v>153</v>
      </c>
      <c r="D689" s="100">
        <f>+H689/asset_level_drivers!$D$59*100</f>
        <v>2.2834144252237357E-2</v>
      </c>
      <c r="E689" s="100">
        <f>+I689/asset_level_drivers!$D$59*100</f>
        <v>0.27947215505382333</v>
      </c>
      <c r="F689" s="100">
        <f>+J689/asset_level_drivers!$D$59*100</f>
        <v>3.1440940355845659E-2</v>
      </c>
      <c r="G689" s="100">
        <f t="shared" si="47"/>
        <v>2.2834144252237357E-2</v>
      </c>
      <c r="H689" s="100">
        <f t="shared" si="51"/>
        <v>1.7125608189178017E-2</v>
      </c>
      <c r="I689" s="100">
        <f t="shared" si="52"/>
        <v>0.20960411629036751</v>
      </c>
      <c r="J689" s="100">
        <f t="shared" si="53"/>
        <v>2.3580705266884244E-2</v>
      </c>
      <c r="K689" s="101">
        <f t="shared" si="54"/>
        <v>5.3482124124900281</v>
      </c>
      <c r="L689" s="102">
        <f t="shared" si="48"/>
        <v>0</v>
      </c>
      <c r="M689" s="102">
        <v>0</v>
      </c>
      <c r="N689" s="102">
        <v>0</v>
      </c>
      <c r="O689" s="103">
        <v>0</v>
      </c>
      <c r="P689" s="104">
        <v>0</v>
      </c>
      <c r="Q689" s="105">
        <v>0</v>
      </c>
    </row>
    <row r="690" spans="1:17" x14ac:dyDescent="0.25">
      <c r="A690" s="98">
        <f t="shared" si="49"/>
        <v>65258</v>
      </c>
      <c r="B690" s="713" t="str">
        <f>+asset_level_drivers!$D$1</f>
        <v>Foreland I</v>
      </c>
      <c r="C690" s="99">
        <f t="shared" si="50"/>
        <v>153</v>
      </c>
      <c r="D690" s="100">
        <f>+H690/asset_level_drivers!$D$59*100</f>
        <v>2.2716707151744231E-2</v>
      </c>
      <c r="E690" s="100">
        <f>+I690/asset_level_drivers!$D$59*100</f>
        <v>0.27803482947628994</v>
      </c>
      <c r="F690" s="100">
        <f>+J690/asset_level_drivers!$D$59*100</f>
        <v>3.1279240971708533E-2</v>
      </c>
      <c r="G690" s="100">
        <f t="shared" si="47"/>
        <v>2.2716707151744231E-2</v>
      </c>
      <c r="H690" s="100">
        <f t="shared" si="51"/>
        <v>1.7037530363808173E-2</v>
      </c>
      <c r="I690" s="100">
        <f t="shared" si="52"/>
        <v>0.20852612210721744</v>
      </c>
      <c r="J690" s="100">
        <f t="shared" si="53"/>
        <v>2.34594307287814E-2</v>
      </c>
      <c r="K690" s="101">
        <f t="shared" si="54"/>
        <v>5.3458878701171448</v>
      </c>
      <c r="L690" s="102">
        <f t="shared" si="48"/>
        <v>0</v>
      </c>
      <c r="M690" s="102">
        <v>0</v>
      </c>
      <c r="N690" s="102">
        <v>0</v>
      </c>
      <c r="O690" s="103">
        <v>0</v>
      </c>
      <c r="P690" s="104">
        <v>0</v>
      </c>
      <c r="Q690" s="97">
        <v>0</v>
      </c>
    </row>
    <row r="691" spans="1:17" x14ac:dyDescent="0.25">
      <c r="A691" s="98">
        <f t="shared" si="49"/>
        <v>65288</v>
      </c>
      <c r="B691" s="713" t="str">
        <f>+asset_level_drivers!$D$1</f>
        <v>Foreland I</v>
      </c>
      <c r="C691" s="99">
        <f t="shared" si="50"/>
        <v>153</v>
      </c>
      <c r="D691" s="100">
        <f>+H691/asset_level_drivers!$D$59*100</f>
        <v>2.2599874035898828E-2</v>
      </c>
      <c r="E691" s="100">
        <f>+I691/asset_level_drivers!$D$59*100</f>
        <v>0.2766048960656628</v>
      </c>
      <c r="F691" s="100">
        <f>+J691/asset_level_drivers!$D$59*100</f>
        <v>3.1118373200447306E-2</v>
      </c>
      <c r="G691" s="100">
        <f t="shared" si="47"/>
        <v>2.2599874035898828E-2</v>
      </c>
      <c r="H691" s="100">
        <f t="shared" si="51"/>
        <v>1.694990552692412E-2</v>
      </c>
      <c r="I691" s="100">
        <f t="shared" si="52"/>
        <v>0.20745367204924711</v>
      </c>
      <c r="J691" s="100">
        <f t="shared" si="53"/>
        <v>2.333877990033548E-2</v>
      </c>
      <c r="K691" s="101">
        <f t="shared" si="54"/>
        <v>5.3435643380813289</v>
      </c>
      <c r="L691" s="102">
        <f t="shared" si="48"/>
        <v>0</v>
      </c>
      <c r="M691" s="102">
        <v>0</v>
      </c>
      <c r="N691" s="102">
        <v>0</v>
      </c>
      <c r="O691" s="103">
        <v>0</v>
      </c>
      <c r="P691" s="104">
        <v>0</v>
      </c>
      <c r="Q691" s="105">
        <v>0</v>
      </c>
    </row>
    <row r="692" spans="1:17" x14ac:dyDescent="0.25">
      <c r="A692" s="98">
        <f t="shared" si="49"/>
        <v>65319</v>
      </c>
      <c r="B692" s="713" t="str">
        <f>+asset_level_drivers!$D$1</f>
        <v>Foreland I</v>
      </c>
      <c r="C692" s="99">
        <f t="shared" si="50"/>
        <v>153</v>
      </c>
      <c r="D692" s="100">
        <f>+H692/asset_level_drivers!$D$59*100</f>
        <v>2.2483641798379094E-2</v>
      </c>
      <c r="E692" s="100">
        <f>+I692/asset_level_drivers!$D$59*100</f>
        <v>0.27518231680402011</v>
      </c>
      <c r="F692" s="100">
        <f>+J692/asset_level_drivers!$D$59*100</f>
        <v>3.0958332765113256E-2</v>
      </c>
      <c r="G692" s="100">
        <f t="shared" si="47"/>
        <v>2.2483641798379094E-2</v>
      </c>
      <c r="H692" s="100">
        <f t="shared" si="51"/>
        <v>1.686273134878432E-2</v>
      </c>
      <c r="I692" s="100">
        <f t="shared" si="52"/>
        <v>0.2063867376030151</v>
      </c>
      <c r="J692" s="100">
        <f t="shared" si="53"/>
        <v>2.3218749573834942E-2</v>
      </c>
      <c r="K692" s="101">
        <f t="shared" si="54"/>
        <v>5.341241815943448</v>
      </c>
      <c r="L692" s="102">
        <f t="shared" si="48"/>
        <v>0</v>
      </c>
      <c r="M692" s="102">
        <v>0</v>
      </c>
      <c r="N692" s="102">
        <v>0</v>
      </c>
      <c r="O692" s="103">
        <v>0</v>
      </c>
      <c r="P692" s="104">
        <v>0</v>
      </c>
      <c r="Q692" s="97">
        <v>0</v>
      </c>
    </row>
    <row r="693" spans="1:17" x14ac:dyDescent="0.25">
      <c r="A693" s="98">
        <f t="shared" si="49"/>
        <v>65349</v>
      </c>
      <c r="B693" s="713" t="str">
        <f>+asset_level_drivers!$D$1</f>
        <v>Foreland I</v>
      </c>
      <c r="C693" s="99">
        <f t="shared" si="50"/>
        <v>153</v>
      </c>
      <c r="D693" s="100">
        <f>+H693/asset_level_drivers!$D$59*100</f>
        <v>2.2368007348838946E-2</v>
      </c>
      <c r="E693" s="100">
        <f>+I693/asset_level_drivers!$D$59*100</f>
        <v>0.27376705386896616</v>
      </c>
      <c r="F693" s="100">
        <f>+J693/asset_level_drivers!$D$59*100</f>
        <v>3.0799115410753808E-2</v>
      </c>
      <c r="G693" s="100">
        <f t="shared" si="47"/>
        <v>2.2368007348838946E-2</v>
      </c>
      <c r="H693" s="100">
        <f t="shared" si="51"/>
        <v>1.6776005511629208E-2</v>
      </c>
      <c r="I693" s="100">
        <f t="shared" si="52"/>
        <v>0.20532529040172462</v>
      </c>
      <c r="J693" s="100">
        <f t="shared" si="53"/>
        <v>2.3099336558065356E-2</v>
      </c>
      <c r="K693" s="101">
        <f t="shared" si="54"/>
        <v>5.3389203032645618</v>
      </c>
      <c r="L693" s="102">
        <f t="shared" si="48"/>
        <v>0</v>
      </c>
      <c r="M693" s="102">
        <v>0</v>
      </c>
      <c r="N693" s="102">
        <v>0</v>
      </c>
      <c r="O693" s="103">
        <v>0</v>
      </c>
      <c r="P693" s="104">
        <v>0</v>
      </c>
      <c r="Q693" s="105">
        <v>0</v>
      </c>
    </row>
    <row r="694" spans="1:17" x14ac:dyDescent="0.25">
      <c r="A694" s="98">
        <f t="shared" si="49"/>
        <v>65380</v>
      </c>
      <c r="B694" s="713" t="str">
        <f>+asset_level_drivers!$D$1</f>
        <v>Foreland I</v>
      </c>
      <c r="C694" s="99">
        <f t="shared" si="50"/>
        <v>153</v>
      </c>
      <c r="D694" s="100">
        <f>+H694/asset_level_drivers!$D$59*100</f>
        <v>2.2252967612826094E-2</v>
      </c>
      <c r="E694" s="100">
        <f>+I694/asset_level_drivers!$D$59*100</f>
        <v>0.27235906963262585</v>
      </c>
      <c r="F694" s="100">
        <f>+J694/asset_level_drivers!$D$59*100</f>
        <v>3.0640716904299432E-2</v>
      </c>
      <c r="G694" s="100">
        <f t="shared" si="47"/>
        <v>2.2252967612826094E-2</v>
      </c>
      <c r="H694" s="100">
        <f t="shared" si="51"/>
        <v>1.668972570961957E-2</v>
      </c>
      <c r="I694" s="100">
        <f t="shared" si="52"/>
        <v>0.20426930222446937</v>
      </c>
      <c r="J694" s="100">
        <f t="shared" si="53"/>
        <v>2.2980537678224573E-2</v>
      </c>
      <c r="K694" s="101">
        <f t="shared" si="54"/>
        <v>5.3365997996059198</v>
      </c>
      <c r="L694" s="102">
        <f t="shared" si="48"/>
        <v>0</v>
      </c>
      <c r="M694" s="102">
        <v>0</v>
      </c>
      <c r="N694" s="102">
        <v>0</v>
      </c>
      <c r="O694" s="103">
        <v>0</v>
      </c>
      <c r="P694" s="104">
        <v>0</v>
      </c>
      <c r="Q694" s="97">
        <v>0</v>
      </c>
    </row>
    <row r="695" spans="1:17" x14ac:dyDescent="0.25">
      <c r="A695" s="98">
        <f t="shared" si="49"/>
        <v>65411</v>
      </c>
      <c r="B695" s="713" t="str">
        <f>+asset_level_drivers!$D$1</f>
        <v>Foreland I</v>
      </c>
      <c r="C695" s="99">
        <f t="shared" si="50"/>
        <v>153</v>
      </c>
      <c r="D695" s="100">
        <f>+H695/asset_level_drivers!$D$59*100</f>
        <v>2.2138519531700311E-2</v>
      </c>
      <c r="E695" s="100">
        <f>+I695/asset_level_drivers!$D$59*100</f>
        <v>0.27095832666064429</v>
      </c>
      <c r="F695" s="100">
        <f>+J695/asset_level_drivers!$D$59*100</f>
        <v>3.0483133034451083E-2</v>
      </c>
      <c r="G695" s="100">
        <f t="shared" si="47"/>
        <v>2.2138519531700311E-2</v>
      </c>
      <c r="H695" s="100">
        <f t="shared" si="51"/>
        <v>1.6603889648775235E-2</v>
      </c>
      <c r="I695" s="100">
        <f t="shared" si="52"/>
        <v>0.2032187449954832</v>
      </c>
      <c r="J695" s="100">
        <f t="shared" si="53"/>
        <v>2.2862349775838314E-2</v>
      </c>
      <c r="K695" s="101">
        <f t="shared" si="54"/>
        <v>5.3342803045289617</v>
      </c>
      <c r="L695" s="102">
        <f t="shared" si="48"/>
        <v>0</v>
      </c>
      <c r="M695" s="102">
        <v>0</v>
      </c>
      <c r="N695" s="102">
        <v>0</v>
      </c>
      <c r="O695" s="103">
        <v>0</v>
      </c>
      <c r="P695" s="104">
        <v>0</v>
      </c>
      <c r="Q695" s="105">
        <v>0</v>
      </c>
    </row>
    <row r="696" spans="1:17" x14ac:dyDescent="0.25">
      <c r="A696" s="98">
        <f t="shared" si="49"/>
        <v>65439</v>
      </c>
      <c r="B696" s="713" t="str">
        <f>+asset_level_drivers!$D$1</f>
        <v>Foreland I</v>
      </c>
      <c r="C696" s="99">
        <f t="shared" si="50"/>
        <v>153</v>
      </c>
      <c r="D696" s="100">
        <f>+H696/asset_level_drivers!$D$59*100</f>
        <v>2.2024660062552104E-2</v>
      </c>
      <c r="E696" s="100">
        <f>+I696/asset_level_drivers!$D$59*100</f>
        <v>0.26956478771119152</v>
      </c>
      <c r="F696" s="100">
        <f>+J696/asset_level_drivers!$D$59*100</f>
        <v>3.0326359611568258E-2</v>
      </c>
      <c r="G696" s="100">
        <f t="shared" si="47"/>
        <v>2.2024660062552104E-2</v>
      </c>
      <c r="H696" s="100">
        <f t="shared" si="51"/>
        <v>1.6518495046914078E-2</v>
      </c>
      <c r="I696" s="100">
        <f t="shared" si="52"/>
        <v>0.20217359078339361</v>
      </c>
      <c r="J696" s="100">
        <f t="shared" si="53"/>
        <v>2.2744769708676196E-2</v>
      </c>
      <c r="K696" s="101">
        <f t="shared" si="54"/>
        <v>5.3319618175953183</v>
      </c>
      <c r="L696" s="102">
        <f t="shared" si="48"/>
        <v>0</v>
      </c>
      <c r="M696" s="102">
        <v>0</v>
      </c>
      <c r="N696" s="102">
        <v>0</v>
      </c>
      <c r="O696" s="103">
        <v>0</v>
      </c>
      <c r="P696" s="104">
        <v>0</v>
      </c>
      <c r="Q696" s="97">
        <v>0</v>
      </c>
    </row>
    <row r="697" spans="1:17" x14ac:dyDescent="0.25">
      <c r="A697" s="98">
        <f t="shared" si="49"/>
        <v>65470</v>
      </c>
      <c r="B697" s="713" t="str">
        <f>+asset_level_drivers!$D$1</f>
        <v>Foreland I</v>
      </c>
      <c r="C697" s="99">
        <f t="shared" si="50"/>
        <v>153</v>
      </c>
      <c r="D697" s="100">
        <f>+H697/asset_level_drivers!$D$59*100</f>
        <v>2.1911386178121793E-2</v>
      </c>
      <c r="E697" s="100">
        <f>+I697/asset_level_drivers!$D$59*100</f>
        <v>0.26817841573397233</v>
      </c>
      <c r="F697" s="100">
        <f>+J697/asset_level_drivers!$D$59*100</f>
        <v>3.017039246755758E-2</v>
      </c>
      <c r="G697" s="100">
        <f t="shared" si="47"/>
        <v>2.1911386178121793E-2</v>
      </c>
      <c r="H697" s="100">
        <f t="shared" si="51"/>
        <v>1.6433539633591347E-2</v>
      </c>
      <c r="I697" s="100">
        <f t="shared" si="52"/>
        <v>0.20113381180047923</v>
      </c>
      <c r="J697" s="100">
        <f t="shared" si="53"/>
        <v>2.2627794350668185E-2</v>
      </c>
      <c r="K697" s="101">
        <f t="shared" si="54"/>
        <v>5.3296443383668111</v>
      </c>
      <c r="L697" s="102">
        <f t="shared" si="48"/>
        <v>0</v>
      </c>
      <c r="M697" s="102">
        <v>0</v>
      </c>
      <c r="N697" s="102">
        <v>0</v>
      </c>
      <c r="O697" s="103">
        <v>0</v>
      </c>
      <c r="P697" s="104">
        <v>0</v>
      </c>
      <c r="Q697" s="105">
        <v>0</v>
      </c>
    </row>
    <row r="698" spans="1:17" x14ac:dyDescent="0.25">
      <c r="A698" s="98">
        <f t="shared" si="49"/>
        <v>65500</v>
      </c>
      <c r="B698" s="713" t="str">
        <f>+asset_level_drivers!$D$1</f>
        <v>Foreland I</v>
      </c>
      <c r="C698" s="99">
        <f t="shared" si="50"/>
        <v>153</v>
      </c>
      <c r="D698" s="100">
        <f>+H698/asset_level_drivers!$D$59*100</f>
        <v>2.1798694866719062E-2</v>
      </c>
      <c r="E698" s="100">
        <f>+I698/asset_level_drivers!$D$59*100</f>
        <v>0.26679917386924124</v>
      </c>
      <c r="F698" s="100">
        <f>+J698/asset_level_drivers!$D$59*100</f>
        <v>3.0015227455761989E-2</v>
      </c>
      <c r="G698" s="100">
        <f t="shared" si="47"/>
        <v>2.1798694866719062E-2</v>
      </c>
      <c r="H698" s="100">
        <f t="shared" si="51"/>
        <v>1.6349021150039295E-2</v>
      </c>
      <c r="I698" s="100">
        <f t="shared" si="52"/>
        <v>0.20009938040193095</v>
      </c>
      <c r="J698" s="100">
        <f t="shared" si="53"/>
        <v>2.2511420591821492E-2</v>
      </c>
      <c r="K698" s="101">
        <f t="shared" si="54"/>
        <v>5.3273278664054518</v>
      </c>
      <c r="L698" s="102">
        <f t="shared" si="48"/>
        <v>0</v>
      </c>
      <c r="M698" s="102">
        <v>0</v>
      </c>
      <c r="N698" s="102">
        <v>0</v>
      </c>
      <c r="O698" s="103">
        <v>0</v>
      </c>
      <c r="P698" s="104">
        <v>0</v>
      </c>
      <c r="Q698" s="97">
        <v>0</v>
      </c>
    </row>
    <row r="699" spans="1:17" x14ac:dyDescent="0.25">
      <c r="A699" s="98">
        <f t="shared" si="49"/>
        <v>65531</v>
      </c>
      <c r="B699" s="713" t="str">
        <f>+asset_level_drivers!$D$1</f>
        <v>Foreland I</v>
      </c>
      <c r="C699" s="99">
        <f t="shared" si="50"/>
        <v>153</v>
      </c>
      <c r="D699" s="100">
        <f>+H699/asset_level_drivers!$D$59*100</f>
        <v>2.1686583132142841E-2</v>
      </c>
      <c r="E699" s="100">
        <f>+I699/asset_level_drivers!$D$59*100</f>
        <v>0.26542702544682256</v>
      </c>
      <c r="F699" s="100">
        <f>+J699/asset_level_drivers!$D$59*100</f>
        <v>2.9860860450850513E-2</v>
      </c>
      <c r="G699" s="100">
        <f t="shared" si="47"/>
        <v>2.1686583132142841E-2</v>
      </c>
      <c r="H699" s="100">
        <f t="shared" si="51"/>
        <v>1.6264937349107129E-2</v>
      </c>
      <c r="I699" s="100">
        <f t="shared" si="52"/>
        <v>0.19907026908511694</v>
      </c>
      <c r="J699" s="100">
        <f t="shared" si="53"/>
        <v>2.2395645338137884E-2</v>
      </c>
      <c r="K699" s="101">
        <f t="shared" si="54"/>
        <v>5.325012401273443</v>
      </c>
      <c r="L699" s="102">
        <f t="shared" si="48"/>
        <v>0</v>
      </c>
      <c r="M699" s="102">
        <v>0</v>
      </c>
      <c r="N699" s="102">
        <v>0</v>
      </c>
      <c r="O699" s="103">
        <v>0</v>
      </c>
      <c r="P699" s="104">
        <v>0</v>
      </c>
      <c r="Q699" s="105">
        <v>0</v>
      </c>
    </row>
    <row r="700" spans="1:17" x14ac:dyDescent="0.25">
      <c r="A700" s="98">
        <f t="shared" si="49"/>
        <v>65561</v>
      </c>
      <c r="B700" s="713" t="str">
        <f>+asset_level_drivers!$D$1</f>
        <v>Foreland I</v>
      </c>
      <c r="C700" s="99">
        <f t="shared" si="50"/>
        <v>153</v>
      </c>
      <c r="D700" s="100">
        <f>+H700/asset_level_drivers!$D$59*100</f>
        <v>2.1575047993601677E-2</v>
      </c>
      <c r="E700" s="100">
        <f>+I700/asset_level_drivers!$D$59*100</f>
        <v>0.26406193398513522</v>
      </c>
      <c r="F700" s="100">
        <f>+J700/asset_level_drivers!$D$59*100</f>
        <v>2.9707287348708571E-2</v>
      </c>
      <c r="G700" s="100">
        <f t="shared" si="47"/>
        <v>2.1575047993601677E-2</v>
      </c>
      <c r="H700" s="100">
        <f t="shared" si="51"/>
        <v>1.6181285995201258E-2</v>
      </c>
      <c r="I700" s="100">
        <f t="shared" si="52"/>
        <v>0.19804645048885142</v>
      </c>
      <c r="J700" s="100">
        <f t="shared" si="53"/>
        <v>2.2280465511531428E-2</v>
      </c>
      <c r="K700" s="101">
        <f t="shared" si="54"/>
        <v>5.3226979425331775</v>
      </c>
      <c r="L700" s="102">
        <f t="shared" si="48"/>
        <v>0</v>
      </c>
      <c r="M700" s="102">
        <v>0</v>
      </c>
      <c r="N700" s="102">
        <v>0</v>
      </c>
      <c r="O700" s="103">
        <v>0</v>
      </c>
      <c r="P700" s="104">
        <v>0</v>
      </c>
      <c r="Q700" s="97">
        <v>0</v>
      </c>
    </row>
    <row r="701" spans="1:17" x14ac:dyDescent="0.25">
      <c r="A701" s="98">
        <f t="shared" si="49"/>
        <v>65592</v>
      </c>
      <c r="B701" s="713" t="str">
        <f>+asset_level_drivers!$D$1</f>
        <v>Foreland I</v>
      </c>
      <c r="C701" s="99">
        <f t="shared" si="50"/>
        <v>153</v>
      </c>
      <c r="D701" s="100">
        <f>+H701/asset_level_drivers!$D$59*100</f>
        <v>2.1464086485634477E-2</v>
      </c>
      <c r="E701" s="100">
        <f>+I701/asset_level_drivers!$D$59*100</f>
        <v>0.26270386319022299</v>
      </c>
      <c r="F701" s="100">
        <f>+J701/asset_level_drivers!$D$59*100</f>
        <v>2.9554504066328861E-2</v>
      </c>
      <c r="G701" s="100">
        <f t="shared" si="47"/>
        <v>2.1464086485634477E-2</v>
      </c>
      <c r="H701" s="100">
        <f t="shared" si="51"/>
        <v>1.609806486422586E-2</v>
      </c>
      <c r="I701" s="100">
        <f t="shared" si="52"/>
        <v>0.19702789739266724</v>
      </c>
      <c r="J701" s="100">
        <f t="shared" si="53"/>
        <v>2.2165878049746648E-2</v>
      </c>
      <c r="K701" s="101">
        <f t="shared" si="54"/>
        <v>5.3203844897472381</v>
      </c>
      <c r="L701" s="102">
        <f t="shared" si="48"/>
        <v>0</v>
      </c>
      <c r="M701" s="102">
        <v>0</v>
      </c>
      <c r="N701" s="102">
        <v>0</v>
      </c>
      <c r="O701" s="103">
        <v>0</v>
      </c>
      <c r="P701" s="104">
        <v>0</v>
      </c>
      <c r="Q701" s="105">
        <v>0</v>
      </c>
    </row>
    <row r="702" spans="1:17" x14ac:dyDescent="0.25">
      <c r="A702" s="98">
        <f t="shared" si="49"/>
        <v>65623</v>
      </c>
      <c r="B702" s="713" t="str">
        <f>+asset_level_drivers!$D$1</f>
        <v>Foreland I</v>
      </c>
      <c r="C702" s="99">
        <f t="shared" si="50"/>
        <v>153</v>
      </c>
      <c r="D702" s="100">
        <f>+H702/asset_level_drivers!$D$59*100</f>
        <v>2.1353695658031656E-2</v>
      </c>
      <c r="E702" s="100">
        <f>+I702/asset_level_drivers!$D$59*100</f>
        <v>0.26135277695478953</v>
      </c>
      <c r="F702" s="100">
        <f>+J702/asset_level_drivers!$D$59*100</f>
        <v>2.9402506541702823E-2</v>
      </c>
      <c r="G702" s="100">
        <f t="shared" si="47"/>
        <v>2.1353695658031656E-2</v>
      </c>
      <c r="H702" s="100">
        <f t="shared" si="51"/>
        <v>1.601527174352374E-2</v>
      </c>
      <c r="I702" s="100">
        <f t="shared" si="52"/>
        <v>0.19601458271609212</v>
      </c>
      <c r="J702" s="100">
        <f t="shared" si="53"/>
        <v>2.2051879906277119E-2</v>
      </c>
      <c r="K702" s="101">
        <f t="shared" si="54"/>
        <v>5.3180720424783976</v>
      </c>
      <c r="L702" s="102">
        <f t="shared" si="48"/>
        <v>0</v>
      </c>
      <c r="M702" s="102">
        <v>0</v>
      </c>
      <c r="N702" s="102">
        <v>0</v>
      </c>
      <c r="O702" s="103">
        <v>0</v>
      </c>
      <c r="P702" s="104">
        <v>0</v>
      </c>
      <c r="Q702" s="97">
        <v>0</v>
      </c>
    </row>
    <row r="703" spans="1:17" x14ac:dyDescent="0.25">
      <c r="A703" s="98">
        <f t="shared" si="49"/>
        <v>65653</v>
      </c>
      <c r="B703" s="713" t="str">
        <f>+asset_level_drivers!$D$1</f>
        <v>Foreland I</v>
      </c>
      <c r="C703" s="99">
        <f t="shared" si="50"/>
        <v>153</v>
      </c>
      <c r="D703" s="100">
        <f>+H703/asset_level_drivers!$D$59*100</f>
        <v>2.1243872575756679E-2</v>
      </c>
      <c r="E703" s="100">
        <f>+I703/asset_level_drivers!$D$59*100</f>
        <v>0.26000863935723822</v>
      </c>
      <c r="F703" s="100">
        <f>+J703/asset_level_drivers!$D$59*100</f>
        <v>2.9251290733712621E-2</v>
      </c>
      <c r="G703" s="100">
        <f t="shared" si="47"/>
        <v>2.1243872575756679E-2</v>
      </c>
      <c r="H703" s="100">
        <f t="shared" si="51"/>
        <v>1.593290443181751E-2</v>
      </c>
      <c r="I703" s="100">
        <f t="shared" si="52"/>
        <v>0.19500647951792868</v>
      </c>
      <c r="J703" s="100">
        <f t="shared" si="53"/>
        <v>2.1938468050284467E-2</v>
      </c>
      <c r="K703" s="101">
        <f t="shared" si="54"/>
        <v>5.3157606002896189</v>
      </c>
      <c r="L703" s="102">
        <f t="shared" si="48"/>
        <v>0</v>
      </c>
      <c r="M703" s="102">
        <v>0</v>
      </c>
      <c r="N703" s="102">
        <v>0</v>
      </c>
      <c r="O703" s="103">
        <v>0</v>
      </c>
      <c r="P703" s="104">
        <v>0</v>
      </c>
      <c r="Q703" s="105">
        <v>0</v>
      </c>
    </row>
    <row r="704" spans="1:17" x14ac:dyDescent="0.25">
      <c r="A704" s="98">
        <f t="shared" si="49"/>
        <v>65684</v>
      </c>
      <c r="B704" s="713" t="str">
        <f>+asset_level_drivers!$D$1</f>
        <v>Foreland I</v>
      </c>
      <c r="C704" s="99">
        <f t="shared" si="50"/>
        <v>153</v>
      </c>
      <c r="D704" s="100">
        <f>+H704/asset_level_drivers!$D$59*100</f>
        <v>2.1134614318868074E-2</v>
      </c>
      <c r="E704" s="100">
        <f>+I704/asset_level_drivers!$D$59*100</f>
        <v>0.25867141466071758</v>
      </c>
      <c r="F704" s="100">
        <f>+J704/asset_level_drivers!$D$59*100</f>
        <v>2.9100852622023707E-2</v>
      </c>
      <c r="G704" s="100">
        <f t="shared" si="47"/>
        <v>2.1134614318868074E-2</v>
      </c>
      <c r="H704" s="100">
        <f t="shared" si="51"/>
        <v>1.5850960739151054E-2</v>
      </c>
      <c r="I704" s="100">
        <f t="shared" si="52"/>
        <v>0.19400356099553817</v>
      </c>
      <c r="J704" s="100">
        <f t="shared" si="53"/>
        <v>2.182563946651778E-2</v>
      </c>
      <c r="K704" s="101">
        <f t="shared" si="54"/>
        <v>5.3134501627440551</v>
      </c>
      <c r="L704" s="102">
        <f t="shared" si="48"/>
        <v>0</v>
      </c>
      <c r="M704" s="102">
        <v>0</v>
      </c>
      <c r="N704" s="102">
        <v>0</v>
      </c>
      <c r="O704" s="103">
        <v>0</v>
      </c>
      <c r="P704" s="104">
        <v>0</v>
      </c>
      <c r="Q704" s="97">
        <v>0</v>
      </c>
    </row>
    <row r="705" spans="1:17" x14ac:dyDescent="0.25">
      <c r="A705" s="98">
        <f t="shared" si="49"/>
        <v>65714</v>
      </c>
      <c r="B705" s="713" t="str">
        <f>+asset_level_drivers!$D$1</f>
        <v>Foreland I</v>
      </c>
      <c r="C705" s="99">
        <f t="shared" si="50"/>
        <v>153</v>
      </c>
      <c r="D705" s="100">
        <f>+H705/asset_level_drivers!$D$59*100</f>
        <v>2.1025917982441741E-2</v>
      </c>
      <c r="E705" s="100">
        <f>+I705/asset_level_drivers!$D$59*100</f>
        <v>0.25734106731217044</v>
      </c>
      <c r="F705" s="100">
        <f>+J705/asset_level_drivers!$D$59*100</f>
        <v>2.8951188206977941E-2</v>
      </c>
      <c r="G705" s="100">
        <f t="shared" si="47"/>
        <v>2.1025917982441741E-2</v>
      </c>
      <c r="H705" s="100">
        <f t="shared" si="51"/>
        <v>1.5769438486831305E-2</v>
      </c>
      <c r="I705" s="100">
        <f t="shared" si="52"/>
        <v>0.1930058004841278</v>
      </c>
      <c r="J705" s="100">
        <f t="shared" si="53"/>
        <v>2.1713391155233457E-2</v>
      </c>
      <c r="K705" s="101">
        <f t="shared" si="54"/>
        <v>5.3111407294050483</v>
      </c>
      <c r="L705" s="102">
        <f t="shared" si="48"/>
        <v>0</v>
      </c>
      <c r="M705" s="102">
        <v>0</v>
      </c>
      <c r="N705" s="102">
        <v>0</v>
      </c>
      <c r="O705" s="103">
        <v>0</v>
      </c>
      <c r="P705" s="104">
        <v>0</v>
      </c>
      <c r="Q705" s="105">
        <v>0</v>
      </c>
    </row>
    <row r="706" spans="1:17" x14ac:dyDescent="0.25">
      <c r="A706" s="98">
        <f t="shared" si="49"/>
        <v>65745</v>
      </c>
      <c r="B706" s="713" t="str">
        <f>+asset_level_drivers!$D$1</f>
        <v>Foreland I</v>
      </c>
      <c r="C706" s="99">
        <f t="shared" si="50"/>
        <v>153</v>
      </c>
      <c r="D706" s="100">
        <f>+H706/asset_level_drivers!$D$59*100</f>
        <v>2.0917780676493761E-2</v>
      </c>
      <c r="E706" s="100">
        <f>+I706/asset_level_drivers!$D$59*100</f>
        <v>0.25601756194138914</v>
      </c>
      <c r="F706" s="100">
        <f>+J706/asset_level_drivers!$D$59*100</f>
        <v>2.8802293509487254E-2</v>
      </c>
      <c r="G706" s="100">
        <f t="shared" ref="G706:G721" si="55">+D706</f>
        <v>2.0917780676493761E-2</v>
      </c>
      <c r="H706" s="100">
        <f t="shared" si="51"/>
        <v>1.5688335507370321E-2</v>
      </c>
      <c r="I706" s="100">
        <f t="shared" si="52"/>
        <v>0.19201317145604185</v>
      </c>
      <c r="J706" s="100">
        <f t="shared" si="53"/>
        <v>2.1601720132115441E-2</v>
      </c>
      <c r="K706" s="101">
        <f t="shared" si="54"/>
        <v>5.3088322998361317</v>
      </c>
      <c r="L706" s="102">
        <f t="shared" ref="L706:L721" si="56">+P706+O706</f>
        <v>0</v>
      </c>
      <c r="M706" s="102">
        <v>0</v>
      </c>
      <c r="N706" s="102">
        <v>0</v>
      </c>
      <c r="O706" s="103">
        <v>0</v>
      </c>
      <c r="P706" s="104">
        <v>0</v>
      </c>
      <c r="Q706" s="97">
        <v>0</v>
      </c>
    </row>
    <row r="707" spans="1:17" x14ac:dyDescent="0.25">
      <c r="A707" s="98">
        <f t="shared" ref="A707:A721" si="57">+EOMONTH(A706,1)</f>
        <v>65776</v>
      </c>
      <c r="B707" s="713" t="str">
        <f>+asset_level_drivers!$D$1</f>
        <v>Foreland I</v>
      </c>
      <c r="C707" s="99">
        <f t="shared" si="50"/>
        <v>153</v>
      </c>
      <c r="D707" s="100">
        <f>+H707/asset_level_drivers!$D$59*100</f>
        <v>2.0810199525903537E-2</v>
      </c>
      <c r="E707" s="100">
        <f>+I707/asset_level_drivers!$D$59*100</f>
        <v>0.25470086336007514</v>
      </c>
      <c r="F707" s="100">
        <f>+J707/asset_level_drivers!$D$59*100</f>
        <v>2.8654164570927849E-2</v>
      </c>
      <c r="G707" s="100">
        <f t="shared" si="55"/>
        <v>2.0810199525903537E-2</v>
      </c>
      <c r="H707" s="100">
        <f t="shared" si="51"/>
        <v>1.5607649644427653E-2</v>
      </c>
      <c r="I707" s="100">
        <f t="shared" si="52"/>
        <v>0.19102564752005638</v>
      </c>
      <c r="J707" s="100">
        <f t="shared" si="53"/>
        <v>2.1490623428195889E-2</v>
      </c>
      <c r="K707" s="101">
        <f t="shared" si="54"/>
        <v>5.3065248736010266</v>
      </c>
      <c r="L707" s="102">
        <f t="shared" si="56"/>
        <v>0</v>
      </c>
      <c r="M707" s="102">
        <v>0</v>
      </c>
      <c r="N707" s="102">
        <v>0</v>
      </c>
      <c r="O707" s="103">
        <v>0</v>
      </c>
      <c r="P707" s="104">
        <v>0</v>
      </c>
      <c r="Q707" s="105">
        <v>0</v>
      </c>
    </row>
    <row r="708" spans="1:17" x14ac:dyDescent="0.25">
      <c r="A708" s="98">
        <f t="shared" si="57"/>
        <v>65805</v>
      </c>
      <c r="B708" s="713" t="str">
        <f>+asset_level_drivers!$D$1</f>
        <v>Foreland I</v>
      </c>
      <c r="C708" s="99">
        <f t="shared" si="50"/>
        <v>153</v>
      </c>
      <c r="D708" s="100">
        <f>+H708/asset_level_drivers!$D$59*100</f>
        <v>2.0703171670337354E-2</v>
      </c>
      <c r="E708" s="100">
        <f>+I708/asset_level_drivers!$D$59*100</f>
        <v>0.25339093656090333</v>
      </c>
      <c r="F708" s="100">
        <f>+J708/asset_level_drivers!$D$59*100</f>
        <v>2.8506797453034971E-2</v>
      </c>
      <c r="G708" s="100">
        <f t="shared" si="55"/>
        <v>2.0703171670337354E-2</v>
      </c>
      <c r="H708" s="100">
        <f t="shared" si="51"/>
        <v>1.5527378752753018E-2</v>
      </c>
      <c r="I708" s="100">
        <f t="shared" si="52"/>
        <v>0.19004320242067752</v>
      </c>
      <c r="J708" s="100">
        <f t="shared" si="53"/>
        <v>2.1380098089776228E-2</v>
      </c>
      <c r="K708" s="101">
        <f t="shared" si="54"/>
        <v>5.3042184502636456</v>
      </c>
      <c r="L708" s="102">
        <f t="shared" si="56"/>
        <v>0</v>
      </c>
      <c r="M708" s="102">
        <v>0</v>
      </c>
      <c r="N708" s="102">
        <v>0</v>
      </c>
      <c r="O708" s="103">
        <v>0</v>
      </c>
      <c r="P708" s="104">
        <v>0</v>
      </c>
      <c r="Q708" s="97">
        <v>0</v>
      </c>
    </row>
    <row r="709" spans="1:17" x14ac:dyDescent="0.25">
      <c r="A709" s="98">
        <f t="shared" si="57"/>
        <v>65836</v>
      </c>
      <c r="B709" s="713" t="str">
        <f>+asset_level_drivers!$D$1</f>
        <v>Foreland I</v>
      </c>
      <c r="C709" s="99">
        <f t="shared" si="50"/>
        <v>153</v>
      </c>
      <c r="D709" s="100">
        <f>+H709/asset_level_drivers!$D$59*100</f>
        <v>2.0596694264172339E-2</v>
      </c>
      <c r="E709" s="100">
        <f>+I709/asset_level_drivers!$D$59*100</f>
        <v>0.25208774671659129</v>
      </c>
      <c r="F709" s="100">
        <f>+J709/asset_level_drivers!$D$59*100</f>
        <v>2.8360188237798168E-2</v>
      </c>
      <c r="G709" s="100">
        <f t="shared" si="55"/>
        <v>2.0596694264172339E-2</v>
      </c>
      <c r="H709" s="100">
        <f t="shared" si="51"/>
        <v>1.5447520698129253E-2</v>
      </c>
      <c r="I709" s="100">
        <f t="shared" si="52"/>
        <v>0.18906581003744344</v>
      </c>
      <c r="J709" s="100">
        <f t="shared" si="53"/>
        <v>2.1270141178348627E-2</v>
      </c>
      <c r="K709" s="101">
        <f t="shared" si="54"/>
        <v>5.3019130293880901</v>
      </c>
      <c r="L709" s="102">
        <f t="shared" si="56"/>
        <v>0</v>
      </c>
      <c r="M709" s="102">
        <v>0</v>
      </c>
      <c r="N709" s="102">
        <v>0</v>
      </c>
      <c r="O709" s="103">
        <v>0</v>
      </c>
      <c r="P709" s="104">
        <v>0</v>
      </c>
      <c r="Q709" s="105">
        <v>0</v>
      </c>
    </row>
    <row r="710" spans="1:17" x14ac:dyDescent="0.25">
      <c r="A710" s="98">
        <f t="shared" si="57"/>
        <v>65866</v>
      </c>
      <c r="B710" s="713" t="str">
        <f>+asset_level_drivers!$D$1</f>
        <v>Foreland I</v>
      </c>
      <c r="C710" s="99">
        <f t="shared" si="50"/>
        <v>153</v>
      </c>
      <c r="D710" s="100">
        <f>+H710/asset_level_drivers!$D$59*100</f>
        <v>2.0490764476420776E-2</v>
      </c>
      <c r="E710" s="100">
        <f>+I710/asset_level_drivers!$D$59*100</f>
        <v>0.25079125917897321</v>
      </c>
      <c r="F710" s="100">
        <f>+J710/asset_level_drivers!$D$59*100</f>
        <v>2.8214333027357163E-2</v>
      </c>
      <c r="G710" s="100">
        <f t="shared" si="55"/>
        <v>2.0490764476420776E-2</v>
      </c>
      <c r="H710" s="100">
        <f t="shared" si="51"/>
        <v>1.5368073357315583E-2</v>
      </c>
      <c r="I710" s="100">
        <f t="shared" si="52"/>
        <v>0.1880934443842299</v>
      </c>
      <c r="J710" s="100">
        <f t="shared" si="53"/>
        <v>2.1160749770517871E-2</v>
      </c>
      <c r="K710" s="101">
        <f t="shared" si="54"/>
        <v>5.2996086105386508</v>
      </c>
      <c r="L710" s="102">
        <f t="shared" si="56"/>
        <v>0</v>
      </c>
      <c r="M710" s="102">
        <v>0</v>
      </c>
      <c r="N710" s="102">
        <v>0</v>
      </c>
      <c r="O710" s="103">
        <v>0</v>
      </c>
      <c r="P710" s="104">
        <v>0</v>
      </c>
      <c r="Q710" s="97">
        <v>0</v>
      </c>
    </row>
    <row r="711" spans="1:17" x14ac:dyDescent="0.25">
      <c r="A711" s="98">
        <f t="shared" si="57"/>
        <v>65897</v>
      </c>
      <c r="B711" s="713" t="str">
        <f>+asset_level_drivers!$D$1</f>
        <v>Foreland I</v>
      </c>
      <c r="C711" s="99">
        <f t="shared" si="50"/>
        <v>153</v>
      </c>
      <c r="D711" s="100">
        <f>+H711/asset_level_drivers!$D$59*100</f>
        <v>2.0385379490654873E-2</v>
      </c>
      <c r="E711" s="100">
        <f>+I711/asset_level_drivers!$D$59*100</f>
        <v>0.24950143947807898</v>
      </c>
      <c r="F711" s="100">
        <f>+J711/asset_level_drivers!$D$59*100</f>
        <v>2.8069227943898191E-2</v>
      </c>
      <c r="G711" s="100">
        <f t="shared" si="55"/>
        <v>2.0385379490654873E-2</v>
      </c>
      <c r="H711" s="100">
        <f t="shared" si="51"/>
        <v>1.5289034617991155E-2</v>
      </c>
      <c r="I711" s="100">
        <f t="shared" si="52"/>
        <v>0.18712607960855926</v>
      </c>
      <c r="J711" s="100">
        <f t="shared" si="53"/>
        <v>2.1051920957923641E-2</v>
      </c>
      <c r="K711" s="101">
        <f t="shared" si="54"/>
        <v>5.2973051932798079</v>
      </c>
      <c r="L711" s="102">
        <f t="shared" si="56"/>
        <v>0</v>
      </c>
      <c r="M711" s="102">
        <v>0</v>
      </c>
      <c r="N711" s="102">
        <v>0</v>
      </c>
      <c r="O711" s="103">
        <v>0</v>
      </c>
      <c r="P711" s="104">
        <v>0</v>
      </c>
      <c r="Q711" s="105">
        <v>0</v>
      </c>
    </row>
    <row r="712" spans="1:17" x14ac:dyDescent="0.25">
      <c r="A712" s="98">
        <f t="shared" si="57"/>
        <v>65927</v>
      </c>
      <c r="B712" s="713" t="str">
        <f>+asset_level_drivers!$D$1</f>
        <v>Foreland I</v>
      </c>
      <c r="C712" s="99">
        <f t="shared" si="50"/>
        <v>153</v>
      </c>
      <c r="D712" s="100">
        <f>+H712/asset_level_drivers!$D$59*100</f>
        <v>2.0280536504931852E-2</v>
      </c>
      <c r="E712" s="100">
        <f>+I712/asset_level_drivers!$D$59*100</f>
        <v>0.24821825332121769</v>
      </c>
      <c r="F712" s="100">
        <f>+J712/asset_level_drivers!$D$59*100</f>
        <v>2.7924869129550924E-2</v>
      </c>
      <c r="G712" s="100">
        <f t="shared" si="55"/>
        <v>2.0280536504931852E-2</v>
      </c>
      <c r="H712" s="100">
        <f t="shared" si="51"/>
        <v>1.5210402378698888E-2</v>
      </c>
      <c r="I712" s="100">
        <f t="shared" si="52"/>
        <v>0.18616368999091326</v>
      </c>
      <c r="J712" s="100">
        <f t="shared" si="53"/>
        <v>2.0943651847163191E-2</v>
      </c>
      <c r="K712" s="101">
        <f t="shared" si="54"/>
        <v>5.2950027771762311</v>
      </c>
      <c r="L712" s="102">
        <f t="shared" si="56"/>
        <v>0</v>
      </c>
      <c r="M712" s="102">
        <v>0</v>
      </c>
      <c r="N712" s="102">
        <v>0</v>
      </c>
      <c r="O712" s="103">
        <v>0</v>
      </c>
      <c r="P712" s="104">
        <v>0</v>
      </c>
      <c r="Q712" s="97">
        <v>0</v>
      </c>
    </row>
    <row r="713" spans="1:17" x14ac:dyDescent="0.25">
      <c r="A713" s="98">
        <f t="shared" si="57"/>
        <v>65958</v>
      </c>
      <c r="B713" s="713" t="str">
        <f>+asset_level_drivers!$D$1</f>
        <v>Foreland I</v>
      </c>
      <c r="C713" s="99">
        <f t="shared" si="50"/>
        <v>153</v>
      </c>
      <c r="D713" s="100">
        <f>+H713/asset_level_drivers!$D$59*100</f>
        <v>2.0176232731719458E-2</v>
      </c>
      <c r="E713" s="100">
        <f>+I713/asset_level_drivers!$D$59*100</f>
        <v>0.24694166659206548</v>
      </c>
      <c r="F713" s="100">
        <f>+J713/asset_level_drivers!$D$59*100</f>
        <v>2.7781252746285887E-2</v>
      </c>
      <c r="G713" s="100">
        <f t="shared" si="55"/>
        <v>2.0176232731719458E-2</v>
      </c>
      <c r="H713" s="100">
        <f t="shared" si="51"/>
        <v>1.5132174548789594E-2</v>
      </c>
      <c r="I713" s="100">
        <f t="shared" si="52"/>
        <v>0.18520624994404911</v>
      </c>
      <c r="J713" s="100">
        <f t="shared" si="53"/>
        <v>2.0835939559714415E-2</v>
      </c>
      <c r="K713" s="101">
        <f t="shared" si="54"/>
        <v>5.2927013617927789</v>
      </c>
      <c r="L713" s="102">
        <f t="shared" si="56"/>
        <v>0</v>
      </c>
      <c r="M713" s="102">
        <v>0</v>
      </c>
      <c r="N713" s="102">
        <v>0</v>
      </c>
      <c r="O713" s="103">
        <v>0</v>
      </c>
      <c r="P713" s="104">
        <v>0</v>
      </c>
      <c r="Q713" s="105">
        <v>0</v>
      </c>
    </row>
    <row r="714" spans="1:17" x14ac:dyDescent="0.25">
      <c r="A714" s="98">
        <f t="shared" si="57"/>
        <v>65989</v>
      </c>
      <c r="B714" s="713" t="str">
        <f>+asset_level_drivers!$D$1</f>
        <v>Foreland I</v>
      </c>
      <c r="C714" s="99">
        <f t="shared" si="50"/>
        <v>153</v>
      </c>
      <c r="D714" s="100">
        <f>+H714/asset_level_drivers!$D$59*100</f>
        <v>2.0072465397821856E-2</v>
      </c>
      <c r="E714" s="100">
        <f>+I714/asset_level_drivers!$D$59*100</f>
        <v>0.24567164534975897</v>
      </c>
      <c r="F714" s="100">
        <f>+J714/asset_level_drivers!$D$59*100</f>
        <v>2.7638374975812428E-2</v>
      </c>
      <c r="G714" s="100">
        <f t="shared" si="55"/>
        <v>2.0072465397821856E-2</v>
      </c>
      <c r="H714" s="100">
        <f t="shared" si="51"/>
        <v>1.5054349048366394E-2</v>
      </c>
      <c r="I714" s="100">
        <f t="shared" si="52"/>
        <v>0.18425373401231923</v>
      </c>
      <c r="J714" s="100">
        <f t="shared" si="53"/>
        <v>2.0728781231859322E-2</v>
      </c>
      <c r="K714" s="101">
        <f t="shared" si="54"/>
        <v>5.2904009466944988</v>
      </c>
      <c r="L714" s="102">
        <f t="shared" si="56"/>
        <v>0</v>
      </c>
      <c r="M714" s="102">
        <v>0</v>
      </c>
      <c r="N714" s="102">
        <v>0</v>
      </c>
      <c r="O714" s="103">
        <v>0</v>
      </c>
      <c r="P714" s="104">
        <v>0</v>
      </c>
      <c r="Q714" s="97">
        <v>0</v>
      </c>
    </row>
    <row r="715" spans="1:17" x14ac:dyDescent="0.25">
      <c r="A715" s="98">
        <f t="shared" si="57"/>
        <v>66019</v>
      </c>
      <c r="B715" s="713" t="str">
        <f>+asset_level_drivers!$D$1</f>
        <v>Foreland I</v>
      </c>
      <c r="C715" s="99">
        <f t="shared" si="50"/>
        <v>153</v>
      </c>
      <c r="D715" s="100">
        <f>+H715/asset_level_drivers!$D$59*100</f>
        <v>1.9969231744305895E-2</v>
      </c>
      <c r="E715" s="100">
        <f>+I715/asset_level_drivers!$D$59*100</f>
        <v>0.24440815582799269</v>
      </c>
      <c r="F715" s="100">
        <f>+J715/asset_level_drivers!$D$59*100</f>
        <v>2.7496232019477193E-2</v>
      </c>
      <c r="G715" s="100">
        <f t="shared" si="55"/>
        <v>1.9969231744305895E-2</v>
      </c>
      <c r="H715" s="100">
        <f t="shared" si="51"/>
        <v>1.4976923808229421E-2</v>
      </c>
      <c r="I715" s="100">
        <f t="shared" si="52"/>
        <v>0.18330611687099452</v>
      </c>
      <c r="J715" s="100">
        <f t="shared" si="53"/>
        <v>2.0622174014607895E-2</v>
      </c>
      <c r="K715" s="101">
        <f t="shared" si="54"/>
        <v>5.2881015314466282</v>
      </c>
      <c r="L715" s="102">
        <f t="shared" si="56"/>
        <v>0</v>
      </c>
      <c r="M715" s="102">
        <v>0</v>
      </c>
      <c r="N715" s="102">
        <v>0</v>
      </c>
      <c r="O715" s="103">
        <v>0</v>
      </c>
      <c r="P715" s="104">
        <v>0</v>
      </c>
      <c r="Q715" s="105">
        <v>0</v>
      </c>
    </row>
    <row r="716" spans="1:17" x14ac:dyDescent="0.25">
      <c r="A716" s="98">
        <f t="shared" si="57"/>
        <v>66050</v>
      </c>
      <c r="B716" s="713" t="str">
        <f>+asset_level_drivers!$D$1</f>
        <v>Foreland I</v>
      </c>
      <c r="C716" s="99">
        <f t="shared" si="50"/>
        <v>153</v>
      </c>
      <c r="D716" s="100">
        <f>+H716/asset_level_drivers!$D$59*100</f>
        <v>1.9866529026427732E-2</v>
      </c>
      <c r="E716" s="100">
        <f>+I716/asset_level_drivers!$D$59*100</f>
        <v>0.24315116443412121</v>
      </c>
      <c r="F716" s="100">
        <f>+J716/asset_level_drivers!$D$59*100</f>
        <v>2.7354820098163139E-2</v>
      </c>
      <c r="G716" s="100">
        <f t="shared" si="55"/>
        <v>1.9866529026427732E-2</v>
      </c>
      <c r="H716" s="100">
        <f t="shared" si="51"/>
        <v>1.4899896769820798E-2</v>
      </c>
      <c r="I716" s="100">
        <f t="shared" si="52"/>
        <v>0.18236337332559091</v>
      </c>
      <c r="J716" s="100">
        <f t="shared" si="53"/>
        <v>2.0516115073622353E-2</v>
      </c>
      <c r="K716" s="101">
        <f t="shared" si="54"/>
        <v>5.285803115614593</v>
      </c>
      <c r="L716" s="102">
        <f t="shared" si="56"/>
        <v>0</v>
      </c>
      <c r="M716" s="102">
        <v>0</v>
      </c>
      <c r="N716" s="102">
        <v>0</v>
      </c>
      <c r="O716" s="103">
        <v>0</v>
      </c>
      <c r="P716" s="104">
        <v>0</v>
      </c>
      <c r="Q716" s="97">
        <v>0</v>
      </c>
    </row>
    <row r="717" spans="1:17" x14ac:dyDescent="0.25">
      <c r="A717" s="98">
        <f t="shared" si="57"/>
        <v>66080</v>
      </c>
      <c r="B717" s="713" t="str">
        <f>+asset_level_drivers!$D$1</f>
        <v>Foreland I</v>
      </c>
      <c r="C717" s="99">
        <f t="shared" si="50"/>
        <v>153</v>
      </c>
      <c r="D717" s="100">
        <f>+H717/asset_level_drivers!$D$59*100</f>
        <v>1.9764354513559887E-2</v>
      </c>
      <c r="E717" s="100">
        <f>+I717/asset_level_drivers!$D$59*100</f>
        <v>0.2419006377482662</v>
      </c>
      <c r="F717" s="100">
        <f>+J717/asset_level_drivers!$D$59*100</f>
        <v>2.7214135452189047E-2</v>
      </c>
      <c r="G717" s="100">
        <f t="shared" si="55"/>
        <v>1.9764354513559887E-2</v>
      </c>
      <c r="H717" s="100">
        <f t="shared" si="51"/>
        <v>1.4823265885169915E-2</v>
      </c>
      <c r="I717" s="100">
        <f t="shared" si="52"/>
        <v>0.18142547831119965</v>
      </c>
      <c r="J717" s="100">
        <f t="shared" si="53"/>
        <v>2.0410601589141784E-2</v>
      </c>
      <c r="K717" s="101">
        <f t="shared" si="54"/>
        <v>5.2835056987640083</v>
      </c>
      <c r="L717" s="102">
        <f t="shared" si="56"/>
        <v>0</v>
      </c>
      <c r="M717" s="102">
        <v>0</v>
      </c>
      <c r="N717" s="102">
        <v>0</v>
      </c>
      <c r="O717" s="103">
        <v>0</v>
      </c>
      <c r="P717" s="104">
        <v>0</v>
      </c>
      <c r="Q717" s="105">
        <v>0</v>
      </c>
    </row>
    <row r="718" spans="1:17" x14ac:dyDescent="0.25">
      <c r="A718" s="98">
        <f t="shared" si="57"/>
        <v>66111</v>
      </c>
      <c r="B718" s="713" t="str">
        <f>+asset_level_drivers!$D$1</f>
        <v>Foreland I</v>
      </c>
      <c r="C718" s="99">
        <f t="shared" si="50"/>
        <v>153</v>
      </c>
      <c r="D718" s="100">
        <f>+H718/asset_level_drivers!$D$59*100</f>
        <v>1.9662705489118627E-2</v>
      </c>
      <c r="E718" s="100">
        <f>+I718/asset_level_drivers!$D$59*100</f>
        <v>0.24065654252242774</v>
      </c>
      <c r="F718" s="100">
        <f>+J718/asset_level_drivers!$D$59*100</f>
        <v>2.7074174341209584E-2</v>
      </c>
      <c r="G718" s="100">
        <f t="shared" si="55"/>
        <v>1.9662705489118627E-2</v>
      </c>
      <c r="H718" s="100">
        <f t="shared" si="51"/>
        <v>1.4747029116838971E-2</v>
      </c>
      <c r="I718" s="100">
        <f t="shared" si="52"/>
        <v>0.18049240689182081</v>
      </c>
      <c r="J718" s="100">
        <f t="shared" si="53"/>
        <v>2.0305630755907189E-2</v>
      </c>
      <c r="K718" s="101">
        <f t="shared" si="54"/>
        <v>5.2812092804606774</v>
      </c>
      <c r="L718" s="102">
        <f t="shared" si="56"/>
        <v>0</v>
      </c>
      <c r="M718" s="102">
        <v>0</v>
      </c>
      <c r="N718" s="102">
        <v>0</v>
      </c>
      <c r="O718" s="103">
        <v>0</v>
      </c>
      <c r="P718" s="104">
        <v>0</v>
      </c>
      <c r="Q718" s="97">
        <v>0</v>
      </c>
    </row>
    <row r="719" spans="1:17" x14ac:dyDescent="0.25">
      <c r="A719" s="98">
        <f t="shared" si="57"/>
        <v>66142</v>
      </c>
      <c r="B719" s="713" t="str">
        <f>+asset_level_drivers!$D$1</f>
        <v>Foreland I</v>
      </c>
      <c r="C719" s="99">
        <f t="shared" si="50"/>
        <v>153</v>
      </c>
      <c r="D719" s="100">
        <f>+H719/asset_level_drivers!$D$59*100</f>
        <v>1.9561579250491734E-2</v>
      </c>
      <c r="E719" s="100">
        <f>+I719/asset_level_drivers!$D$59*100</f>
        <v>0.23941884567960045</v>
      </c>
      <c r="F719" s="100">
        <f>+J719/asset_level_drivers!$D$59*100</f>
        <v>2.6934933044115858E-2</v>
      </c>
      <c r="G719" s="100">
        <f t="shared" si="55"/>
        <v>1.9561579250491734E-2</v>
      </c>
      <c r="H719" s="100">
        <f t="shared" ref="H719:H721" si="58">+H718/H717*H718</f>
        <v>1.4671184437868802E-2</v>
      </c>
      <c r="I719" s="100">
        <f t="shared" ref="I719:I721" si="59">+I718/I717*I718</f>
        <v>0.17956413425970033</v>
      </c>
      <c r="J719" s="100">
        <f t="shared" ref="J719:J721" si="60">+J718/J717*J718</f>
        <v>2.0201199783086893E-2</v>
      </c>
      <c r="K719" s="101">
        <f t="shared" ref="K719:K721" si="61">+K718/K717*K718</f>
        <v>5.2789138602705927</v>
      </c>
      <c r="L719" s="102">
        <f t="shared" si="56"/>
        <v>0</v>
      </c>
      <c r="M719" s="102">
        <v>0</v>
      </c>
      <c r="N719" s="102">
        <v>0</v>
      </c>
      <c r="O719" s="103">
        <v>0</v>
      </c>
      <c r="P719" s="104">
        <v>0</v>
      </c>
      <c r="Q719" s="105">
        <v>0</v>
      </c>
    </row>
    <row r="720" spans="1:17" x14ac:dyDescent="0.25">
      <c r="A720" s="98">
        <f t="shared" si="57"/>
        <v>66170</v>
      </c>
      <c r="B720" s="713" t="str">
        <f>+asset_level_drivers!$D$1</f>
        <v>Foreland I</v>
      </c>
      <c r="C720" s="99">
        <f t="shared" si="50"/>
        <v>153</v>
      </c>
      <c r="D720" s="100">
        <f>+H720/asset_level_drivers!$D$59*100</f>
        <v>1.9460973108966665E-2</v>
      </c>
      <c r="E720" s="100">
        <f>+I720/asset_level_drivers!$D$59*100</f>
        <v>0.23818751431289395</v>
      </c>
      <c r="F720" s="100">
        <f>+J720/asset_level_drivers!$D$59*100</f>
        <v>2.6796407858936461E-2</v>
      </c>
      <c r="G720" s="100">
        <f t="shared" si="55"/>
        <v>1.9460973108966665E-2</v>
      </c>
      <c r="H720" s="100">
        <f t="shared" si="58"/>
        <v>1.4595729831724998E-2</v>
      </c>
      <c r="I720" s="100">
        <f t="shared" si="59"/>
        <v>0.17864063573467046</v>
      </c>
      <c r="J720" s="100">
        <f t="shared" si="60"/>
        <v>2.0097305894202343E-2</v>
      </c>
      <c r="K720" s="101">
        <f t="shared" si="61"/>
        <v>5.2766194377599351</v>
      </c>
      <c r="L720" s="102">
        <f t="shared" si="56"/>
        <v>0</v>
      </c>
      <c r="M720" s="102">
        <v>0</v>
      </c>
      <c r="N720" s="102">
        <v>0</v>
      </c>
      <c r="O720" s="103">
        <v>0</v>
      </c>
      <c r="P720" s="104">
        <v>0</v>
      </c>
      <c r="Q720" s="97">
        <v>0</v>
      </c>
    </row>
    <row r="721" spans="1:17" x14ac:dyDescent="0.25">
      <c r="A721" s="98">
        <f t="shared" si="57"/>
        <v>66201</v>
      </c>
      <c r="B721" s="713" t="str">
        <f>+asset_level_drivers!$D$1</f>
        <v>Foreland I</v>
      </c>
      <c r="C721" s="99">
        <f t="shared" si="50"/>
        <v>153</v>
      </c>
      <c r="D721" s="100">
        <f>+H721/asset_level_drivers!$D$59*100</f>
        <v>1.9360884389659039E-2</v>
      </c>
      <c r="E721" s="100">
        <f>+I721/asset_level_drivers!$D$59*100</f>
        <v>0.23696251568465809</v>
      </c>
      <c r="F721" s="100">
        <f>+J721/asset_level_drivers!$D$59*100</f>
        <v>2.6658595102739057E-2</v>
      </c>
      <c r="G721" s="100">
        <f t="shared" si="55"/>
        <v>1.9360884389659039E-2</v>
      </c>
      <c r="H721" s="100">
        <f t="shared" si="58"/>
        <v>1.4520663292244279E-2</v>
      </c>
      <c r="I721" s="100">
        <f t="shared" si="59"/>
        <v>0.17772188676349357</v>
      </c>
      <c r="J721" s="100">
        <f t="shared" si="60"/>
        <v>1.9993946327054295E-2</v>
      </c>
      <c r="K721" s="101">
        <f t="shared" si="61"/>
        <v>5.2743260124950746</v>
      </c>
      <c r="L721" s="102">
        <f t="shared" si="56"/>
        <v>0</v>
      </c>
      <c r="M721" s="102">
        <v>0</v>
      </c>
      <c r="N721" s="102">
        <v>0</v>
      </c>
      <c r="O721" s="103">
        <v>0</v>
      </c>
      <c r="P721" s="104">
        <v>0</v>
      </c>
      <c r="Q721" s="105">
        <v>0</v>
      </c>
    </row>
  </sheetData>
  <conditionalFormatting sqref="C2:N721">
    <cfRule type="expression" dxfId="50" priority="4">
      <formula>_xlfn.ISFORMULA(C2)</formula>
    </cfRule>
  </conditionalFormatting>
  <conditionalFormatting sqref="O2:O721">
    <cfRule type="expression" dxfId="49" priority="2">
      <formula>_xlfn.ISFORMULA(O2)</formula>
    </cfRule>
  </conditionalFormatting>
  <conditionalFormatting sqref="P2:P721">
    <cfRule type="expression" dxfId="48" priority="3">
      <formula>_xlfn.ISFORMULA(P2)</formula>
    </cfRule>
  </conditionalFormatting>
  <conditionalFormatting sqref="Q2:Q721">
    <cfRule type="expression" dxfId="47" priority="1">
      <formula>_xlfn.ISFORMULA(Q2)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5D9B2-8D3F-4394-AE0E-98D57A1ED948}">
  <sheetPr codeName="Sheet27">
    <tabColor rgb="FF008000"/>
  </sheetPr>
  <dimension ref="A1:Q721"/>
  <sheetViews>
    <sheetView workbookViewId="0"/>
  </sheetViews>
  <sheetFormatPr defaultRowHeight="15" x14ac:dyDescent="0.25"/>
  <cols>
    <col min="2" max="2" width="9.140625" style="715" bestFit="1" customWidth="1"/>
    <col min="13" max="14" width="9.140625" style="2"/>
    <col min="15" max="15" width="9" bestFit="1" customWidth="1"/>
    <col min="16" max="16" width="9.140625" style="2"/>
  </cols>
  <sheetData>
    <row r="1" spans="1:17"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44316</v>
      </c>
      <c r="B2" s="712" t="str">
        <f>+asset_level_drivers!$L$1</f>
        <v>LeasingI</v>
      </c>
      <c r="C2" s="93">
        <v>0</v>
      </c>
      <c r="D2" s="94">
        <v>0</v>
      </c>
      <c r="E2" s="94">
        <v>0</v>
      </c>
      <c r="F2" s="94">
        <v>0</v>
      </c>
      <c r="G2" s="94">
        <v>0</v>
      </c>
      <c r="H2" s="94">
        <v>0</v>
      </c>
      <c r="I2" s="94">
        <v>0</v>
      </c>
      <c r="J2" s="94">
        <v>0</v>
      </c>
      <c r="K2" s="95">
        <v>0</v>
      </c>
      <c r="L2" s="94">
        <f t="shared" ref="L2:L65" si="0">+P2+O2</f>
        <v>833.33333333333337</v>
      </c>
      <c r="M2" s="94">
        <v>0</v>
      </c>
      <c r="N2" s="94">
        <v>0</v>
      </c>
      <c r="O2" s="96">
        <v>0</v>
      </c>
      <c r="P2" s="95">
        <f t="shared" ref="P2:P10" si="1">7500/9</f>
        <v>833.33333333333337</v>
      </c>
      <c r="Q2" s="97">
        <f>+monthly_drivers_0!Q2</f>
        <v>11.62</v>
      </c>
    </row>
    <row r="3" spans="1:17" x14ac:dyDescent="0.25">
      <c r="A3" s="98">
        <f t="shared" ref="A3:A66" si="2">+EOMONTH(A2,1)</f>
        <v>44347</v>
      </c>
      <c r="B3" s="713" t="str">
        <f t="shared" ref="B3:B66" si="3">+B2</f>
        <v>LeasingI</v>
      </c>
      <c r="C3" s="99">
        <v>0</v>
      </c>
      <c r="D3" s="100">
        <v>0</v>
      </c>
      <c r="E3" s="100">
        <v>0</v>
      </c>
      <c r="F3" s="100">
        <v>0</v>
      </c>
      <c r="G3" s="100">
        <v>0</v>
      </c>
      <c r="H3" s="100">
        <v>0</v>
      </c>
      <c r="I3" s="100">
        <v>0</v>
      </c>
      <c r="J3" s="100">
        <v>0</v>
      </c>
      <c r="K3" s="101">
        <v>0</v>
      </c>
      <c r="L3" s="102">
        <f t="shared" si="0"/>
        <v>833.33333333333337</v>
      </c>
      <c r="M3" s="102">
        <v>0</v>
      </c>
      <c r="N3" s="102">
        <v>0</v>
      </c>
      <c r="O3" s="103">
        <v>0</v>
      </c>
      <c r="P3" s="104">
        <f t="shared" si="1"/>
        <v>833.33333333333337</v>
      </c>
      <c r="Q3" s="105">
        <f>+monthly_drivers_0!Q3</f>
        <v>11.62</v>
      </c>
    </row>
    <row r="4" spans="1:17" x14ac:dyDescent="0.25">
      <c r="A4" s="106">
        <f t="shared" si="2"/>
        <v>44377</v>
      </c>
      <c r="B4" s="714" t="str">
        <f t="shared" si="3"/>
        <v>LeasingI</v>
      </c>
      <c r="C4" s="93">
        <v>0</v>
      </c>
      <c r="D4" s="94">
        <v>0</v>
      </c>
      <c r="E4" s="94">
        <v>0</v>
      </c>
      <c r="F4" s="94">
        <v>0</v>
      </c>
      <c r="G4" s="94">
        <v>0</v>
      </c>
      <c r="H4" s="94">
        <v>0</v>
      </c>
      <c r="I4" s="94">
        <v>0</v>
      </c>
      <c r="J4" s="94">
        <v>0</v>
      </c>
      <c r="K4" s="95">
        <v>0</v>
      </c>
      <c r="L4" s="94">
        <f t="shared" si="0"/>
        <v>833.33333333333337</v>
      </c>
      <c r="M4" s="94">
        <v>0</v>
      </c>
      <c r="N4" s="94">
        <v>0</v>
      </c>
      <c r="O4" s="96">
        <v>0</v>
      </c>
      <c r="P4" s="95">
        <f t="shared" si="1"/>
        <v>833.33333333333337</v>
      </c>
      <c r="Q4" s="97">
        <f>+monthly_drivers_0!Q4</f>
        <v>11.62</v>
      </c>
    </row>
    <row r="5" spans="1:17" x14ac:dyDescent="0.25">
      <c r="A5" s="98">
        <f t="shared" si="2"/>
        <v>44408</v>
      </c>
      <c r="B5" s="713" t="str">
        <f t="shared" si="3"/>
        <v>LeasingI</v>
      </c>
      <c r="C5" s="99">
        <v>0</v>
      </c>
      <c r="D5" s="100">
        <v>0</v>
      </c>
      <c r="E5" s="100">
        <v>0</v>
      </c>
      <c r="F5" s="100">
        <v>0</v>
      </c>
      <c r="G5" s="100">
        <v>0</v>
      </c>
      <c r="H5" s="100">
        <v>0</v>
      </c>
      <c r="I5" s="100">
        <v>0</v>
      </c>
      <c r="J5" s="100">
        <v>0</v>
      </c>
      <c r="K5" s="101">
        <v>0</v>
      </c>
      <c r="L5" s="102">
        <f t="shared" si="0"/>
        <v>833.33333333333337</v>
      </c>
      <c r="M5" s="102">
        <v>0</v>
      </c>
      <c r="N5" s="102">
        <v>0</v>
      </c>
      <c r="O5" s="103">
        <v>0</v>
      </c>
      <c r="P5" s="104">
        <f t="shared" si="1"/>
        <v>833.33333333333337</v>
      </c>
      <c r="Q5" s="105">
        <f>+monthly_drivers_0!Q5</f>
        <v>7.25</v>
      </c>
    </row>
    <row r="6" spans="1:17" x14ac:dyDescent="0.25">
      <c r="A6" s="106">
        <f t="shared" si="2"/>
        <v>44439</v>
      </c>
      <c r="B6" s="714" t="str">
        <f t="shared" si="3"/>
        <v>LeasingI</v>
      </c>
      <c r="C6" s="93">
        <v>0</v>
      </c>
      <c r="D6" s="94">
        <v>0</v>
      </c>
      <c r="E6" s="94">
        <v>0</v>
      </c>
      <c r="F6" s="94">
        <v>0</v>
      </c>
      <c r="G6" s="94">
        <v>0</v>
      </c>
      <c r="H6" s="94">
        <v>0</v>
      </c>
      <c r="I6" s="94">
        <v>0</v>
      </c>
      <c r="J6" s="94">
        <v>0</v>
      </c>
      <c r="K6" s="95">
        <v>0</v>
      </c>
      <c r="L6" s="94">
        <f t="shared" si="0"/>
        <v>833.33333333333337</v>
      </c>
      <c r="M6" s="94">
        <v>0</v>
      </c>
      <c r="N6" s="94">
        <v>0</v>
      </c>
      <c r="O6" s="96">
        <v>0</v>
      </c>
      <c r="P6" s="95">
        <f t="shared" si="1"/>
        <v>833.33333333333337</v>
      </c>
      <c r="Q6" s="97">
        <f>+monthly_drivers_0!Q6</f>
        <v>7.25</v>
      </c>
    </row>
    <row r="7" spans="1:17" x14ac:dyDescent="0.25">
      <c r="A7" s="98">
        <f t="shared" si="2"/>
        <v>44469</v>
      </c>
      <c r="B7" s="713" t="str">
        <f t="shared" si="3"/>
        <v>LeasingI</v>
      </c>
      <c r="C7" s="99">
        <v>0</v>
      </c>
      <c r="D7" s="100">
        <v>0</v>
      </c>
      <c r="E7" s="100">
        <v>0</v>
      </c>
      <c r="F7" s="100">
        <v>0</v>
      </c>
      <c r="G7" s="100">
        <v>0</v>
      </c>
      <c r="H7" s="100">
        <v>0</v>
      </c>
      <c r="I7" s="100">
        <v>0</v>
      </c>
      <c r="J7" s="100">
        <v>0</v>
      </c>
      <c r="K7" s="101">
        <v>0</v>
      </c>
      <c r="L7" s="102">
        <f t="shared" si="0"/>
        <v>833.33333333333337</v>
      </c>
      <c r="M7" s="102">
        <v>0</v>
      </c>
      <c r="N7" s="102">
        <v>0</v>
      </c>
      <c r="O7" s="103">
        <v>0</v>
      </c>
      <c r="P7" s="104">
        <f t="shared" si="1"/>
        <v>833.33333333333337</v>
      </c>
      <c r="Q7" s="105">
        <f>+monthly_drivers_0!Q7</f>
        <v>7.25</v>
      </c>
    </row>
    <row r="8" spans="1:17" x14ac:dyDescent="0.25">
      <c r="A8" s="106">
        <f t="shared" si="2"/>
        <v>44500</v>
      </c>
      <c r="B8" s="714" t="str">
        <f t="shared" si="3"/>
        <v>LeasingI</v>
      </c>
      <c r="C8" s="93">
        <v>0</v>
      </c>
      <c r="D8" s="94">
        <v>0</v>
      </c>
      <c r="E8" s="94">
        <v>0</v>
      </c>
      <c r="F8" s="94">
        <v>0</v>
      </c>
      <c r="G8" s="94">
        <v>0</v>
      </c>
      <c r="H8" s="94">
        <v>0</v>
      </c>
      <c r="I8" s="94">
        <v>0</v>
      </c>
      <c r="J8" s="94">
        <v>0</v>
      </c>
      <c r="K8" s="95">
        <v>0</v>
      </c>
      <c r="L8" s="94">
        <f t="shared" si="0"/>
        <v>833.33333333333337</v>
      </c>
      <c r="M8" s="94">
        <v>0</v>
      </c>
      <c r="N8" s="94">
        <v>0</v>
      </c>
      <c r="O8" s="96">
        <v>0</v>
      </c>
      <c r="P8" s="95">
        <f t="shared" si="1"/>
        <v>833.33333333333337</v>
      </c>
      <c r="Q8" s="97">
        <f>+monthly_drivers_0!Q8</f>
        <v>7.25</v>
      </c>
    </row>
    <row r="9" spans="1:17" x14ac:dyDescent="0.25">
      <c r="A9" s="98">
        <f t="shared" si="2"/>
        <v>44530</v>
      </c>
      <c r="B9" s="713" t="str">
        <f t="shared" si="3"/>
        <v>LeasingI</v>
      </c>
      <c r="C9" s="99">
        <v>0</v>
      </c>
      <c r="D9" s="100">
        <v>0</v>
      </c>
      <c r="E9" s="100">
        <v>0</v>
      </c>
      <c r="F9" s="100">
        <v>0</v>
      </c>
      <c r="G9" s="100">
        <v>0</v>
      </c>
      <c r="H9" s="100">
        <v>0</v>
      </c>
      <c r="I9" s="100">
        <v>0</v>
      </c>
      <c r="J9" s="100">
        <v>0</v>
      </c>
      <c r="K9" s="101">
        <v>0</v>
      </c>
      <c r="L9" s="102">
        <f t="shared" si="0"/>
        <v>833.33333333333337</v>
      </c>
      <c r="M9" s="102">
        <v>0</v>
      </c>
      <c r="N9" s="102">
        <v>0</v>
      </c>
      <c r="O9" s="103">
        <v>0</v>
      </c>
      <c r="P9" s="104">
        <f t="shared" si="1"/>
        <v>833.33333333333337</v>
      </c>
      <c r="Q9" s="105">
        <f>+monthly_drivers_0!Q9</f>
        <v>7.25</v>
      </c>
    </row>
    <row r="10" spans="1:17" x14ac:dyDescent="0.25">
      <c r="A10" s="106">
        <f t="shared" si="2"/>
        <v>44561</v>
      </c>
      <c r="B10" s="714" t="str">
        <f t="shared" si="3"/>
        <v>LeasingI</v>
      </c>
      <c r="C10" s="93">
        <v>0</v>
      </c>
      <c r="D10" s="94">
        <v>0</v>
      </c>
      <c r="E10" s="94">
        <v>0</v>
      </c>
      <c r="F10" s="94">
        <v>0</v>
      </c>
      <c r="G10" s="94">
        <v>0</v>
      </c>
      <c r="H10" s="94">
        <v>0</v>
      </c>
      <c r="I10" s="94">
        <v>0</v>
      </c>
      <c r="J10" s="94">
        <v>0</v>
      </c>
      <c r="K10" s="95">
        <v>0</v>
      </c>
      <c r="L10" s="94">
        <f t="shared" si="0"/>
        <v>833.33333333333337</v>
      </c>
      <c r="M10" s="94">
        <v>0</v>
      </c>
      <c r="N10" s="94">
        <v>0</v>
      </c>
      <c r="O10" s="96">
        <v>0</v>
      </c>
      <c r="P10" s="95">
        <f t="shared" si="1"/>
        <v>833.33333333333337</v>
      </c>
      <c r="Q10" s="97">
        <f>+monthly_drivers_0!Q10</f>
        <v>7.25</v>
      </c>
    </row>
    <row r="11" spans="1:17" x14ac:dyDescent="0.25">
      <c r="A11" s="98">
        <f t="shared" si="2"/>
        <v>44592</v>
      </c>
      <c r="B11" s="713" t="str">
        <f t="shared" si="3"/>
        <v>LeasingI</v>
      </c>
      <c r="C11" s="99">
        <v>0</v>
      </c>
      <c r="D11" s="100">
        <v>0</v>
      </c>
      <c r="E11" s="100">
        <v>0</v>
      </c>
      <c r="F11" s="100">
        <v>0</v>
      </c>
      <c r="G11" s="100">
        <v>0</v>
      </c>
      <c r="H11" s="100">
        <v>0</v>
      </c>
      <c r="I11" s="100">
        <v>0</v>
      </c>
      <c r="J11" s="100">
        <v>0</v>
      </c>
      <c r="K11" s="101">
        <v>0</v>
      </c>
      <c r="L11" s="102">
        <f t="shared" si="0"/>
        <v>0</v>
      </c>
      <c r="M11" s="102">
        <v>0</v>
      </c>
      <c r="N11" s="102">
        <v>0</v>
      </c>
      <c r="O11" s="103">
        <v>0</v>
      </c>
      <c r="P11" s="104">
        <v>0</v>
      </c>
      <c r="Q11" s="105">
        <f>+monthly_drivers_0!Q11</f>
        <v>7.25</v>
      </c>
    </row>
    <row r="12" spans="1:17" x14ac:dyDescent="0.25">
      <c r="A12" s="106">
        <f t="shared" si="2"/>
        <v>44620</v>
      </c>
      <c r="B12" s="714" t="str">
        <f t="shared" si="3"/>
        <v>LeasingI</v>
      </c>
      <c r="C12" s="93">
        <v>0</v>
      </c>
      <c r="D12" s="94">
        <v>0</v>
      </c>
      <c r="E12" s="94">
        <v>0</v>
      </c>
      <c r="F12" s="94">
        <v>0</v>
      </c>
      <c r="G12" s="94">
        <v>0</v>
      </c>
      <c r="H12" s="94">
        <v>0</v>
      </c>
      <c r="I12" s="94">
        <v>0</v>
      </c>
      <c r="J12" s="94">
        <v>0</v>
      </c>
      <c r="K12" s="95">
        <v>0</v>
      </c>
      <c r="L12" s="94">
        <f t="shared" si="0"/>
        <v>0</v>
      </c>
      <c r="M12" s="94">
        <v>0</v>
      </c>
      <c r="N12" s="94">
        <v>0</v>
      </c>
      <c r="O12" s="96">
        <v>0</v>
      </c>
      <c r="P12" s="95">
        <v>0</v>
      </c>
      <c r="Q12" s="97">
        <f>+monthly_drivers_0!Q12</f>
        <v>7.25</v>
      </c>
    </row>
    <row r="13" spans="1:17" x14ac:dyDescent="0.25">
      <c r="A13" s="98">
        <f t="shared" si="2"/>
        <v>44651</v>
      </c>
      <c r="B13" s="713" t="str">
        <f t="shared" si="3"/>
        <v>LeasingI</v>
      </c>
      <c r="C13" s="99">
        <v>0</v>
      </c>
      <c r="D13" s="100">
        <v>0</v>
      </c>
      <c r="E13" s="100">
        <v>0</v>
      </c>
      <c r="F13" s="100">
        <v>0</v>
      </c>
      <c r="G13" s="100">
        <v>0</v>
      </c>
      <c r="H13" s="100">
        <v>0</v>
      </c>
      <c r="I13" s="100">
        <v>0</v>
      </c>
      <c r="J13" s="100">
        <v>0</v>
      </c>
      <c r="K13" s="101">
        <v>0</v>
      </c>
      <c r="L13" s="102">
        <f t="shared" si="0"/>
        <v>0</v>
      </c>
      <c r="M13" s="102">
        <v>0</v>
      </c>
      <c r="N13" s="102">
        <v>0</v>
      </c>
      <c r="O13" s="103">
        <v>0</v>
      </c>
      <c r="P13" s="104">
        <v>0</v>
      </c>
      <c r="Q13" s="105">
        <f>+monthly_drivers_0!Q13</f>
        <v>7.25</v>
      </c>
    </row>
    <row r="14" spans="1:17" x14ac:dyDescent="0.25">
      <c r="A14" s="106">
        <f t="shared" si="2"/>
        <v>44681</v>
      </c>
      <c r="B14" s="714" t="str">
        <f t="shared" si="3"/>
        <v>LeasingI</v>
      </c>
      <c r="C14" s="93">
        <v>0</v>
      </c>
      <c r="D14" s="94">
        <v>0</v>
      </c>
      <c r="E14" s="94">
        <v>0</v>
      </c>
      <c r="F14" s="94">
        <v>0</v>
      </c>
      <c r="G14" s="94">
        <v>0</v>
      </c>
      <c r="H14" s="94">
        <v>0</v>
      </c>
      <c r="I14" s="94">
        <v>0</v>
      </c>
      <c r="J14" s="94">
        <v>0</v>
      </c>
      <c r="K14" s="95">
        <v>0</v>
      </c>
      <c r="L14" s="94">
        <f t="shared" si="0"/>
        <v>0</v>
      </c>
      <c r="M14" s="94">
        <v>0</v>
      </c>
      <c r="N14" s="94">
        <v>0</v>
      </c>
      <c r="O14" s="96">
        <v>0</v>
      </c>
      <c r="P14" s="95">
        <v>0</v>
      </c>
      <c r="Q14" s="97">
        <f>+monthly_drivers_0!Q14</f>
        <v>7.25</v>
      </c>
    </row>
    <row r="15" spans="1:17" x14ac:dyDescent="0.25">
      <c r="A15" s="98">
        <f t="shared" si="2"/>
        <v>44712</v>
      </c>
      <c r="B15" s="713" t="str">
        <f t="shared" si="3"/>
        <v>LeasingI</v>
      </c>
      <c r="C15" s="99">
        <v>0</v>
      </c>
      <c r="D15" s="100">
        <v>0</v>
      </c>
      <c r="E15" s="100">
        <v>0</v>
      </c>
      <c r="F15" s="100">
        <v>0</v>
      </c>
      <c r="G15" s="100">
        <v>0</v>
      </c>
      <c r="H15" s="100">
        <v>0</v>
      </c>
      <c r="I15" s="100">
        <v>0</v>
      </c>
      <c r="J15" s="100">
        <v>0</v>
      </c>
      <c r="K15" s="101">
        <v>0</v>
      </c>
      <c r="L15" s="102">
        <f t="shared" si="0"/>
        <v>0</v>
      </c>
      <c r="M15" s="102">
        <v>0</v>
      </c>
      <c r="N15" s="102">
        <v>0</v>
      </c>
      <c r="O15" s="103">
        <v>0</v>
      </c>
      <c r="P15" s="104">
        <v>0</v>
      </c>
      <c r="Q15" s="105">
        <f>+monthly_drivers_0!Q15</f>
        <v>7.25</v>
      </c>
    </row>
    <row r="16" spans="1:17" x14ac:dyDescent="0.25">
      <c r="A16" s="106">
        <f t="shared" si="2"/>
        <v>44742</v>
      </c>
      <c r="B16" s="714" t="str">
        <f t="shared" si="3"/>
        <v>LeasingI</v>
      </c>
      <c r="C16" s="93">
        <v>0</v>
      </c>
      <c r="D16" s="94">
        <v>0</v>
      </c>
      <c r="E16" s="94">
        <v>0</v>
      </c>
      <c r="F16" s="94">
        <v>0</v>
      </c>
      <c r="G16" s="94">
        <v>0</v>
      </c>
      <c r="H16" s="94">
        <v>0</v>
      </c>
      <c r="I16" s="94">
        <v>0</v>
      </c>
      <c r="J16" s="94">
        <v>0</v>
      </c>
      <c r="K16" s="95">
        <v>0</v>
      </c>
      <c r="L16" s="94">
        <f t="shared" si="0"/>
        <v>0</v>
      </c>
      <c r="M16" s="94">
        <v>0</v>
      </c>
      <c r="N16" s="94">
        <v>0</v>
      </c>
      <c r="O16" s="96">
        <v>0</v>
      </c>
      <c r="P16" s="95">
        <v>0</v>
      </c>
      <c r="Q16" s="97">
        <f>+monthly_drivers_0!Q16</f>
        <v>7.25</v>
      </c>
    </row>
    <row r="17" spans="1:17" x14ac:dyDescent="0.25">
      <c r="A17" s="98">
        <f t="shared" si="2"/>
        <v>44773</v>
      </c>
      <c r="B17" s="713" t="str">
        <f t="shared" si="3"/>
        <v>LeasingI</v>
      </c>
      <c r="C17" s="99">
        <v>0</v>
      </c>
      <c r="D17" s="100">
        <v>0</v>
      </c>
      <c r="E17" s="100">
        <v>0</v>
      </c>
      <c r="F17" s="100">
        <v>0</v>
      </c>
      <c r="G17" s="100">
        <v>0</v>
      </c>
      <c r="H17" s="100">
        <v>0</v>
      </c>
      <c r="I17" s="100">
        <v>0</v>
      </c>
      <c r="J17" s="100">
        <v>0</v>
      </c>
      <c r="K17" s="101">
        <v>0</v>
      </c>
      <c r="L17" s="102">
        <f t="shared" si="0"/>
        <v>0</v>
      </c>
      <c r="M17" s="102">
        <v>0</v>
      </c>
      <c r="N17" s="102">
        <v>0</v>
      </c>
      <c r="O17" s="103">
        <v>0</v>
      </c>
      <c r="P17" s="104">
        <v>0</v>
      </c>
      <c r="Q17" s="105">
        <f>+monthly_drivers_0!Q17</f>
        <v>7.25</v>
      </c>
    </row>
    <row r="18" spans="1:17" x14ac:dyDescent="0.25">
      <c r="A18" s="106">
        <f t="shared" si="2"/>
        <v>44804</v>
      </c>
      <c r="B18" s="714" t="str">
        <f t="shared" si="3"/>
        <v>LeasingI</v>
      </c>
      <c r="C18" s="93">
        <v>0</v>
      </c>
      <c r="D18" s="94">
        <v>0</v>
      </c>
      <c r="E18" s="94">
        <v>0</v>
      </c>
      <c r="F18" s="94">
        <v>0</v>
      </c>
      <c r="G18" s="94">
        <v>0</v>
      </c>
      <c r="H18" s="94">
        <v>0</v>
      </c>
      <c r="I18" s="94">
        <v>0</v>
      </c>
      <c r="J18" s="94">
        <v>0</v>
      </c>
      <c r="K18" s="95">
        <v>0</v>
      </c>
      <c r="L18" s="94">
        <f t="shared" si="0"/>
        <v>0</v>
      </c>
      <c r="M18" s="94">
        <v>0</v>
      </c>
      <c r="N18" s="94">
        <v>0</v>
      </c>
      <c r="O18" s="96">
        <v>0</v>
      </c>
      <c r="P18" s="95">
        <v>0</v>
      </c>
      <c r="Q18" s="97">
        <f>+monthly_drivers_0!Q18</f>
        <v>7.25</v>
      </c>
    </row>
    <row r="19" spans="1:17" x14ac:dyDescent="0.25">
      <c r="A19" s="98">
        <f t="shared" si="2"/>
        <v>44834</v>
      </c>
      <c r="B19" s="713" t="str">
        <f t="shared" si="3"/>
        <v>LeasingI</v>
      </c>
      <c r="C19" s="99">
        <v>0</v>
      </c>
      <c r="D19" s="100">
        <v>0</v>
      </c>
      <c r="E19" s="100">
        <v>0</v>
      </c>
      <c r="F19" s="100">
        <v>0</v>
      </c>
      <c r="G19" s="100">
        <v>0</v>
      </c>
      <c r="H19" s="100">
        <v>0</v>
      </c>
      <c r="I19" s="100">
        <v>0</v>
      </c>
      <c r="J19" s="100">
        <v>0</v>
      </c>
      <c r="K19" s="101">
        <v>0</v>
      </c>
      <c r="L19" s="102">
        <f t="shared" si="0"/>
        <v>0</v>
      </c>
      <c r="M19" s="102">
        <v>0</v>
      </c>
      <c r="N19" s="102">
        <v>0</v>
      </c>
      <c r="O19" s="103">
        <v>0</v>
      </c>
      <c r="P19" s="104">
        <v>0</v>
      </c>
      <c r="Q19" s="105">
        <f>+monthly_drivers_0!Q19</f>
        <v>7.25</v>
      </c>
    </row>
    <row r="20" spans="1:17" x14ac:dyDescent="0.25">
      <c r="A20" s="106">
        <f t="shared" si="2"/>
        <v>44865</v>
      </c>
      <c r="B20" s="714" t="str">
        <f t="shared" si="3"/>
        <v>LeasingI</v>
      </c>
      <c r="C20" s="93">
        <v>0</v>
      </c>
      <c r="D20" s="94">
        <v>0</v>
      </c>
      <c r="E20" s="94">
        <v>0</v>
      </c>
      <c r="F20" s="94">
        <v>0</v>
      </c>
      <c r="G20" s="94">
        <v>0</v>
      </c>
      <c r="H20" s="94">
        <v>0</v>
      </c>
      <c r="I20" s="94">
        <v>0</v>
      </c>
      <c r="J20" s="94">
        <v>0</v>
      </c>
      <c r="K20" s="95">
        <v>0</v>
      </c>
      <c r="L20" s="94">
        <f t="shared" si="0"/>
        <v>0</v>
      </c>
      <c r="M20" s="94">
        <v>0</v>
      </c>
      <c r="N20" s="94">
        <v>0</v>
      </c>
      <c r="O20" s="96">
        <v>0</v>
      </c>
      <c r="P20" s="95">
        <v>0</v>
      </c>
      <c r="Q20" s="97">
        <f>+monthly_drivers_0!Q20</f>
        <v>7.25</v>
      </c>
    </row>
    <row r="21" spans="1:17" x14ac:dyDescent="0.25">
      <c r="A21" s="98">
        <f t="shared" si="2"/>
        <v>44895</v>
      </c>
      <c r="B21" s="713" t="str">
        <f t="shared" si="3"/>
        <v>LeasingI</v>
      </c>
      <c r="C21" s="99">
        <v>0</v>
      </c>
      <c r="D21" s="100">
        <v>0</v>
      </c>
      <c r="E21" s="100">
        <v>0</v>
      </c>
      <c r="F21" s="100">
        <v>0</v>
      </c>
      <c r="G21" s="100">
        <v>0</v>
      </c>
      <c r="H21" s="100">
        <v>0</v>
      </c>
      <c r="I21" s="100">
        <v>0</v>
      </c>
      <c r="J21" s="100">
        <v>0</v>
      </c>
      <c r="K21" s="101">
        <v>0</v>
      </c>
      <c r="L21" s="102">
        <f t="shared" si="0"/>
        <v>0</v>
      </c>
      <c r="M21" s="102">
        <v>0</v>
      </c>
      <c r="N21" s="102">
        <v>0</v>
      </c>
      <c r="O21" s="103">
        <v>0</v>
      </c>
      <c r="P21" s="104">
        <v>0</v>
      </c>
      <c r="Q21" s="105">
        <f>+monthly_drivers_0!Q21</f>
        <v>7.25</v>
      </c>
    </row>
    <row r="22" spans="1:17" x14ac:dyDescent="0.25">
      <c r="A22" s="106">
        <f t="shared" si="2"/>
        <v>44926</v>
      </c>
      <c r="B22" s="714" t="str">
        <f t="shared" si="3"/>
        <v>LeasingI</v>
      </c>
      <c r="C22" s="93">
        <v>0</v>
      </c>
      <c r="D22" s="94">
        <v>0</v>
      </c>
      <c r="E22" s="94">
        <v>0</v>
      </c>
      <c r="F22" s="94">
        <v>0</v>
      </c>
      <c r="G22" s="94">
        <v>0</v>
      </c>
      <c r="H22" s="94">
        <v>0</v>
      </c>
      <c r="I22" s="94">
        <v>0</v>
      </c>
      <c r="J22" s="94">
        <v>0</v>
      </c>
      <c r="K22" s="95">
        <v>0</v>
      </c>
      <c r="L22" s="94">
        <f t="shared" si="0"/>
        <v>0</v>
      </c>
      <c r="M22" s="94">
        <v>0</v>
      </c>
      <c r="N22" s="94">
        <v>0</v>
      </c>
      <c r="O22" s="96">
        <v>0</v>
      </c>
      <c r="P22" s="95">
        <v>0</v>
      </c>
      <c r="Q22" s="97">
        <f>+monthly_drivers_0!Q22</f>
        <v>7.25</v>
      </c>
    </row>
    <row r="23" spans="1:17" x14ac:dyDescent="0.25">
      <c r="A23" s="98">
        <f t="shared" si="2"/>
        <v>44957</v>
      </c>
      <c r="B23" s="713" t="str">
        <f t="shared" si="3"/>
        <v>LeasingI</v>
      </c>
      <c r="C23" s="99">
        <v>0</v>
      </c>
      <c r="D23" s="100">
        <v>0</v>
      </c>
      <c r="E23" s="100">
        <v>0</v>
      </c>
      <c r="F23" s="100">
        <v>0</v>
      </c>
      <c r="G23" s="100">
        <v>0</v>
      </c>
      <c r="H23" s="100">
        <v>0</v>
      </c>
      <c r="I23" s="100">
        <v>0</v>
      </c>
      <c r="J23" s="100">
        <v>0</v>
      </c>
      <c r="K23" s="101">
        <v>0</v>
      </c>
      <c r="L23" s="102">
        <f t="shared" si="0"/>
        <v>0</v>
      </c>
      <c r="M23" s="102">
        <v>0</v>
      </c>
      <c r="N23" s="102">
        <v>0</v>
      </c>
      <c r="O23" s="103">
        <v>0</v>
      </c>
      <c r="P23" s="104">
        <v>0</v>
      </c>
      <c r="Q23" s="105">
        <f>+monthly_drivers_0!Q23</f>
        <v>7.25</v>
      </c>
    </row>
    <row r="24" spans="1:17" x14ac:dyDescent="0.25">
      <c r="A24" s="106">
        <f t="shared" si="2"/>
        <v>44985</v>
      </c>
      <c r="B24" s="714" t="str">
        <f t="shared" si="3"/>
        <v>LeasingI</v>
      </c>
      <c r="C24" s="93">
        <v>0</v>
      </c>
      <c r="D24" s="94">
        <v>0</v>
      </c>
      <c r="E24" s="94">
        <v>0</v>
      </c>
      <c r="F24" s="94">
        <v>0</v>
      </c>
      <c r="G24" s="94">
        <v>0</v>
      </c>
      <c r="H24" s="94">
        <v>0</v>
      </c>
      <c r="I24" s="94">
        <v>0</v>
      </c>
      <c r="J24" s="94">
        <v>0</v>
      </c>
      <c r="K24" s="95">
        <v>0</v>
      </c>
      <c r="L24" s="94">
        <f t="shared" si="0"/>
        <v>0</v>
      </c>
      <c r="M24" s="94">
        <v>0</v>
      </c>
      <c r="N24" s="94">
        <v>0</v>
      </c>
      <c r="O24" s="96">
        <v>0</v>
      </c>
      <c r="P24" s="95">
        <v>0</v>
      </c>
      <c r="Q24" s="97">
        <f>+monthly_drivers_0!Q24</f>
        <v>7.25</v>
      </c>
    </row>
    <row r="25" spans="1:17" x14ac:dyDescent="0.25">
      <c r="A25" s="98">
        <f t="shared" si="2"/>
        <v>45016</v>
      </c>
      <c r="B25" s="713" t="str">
        <f t="shared" si="3"/>
        <v>LeasingI</v>
      </c>
      <c r="C25" s="99">
        <v>0</v>
      </c>
      <c r="D25" s="100">
        <v>0</v>
      </c>
      <c r="E25" s="100">
        <v>0</v>
      </c>
      <c r="F25" s="100">
        <v>0</v>
      </c>
      <c r="G25" s="100">
        <v>0</v>
      </c>
      <c r="H25" s="100">
        <v>0</v>
      </c>
      <c r="I25" s="100">
        <v>0</v>
      </c>
      <c r="J25" s="100">
        <v>0</v>
      </c>
      <c r="K25" s="101">
        <v>0</v>
      </c>
      <c r="L25" s="102">
        <f t="shared" si="0"/>
        <v>0</v>
      </c>
      <c r="M25" s="102">
        <v>0</v>
      </c>
      <c r="N25" s="102">
        <v>0</v>
      </c>
      <c r="O25" s="103">
        <v>0</v>
      </c>
      <c r="P25" s="104">
        <v>0</v>
      </c>
      <c r="Q25" s="105">
        <f>+monthly_drivers_0!Q25</f>
        <v>7.25</v>
      </c>
    </row>
    <row r="26" spans="1:17" x14ac:dyDescent="0.25">
      <c r="A26" s="106">
        <f t="shared" si="2"/>
        <v>45046</v>
      </c>
      <c r="B26" s="714" t="str">
        <f t="shared" si="3"/>
        <v>LeasingI</v>
      </c>
      <c r="C26" s="93">
        <v>0</v>
      </c>
      <c r="D26" s="94">
        <v>0</v>
      </c>
      <c r="E26" s="94">
        <v>0</v>
      </c>
      <c r="F26" s="94">
        <v>0</v>
      </c>
      <c r="G26" s="94">
        <v>0</v>
      </c>
      <c r="H26" s="94">
        <v>0</v>
      </c>
      <c r="I26" s="94">
        <v>0</v>
      </c>
      <c r="J26" s="94">
        <v>0</v>
      </c>
      <c r="K26" s="95">
        <v>0</v>
      </c>
      <c r="L26" s="94">
        <f t="shared" si="0"/>
        <v>0</v>
      </c>
      <c r="M26" s="94">
        <v>0</v>
      </c>
      <c r="N26" s="94">
        <v>0</v>
      </c>
      <c r="O26" s="96">
        <v>0</v>
      </c>
      <c r="P26" s="95">
        <v>0</v>
      </c>
      <c r="Q26" s="97">
        <f>+monthly_drivers_0!Q26</f>
        <v>5.5</v>
      </c>
    </row>
    <row r="27" spans="1:17" x14ac:dyDescent="0.25">
      <c r="A27" s="98">
        <f t="shared" si="2"/>
        <v>45077</v>
      </c>
      <c r="B27" s="713" t="str">
        <f t="shared" si="3"/>
        <v>LeasingI</v>
      </c>
      <c r="C27" s="99">
        <v>0</v>
      </c>
      <c r="D27" s="100">
        <v>0</v>
      </c>
      <c r="E27" s="100">
        <v>0</v>
      </c>
      <c r="F27" s="100">
        <v>0</v>
      </c>
      <c r="G27" s="100">
        <v>0</v>
      </c>
      <c r="H27" s="100">
        <v>0</v>
      </c>
      <c r="I27" s="100">
        <v>0</v>
      </c>
      <c r="J27" s="100">
        <v>0</v>
      </c>
      <c r="K27" s="101">
        <v>0</v>
      </c>
      <c r="L27" s="102">
        <f t="shared" si="0"/>
        <v>0</v>
      </c>
      <c r="M27" s="102">
        <v>0</v>
      </c>
      <c r="N27" s="102">
        <v>0</v>
      </c>
      <c r="O27" s="103">
        <v>0</v>
      </c>
      <c r="P27" s="104">
        <v>0</v>
      </c>
      <c r="Q27" s="105">
        <f>+monthly_drivers_0!Q27</f>
        <v>5.5</v>
      </c>
    </row>
    <row r="28" spans="1:17" x14ac:dyDescent="0.25">
      <c r="A28" s="106">
        <f t="shared" si="2"/>
        <v>45107</v>
      </c>
      <c r="B28" s="714" t="str">
        <f t="shared" si="3"/>
        <v>LeasingI</v>
      </c>
      <c r="C28" s="93">
        <v>0</v>
      </c>
      <c r="D28" s="94">
        <v>0</v>
      </c>
      <c r="E28" s="94">
        <v>0</v>
      </c>
      <c r="F28" s="94">
        <v>0</v>
      </c>
      <c r="G28" s="94">
        <v>0</v>
      </c>
      <c r="H28" s="94">
        <v>0</v>
      </c>
      <c r="I28" s="94">
        <v>0</v>
      </c>
      <c r="J28" s="94">
        <v>0</v>
      </c>
      <c r="K28" s="95">
        <v>0</v>
      </c>
      <c r="L28" s="94">
        <f t="shared" si="0"/>
        <v>0</v>
      </c>
      <c r="M28" s="94">
        <v>0</v>
      </c>
      <c r="N28" s="94">
        <v>0</v>
      </c>
      <c r="O28" s="96">
        <v>0</v>
      </c>
      <c r="P28" s="95">
        <v>0</v>
      </c>
      <c r="Q28" s="97">
        <f>+monthly_drivers_0!Q28</f>
        <v>5.5</v>
      </c>
    </row>
    <row r="29" spans="1:17" x14ac:dyDescent="0.25">
      <c r="A29" s="98">
        <f t="shared" si="2"/>
        <v>45138</v>
      </c>
      <c r="B29" s="713" t="str">
        <f t="shared" si="3"/>
        <v>LeasingI</v>
      </c>
      <c r="C29" s="99">
        <v>0</v>
      </c>
      <c r="D29" s="100">
        <v>0</v>
      </c>
      <c r="E29" s="100">
        <v>0</v>
      </c>
      <c r="F29" s="100">
        <v>0</v>
      </c>
      <c r="G29" s="100">
        <v>0</v>
      </c>
      <c r="H29" s="100">
        <v>0</v>
      </c>
      <c r="I29" s="100">
        <v>0</v>
      </c>
      <c r="J29" s="100">
        <v>0</v>
      </c>
      <c r="K29" s="101">
        <v>0</v>
      </c>
      <c r="L29" s="102">
        <f t="shared" si="0"/>
        <v>0</v>
      </c>
      <c r="M29" s="102">
        <v>0</v>
      </c>
      <c r="N29" s="102">
        <v>0</v>
      </c>
      <c r="O29" s="103">
        <v>0</v>
      </c>
      <c r="P29" s="104">
        <v>0</v>
      </c>
      <c r="Q29" s="105">
        <f>+monthly_drivers_0!Q29</f>
        <v>5.5</v>
      </c>
    </row>
    <row r="30" spans="1:17" x14ac:dyDescent="0.25">
      <c r="A30" s="106">
        <f t="shared" si="2"/>
        <v>45169</v>
      </c>
      <c r="B30" s="714" t="str">
        <f t="shared" si="3"/>
        <v>LeasingI</v>
      </c>
      <c r="C30" s="93">
        <v>0</v>
      </c>
      <c r="D30" s="94">
        <v>0</v>
      </c>
      <c r="E30" s="94">
        <v>0</v>
      </c>
      <c r="F30" s="94">
        <v>0</v>
      </c>
      <c r="G30" s="94">
        <v>0</v>
      </c>
      <c r="H30" s="94">
        <v>0</v>
      </c>
      <c r="I30" s="94">
        <v>0</v>
      </c>
      <c r="J30" s="94">
        <v>0</v>
      </c>
      <c r="K30" s="95">
        <v>0</v>
      </c>
      <c r="L30" s="94">
        <f t="shared" si="0"/>
        <v>0</v>
      </c>
      <c r="M30" s="94">
        <v>0</v>
      </c>
      <c r="N30" s="94">
        <v>0</v>
      </c>
      <c r="O30" s="96">
        <v>0</v>
      </c>
      <c r="P30" s="95">
        <v>0</v>
      </c>
      <c r="Q30" s="97">
        <f>+monthly_drivers_0!Q30</f>
        <v>5.5</v>
      </c>
    </row>
    <row r="31" spans="1:17" x14ac:dyDescent="0.25">
      <c r="A31" s="98">
        <f t="shared" si="2"/>
        <v>45199</v>
      </c>
      <c r="B31" s="713" t="str">
        <f t="shared" si="3"/>
        <v>LeasingI</v>
      </c>
      <c r="C31" s="99">
        <v>0</v>
      </c>
      <c r="D31" s="100">
        <v>0</v>
      </c>
      <c r="E31" s="100">
        <v>0</v>
      </c>
      <c r="F31" s="100">
        <v>0</v>
      </c>
      <c r="G31" s="100">
        <v>0</v>
      </c>
      <c r="H31" s="100">
        <v>0</v>
      </c>
      <c r="I31" s="100">
        <v>0</v>
      </c>
      <c r="J31" s="100">
        <v>0</v>
      </c>
      <c r="K31" s="101">
        <v>0</v>
      </c>
      <c r="L31" s="102">
        <f t="shared" si="0"/>
        <v>0</v>
      </c>
      <c r="M31" s="102">
        <v>0</v>
      </c>
      <c r="N31" s="102">
        <v>0</v>
      </c>
      <c r="O31" s="103">
        <v>0</v>
      </c>
      <c r="P31" s="104">
        <v>0</v>
      </c>
      <c r="Q31" s="105">
        <f>+monthly_drivers_0!Q31</f>
        <v>5.5</v>
      </c>
    </row>
    <row r="32" spans="1:17" x14ac:dyDescent="0.25">
      <c r="A32" s="106">
        <f t="shared" si="2"/>
        <v>45230</v>
      </c>
      <c r="B32" s="714" t="str">
        <f t="shared" si="3"/>
        <v>LeasingI</v>
      </c>
      <c r="C32" s="93">
        <v>0</v>
      </c>
      <c r="D32" s="94">
        <v>0</v>
      </c>
      <c r="E32" s="94">
        <v>0</v>
      </c>
      <c r="F32" s="94">
        <v>0</v>
      </c>
      <c r="G32" s="94">
        <v>0</v>
      </c>
      <c r="H32" s="94">
        <v>0</v>
      </c>
      <c r="I32" s="94">
        <v>0</v>
      </c>
      <c r="J32" s="94">
        <v>0</v>
      </c>
      <c r="K32" s="95">
        <v>0</v>
      </c>
      <c r="L32" s="94">
        <f t="shared" si="0"/>
        <v>0</v>
      </c>
      <c r="M32" s="94">
        <v>0</v>
      </c>
      <c r="N32" s="94">
        <v>0</v>
      </c>
      <c r="O32" s="96">
        <v>0</v>
      </c>
      <c r="P32" s="95">
        <v>0</v>
      </c>
      <c r="Q32" s="97">
        <f>+monthly_drivers_0!Q32</f>
        <v>5.5</v>
      </c>
    </row>
    <row r="33" spans="1:17" x14ac:dyDescent="0.25">
      <c r="A33" s="98">
        <f t="shared" si="2"/>
        <v>45260</v>
      </c>
      <c r="B33" s="713" t="str">
        <f t="shared" si="3"/>
        <v>LeasingI</v>
      </c>
      <c r="C33" s="99">
        <v>0</v>
      </c>
      <c r="D33" s="100">
        <v>0</v>
      </c>
      <c r="E33" s="100">
        <v>0</v>
      </c>
      <c r="F33" s="100">
        <v>0</v>
      </c>
      <c r="G33" s="100">
        <v>0</v>
      </c>
      <c r="H33" s="100">
        <v>0</v>
      </c>
      <c r="I33" s="100">
        <v>0</v>
      </c>
      <c r="J33" s="100">
        <v>0</v>
      </c>
      <c r="K33" s="101">
        <v>0</v>
      </c>
      <c r="L33" s="102">
        <f t="shared" si="0"/>
        <v>0</v>
      </c>
      <c r="M33" s="102">
        <v>0</v>
      </c>
      <c r="N33" s="102">
        <v>0</v>
      </c>
      <c r="O33" s="103">
        <v>0</v>
      </c>
      <c r="P33" s="104">
        <v>0</v>
      </c>
      <c r="Q33" s="105">
        <f>+monthly_drivers_0!Q33</f>
        <v>5.5</v>
      </c>
    </row>
    <row r="34" spans="1:17" x14ac:dyDescent="0.25">
      <c r="A34" s="106">
        <f t="shared" si="2"/>
        <v>45291</v>
      </c>
      <c r="B34" s="714" t="str">
        <f t="shared" si="3"/>
        <v>LeasingI</v>
      </c>
      <c r="C34" s="93">
        <v>0</v>
      </c>
      <c r="D34" s="94">
        <v>0</v>
      </c>
      <c r="E34" s="94">
        <v>0</v>
      </c>
      <c r="F34" s="94">
        <v>0</v>
      </c>
      <c r="G34" s="94">
        <v>0</v>
      </c>
      <c r="H34" s="94">
        <v>0</v>
      </c>
      <c r="I34" s="94">
        <v>0</v>
      </c>
      <c r="J34" s="94">
        <v>0</v>
      </c>
      <c r="K34" s="95">
        <v>0</v>
      </c>
      <c r="L34" s="94">
        <f t="shared" si="0"/>
        <v>0</v>
      </c>
      <c r="M34" s="94">
        <v>0</v>
      </c>
      <c r="N34" s="94">
        <v>0</v>
      </c>
      <c r="O34" s="96">
        <v>0</v>
      </c>
      <c r="P34" s="95">
        <v>0</v>
      </c>
      <c r="Q34" s="97">
        <f>+monthly_drivers_0!Q34</f>
        <v>5.5</v>
      </c>
    </row>
    <row r="35" spans="1:17" x14ac:dyDescent="0.25">
      <c r="A35" s="98">
        <f t="shared" si="2"/>
        <v>45322</v>
      </c>
      <c r="B35" s="713" t="str">
        <f t="shared" si="3"/>
        <v>LeasingI</v>
      </c>
      <c r="C35" s="99">
        <v>0</v>
      </c>
      <c r="D35" s="100">
        <v>0</v>
      </c>
      <c r="E35" s="100">
        <v>0</v>
      </c>
      <c r="F35" s="100">
        <v>0</v>
      </c>
      <c r="G35" s="100">
        <v>0</v>
      </c>
      <c r="H35" s="100">
        <v>0</v>
      </c>
      <c r="I35" s="100">
        <v>0</v>
      </c>
      <c r="J35" s="100">
        <v>0</v>
      </c>
      <c r="K35" s="101">
        <v>0</v>
      </c>
      <c r="L35" s="102">
        <f t="shared" si="0"/>
        <v>0</v>
      </c>
      <c r="M35" s="102">
        <v>0</v>
      </c>
      <c r="N35" s="102">
        <v>0</v>
      </c>
      <c r="O35" s="103">
        <v>0</v>
      </c>
      <c r="P35" s="104">
        <v>0</v>
      </c>
      <c r="Q35" s="105">
        <f>+monthly_drivers_0!Q35</f>
        <v>5.5</v>
      </c>
    </row>
    <row r="36" spans="1:17" x14ac:dyDescent="0.25">
      <c r="A36" s="106">
        <f t="shared" si="2"/>
        <v>45351</v>
      </c>
      <c r="B36" s="714" t="str">
        <f t="shared" si="3"/>
        <v>LeasingI</v>
      </c>
      <c r="C36" s="93">
        <v>0</v>
      </c>
      <c r="D36" s="94">
        <v>0</v>
      </c>
      <c r="E36" s="94">
        <v>0</v>
      </c>
      <c r="F36" s="94">
        <v>0</v>
      </c>
      <c r="G36" s="94">
        <v>0</v>
      </c>
      <c r="H36" s="94">
        <v>0</v>
      </c>
      <c r="I36" s="94">
        <v>0</v>
      </c>
      <c r="J36" s="94">
        <v>0</v>
      </c>
      <c r="K36" s="95">
        <v>0</v>
      </c>
      <c r="L36" s="94">
        <f t="shared" si="0"/>
        <v>0</v>
      </c>
      <c r="M36" s="94">
        <v>0</v>
      </c>
      <c r="N36" s="94">
        <v>0</v>
      </c>
      <c r="O36" s="96">
        <v>0</v>
      </c>
      <c r="P36" s="95">
        <v>0</v>
      </c>
      <c r="Q36" s="97">
        <f>+monthly_drivers_0!Q36</f>
        <v>5.5</v>
      </c>
    </row>
    <row r="37" spans="1:17" x14ac:dyDescent="0.25">
      <c r="A37" s="98">
        <f t="shared" si="2"/>
        <v>45382</v>
      </c>
      <c r="B37" s="713" t="str">
        <f t="shared" si="3"/>
        <v>LeasingI</v>
      </c>
      <c r="C37" s="99">
        <v>0</v>
      </c>
      <c r="D37" s="100">
        <v>0</v>
      </c>
      <c r="E37" s="100">
        <v>0</v>
      </c>
      <c r="F37" s="100">
        <v>0</v>
      </c>
      <c r="G37" s="100">
        <v>0</v>
      </c>
      <c r="H37" s="100">
        <v>0</v>
      </c>
      <c r="I37" s="100">
        <v>0</v>
      </c>
      <c r="J37" s="100">
        <v>0</v>
      </c>
      <c r="K37" s="101">
        <v>0</v>
      </c>
      <c r="L37" s="102">
        <f t="shared" si="0"/>
        <v>0</v>
      </c>
      <c r="M37" s="102">
        <v>0</v>
      </c>
      <c r="N37" s="102">
        <v>0</v>
      </c>
      <c r="O37" s="103">
        <v>0</v>
      </c>
      <c r="P37" s="104">
        <v>0</v>
      </c>
      <c r="Q37" s="105">
        <f>+monthly_drivers_0!Q37</f>
        <v>5.5</v>
      </c>
    </row>
    <row r="38" spans="1:17" x14ac:dyDescent="0.25">
      <c r="A38" s="106">
        <f t="shared" si="2"/>
        <v>45412</v>
      </c>
      <c r="B38" s="714" t="str">
        <f t="shared" si="3"/>
        <v>LeasingI</v>
      </c>
      <c r="C38" s="93">
        <v>0</v>
      </c>
      <c r="D38" s="94">
        <v>0</v>
      </c>
      <c r="E38" s="94">
        <v>0</v>
      </c>
      <c r="F38" s="94">
        <v>0</v>
      </c>
      <c r="G38" s="94">
        <v>0</v>
      </c>
      <c r="H38" s="94">
        <v>0</v>
      </c>
      <c r="I38" s="94">
        <v>0</v>
      </c>
      <c r="J38" s="94">
        <v>0</v>
      </c>
      <c r="K38" s="95">
        <v>0</v>
      </c>
      <c r="L38" s="94">
        <f t="shared" si="0"/>
        <v>0</v>
      </c>
      <c r="M38" s="94">
        <v>0</v>
      </c>
      <c r="N38" s="94">
        <v>0</v>
      </c>
      <c r="O38" s="96">
        <v>0</v>
      </c>
      <c r="P38" s="95">
        <v>0</v>
      </c>
      <c r="Q38" s="97">
        <f>+monthly_drivers_0!Q38</f>
        <v>2.5</v>
      </c>
    </row>
    <row r="39" spans="1:17" x14ac:dyDescent="0.25">
      <c r="A39" s="98">
        <f t="shared" si="2"/>
        <v>45443</v>
      </c>
      <c r="B39" s="713" t="str">
        <f t="shared" si="3"/>
        <v>LeasingI</v>
      </c>
      <c r="C39" s="99">
        <v>0</v>
      </c>
      <c r="D39" s="100">
        <v>0</v>
      </c>
      <c r="E39" s="100">
        <v>0</v>
      </c>
      <c r="F39" s="100">
        <v>0</v>
      </c>
      <c r="G39" s="100">
        <v>0</v>
      </c>
      <c r="H39" s="100">
        <v>0</v>
      </c>
      <c r="I39" s="100">
        <v>0</v>
      </c>
      <c r="J39" s="100">
        <v>0</v>
      </c>
      <c r="K39" s="101">
        <v>0</v>
      </c>
      <c r="L39" s="102">
        <f t="shared" si="0"/>
        <v>0</v>
      </c>
      <c r="M39" s="102">
        <v>0</v>
      </c>
      <c r="N39" s="102">
        <v>0</v>
      </c>
      <c r="O39" s="103">
        <v>0</v>
      </c>
      <c r="P39" s="104">
        <v>0</v>
      </c>
      <c r="Q39" s="105">
        <f>+monthly_drivers_0!Q39</f>
        <v>2.5</v>
      </c>
    </row>
    <row r="40" spans="1:17" x14ac:dyDescent="0.25">
      <c r="A40" s="106">
        <f t="shared" si="2"/>
        <v>45473</v>
      </c>
      <c r="B40" s="714" t="str">
        <f t="shared" si="3"/>
        <v>LeasingI</v>
      </c>
      <c r="C40" s="93">
        <v>0</v>
      </c>
      <c r="D40" s="94">
        <v>0</v>
      </c>
      <c r="E40" s="94">
        <v>0</v>
      </c>
      <c r="F40" s="94">
        <v>0</v>
      </c>
      <c r="G40" s="94">
        <v>0</v>
      </c>
      <c r="H40" s="94">
        <v>0</v>
      </c>
      <c r="I40" s="94">
        <v>0</v>
      </c>
      <c r="J40" s="94">
        <v>0</v>
      </c>
      <c r="K40" s="95">
        <v>0</v>
      </c>
      <c r="L40" s="94">
        <f t="shared" si="0"/>
        <v>0</v>
      </c>
      <c r="M40" s="94">
        <v>0</v>
      </c>
      <c r="N40" s="94">
        <v>0</v>
      </c>
      <c r="O40" s="96">
        <v>0</v>
      </c>
      <c r="P40" s="95">
        <v>0</v>
      </c>
      <c r="Q40" s="97">
        <f>+monthly_drivers_0!Q40</f>
        <v>2.5</v>
      </c>
    </row>
    <row r="41" spans="1:17" x14ac:dyDescent="0.25">
      <c r="A41" s="98">
        <f t="shared" si="2"/>
        <v>45504</v>
      </c>
      <c r="B41" s="713" t="str">
        <f t="shared" si="3"/>
        <v>LeasingI</v>
      </c>
      <c r="C41" s="99">
        <v>0</v>
      </c>
      <c r="D41" s="100">
        <v>0</v>
      </c>
      <c r="E41" s="100">
        <v>0</v>
      </c>
      <c r="F41" s="100">
        <v>0</v>
      </c>
      <c r="G41" s="100">
        <v>0</v>
      </c>
      <c r="H41" s="100">
        <v>0</v>
      </c>
      <c r="I41" s="100">
        <v>0</v>
      </c>
      <c r="J41" s="100">
        <v>0</v>
      </c>
      <c r="K41" s="101">
        <v>0</v>
      </c>
      <c r="L41" s="102">
        <f t="shared" si="0"/>
        <v>0</v>
      </c>
      <c r="M41" s="102">
        <v>0</v>
      </c>
      <c r="N41" s="102">
        <v>0</v>
      </c>
      <c r="O41" s="103">
        <v>0</v>
      </c>
      <c r="P41" s="104">
        <v>0</v>
      </c>
      <c r="Q41" s="105">
        <f>+monthly_drivers_0!Q41</f>
        <v>2.5</v>
      </c>
    </row>
    <row r="42" spans="1:17" x14ac:dyDescent="0.25">
      <c r="A42" s="106">
        <f t="shared" si="2"/>
        <v>45535</v>
      </c>
      <c r="B42" s="714" t="str">
        <f t="shared" si="3"/>
        <v>LeasingI</v>
      </c>
      <c r="C42" s="93">
        <v>0</v>
      </c>
      <c r="D42" s="94">
        <v>0</v>
      </c>
      <c r="E42" s="94">
        <v>0</v>
      </c>
      <c r="F42" s="94">
        <v>0</v>
      </c>
      <c r="G42" s="94">
        <v>0</v>
      </c>
      <c r="H42" s="94">
        <v>0</v>
      </c>
      <c r="I42" s="94">
        <v>0</v>
      </c>
      <c r="J42" s="94">
        <v>0</v>
      </c>
      <c r="K42" s="95">
        <v>0</v>
      </c>
      <c r="L42" s="94">
        <f t="shared" si="0"/>
        <v>0</v>
      </c>
      <c r="M42" s="94">
        <v>0</v>
      </c>
      <c r="N42" s="94">
        <v>0</v>
      </c>
      <c r="O42" s="96">
        <v>0</v>
      </c>
      <c r="P42" s="95">
        <v>0</v>
      </c>
      <c r="Q42" s="97">
        <f>+monthly_drivers_0!Q42</f>
        <v>2.5</v>
      </c>
    </row>
    <row r="43" spans="1:17" x14ac:dyDescent="0.25">
      <c r="A43" s="98">
        <f t="shared" si="2"/>
        <v>45565</v>
      </c>
      <c r="B43" s="713" t="str">
        <f t="shared" si="3"/>
        <v>LeasingI</v>
      </c>
      <c r="C43" s="99">
        <v>0</v>
      </c>
      <c r="D43" s="100">
        <v>0</v>
      </c>
      <c r="E43" s="100">
        <v>0</v>
      </c>
      <c r="F43" s="100">
        <v>0</v>
      </c>
      <c r="G43" s="100">
        <v>0</v>
      </c>
      <c r="H43" s="100">
        <v>0</v>
      </c>
      <c r="I43" s="100">
        <v>0</v>
      </c>
      <c r="J43" s="100">
        <v>0</v>
      </c>
      <c r="K43" s="101">
        <v>0</v>
      </c>
      <c r="L43" s="102">
        <f t="shared" si="0"/>
        <v>0</v>
      </c>
      <c r="M43" s="102">
        <v>0</v>
      </c>
      <c r="N43" s="102">
        <v>0</v>
      </c>
      <c r="O43" s="103">
        <v>0</v>
      </c>
      <c r="P43" s="104">
        <v>0</v>
      </c>
      <c r="Q43" s="105">
        <f>+monthly_drivers_0!Q43</f>
        <v>2.5</v>
      </c>
    </row>
    <row r="44" spans="1:17" x14ac:dyDescent="0.25">
      <c r="A44" s="106">
        <f t="shared" si="2"/>
        <v>45596</v>
      </c>
      <c r="B44" s="714" t="str">
        <f t="shared" si="3"/>
        <v>LeasingI</v>
      </c>
      <c r="C44" s="93">
        <v>0</v>
      </c>
      <c r="D44" s="94">
        <v>0</v>
      </c>
      <c r="E44" s="94">
        <v>0</v>
      </c>
      <c r="F44" s="94">
        <v>0</v>
      </c>
      <c r="G44" s="94">
        <v>0</v>
      </c>
      <c r="H44" s="94">
        <v>0</v>
      </c>
      <c r="I44" s="94">
        <v>0</v>
      </c>
      <c r="J44" s="94">
        <v>0</v>
      </c>
      <c r="K44" s="95">
        <v>0</v>
      </c>
      <c r="L44" s="94">
        <f t="shared" si="0"/>
        <v>0</v>
      </c>
      <c r="M44" s="94">
        <v>0</v>
      </c>
      <c r="N44" s="94">
        <v>0</v>
      </c>
      <c r="O44" s="96">
        <v>0</v>
      </c>
      <c r="P44" s="95">
        <v>0</v>
      </c>
      <c r="Q44" s="97">
        <f>+monthly_drivers_0!Q44</f>
        <v>2.5</v>
      </c>
    </row>
    <row r="45" spans="1:17" x14ac:dyDescent="0.25">
      <c r="A45" s="98">
        <f t="shared" si="2"/>
        <v>45626</v>
      </c>
      <c r="B45" s="713" t="str">
        <f t="shared" si="3"/>
        <v>LeasingI</v>
      </c>
      <c r="C45" s="99">
        <v>0</v>
      </c>
      <c r="D45" s="100">
        <v>0</v>
      </c>
      <c r="E45" s="100">
        <v>0</v>
      </c>
      <c r="F45" s="100">
        <v>0</v>
      </c>
      <c r="G45" s="100">
        <v>0</v>
      </c>
      <c r="H45" s="100">
        <v>0</v>
      </c>
      <c r="I45" s="100">
        <v>0</v>
      </c>
      <c r="J45" s="100">
        <v>0</v>
      </c>
      <c r="K45" s="101">
        <v>0</v>
      </c>
      <c r="L45" s="102">
        <f t="shared" si="0"/>
        <v>0</v>
      </c>
      <c r="M45" s="102">
        <v>0</v>
      </c>
      <c r="N45" s="102">
        <v>0</v>
      </c>
      <c r="O45" s="103">
        <v>0</v>
      </c>
      <c r="P45" s="104">
        <v>0</v>
      </c>
      <c r="Q45" s="105">
        <f>+monthly_drivers_0!Q45</f>
        <v>2.5</v>
      </c>
    </row>
    <row r="46" spans="1:17" x14ac:dyDescent="0.25">
      <c r="A46" s="106">
        <f t="shared" si="2"/>
        <v>45657</v>
      </c>
      <c r="B46" s="714" t="str">
        <f t="shared" si="3"/>
        <v>LeasingI</v>
      </c>
      <c r="C46" s="93">
        <v>0</v>
      </c>
      <c r="D46" s="94">
        <v>0</v>
      </c>
      <c r="E46" s="94">
        <v>0</v>
      </c>
      <c r="F46" s="94">
        <v>0</v>
      </c>
      <c r="G46" s="94">
        <v>0</v>
      </c>
      <c r="H46" s="94">
        <v>0</v>
      </c>
      <c r="I46" s="94">
        <v>0</v>
      </c>
      <c r="J46" s="94">
        <v>0</v>
      </c>
      <c r="K46" s="95">
        <v>0</v>
      </c>
      <c r="L46" s="94">
        <f t="shared" si="0"/>
        <v>0</v>
      </c>
      <c r="M46" s="94">
        <v>0</v>
      </c>
      <c r="N46" s="94">
        <v>0</v>
      </c>
      <c r="O46" s="96">
        <v>0</v>
      </c>
      <c r="P46" s="95">
        <v>0</v>
      </c>
      <c r="Q46" s="97">
        <f>+monthly_drivers_0!Q46</f>
        <v>2.5</v>
      </c>
    </row>
    <row r="47" spans="1:17" x14ac:dyDescent="0.25">
      <c r="A47" s="98">
        <f t="shared" si="2"/>
        <v>45688</v>
      </c>
      <c r="B47" s="713" t="str">
        <f t="shared" si="3"/>
        <v>LeasingI</v>
      </c>
      <c r="C47" s="99">
        <v>0</v>
      </c>
      <c r="D47" s="100">
        <v>0</v>
      </c>
      <c r="E47" s="100">
        <v>0</v>
      </c>
      <c r="F47" s="100">
        <v>0</v>
      </c>
      <c r="G47" s="100">
        <v>0</v>
      </c>
      <c r="H47" s="100">
        <v>0</v>
      </c>
      <c r="I47" s="100">
        <v>0</v>
      </c>
      <c r="J47" s="100">
        <v>0</v>
      </c>
      <c r="K47" s="101">
        <v>0</v>
      </c>
      <c r="L47" s="102">
        <f t="shared" si="0"/>
        <v>0</v>
      </c>
      <c r="M47" s="102">
        <v>0</v>
      </c>
      <c r="N47" s="102">
        <v>0</v>
      </c>
      <c r="O47" s="103">
        <v>0</v>
      </c>
      <c r="P47" s="104">
        <v>0</v>
      </c>
      <c r="Q47" s="105">
        <f>+monthly_drivers_0!Q47</f>
        <v>2.5</v>
      </c>
    </row>
    <row r="48" spans="1:17" x14ac:dyDescent="0.25">
      <c r="A48" s="106">
        <f t="shared" si="2"/>
        <v>45716</v>
      </c>
      <c r="B48" s="714" t="str">
        <f t="shared" si="3"/>
        <v>LeasingI</v>
      </c>
      <c r="C48" s="93">
        <v>0</v>
      </c>
      <c r="D48" s="94">
        <v>0</v>
      </c>
      <c r="E48" s="94">
        <v>0</v>
      </c>
      <c r="F48" s="94">
        <v>0</v>
      </c>
      <c r="G48" s="94">
        <v>0</v>
      </c>
      <c r="H48" s="94">
        <v>0</v>
      </c>
      <c r="I48" s="94">
        <v>0</v>
      </c>
      <c r="J48" s="94">
        <v>0</v>
      </c>
      <c r="K48" s="95">
        <v>0</v>
      </c>
      <c r="L48" s="94">
        <f t="shared" si="0"/>
        <v>0</v>
      </c>
      <c r="M48" s="94">
        <v>0</v>
      </c>
      <c r="N48" s="94">
        <v>0</v>
      </c>
      <c r="O48" s="96">
        <v>0</v>
      </c>
      <c r="P48" s="95">
        <v>0</v>
      </c>
      <c r="Q48" s="97">
        <f>+monthly_drivers_0!Q48</f>
        <v>2.5</v>
      </c>
    </row>
    <row r="49" spans="1:17" x14ac:dyDescent="0.25">
      <c r="A49" s="98">
        <f t="shared" si="2"/>
        <v>45747</v>
      </c>
      <c r="B49" s="713" t="str">
        <f t="shared" si="3"/>
        <v>LeasingI</v>
      </c>
      <c r="C49" s="99">
        <v>0</v>
      </c>
      <c r="D49" s="100">
        <v>0</v>
      </c>
      <c r="E49" s="100">
        <v>0</v>
      </c>
      <c r="F49" s="100">
        <v>0</v>
      </c>
      <c r="G49" s="100">
        <v>0</v>
      </c>
      <c r="H49" s="100">
        <v>0</v>
      </c>
      <c r="I49" s="100">
        <v>0</v>
      </c>
      <c r="J49" s="100">
        <v>0</v>
      </c>
      <c r="K49" s="101">
        <v>0</v>
      </c>
      <c r="L49" s="102">
        <f t="shared" si="0"/>
        <v>0</v>
      </c>
      <c r="M49" s="102">
        <v>0</v>
      </c>
      <c r="N49" s="102">
        <v>0</v>
      </c>
      <c r="O49" s="103">
        <v>0</v>
      </c>
      <c r="P49" s="104">
        <v>0</v>
      </c>
      <c r="Q49" s="105">
        <f>+monthly_drivers_0!Q49</f>
        <v>2.5</v>
      </c>
    </row>
    <row r="50" spans="1:17" x14ac:dyDescent="0.25">
      <c r="A50" s="106">
        <f t="shared" si="2"/>
        <v>45777</v>
      </c>
      <c r="B50" s="714" t="str">
        <f t="shared" si="3"/>
        <v>LeasingI</v>
      </c>
      <c r="C50" s="93">
        <v>0</v>
      </c>
      <c r="D50" s="94">
        <v>0</v>
      </c>
      <c r="E50" s="94">
        <v>0</v>
      </c>
      <c r="F50" s="94">
        <v>0</v>
      </c>
      <c r="G50" s="94">
        <v>0</v>
      </c>
      <c r="H50" s="94">
        <v>0</v>
      </c>
      <c r="I50" s="94">
        <v>0</v>
      </c>
      <c r="J50" s="94">
        <v>0</v>
      </c>
      <c r="K50" s="95">
        <v>0</v>
      </c>
      <c r="L50" s="94">
        <f t="shared" si="0"/>
        <v>0</v>
      </c>
      <c r="M50" s="94">
        <v>0</v>
      </c>
      <c r="N50" s="94">
        <v>0</v>
      </c>
      <c r="O50" s="96">
        <v>0</v>
      </c>
      <c r="P50" s="95">
        <v>0</v>
      </c>
      <c r="Q50" s="97">
        <f>+monthly_drivers_0!Q50</f>
        <v>2.5</v>
      </c>
    </row>
    <row r="51" spans="1:17" x14ac:dyDescent="0.25">
      <c r="A51" s="98">
        <f t="shared" si="2"/>
        <v>45808</v>
      </c>
      <c r="B51" s="713" t="str">
        <f t="shared" si="3"/>
        <v>LeasingI</v>
      </c>
      <c r="C51" s="99">
        <v>0</v>
      </c>
      <c r="D51" s="100">
        <v>0</v>
      </c>
      <c r="E51" s="100">
        <v>0</v>
      </c>
      <c r="F51" s="100">
        <v>0</v>
      </c>
      <c r="G51" s="100">
        <v>0</v>
      </c>
      <c r="H51" s="100">
        <v>0</v>
      </c>
      <c r="I51" s="100">
        <v>0</v>
      </c>
      <c r="J51" s="100">
        <v>0</v>
      </c>
      <c r="K51" s="101">
        <v>0</v>
      </c>
      <c r="L51" s="102">
        <f t="shared" si="0"/>
        <v>0</v>
      </c>
      <c r="M51" s="102">
        <v>0</v>
      </c>
      <c r="N51" s="102">
        <v>0</v>
      </c>
      <c r="O51" s="103">
        <v>0</v>
      </c>
      <c r="P51" s="104">
        <v>0</v>
      </c>
      <c r="Q51" s="105">
        <f>+monthly_drivers_0!Q51</f>
        <v>2.5</v>
      </c>
    </row>
    <row r="52" spans="1:17" x14ac:dyDescent="0.25">
      <c r="A52" s="106">
        <f t="shared" si="2"/>
        <v>45838</v>
      </c>
      <c r="B52" s="714" t="str">
        <f t="shared" si="3"/>
        <v>LeasingI</v>
      </c>
      <c r="C52" s="93">
        <v>0</v>
      </c>
      <c r="D52" s="94">
        <v>0</v>
      </c>
      <c r="E52" s="94">
        <v>0</v>
      </c>
      <c r="F52" s="94">
        <v>0</v>
      </c>
      <c r="G52" s="94">
        <v>0</v>
      </c>
      <c r="H52" s="94">
        <v>0</v>
      </c>
      <c r="I52" s="94">
        <v>0</v>
      </c>
      <c r="J52" s="94">
        <v>0</v>
      </c>
      <c r="K52" s="95">
        <v>0</v>
      </c>
      <c r="L52" s="94">
        <f t="shared" si="0"/>
        <v>0</v>
      </c>
      <c r="M52" s="94">
        <v>0</v>
      </c>
      <c r="N52" s="94">
        <v>0</v>
      </c>
      <c r="O52" s="96">
        <v>0</v>
      </c>
      <c r="P52" s="95">
        <v>0</v>
      </c>
      <c r="Q52" s="97">
        <f>+monthly_drivers_0!Q52</f>
        <v>2.5</v>
      </c>
    </row>
    <row r="53" spans="1:17" x14ac:dyDescent="0.25">
      <c r="A53" s="98">
        <f t="shared" si="2"/>
        <v>45869</v>
      </c>
      <c r="B53" s="713" t="str">
        <f t="shared" si="3"/>
        <v>LeasingI</v>
      </c>
      <c r="C53" s="99">
        <v>0</v>
      </c>
      <c r="D53" s="100">
        <v>0</v>
      </c>
      <c r="E53" s="100">
        <v>0</v>
      </c>
      <c r="F53" s="100">
        <v>0</v>
      </c>
      <c r="G53" s="100">
        <v>0</v>
      </c>
      <c r="H53" s="100">
        <v>0</v>
      </c>
      <c r="I53" s="100">
        <v>0</v>
      </c>
      <c r="J53" s="100">
        <v>0</v>
      </c>
      <c r="K53" s="101">
        <v>0</v>
      </c>
      <c r="L53" s="102">
        <f t="shared" si="0"/>
        <v>0</v>
      </c>
      <c r="M53" s="102">
        <v>0</v>
      </c>
      <c r="N53" s="102">
        <v>0</v>
      </c>
      <c r="O53" s="103">
        <v>0</v>
      </c>
      <c r="P53" s="104">
        <v>0</v>
      </c>
      <c r="Q53" s="105">
        <f>+monthly_drivers_0!Q53</f>
        <v>2.5</v>
      </c>
    </row>
    <row r="54" spans="1:17" x14ac:dyDescent="0.25">
      <c r="A54" s="106">
        <f t="shared" si="2"/>
        <v>45900</v>
      </c>
      <c r="B54" s="714" t="str">
        <f t="shared" si="3"/>
        <v>LeasingI</v>
      </c>
      <c r="C54" s="93">
        <v>0</v>
      </c>
      <c r="D54" s="94">
        <v>0</v>
      </c>
      <c r="E54" s="94">
        <v>0</v>
      </c>
      <c r="F54" s="94">
        <v>0</v>
      </c>
      <c r="G54" s="94">
        <v>0</v>
      </c>
      <c r="H54" s="94">
        <v>0</v>
      </c>
      <c r="I54" s="94">
        <v>0</v>
      </c>
      <c r="J54" s="94">
        <v>0</v>
      </c>
      <c r="K54" s="95">
        <v>0</v>
      </c>
      <c r="L54" s="94">
        <f t="shared" si="0"/>
        <v>0</v>
      </c>
      <c r="M54" s="94">
        <v>0</v>
      </c>
      <c r="N54" s="94">
        <v>0</v>
      </c>
      <c r="O54" s="96">
        <v>0</v>
      </c>
      <c r="P54" s="95">
        <v>0</v>
      </c>
      <c r="Q54" s="97">
        <f>+monthly_drivers_0!Q54</f>
        <v>2.5</v>
      </c>
    </row>
    <row r="55" spans="1:17" x14ac:dyDescent="0.25">
      <c r="A55" s="98">
        <f t="shared" si="2"/>
        <v>45930</v>
      </c>
      <c r="B55" s="713" t="str">
        <f t="shared" si="3"/>
        <v>LeasingI</v>
      </c>
      <c r="C55" s="99">
        <v>0</v>
      </c>
      <c r="D55" s="100">
        <v>0</v>
      </c>
      <c r="E55" s="100">
        <v>0</v>
      </c>
      <c r="F55" s="100">
        <v>0</v>
      </c>
      <c r="G55" s="100">
        <v>0</v>
      </c>
      <c r="H55" s="100">
        <v>0</v>
      </c>
      <c r="I55" s="100">
        <v>0</v>
      </c>
      <c r="J55" s="100">
        <v>0</v>
      </c>
      <c r="K55" s="101">
        <v>0</v>
      </c>
      <c r="L55" s="102">
        <f t="shared" si="0"/>
        <v>0</v>
      </c>
      <c r="M55" s="102">
        <v>0</v>
      </c>
      <c r="N55" s="102">
        <v>0</v>
      </c>
      <c r="O55" s="103">
        <v>0</v>
      </c>
      <c r="P55" s="104">
        <v>0</v>
      </c>
      <c r="Q55" s="105">
        <f>+monthly_drivers_0!Q55</f>
        <v>2.5</v>
      </c>
    </row>
    <row r="56" spans="1:17" x14ac:dyDescent="0.25">
      <c r="A56" s="106">
        <f t="shared" si="2"/>
        <v>45961</v>
      </c>
      <c r="B56" s="714" t="str">
        <f t="shared" si="3"/>
        <v>LeasingI</v>
      </c>
      <c r="C56" s="93">
        <v>0</v>
      </c>
      <c r="D56" s="94">
        <v>0</v>
      </c>
      <c r="E56" s="94">
        <v>0</v>
      </c>
      <c r="F56" s="94">
        <v>0</v>
      </c>
      <c r="G56" s="94">
        <v>0</v>
      </c>
      <c r="H56" s="94">
        <v>0</v>
      </c>
      <c r="I56" s="94">
        <v>0</v>
      </c>
      <c r="J56" s="94">
        <v>0</v>
      </c>
      <c r="K56" s="95">
        <v>0</v>
      </c>
      <c r="L56" s="94">
        <f t="shared" si="0"/>
        <v>0</v>
      </c>
      <c r="M56" s="94">
        <v>0</v>
      </c>
      <c r="N56" s="94">
        <v>0</v>
      </c>
      <c r="O56" s="96">
        <v>0</v>
      </c>
      <c r="P56" s="95">
        <v>0</v>
      </c>
      <c r="Q56" s="97">
        <f>+monthly_drivers_0!Q56</f>
        <v>2.5</v>
      </c>
    </row>
    <row r="57" spans="1:17" x14ac:dyDescent="0.25">
      <c r="A57" s="98">
        <f t="shared" si="2"/>
        <v>45991</v>
      </c>
      <c r="B57" s="713" t="str">
        <f t="shared" si="3"/>
        <v>LeasingI</v>
      </c>
      <c r="C57" s="99">
        <v>0</v>
      </c>
      <c r="D57" s="100">
        <v>0</v>
      </c>
      <c r="E57" s="100">
        <v>0</v>
      </c>
      <c r="F57" s="100">
        <v>0</v>
      </c>
      <c r="G57" s="100">
        <v>0</v>
      </c>
      <c r="H57" s="100">
        <v>0</v>
      </c>
      <c r="I57" s="100">
        <v>0</v>
      </c>
      <c r="J57" s="100">
        <v>0</v>
      </c>
      <c r="K57" s="101">
        <v>0</v>
      </c>
      <c r="L57" s="102">
        <f t="shared" si="0"/>
        <v>0</v>
      </c>
      <c r="M57" s="102">
        <v>0</v>
      </c>
      <c r="N57" s="102">
        <v>0</v>
      </c>
      <c r="O57" s="103">
        <v>0</v>
      </c>
      <c r="P57" s="104">
        <v>0</v>
      </c>
      <c r="Q57" s="105">
        <f>+monthly_drivers_0!Q57</f>
        <v>2.5</v>
      </c>
    </row>
    <row r="58" spans="1:17" x14ac:dyDescent="0.25">
      <c r="A58" s="106">
        <f t="shared" si="2"/>
        <v>46022</v>
      </c>
      <c r="B58" s="714" t="str">
        <f t="shared" si="3"/>
        <v>LeasingI</v>
      </c>
      <c r="C58" s="93">
        <v>0</v>
      </c>
      <c r="D58" s="94">
        <v>0</v>
      </c>
      <c r="E58" s="94">
        <v>0</v>
      </c>
      <c r="F58" s="94">
        <v>0</v>
      </c>
      <c r="G58" s="94">
        <v>0</v>
      </c>
      <c r="H58" s="94">
        <v>0</v>
      </c>
      <c r="I58" s="94">
        <v>0</v>
      </c>
      <c r="J58" s="94">
        <v>0</v>
      </c>
      <c r="K58" s="95">
        <v>0</v>
      </c>
      <c r="L58" s="94">
        <f t="shared" si="0"/>
        <v>0</v>
      </c>
      <c r="M58" s="94">
        <v>0</v>
      </c>
      <c r="N58" s="94">
        <v>0</v>
      </c>
      <c r="O58" s="96">
        <v>0</v>
      </c>
      <c r="P58" s="95">
        <v>0</v>
      </c>
      <c r="Q58" s="97">
        <f>+monthly_drivers_0!Q58</f>
        <v>2.5</v>
      </c>
    </row>
    <row r="59" spans="1:17" x14ac:dyDescent="0.25">
      <c r="A59" s="98">
        <f t="shared" si="2"/>
        <v>46053</v>
      </c>
      <c r="B59" s="713" t="str">
        <f t="shared" si="3"/>
        <v>LeasingI</v>
      </c>
      <c r="C59" s="99">
        <v>0</v>
      </c>
      <c r="D59" s="100">
        <v>0</v>
      </c>
      <c r="E59" s="100">
        <v>0</v>
      </c>
      <c r="F59" s="100">
        <v>0</v>
      </c>
      <c r="G59" s="100">
        <v>0</v>
      </c>
      <c r="H59" s="100">
        <v>0</v>
      </c>
      <c r="I59" s="100">
        <v>0</v>
      </c>
      <c r="J59" s="100">
        <v>0</v>
      </c>
      <c r="K59" s="101">
        <v>0</v>
      </c>
      <c r="L59" s="102">
        <f t="shared" si="0"/>
        <v>0</v>
      </c>
      <c r="M59" s="102">
        <v>0</v>
      </c>
      <c r="N59" s="102">
        <v>0</v>
      </c>
      <c r="O59" s="103">
        <v>0</v>
      </c>
      <c r="P59" s="104">
        <v>0</v>
      </c>
      <c r="Q59" s="105">
        <f>+monthly_drivers_0!Q59</f>
        <v>2.5</v>
      </c>
    </row>
    <row r="60" spans="1:17" x14ac:dyDescent="0.25">
      <c r="A60" s="106">
        <f t="shared" si="2"/>
        <v>46081</v>
      </c>
      <c r="B60" s="714" t="str">
        <f t="shared" si="3"/>
        <v>LeasingI</v>
      </c>
      <c r="C60" s="93">
        <v>0</v>
      </c>
      <c r="D60" s="94">
        <v>0</v>
      </c>
      <c r="E60" s="94">
        <v>0</v>
      </c>
      <c r="F60" s="94">
        <v>0</v>
      </c>
      <c r="G60" s="94">
        <v>0</v>
      </c>
      <c r="H60" s="94">
        <v>0</v>
      </c>
      <c r="I60" s="94">
        <v>0</v>
      </c>
      <c r="J60" s="94">
        <v>0</v>
      </c>
      <c r="K60" s="95">
        <v>0</v>
      </c>
      <c r="L60" s="94">
        <f t="shared" si="0"/>
        <v>0</v>
      </c>
      <c r="M60" s="94">
        <v>0</v>
      </c>
      <c r="N60" s="94">
        <v>0</v>
      </c>
      <c r="O60" s="96">
        <v>0</v>
      </c>
      <c r="P60" s="95">
        <v>0</v>
      </c>
      <c r="Q60" s="97">
        <f>+monthly_drivers_0!Q60</f>
        <v>2.5</v>
      </c>
    </row>
    <row r="61" spans="1:17" x14ac:dyDescent="0.25">
      <c r="A61" s="98">
        <f t="shared" si="2"/>
        <v>46112</v>
      </c>
      <c r="B61" s="713" t="str">
        <f t="shared" si="3"/>
        <v>LeasingI</v>
      </c>
      <c r="C61" s="99">
        <v>0</v>
      </c>
      <c r="D61" s="100">
        <v>0</v>
      </c>
      <c r="E61" s="100">
        <v>0</v>
      </c>
      <c r="F61" s="100">
        <v>0</v>
      </c>
      <c r="G61" s="100">
        <v>0</v>
      </c>
      <c r="H61" s="100">
        <v>0</v>
      </c>
      <c r="I61" s="100">
        <v>0</v>
      </c>
      <c r="J61" s="100">
        <v>0</v>
      </c>
      <c r="K61" s="101">
        <v>0</v>
      </c>
      <c r="L61" s="102">
        <f t="shared" si="0"/>
        <v>0</v>
      </c>
      <c r="M61" s="102">
        <v>0</v>
      </c>
      <c r="N61" s="102">
        <v>0</v>
      </c>
      <c r="O61" s="103">
        <v>0</v>
      </c>
      <c r="P61" s="104">
        <v>0</v>
      </c>
      <c r="Q61" s="105">
        <f>+monthly_drivers_0!Q61</f>
        <v>2.5</v>
      </c>
    </row>
    <row r="62" spans="1:17" x14ac:dyDescent="0.25">
      <c r="A62" s="106">
        <f t="shared" si="2"/>
        <v>46142</v>
      </c>
      <c r="B62" s="714" t="str">
        <f t="shared" si="3"/>
        <v>LeasingI</v>
      </c>
      <c r="C62" s="93">
        <v>0</v>
      </c>
      <c r="D62" s="94">
        <v>0</v>
      </c>
      <c r="E62" s="94">
        <v>0</v>
      </c>
      <c r="F62" s="94">
        <v>0</v>
      </c>
      <c r="G62" s="94">
        <v>0</v>
      </c>
      <c r="H62" s="94">
        <v>0</v>
      </c>
      <c r="I62" s="94">
        <v>0</v>
      </c>
      <c r="J62" s="94">
        <v>0</v>
      </c>
      <c r="K62" s="95">
        <v>0</v>
      </c>
      <c r="L62" s="94">
        <f t="shared" si="0"/>
        <v>0</v>
      </c>
      <c r="M62" s="94">
        <v>0</v>
      </c>
      <c r="N62" s="94">
        <v>0</v>
      </c>
      <c r="O62" s="96">
        <v>0</v>
      </c>
      <c r="P62" s="95">
        <v>0</v>
      </c>
      <c r="Q62" s="97">
        <f>+monthly_drivers_0!Q62</f>
        <v>2.5</v>
      </c>
    </row>
    <row r="63" spans="1:17" x14ac:dyDescent="0.25">
      <c r="A63" s="98">
        <f t="shared" si="2"/>
        <v>46173</v>
      </c>
      <c r="B63" s="713" t="str">
        <f t="shared" si="3"/>
        <v>LeasingI</v>
      </c>
      <c r="C63" s="99">
        <v>0</v>
      </c>
      <c r="D63" s="100">
        <v>0</v>
      </c>
      <c r="E63" s="100">
        <v>0</v>
      </c>
      <c r="F63" s="100">
        <v>0</v>
      </c>
      <c r="G63" s="100">
        <v>0</v>
      </c>
      <c r="H63" s="100">
        <v>0</v>
      </c>
      <c r="I63" s="100">
        <v>0</v>
      </c>
      <c r="J63" s="100">
        <v>0</v>
      </c>
      <c r="K63" s="101">
        <v>0</v>
      </c>
      <c r="L63" s="102">
        <f t="shared" si="0"/>
        <v>0</v>
      </c>
      <c r="M63" s="102">
        <v>0</v>
      </c>
      <c r="N63" s="102">
        <v>0</v>
      </c>
      <c r="O63" s="103">
        <v>0</v>
      </c>
      <c r="P63" s="104">
        <v>0</v>
      </c>
      <c r="Q63" s="105">
        <f>+monthly_drivers_0!Q63</f>
        <v>2.5</v>
      </c>
    </row>
    <row r="64" spans="1:17" x14ac:dyDescent="0.25">
      <c r="A64" s="106">
        <f t="shared" si="2"/>
        <v>46203</v>
      </c>
      <c r="B64" s="714" t="str">
        <f t="shared" si="3"/>
        <v>LeasingI</v>
      </c>
      <c r="C64" s="93">
        <v>0</v>
      </c>
      <c r="D64" s="94">
        <v>0</v>
      </c>
      <c r="E64" s="94">
        <v>0</v>
      </c>
      <c r="F64" s="94">
        <v>0</v>
      </c>
      <c r="G64" s="94">
        <v>0</v>
      </c>
      <c r="H64" s="94">
        <v>0</v>
      </c>
      <c r="I64" s="94">
        <v>0</v>
      </c>
      <c r="J64" s="94">
        <v>0</v>
      </c>
      <c r="K64" s="95">
        <v>0</v>
      </c>
      <c r="L64" s="94">
        <f t="shared" si="0"/>
        <v>0</v>
      </c>
      <c r="M64" s="94">
        <v>0</v>
      </c>
      <c r="N64" s="94">
        <v>0</v>
      </c>
      <c r="O64" s="96">
        <v>0</v>
      </c>
      <c r="P64" s="95">
        <v>0</v>
      </c>
      <c r="Q64" s="97">
        <f>+monthly_drivers_0!Q64</f>
        <v>2.5</v>
      </c>
    </row>
    <row r="65" spans="1:17" x14ac:dyDescent="0.25">
      <c r="A65" s="98">
        <f t="shared" si="2"/>
        <v>46234</v>
      </c>
      <c r="B65" s="713" t="str">
        <f t="shared" si="3"/>
        <v>LeasingI</v>
      </c>
      <c r="C65" s="99">
        <v>0</v>
      </c>
      <c r="D65" s="100">
        <v>0</v>
      </c>
      <c r="E65" s="100">
        <v>0</v>
      </c>
      <c r="F65" s="100">
        <v>0</v>
      </c>
      <c r="G65" s="100">
        <v>0</v>
      </c>
      <c r="H65" s="100">
        <v>0</v>
      </c>
      <c r="I65" s="100">
        <v>0</v>
      </c>
      <c r="J65" s="100">
        <v>0</v>
      </c>
      <c r="K65" s="101">
        <v>0</v>
      </c>
      <c r="L65" s="102">
        <f t="shared" si="0"/>
        <v>0</v>
      </c>
      <c r="M65" s="102">
        <v>0</v>
      </c>
      <c r="N65" s="102">
        <v>0</v>
      </c>
      <c r="O65" s="103">
        <v>0</v>
      </c>
      <c r="P65" s="104">
        <v>0</v>
      </c>
      <c r="Q65" s="105">
        <f>+monthly_drivers_0!Q65</f>
        <v>2.5</v>
      </c>
    </row>
    <row r="66" spans="1:17" x14ac:dyDescent="0.25">
      <c r="A66" s="106">
        <f t="shared" si="2"/>
        <v>46265</v>
      </c>
      <c r="B66" s="714" t="str">
        <f t="shared" si="3"/>
        <v>LeasingI</v>
      </c>
      <c r="C66" s="93">
        <v>0</v>
      </c>
      <c r="D66" s="94">
        <v>0</v>
      </c>
      <c r="E66" s="94">
        <v>0</v>
      </c>
      <c r="F66" s="94">
        <v>0</v>
      </c>
      <c r="G66" s="94">
        <v>0</v>
      </c>
      <c r="H66" s="94">
        <v>0</v>
      </c>
      <c r="I66" s="94">
        <v>0</v>
      </c>
      <c r="J66" s="94">
        <v>0</v>
      </c>
      <c r="K66" s="95">
        <v>0</v>
      </c>
      <c r="L66" s="94">
        <f t="shared" ref="L66:L129" si="4">+P66+O66</f>
        <v>0</v>
      </c>
      <c r="M66" s="94">
        <v>0</v>
      </c>
      <c r="N66" s="94">
        <v>0</v>
      </c>
      <c r="O66" s="96">
        <v>0</v>
      </c>
      <c r="P66" s="95">
        <v>0</v>
      </c>
      <c r="Q66" s="97">
        <f>+monthly_drivers_0!Q66</f>
        <v>2.5</v>
      </c>
    </row>
    <row r="67" spans="1:17" x14ac:dyDescent="0.25">
      <c r="A67" s="98">
        <f t="shared" ref="A67:A130" si="5">+EOMONTH(A66,1)</f>
        <v>46295</v>
      </c>
      <c r="B67" s="713" t="str">
        <f t="shared" ref="B67:B130" si="6">+B66</f>
        <v>LeasingI</v>
      </c>
      <c r="C67" s="99">
        <v>0</v>
      </c>
      <c r="D67" s="100">
        <v>0</v>
      </c>
      <c r="E67" s="100">
        <v>0</v>
      </c>
      <c r="F67" s="100">
        <v>0</v>
      </c>
      <c r="G67" s="100">
        <v>0</v>
      </c>
      <c r="H67" s="100">
        <v>0</v>
      </c>
      <c r="I67" s="100">
        <v>0</v>
      </c>
      <c r="J67" s="100">
        <v>0</v>
      </c>
      <c r="K67" s="101">
        <v>0</v>
      </c>
      <c r="L67" s="102">
        <f t="shared" si="4"/>
        <v>0</v>
      </c>
      <c r="M67" s="102">
        <v>0</v>
      </c>
      <c r="N67" s="102">
        <v>0</v>
      </c>
      <c r="O67" s="103">
        <v>0</v>
      </c>
      <c r="P67" s="104">
        <v>0</v>
      </c>
      <c r="Q67" s="105">
        <f>+monthly_drivers_0!Q67</f>
        <v>2.5</v>
      </c>
    </row>
    <row r="68" spans="1:17" x14ac:dyDescent="0.25">
      <c r="A68" s="106">
        <f t="shared" si="5"/>
        <v>46326</v>
      </c>
      <c r="B68" s="714" t="str">
        <f t="shared" si="6"/>
        <v>LeasingI</v>
      </c>
      <c r="C68" s="93">
        <v>0</v>
      </c>
      <c r="D68" s="94">
        <v>0</v>
      </c>
      <c r="E68" s="94">
        <v>0</v>
      </c>
      <c r="F68" s="94">
        <v>0</v>
      </c>
      <c r="G68" s="94">
        <v>0</v>
      </c>
      <c r="H68" s="94">
        <v>0</v>
      </c>
      <c r="I68" s="94">
        <v>0</v>
      </c>
      <c r="J68" s="94">
        <v>0</v>
      </c>
      <c r="K68" s="95">
        <v>0</v>
      </c>
      <c r="L68" s="94">
        <f t="shared" si="4"/>
        <v>0</v>
      </c>
      <c r="M68" s="94">
        <v>0</v>
      </c>
      <c r="N68" s="94">
        <v>0</v>
      </c>
      <c r="O68" s="96">
        <v>0</v>
      </c>
      <c r="P68" s="95">
        <v>0</v>
      </c>
      <c r="Q68" s="97">
        <f>+monthly_drivers_0!Q68</f>
        <v>2.5</v>
      </c>
    </row>
    <row r="69" spans="1:17" x14ac:dyDescent="0.25">
      <c r="A69" s="98">
        <f t="shared" si="5"/>
        <v>46356</v>
      </c>
      <c r="B69" s="713" t="str">
        <f t="shared" si="6"/>
        <v>LeasingI</v>
      </c>
      <c r="C69" s="99">
        <v>0</v>
      </c>
      <c r="D69" s="100">
        <v>0</v>
      </c>
      <c r="E69" s="100">
        <v>0</v>
      </c>
      <c r="F69" s="100">
        <v>0</v>
      </c>
      <c r="G69" s="100">
        <v>0</v>
      </c>
      <c r="H69" s="100">
        <v>0</v>
      </c>
      <c r="I69" s="100">
        <v>0</v>
      </c>
      <c r="J69" s="100">
        <v>0</v>
      </c>
      <c r="K69" s="101">
        <v>0</v>
      </c>
      <c r="L69" s="102">
        <f t="shared" si="4"/>
        <v>0</v>
      </c>
      <c r="M69" s="102">
        <v>0</v>
      </c>
      <c r="N69" s="102">
        <v>0</v>
      </c>
      <c r="O69" s="103">
        <v>0</v>
      </c>
      <c r="P69" s="104">
        <v>0</v>
      </c>
      <c r="Q69" s="105">
        <f>+monthly_drivers_0!Q69</f>
        <v>2.5</v>
      </c>
    </row>
    <row r="70" spans="1:17" x14ac:dyDescent="0.25">
      <c r="A70" s="106">
        <f t="shared" si="5"/>
        <v>46387</v>
      </c>
      <c r="B70" s="714" t="str">
        <f t="shared" si="6"/>
        <v>LeasingI</v>
      </c>
      <c r="C70" s="93">
        <v>0</v>
      </c>
      <c r="D70" s="94">
        <v>0</v>
      </c>
      <c r="E70" s="94">
        <v>0</v>
      </c>
      <c r="F70" s="94">
        <v>0</v>
      </c>
      <c r="G70" s="94">
        <v>0</v>
      </c>
      <c r="H70" s="94">
        <v>0</v>
      </c>
      <c r="I70" s="94">
        <v>0</v>
      </c>
      <c r="J70" s="94">
        <v>0</v>
      </c>
      <c r="K70" s="95">
        <v>0</v>
      </c>
      <c r="L70" s="94">
        <f t="shared" si="4"/>
        <v>0</v>
      </c>
      <c r="M70" s="94">
        <v>0</v>
      </c>
      <c r="N70" s="94">
        <v>0</v>
      </c>
      <c r="O70" s="96">
        <v>0</v>
      </c>
      <c r="P70" s="95">
        <v>0</v>
      </c>
      <c r="Q70" s="97">
        <f>+monthly_drivers_0!Q70</f>
        <v>2.5</v>
      </c>
    </row>
    <row r="71" spans="1:17" x14ac:dyDescent="0.25">
      <c r="A71" s="98">
        <f t="shared" si="5"/>
        <v>46418</v>
      </c>
      <c r="B71" s="713" t="str">
        <f t="shared" si="6"/>
        <v>LeasingI</v>
      </c>
      <c r="C71" s="99">
        <v>0</v>
      </c>
      <c r="D71" s="100">
        <v>0</v>
      </c>
      <c r="E71" s="100">
        <v>0</v>
      </c>
      <c r="F71" s="100">
        <v>0</v>
      </c>
      <c r="G71" s="100">
        <v>0</v>
      </c>
      <c r="H71" s="100">
        <v>0</v>
      </c>
      <c r="I71" s="100">
        <v>0</v>
      </c>
      <c r="J71" s="100">
        <v>0</v>
      </c>
      <c r="K71" s="101">
        <v>0</v>
      </c>
      <c r="L71" s="102">
        <f t="shared" si="4"/>
        <v>0</v>
      </c>
      <c r="M71" s="102">
        <v>0</v>
      </c>
      <c r="N71" s="102">
        <v>0</v>
      </c>
      <c r="O71" s="103">
        <v>0</v>
      </c>
      <c r="P71" s="104">
        <v>0</v>
      </c>
      <c r="Q71" s="105">
        <f>+monthly_drivers_0!Q71</f>
        <v>2.5</v>
      </c>
    </row>
    <row r="72" spans="1:17" x14ac:dyDescent="0.25">
      <c r="A72" s="106">
        <f t="shared" si="5"/>
        <v>46446</v>
      </c>
      <c r="B72" s="714" t="str">
        <f t="shared" si="6"/>
        <v>LeasingI</v>
      </c>
      <c r="C72" s="93">
        <v>0</v>
      </c>
      <c r="D72" s="94">
        <v>0</v>
      </c>
      <c r="E72" s="94">
        <v>0</v>
      </c>
      <c r="F72" s="94">
        <v>0</v>
      </c>
      <c r="G72" s="94">
        <v>0</v>
      </c>
      <c r="H72" s="94">
        <v>0</v>
      </c>
      <c r="I72" s="94">
        <v>0</v>
      </c>
      <c r="J72" s="94">
        <v>0</v>
      </c>
      <c r="K72" s="95">
        <v>0</v>
      </c>
      <c r="L72" s="94">
        <f t="shared" si="4"/>
        <v>0</v>
      </c>
      <c r="M72" s="94">
        <v>0</v>
      </c>
      <c r="N72" s="94">
        <v>0</v>
      </c>
      <c r="O72" s="96">
        <v>0</v>
      </c>
      <c r="P72" s="95">
        <v>0</v>
      </c>
      <c r="Q72" s="97">
        <f>+monthly_drivers_0!Q72</f>
        <v>2.5</v>
      </c>
    </row>
    <row r="73" spans="1:17" x14ac:dyDescent="0.25">
      <c r="A73" s="98">
        <f t="shared" si="5"/>
        <v>46477</v>
      </c>
      <c r="B73" s="713" t="str">
        <f t="shared" si="6"/>
        <v>LeasingI</v>
      </c>
      <c r="C73" s="99">
        <v>0</v>
      </c>
      <c r="D73" s="100">
        <v>0</v>
      </c>
      <c r="E73" s="100">
        <v>0</v>
      </c>
      <c r="F73" s="100">
        <v>0</v>
      </c>
      <c r="G73" s="100">
        <v>0</v>
      </c>
      <c r="H73" s="100">
        <v>0</v>
      </c>
      <c r="I73" s="100">
        <v>0</v>
      </c>
      <c r="J73" s="100">
        <v>0</v>
      </c>
      <c r="K73" s="101">
        <v>0</v>
      </c>
      <c r="L73" s="102">
        <f t="shared" si="4"/>
        <v>0</v>
      </c>
      <c r="M73" s="102">
        <v>0</v>
      </c>
      <c r="N73" s="102">
        <v>0</v>
      </c>
      <c r="O73" s="103">
        <v>0</v>
      </c>
      <c r="P73" s="104">
        <v>0</v>
      </c>
      <c r="Q73" s="105">
        <f>+monthly_drivers_0!Q73</f>
        <v>2.5</v>
      </c>
    </row>
    <row r="74" spans="1:17" x14ac:dyDescent="0.25">
      <c r="A74" s="106">
        <f t="shared" si="5"/>
        <v>46507</v>
      </c>
      <c r="B74" s="714" t="str">
        <f t="shared" si="6"/>
        <v>LeasingI</v>
      </c>
      <c r="C74" s="93">
        <v>0</v>
      </c>
      <c r="D74" s="94">
        <v>0</v>
      </c>
      <c r="E74" s="94">
        <v>0</v>
      </c>
      <c r="F74" s="94">
        <v>0</v>
      </c>
      <c r="G74" s="94">
        <v>0</v>
      </c>
      <c r="H74" s="94">
        <v>0</v>
      </c>
      <c r="I74" s="94">
        <v>0</v>
      </c>
      <c r="J74" s="94">
        <v>0</v>
      </c>
      <c r="K74" s="95">
        <v>0</v>
      </c>
      <c r="L74" s="94">
        <f t="shared" si="4"/>
        <v>0</v>
      </c>
      <c r="M74" s="94">
        <v>0</v>
      </c>
      <c r="N74" s="94">
        <v>0</v>
      </c>
      <c r="O74" s="96">
        <v>0</v>
      </c>
      <c r="P74" s="95">
        <v>0</v>
      </c>
      <c r="Q74" s="97">
        <f>+monthly_drivers_0!Q74</f>
        <v>2.5</v>
      </c>
    </row>
    <row r="75" spans="1:17" x14ac:dyDescent="0.25">
      <c r="A75" s="98">
        <f t="shared" si="5"/>
        <v>46538</v>
      </c>
      <c r="B75" s="713" t="str">
        <f t="shared" si="6"/>
        <v>LeasingI</v>
      </c>
      <c r="C75" s="99">
        <v>0</v>
      </c>
      <c r="D75" s="100">
        <v>0</v>
      </c>
      <c r="E75" s="100">
        <v>0</v>
      </c>
      <c r="F75" s="100">
        <v>0</v>
      </c>
      <c r="G75" s="100">
        <v>0</v>
      </c>
      <c r="H75" s="100">
        <v>0</v>
      </c>
      <c r="I75" s="100">
        <v>0</v>
      </c>
      <c r="J75" s="100">
        <v>0</v>
      </c>
      <c r="K75" s="101">
        <v>0</v>
      </c>
      <c r="L75" s="102">
        <f t="shared" si="4"/>
        <v>0</v>
      </c>
      <c r="M75" s="102">
        <v>0</v>
      </c>
      <c r="N75" s="102">
        <v>0</v>
      </c>
      <c r="O75" s="103">
        <v>0</v>
      </c>
      <c r="P75" s="104">
        <v>0</v>
      </c>
      <c r="Q75" s="105">
        <f>+monthly_drivers_0!Q75</f>
        <v>2.5</v>
      </c>
    </row>
    <row r="76" spans="1:17" x14ac:dyDescent="0.25">
      <c r="A76" s="106">
        <f t="shared" si="5"/>
        <v>46568</v>
      </c>
      <c r="B76" s="714" t="str">
        <f t="shared" si="6"/>
        <v>LeasingI</v>
      </c>
      <c r="C76" s="93">
        <v>0</v>
      </c>
      <c r="D76" s="94">
        <v>0</v>
      </c>
      <c r="E76" s="94">
        <v>0</v>
      </c>
      <c r="F76" s="94">
        <v>0</v>
      </c>
      <c r="G76" s="94">
        <v>0</v>
      </c>
      <c r="H76" s="94">
        <v>0</v>
      </c>
      <c r="I76" s="94">
        <v>0</v>
      </c>
      <c r="J76" s="94">
        <v>0</v>
      </c>
      <c r="K76" s="95">
        <v>0</v>
      </c>
      <c r="L76" s="94">
        <f t="shared" si="4"/>
        <v>0</v>
      </c>
      <c r="M76" s="94">
        <v>0</v>
      </c>
      <c r="N76" s="94">
        <v>0</v>
      </c>
      <c r="O76" s="96">
        <v>0</v>
      </c>
      <c r="P76" s="95">
        <v>0</v>
      </c>
      <c r="Q76" s="97">
        <f>+monthly_drivers_0!Q76</f>
        <v>2.5</v>
      </c>
    </row>
    <row r="77" spans="1:17" x14ac:dyDescent="0.25">
      <c r="A77" s="98">
        <f t="shared" si="5"/>
        <v>46599</v>
      </c>
      <c r="B77" s="713" t="str">
        <f t="shared" si="6"/>
        <v>LeasingI</v>
      </c>
      <c r="C77" s="99">
        <v>0</v>
      </c>
      <c r="D77" s="100">
        <v>0</v>
      </c>
      <c r="E77" s="100">
        <v>0</v>
      </c>
      <c r="F77" s="100">
        <v>0</v>
      </c>
      <c r="G77" s="100">
        <v>0</v>
      </c>
      <c r="H77" s="100">
        <v>0</v>
      </c>
      <c r="I77" s="100">
        <v>0</v>
      </c>
      <c r="J77" s="100">
        <v>0</v>
      </c>
      <c r="K77" s="101">
        <v>0</v>
      </c>
      <c r="L77" s="102">
        <f t="shared" si="4"/>
        <v>0</v>
      </c>
      <c r="M77" s="102">
        <v>0</v>
      </c>
      <c r="N77" s="102">
        <v>0</v>
      </c>
      <c r="O77" s="103">
        <v>0</v>
      </c>
      <c r="P77" s="104">
        <v>0</v>
      </c>
      <c r="Q77" s="105">
        <f>+monthly_drivers_0!Q77</f>
        <v>2.5</v>
      </c>
    </row>
    <row r="78" spans="1:17" x14ac:dyDescent="0.25">
      <c r="A78" s="106">
        <f t="shared" si="5"/>
        <v>46630</v>
      </c>
      <c r="B78" s="714" t="str">
        <f t="shared" si="6"/>
        <v>LeasingI</v>
      </c>
      <c r="C78" s="93">
        <v>0</v>
      </c>
      <c r="D78" s="94">
        <v>0</v>
      </c>
      <c r="E78" s="94">
        <v>0</v>
      </c>
      <c r="F78" s="94">
        <v>0</v>
      </c>
      <c r="G78" s="94">
        <v>0</v>
      </c>
      <c r="H78" s="94">
        <v>0</v>
      </c>
      <c r="I78" s="94">
        <v>0</v>
      </c>
      <c r="J78" s="94">
        <v>0</v>
      </c>
      <c r="K78" s="95">
        <v>0</v>
      </c>
      <c r="L78" s="94">
        <f t="shared" si="4"/>
        <v>0</v>
      </c>
      <c r="M78" s="94">
        <v>0</v>
      </c>
      <c r="N78" s="94">
        <v>0</v>
      </c>
      <c r="O78" s="96">
        <v>0</v>
      </c>
      <c r="P78" s="95">
        <v>0</v>
      </c>
      <c r="Q78" s="97">
        <f>+monthly_drivers_0!Q78</f>
        <v>2.5</v>
      </c>
    </row>
    <row r="79" spans="1:17" x14ac:dyDescent="0.25">
      <c r="A79" s="98">
        <f t="shared" si="5"/>
        <v>46660</v>
      </c>
      <c r="B79" s="713" t="str">
        <f t="shared" si="6"/>
        <v>LeasingI</v>
      </c>
      <c r="C79" s="99">
        <v>0</v>
      </c>
      <c r="D79" s="100">
        <v>0</v>
      </c>
      <c r="E79" s="100">
        <v>0</v>
      </c>
      <c r="F79" s="100">
        <v>0</v>
      </c>
      <c r="G79" s="100">
        <v>0</v>
      </c>
      <c r="H79" s="100">
        <v>0</v>
      </c>
      <c r="I79" s="100">
        <v>0</v>
      </c>
      <c r="J79" s="100">
        <v>0</v>
      </c>
      <c r="K79" s="101">
        <v>0</v>
      </c>
      <c r="L79" s="102">
        <f t="shared" si="4"/>
        <v>0</v>
      </c>
      <c r="M79" s="102">
        <v>0</v>
      </c>
      <c r="N79" s="102">
        <v>0</v>
      </c>
      <c r="O79" s="103">
        <v>0</v>
      </c>
      <c r="P79" s="104">
        <v>0</v>
      </c>
      <c r="Q79" s="105">
        <f>+monthly_drivers_0!Q79</f>
        <v>2.5</v>
      </c>
    </row>
    <row r="80" spans="1:17" x14ac:dyDescent="0.25">
      <c r="A80" s="106">
        <f t="shared" si="5"/>
        <v>46691</v>
      </c>
      <c r="B80" s="714" t="str">
        <f t="shared" si="6"/>
        <v>LeasingI</v>
      </c>
      <c r="C80" s="93">
        <v>0</v>
      </c>
      <c r="D80" s="94">
        <v>0</v>
      </c>
      <c r="E80" s="94">
        <v>0</v>
      </c>
      <c r="F80" s="94">
        <v>0</v>
      </c>
      <c r="G80" s="94">
        <v>0</v>
      </c>
      <c r="H80" s="94">
        <v>0</v>
      </c>
      <c r="I80" s="94">
        <v>0</v>
      </c>
      <c r="J80" s="94">
        <v>0</v>
      </c>
      <c r="K80" s="95">
        <v>0</v>
      </c>
      <c r="L80" s="94">
        <f t="shared" si="4"/>
        <v>0</v>
      </c>
      <c r="M80" s="94">
        <v>0</v>
      </c>
      <c r="N80" s="94">
        <v>0</v>
      </c>
      <c r="O80" s="96">
        <v>0</v>
      </c>
      <c r="P80" s="95">
        <v>0</v>
      </c>
      <c r="Q80" s="97">
        <f>+monthly_drivers_0!Q80</f>
        <v>2.5</v>
      </c>
    </row>
    <row r="81" spans="1:17" x14ac:dyDescent="0.25">
      <c r="A81" s="98">
        <f t="shared" si="5"/>
        <v>46721</v>
      </c>
      <c r="B81" s="713" t="str">
        <f t="shared" si="6"/>
        <v>LeasingI</v>
      </c>
      <c r="C81" s="99">
        <v>0</v>
      </c>
      <c r="D81" s="100">
        <v>0</v>
      </c>
      <c r="E81" s="100">
        <v>0</v>
      </c>
      <c r="F81" s="100">
        <v>0</v>
      </c>
      <c r="G81" s="100">
        <v>0</v>
      </c>
      <c r="H81" s="100">
        <v>0</v>
      </c>
      <c r="I81" s="100">
        <v>0</v>
      </c>
      <c r="J81" s="100">
        <v>0</v>
      </c>
      <c r="K81" s="101">
        <v>0</v>
      </c>
      <c r="L81" s="102">
        <f t="shared" si="4"/>
        <v>0</v>
      </c>
      <c r="M81" s="102">
        <v>0</v>
      </c>
      <c r="N81" s="102">
        <v>0</v>
      </c>
      <c r="O81" s="103">
        <v>0</v>
      </c>
      <c r="P81" s="104">
        <v>0</v>
      </c>
      <c r="Q81" s="105">
        <f>+monthly_drivers_0!Q81</f>
        <v>2.5</v>
      </c>
    </row>
    <row r="82" spans="1:17" x14ac:dyDescent="0.25">
      <c r="A82" s="106">
        <f t="shared" si="5"/>
        <v>46752</v>
      </c>
      <c r="B82" s="714" t="str">
        <f t="shared" si="6"/>
        <v>LeasingI</v>
      </c>
      <c r="C82" s="93">
        <v>0</v>
      </c>
      <c r="D82" s="94">
        <v>0</v>
      </c>
      <c r="E82" s="94">
        <v>0</v>
      </c>
      <c r="F82" s="94">
        <v>0</v>
      </c>
      <c r="G82" s="94">
        <v>0</v>
      </c>
      <c r="H82" s="94">
        <v>0</v>
      </c>
      <c r="I82" s="94">
        <v>0</v>
      </c>
      <c r="J82" s="94">
        <v>0</v>
      </c>
      <c r="K82" s="95">
        <v>0</v>
      </c>
      <c r="L82" s="94">
        <f t="shared" si="4"/>
        <v>0</v>
      </c>
      <c r="M82" s="94">
        <v>0</v>
      </c>
      <c r="N82" s="94">
        <v>0</v>
      </c>
      <c r="O82" s="96">
        <v>0</v>
      </c>
      <c r="P82" s="95">
        <v>0</v>
      </c>
      <c r="Q82" s="97">
        <f>+monthly_drivers_0!Q82</f>
        <v>2.5</v>
      </c>
    </row>
    <row r="83" spans="1:17" x14ac:dyDescent="0.25">
      <c r="A83" s="98">
        <f t="shared" si="5"/>
        <v>46783</v>
      </c>
      <c r="B83" s="713" t="str">
        <f t="shared" si="6"/>
        <v>LeasingI</v>
      </c>
      <c r="C83" s="99">
        <v>0</v>
      </c>
      <c r="D83" s="100">
        <v>0</v>
      </c>
      <c r="E83" s="100">
        <v>0</v>
      </c>
      <c r="F83" s="100">
        <v>0</v>
      </c>
      <c r="G83" s="100">
        <v>0</v>
      </c>
      <c r="H83" s="100">
        <v>0</v>
      </c>
      <c r="I83" s="100">
        <v>0</v>
      </c>
      <c r="J83" s="100">
        <v>0</v>
      </c>
      <c r="K83" s="101">
        <v>0</v>
      </c>
      <c r="L83" s="102">
        <f t="shared" si="4"/>
        <v>0</v>
      </c>
      <c r="M83" s="102">
        <v>0</v>
      </c>
      <c r="N83" s="102">
        <v>0</v>
      </c>
      <c r="O83" s="103">
        <v>0</v>
      </c>
      <c r="P83" s="104">
        <v>0</v>
      </c>
      <c r="Q83" s="105">
        <f>+monthly_drivers_0!Q83</f>
        <v>2.5</v>
      </c>
    </row>
    <row r="84" spans="1:17" x14ac:dyDescent="0.25">
      <c r="A84" s="106">
        <f t="shared" si="5"/>
        <v>46812</v>
      </c>
      <c r="B84" s="714" t="str">
        <f t="shared" si="6"/>
        <v>LeasingI</v>
      </c>
      <c r="C84" s="93">
        <v>0</v>
      </c>
      <c r="D84" s="94">
        <v>0</v>
      </c>
      <c r="E84" s="94">
        <v>0</v>
      </c>
      <c r="F84" s="94">
        <v>0</v>
      </c>
      <c r="G84" s="94">
        <v>0</v>
      </c>
      <c r="H84" s="94">
        <v>0</v>
      </c>
      <c r="I84" s="94">
        <v>0</v>
      </c>
      <c r="J84" s="94">
        <v>0</v>
      </c>
      <c r="K84" s="95">
        <v>0</v>
      </c>
      <c r="L84" s="94">
        <f t="shared" si="4"/>
        <v>0</v>
      </c>
      <c r="M84" s="94">
        <v>0</v>
      </c>
      <c r="N84" s="94">
        <v>0</v>
      </c>
      <c r="O84" s="96">
        <v>0</v>
      </c>
      <c r="P84" s="95">
        <v>0</v>
      </c>
      <c r="Q84" s="97">
        <f>+monthly_drivers_0!Q84</f>
        <v>2.5</v>
      </c>
    </row>
    <row r="85" spans="1:17" x14ac:dyDescent="0.25">
      <c r="A85" s="98">
        <f t="shared" si="5"/>
        <v>46843</v>
      </c>
      <c r="B85" s="713" t="str">
        <f t="shared" si="6"/>
        <v>LeasingI</v>
      </c>
      <c r="C85" s="99">
        <v>0</v>
      </c>
      <c r="D85" s="100">
        <v>0</v>
      </c>
      <c r="E85" s="100">
        <v>0</v>
      </c>
      <c r="F85" s="100">
        <v>0</v>
      </c>
      <c r="G85" s="100">
        <v>0</v>
      </c>
      <c r="H85" s="100">
        <v>0</v>
      </c>
      <c r="I85" s="100">
        <v>0</v>
      </c>
      <c r="J85" s="100">
        <v>0</v>
      </c>
      <c r="K85" s="101">
        <v>0</v>
      </c>
      <c r="L85" s="102">
        <f t="shared" si="4"/>
        <v>0</v>
      </c>
      <c r="M85" s="102">
        <v>0</v>
      </c>
      <c r="N85" s="102">
        <v>0</v>
      </c>
      <c r="O85" s="103">
        <v>0</v>
      </c>
      <c r="P85" s="104">
        <v>0</v>
      </c>
      <c r="Q85" s="105">
        <f>+monthly_drivers_0!Q85</f>
        <v>2.5</v>
      </c>
    </row>
    <row r="86" spans="1:17" x14ac:dyDescent="0.25">
      <c r="A86" s="106">
        <f t="shared" si="5"/>
        <v>46873</v>
      </c>
      <c r="B86" s="714" t="str">
        <f t="shared" si="6"/>
        <v>LeasingI</v>
      </c>
      <c r="C86" s="93">
        <v>0</v>
      </c>
      <c r="D86" s="94">
        <v>0</v>
      </c>
      <c r="E86" s="94">
        <v>0</v>
      </c>
      <c r="F86" s="94">
        <v>0</v>
      </c>
      <c r="G86" s="94">
        <v>0</v>
      </c>
      <c r="H86" s="94">
        <v>0</v>
      </c>
      <c r="I86" s="94">
        <v>0</v>
      </c>
      <c r="J86" s="94">
        <v>0</v>
      </c>
      <c r="K86" s="95">
        <v>0</v>
      </c>
      <c r="L86" s="94">
        <f t="shared" si="4"/>
        <v>0</v>
      </c>
      <c r="M86" s="94">
        <v>0</v>
      </c>
      <c r="N86" s="94">
        <v>0</v>
      </c>
      <c r="O86" s="96">
        <v>0</v>
      </c>
      <c r="P86" s="95">
        <v>0</v>
      </c>
      <c r="Q86" s="97">
        <f>+monthly_drivers_0!Q86</f>
        <v>2.5</v>
      </c>
    </row>
    <row r="87" spans="1:17" x14ac:dyDescent="0.25">
      <c r="A87" s="98">
        <f t="shared" si="5"/>
        <v>46904</v>
      </c>
      <c r="B87" s="713" t="str">
        <f t="shared" si="6"/>
        <v>LeasingI</v>
      </c>
      <c r="C87" s="99">
        <v>0</v>
      </c>
      <c r="D87" s="100">
        <v>0</v>
      </c>
      <c r="E87" s="100">
        <v>0</v>
      </c>
      <c r="F87" s="100">
        <v>0</v>
      </c>
      <c r="G87" s="100">
        <v>0</v>
      </c>
      <c r="H87" s="100">
        <v>0</v>
      </c>
      <c r="I87" s="100">
        <v>0</v>
      </c>
      <c r="J87" s="100">
        <v>0</v>
      </c>
      <c r="K87" s="101">
        <v>0</v>
      </c>
      <c r="L87" s="102">
        <f t="shared" si="4"/>
        <v>0</v>
      </c>
      <c r="M87" s="102">
        <v>0</v>
      </c>
      <c r="N87" s="102">
        <v>0</v>
      </c>
      <c r="O87" s="103">
        <v>0</v>
      </c>
      <c r="P87" s="104">
        <v>0</v>
      </c>
      <c r="Q87" s="105">
        <f>+monthly_drivers_0!Q87</f>
        <v>2.5</v>
      </c>
    </row>
    <row r="88" spans="1:17" x14ac:dyDescent="0.25">
      <c r="A88" s="106">
        <f t="shared" si="5"/>
        <v>46934</v>
      </c>
      <c r="B88" s="714" t="str">
        <f t="shared" si="6"/>
        <v>LeasingI</v>
      </c>
      <c r="C88" s="93">
        <v>0</v>
      </c>
      <c r="D88" s="94">
        <v>0</v>
      </c>
      <c r="E88" s="94">
        <v>0</v>
      </c>
      <c r="F88" s="94">
        <v>0</v>
      </c>
      <c r="G88" s="94">
        <v>0</v>
      </c>
      <c r="H88" s="94">
        <v>0</v>
      </c>
      <c r="I88" s="94">
        <v>0</v>
      </c>
      <c r="J88" s="94">
        <v>0</v>
      </c>
      <c r="K88" s="95">
        <v>0</v>
      </c>
      <c r="L88" s="94">
        <f t="shared" si="4"/>
        <v>0</v>
      </c>
      <c r="M88" s="94">
        <v>0</v>
      </c>
      <c r="N88" s="94">
        <v>0</v>
      </c>
      <c r="O88" s="96">
        <v>0</v>
      </c>
      <c r="P88" s="95">
        <v>0</v>
      </c>
      <c r="Q88" s="97">
        <f>+monthly_drivers_0!Q88</f>
        <v>2.5</v>
      </c>
    </row>
    <row r="89" spans="1:17" x14ac:dyDescent="0.25">
      <c r="A89" s="98">
        <f t="shared" si="5"/>
        <v>46965</v>
      </c>
      <c r="B89" s="713" t="str">
        <f t="shared" si="6"/>
        <v>LeasingI</v>
      </c>
      <c r="C89" s="99">
        <v>0</v>
      </c>
      <c r="D89" s="100">
        <v>0</v>
      </c>
      <c r="E89" s="100">
        <v>0</v>
      </c>
      <c r="F89" s="100">
        <v>0</v>
      </c>
      <c r="G89" s="100">
        <v>0</v>
      </c>
      <c r="H89" s="100">
        <v>0</v>
      </c>
      <c r="I89" s="100">
        <v>0</v>
      </c>
      <c r="J89" s="100">
        <v>0</v>
      </c>
      <c r="K89" s="101">
        <v>0</v>
      </c>
      <c r="L89" s="102">
        <f t="shared" si="4"/>
        <v>0</v>
      </c>
      <c r="M89" s="102">
        <v>0</v>
      </c>
      <c r="N89" s="102">
        <v>0</v>
      </c>
      <c r="O89" s="103">
        <v>0</v>
      </c>
      <c r="P89" s="104">
        <v>0</v>
      </c>
      <c r="Q89" s="105">
        <f>+monthly_drivers_0!Q89</f>
        <v>2.5</v>
      </c>
    </row>
    <row r="90" spans="1:17" x14ac:dyDescent="0.25">
      <c r="A90" s="106">
        <f t="shared" si="5"/>
        <v>46996</v>
      </c>
      <c r="B90" s="714" t="str">
        <f t="shared" si="6"/>
        <v>LeasingI</v>
      </c>
      <c r="C90" s="93">
        <v>0</v>
      </c>
      <c r="D90" s="94">
        <v>0</v>
      </c>
      <c r="E90" s="94">
        <v>0</v>
      </c>
      <c r="F90" s="94">
        <v>0</v>
      </c>
      <c r="G90" s="94">
        <v>0</v>
      </c>
      <c r="H90" s="94">
        <v>0</v>
      </c>
      <c r="I90" s="94">
        <v>0</v>
      </c>
      <c r="J90" s="94">
        <v>0</v>
      </c>
      <c r="K90" s="95">
        <v>0</v>
      </c>
      <c r="L90" s="94">
        <f t="shared" si="4"/>
        <v>0</v>
      </c>
      <c r="M90" s="94">
        <v>0</v>
      </c>
      <c r="N90" s="94">
        <v>0</v>
      </c>
      <c r="O90" s="96">
        <v>0</v>
      </c>
      <c r="P90" s="95">
        <v>0</v>
      </c>
      <c r="Q90" s="97">
        <f>+monthly_drivers_0!Q90</f>
        <v>2.5</v>
      </c>
    </row>
    <row r="91" spans="1:17" x14ac:dyDescent="0.25">
      <c r="A91" s="98">
        <f t="shared" si="5"/>
        <v>47026</v>
      </c>
      <c r="B91" s="713" t="str">
        <f t="shared" si="6"/>
        <v>LeasingI</v>
      </c>
      <c r="C91" s="99">
        <v>0</v>
      </c>
      <c r="D91" s="100">
        <v>0</v>
      </c>
      <c r="E91" s="100">
        <v>0</v>
      </c>
      <c r="F91" s="100">
        <v>0</v>
      </c>
      <c r="G91" s="100">
        <v>0</v>
      </c>
      <c r="H91" s="100">
        <v>0</v>
      </c>
      <c r="I91" s="100">
        <v>0</v>
      </c>
      <c r="J91" s="100">
        <v>0</v>
      </c>
      <c r="K91" s="101">
        <v>0</v>
      </c>
      <c r="L91" s="102">
        <f t="shared" si="4"/>
        <v>0</v>
      </c>
      <c r="M91" s="102">
        <v>0</v>
      </c>
      <c r="N91" s="102">
        <v>0</v>
      </c>
      <c r="O91" s="103">
        <v>0</v>
      </c>
      <c r="P91" s="104">
        <v>0</v>
      </c>
      <c r="Q91" s="105">
        <f>+monthly_drivers_0!Q91</f>
        <v>2.5</v>
      </c>
    </row>
    <row r="92" spans="1:17" x14ac:dyDescent="0.25">
      <c r="A92" s="106">
        <f t="shared" si="5"/>
        <v>47057</v>
      </c>
      <c r="B92" s="714" t="str">
        <f t="shared" si="6"/>
        <v>LeasingI</v>
      </c>
      <c r="C92" s="93">
        <v>0</v>
      </c>
      <c r="D92" s="94">
        <v>0</v>
      </c>
      <c r="E92" s="94">
        <v>0</v>
      </c>
      <c r="F92" s="94">
        <v>0</v>
      </c>
      <c r="G92" s="94">
        <v>0</v>
      </c>
      <c r="H92" s="94">
        <v>0</v>
      </c>
      <c r="I92" s="94">
        <v>0</v>
      </c>
      <c r="J92" s="94">
        <v>0</v>
      </c>
      <c r="K92" s="95">
        <v>0</v>
      </c>
      <c r="L92" s="94">
        <f t="shared" si="4"/>
        <v>0</v>
      </c>
      <c r="M92" s="94">
        <v>0</v>
      </c>
      <c r="N92" s="94">
        <v>0</v>
      </c>
      <c r="O92" s="96">
        <v>0</v>
      </c>
      <c r="P92" s="95">
        <v>0</v>
      </c>
      <c r="Q92" s="97">
        <f>+monthly_drivers_0!Q92</f>
        <v>2.5</v>
      </c>
    </row>
    <row r="93" spans="1:17" x14ac:dyDescent="0.25">
      <c r="A93" s="98">
        <f t="shared" si="5"/>
        <v>47087</v>
      </c>
      <c r="B93" s="713" t="str">
        <f t="shared" si="6"/>
        <v>LeasingI</v>
      </c>
      <c r="C93" s="99">
        <v>0</v>
      </c>
      <c r="D93" s="100">
        <v>0</v>
      </c>
      <c r="E93" s="100">
        <v>0</v>
      </c>
      <c r="F93" s="100">
        <v>0</v>
      </c>
      <c r="G93" s="100">
        <v>0</v>
      </c>
      <c r="H93" s="100">
        <v>0</v>
      </c>
      <c r="I93" s="100">
        <v>0</v>
      </c>
      <c r="J93" s="100">
        <v>0</v>
      </c>
      <c r="K93" s="101">
        <v>0</v>
      </c>
      <c r="L93" s="102">
        <f t="shared" si="4"/>
        <v>0</v>
      </c>
      <c r="M93" s="102">
        <v>0</v>
      </c>
      <c r="N93" s="102">
        <v>0</v>
      </c>
      <c r="O93" s="103">
        <v>0</v>
      </c>
      <c r="P93" s="104">
        <v>0</v>
      </c>
      <c r="Q93" s="105">
        <f>+monthly_drivers_0!Q93</f>
        <v>2.5</v>
      </c>
    </row>
    <row r="94" spans="1:17" x14ac:dyDescent="0.25">
      <c r="A94" s="106">
        <f t="shared" si="5"/>
        <v>47118</v>
      </c>
      <c r="B94" s="714" t="str">
        <f t="shared" si="6"/>
        <v>LeasingI</v>
      </c>
      <c r="C94" s="93">
        <v>0</v>
      </c>
      <c r="D94" s="94">
        <v>0</v>
      </c>
      <c r="E94" s="94">
        <v>0</v>
      </c>
      <c r="F94" s="94">
        <v>0</v>
      </c>
      <c r="G94" s="94">
        <v>0</v>
      </c>
      <c r="H94" s="94">
        <v>0</v>
      </c>
      <c r="I94" s="94">
        <v>0</v>
      </c>
      <c r="J94" s="94">
        <v>0</v>
      </c>
      <c r="K94" s="95">
        <v>0</v>
      </c>
      <c r="L94" s="94">
        <f t="shared" si="4"/>
        <v>0</v>
      </c>
      <c r="M94" s="94">
        <v>0</v>
      </c>
      <c r="N94" s="94">
        <v>0</v>
      </c>
      <c r="O94" s="96">
        <v>0</v>
      </c>
      <c r="P94" s="95">
        <v>0</v>
      </c>
      <c r="Q94" s="97">
        <f>+monthly_drivers_0!Q94</f>
        <v>2.5</v>
      </c>
    </row>
    <row r="95" spans="1:17" x14ac:dyDescent="0.25">
      <c r="A95" s="98">
        <f t="shared" si="5"/>
        <v>47149</v>
      </c>
      <c r="B95" s="713" t="str">
        <f t="shared" si="6"/>
        <v>LeasingI</v>
      </c>
      <c r="C95" s="99">
        <v>0</v>
      </c>
      <c r="D95" s="100">
        <v>0</v>
      </c>
      <c r="E95" s="100">
        <v>0</v>
      </c>
      <c r="F95" s="100">
        <v>0</v>
      </c>
      <c r="G95" s="100">
        <v>0</v>
      </c>
      <c r="H95" s="100">
        <v>0</v>
      </c>
      <c r="I95" s="100">
        <v>0</v>
      </c>
      <c r="J95" s="100">
        <v>0</v>
      </c>
      <c r="K95" s="101">
        <v>0</v>
      </c>
      <c r="L95" s="102">
        <f t="shared" si="4"/>
        <v>0</v>
      </c>
      <c r="M95" s="102">
        <v>0</v>
      </c>
      <c r="N95" s="102">
        <v>0</v>
      </c>
      <c r="O95" s="103">
        <v>0</v>
      </c>
      <c r="P95" s="104">
        <v>0</v>
      </c>
      <c r="Q95" s="105">
        <f>+monthly_drivers_0!Q95</f>
        <v>2.5</v>
      </c>
    </row>
    <row r="96" spans="1:17" x14ac:dyDescent="0.25">
      <c r="A96" s="106">
        <f t="shared" si="5"/>
        <v>47177</v>
      </c>
      <c r="B96" s="714" t="str">
        <f t="shared" si="6"/>
        <v>LeasingI</v>
      </c>
      <c r="C96" s="93">
        <v>0</v>
      </c>
      <c r="D96" s="94">
        <v>0</v>
      </c>
      <c r="E96" s="94">
        <v>0</v>
      </c>
      <c r="F96" s="94">
        <v>0</v>
      </c>
      <c r="G96" s="94">
        <v>0</v>
      </c>
      <c r="H96" s="94">
        <v>0</v>
      </c>
      <c r="I96" s="94">
        <v>0</v>
      </c>
      <c r="J96" s="94">
        <v>0</v>
      </c>
      <c r="K96" s="95">
        <v>0</v>
      </c>
      <c r="L96" s="94">
        <f t="shared" si="4"/>
        <v>0</v>
      </c>
      <c r="M96" s="94">
        <v>0</v>
      </c>
      <c r="N96" s="94">
        <v>0</v>
      </c>
      <c r="O96" s="96">
        <v>0</v>
      </c>
      <c r="P96" s="95">
        <v>0</v>
      </c>
      <c r="Q96" s="97">
        <f>+monthly_drivers_0!Q96</f>
        <v>2.5</v>
      </c>
    </row>
    <row r="97" spans="1:17" x14ac:dyDescent="0.25">
      <c r="A97" s="98">
        <f t="shared" si="5"/>
        <v>47208</v>
      </c>
      <c r="B97" s="713" t="str">
        <f t="shared" si="6"/>
        <v>LeasingI</v>
      </c>
      <c r="C97" s="99">
        <v>0</v>
      </c>
      <c r="D97" s="100">
        <v>0</v>
      </c>
      <c r="E97" s="100">
        <v>0</v>
      </c>
      <c r="F97" s="100">
        <v>0</v>
      </c>
      <c r="G97" s="100">
        <v>0</v>
      </c>
      <c r="H97" s="100">
        <v>0</v>
      </c>
      <c r="I97" s="100">
        <v>0</v>
      </c>
      <c r="J97" s="100">
        <v>0</v>
      </c>
      <c r="K97" s="101">
        <v>0</v>
      </c>
      <c r="L97" s="102">
        <f t="shared" si="4"/>
        <v>0</v>
      </c>
      <c r="M97" s="102">
        <v>0</v>
      </c>
      <c r="N97" s="102">
        <v>0</v>
      </c>
      <c r="O97" s="103">
        <v>0</v>
      </c>
      <c r="P97" s="104">
        <v>0</v>
      </c>
      <c r="Q97" s="105">
        <f>+monthly_drivers_0!Q97</f>
        <v>2.5</v>
      </c>
    </row>
    <row r="98" spans="1:17" x14ac:dyDescent="0.25">
      <c r="A98" s="106">
        <f t="shared" si="5"/>
        <v>47238</v>
      </c>
      <c r="B98" s="714" t="str">
        <f t="shared" si="6"/>
        <v>LeasingI</v>
      </c>
      <c r="C98" s="93">
        <v>0</v>
      </c>
      <c r="D98" s="94">
        <v>0</v>
      </c>
      <c r="E98" s="94">
        <v>0</v>
      </c>
      <c r="F98" s="94">
        <v>0</v>
      </c>
      <c r="G98" s="94">
        <v>0</v>
      </c>
      <c r="H98" s="94">
        <v>0</v>
      </c>
      <c r="I98" s="94">
        <v>0</v>
      </c>
      <c r="J98" s="94">
        <v>0</v>
      </c>
      <c r="K98" s="95">
        <v>0</v>
      </c>
      <c r="L98" s="94">
        <f t="shared" si="4"/>
        <v>0</v>
      </c>
      <c r="M98" s="94">
        <v>0</v>
      </c>
      <c r="N98" s="94">
        <v>0</v>
      </c>
      <c r="O98" s="96">
        <v>0</v>
      </c>
      <c r="P98" s="95">
        <v>0</v>
      </c>
      <c r="Q98" s="97">
        <f>+monthly_drivers_0!Q98</f>
        <v>2.5</v>
      </c>
    </row>
    <row r="99" spans="1:17" x14ac:dyDescent="0.25">
      <c r="A99" s="98">
        <f t="shared" si="5"/>
        <v>47269</v>
      </c>
      <c r="B99" s="713" t="str">
        <f t="shared" si="6"/>
        <v>LeasingI</v>
      </c>
      <c r="C99" s="99">
        <v>0</v>
      </c>
      <c r="D99" s="100">
        <v>0</v>
      </c>
      <c r="E99" s="100">
        <v>0</v>
      </c>
      <c r="F99" s="100">
        <v>0</v>
      </c>
      <c r="G99" s="100">
        <v>0</v>
      </c>
      <c r="H99" s="100">
        <v>0</v>
      </c>
      <c r="I99" s="100">
        <v>0</v>
      </c>
      <c r="J99" s="100">
        <v>0</v>
      </c>
      <c r="K99" s="101">
        <v>0</v>
      </c>
      <c r="L99" s="102">
        <f t="shared" si="4"/>
        <v>0</v>
      </c>
      <c r="M99" s="102">
        <v>0</v>
      </c>
      <c r="N99" s="102">
        <v>0</v>
      </c>
      <c r="O99" s="103">
        <v>0</v>
      </c>
      <c r="P99" s="104">
        <v>0</v>
      </c>
      <c r="Q99" s="105">
        <f>+monthly_drivers_0!Q99</f>
        <v>2.5</v>
      </c>
    </row>
    <row r="100" spans="1:17" x14ac:dyDescent="0.25">
      <c r="A100" s="106">
        <f t="shared" si="5"/>
        <v>47299</v>
      </c>
      <c r="B100" s="714" t="str">
        <f t="shared" si="6"/>
        <v>LeasingI</v>
      </c>
      <c r="C100" s="93">
        <v>0</v>
      </c>
      <c r="D100" s="94">
        <v>0</v>
      </c>
      <c r="E100" s="94">
        <v>0</v>
      </c>
      <c r="F100" s="94">
        <v>0</v>
      </c>
      <c r="G100" s="94">
        <v>0</v>
      </c>
      <c r="H100" s="94">
        <v>0</v>
      </c>
      <c r="I100" s="94">
        <v>0</v>
      </c>
      <c r="J100" s="94">
        <v>0</v>
      </c>
      <c r="K100" s="95">
        <v>0</v>
      </c>
      <c r="L100" s="94">
        <f t="shared" si="4"/>
        <v>0</v>
      </c>
      <c r="M100" s="94">
        <v>0</v>
      </c>
      <c r="N100" s="94">
        <v>0</v>
      </c>
      <c r="O100" s="96">
        <v>0</v>
      </c>
      <c r="P100" s="95">
        <v>0</v>
      </c>
      <c r="Q100" s="97">
        <f>+monthly_drivers_0!Q100</f>
        <v>2.5</v>
      </c>
    </row>
    <row r="101" spans="1:17" x14ac:dyDescent="0.25">
      <c r="A101" s="98">
        <f t="shared" si="5"/>
        <v>47330</v>
      </c>
      <c r="B101" s="713" t="str">
        <f t="shared" si="6"/>
        <v>LeasingI</v>
      </c>
      <c r="C101" s="99">
        <v>0</v>
      </c>
      <c r="D101" s="100">
        <v>0</v>
      </c>
      <c r="E101" s="100">
        <v>0</v>
      </c>
      <c r="F101" s="100">
        <v>0</v>
      </c>
      <c r="G101" s="100">
        <v>0</v>
      </c>
      <c r="H101" s="100">
        <v>0</v>
      </c>
      <c r="I101" s="100">
        <v>0</v>
      </c>
      <c r="J101" s="100">
        <v>0</v>
      </c>
      <c r="K101" s="101">
        <v>0</v>
      </c>
      <c r="L101" s="102">
        <f t="shared" si="4"/>
        <v>0</v>
      </c>
      <c r="M101" s="102">
        <v>0</v>
      </c>
      <c r="N101" s="102">
        <v>0</v>
      </c>
      <c r="O101" s="103">
        <v>0</v>
      </c>
      <c r="P101" s="104">
        <v>0</v>
      </c>
      <c r="Q101" s="105">
        <f>+monthly_drivers_0!Q101</f>
        <v>2.5</v>
      </c>
    </row>
    <row r="102" spans="1:17" x14ac:dyDescent="0.25">
      <c r="A102" s="106">
        <f t="shared" si="5"/>
        <v>47361</v>
      </c>
      <c r="B102" s="714" t="str">
        <f t="shared" si="6"/>
        <v>LeasingI</v>
      </c>
      <c r="C102" s="93">
        <v>0</v>
      </c>
      <c r="D102" s="94">
        <v>0</v>
      </c>
      <c r="E102" s="94">
        <v>0</v>
      </c>
      <c r="F102" s="94">
        <v>0</v>
      </c>
      <c r="G102" s="94">
        <v>0</v>
      </c>
      <c r="H102" s="94">
        <v>0</v>
      </c>
      <c r="I102" s="94">
        <v>0</v>
      </c>
      <c r="J102" s="94">
        <v>0</v>
      </c>
      <c r="K102" s="95">
        <v>0</v>
      </c>
      <c r="L102" s="94">
        <f t="shared" si="4"/>
        <v>0</v>
      </c>
      <c r="M102" s="94">
        <v>0</v>
      </c>
      <c r="N102" s="94">
        <v>0</v>
      </c>
      <c r="O102" s="96">
        <v>0</v>
      </c>
      <c r="P102" s="95">
        <v>0</v>
      </c>
      <c r="Q102" s="97">
        <f>+monthly_drivers_0!Q102</f>
        <v>2.5</v>
      </c>
    </row>
    <row r="103" spans="1:17" x14ac:dyDescent="0.25">
      <c r="A103" s="98">
        <f t="shared" si="5"/>
        <v>47391</v>
      </c>
      <c r="B103" s="713" t="str">
        <f t="shared" si="6"/>
        <v>LeasingI</v>
      </c>
      <c r="C103" s="99">
        <v>0</v>
      </c>
      <c r="D103" s="100">
        <v>0</v>
      </c>
      <c r="E103" s="100">
        <v>0</v>
      </c>
      <c r="F103" s="100">
        <v>0</v>
      </c>
      <c r="G103" s="100">
        <v>0</v>
      </c>
      <c r="H103" s="100">
        <v>0</v>
      </c>
      <c r="I103" s="100">
        <v>0</v>
      </c>
      <c r="J103" s="100">
        <v>0</v>
      </c>
      <c r="K103" s="101">
        <v>0</v>
      </c>
      <c r="L103" s="102">
        <f t="shared" si="4"/>
        <v>0</v>
      </c>
      <c r="M103" s="102">
        <v>0</v>
      </c>
      <c r="N103" s="102">
        <v>0</v>
      </c>
      <c r="O103" s="103">
        <v>0</v>
      </c>
      <c r="P103" s="104">
        <v>0</v>
      </c>
      <c r="Q103" s="105">
        <f>+monthly_drivers_0!Q103</f>
        <v>2.5</v>
      </c>
    </row>
    <row r="104" spans="1:17" x14ac:dyDescent="0.25">
      <c r="A104" s="106">
        <f t="shared" si="5"/>
        <v>47422</v>
      </c>
      <c r="B104" s="714" t="str">
        <f t="shared" si="6"/>
        <v>LeasingI</v>
      </c>
      <c r="C104" s="93">
        <v>0</v>
      </c>
      <c r="D104" s="94">
        <v>0</v>
      </c>
      <c r="E104" s="94">
        <v>0</v>
      </c>
      <c r="F104" s="94">
        <v>0</v>
      </c>
      <c r="G104" s="94">
        <v>0</v>
      </c>
      <c r="H104" s="94">
        <v>0</v>
      </c>
      <c r="I104" s="94">
        <v>0</v>
      </c>
      <c r="J104" s="94">
        <v>0</v>
      </c>
      <c r="K104" s="95">
        <v>0</v>
      </c>
      <c r="L104" s="94">
        <f t="shared" si="4"/>
        <v>0</v>
      </c>
      <c r="M104" s="94">
        <v>0</v>
      </c>
      <c r="N104" s="94">
        <v>0</v>
      </c>
      <c r="O104" s="96">
        <v>0</v>
      </c>
      <c r="P104" s="95">
        <v>0</v>
      </c>
      <c r="Q104" s="97">
        <f>+monthly_drivers_0!Q104</f>
        <v>2.5</v>
      </c>
    </row>
    <row r="105" spans="1:17" x14ac:dyDescent="0.25">
      <c r="A105" s="98">
        <f t="shared" si="5"/>
        <v>47452</v>
      </c>
      <c r="B105" s="713" t="str">
        <f t="shared" si="6"/>
        <v>LeasingI</v>
      </c>
      <c r="C105" s="99">
        <v>0</v>
      </c>
      <c r="D105" s="100">
        <v>0</v>
      </c>
      <c r="E105" s="100">
        <v>0</v>
      </c>
      <c r="F105" s="100">
        <v>0</v>
      </c>
      <c r="G105" s="100">
        <v>0</v>
      </c>
      <c r="H105" s="100">
        <v>0</v>
      </c>
      <c r="I105" s="100">
        <v>0</v>
      </c>
      <c r="J105" s="100">
        <v>0</v>
      </c>
      <c r="K105" s="101">
        <v>0</v>
      </c>
      <c r="L105" s="102">
        <f t="shared" si="4"/>
        <v>0</v>
      </c>
      <c r="M105" s="102">
        <v>0</v>
      </c>
      <c r="N105" s="102">
        <v>0</v>
      </c>
      <c r="O105" s="103">
        <v>0</v>
      </c>
      <c r="P105" s="104">
        <v>0</v>
      </c>
      <c r="Q105" s="105">
        <f>+monthly_drivers_0!Q105</f>
        <v>2.5</v>
      </c>
    </row>
    <row r="106" spans="1:17" x14ac:dyDescent="0.25">
      <c r="A106" s="106">
        <f t="shared" si="5"/>
        <v>47483</v>
      </c>
      <c r="B106" s="714" t="str">
        <f t="shared" si="6"/>
        <v>LeasingI</v>
      </c>
      <c r="C106" s="93">
        <v>0</v>
      </c>
      <c r="D106" s="94">
        <v>0</v>
      </c>
      <c r="E106" s="94">
        <v>0</v>
      </c>
      <c r="F106" s="94">
        <v>0</v>
      </c>
      <c r="G106" s="94">
        <v>0</v>
      </c>
      <c r="H106" s="94">
        <v>0</v>
      </c>
      <c r="I106" s="94">
        <v>0</v>
      </c>
      <c r="J106" s="94">
        <v>0</v>
      </c>
      <c r="K106" s="95">
        <v>0</v>
      </c>
      <c r="L106" s="94">
        <f t="shared" si="4"/>
        <v>0</v>
      </c>
      <c r="M106" s="94">
        <v>0</v>
      </c>
      <c r="N106" s="94">
        <v>0</v>
      </c>
      <c r="O106" s="96">
        <v>0</v>
      </c>
      <c r="P106" s="95">
        <v>0</v>
      </c>
      <c r="Q106" s="97">
        <f>+monthly_drivers_0!Q106</f>
        <v>2.5</v>
      </c>
    </row>
    <row r="107" spans="1:17" x14ac:dyDescent="0.25">
      <c r="A107" s="98">
        <f t="shared" si="5"/>
        <v>47514</v>
      </c>
      <c r="B107" s="713" t="str">
        <f t="shared" si="6"/>
        <v>LeasingI</v>
      </c>
      <c r="C107" s="99">
        <v>0</v>
      </c>
      <c r="D107" s="100">
        <v>0</v>
      </c>
      <c r="E107" s="100">
        <v>0</v>
      </c>
      <c r="F107" s="100">
        <v>0</v>
      </c>
      <c r="G107" s="100">
        <v>0</v>
      </c>
      <c r="H107" s="100">
        <v>0</v>
      </c>
      <c r="I107" s="100">
        <v>0</v>
      </c>
      <c r="J107" s="100">
        <v>0</v>
      </c>
      <c r="K107" s="101">
        <v>0</v>
      </c>
      <c r="L107" s="102">
        <f t="shared" si="4"/>
        <v>0</v>
      </c>
      <c r="M107" s="102">
        <v>0</v>
      </c>
      <c r="N107" s="102">
        <v>0</v>
      </c>
      <c r="O107" s="103">
        <v>0</v>
      </c>
      <c r="P107" s="104">
        <v>0</v>
      </c>
      <c r="Q107" s="105">
        <f>+monthly_drivers_0!Q107</f>
        <v>2.5</v>
      </c>
    </row>
    <row r="108" spans="1:17" x14ac:dyDescent="0.25">
      <c r="A108" s="106">
        <f t="shared" si="5"/>
        <v>47542</v>
      </c>
      <c r="B108" s="714" t="str">
        <f t="shared" si="6"/>
        <v>LeasingI</v>
      </c>
      <c r="C108" s="93">
        <v>0</v>
      </c>
      <c r="D108" s="94">
        <v>0</v>
      </c>
      <c r="E108" s="94">
        <v>0</v>
      </c>
      <c r="F108" s="94">
        <v>0</v>
      </c>
      <c r="G108" s="94">
        <v>0</v>
      </c>
      <c r="H108" s="94">
        <v>0</v>
      </c>
      <c r="I108" s="94">
        <v>0</v>
      </c>
      <c r="J108" s="94">
        <v>0</v>
      </c>
      <c r="K108" s="95">
        <v>0</v>
      </c>
      <c r="L108" s="94">
        <f t="shared" si="4"/>
        <v>0</v>
      </c>
      <c r="M108" s="94">
        <v>0</v>
      </c>
      <c r="N108" s="94">
        <v>0</v>
      </c>
      <c r="O108" s="96">
        <v>0</v>
      </c>
      <c r="P108" s="95">
        <v>0</v>
      </c>
      <c r="Q108" s="97">
        <f>+monthly_drivers_0!Q108</f>
        <v>2.5</v>
      </c>
    </row>
    <row r="109" spans="1:17" x14ac:dyDescent="0.25">
      <c r="A109" s="98">
        <f t="shared" si="5"/>
        <v>47573</v>
      </c>
      <c r="B109" s="713" t="str">
        <f t="shared" si="6"/>
        <v>LeasingI</v>
      </c>
      <c r="C109" s="99">
        <v>0</v>
      </c>
      <c r="D109" s="100">
        <v>0</v>
      </c>
      <c r="E109" s="100">
        <v>0</v>
      </c>
      <c r="F109" s="100">
        <v>0</v>
      </c>
      <c r="G109" s="100">
        <v>0</v>
      </c>
      <c r="H109" s="100">
        <v>0</v>
      </c>
      <c r="I109" s="100">
        <v>0</v>
      </c>
      <c r="J109" s="100">
        <v>0</v>
      </c>
      <c r="K109" s="101">
        <v>0</v>
      </c>
      <c r="L109" s="102">
        <f t="shared" si="4"/>
        <v>0</v>
      </c>
      <c r="M109" s="102">
        <v>0</v>
      </c>
      <c r="N109" s="102">
        <v>0</v>
      </c>
      <c r="O109" s="103">
        <v>0</v>
      </c>
      <c r="P109" s="104">
        <v>0</v>
      </c>
      <c r="Q109" s="105">
        <f>+monthly_drivers_0!Q109</f>
        <v>2.5</v>
      </c>
    </row>
    <row r="110" spans="1:17" x14ac:dyDescent="0.25">
      <c r="A110" s="106">
        <f t="shared" si="5"/>
        <v>47603</v>
      </c>
      <c r="B110" s="714" t="str">
        <f t="shared" si="6"/>
        <v>LeasingI</v>
      </c>
      <c r="C110" s="93">
        <v>0</v>
      </c>
      <c r="D110" s="94">
        <v>0</v>
      </c>
      <c r="E110" s="94">
        <v>0</v>
      </c>
      <c r="F110" s="94">
        <v>0</v>
      </c>
      <c r="G110" s="94">
        <v>0</v>
      </c>
      <c r="H110" s="94">
        <v>0</v>
      </c>
      <c r="I110" s="94">
        <v>0</v>
      </c>
      <c r="J110" s="94">
        <v>0</v>
      </c>
      <c r="K110" s="95">
        <v>0</v>
      </c>
      <c r="L110" s="94">
        <f t="shared" si="4"/>
        <v>0</v>
      </c>
      <c r="M110" s="94">
        <v>0</v>
      </c>
      <c r="N110" s="94">
        <v>0</v>
      </c>
      <c r="O110" s="96">
        <v>0</v>
      </c>
      <c r="P110" s="95">
        <v>0</v>
      </c>
      <c r="Q110" s="97">
        <f>+monthly_drivers_0!Q110</f>
        <v>2.5</v>
      </c>
    </row>
    <row r="111" spans="1:17" x14ac:dyDescent="0.25">
      <c r="A111" s="98">
        <f t="shared" si="5"/>
        <v>47634</v>
      </c>
      <c r="B111" s="713" t="str">
        <f t="shared" si="6"/>
        <v>LeasingI</v>
      </c>
      <c r="C111" s="99">
        <v>0</v>
      </c>
      <c r="D111" s="100">
        <v>0</v>
      </c>
      <c r="E111" s="100">
        <v>0</v>
      </c>
      <c r="F111" s="100">
        <v>0</v>
      </c>
      <c r="G111" s="100">
        <v>0</v>
      </c>
      <c r="H111" s="100">
        <v>0</v>
      </c>
      <c r="I111" s="100">
        <v>0</v>
      </c>
      <c r="J111" s="100">
        <v>0</v>
      </c>
      <c r="K111" s="101">
        <v>0</v>
      </c>
      <c r="L111" s="102">
        <f t="shared" si="4"/>
        <v>0</v>
      </c>
      <c r="M111" s="102">
        <v>0</v>
      </c>
      <c r="N111" s="102">
        <v>0</v>
      </c>
      <c r="O111" s="103">
        <v>0</v>
      </c>
      <c r="P111" s="104">
        <v>0</v>
      </c>
      <c r="Q111" s="105">
        <f>+monthly_drivers_0!Q111</f>
        <v>2.5</v>
      </c>
    </row>
    <row r="112" spans="1:17" x14ac:dyDescent="0.25">
      <c r="A112" s="106">
        <f t="shared" si="5"/>
        <v>47664</v>
      </c>
      <c r="B112" s="714" t="str">
        <f t="shared" si="6"/>
        <v>LeasingI</v>
      </c>
      <c r="C112" s="93">
        <v>0</v>
      </c>
      <c r="D112" s="94">
        <v>0</v>
      </c>
      <c r="E112" s="94">
        <v>0</v>
      </c>
      <c r="F112" s="94">
        <v>0</v>
      </c>
      <c r="G112" s="94">
        <v>0</v>
      </c>
      <c r="H112" s="94">
        <v>0</v>
      </c>
      <c r="I112" s="94">
        <v>0</v>
      </c>
      <c r="J112" s="94">
        <v>0</v>
      </c>
      <c r="K112" s="95">
        <v>0</v>
      </c>
      <c r="L112" s="94">
        <f t="shared" si="4"/>
        <v>0</v>
      </c>
      <c r="M112" s="94">
        <v>0</v>
      </c>
      <c r="N112" s="94">
        <v>0</v>
      </c>
      <c r="O112" s="96">
        <v>0</v>
      </c>
      <c r="P112" s="95">
        <v>0</v>
      </c>
      <c r="Q112" s="97">
        <f>+monthly_drivers_0!Q112</f>
        <v>2.5</v>
      </c>
    </row>
    <row r="113" spans="1:17" x14ac:dyDescent="0.25">
      <c r="A113" s="98">
        <f t="shared" si="5"/>
        <v>47695</v>
      </c>
      <c r="B113" s="713" t="str">
        <f t="shared" si="6"/>
        <v>LeasingI</v>
      </c>
      <c r="C113" s="99">
        <v>0</v>
      </c>
      <c r="D113" s="100">
        <v>0</v>
      </c>
      <c r="E113" s="100">
        <v>0</v>
      </c>
      <c r="F113" s="100">
        <v>0</v>
      </c>
      <c r="G113" s="100">
        <v>0</v>
      </c>
      <c r="H113" s="100">
        <v>0</v>
      </c>
      <c r="I113" s="100">
        <v>0</v>
      </c>
      <c r="J113" s="100">
        <v>0</v>
      </c>
      <c r="K113" s="101">
        <v>0</v>
      </c>
      <c r="L113" s="102">
        <f t="shared" si="4"/>
        <v>0</v>
      </c>
      <c r="M113" s="102">
        <v>0</v>
      </c>
      <c r="N113" s="102">
        <v>0</v>
      </c>
      <c r="O113" s="103">
        <v>0</v>
      </c>
      <c r="P113" s="104">
        <v>0</v>
      </c>
      <c r="Q113" s="105">
        <f>+monthly_drivers_0!Q113</f>
        <v>2.5</v>
      </c>
    </row>
    <row r="114" spans="1:17" x14ac:dyDescent="0.25">
      <c r="A114" s="106">
        <f t="shared" si="5"/>
        <v>47726</v>
      </c>
      <c r="B114" s="714" t="str">
        <f t="shared" si="6"/>
        <v>LeasingI</v>
      </c>
      <c r="C114" s="93">
        <v>0</v>
      </c>
      <c r="D114" s="94">
        <v>0</v>
      </c>
      <c r="E114" s="94">
        <v>0</v>
      </c>
      <c r="F114" s="94">
        <v>0</v>
      </c>
      <c r="G114" s="94">
        <v>0</v>
      </c>
      <c r="H114" s="94">
        <v>0</v>
      </c>
      <c r="I114" s="94">
        <v>0</v>
      </c>
      <c r="J114" s="94">
        <v>0</v>
      </c>
      <c r="K114" s="95">
        <v>0</v>
      </c>
      <c r="L114" s="94">
        <f t="shared" si="4"/>
        <v>0</v>
      </c>
      <c r="M114" s="94">
        <v>0</v>
      </c>
      <c r="N114" s="94">
        <v>0</v>
      </c>
      <c r="O114" s="96">
        <v>0</v>
      </c>
      <c r="P114" s="95">
        <v>0</v>
      </c>
      <c r="Q114" s="97">
        <f>+monthly_drivers_0!Q114</f>
        <v>2.5</v>
      </c>
    </row>
    <row r="115" spans="1:17" x14ac:dyDescent="0.25">
      <c r="A115" s="98">
        <f t="shared" si="5"/>
        <v>47756</v>
      </c>
      <c r="B115" s="713" t="str">
        <f t="shared" si="6"/>
        <v>LeasingI</v>
      </c>
      <c r="C115" s="99">
        <v>0</v>
      </c>
      <c r="D115" s="100">
        <v>0</v>
      </c>
      <c r="E115" s="100">
        <v>0</v>
      </c>
      <c r="F115" s="100">
        <v>0</v>
      </c>
      <c r="G115" s="100">
        <v>0</v>
      </c>
      <c r="H115" s="100">
        <v>0</v>
      </c>
      <c r="I115" s="100">
        <v>0</v>
      </c>
      <c r="J115" s="100">
        <v>0</v>
      </c>
      <c r="K115" s="101">
        <v>0</v>
      </c>
      <c r="L115" s="102">
        <f t="shared" si="4"/>
        <v>0</v>
      </c>
      <c r="M115" s="102">
        <v>0</v>
      </c>
      <c r="N115" s="102">
        <v>0</v>
      </c>
      <c r="O115" s="103">
        <v>0</v>
      </c>
      <c r="P115" s="104">
        <v>0</v>
      </c>
      <c r="Q115" s="105">
        <f>+monthly_drivers_0!Q115</f>
        <v>2.5</v>
      </c>
    </row>
    <row r="116" spans="1:17" x14ac:dyDescent="0.25">
      <c r="A116" s="106">
        <f t="shared" si="5"/>
        <v>47787</v>
      </c>
      <c r="B116" s="714" t="str">
        <f t="shared" si="6"/>
        <v>LeasingI</v>
      </c>
      <c r="C116" s="93">
        <v>0</v>
      </c>
      <c r="D116" s="94">
        <v>0</v>
      </c>
      <c r="E116" s="94">
        <v>0</v>
      </c>
      <c r="F116" s="94">
        <v>0</v>
      </c>
      <c r="G116" s="94">
        <v>0</v>
      </c>
      <c r="H116" s="94">
        <v>0</v>
      </c>
      <c r="I116" s="94">
        <v>0</v>
      </c>
      <c r="J116" s="94">
        <v>0</v>
      </c>
      <c r="K116" s="95">
        <v>0</v>
      </c>
      <c r="L116" s="94">
        <f t="shared" si="4"/>
        <v>0</v>
      </c>
      <c r="M116" s="94">
        <v>0</v>
      </c>
      <c r="N116" s="94">
        <v>0</v>
      </c>
      <c r="O116" s="96">
        <v>0</v>
      </c>
      <c r="P116" s="95">
        <v>0</v>
      </c>
      <c r="Q116" s="97">
        <f>+monthly_drivers_0!Q116</f>
        <v>2.5</v>
      </c>
    </row>
    <row r="117" spans="1:17" x14ac:dyDescent="0.25">
      <c r="A117" s="98">
        <f t="shared" si="5"/>
        <v>47817</v>
      </c>
      <c r="B117" s="713" t="str">
        <f t="shared" si="6"/>
        <v>LeasingI</v>
      </c>
      <c r="C117" s="99">
        <v>0</v>
      </c>
      <c r="D117" s="100">
        <v>0</v>
      </c>
      <c r="E117" s="100">
        <v>0</v>
      </c>
      <c r="F117" s="100">
        <v>0</v>
      </c>
      <c r="G117" s="100">
        <v>0</v>
      </c>
      <c r="H117" s="100">
        <v>0</v>
      </c>
      <c r="I117" s="100">
        <v>0</v>
      </c>
      <c r="J117" s="100">
        <v>0</v>
      </c>
      <c r="K117" s="101">
        <v>0</v>
      </c>
      <c r="L117" s="102">
        <f t="shared" si="4"/>
        <v>0</v>
      </c>
      <c r="M117" s="102">
        <v>0</v>
      </c>
      <c r="N117" s="102">
        <v>0</v>
      </c>
      <c r="O117" s="103">
        <v>0</v>
      </c>
      <c r="P117" s="104">
        <v>0</v>
      </c>
      <c r="Q117" s="105">
        <f>+monthly_drivers_0!Q117</f>
        <v>2.5</v>
      </c>
    </row>
    <row r="118" spans="1:17" x14ac:dyDescent="0.25">
      <c r="A118" s="106">
        <f t="shared" si="5"/>
        <v>47848</v>
      </c>
      <c r="B118" s="714" t="str">
        <f t="shared" si="6"/>
        <v>LeasingI</v>
      </c>
      <c r="C118" s="93">
        <v>0</v>
      </c>
      <c r="D118" s="94">
        <v>0</v>
      </c>
      <c r="E118" s="94">
        <v>0</v>
      </c>
      <c r="F118" s="94">
        <v>0</v>
      </c>
      <c r="G118" s="94">
        <v>0</v>
      </c>
      <c r="H118" s="94">
        <v>0</v>
      </c>
      <c r="I118" s="94">
        <v>0</v>
      </c>
      <c r="J118" s="94">
        <v>0</v>
      </c>
      <c r="K118" s="95">
        <v>0</v>
      </c>
      <c r="L118" s="94">
        <f t="shared" si="4"/>
        <v>0</v>
      </c>
      <c r="M118" s="94">
        <v>0</v>
      </c>
      <c r="N118" s="94">
        <v>0</v>
      </c>
      <c r="O118" s="96">
        <v>0</v>
      </c>
      <c r="P118" s="95">
        <v>0</v>
      </c>
      <c r="Q118" s="97">
        <f>+monthly_drivers_0!Q118</f>
        <v>2.5</v>
      </c>
    </row>
    <row r="119" spans="1:17" x14ac:dyDescent="0.25">
      <c r="A119" s="98">
        <f t="shared" si="5"/>
        <v>47879</v>
      </c>
      <c r="B119" s="713" t="str">
        <f t="shared" si="6"/>
        <v>LeasingI</v>
      </c>
      <c r="C119" s="99">
        <v>0</v>
      </c>
      <c r="D119" s="100">
        <v>0</v>
      </c>
      <c r="E119" s="100">
        <v>0</v>
      </c>
      <c r="F119" s="100">
        <v>0</v>
      </c>
      <c r="G119" s="100">
        <v>0</v>
      </c>
      <c r="H119" s="100">
        <v>0</v>
      </c>
      <c r="I119" s="100">
        <v>0</v>
      </c>
      <c r="J119" s="100">
        <v>0</v>
      </c>
      <c r="K119" s="101">
        <v>0</v>
      </c>
      <c r="L119" s="102">
        <f t="shared" si="4"/>
        <v>0</v>
      </c>
      <c r="M119" s="102">
        <v>0</v>
      </c>
      <c r="N119" s="102">
        <v>0</v>
      </c>
      <c r="O119" s="103">
        <v>0</v>
      </c>
      <c r="P119" s="104">
        <v>0</v>
      </c>
      <c r="Q119" s="105">
        <f>+monthly_drivers_0!Q119</f>
        <v>2.5</v>
      </c>
    </row>
    <row r="120" spans="1:17" x14ac:dyDescent="0.25">
      <c r="A120" s="106">
        <f t="shared" si="5"/>
        <v>47907</v>
      </c>
      <c r="B120" s="714" t="str">
        <f t="shared" si="6"/>
        <v>LeasingI</v>
      </c>
      <c r="C120" s="93">
        <v>0</v>
      </c>
      <c r="D120" s="94">
        <v>0</v>
      </c>
      <c r="E120" s="94">
        <v>0</v>
      </c>
      <c r="F120" s="94">
        <v>0</v>
      </c>
      <c r="G120" s="94">
        <v>0</v>
      </c>
      <c r="H120" s="94">
        <v>0</v>
      </c>
      <c r="I120" s="94">
        <v>0</v>
      </c>
      <c r="J120" s="94">
        <v>0</v>
      </c>
      <c r="K120" s="95">
        <v>0</v>
      </c>
      <c r="L120" s="94">
        <f t="shared" si="4"/>
        <v>0</v>
      </c>
      <c r="M120" s="94">
        <v>0</v>
      </c>
      <c r="N120" s="94">
        <v>0</v>
      </c>
      <c r="O120" s="96">
        <v>0</v>
      </c>
      <c r="P120" s="95">
        <v>0</v>
      </c>
      <c r="Q120" s="97">
        <f>+monthly_drivers_0!Q120</f>
        <v>2.5</v>
      </c>
    </row>
    <row r="121" spans="1:17" x14ac:dyDescent="0.25">
      <c r="A121" s="98">
        <f t="shared" si="5"/>
        <v>47938</v>
      </c>
      <c r="B121" s="713" t="str">
        <f t="shared" si="6"/>
        <v>LeasingI</v>
      </c>
      <c r="C121" s="99">
        <v>0</v>
      </c>
      <c r="D121" s="100">
        <v>0</v>
      </c>
      <c r="E121" s="100">
        <v>0</v>
      </c>
      <c r="F121" s="100">
        <v>0</v>
      </c>
      <c r="G121" s="100">
        <v>0</v>
      </c>
      <c r="H121" s="100">
        <v>0</v>
      </c>
      <c r="I121" s="100">
        <v>0</v>
      </c>
      <c r="J121" s="100">
        <v>0</v>
      </c>
      <c r="K121" s="101">
        <v>0</v>
      </c>
      <c r="L121" s="102">
        <f t="shared" si="4"/>
        <v>0</v>
      </c>
      <c r="M121" s="102">
        <v>0</v>
      </c>
      <c r="N121" s="102">
        <v>0</v>
      </c>
      <c r="O121" s="103">
        <v>0</v>
      </c>
      <c r="P121" s="104">
        <v>0</v>
      </c>
      <c r="Q121" s="105">
        <f>+monthly_drivers_0!Q121</f>
        <v>2.5</v>
      </c>
    </row>
    <row r="122" spans="1:17" x14ac:dyDescent="0.25">
      <c r="A122" s="106">
        <f t="shared" si="5"/>
        <v>47968</v>
      </c>
      <c r="B122" s="714" t="str">
        <f t="shared" si="6"/>
        <v>LeasingI</v>
      </c>
      <c r="C122" s="93">
        <v>0</v>
      </c>
      <c r="D122" s="94">
        <v>0</v>
      </c>
      <c r="E122" s="94">
        <v>0</v>
      </c>
      <c r="F122" s="94">
        <v>0</v>
      </c>
      <c r="G122" s="94">
        <v>0</v>
      </c>
      <c r="H122" s="94">
        <v>0</v>
      </c>
      <c r="I122" s="94">
        <v>0</v>
      </c>
      <c r="J122" s="94">
        <v>0</v>
      </c>
      <c r="K122" s="95">
        <v>0</v>
      </c>
      <c r="L122" s="94">
        <f t="shared" si="4"/>
        <v>0</v>
      </c>
      <c r="M122" s="94">
        <v>0</v>
      </c>
      <c r="N122" s="94">
        <v>0</v>
      </c>
      <c r="O122" s="96">
        <v>0</v>
      </c>
      <c r="P122" s="95">
        <v>0</v>
      </c>
      <c r="Q122" s="97">
        <f>+monthly_drivers_0!Q122</f>
        <v>2.5</v>
      </c>
    </row>
    <row r="123" spans="1:17" x14ac:dyDescent="0.25">
      <c r="A123" s="98">
        <f t="shared" si="5"/>
        <v>47999</v>
      </c>
      <c r="B123" s="713" t="str">
        <f t="shared" si="6"/>
        <v>LeasingI</v>
      </c>
      <c r="C123" s="99">
        <v>0</v>
      </c>
      <c r="D123" s="100">
        <v>0</v>
      </c>
      <c r="E123" s="100">
        <v>0</v>
      </c>
      <c r="F123" s="100">
        <v>0</v>
      </c>
      <c r="G123" s="100">
        <v>0</v>
      </c>
      <c r="H123" s="100">
        <v>0</v>
      </c>
      <c r="I123" s="100">
        <v>0</v>
      </c>
      <c r="J123" s="100">
        <v>0</v>
      </c>
      <c r="K123" s="101">
        <v>0</v>
      </c>
      <c r="L123" s="102">
        <f t="shared" si="4"/>
        <v>0</v>
      </c>
      <c r="M123" s="102">
        <v>0</v>
      </c>
      <c r="N123" s="102">
        <v>0</v>
      </c>
      <c r="O123" s="103">
        <v>0</v>
      </c>
      <c r="P123" s="104">
        <v>0</v>
      </c>
      <c r="Q123" s="105">
        <f>+monthly_drivers_0!Q123</f>
        <v>2.5</v>
      </c>
    </row>
    <row r="124" spans="1:17" x14ac:dyDescent="0.25">
      <c r="A124" s="106">
        <f t="shared" si="5"/>
        <v>48029</v>
      </c>
      <c r="B124" s="714" t="str">
        <f t="shared" si="6"/>
        <v>LeasingI</v>
      </c>
      <c r="C124" s="93">
        <v>0</v>
      </c>
      <c r="D124" s="94">
        <v>0</v>
      </c>
      <c r="E124" s="94">
        <v>0</v>
      </c>
      <c r="F124" s="94">
        <v>0</v>
      </c>
      <c r="G124" s="94">
        <v>0</v>
      </c>
      <c r="H124" s="94">
        <v>0</v>
      </c>
      <c r="I124" s="94">
        <v>0</v>
      </c>
      <c r="J124" s="94">
        <v>0</v>
      </c>
      <c r="K124" s="95">
        <v>0</v>
      </c>
      <c r="L124" s="94">
        <f t="shared" si="4"/>
        <v>0</v>
      </c>
      <c r="M124" s="94">
        <v>0</v>
      </c>
      <c r="N124" s="94">
        <v>0</v>
      </c>
      <c r="O124" s="96">
        <v>0</v>
      </c>
      <c r="P124" s="95">
        <v>0</v>
      </c>
      <c r="Q124" s="97">
        <f>+monthly_drivers_0!Q124</f>
        <v>2.5</v>
      </c>
    </row>
    <row r="125" spans="1:17" x14ac:dyDescent="0.25">
      <c r="A125" s="98">
        <f t="shared" si="5"/>
        <v>48060</v>
      </c>
      <c r="B125" s="713" t="str">
        <f t="shared" si="6"/>
        <v>LeasingI</v>
      </c>
      <c r="C125" s="99">
        <v>0</v>
      </c>
      <c r="D125" s="100">
        <v>0</v>
      </c>
      <c r="E125" s="100">
        <v>0</v>
      </c>
      <c r="F125" s="100">
        <v>0</v>
      </c>
      <c r="G125" s="100">
        <v>0</v>
      </c>
      <c r="H125" s="100">
        <v>0</v>
      </c>
      <c r="I125" s="100">
        <v>0</v>
      </c>
      <c r="J125" s="100">
        <v>0</v>
      </c>
      <c r="K125" s="101">
        <v>0</v>
      </c>
      <c r="L125" s="102">
        <f t="shared" si="4"/>
        <v>0</v>
      </c>
      <c r="M125" s="102">
        <v>0</v>
      </c>
      <c r="N125" s="102">
        <v>0</v>
      </c>
      <c r="O125" s="103">
        <v>0</v>
      </c>
      <c r="P125" s="104">
        <v>0</v>
      </c>
      <c r="Q125" s="105">
        <f>+monthly_drivers_0!Q125</f>
        <v>2.5</v>
      </c>
    </row>
    <row r="126" spans="1:17" x14ac:dyDescent="0.25">
      <c r="A126" s="106">
        <f t="shared" si="5"/>
        <v>48091</v>
      </c>
      <c r="B126" s="714" t="str">
        <f t="shared" si="6"/>
        <v>LeasingI</v>
      </c>
      <c r="C126" s="93">
        <v>0</v>
      </c>
      <c r="D126" s="94">
        <v>0</v>
      </c>
      <c r="E126" s="94">
        <v>0</v>
      </c>
      <c r="F126" s="94">
        <v>0</v>
      </c>
      <c r="G126" s="94">
        <v>0</v>
      </c>
      <c r="H126" s="94">
        <v>0</v>
      </c>
      <c r="I126" s="94">
        <v>0</v>
      </c>
      <c r="J126" s="94">
        <v>0</v>
      </c>
      <c r="K126" s="95">
        <v>0</v>
      </c>
      <c r="L126" s="94">
        <f t="shared" si="4"/>
        <v>0</v>
      </c>
      <c r="M126" s="94">
        <v>0</v>
      </c>
      <c r="N126" s="94">
        <v>0</v>
      </c>
      <c r="O126" s="96">
        <v>0</v>
      </c>
      <c r="P126" s="95">
        <v>0</v>
      </c>
      <c r="Q126" s="97">
        <f>+monthly_drivers_0!Q126</f>
        <v>2.5</v>
      </c>
    </row>
    <row r="127" spans="1:17" x14ac:dyDescent="0.25">
      <c r="A127" s="98">
        <f t="shared" si="5"/>
        <v>48121</v>
      </c>
      <c r="B127" s="713" t="str">
        <f t="shared" si="6"/>
        <v>LeasingI</v>
      </c>
      <c r="C127" s="99">
        <v>0</v>
      </c>
      <c r="D127" s="100">
        <v>0</v>
      </c>
      <c r="E127" s="100">
        <v>0</v>
      </c>
      <c r="F127" s="100">
        <v>0</v>
      </c>
      <c r="G127" s="100">
        <v>0</v>
      </c>
      <c r="H127" s="100">
        <v>0</v>
      </c>
      <c r="I127" s="100">
        <v>0</v>
      </c>
      <c r="J127" s="100">
        <v>0</v>
      </c>
      <c r="K127" s="101">
        <v>0</v>
      </c>
      <c r="L127" s="102">
        <f t="shared" si="4"/>
        <v>0</v>
      </c>
      <c r="M127" s="102">
        <v>0</v>
      </c>
      <c r="N127" s="102">
        <v>0</v>
      </c>
      <c r="O127" s="103">
        <v>0</v>
      </c>
      <c r="P127" s="104">
        <v>0</v>
      </c>
      <c r="Q127" s="105">
        <f>+monthly_drivers_0!Q127</f>
        <v>2.5</v>
      </c>
    </row>
    <row r="128" spans="1:17" x14ac:dyDescent="0.25">
      <c r="A128" s="106">
        <f t="shared" si="5"/>
        <v>48152</v>
      </c>
      <c r="B128" s="714" t="str">
        <f t="shared" si="6"/>
        <v>LeasingI</v>
      </c>
      <c r="C128" s="93">
        <v>0</v>
      </c>
      <c r="D128" s="94">
        <v>0</v>
      </c>
      <c r="E128" s="94">
        <v>0</v>
      </c>
      <c r="F128" s="94">
        <v>0</v>
      </c>
      <c r="G128" s="94">
        <v>0</v>
      </c>
      <c r="H128" s="94">
        <v>0</v>
      </c>
      <c r="I128" s="94">
        <v>0</v>
      </c>
      <c r="J128" s="94">
        <v>0</v>
      </c>
      <c r="K128" s="95">
        <v>0</v>
      </c>
      <c r="L128" s="94">
        <f t="shared" si="4"/>
        <v>0</v>
      </c>
      <c r="M128" s="94">
        <v>0</v>
      </c>
      <c r="N128" s="94">
        <v>0</v>
      </c>
      <c r="O128" s="96">
        <v>0</v>
      </c>
      <c r="P128" s="95">
        <v>0</v>
      </c>
      <c r="Q128" s="97">
        <f>+monthly_drivers_0!Q128</f>
        <v>2.5</v>
      </c>
    </row>
    <row r="129" spans="1:17" x14ac:dyDescent="0.25">
      <c r="A129" s="98">
        <f t="shared" si="5"/>
        <v>48182</v>
      </c>
      <c r="B129" s="713" t="str">
        <f t="shared" si="6"/>
        <v>LeasingI</v>
      </c>
      <c r="C129" s="99">
        <v>0</v>
      </c>
      <c r="D129" s="100">
        <v>0</v>
      </c>
      <c r="E129" s="100">
        <v>0</v>
      </c>
      <c r="F129" s="100">
        <v>0</v>
      </c>
      <c r="G129" s="100">
        <v>0</v>
      </c>
      <c r="H129" s="100">
        <v>0</v>
      </c>
      <c r="I129" s="100">
        <v>0</v>
      </c>
      <c r="J129" s="100">
        <v>0</v>
      </c>
      <c r="K129" s="101">
        <v>0</v>
      </c>
      <c r="L129" s="102">
        <f t="shared" si="4"/>
        <v>0</v>
      </c>
      <c r="M129" s="102">
        <v>0</v>
      </c>
      <c r="N129" s="102">
        <v>0</v>
      </c>
      <c r="O129" s="103">
        <v>0</v>
      </c>
      <c r="P129" s="104">
        <v>0</v>
      </c>
      <c r="Q129" s="105">
        <f>+monthly_drivers_0!Q129</f>
        <v>2.5</v>
      </c>
    </row>
    <row r="130" spans="1:17" x14ac:dyDescent="0.25">
      <c r="A130" s="106">
        <f t="shared" si="5"/>
        <v>48213</v>
      </c>
      <c r="B130" s="714" t="str">
        <f t="shared" si="6"/>
        <v>LeasingI</v>
      </c>
      <c r="C130" s="93">
        <v>0</v>
      </c>
      <c r="D130" s="94">
        <v>0</v>
      </c>
      <c r="E130" s="94">
        <v>0</v>
      </c>
      <c r="F130" s="94">
        <v>0</v>
      </c>
      <c r="G130" s="94">
        <v>0</v>
      </c>
      <c r="H130" s="94">
        <v>0</v>
      </c>
      <c r="I130" s="94">
        <v>0</v>
      </c>
      <c r="J130" s="94">
        <v>0</v>
      </c>
      <c r="K130" s="95">
        <v>0</v>
      </c>
      <c r="L130" s="94">
        <f t="shared" ref="L130:L193" si="7">+P130+O130</f>
        <v>0</v>
      </c>
      <c r="M130" s="94">
        <v>0</v>
      </c>
      <c r="N130" s="94">
        <v>0</v>
      </c>
      <c r="O130" s="96">
        <v>0</v>
      </c>
      <c r="P130" s="95">
        <v>0</v>
      </c>
      <c r="Q130" s="97">
        <f>+monthly_drivers_0!Q130</f>
        <v>2.5</v>
      </c>
    </row>
    <row r="131" spans="1:17" x14ac:dyDescent="0.25">
      <c r="A131" s="98">
        <f t="shared" ref="A131:A194" si="8">+EOMONTH(A130,1)</f>
        <v>48244</v>
      </c>
      <c r="B131" s="713" t="str">
        <f t="shared" ref="B131:B194" si="9">+B130</f>
        <v>LeasingI</v>
      </c>
      <c r="C131" s="99">
        <v>0</v>
      </c>
      <c r="D131" s="100">
        <v>0</v>
      </c>
      <c r="E131" s="100">
        <v>0</v>
      </c>
      <c r="F131" s="100">
        <v>0</v>
      </c>
      <c r="G131" s="100">
        <v>0</v>
      </c>
      <c r="H131" s="100">
        <v>0</v>
      </c>
      <c r="I131" s="100">
        <v>0</v>
      </c>
      <c r="J131" s="100">
        <v>0</v>
      </c>
      <c r="K131" s="101">
        <v>0</v>
      </c>
      <c r="L131" s="102">
        <f t="shared" si="7"/>
        <v>0</v>
      </c>
      <c r="M131" s="102">
        <v>0</v>
      </c>
      <c r="N131" s="102">
        <v>0</v>
      </c>
      <c r="O131" s="103">
        <v>0</v>
      </c>
      <c r="P131" s="104">
        <v>0</v>
      </c>
      <c r="Q131" s="105">
        <f>+monthly_drivers_0!Q131</f>
        <v>2.5</v>
      </c>
    </row>
    <row r="132" spans="1:17" x14ac:dyDescent="0.25">
      <c r="A132" s="106">
        <f t="shared" si="8"/>
        <v>48273</v>
      </c>
      <c r="B132" s="714" t="str">
        <f t="shared" si="9"/>
        <v>LeasingI</v>
      </c>
      <c r="C132" s="93">
        <v>0</v>
      </c>
      <c r="D132" s="94">
        <v>0</v>
      </c>
      <c r="E132" s="94">
        <v>0</v>
      </c>
      <c r="F132" s="94">
        <v>0</v>
      </c>
      <c r="G132" s="94">
        <v>0</v>
      </c>
      <c r="H132" s="94">
        <v>0</v>
      </c>
      <c r="I132" s="94">
        <v>0</v>
      </c>
      <c r="J132" s="94">
        <v>0</v>
      </c>
      <c r="K132" s="95">
        <v>0</v>
      </c>
      <c r="L132" s="94">
        <f t="shared" si="7"/>
        <v>0</v>
      </c>
      <c r="M132" s="94">
        <v>0</v>
      </c>
      <c r="N132" s="94">
        <v>0</v>
      </c>
      <c r="O132" s="96">
        <v>0</v>
      </c>
      <c r="P132" s="95">
        <v>0</v>
      </c>
      <c r="Q132" s="97">
        <f>+monthly_drivers_0!Q132</f>
        <v>2.5</v>
      </c>
    </row>
    <row r="133" spans="1:17" x14ac:dyDescent="0.25">
      <c r="A133" s="98">
        <f t="shared" si="8"/>
        <v>48304</v>
      </c>
      <c r="B133" s="713" t="str">
        <f t="shared" si="9"/>
        <v>LeasingI</v>
      </c>
      <c r="C133" s="99">
        <v>0</v>
      </c>
      <c r="D133" s="100">
        <v>0</v>
      </c>
      <c r="E133" s="100">
        <v>0</v>
      </c>
      <c r="F133" s="100">
        <v>0</v>
      </c>
      <c r="G133" s="100">
        <v>0</v>
      </c>
      <c r="H133" s="100">
        <v>0</v>
      </c>
      <c r="I133" s="100">
        <v>0</v>
      </c>
      <c r="J133" s="100">
        <v>0</v>
      </c>
      <c r="K133" s="101">
        <v>0</v>
      </c>
      <c r="L133" s="102">
        <f t="shared" si="7"/>
        <v>0</v>
      </c>
      <c r="M133" s="102">
        <v>0</v>
      </c>
      <c r="N133" s="102">
        <v>0</v>
      </c>
      <c r="O133" s="103">
        <v>0</v>
      </c>
      <c r="P133" s="104">
        <v>0</v>
      </c>
      <c r="Q133" s="105">
        <f>+monthly_drivers_0!Q133</f>
        <v>2.5</v>
      </c>
    </row>
    <row r="134" spans="1:17" x14ac:dyDescent="0.25">
      <c r="A134" s="106">
        <f t="shared" si="8"/>
        <v>48334</v>
      </c>
      <c r="B134" s="714" t="str">
        <f t="shared" si="9"/>
        <v>LeasingI</v>
      </c>
      <c r="C134" s="93">
        <v>0</v>
      </c>
      <c r="D134" s="94">
        <v>0</v>
      </c>
      <c r="E134" s="94">
        <v>0</v>
      </c>
      <c r="F134" s="94">
        <v>0</v>
      </c>
      <c r="G134" s="94">
        <v>0</v>
      </c>
      <c r="H134" s="94">
        <v>0</v>
      </c>
      <c r="I134" s="94">
        <v>0</v>
      </c>
      <c r="J134" s="94">
        <v>0</v>
      </c>
      <c r="K134" s="95">
        <v>0</v>
      </c>
      <c r="L134" s="94">
        <f t="shared" si="7"/>
        <v>0</v>
      </c>
      <c r="M134" s="94">
        <v>0</v>
      </c>
      <c r="N134" s="94">
        <v>0</v>
      </c>
      <c r="O134" s="96">
        <v>0</v>
      </c>
      <c r="P134" s="95">
        <v>0</v>
      </c>
      <c r="Q134" s="97">
        <f>+monthly_drivers_0!Q134</f>
        <v>2.5</v>
      </c>
    </row>
    <row r="135" spans="1:17" x14ac:dyDescent="0.25">
      <c r="A135" s="98">
        <f t="shared" si="8"/>
        <v>48365</v>
      </c>
      <c r="B135" s="713" t="str">
        <f t="shared" si="9"/>
        <v>LeasingI</v>
      </c>
      <c r="C135" s="99">
        <v>0</v>
      </c>
      <c r="D135" s="100">
        <v>0</v>
      </c>
      <c r="E135" s="100">
        <v>0</v>
      </c>
      <c r="F135" s="100">
        <v>0</v>
      </c>
      <c r="G135" s="100">
        <v>0</v>
      </c>
      <c r="H135" s="100">
        <v>0</v>
      </c>
      <c r="I135" s="100">
        <v>0</v>
      </c>
      <c r="J135" s="100">
        <v>0</v>
      </c>
      <c r="K135" s="101">
        <v>0</v>
      </c>
      <c r="L135" s="102">
        <f t="shared" si="7"/>
        <v>0</v>
      </c>
      <c r="M135" s="102">
        <v>0</v>
      </c>
      <c r="N135" s="102">
        <v>0</v>
      </c>
      <c r="O135" s="103">
        <v>0</v>
      </c>
      <c r="P135" s="104">
        <v>0</v>
      </c>
      <c r="Q135" s="105">
        <f>+monthly_drivers_0!Q135</f>
        <v>2.5</v>
      </c>
    </row>
    <row r="136" spans="1:17" x14ac:dyDescent="0.25">
      <c r="A136" s="106">
        <f t="shared" si="8"/>
        <v>48395</v>
      </c>
      <c r="B136" s="714" t="str">
        <f t="shared" si="9"/>
        <v>LeasingI</v>
      </c>
      <c r="C136" s="93">
        <v>0</v>
      </c>
      <c r="D136" s="94">
        <v>0</v>
      </c>
      <c r="E136" s="94">
        <v>0</v>
      </c>
      <c r="F136" s="94">
        <v>0</v>
      </c>
      <c r="G136" s="94">
        <v>0</v>
      </c>
      <c r="H136" s="94">
        <v>0</v>
      </c>
      <c r="I136" s="94">
        <v>0</v>
      </c>
      <c r="J136" s="94">
        <v>0</v>
      </c>
      <c r="K136" s="95">
        <v>0</v>
      </c>
      <c r="L136" s="94">
        <f t="shared" si="7"/>
        <v>0</v>
      </c>
      <c r="M136" s="94">
        <v>0</v>
      </c>
      <c r="N136" s="94">
        <v>0</v>
      </c>
      <c r="O136" s="96">
        <v>0</v>
      </c>
      <c r="P136" s="95">
        <v>0</v>
      </c>
      <c r="Q136" s="97">
        <f>+monthly_drivers_0!Q136</f>
        <v>2.5</v>
      </c>
    </row>
    <row r="137" spans="1:17" x14ac:dyDescent="0.25">
      <c r="A137" s="98">
        <f t="shared" si="8"/>
        <v>48426</v>
      </c>
      <c r="B137" s="713" t="str">
        <f t="shared" si="9"/>
        <v>LeasingI</v>
      </c>
      <c r="C137" s="99">
        <v>0</v>
      </c>
      <c r="D137" s="100">
        <v>0</v>
      </c>
      <c r="E137" s="100">
        <v>0</v>
      </c>
      <c r="F137" s="100">
        <v>0</v>
      </c>
      <c r="G137" s="100">
        <v>0</v>
      </c>
      <c r="H137" s="100">
        <v>0</v>
      </c>
      <c r="I137" s="100">
        <v>0</v>
      </c>
      <c r="J137" s="100">
        <v>0</v>
      </c>
      <c r="K137" s="101">
        <v>0</v>
      </c>
      <c r="L137" s="102">
        <f t="shared" si="7"/>
        <v>0</v>
      </c>
      <c r="M137" s="102">
        <v>0</v>
      </c>
      <c r="N137" s="102">
        <v>0</v>
      </c>
      <c r="O137" s="103">
        <v>0</v>
      </c>
      <c r="P137" s="104">
        <v>0</v>
      </c>
      <c r="Q137" s="105">
        <f>+monthly_drivers_0!Q137</f>
        <v>2.5</v>
      </c>
    </row>
    <row r="138" spans="1:17" x14ac:dyDescent="0.25">
      <c r="A138" s="106">
        <f t="shared" si="8"/>
        <v>48457</v>
      </c>
      <c r="B138" s="714" t="str">
        <f t="shared" si="9"/>
        <v>LeasingI</v>
      </c>
      <c r="C138" s="93">
        <v>0</v>
      </c>
      <c r="D138" s="94">
        <v>0</v>
      </c>
      <c r="E138" s="94">
        <v>0</v>
      </c>
      <c r="F138" s="94">
        <v>0</v>
      </c>
      <c r="G138" s="94">
        <v>0</v>
      </c>
      <c r="H138" s="94">
        <v>0</v>
      </c>
      <c r="I138" s="94">
        <v>0</v>
      </c>
      <c r="J138" s="94">
        <v>0</v>
      </c>
      <c r="K138" s="95">
        <v>0</v>
      </c>
      <c r="L138" s="94">
        <f t="shared" si="7"/>
        <v>0</v>
      </c>
      <c r="M138" s="94">
        <v>0</v>
      </c>
      <c r="N138" s="94">
        <v>0</v>
      </c>
      <c r="O138" s="96">
        <v>0</v>
      </c>
      <c r="P138" s="95">
        <v>0</v>
      </c>
      <c r="Q138" s="97">
        <f>+monthly_drivers_0!Q138</f>
        <v>2.5</v>
      </c>
    </row>
    <row r="139" spans="1:17" x14ac:dyDescent="0.25">
      <c r="A139" s="98">
        <f t="shared" si="8"/>
        <v>48487</v>
      </c>
      <c r="B139" s="713" t="str">
        <f t="shared" si="9"/>
        <v>LeasingI</v>
      </c>
      <c r="C139" s="99">
        <v>0</v>
      </c>
      <c r="D139" s="100">
        <v>0</v>
      </c>
      <c r="E139" s="100">
        <v>0</v>
      </c>
      <c r="F139" s="100">
        <v>0</v>
      </c>
      <c r="G139" s="100">
        <v>0</v>
      </c>
      <c r="H139" s="100">
        <v>0</v>
      </c>
      <c r="I139" s="100">
        <v>0</v>
      </c>
      <c r="J139" s="100">
        <v>0</v>
      </c>
      <c r="K139" s="101">
        <v>0</v>
      </c>
      <c r="L139" s="102">
        <f t="shared" si="7"/>
        <v>0</v>
      </c>
      <c r="M139" s="102">
        <v>0</v>
      </c>
      <c r="N139" s="102">
        <v>0</v>
      </c>
      <c r="O139" s="103">
        <v>0</v>
      </c>
      <c r="P139" s="104">
        <v>0</v>
      </c>
      <c r="Q139" s="105">
        <f>+monthly_drivers_0!Q139</f>
        <v>2.5</v>
      </c>
    </row>
    <row r="140" spans="1:17" x14ac:dyDescent="0.25">
      <c r="A140" s="106">
        <f t="shared" si="8"/>
        <v>48518</v>
      </c>
      <c r="B140" s="714" t="str">
        <f t="shared" si="9"/>
        <v>LeasingI</v>
      </c>
      <c r="C140" s="93">
        <v>0</v>
      </c>
      <c r="D140" s="94">
        <v>0</v>
      </c>
      <c r="E140" s="94">
        <v>0</v>
      </c>
      <c r="F140" s="94">
        <v>0</v>
      </c>
      <c r="G140" s="94">
        <v>0</v>
      </c>
      <c r="H140" s="94">
        <v>0</v>
      </c>
      <c r="I140" s="94">
        <v>0</v>
      </c>
      <c r="J140" s="94">
        <v>0</v>
      </c>
      <c r="K140" s="95">
        <v>0</v>
      </c>
      <c r="L140" s="94">
        <f t="shared" si="7"/>
        <v>0</v>
      </c>
      <c r="M140" s="94">
        <v>0</v>
      </c>
      <c r="N140" s="94">
        <v>0</v>
      </c>
      <c r="O140" s="96">
        <v>0</v>
      </c>
      <c r="P140" s="95">
        <v>0</v>
      </c>
      <c r="Q140" s="97">
        <f>+monthly_drivers_0!Q140</f>
        <v>2.5</v>
      </c>
    </row>
    <row r="141" spans="1:17" x14ac:dyDescent="0.25">
      <c r="A141" s="98">
        <f t="shared" si="8"/>
        <v>48548</v>
      </c>
      <c r="B141" s="713" t="str">
        <f t="shared" si="9"/>
        <v>LeasingI</v>
      </c>
      <c r="C141" s="99">
        <v>0</v>
      </c>
      <c r="D141" s="100">
        <v>0</v>
      </c>
      <c r="E141" s="100">
        <v>0</v>
      </c>
      <c r="F141" s="100">
        <v>0</v>
      </c>
      <c r="G141" s="100">
        <v>0</v>
      </c>
      <c r="H141" s="100">
        <v>0</v>
      </c>
      <c r="I141" s="100">
        <v>0</v>
      </c>
      <c r="J141" s="100">
        <v>0</v>
      </c>
      <c r="K141" s="101">
        <v>0</v>
      </c>
      <c r="L141" s="102">
        <f t="shared" si="7"/>
        <v>0</v>
      </c>
      <c r="M141" s="102">
        <v>0</v>
      </c>
      <c r="N141" s="102">
        <v>0</v>
      </c>
      <c r="O141" s="103">
        <v>0</v>
      </c>
      <c r="P141" s="104">
        <v>0</v>
      </c>
      <c r="Q141" s="105">
        <f>+monthly_drivers_0!Q141</f>
        <v>2.5</v>
      </c>
    </row>
    <row r="142" spans="1:17" x14ac:dyDescent="0.25">
      <c r="A142" s="106">
        <f t="shared" si="8"/>
        <v>48579</v>
      </c>
      <c r="B142" s="714" t="str">
        <f t="shared" si="9"/>
        <v>LeasingI</v>
      </c>
      <c r="C142" s="93">
        <v>0</v>
      </c>
      <c r="D142" s="94">
        <v>0</v>
      </c>
      <c r="E142" s="94">
        <v>0</v>
      </c>
      <c r="F142" s="94">
        <v>0</v>
      </c>
      <c r="G142" s="94">
        <v>0</v>
      </c>
      <c r="H142" s="94">
        <v>0</v>
      </c>
      <c r="I142" s="94">
        <v>0</v>
      </c>
      <c r="J142" s="94">
        <v>0</v>
      </c>
      <c r="K142" s="95">
        <v>0</v>
      </c>
      <c r="L142" s="94">
        <f t="shared" si="7"/>
        <v>0</v>
      </c>
      <c r="M142" s="94">
        <v>0</v>
      </c>
      <c r="N142" s="94">
        <v>0</v>
      </c>
      <c r="O142" s="96">
        <v>0</v>
      </c>
      <c r="P142" s="95">
        <v>0</v>
      </c>
      <c r="Q142" s="97">
        <f>+monthly_drivers_0!Q142</f>
        <v>2.5</v>
      </c>
    </row>
    <row r="143" spans="1:17" x14ac:dyDescent="0.25">
      <c r="A143" s="98">
        <f t="shared" si="8"/>
        <v>48610</v>
      </c>
      <c r="B143" s="713" t="str">
        <f t="shared" si="9"/>
        <v>LeasingI</v>
      </c>
      <c r="C143" s="99">
        <v>0</v>
      </c>
      <c r="D143" s="100">
        <v>0</v>
      </c>
      <c r="E143" s="100">
        <v>0</v>
      </c>
      <c r="F143" s="100">
        <v>0</v>
      </c>
      <c r="G143" s="100">
        <v>0</v>
      </c>
      <c r="H143" s="100">
        <v>0</v>
      </c>
      <c r="I143" s="100">
        <v>0</v>
      </c>
      <c r="J143" s="100">
        <v>0</v>
      </c>
      <c r="K143" s="101">
        <v>0</v>
      </c>
      <c r="L143" s="102">
        <f t="shared" si="7"/>
        <v>0</v>
      </c>
      <c r="M143" s="102">
        <v>0</v>
      </c>
      <c r="N143" s="102">
        <v>0</v>
      </c>
      <c r="O143" s="103">
        <v>0</v>
      </c>
      <c r="P143" s="104">
        <v>0</v>
      </c>
      <c r="Q143" s="105">
        <f>+monthly_drivers_0!Q143</f>
        <v>2.5</v>
      </c>
    </row>
    <row r="144" spans="1:17" x14ac:dyDescent="0.25">
      <c r="A144" s="106">
        <f t="shared" si="8"/>
        <v>48638</v>
      </c>
      <c r="B144" s="714" t="str">
        <f t="shared" si="9"/>
        <v>LeasingI</v>
      </c>
      <c r="C144" s="93">
        <v>0</v>
      </c>
      <c r="D144" s="94">
        <v>0</v>
      </c>
      <c r="E144" s="94">
        <v>0</v>
      </c>
      <c r="F144" s="94">
        <v>0</v>
      </c>
      <c r="G144" s="94">
        <v>0</v>
      </c>
      <c r="H144" s="94">
        <v>0</v>
      </c>
      <c r="I144" s="94">
        <v>0</v>
      </c>
      <c r="J144" s="94">
        <v>0</v>
      </c>
      <c r="K144" s="95">
        <v>0</v>
      </c>
      <c r="L144" s="94">
        <f t="shared" si="7"/>
        <v>0</v>
      </c>
      <c r="M144" s="94">
        <v>0</v>
      </c>
      <c r="N144" s="94">
        <v>0</v>
      </c>
      <c r="O144" s="96">
        <v>0</v>
      </c>
      <c r="P144" s="95">
        <v>0</v>
      </c>
      <c r="Q144" s="97">
        <f>+monthly_drivers_0!Q144</f>
        <v>2.5</v>
      </c>
    </row>
    <row r="145" spans="1:17" x14ac:dyDescent="0.25">
      <c r="A145" s="98">
        <f t="shared" si="8"/>
        <v>48669</v>
      </c>
      <c r="B145" s="713" t="str">
        <f t="shared" si="9"/>
        <v>LeasingI</v>
      </c>
      <c r="C145" s="99">
        <v>0</v>
      </c>
      <c r="D145" s="100">
        <v>0</v>
      </c>
      <c r="E145" s="100">
        <v>0</v>
      </c>
      <c r="F145" s="100">
        <v>0</v>
      </c>
      <c r="G145" s="100">
        <v>0</v>
      </c>
      <c r="H145" s="100">
        <v>0</v>
      </c>
      <c r="I145" s="100">
        <v>0</v>
      </c>
      <c r="J145" s="100">
        <v>0</v>
      </c>
      <c r="K145" s="101">
        <v>0</v>
      </c>
      <c r="L145" s="102">
        <f t="shared" si="7"/>
        <v>0</v>
      </c>
      <c r="M145" s="102">
        <v>0</v>
      </c>
      <c r="N145" s="102">
        <v>0</v>
      </c>
      <c r="O145" s="103">
        <v>0</v>
      </c>
      <c r="P145" s="104">
        <v>0</v>
      </c>
      <c r="Q145" s="105">
        <f>+monthly_drivers_0!Q145</f>
        <v>2.5</v>
      </c>
    </row>
    <row r="146" spans="1:17" x14ac:dyDescent="0.25">
      <c r="A146" s="106">
        <f t="shared" si="8"/>
        <v>48699</v>
      </c>
      <c r="B146" s="714" t="str">
        <f t="shared" si="9"/>
        <v>LeasingI</v>
      </c>
      <c r="C146" s="93">
        <v>0</v>
      </c>
      <c r="D146" s="94">
        <v>0</v>
      </c>
      <c r="E146" s="94">
        <v>0</v>
      </c>
      <c r="F146" s="94">
        <v>0</v>
      </c>
      <c r="G146" s="94">
        <v>0</v>
      </c>
      <c r="H146" s="94">
        <v>0</v>
      </c>
      <c r="I146" s="94">
        <v>0</v>
      </c>
      <c r="J146" s="94">
        <v>0</v>
      </c>
      <c r="K146" s="95">
        <v>0</v>
      </c>
      <c r="L146" s="94">
        <f t="shared" si="7"/>
        <v>0</v>
      </c>
      <c r="M146" s="94">
        <v>0</v>
      </c>
      <c r="N146" s="94">
        <v>0</v>
      </c>
      <c r="O146" s="96">
        <v>0</v>
      </c>
      <c r="P146" s="95">
        <v>0</v>
      </c>
      <c r="Q146" s="97">
        <f>+monthly_drivers_0!Q146</f>
        <v>2.5</v>
      </c>
    </row>
    <row r="147" spans="1:17" x14ac:dyDescent="0.25">
      <c r="A147" s="98">
        <f t="shared" si="8"/>
        <v>48730</v>
      </c>
      <c r="B147" s="713" t="str">
        <f t="shared" si="9"/>
        <v>LeasingI</v>
      </c>
      <c r="C147" s="99">
        <v>0</v>
      </c>
      <c r="D147" s="100">
        <v>0</v>
      </c>
      <c r="E147" s="100">
        <v>0</v>
      </c>
      <c r="F147" s="100">
        <v>0</v>
      </c>
      <c r="G147" s="100">
        <v>0</v>
      </c>
      <c r="H147" s="100">
        <v>0</v>
      </c>
      <c r="I147" s="100">
        <v>0</v>
      </c>
      <c r="J147" s="100">
        <v>0</v>
      </c>
      <c r="K147" s="101">
        <v>0</v>
      </c>
      <c r="L147" s="102">
        <f t="shared" si="7"/>
        <v>0</v>
      </c>
      <c r="M147" s="102">
        <v>0</v>
      </c>
      <c r="N147" s="102">
        <v>0</v>
      </c>
      <c r="O147" s="103">
        <v>0</v>
      </c>
      <c r="P147" s="104">
        <v>0</v>
      </c>
      <c r="Q147" s="105">
        <f>+monthly_drivers_0!Q147</f>
        <v>2.5</v>
      </c>
    </row>
    <row r="148" spans="1:17" x14ac:dyDescent="0.25">
      <c r="A148" s="106">
        <f t="shared" si="8"/>
        <v>48760</v>
      </c>
      <c r="B148" s="714" t="str">
        <f t="shared" si="9"/>
        <v>LeasingI</v>
      </c>
      <c r="C148" s="93">
        <v>0</v>
      </c>
      <c r="D148" s="94">
        <v>0</v>
      </c>
      <c r="E148" s="94">
        <v>0</v>
      </c>
      <c r="F148" s="94">
        <v>0</v>
      </c>
      <c r="G148" s="94">
        <v>0</v>
      </c>
      <c r="H148" s="94">
        <v>0</v>
      </c>
      <c r="I148" s="94">
        <v>0</v>
      </c>
      <c r="J148" s="94">
        <v>0</v>
      </c>
      <c r="K148" s="95">
        <v>0</v>
      </c>
      <c r="L148" s="94">
        <f t="shared" si="7"/>
        <v>0</v>
      </c>
      <c r="M148" s="94">
        <v>0</v>
      </c>
      <c r="N148" s="94">
        <v>0</v>
      </c>
      <c r="O148" s="96">
        <v>0</v>
      </c>
      <c r="P148" s="95">
        <v>0</v>
      </c>
      <c r="Q148" s="97">
        <f>+monthly_drivers_0!Q148</f>
        <v>2.5</v>
      </c>
    </row>
    <row r="149" spans="1:17" x14ac:dyDescent="0.25">
      <c r="A149" s="98">
        <f t="shared" si="8"/>
        <v>48791</v>
      </c>
      <c r="B149" s="713" t="str">
        <f t="shared" si="9"/>
        <v>LeasingI</v>
      </c>
      <c r="C149" s="99">
        <v>0</v>
      </c>
      <c r="D149" s="100">
        <v>0</v>
      </c>
      <c r="E149" s="100">
        <v>0</v>
      </c>
      <c r="F149" s="100">
        <v>0</v>
      </c>
      <c r="G149" s="100">
        <v>0</v>
      </c>
      <c r="H149" s="100">
        <v>0</v>
      </c>
      <c r="I149" s="100">
        <v>0</v>
      </c>
      <c r="J149" s="100">
        <v>0</v>
      </c>
      <c r="K149" s="101">
        <v>0</v>
      </c>
      <c r="L149" s="102">
        <f t="shared" si="7"/>
        <v>0</v>
      </c>
      <c r="M149" s="102">
        <v>0</v>
      </c>
      <c r="N149" s="102">
        <v>0</v>
      </c>
      <c r="O149" s="103">
        <v>0</v>
      </c>
      <c r="P149" s="104">
        <v>0</v>
      </c>
      <c r="Q149" s="105">
        <f>+monthly_drivers_0!Q149</f>
        <v>2.5</v>
      </c>
    </row>
    <row r="150" spans="1:17" x14ac:dyDescent="0.25">
      <c r="A150" s="106">
        <f t="shared" si="8"/>
        <v>48822</v>
      </c>
      <c r="B150" s="714" t="str">
        <f t="shared" si="9"/>
        <v>LeasingI</v>
      </c>
      <c r="C150" s="93">
        <v>0</v>
      </c>
      <c r="D150" s="94">
        <v>0</v>
      </c>
      <c r="E150" s="94">
        <v>0</v>
      </c>
      <c r="F150" s="94">
        <v>0</v>
      </c>
      <c r="G150" s="94">
        <v>0</v>
      </c>
      <c r="H150" s="94">
        <v>0</v>
      </c>
      <c r="I150" s="94">
        <v>0</v>
      </c>
      <c r="J150" s="94">
        <v>0</v>
      </c>
      <c r="K150" s="95">
        <v>0</v>
      </c>
      <c r="L150" s="94">
        <f t="shared" si="7"/>
        <v>0</v>
      </c>
      <c r="M150" s="94">
        <v>0</v>
      </c>
      <c r="N150" s="94">
        <v>0</v>
      </c>
      <c r="O150" s="96">
        <v>0</v>
      </c>
      <c r="P150" s="95">
        <v>0</v>
      </c>
      <c r="Q150" s="97">
        <f>+monthly_drivers_0!Q150</f>
        <v>2.5</v>
      </c>
    </row>
    <row r="151" spans="1:17" x14ac:dyDescent="0.25">
      <c r="A151" s="98">
        <f t="shared" si="8"/>
        <v>48852</v>
      </c>
      <c r="B151" s="713" t="str">
        <f t="shared" si="9"/>
        <v>LeasingI</v>
      </c>
      <c r="C151" s="99">
        <v>0</v>
      </c>
      <c r="D151" s="100">
        <v>0</v>
      </c>
      <c r="E151" s="100">
        <v>0</v>
      </c>
      <c r="F151" s="100">
        <v>0</v>
      </c>
      <c r="G151" s="100">
        <v>0</v>
      </c>
      <c r="H151" s="100">
        <v>0</v>
      </c>
      <c r="I151" s="100">
        <v>0</v>
      </c>
      <c r="J151" s="100">
        <v>0</v>
      </c>
      <c r="K151" s="101">
        <v>0</v>
      </c>
      <c r="L151" s="102">
        <f t="shared" si="7"/>
        <v>0</v>
      </c>
      <c r="M151" s="102">
        <v>0</v>
      </c>
      <c r="N151" s="102">
        <v>0</v>
      </c>
      <c r="O151" s="103">
        <v>0</v>
      </c>
      <c r="P151" s="104">
        <v>0</v>
      </c>
      <c r="Q151" s="105">
        <f>+monthly_drivers_0!Q151</f>
        <v>2.5</v>
      </c>
    </row>
    <row r="152" spans="1:17" x14ac:dyDescent="0.25">
      <c r="A152" s="106">
        <f t="shared" si="8"/>
        <v>48883</v>
      </c>
      <c r="B152" s="714" t="str">
        <f t="shared" si="9"/>
        <v>LeasingI</v>
      </c>
      <c r="C152" s="93">
        <v>0</v>
      </c>
      <c r="D152" s="94">
        <v>0</v>
      </c>
      <c r="E152" s="94">
        <v>0</v>
      </c>
      <c r="F152" s="94">
        <v>0</v>
      </c>
      <c r="G152" s="94">
        <v>0</v>
      </c>
      <c r="H152" s="94">
        <v>0</v>
      </c>
      <c r="I152" s="94">
        <v>0</v>
      </c>
      <c r="J152" s="94">
        <v>0</v>
      </c>
      <c r="K152" s="95">
        <v>0</v>
      </c>
      <c r="L152" s="94">
        <f t="shared" si="7"/>
        <v>0</v>
      </c>
      <c r="M152" s="94">
        <v>0</v>
      </c>
      <c r="N152" s="94">
        <v>0</v>
      </c>
      <c r="O152" s="96">
        <v>0</v>
      </c>
      <c r="P152" s="95">
        <v>0</v>
      </c>
      <c r="Q152" s="97">
        <f>+monthly_drivers_0!Q152</f>
        <v>2.5</v>
      </c>
    </row>
    <row r="153" spans="1:17" x14ac:dyDescent="0.25">
      <c r="A153" s="98">
        <f t="shared" si="8"/>
        <v>48913</v>
      </c>
      <c r="B153" s="713" t="str">
        <f t="shared" si="9"/>
        <v>LeasingI</v>
      </c>
      <c r="C153" s="99">
        <v>0</v>
      </c>
      <c r="D153" s="100">
        <v>0</v>
      </c>
      <c r="E153" s="100">
        <v>0</v>
      </c>
      <c r="F153" s="100">
        <v>0</v>
      </c>
      <c r="G153" s="100">
        <v>0</v>
      </c>
      <c r="H153" s="100">
        <v>0</v>
      </c>
      <c r="I153" s="100">
        <v>0</v>
      </c>
      <c r="J153" s="100">
        <v>0</v>
      </c>
      <c r="K153" s="101">
        <v>0</v>
      </c>
      <c r="L153" s="102">
        <f t="shared" si="7"/>
        <v>0</v>
      </c>
      <c r="M153" s="102">
        <v>0</v>
      </c>
      <c r="N153" s="102">
        <v>0</v>
      </c>
      <c r="O153" s="103">
        <v>0</v>
      </c>
      <c r="P153" s="104">
        <v>0</v>
      </c>
      <c r="Q153" s="105">
        <f>+monthly_drivers_0!Q153</f>
        <v>2.5</v>
      </c>
    </row>
    <row r="154" spans="1:17" x14ac:dyDescent="0.25">
      <c r="A154" s="106">
        <f t="shared" si="8"/>
        <v>48944</v>
      </c>
      <c r="B154" s="714" t="str">
        <f t="shared" si="9"/>
        <v>LeasingI</v>
      </c>
      <c r="C154" s="93">
        <v>0</v>
      </c>
      <c r="D154" s="94">
        <v>0</v>
      </c>
      <c r="E154" s="94">
        <v>0</v>
      </c>
      <c r="F154" s="94">
        <v>0</v>
      </c>
      <c r="G154" s="94">
        <v>0</v>
      </c>
      <c r="H154" s="94">
        <v>0</v>
      </c>
      <c r="I154" s="94">
        <v>0</v>
      </c>
      <c r="J154" s="94">
        <v>0</v>
      </c>
      <c r="K154" s="95">
        <v>0</v>
      </c>
      <c r="L154" s="94">
        <f t="shared" si="7"/>
        <v>0</v>
      </c>
      <c r="M154" s="94">
        <v>0</v>
      </c>
      <c r="N154" s="94">
        <v>0</v>
      </c>
      <c r="O154" s="96">
        <v>0</v>
      </c>
      <c r="P154" s="95">
        <v>0</v>
      </c>
      <c r="Q154" s="97">
        <f>+monthly_drivers_0!Q154</f>
        <v>2.5</v>
      </c>
    </row>
    <row r="155" spans="1:17" x14ac:dyDescent="0.25">
      <c r="A155" s="98">
        <f t="shared" si="8"/>
        <v>48975</v>
      </c>
      <c r="B155" s="713" t="str">
        <f t="shared" si="9"/>
        <v>LeasingI</v>
      </c>
      <c r="C155" s="99">
        <v>0</v>
      </c>
      <c r="D155" s="100">
        <v>0</v>
      </c>
      <c r="E155" s="100">
        <v>0</v>
      </c>
      <c r="F155" s="100">
        <v>0</v>
      </c>
      <c r="G155" s="100">
        <v>0</v>
      </c>
      <c r="H155" s="100">
        <v>0</v>
      </c>
      <c r="I155" s="100">
        <v>0</v>
      </c>
      <c r="J155" s="100">
        <v>0</v>
      </c>
      <c r="K155" s="101">
        <v>0</v>
      </c>
      <c r="L155" s="102">
        <f t="shared" si="7"/>
        <v>0</v>
      </c>
      <c r="M155" s="102">
        <v>0</v>
      </c>
      <c r="N155" s="102">
        <v>0</v>
      </c>
      <c r="O155" s="103">
        <v>0</v>
      </c>
      <c r="P155" s="104">
        <v>0</v>
      </c>
      <c r="Q155" s="105">
        <f>+monthly_drivers_0!Q155</f>
        <v>2.5</v>
      </c>
    </row>
    <row r="156" spans="1:17" x14ac:dyDescent="0.25">
      <c r="A156" s="106">
        <f t="shared" si="8"/>
        <v>49003</v>
      </c>
      <c r="B156" s="714" t="str">
        <f t="shared" si="9"/>
        <v>LeasingI</v>
      </c>
      <c r="C156" s="93">
        <v>0</v>
      </c>
      <c r="D156" s="94">
        <v>0</v>
      </c>
      <c r="E156" s="94">
        <v>0</v>
      </c>
      <c r="F156" s="94">
        <v>0</v>
      </c>
      <c r="G156" s="94">
        <v>0</v>
      </c>
      <c r="H156" s="94">
        <v>0</v>
      </c>
      <c r="I156" s="94">
        <v>0</v>
      </c>
      <c r="J156" s="94">
        <v>0</v>
      </c>
      <c r="K156" s="95">
        <v>0</v>
      </c>
      <c r="L156" s="94">
        <f t="shared" si="7"/>
        <v>0</v>
      </c>
      <c r="M156" s="94">
        <v>0</v>
      </c>
      <c r="N156" s="94">
        <v>0</v>
      </c>
      <c r="O156" s="96">
        <v>0</v>
      </c>
      <c r="P156" s="95">
        <v>0</v>
      </c>
      <c r="Q156" s="97">
        <f>+monthly_drivers_0!Q156</f>
        <v>2.5</v>
      </c>
    </row>
    <row r="157" spans="1:17" x14ac:dyDescent="0.25">
      <c r="A157" s="98">
        <f t="shared" si="8"/>
        <v>49034</v>
      </c>
      <c r="B157" s="713" t="str">
        <f t="shared" si="9"/>
        <v>LeasingI</v>
      </c>
      <c r="C157" s="99">
        <v>0</v>
      </c>
      <c r="D157" s="100">
        <v>0</v>
      </c>
      <c r="E157" s="100">
        <v>0</v>
      </c>
      <c r="F157" s="100">
        <v>0</v>
      </c>
      <c r="G157" s="100">
        <v>0</v>
      </c>
      <c r="H157" s="100">
        <v>0</v>
      </c>
      <c r="I157" s="100">
        <v>0</v>
      </c>
      <c r="J157" s="100">
        <v>0</v>
      </c>
      <c r="K157" s="101">
        <v>0</v>
      </c>
      <c r="L157" s="102">
        <f t="shared" si="7"/>
        <v>0</v>
      </c>
      <c r="M157" s="102">
        <v>0</v>
      </c>
      <c r="N157" s="102">
        <v>0</v>
      </c>
      <c r="O157" s="103">
        <v>0</v>
      </c>
      <c r="P157" s="104">
        <v>0</v>
      </c>
      <c r="Q157" s="105">
        <f>+monthly_drivers_0!Q157</f>
        <v>2.5</v>
      </c>
    </row>
    <row r="158" spans="1:17" x14ac:dyDescent="0.25">
      <c r="A158" s="106">
        <f t="shared" si="8"/>
        <v>49064</v>
      </c>
      <c r="B158" s="714" t="str">
        <f t="shared" si="9"/>
        <v>LeasingI</v>
      </c>
      <c r="C158" s="93">
        <v>0</v>
      </c>
      <c r="D158" s="94">
        <v>0</v>
      </c>
      <c r="E158" s="94">
        <v>0</v>
      </c>
      <c r="F158" s="94">
        <v>0</v>
      </c>
      <c r="G158" s="94">
        <v>0</v>
      </c>
      <c r="H158" s="94">
        <v>0</v>
      </c>
      <c r="I158" s="94">
        <v>0</v>
      </c>
      <c r="J158" s="94">
        <v>0</v>
      </c>
      <c r="K158" s="95">
        <v>0</v>
      </c>
      <c r="L158" s="94">
        <f t="shared" si="7"/>
        <v>0</v>
      </c>
      <c r="M158" s="94">
        <v>0</v>
      </c>
      <c r="N158" s="94">
        <v>0</v>
      </c>
      <c r="O158" s="96">
        <v>0</v>
      </c>
      <c r="P158" s="95">
        <v>0</v>
      </c>
      <c r="Q158" s="97">
        <f>+monthly_drivers_0!Q158</f>
        <v>2.5</v>
      </c>
    </row>
    <row r="159" spans="1:17" x14ac:dyDescent="0.25">
      <c r="A159" s="98">
        <f t="shared" si="8"/>
        <v>49095</v>
      </c>
      <c r="B159" s="713" t="str">
        <f t="shared" si="9"/>
        <v>LeasingI</v>
      </c>
      <c r="C159" s="99">
        <v>0</v>
      </c>
      <c r="D159" s="100">
        <v>0</v>
      </c>
      <c r="E159" s="100">
        <v>0</v>
      </c>
      <c r="F159" s="100">
        <v>0</v>
      </c>
      <c r="G159" s="100">
        <v>0</v>
      </c>
      <c r="H159" s="100">
        <v>0</v>
      </c>
      <c r="I159" s="100">
        <v>0</v>
      </c>
      <c r="J159" s="100">
        <v>0</v>
      </c>
      <c r="K159" s="101">
        <v>0</v>
      </c>
      <c r="L159" s="102">
        <f t="shared" si="7"/>
        <v>0</v>
      </c>
      <c r="M159" s="102">
        <v>0</v>
      </c>
      <c r="N159" s="102">
        <v>0</v>
      </c>
      <c r="O159" s="103">
        <v>0</v>
      </c>
      <c r="P159" s="104">
        <v>0</v>
      </c>
      <c r="Q159" s="105">
        <f>+monthly_drivers_0!Q159</f>
        <v>2.5</v>
      </c>
    </row>
    <row r="160" spans="1:17" x14ac:dyDescent="0.25">
      <c r="A160" s="106">
        <f t="shared" si="8"/>
        <v>49125</v>
      </c>
      <c r="B160" s="714" t="str">
        <f t="shared" si="9"/>
        <v>LeasingI</v>
      </c>
      <c r="C160" s="93">
        <v>0</v>
      </c>
      <c r="D160" s="94">
        <v>0</v>
      </c>
      <c r="E160" s="94">
        <v>0</v>
      </c>
      <c r="F160" s="94">
        <v>0</v>
      </c>
      <c r="G160" s="94">
        <v>0</v>
      </c>
      <c r="H160" s="94">
        <v>0</v>
      </c>
      <c r="I160" s="94">
        <v>0</v>
      </c>
      <c r="J160" s="94">
        <v>0</v>
      </c>
      <c r="K160" s="95">
        <v>0</v>
      </c>
      <c r="L160" s="94">
        <f t="shared" si="7"/>
        <v>0</v>
      </c>
      <c r="M160" s="94">
        <v>0</v>
      </c>
      <c r="N160" s="94">
        <v>0</v>
      </c>
      <c r="O160" s="96">
        <v>0</v>
      </c>
      <c r="P160" s="95">
        <v>0</v>
      </c>
      <c r="Q160" s="97">
        <f>+monthly_drivers_0!Q160</f>
        <v>2.5</v>
      </c>
    </row>
    <row r="161" spans="1:17" x14ac:dyDescent="0.25">
      <c r="A161" s="98">
        <f t="shared" si="8"/>
        <v>49156</v>
      </c>
      <c r="B161" s="713" t="str">
        <f t="shared" si="9"/>
        <v>LeasingI</v>
      </c>
      <c r="C161" s="99">
        <v>0</v>
      </c>
      <c r="D161" s="100">
        <v>0</v>
      </c>
      <c r="E161" s="100">
        <v>0</v>
      </c>
      <c r="F161" s="100">
        <v>0</v>
      </c>
      <c r="G161" s="100">
        <v>0</v>
      </c>
      <c r="H161" s="100">
        <v>0</v>
      </c>
      <c r="I161" s="100">
        <v>0</v>
      </c>
      <c r="J161" s="100">
        <v>0</v>
      </c>
      <c r="K161" s="101">
        <v>0</v>
      </c>
      <c r="L161" s="102">
        <f t="shared" si="7"/>
        <v>0</v>
      </c>
      <c r="M161" s="102">
        <v>0</v>
      </c>
      <c r="N161" s="102">
        <v>0</v>
      </c>
      <c r="O161" s="103">
        <v>0</v>
      </c>
      <c r="P161" s="104">
        <v>0</v>
      </c>
      <c r="Q161" s="105">
        <f>+monthly_drivers_0!Q161</f>
        <v>2.5</v>
      </c>
    </row>
    <row r="162" spans="1:17" x14ac:dyDescent="0.25">
      <c r="A162" s="106">
        <f t="shared" si="8"/>
        <v>49187</v>
      </c>
      <c r="B162" s="714" t="str">
        <f t="shared" si="9"/>
        <v>LeasingI</v>
      </c>
      <c r="C162" s="93">
        <v>0</v>
      </c>
      <c r="D162" s="94">
        <v>0</v>
      </c>
      <c r="E162" s="94">
        <v>0</v>
      </c>
      <c r="F162" s="94">
        <v>0</v>
      </c>
      <c r="G162" s="94">
        <v>0</v>
      </c>
      <c r="H162" s="94">
        <v>0</v>
      </c>
      <c r="I162" s="94">
        <v>0</v>
      </c>
      <c r="J162" s="94">
        <v>0</v>
      </c>
      <c r="K162" s="95">
        <v>0</v>
      </c>
      <c r="L162" s="94">
        <f t="shared" si="7"/>
        <v>0</v>
      </c>
      <c r="M162" s="94">
        <v>0</v>
      </c>
      <c r="N162" s="94">
        <v>0</v>
      </c>
      <c r="O162" s="96">
        <v>0</v>
      </c>
      <c r="P162" s="95">
        <v>0</v>
      </c>
      <c r="Q162" s="97">
        <f>+monthly_drivers_0!Q162</f>
        <v>2.5</v>
      </c>
    </row>
    <row r="163" spans="1:17" x14ac:dyDescent="0.25">
      <c r="A163" s="98">
        <f t="shared" si="8"/>
        <v>49217</v>
      </c>
      <c r="B163" s="713" t="str">
        <f t="shared" si="9"/>
        <v>LeasingI</v>
      </c>
      <c r="C163" s="99">
        <v>0</v>
      </c>
      <c r="D163" s="100">
        <v>0</v>
      </c>
      <c r="E163" s="100">
        <v>0</v>
      </c>
      <c r="F163" s="100">
        <v>0</v>
      </c>
      <c r="G163" s="100">
        <v>0</v>
      </c>
      <c r="H163" s="100">
        <v>0</v>
      </c>
      <c r="I163" s="100">
        <v>0</v>
      </c>
      <c r="J163" s="100">
        <v>0</v>
      </c>
      <c r="K163" s="101">
        <v>0</v>
      </c>
      <c r="L163" s="102">
        <f t="shared" si="7"/>
        <v>0</v>
      </c>
      <c r="M163" s="102">
        <v>0</v>
      </c>
      <c r="N163" s="102">
        <v>0</v>
      </c>
      <c r="O163" s="103">
        <v>0</v>
      </c>
      <c r="P163" s="104">
        <v>0</v>
      </c>
      <c r="Q163" s="105">
        <f>+monthly_drivers_0!Q163</f>
        <v>2.5</v>
      </c>
    </row>
    <row r="164" spans="1:17" x14ac:dyDescent="0.25">
      <c r="A164" s="106">
        <f t="shared" si="8"/>
        <v>49248</v>
      </c>
      <c r="B164" s="714" t="str">
        <f t="shared" si="9"/>
        <v>LeasingI</v>
      </c>
      <c r="C164" s="93">
        <v>0</v>
      </c>
      <c r="D164" s="94">
        <v>0</v>
      </c>
      <c r="E164" s="94">
        <v>0</v>
      </c>
      <c r="F164" s="94">
        <v>0</v>
      </c>
      <c r="G164" s="94">
        <v>0</v>
      </c>
      <c r="H164" s="94">
        <v>0</v>
      </c>
      <c r="I164" s="94">
        <v>0</v>
      </c>
      <c r="J164" s="94">
        <v>0</v>
      </c>
      <c r="K164" s="95">
        <v>0</v>
      </c>
      <c r="L164" s="94">
        <f t="shared" si="7"/>
        <v>0</v>
      </c>
      <c r="M164" s="94">
        <v>0</v>
      </c>
      <c r="N164" s="94">
        <v>0</v>
      </c>
      <c r="O164" s="96">
        <v>0</v>
      </c>
      <c r="P164" s="95">
        <v>0</v>
      </c>
      <c r="Q164" s="97">
        <f>+monthly_drivers_0!Q164</f>
        <v>2.5</v>
      </c>
    </row>
    <row r="165" spans="1:17" x14ac:dyDescent="0.25">
      <c r="A165" s="98">
        <f t="shared" si="8"/>
        <v>49278</v>
      </c>
      <c r="B165" s="713" t="str">
        <f t="shared" si="9"/>
        <v>LeasingI</v>
      </c>
      <c r="C165" s="99">
        <v>0</v>
      </c>
      <c r="D165" s="100">
        <v>0</v>
      </c>
      <c r="E165" s="100">
        <v>0</v>
      </c>
      <c r="F165" s="100">
        <v>0</v>
      </c>
      <c r="G165" s="100">
        <v>0</v>
      </c>
      <c r="H165" s="100">
        <v>0</v>
      </c>
      <c r="I165" s="100">
        <v>0</v>
      </c>
      <c r="J165" s="100">
        <v>0</v>
      </c>
      <c r="K165" s="101">
        <v>0</v>
      </c>
      <c r="L165" s="102">
        <f t="shared" si="7"/>
        <v>0</v>
      </c>
      <c r="M165" s="102">
        <v>0</v>
      </c>
      <c r="N165" s="102">
        <v>0</v>
      </c>
      <c r="O165" s="103">
        <v>0</v>
      </c>
      <c r="P165" s="104">
        <v>0</v>
      </c>
      <c r="Q165" s="105">
        <f>+monthly_drivers_0!Q165</f>
        <v>2.5</v>
      </c>
    </row>
    <row r="166" spans="1:17" x14ac:dyDescent="0.25">
      <c r="A166" s="106">
        <f t="shared" si="8"/>
        <v>49309</v>
      </c>
      <c r="B166" s="714" t="str">
        <f t="shared" si="9"/>
        <v>LeasingI</v>
      </c>
      <c r="C166" s="93">
        <v>0</v>
      </c>
      <c r="D166" s="94">
        <v>0</v>
      </c>
      <c r="E166" s="94">
        <v>0</v>
      </c>
      <c r="F166" s="94">
        <v>0</v>
      </c>
      <c r="G166" s="94">
        <v>0</v>
      </c>
      <c r="H166" s="94">
        <v>0</v>
      </c>
      <c r="I166" s="94">
        <v>0</v>
      </c>
      <c r="J166" s="94">
        <v>0</v>
      </c>
      <c r="K166" s="95">
        <v>0</v>
      </c>
      <c r="L166" s="94">
        <f t="shared" si="7"/>
        <v>0</v>
      </c>
      <c r="M166" s="94">
        <v>0</v>
      </c>
      <c r="N166" s="94">
        <v>0</v>
      </c>
      <c r="O166" s="96">
        <v>0</v>
      </c>
      <c r="P166" s="95">
        <v>0</v>
      </c>
      <c r="Q166" s="97">
        <f>+monthly_drivers_0!Q166</f>
        <v>2.5</v>
      </c>
    </row>
    <row r="167" spans="1:17" x14ac:dyDescent="0.25">
      <c r="A167" s="98">
        <f t="shared" si="8"/>
        <v>49340</v>
      </c>
      <c r="B167" s="713" t="str">
        <f t="shared" si="9"/>
        <v>LeasingI</v>
      </c>
      <c r="C167" s="99">
        <v>0</v>
      </c>
      <c r="D167" s="100">
        <v>0</v>
      </c>
      <c r="E167" s="100">
        <v>0</v>
      </c>
      <c r="F167" s="100">
        <v>0</v>
      </c>
      <c r="G167" s="100">
        <v>0</v>
      </c>
      <c r="H167" s="100">
        <v>0</v>
      </c>
      <c r="I167" s="100">
        <v>0</v>
      </c>
      <c r="J167" s="100">
        <v>0</v>
      </c>
      <c r="K167" s="101">
        <v>0</v>
      </c>
      <c r="L167" s="102">
        <f t="shared" si="7"/>
        <v>0</v>
      </c>
      <c r="M167" s="102">
        <v>0</v>
      </c>
      <c r="N167" s="102">
        <v>0</v>
      </c>
      <c r="O167" s="103">
        <v>0</v>
      </c>
      <c r="P167" s="104">
        <v>0</v>
      </c>
      <c r="Q167" s="105">
        <f>+monthly_drivers_0!Q167</f>
        <v>2.5</v>
      </c>
    </row>
    <row r="168" spans="1:17" x14ac:dyDescent="0.25">
      <c r="A168" s="106">
        <f t="shared" si="8"/>
        <v>49368</v>
      </c>
      <c r="B168" s="714" t="str">
        <f t="shared" si="9"/>
        <v>LeasingI</v>
      </c>
      <c r="C168" s="93">
        <v>0</v>
      </c>
      <c r="D168" s="94">
        <v>0</v>
      </c>
      <c r="E168" s="94">
        <v>0</v>
      </c>
      <c r="F168" s="94">
        <v>0</v>
      </c>
      <c r="G168" s="94">
        <v>0</v>
      </c>
      <c r="H168" s="94">
        <v>0</v>
      </c>
      <c r="I168" s="94">
        <v>0</v>
      </c>
      <c r="J168" s="94">
        <v>0</v>
      </c>
      <c r="K168" s="95">
        <v>0</v>
      </c>
      <c r="L168" s="94">
        <f t="shared" si="7"/>
        <v>0</v>
      </c>
      <c r="M168" s="94">
        <v>0</v>
      </c>
      <c r="N168" s="94">
        <v>0</v>
      </c>
      <c r="O168" s="96">
        <v>0</v>
      </c>
      <c r="P168" s="95">
        <v>0</v>
      </c>
      <c r="Q168" s="97">
        <f>+monthly_drivers_0!Q168</f>
        <v>2.5</v>
      </c>
    </row>
    <row r="169" spans="1:17" x14ac:dyDescent="0.25">
      <c r="A169" s="98">
        <f t="shared" si="8"/>
        <v>49399</v>
      </c>
      <c r="B169" s="713" t="str">
        <f t="shared" si="9"/>
        <v>LeasingI</v>
      </c>
      <c r="C169" s="99">
        <v>0</v>
      </c>
      <c r="D169" s="100">
        <v>0</v>
      </c>
      <c r="E169" s="100">
        <v>0</v>
      </c>
      <c r="F169" s="100">
        <v>0</v>
      </c>
      <c r="G169" s="100">
        <v>0</v>
      </c>
      <c r="H169" s="100">
        <v>0</v>
      </c>
      <c r="I169" s="100">
        <v>0</v>
      </c>
      <c r="J169" s="100">
        <v>0</v>
      </c>
      <c r="K169" s="101">
        <v>0</v>
      </c>
      <c r="L169" s="102">
        <f t="shared" si="7"/>
        <v>0</v>
      </c>
      <c r="M169" s="102">
        <v>0</v>
      </c>
      <c r="N169" s="102">
        <v>0</v>
      </c>
      <c r="O169" s="103">
        <v>0</v>
      </c>
      <c r="P169" s="104">
        <v>0</v>
      </c>
      <c r="Q169" s="105">
        <f>+monthly_drivers_0!Q169</f>
        <v>2.5</v>
      </c>
    </row>
    <row r="170" spans="1:17" x14ac:dyDescent="0.25">
      <c r="A170" s="106">
        <f t="shared" si="8"/>
        <v>49429</v>
      </c>
      <c r="B170" s="714" t="str">
        <f t="shared" si="9"/>
        <v>LeasingI</v>
      </c>
      <c r="C170" s="93">
        <v>0</v>
      </c>
      <c r="D170" s="94">
        <v>0</v>
      </c>
      <c r="E170" s="94">
        <v>0</v>
      </c>
      <c r="F170" s="94">
        <v>0</v>
      </c>
      <c r="G170" s="94">
        <v>0</v>
      </c>
      <c r="H170" s="94">
        <v>0</v>
      </c>
      <c r="I170" s="94">
        <v>0</v>
      </c>
      <c r="J170" s="94">
        <v>0</v>
      </c>
      <c r="K170" s="95">
        <v>0</v>
      </c>
      <c r="L170" s="94">
        <f t="shared" si="7"/>
        <v>0</v>
      </c>
      <c r="M170" s="94">
        <v>0</v>
      </c>
      <c r="N170" s="94">
        <v>0</v>
      </c>
      <c r="O170" s="96">
        <v>0</v>
      </c>
      <c r="P170" s="95">
        <v>0</v>
      </c>
      <c r="Q170" s="97">
        <f>+monthly_drivers_0!Q170</f>
        <v>2.5</v>
      </c>
    </row>
    <row r="171" spans="1:17" x14ac:dyDescent="0.25">
      <c r="A171" s="98">
        <f t="shared" si="8"/>
        <v>49460</v>
      </c>
      <c r="B171" s="713" t="str">
        <f t="shared" si="9"/>
        <v>LeasingI</v>
      </c>
      <c r="C171" s="99">
        <v>0</v>
      </c>
      <c r="D171" s="100">
        <v>0</v>
      </c>
      <c r="E171" s="100">
        <v>0</v>
      </c>
      <c r="F171" s="100">
        <v>0</v>
      </c>
      <c r="G171" s="100">
        <v>0</v>
      </c>
      <c r="H171" s="100">
        <v>0</v>
      </c>
      <c r="I171" s="100">
        <v>0</v>
      </c>
      <c r="J171" s="100">
        <v>0</v>
      </c>
      <c r="K171" s="101">
        <v>0</v>
      </c>
      <c r="L171" s="102">
        <f t="shared" si="7"/>
        <v>0</v>
      </c>
      <c r="M171" s="102">
        <v>0</v>
      </c>
      <c r="N171" s="102">
        <v>0</v>
      </c>
      <c r="O171" s="103">
        <v>0</v>
      </c>
      <c r="P171" s="104">
        <v>0</v>
      </c>
      <c r="Q171" s="105">
        <f>+monthly_drivers_0!Q171</f>
        <v>2.5</v>
      </c>
    </row>
    <row r="172" spans="1:17" x14ac:dyDescent="0.25">
      <c r="A172" s="106">
        <f t="shared" si="8"/>
        <v>49490</v>
      </c>
      <c r="B172" s="714" t="str">
        <f t="shared" si="9"/>
        <v>LeasingI</v>
      </c>
      <c r="C172" s="93">
        <v>0</v>
      </c>
      <c r="D172" s="94">
        <v>0</v>
      </c>
      <c r="E172" s="94">
        <v>0</v>
      </c>
      <c r="F172" s="94">
        <v>0</v>
      </c>
      <c r="G172" s="94">
        <v>0</v>
      </c>
      <c r="H172" s="94">
        <v>0</v>
      </c>
      <c r="I172" s="94">
        <v>0</v>
      </c>
      <c r="J172" s="94">
        <v>0</v>
      </c>
      <c r="K172" s="95">
        <v>0</v>
      </c>
      <c r="L172" s="94">
        <f t="shared" si="7"/>
        <v>0</v>
      </c>
      <c r="M172" s="94">
        <v>0</v>
      </c>
      <c r="N172" s="94">
        <v>0</v>
      </c>
      <c r="O172" s="96">
        <v>0</v>
      </c>
      <c r="P172" s="95">
        <v>0</v>
      </c>
      <c r="Q172" s="97">
        <f>+monthly_drivers_0!Q172</f>
        <v>2.5</v>
      </c>
    </row>
    <row r="173" spans="1:17" x14ac:dyDescent="0.25">
      <c r="A173" s="98">
        <f t="shared" si="8"/>
        <v>49521</v>
      </c>
      <c r="B173" s="713" t="str">
        <f t="shared" si="9"/>
        <v>LeasingI</v>
      </c>
      <c r="C173" s="99">
        <v>0</v>
      </c>
      <c r="D173" s="100">
        <v>0</v>
      </c>
      <c r="E173" s="100">
        <v>0</v>
      </c>
      <c r="F173" s="100">
        <v>0</v>
      </c>
      <c r="G173" s="100">
        <v>0</v>
      </c>
      <c r="H173" s="100">
        <v>0</v>
      </c>
      <c r="I173" s="100">
        <v>0</v>
      </c>
      <c r="J173" s="100">
        <v>0</v>
      </c>
      <c r="K173" s="101">
        <v>0</v>
      </c>
      <c r="L173" s="102">
        <f t="shared" si="7"/>
        <v>0</v>
      </c>
      <c r="M173" s="102">
        <v>0</v>
      </c>
      <c r="N173" s="102">
        <v>0</v>
      </c>
      <c r="O173" s="103">
        <v>0</v>
      </c>
      <c r="P173" s="104">
        <v>0</v>
      </c>
      <c r="Q173" s="105">
        <f>+monthly_drivers_0!Q173</f>
        <v>2.5</v>
      </c>
    </row>
    <row r="174" spans="1:17" x14ac:dyDescent="0.25">
      <c r="A174" s="106">
        <f t="shared" si="8"/>
        <v>49552</v>
      </c>
      <c r="B174" s="714" t="str">
        <f t="shared" si="9"/>
        <v>LeasingI</v>
      </c>
      <c r="C174" s="93">
        <v>0</v>
      </c>
      <c r="D174" s="94">
        <v>0</v>
      </c>
      <c r="E174" s="94">
        <v>0</v>
      </c>
      <c r="F174" s="94">
        <v>0</v>
      </c>
      <c r="G174" s="94">
        <v>0</v>
      </c>
      <c r="H174" s="94">
        <v>0</v>
      </c>
      <c r="I174" s="94">
        <v>0</v>
      </c>
      <c r="J174" s="94">
        <v>0</v>
      </c>
      <c r="K174" s="95">
        <v>0</v>
      </c>
      <c r="L174" s="94">
        <f t="shared" si="7"/>
        <v>0</v>
      </c>
      <c r="M174" s="94">
        <v>0</v>
      </c>
      <c r="N174" s="94">
        <v>0</v>
      </c>
      <c r="O174" s="96">
        <v>0</v>
      </c>
      <c r="P174" s="95">
        <v>0</v>
      </c>
      <c r="Q174" s="97">
        <f>+monthly_drivers_0!Q174</f>
        <v>2.5</v>
      </c>
    </row>
    <row r="175" spans="1:17" x14ac:dyDescent="0.25">
      <c r="A175" s="98">
        <f t="shared" si="8"/>
        <v>49582</v>
      </c>
      <c r="B175" s="713" t="str">
        <f t="shared" si="9"/>
        <v>LeasingI</v>
      </c>
      <c r="C175" s="99">
        <v>0</v>
      </c>
      <c r="D175" s="100">
        <v>0</v>
      </c>
      <c r="E175" s="100">
        <v>0</v>
      </c>
      <c r="F175" s="100">
        <v>0</v>
      </c>
      <c r="G175" s="100">
        <v>0</v>
      </c>
      <c r="H175" s="100">
        <v>0</v>
      </c>
      <c r="I175" s="100">
        <v>0</v>
      </c>
      <c r="J175" s="100">
        <v>0</v>
      </c>
      <c r="K175" s="101">
        <v>0</v>
      </c>
      <c r="L175" s="102">
        <f t="shared" si="7"/>
        <v>0</v>
      </c>
      <c r="M175" s="102">
        <v>0</v>
      </c>
      <c r="N175" s="102">
        <v>0</v>
      </c>
      <c r="O175" s="103">
        <v>0</v>
      </c>
      <c r="P175" s="104">
        <v>0</v>
      </c>
      <c r="Q175" s="105">
        <f>+monthly_drivers_0!Q175</f>
        <v>2.5</v>
      </c>
    </row>
    <row r="176" spans="1:17" x14ac:dyDescent="0.25">
      <c r="A176" s="106">
        <f t="shared" si="8"/>
        <v>49613</v>
      </c>
      <c r="B176" s="714" t="str">
        <f t="shared" si="9"/>
        <v>LeasingI</v>
      </c>
      <c r="C176" s="93">
        <v>0</v>
      </c>
      <c r="D176" s="94">
        <v>0</v>
      </c>
      <c r="E176" s="94">
        <v>0</v>
      </c>
      <c r="F176" s="94">
        <v>0</v>
      </c>
      <c r="G176" s="94">
        <v>0</v>
      </c>
      <c r="H176" s="94">
        <v>0</v>
      </c>
      <c r="I176" s="94">
        <v>0</v>
      </c>
      <c r="J176" s="94">
        <v>0</v>
      </c>
      <c r="K176" s="95">
        <v>0</v>
      </c>
      <c r="L176" s="94">
        <f t="shared" si="7"/>
        <v>0</v>
      </c>
      <c r="M176" s="94">
        <v>0</v>
      </c>
      <c r="N176" s="94">
        <v>0</v>
      </c>
      <c r="O176" s="96">
        <v>0</v>
      </c>
      <c r="P176" s="95">
        <v>0</v>
      </c>
      <c r="Q176" s="97">
        <f>+monthly_drivers_0!Q176</f>
        <v>2.5</v>
      </c>
    </row>
    <row r="177" spans="1:17" x14ac:dyDescent="0.25">
      <c r="A177" s="98">
        <f t="shared" si="8"/>
        <v>49643</v>
      </c>
      <c r="B177" s="713" t="str">
        <f t="shared" si="9"/>
        <v>LeasingI</v>
      </c>
      <c r="C177" s="99">
        <v>0</v>
      </c>
      <c r="D177" s="100">
        <v>0</v>
      </c>
      <c r="E177" s="100">
        <v>0</v>
      </c>
      <c r="F177" s="100">
        <v>0</v>
      </c>
      <c r="G177" s="100">
        <v>0</v>
      </c>
      <c r="H177" s="100">
        <v>0</v>
      </c>
      <c r="I177" s="100">
        <v>0</v>
      </c>
      <c r="J177" s="100">
        <v>0</v>
      </c>
      <c r="K177" s="101">
        <v>0</v>
      </c>
      <c r="L177" s="102">
        <f t="shared" si="7"/>
        <v>0</v>
      </c>
      <c r="M177" s="102">
        <v>0</v>
      </c>
      <c r="N177" s="102">
        <v>0</v>
      </c>
      <c r="O177" s="103">
        <v>0</v>
      </c>
      <c r="P177" s="104">
        <v>0</v>
      </c>
      <c r="Q177" s="105">
        <f>+monthly_drivers_0!Q177</f>
        <v>2.5</v>
      </c>
    </row>
    <row r="178" spans="1:17" x14ac:dyDescent="0.25">
      <c r="A178" s="106">
        <f t="shared" si="8"/>
        <v>49674</v>
      </c>
      <c r="B178" s="714" t="str">
        <f t="shared" si="9"/>
        <v>LeasingI</v>
      </c>
      <c r="C178" s="93">
        <v>0</v>
      </c>
      <c r="D178" s="94">
        <v>0</v>
      </c>
      <c r="E178" s="94">
        <v>0</v>
      </c>
      <c r="F178" s="94">
        <v>0</v>
      </c>
      <c r="G178" s="94">
        <v>0</v>
      </c>
      <c r="H178" s="94">
        <v>0</v>
      </c>
      <c r="I178" s="94">
        <v>0</v>
      </c>
      <c r="J178" s="94">
        <v>0</v>
      </c>
      <c r="K178" s="95">
        <v>0</v>
      </c>
      <c r="L178" s="94">
        <f t="shared" si="7"/>
        <v>0</v>
      </c>
      <c r="M178" s="94">
        <v>0</v>
      </c>
      <c r="N178" s="94">
        <v>0</v>
      </c>
      <c r="O178" s="96">
        <v>0</v>
      </c>
      <c r="P178" s="95">
        <v>0</v>
      </c>
      <c r="Q178" s="97">
        <f>+monthly_drivers_0!Q178</f>
        <v>2.5</v>
      </c>
    </row>
    <row r="179" spans="1:17" x14ac:dyDescent="0.25">
      <c r="A179" s="98">
        <f t="shared" si="8"/>
        <v>49705</v>
      </c>
      <c r="B179" s="713" t="str">
        <f t="shared" si="9"/>
        <v>LeasingI</v>
      </c>
      <c r="C179" s="99">
        <v>0</v>
      </c>
      <c r="D179" s="100">
        <v>0</v>
      </c>
      <c r="E179" s="100">
        <v>0</v>
      </c>
      <c r="F179" s="100">
        <v>0</v>
      </c>
      <c r="G179" s="100">
        <v>0</v>
      </c>
      <c r="H179" s="100">
        <v>0</v>
      </c>
      <c r="I179" s="100">
        <v>0</v>
      </c>
      <c r="J179" s="100">
        <v>0</v>
      </c>
      <c r="K179" s="101">
        <v>0</v>
      </c>
      <c r="L179" s="102">
        <f t="shared" si="7"/>
        <v>0</v>
      </c>
      <c r="M179" s="102">
        <v>0</v>
      </c>
      <c r="N179" s="102">
        <v>0</v>
      </c>
      <c r="O179" s="103">
        <v>0</v>
      </c>
      <c r="P179" s="104">
        <v>0</v>
      </c>
      <c r="Q179" s="105">
        <f>+monthly_drivers_0!Q179</f>
        <v>2.5</v>
      </c>
    </row>
    <row r="180" spans="1:17" x14ac:dyDescent="0.25">
      <c r="A180" s="106">
        <f t="shared" si="8"/>
        <v>49734</v>
      </c>
      <c r="B180" s="714" t="str">
        <f t="shared" si="9"/>
        <v>LeasingI</v>
      </c>
      <c r="C180" s="93">
        <v>0</v>
      </c>
      <c r="D180" s="94">
        <v>0</v>
      </c>
      <c r="E180" s="94">
        <v>0</v>
      </c>
      <c r="F180" s="94">
        <v>0</v>
      </c>
      <c r="G180" s="94">
        <v>0</v>
      </c>
      <c r="H180" s="94">
        <v>0</v>
      </c>
      <c r="I180" s="94">
        <v>0</v>
      </c>
      <c r="J180" s="94">
        <v>0</v>
      </c>
      <c r="K180" s="95">
        <v>0</v>
      </c>
      <c r="L180" s="94">
        <f t="shared" si="7"/>
        <v>0</v>
      </c>
      <c r="M180" s="94">
        <v>0</v>
      </c>
      <c r="N180" s="94">
        <v>0</v>
      </c>
      <c r="O180" s="96">
        <v>0</v>
      </c>
      <c r="P180" s="95">
        <v>0</v>
      </c>
      <c r="Q180" s="97">
        <f>+monthly_drivers_0!Q180</f>
        <v>2.5</v>
      </c>
    </row>
    <row r="181" spans="1:17" x14ac:dyDescent="0.25">
      <c r="A181" s="98">
        <f t="shared" si="8"/>
        <v>49765</v>
      </c>
      <c r="B181" s="713" t="str">
        <f t="shared" si="9"/>
        <v>LeasingI</v>
      </c>
      <c r="C181" s="99">
        <v>0</v>
      </c>
      <c r="D181" s="100">
        <v>0</v>
      </c>
      <c r="E181" s="100">
        <v>0</v>
      </c>
      <c r="F181" s="100">
        <v>0</v>
      </c>
      <c r="G181" s="100">
        <v>0</v>
      </c>
      <c r="H181" s="100">
        <v>0</v>
      </c>
      <c r="I181" s="100">
        <v>0</v>
      </c>
      <c r="J181" s="100">
        <v>0</v>
      </c>
      <c r="K181" s="101">
        <v>0</v>
      </c>
      <c r="L181" s="102">
        <f t="shared" si="7"/>
        <v>0</v>
      </c>
      <c r="M181" s="102">
        <v>0</v>
      </c>
      <c r="N181" s="102">
        <v>0</v>
      </c>
      <c r="O181" s="103">
        <v>0</v>
      </c>
      <c r="P181" s="104">
        <v>0</v>
      </c>
      <c r="Q181" s="105">
        <f>+monthly_drivers_0!Q181</f>
        <v>2.5</v>
      </c>
    </row>
    <row r="182" spans="1:17" x14ac:dyDescent="0.25">
      <c r="A182" s="106">
        <f t="shared" si="8"/>
        <v>49795</v>
      </c>
      <c r="B182" s="714" t="str">
        <f t="shared" si="9"/>
        <v>LeasingI</v>
      </c>
      <c r="C182" s="93">
        <v>0</v>
      </c>
      <c r="D182" s="94">
        <v>0</v>
      </c>
      <c r="E182" s="94">
        <v>0</v>
      </c>
      <c r="F182" s="94">
        <v>0</v>
      </c>
      <c r="G182" s="94">
        <v>0</v>
      </c>
      <c r="H182" s="94">
        <v>0</v>
      </c>
      <c r="I182" s="94">
        <v>0</v>
      </c>
      <c r="J182" s="94">
        <v>0</v>
      </c>
      <c r="K182" s="95">
        <v>0</v>
      </c>
      <c r="L182" s="94">
        <f t="shared" si="7"/>
        <v>0</v>
      </c>
      <c r="M182" s="94">
        <v>0</v>
      </c>
      <c r="N182" s="94">
        <v>0</v>
      </c>
      <c r="O182" s="96">
        <v>0</v>
      </c>
      <c r="P182" s="95">
        <v>0</v>
      </c>
      <c r="Q182" s="97">
        <f>+monthly_drivers_0!Q182</f>
        <v>2.5</v>
      </c>
    </row>
    <row r="183" spans="1:17" x14ac:dyDescent="0.25">
      <c r="A183" s="98">
        <f t="shared" si="8"/>
        <v>49826</v>
      </c>
      <c r="B183" s="713" t="str">
        <f t="shared" si="9"/>
        <v>LeasingI</v>
      </c>
      <c r="C183" s="99">
        <v>0</v>
      </c>
      <c r="D183" s="100">
        <v>0</v>
      </c>
      <c r="E183" s="100">
        <v>0</v>
      </c>
      <c r="F183" s="100">
        <v>0</v>
      </c>
      <c r="G183" s="100">
        <v>0</v>
      </c>
      <c r="H183" s="100">
        <v>0</v>
      </c>
      <c r="I183" s="100">
        <v>0</v>
      </c>
      <c r="J183" s="100">
        <v>0</v>
      </c>
      <c r="K183" s="101">
        <v>0</v>
      </c>
      <c r="L183" s="102">
        <f t="shared" si="7"/>
        <v>0</v>
      </c>
      <c r="M183" s="102">
        <v>0</v>
      </c>
      <c r="N183" s="102">
        <v>0</v>
      </c>
      <c r="O183" s="103">
        <v>0</v>
      </c>
      <c r="P183" s="104">
        <v>0</v>
      </c>
      <c r="Q183" s="105">
        <f>+monthly_drivers_0!Q183</f>
        <v>2.5</v>
      </c>
    </row>
    <row r="184" spans="1:17" x14ac:dyDescent="0.25">
      <c r="A184" s="106">
        <f t="shared" si="8"/>
        <v>49856</v>
      </c>
      <c r="B184" s="714" t="str">
        <f t="shared" si="9"/>
        <v>LeasingI</v>
      </c>
      <c r="C184" s="93">
        <v>0</v>
      </c>
      <c r="D184" s="94">
        <v>0</v>
      </c>
      <c r="E184" s="94">
        <v>0</v>
      </c>
      <c r="F184" s="94">
        <v>0</v>
      </c>
      <c r="G184" s="94">
        <v>0</v>
      </c>
      <c r="H184" s="94">
        <v>0</v>
      </c>
      <c r="I184" s="94">
        <v>0</v>
      </c>
      <c r="J184" s="94">
        <v>0</v>
      </c>
      <c r="K184" s="95">
        <v>0</v>
      </c>
      <c r="L184" s="94">
        <f t="shared" si="7"/>
        <v>0</v>
      </c>
      <c r="M184" s="94">
        <v>0</v>
      </c>
      <c r="N184" s="94">
        <v>0</v>
      </c>
      <c r="O184" s="96">
        <v>0</v>
      </c>
      <c r="P184" s="95">
        <v>0</v>
      </c>
      <c r="Q184" s="97">
        <f>+monthly_drivers_0!Q184</f>
        <v>2.5</v>
      </c>
    </row>
    <row r="185" spans="1:17" x14ac:dyDescent="0.25">
      <c r="A185" s="98">
        <f t="shared" si="8"/>
        <v>49887</v>
      </c>
      <c r="B185" s="713" t="str">
        <f t="shared" si="9"/>
        <v>LeasingI</v>
      </c>
      <c r="C185" s="99">
        <v>0</v>
      </c>
      <c r="D185" s="100">
        <v>0</v>
      </c>
      <c r="E185" s="100">
        <v>0</v>
      </c>
      <c r="F185" s="100">
        <v>0</v>
      </c>
      <c r="G185" s="100">
        <v>0</v>
      </c>
      <c r="H185" s="100">
        <v>0</v>
      </c>
      <c r="I185" s="100">
        <v>0</v>
      </c>
      <c r="J185" s="100">
        <v>0</v>
      </c>
      <c r="K185" s="101">
        <v>0</v>
      </c>
      <c r="L185" s="102">
        <f t="shared" si="7"/>
        <v>0</v>
      </c>
      <c r="M185" s="102">
        <v>0</v>
      </c>
      <c r="N185" s="102">
        <v>0</v>
      </c>
      <c r="O185" s="103">
        <v>0</v>
      </c>
      <c r="P185" s="104">
        <v>0</v>
      </c>
      <c r="Q185" s="105">
        <f>+monthly_drivers_0!Q185</f>
        <v>2.5</v>
      </c>
    </row>
    <row r="186" spans="1:17" x14ac:dyDescent="0.25">
      <c r="A186" s="106">
        <f t="shared" si="8"/>
        <v>49918</v>
      </c>
      <c r="B186" s="714" t="str">
        <f t="shared" si="9"/>
        <v>LeasingI</v>
      </c>
      <c r="C186" s="93">
        <v>0</v>
      </c>
      <c r="D186" s="94">
        <v>0</v>
      </c>
      <c r="E186" s="94">
        <v>0</v>
      </c>
      <c r="F186" s="94">
        <v>0</v>
      </c>
      <c r="G186" s="94">
        <v>0</v>
      </c>
      <c r="H186" s="94">
        <v>0</v>
      </c>
      <c r="I186" s="94">
        <v>0</v>
      </c>
      <c r="J186" s="94">
        <v>0</v>
      </c>
      <c r="K186" s="95">
        <v>0</v>
      </c>
      <c r="L186" s="94">
        <f t="shared" si="7"/>
        <v>0</v>
      </c>
      <c r="M186" s="94">
        <v>0</v>
      </c>
      <c r="N186" s="94">
        <v>0</v>
      </c>
      <c r="O186" s="96">
        <v>0</v>
      </c>
      <c r="P186" s="95">
        <v>0</v>
      </c>
      <c r="Q186" s="97">
        <f>+monthly_drivers_0!Q186</f>
        <v>2.5</v>
      </c>
    </row>
    <row r="187" spans="1:17" x14ac:dyDescent="0.25">
      <c r="A187" s="98">
        <f t="shared" si="8"/>
        <v>49948</v>
      </c>
      <c r="B187" s="713" t="str">
        <f t="shared" si="9"/>
        <v>LeasingI</v>
      </c>
      <c r="C187" s="99">
        <v>0</v>
      </c>
      <c r="D187" s="100">
        <v>0</v>
      </c>
      <c r="E187" s="100">
        <v>0</v>
      </c>
      <c r="F187" s="100">
        <v>0</v>
      </c>
      <c r="G187" s="100">
        <v>0</v>
      </c>
      <c r="H187" s="100">
        <v>0</v>
      </c>
      <c r="I187" s="100">
        <v>0</v>
      </c>
      <c r="J187" s="100">
        <v>0</v>
      </c>
      <c r="K187" s="101">
        <v>0</v>
      </c>
      <c r="L187" s="102">
        <f t="shared" si="7"/>
        <v>0</v>
      </c>
      <c r="M187" s="102">
        <v>0</v>
      </c>
      <c r="N187" s="102">
        <v>0</v>
      </c>
      <c r="O187" s="103">
        <v>0</v>
      </c>
      <c r="P187" s="104">
        <v>0</v>
      </c>
      <c r="Q187" s="105">
        <f>+monthly_drivers_0!Q187</f>
        <v>2.5</v>
      </c>
    </row>
    <row r="188" spans="1:17" x14ac:dyDescent="0.25">
      <c r="A188" s="106">
        <f t="shared" si="8"/>
        <v>49979</v>
      </c>
      <c r="B188" s="714" t="str">
        <f t="shared" si="9"/>
        <v>LeasingI</v>
      </c>
      <c r="C188" s="93">
        <v>0</v>
      </c>
      <c r="D188" s="94">
        <v>0</v>
      </c>
      <c r="E188" s="94">
        <v>0</v>
      </c>
      <c r="F188" s="94">
        <v>0</v>
      </c>
      <c r="G188" s="94">
        <v>0</v>
      </c>
      <c r="H188" s="94">
        <v>0</v>
      </c>
      <c r="I188" s="94">
        <v>0</v>
      </c>
      <c r="J188" s="94">
        <v>0</v>
      </c>
      <c r="K188" s="95">
        <v>0</v>
      </c>
      <c r="L188" s="94">
        <f t="shared" si="7"/>
        <v>0</v>
      </c>
      <c r="M188" s="94">
        <v>0</v>
      </c>
      <c r="N188" s="94">
        <v>0</v>
      </c>
      <c r="O188" s="96">
        <v>0</v>
      </c>
      <c r="P188" s="95">
        <v>0</v>
      </c>
      <c r="Q188" s="97">
        <f>+monthly_drivers_0!Q188</f>
        <v>2.5</v>
      </c>
    </row>
    <row r="189" spans="1:17" x14ac:dyDescent="0.25">
      <c r="A189" s="98">
        <f t="shared" si="8"/>
        <v>50009</v>
      </c>
      <c r="B189" s="713" t="str">
        <f t="shared" si="9"/>
        <v>LeasingI</v>
      </c>
      <c r="C189" s="99">
        <v>0</v>
      </c>
      <c r="D189" s="100">
        <v>0</v>
      </c>
      <c r="E189" s="100">
        <v>0</v>
      </c>
      <c r="F189" s="100">
        <v>0</v>
      </c>
      <c r="G189" s="100">
        <v>0</v>
      </c>
      <c r="H189" s="100">
        <v>0</v>
      </c>
      <c r="I189" s="100">
        <v>0</v>
      </c>
      <c r="J189" s="100">
        <v>0</v>
      </c>
      <c r="K189" s="101">
        <v>0</v>
      </c>
      <c r="L189" s="102">
        <f t="shared" si="7"/>
        <v>0</v>
      </c>
      <c r="M189" s="102">
        <v>0</v>
      </c>
      <c r="N189" s="102">
        <v>0</v>
      </c>
      <c r="O189" s="103">
        <v>0</v>
      </c>
      <c r="P189" s="104">
        <v>0</v>
      </c>
      <c r="Q189" s="105">
        <f>+monthly_drivers_0!Q189</f>
        <v>2.5</v>
      </c>
    </row>
    <row r="190" spans="1:17" x14ac:dyDescent="0.25">
      <c r="A190" s="106">
        <f t="shared" si="8"/>
        <v>50040</v>
      </c>
      <c r="B190" s="714" t="str">
        <f t="shared" si="9"/>
        <v>LeasingI</v>
      </c>
      <c r="C190" s="93">
        <v>0</v>
      </c>
      <c r="D190" s="94">
        <v>0</v>
      </c>
      <c r="E190" s="94">
        <v>0</v>
      </c>
      <c r="F190" s="94">
        <v>0</v>
      </c>
      <c r="G190" s="94">
        <v>0</v>
      </c>
      <c r="H190" s="94">
        <v>0</v>
      </c>
      <c r="I190" s="94">
        <v>0</v>
      </c>
      <c r="J190" s="94">
        <v>0</v>
      </c>
      <c r="K190" s="95">
        <v>0</v>
      </c>
      <c r="L190" s="94">
        <f t="shared" si="7"/>
        <v>0</v>
      </c>
      <c r="M190" s="94">
        <v>0</v>
      </c>
      <c r="N190" s="94">
        <v>0</v>
      </c>
      <c r="O190" s="96">
        <v>0</v>
      </c>
      <c r="P190" s="95">
        <v>0</v>
      </c>
      <c r="Q190" s="97">
        <f>+monthly_drivers_0!Q190</f>
        <v>2.5</v>
      </c>
    </row>
    <row r="191" spans="1:17" x14ac:dyDescent="0.25">
      <c r="A191" s="98">
        <f t="shared" si="8"/>
        <v>50071</v>
      </c>
      <c r="B191" s="713" t="str">
        <f t="shared" si="9"/>
        <v>LeasingI</v>
      </c>
      <c r="C191" s="99">
        <v>0</v>
      </c>
      <c r="D191" s="100">
        <v>0</v>
      </c>
      <c r="E191" s="100">
        <v>0</v>
      </c>
      <c r="F191" s="100">
        <v>0</v>
      </c>
      <c r="G191" s="100">
        <v>0</v>
      </c>
      <c r="H191" s="100">
        <v>0</v>
      </c>
      <c r="I191" s="100">
        <v>0</v>
      </c>
      <c r="J191" s="100">
        <v>0</v>
      </c>
      <c r="K191" s="101">
        <v>0</v>
      </c>
      <c r="L191" s="102">
        <f t="shared" si="7"/>
        <v>0</v>
      </c>
      <c r="M191" s="102">
        <v>0</v>
      </c>
      <c r="N191" s="102">
        <v>0</v>
      </c>
      <c r="O191" s="103">
        <v>0</v>
      </c>
      <c r="P191" s="104">
        <v>0</v>
      </c>
      <c r="Q191" s="105">
        <f>+monthly_drivers_0!Q191</f>
        <v>2.5</v>
      </c>
    </row>
    <row r="192" spans="1:17" x14ac:dyDescent="0.25">
      <c r="A192" s="106">
        <f t="shared" si="8"/>
        <v>50099</v>
      </c>
      <c r="B192" s="714" t="str">
        <f t="shared" si="9"/>
        <v>LeasingI</v>
      </c>
      <c r="C192" s="93">
        <v>0</v>
      </c>
      <c r="D192" s="94">
        <v>0</v>
      </c>
      <c r="E192" s="94">
        <v>0</v>
      </c>
      <c r="F192" s="94">
        <v>0</v>
      </c>
      <c r="G192" s="94">
        <v>0</v>
      </c>
      <c r="H192" s="94">
        <v>0</v>
      </c>
      <c r="I192" s="94">
        <v>0</v>
      </c>
      <c r="J192" s="94">
        <v>0</v>
      </c>
      <c r="K192" s="95">
        <v>0</v>
      </c>
      <c r="L192" s="94">
        <f t="shared" si="7"/>
        <v>0</v>
      </c>
      <c r="M192" s="94">
        <v>0</v>
      </c>
      <c r="N192" s="94">
        <v>0</v>
      </c>
      <c r="O192" s="96">
        <v>0</v>
      </c>
      <c r="P192" s="95">
        <v>0</v>
      </c>
      <c r="Q192" s="97">
        <f>+monthly_drivers_0!Q192</f>
        <v>2.5</v>
      </c>
    </row>
    <row r="193" spans="1:17" x14ac:dyDescent="0.25">
      <c r="A193" s="98">
        <f t="shared" si="8"/>
        <v>50130</v>
      </c>
      <c r="B193" s="713" t="str">
        <f t="shared" si="9"/>
        <v>LeasingI</v>
      </c>
      <c r="C193" s="99">
        <v>0</v>
      </c>
      <c r="D193" s="100">
        <v>0</v>
      </c>
      <c r="E193" s="100">
        <v>0</v>
      </c>
      <c r="F193" s="100">
        <v>0</v>
      </c>
      <c r="G193" s="100">
        <v>0</v>
      </c>
      <c r="H193" s="100">
        <v>0</v>
      </c>
      <c r="I193" s="100">
        <v>0</v>
      </c>
      <c r="J193" s="100">
        <v>0</v>
      </c>
      <c r="K193" s="101">
        <v>0</v>
      </c>
      <c r="L193" s="102">
        <f t="shared" si="7"/>
        <v>0</v>
      </c>
      <c r="M193" s="102">
        <v>0</v>
      </c>
      <c r="N193" s="102">
        <v>0</v>
      </c>
      <c r="O193" s="103">
        <v>0</v>
      </c>
      <c r="P193" s="104">
        <v>0</v>
      </c>
      <c r="Q193" s="105">
        <f>+monthly_drivers_0!Q193</f>
        <v>2.5</v>
      </c>
    </row>
    <row r="194" spans="1:17" x14ac:dyDescent="0.25">
      <c r="A194" s="106">
        <f t="shared" si="8"/>
        <v>50160</v>
      </c>
      <c r="B194" s="714" t="str">
        <f t="shared" si="9"/>
        <v>LeasingI</v>
      </c>
      <c r="C194" s="93">
        <v>0</v>
      </c>
      <c r="D194" s="94">
        <v>0</v>
      </c>
      <c r="E194" s="94">
        <v>0</v>
      </c>
      <c r="F194" s="94">
        <v>0</v>
      </c>
      <c r="G194" s="94">
        <v>0</v>
      </c>
      <c r="H194" s="94">
        <v>0</v>
      </c>
      <c r="I194" s="94">
        <v>0</v>
      </c>
      <c r="J194" s="94">
        <v>0</v>
      </c>
      <c r="K194" s="95">
        <v>0</v>
      </c>
      <c r="L194" s="94">
        <f t="shared" ref="L194:L257" si="10">+P194+O194</f>
        <v>0</v>
      </c>
      <c r="M194" s="94">
        <v>0</v>
      </c>
      <c r="N194" s="94">
        <v>0</v>
      </c>
      <c r="O194" s="96">
        <v>0</v>
      </c>
      <c r="P194" s="95">
        <v>0</v>
      </c>
      <c r="Q194" s="97">
        <f>+monthly_drivers_0!Q194</f>
        <v>2.5</v>
      </c>
    </row>
    <row r="195" spans="1:17" x14ac:dyDescent="0.25">
      <c r="A195" s="98">
        <f t="shared" ref="A195:A258" si="11">+EOMONTH(A194,1)</f>
        <v>50191</v>
      </c>
      <c r="B195" s="713" t="str">
        <f t="shared" ref="B195:B258" si="12">+B194</f>
        <v>LeasingI</v>
      </c>
      <c r="C195" s="99">
        <v>0</v>
      </c>
      <c r="D195" s="100">
        <v>0</v>
      </c>
      <c r="E195" s="100">
        <v>0</v>
      </c>
      <c r="F195" s="100">
        <v>0</v>
      </c>
      <c r="G195" s="100">
        <v>0</v>
      </c>
      <c r="H195" s="100">
        <v>0</v>
      </c>
      <c r="I195" s="100">
        <v>0</v>
      </c>
      <c r="J195" s="100">
        <v>0</v>
      </c>
      <c r="K195" s="101">
        <v>0</v>
      </c>
      <c r="L195" s="102">
        <f t="shared" si="10"/>
        <v>0</v>
      </c>
      <c r="M195" s="102">
        <v>0</v>
      </c>
      <c r="N195" s="102">
        <v>0</v>
      </c>
      <c r="O195" s="103">
        <v>0</v>
      </c>
      <c r="P195" s="104">
        <v>0</v>
      </c>
      <c r="Q195" s="105">
        <f>+monthly_drivers_0!Q195</f>
        <v>2.5</v>
      </c>
    </row>
    <row r="196" spans="1:17" x14ac:dyDescent="0.25">
      <c r="A196" s="106">
        <f t="shared" si="11"/>
        <v>50221</v>
      </c>
      <c r="B196" s="714" t="str">
        <f t="shared" si="12"/>
        <v>LeasingI</v>
      </c>
      <c r="C196" s="93">
        <v>0</v>
      </c>
      <c r="D196" s="94">
        <v>0</v>
      </c>
      <c r="E196" s="94">
        <v>0</v>
      </c>
      <c r="F196" s="94">
        <v>0</v>
      </c>
      <c r="G196" s="94">
        <v>0</v>
      </c>
      <c r="H196" s="94">
        <v>0</v>
      </c>
      <c r="I196" s="94">
        <v>0</v>
      </c>
      <c r="J196" s="94">
        <v>0</v>
      </c>
      <c r="K196" s="95">
        <v>0</v>
      </c>
      <c r="L196" s="94">
        <f t="shared" si="10"/>
        <v>0</v>
      </c>
      <c r="M196" s="94">
        <v>0</v>
      </c>
      <c r="N196" s="94">
        <v>0</v>
      </c>
      <c r="O196" s="96">
        <v>0</v>
      </c>
      <c r="P196" s="95">
        <v>0</v>
      </c>
      <c r="Q196" s="97">
        <f>+monthly_drivers_0!Q196</f>
        <v>2.5</v>
      </c>
    </row>
    <row r="197" spans="1:17" x14ac:dyDescent="0.25">
      <c r="A197" s="98">
        <f t="shared" si="11"/>
        <v>50252</v>
      </c>
      <c r="B197" s="713" t="str">
        <f t="shared" si="12"/>
        <v>LeasingI</v>
      </c>
      <c r="C197" s="99">
        <v>0</v>
      </c>
      <c r="D197" s="100">
        <v>0</v>
      </c>
      <c r="E197" s="100">
        <v>0</v>
      </c>
      <c r="F197" s="100">
        <v>0</v>
      </c>
      <c r="G197" s="100">
        <v>0</v>
      </c>
      <c r="H197" s="100">
        <v>0</v>
      </c>
      <c r="I197" s="100">
        <v>0</v>
      </c>
      <c r="J197" s="100">
        <v>0</v>
      </c>
      <c r="K197" s="101">
        <v>0</v>
      </c>
      <c r="L197" s="102">
        <f t="shared" si="10"/>
        <v>0</v>
      </c>
      <c r="M197" s="102">
        <v>0</v>
      </c>
      <c r="N197" s="102">
        <v>0</v>
      </c>
      <c r="O197" s="103">
        <v>0</v>
      </c>
      <c r="P197" s="104">
        <v>0</v>
      </c>
      <c r="Q197" s="105">
        <f>+monthly_drivers_0!Q197</f>
        <v>2.5</v>
      </c>
    </row>
    <row r="198" spans="1:17" x14ac:dyDescent="0.25">
      <c r="A198" s="106">
        <f t="shared" si="11"/>
        <v>50283</v>
      </c>
      <c r="B198" s="714" t="str">
        <f t="shared" si="12"/>
        <v>LeasingI</v>
      </c>
      <c r="C198" s="93">
        <v>0</v>
      </c>
      <c r="D198" s="94">
        <v>0</v>
      </c>
      <c r="E198" s="94">
        <v>0</v>
      </c>
      <c r="F198" s="94">
        <v>0</v>
      </c>
      <c r="G198" s="94">
        <v>0</v>
      </c>
      <c r="H198" s="94">
        <v>0</v>
      </c>
      <c r="I198" s="94">
        <v>0</v>
      </c>
      <c r="J198" s="94">
        <v>0</v>
      </c>
      <c r="K198" s="95">
        <v>0</v>
      </c>
      <c r="L198" s="94">
        <f t="shared" si="10"/>
        <v>0</v>
      </c>
      <c r="M198" s="94">
        <v>0</v>
      </c>
      <c r="N198" s="94">
        <v>0</v>
      </c>
      <c r="O198" s="96">
        <v>0</v>
      </c>
      <c r="P198" s="95">
        <v>0</v>
      </c>
      <c r="Q198" s="97">
        <f>+monthly_drivers_0!Q198</f>
        <v>2.5</v>
      </c>
    </row>
    <row r="199" spans="1:17" x14ac:dyDescent="0.25">
      <c r="A199" s="98">
        <f t="shared" si="11"/>
        <v>50313</v>
      </c>
      <c r="B199" s="713" t="str">
        <f t="shared" si="12"/>
        <v>LeasingI</v>
      </c>
      <c r="C199" s="99">
        <v>0</v>
      </c>
      <c r="D199" s="100">
        <v>0</v>
      </c>
      <c r="E199" s="100">
        <v>0</v>
      </c>
      <c r="F199" s="100">
        <v>0</v>
      </c>
      <c r="G199" s="100">
        <v>0</v>
      </c>
      <c r="H199" s="100">
        <v>0</v>
      </c>
      <c r="I199" s="100">
        <v>0</v>
      </c>
      <c r="J199" s="100">
        <v>0</v>
      </c>
      <c r="K199" s="101">
        <v>0</v>
      </c>
      <c r="L199" s="102">
        <f t="shared" si="10"/>
        <v>0</v>
      </c>
      <c r="M199" s="102">
        <v>0</v>
      </c>
      <c r="N199" s="102">
        <v>0</v>
      </c>
      <c r="O199" s="103">
        <v>0</v>
      </c>
      <c r="P199" s="104">
        <v>0</v>
      </c>
      <c r="Q199" s="105">
        <f>+monthly_drivers_0!Q199</f>
        <v>2.5</v>
      </c>
    </row>
    <row r="200" spans="1:17" x14ac:dyDescent="0.25">
      <c r="A200" s="106">
        <f t="shared" si="11"/>
        <v>50344</v>
      </c>
      <c r="B200" s="714" t="str">
        <f t="shared" si="12"/>
        <v>LeasingI</v>
      </c>
      <c r="C200" s="93">
        <v>0</v>
      </c>
      <c r="D200" s="94">
        <v>0</v>
      </c>
      <c r="E200" s="94">
        <v>0</v>
      </c>
      <c r="F200" s="94">
        <v>0</v>
      </c>
      <c r="G200" s="94">
        <v>0</v>
      </c>
      <c r="H200" s="94">
        <v>0</v>
      </c>
      <c r="I200" s="94">
        <v>0</v>
      </c>
      <c r="J200" s="94">
        <v>0</v>
      </c>
      <c r="K200" s="95">
        <v>0</v>
      </c>
      <c r="L200" s="94">
        <f t="shared" si="10"/>
        <v>0</v>
      </c>
      <c r="M200" s="94">
        <v>0</v>
      </c>
      <c r="N200" s="94">
        <v>0</v>
      </c>
      <c r="O200" s="96">
        <v>0</v>
      </c>
      <c r="P200" s="95">
        <v>0</v>
      </c>
      <c r="Q200" s="97">
        <f>+monthly_drivers_0!Q200</f>
        <v>2.5</v>
      </c>
    </row>
    <row r="201" spans="1:17" x14ac:dyDescent="0.25">
      <c r="A201" s="98">
        <f t="shared" si="11"/>
        <v>50374</v>
      </c>
      <c r="B201" s="713" t="str">
        <f t="shared" si="12"/>
        <v>LeasingI</v>
      </c>
      <c r="C201" s="99">
        <v>0</v>
      </c>
      <c r="D201" s="100">
        <v>0</v>
      </c>
      <c r="E201" s="100">
        <v>0</v>
      </c>
      <c r="F201" s="100">
        <v>0</v>
      </c>
      <c r="G201" s="100">
        <v>0</v>
      </c>
      <c r="H201" s="100">
        <v>0</v>
      </c>
      <c r="I201" s="100">
        <v>0</v>
      </c>
      <c r="J201" s="100">
        <v>0</v>
      </c>
      <c r="K201" s="101">
        <v>0</v>
      </c>
      <c r="L201" s="102">
        <f t="shared" si="10"/>
        <v>0</v>
      </c>
      <c r="M201" s="102">
        <v>0</v>
      </c>
      <c r="N201" s="102">
        <v>0</v>
      </c>
      <c r="O201" s="103">
        <v>0</v>
      </c>
      <c r="P201" s="104">
        <v>0</v>
      </c>
      <c r="Q201" s="105">
        <f>+monthly_drivers_0!Q201</f>
        <v>2.5</v>
      </c>
    </row>
    <row r="202" spans="1:17" x14ac:dyDescent="0.25">
      <c r="A202" s="106">
        <f t="shared" si="11"/>
        <v>50405</v>
      </c>
      <c r="B202" s="714" t="str">
        <f t="shared" si="12"/>
        <v>LeasingI</v>
      </c>
      <c r="C202" s="93">
        <v>0</v>
      </c>
      <c r="D202" s="94">
        <v>0</v>
      </c>
      <c r="E202" s="94">
        <v>0</v>
      </c>
      <c r="F202" s="94">
        <v>0</v>
      </c>
      <c r="G202" s="94">
        <v>0</v>
      </c>
      <c r="H202" s="94">
        <v>0</v>
      </c>
      <c r="I202" s="94">
        <v>0</v>
      </c>
      <c r="J202" s="94">
        <v>0</v>
      </c>
      <c r="K202" s="95">
        <v>0</v>
      </c>
      <c r="L202" s="94">
        <f t="shared" si="10"/>
        <v>0</v>
      </c>
      <c r="M202" s="94">
        <v>0</v>
      </c>
      <c r="N202" s="94">
        <v>0</v>
      </c>
      <c r="O202" s="96">
        <v>0</v>
      </c>
      <c r="P202" s="95">
        <v>0</v>
      </c>
      <c r="Q202" s="97">
        <f>+monthly_drivers_0!Q202</f>
        <v>2.5</v>
      </c>
    </row>
    <row r="203" spans="1:17" x14ac:dyDescent="0.25">
      <c r="A203" s="98">
        <f t="shared" si="11"/>
        <v>50436</v>
      </c>
      <c r="B203" s="713" t="str">
        <f t="shared" si="12"/>
        <v>LeasingI</v>
      </c>
      <c r="C203" s="99">
        <v>0</v>
      </c>
      <c r="D203" s="100">
        <v>0</v>
      </c>
      <c r="E203" s="100">
        <v>0</v>
      </c>
      <c r="F203" s="100">
        <v>0</v>
      </c>
      <c r="G203" s="100">
        <v>0</v>
      </c>
      <c r="H203" s="100">
        <v>0</v>
      </c>
      <c r="I203" s="100">
        <v>0</v>
      </c>
      <c r="J203" s="100">
        <v>0</v>
      </c>
      <c r="K203" s="101">
        <v>0</v>
      </c>
      <c r="L203" s="102">
        <f t="shared" si="10"/>
        <v>0</v>
      </c>
      <c r="M203" s="102">
        <v>0</v>
      </c>
      <c r="N203" s="102">
        <v>0</v>
      </c>
      <c r="O203" s="103">
        <v>0</v>
      </c>
      <c r="P203" s="104">
        <v>0</v>
      </c>
      <c r="Q203" s="105">
        <f>+monthly_drivers_0!Q203</f>
        <v>2.5</v>
      </c>
    </row>
    <row r="204" spans="1:17" x14ac:dyDescent="0.25">
      <c r="A204" s="106">
        <f t="shared" si="11"/>
        <v>50464</v>
      </c>
      <c r="B204" s="714" t="str">
        <f t="shared" si="12"/>
        <v>LeasingI</v>
      </c>
      <c r="C204" s="93">
        <v>0</v>
      </c>
      <c r="D204" s="94">
        <v>0</v>
      </c>
      <c r="E204" s="94">
        <v>0</v>
      </c>
      <c r="F204" s="94">
        <v>0</v>
      </c>
      <c r="G204" s="94">
        <v>0</v>
      </c>
      <c r="H204" s="94">
        <v>0</v>
      </c>
      <c r="I204" s="94">
        <v>0</v>
      </c>
      <c r="J204" s="94">
        <v>0</v>
      </c>
      <c r="K204" s="95">
        <v>0</v>
      </c>
      <c r="L204" s="94">
        <f t="shared" si="10"/>
        <v>0</v>
      </c>
      <c r="M204" s="94">
        <v>0</v>
      </c>
      <c r="N204" s="94">
        <v>0</v>
      </c>
      <c r="O204" s="96">
        <v>0</v>
      </c>
      <c r="P204" s="95">
        <v>0</v>
      </c>
      <c r="Q204" s="97">
        <f>+monthly_drivers_0!Q204</f>
        <v>2.5</v>
      </c>
    </row>
    <row r="205" spans="1:17" x14ac:dyDescent="0.25">
      <c r="A205" s="98">
        <f t="shared" si="11"/>
        <v>50495</v>
      </c>
      <c r="B205" s="713" t="str">
        <f t="shared" si="12"/>
        <v>LeasingI</v>
      </c>
      <c r="C205" s="99">
        <v>0</v>
      </c>
      <c r="D205" s="100">
        <v>0</v>
      </c>
      <c r="E205" s="100">
        <v>0</v>
      </c>
      <c r="F205" s="100">
        <v>0</v>
      </c>
      <c r="G205" s="100">
        <v>0</v>
      </c>
      <c r="H205" s="100">
        <v>0</v>
      </c>
      <c r="I205" s="100">
        <v>0</v>
      </c>
      <c r="J205" s="100">
        <v>0</v>
      </c>
      <c r="K205" s="101">
        <v>0</v>
      </c>
      <c r="L205" s="102">
        <f t="shared" si="10"/>
        <v>0</v>
      </c>
      <c r="M205" s="102">
        <v>0</v>
      </c>
      <c r="N205" s="102">
        <v>0</v>
      </c>
      <c r="O205" s="103">
        <v>0</v>
      </c>
      <c r="P205" s="104">
        <v>0</v>
      </c>
      <c r="Q205" s="105">
        <f>+monthly_drivers_0!Q205</f>
        <v>2.5</v>
      </c>
    </row>
    <row r="206" spans="1:17" x14ac:dyDescent="0.25">
      <c r="A206" s="106">
        <f t="shared" si="11"/>
        <v>50525</v>
      </c>
      <c r="B206" s="714" t="str">
        <f t="shared" si="12"/>
        <v>LeasingI</v>
      </c>
      <c r="C206" s="93">
        <v>0</v>
      </c>
      <c r="D206" s="94">
        <v>0</v>
      </c>
      <c r="E206" s="94">
        <v>0</v>
      </c>
      <c r="F206" s="94">
        <v>0</v>
      </c>
      <c r="G206" s="94">
        <v>0</v>
      </c>
      <c r="H206" s="94">
        <v>0</v>
      </c>
      <c r="I206" s="94">
        <v>0</v>
      </c>
      <c r="J206" s="94">
        <v>0</v>
      </c>
      <c r="K206" s="95">
        <v>0</v>
      </c>
      <c r="L206" s="94">
        <f t="shared" si="10"/>
        <v>0</v>
      </c>
      <c r="M206" s="94">
        <v>0</v>
      </c>
      <c r="N206" s="94">
        <v>0</v>
      </c>
      <c r="O206" s="96">
        <v>0</v>
      </c>
      <c r="P206" s="95">
        <v>0</v>
      </c>
      <c r="Q206" s="97">
        <f>+monthly_drivers_0!Q206</f>
        <v>2.5</v>
      </c>
    </row>
    <row r="207" spans="1:17" x14ac:dyDescent="0.25">
      <c r="A207" s="98">
        <f t="shared" si="11"/>
        <v>50556</v>
      </c>
      <c r="B207" s="713" t="str">
        <f t="shared" si="12"/>
        <v>LeasingI</v>
      </c>
      <c r="C207" s="99">
        <v>0</v>
      </c>
      <c r="D207" s="100">
        <v>0</v>
      </c>
      <c r="E207" s="100">
        <v>0</v>
      </c>
      <c r="F207" s="100">
        <v>0</v>
      </c>
      <c r="G207" s="100">
        <v>0</v>
      </c>
      <c r="H207" s="100">
        <v>0</v>
      </c>
      <c r="I207" s="100">
        <v>0</v>
      </c>
      <c r="J207" s="100">
        <v>0</v>
      </c>
      <c r="K207" s="101">
        <v>0</v>
      </c>
      <c r="L207" s="102">
        <f t="shared" si="10"/>
        <v>0</v>
      </c>
      <c r="M207" s="102">
        <v>0</v>
      </c>
      <c r="N207" s="102">
        <v>0</v>
      </c>
      <c r="O207" s="103">
        <v>0</v>
      </c>
      <c r="P207" s="104">
        <v>0</v>
      </c>
      <c r="Q207" s="105">
        <f>+monthly_drivers_0!Q207</f>
        <v>2.5</v>
      </c>
    </row>
    <row r="208" spans="1:17" x14ac:dyDescent="0.25">
      <c r="A208" s="106">
        <f t="shared" si="11"/>
        <v>50586</v>
      </c>
      <c r="B208" s="714" t="str">
        <f t="shared" si="12"/>
        <v>LeasingI</v>
      </c>
      <c r="C208" s="93">
        <v>0</v>
      </c>
      <c r="D208" s="94">
        <v>0</v>
      </c>
      <c r="E208" s="94">
        <v>0</v>
      </c>
      <c r="F208" s="94">
        <v>0</v>
      </c>
      <c r="G208" s="94">
        <v>0</v>
      </c>
      <c r="H208" s="94">
        <v>0</v>
      </c>
      <c r="I208" s="94">
        <v>0</v>
      </c>
      <c r="J208" s="94">
        <v>0</v>
      </c>
      <c r="K208" s="95">
        <v>0</v>
      </c>
      <c r="L208" s="94">
        <f t="shared" si="10"/>
        <v>0</v>
      </c>
      <c r="M208" s="94">
        <v>0</v>
      </c>
      <c r="N208" s="94">
        <v>0</v>
      </c>
      <c r="O208" s="96">
        <v>0</v>
      </c>
      <c r="P208" s="95">
        <v>0</v>
      </c>
      <c r="Q208" s="97">
        <f>+monthly_drivers_0!Q208</f>
        <v>2.5</v>
      </c>
    </row>
    <row r="209" spans="1:17" x14ac:dyDescent="0.25">
      <c r="A209" s="98">
        <f t="shared" si="11"/>
        <v>50617</v>
      </c>
      <c r="B209" s="713" t="str">
        <f t="shared" si="12"/>
        <v>LeasingI</v>
      </c>
      <c r="C209" s="99">
        <v>0</v>
      </c>
      <c r="D209" s="100">
        <v>0</v>
      </c>
      <c r="E209" s="100">
        <v>0</v>
      </c>
      <c r="F209" s="100">
        <v>0</v>
      </c>
      <c r="G209" s="100">
        <v>0</v>
      </c>
      <c r="H209" s="100">
        <v>0</v>
      </c>
      <c r="I209" s="100">
        <v>0</v>
      </c>
      <c r="J209" s="100">
        <v>0</v>
      </c>
      <c r="K209" s="101">
        <v>0</v>
      </c>
      <c r="L209" s="102">
        <f t="shared" si="10"/>
        <v>0</v>
      </c>
      <c r="M209" s="102">
        <v>0</v>
      </c>
      <c r="N209" s="102">
        <v>0</v>
      </c>
      <c r="O209" s="103">
        <v>0</v>
      </c>
      <c r="P209" s="104">
        <v>0</v>
      </c>
      <c r="Q209" s="105">
        <f>+monthly_drivers_0!Q209</f>
        <v>2.5</v>
      </c>
    </row>
    <row r="210" spans="1:17" x14ac:dyDescent="0.25">
      <c r="A210" s="106">
        <f t="shared" si="11"/>
        <v>50648</v>
      </c>
      <c r="B210" s="714" t="str">
        <f t="shared" si="12"/>
        <v>LeasingI</v>
      </c>
      <c r="C210" s="93">
        <v>0</v>
      </c>
      <c r="D210" s="94">
        <v>0</v>
      </c>
      <c r="E210" s="94">
        <v>0</v>
      </c>
      <c r="F210" s="94">
        <v>0</v>
      </c>
      <c r="G210" s="94">
        <v>0</v>
      </c>
      <c r="H210" s="94">
        <v>0</v>
      </c>
      <c r="I210" s="94">
        <v>0</v>
      </c>
      <c r="J210" s="94">
        <v>0</v>
      </c>
      <c r="K210" s="95">
        <v>0</v>
      </c>
      <c r="L210" s="94">
        <f t="shared" si="10"/>
        <v>0</v>
      </c>
      <c r="M210" s="94">
        <v>0</v>
      </c>
      <c r="N210" s="94">
        <v>0</v>
      </c>
      <c r="O210" s="96">
        <v>0</v>
      </c>
      <c r="P210" s="95">
        <v>0</v>
      </c>
      <c r="Q210" s="97">
        <f>+monthly_drivers_0!Q210</f>
        <v>2.5</v>
      </c>
    </row>
    <row r="211" spans="1:17" x14ac:dyDescent="0.25">
      <c r="A211" s="98">
        <f t="shared" si="11"/>
        <v>50678</v>
      </c>
      <c r="B211" s="713" t="str">
        <f t="shared" si="12"/>
        <v>LeasingI</v>
      </c>
      <c r="C211" s="99">
        <v>0</v>
      </c>
      <c r="D211" s="100">
        <v>0</v>
      </c>
      <c r="E211" s="100">
        <v>0</v>
      </c>
      <c r="F211" s="100">
        <v>0</v>
      </c>
      <c r="G211" s="100">
        <v>0</v>
      </c>
      <c r="H211" s="100">
        <v>0</v>
      </c>
      <c r="I211" s="100">
        <v>0</v>
      </c>
      <c r="J211" s="100">
        <v>0</v>
      </c>
      <c r="K211" s="101">
        <v>0</v>
      </c>
      <c r="L211" s="102">
        <f t="shared" si="10"/>
        <v>0</v>
      </c>
      <c r="M211" s="102">
        <v>0</v>
      </c>
      <c r="N211" s="102">
        <v>0</v>
      </c>
      <c r="O211" s="103">
        <v>0</v>
      </c>
      <c r="P211" s="104">
        <v>0</v>
      </c>
      <c r="Q211" s="105">
        <f>+monthly_drivers_0!Q211</f>
        <v>2.5</v>
      </c>
    </row>
    <row r="212" spans="1:17" x14ac:dyDescent="0.25">
      <c r="A212" s="106">
        <f t="shared" si="11"/>
        <v>50709</v>
      </c>
      <c r="B212" s="714" t="str">
        <f t="shared" si="12"/>
        <v>LeasingI</v>
      </c>
      <c r="C212" s="93">
        <v>0</v>
      </c>
      <c r="D212" s="94">
        <v>0</v>
      </c>
      <c r="E212" s="94">
        <v>0</v>
      </c>
      <c r="F212" s="94">
        <v>0</v>
      </c>
      <c r="G212" s="94">
        <v>0</v>
      </c>
      <c r="H212" s="94">
        <v>0</v>
      </c>
      <c r="I212" s="94">
        <v>0</v>
      </c>
      <c r="J212" s="94">
        <v>0</v>
      </c>
      <c r="K212" s="95">
        <v>0</v>
      </c>
      <c r="L212" s="94">
        <f t="shared" si="10"/>
        <v>0</v>
      </c>
      <c r="M212" s="94">
        <v>0</v>
      </c>
      <c r="N212" s="94">
        <v>0</v>
      </c>
      <c r="O212" s="96">
        <v>0</v>
      </c>
      <c r="P212" s="95">
        <v>0</v>
      </c>
      <c r="Q212" s="97">
        <f>+monthly_drivers_0!Q212</f>
        <v>2.5</v>
      </c>
    </row>
    <row r="213" spans="1:17" x14ac:dyDescent="0.25">
      <c r="A213" s="98">
        <f t="shared" si="11"/>
        <v>50739</v>
      </c>
      <c r="B213" s="713" t="str">
        <f t="shared" si="12"/>
        <v>LeasingI</v>
      </c>
      <c r="C213" s="99">
        <v>0</v>
      </c>
      <c r="D213" s="100">
        <v>0</v>
      </c>
      <c r="E213" s="100">
        <v>0</v>
      </c>
      <c r="F213" s="100">
        <v>0</v>
      </c>
      <c r="G213" s="100">
        <v>0</v>
      </c>
      <c r="H213" s="100">
        <v>0</v>
      </c>
      <c r="I213" s="100">
        <v>0</v>
      </c>
      <c r="J213" s="100">
        <v>0</v>
      </c>
      <c r="K213" s="101">
        <v>0</v>
      </c>
      <c r="L213" s="102">
        <f t="shared" si="10"/>
        <v>0</v>
      </c>
      <c r="M213" s="102">
        <v>0</v>
      </c>
      <c r="N213" s="102">
        <v>0</v>
      </c>
      <c r="O213" s="103">
        <v>0</v>
      </c>
      <c r="P213" s="104">
        <v>0</v>
      </c>
      <c r="Q213" s="105">
        <f>+monthly_drivers_0!Q213</f>
        <v>2.5</v>
      </c>
    </row>
    <row r="214" spans="1:17" x14ac:dyDescent="0.25">
      <c r="A214" s="106">
        <f t="shared" si="11"/>
        <v>50770</v>
      </c>
      <c r="B214" s="714" t="str">
        <f t="shared" si="12"/>
        <v>LeasingI</v>
      </c>
      <c r="C214" s="93">
        <v>0</v>
      </c>
      <c r="D214" s="94">
        <v>0</v>
      </c>
      <c r="E214" s="94">
        <v>0</v>
      </c>
      <c r="F214" s="94">
        <v>0</v>
      </c>
      <c r="G214" s="94">
        <v>0</v>
      </c>
      <c r="H214" s="94">
        <v>0</v>
      </c>
      <c r="I214" s="94">
        <v>0</v>
      </c>
      <c r="J214" s="94">
        <v>0</v>
      </c>
      <c r="K214" s="95">
        <v>0</v>
      </c>
      <c r="L214" s="94">
        <f t="shared" si="10"/>
        <v>0</v>
      </c>
      <c r="M214" s="94">
        <v>0</v>
      </c>
      <c r="N214" s="94">
        <v>0</v>
      </c>
      <c r="O214" s="96">
        <v>0</v>
      </c>
      <c r="P214" s="95">
        <v>0</v>
      </c>
      <c r="Q214" s="97">
        <f>+monthly_drivers_0!Q214</f>
        <v>2.5</v>
      </c>
    </row>
    <row r="215" spans="1:17" x14ac:dyDescent="0.25">
      <c r="A215" s="98">
        <f t="shared" si="11"/>
        <v>50801</v>
      </c>
      <c r="B215" s="713" t="str">
        <f t="shared" si="12"/>
        <v>LeasingI</v>
      </c>
      <c r="C215" s="99">
        <v>0</v>
      </c>
      <c r="D215" s="100">
        <v>0</v>
      </c>
      <c r="E215" s="100">
        <v>0</v>
      </c>
      <c r="F215" s="100">
        <v>0</v>
      </c>
      <c r="G215" s="100">
        <v>0</v>
      </c>
      <c r="H215" s="100">
        <v>0</v>
      </c>
      <c r="I215" s="100">
        <v>0</v>
      </c>
      <c r="J215" s="100">
        <v>0</v>
      </c>
      <c r="K215" s="101">
        <v>0</v>
      </c>
      <c r="L215" s="102">
        <f t="shared" si="10"/>
        <v>0</v>
      </c>
      <c r="M215" s="102">
        <v>0</v>
      </c>
      <c r="N215" s="102">
        <v>0</v>
      </c>
      <c r="O215" s="103">
        <v>0</v>
      </c>
      <c r="P215" s="104">
        <v>0</v>
      </c>
      <c r="Q215" s="105">
        <f>+monthly_drivers_0!Q215</f>
        <v>2.5</v>
      </c>
    </row>
    <row r="216" spans="1:17" x14ac:dyDescent="0.25">
      <c r="A216" s="106">
        <f t="shared" si="11"/>
        <v>50829</v>
      </c>
      <c r="B216" s="714" t="str">
        <f t="shared" si="12"/>
        <v>LeasingI</v>
      </c>
      <c r="C216" s="93">
        <v>0</v>
      </c>
      <c r="D216" s="94">
        <v>0</v>
      </c>
      <c r="E216" s="94">
        <v>0</v>
      </c>
      <c r="F216" s="94">
        <v>0</v>
      </c>
      <c r="G216" s="94">
        <v>0</v>
      </c>
      <c r="H216" s="94">
        <v>0</v>
      </c>
      <c r="I216" s="94">
        <v>0</v>
      </c>
      <c r="J216" s="94">
        <v>0</v>
      </c>
      <c r="K216" s="95">
        <v>0</v>
      </c>
      <c r="L216" s="94">
        <f t="shared" si="10"/>
        <v>0</v>
      </c>
      <c r="M216" s="94">
        <v>0</v>
      </c>
      <c r="N216" s="94">
        <v>0</v>
      </c>
      <c r="O216" s="96">
        <v>0</v>
      </c>
      <c r="P216" s="95">
        <v>0</v>
      </c>
      <c r="Q216" s="97">
        <f>+monthly_drivers_0!Q216</f>
        <v>2.5</v>
      </c>
    </row>
    <row r="217" spans="1:17" x14ac:dyDescent="0.25">
      <c r="A217" s="98">
        <f t="shared" si="11"/>
        <v>50860</v>
      </c>
      <c r="B217" s="713" t="str">
        <f t="shared" si="12"/>
        <v>LeasingI</v>
      </c>
      <c r="C217" s="99">
        <v>0</v>
      </c>
      <c r="D217" s="100">
        <v>0</v>
      </c>
      <c r="E217" s="100">
        <v>0</v>
      </c>
      <c r="F217" s="100">
        <v>0</v>
      </c>
      <c r="G217" s="100">
        <v>0</v>
      </c>
      <c r="H217" s="100">
        <v>0</v>
      </c>
      <c r="I217" s="100">
        <v>0</v>
      </c>
      <c r="J217" s="100">
        <v>0</v>
      </c>
      <c r="K217" s="101">
        <v>0</v>
      </c>
      <c r="L217" s="102">
        <f t="shared" si="10"/>
        <v>0</v>
      </c>
      <c r="M217" s="102">
        <v>0</v>
      </c>
      <c r="N217" s="102">
        <v>0</v>
      </c>
      <c r="O217" s="103">
        <v>0</v>
      </c>
      <c r="P217" s="104">
        <v>0</v>
      </c>
      <c r="Q217" s="105">
        <f>+monthly_drivers_0!Q217</f>
        <v>2.5</v>
      </c>
    </row>
    <row r="218" spans="1:17" x14ac:dyDescent="0.25">
      <c r="A218" s="106">
        <f t="shared" si="11"/>
        <v>50890</v>
      </c>
      <c r="B218" s="714" t="str">
        <f t="shared" si="12"/>
        <v>LeasingI</v>
      </c>
      <c r="C218" s="93">
        <v>0</v>
      </c>
      <c r="D218" s="94">
        <v>0</v>
      </c>
      <c r="E218" s="94">
        <v>0</v>
      </c>
      <c r="F218" s="94">
        <v>0</v>
      </c>
      <c r="G218" s="94">
        <v>0</v>
      </c>
      <c r="H218" s="94">
        <v>0</v>
      </c>
      <c r="I218" s="94">
        <v>0</v>
      </c>
      <c r="J218" s="94">
        <v>0</v>
      </c>
      <c r="K218" s="95">
        <v>0</v>
      </c>
      <c r="L218" s="94">
        <f t="shared" si="10"/>
        <v>0</v>
      </c>
      <c r="M218" s="94">
        <v>0</v>
      </c>
      <c r="N218" s="94">
        <v>0</v>
      </c>
      <c r="O218" s="96">
        <v>0</v>
      </c>
      <c r="P218" s="95">
        <v>0</v>
      </c>
      <c r="Q218" s="97">
        <f>+monthly_drivers_0!Q218</f>
        <v>2.5</v>
      </c>
    </row>
    <row r="219" spans="1:17" x14ac:dyDescent="0.25">
      <c r="A219" s="98">
        <f t="shared" si="11"/>
        <v>50921</v>
      </c>
      <c r="B219" s="713" t="str">
        <f t="shared" si="12"/>
        <v>LeasingI</v>
      </c>
      <c r="C219" s="99">
        <v>0</v>
      </c>
      <c r="D219" s="100">
        <v>0</v>
      </c>
      <c r="E219" s="100">
        <v>0</v>
      </c>
      <c r="F219" s="100">
        <v>0</v>
      </c>
      <c r="G219" s="100">
        <v>0</v>
      </c>
      <c r="H219" s="100">
        <v>0</v>
      </c>
      <c r="I219" s="100">
        <v>0</v>
      </c>
      <c r="J219" s="100">
        <v>0</v>
      </c>
      <c r="K219" s="101">
        <v>0</v>
      </c>
      <c r="L219" s="102">
        <f t="shared" si="10"/>
        <v>0</v>
      </c>
      <c r="M219" s="102">
        <v>0</v>
      </c>
      <c r="N219" s="102">
        <v>0</v>
      </c>
      <c r="O219" s="103">
        <v>0</v>
      </c>
      <c r="P219" s="104">
        <v>0</v>
      </c>
      <c r="Q219" s="105">
        <f>+monthly_drivers_0!Q219</f>
        <v>2.5</v>
      </c>
    </row>
    <row r="220" spans="1:17" x14ac:dyDescent="0.25">
      <c r="A220" s="106">
        <f t="shared" si="11"/>
        <v>50951</v>
      </c>
      <c r="B220" s="714" t="str">
        <f t="shared" si="12"/>
        <v>LeasingI</v>
      </c>
      <c r="C220" s="93">
        <v>0</v>
      </c>
      <c r="D220" s="94">
        <v>0</v>
      </c>
      <c r="E220" s="94">
        <v>0</v>
      </c>
      <c r="F220" s="94">
        <v>0</v>
      </c>
      <c r="G220" s="94">
        <v>0</v>
      </c>
      <c r="H220" s="94">
        <v>0</v>
      </c>
      <c r="I220" s="94">
        <v>0</v>
      </c>
      <c r="J220" s="94">
        <v>0</v>
      </c>
      <c r="K220" s="95">
        <v>0</v>
      </c>
      <c r="L220" s="94">
        <f t="shared" si="10"/>
        <v>0</v>
      </c>
      <c r="M220" s="94">
        <v>0</v>
      </c>
      <c r="N220" s="94">
        <v>0</v>
      </c>
      <c r="O220" s="96">
        <v>0</v>
      </c>
      <c r="P220" s="95">
        <v>0</v>
      </c>
      <c r="Q220" s="97">
        <f>+monthly_drivers_0!Q220</f>
        <v>2.5</v>
      </c>
    </row>
    <row r="221" spans="1:17" x14ac:dyDescent="0.25">
      <c r="A221" s="98">
        <f t="shared" si="11"/>
        <v>50982</v>
      </c>
      <c r="B221" s="713" t="str">
        <f t="shared" si="12"/>
        <v>LeasingI</v>
      </c>
      <c r="C221" s="99">
        <v>0</v>
      </c>
      <c r="D221" s="100">
        <v>0</v>
      </c>
      <c r="E221" s="100">
        <v>0</v>
      </c>
      <c r="F221" s="100">
        <v>0</v>
      </c>
      <c r="G221" s="100">
        <v>0</v>
      </c>
      <c r="H221" s="100">
        <v>0</v>
      </c>
      <c r="I221" s="100">
        <v>0</v>
      </c>
      <c r="J221" s="100">
        <v>0</v>
      </c>
      <c r="K221" s="101">
        <v>0</v>
      </c>
      <c r="L221" s="102">
        <f t="shared" si="10"/>
        <v>0</v>
      </c>
      <c r="M221" s="102">
        <v>0</v>
      </c>
      <c r="N221" s="102">
        <v>0</v>
      </c>
      <c r="O221" s="103">
        <v>0</v>
      </c>
      <c r="P221" s="104">
        <v>0</v>
      </c>
      <c r="Q221" s="105">
        <f>+monthly_drivers_0!Q221</f>
        <v>2.5</v>
      </c>
    </row>
    <row r="222" spans="1:17" x14ac:dyDescent="0.25">
      <c r="A222" s="106">
        <f t="shared" si="11"/>
        <v>51013</v>
      </c>
      <c r="B222" s="714" t="str">
        <f t="shared" si="12"/>
        <v>LeasingI</v>
      </c>
      <c r="C222" s="93">
        <v>0</v>
      </c>
      <c r="D222" s="94">
        <v>0</v>
      </c>
      <c r="E222" s="94">
        <v>0</v>
      </c>
      <c r="F222" s="94">
        <v>0</v>
      </c>
      <c r="G222" s="94">
        <v>0</v>
      </c>
      <c r="H222" s="94">
        <v>0</v>
      </c>
      <c r="I222" s="94">
        <v>0</v>
      </c>
      <c r="J222" s="94">
        <v>0</v>
      </c>
      <c r="K222" s="95">
        <v>0</v>
      </c>
      <c r="L222" s="94">
        <f t="shared" si="10"/>
        <v>0</v>
      </c>
      <c r="M222" s="94">
        <v>0</v>
      </c>
      <c r="N222" s="94">
        <v>0</v>
      </c>
      <c r="O222" s="96">
        <v>0</v>
      </c>
      <c r="P222" s="95">
        <v>0</v>
      </c>
      <c r="Q222" s="97">
        <f>+monthly_drivers_0!Q222</f>
        <v>2.5</v>
      </c>
    </row>
    <row r="223" spans="1:17" x14ac:dyDescent="0.25">
      <c r="A223" s="98">
        <f t="shared" si="11"/>
        <v>51043</v>
      </c>
      <c r="B223" s="713" t="str">
        <f t="shared" si="12"/>
        <v>LeasingI</v>
      </c>
      <c r="C223" s="99">
        <v>0</v>
      </c>
      <c r="D223" s="100">
        <v>0</v>
      </c>
      <c r="E223" s="100">
        <v>0</v>
      </c>
      <c r="F223" s="100">
        <v>0</v>
      </c>
      <c r="G223" s="100">
        <v>0</v>
      </c>
      <c r="H223" s="100">
        <v>0</v>
      </c>
      <c r="I223" s="100">
        <v>0</v>
      </c>
      <c r="J223" s="100">
        <v>0</v>
      </c>
      <c r="K223" s="101">
        <v>0</v>
      </c>
      <c r="L223" s="102">
        <f t="shared" si="10"/>
        <v>0</v>
      </c>
      <c r="M223" s="102">
        <v>0</v>
      </c>
      <c r="N223" s="102">
        <v>0</v>
      </c>
      <c r="O223" s="103">
        <v>0</v>
      </c>
      <c r="P223" s="104">
        <v>0</v>
      </c>
      <c r="Q223" s="105">
        <f>+monthly_drivers_0!Q223</f>
        <v>2.5</v>
      </c>
    </row>
    <row r="224" spans="1:17" x14ac:dyDescent="0.25">
      <c r="A224" s="106">
        <f t="shared" si="11"/>
        <v>51074</v>
      </c>
      <c r="B224" s="714" t="str">
        <f t="shared" si="12"/>
        <v>LeasingI</v>
      </c>
      <c r="C224" s="93">
        <v>0</v>
      </c>
      <c r="D224" s="94">
        <v>0</v>
      </c>
      <c r="E224" s="94">
        <v>0</v>
      </c>
      <c r="F224" s="94">
        <v>0</v>
      </c>
      <c r="G224" s="94">
        <v>0</v>
      </c>
      <c r="H224" s="94">
        <v>0</v>
      </c>
      <c r="I224" s="94">
        <v>0</v>
      </c>
      <c r="J224" s="94">
        <v>0</v>
      </c>
      <c r="K224" s="95">
        <v>0</v>
      </c>
      <c r="L224" s="94">
        <f t="shared" si="10"/>
        <v>0</v>
      </c>
      <c r="M224" s="94">
        <v>0</v>
      </c>
      <c r="N224" s="94">
        <v>0</v>
      </c>
      <c r="O224" s="96">
        <v>0</v>
      </c>
      <c r="P224" s="95">
        <v>0</v>
      </c>
      <c r="Q224" s="97">
        <f>+monthly_drivers_0!Q224</f>
        <v>2.5</v>
      </c>
    </row>
    <row r="225" spans="1:17" x14ac:dyDescent="0.25">
      <c r="A225" s="98">
        <f t="shared" si="11"/>
        <v>51104</v>
      </c>
      <c r="B225" s="713" t="str">
        <f t="shared" si="12"/>
        <v>LeasingI</v>
      </c>
      <c r="C225" s="99">
        <v>0</v>
      </c>
      <c r="D225" s="100">
        <v>0</v>
      </c>
      <c r="E225" s="100">
        <v>0</v>
      </c>
      <c r="F225" s="100">
        <v>0</v>
      </c>
      <c r="G225" s="100">
        <v>0</v>
      </c>
      <c r="H225" s="100">
        <v>0</v>
      </c>
      <c r="I225" s="100">
        <v>0</v>
      </c>
      <c r="J225" s="100">
        <v>0</v>
      </c>
      <c r="K225" s="101">
        <v>0</v>
      </c>
      <c r="L225" s="102">
        <f t="shared" si="10"/>
        <v>0</v>
      </c>
      <c r="M225" s="102">
        <v>0</v>
      </c>
      <c r="N225" s="102">
        <v>0</v>
      </c>
      <c r="O225" s="103">
        <v>0</v>
      </c>
      <c r="P225" s="104">
        <v>0</v>
      </c>
      <c r="Q225" s="105">
        <f>+monthly_drivers_0!Q225</f>
        <v>2.5</v>
      </c>
    </row>
    <row r="226" spans="1:17" x14ac:dyDescent="0.25">
      <c r="A226" s="106">
        <f t="shared" si="11"/>
        <v>51135</v>
      </c>
      <c r="B226" s="714" t="str">
        <f t="shared" si="12"/>
        <v>LeasingI</v>
      </c>
      <c r="C226" s="93">
        <v>0</v>
      </c>
      <c r="D226" s="94">
        <v>0</v>
      </c>
      <c r="E226" s="94">
        <v>0</v>
      </c>
      <c r="F226" s="94">
        <v>0</v>
      </c>
      <c r="G226" s="94">
        <v>0</v>
      </c>
      <c r="H226" s="94">
        <v>0</v>
      </c>
      <c r="I226" s="94">
        <v>0</v>
      </c>
      <c r="J226" s="94">
        <v>0</v>
      </c>
      <c r="K226" s="95">
        <v>0</v>
      </c>
      <c r="L226" s="94">
        <f t="shared" si="10"/>
        <v>0</v>
      </c>
      <c r="M226" s="94">
        <v>0</v>
      </c>
      <c r="N226" s="94">
        <v>0</v>
      </c>
      <c r="O226" s="96">
        <v>0</v>
      </c>
      <c r="P226" s="95">
        <v>0</v>
      </c>
      <c r="Q226" s="97">
        <f>+monthly_drivers_0!Q226</f>
        <v>2.5</v>
      </c>
    </row>
    <row r="227" spans="1:17" x14ac:dyDescent="0.25">
      <c r="A227" s="98">
        <f t="shared" si="11"/>
        <v>51166</v>
      </c>
      <c r="B227" s="713" t="str">
        <f t="shared" si="12"/>
        <v>LeasingI</v>
      </c>
      <c r="C227" s="99">
        <v>0</v>
      </c>
      <c r="D227" s="100">
        <v>0</v>
      </c>
      <c r="E227" s="100">
        <v>0</v>
      </c>
      <c r="F227" s="100">
        <v>0</v>
      </c>
      <c r="G227" s="100">
        <v>0</v>
      </c>
      <c r="H227" s="100">
        <v>0</v>
      </c>
      <c r="I227" s="100">
        <v>0</v>
      </c>
      <c r="J227" s="100">
        <v>0</v>
      </c>
      <c r="K227" s="101">
        <v>0</v>
      </c>
      <c r="L227" s="102">
        <f t="shared" si="10"/>
        <v>0</v>
      </c>
      <c r="M227" s="102">
        <v>0</v>
      </c>
      <c r="N227" s="102">
        <v>0</v>
      </c>
      <c r="O227" s="103">
        <v>0</v>
      </c>
      <c r="P227" s="104">
        <v>0</v>
      </c>
      <c r="Q227" s="105">
        <f>+monthly_drivers_0!Q227</f>
        <v>2.5</v>
      </c>
    </row>
    <row r="228" spans="1:17" x14ac:dyDescent="0.25">
      <c r="A228" s="106">
        <f t="shared" si="11"/>
        <v>51195</v>
      </c>
      <c r="B228" s="714" t="str">
        <f t="shared" si="12"/>
        <v>LeasingI</v>
      </c>
      <c r="C228" s="93">
        <v>0</v>
      </c>
      <c r="D228" s="94">
        <v>0</v>
      </c>
      <c r="E228" s="94">
        <v>0</v>
      </c>
      <c r="F228" s="94">
        <v>0</v>
      </c>
      <c r="G228" s="94">
        <v>0</v>
      </c>
      <c r="H228" s="94">
        <v>0</v>
      </c>
      <c r="I228" s="94">
        <v>0</v>
      </c>
      <c r="J228" s="94">
        <v>0</v>
      </c>
      <c r="K228" s="95">
        <v>0</v>
      </c>
      <c r="L228" s="94">
        <f t="shared" si="10"/>
        <v>0</v>
      </c>
      <c r="M228" s="94">
        <v>0</v>
      </c>
      <c r="N228" s="94">
        <v>0</v>
      </c>
      <c r="O228" s="96">
        <v>0</v>
      </c>
      <c r="P228" s="95">
        <v>0</v>
      </c>
      <c r="Q228" s="97">
        <f>+monthly_drivers_0!Q228</f>
        <v>2.5</v>
      </c>
    </row>
    <row r="229" spans="1:17" x14ac:dyDescent="0.25">
      <c r="A229" s="98">
        <f t="shared" si="11"/>
        <v>51226</v>
      </c>
      <c r="B229" s="713" t="str">
        <f t="shared" si="12"/>
        <v>LeasingI</v>
      </c>
      <c r="C229" s="99">
        <v>0</v>
      </c>
      <c r="D229" s="100">
        <v>0</v>
      </c>
      <c r="E229" s="100">
        <v>0</v>
      </c>
      <c r="F229" s="100">
        <v>0</v>
      </c>
      <c r="G229" s="100">
        <v>0</v>
      </c>
      <c r="H229" s="100">
        <v>0</v>
      </c>
      <c r="I229" s="100">
        <v>0</v>
      </c>
      <c r="J229" s="100">
        <v>0</v>
      </c>
      <c r="K229" s="101">
        <v>0</v>
      </c>
      <c r="L229" s="102">
        <f t="shared" si="10"/>
        <v>0</v>
      </c>
      <c r="M229" s="102">
        <v>0</v>
      </c>
      <c r="N229" s="102">
        <v>0</v>
      </c>
      <c r="O229" s="103">
        <v>0</v>
      </c>
      <c r="P229" s="104">
        <v>0</v>
      </c>
      <c r="Q229" s="105">
        <f>+monthly_drivers_0!Q229</f>
        <v>2.5</v>
      </c>
    </row>
    <row r="230" spans="1:17" x14ac:dyDescent="0.25">
      <c r="A230" s="106">
        <f t="shared" si="11"/>
        <v>51256</v>
      </c>
      <c r="B230" s="714" t="str">
        <f t="shared" si="12"/>
        <v>LeasingI</v>
      </c>
      <c r="C230" s="93">
        <v>0</v>
      </c>
      <c r="D230" s="94">
        <v>0</v>
      </c>
      <c r="E230" s="94">
        <v>0</v>
      </c>
      <c r="F230" s="94">
        <v>0</v>
      </c>
      <c r="G230" s="94">
        <v>0</v>
      </c>
      <c r="H230" s="94">
        <v>0</v>
      </c>
      <c r="I230" s="94">
        <v>0</v>
      </c>
      <c r="J230" s="94">
        <v>0</v>
      </c>
      <c r="K230" s="95">
        <v>0</v>
      </c>
      <c r="L230" s="94">
        <f t="shared" si="10"/>
        <v>0</v>
      </c>
      <c r="M230" s="94">
        <v>0</v>
      </c>
      <c r="N230" s="94">
        <v>0</v>
      </c>
      <c r="O230" s="96">
        <v>0</v>
      </c>
      <c r="P230" s="95">
        <v>0</v>
      </c>
      <c r="Q230" s="97">
        <f>+monthly_drivers_0!Q230</f>
        <v>2.5</v>
      </c>
    </row>
    <row r="231" spans="1:17" x14ac:dyDescent="0.25">
      <c r="A231" s="98">
        <f t="shared" si="11"/>
        <v>51287</v>
      </c>
      <c r="B231" s="713" t="str">
        <f t="shared" si="12"/>
        <v>LeasingI</v>
      </c>
      <c r="C231" s="99">
        <v>0</v>
      </c>
      <c r="D231" s="100">
        <v>0</v>
      </c>
      <c r="E231" s="100">
        <v>0</v>
      </c>
      <c r="F231" s="100">
        <v>0</v>
      </c>
      <c r="G231" s="100">
        <v>0</v>
      </c>
      <c r="H231" s="100">
        <v>0</v>
      </c>
      <c r="I231" s="100">
        <v>0</v>
      </c>
      <c r="J231" s="100">
        <v>0</v>
      </c>
      <c r="K231" s="101">
        <v>0</v>
      </c>
      <c r="L231" s="102">
        <f t="shared" si="10"/>
        <v>0</v>
      </c>
      <c r="M231" s="102">
        <v>0</v>
      </c>
      <c r="N231" s="102">
        <v>0</v>
      </c>
      <c r="O231" s="103">
        <v>0</v>
      </c>
      <c r="P231" s="104">
        <v>0</v>
      </c>
      <c r="Q231" s="105">
        <f>+monthly_drivers_0!Q231</f>
        <v>2.5</v>
      </c>
    </row>
    <row r="232" spans="1:17" x14ac:dyDescent="0.25">
      <c r="A232" s="106">
        <f t="shared" si="11"/>
        <v>51317</v>
      </c>
      <c r="B232" s="714" t="str">
        <f t="shared" si="12"/>
        <v>LeasingI</v>
      </c>
      <c r="C232" s="93">
        <v>0</v>
      </c>
      <c r="D232" s="94">
        <v>0</v>
      </c>
      <c r="E232" s="94">
        <v>0</v>
      </c>
      <c r="F232" s="94">
        <v>0</v>
      </c>
      <c r="G232" s="94">
        <v>0</v>
      </c>
      <c r="H232" s="94">
        <v>0</v>
      </c>
      <c r="I232" s="94">
        <v>0</v>
      </c>
      <c r="J232" s="94">
        <v>0</v>
      </c>
      <c r="K232" s="95">
        <v>0</v>
      </c>
      <c r="L232" s="94">
        <f t="shared" si="10"/>
        <v>0</v>
      </c>
      <c r="M232" s="94">
        <v>0</v>
      </c>
      <c r="N232" s="94">
        <v>0</v>
      </c>
      <c r="O232" s="96">
        <v>0</v>
      </c>
      <c r="P232" s="95">
        <v>0</v>
      </c>
      <c r="Q232" s="97">
        <f>+monthly_drivers_0!Q232</f>
        <v>2.5</v>
      </c>
    </row>
    <row r="233" spans="1:17" x14ac:dyDescent="0.25">
      <c r="A233" s="98">
        <f t="shared" si="11"/>
        <v>51348</v>
      </c>
      <c r="B233" s="713" t="str">
        <f t="shared" si="12"/>
        <v>LeasingI</v>
      </c>
      <c r="C233" s="99">
        <v>0</v>
      </c>
      <c r="D233" s="100">
        <v>0</v>
      </c>
      <c r="E233" s="100">
        <v>0</v>
      </c>
      <c r="F233" s="100">
        <v>0</v>
      </c>
      <c r="G233" s="100">
        <v>0</v>
      </c>
      <c r="H233" s="100">
        <v>0</v>
      </c>
      <c r="I233" s="100">
        <v>0</v>
      </c>
      <c r="J233" s="100">
        <v>0</v>
      </c>
      <c r="K233" s="101">
        <v>0</v>
      </c>
      <c r="L233" s="102">
        <f t="shared" si="10"/>
        <v>0</v>
      </c>
      <c r="M233" s="102">
        <v>0</v>
      </c>
      <c r="N233" s="102">
        <v>0</v>
      </c>
      <c r="O233" s="103">
        <v>0</v>
      </c>
      <c r="P233" s="104">
        <v>0</v>
      </c>
      <c r="Q233" s="105">
        <f>+monthly_drivers_0!Q233</f>
        <v>2.5</v>
      </c>
    </row>
    <row r="234" spans="1:17" x14ac:dyDescent="0.25">
      <c r="A234" s="106">
        <f t="shared" si="11"/>
        <v>51379</v>
      </c>
      <c r="B234" s="714" t="str">
        <f t="shared" si="12"/>
        <v>LeasingI</v>
      </c>
      <c r="C234" s="93">
        <v>0</v>
      </c>
      <c r="D234" s="94">
        <v>0</v>
      </c>
      <c r="E234" s="94">
        <v>0</v>
      </c>
      <c r="F234" s="94">
        <v>0</v>
      </c>
      <c r="G234" s="94">
        <v>0</v>
      </c>
      <c r="H234" s="94">
        <v>0</v>
      </c>
      <c r="I234" s="94">
        <v>0</v>
      </c>
      <c r="J234" s="94">
        <v>0</v>
      </c>
      <c r="K234" s="95">
        <v>0</v>
      </c>
      <c r="L234" s="94">
        <f t="shared" si="10"/>
        <v>0</v>
      </c>
      <c r="M234" s="94">
        <v>0</v>
      </c>
      <c r="N234" s="94">
        <v>0</v>
      </c>
      <c r="O234" s="96">
        <v>0</v>
      </c>
      <c r="P234" s="95">
        <v>0</v>
      </c>
      <c r="Q234" s="97">
        <f>+monthly_drivers_0!Q234</f>
        <v>2.5</v>
      </c>
    </row>
    <row r="235" spans="1:17" x14ac:dyDescent="0.25">
      <c r="A235" s="98">
        <f t="shared" si="11"/>
        <v>51409</v>
      </c>
      <c r="B235" s="713" t="str">
        <f t="shared" si="12"/>
        <v>LeasingI</v>
      </c>
      <c r="C235" s="99">
        <v>0</v>
      </c>
      <c r="D235" s="100">
        <v>0</v>
      </c>
      <c r="E235" s="100">
        <v>0</v>
      </c>
      <c r="F235" s="100">
        <v>0</v>
      </c>
      <c r="G235" s="100">
        <v>0</v>
      </c>
      <c r="H235" s="100">
        <v>0</v>
      </c>
      <c r="I235" s="100">
        <v>0</v>
      </c>
      <c r="J235" s="100">
        <v>0</v>
      </c>
      <c r="K235" s="101">
        <v>0</v>
      </c>
      <c r="L235" s="102">
        <f t="shared" si="10"/>
        <v>0</v>
      </c>
      <c r="M235" s="102">
        <v>0</v>
      </c>
      <c r="N235" s="102">
        <v>0</v>
      </c>
      <c r="O235" s="103">
        <v>0</v>
      </c>
      <c r="P235" s="104">
        <v>0</v>
      </c>
      <c r="Q235" s="105">
        <f>+monthly_drivers_0!Q235</f>
        <v>2.5</v>
      </c>
    </row>
    <row r="236" spans="1:17" x14ac:dyDescent="0.25">
      <c r="A236" s="106">
        <f t="shared" si="11"/>
        <v>51440</v>
      </c>
      <c r="B236" s="714" t="str">
        <f t="shared" si="12"/>
        <v>LeasingI</v>
      </c>
      <c r="C236" s="93">
        <v>0</v>
      </c>
      <c r="D236" s="94">
        <v>0</v>
      </c>
      <c r="E236" s="94">
        <v>0</v>
      </c>
      <c r="F236" s="94">
        <v>0</v>
      </c>
      <c r="G236" s="94">
        <v>0</v>
      </c>
      <c r="H236" s="94">
        <v>0</v>
      </c>
      <c r="I236" s="94">
        <v>0</v>
      </c>
      <c r="J236" s="94">
        <v>0</v>
      </c>
      <c r="K236" s="95">
        <v>0</v>
      </c>
      <c r="L236" s="94">
        <f t="shared" si="10"/>
        <v>0</v>
      </c>
      <c r="M236" s="94">
        <v>0</v>
      </c>
      <c r="N236" s="94">
        <v>0</v>
      </c>
      <c r="O236" s="96">
        <v>0</v>
      </c>
      <c r="P236" s="95">
        <v>0</v>
      </c>
      <c r="Q236" s="97">
        <f>+monthly_drivers_0!Q236</f>
        <v>2.5</v>
      </c>
    </row>
    <row r="237" spans="1:17" x14ac:dyDescent="0.25">
      <c r="A237" s="98">
        <f t="shared" si="11"/>
        <v>51470</v>
      </c>
      <c r="B237" s="713" t="str">
        <f t="shared" si="12"/>
        <v>LeasingI</v>
      </c>
      <c r="C237" s="99">
        <v>0</v>
      </c>
      <c r="D237" s="100">
        <v>0</v>
      </c>
      <c r="E237" s="100">
        <v>0</v>
      </c>
      <c r="F237" s="100">
        <v>0</v>
      </c>
      <c r="G237" s="100">
        <v>0</v>
      </c>
      <c r="H237" s="100">
        <v>0</v>
      </c>
      <c r="I237" s="100">
        <v>0</v>
      </c>
      <c r="J237" s="100">
        <v>0</v>
      </c>
      <c r="K237" s="101">
        <v>0</v>
      </c>
      <c r="L237" s="102">
        <f t="shared" si="10"/>
        <v>0</v>
      </c>
      <c r="M237" s="102">
        <v>0</v>
      </c>
      <c r="N237" s="102">
        <v>0</v>
      </c>
      <c r="O237" s="103">
        <v>0</v>
      </c>
      <c r="P237" s="104">
        <v>0</v>
      </c>
      <c r="Q237" s="105">
        <f>+monthly_drivers_0!Q237</f>
        <v>2.5</v>
      </c>
    </row>
    <row r="238" spans="1:17" x14ac:dyDescent="0.25">
      <c r="A238" s="106">
        <f t="shared" si="11"/>
        <v>51501</v>
      </c>
      <c r="B238" s="714" t="str">
        <f t="shared" si="12"/>
        <v>LeasingI</v>
      </c>
      <c r="C238" s="93">
        <v>0</v>
      </c>
      <c r="D238" s="94">
        <v>0</v>
      </c>
      <c r="E238" s="94">
        <v>0</v>
      </c>
      <c r="F238" s="94">
        <v>0</v>
      </c>
      <c r="G238" s="94">
        <v>0</v>
      </c>
      <c r="H238" s="94">
        <v>0</v>
      </c>
      <c r="I238" s="94">
        <v>0</v>
      </c>
      <c r="J238" s="94">
        <v>0</v>
      </c>
      <c r="K238" s="95">
        <v>0</v>
      </c>
      <c r="L238" s="94">
        <f t="shared" si="10"/>
        <v>0</v>
      </c>
      <c r="M238" s="94">
        <v>0</v>
      </c>
      <c r="N238" s="94">
        <v>0</v>
      </c>
      <c r="O238" s="96">
        <v>0</v>
      </c>
      <c r="P238" s="95">
        <v>0</v>
      </c>
      <c r="Q238" s="97">
        <f>+monthly_drivers_0!Q238</f>
        <v>2.5</v>
      </c>
    </row>
    <row r="239" spans="1:17" x14ac:dyDescent="0.25">
      <c r="A239" s="98">
        <f t="shared" si="11"/>
        <v>51532</v>
      </c>
      <c r="B239" s="713" t="str">
        <f t="shared" si="12"/>
        <v>LeasingI</v>
      </c>
      <c r="C239" s="99">
        <v>0</v>
      </c>
      <c r="D239" s="100">
        <v>0</v>
      </c>
      <c r="E239" s="100">
        <v>0</v>
      </c>
      <c r="F239" s="100">
        <v>0</v>
      </c>
      <c r="G239" s="100">
        <v>0</v>
      </c>
      <c r="H239" s="100">
        <v>0</v>
      </c>
      <c r="I239" s="100">
        <v>0</v>
      </c>
      <c r="J239" s="100">
        <v>0</v>
      </c>
      <c r="K239" s="101">
        <v>0</v>
      </c>
      <c r="L239" s="102">
        <f t="shared" si="10"/>
        <v>0</v>
      </c>
      <c r="M239" s="102">
        <v>0</v>
      </c>
      <c r="N239" s="102">
        <v>0</v>
      </c>
      <c r="O239" s="103">
        <v>0</v>
      </c>
      <c r="P239" s="104">
        <v>0</v>
      </c>
      <c r="Q239" s="105">
        <f>+monthly_drivers_0!Q239</f>
        <v>2.5</v>
      </c>
    </row>
    <row r="240" spans="1:17" x14ac:dyDescent="0.25">
      <c r="A240" s="106">
        <f t="shared" si="11"/>
        <v>51560</v>
      </c>
      <c r="B240" s="714" t="str">
        <f t="shared" si="12"/>
        <v>LeasingI</v>
      </c>
      <c r="C240" s="93">
        <v>0</v>
      </c>
      <c r="D240" s="94">
        <v>0</v>
      </c>
      <c r="E240" s="94">
        <v>0</v>
      </c>
      <c r="F240" s="94">
        <v>0</v>
      </c>
      <c r="G240" s="94">
        <v>0</v>
      </c>
      <c r="H240" s="94">
        <v>0</v>
      </c>
      <c r="I240" s="94">
        <v>0</v>
      </c>
      <c r="J240" s="94">
        <v>0</v>
      </c>
      <c r="K240" s="95">
        <v>0</v>
      </c>
      <c r="L240" s="94">
        <f t="shared" si="10"/>
        <v>0</v>
      </c>
      <c r="M240" s="94">
        <v>0</v>
      </c>
      <c r="N240" s="94">
        <v>0</v>
      </c>
      <c r="O240" s="96">
        <v>0</v>
      </c>
      <c r="P240" s="95">
        <v>0</v>
      </c>
      <c r="Q240" s="97">
        <f>+monthly_drivers_0!Q240</f>
        <v>2.5</v>
      </c>
    </row>
    <row r="241" spans="1:17" x14ac:dyDescent="0.25">
      <c r="A241" s="98">
        <f t="shared" si="11"/>
        <v>51591</v>
      </c>
      <c r="B241" s="713" t="str">
        <f t="shared" si="12"/>
        <v>LeasingI</v>
      </c>
      <c r="C241" s="99">
        <v>0</v>
      </c>
      <c r="D241" s="100">
        <v>0</v>
      </c>
      <c r="E241" s="100">
        <v>0</v>
      </c>
      <c r="F241" s="100">
        <v>0</v>
      </c>
      <c r="G241" s="100">
        <v>0</v>
      </c>
      <c r="H241" s="100">
        <v>0</v>
      </c>
      <c r="I241" s="100">
        <v>0</v>
      </c>
      <c r="J241" s="100">
        <v>0</v>
      </c>
      <c r="K241" s="101">
        <v>0</v>
      </c>
      <c r="L241" s="102">
        <f t="shared" si="10"/>
        <v>0</v>
      </c>
      <c r="M241" s="102">
        <v>0</v>
      </c>
      <c r="N241" s="102">
        <v>0</v>
      </c>
      <c r="O241" s="103">
        <v>0</v>
      </c>
      <c r="P241" s="104">
        <v>0</v>
      </c>
      <c r="Q241" s="105">
        <f>+monthly_drivers_0!Q241</f>
        <v>2.5</v>
      </c>
    </row>
    <row r="242" spans="1:17" x14ac:dyDescent="0.25">
      <c r="A242" s="106">
        <f t="shared" si="11"/>
        <v>51621</v>
      </c>
      <c r="B242" s="714" t="str">
        <f t="shared" si="12"/>
        <v>LeasingI</v>
      </c>
      <c r="C242" s="93">
        <v>0</v>
      </c>
      <c r="D242" s="94">
        <v>0</v>
      </c>
      <c r="E242" s="94">
        <v>0</v>
      </c>
      <c r="F242" s="94">
        <v>0</v>
      </c>
      <c r="G242" s="94">
        <v>0</v>
      </c>
      <c r="H242" s="94">
        <v>0</v>
      </c>
      <c r="I242" s="94">
        <v>0</v>
      </c>
      <c r="J242" s="94">
        <v>0</v>
      </c>
      <c r="K242" s="95">
        <v>0</v>
      </c>
      <c r="L242" s="94">
        <f t="shared" si="10"/>
        <v>0</v>
      </c>
      <c r="M242" s="94">
        <v>0</v>
      </c>
      <c r="N242" s="94">
        <v>0</v>
      </c>
      <c r="O242" s="96">
        <v>0</v>
      </c>
      <c r="P242" s="95">
        <v>0</v>
      </c>
      <c r="Q242" s="97">
        <f>+monthly_drivers_0!Q242</f>
        <v>2.5</v>
      </c>
    </row>
    <row r="243" spans="1:17" x14ac:dyDescent="0.25">
      <c r="A243" s="98">
        <f t="shared" si="11"/>
        <v>51652</v>
      </c>
      <c r="B243" s="713" t="str">
        <f t="shared" si="12"/>
        <v>LeasingI</v>
      </c>
      <c r="C243" s="99">
        <v>0</v>
      </c>
      <c r="D243" s="100">
        <v>0</v>
      </c>
      <c r="E243" s="100">
        <v>0</v>
      </c>
      <c r="F243" s="100">
        <v>0</v>
      </c>
      <c r="G243" s="100">
        <v>0</v>
      </c>
      <c r="H243" s="100">
        <v>0</v>
      </c>
      <c r="I243" s="100">
        <v>0</v>
      </c>
      <c r="J243" s="100">
        <v>0</v>
      </c>
      <c r="K243" s="101">
        <v>0</v>
      </c>
      <c r="L243" s="102">
        <f t="shared" si="10"/>
        <v>0</v>
      </c>
      <c r="M243" s="102">
        <v>0</v>
      </c>
      <c r="N243" s="102">
        <v>0</v>
      </c>
      <c r="O243" s="103">
        <v>0</v>
      </c>
      <c r="P243" s="104">
        <v>0</v>
      </c>
      <c r="Q243" s="105">
        <f>+monthly_drivers_0!Q243</f>
        <v>2.5</v>
      </c>
    </row>
    <row r="244" spans="1:17" x14ac:dyDescent="0.25">
      <c r="A244" s="106">
        <f t="shared" si="11"/>
        <v>51682</v>
      </c>
      <c r="B244" s="714" t="str">
        <f t="shared" si="12"/>
        <v>LeasingI</v>
      </c>
      <c r="C244" s="93">
        <v>0</v>
      </c>
      <c r="D244" s="94">
        <v>0</v>
      </c>
      <c r="E244" s="94">
        <v>0</v>
      </c>
      <c r="F244" s="94">
        <v>0</v>
      </c>
      <c r="G244" s="94">
        <v>0</v>
      </c>
      <c r="H244" s="94">
        <v>0</v>
      </c>
      <c r="I244" s="94">
        <v>0</v>
      </c>
      <c r="J244" s="94">
        <v>0</v>
      </c>
      <c r="K244" s="95">
        <v>0</v>
      </c>
      <c r="L244" s="94">
        <f t="shared" si="10"/>
        <v>0</v>
      </c>
      <c r="M244" s="94">
        <v>0</v>
      </c>
      <c r="N244" s="94">
        <v>0</v>
      </c>
      <c r="O244" s="96">
        <v>0</v>
      </c>
      <c r="P244" s="95">
        <v>0</v>
      </c>
      <c r="Q244" s="97">
        <f>+monthly_drivers_0!Q244</f>
        <v>2.5</v>
      </c>
    </row>
    <row r="245" spans="1:17" x14ac:dyDescent="0.25">
      <c r="A245" s="98">
        <f t="shared" si="11"/>
        <v>51713</v>
      </c>
      <c r="B245" s="713" t="str">
        <f t="shared" si="12"/>
        <v>LeasingI</v>
      </c>
      <c r="C245" s="99">
        <v>0</v>
      </c>
      <c r="D245" s="100">
        <v>0</v>
      </c>
      <c r="E245" s="100">
        <v>0</v>
      </c>
      <c r="F245" s="100">
        <v>0</v>
      </c>
      <c r="G245" s="100">
        <v>0</v>
      </c>
      <c r="H245" s="100">
        <v>0</v>
      </c>
      <c r="I245" s="100">
        <v>0</v>
      </c>
      <c r="J245" s="100">
        <v>0</v>
      </c>
      <c r="K245" s="101">
        <v>0</v>
      </c>
      <c r="L245" s="102">
        <f t="shared" si="10"/>
        <v>0</v>
      </c>
      <c r="M245" s="102">
        <v>0</v>
      </c>
      <c r="N245" s="102">
        <v>0</v>
      </c>
      <c r="O245" s="103">
        <v>0</v>
      </c>
      <c r="P245" s="104">
        <v>0</v>
      </c>
      <c r="Q245" s="105">
        <f>+monthly_drivers_0!Q245</f>
        <v>2.5</v>
      </c>
    </row>
    <row r="246" spans="1:17" x14ac:dyDescent="0.25">
      <c r="A246" s="106">
        <f t="shared" si="11"/>
        <v>51744</v>
      </c>
      <c r="B246" s="714" t="str">
        <f t="shared" si="12"/>
        <v>LeasingI</v>
      </c>
      <c r="C246" s="93">
        <v>0</v>
      </c>
      <c r="D246" s="94">
        <v>0</v>
      </c>
      <c r="E246" s="94">
        <v>0</v>
      </c>
      <c r="F246" s="94">
        <v>0</v>
      </c>
      <c r="G246" s="94">
        <v>0</v>
      </c>
      <c r="H246" s="94">
        <v>0</v>
      </c>
      <c r="I246" s="94">
        <v>0</v>
      </c>
      <c r="J246" s="94">
        <v>0</v>
      </c>
      <c r="K246" s="95">
        <v>0</v>
      </c>
      <c r="L246" s="94">
        <f t="shared" si="10"/>
        <v>0</v>
      </c>
      <c r="M246" s="94">
        <v>0</v>
      </c>
      <c r="N246" s="94">
        <v>0</v>
      </c>
      <c r="O246" s="96">
        <v>0</v>
      </c>
      <c r="P246" s="95">
        <v>0</v>
      </c>
      <c r="Q246" s="97">
        <f>+monthly_drivers_0!Q246</f>
        <v>2.5</v>
      </c>
    </row>
    <row r="247" spans="1:17" x14ac:dyDescent="0.25">
      <c r="A247" s="98">
        <f t="shared" si="11"/>
        <v>51774</v>
      </c>
      <c r="B247" s="713" t="str">
        <f t="shared" si="12"/>
        <v>LeasingI</v>
      </c>
      <c r="C247" s="99">
        <v>0</v>
      </c>
      <c r="D247" s="100">
        <v>0</v>
      </c>
      <c r="E247" s="100">
        <v>0</v>
      </c>
      <c r="F247" s="100">
        <v>0</v>
      </c>
      <c r="G247" s="100">
        <v>0</v>
      </c>
      <c r="H247" s="100">
        <v>0</v>
      </c>
      <c r="I247" s="100">
        <v>0</v>
      </c>
      <c r="J247" s="100">
        <v>0</v>
      </c>
      <c r="K247" s="101">
        <v>0</v>
      </c>
      <c r="L247" s="102">
        <f t="shared" si="10"/>
        <v>0</v>
      </c>
      <c r="M247" s="102">
        <v>0</v>
      </c>
      <c r="N247" s="102">
        <v>0</v>
      </c>
      <c r="O247" s="103">
        <v>0</v>
      </c>
      <c r="P247" s="104">
        <v>0</v>
      </c>
      <c r="Q247" s="105">
        <f>+monthly_drivers_0!Q247</f>
        <v>2.5</v>
      </c>
    </row>
    <row r="248" spans="1:17" x14ac:dyDescent="0.25">
      <c r="A248" s="106">
        <f t="shared" si="11"/>
        <v>51805</v>
      </c>
      <c r="B248" s="714" t="str">
        <f t="shared" si="12"/>
        <v>LeasingI</v>
      </c>
      <c r="C248" s="93">
        <v>0</v>
      </c>
      <c r="D248" s="94">
        <v>0</v>
      </c>
      <c r="E248" s="94">
        <v>0</v>
      </c>
      <c r="F248" s="94">
        <v>0</v>
      </c>
      <c r="G248" s="94">
        <v>0</v>
      </c>
      <c r="H248" s="94">
        <v>0</v>
      </c>
      <c r="I248" s="94">
        <v>0</v>
      </c>
      <c r="J248" s="94">
        <v>0</v>
      </c>
      <c r="K248" s="95">
        <v>0</v>
      </c>
      <c r="L248" s="94">
        <f t="shared" si="10"/>
        <v>0</v>
      </c>
      <c r="M248" s="94">
        <v>0</v>
      </c>
      <c r="N248" s="94">
        <v>0</v>
      </c>
      <c r="O248" s="96">
        <v>0</v>
      </c>
      <c r="P248" s="95">
        <v>0</v>
      </c>
      <c r="Q248" s="97">
        <f>+monthly_drivers_0!Q248</f>
        <v>2.5</v>
      </c>
    </row>
    <row r="249" spans="1:17" x14ac:dyDescent="0.25">
      <c r="A249" s="98">
        <f t="shared" si="11"/>
        <v>51835</v>
      </c>
      <c r="B249" s="713" t="str">
        <f t="shared" si="12"/>
        <v>LeasingI</v>
      </c>
      <c r="C249" s="99">
        <v>0</v>
      </c>
      <c r="D249" s="100">
        <v>0</v>
      </c>
      <c r="E249" s="100">
        <v>0</v>
      </c>
      <c r="F249" s="100">
        <v>0</v>
      </c>
      <c r="G249" s="100">
        <v>0</v>
      </c>
      <c r="H249" s="100">
        <v>0</v>
      </c>
      <c r="I249" s="100">
        <v>0</v>
      </c>
      <c r="J249" s="100">
        <v>0</v>
      </c>
      <c r="K249" s="101">
        <v>0</v>
      </c>
      <c r="L249" s="102">
        <f t="shared" si="10"/>
        <v>0</v>
      </c>
      <c r="M249" s="102">
        <v>0</v>
      </c>
      <c r="N249" s="102">
        <v>0</v>
      </c>
      <c r="O249" s="103">
        <v>0</v>
      </c>
      <c r="P249" s="104">
        <v>0</v>
      </c>
      <c r="Q249" s="105">
        <f>+monthly_drivers_0!Q249</f>
        <v>2.5</v>
      </c>
    </row>
    <row r="250" spans="1:17" x14ac:dyDescent="0.25">
      <c r="A250" s="106">
        <f t="shared" si="11"/>
        <v>51866</v>
      </c>
      <c r="B250" s="714" t="str">
        <f t="shared" si="12"/>
        <v>LeasingI</v>
      </c>
      <c r="C250" s="93">
        <v>0</v>
      </c>
      <c r="D250" s="94">
        <v>0</v>
      </c>
      <c r="E250" s="94">
        <v>0</v>
      </c>
      <c r="F250" s="94">
        <v>0</v>
      </c>
      <c r="G250" s="94">
        <v>0</v>
      </c>
      <c r="H250" s="94">
        <v>0</v>
      </c>
      <c r="I250" s="94">
        <v>0</v>
      </c>
      <c r="J250" s="94">
        <v>0</v>
      </c>
      <c r="K250" s="95">
        <v>0</v>
      </c>
      <c r="L250" s="94">
        <f t="shared" si="10"/>
        <v>0</v>
      </c>
      <c r="M250" s="94">
        <v>0</v>
      </c>
      <c r="N250" s="94">
        <v>0</v>
      </c>
      <c r="O250" s="96">
        <v>0</v>
      </c>
      <c r="P250" s="95">
        <v>0</v>
      </c>
      <c r="Q250" s="97">
        <f>+monthly_drivers_0!Q250</f>
        <v>2.5</v>
      </c>
    </row>
    <row r="251" spans="1:17" x14ac:dyDescent="0.25">
      <c r="A251" s="98">
        <f t="shared" si="11"/>
        <v>51897</v>
      </c>
      <c r="B251" s="713" t="str">
        <f t="shared" si="12"/>
        <v>LeasingI</v>
      </c>
      <c r="C251" s="99">
        <v>0</v>
      </c>
      <c r="D251" s="100">
        <v>0</v>
      </c>
      <c r="E251" s="100">
        <v>0</v>
      </c>
      <c r="F251" s="100">
        <v>0</v>
      </c>
      <c r="G251" s="100">
        <v>0</v>
      </c>
      <c r="H251" s="100">
        <v>0</v>
      </c>
      <c r="I251" s="100">
        <v>0</v>
      </c>
      <c r="J251" s="100">
        <v>0</v>
      </c>
      <c r="K251" s="101">
        <v>0</v>
      </c>
      <c r="L251" s="102">
        <f t="shared" si="10"/>
        <v>0</v>
      </c>
      <c r="M251" s="102">
        <v>0</v>
      </c>
      <c r="N251" s="102">
        <v>0</v>
      </c>
      <c r="O251" s="103">
        <v>0</v>
      </c>
      <c r="P251" s="104">
        <v>0</v>
      </c>
      <c r="Q251" s="105">
        <f>+monthly_drivers_0!Q251</f>
        <v>2.5</v>
      </c>
    </row>
    <row r="252" spans="1:17" x14ac:dyDescent="0.25">
      <c r="A252" s="106">
        <f t="shared" si="11"/>
        <v>51925</v>
      </c>
      <c r="B252" s="714" t="str">
        <f t="shared" si="12"/>
        <v>LeasingI</v>
      </c>
      <c r="C252" s="93">
        <v>0</v>
      </c>
      <c r="D252" s="94">
        <v>0</v>
      </c>
      <c r="E252" s="94">
        <v>0</v>
      </c>
      <c r="F252" s="94">
        <v>0</v>
      </c>
      <c r="G252" s="94">
        <v>0</v>
      </c>
      <c r="H252" s="94">
        <v>0</v>
      </c>
      <c r="I252" s="94">
        <v>0</v>
      </c>
      <c r="J252" s="94">
        <v>0</v>
      </c>
      <c r="K252" s="95">
        <v>0</v>
      </c>
      <c r="L252" s="94">
        <f t="shared" si="10"/>
        <v>0</v>
      </c>
      <c r="M252" s="94">
        <v>0</v>
      </c>
      <c r="N252" s="94">
        <v>0</v>
      </c>
      <c r="O252" s="96">
        <v>0</v>
      </c>
      <c r="P252" s="95">
        <v>0</v>
      </c>
      <c r="Q252" s="97">
        <f>+monthly_drivers_0!Q252</f>
        <v>2.5</v>
      </c>
    </row>
    <row r="253" spans="1:17" x14ac:dyDescent="0.25">
      <c r="A253" s="98">
        <f t="shared" si="11"/>
        <v>51956</v>
      </c>
      <c r="B253" s="713" t="str">
        <f t="shared" si="12"/>
        <v>LeasingI</v>
      </c>
      <c r="C253" s="99">
        <v>0</v>
      </c>
      <c r="D253" s="100">
        <v>0</v>
      </c>
      <c r="E253" s="100">
        <v>0</v>
      </c>
      <c r="F253" s="100">
        <v>0</v>
      </c>
      <c r="G253" s="100">
        <v>0</v>
      </c>
      <c r="H253" s="100">
        <v>0</v>
      </c>
      <c r="I253" s="100">
        <v>0</v>
      </c>
      <c r="J253" s="100">
        <v>0</v>
      </c>
      <c r="K253" s="101">
        <v>0</v>
      </c>
      <c r="L253" s="102">
        <f t="shared" si="10"/>
        <v>0</v>
      </c>
      <c r="M253" s="102">
        <v>0</v>
      </c>
      <c r="N253" s="102">
        <v>0</v>
      </c>
      <c r="O253" s="103">
        <v>0</v>
      </c>
      <c r="P253" s="104">
        <v>0</v>
      </c>
      <c r="Q253" s="105">
        <f>+monthly_drivers_0!Q253</f>
        <v>2.5</v>
      </c>
    </row>
    <row r="254" spans="1:17" x14ac:dyDescent="0.25">
      <c r="A254" s="106">
        <f t="shared" si="11"/>
        <v>51986</v>
      </c>
      <c r="B254" s="714" t="str">
        <f t="shared" si="12"/>
        <v>LeasingI</v>
      </c>
      <c r="C254" s="93">
        <v>0</v>
      </c>
      <c r="D254" s="94">
        <v>0</v>
      </c>
      <c r="E254" s="94">
        <v>0</v>
      </c>
      <c r="F254" s="94">
        <v>0</v>
      </c>
      <c r="G254" s="94">
        <v>0</v>
      </c>
      <c r="H254" s="94">
        <v>0</v>
      </c>
      <c r="I254" s="94">
        <v>0</v>
      </c>
      <c r="J254" s="94">
        <v>0</v>
      </c>
      <c r="K254" s="95">
        <v>0</v>
      </c>
      <c r="L254" s="94">
        <f t="shared" si="10"/>
        <v>0</v>
      </c>
      <c r="M254" s="94">
        <v>0</v>
      </c>
      <c r="N254" s="94">
        <v>0</v>
      </c>
      <c r="O254" s="96">
        <v>0</v>
      </c>
      <c r="P254" s="95">
        <v>0</v>
      </c>
      <c r="Q254" s="97">
        <f>+monthly_drivers_0!Q254</f>
        <v>2.5</v>
      </c>
    </row>
    <row r="255" spans="1:17" x14ac:dyDescent="0.25">
      <c r="A255" s="98">
        <f t="shared" si="11"/>
        <v>52017</v>
      </c>
      <c r="B255" s="713" t="str">
        <f t="shared" si="12"/>
        <v>LeasingI</v>
      </c>
      <c r="C255" s="99">
        <v>0</v>
      </c>
      <c r="D255" s="100">
        <v>0</v>
      </c>
      <c r="E255" s="100">
        <v>0</v>
      </c>
      <c r="F255" s="100">
        <v>0</v>
      </c>
      <c r="G255" s="100">
        <v>0</v>
      </c>
      <c r="H255" s="100">
        <v>0</v>
      </c>
      <c r="I255" s="100">
        <v>0</v>
      </c>
      <c r="J255" s="100">
        <v>0</v>
      </c>
      <c r="K255" s="101">
        <v>0</v>
      </c>
      <c r="L255" s="102">
        <f t="shared" si="10"/>
        <v>0</v>
      </c>
      <c r="M255" s="102">
        <v>0</v>
      </c>
      <c r="N255" s="102">
        <v>0</v>
      </c>
      <c r="O255" s="103">
        <v>0</v>
      </c>
      <c r="P255" s="104">
        <v>0</v>
      </c>
      <c r="Q255" s="105">
        <f>+monthly_drivers_0!Q255</f>
        <v>2.5</v>
      </c>
    </row>
    <row r="256" spans="1:17" x14ac:dyDescent="0.25">
      <c r="A256" s="106">
        <f t="shared" si="11"/>
        <v>52047</v>
      </c>
      <c r="B256" s="714" t="str">
        <f t="shared" si="12"/>
        <v>LeasingI</v>
      </c>
      <c r="C256" s="93">
        <v>0</v>
      </c>
      <c r="D256" s="94">
        <v>0</v>
      </c>
      <c r="E256" s="94">
        <v>0</v>
      </c>
      <c r="F256" s="94">
        <v>0</v>
      </c>
      <c r="G256" s="94">
        <v>0</v>
      </c>
      <c r="H256" s="94">
        <v>0</v>
      </c>
      <c r="I256" s="94">
        <v>0</v>
      </c>
      <c r="J256" s="94">
        <v>0</v>
      </c>
      <c r="K256" s="95">
        <v>0</v>
      </c>
      <c r="L256" s="94">
        <f t="shared" si="10"/>
        <v>0</v>
      </c>
      <c r="M256" s="94">
        <v>0</v>
      </c>
      <c r="N256" s="94">
        <v>0</v>
      </c>
      <c r="O256" s="96">
        <v>0</v>
      </c>
      <c r="P256" s="95">
        <v>0</v>
      </c>
      <c r="Q256" s="97">
        <f>+monthly_drivers_0!Q256</f>
        <v>2.5</v>
      </c>
    </row>
    <row r="257" spans="1:17" x14ac:dyDescent="0.25">
      <c r="A257" s="98">
        <f t="shared" si="11"/>
        <v>52078</v>
      </c>
      <c r="B257" s="713" t="str">
        <f t="shared" si="12"/>
        <v>LeasingI</v>
      </c>
      <c r="C257" s="99">
        <v>0</v>
      </c>
      <c r="D257" s="100">
        <v>0</v>
      </c>
      <c r="E257" s="100">
        <v>0</v>
      </c>
      <c r="F257" s="100">
        <v>0</v>
      </c>
      <c r="G257" s="100">
        <v>0</v>
      </c>
      <c r="H257" s="100">
        <v>0</v>
      </c>
      <c r="I257" s="100">
        <v>0</v>
      </c>
      <c r="J257" s="100">
        <v>0</v>
      </c>
      <c r="K257" s="101">
        <v>0</v>
      </c>
      <c r="L257" s="102">
        <f t="shared" si="10"/>
        <v>0</v>
      </c>
      <c r="M257" s="102">
        <v>0</v>
      </c>
      <c r="N257" s="102">
        <v>0</v>
      </c>
      <c r="O257" s="103">
        <v>0</v>
      </c>
      <c r="P257" s="104">
        <v>0</v>
      </c>
      <c r="Q257" s="105">
        <f>+monthly_drivers_0!Q257</f>
        <v>2.5</v>
      </c>
    </row>
    <row r="258" spans="1:17" x14ac:dyDescent="0.25">
      <c r="A258" s="106">
        <f t="shared" si="11"/>
        <v>52109</v>
      </c>
      <c r="B258" s="714" t="str">
        <f t="shared" si="12"/>
        <v>LeasingI</v>
      </c>
      <c r="C258" s="93">
        <v>0</v>
      </c>
      <c r="D258" s="94">
        <v>0</v>
      </c>
      <c r="E258" s="94">
        <v>0</v>
      </c>
      <c r="F258" s="94">
        <v>0</v>
      </c>
      <c r="G258" s="94">
        <v>0</v>
      </c>
      <c r="H258" s="94">
        <v>0</v>
      </c>
      <c r="I258" s="94">
        <v>0</v>
      </c>
      <c r="J258" s="94">
        <v>0</v>
      </c>
      <c r="K258" s="95">
        <v>0</v>
      </c>
      <c r="L258" s="94">
        <f t="shared" ref="L258:L321" si="13">+P258+O258</f>
        <v>0</v>
      </c>
      <c r="M258" s="94">
        <v>0</v>
      </c>
      <c r="N258" s="94">
        <v>0</v>
      </c>
      <c r="O258" s="96">
        <v>0</v>
      </c>
      <c r="P258" s="95">
        <v>0</v>
      </c>
      <c r="Q258" s="97">
        <f>+monthly_drivers_0!Q258</f>
        <v>2.5</v>
      </c>
    </row>
    <row r="259" spans="1:17" x14ac:dyDescent="0.25">
      <c r="A259" s="98">
        <f t="shared" ref="A259:A322" si="14">+EOMONTH(A258,1)</f>
        <v>52139</v>
      </c>
      <c r="B259" s="713" t="str">
        <f t="shared" ref="B259:B322" si="15">+B258</f>
        <v>LeasingI</v>
      </c>
      <c r="C259" s="99">
        <v>0</v>
      </c>
      <c r="D259" s="100">
        <v>0</v>
      </c>
      <c r="E259" s="100">
        <v>0</v>
      </c>
      <c r="F259" s="100">
        <v>0</v>
      </c>
      <c r="G259" s="100">
        <v>0</v>
      </c>
      <c r="H259" s="100">
        <v>0</v>
      </c>
      <c r="I259" s="100">
        <v>0</v>
      </c>
      <c r="J259" s="100">
        <v>0</v>
      </c>
      <c r="K259" s="101">
        <v>0</v>
      </c>
      <c r="L259" s="102">
        <f t="shared" si="13"/>
        <v>0</v>
      </c>
      <c r="M259" s="102">
        <v>0</v>
      </c>
      <c r="N259" s="102">
        <v>0</v>
      </c>
      <c r="O259" s="103">
        <v>0</v>
      </c>
      <c r="P259" s="104">
        <v>0</v>
      </c>
      <c r="Q259" s="105">
        <f>+monthly_drivers_0!Q259</f>
        <v>2.5</v>
      </c>
    </row>
    <row r="260" spans="1:17" x14ac:dyDescent="0.25">
      <c r="A260" s="106">
        <f t="shared" si="14"/>
        <v>52170</v>
      </c>
      <c r="B260" s="714" t="str">
        <f t="shared" si="15"/>
        <v>LeasingI</v>
      </c>
      <c r="C260" s="93">
        <v>0</v>
      </c>
      <c r="D260" s="94">
        <v>0</v>
      </c>
      <c r="E260" s="94">
        <v>0</v>
      </c>
      <c r="F260" s="94">
        <v>0</v>
      </c>
      <c r="G260" s="94">
        <v>0</v>
      </c>
      <c r="H260" s="94">
        <v>0</v>
      </c>
      <c r="I260" s="94">
        <v>0</v>
      </c>
      <c r="J260" s="94">
        <v>0</v>
      </c>
      <c r="K260" s="95">
        <v>0</v>
      </c>
      <c r="L260" s="94">
        <f t="shared" si="13"/>
        <v>0</v>
      </c>
      <c r="M260" s="94">
        <v>0</v>
      </c>
      <c r="N260" s="94">
        <v>0</v>
      </c>
      <c r="O260" s="96">
        <v>0</v>
      </c>
      <c r="P260" s="95">
        <v>0</v>
      </c>
      <c r="Q260" s="97">
        <f>+monthly_drivers_0!Q260</f>
        <v>2.5</v>
      </c>
    </row>
    <row r="261" spans="1:17" x14ac:dyDescent="0.25">
      <c r="A261" s="98">
        <f t="shared" si="14"/>
        <v>52200</v>
      </c>
      <c r="B261" s="713" t="str">
        <f t="shared" si="15"/>
        <v>LeasingI</v>
      </c>
      <c r="C261" s="99">
        <v>0</v>
      </c>
      <c r="D261" s="100">
        <v>0</v>
      </c>
      <c r="E261" s="100">
        <v>0</v>
      </c>
      <c r="F261" s="100">
        <v>0</v>
      </c>
      <c r="G261" s="100">
        <v>0</v>
      </c>
      <c r="H261" s="100">
        <v>0</v>
      </c>
      <c r="I261" s="100">
        <v>0</v>
      </c>
      <c r="J261" s="100">
        <v>0</v>
      </c>
      <c r="K261" s="101">
        <v>0</v>
      </c>
      <c r="L261" s="102">
        <f t="shared" si="13"/>
        <v>0</v>
      </c>
      <c r="M261" s="102">
        <v>0</v>
      </c>
      <c r="N261" s="102">
        <v>0</v>
      </c>
      <c r="O261" s="103">
        <v>0</v>
      </c>
      <c r="P261" s="104">
        <v>0</v>
      </c>
      <c r="Q261" s="105">
        <f>+monthly_drivers_0!Q261</f>
        <v>2.5</v>
      </c>
    </row>
    <row r="262" spans="1:17" x14ac:dyDescent="0.25">
      <c r="A262" s="106">
        <f t="shared" si="14"/>
        <v>52231</v>
      </c>
      <c r="B262" s="714" t="str">
        <f t="shared" si="15"/>
        <v>LeasingI</v>
      </c>
      <c r="C262" s="93">
        <v>0</v>
      </c>
      <c r="D262" s="94">
        <v>0</v>
      </c>
      <c r="E262" s="94">
        <v>0</v>
      </c>
      <c r="F262" s="94">
        <v>0</v>
      </c>
      <c r="G262" s="94">
        <v>0</v>
      </c>
      <c r="H262" s="94">
        <v>0</v>
      </c>
      <c r="I262" s="94">
        <v>0</v>
      </c>
      <c r="J262" s="94">
        <v>0</v>
      </c>
      <c r="K262" s="95">
        <v>0</v>
      </c>
      <c r="L262" s="94">
        <f t="shared" si="13"/>
        <v>0</v>
      </c>
      <c r="M262" s="94">
        <v>0</v>
      </c>
      <c r="N262" s="94">
        <v>0</v>
      </c>
      <c r="O262" s="96">
        <v>0</v>
      </c>
      <c r="P262" s="95">
        <v>0</v>
      </c>
      <c r="Q262" s="97">
        <f>+monthly_drivers_0!Q262</f>
        <v>2.5</v>
      </c>
    </row>
    <row r="263" spans="1:17" x14ac:dyDescent="0.25">
      <c r="A263" s="98">
        <f t="shared" si="14"/>
        <v>52262</v>
      </c>
      <c r="B263" s="713" t="str">
        <f t="shared" si="15"/>
        <v>LeasingI</v>
      </c>
      <c r="C263" s="99">
        <v>0</v>
      </c>
      <c r="D263" s="100">
        <v>0</v>
      </c>
      <c r="E263" s="100">
        <v>0</v>
      </c>
      <c r="F263" s="100">
        <v>0</v>
      </c>
      <c r="G263" s="100">
        <v>0</v>
      </c>
      <c r="H263" s="100">
        <v>0</v>
      </c>
      <c r="I263" s="100">
        <v>0</v>
      </c>
      <c r="J263" s="100">
        <v>0</v>
      </c>
      <c r="K263" s="101">
        <v>0</v>
      </c>
      <c r="L263" s="102">
        <f t="shared" si="13"/>
        <v>0</v>
      </c>
      <c r="M263" s="102">
        <v>0</v>
      </c>
      <c r="N263" s="102">
        <v>0</v>
      </c>
      <c r="O263" s="103">
        <v>0</v>
      </c>
      <c r="P263" s="104">
        <v>0</v>
      </c>
      <c r="Q263" s="105">
        <f>+monthly_drivers_0!Q263</f>
        <v>2.5</v>
      </c>
    </row>
    <row r="264" spans="1:17" x14ac:dyDescent="0.25">
      <c r="A264" s="106">
        <f t="shared" si="14"/>
        <v>52290</v>
      </c>
      <c r="B264" s="714" t="str">
        <f t="shared" si="15"/>
        <v>LeasingI</v>
      </c>
      <c r="C264" s="93">
        <v>0</v>
      </c>
      <c r="D264" s="94">
        <v>0</v>
      </c>
      <c r="E264" s="94">
        <v>0</v>
      </c>
      <c r="F264" s="94">
        <v>0</v>
      </c>
      <c r="G264" s="94">
        <v>0</v>
      </c>
      <c r="H264" s="94">
        <v>0</v>
      </c>
      <c r="I264" s="94">
        <v>0</v>
      </c>
      <c r="J264" s="94">
        <v>0</v>
      </c>
      <c r="K264" s="95">
        <v>0</v>
      </c>
      <c r="L264" s="94">
        <f t="shared" si="13"/>
        <v>0</v>
      </c>
      <c r="M264" s="94">
        <v>0</v>
      </c>
      <c r="N264" s="94">
        <v>0</v>
      </c>
      <c r="O264" s="96">
        <v>0</v>
      </c>
      <c r="P264" s="95">
        <v>0</v>
      </c>
      <c r="Q264" s="97">
        <f>+monthly_drivers_0!Q264</f>
        <v>2.5</v>
      </c>
    </row>
    <row r="265" spans="1:17" x14ac:dyDescent="0.25">
      <c r="A265" s="98">
        <f t="shared" si="14"/>
        <v>52321</v>
      </c>
      <c r="B265" s="713" t="str">
        <f t="shared" si="15"/>
        <v>LeasingI</v>
      </c>
      <c r="C265" s="99">
        <v>0</v>
      </c>
      <c r="D265" s="100">
        <v>0</v>
      </c>
      <c r="E265" s="100">
        <v>0</v>
      </c>
      <c r="F265" s="100">
        <v>0</v>
      </c>
      <c r="G265" s="100">
        <v>0</v>
      </c>
      <c r="H265" s="100">
        <v>0</v>
      </c>
      <c r="I265" s="100">
        <v>0</v>
      </c>
      <c r="J265" s="100">
        <v>0</v>
      </c>
      <c r="K265" s="101">
        <v>0</v>
      </c>
      <c r="L265" s="102">
        <f t="shared" si="13"/>
        <v>0</v>
      </c>
      <c r="M265" s="102">
        <v>0</v>
      </c>
      <c r="N265" s="102">
        <v>0</v>
      </c>
      <c r="O265" s="103">
        <v>0</v>
      </c>
      <c r="P265" s="104">
        <v>0</v>
      </c>
      <c r="Q265" s="105">
        <f>+monthly_drivers_0!Q265</f>
        <v>2.5</v>
      </c>
    </row>
    <row r="266" spans="1:17" x14ac:dyDescent="0.25">
      <c r="A266" s="106">
        <f t="shared" si="14"/>
        <v>52351</v>
      </c>
      <c r="B266" s="714" t="str">
        <f t="shared" si="15"/>
        <v>LeasingI</v>
      </c>
      <c r="C266" s="93">
        <v>0</v>
      </c>
      <c r="D266" s="94">
        <v>0</v>
      </c>
      <c r="E266" s="94">
        <v>0</v>
      </c>
      <c r="F266" s="94">
        <v>0</v>
      </c>
      <c r="G266" s="94">
        <v>0</v>
      </c>
      <c r="H266" s="94">
        <v>0</v>
      </c>
      <c r="I266" s="94">
        <v>0</v>
      </c>
      <c r="J266" s="94">
        <v>0</v>
      </c>
      <c r="K266" s="95">
        <v>0</v>
      </c>
      <c r="L266" s="94">
        <f t="shared" si="13"/>
        <v>0</v>
      </c>
      <c r="M266" s="94">
        <v>0</v>
      </c>
      <c r="N266" s="94">
        <v>0</v>
      </c>
      <c r="O266" s="96">
        <v>0</v>
      </c>
      <c r="P266" s="95">
        <v>0</v>
      </c>
      <c r="Q266" s="97">
        <f>+monthly_drivers_0!Q266</f>
        <v>2.5</v>
      </c>
    </row>
    <row r="267" spans="1:17" x14ac:dyDescent="0.25">
      <c r="A267" s="98">
        <f t="shared" si="14"/>
        <v>52382</v>
      </c>
      <c r="B267" s="713" t="str">
        <f t="shared" si="15"/>
        <v>LeasingI</v>
      </c>
      <c r="C267" s="99">
        <v>0</v>
      </c>
      <c r="D267" s="100">
        <v>0</v>
      </c>
      <c r="E267" s="100">
        <v>0</v>
      </c>
      <c r="F267" s="100">
        <v>0</v>
      </c>
      <c r="G267" s="100">
        <v>0</v>
      </c>
      <c r="H267" s="100">
        <v>0</v>
      </c>
      <c r="I267" s="100">
        <v>0</v>
      </c>
      <c r="J267" s="100">
        <v>0</v>
      </c>
      <c r="K267" s="101">
        <v>0</v>
      </c>
      <c r="L267" s="102">
        <f t="shared" si="13"/>
        <v>0</v>
      </c>
      <c r="M267" s="102">
        <v>0</v>
      </c>
      <c r="N267" s="102">
        <v>0</v>
      </c>
      <c r="O267" s="103">
        <v>0</v>
      </c>
      <c r="P267" s="104">
        <v>0</v>
      </c>
      <c r="Q267" s="105">
        <f>+monthly_drivers_0!Q267</f>
        <v>2.5</v>
      </c>
    </row>
    <row r="268" spans="1:17" x14ac:dyDescent="0.25">
      <c r="A268" s="106">
        <f t="shared" si="14"/>
        <v>52412</v>
      </c>
      <c r="B268" s="714" t="str">
        <f t="shared" si="15"/>
        <v>LeasingI</v>
      </c>
      <c r="C268" s="93">
        <v>0</v>
      </c>
      <c r="D268" s="94">
        <v>0</v>
      </c>
      <c r="E268" s="94">
        <v>0</v>
      </c>
      <c r="F268" s="94">
        <v>0</v>
      </c>
      <c r="G268" s="94">
        <v>0</v>
      </c>
      <c r="H268" s="94">
        <v>0</v>
      </c>
      <c r="I268" s="94">
        <v>0</v>
      </c>
      <c r="J268" s="94">
        <v>0</v>
      </c>
      <c r="K268" s="95">
        <v>0</v>
      </c>
      <c r="L268" s="94">
        <f t="shared" si="13"/>
        <v>0</v>
      </c>
      <c r="M268" s="94">
        <v>0</v>
      </c>
      <c r="N268" s="94">
        <v>0</v>
      </c>
      <c r="O268" s="96">
        <v>0</v>
      </c>
      <c r="P268" s="95">
        <v>0</v>
      </c>
      <c r="Q268" s="97">
        <f>+monthly_drivers_0!Q268</f>
        <v>2.5</v>
      </c>
    </row>
    <row r="269" spans="1:17" x14ac:dyDescent="0.25">
      <c r="A269" s="98">
        <f t="shared" si="14"/>
        <v>52443</v>
      </c>
      <c r="B269" s="713" t="str">
        <f t="shared" si="15"/>
        <v>LeasingI</v>
      </c>
      <c r="C269" s="99">
        <v>0</v>
      </c>
      <c r="D269" s="100">
        <v>0</v>
      </c>
      <c r="E269" s="100">
        <v>0</v>
      </c>
      <c r="F269" s="100">
        <v>0</v>
      </c>
      <c r="G269" s="100">
        <v>0</v>
      </c>
      <c r="H269" s="100">
        <v>0</v>
      </c>
      <c r="I269" s="100">
        <v>0</v>
      </c>
      <c r="J269" s="100">
        <v>0</v>
      </c>
      <c r="K269" s="101">
        <v>0</v>
      </c>
      <c r="L269" s="102">
        <f t="shared" si="13"/>
        <v>0</v>
      </c>
      <c r="M269" s="102">
        <v>0</v>
      </c>
      <c r="N269" s="102">
        <v>0</v>
      </c>
      <c r="O269" s="103">
        <v>0</v>
      </c>
      <c r="P269" s="104">
        <v>0</v>
      </c>
      <c r="Q269" s="105">
        <f>+monthly_drivers_0!Q269</f>
        <v>2.5</v>
      </c>
    </row>
    <row r="270" spans="1:17" x14ac:dyDescent="0.25">
      <c r="A270" s="106">
        <f t="shared" si="14"/>
        <v>52474</v>
      </c>
      <c r="B270" s="714" t="str">
        <f t="shared" si="15"/>
        <v>LeasingI</v>
      </c>
      <c r="C270" s="93">
        <v>0</v>
      </c>
      <c r="D270" s="94">
        <v>0</v>
      </c>
      <c r="E270" s="94">
        <v>0</v>
      </c>
      <c r="F270" s="94">
        <v>0</v>
      </c>
      <c r="G270" s="94">
        <v>0</v>
      </c>
      <c r="H270" s="94">
        <v>0</v>
      </c>
      <c r="I270" s="94">
        <v>0</v>
      </c>
      <c r="J270" s="94">
        <v>0</v>
      </c>
      <c r="K270" s="95">
        <v>0</v>
      </c>
      <c r="L270" s="94">
        <f t="shared" si="13"/>
        <v>0</v>
      </c>
      <c r="M270" s="94">
        <v>0</v>
      </c>
      <c r="N270" s="94">
        <v>0</v>
      </c>
      <c r="O270" s="96">
        <v>0</v>
      </c>
      <c r="P270" s="95">
        <v>0</v>
      </c>
      <c r="Q270" s="97">
        <f>+monthly_drivers_0!Q270</f>
        <v>2.5</v>
      </c>
    </row>
    <row r="271" spans="1:17" x14ac:dyDescent="0.25">
      <c r="A271" s="98">
        <f t="shared" si="14"/>
        <v>52504</v>
      </c>
      <c r="B271" s="713" t="str">
        <f t="shared" si="15"/>
        <v>LeasingI</v>
      </c>
      <c r="C271" s="99">
        <v>0</v>
      </c>
      <c r="D271" s="100">
        <v>0</v>
      </c>
      <c r="E271" s="100">
        <v>0</v>
      </c>
      <c r="F271" s="100">
        <v>0</v>
      </c>
      <c r="G271" s="100">
        <v>0</v>
      </c>
      <c r="H271" s="100">
        <v>0</v>
      </c>
      <c r="I271" s="100">
        <v>0</v>
      </c>
      <c r="J271" s="100">
        <v>0</v>
      </c>
      <c r="K271" s="101">
        <v>0</v>
      </c>
      <c r="L271" s="102">
        <f t="shared" si="13"/>
        <v>0</v>
      </c>
      <c r="M271" s="102">
        <v>0</v>
      </c>
      <c r="N271" s="102">
        <v>0</v>
      </c>
      <c r="O271" s="103">
        <v>0</v>
      </c>
      <c r="P271" s="104">
        <v>0</v>
      </c>
      <c r="Q271" s="105">
        <f>+monthly_drivers_0!Q271</f>
        <v>2.5</v>
      </c>
    </row>
    <row r="272" spans="1:17" x14ac:dyDescent="0.25">
      <c r="A272" s="106">
        <f t="shared" si="14"/>
        <v>52535</v>
      </c>
      <c r="B272" s="714" t="str">
        <f t="shared" si="15"/>
        <v>LeasingI</v>
      </c>
      <c r="C272" s="93">
        <v>0</v>
      </c>
      <c r="D272" s="94">
        <v>0</v>
      </c>
      <c r="E272" s="94">
        <v>0</v>
      </c>
      <c r="F272" s="94">
        <v>0</v>
      </c>
      <c r="G272" s="94">
        <v>0</v>
      </c>
      <c r="H272" s="94">
        <v>0</v>
      </c>
      <c r="I272" s="94">
        <v>0</v>
      </c>
      <c r="J272" s="94">
        <v>0</v>
      </c>
      <c r="K272" s="95">
        <v>0</v>
      </c>
      <c r="L272" s="94">
        <f t="shared" si="13"/>
        <v>0</v>
      </c>
      <c r="M272" s="94">
        <v>0</v>
      </c>
      <c r="N272" s="94">
        <v>0</v>
      </c>
      <c r="O272" s="96">
        <v>0</v>
      </c>
      <c r="P272" s="95">
        <v>0</v>
      </c>
      <c r="Q272" s="97">
        <f>+monthly_drivers_0!Q272</f>
        <v>2.5</v>
      </c>
    </row>
    <row r="273" spans="1:17" x14ac:dyDescent="0.25">
      <c r="A273" s="98">
        <f t="shared" si="14"/>
        <v>52565</v>
      </c>
      <c r="B273" s="713" t="str">
        <f t="shared" si="15"/>
        <v>LeasingI</v>
      </c>
      <c r="C273" s="99">
        <v>0</v>
      </c>
      <c r="D273" s="100">
        <v>0</v>
      </c>
      <c r="E273" s="100">
        <v>0</v>
      </c>
      <c r="F273" s="100">
        <v>0</v>
      </c>
      <c r="G273" s="100">
        <v>0</v>
      </c>
      <c r="H273" s="100">
        <v>0</v>
      </c>
      <c r="I273" s="100">
        <v>0</v>
      </c>
      <c r="J273" s="100">
        <v>0</v>
      </c>
      <c r="K273" s="101">
        <v>0</v>
      </c>
      <c r="L273" s="102">
        <f t="shared" si="13"/>
        <v>0</v>
      </c>
      <c r="M273" s="102">
        <v>0</v>
      </c>
      <c r="N273" s="102">
        <v>0</v>
      </c>
      <c r="O273" s="103">
        <v>0</v>
      </c>
      <c r="P273" s="104">
        <v>0</v>
      </c>
      <c r="Q273" s="105">
        <f>+monthly_drivers_0!Q273</f>
        <v>2.5</v>
      </c>
    </row>
    <row r="274" spans="1:17" x14ac:dyDescent="0.25">
      <c r="A274" s="106">
        <f t="shared" si="14"/>
        <v>52596</v>
      </c>
      <c r="B274" s="714" t="str">
        <f t="shared" si="15"/>
        <v>LeasingI</v>
      </c>
      <c r="C274" s="93">
        <v>0</v>
      </c>
      <c r="D274" s="94">
        <v>0</v>
      </c>
      <c r="E274" s="94">
        <v>0</v>
      </c>
      <c r="F274" s="94">
        <v>0</v>
      </c>
      <c r="G274" s="94">
        <v>0</v>
      </c>
      <c r="H274" s="94">
        <v>0</v>
      </c>
      <c r="I274" s="94">
        <v>0</v>
      </c>
      <c r="J274" s="94">
        <v>0</v>
      </c>
      <c r="K274" s="95">
        <v>0</v>
      </c>
      <c r="L274" s="94">
        <f t="shared" si="13"/>
        <v>0</v>
      </c>
      <c r="M274" s="94">
        <v>0</v>
      </c>
      <c r="N274" s="94">
        <v>0</v>
      </c>
      <c r="O274" s="96">
        <v>0</v>
      </c>
      <c r="P274" s="95">
        <v>0</v>
      </c>
      <c r="Q274" s="97">
        <f>+monthly_drivers_0!Q274</f>
        <v>2.5</v>
      </c>
    </row>
    <row r="275" spans="1:17" x14ac:dyDescent="0.25">
      <c r="A275" s="98">
        <f t="shared" si="14"/>
        <v>52627</v>
      </c>
      <c r="B275" s="713" t="str">
        <f t="shared" si="15"/>
        <v>LeasingI</v>
      </c>
      <c r="C275" s="99">
        <v>0</v>
      </c>
      <c r="D275" s="100">
        <v>0</v>
      </c>
      <c r="E275" s="100">
        <v>0</v>
      </c>
      <c r="F275" s="100">
        <v>0</v>
      </c>
      <c r="G275" s="100">
        <v>0</v>
      </c>
      <c r="H275" s="100">
        <v>0</v>
      </c>
      <c r="I275" s="100">
        <v>0</v>
      </c>
      <c r="J275" s="100">
        <v>0</v>
      </c>
      <c r="K275" s="101">
        <v>0</v>
      </c>
      <c r="L275" s="102">
        <f t="shared" si="13"/>
        <v>0</v>
      </c>
      <c r="M275" s="102">
        <v>0</v>
      </c>
      <c r="N275" s="102">
        <v>0</v>
      </c>
      <c r="O275" s="103">
        <v>0</v>
      </c>
      <c r="P275" s="104">
        <v>0</v>
      </c>
      <c r="Q275" s="105">
        <f>+monthly_drivers_0!Q275</f>
        <v>2.5</v>
      </c>
    </row>
    <row r="276" spans="1:17" x14ac:dyDescent="0.25">
      <c r="A276" s="106">
        <f t="shared" si="14"/>
        <v>52656</v>
      </c>
      <c r="B276" s="714" t="str">
        <f t="shared" si="15"/>
        <v>LeasingI</v>
      </c>
      <c r="C276" s="93">
        <v>0</v>
      </c>
      <c r="D276" s="94">
        <v>0</v>
      </c>
      <c r="E276" s="94">
        <v>0</v>
      </c>
      <c r="F276" s="94">
        <v>0</v>
      </c>
      <c r="G276" s="94">
        <v>0</v>
      </c>
      <c r="H276" s="94">
        <v>0</v>
      </c>
      <c r="I276" s="94">
        <v>0</v>
      </c>
      <c r="J276" s="94">
        <v>0</v>
      </c>
      <c r="K276" s="95">
        <v>0</v>
      </c>
      <c r="L276" s="94">
        <f t="shared" si="13"/>
        <v>0</v>
      </c>
      <c r="M276" s="94">
        <v>0</v>
      </c>
      <c r="N276" s="94">
        <v>0</v>
      </c>
      <c r="O276" s="96">
        <v>0</v>
      </c>
      <c r="P276" s="95">
        <v>0</v>
      </c>
      <c r="Q276" s="97">
        <f>+monthly_drivers_0!Q276</f>
        <v>2.5</v>
      </c>
    </row>
    <row r="277" spans="1:17" x14ac:dyDescent="0.25">
      <c r="A277" s="98">
        <f t="shared" si="14"/>
        <v>52687</v>
      </c>
      <c r="B277" s="713" t="str">
        <f t="shared" si="15"/>
        <v>LeasingI</v>
      </c>
      <c r="C277" s="99">
        <v>0</v>
      </c>
      <c r="D277" s="100">
        <v>0</v>
      </c>
      <c r="E277" s="100">
        <v>0</v>
      </c>
      <c r="F277" s="100">
        <v>0</v>
      </c>
      <c r="G277" s="100">
        <v>0</v>
      </c>
      <c r="H277" s="100">
        <v>0</v>
      </c>
      <c r="I277" s="100">
        <v>0</v>
      </c>
      <c r="J277" s="100">
        <v>0</v>
      </c>
      <c r="K277" s="101">
        <v>0</v>
      </c>
      <c r="L277" s="102">
        <f t="shared" si="13"/>
        <v>0</v>
      </c>
      <c r="M277" s="102">
        <v>0</v>
      </c>
      <c r="N277" s="102">
        <v>0</v>
      </c>
      <c r="O277" s="103">
        <v>0</v>
      </c>
      <c r="P277" s="104">
        <v>0</v>
      </c>
      <c r="Q277" s="105">
        <f>+monthly_drivers_0!Q277</f>
        <v>2.5</v>
      </c>
    </row>
    <row r="278" spans="1:17" x14ac:dyDescent="0.25">
      <c r="A278" s="106">
        <f t="shared" si="14"/>
        <v>52717</v>
      </c>
      <c r="B278" s="714" t="str">
        <f t="shared" si="15"/>
        <v>LeasingI</v>
      </c>
      <c r="C278" s="93">
        <v>0</v>
      </c>
      <c r="D278" s="94">
        <v>0</v>
      </c>
      <c r="E278" s="94">
        <v>0</v>
      </c>
      <c r="F278" s="94">
        <v>0</v>
      </c>
      <c r="G278" s="94">
        <v>0</v>
      </c>
      <c r="H278" s="94">
        <v>0</v>
      </c>
      <c r="I278" s="94">
        <v>0</v>
      </c>
      <c r="J278" s="94">
        <v>0</v>
      </c>
      <c r="K278" s="95">
        <v>0</v>
      </c>
      <c r="L278" s="94">
        <f t="shared" si="13"/>
        <v>0</v>
      </c>
      <c r="M278" s="94">
        <v>0</v>
      </c>
      <c r="N278" s="94">
        <v>0</v>
      </c>
      <c r="O278" s="96">
        <v>0</v>
      </c>
      <c r="P278" s="95">
        <v>0</v>
      </c>
      <c r="Q278" s="97">
        <f>+monthly_drivers_0!Q278</f>
        <v>2.5</v>
      </c>
    </row>
    <row r="279" spans="1:17" x14ac:dyDescent="0.25">
      <c r="A279" s="98">
        <f t="shared" si="14"/>
        <v>52748</v>
      </c>
      <c r="B279" s="713" t="str">
        <f t="shared" si="15"/>
        <v>LeasingI</v>
      </c>
      <c r="C279" s="99">
        <v>0</v>
      </c>
      <c r="D279" s="100">
        <v>0</v>
      </c>
      <c r="E279" s="100">
        <v>0</v>
      </c>
      <c r="F279" s="100">
        <v>0</v>
      </c>
      <c r="G279" s="100">
        <v>0</v>
      </c>
      <c r="H279" s="100">
        <v>0</v>
      </c>
      <c r="I279" s="100">
        <v>0</v>
      </c>
      <c r="J279" s="100">
        <v>0</v>
      </c>
      <c r="K279" s="101">
        <v>0</v>
      </c>
      <c r="L279" s="102">
        <f t="shared" si="13"/>
        <v>0</v>
      </c>
      <c r="M279" s="102">
        <v>0</v>
      </c>
      <c r="N279" s="102">
        <v>0</v>
      </c>
      <c r="O279" s="103">
        <v>0</v>
      </c>
      <c r="P279" s="104">
        <v>0</v>
      </c>
      <c r="Q279" s="105">
        <f>+monthly_drivers_0!Q279</f>
        <v>2.5</v>
      </c>
    </row>
    <row r="280" spans="1:17" x14ac:dyDescent="0.25">
      <c r="A280" s="106">
        <f t="shared" si="14"/>
        <v>52778</v>
      </c>
      <c r="B280" s="714" t="str">
        <f t="shared" si="15"/>
        <v>LeasingI</v>
      </c>
      <c r="C280" s="93">
        <v>0</v>
      </c>
      <c r="D280" s="94">
        <v>0</v>
      </c>
      <c r="E280" s="94">
        <v>0</v>
      </c>
      <c r="F280" s="94">
        <v>0</v>
      </c>
      <c r="G280" s="94">
        <v>0</v>
      </c>
      <c r="H280" s="94">
        <v>0</v>
      </c>
      <c r="I280" s="94">
        <v>0</v>
      </c>
      <c r="J280" s="94">
        <v>0</v>
      </c>
      <c r="K280" s="95">
        <v>0</v>
      </c>
      <c r="L280" s="94">
        <f t="shared" si="13"/>
        <v>0</v>
      </c>
      <c r="M280" s="94">
        <v>0</v>
      </c>
      <c r="N280" s="94">
        <v>0</v>
      </c>
      <c r="O280" s="96">
        <v>0</v>
      </c>
      <c r="P280" s="95">
        <v>0</v>
      </c>
      <c r="Q280" s="97">
        <f>+monthly_drivers_0!Q280</f>
        <v>2.5</v>
      </c>
    </row>
    <row r="281" spans="1:17" x14ac:dyDescent="0.25">
      <c r="A281" s="98">
        <f t="shared" si="14"/>
        <v>52809</v>
      </c>
      <c r="B281" s="713" t="str">
        <f t="shared" si="15"/>
        <v>LeasingI</v>
      </c>
      <c r="C281" s="99">
        <v>0</v>
      </c>
      <c r="D281" s="100">
        <v>0</v>
      </c>
      <c r="E281" s="100">
        <v>0</v>
      </c>
      <c r="F281" s="100">
        <v>0</v>
      </c>
      <c r="G281" s="100">
        <v>0</v>
      </c>
      <c r="H281" s="100">
        <v>0</v>
      </c>
      <c r="I281" s="100">
        <v>0</v>
      </c>
      <c r="J281" s="100">
        <v>0</v>
      </c>
      <c r="K281" s="101">
        <v>0</v>
      </c>
      <c r="L281" s="102">
        <f t="shared" si="13"/>
        <v>0</v>
      </c>
      <c r="M281" s="102">
        <v>0</v>
      </c>
      <c r="N281" s="102">
        <v>0</v>
      </c>
      <c r="O281" s="103">
        <v>0</v>
      </c>
      <c r="P281" s="104">
        <v>0</v>
      </c>
      <c r="Q281" s="105">
        <f>+monthly_drivers_0!Q281</f>
        <v>2.5</v>
      </c>
    </row>
    <row r="282" spans="1:17" x14ac:dyDescent="0.25">
      <c r="A282" s="106">
        <f t="shared" si="14"/>
        <v>52840</v>
      </c>
      <c r="B282" s="714" t="str">
        <f t="shared" si="15"/>
        <v>LeasingI</v>
      </c>
      <c r="C282" s="93">
        <v>0</v>
      </c>
      <c r="D282" s="94">
        <v>0</v>
      </c>
      <c r="E282" s="94">
        <v>0</v>
      </c>
      <c r="F282" s="94">
        <v>0</v>
      </c>
      <c r="G282" s="94">
        <v>0</v>
      </c>
      <c r="H282" s="94">
        <v>0</v>
      </c>
      <c r="I282" s="94">
        <v>0</v>
      </c>
      <c r="J282" s="94">
        <v>0</v>
      </c>
      <c r="K282" s="95">
        <v>0</v>
      </c>
      <c r="L282" s="94">
        <f t="shared" si="13"/>
        <v>0</v>
      </c>
      <c r="M282" s="94">
        <v>0</v>
      </c>
      <c r="N282" s="94">
        <v>0</v>
      </c>
      <c r="O282" s="96">
        <v>0</v>
      </c>
      <c r="P282" s="95">
        <v>0</v>
      </c>
      <c r="Q282" s="97">
        <f>+monthly_drivers_0!Q282</f>
        <v>2.5</v>
      </c>
    </row>
    <row r="283" spans="1:17" x14ac:dyDescent="0.25">
      <c r="A283" s="98">
        <f t="shared" si="14"/>
        <v>52870</v>
      </c>
      <c r="B283" s="713" t="str">
        <f t="shared" si="15"/>
        <v>LeasingI</v>
      </c>
      <c r="C283" s="99">
        <v>0</v>
      </c>
      <c r="D283" s="100">
        <v>0</v>
      </c>
      <c r="E283" s="100">
        <v>0</v>
      </c>
      <c r="F283" s="100">
        <v>0</v>
      </c>
      <c r="G283" s="100">
        <v>0</v>
      </c>
      <c r="H283" s="100">
        <v>0</v>
      </c>
      <c r="I283" s="100">
        <v>0</v>
      </c>
      <c r="J283" s="100">
        <v>0</v>
      </c>
      <c r="K283" s="101">
        <v>0</v>
      </c>
      <c r="L283" s="102">
        <f t="shared" si="13"/>
        <v>0</v>
      </c>
      <c r="M283" s="102">
        <v>0</v>
      </c>
      <c r="N283" s="102">
        <v>0</v>
      </c>
      <c r="O283" s="103">
        <v>0</v>
      </c>
      <c r="P283" s="104">
        <v>0</v>
      </c>
      <c r="Q283" s="105">
        <f>+monthly_drivers_0!Q283</f>
        <v>2.5</v>
      </c>
    </row>
    <row r="284" spans="1:17" x14ac:dyDescent="0.25">
      <c r="A284" s="106">
        <f t="shared" si="14"/>
        <v>52901</v>
      </c>
      <c r="B284" s="714" t="str">
        <f t="shared" si="15"/>
        <v>LeasingI</v>
      </c>
      <c r="C284" s="93">
        <v>0</v>
      </c>
      <c r="D284" s="94">
        <v>0</v>
      </c>
      <c r="E284" s="94">
        <v>0</v>
      </c>
      <c r="F284" s="94">
        <v>0</v>
      </c>
      <c r="G284" s="94">
        <v>0</v>
      </c>
      <c r="H284" s="94">
        <v>0</v>
      </c>
      <c r="I284" s="94">
        <v>0</v>
      </c>
      <c r="J284" s="94">
        <v>0</v>
      </c>
      <c r="K284" s="95">
        <v>0</v>
      </c>
      <c r="L284" s="94">
        <f t="shared" si="13"/>
        <v>0</v>
      </c>
      <c r="M284" s="94">
        <v>0</v>
      </c>
      <c r="N284" s="94">
        <v>0</v>
      </c>
      <c r="O284" s="96">
        <v>0</v>
      </c>
      <c r="P284" s="95">
        <v>0</v>
      </c>
      <c r="Q284" s="97">
        <f>+monthly_drivers_0!Q284</f>
        <v>2.5</v>
      </c>
    </row>
    <row r="285" spans="1:17" x14ac:dyDescent="0.25">
      <c r="A285" s="98">
        <f t="shared" si="14"/>
        <v>52931</v>
      </c>
      <c r="B285" s="713" t="str">
        <f t="shared" si="15"/>
        <v>LeasingI</v>
      </c>
      <c r="C285" s="99">
        <v>0</v>
      </c>
      <c r="D285" s="100">
        <v>0</v>
      </c>
      <c r="E285" s="100">
        <v>0</v>
      </c>
      <c r="F285" s="100">
        <v>0</v>
      </c>
      <c r="G285" s="100">
        <v>0</v>
      </c>
      <c r="H285" s="100">
        <v>0</v>
      </c>
      <c r="I285" s="100">
        <v>0</v>
      </c>
      <c r="J285" s="100">
        <v>0</v>
      </c>
      <c r="K285" s="101">
        <v>0</v>
      </c>
      <c r="L285" s="102">
        <f t="shared" si="13"/>
        <v>0</v>
      </c>
      <c r="M285" s="102">
        <v>0</v>
      </c>
      <c r="N285" s="102">
        <v>0</v>
      </c>
      <c r="O285" s="103">
        <v>0</v>
      </c>
      <c r="P285" s="104">
        <v>0</v>
      </c>
      <c r="Q285" s="105">
        <f>+monthly_drivers_0!Q285</f>
        <v>2.5</v>
      </c>
    </row>
    <row r="286" spans="1:17" x14ac:dyDescent="0.25">
      <c r="A286" s="106">
        <f t="shared" si="14"/>
        <v>52962</v>
      </c>
      <c r="B286" s="714" t="str">
        <f t="shared" si="15"/>
        <v>LeasingI</v>
      </c>
      <c r="C286" s="93">
        <v>0</v>
      </c>
      <c r="D286" s="94">
        <v>0</v>
      </c>
      <c r="E286" s="94">
        <v>0</v>
      </c>
      <c r="F286" s="94">
        <v>0</v>
      </c>
      <c r="G286" s="94">
        <v>0</v>
      </c>
      <c r="H286" s="94">
        <v>0</v>
      </c>
      <c r="I286" s="94">
        <v>0</v>
      </c>
      <c r="J286" s="94">
        <v>0</v>
      </c>
      <c r="K286" s="95">
        <v>0</v>
      </c>
      <c r="L286" s="94">
        <f t="shared" si="13"/>
        <v>0</v>
      </c>
      <c r="M286" s="94">
        <v>0</v>
      </c>
      <c r="N286" s="94">
        <v>0</v>
      </c>
      <c r="O286" s="96">
        <v>0</v>
      </c>
      <c r="P286" s="95">
        <v>0</v>
      </c>
      <c r="Q286" s="97">
        <f>+monthly_drivers_0!Q286</f>
        <v>2.5</v>
      </c>
    </row>
    <row r="287" spans="1:17" x14ac:dyDescent="0.25">
      <c r="A287" s="98">
        <f t="shared" si="14"/>
        <v>52993</v>
      </c>
      <c r="B287" s="713" t="str">
        <f t="shared" si="15"/>
        <v>LeasingI</v>
      </c>
      <c r="C287" s="99">
        <v>0</v>
      </c>
      <c r="D287" s="100">
        <v>0</v>
      </c>
      <c r="E287" s="100">
        <v>0</v>
      </c>
      <c r="F287" s="100">
        <v>0</v>
      </c>
      <c r="G287" s="100">
        <v>0</v>
      </c>
      <c r="H287" s="100">
        <v>0</v>
      </c>
      <c r="I287" s="100">
        <v>0</v>
      </c>
      <c r="J287" s="100">
        <v>0</v>
      </c>
      <c r="K287" s="101">
        <v>0</v>
      </c>
      <c r="L287" s="102">
        <f t="shared" si="13"/>
        <v>0</v>
      </c>
      <c r="M287" s="102">
        <v>0</v>
      </c>
      <c r="N287" s="102">
        <v>0</v>
      </c>
      <c r="O287" s="103">
        <v>0</v>
      </c>
      <c r="P287" s="104">
        <v>0</v>
      </c>
      <c r="Q287" s="105">
        <f>+monthly_drivers_0!Q287</f>
        <v>2.5</v>
      </c>
    </row>
    <row r="288" spans="1:17" x14ac:dyDescent="0.25">
      <c r="A288" s="106">
        <f t="shared" si="14"/>
        <v>53021</v>
      </c>
      <c r="B288" s="714" t="str">
        <f t="shared" si="15"/>
        <v>LeasingI</v>
      </c>
      <c r="C288" s="93">
        <v>0</v>
      </c>
      <c r="D288" s="94">
        <v>0</v>
      </c>
      <c r="E288" s="94">
        <v>0</v>
      </c>
      <c r="F288" s="94">
        <v>0</v>
      </c>
      <c r="G288" s="94">
        <v>0</v>
      </c>
      <c r="H288" s="94">
        <v>0</v>
      </c>
      <c r="I288" s="94">
        <v>0</v>
      </c>
      <c r="J288" s="94">
        <v>0</v>
      </c>
      <c r="K288" s="95">
        <v>0</v>
      </c>
      <c r="L288" s="94">
        <f t="shared" si="13"/>
        <v>0</v>
      </c>
      <c r="M288" s="94">
        <v>0</v>
      </c>
      <c r="N288" s="94">
        <v>0</v>
      </c>
      <c r="O288" s="96">
        <v>0</v>
      </c>
      <c r="P288" s="95">
        <v>0</v>
      </c>
      <c r="Q288" s="97">
        <f>+monthly_drivers_0!Q288</f>
        <v>2.5</v>
      </c>
    </row>
    <row r="289" spans="1:17" x14ac:dyDescent="0.25">
      <c r="A289" s="98">
        <f t="shared" si="14"/>
        <v>53052</v>
      </c>
      <c r="B289" s="713" t="str">
        <f t="shared" si="15"/>
        <v>LeasingI</v>
      </c>
      <c r="C289" s="99">
        <v>0</v>
      </c>
      <c r="D289" s="100">
        <v>0</v>
      </c>
      <c r="E289" s="100">
        <v>0</v>
      </c>
      <c r="F289" s="100">
        <v>0</v>
      </c>
      <c r="G289" s="100">
        <v>0</v>
      </c>
      <c r="H289" s="100">
        <v>0</v>
      </c>
      <c r="I289" s="100">
        <v>0</v>
      </c>
      <c r="J289" s="100">
        <v>0</v>
      </c>
      <c r="K289" s="101">
        <v>0</v>
      </c>
      <c r="L289" s="102">
        <f t="shared" si="13"/>
        <v>0</v>
      </c>
      <c r="M289" s="102">
        <v>0</v>
      </c>
      <c r="N289" s="102">
        <v>0</v>
      </c>
      <c r="O289" s="103">
        <v>0</v>
      </c>
      <c r="P289" s="104">
        <v>0</v>
      </c>
      <c r="Q289" s="105">
        <f>+monthly_drivers_0!Q289</f>
        <v>2.5</v>
      </c>
    </row>
    <row r="290" spans="1:17" x14ac:dyDescent="0.25">
      <c r="A290" s="106">
        <f t="shared" si="14"/>
        <v>53082</v>
      </c>
      <c r="B290" s="714" t="str">
        <f t="shared" si="15"/>
        <v>LeasingI</v>
      </c>
      <c r="C290" s="93">
        <v>0</v>
      </c>
      <c r="D290" s="94">
        <v>0</v>
      </c>
      <c r="E290" s="94">
        <v>0</v>
      </c>
      <c r="F290" s="94">
        <v>0</v>
      </c>
      <c r="G290" s="94">
        <v>0</v>
      </c>
      <c r="H290" s="94">
        <v>0</v>
      </c>
      <c r="I290" s="94">
        <v>0</v>
      </c>
      <c r="J290" s="94">
        <v>0</v>
      </c>
      <c r="K290" s="95">
        <v>0</v>
      </c>
      <c r="L290" s="94">
        <f t="shared" si="13"/>
        <v>0</v>
      </c>
      <c r="M290" s="94">
        <v>0</v>
      </c>
      <c r="N290" s="94">
        <v>0</v>
      </c>
      <c r="O290" s="96">
        <v>0</v>
      </c>
      <c r="P290" s="95">
        <v>0</v>
      </c>
      <c r="Q290" s="97">
        <f>+monthly_drivers_0!Q290</f>
        <v>2.5</v>
      </c>
    </row>
    <row r="291" spans="1:17" x14ac:dyDescent="0.25">
      <c r="A291" s="98">
        <f t="shared" si="14"/>
        <v>53113</v>
      </c>
      <c r="B291" s="713" t="str">
        <f t="shared" si="15"/>
        <v>LeasingI</v>
      </c>
      <c r="C291" s="99">
        <v>0</v>
      </c>
      <c r="D291" s="100">
        <v>0</v>
      </c>
      <c r="E291" s="100">
        <v>0</v>
      </c>
      <c r="F291" s="100">
        <v>0</v>
      </c>
      <c r="G291" s="100">
        <v>0</v>
      </c>
      <c r="H291" s="100">
        <v>0</v>
      </c>
      <c r="I291" s="100">
        <v>0</v>
      </c>
      <c r="J291" s="100">
        <v>0</v>
      </c>
      <c r="K291" s="101">
        <v>0</v>
      </c>
      <c r="L291" s="102">
        <f t="shared" si="13"/>
        <v>0</v>
      </c>
      <c r="M291" s="102">
        <v>0</v>
      </c>
      <c r="N291" s="102">
        <v>0</v>
      </c>
      <c r="O291" s="103">
        <v>0</v>
      </c>
      <c r="P291" s="104">
        <v>0</v>
      </c>
      <c r="Q291" s="105">
        <f>+monthly_drivers_0!Q291</f>
        <v>2.5</v>
      </c>
    </row>
    <row r="292" spans="1:17" x14ac:dyDescent="0.25">
      <c r="A292" s="106">
        <f t="shared" si="14"/>
        <v>53143</v>
      </c>
      <c r="B292" s="714" t="str">
        <f t="shared" si="15"/>
        <v>LeasingI</v>
      </c>
      <c r="C292" s="93">
        <v>0</v>
      </c>
      <c r="D292" s="94">
        <v>0</v>
      </c>
      <c r="E292" s="94">
        <v>0</v>
      </c>
      <c r="F292" s="94">
        <v>0</v>
      </c>
      <c r="G292" s="94">
        <v>0</v>
      </c>
      <c r="H292" s="94">
        <v>0</v>
      </c>
      <c r="I292" s="94">
        <v>0</v>
      </c>
      <c r="J292" s="94">
        <v>0</v>
      </c>
      <c r="K292" s="95">
        <v>0</v>
      </c>
      <c r="L292" s="94">
        <f t="shared" si="13"/>
        <v>0</v>
      </c>
      <c r="M292" s="94">
        <v>0</v>
      </c>
      <c r="N292" s="94">
        <v>0</v>
      </c>
      <c r="O292" s="96">
        <v>0</v>
      </c>
      <c r="P292" s="95">
        <v>0</v>
      </c>
      <c r="Q292" s="97">
        <f>+monthly_drivers_0!Q292</f>
        <v>2.5</v>
      </c>
    </row>
    <row r="293" spans="1:17" x14ac:dyDescent="0.25">
      <c r="A293" s="98">
        <f t="shared" si="14"/>
        <v>53174</v>
      </c>
      <c r="B293" s="713" t="str">
        <f t="shared" si="15"/>
        <v>LeasingI</v>
      </c>
      <c r="C293" s="99">
        <v>0</v>
      </c>
      <c r="D293" s="100">
        <v>0</v>
      </c>
      <c r="E293" s="100">
        <v>0</v>
      </c>
      <c r="F293" s="100">
        <v>0</v>
      </c>
      <c r="G293" s="100">
        <v>0</v>
      </c>
      <c r="H293" s="100">
        <v>0</v>
      </c>
      <c r="I293" s="100">
        <v>0</v>
      </c>
      <c r="J293" s="100">
        <v>0</v>
      </c>
      <c r="K293" s="101">
        <v>0</v>
      </c>
      <c r="L293" s="102">
        <f t="shared" si="13"/>
        <v>0</v>
      </c>
      <c r="M293" s="102">
        <v>0</v>
      </c>
      <c r="N293" s="102">
        <v>0</v>
      </c>
      <c r="O293" s="103">
        <v>0</v>
      </c>
      <c r="P293" s="104">
        <v>0</v>
      </c>
      <c r="Q293" s="105">
        <f>+monthly_drivers_0!Q293</f>
        <v>2.5</v>
      </c>
    </row>
    <row r="294" spans="1:17" x14ac:dyDescent="0.25">
      <c r="A294" s="106">
        <f t="shared" si="14"/>
        <v>53205</v>
      </c>
      <c r="B294" s="714" t="str">
        <f t="shared" si="15"/>
        <v>LeasingI</v>
      </c>
      <c r="C294" s="93">
        <v>0</v>
      </c>
      <c r="D294" s="94">
        <v>0</v>
      </c>
      <c r="E294" s="94">
        <v>0</v>
      </c>
      <c r="F294" s="94">
        <v>0</v>
      </c>
      <c r="G294" s="94">
        <v>0</v>
      </c>
      <c r="H294" s="94">
        <v>0</v>
      </c>
      <c r="I294" s="94">
        <v>0</v>
      </c>
      <c r="J294" s="94">
        <v>0</v>
      </c>
      <c r="K294" s="95">
        <v>0</v>
      </c>
      <c r="L294" s="94">
        <f t="shared" si="13"/>
        <v>0</v>
      </c>
      <c r="M294" s="94">
        <v>0</v>
      </c>
      <c r="N294" s="94">
        <v>0</v>
      </c>
      <c r="O294" s="96">
        <v>0</v>
      </c>
      <c r="P294" s="95">
        <v>0</v>
      </c>
      <c r="Q294" s="97">
        <f>+monthly_drivers_0!Q294</f>
        <v>2.5</v>
      </c>
    </row>
    <row r="295" spans="1:17" x14ac:dyDescent="0.25">
      <c r="A295" s="98">
        <f t="shared" si="14"/>
        <v>53235</v>
      </c>
      <c r="B295" s="713" t="str">
        <f t="shared" si="15"/>
        <v>LeasingI</v>
      </c>
      <c r="C295" s="99">
        <v>0</v>
      </c>
      <c r="D295" s="100">
        <v>0</v>
      </c>
      <c r="E295" s="100">
        <v>0</v>
      </c>
      <c r="F295" s="100">
        <v>0</v>
      </c>
      <c r="G295" s="100">
        <v>0</v>
      </c>
      <c r="H295" s="100">
        <v>0</v>
      </c>
      <c r="I295" s="100">
        <v>0</v>
      </c>
      <c r="J295" s="100">
        <v>0</v>
      </c>
      <c r="K295" s="101">
        <v>0</v>
      </c>
      <c r="L295" s="102">
        <f t="shared" si="13"/>
        <v>0</v>
      </c>
      <c r="M295" s="102">
        <v>0</v>
      </c>
      <c r="N295" s="102">
        <v>0</v>
      </c>
      <c r="O295" s="103">
        <v>0</v>
      </c>
      <c r="P295" s="104">
        <v>0</v>
      </c>
      <c r="Q295" s="105">
        <f>+monthly_drivers_0!Q295</f>
        <v>2.5</v>
      </c>
    </row>
    <row r="296" spans="1:17" x14ac:dyDescent="0.25">
      <c r="A296" s="106">
        <f t="shared" si="14"/>
        <v>53266</v>
      </c>
      <c r="B296" s="714" t="str">
        <f t="shared" si="15"/>
        <v>LeasingI</v>
      </c>
      <c r="C296" s="93">
        <v>0</v>
      </c>
      <c r="D296" s="94">
        <v>0</v>
      </c>
      <c r="E296" s="94">
        <v>0</v>
      </c>
      <c r="F296" s="94">
        <v>0</v>
      </c>
      <c r="G296" s="94">
        <v>0</v>
      </c>
      <c r="H296" s="94">
        <v>0</v>
      </c>
      <c r="I296" s="94">
        <v>0</v>
      </c>
      <c r="J296" s="94">
        <v>0</v>
      </c>
      <c r="K296" s="95">
        <v>0</v>
      </c>
      <c r="L296" s="94">
        <f t="shared" si="13"/>
        <v>0</v>
      </c>
      <c r="M296" s="94">
        <v>0</v>
      </c>
      <c r="N296" s="94">
        <v>0</v>
      </c>
      <c r="O296" s="96">
        <v>0</v>
      </c>
      <c r="P296" s="95">
        <v>0</v>
      </c>
      <c r="Q296" s="97">
        <f>+monthly_drivers_0!Q296</f>
        <v>2.5</v>
      </c>
    </row>
    <row r="297" spans="1:17" x14ac:dyDescent="0.25">
      <c r="A297" s="98">
        <f t="shared" si="14"/>
        <v>53296</v>
      </c>
      <c r="B297" s="713" t="str">
        <f t="shared" si="15"/>
        <v>LeasingI</v>
      </c>
      <c r="C297" s="99">
        <v>0</v>
      </c>
      <c r="D297" s="100">
        <v>0</v>
      </c>
      <c r="E297" s="100">
        <v>0</v>
      </c>
      <c r="F297" s="100">
        <v>0</v>
      </c>
      <c r="G297" s="100">
        <v>0</v>
      </c>
      <c r="H297" s="100">
        <v>0</v>
      </c>
      <c r="I297" s="100">
        <v>0</v>
      </c>
      <c r="J297" s="100">
        <v>0</v>
      </c>
      <c r="K297" s="101">
        <v>0</v>
      </c>
      <c r="L297" s="102">
        <f t="shared" si="13"/>
        <v>0</v>
      </c>
      <c r="M297" s="102">
        <v>0</v>
      </c>
      <c r="N297" s="102">
        <v>0</v>
      </c>
      <c r="O297" s="103">
        <v>0</v>
      </c>
      <c r="P297" s="104">
        <v>0</v>
      </c>
      <c r="Q297" s="105">
        <f>+monthly_drivers_0!Q297</f>
        <v>2.5</v>
      </c>
    </row>
    <row r="298" spans="1:17" x14ac:dyDescent="0.25">
      <c r="A298" s="106">
        <f t="shared" si="14"/>
        <v>53327</v>
      </c>
      <c r="B298" s="714" t="str">
        <f t="shared" si="15"/>
        <v>LeasingI</v>
      </c>
      <c r="C298" s="93">
        <v>0</v>
      </c>
      <c r="D298" s="94">
        <v>0</v>
      </c>
      <c r="E298" s="94">
        <v>0</v>
      </c>
      <c r="F298" s="94">
        <v>0</v>
      </c>
      <c r="G298" s="94">
        <v>0</v>
      </c>
      <c r="H298" s="94">
        <v>0</v>
      </c>
      <c r="I298" s="94">
        <v>0</v>
      </c>
      <c r="J298" s="94">
        <v>0</v>
      </c>
      <c r="K298" s="95">
        <v>0</v>
      </c>
      <c r="L298" s="94">
        <f t="shared" si="13"/>
        <v>0</v>
      </c>
      <c r="M298" s="94">
        <v>0</v>
      </c>
      <c r="N298" s="94">
        <v>0</v>
      </c>
      <c r="O298" s="96">
        <v>0</v>
      </c>
      <c r="P298" s="95">
        <v>0</v>
      </c>
      <c r="Q298" s="97">
        <f>+monthly_drivers_0!Q298</f>
        <v>2.5</v>
      </c>
    </row>
    <row r="299" spans="1:17" x14ac:dyDescent="0.25">
      <c r="A299" s="98">
        <f t="shared" si="14"/>
        <v>53358</v>
      </c>
      <c r="B299" s="713" t="str">
        <f t="shared" si="15"/>
        <v>LeasingI</v>
      </c>
      <c r="C299" s="99">
        <v>0</v>
      </c>
      <c r="D299" s="100">
        <v>0</v>
      </c>
      <c r="E299" s="100">
        <v>0</v>
      </c>
      <c r="F299" s="100">
        <v>0</v>
      </c>
      <c r="G299" s="100">
        <v>0</v>
      </c>
      <c r="H299" s="100">
        <v>0</v>
      </c>
      <c r="I299" s="100">
        <v>0</v>
      </c>
      <c r="J299" s="100">
        <v>0</v>
      </c>
      <c r="K299" s="101">
        <v>0</v>
      </c>
      <c r="L299" s="102">
        <f t="shared" si="13"/>
        <v>0</v>
      </c>
      <c r="M299" s="102">
        <v>0</v>
      </c>
      <c r="N299" s="102">
        <v>0</v>
      </c>
      <c r="O299" s="103">
        <v>0</v>
      </c>
      <c r="P299" s="104">
        <v>0</v>
      </c>
      <c r="Q299" s="105">
        <f>+monthly_drivers_0!Q299</f>
        <v>2.5</v>
      </c>
    </row>
    <row r="300" spans="1:17" x14ac:dyDescent="0.25">
      <c r="A300" s="106">
        <f t="shared" si="14"/>
        <v>53386</v>
      </c>
      <c r="B300" s="714" t="str">
        <f t="shared" si="15"/>
        <v>LeasingI</v>
      </c>
      <c r="C300" s="93">
        <v>0</v>
      </c>
      <c r="D300" s="94">
        <v>0</v>
      </c>
      <c r="E300" s="94">
        <v>0</v>
      </c>
      <c r="F300" s="94">
        <v>0</v>
      </c>
      <c r="G300" s="94">
        <v>0</v>
      </c>
      <c r="H300" s="94">
        <v>0</v>
      </c>
      <c r="I300" s="94">
        <v>0</v>
      </c>
      <c r="J300" s="94">
        <v>0</v>
      </c>
      <c r="K300" s="95">
        <v>0</v>
      </c>
      <c r="L300" s="94">
        <f t="shared" si="13"/>
        <v>0</v>
      </c>
      <c r="M300" s="94">
        <v>0</v>
      </c>
      <c r="N300" s="94">
        <v>0</v>
      </c>
      <c r="O300" s="96">
        <v>0</v>
      </c>
      <c r="P300" s="95">
        <v>0</v>
      </c>
      <c r="Q300" s="97">
        <f>+monthly_drivers_0!Q300</f>
        <v>2.5</v>
      </c>
    </row>
    <row r="301" spans="1:17" x14ac:dyDescent="0.25">
      <c r="A301" s="98">
        <f t="shared" si="14"/>
        <v>53417</v>
      </c>
      <c r="B301" s="713" t="str">
        <f t="shared" si="15"/>
        <v>LeasingI</v>
      </c>
      <c r="C301" s="99">
        <v>0</v>
      </c>
      <c r="D301" s="100">
        <v>0</v>
      </c>
      <c r="E301" s="100">
        <v>0</v>
      </c>
      <c r="F301" s="100">
        <v>0</v>
      </c>
      <c r="G301" s="100">
        <v>0</v>
      </c>
      <c r="H301" s="100">
        <v>0</v>
      </c>
      <c r="I301" s="100">
        <v>0</v>
      </c>
      <c r="J301" s="100">
        <v>0</v>
      </c>
      <c r="K301" s="101">
        <v>0</v>
      </c>
      <c r="L301" s="102">
        <f t="shared" si="13"/>
        <v>0</v>
      </c>
      <c r="M301" s="102">
        <v>0</v>
      </c>
      <c r="N301" s="102">
        <v>0</v>
      </c>
      <c r="O301" s="103">
        <v>0</v>
      </c>
      <c r="P301" s="104">
        <v>0</v>
      </c>
      <c r="Q301" s="105">
        <f>+monthly_drivers_0!Q301</f>
        <v>2.5</v>
      </c>
    </row>
    <row r="302" spans="1:17" x14ac:dyDescent="0.25">
      <c r="A302" s="106">
        <f t="shared" si="14"/>
        <v>53447</v>
      </c>
      <c r="B302" s="714" t="str">
        <f t="shared" si="15"/>
        <v>LeasingI</v>
      </c>
      <c r="C302" s="93">
        <v>0</v>
      </c>
      <c r="D302" s="94">
        <v>0</v>
      </c>
      <c r="E302" s="94">
        <v>0</v>
      </c>
      <c r="F302" s="94">
        <v>0</v>
      </c>
      <c r="G302" s="94">
        <v>0</v>
      </c>
      <c r="H302" s="94">
        <v>0</v>
      </c>
      <c r="I302" s="94">
        <v>0</v>
      </c>
      <c r="J302" s="94">
        <v>0</v>
      </c>
      <c r="K302" s="95">
        <v>0</v>
      </c>
      <c r="L302" s="94">
        <f t="shared" si="13"/>
        <v>0</v>
      </c>
      <c r="M302" s="94">
        <v>0</v>
      </c>
      <c r="N302" s="94">
        <v>0</v>
      </c>
      <c r="O302" s="96">
        <v>0</v>
      </c>
      <c r="P302" s="95">
        <v>0</v>
      </c>
      <c r="Q302" s="97">
        <f>+monthly_drivers_0!Q302</f>
        <v>2.5</v>
      </c>
    </row>
    <row r="303" spans="1:17" x14ac:dyDescent="0.25">
      <c r="A303" s="98">
        <f t="shared" si="14"/>
        <v>53478</v>
      </c>
      <c r="B303" s="713" t="str">
        <f t="shared" si="15"/>
        <v>LeasingI</v>
      </c>
      <c r="C303" s="99">
        <v>0</v>
      </c>
      <c r="D303" s="100">
        <v>0</v>
      </c>
      <c r="E303" s="100">
        <v>0</v>
      </c>
      <c r="F303" s="100">
        <v>0</v>
      </c>
      <c r="G303" s="100">
        <v>0</v>
      </c>
      <c r="H303" s="100">
        <v>0</v>
      </c>
      <c r="I303" s="100">
        <v>0</v>
      </c>
      <c r="J303" s="100">
        <v>0</v>
      </c>
      <c r="K303" s="101">
        <v>0</v>
      </c>
      <c r="L303" s="102">
        <f t="shared" si="13"/>
        <v>0</v>
      </c>
      <c r="M303" s="102">
        <v>0</v>
      </c>
      <c r="N303" s="102">
        <v>0</v>
      </c>
      <c r="O303" s="103">
        <v>0</v>
      </c>
      <c r="P303" s="104">
        <v>0</v>
      </c>
      <c r="Q303" s="105">
        <f>+monthly_drivers_0!Q303</f>
        <v>2.5</v>
      </c>
    </row>
    <row r="304" spans="1:17" x14ac:dyDescent="0.25">
      <c r="A304" s="106">
        <f t="shared" si="14"/>
        <v>53508</v>
      </c>
      <c r="B304" s="714" t="str">
        <f t="shared" si="15"/>
        <v>LeasingI</v>
      </c>
      <c r="C304" s="93">
        <v>0</v>
      </c>
      <c r="D304" s="94">
        <v>0</v>
      </c>
      <c r="E304" s="94">
        <v>0</v>
      </c>
      <c r="F304" s="94">
        <v>0</v>
      </c>
      <c r="G304" s="94">
        <v>0</v>
      </c>
      <c r="H304" s="94">
        <v>0</v>
      </c>
      <c r="I304" s="94">
        <v>0</v>
      </c>
      <c r="J304" s="94">
        <v>0</v>
      </c>
      <c r="K304" s="95">
        <v>0</v>
      </c>
      <c r="L304" s="94">
        <f t="shared" si="13"/>
        <v>0</v>
      </c>
      <c r="M304" s="94">
        <v>0</v>
      </c>
      <c r="N304" s="94">
        <v>0</v>
      </c>
      <c r="O304" s="96">
        <v>0</v>
      </c>
      <c r="P304" s="95">
        <v>0</v>
      </c>
      <c r="Q304" s="97">
        <f>+monthly_drivers_0!Q304</f>
        <v>2.5</v>
      </c>
    </row>
    <row r="305" spans="1:17" x14ac:dyDescent="0.25">
      <c r="A305" s="98">
        <f t="shared" si="14"/>
        <v>53539</v>
      </c>
      <c r="B305" s="713" t="str">
        <f t="shared" si="15"/>
        <v>LeasingI</v>
      </c>
      <c r="C305" s="99">
        <v>0</v>
      </c>
      <c r="D305" s="100">
        <v>0</v>
      </c>
      <c r="E305" s="100">
        <v>0</v>
      </c>
      <c r="F305" s="100">
        <v>0</v>
      </c>
      <c r="G305" s="100">
        <v>0</v>
      </c>
      <c r="H305" s="100">
        <v>0</v>
      </c>
      <c r="I305" s="100">
        <v>0</v>
      </c>
      <c r="J305" s="100">
        <v>0</v>
      </c>
      <c r="K305" s="101">
        <v>0</v>
      </c>
      <c r="L305" s="102">
        <f t="shared" si="13"/>
        <v>0</v>
      </c>
      <c r="M305" s="102">
        <v>0</v>
      </c>
      <c r="N305" s="102">
        <v>0</v>
      </c>
      <c r="O305" s="103">
        <v>0</v>
      </c>
      <c r="P305" s="104">
        <v>0</v>
      </c>
      <c r="Q305" s="105">
        <f>+monthly_drivers_0!Q305</f>
        <v>2.5</v>
      </c>
    </row>
    <row r="306" spans="1:17" x14ac:dyDescent="0.25">
      <c r="A306" s="106">
        <f t="shared" si="14"/>
        <v>53570</v>
      </c>
      <c r="B306" s="714" t="str">
        <f t="shared" si="15"/>
        <v>LeasingI</v>
      </c>
      <c r="C306" s="93">
        <v>0</v>
      </c>
      <c r="D306" s="94">
        <v>0</v>
      </c>
      <c r="E306" s="94">
        <v>0</v>
      </c>
      <c r="F306" s="94">
        <v>0</v>
      </c>
      <c r="G306" s="94">
        <v>0</v>
      </c>
      <c r="H306" s="94">
        <v>0</v>
      </c>
      <c r="I306" s="94">
        <v>0</v>
      </c>
      <c r="J306" s="94">
        <v>0</v>
      </c>
      <c r="K306" s="95">
        <v>0</v>
      </c>
      <c r="L306" s="94">
        <f t="shared" si="13"/>
        <v>0</v>
      </c>
      <c r="M306" s="94">
        <v>0</v>
      </c>
      <c r="N306" s="94">
        <v>0</v>
      </c>
      <c r="O306" s="96">
        <v>0</v>
      </c>
      <c r="P306" s="95">
        <v>0</v>
      </c>
      <c r="Q306" s="97">
        <f>+monthly_drivers_0!Q306</f>
        <v>2.5</v>
      </c>
    </row>
    <row r="307" spans="1:17" x14ac:dyDescent="0.25">
      <c r="A307" s="98">
        <f t="shared" si="14"/>
        <v>53600</v>
      </c>
      <c r="B307" s="713" t="str">
        <f t="shared" si="15"/>
        <v>LeasingI</v>
      </c>
      <c r="C307" s="99">
        <v>0</v>
      </c>
      <c r="D307" s="100">
        <v>0</v>
      </c>
      <c r="E307" s="100">
        <v>0</v>
      </c>
      <c r="F307" s="100">
        <v>0</v>
      </c>
      <c r="G307" s="100">
        <v>0</v>
      </c>
      <c r="H307" s="100">
        <v>0</v>
      </c>
      <c r="I307" s="100">
        <v>0</v>
      </c>
      <c r="J307" s="100">
        <v>0</v>
      </c>
      <c r="K307" s="101">
        <v>0</v>
      </c>
      <c r="L307" s="102">
        <f t="shared" si="13"/>
        <v>0</v>
      </c>
      <c r="M307" s="102">
        <v>0</v>
      </c>
      <c r="N307" s="102">
        <v>0</v>
      </c>
      <c r="O307" s="103">
        <v>0</v>
      </c>
      <c r="P307" s="104">
        <v>0</v>
      </c>
      <c r="Q307" s="105">
        <f>+monthly_drivers_0!Q307</f>
        <v>2.5</v>
      </c>
    </row>
    <row r="308" spans="1:17" x14ac:dyDescent="0.25">
      <c r="A308" s="106">
        <f t="shared" si="14"/>
        <v>53631</v>
      </c>
      <c r="B308" s="714" t="str">
        <f t="shared" si="15"/>
        <v>LeasingI</v>
      </c>
      <c r="C308" s="93">
        <v>0</v>
      </c>
      <c r="D308" s="94">
        <v>0</v>
      </c>
      <c r="E308" s="94">
        <v>0</v>
      </c>
      <c r="F308" s="94">
        <v>0</v>
      </c>
      <c r="G308" s="94">
        <v>0</v>
      </c>
      <c r="H308" s="94">
        <v>0</v>
      </c>
      <c r="I308" s="94">
        <v>0</v>
      </c>
      <c r="J308" s="94">
        <v>0</v>
      </c>
      <c r="K308" s="95">
        <v>0</v>
      </c>
      <c r="L308" s="94">
        <f t="shared" si="13"/>
        <v>0</v>
      </c>
      <c r="M308" s="94">
        <v>0</v>
      </c>
      <c r="N308" s="94">
        <v>0</v>
      </c>
      <c r="O308" s="96">
        <v>0</v>
      </c>
      <c r="P308" s="95">
        <v>0</v>
      </c>
      <c r="Q308" s="97">
        <f>+monthly_drivers_0!Q308</f>
        <v>2.5</v>
      </c>
    </row>
    <row r="309" spans="1:17" x14ac:dyDescent="0.25">
      <c r="A309" s="98">
        <f t="shared" si="14"/>
        <v>53661</v>
      </c>
      <c r="B309" s="713" t="str">
        <f t="shared" si="15"/>
        <v>LeasingI</v>
      </c>
      <c r="C309" s="99">
        <v>0</v>
      </c>
      <c r="D309" s="100">
        <v>0</v>
      </c>
      <c r="E309" s="100">
        <v>0</v>
      </c>
      <c r="F309" s="100">
        <v>0</v>
      </c>
      <c r="G309" s="100">
        <v>0</v>
      </c>
      <c r="H309" s="100">
        <v>0</v>
      </c>
      <c r="I309" s="100">
        <v>0</v>
      </c>
      <c r="J309" s="100">
        <v>0</v>
      </c>
      <c r="K309" s="101">
        <v>0</v>
      </c>
      <c r="L309" s="102">
        <f t="shared" si="13"/>
        <v>0</v>
      </c>
      <c r="M309" s="102">
        <v>0</v>
      </c>
      <c r="N309" s="102">
        <v>0</v>
      </c>
      <c r="O309" s="103">
        <v>0</v>
      </c>
      <c r="P309" s="104">
        <v>0</v>
      </c>
      <c r="Q309" s="105">
        <f>+monthly_drivers_0!Q309</f>
        <v>2.5</v>
      </c>
    </row>
    <row r="310" spans="1:17" x14ac:dyDescent="0.25">
      <c r="A310" s="106">
        <f t="shared" si="14"/>
        <v>53692</v>
      </c>
      <c r="B310" s="714" t="str">
        <f t="shared" si="15"/>
        <v>LeasingI</v>
      </c>
      <c r="C310" s="93">
        <v>0</v>
      </c>
      <c r="D310" s="94">
        <v>0</v>
      </c>
      <c r="E310" s="94">
        <v>0</v>
      </c>
      <c r="F310" s="94">
        <v>0</v>
      </c>
      <c r="G310" s="94">
        <v>0</v>
      </c>
      <c r="H310" s="94">
        <v>0</v>
      </c>
      <c r="I310" s="94">
        <v>0</v>
      </c>
      <c r="J310" s="94">
        <v>0</v>
      </c>
      <c r="K310" s="95">
        <v>0</v>
      </c>
      <c r="L310" s="94">
        <f t="shared" si="13"/>
        <v>0</v>
      </c>
      <c r="M310" s="94">
        <v>0</v>
      </c>
      <c r="N310" s="94">
        <v>0</v>
      </c>
      <c r="O310" s="96">
        <v>0</v>
      </c>
      <c r="P310" s="95">
        <v>0</v>
      </c>
      <c r="Q310" s="97">
        <f>+monthly_drivers_0!Q310</f>
        <v>2.5</v>
      </c>
    </row>
    <row r="311" spans="1:17" x14ac:dyDescent="0.25">
      <c r="A311" s="98">
        <f t="shared" si="14"/>
        <v>53723</v>
      </c>
      <c r="B311" s="713" t="str">
        <f t="shared" si="15"/>
        <v>LeasingI</v>
      </c>
      <c r="C311" s="99">
        <v>0</v>
      </c>
      <c r="D311" s="100">
        <v>0</v>
      </c>
      <c r="E311" s="100">
        <v>0</v>
      </c>
      <c r="F311" s="100">
        <v>0</v>
      </c>
      <c r="G311" s="100">
        <v>0</v>
      </c>
      <c r="H311" s="100">
        <v>0</v>
      </c>
      <c r="I311" s="100">
        <v>0</v>
      </c>
      <c r="J311" s="100">
        <v>0</v>
      </c>
      <c r="K311" s="101">
        <v>0</v>
      </c>
      <c r="L311" s="102">
        <f t="shared" si="13"/>
        <v>0</v>
      </c>
      <c r="M311" s="102">
        <v>0</v>
      </c>
      <c r="N311" s="102">
        <v>0</v>
      </c>
      <c r="O311" s="103">
        <v>0</v>
      </c>
      <c r="P311" s="104">
        <v>0</v>
      </c>
      <c r="Q311" s="105">
        <f>+monthly_drivers_0!Q311</f>
        <v>2.5</v>
      </c>
    </row>
    <row r="312" spans="1:17" x14ac:dyDescent="0.25">
      <c r="A312" s="106">
        <f t="shared" si="14"/>
        <v>53751</v>
      </c>
      <c r="B312" s="714" t="str">
        <f t="shared" si="15"/>
        <v>LeasingI</v>
      </c>
      <c r="C312" s="93">
        <v>0</v>
      </c>
      <c r="D312" s="94">
        <v>0</v>
      </c>
      <c r="E312" s="94">
        <v>0</v>
      </c>
      <c r="F312" s="94">
        <v>0</v>
      </c>
      <c r="G312" s="94">
        <v>0</v>
      </c>
      <c r="H312" s="94">
        <v>0</v>
      </c>
      <c r="I312" s="94">
        <v>0</v>
      </c>
      <c r="J312" s="94">
        <v>0</v>
      </c>
      <c r="K312" s="95">
        <v>0</v>
      </c>
      <c r="L312" s="94">
        <f t="shared" si="13"/>
        <v>0</v>
      </c>
      <c r="M312" s="94">
        <v>0</v>
      </c>
      <c r="N312" s="94">
        <v>0</v>
      </c>
      <c r="O312" s="96">
        <v>0</v>
      </c>
      <c r="P312" s="95">
        <v>0</v>
      </c>
      <c r="Q312" s="97">
        <f>+monthly_drivers_0!Q312</f>
        <v>2.5</v>
      </c>
    </row>
    <row r="313" spans="1:17" x14ac:dyDescent="0.25">
      <c r="A313" s="98">
        <f t="shared" si="14"/>
        <v>53782</v>
      </c>
      <c r="B313" s="713" t="str">
        <f t="shared" si="15"/>
        <v>LeasingI</v>
      </c>
      <c r="C313" s="99">
        <v>0</v>
      </c>
      <c r="D313" s="100">
        <v>0</v>
      </c>
      <c r="E313" s="100">
        <v>0</v>
      </c>
      <c r="F313" s="100">
        <v>0</v>
      </c>
      <c r="G313" s="100">
        <v>0</v>
      </c>
      <c r="H313" s="100">
        <v>0</v>
      </c>
      <c r="I313" s="100">
        <v>0</v>
      </c>
      <c r="J313" s="100">
        <v>0</v>
      </c>
      <c r="K313" s="101">
        <v>0</v>
      </c>
      <c r="L313" s="102">
        <f t="shared" si="13"/>
        <v>0</v>
      </c>
      <c r="M313" s="102">
        <v>0</v>
      </c>
      <c r="N313" s="102">
        <v>0</v>
      </c>
      <c r="O313" s="103">
        <v>0</v>
      </c>
      <c r="P313" s="104">
        <v>0</v>
      </c>
      <c r="Q313" s="105">
        <f>+monthly_drivers_0!Q313</f>
        <v>2.5</v>
      </c>
    </row>
    <row r="314" spans="1:17" x14ac:dyDescent="0.25">
      <c r="A314" s="106">
        <f t="shared" si="14"/>
        <v>53812</v>
      </c>
      <c r="B314" s="714" t="str">
        <f t="shared" si="15"/>
        <v>LeasingI</v>
      </c>
      <c r="C314" s="93">
        <v>0</v>
      </c>
      <c r="D314" s="94">
        <v>0</v>
      </c>
      <c r="E314" s="94">
        <v>0</v>
      </c>
      <c r="F314" s="94">
        <v>0</v>
      </c>
      <c r="G314" s="94">
        <v>0</v>
      </c>
      <c r="H314" s="94">
        <v>0</v>
      </c>
      <c r="I314" s="94">
        <v>0</v>
      </c>
      <c r="J314" s="94">
        <v>0</v>
      </c>
      <c r="K314" s="95">
        <v>0</v>
      </c>
      <c r="L314" s="94">
        <f t="shared" si="13"/>
        <v>0</v>
      </c>
      <c r="M314" s="94">
        <v>0</v>
      </c>
      <c r="N314" s="94">
        <v>0</v>
      </c>
      <c r="O314" s="96">
        <v>0</v>
      </c>
      <c r="P314" s="95">
        <v>0</v>
      </c>
      <c r="Q314" s="97">
        <f>+monthly_drivers_0!Q314</f>
        <v>2.5</v>
      </c>
    </row>
    <row r="315" spans="1:17" x14ac:dyDescent="0.25">
      <c r="A315" s="98">
        <f t="shared" si="14"/>
        <v>53843</v>
      </c>
      <c r="B315" s="713" t="str">
        <f t="shared" si="15"/>
        <v>LeasingI</v>
      </c>
      <c r="C315" s="99">
        <v>0</v>
      </c>
      <c r="D315" s="100">
        <v>0</v>
      </c>
      <c r="E315" s="100">
        <v>0</v>
      </c>
      <c r="F315" s="100">
        <v>0</v>
      </c>
      <c r="G315" s="100">
        <v>0</v>
      </c>
      <c r="H315" s="100">
        <v>0</v>
      </c>
      <c r="I315" s="100">
        <v>0</v>
      </c>
      <c r="J315" s="100">
        <v>0</v>
      </c>
      <c r="K315" s="101">
        <v>0</v>
      </c>
      <c r="L315" s="102">
        <f t="shared" si="13"/>
        <v>0</v>
      </c>
      <c r="M315" s="102">
        <v>0</v>
      </c>
      <c r="N315" s="102">
        <v>0</v>
      </c>
      <c r="O315" s="103">
        <v>0</v>
      </c>
      <c r="P315" s="104">
        <v>0</v>
      </c>
      <c r="Q315" s="105">
        <f>+monthly_drivers_0!Q315</f>
        <v>2.5</v>
      </c>
    </row>
    <row r="316" spans="1:17" x14ac:dyDescent="0.25">
      <c r="A316" s="106">
        <f t="shared" si="14"/>
        <v>53873</v>
      </c>
      <c r="B316" s="714" t="str">
        <f t="shared" si="15"/>
        <v>LeasingI</v>
      </c>
      <c r="C316" s="93">
        <v>0</v>
      </c>
      <c r="D316" s="94">
        <v>0</v>
      </c>
      <c r="E316" s="94">
        <v>0</v>
      </c>
      <c r="F316" s="94">
        <v>0</v>
      </c>
      <c r="G316" s="94">
        <v>0</v>
      </c>
      <c r="H316" s="94">
        <v>0</v>
      </c>
      <c r="I316" s="94">
        <v>0</v>
      </c>
      <c r="J316" s="94">
        <v>0</v>
      </c>
      <c r="K316" s="95">
        <v>0</v>
      </c>
      <c r="L316" s="94">
        <f t="shared" si="13"/>
        <v>0</v>
      </c>
      <c r="M316" s="94">
        <v>0</v>
      </c>
      <c r="N316" s="94">
        <v>0</v>
      </c>
      <c r="O316" s="96">
        <v>0</v>
      </c>
      <c r="P316" s="95">
        <v>0</v>
      </c>
      <c r="Q316" s="97">
        <f>+monthly_drivers_0!Q316</f>
        <v>2.5</v>
      </c>
    </row>
    <row r="317" spans="1:17" x14ac:dyDescent="0.25">
      <c r="A317" s="98">
        <f t="shared" si="14"/>
        <v>53904</v>
      </c>
      <c r="B317" s="713" t="str">
        <f t="shared" si="15"/>
        <v>LeasingI</v>
      </c>
      <c r="C317" s="99">
        <v>0</v>
      </c>
      <c r="D317" s="100">
        <v>0</v>
      </c>
      <c r="E317" s="100">
        <v>0</v>
      </c>
      <c r="F317" s="100">
        <v>0</v>
      </c>
      <c r="G317" s="100">
        <v>0</v>
      </c>
      <c r="H317" s="100">
        <v>0</v>
      </c>
      <c r="I317" s="100">
        <v>0</v>
      </c>
      <c r="J317" s="100">
        <v>0</v>
      </c>
      <c r="K317" s="101">
        <v>0</v>
      </c>
      <c r="L317" s="102">
        <f t="shared" si="13"/>
        <v>0</v>
      </c>
      <c r="M317" s="102">
        <v>0</v>
      </c>
      <c r="N317" s="102">
        <v>0</v>
      </c>
      <c r="O317" s="103">
        <v>0</v>
      </c>
      <c r="P317" s="104">
        <v>0</v>
      </c>
      <c r="Q317" s="105">
        <f>+monthly_drivers_0!Q317</f>
        <v>2.5</v>
      </c>
    </row>
    <row r="318" spans="1:17" x14ac:dyDescent="0.25">
      <c r="A318" s="106">
        <f t="shared" si="14"/>
        <v>53935</v>
      </c>
      <c r="B318" s="714" t="str">
        <f t="shared" si="15"/>
        <v>LeasingI</v>
      </c>
      <c r="C318" s="93">
        <v>0</v>
      </c>
      <c r="D318" s="94">
        <v>0</v>
      </c>
      <c r="E318" s="94">
        <v>0</v>
      </c>
      <c r="F318" s="94">
        <v>0</v>
      </c>
      <c r="G318" s="94">
        <v>0</v>
      </c>
      <c r="H318" s="94">
        <v>0</v>
      </c>
      <c r="I318" s="94">
        <v>0</v>
      </c>
      <c r="J318" s="94">
        <v>0</v>
      </c>
      <c r="K318" s="95">
        <v>0</v>
      </c>
      <c r="L318" s="94">
        <f t="shared" si="13"/>
        <v>0</v>
      </c>
      <c r="M318" s="94">
        <v>0</v>
      </c>
      <c r="N318" s="94">
        <v>0</v>
      </c>
      <c r="O318" s="96">
        <v>0</v>
      </c>
      <c r="P318" s="95">
        <v>0</v>
      </c>
      <c r="Q318" s="97">
        <f>+monthly_drivers_0!Q318</f>
        <v>2.5</v>
      </c>
    </row>
    <row r="319" spans="1:17" x14ac:dyDescent="0.25">
      <c r="A319" s="98">
        <f t="shared" si="14"/>
        <v>53965</v>
      </c>
      <c r="B319" s="713" t="str">
        <f t="shared" si="15"/>
        <v>LeasingI</v>
      </c>
      <c r="C319" s="99">
        <v>0</v>
      </c>
      <c r="D319" s="100">
        <v>0</v>
      </c>
      <c r="E319" s="100">
        <v>0</v>
      </c>
      <c r="F319" s="100">
        <v>0</v>
      </c>
      <c r="G319" s="100">
        <v>0</v>
      </c>
      <c r="H319" s="100">
        <v>0</v>
      </c>
      <c r="I319" s="100">
        <v>0</v>
      </c>
      <c r="J319" s="100">
        <v>0</v>
      </c>
      <c r="K319" s="101">
        <v>0</v>
      </c>
      <c r="L319" s="102">
        <f t="shared" si="13"/>
        <v>0</v>
      </c>
      <c r="M319" s="102">
        <v>0</v>
      </c>
      <c r="N319" s="102">
        <v>0</v>
      </c>
      <c r="O319" s="103">
        <v>0</v>
      </c>
      <c r="P319" s="104">
        <v>0</v>
      </c>
      <c r="Q319" s="105">
        <f>+monthly_drivers_0!Q319</f>
        <v>2.5</v>
      </c>
    </row>
    <row r="320" spans="1:17" x14ac:dyDescent="0.25">
      <c r="A320" s="106">
        <f t="shared" si="14"/>
        <v>53996</v>
      </c>
      <c r="B320" s="714" t="str">
        <f t="shared" si="15"/>
        <v>LeasingI</v>
      </c>
      <c r="C320" s="93">
        <v>0</v>
      </c>
      <c r="D320" s="94">
        <v>0</v>
      </c>
      <c r="E320" s="94">
        <v>0</v>
      </c>
      <c r="F320" s="94">
        <v>0</v>
      </c>
      <c r="G320" s="94">
        <v>0</v>
      </c>
      <c r="H320" s="94">
        <v>0</v>
      </c>
      <c r="I320" s="94">
        <v>0</v>
      </c>
      <c r="J320" s="94">
        <v>0</v>
      </c>
      <c r="K320" s="95">
        <v>0</v>
      </c>
      <c r="L320" s="94">
        <f t="shared" si="13"/>
        <v>0</v>
      </c>
      <c r="M320" s="94">
        <v>0</v>
      </c>
      <c r="N320" s="94">
        <v>0</v>
      </c>
      <c r="O320" s="96">
        <v>0</v>
      </c>
      <c r="P320" s="95">
        <v>0</v>
      </c>
      <c r="Q320" s="97">
        <f>+monthly_drivers_0!Q320</f>
        <v>2.5</v>
      </c>
    </row>
    <row r="321" spans="1:17" x14ac:dyDescent="0.25">
      <c r="A321" s="98">
        <f t="shared" si="14"/>
        <v>54026</v>
      </c>
      <c r="B321" s="713" t="str">
        <f t="shared" si="15"/>
        <v>LeasingI</v>
      </c>
      <c r="C321" s="99">
        <v>0</v>
      </c>
      <c r="D321" s="100">
        <v>0</v>
      </c>
      <c r="E321" s="100">
        <v>0</v>
      </c>
      <c r="F321" s="100">
        <v>0</v>
      </c>
      <c r="G321" s="100">
        <v>0</v>
      </c>
      <c r="H321" s="100">
        <v>0</v>
      </c>
      <c r="I321" s="100">
        <v>0</v>
      </c>
      <c r="J321" s="100">
        <v>0</v>
      </c>
      <c r="K321" s="101">
        <v>0</v>
      </c>
      <c r="L321" s="102">
        <f t="shared" si="13"/>
        <v>0</v>
      </c>
      <c r="M321" s="102">
        <v>0</v>
      </c>
      <c r="N321" s="102">
        <v>0</v>
      </c>
      <c r="O321" s="103">
        <v>0</v>
      </c>
      <c r="P321" s="104">
        <v>0</v>
      </c>
      <c r="Q321" s="105">
        <f>+monthly_drivers_0!Q321</f>
        <v>2.5</v>
      </c>
    </row>
    <row r="322" spans="1:17" x14ac:dyDescent="0.25">
      <c r="A322" s="106">
        <f t="shared" si="14"/>
        <v>54057</v>
      </c>
      <c r="B322" s="714" t="str">
        <f t="shared" si="15"/>
        <v>LeasingI</v>
      </c>
      <c r="C322" s="93">
        <v>0</v>
      </c>
      <c r="D322" s="94">
        <v>0</v>
      </c>
      <c r="E322" s="94">
        <v>0</v>
      </c>
      <c r="F322" s="94">
        <v>0</v>
      </c>
      <c r="G322" s="94">
        <v>0</v>
      </c>
      <c r="H322" s="94">
        <v>0</v>
      </c>
      <c r="I322" s="94">
        <v>0</v>
      </c>
      <c r="J322" s="94">
        <v>0</v>
      </c>
      <c r="K322" s="95">
        <v>0</v>
      </c>
      <c r="L322" s="94">
        <f t="shared" ref="L322:L385" si="16">+P322+O322</f>
        <v>0</v>
      </c>
      <c r="M322" s="94">
        <v>0</v>
      </c>
      <c r="N322" s="94">
        <v>0</v>
      </c>
      <c r="O322" s="96">
        <v>0</v>
      </c>
      <c r="P322" s="95">
        <v>0</v>
      </c>
      <c r="Q322" s="97">
        <f>+monthly_drivers_0!Q322</f>
        <v>2.5</v>
      </c>
    </row>
    <row r="323" spans="1:17" x14ac:dyDescent="0.25">
      <c r="A323" s="98">
        <f t="shared" ref="A323:A386" si="17">+EOMONTH(A322,1)</f>
        <v>54088</v>
      </c>
      <c r="B323" s="713" t="str">
        <f t="shared" ref="B323:B386" si="18">+B322</f>
        <v>LeasingI</v>
      </c>
      <c r="C323" s="99">
        <v>0</v>
      </c>
      <c r="D323" s="100">
        <v>0</v>
      </c>
      <c r="E323" s="100">
        <v>0</v>
      </c>
      <c r="F323" s="100">
        <v>0</v>
      </c>
      <c r="G323" s="100">
        <v>0</v>
      </c>
      <c r="H323" s="100">
        <v>0</v>
      </c>
      <c r="I323" s="100">
        <v>0</v>
      </c>
      <c r="J323" s="100">
        <v>0</v>
      </c>
      <c r="K323" s="101">
        <v>0</v>
      </c>
      <c r="L323" s="102">
        <f t="shared" si="16"/>
        <v>0</v>
      </c>
      <c r="M323" s="102">
        <v>0</v>
      </c>
      <c r="N323" s="102">
        <v>0</v>
      </c>
      <c r="O323" s="103">
        <v>0</v>
      </c>
      <c r="P323" s="104">
        <v>0</v>
      </c>
      <c r="Q323" s="105">
        <f>+monthly_drivers_0!Q323</f>
        <v>2.5</v>
      </c>
    </row>
    <row r="324" spans="1:17" x14ac:dyDescent="0.25">
      <c r="A324" s="106">
        <f t="shared" si="17"/>
        <v>54117</v>
      </c>
      <c r="B324" s="714" t="str">
        <f t="shared" si="18"/>
        <v>LeasingI</v>
      </c>
      <c r="C324" s="93">
        <v>0</v>
      </c>
      <c r="D324" s="94">
        <v>0</v>
      </c>
      <c r="E324" s="94">
        <v>0</v>
      </c>
      <c r="F324" s="94">
        <v>0</v>
      </c>
      <c r="G324" s="94">
        <v>0</v>
      </c>
      <c r="H324" s="94">
        <v>0</v>
      </c>
      <c r="I324" s="94">
        <v>0</v>
      </c>
      <c r="J324" s="94">
        <v>0</v>
      </c>
      <c r="K324" s="95">
        <v>0</v>
      </c>
      <c r="L324" s="94">
        <f t="shared" si="16"/>
        <v>0</v>
      </c>
      <c r="M324" s="94">
        <v>0</v>
      </c>
      <c r="N324" s="94">
        <v>0</v>
      </c>
      <c r="O324" s="96">
        <v>0</v>
      </c>
      <c r="P324" s="95">
        <v>0</v>
      </c>
      <c r="Q324" s="97">
        <f>+monthly_drivers_0!Q324</f>
        <v>2.5</v>
      </c>
    </row>
    <row r="325" spans="1:17" x14ac:dyDescent="0.25">
      <c r="A325" s="98">
        <f t="shared" si="17"/>
        <v>54148</v>
      </c>
      <c r="B325" s="713" t="str">
        <f t="shared" si="18"/>
        <v>LeasingI</v>
      </c>
      <c r="C325" s="99">
        <v>0</v>
      </c>
      <c r="D325" s="100">
        <v>0</v>
      </c>
      <c r="E325" s="100">
        <v>0</v>
      </c>
      <c r="F325" s="100">
        <v>0</v>
      </c>
      <c r="G325" s="100">
        <v>0</v>
      </c>
      <c r="H325" s="100">
        <v>0</v>
      </c>
      <c r="I325" s="100">
        <v>0</v>
      </c>
      <c r="J325" s="100">
        <v>0</v>
      </c>
      <c r="K325" s="101">
        <v>0</v>
      </c>
      <c r="L325" s="102">
        <f t="shared" si="16"/>
        <v>0</v>
      </c>
      <c r="M325" s="102">
        <v>0</v>
      </c>
      <c r="N325" s="102">
        <v>0</v>
      </c>
      <c r="O325" s="103">
        <v>0</v>
      </c>
      <c r="P325" s="104">
        <v>0</v>
      </c>
      <c r="Q325" s="105">
        <f>+monthly_drivers_0!Q325</f>
        <v>2.5</v>
      </c>
    </row>
    <row r="326" spans="1:17" x14ac:dyDescent="0.25">
      <c r="A326" s="106">
        <f t="shared" si="17"/>
        <v>54178</v>
      </c>
      <c r="B326" s="714" t="str">
        <f t="shared" si="18"/>
        <v>LeasingI</v>
      </c>
      <c r="C326" s="93">
        <v>0</v>
      </c>
      <c r="D326" s="94">
        <v>0</v>
      </c>
      <c r="E326" s="94">
        <v>0</v>
      </c>
      <c r="F326" s="94">
        <v>0</v>
      </c>
      <c r="G326" s="94">
        <v>0</v>
      </c>
      <c r="H326" s="94">
        <v>0</v>
      </c>
      <c r="I326" s="94">
        <v>0</v>
      </c>
      <c r="J326" s="94">
        <v>0</v>
      </c>
      <c r="K326" s="95">
        <v>0</v>
      </c>
      <c r="L326" s="94">
        <f t="shared" si="16"/>
        <v>0</v>
      </c>
      <c r="M326" s="94">
        <v>0</v>
      </c>
      <c r="N326" s="94">
        <v>0</v>
      </c>
      <c r="O326" s="96">
        <v>0</v>
      </c>
      <c r="P326" s="95">
        <v>0</v>
      </c>
      <c r="Q326" s="97">
        <f>+monthly_drivers_0!Q326</f>
        <v>2.5</v>
      </c>
    </row>
    <row r="327" spans="1:17" x14ac:dyDescent="0.25">
      <c r="A327" s="98">
        <f t="shared" si="17"/>
        <v>54209</v>
      </c>
      <c r="B327" s="713" t="str">
        <f t="shared" si="18"/>
        <v>LeasingI</v>
      </c>
      <c r="C327" s="99">
        <v>0</v>
      </c>
      <c r="D327" s="100">
        <v>0</v>
      </c>
      <c r="E327" s="100">
        <v>0</v>
      </c>
      <c r="F327" s="100">
        <v>0</v>
      </c>
      <c r="G327" s="100">
        <v>0</v>
      </c>
      <c r="H327" s="100">
        <v>0</v>
      </c>
      <c r="I327" s="100">
        <v>0</v>
      </c>
      <c r="J327" s="100">
        <v>0</v>
      </c>
      <c r="K327" s="101">
        <v>0</v>
      </c>
      <c r="L327" s="102">
        <f t="shared" si="16"/>
        <v>0</v>
      </c>
      <c r="M327" s="102">
        <v>0</v>
      </c>
      <c r="N327" s="102">
        <v>0</v>
      </c>
      <c r="O327" s="103">
        <v>0</v>
      </c>
      <c r="P327" s="104">
        <v>0</v>
      </c>
      <c r="Q327" s="105">
        <f>+monthly_drivers_0!Q327</f>
        <v>2.5</v>
      </c>
    </row>
    <row r="328" spans="1:17" x14ac:dyDescent="0.25">
      <c r="A328" s="106">
        <f t="shared" si="17"/>
        <v>54239</v>
      </c>
      <c r="B328" s="714" t="str">
        <f t="shared" si="18"/>
        <v>LeasingI</v>
      </c>
      <c r="C328" s="93">
        <v>0</v>
      </c>
      <c r="D328" s="94">
        <v>0</v>
      </c>
      <c r="E328" s="94">
        <v>0</v>
      </c>
      <c r="F328" s="94">
        <v>0</v>
      </c>
      <c r="G328" s="94">
        <v>0</v>
      </c>
      <c r="H328" s="94">
        <v>0</v>
      </c>
      <c r="I328" s="94">
        <v>0</v>
      </c>
      <c r="J328" s="94">
        <v>0</v>
      </c>
      <c r="K328" s="95">
        <v>0</v>
      </c>
      <c r="L328" s="94">
        <f t="shared" si="16"/>
        <v>0</v>
      </c>
      <c r="M328" s="94">
        <v>0</v>
      </c>
      <c r="N328" s="94">
        <v>0</v>
      </c>
      <c r="O328" s="96">
        <v>0</v>
      </c>
      <c r="P328" s="95">
        <v>0</v>
      </c>
      <c r="Q328" s="97">
        <f>+monthly_drivers_0!Q328</f>
        <v>2.5</v>
      </c>
    </row>
    <row r="329" spans="1:17" x14ac:dyDescent="0.25">
      <c r="A329" s="98">
        <f t="shared" si="17"/>
        <v>54270</v>
      </c>
      <c r="B329" s="713" t="str">
        <f t="shared" si="18"/>
        <v>LeasingI</v>
      </c>
      <c r="C329" s="99">
        <v>0</v>
      </c>
      <c r="D329" s="100">
        <v>0</v>
      </c>
      <c r="E329" s="100">
        <v>0</v>
      </c>
      <c r="F329" s="100">
        <v>0</v>
      </c>
      <c r="G329" s="100">
        <v>0</v>
      </c>
      <c r="H329" s="100">
        <v>0</v>
      </c>
      <c r="I329" s="100">
        <v>0</v>
      </c>
      <c r="J329" s="100">
        <v>0</v>
      </c>
      <c r="K329" s="101">
        <v>0</v>
      </c>
      <c r="L329" s="102">
        <f t="shared" si="16"/>
        <v>0</v>
      </c>
      <c r="M329" s="102">
        <v>0</v>
      </c>
      <c r="N329" s="102">
        <v>0</v>
      </c>
      <c r="O329" s="103">
        <v>0</v>
      </c>
      <c r="P329" s="104">
        <v>0</v>
      </c>
      <c r="Q329" s="105">
        <f>+monthly_drivers_0!Q329</f>
        <v>2.5</v>
      </c>
    </row>
    <row r="330" spans="1:17" x14ac:dyDescent="0.25">
      <c r="A330" s="106">
        <f t="shared" si="17"/>
        <v>54301</v>
      </c>
      <c r="B330" s="714" t="str">
        <f t="shared" si="18"/>
        <v>LeasingI</v>
      </c>
      <c r="C330" s="93">
        <v>0</v>
      </c>
      <c r="D330" s="94">
        <v>0</v>
      </c>
      <c r="E330" s="94">
        <v>0</v>
      </c>
      <c r="F330" s="94">
        <v>0</v>
      </c>
      <c r="G330" s="94">
        <v>0</v>
      </c>
      <c r="H330" s="94">
        <v>0</v>
      </c>
      <c r="I330" s="94">
        <v>0</v>
      </c>
      <c r="J330" s="94">
        <v>0</v>
      </c>
      <c r="K330" s="95">
        <v>0</v>
      </c>
      <c r="L330" s="94">
        <f t="shared" si="16"/>
        <v>0</v>
      </c>
      <c r="M330" s="94">
        <v>0</v>
      </c>
      <c r="N330" s="94">
        <v>0</v>
      </c>
      <c r="O330" s="96">
        <v>0</v>
      </c>
      <c r="P330" s="95">
        <v>0</v>
      </c>
      <c r="Q330" s="97">
        <f>+monthly_drivers_0!Q330</f>
        <v>2.5</v>
      </c>
    </row>
    <row r="331" spans="1:17" x14ac:dyDescent="0.25">
      <c r="A331" s="98">
        <f t="shared" si="17"/>
        <v>54331</v>
      </c>
      <c r="B331" s="713" t="str">
        <f t="shared" si="18"/>
        <v>LeasingI</v>
      </c>
      <c r="C331" s="99">
        <v>0</v>
      </c>
      <c r="D331" s="100">
        <v>0</v>
      </c>
      <c r="E331" s="100">
        <v>0</v>
      </c>
      <c r="F331" s="100">
        <v>0</v>
      </c>
      <c r="G331" s="100">
        <v>0</v>
      </c>
      <c r="H331" s="100">
        <v>0</v>
      </c>
      <c r="I331" s="100">
        <v>0</v>
      </c>
      <c r="J331" s="100">
        <v>0</v>
      </c>
      <c r="K331" s="101">
        <v>0</v>
      </c>
      <c r="L331" s="102">
        <f t="shared" si="16"/>
        <v>0</v>
      </c>
      <c r="M331" s="102">
        <v>0</v>
      </c>
      <c r="N331" s="102">
        <v>0</v>
      </c>
      <c r="O331" s="103">
        <v>0</v>
      </c>
      <c r="P331" s="104">
        <v>0</v>
      </c>
      <c r="Q331" s="105">
        <f>+monthly_drivers_0!Q331</f>
        <v>2.5</v>
      </c>
    </row>
    <row r="332" spans="1:17" x14ac:dyDescent="0.25">
      <c r="A332" s="106">
        <f t="shared" si="17"/>
        <v>54362</v>
      </c>
      <c r="B332" s="714" t="str">
        <f t="shared" si="18"/>
        <v>LeasingI</v>
      </c>
      <c r="C332" s="93">
        <v>0</v>
      </c>
      <c r="D332" s="94">
        <v>0</v>
      </c>
      <c r="E332" s="94">
        <v>0</v>
      </c>
      <c r="F332" s="94">
        <v>0</v>
      </c>
      <c r="G332" s="94">
        <v>0</v>
      </c>
      <c r="H332" s="94">
        <v>0</v>
      </c>
      <c r="I332" s="94">
        <v>0</v>
      </c>
      <c r="J332" s="94">
        <v>0</v>
      </c>
      <c r="K332" s="95">
        <v>0</v>
      </c>
      <c r="L332" s="94">
        <f t="shared" si="16"/>
        <v>0</v>
      </c>
      <c r="M332" s="94">
        <v>0</v>
      </c>
      <c r="N332" s="94">
        <v>0</v>
      </c>
      <c r="O332" s="96">
        <v>0</v>
      </c>
      <c r="P332" s="95">
        <v>0</v>
      </c>
      <c r="Q332" s="97">
        <f>+monthly_drivers_0!Q332</f>
        <v>2.5</v>
      </c>
    </row>
    <row r="333" spans="1:17" x14ac:dyDescent="0.25">
      <c r="A333" s="98">
        <f t="shared" si="17"/>
        <v>54392</v>
      </c>
      <c r="B333" s="713" t="str">
        <f t="shared" si="18"/>
        <v>LeasingI</v>
      </c>
      <c r="C333" s="99">
        <v>0</v>
      </c>
      <c r="D333" s="100">
        <v>0</v>
      </c>
      <c r="E333" s="100">
        <v>0</v>
      </c>
      <c r="F333" s="100">
        <v>0</v>
      </c>
      <c r="G333" s="100">
        <v>0</v>
      </c>
      <c r="H333" s="100">
        <v>0</v>
      </c>
      <c r="I333" s="100">
        <v>0</v>
      </c>
      <c r="J333" s="100">
        <v>0</v>
      </c>
      <c r="K333" s="101">
        <v>0</v>
      </c>
      <c r="L333" s="102">
        <f t="shared" si="16"/>
        <v>0</v>
      </c>
      <c r="M333" s="102">
        <v>0</v>
      </c>
      <c r="N333" s="102">
        <v>0</v>
      </c>
      <c r="O333" s="103">
        <v>0</v>
      </c>
      <c r="P333" s="104">
        <v>0</v>
      </c>
      <c r="Q333" s="105">
        <f>+monthly_drivers_0!Q333</f>
        <v>2.5</v>
      </c>
    </row>
    <row r="334" spans="1:17" x14ac:dyDescent="0.25">
      <c r="A334" s="106">
        <f t="shared" si="17"/>
        <v>54423</v>
      </c>
      <c r="B334" s="714" t="str">
        <f t="shared" si="18"/>
        <v>LeasingI</v>
      </c>
      <c r="C334" s="93">
        <v>0</v>
      </c>
      <c r="D334" s="94">
        <v>0</v>
      </c>
      <c r="E334" s="94">
        <v>0</v>
      </c>
      <c r="F334" s="94">
        <v>0</v>
      </c>
      <c r="G334" s="94">
        <v>0</v>
      </c>
      <c r="H334" s="94">
        <v>0</v>
      </c>
      <c r="I334" s="94">
        <v>0</v>
      </c>
      <c r="J334" s="94">
        <v>0</v>
      </c>
      <c r="K334" s="95">
        <v>0</v>
      </c>
      <c r="L334" s="94">
        <f t="shared" si="16"/>
        <v>0</v>
      </c>
      <c r="M334" s="94">
        <v>0</v>
      </c>
      <c r="N334" s="94">
        <v>0</v>
      </c>
      <c r="O334" s="96">
        <v>0</v>
      </c>
      <c r="P334" s="95">
        <v>0</v>
      </c>
      <c r="Q334" s="97">
        <f>+monthly_drivers_0!Q334</f>
        <v>2.5</v>
      </c>
    </row>
    <row r="335" spans="1:17" x14ac:dyDescent="0.25">
      <c r="A335" s="98">
        <f t="shared" si="17"/>
        <v>54454</v>
      </c>
      <c r="B335" s="713" t="str">
        <f t="shared" si="18"/>
        <v>LeasingI</v>
      </c>
      <c r="C335" s="99">
        <v>0</v>
      </c>
      <c r="D335" s="100">
        <v>0</v>
      </c>
      <c r="E335" s="100">
        <v>0</v>
      </c>
      <c r="F335" s="100">
        <v>0</v>
      </c>
      <c r="G335" s="100">
        <v>0</v>
      </c>
      <c r="H335" s="100">
        <v>0</v>
      </c>
      <c r="I335" s="100">
        <v>0</v>
      </c>
      <c r="J335" s="100">
        <v>0</v>
      </c>
      <c r="K335" s="101">
        <v>0</v>
      </c>
      <c r="L335" s="102">
        <f t="shared" si="16"/>
        <v>0</v>
      </c>
      <c r="M335" s="102">
        <v>0</v>
      </c>
      <c r="N335" s="102">
        <v>0</v>
      </c>
      <c r="O335" s="103">
        <v>0</v>
      </c>
      <c r="P335" s="104">
        <v>0</v>
      </c>
      <c r="Q335" s="105">
        <f>+monthly_drivers_0!Q335</f>
        <v>2.5</v>
      </c>
    </row>
    <row r="336" spans="1:17" x14ac:dyDescent="0.25">
      <c r="A336" s="106">
        <f t="shared" si="17"/>
        <v>54482</v>
      </c>
      <c r="B336" s="714" t="str">
        <f t="shared" si="18"/>
        <v>LeasingI</v>
      </c>
      <c r="C336" s="93">
        <v>0</v>
      </c>
      <c r="D336" s="94">
        <v>0</v>
      </c>
      <c r="E336" s="94">
        <v>0</v>
      </c>
      <c r="F336" s="94">
        <v>0</v>
      </c>
      <c r="G336" s="94">
        <v>0</v>
      </c>
      <c r="H336" s="94">
        <v>0</v>
      </c>
      <c r="I336" s="94">
        <v>0</v>
      </c>
      <c r="J336" s="94">
        <v>0</v>
      </c>
      <c r="K336" s="95">
        <v>0</v>
      </c>
      <c r="L336" s="94">
        <f t="shared" si="16"/>
        <v>0</v>
      </c>
      <c r="M336" s="94">
        <v>0</v>
      </c>
      <c r="N336" s="94">
        <v>0</v>
      </c>
      <c r="O336" s="96">
        <v>0</v>
      </c>
      <c r="P336" s="95">
        <v>0</v>
      </c>
      <c r="Q336" s="97">
        <f>+monthly_drivers_0!Q336</f>
        <v>2.5</v>
      </c>
    </row>
    <row r="337" spans="1:17" x14ac:dyDescent="0.25">
      <c r="A337" s="98">
        <f t="shared" si="17"/>
        <v>54513</v>
      </c>
      <c r="B337" s="713" t="str">
        <f t="shared" si="18"/>
        <v>LeasingI</v>
      </c>
      <c r="C337" s="99">
        <v>0</v>
      </c>
      <c r="D337" s="100">
        <v>0</v>
      </c>
      <c r="E337" s="100">
        <v>0</v>
      </c>
      <c r="F337" s="100">
        <v>0</v>
      </c>
      <c r="G337" s="100">
        <v>0</v>
      </c>
      <c r="H337" s="100">
        <v>0</v>
      </c>
      <c r="I337" s="100">
        <v>0</v>
      </c>
      <c r="J337" s="100">
        <v>0</v>
      </c>
      <c r="K337" s="101">
        <v>0</v>
      </c>
      <c r="L337" s="102">
        <f t="shared" si="16"/>
        <v>0</v>
      </c>
      <c r="M337" s="102">
        <v>0</v>
      </c>
      <c r="N337" s="102">
        <v>0</v>
      </c>
      <c r="O337" s="103">
        <v>0</v>
      </c>
      <c r="P337" s="104">
        <v>0</v>
      </c>
      <c r="Q337" s="105">
        <f>+monthly_drivers_0!Q337</f>
        <v>2.5</v>
      </c>
    </row>
    <row r="338" spans="1:17" x14ac:dyDescent="0.25">
      <c r="A338" s="106">
        <f t="shared" si="17"/>
        <v>54543</v>
      </c>
      <c r="B338" s="714" t="str">
        <f t="shared" si="18"/>
        <v>LeasingI</v>
      </c>
      <c r="C338" s="93">
        <v>0</v>
      </c>
      <c r="D338" s="94">
        <v>0</v>
      </c>
      <c r="E338" s="94">
        <v>0</v>
      </c>
      <c r="F338" s="94">
        <v>0</v>
      </c>
      <c r="G338" s="94">
        <v>0</v>
      </c>
      <c r="H338" s="94">
        <v>0</v>
      </c>
      <c r="I338" s="94">
        <v>0</v>
      </c>
      <c r="J338" s="94">
        <v>0</v>
      </c>
      <c r="K338" s="95">
        <v>0</v>
      </c>
      <c r="L338" s="94">
        <f t="shared" si="16"/>
        <v>0</v>
      </c>
      <c r="M338" s="94">
        <v>0</v>
      </c>
      <c r="N338" s="94">
        <v>0</v>
      </c>
      <c r="O338" s="96">
        <v>0</v>
      </c>
      <c r="P338" s="95">
        <v>0</v>
      </c>
      <c r="Q338" s="97">
        <f>+monthly_drivers_0!Q338</f>
        <v>2.5</v>
      </c>
    </row>
    <row r="339" spans="1:17" x14ac:dyDescent="0.25">
      <c r="A339" s="98">
        <f t="shared" si="17"/>
        <v>54574</v>
      </c>
      <c r="B339" s="713" t="str">
        <f t="shared" si="18"/>
        <v>LeasingI</v>
      </c>
      <c r="C339" s="99">
        <v>0</v>
      </c>
      <c r="D339" s="100">
        <v>0</v>
      </c>
      <c r="E339" s="100">
        <v>0</v>
      </c>
      <c r="F339" s="100">
        <v>0</v>
      </c>
      <c r="G339" s="100">
        <v>0</v>
      </c>
      <c r="H339" s="100">
        <v>0</v>
      </c>
      <c r="I339" s="100">
        <v>0</v>
      </c>
      <c r="J339" s="100">
        <v>0</v>
      </c>
      <c r="K339" s="101">
        <v>0</v>
      </c>
      <c r="L339" s="102">
        <f t="shared" si="16"/>
        <v>0</v>
      </c>
      <c r="M339" s="102">
        <v>0</v>
      </c>
      <c r="N339" s="102">
        <v>0</v>
      </c>
      <c r="O339" s="103">
        <v>0</v>
      </c>
      <c r="P339" s="104">
        <v>0</v>
      </c>
      <c r="Q339" s="105">
        <f>+monthly_drivers_0!Q339</f>
        <v>2.5</v>
      </c>
    </row>
    <row r="340" spans="1:17" x14ac:dyDescent="0.25">
      <c r="A340" s="106">
        <f t="shared" si="17"/>
        <v>54604</v>
      </c>
      <c r="B340" s="714" t="str">
        <f t="shared" si="18"/>
        <v>LeasingI</v>
      </c>
      <c r="C340" s="93">
        <v>0</v>
      </c>
      <c r="D340" s="94">
        <v>0</v>
      </c>
      <c r="E340" s="94">
        <v>0</v>
      </c>
      <c r="F340" s="94">
        <v>0</v>
      </c>
      <c r="G340" s="94">
        <v>0</v>
      </c>
      <c r="H340" s="94">
        <v>0</v>
      </c>
      <c r="I340" s="94">
        <v>0</v>
      </c>
      <c r="J340" s="94">
        <v>0</v>
      </c>
      <c r="K340" s="95">
        <v>0</v>
      </c>
      <c r="L340" s="94">
        <f t="shared" si="16"/>
        <v>0</v>
      </c>
      <c r="M340" s="94">
        <v>0</v>
      </c>
      <c r="N340" s="94">
        <v>0</v>
      </c>
      <c r="O340" s="96">
        <v>0</v>
      </c>
      <c r="P340" s="95">
        <v>0</v>
      </c>
      <c r="Q340" s="97">
        <f>+monthly_drivers_0!Q340</f>
        <v>2.5</v>
      </c>
    </row>
    <row r="341" spans="1:17" x14ac:dyDescent="0.25">
      <c r="A341" s="98">
        <f t="shared" si="17"/>
        <v>54635</v>
      </c>
      <c r="B341" s="713" t="str">
        <f t="shared" si="18"/>
        <v>LeasingI</v>
      </c>
      <c r="C341" s="99">
        <v>0</v>
      </c>
      <c r="D341" s="100">
        <v>0</v>
      </c>
      <c r="E341" s="100">
        <v>0</v>
      </c>
      <c r="F341" s="100">
        <v>0</v>
      </c>
      <c r="G341" s="100">
        <v>0</v>
      </c>
      <c r="H341" s="100">
        <v>0</v>
      </c>
      <c r="I341" s="100">
        <v>0</v>
      </c>
      <c r="J341" s="100">
        <v>0</v>
      </c>
      <c r="K341" s="101">
        <v>0</v>
      </c>
      <c r="L341" s="102">
        <f t="shared" si="16"/>
        <v>0</v>
      </c>
      <c r="M341" s="102">
        <v>0</v>
      </c>
      <c r="N341" s="102">
        <v>0</v>
      </c>
      <c r="O341" s="103">
        <v>0</v>
      </c>
      <c r="P341" s="104">
        <v>0</v>
      </c>
      <c r="Q341" s="105">
        <f>+monthly_drivers_0!Q341</f>
        <v>2.5</v>
      </c>
    </row>
    <row r="342" spans="1:17" x14ac:dyDescent="0.25">
      <c r="A342" s="106">
        <f t="shared" si="17"/>
        <v>54666</v>
      </c>
      <c r="B342" s="714" t="str">
        <f t="shared" si="18"/>
        <v>LeasingI</v>
      </c>
      <c r="C342" s="93">
        <v>0</v>
      </c>
      <c r="D342" s="94">
        <v>0</v>
      </c>
      <c r="E342" s="94">
        <v>0</v>
      </c>
      <c r="F342" s="94">
        <v>0</v>
      </c>
      <c r="G342" s="94">
        <v>0</v>
      </c>
      <c r="H342" s="94">
        <v>0</v>
      </c>
      <c r="I342" s="94">
        <v>0</v>
      </c>
      <c r="J342" s="94">
        <v>0</v>
      </c>
      <c r="K342" s="95">
        <v>0</v>
      </c>
      <c r="L342" s="94">
        <f t="shared" si="16"/>
        <v>0</v>
      </c>
      <c r="M342" s="94">
        <v>0</v>
      </c>
      <c r="N342" s="94">
        <v>0</v>
      </c>
      <c r="O342" s="96">
        <v>0</v>
      </c>
      <c r="P342" s="95">
        <v>0</v>
      </c>
      <c r="Q342" s="97">
        <f>+monthly_drivers_0!Q342</f>
        <v>2.5</v>
      </c>
    </row>
    <row r="343" spans="1:17" x14ac:dyDescent="0.25">
      <c r="A343" s="98">
        <f t="shared" si="17"/>
        <v>54696</v>
      </c>
      <c r="B343" s="713" t="str">
        <f t="shared" si="18"/>
        <v>LeasingI</v>
      </c>
      <c r="C343" s="99">
        <v>0</v>
      </c>
      <c r="D343" s="100">
        <v>0</v>
      </c>
      <c r="E343" s="100">
        <v>0</v>
      </c>
      <c r="F343" s="100">
        <v>0</v>
      </c>
      <c r="G343" s="100">
        <v>0</v>
      </c>
      <c r="H343" s="100">
        <v>0</v>
      </c>
      <c r="I343" s="100">
        <v>0</v>
      </c>
      <c r="J343" s="100">
        <v>0</v>
      </c>
      <c r="K343" s="101">
        <v>0</v>
      </c>
      <c r="L343" s="102">
        <f t="shared" si="16"/>
        <v>0</v>
      </c>
      <c r="M343" s="102">
        <v>0</v>
      </c>
      <c r="N343" s="102">
        <v>0</v>
      </c>
      <c r="O343" s="103">
        <v>0</v>
      </c>
      <c r="P343" s="104">
        <v>0</v>
      </c>
      <c r="Q343" s="105">
        <f>+monthly_drivers_0!Q343</f>
        <v>2.5</v>
      </c>
    </row>
    <row r="344" spans="1:17" x14ac:dyDescent="0.25">
      <c r="A344" s="106">
        <f t="shared" si="17"/>
        <v>54727</v>
      </c>
      <c r="B344" s="714" t="str">
        <f t="shared" si="18"/>
        <v>LeasingI</v>
      </c>
      <c r="C344" s="93">
        <v>0</v>
      </c>
      <c r="D344" s="94">
        <v>0</v>
      </c>
      <c r="E344" s="94">
        <v>0</v>
      </c>
      <c r="F344" s="94">
        <v>0</v>
      </c>
      <c r="G344" s="94">
        <v>0</v>
      </c>
      <c r="H344" s="94">
        <v>0</v>
      </c>
      <c r="I344" s="94">
        <v>0</v>
      </c>
      <c r="J344" s="94">
        <v>0</v>
      </c>
      <c r="K344" s="95">
        <v>0</v>
      </c>
      <c r="L344" s="94">
        <f t="shared" si="16"/>
        <v>0</v>
      </c>
      <c r="M344" s="94">
        <v>0</v>
      </c>
      <c r="N344" s="94">
        <v>0</v>
      </c>
      <c r="O344" s="96">
        <v>0</v>
      </c>
      <c r="P344" s="95">
        <v>0</v>
      </c>
      <c r="Q344" s="97">
        <f>+monthly_drivers_0!Q344</f>
        <v>2.5</v>
      </c>
    </row>
    <row r="345" spans="1:17" x14ac:dyDescent="0.25">
      <c r="A345" s="98">
        <f t="shared" si="17"/>
        <v>54757</v>
      </c>
      <c r="B345" s="713" t="str">
        <f t="shared" si="18"/>
        <v>LeasingI</v>
      </c>
      <c r="C345" s="99">
        <v>0</v>
      </c>
      <c r="D345" s="100">
        <v>0</v>
      </c>
      <c r="E345" s="100">
        <v>0</v>
      </c>
      <c r="F345" s="100">
        <v>0</v>
      </c>
      <c r="G345" s="100">
        <v>0</v>
      </c>
      <c r="H345" s="100">
        <v>0</v>
      </c>
      <c r="I345" s="100">
        <v>0</v>
      </c>
      <c r="J345" s="100">
        <v>0</v>
      </c>
      <c r="K345" s="101">
        <v>0</v>
      </c>
      <c r="L345" s="102">
        <f t="shared" si="16"/>
        <v>0</v>
      </c>
      <c r="M345" s="102">
        <v>0</v>
      </c>
      <c r="N345" s="102">
        <v>0</v>
      </c>
      <c r="O345" s="103">
        <v>0</v>
      </c>
      <c r="P345" s="104">
        <v>0</v>
      </c>
      <c r="Q345" s="105">
        <f>+monthly_drivers_0!Q345</f>
        <v>2.5</v>
      </c>
    </row>
    <row r="346" spans="1:17" x14ac:dyDescent="0.25">
      <c r="A346" s="106">
        <f t="shared" si="17"/>
        <v>54788</v>
      </c>
      <c r="B346" s="714" t="str">
        <f t="shared" si="18"/>
        <v>LeasingI</v>
      </c>
      <c r="C346" s="93">
        <v>0</v>
      </c>
      <c r="D346" s="94">
        <v>0</v>
      </c>
      <c r="E346" s="94">
        <v>0</v>
      </c>
      <c r="F346" s="94">
        <v>0</v>
      </c>
      <c r="G346" s="94">
        <v>0</v>
      </c>
      <c r="H346" s="94">
        <v>0</v>
      </c>
      <c r="I346" s="94">
        <v>0</v>
      </c>
      <c r="J346" s="94">
        <v>0</v>
      </c>
      <c r="K346" s="95">
        <v>0</v>
      </c>
      <c r="L346" s="94">
        <f t="shared" si="16"/>
        <v>0</v>
      </c>
      <c r="M346" s="94">
        <v>0</v>
      </c>
      <c r="N346" s="94">
        <v>0</v>
      </c>
      <c r="O346" s="96">
        <v>0</v>
      </c>
      <c r="P346" s="95">
        <v>0</v>
      </c>
      <c r="Q346" s="97">
        <f>+monthly_drivers_0!Q346</f>
        <v>2.5</v>
      </c>
    </row>
    <row r="347" spans="1:17" x14ac:dyDescent="0.25">
      <c r="A347" s="98">
        <f t="shared" si="17"/>
        <v>54819</v>
      </c>
      <c r="B347" s="713" t="str">
        <f t="shared" si="18"/>
        <v>LeasingI</v>
      </c>
      <c r="C347" s="99">
        <v>0</v>
      </c>
      <c r="D347" s="100">
        <v>0</v>
      </c>
      <c r="E347" s="100">
        <v>0</v>
      </c>
      <c r="F347" s="100">
        <v>0</v>
      </c>
      <c r="G347" s="100">
        <v>0</v>
      </c>
      <c r="H347" s="100">
        <v>0</v>
      </c>
      <c r="I347" s="100">
        <v>0</v>
      </c>
      <c r="J347" s="100">
        <v>0</v>
      </c>
      <c r="K347" s="101">
        <v>0</v>
      </c>
      <c r="L347" s="102">
        <f t="shared" si="16"/>
        <v>0</v>
      </c>
      <c r="M347" s="102">
        <v>0</v>
      </c>
      <c r="N347" s="102">
        <v>0</v>
      </c>
      <c r="O347" s="103">
        <v>0</v>
      </c>
      <c r="P347" s="104">
        <v>0</v>
      </c>
      <c r="Q347" s="105">
        <f>+monthly_drivers_0!Q347</f>
        <v>2.5</v>
      </c>
    </row>
    <row r="348" spans="1:17" x14ac:dyDescent="0.25">
      <c r="A348" s="106">
        <f t="shared" si="17"/>
        <v>54847</v>
      </c>
      <c r="B348" s="714" t="str">
        <f t="shared" si="18"/>
        <v>LeasingI</v>
      </c>
      <c r="C348" s="93">
        <v>0</v>
      </c>
      <c r="D348" s="94">
        <v>0</v>
      </c>
      <c r="E348" s="94">
        <v>0</v>
      </c>
      <c r="F348" s="94">
        <v>0</v>
      </c>
      <c r="G348" s="94">
        <v>0</v>
      </c>
      <c r="H348" s="94">
        <v>0</v>
      </c>
      <c r="I348" s="94">
        <v>0</v>
      </c>
      <c r="J348" s="94">
        <v>0</v>
      </c>
      <c r="K348" s="95">
        <v>0</v>
      </c>
      <c r="L348" s="94">
        <f t="shared" si="16"/>
        <v>0</v>
      </c>
      <c r="M348" s="94">
        <v>0</v>
      </c>
      <c r="N348" s="94">
        <v>0</v>
      </c>
      <c r="O348" s="96">
        <v>0</v>
      </c>
      <c r="P348" s="95">
        <v>0</v>
      </c>
      <c r="Q348" s="97">
        <f>+monthly_drivers_0!Q348</f>
        <v>2.5</v>
      </c>
    </row>
    <row r="349" spans="1:17" x14ac:dyDescent="0.25">
      <c r="A349" s="98">
        <f t="shared" si="17"/>
        <v>54878</v>
      </c>
      <c r="B349" s="713" t="str">
        <f t="shared" si="18"/>
        <v>LeasingI</v>
      </c>
      <c r="C349" s="99">
        <v>0</v>
      </c>
      <c r="D349" s="100">
        <v>0</v>
      </c>
      <c r="E349" s="100">
        <v>0</v>
      </c>
      <c r="F349" s="100">
        <v>0</v>
      </c>
      <c r="G349" s="100">
        <v>0</v>
      </c>
      <c r="H349" s="100">
        <v>0</v>
      </c>
      <c r="I349" s="100">
        <v>0</v>
      </c>
      <c r="J349" s="100">
        <v>0</v>
      </c>
      <c r="K349" s="101">
        <v>0</v>
      </c>
      <c r="L349" s="102">
        <f t="shared" si="16"/>
        <v>0</v>
      </c>
      <c r="M349" s="102">
        <v>0</v>
      </c>
      <c r="N349" s="102">
        <v>0</v>
      </c>
      <c r="O349" s="103">
        <v>0</v>
      </c>
      <c r="P349" s="104">
        <v>0</v>
      </c>
      <c r="Q349" s="105">
        <f>+monthly_drivers_0!Q349</f>
        <v>2.5</v>
      </c>
    </row>
    <row r="350" spans="1:17" x14ac:dyDescent="0.25">
      <c r="A350" s="106">
        <f t="shared" si="17"/>
        <v>54908</v>
      </c>
      <c r="B350" s="714" t="str">
        <f t="shared" si="18"/>
        <v>LeasingI</v>
      </c>
      <c r="C350" s="93">
        <v>0</v>
      </c>
      <c r="D350" s="94">
        <v>0</v>
      </c>
      <c r="E350" s="94">
        <v>0</v>
      </c>
      <c r="F350" s="94">
        <v>0</v>
      </c>
      <c r="G350" s="94">
        <v>0</v>
      </c>
      <c r="H350" s="94">
        <v>0</v>
      </c>
      <c r="I350" s="94">
        <v>0</v>
      </c>
      <c r="J350" s="94">
        <v>0</v>
      </c>
      <c r="K350" s="95">
        <v>0</v>
      </c>
      <c r="L350" s="94">
        <f t="shared" si="16"/>
        <v>0</v>
      </c>
      <c r="M350" s="94">
        <v>0</v>
      </c>
      <c r="N350" s="94">
        <v>0</v>
      </c>
      <c r="O350" s="96">
        <v>0</v>
      </c>
      <c r="P350" s="95">
        <v>0</v>
      </c>
      <c r="Q350" s="97">
        <f>+monthly_drivers_0!Q350</f>
        <v>2.5</v>
      </c>
    </row>
    <row r="351" spans="1:17" x14ac:dyDescent="0.25">
      <c r="A351" s="98">
        <f t="shared" si="17"/>
        <v>54939</v>
      </c>
      <c r="B351" s="713" t="str">
        <f t="shared" si="18"/>
        <v>LeasingI</v>
      </c>
      <c r="C351" s="99">
        <v>0</v>
      </c>
      <c r="D351" s="100">
        <v>0</v>
      </c>
      <c r="E351" s="100">
        <v>0</v>
      </c>
      <c r="F351" s="100">
        <v>0</v>
      </c>
      <c r="G351" s="100">
        <v>0</v>
      </c>
      <c r="H351" s="100">
        <v>0</v>
      </c>
      <c r="I351" s="100">
        <v>0</v>
      </c>
      <c r="J351" s="100">
        <v>0</v>
      </c>
      <c r="K351" s="101">
        <v>0</v>
      </c>
      <c r="L351" s="102">
        <f t="shared" si="16"/>
        <v>0</v>
      </c>
      <c r="M351" s="102">
        <v>0</v>
      </c>
      <c r="N351" s="102">
        <v>0</v>
      </c>
      <c r="O351" s="103">
        <v>0</v>
      </c>
      <c r="P351" s="104">
        <v>0</v>
      </c>
      <c r="Q351" s="105">
        <f>+monthly_drivers_0!Q351</f>
        <v>2.5</v>
      </c>
    </row>
    <row r="352" spans="1:17" x14ac:dyDescent="0.25">
      <c r="A352" s="106">
        <f t="shared" si="17"/>
        <v>54969</v>
      </c>
      <c r="B352" s="714" t="str">
        <f t="shared" si="18"/>
        <v>LeasingI</v>
      </c>
      <c r="C352" s="93">
        <v>0</v>
      </c>
      <c r="D352" s="94">
        <v>0</v>
      </c>
      <c r="E352" s="94">
        <v>0</v>
      </c>
      <c r="F352" s="94">
        <v>0</v>
      </c>
      <c r="G352" s="94">
        <v>0</v>
      </c>
      <c r="H352" s="94">
        <v>0</v>
      </c>
      <c r="I352" s="94">
        <v>0</v>
      </c>
      <c r="J352" s="94">
        <v>0</v>
      </c>
      <c r="K352" s="95">
        <v>0</v>
      </c>
      <c r="L352" s="94">
        <f t="shared" si="16"/>
        <v>0</v>
      </c>
      <c r="M352" s="94">
        <v>0</v>
      </c>
      <c r="N352" s="94">
        <v>0</v>
      </c>
      <c r="O352" s="96">
        <v>0</v>
      </c>
      <c r="P352" s="95">
        <v>0</v>
      </c>
      <c r="Q352" s="97">
        <f>+monthly_drivers_0!Q352</f>
        <v>2.5</v>
      </c>
    </row>
    <row r="353" spans="1:17" x14ac:dyDescent="0.25">
      <c r="A353" s="98">
        <f t="shared" si="17"/>
        <v>55000</v>
      </c>
      <c r="B353" s="713" t="str">
        <f t="shared" si="18"/>
        <v>LeasingI</v>
      </c>
      <c r="C353" s="99">
        <v>0</v>
      </c>
      <c r="D353" s="100">
        <v>0</v>
      </c>
      <c r="E353" s="100">
        <v>0</v>
      </c>
      <c r="F353" s="100">
        <v>0</v>
      </c>
      <c r="G353" s="100">
        <v>0</v>
      </c>
      <c r="H353" s="100">
        <v>0</v>
      </c>
      <c r="I353" s="100">
        <v>0</v>
      </c>
      <c r="J353" s="100">
        <v>0</v>
      </c>
      <c r="K353" s="101">
        <v>0</v>
      </c>
      <c r="L353" s="102">
        <f t="shared" si="16"/>
        <v>0</v>
      </c>
      <c r="M353" s="102">
        <v>0</v>
      </c>
      <c r="N353" s="102">
        <v>0</v>
      </c>
      <c r="O353" s="103">
        <v>0</v>
      </c>
      <c r="P353" s="104">
        <v>0</v>
      </c>
      <c r="Q353" s="105">
        <f>+monthly_drivers_0!Q353</f>
        <v>2.5</v>
      </c>
    </row>
    <row r="354" spans="1:17" x14ac:dyDescent="0.25">
      <c r="A354" s="106">
        <f t="shared" si="17"/>
        <v>55031</v>
      </c>
      <c r="B354" s="714" t="str">
        <f t="shared" si="18"/>
        <v>LeasingI</v>
      </c>
      <c r="C354" s="93">
        <v>0</v>
      </c>
      <c r="D354" s="94">
        <v>0</v>
      </c>
      <c r="E354" s="94">
        <v>0</v>
      </c>
      <c r="F354" s="94">
        <v>0</v>
      </c>
      <c r="G354" s="94">
        <v>0</v>
      </c>
      <c r="H354" s="94">
        <v>0</v>
      </c>
      <c r="I354" s="94">
        <v>0</v>
      </c>
      <c r="J354" s="94">
        <v>0</v>
      </c>
      <c r="K354" s="95">
        <v>0</v>
      </c>
      <c r="L354" s="94">
        <f t="shared" si="16"/>
        <v>0</v>
      </c>
      <c r="M354" s="94">
        <v>0</v>
      </c>
      <c r="N354" s="94">
        <v>0</v>
      </c>
      <c r="O354" s="96">
        <v>0</v>
      </c>
      <c r="P354" s="95">
        <v>0</v>
      </c>
      <c r="Q354" s="97">
        <f>+monthly_drivers_0!Q354</f>
        <v>2.5</v>
      </c>
    </row>
    <row r="355" spans="1:17" x14ac:dyDescent="0.25">
      <c r="A355" s="98">
        <f t="shared" si="17"/>
        <v>55061</v>
      </c>
      <c r="B355" s="713" t="str">
        <f t="shared" si="18"/>
        <v>LeasingI</v>
      </c>
      <c r="C355" s="99">
        <v>0</v>
      </c>
      <c r="D355" s="100">
        <v>0</v>
      </c>
      <c r="E355" s="100">
        <v>0</v>
      </c>
      <c r="F355" s="100">
        <v>0</v>
      </c>
      <c r="G355" s="100">
        <v>0</v>
      </c>
      <c r="H355" s="100">
        <v>0</v>
      </c>
      <c r="I355" s="100">
        <v>0</v>
      </c>
      <c r="J355" s="100">
        <v>0</v>
      </c>
      <c r="K355" s="101">
        <v>0</v>
      </c>
      <c r="L355" s="102">
        <f t="shared" si="16"/>
        <v>0</v>
      </c>
      <c r="M355" s="102">
        <v>0</v>
      </c>
      <c r="N355" s="102">
        <v>0</v>
      </c>
      <c r="O355" s="103">
        <v>0</v>
      </c>
      <c r="P355" s="104">
        <v>0</v>
      </c>
      <c r="Q355" s="105">
        <f>+monthly_drivers_0!Q355</f>
        <v>2.5</v>
      </c>
    </row>
    <row r="356" spans="1:17" x14ac:dyDescent="0.25">
      <c r="A356" s="106">
        <f t="shared" si="17"/>
        <v>55092</v>
      </c>
      <c r="B356" s="714" t="str">
        <f t="shared" si="18"/>
        <v>LeasingI</v>
      </c>
      <c r="C356" s="93">
        <v>0</v>
      </c>
      <c r="D356" s="94">
        <v>0</v>
      </c>
      <c r="E356" s="94">
        <v>0</v>
      </c>
      <c r="F356" s="94">
        <v>0</v>
      </c>
      <c r="G356" s="94">
        <v>0</v>
      </c>
      <c r="H356" s="94">
        <v>0</v>
      </c>
      <c r="I356" s="94">
        <v>0</v>
      </c>
      <c r="J356" s="94">
        <v>0</v>
      </c>
      <c r="K356" s="95">
        <v>0</v>
      </c>
      <c r="L356" s="94">
        <f t="shared" si="16"/>
        <v>0</v>
      </c>
      <c r="M356" s="94">
        <v>0</v>
      </c>
      <c r="N356" s="94">
        <v>0</v>
      </c>
      <c r="O356" s="96">
        <v>0</v>
      </c>
      <c r="P356" s="95">
        <v>0</v>
      </c>
      <c r="Q356" s="97">
        <f>+monthly_drivers_0!Q356</f>
        <v>2.5</v>
      </c>
    </row>
    <row r="357" spans="1:17" x14ac:dyDescent="0.25">
      <c r="A357" s="98">
        <f t="shared" si="17"/>
        <v>55122</v>
      </c>
      <c r="B357" s="713" t="str">
        <f t="shared" si="18"/>
        <v>LeasingI</v>
      </c>
      <c r="C357" s="99">
        <v>0</v>
      </c>
      <c r="D357" s="100">
        <v>0</v>
      </c>
      <c r="E357" s="100">
        <v>0</v>
      </c>
      <c r="F357" s="100">
        <v>0</v>
      </c>
      <c r="G357" s="100">
        <v>0</v>
      </c>
      <c r="H357" s="100">
        <v>0</v>
      </c>
      <c r="I357" s="100">
        <v>0</v>
      </c>
      <c r="J357" s="100">
        <v>0</v>
      </c>
      <c r="K357" s="101">
        <v>0</v>
      </c>
      <c r="L357" s="102">
        <f t="shared" si="16"/>
        <v>0</v>
      </c>
      <c r="M357" s="102">
        <v>0</v>
      </c>
      <c r="N357" s="102">
        <v>0</v>
      </c>
      <c r="O357" s="103">
        <v>0</v>
      </c>
      <c r="P357" s="104">
        <v>0</v>
      </c>
      <c r="Q357" s="105">
        <f>+monthly_drivers_0!Q357</f>
        <v>2.5</v>
      </c>
    </row>
    <row r="358" spans="1:17" x14ac:dyDescent="0.25">
      <c r="A358" s="106">
        <f t="shared" si="17"/>
        <v>55153</v>
      </c>
      <c r="B358" s="714" t="str">
        <f t="shared" si="18"/>
        <v>LeasingI</v>
      </c>
      <c r="C358" s="93">
        <v>0</v>
      </c>
      <c r="D358" s="94">
        <v>0</v>
      </c>
      <c r="E358" s="94">
        <v>0</v>
      </c>
      <c r="F358" s="94">
        <v>0</v>
      </c>
      <c r="G358" s="94">
        <v>0</v>
      </c>
      <c r="H358" s="94">
        <v>0</v>
      </c>
      <c r="I358" s="94">
        <v>0</v>
      </c>
      <c r="J358" s="94">
        <v>0</v>
      </c>
      <c r="K358" s="95">
        <v>0</v>
      </c>
      <c r="L358" s="94">
        <f t="shared" si="16"/>
        <v>0</v>
      </c>
      <c r="M358" s="94">
        <v>0</v>
      </c>
      <c r="N358" s="94">
        <v>0</v>
      </c>
      <c r="O358" s="96">
        <v>0</v>
      </c>
      <c r="P358" s="95">
        <v>0</v>
      </c>
      <c r="Q358" s="97">
        <f>+monthly_drivers_0!Q358</f>
        <v>2.5</v>
      </c>
    </row>
    <row r="359" spans="1:17" x14ac:dyDescent="0.25">
      <c r="A359" s="98">
        <f t="shared" si="17"/>
        <v>55184</v>
      </c>
      <c r="B359" s="713" t="str">
        <f t="shared" si="18"/>
        <v>LeasingI</v>
      </c>
      <c r="C359" s="99">
        <v>0</v>
      </c>
      <c r="D359" s="100">
        <v>0</v>
      </c>
      <c r="E359" s="100">
        <v>0</v>
      </c>
      <c r="F359" s="100">
        <v>0</v>
      </c>
      <c r="G359" s="100">
        <v>0</v>
      </c>
      <c r="H359" s="100">
        <v>0</v>
      </c>
      <c r="I359" s="100">
        <v>0</v>
      </c>
      <c r="J359" s="100">
        <v>0</v>
      </c>
      <c r="K359" s="101">
        <v>0</v>
      </c>
      <c r="L359" s="102">
        <f t="shared" si="16"/>
        <v>0</v>
      </c>
      <c r="M359" s="102">
        <v>0</v>
      </c>
      <c r="N359" s="102">
        <v>0</v>
      </c>
      <c r="O359" s="103">
        <v>0</v>
      </c>
      <c r="P359" s="104">
        <v>0</v>
      </c>
      <c r="Q359" s="105">
        <f>+monthly_drivers_0!Q359</f>
        <v>2.5</v>
      </c>
    </row>
    <row r="360" spans="1:17" x14ac:dyDescent="0.25">
      <c r="A360" s="106">
        <f t="shared" si="17"/>
        <v>55212</v>
      </c>
      <c r="B360" s="714" t="str">
        <f t="shared" si="18"/>
        <v>LeasingI</v>
      </c>
      <c r="C360" s="93">
        <v>0</v>
      </c>
      <c r="D360" s="94">
        <v>0</v>
      </c>
      <c r="E360" s="94">
        <v>0</v>
      </c>
      <c r="F360" s="94">
        <v>0</v>
      </c>
      <c r="G360" s="94">
        <v>0</v>
      </c>
      <c r="H360" s="94">
        <v>0</v>
      </c>
      <c r="I360" s="94">
        <v>0</v>
      </c>
      <c r="J360" s="94">
        <v>0</v>
      </c>
      <c r="K360" s="95">
        <v>0</v>
      </c>
      <c r="L360" s="94">
        <f t="shared" si="16"/>
        <v>0</v>
      </c>
      <c r="M360" s="94">
        <v>0</v>
      </c>
      <c r="N360" s="94">
        <v>0</v>
      </c>
      <c r="O360" s="96">
        <v>0</v>
      </c>
      <c r="P360" s="95">
        <v>0</v>
      </c>
      <c r="Q360" s="97">
        <f>+monthly_drivers_0!Q360</f>
        <v>2.5</v>
      </c>
    </row>
    <row r="361" spans="1:17" x14ac:dyDescent="0.25">
      <c r="A361" s="98">
        <f t="shared" si="17"/>
        <v>55243</v>
      </c>
      <c r="B361" s="713" t="str">
        <f t="shared" si="18"/>
        <v>LeasingI</v>
      </c>
      <c r="C361" s="99">
        <v>0</v>
      </c>
      <c r="D361" s="100">
        <v>0</v>
      </c>
      <c r="E361" s="100">
        <v>0</v>
      </c>
      <c r="F361" s="100">
        <v>0</v>
      </c>
      <c r="G361" s="100">
        <v>0</v>
      </c>
      <c r="H361" s="100">
        <v>0</v>
      </c>
      <c r="I361" s="100">
        <v>0</v>
      </c>
      <c r="J361" s="100">
        <v>0</v>
      </c>
      <c r="K361" s="101">
        <v>0</v>
      </c>
      <c r="L361" s="102">
        <f t="shared" si="16"/>
        <v>0</v>
      </c>
      <c r="M361" s="102">
        <v>0</v>
      </c>
      <c r="N361" s="102">
        <v>0</v>
      </c>
      <c r="O361" s="103">
        <v>0</v>
      </c>
      <c r="P361" s="104">
        <v>0</v>
      </c>
      <c r="Q361" s="105">
        <f>+monthly_drivers_0!Q361</f>
        <v>2.5</v>
      </c>
    </row>
    <row r="362" spans="1:17" x14ac:dyDescent="0.25">
      <c r="A362" s="106">
        <f t="shared" si="17"/>
        <v>55273</v>
      </c>
      <c r="B362" s="714" t="str">
        <f t="shared" si="18"/>
        <v>LeasingI</v>
      </c>
      <c r="C362" s="93">
        <v>0</v>
      </c>
      <c r="D362" s="94">
        <v>0</v>
      </c>
      <c r="E362" s="94">
        <v>0</v>
      </c>
      <c r="F362" s="94">
        <v>0</v>
      </c>
      <c r="G362" s="94">
        <v>0</v>
      </c>
      <c r="H362" s="94">
        <v>0</v>
      </c>
      <c r="I362" s="94">
        <v>0</v>
      </c>
      <c r="J362" s="94">
        <v>0</v>
      </c>
      <c r="K362" s="95">
        <v>0</v>
      </c>
      <c r="L362" s="94">
        <f t="shared" si="16"/>
        <v>0</v>
      </c>
      <c r="M362" s="94">
        <v>0</v>
      </c>
      <c r="N362" s="94">
        <v>0</v>
      </c>
      <c r="O362" s="96">
        <v>0</v>
      </c>
      <c r="P362" s="95">
        <v>0</v>
      </c>
      <c r="Q362" s="97">
        <f>+monthly_drivers_0!Q362</f>
        <v>2.5</v>
      </c>
    </row>
    <row r="363" spans="1:17" x14ac:dyDescent="0.25">
      <c r="A363" s="98">
        <f t="shared" si="17"/>
        <v>55304</v>
      </c>
      <c r="B363" s="713" t="str">
        <f t="shared" si="18"/>
        <v>LeasingI</v>
      </c>
      <c r="C363" s="99">
        <v>0</v>
      </c>
      <c r="D363" s="100">
        <v>0</v>
      </c>
      <c r="E363" s="100">
        <v>0</v>
      </c>
      <c r="F363" s="100">
        <v>0</v>
      </c>
      <c r="G363" s="100">
        <v>0</v>
      </c>
      <c r="H363" s="100">
        <v>0</v>
      </c>
      <c r="I363" s="100">
        <v>0</v>
      </c>
      <c r="J363" s="100">
        <v>0</v>
      </c>
      <c r="K363" s="101">
        <v>0</v>
      </c>
      <c r="L363" s="102">
        <f t="shared" si="16"/>
        <v>0</v>
      </c>
      <c r="M363" s="102">
        <v>0</v>
      </c>
      <c r="N363" s="102">
        <v>0</v>
      </c>
      <c r="O363" s="103">
        <v>0</v>
      </c>
      <c r="P363" s="104">
        <v>0</v>
      </c>
      <c r="Q363" s="105">
        <f>+monthly_drivers_0!Q363</f>
        <v>2.5</v>
      </c>
    </row>
    <row r="364" spans="1:17" x14ac:dyDescent="0.25">
      <c r="A364" s="106">
        <f t="shared" si="17"/>
        <v>55334</v>
      </c>
      <c r="B364" s="714" t="str">
        <f t="shared" si="18"/>
        <v>LeasingI</v>
      </c>
      <c r="C364" s="93">
        <v>0</v>
      </c>
      <c r="D364" s="94">
        <v>0</v>
      </c>
      <c r="E364" s="94">
        <v>0</v>
      </c>
      <c r="F364" s="94">
        <v>0</v>
      </c>
      <c r="G364" s="94">
        <v>0</v>
      </c>
      <c r="H364" s="94">
        <v>0</v>
      </c>
      <c r="I364" s="94">
        <v>0</v>
      </c>
      <c r="J364" s="94">
        <v>0</v>
      </c>
      <c r="K364" s="95">
        <v>0</v>
      </c>
      <c r="L364" s="94">
        <f t="shared" si="16"/>
        <v>0</v>
      </c>
      <c r="M364" s="94">
        <v>0</v>
      </c>
      <c r="N364" s="94">
        <v>0</v>
      </c>
      <c r="O364" s="96">
        <v>0</v>
      </c>
      <c r="P364" s="95">
        <v>0</v>
      </c>
      <c r="Q364" s="97">
        <f>+monthly_drivers_0!Q364</f>
        <v>2.5</v>
      </c>
    </row>
    <row r="365" spans="1:17" x14ac:dyDescent="0.25">
      <c r="A365" s="98">
        <f t="shared" si="17"/>
        <v>55365</v>
      </c>
      <c r="B365" s="713" t="str">
        <f t="shared" si="18"/>
        <v>LeasingI</v>
      </c>
      <c r="C365" s="99">
        <v>0</v>
      </c>
      <c r="D365" s="100">
        <v>0</v>
      </c>
      <c r="E365" s="100">
        <v>0</v>
      </c>
      <c r="F365" s="100">
        <v>0</v>
      </c>
      <c r="G365" s="100">
        <v>0</v>
      </c>
      <c r="H365" s="100">
        <v>0</v>
      </c>
      <c r="I365" s="100">
        <v>0</v>
      </c>
      <c r="J365" s="100">
        <v>0</v>
      </c>
      <c r="K365" s="101">
        <v>0</v>
      </c>
      <c r="L365" s="102">
        <f t="shared" si="16"/>
        <v>0</v>
      </c>
      <c r="M365" s="102">
        <v>0</v>
      </c>
      <c r="N365" s="102">
        <v>0</v>
      </c>
      <c r="O365" s="103">
        <v>0</v>
      </c>
      <c r="P365" s="104">
        <v>0</v>
      </c>
      <c r="Q365" s="105">
        <f>+monthly_drivers_0!Q365</f>
        <v>2.5</v>
      </c>
    </row>
    <row r="366" spans="1:17" x14ac:dyDescent="0.25">
      <c r="A366" s="106">
        <f t="shared" si="17"/>
        <v>55396</v>
      </c>
      <c r="B366" s="714" t="str">
        <f t="shared" si="18"/>
        <v>LeasingI</v>
      </c>
      <c r="C366" s="93">
        <v>0</v>
      </c>
      <c r="D366" s="94">
        <v>0</v>
      </c>
      <c r="E366" s="94">
        <v>0</v>
      </c>
      <c r="F366" s="94">
        <v>0</v>
      </c>
      <c r="G366" s="94">
        <v>0</v>
      </c>
      <c r="H366" s="94">
        <v>0</v>
      </c>
      <c r="I366" s="94">
        <v>0</v>
      </c>
      <c r="J366" s="94">
        <v>0</v>
      </c>
      <c r="K366" s="95">
        <v>0</v>
      </c>
      <c r="L366" s="94">
        <f t="shared" si="16"/>
        <v>0</v>
      </c>
      <c r="M366" s="94">
        <v>0</v>
      </c>
      <c r="N366" s="94">
        <v>0</v>
      </c>
      <c r="O366" s="96">
        <v>0</v>
      </c>
      <c r="P366" s="95">
        <v>0</v>
      </c>
      <c r="Q366" s="97">
        <f>+monthly_drivers_0!Q366</f>
        <v>2.5</v>
      </c>
    </row>
    <row r="367" spans="1:17" x14ac:dyDescent="0.25">
      <c r="A367" s="98">
        <f t="shared" si="17"/>
        <v>55426</v>
      </c>
      <c r="B367" s="713" t="str">
        <f t="shared" si="18"/>
        <v>LeasingI</v>
      </c>
      <c r="C367" s="99">
        <v>0</v>
      </c>
      <c r="D367" s="100">
        <v>0</v>
      </c>
      <c r="E367" s="100">
        <v>0</v>
      </c>
      <c r="F367" s="100">
        <v>0</v>
      </c>
      <c r="G367" s="100">
        <v>0</v>
      </c>
      <c r="H367" s="100">
        <v>0</v>
      </c>
      <c r="I367" s="100">
        <v>0</v>
      </c>
      <c r="J367" s="100">
        <v>0</v>
      </c>
      <c r="K367" s="101">
        <v>0</v>
      </c>
      <c r="L367" s="102">
        <f t="shared" si="16"/>
        <v>0</v>
      </c>
      <c r="M367" s="102">
        <v>0</v>
      </c>
      <c r="N367" s="102">
        <v>0</v>
      </c>
      <c r="O367" s="103">
        <v>0</v>
      </c>
      <c r="P367" s="104">
        <v>0</v>
      </c>
      <c r="Q367" s="105">
        <f>+monthly_drivers_0!Q367</f>
        <v>2.5</v>
      </c>
    </row>
    <row r="368" spans="1:17" x14ac:dyDescent="0.25">
      <c r="A368" s="106">
        <f t="shared" si="17"/>
        <v>55457</v>
      </c>
      <c r="B368" s="714" t="str">
        <f t="shared" si="18"/>
        <v>LeasingI</v>
      </c>
      <c r="C368" s="93">
        <v>0</v>
      </c>
      <c r="D368" s="94">
        <v>0</v>
      </c>
      <c r="E368" s="94">
        <v>0</v>
      </c>
      <c r="F368" s="94">
        <v>0</v>
      </c>
      <c r="G368" s="94">
        <v>0</v>
      </c>
      <c r="H368" s="94">
        <v>0</v>
      </c>
      <c r="I368" s="94">
        <v>0</v>
      </c>
      <c r="J368" s="94">
        <v>0</v>
      </c>
      <c r="K368" s="95">
        <v>0</v>
      </c>
      <c r="L368" s="94">
        <f t="shared" si="16"/>
        <v>0</v>
      </c>
      <c r="M368" s="94">
        <v>0</v>
      </c>
      <c r="N368" s="94">
        <v>0</v>
      </c>
      <c r="O368" s="96">
        <v>0</v>
      </c>
      <c r="P368" s="95">
        <v>0</v>
      </c>
      <c r="Q368" s="97">
        <f>+monthly_drivers_0!Q368</f>
        <v>2.5</v>
      </c>
    </row>
    <row r="369" spans="1:17" x14ac:dyDescent="0.25">
      <c r="A369" s="98">
        <f t="shared" si="17"/>
        <v>55487</v>
      </c>
      <c r="B369" s="713" t="str">
        <f t="shared" si="18"/>
        <v>LeasingI</v>
      </c>
      <c r="C369" s="99">
        <v>0</v>
      </c>
      <c r="D369" s="100">
        <v>0</v>
      </c>
      <c r="E369" s="100">
        <v>0</v>
      </c>
      <c r="F369" s="100">
        <v>0</v>
      </c>
      <c r="G369" s="100">
        <v>0</v>
      </c>
      <c r="H369" s="100">
        <v>0</v>
      </c>
      <c r="I369" s="100">
        <v>0</v>
      </c>
      <c r="J369" s="100">
        <v>0</v>
      </c>
      <c r="K369" s="101">
        <v>0</v>
      </c>
      <c r="L369" s="102">
        <f t="shared" si="16"/>
        <v>0</v>
      </c>
      <c r="M369" s="102">
        <v>0</v>
      </c>
      <c r="N369" s="102">
        <v>0</v>
      </c>
      <c r="O369" s="103">
        <v>0</v>
      </c>
      <c r="P369" s="104">
        <v>0</v>
      </c>
      <c r="Q369" s="105">
        <f>+monthly_drivers_0!Q369</f>
        <v>2.5</v>
      </c>
    </row>
    <row r="370" spans="1:17" x14ac:dyDescent="0.25">
      <c r="A370" s="106">
        <f t="shared" si="17"/>
        <v>55518</v>
      </c>
      <c r="B370" s="714" t="str">
        <f t="shared" si="18"/>
        <v>LeasingI</v>
      </c>
      <c r="C370" s="93">
        <v>0</v>
      </c>
      <c r="D370" s="94">
        <v>0</v>
      </c>
      <c r="E370" s="94">
        <v>0</v>
      </c>
      <c r="F370" s="94">
        <v>0</v>
      </c>
      <c r="G370" s="94">
        <v>0</v>
      </c>
      <c r="H370" s="94">
        <v>0</v>
      </c>
      <c r="I370" s="94">
        <v>0</v>
      </c>
      <c r="J370" s="94">
        <v>0</v>
      </c>
      <c r="K370" s="95">
        <v>0</v>
      </c>
      <c r="L370" s="94">
        <f t="shared" si="16"/>
        <v>0</v>
      </c>
      <c r="M370" s="94">
        <v>0</v>
      </c>
      <c r="N370" s="94">
        <v>0</v>
      </c>
      <c r="O370" s="96">
        <v>0</v>
      </c>
      <c r="P370" s="95">
        <v>0</v>
      </c>
      <c r="Q370" s="97">
        <f>+monthly_drivers_0!Q370</f>
        <v>2.5</v>
      </c>
    </row>
    <row r="371" spans="1:17" x14ac:dyDescent="0.25">
      <c r="A371" s="98">
        <f t="shared" si="17"/>
        <v>55549</v>
      </c>
      <c r="B371" s="713" t="str">
        <f t="shared" si="18"/>
        <v>LeasingI</v>
      </c>
      <c r="C371" s="99">
        <v>0</v>
      </c>
      <c r="D371" s="100">
        <v>0</v>
      </c>
      <c r="E371" s="100">
        <v>0</v>
      </c>
      <c r="F371" s="100">
        <v>0</v>
      </c>
      <c r="G371" s="100">
        <v>0</v>
      </c>
      <c r="H371" s="100">
        <v>0</v>
      </c>
      <c r="I371" s="100">
        <v>0</v>
      </c>
      <c r="J371" s="100">
        <v>0</v>
      </c>
      <c r="K371" s="101">
        <v>0</v>
      </c>
      <c r="L371" s="102">
        <f t="shared" si="16"/>
        <v>0</v>
      </c>
      <c r="M371" s="102">
        <v>0</v>
      </c>
      <c r="N371" s="102">
        <v>0</v>
      </c>
      <c r="O371" s="103">
        <v>0</v>
      </c>
      <c r="P371" s="104">
        <v>0</v>
      </c>
      <c r="Q371" s="105">
        <f>+monthly_drivers_0!Q371</f>
        <v>2.5</v>
      </c>
    </row>
    <row r="372" spans="1:17" x14ac:dyDescent="0.25">
      <c r="A372" s="106">
        <f t="shared" si="17"/>
        <v>55578</v>
      </c>
      <c r="B372" s="714" t="str">
        <f t="shared" si="18"/>
        <v>LeasingI</v>
      </c>
      <c r="C372" s="93">
        <v>0</v>
      </c>
      <c r="D372" s="94">
        <v>0</v>
      </c>
      <c r="E372" s="94">
        <v>0</v>
      </c>
      <c r="F372" s="94">
        <v>0</v>
      </c>
      <c r="G372" s="94">
        <v>0</v>
      </c>
      <c r="H372" s="94">
        <v>0</v>
      </c>
      <c r="I372" s="94">
        <v>0</v>
      </c>
      <c r="J372" s="94">
        <v>0</v>
      </c>
      <c r="K372" s="95">
        <v>0</v>
      </c>
      <c r="L372" s="94">
        <f t="shared" si="16"/>
        <v>0</v>
      </c>
      <c r="M372" s="94">
        <v>0</v>
      </c>
      <c r="N372" s="94">
        <v>0</v>
      </c>
      <c r="O372" s="96">
        <v>0</v>
      </c>
      <c r="P372" s="95">
        <v>0</v>
      </c>
      <c r="Q372" s="97">
        <f>+monthly_drivers_0!Q372</f>
        <v>2.5</v>
      </c>
    </row>
    <row r="373" spans="1:17" x14ac:dyDescent="0.25">
      <c r="A373" s="98">
        <f t="shared" si="17"/>
        <v>55609</v>
      </c>
      <c r="B373" s="713" t="str">
        <f t="shared" si="18"/>
        <v>LeasingI</v>
      </c>
      <c r="C373" s="99">
        <v>0</v>
      </c>
      <c r="D373" s="100">
        <v>0</v>
      </c>
      <c r="E373" s="100">
        <v>0</v>
      </c>
      <c r="F373" s="100">
        <v>0</v>
      </c>
      <c r="G373" s="100">
        <v>0</v>
      </c>
      <c r="H373" s="100">
        <v>0</v>
      </c>
      <c r="I373" s="100">
        <v>0</v>
      </c>
      <c r="J373" s="100">
        <v>0</v>
      </c>
      <c r="K373" s="101">
        <v>0</v>
      </c>
      <c r="L373" s="102">
        <f t="shared" si="16"/>
        <v>0</v>
      </c>
      <c r="M373" s="102">
        <v>0</v>
      </c>
      <c r="N373" s="102">
        <v>0</v>
      </c>
      <c r="O373" s="103">
        <v>0</v>
      </c>
      <c r="P373" s="104">
        <v>0</v>
      </c>
      <c r="Q373" s="105">
        <f>+monthly_drivers_0!Q373</f>
        <v>2.5</v>
      </c>
    </row>
    <row r="374" spans="1:17" x14ac:dyDescent="0.25">
      <c r="A374" s="106">
        <f t="shared" si="17"/>
        <v>55639</v>
      </c>
      <c r="B374" s="714" t="str">
        <f t="shared" si="18"/>
        <v>LeasingI</v>
      </c>
      <c r="C374" s="93">
        <v>0</v>
      </c>
      <c r="D374" s="94">
        <v>0</v>
      </c>
      <c r="E374" s="94">
        <v>0</v>
      </c>
      <c r="F374" s="94">
        <v>0</v>
      </c>
      <c r="G374" s="94">
        <v>0</v>
      </c>
      <c r="H374" s="94">
        <v>0</v>
      </c>
      <c r="I374" s="94">
        <v>0</v>
      </c>
      <c r="J374" s="94">
        <v>0</v>
      </c>
      <c r="K374" s="95">
        <v>0</v>
      </c>
      <c r="L374" s="94">
        <f t="shared" si="16"/>
        <v>0</v>
      </c>
      <c r="M374" s="94">
        <v>0</v>
      </c>
      <c r="N374" s="94">
        <v>0</v>
      </c>
      <c r="O374" s="96">
        <v>0</v>
      </c>
      <c r="P374" s="95">
        <v>0</v>
      </c>
      <c r="Q374" s="97">
        <f>+monthly_drivers_0!Q374</f>
        <v>2.5</v>
      </c>
    </row>
    <row r="375" spans="1:17" x14ac:dyDescent="0.25">
      <c r="A375" s="98">
        <f t="shared" si="17"/>
        <v>55670</v>
      </c>
      <c r="B375" s="713" t="str">
        <f t="shared" si="18"/>
        <v>LeasingI</v>
      </c>
      <c r="C375" s="99">
        <v>0</v>
      </c>
      <c r="D375" s="100">
        <v>0</v>
      </c>
      <c r="E375" s="100">
        <v>0</v>
      </c>
      <c r="F375" s="100">
        <v>0</v>
      </c>
      <c r="G375" s="100">
        <v>0</v>
      </c>
      <c r="H375" s="100">
        <v>0</v>
      </c>
      <c r="I375" s="100">
        <v>0</v>
      </c>
      <c r="J375" s="100">
        <v>0</v>
      </c>
      <c r="K375" s="101">
        <v>0</v>
      </c>
      <c r="L375" s="102">
        <f t="shared" si="16"/>
        <v>0</v>
      </c>
      <c r="M375" s="102">
        <v>0</v>
      </c>
      <c r="N375" s="102">
        <v>0</v>
      </c>
      <c r="O375" s="103">
        <v>0</v>
      </c>
      <c r="P375" s="104">
        <v>0</v>
      </c>
      <c r="Q375" s="105">
        <f>+monthly_drivers_0!Q375</f>
        <v>2.5</v>
      </c>
    </row>
    <row r="376" spans="1:17" x14ac:dyDescent="0.25">
      <c r="A376" s="106">
        <f t="shared" si="17"/>
        <v>55700</v>
      </c>
      <c r="B376" s="714" t="str">
        <f t="shared" si="18"/>
        <v>LeasingI</v>
      </c>
      <c r="C376" s="93">
        <v>0</v>
      </c>
      <c r="D376" s="94">
        <v>0</v>
      </c>
      <c r="E376" s="94">
        <v>0</v>
      </c>
      <c r="F376" s="94">
        <v>0</v>
      </c>
      <c r="G376" s="94">
        <v>0</v>
      </c>
      <c r="H376" s="94">
        <v>0</v>
      </c>
      <c r="I376" s="94">
        <v>0</v>
      </c>
      <c r="J376" s="94">
        <v>0</v>
      </c>
      <c r="K376" s="95">
        <v>0</v>
      </c>
      <c r="L376" s="94">
        <f t="shared" si="16"/>
        <v>0</v>
      </c>
      <c r="M376" s="94">
        <v>0</v>
      </c>
      <c r="N376" s="94">
        <v>0</v>
      </c>
      <c r="O376" s="96">
        <v>0</v>
      </c>
      <c r="P376" s="95">
        <v>0</v>
      </c>
      <c r="Q376" s="97">
        <f>+monthly_drivers_0!Q376</f>
        <v>2.5</v>
      </c>
    </row>
    <row r="377" spans="1:17" x14ac:dyDescent="0.25">
      <c r="A377" s="98">
        <f t="shared" si="17"/>
        <v>55731</v>
      </c>
      <c r="B377" s="713" t="str">
        <f t="shared" si="18"/>
        <v>LeasingI</v>
      </c>
      <c r="C377" s="99">
        <v>0</v>
      </c>
      <c r="D377" s="100">
        <v>0</v>
      </c>
      <c r="E377" s="100">
        <v>0</v>
      </c>
      <c r="F377" s="100">
        <v>0</v>
      </c>
      <c r="G377" s="100">
        <v>0</v>
      </c>
      <c r="H377" s="100">
        <v>0</v>
      </c>
      <c r="I377" s="100">
        <v>0</v>
      </c>
      <c r="J377" s="100">
        <v>0</v>
      </c>
      <c r="K377" s="101">
        <v>0</v>
      </c>
      <c r="L377" s="102">
        <f t="shared" si="16"/>
        <v>0</v>
      </c>
      <c r="M377" s="102">
        <v>0</v>
      </c>
      <c r="N377" s="102">
        <v>0</v>
      </c>
      <c r="O377" s="103">
        <v>0</v>
      </c>
      <c r="P377" s="104">
        <v>0</v>
      </c>
      <c r="Q377" s="105">
        <f>+monthly_drivers_0!Q377</f>
        <v>2.5</v>
      </c>
    </row>
    <row r="378" spans="1:17" x14ac:dyDescent="0.25">
      <c r="A378" s="106">
        <f t="shared" si="17"/>
        <v>55762</v>
      </c>
      <c r="B378" s="714" t="str">
        <f t="shared" si="18"/>
        <v>LeasingI</v>
      </c>
      <c r="C378" s="93">
        <v>0</v>
      </c>
      <c r="D378" s="94">
        <v>0</v>
      </c>
      <c r="E378" s="94">
        <v>0</v>
      </c>
      <c r="F378" s="94">
        <v>0</v>
      </c>
      <c r="G378" s="94">
        <v>0</v>
      </c>
      <c r="H378" s="94">
        <v>0</v>
      </c>
      <c r="I378" s="94">
        <v>0</v>
      </c>
      <c r="J378" s="94">
        <v>0</v>
      </c>
      <c r="K378" s="95">
        <v>0</v>
      </c>
      <c r="L378" s="94">
        <f t="shared" si="16"/>
        <v>0</v>
      </c>
      <c r="M378" s="94">
        <v>0</v>
      </c>
      <c r="N378" s="94">
        <v>0</v>
      </c>
      <c r="O378" s="96">
        <v>0</v>
      </c>
      <c r="P378" s="95">
        <v>0</v>
      </c>
      <c r="Q378" s="97">
        <f>+monthly_drivers_0!Q378</f>
        <v>2.5</v>
      </c>
    </row>
    <row r="379" spans="1:17" x14ac:dyDescent="0.25">
      <c r="A379" s="98">
        <f t="shared" si="17"/>
        <v>55792</v>
      </c>
      <c r="B379" s="713" t="str">
        <f t="shared" si="18"/>
        <v>LeasingI</v>
      </c>
      <c r="C379" s="99">
        <v>0</v>
      </c>
      <c r="D379" s="100">
        <v>0</v>
      </c>
      <c r="E379" s="100">
        <v>0</v>
      </c>
      <c r="F379" s="100">
        <v>0</v>
      </c>
      <c r="G379" s="100">
        <v>0</v>
      </c>
      <c r="H379" s="100">
        <v>0</v>
      </c>
      <c r="I379" s="100">
        <v>0</v>
      </c>
      <c r="J379" s="100">
        <v>0</v>
      </c>
      <c r="K379" s="101">
        <v>0</v>
      </c>
      <c r="L379" s="102">
        <f t="shared" si="16"/>
        <v>0</v>
      </c>
      <c r="M379" s="102">
        <v>0</v>
      </c>
      <c r="N379" s="102">
        <v>0</v>
      </c>
      <c r="O379" s="103">
        <v>0</v>
      </c>
      <c r="P379" s="104">
        <v>0</v>
      </c>
      <c r="Q379" s="105">
        <f>+monthly_drivers_0!Q379</f>
        <v>2.5</v>
      </c>
    </row>
    <row r="380" spans="1:17" x14ac:dyDescent="0.25">
      <c r="A380" s="106">
        <f t="shared" si="17"/>
        <v>55823</v>
      </c>
      <c r="B380" s="714" t="str">
        <f t="shared" si="18"/>
        <v>LeasingI</v>
      </c>
      <c r="C380" s="93">
        <v>0</v>
      </c>
      <c r="D380" s="94">
        <v>0</v>
      </c>
      <c r="E380" s="94">
        <v>0</v>
      </c>
      <c r="F380" s="94">
        <v>0</v>
      </c>
      <c r="G380" s="94">
        <v>0</v>
      </c>
      <c r="H380" s="94">
        <v>0</v>
      </c>
      <c r="I380" s="94">
        <v>0</v>
      </c>
      <c r="J380" s="94">
        <v>0</v>
      </c>
      <c r="K380" s="95">
        <v>0</v>
      </c>
      <c r="L380" s="94">
        <f t="shared" si="16"/>
        <v>0</v>
      </c>
      <c r="M380" s="94">
        <v>0</v>
      </c>
      <c r="N380" s="94">
        <v>0</v>
      </c>
      <c r="O380" s="96">
        <v>0</v>
      </c>
      <c r="P380" s="95">
        <v>0</v>
      </c>
      <c r="Q380" s="97">
        <f>+monthly_drivers_0!Q380</f>
        <v>2.5</v>
      </c>
    </row>
    <row r="381" spans="1:17" x14ac:dyDescent="0.25">
      <c r="A381" s="98">
        <f t="shared" si="17"/>
        <v>55853</v>
      </c>
      <c r="B381" s="713" t="str">
        <f t="shared" si="18"/>
        <v>LeasingI</v>
      </c>
      <c r="C381" s="99">
        <v>0</v>
      </c>
      <c r="D381" s="100">
        <v>0</v>
      </c>
      <c r="E381" s="100">
        <v>0</v>
      </c>
      <c r="F381" s="100">
        <v>0</v>
      </c>
      <c r="G381" s="100">
        <v>0</v>
      </c>
      <c r="H381" s="100">
        <v>0</v>
      </c>
      <c r="I381" s="100">
        <v>0</v>
      </c>
      <c r="J381" s="100">
        <v>0</v>
      </c>
      <c r="K381" s="101">
        <v>0</v>
      </c>
      <c r="L381" s="102">
        <f t="shared" si="16"/>
        <v>0</v>
      </c>
      <c r="M381" s="102">
        <v>0</v>
      </c>
      <c r="N381" s="102">
        <v>0</v>
      </c>
      <c r="O381" s="103">
        <v>0</v>
      </c>
      <c r="P381" s="104">
        <v>0</v>
      </c>
      <c r="Q381" s="105">
        <f>+monthly_drivers_0!Q381</f>
        <v>2.5</v>
      </c>
    </row>
    <row r="382" spans="1:17" x14ac:dyDescent="0.25">
      <c r="A382" s="106">
        <f t="shared" si="17"/>
        <v>55884</v>
      </c>
      <c r="B382" s="714" t="str">
        <f t="shared" si="18"/>
        <v>LeasingI</v>
      </c>
      <c r="C382" s="93">
        <v>0</v>
      </c>
      <c r="D382" s="94">
        <v>0</v>
      </c>
      <c r="E382" s="94">
        <v>0</v>
      </c>
      <c r="F382" s="94">
        <v>0</v>
      </c>
      <c r="G382" s="94">
        <v>0</v>
      </c>
      <c r="H382" s="94">
        <v>0</v>
      </c>
      <c r="I382" s="94">
        <v>0</v>
      </c>
      <c r="J382" s="94">
        <v>0</v>
      </c>
      <c r="K382" s="95">
        <v>0</v>
      </c>
      <c r="L382" s="94">
        <f t="shared" si="16"/>
        <v>0</v>
      </c>
      <c r="M382" s="94">
        <v>0</v>
      </c>
      <c r="N382" s="94">
        <v>0</v>
      </c>
      <c r="O382" s="96">
        <v>0</v>
      </c>
      <c r="P382" s="95">
        <v>0</v>
      </c>
      <c r="Q382" s="97">
        <f>+monthly_drivers_0!Q382</f>
        <v>2.5</v>
      </c>
    </row>
    <row r="383" spans="1:17" x14ac:dyDescent="0.25">
      <c r="A383" s="98">
        <f t="shared" si="17"/>
        <v>55915</v>
      </c>
      <c r="B383" s="713" t="str">
        <f t="shared" si="18"/>
        <v>LeasingI</v>
      </c>
      <c r="C383" s="99">
        <v>0</v>
      </c>
      <c r="D383" s="100">
        <v>0</v>
      </c>
      <c r="E383" s="100">
        <v>0</v>
      </c>
      <c r="F383" s="100">
        <v>0</v>
      </c>
      <c r="G383" s="100">
        <v>0</v>
      </c>
      <c r="H383" s="100">
        <v>0</v>
      </c>
      <c r="I383" s="100">
        <v>0</v>
      </c>
      <c r="J383" s="100">
        <v>0</v>
      </c>
      <c r="K383" s="101">
        <v>0</v>
      </c>
      <c r="L383" s="102">
        <f t="shared" si="16"/>
        <v>0</v>
      </c>
      <c r="M383" s="102">
        <v>0</v>
      </c>
      <c r="N383" s="102">
        <v>0</v>
      </c>
      <c r="O383" s="103">
        <v>0</v>
      </c>
      <c r="P383" s="104">
        <v>0</v>
      </c>
      <c r="Q383" s="105">
        <f>+monthly_drivers_0!Q383</f>
        <v>2.5</v>
      </c>
    </row>
    <row r="384" spans="1:17" x14ac:dyDescent="0.25">
      <c r="A384" s="106">
        <f t="shared" si="17"/>
        <v>55943</v>
      </c>
      <c r="B384" s="714" t="str">
        <f t="shared" si="18"/>
        <v>LeasingI</v>
      </c>
      <c r="C384" s="93">
        <v>0</v>
      </c>
      <c r="D384" s="94">
        <v>0</v>
      </c>
      <c r="E384" s="94">
        <v>0</v>
      </c>
      <c r="F384" s="94">
        <v>0</v>
      </c>
      <c r="G384" s="94">
        <v>0</v>
      </c>
      <c r="H384" s="94">
        <v>0</v>
      </c>
      <c r="I384" s="94">
        <v>0</v>
      </c>
      <c r="J384" s="94">
        <v>0</v>
      </c>
      <c r="K384" s="95">
        <v>0</v>
      </c>
      <c r="L384" s="94">
        <f t="shared" si="16"/>
        <v>0</v>
      </c>
      <c r="M384" s="94">
        <v>0</v>
      </c>
      <c r="N384" s="94">
        <v>0</v>
      </c>
      <c r="O384" s="96">
        <v>0</v>
      </c>
      <c r="P384" s="95">
        <v>0</v>
      </c>
      <c r="Q384" s="97">
        <f>+monthly_drivers_0!Q384</f>
        <v>2.5</v>
      </c>
    </row>
    <row r="385" spans="1:17" x14ac:dyDescent="0.25">
      <c r="A385" s="98">
        <f t="shared" si="17"/>
        <v>55974</v>
      </c>
      <c r="B385" s="713" t="str">
        <f t="shared" si="18"/>
        <v>LeasingI</v>
      </c>
      <c r="C385" s="99">
        <v>0</v>
      </c>
      <c r="D385" s="100">
        <v>0</v>
      </c>
      <c r="E385" s="100">
        <v>0</v>
      </c>
      <c r="F385" s="100">
        <v>0</v>
      </c>
      <c r="G385" s="100">
        <v>0</v>
      </c>
      <c r="H385" s="100">
        <v>0</v>
      </c>
      <c r="I385" s="100">
        <v>0</v>
      </c>
      <c r="J385" s="100">
        <v>0</v>
      </c>
      <c r="K385" s="101">
        <v>0</v>
      </c>
      <c r="L385" s="102">
        <f t="shared" si="16"/>
        <v>0</v>
      </c>
      <c r="M385" s="102">
        <v>0</v>
      </c>
      <c r="N385" s="102">
        <v>0</v>
      </c>
      <c r="O385" s="103">
        <v>0</v>
      </c>
      <c r="P385" s="104">
        <v>0</v>
      </c>
      <c r="Q385" s="105">
        <f>+monthly_drivers_0!Q385</f>
        <v>2.5</v>
      </c>
    </row>
    <row r="386" spans="1:17" x14ac:dyDescent="0.25">
      <c r="A386" s="106">
        <f t="shared" si="17"/>
        <v>56004</v>
      </c>
      <c r="B386" s="714" t="str">
        <f t="shared" si="18"/>
        <v>LeasingI</v>
      </c>
      <c r="C386" s="93">
        <v>0</v>
      </c>
      <c r="D386" s="94">
        <v>0</v>
      </c>
      <c r="E386" s="94">
        <v>0</v>
      </c>
      <c r="F386" s="94">
        <v>0</v>
      </c>
      <c r="G386" s="94">
        <v>0</v>
      </c>
      <c r="H386" s="94">
        <v>0</v>
      </c>
      <c r="I386" s="94">
        <v>0</v>
      </c>
      <c r="J386" s="94">
        <v>0</v>
      </c>
      <c r="K386" s="95">
        <v>0</v>
      </c>
      <c r="L386" s="94">
        <f t="shared" ref="L386:L449" si="19">+P386+O386</f>
        <v>0</v>
      </c>
      <c r="M386" s="94">
        <v>0</v>
      </c>
      <c r="N386" s="94">
        <v>0</v>
      </c>
      <c r="O386" s="96">
        <v>0</v>
      </c>
      <c r="P386" s="95">
        <v>0</v>
      </c>
      <c r="Q386" s="97">
        <f>+monthly_drivers_0!Q386</f>
        <v>2.5</v>
      </c>
    </row>
    <row r="387" spans="1:17" x14ac:dyDescent="0.25">
      <c r="A387" s="98">
        <f t="shared" ref="A387:A450" si="20">+EOMONTH(A386,1)</f>
        <v>56035</v>
      </c>
      <c r="B387" s="713" t="str">
        <f t="shared" ref="B387:B450" si="21">+B386</f>
        <v>LeasingI</v>
      </c>
      <c r="C387" s="99">
        <v>0</v>
      </c>
      <c r="D387" s="100">
        <v>0</v>
      </c>
      <c r="E387" s="100">
        <v>0</v>
      </c>
      <c r="F387" s="100">
        <v>0</v>
      </c>
      <c r="G387" s="100">
        <v>0</v>
      </c>
      <c r="H387" s="100">
        <v>0</v>
      </c>
      <c r="I387" s="100">
        <v>0</v>
      </c>
      <c r="J387" s="100">
        <v>0</v>
      </c>
      <c r="K387" s="101">
        <v>0</v>
      </c>
      <c r="L387" s="102">
        <f t="shared" si="19"/>
        <v>0</v>
      </c>
      <c r="M387" s="102">
        <v>0</v>
      </c>
      <c r="N387" s="102">
        <v>0</v>
      </c>
      <c r="O387" s="103">
        <v>0</v>
      </c>
      <c r="P387" s="104">
        <v>0</v>
      </c>
      <c r="Q387" s="105">
        <f>+monthly_drivers_0!Q387</f>
        <v>2.5</v>
      </c>
    </row>
    <row r="388" spans="1:17" x14ac:dyDescent="0.25">
      <c r="A388" s="106">
        <f t="shared" si="20"/>
        <v>56065</v>
      </c>
      <c r="B388" s="714" t="str">
        <f t="shared" si="21"/>
        <v>LeasingI</v>
      </c>
      <c r="C388" s="93">
        <v>0</v>
      </c>
      <c r="D388" s="94">
        <v>0</v>
      </c>
      <c r="E388" s="94">
        <v>0</v>
      </c>
      <c r="F388" s="94">
        <v>0</v>
      </c>
      <c r="G388" s="94">
        <v>0</v>
      </c>
      <c r="H388" s="94">
        <v>0</v>
      </c>
      <c r="I388" s="94">
        <v>0</v>
      </c>
      <c r="J388" s="94">
        <v>0</v>
      </c>
      <c r="K388" s="95">
        <v>0</v>
      </c>
      <c r="L388" s="94">
        <f t="shared" si="19"/>
        <v>0</v>
      </c>
      <c r="M388" s="94">
        <v>0</v>
      </c>
      <c r="N388" s="94">
        <v>0</v>
      </c>
      <c r="O388" s="96">
        <v>0</v>
      </c>
      <c r="P388" s="95">
        <v>0</v>
      </c>
      <c r="Q388" s="97">
        <f>+monthly_drivers_0!Q388</f>
        <v>2.5</v>
      </c>
    </row>
    <row r="389" spans="1:17" x14ac:dyDescent="0.25">
      <c r="A389" s="98">
        <f t="shared" si="20"/>
        <v>56096</v>
      </c>
      <c r="B389" s="713" t="str">
        <f t="shared" si="21"/>
        <v>LeasingI</v>
      </c>
      <c r="C389" s="99">
        <v>0</v>
      </c>
      <c r="D389" s="100">
        <v>0</v>
      </c>
      <c r="E389" s="100">
        <v>0</v>
      </c>
      <c r="F389" s="100">
        <v>0</v>
      </c>
      <c r="G389" s="100">
        <v>0</v>
      </c>
      <c r="H389" s="100">
        <v>0</v>
      </c>
      <c r="I389" s="100">
        <v>0</v>
      </c>
      <c r="J389" s="100">
        <v>0</v>
      </c>
      <c r="K389" s="101">
        <v>0</v>
      </c>
      <c r="L389" s="102">
        <f t="shared" si="19"/>
        <v>0</v>
      </c>
      <c r="M389" s="102">
        <v>0</v>
      </c>
      <c r="N389" s="102">
        <v>0</v>
      </c>
      <c r="O389" s="103">
        <v>0</v>
      </c>
      <c r="P389" s="104">
        <v>0</v>
      </c>
      <c r="Q389" s="105">
        <f>+monthly_drivers_0!Q389</f>
        <v>2.5</v>
      </c>
    </row>
    <row r="390" spans="1:17" x14ac:dyDescent="0.25">
      <c r="A390" s="106">
        <f t="shared" si="20"/>
        <v>56127</v>
      </c>
      <c r="B390" s="714" t="str">
        <f t="shared" si="21"/>
        <v>LeasingI</v>
      </c>
      <c r="C390" s="93">
        <v>0</v>
      </c>
      <c r="D390" s="94">
        <v>0</v>
      </c>
      <c r="E390" s="94">
        <v>0</v>
      </c>
      <c r="F390" s="94">
        <v>0</v>
      </c>
      <c r="G390" s="94">
        <v>0</v>
      </c>
      <c r="H390" s="94">
        <v>0</v>
      </c>
      <c r="I390" s="94">
        <v>0</v>
      </c>
      <c r="J390" s="94">
        <v>0</v>
      </c>
      <c r="K390" s="95">
        <v>0</v>
      </c>
      <c r="L390" s="94">
        <f t="shared" si="19"/>
        <v>0</v>
      </c>
      <c r="M390" s="94">
        <v>0</v>
      </c>
      <c r="N390" s="94">
        <v>0</v>
      </c>
      <c r="O390" s="96">
        <v>0</v>
      </c>
      <c r="P390" s="95">
        <v>0</v>
      </c>
      <c r="Q390" s="97">
        <f>+monthly_drivers_0!Q390</f>
        <v>2.5</v>
      </c>
    </row>
    <row r="391" spans="1:17" x14ac:dyDescent="0.25">
      <c r="A391" s="98">
        <f t="shared" si="20"/>
        <v>56157</v>
      </c>
      <c r="B391" s="713" t="str">
        <f t="shared" si="21"/>
        <v>LeasingI</v>
      </c>
      <c r="C391" s="99">
        <v>0</v>
      </c>
      <c r="D391" s="100">
        <v>0</v>
      </c>
      <c r="E391" s="100">
        <v>0</v>
      </c>
      <c r="F391" s="100">
        <v>0</v>
      </c>
      <c r="G391" s="100">
        <v>0</v>
      </c>
      <c r="H391" s="100">
        <v>0</v>
      </c>
      <c r="I391" s="100">
        <v>0</v>
      </c>
      <c r="J391" s="100">
        <v>0</v>
      </c>
      <c r="K391" s="101">
        <v>0</v>
      </c>
      <c r="L391" s="102">
        <f t="shared" si="19"/>
        <v>0</v>
      </c>
      <c r="M391" s="102">
        <v>0</v>
      </c>
      <c r="N391" s="102">
        <v>0</v>
      </c>
      <c r="O391" s="103">
        <v>0</v>
      </c>
      <c r="P391" s="104">
        <v>0</v>
      </c>
      <c r="Q391" s="105">
        <f>+monthly_drivers_0!Q391</f>
        <v>2.5</v>
      </c>
    </row>
    <row r="392" spans="1:17" x14ac:dyDescent="0.25">
      <c r="A392" s="106">
        <f t="shared" si="20"/>
        <v>56188</v>
      </c>
      <c r="B392" s="714" t="str">
        <f t="shared" si="21"/>
        <v>LeasingI</v>
      </c>
      <c r="C392" s="93">
        <v>0</v>
      </c>
      <c r="D392" s="94">
        <v>0</v>
      </c>
      <c r="E392" s="94">
        <v>0</v>
      </c>
      <c r="F392" s="94">
        <v>0</v>
      </c>
      <c r="G392" s="94">
        <v>0</v>
      </c>
      <c r="H392" s="94">
        <v>0</v>
      </c>
      <c r="I392" s="94">
        <v>0</v>
      </c>
      <c r="J392" s="94">
        <v>0</v>
      </c>
      <c r="K392" s="95">
        <v>0</v>
      </c>
      <c r="L392" s="94">
        <f t="shared" si="19"/>
        <v>0</v>
      </c>
      <c r="M392" s="94">
        <v>0</v>
      </c>
      <c r="N392" s="94">
        <v>0</v>
      </c>
      <c r="O392" s="96">
        <v>0</v>
      </c>
      <c r="P392" s="95">
        <v>0</v>
      </c>
      <c r="Q392" s="97">
        <f>+monthly_drivers_0!Q392</f>
        <v>2.5</v>
      </c>
    </row>
    <row r="393" spans="1:17" x14ac:dyDescent="0.25">
      <c r="A393" s="98">
        <f t="shared" si="20"/>
        <v>56218</v>
      </c>
      <c r="B393" s="713" t="str">
        <f t="shared" si="21"/>
        <v>LeasingI</v>
      </c>
      <c r="C393" s="99">
        <v>0</v>
      </c>
      <c r="D393" s="100">
        <v>0</v>
      </c>
      <c r="E393" s="100">
        <v>0</v>
      </c>
      <c r="F393" s="100">
        <v>0</v>
      </c>
      <c r="G393" s="100">
        <v>0</v>
      </c>
      <c r="H393" s="100">
        <v>0</v>
      </c>
      <c r="I393" s="100">
        <v>0</v>
      </c>
      <c r="J393" s="100">
        <v>0</v>
      </c>
      <c r="K393" s="101">
        <v>0</v>
      </c>
      <c r="L393" s="102">
        <f t="shared" si="19"/>
        <v>0</v>
      </c>
      <c r="M393" s="102">
        <v>0</v>
      </c>
      <c r="N393" s="102">
        <v>0</v>
      </c>
      <c r="O393" s="103">
        <v>0</v>
      </c>
      <c r="P393" s="104">
        <v>0</v>
      </c>
      <c r="Q393" s="105">
        <f>+monthly_drivers_0!Q393</f>
        <v>2.5</v>
      </c>
    </row>
    <row r="394" spans="1:17" x14ac:dyDescent="0.25">
      <c r="A394" s="106">
        <f t="shared" si="20"/>
        <v>56249</v>
      </c>
      <c r="B394" s="714" t="str">
        <f t="shared" si="21"/>
        <v>LeasingI</v>
      </c>
      <c r="C394" s="93">
        <v>0</v>
      </c>
      <c r="D394" s="94">
        <v>0</v>
      </c>
      <c r="E394" s="94">
        <v>0</v>
      </c>
      <c r="F394" s="94">
        <v>0</v>
      </c>
      <c r="G394" s="94">
        <v>0</v>
      </c>
      <c r="H394" s="94">
        <v>0</v>
      </c>
      <c r="I394" s="94">
        <v>0</v>
      </c>
      <c r="J394" s="94">
        <v>0</v>
      </c>
      <c r="K394" s="95">
        <v>0</v>
      </c>
      <c r="L394" s="94">
        <f t="shared" si="19"/>
        <v>0</v>
      </c>
      <c r="M394" s="94">
        <v>0</v>
      </c>
      <c r="N394" s="94">
        <v>0</v>
      </c>
      <c r="O394" s="96">
        <v>0</v>
      </c>
      <c r="P394" s="95">
        <v>0</v>
      </c>
      <c r="Q394" s="97">
        <f>+monthly_drivers_0!Q394</f>
        <v>2.5</v>
      </c>
    </row>
    <row r="395" spans="1:17" x14ac:dyDescent="0.25">
      <c r="A395" s="98">
        <f t="shared" si="20"/>
        <v>56280</v>
      </c>
      <c r="B395" s="713" t="str">
        <f t="shared" si="21"/>
        <v>LeasingI</v>
      </c>
      <c r="C395" s="99">
        <v>0</v>
      </c>
      <c r="D395" s="100">
        <v>0</v>
      </c>
      <c r="E395" s="100">
        <v>0</v>
      </c>
      <c r="F395" s="100">
        <v>0</v>
      </c>
      <c r="G395" s="100">
        <v>0</v>
      </c>
      <c r="H395" s="100">
        <v>0</v>
      </c>
      <c r="I395" s="100">
        <v>0</v>
      </c>
      <c r="J395" s="100">
        <v>0</v>
      </c>
      <c r="K395" s="101">
        <v>0</v>
      </c>
      <c r="L395" s="102">
        <f t="shared" si="19"/>
        <v>0</v>
      </c>
      <c r="M395" s="102">
        <v>0</v>
      </c>
      <c r="N395" s="102">
        <v>0</v>
      </c>
      <c r="O395" s="103">
        <v>0</v>
      </c>
      <c r="P395" s="104">
        <v>0</v>
      </c>
      <c r="Q395" s="105">
        <f>+monthly_drivers_0!Q395</f>
        <v>2.5</v>
      </c>
    </row>
    <row r="396" spans="1:17" x14ac:dyDescent="0.25">
      <c r="A396" s="106">
        <f t="shared" si="20"/>
        <v>56308</v>
      </c>
      <c r="B396" s="714" t="str">
        <f t="shared" si="21"/>
        <v>LeasingI</v>
      </c>
      <c r="C396" s="93">
        <v>0</v>
      </c>
      <c r="D396" s="94">
        <v>0</v>
      </c>
      <c r="E396" s="94">
        <v>0</v>
      </c>
      <c r="F396" s="94">
        <v>0</v>
      </c>
      <c r="G396" s="94">
        <v>0</v>
      </c>
      <c r="H396" s="94">
        <v>0</v>
      </c>
      <c r="I396" s="94">
        <v>0</v>
      </c>
      <c r="J396" s="94">
        <v>0</v>
      </c>
      <c r="K396" s="95">
        <v>0</v>
      </c>
      <c r="L396" s="94">
        <f t="shared" si="19"/>
        <v>0</v>
      </c>
      <c r="M396" s="94">
        <v>0</v>
      </c>
      <c r="N396" s="94">
        <v>0</v>
      </c>
      <c r="O396" s="96">
        <v>0</v>
      </c>
      <c r="P396" s="95">
        <v>0</v>
      </c>
      <c r="Q396" s="97">
        <f>+monthly_drivers_0!Q396</f>
        <v>2.5</v>
      </c>
    </row>
    <row r="397" spans="1:17" x14ac:dyDescent="0.25">
      <c r="A397" s="98">
        <f t="shared" si="20"/>
        <v>56339</v>
      </c>
      <c r="B397" s="713" t="str">
        <f t="shared" si="21"/>
        <v>LeasingI</v>
      </c>
      <c r="C397" s="99">
        <v>0</v>
      </c>
      <c r="D397" s="100">
        <v>0</v>
      </c>
      <c r="E397" s="100">
        <v>0</v>
      </c>
      <c r="F397" s="100">
        <v>0</v>
      </c>
      <c r="G397" s="100">
        <v>0</v>
      </c>
      <c r="H397" s="100">
        <v>0</v>
      </c>
      <c r="I397" s="100">
        <v>0</v>
      </c>
      <c r="J397" s="100">
        <v>0</v>
      </c>
      <c r="K397" s="101">
        <v>0</v>
      </c>
      <c r="L397" s="102">
        <f t="shared" si="19"/>
        <v>0</v>
      </c>
      <c r="M397" s="102">
        <v>0</v>
      </c>
      <c r="N397" s="102">
        <v>0</v>
      </c>
      <c r="O397" s="103">
        <v>0</v>
      </c>
      <c r="P397" s="104">
        <v>0</v>
      </c>
      <c r="Q397" s="105">
        <f>+monthly_drivers_0!Q397</f>
        <v>2.5</v>
      </c>
    </row>
    <row r="398" spans="1:17" x14ac:dyDescent="0.25">
      <c r="A398" s="106">
        <f t="shared" si="20"/>
        <v>56369</v>
      </c>
      <c r="B398" s="714" t="str">
        <f t="shared" si="21"/>
        <v>LeasingI</v>
      </c>
      <c r="C398" s="93">
        <v>0</v>
      </c>
      <c r="D398" s="94">
        <v>0</v>
      </c>
      <c r="E398" s="94">
        <v>0</v>
      </c>
      <c r="F398" s="94">
        <v>0</v>
      </c>
      <c r="G398" s="94">
        <v>0</v>
      </c>
      <c r="H398" s="94">
        <v>0</v>
      </c>
      <c r="I398" s="94">
        <v>0</v>
      </c>
      <c r="J398" s="94">
        <v>0</v>
      </c>
      <c r="K398" s="95">
        <v>0</v>
      </c>
      <c r="L398" s="94">
        <f t="shared" si="19"/>
        <v>0</v>
      </c>
      <c r="M398" s="94">
        <v>0</v>
      </c>
      <c r="N398" s="94">
        <v>0</v>
      </c>
      <c r="O398" s="96">
        <v>0</v>
      </c>
      <c r="P398" s="95">
        <v>0</v>
      </c>
      <c r="Q398" s="97">
        <f>+monthly_drivers_0!Q398</f>
        <v>2.5</v>
      </c>
    </row>
    <row r="399" spans="1:17" x14ac:dyDescent="0.25">
      <c r="A399" s="98">
        <f t="shared" si="20"/>
        <v>56400</v>
      </c>
      <c r="B399" s="713" t="str">
        <f t="shared" si="21"/>
        <v>LeasingI</v>
      </c>
      <c r="C399" s="99">
        <v>0</v>
      </c>
      <c r="D399" s="100">
        <v>0</v>
      </c>
      <c r="E399" s="100">
        <v>0</v>
      </c>
      <c r="F399" s="100">
        <v>0</v>
      </c>
      <c r="G399" s="100">
        <v>0</v>
      </c>
      <c r="H399" s="100">
        <v>0</v>
      </c>
      <c r="I399" s="100">
        <v>0</v>
      </c>
      <c r="J399" s="100">
        <v>0</v>
      </c>
      <c r="K399" s="101">
        <v>0</v>
      </c>
      <c r="L399" s="102">
        <f t="shared" si="19"/>
        <v>0</v>
      </c>
      <c r="M399" s="102">
        <v>0</v>
      </c>
      <c r="N399" s="102">
        <v>0</v>
      </c>
      <c r="O399" s="103">
        <v>0</v>
      </c>
      <c r="P399" s="104">
        <v>0</v>
      </c>
      <c r="Q399" s="105">
        <f>+monthly_drivers_0!Q399</f>
        <v>2.5</v>
      </c>
    </row>
    <row r="400" spans="1:17" x14ac:dyDescent="0.25">
      <c r="A400" s="106">
        <f t="shared" si="20"/>
        <v>56430</v>
      </c>
      <c r="B400" s="714" t="str">
        <f t="shared" si="21"/>
        <v>LeasingI</v>
      </c>
      <c r="C400" s="93">
        <v>0</v>
      </c>
      <c r="D400" s="94">
        <v>0</v>
      </c>
      <c r="E400" s="94">
        <v>0</v>
      </c>
      <c r="F400" s="94">
        <v>0</v>
      </c>
      <c r="G400" s="94">
        <v>0</v>
      </c>
      <c r="H400" s="94">
        <v>0</v>
      </c>
      <c r="I400" s="94">
        <v>0</v>
      </c>
      <c r="J400" s="94">
        <v>0</v>
      </c>
      <c r="K400" s="95">
        <v>0</v>
      </c>
      <c r="L400" s="94">
        <f t="shared" si="19"/>
        <v>0</v>
      </c>
      <c r="M400" s="94">
        <v>0</v>
      </c>
      <c r="N400" s="94">
        <v>0</v>
      </c>
      <c r="O400" s="96">
        <v>0</v>
      </c>
      <c r="P400" s="95">
        <v>0</v>
      </c>
      <c r="Q400" s="97">
        <f>+monthly_drivers_0!Q400</f>
        <v>2.5</v>
      </c>
    </row>
    <row r="401" spans="1:17" x14ac:dyDescent="0.25">
      <c r="A401" s="98">
        <f t="shared" si="20"/>
        <v>56461</v>
      </c>
      <c r="B401" s="713" t="str">
        <f t="shared" si="21"/>
        <v>LeasingI</v>
      </c>
      <c r="C401" s="99">
        <v>0</v>
      </c>
      <c r="D401" s="100">
        <v>0</v>
      </c>
      <c r="E401" s="100">
        <v>0</v>
      </c>
      <c r="F401" s="100">
        <v>0</v>
      </c>
      <c r="G401" s="100">
        <v>0</v>
      </c>
      <c r="H401" s="100">
        <v>0</v>
      </c>
      <c r="I401" s="100">
        <v>0</v>
      </c>
      <c r="J401" s="100">
        <v>0</v>
      </c>
      <c r="K401" s="101">
        <v>0</v>
      </c>
      <c r="L401" s="102">
        <f t="shared" si="19"/>
        <v>0</v>
      </c>
      <c r="M401" s="102">
        <v>0</v>
      </c>
      <c r="N401" s="102">
        <v>0</v>
      </c>
      <c r="O401" s="103">
        <v>0</v>
      </c>
      <c r="P401" s="104">
        <v>0</v>
      </c>
      <c r="Q401" s="105">
        <f>+monthly_drivers_0!Q401</f>
        <v>2.5</v>
      </c>
    </row>
    <row r="402" spans="1:17" x14ac:dyDescent="0.25">
      <c r="A402" s="106">
        <f t="shared" si="20"/>
        <v>56492</v>
      </c>
      <c r="B402" s="714" t="str">
        <f t="shared" si="21"/>
        <v>LeasingI</v>
      </c>
      <c r="C402" s="93">
        <v>0</v>
      </c>
      <c r="D402" s="94">
        <v>0</v>
      </c>
      <c r="E402" s="94">
        <v>0</v>
      </c>
      <c r="F402" s="94">
        <v>0</v>
      </c>
      <c r="G402" s="94">
        <v>0</v>
      </c>
      <c r="H402" s="94">
        <v>0</v>
      </c>
      <c r="I402" s="94">
        <v>0</v>
      </c>
      <c r="J402" s="94">
        <v>0</v>
      </c>
      <c r="K402" s="95">
        <v>0</v>
      </c>
      <c r="L402" s="94">
        <f t="shared" si="19"/>
        <v>0</v>
      </c>
      <c r="M402" s="94">
        <v>0</v>
      </c>
      <c r="N402" s="94">
        <v>0</v>
      </c>
      <c r="O402" s="96">
        <v>0</v>
      </c>
      <c r="P402" s="95">
        <v>0</v>
      </c>
      <c r="Q402" s="97">
        <f>+monthly_drivers_0!Q402</f>
        <v>2.5</v>
      </c>
    </row>
    <row r="403" spans="1:17" x14ac:dyDescent="0.25">
      <c r="A403" s="98">
        <f t="shared" si="20"/>
        <v>56522</v>
      </c>
      <c r="B403" s="713" t="str">
        <f t="shared" si="21"/>
        <v>LeasingI</v>
      </c>
      <c r="C403" s="99">
        <v>0</v>
      </c>
      <c r="D403" s="100">
        <v>0</v>
      </c>
      <c r="E403" s="100">
        <v>0</v>
      </c>
      <c r="F403" s="100">
        <v>0</v>
      </c>
      <c r="G403" s="100">
        <v>0</v>
      </c>
      <c r="H403" s="100">
        <v>0</v>
      </c>
      <c r="I403" s="100">
        <v>0</v>
      </c>
      <c r="J403" s="100">
        <v>0</v>
      </c>
      <c r="K403" s="101">
        <v>0</v>
      </c>
      <c r="L403" s="102">
        <f t="shared" si="19"/>
        <v>0</v>
      </c>
      <c r="M403" s="102">
        <v>0</v>
      </c>
      <c r="N403" s="102">
        <v>0</v>
      </c>
      <c r="O403" s="103">
        <v>0</v>
      </c>
      <c r="P403" s="104">
        <v>0</v>
      </c>
      <c r="Q403" s="105">
        <f>+monthly_drivers_0!Q403</f>
        <v>2.5</v>
      </c>
    </row>
    <row r="404" spans="1:17" x14ac:dyDescent="0.25">
      <c r="A404" s="106">
        <f t="shared" si="20"/>
        <v>56553</v>
      </c>
      <c r="B404" s="714" t="str">
        <f t="shared" si="21"/>
        <v>LeasingI</v>
      </c>
      <c r="C404" s="93">
        <v>0</v>
      </c>
      <c r="D404" s="94">
        <v>0</v>
      </c>
      <c r="E404" s="94">
        <v>0</v>
      </c>
      <c r="F404" s="94">
        <v>0</v>
      </c>
      <c r="G404" s="94">
        <v>0</v>
      </c>
      <c r="H404" s="94">
        <v>0</v>
      </c>
      <c r="I404" s="94">
        <v>0</v>
      </c>
      <c r="J404" s="94">
        <v>0</v>
      </c>
      <c r="K404" s="95">
        <v>0</v>
      </c>
      <c r="L404" s="94">
        <f t="shared" si="19"/>
        <v>0</v>
      </c>
      <c r="M404" s="94">
        <v>0</v>
      </c>
      <c r="N404" s="94">
        <v>0</v>
      </c>
      <c r="O404" s="96">
        <v>0</v>
      </c>
      <c r="P404" s="95">
        <v>0</v>
      </c>
      <c r="Q404" s="97">
        <f>+monthly_drivers_0!Q404</f>
        <v>2.5</v>
      </c>
    </row>
    <row r="405" spans="1:17" x14ac:dyDescent="0.25">
      <c r="A405" s="98">
        <f t="shared" si="20"/>
        <v>56583</v>
      </c>
      <c r="B405" s="713" t="str">
        <f t="shared" si="21"/>
        <v>LeasingI</v>
      </c>
      <c r="C405" s="99">
        <v>0</v>
      </c>
      <c r="D405" s="100">
        <v>0</v>
      </c>
      <c r="E405" s="100">
        <v>0</v>
      </c>
      <c r="F405" s="100">
        <v>0</v>
      </c>
      <c r="G405" s="100">
        <v>0</v>
      </c>
      <c r="H405" s="100">
        <v>0</v>
      </c>
      <c r="I405" s="100">
        <v>0</v>
      </c>
      <c r="J405" s="100">
        <v>0</v>
      </c>
      <c r="K405" s="101">
        <v>0</v>
      </c>
      <c r="L405" s="102">
        <f t="shared" si="19"/>
        <v>0</v>
      </c>
      <c r="M405" s="102">
        <v>0</v>
      </c>
      <c r="N405" s="102">
        <v>0</v>
      </c>
      <c r="O405" s="103">
        <v>0</v>
      </c>
      <c r="P405" s="104">
        <v>0</v>
      </c>
      <c r="Q405" s="105">
        <f>+monthly_drivers_0!Q405</f>
        <v>2.5</v>
      </c>
    </row>
    <row r="406" spans="1:17" x14ac:dyDescent="0.25">
      <c r="A406" s="106">
        <f t="shared" si="20"/>
        <v>56614</v>
      </c>
      <c r="B406" s="714" t="str">
        <f t="shared" si="21"/>
        <v>LeasingI</v>
      </c>
      <c r="C406" s="93">
        <v>0</v>
      </c>
      <c r="D406" s="94">
        <v>0</v>
      </c>
      <c r="E406" s="94">
        <v>0</v>
      </c>
      <c r="F406" s="94">
        <v>0</v>
      </c>
      <c r="G406" s="94">
        <v>0</v>
      </c>
      <c r="H406" s="94">
        <v>0</v>
      </c>
      <c r="I406" s="94">
        <v>0</v>
      </c>
      <c r="J406" s="94">
        <v>0</v>
      </c>
      <c r="K406" s="95">
        <v>0</v>
      </c>
      <c r="L406" s="94">
        <f t="shared" si="19"/>
        <v>0</v>
      </c>
      <c r="M406" s="94">
        <v>0</v>
      </c>
      <c r="N406" s="94">
        <v>0</v>
      </c>
      <c r="O406" s="96">
        <v>0</v>
      </c>
      <c r="P406" s="95">
        <v>0</v>
      </c>
      <c r="Q406" s="97">
        <f>+monthly_drivers_0!Q406</f>
        <v>2.5</v>
      </c>
    </row>
    <row r="407" spans="1:17" x14ac:dyDescent="0.25">
      <c r="A407" s="98">
        <f t="shared" si="20"/>
        <v>56645</v>
      </c>
      <c r="B407" s="713" t="str">
        <f t="shared" si="21"/>
        <v>LeasingI</v>
      </c>
      <c r="C407" s="99">
        <v>0</v>
      </c>
      <c r="D407" s="100">
        <v>0</v>
      </c>
      <c r="E407" s="100">
        <v>0</v>
      </c>
      <c r="F407" s="100">
        <v>0</v>
      </c>
      <c r="G407" s="100">
        <v>0</v>
      </c>
      <c r="H407" s="100">
        <v>0</v>
      </c>
      <c r="I407" s="100">
        <v>0</v>
      </c>
      <c r="J407" s="100">
        <v>0</v>
      </c>
      <c r="K407" s="101">
        <v>0</v>
      </c>
      <c r="L407" s="102">
        <f t="shared" si="19"/>
        <v>0</v>
      </c>
      <c r="M407" s="102">
        <v>0</v>
      </c>
      <c r="N407" s="102">
        <v>0</v>
      </c>
      <c r="O407" s="103">
        <v>0</v>
      </c>
      <c r="P407" s="104">
        <v>0</v>
      </c>
      <c r="Q407" s="105">
        <f>+monthly_drivers_0!Q407</f>
        <v>2.5</v>
      </c>
    </row>
    <row r="408" spans="1:17" x14ac:dyDescent="0.25">
      <c r="A408" s="106">
        <f t="shared" si="20"/>
        <v>56673</v>
      </c>
      <c r="B408" s="714" t="str">
        <f t="shared" si="21"/>
        <v>LeasingI</v>
      </c>
      <c r="C408" s="93">
        <v>0</v>
      </c>
      <c r="D408" s="94">
        <v>0</v>
      </c>
      <c r="E408" s="94">
        <v>0</v>
      </c>
      <c r="F408" s="94">
        <v>0</v>
      </c>
      <c r="G408" s="94">
        <v>0</v>
      </c>
      <c r="H408" s="94">
        <v>0</v>
      </c>
      <c r="I408" s="94">
        <v>0</v>
      </c>
      <c r="J408" s="94">
        <v>0</v>
      </c>
      <c r="K408" s="95">
        <v>0</v>
      </c>
      <c r="L408" s="94">
        <f t="shared" si="19"/>
        <v>0</v>
      </c>
      <c r="M408" s="94">
        <v>0</v>
      </c>
      <c r="N408" s="94">
        <v>0</v>
      </c>
      <c r="O408" s="96">
        <v>0</v>
      </c>
      <c r="P408" s="95">
        <v>0</v>
      </c>
      <c r="Q408" s="97">
        <f>+monthly_drivers_0!Q408</f>
        <v>2.5</v>
      </c>
    </row>
    <row r="409" spans="1:17" x14ac:dyDescent="0.25">
      <c r="A409" s="98">
        <f t="shared" si="20"/>
        <v>56704</v>
      </c>
      <c r="B409" s="713" t="str">
        <f t="shared" si="21"/>
        <v>LeasingI</v>
      </c>
      <c r="C409" s="99">
        <v>0</v>
      </c>
      <c r="D409" s="100">
        <v>0</v>
      </c>
      <c r="E409" s="100">
        <v>0</v>
      </c>
      <c r="F409" s="100">
        <v>0</v>
      </c>
      <c r="G409" s="100">
        <v>0</v>
      </c>
      <c r="H409" s="100">
        <v>0</v>
      </c>
      <c r="I409" s="100">
        <v>0</v>
      </c>
      <c r="J409" s="100">
        <v>0</v>
      </c>
      <c r="K409" s="101">
        <v>0</v>
      </c>
      <c r="L409" s="102">
        <f t="shared" si="19"/>
        <v>0</v>
      </c>
      <c r="M409" s="102">
        <v>0</v>
      </c>
      <c r="N409" s="102">
        <v>0</v>
      </c>
      <c r="O409" s="103">
        <v>0</v>
      </c>
      <c r="P409" s="104">
        <v>0</v>
      </c>
      <c r="Q409" s="105">
        <f>+monthly_drivers_0!Q409</f>
        <v>2.5</v>
      </c>
    </row>
    <row r="410" spans="1:17" x14ac:dyDescent="0.25">
      <c r="A410" s="106">
        <f t="shared" si="20"/>
        <v>56734</v>
      </c>
      <c r="B410" s="714" t="str">
        <f t="shared" si="21"/>
        <v>LeasingI</v>
      </c>
      <c r="C410" s="93">
        <v>0</v>
      </c>
      <c r="D410" s="94">
        <v>0</v>
      </c>
      <c r="E410" s="94">
        <v>0</v>
      </c>
      <c r="F410" s="94">
        <v>0</v>
      </c>
      <c r="G410" s="94">
        <v>0</v>
      </c>
      <c r="H410" s="94">
        <v>0</v>
      </c>
      <c r="I410" s="94">
        <v>0</v>
      </c>
      <c r="J410" s="94">
        <v>0</v>
      </c>
      <c r="K410" s="95">
        <v>0</v>
      </c>
      <c r="L410" s="94">
        <f t="shared" si="19"/>
        <v>0</v>
      </c>
      <c r="M410" s="94">
        <v>0</v>
      </c>
      <c r="N410" s="94">
        <v>0</v>
      </c>
      <c r="O410" s="96">
        <v>0</v>
      </c>
      <c r="P410" s="95">
        <v>0</v>
      </c>
      <c r="Q410" s="97">
        <f>+monthly_drivers_0!Q410</f>
        <v>2.5</v>
      </c>
    </row>
    <row r="411" spans="1:17" x14ac:dyDescent="0.25">
      <c r="A411" s="98">
        <f t="shared" si="20"/>
        <v>56765</v>
      </c>
      <c r="B411" s="713" t="str">
        <f t="shared" si="21"/>
        <v>LeasingI</v>
      </c>
      <c r="C411" s="99">
        <v>0</v>
      </c>
      <c r="D411" s="100">
        <v>0</v>
      </c>
      <c r="E411" s="100">
        <v>0</v>
      </c>
      <c r="F411" s="100">
        <v>0</v>
      </c>
      <c r="G411" s="100">
        <v>0</v>
      </c>
      <c r="H411" s="100">
        <v>0</v>
      </c>
      <c r="I411" s="100">
        <v>0</v>
      </c>
      <c r="J411" s="100">
        <v>0</v>
      </c>
      <c r="K411" s="101">
        <v>0</v>
      </c>
      <c r="L411" s="102">
        <f t="shared" si="19"/>
        <v>0</v>
      </c>
      <c r="M411" s="102">
        <v>0</v>
      </c>
      <c r="N411" s="102">
        <v>0</v>
      </c>
      <c r="O411" s="103">
        <v>0</v>
      </c>
      <c r="P411" s="104">
        <v>0</v>
      </c>
      <c r="Q411" s="105">
        <f>+monthly_drivers_0!Q411</f>
        <v>2.5</v>
      </c>
    </row>
    <row r="412" spans="1:17" x14ac:dyDescent="0.25">
      <c r="A412" s="106">
        <f t="shared" si="20"/>
        <v>56795</v>
      </c>
      <c r="B412" s="714" t="str">
        <f t="shared" si="21"/>
        <v>LeasingI</v>
      </c>
      <c r="C412" s="93">
        <v>0</v>
      </c>
      <c r="D412" s="94">
        <v>0</v>
      </c>
      <c r="E412" s="94">
        <v>0</v>
      </c>
      <c r="F412" s="94">
        <v>0</v>
      </c>
      <c r="G412" s="94">
        <v>0</v>
      </c>
      <c r="H412" s="94">
        <v>0</v>
      </c>
      <c r="I412" s="94">
        <v>0</v>
      </c>
      <c r="J412" s="94">
        <v>0</v>
      </c>
      <c r="K412" s="95">
        <v>0</v>
      </c>
      <c r="L412" s="94">
        <f t="shared" si="19"/>
        <v>0</v>
      </c>
      <c r="M412" s="94">
        <v>0</v>
      </c>
      <c r="N412" s="94">
        <v>0</v>
      </c>
      <c r="O412" s="96">
        <v>0</v>
      </c>
      <c r="P412" s="95">
        <v>0</v>
      </c>
      <c r="Q412" s="97">
        <f>+monthly_drivers_0!Q412</f>
        <v>2.5</v>
      </c>
    </row>
    <row r="413" spans="1:17" x14ac:dyDescent="0.25">
      <c r="A413" s="98">
        <f t="shared" si="20"/>
        <v>56826</v>
      </c>
      <c r="B413" s="713" t="str">
        <f t="shared" si="21"/>
        <v>LeasingI</v>
      </c>
      <c r="C413" s="99">
        <v>0</v>
      </c>
      <c r="D413" s="100">
        <v>0</v>
      </c>
      <c r="E413" s="100">
        <v>0</v>
      </c>
      <c r="F413" s="100">
        <v>0</v>
      </c>
      <c r="G413" s="100">
        <v>0</v>
      </c>
      <c r="H413" s="100">
        <v>0</v>
      </c>
      <c r="I413" s="100">
        <v>0</v>
      </c>
      <c r="J413" s="100">
        <v>0</v>
      </c>
      <c r="K413" s="101">
        <v>0</v>
      </c>
      <c r="L413" s="102">
        <f t="shared" si="19"/>
        <v>0</v>
      </c>
      <c r="M413" s="102">
        <v>0</v>
      </c>
      <c r="N413" s="102">
        <v>0</v>
      </c>
      <c r="O413" s="103">
        <v>0</v>
      </c>
      <c r="P413" s="104">
        <v>0</v>
      </c>
      <c r="Q413" s="105">
        <f>+monthly_drivers_0!Q413</f>
        <v>2.5</v>
      </c>
    </row>
    <row r="414" spans="1:17" x14ac:dyDescent="0.25">
      <c r="A414" s="106">
        <f t="shared" si="20"/>
        <v>56857</v>
      </c>
      <c r="B414" s="714" t="str">
        <f t="shared" si="21"/>
        <v>LeasingI</v>
      </c>
      <c r="C414" s="93">
        <v>0</v>
      </c>
      <c r="D414" s="94">
        <v>0</v>
      </c>
      <c r="E414" s="94">
        <v>0</v>
      </c>
      <c r="F414" s="94">
        <v>0</v>
      </c>
      <c r="G414" s="94">
        <v>0</v>
      </c>
      <c r="H414" s="94">
        <v>0</v>
      </c>
      <c r="I414" s="94">
        <v>0</v>
      </c>
      <c r="J414" s="94">
        <v>0</v>
      </c>
      <c r="K414" s="95">
        <v>0</v>
      </c>
      <c r="L414" s="94">
        <f t="shared" si="19"/>
        <v>0</v>
      </c>
      <c r="M414" s="94">
        <v>0</v>
      </c>
      <c r="N414" s="94">
        <v>0</v>
      </c>
      <c r="O414" s="96">
        <v>0</v>
      </c>
      <c r="P414" s="95">
        <v>0</v>
      </c>
      <c r="Q414" s="97">
        <f>+monthly_drivers_0!Q414</f>
        <v>2.5</v>
      </c>
    </row>
    <row r="415" spans="1:17" x14ac:dyDescent="0.25">
      <c r="A415" s="98">
        <f t="shared" si="20"/>
        <v>56887</v>
      </c>
      <c r="B415" s="713" t="str">
        <f t="shared" si="21"/>
        <v>LeasingI</v>
      </c>
      <c r="C415" s="99">
        <v>0</v>
      </c>
      <c r="D415" s="100">
        <v>0</v>
      </c>
      <c r="E415" s="100">
        <v>0</v>
      </c>
      <c r="F415" s="100">
        <v>0</v>
      </c>
      <c r="G415" s="100">
        <v>0</v>
      </c>
      <c r="H415" s="100">
        <v>0</v>
      </c>
      <c r="I415" s="100">
        <v>0</v>
      </c>
      <c r="J415" s="100">
        <v>0</v>
      </c>
      <c r="K415" s="101">
        <v>0</v>
      </c>
      <c r="L415" s="102">
        <f t="shared" si="19"/>
        <v>0</v>
      </c>
      <c r="M415" s="102">
        <v>0</v>
      </c>
      <c r="N415" s="102">
        <v>0</v>
      </c>
      <c r="O415" s="103">
        <v>0</v>
      </c>
      <c r="P415" s="104">
        <v>0</v>
      </c>
      <c r="Q415" s="105">
        <f>+monthly_drivers_0!Q415</f>
        <v>2.5</v>
      </c>
    </row>
    <row r="416" spans="1:17" x14ac:dyDescent="0.25">
      <c r="A416" s="106">
        <f t="shared" si="20"/>
        <v>56918</v>
      </c>
      <c r="B416" s="714" t="str">
        <f t="shared" si="21"/>
        <v>LeasingI</v>
      </c>
      <c r="C416" s="93">
        <v>0</v>
      </c>
      <c r="D416" s="94">
        <v>0</v>
      </c>
      <c r="E416" s="94">
        <v>0</v>
      </c>
      <c r="F416" s="94">
        <v>0</v>
      </c>
      <c r="G416" s="94">
        <v>0</v>
      </c>
      <c r="H416" s="94">
        <v>0</v>
      </c>
      <c r="I416" s="94">
        <v>0</v>
      </c>
      <c r="J416" s="94">
        <v>0</v>
      </c>
      <c r="K416" s="95">
        <v>0</v>
      </c>
      <c r="L416" s="94">
        <f t="shared" si="19"/>
        <v>0</v>
      </c>
      <c r="M416" s="94">
        <v>0</v>
      </c>
      <c r="N416" s="94">
        <v>0</v>
      </c>
      <c r="O416" s="96">
        <v>0</v>
      </c>
      <c r="P416" s="95">
        <v>0</v>
      </c>
      <c r="Q416" s="97">
        <f>+monthly_drivers_0!Q416</f>
        <v>2.5</v>
      </c>
    </row>
    <row r="417" spans="1:17" x14ac:dyDescent="0.25">
      <c r="A417" s="98">
        <f t="shared" si="20"/>
        <v>56948</v>
      </c>
      <c r="B417" s="713" t="str">
        <f t="shared" si="21"/>
        <v>LeasingI</v>
      </c>
      <c r="C417" s="99">
        <v>0</v>
      </c>
      <c r="D417" s="100">
        <v>0</v>
      </c>
      <c r="E417" s="100">
        <v>0</v>
      </c>
      <c r="F417" s="100">
        <v>0</v>
      </c>
      <c r="G417" s="100">
        <v>0</v>
      </c>
      <c r="H417" s="100">
        <v>0</v>
      </c>
      <c r="I417" s="100">
        <v>0</v>
      </c>
      <c r="J417" s="100">
        <v>0</v>
      </c>
      <c r="K417" s="101">
        <v>0</v>
      </c>
      <c r="L417" s="102">
        <f t="shared" si="19"/>
        <v>0</v>
      </c>
      <c r="M417" s="102">
        <v>0</v>
      </c>
      <c r="N417" s="102">
        <v>0</v>
      </c>
      <c r="O417" s="103">
        <v>0</v>
      </c>
      <c r="P417" s="104">
        <v>0</v>
      </c>
      <c r="Q417" s="105">
        <f>+monthly_drivers_0!Q417</f>
        <v>2.5</v>
      </c>
    </row>
    <row r="418" spans="1:17" x14ac:dyDescent="0.25">
      <c r="A418" s="106">
        <f t="shared" si="20"/>
        <v>56979</v>
      </c>
      <c r="B418" s="714" t="str">
        <f t="shared" si="21"/>
        <v>LeasingI</v>
      </c>
      <c r="C418" s="93">
        <v>0</v>
      </c>
      <c r="D418" s="94">
        <v>0</v>
      </c>
      <c r="E418" s="94">
        <v>0</v>
      </c>
      <c r="F418" s="94">
        <v>0</v>
      </c>
      <c r="G418" s="94">
        <v>0</v>
      </c>
      <c r="H418" s="94">
        <v>0</v>
      </c>
      <c r="I418" s="94">
        <v>0</v>
      </c>
      <c r="J418" s="94">
        <v>0</v>
      </c>
      <c r="K418" s="95">
        <v>0</v>
      </c>
      <c r="L418" s="94">
        <f t="shared" si="19"/>
        <v>0</v>
      </c>
      <c r="M418" s="94">
        <v>0</v>
      </c>
      <c r="N418" s="94">
        <v>0</v>
      </c>
      <c r="O418" s="96">
        <v>0</v>
      </c>
      <c r="P418" s="95">
        <v>0</v>
      </c>
      <c r="Q418" s="97">
        <f>+monthly_drivers_0!Q418</f>
        <v>2.5</v>
      </c>
    </row>
    <row r="419" spans="1:17" x14ac:dyDescent="0.25">
      <c r="A419" s="98">
        <f t="shared" si="20"/>
        <v>57010</v>
      </c>
      <c r="B419" s="713" t="str">
        <f t="shared" si="21"/>
        <v>LeasingI</v>
      </c>
      <c r="C419" s="99">
        <v>0</v>
      </c>
      <c r="D419" s="100">
        <v>0</v>
      </c>
      <c r="E419" s="100">
        <v>0</v>
      </c>
      <c r="F419" s="100">
        <v>0</v>
      </c>
      <c r="G419" s="100">
        <v>0</v>
      </c>
      <c r="H419" s="100">
        <v>0</v>
      </c>
      <c r="I419" s="100">
        <v>0</v>
      </c>
      <c r="J419" s="100">
        <v>0</v>
      </c>
      <c r="K419" s="101">
        <v>0</v>
      </c>
      <c r="L419" s="102">
        <f t="shared" si="19"/>
        <v>0</v>
      </c>
      <c r="M419" s="102">
        <v>0</v>
      </c>
      <c r="N419" s="102">
        <v>0</v>
      </c>
      <c r="O419" s="103">
        <v>0</v>
      </c>
      <c r="P419" s="104">
        <v>0</v>
      </c>
      <c r="Q419" s="105">
        <f>+monthly_drivers_0!Q419</f>
        <v>2.5</v>
      </c>
    </row>
    <row r="420" spans="1:17" x14ac:dyDescent="0.25">
      <c r="A420" s="106">
        <f t="shared" si="20"/>
        <v>57039</v>
      </c>
      <c r="B420" s="714" t="str">
        <f t="shared" si="21"/>
        <v>LeasingI</v>
      </c>
      <c r="C420" s="93">
        <v>0</v>
      </c>
      <c r="D420" s="94">
        <v>0</v>
      </c>
      <c r="E420" s="94">
        <v>0</v>
      </c>
      <c r="F420" s="94">
        <v>0</v>
      </c>
      <c r="G420" s="94">
        <v>0</v>
      </c>
      <c r="H420" s="94">
        <v>0</v>
      </c>
      <c r="I420" s="94">
        <v>0</v>
      </c>
      <c r="J420" s="94">
        <v>0</v>
      </c>
      <c r="K420" s="95">
        <v>0</v>
      </c>
      <c r="L420" s="94">
        <f t="shared" si="19"/>
        <v>0</v>
      </c>
      <c r="M420" s="94">
        <v>0</v>
      </c>
      <c r="N420" s="94">
        <v>0</v>
      </c>
      <c r="O420" s="96">
        <v>0</v>
      </c>
      <c r="P420" s="95">
        <v>0</v>
      </c>
      <c r="Q420" s="97">
        <f>+monthly_drivers_0!Q420</f>
        <v>2.5</v>
      </c>
    </row>
    <row r="421" spans="1:17" x14ac:dyDescent="0.25">
      <c r="A421" s="98">
        <f t="shared" si="20"/>
        <v>57070</v>
      </c>
      <c r="B421" s="713" t="str">
        <f t="shared" si="21"/>
        <v>LeasingI</v>
      </c>
      <c r="C421" s="99">
        <v>0</v>
      </c>
      <c r="D421" s="100">
        <v>0</v>
      </c>
      <c r="E421" s="100">
        <v>0</v>
      </c>
      <c r="F421" s="100">
        <v>0</v>
      </c>
      <c r="G421" s="100">
        <v>0</v>
      </c>
      <c r="H421" s="100">
        <v>0</v>
      </c>
      <c r="I421" s="100">
        <v>0</v>
      </c>
      <c r="J421" s="100">
        <v>0</v>
      </c>
      <c r="K421" s="101">
        <v>0</v>
      </c>
      <c r="L421" s="102">
        <f t="shared" si="19"/>
        <v>0</v>
      </c>
      <c r="M421" s="102">
        <v>0</v>
      </c>
      <c r="N421" s="102">
        <v>0</v>
      </c>
      <c r="O421" s="103">
        <v>0</v>
      </c>
      <c r="P421" s="104">
        <v>0</v>
      </c>
      <c r="Q421" s="105">
        <f>+monthly_drivers_0!Q421</f>
        <v>2.5</v>
      </c>
    </row>
    <row r="422" spans="1:17" x14ac:dyDescent="0.25">
      <c r="A422" s="106">
        <f t="shared" si="20"/>
        <v>57100</v>
      </c>
      <c r="B422" s="714" t="str">
        <f t="shared" si="21"/>
        <v>LeasingI</v>
      </c>
      <c r="C422" s="93">
        <v>0</v>
      </c>
      <c r="D422" s="94">
        <v>0</v>
      </c>
      <c r="E422" s="94">
        <v>0</v>
      </c>
      <c r="F422" s="94">
        <v>0</v>
      </c>
      <c r="G422" s="94">
        <v>0</v>
      </c>
      <c r="H422" s="94">
        <v>0</v>
      </c>
      <c r="I422" s="94">
        <v>0</v>
      </c>
      <c r="J422" s="94">
        <v>0</v>
      </c>
      <c r="K422" s="95">
        <v>0</v>
      </c>
      <c r="L422" s="94">
        <f t="shared" si="19"/>
        <v>0</v>
      </c>
      <c r="M422" s="94">
        <v>0</v>
      </c>
      <c r="N422" s="94">
        <v>0</v>
      </c>
      <c r="O422" s="96">
        <v>0</v>
      </c>
      <c r="P422" s="95">
        <v>0</v>
      </c>
      <c r="Q422" s="97">
        <f>+monthly_drivers_0!Q422</f>
        <v>2.5</v>
      </c>
    </row>
    <row r="423" spans="1:17" x14ac:dyDescent="0.25">
      <c r="A423" s="98">
        <f t="shared" si="20"/>
        <v>57131</v>
      </c>
      <c r="B423" s="713" t="str">
        <f t="shared" si="21"/>
        <v>LeasingI</v>
      </c>
      <c r="C423" s="99">
        <v>0</v>
      </c>
      <c r="D423" s="100">
        <v>0</v>
      </c>
      <c r="E423" s="100">
        <v>0</v>
      </c>
      <c r="F423" s="100">
        <v>0</v>
      </c>
      <c r="G423" s="100">
        <v>0</v>
      </c>
      <c r="H423" s="100">
        <v>0</v>
      </c>
      <c r="I423" s="100">
        <v>0</v>
      </c>
      <c r="J423" s="100">
        <v>0</v>
      </c>
      <c r="K423" s="101">
        <v>0</v>
      </c>
      <c r="L423" s="102">
        <f t="shared" si="19"/>
        <v>0</v>
      </c>
      <c r="M423" s="102">
        <v>0</v>
      </c>
      <c r="N423" s="102">
        <v>0</v>
      </c>
      <c r="O423" s="103">
        <v>0</v>
      </c>
      <c r="P423" s="104">
        <v>0</v>
      </c>
      <c r="Q423" s="105">
        <f>+monthly_drivers_0!Q423</f>
        <v>2.5</v>
      </c>
    </row>
    <row r="424" spans="1:17" x14ac:dyDescent="0.25">
      <c r="A424" s="106">
        <f t="shared" si="20"/>
        <v>57161</v>
      </c>
      <c r="B424" s="714" t="str">
        <f t="shared" si="21"/>
        <v>LeasingI</v>
      </c>
      <c r="C424" s="93">
        <v>0</v>
      </c>
      <c r="D424" s="94">
        <v>0</v>
      </c>
      <c r="E424" s="94">
        <v>0</v>
      </c>
      <c r="F424" s="94">
        <v>0</v>
      </c>
      <c r="G424" s="94">
        <v>0</v>
      </c>
      <c r="H424" s="94">
        <v>0</v>
      </c>
      <c r="I424" s="94">
        <v>0</v>
      </c>
      <c r="J424" s="94">
        <v>0</v>
      </c>
      <c r="K424" s="95">
        <v>0</v>
      </c>
      <c r="L424" s="94">
        <f t="shared" si="19"/>
        <v>0</v>
      </c>
      <c r="M424" s="94">
        <v>0</v>
      </c>
      <c r="N424" s="94">
        <v>0</v>
      </c>
      <c r="O424" s="96">
        <v>0</v>
      </c>
      <c r="P424" s="95">
        <v>0</v>
      </c>
      <c r="Q424" s="97">
        <f>+monthly_drivers_0!Q424</f>
        <v>2.5</v>
      </c>
    </row>
    <row r="425" spans="1:17" x14ac:dyDescent="0.25">
      <c r="A425" s="98">
        <f t="shared" si="20"/>
        <v>57192</v>
      </c>
      <c r="B425" s="713" t="str">
        <f t="shared" si="21"/>
        <v>LeasingI</v>
      </c>
      <c r="C425" s="99">
        <v>0</v>
      </c>
      <c r="D425" s="100">
        <v>0</v>
      </c>
      <c r="E425" s="100">
        <v>0</v>
      </c>
      <c r="F425" s="100">
        <v>0</v>
      </c>
      <c r="G425" s="100">
        <v>0</v>
      </c>
      <c r="H425" s="100">
        <v>0</v>
      </c>
      <c r="I425" s="100">
        <v>0</v>
      </c>
      <c r="J425" s="100">
        <v>0</v>
      </c>
      <c r="K425" s="101">
        <v>0</v>
      </c>
      <c r="L425" s="102">
        <f t="shared" si="19"/>
        <v>0</v>
      </c>
      <c r="M425" s="102">
        <v>0</v>
      </c>
      <c r="N425" s="102">
        <v>0</v>
      </c>
      <c r="O425" s="103">
        <v>0</v>
      </c>
      <c r="P425" s="104">
        <v>0</v>
      </c>
      <c r="Q425" s="105">
        <f>+monthly_drivers_0!Q425</f>
        <v>2.5</v>
      </c>
    </row>
    <row r="426" spans="1:17" x14ac:dyDescent="0.25">
      <c r="A426" s="106">
        <f t="shared" si="20"/>
        <v>57223</v>
      </c>
      <c r="B426" s="714" t="str">
        <f t="shared" si="21"/>
        <v>LeasingI</v>
      </c>
      <c r="C426" s="93">
        <v>0</v>
      </c>
      <c r="D426" s="94">
        <v>0</v>
      </c>
      <c r="E426" s="94">
        <v>0</v>
      </c>
      <c r="F426" s="94">
        <v>0</v>
      </c>
      <c r="G426" s="94">
        <v>0</v>
      </c>
      <c r="H426" s="94">
        <v>0</v>
      </c>
      <c r="I426" s="94">
        <v>0</v>
      </c>
      <c r="J426" s="94">
        <v>0</v>
      </c>
      <c r="K426" s="95">
        <v>0</v>
      </c>
      <c r="L426" s="94">
        <f t="shared" si="19"/>
        <v>0</v>
      </c>
      <c r="M426" s="94">
        <v>0</v>
      </c>
      <c r="N426" s="94">
        <v>0</v>
      </c>
      <c r="O426" s="96">
        <v>0</v>
      </c>
      <c r="P426" s="95">
        <v>0</v>
      </c>
      <c r="Q426" s="97">
        <f>+monthly_drivers_0!Q426</f>
        <v>2.5</v>
      </c>
    </row>
    <row r="427" spans="1:17" x14ac:dyDescent="0.25">
      <c r="A427" s="98">
        <f t="shared" si="20"/>
        <v>57253</v>
      </c>
      <c r="B427" s="713" t="str">
        <f t="shared" si="21"/>
        <v>LeasingI</v>
      </c>
      <c r="C427" s="99">
        <v>0</v>
      </c>
      <c r="D427" s="100">
        <v>0</v>
      </c>
      <c r="E427" s="100">
        <v>0</v>
      </c>
      <c r="F427" s="100">
        <v>0</v>
      </c>
      <c r="G427" s="100">
        <v>0</v>
      </c>
      <c r="H427" s="100">
        <v>0</v>
      </c>
      <c r="I427" s="100">
        <v>0</v>
      </c>
      <c r="J427" s="100">
        <v>0</v>
      </c>
      <c r="K427" s="101">
        <v>0</v>
      </c>
      <c r="L427" s="102">
        <f t="shared" si="19"/>
        <v>0</v>
      </c>
      <c r="M427" s="102">
        <v>0</v>
      </c>
      <c r="N427" s="102">
        <v>0</v>
      </c>
      <c r="O427" s="103">
        <v>0</v>
      </c>
      <c r="P427" s="104">
        <v>0</v>
      </c>
      <c r="Q427" s="105">
        <f>+monthly_drivers_0!Q427</f>
        <v>2.5</v>
      </c>
    </row>
    <row r="428" spans="1:17" x14ac:dyDescent="0.25">
      <c r="A428" s="106">
        <f t="shared" si="20"/>
        <v>57284</v>
      </c>
      <c r="B428" s="714" t="str">
        <f t="shared" si="21"/>
        <v>LeasingI</v>
      </c>
      <c r="C428" s="93">
        <v>0</v>
      </c>
      <c r="D428" s="94">
        <v>0</v>
      </c>
      <c r="E428" s="94">
        <v>0</v>
      </c>
      <c r="F428" s="94">
        <v>0</v>
      </c>
      <c r="G428" s="94">
        <v>0</v>
      </c>
      <c r="H428" s="94">
        <v>0</v>
      </c>
      <c r="I428" s="94">
        <v>0</v>
      </c>
      <c r="J428" s="94">
        <v>0</v>
      </c>
      <c r="K428" s="95">
        <v>0</v>
      </c>
      <c r="L428" s="94">
        <f t="shared" si="19"/>
        <v>0</v>
      </c>
      <c r="M428" s="94">
        <v>0</v>
      </c>
      <c r="N428" s="94">
        <v>0</v>
      </c>
      <c r="O428" s="96">
        <v>0</v>
      </c>
      <c r="P428" s="95">
        <v>0</v>
      </c>
      <c r="Q428" s="97">
        <f>+monthly_drivers_0!Q428</f>
        <v>2.5</v>
      </c>
    </row>
    <row r="429" spans="1:17" x14ac:dyDescent="0.25">
      <c r="A429" s="98">
        <f t="shared" si="20"/>
        <v>57314</v>
      </c>
      <c r="B429" s="713" t="str">
        <f t="shared" si="21"/>
        <v>LeasingI</v>
      </c>
      <c r="C429" s="99">
        <v>0</v>
      </c>
      <c r="D429" s="100">
        <v>0</v>
      </c>
      <c r="E429" s="100">
        <v>0</v>
      </c>
      <c r="F429" s="100">
        <v>0</v>
      </c>
      <c r="G429" s="100">
        <v>0</v>
      </c>
      <c r="H429" s="100">
        <v>0</v>
      </c>
      <c r="I429" s="100">
        <v>0</v>
      </c>
      <c r="J429" s="100">
        <v>0</v>
      </c>
      <c r="K429" s="101">
        <v>0</v>
      </c>
      <c r="L429" s="102">
        <f t="shared" si="19"/>
        <v>0</v>
      </c>
      <c r="M429" s="102">
        <v>0</v>
      </c>
      <c r="N429" s="102">
        <v>0</v>
      </c>
      <c r="O429" s="103">
        <v>0</v>
      </c>
      <c r="P429" s="104">
        <v>0</v>
      </c>
      <c r="Q429" s="105">
        <f>+monthly_drivers_0!Q429</f>
        <v>2.5</v>
      </c>
    </row>
    <row r="430" spans="1:17" x14ac:dyDescent="0.25">
      <c r="A430" s="106">
        <f t="shared" si="20"/>
        <v>57345</v>
      </c>
      <c r="B430" s="714" t="str">
        <f t="shared" si="21"/>
        <v>LeasingI</v>
      </c>
      <c r="C430" s="93">
        <v>0</v>
      </c>
      <c r="D430" s="94">
        <v>0</v>
      </c>
      <c r="E430" s="94">
        <v>0</v>
      </c>
      <c r="F430" s="94">
        <v>0</v>
      </c>
      <c r="G430" s="94">
        <v>0</v>
      </c>
      <c r="H430" s="94">
        <v>0</v>
      </c>
      <c r="I430" s="94">
        <v>0</v>
      </c>
      <c r="J430" s="94">
        <v>0</v>
      </c>
      <c r="K430" s="95">
        <v>0</v>
      </c>
      <c r="L430" s="94">
        <f t="shared" si="19"/>
        <v>0</v>
      </c>
      <c r="M430" s="94">
        <v>0</v>
      </c>
      <c r="N430" s="94">
        <v>0</v>
      </c>
      <c r="O430" s="96">
        <v>0</v>
      </c>
      <c r="P430" s="95">
        <v>0</v>
      </c>
      <c r="Q430" s="97">
        <f>+monthly_drivers_0!Q430</f>
        <v>2.5</v>
      </c>
    </row>
    <row r="431" spans="1:17" x14ac:dyDescent="0.25">
      <c r="A431" s="98">
        <f t="shared" si="20"/>
        <v>57376</v>
      </c>
      <c r="B431" s="713" t="str">
        <f t="shared" si="21"/>
        <v>LeasingI</v>
      </c>
      <c r="C431" s="99">
        <v>0</v>
      </c>
      <c r="D431" s="100">
        <v>0</v>
      </c>
      <c r="E431" s="100">
        <v>0</v>
      </c>
      <c r="F431" s="100">
        <v>0</v>
      </c>
      <c r="G431" s="100">
        <v>0</v>
      </c>
      <c r="H431" s="100">
        <v>0</v>
      </c>
      <c r="I431" s="100">
        <v>0</v>
      </c>
      <c r="J431" s="100">
        <v>0</v>
      </c>
      <c r="K431" s="101">
        <v>0</v>
      </c>
      <c r="L431" s="102">
        <f t="shared" si="19"/>
        <v>0</v>
      </c>
      <c r="M431" s="102">
        <v>0</v>
      </c>
      <c r="N431" s="102">
        <v>0</v>
      </c>
      <c r="O431" s="103">
        <v>0</v>
      </c>
      <c r="P431" s="104">
        <v>0</v>
      </c>
      <c r="Q431" s="105">
        <f>+monthly_drivers_0!Q431</f>
        <v>2.5</v>
      </c>
    </row>
    <row r="432" spans="1:17" x14ac:dyDescent="0.25">
      <c r="A432" s="106">
        <f t="shared" si="20"/>
        <v>57404</v>
      </c>
      <c r="B432" s="714" t="str">
        <f t="shared" si="21"/>
        <v>LeasingI</v>
      </c>
      <c r="C432" s="93">
        <v>0</v>
      </c>
      <c r="D432" s="94">
        <v>0</v>
      </c>
      <c r="E432" s="94">
        <v>0</v>
      </c>
      <c r="F432" s="94">
        <v>0</v>
      </c>
      <c r="G432" s="94">
        <v>0</v>
      </c>
      <c r="H432" s="94">
        <v>0</v>
      </c>
      <c r="I432" s="94">
        <v>0</v>
      </c>
      <c r="J432" s="94">
        <v>0</v>
      </c>
      <c r="K432" s="95">
        <v>0</v>
      </c>
      <c r="L432" s="94">
        <f t="shared" si="19"/>
        <v>0</v>
      </c>
      <c r="M432" s="94">
        <v>0</v>
      </c>
      <c r="N432" s="94">
        <v>0</v>
      </c>
      <c r="O432" s="96">
        <v>0</v>
      </c>
      <c r="P432" s="95">
        <v>0</v>
      </c>
      <c r="Q432" s="97">
        <f>+monthly_drivers_0!Q432</f>
        <v>2.5</v>
      </c>
    </row>
    <row r="433" spans="1:17" x14ac:dyDescent="0.25">
      <c r="A433" s="98">
        <f t="shared" si="20"/>
        <v>57435</v>
      </c>
      <c r="B433" s="713" t="str">
        <f t="shared" si="21"/>
        <v>LeasingI</v>
      </c>
      <c r="C433" s="99">
        <v>0</v>
      </c>
      <c r="D433" s="100">
        <v>0</v>
      </c>
      <c r="E433" s="100">
        <v>0</v>
      </c>
      <c r="F433" s="100">
        <v>0</v>
      </c>
      <c r="G433" s="100">
        <v>0</v>
      </c>
      <c r="H433" s="100">
        <v>0</v>
      </c>
      <c r="I433" s="100">
        <v>0</v>
      </c>
      <c r="J433" s="100">
        <v>0</v>
      </c>
      <c r="K433" s="101">
        <v>0</v>
      </c>
      <c r="L433" s="102">
        <f t="shared" si="19"/>
        <v>0</v>
      </c>
      <c r="M433" s="102">
        <v>0</v>
      </c>
      <c r="N433" s="102">
        <v>0</v>
      </c>
      <c r="O433" s="103">
        <v>0</v>
      </c>
      <c r="P433" s="104">
        <v>0</v>
      </c>
      <c r="Q433" s="105">
        <f>+monthly_drivers_0!Q433</f>
        <v>2.5</v>
      </c>
    </row>
    <row r="434" spans="1:17" x14ac:dyDescent="0.25">
      <c r="A434" s="106">
        <f t="shared" si="20"/>
        <v>57465</v>
      </c>
      <c r="B434" s="714" t="str">
        <f t="shared" si="21"/>
        <v>LeasingI</v>
      </c>
      <c r="C434" s="93">
        <v>0</v>
      </c>
      <c r="D434" s="94">
        <v>0</v>
      </c>
      <c r="E434" s="94">
        <v>0</v>
      </c>
      <c r="F434" s="94">
        <v>0</v>
      </c>
      <c r="G434" s="94">
        <v>0</v>
      </c>
      <c r="H434" s="94">
        <v>0</v>
      </c>
      <c r="I434" s="94">
        <v>0</v>
      </c>
      <c r="J434" s="94">
        <v>0</v>
      </c>
      <c r="K434" s="95">
        <v>0</v>
      </c>
      <c r="L434" s="94">
        <f t="shared" si="19"/>
        <v>0</v>
      </c>
      <c r="M434" s="94">
        <v>0</v>
      </c>
      <c r="N434" s="94">
        <v>0</v>
      </c>
      <c r="O434" s="96">
        <v>0</v>
      </c>
      <c r="P434" s="95">
        <v>0</v>
      </c>
      <c r="Q434" s="97">
        <f>+monthly_drivers_0!Q434</f>
        <v>2.5</v>
      </c>
    </row>
    <row r="435" spans="1:17" x14ac:dyDescent="0.25">
      <c r="A435" s="98">
        <f t="shared" si="20"/>
        <v>57496</v>
      </c>
      <c r="B435" s="713" t="str">
        <f t="shared" si="21"/>
        <v>LeasingI</v>
      </c>
      <c r="C435" s="99">
        <v>0</v>
      </c>
      <c r="D435" s="100">
        <v>0</v>
      </c>
      <c r="E435" s="100">
        <v>0</v>
      </c>
      <c r="F435" s="100">
        <v>0</v>
      </c>
      <c r="G435" s="100">
        <v>0</v>
      </c>
      <c r="H435" s="100">
        <v>0</v>
      </c>
      <c r="I435" s="100">
        <v>0</v>
      </c>
      <c r="J435" s="100">
        <v>0</v>
      </c>
      <c r="K435" s="101">
        <v>0</v>
      </c>
      <c r="L435" s="102">
        <f t="shared" si="19"/>
        <v>0</v>
      </c>
      <c r="M435" s="102">
        <v>0</v>
      </c>
      <c r="N435" s="102">
        <v>0</v>
      </c>
      <c r="O435" s="103">
        <v>0</v>
      </c>
      <c r="P435" s="104">
        <v>0</v>
      </c>
      <c r="Q435" s="105">
        <f>+monthly_drivers_0!Q435</f>
        <v>2.5</v>
      </c>
    </row>
    <row r="436" spans="1:17" x14ac:dyDescent="0.25">
      <c r="A436" s="106">
        <f t="shared" si="20"/>
        <v>57526</v>
      </c>
      <c r="B436" s="714" t="str">
        <f t="shared" si="21"/>
        <v>LeasingI</v>
      </c>
      <c r="C436" s="93">
        <v>0</v>
      </c>
      <c r="D436" s="94">
        <v>0</v>
      </c>
      <c r="E436" s="94">
        <v>0</v>
      </c>
      <c r="F436" s="94">
        <v>0</v>
      </c>
      <c r="G436" s="94">
        <v>0</v>
      </c>
      <c r="H436" s="94">
        <v>0</v>
      </c>
      <c r="I436" s="94">
        <v>0</v>
      </c>
      <c r="J436" s="94">
        <v>0</v>
      </c>
      <c r="K436" s="95">
        <v>0</v>
      </c>
      <c r="L436" s="94">
        <f t="shared" si="19"/>
        <v>0</v>
      </c>
      <c r="M436" s="94">
        <v>0</v>
      </c>
      <c r="N436" s="94">
        <v>0</v>
      </c>
      <c r="O436" s="96">
        <v>0</v>
      </c>
      <c r="P436" s="95">
        <v>0</v>
      </c>
      <c r="Q436" s="97">
        <f>+monthly_drivers_0!Q436</f>
        <v>2.5</v>
      </c>
    </row>
    <row r="437" spans="1:17" x14ac:dyDescent="0.25">
      <c r="A437" s="98">
        <f t="shared" si="20"/>
        <v>57557</v>
      </c>
      <c r="B437" s="713" t="str">
        <f t="shared" si="21"/>
        <v>LeasingI</v>
      </c>
      <c r="C437" s="99">
        <v>0</v>
      </c>
      <c r="D437" s="100">
        <v>0</v>
      </c>
      <c r="E437" s="100">
        <v>0</v>
      </c>
      <c r="F437" s="100">
        <v>0</v>
      </c>
      <c r="G437" s="100">
        <v>0</v>
      </c>
      <c r="H437" s="100">
        <v>0</v>
      </c>
      <c r="I437" s="100">
        <v>0</v>
      </c>
      <c r="J437" s="100">
        <v>0</v>
      </c>
      <c r="K437" s="101">
        <v>0</v>
      </c>
      <c r="L437" s="102">
        <f t="shared" si="19"/>
        <v>0</v>
      </c>
      <c r="M437" s="102">
        <v>0</v>
      </c>
      <c r="N437" s="102">
        <v>0</v>
      </c>
      <c r="O437" s="103">
        <v>0</v>
      </c>
      <c r="P437" s="104">
        <v>0</v>
      </c>
      <c r="Q437" s="105">
        <f>+monthly_drivers_0!Q437</f>
        <v>2.5</v>
      </c>
    </row>
    <row r="438" spans="1:17" x14ac:dyDescent="0.25">
      <c r="A438" s="106">
        <f t="shared" si="20"/>
        <v>57588</v>
      </c>
      <c r="B438" s="714" t="str">
        <f t="shared" si="21"/>
        <v>LeasingI</v>
      </c>
      <c r="C438" s="93">
        <v>0</v>
      </c>
      <c r="D438" s="94">
        <v>0</v>
      </c>
      <c r="E438" s="94">
        <v>0</v>
      </c>
      <c r="F438" s="94">
        <v>0</v>
      </c>
      <c r="G438" s="94">
        <v>0</v>
      </c>
      <c r="H438" s="94">
        <v>0</v>
      </c>
      <c r="I438" s="94">
        <v>0</v>
      </c>
      <c r="J438" s="94">
        <v>0</v>
      </c>
      <c r="K438" s="95">
        <v>0</v>
      </c>
      <c r="L438" s="94">
        <f t="shared" si="19"/>
        <v>0</v>
      </c>
      <c r="M438" s="94">
        <v>0</v>
      </c>
      <c r="N438" s="94">
        <v>0</v>
      </c>
      <c r="O438" s="96">
        <v>0</v>
      </c>
      <c r="P438" s="95">
        <v>0</v>
      </c>
      <c r="Q438" s="97">
        <f>+monthly_drivers_0!Q438</f>
        <v>2.5</v>
      </c>
    </row>
    <row r="439" spans="1:17" x14ac:dyDescent="0.25">
      <c r="A439" s="98">
        <f t="shared" si="20"/>
        <v>57618</v>
      </c>
      <c r="B439" s="713" t="str">
        <f t="shared" si="21"/>
        <v>LeasingI</v>
      </c>
      <c r="C439" s="99">
        <v>0</v>
      </c>
      <c r="D439" s="100">
        <v>0</v>
      </c>
      <c r="E439" s="100">
        <v>0</v>
      </c>
      <c r="F439" s="100">
        <v>0</v>
      </c>
      <c r="G439" s="100">
        <v>0</v>
      </c>
      <c r="H439" s="100">
        <v>0</v>
      </c>
      <c r="I439" s="100">
        <v>0</v>
      </c>
      <c r="J439" s="100">
        <v>0</v>
      </c>
      <c r="K439" s="101">
        <v>0</v>
      </c>
      <c r="L439" s="102">
        <f t="shared" si="19"/>
        <v>0</v>
      </c>
      <c r="M439" s="102">
        <v>0</v>
      </c>
      <c r="N439" s="102">
        <v>0</v>
      </c>
      <c r="O439" s="103">
        <v>0</v>
      </c>
      <c r="P439" s="104">
        <v>0</v>
      </c>
      <c r="Q439" s="105">
        <f>+monthly_drivers_0!Q439</f>
        <v>2.5</v>
      </c>
    </row>
    <row r="440" spans="1:17" x14ac:dyDescent="0.25">
      <c r="A440" s="106">
        <f t="shared" si="20"/>
        <v>57649</v>
      </c>
      <c r="B440" s="714" t="str">
        <f t="shared" si="21"/>
        <v>LeasingI</v>
      </c>
      <c r="C440" s="93">
        <v>0</v>
      </c>
      <c r="D440" s="94">
        <v>0</v>
      </c>
      <c r="E440" s="94">
        <v>0</v>
      </c>
      <c r="F440" s="94">
        <v>0</v>
      </c>
      <c r="G440" s="94">
        <v>0</v>
      </c>
      <c r="H440" s="94">
        <v>0</v>
      </c>
      <c r="I440" s="94">
        <v>0</v>
      </c>
      <c r="J440" s="94">
        <v>0</v>
      </c>
      <c r="K440" s="95">
        <v>0</v>
      </c>
      <c r="L440" s="94">
        <f t="shared" si="19"/>
        <v>0</v>
      </c>
      <c r="M440" s="94">
        <v>0</v>
      </c>
      <c r="N440" s="94">
        <v>0</v>
      </c>
      <c r="O440" s="96">
        <v>0</v>
      </c>
      <c r="P440" s="95">
        <v>0</v>
      </c>
      <c r="Q440" s="97">
        <f>+monthly_drivers_0!Q440</f>
        <v>2.5</v>
      </c>
    </row>
    <row r="441" spans="1:17" x14ac:dyDescent="0.25">
      <c r="A441" s="98">
        <f t="shared" si="20"/>
        <v>57679</v>
      </c>
      <c r="B441" s="713" t="str">
        <f t="shared" si="21"/>
        <v>LeasingI</v>
      </c>
      <c r="C441" s="99">
        <v>0</v>
      </c>
      <c r="D441" s="100">
        <v>0</v>
      </c>
      <c r="E441" s="100">
        <v>0</v>
      </c>
      <c r="F441" s="100">
        <v>0</v>
      </c>
      <c r="G441" s="100">
        <v>0</v>
      </c>
      <c r="H441" s="100">
        <v>0</v>
      </c>
      <c r="I441" s="100">
        <v>0</v>
      </c>
      <c r="J441" s="100">
        <v>0</v>
      </c>
      <c r="K441" s="101">
        <v>0</v>
      </c>
      <c r="L441" s="102">
        <f t="shared" si="19"/>
        <v>0</v>
      </c>
      <c r="M441" s="102">
        <v>0</v>
      </c>
      <c r="N441" s="102">
        <v>0</v>
      </c>
      <c r="O441" s="103">
        <v>0</v>
      </c>
      <c r="P441" s="104">
        <v>0</v>
      </c>
      <c r="Q441" s="105">
        <f>+monthly_drivers_0!Q441</f>
        <v>2.5</v>
      </c>
    </row>
    <row r="442" spans="1:17" x14ac:dyDescent="0.25">
      <c r="A442" s="106">
        <f t="shared" si="20"/>
        <v>57710</v>
      </c>
      <c r="B442" s="714" t="str">
        <f t="shared" si="21"/>
        <v>LeasingI</v>
      </c>
      <c r="C442" s="93">
        <v>0</v>
      </c>
      <c r="D442" s="94">
        <v>0</v>
      </c>
      <c r="E442" s="94">
        <v>0</v>
      </c>
      <c r="F442" s="94">
        <v>0</v>
      </c>
      <c r="G442" s="94">
        <v>0</v>
      </c>
      <c r="H442" s="94">
        <v>0</v>
      </c>
      <c r="I442" s="94">
        <v>0</v>
      </c>
      <c r="J442" s="94">
        <v>0</v>
      </c>
      <c r="K442" s="95">
        <v>0</v>
      </c>
      <c r="L442" s="94">
        <f t="shared" si="19"/>
        <v>0</v>
      </c>
      <c r="M442" s="94">
        <v>0</v>
      </c>
      <c r="N442" s="94">
        <v>0</v>
      </c>
      <c r="O442" s="96">
        <v>0</v>
      </c>
      <c r="P442" s="95">
        <v>0</v>
      </c>
      <c r="Q442" s="97">
        <f>+monthly_drivers_0!Q442</f>
        <v>2.5</v>
      </c>
    </row>
    <row r="443" spans="1:17" x14ac:dyDescent="0.25">
      <c r="A443" s="98">
        <f t="shared" si="20"/>
        <v>57741</v>
      </c>
      <c r="B443" s="713" t="str">
        <f t="shared" si="21"/>
        <v>LeasingI</v>
      </c>
      <c r="C443" s="99">
        <v>0</v>
      </c>
      <c r="D443" s="100">
        <v>0</v>
      </c>
      <c r="E443" s="100">
        <v>0</v>
      </c>
      <c r="F443" s="100">
        <v>0</v>
      </c>
      <c r="G443" s="100">
        <v>0</v>
      </c>
      <c r="H443" s="100">
        <v>0</v>
      </c>
      <c r="I443" s="100">
        <v>0</v>
      </c>
      <c r="J443" s="100">
        <v>0</v>
      </c>
      <c r="K443" s="101">
        <v>0</v>
      </c>
      <c r="L443" s="102">
        <f t="shared" si="19"/>
        <v>0</v>
      </c>
      <c r="M443" s="102">
        <v>0</v>
      </c>
      <c r="N443" s="102">
        <v>0</v>
      </c>
      <c r="O443" s="103">
        <v>0</v>
      </c>
      <c r="P443" s="104">
        <v>0</v>
      </c>
      <c r="Q443" s="105">
        <f>+monthly_drivers_0!Q443</f>
        <v>2.5</v>
      </c>
    </row>
    <row r="444" spans="1:17" x14ac:dyDescent="0.25">
      <c r="A444" s="106">
        <f t="shared" si="20"/>
        <v>57769</v>
      </c>
      <c r="B444" s="714" t="str">
        <f t="shared" si="21"/>
        <v>LeasingI</v>
      </c>
      <c r="C444" s="93">
        <v>0</v>
      </c>
      <c r="D444" s="94">
        <v>0</v>
      </c>
      <c r="E444" s="94">
        <v>0</v>
      </c>
      <c r="F444" s="94">
        <v>0</v>
      </c>
      <c r="G444" s="94">
        <v>0</v>
      </c>
      <c r="H444" s="94">
        <v>0</v>
      </c>
      <c r="I444" s="94">
        <v>0</v>
      </c>
      <c r="J444" s="94">
        <v>0</v>
      </c>
      <c r="K444" s="95">
        <v>0</v>
      </c>
      <c r="L444" s="94">
        <f t="shared" si="19"/>
        <v>0</v>
      </c>
      <c r="M444" s="94">
        <v>0</v>
      </c>
      <c r="N444" s="94">
        <v>0</v>
      </c>
      <c r="O444" s="96">
        <v>0</v>
      </c>
      <c r="P444" s="95">
        <v>0</v>
      </c>
      <c r="Q444" s="97">
        <f>+monthly_drivers_0!Q444</f>
        <v>2.5</v>
      </c>
    </row>
    <row r="445" spans="1:17" x14ac:dyDescent="0.25">
      <c r="A445" s="98">
        <f t="shared" si="20"/>
        <v>57800</v>
      </c>
      <c r="B445" s="713" t="str">
        <f t="shared" si="21"/>
        <v>LeasingI</v>
      </c>
      <c r="C445" s="99">
        <v>0</v>
      </c>
      <c r="D445" s="100">
        <v>0</v>
      </c>
      <c r="E445" s="100">
        <v>0</v>
      </c>
      <c r="F445" s="100">
        <v>0</v>
      </c>
      <c r="G445" s="100">
        <v>0</v>
      </c>
      <c r="H445" s="100">
        <v>0</v>
      </c>
      <c r="I445" s="100">
        <v>0</v>
      </c>
      <c r="J445" s="100">
        <v>0</v>
      </c>
      <c r="K445" s="101">
        <v>0</v>
      </c>
      <c r="L445" s="102">
        <f t="shared" si="19"/>
        <v>0</v>
      </c>
      <c r="M445" s="102">
        <v>0</v>
      </c>
      <c r="N445" s="102">
        <v>0</v>
      </c>
      <c r="O445" s="103">
        <v>0</v>
      </c>
      <c r="P445" s="104">
        <v>0</v>
      </c>
      <c r="Q445" s="105">
        <f>+monthly_drivers_0!Q445</f>
        <v>2.5</v>
      </c>
    </row>
    <row r="446" spans="1:17" x14ac:dyDescent="0.25">
      <c r="A446" s="106">
        <f t="shared" si="20"/>
        <v>57830</v>
      </c>
      <c r="B446" s="714" t="str">
        <f t="shared" si="21"/>
        <v>LeasingI</v>
      </c>
      <c r="C446" s="93">
        <v>0</v>
      </c>
      <c r="D446" s="94">
        <v>0</v>
      </c>
      <c r="E446" s="94">
        <v>0</v>
      </c>
      <c r="F446" s="94">
        <v>0</v>
      </c>
      <c r="G446" s="94">
        <v>0</v>
      </c>
      <c r="H446" s="94">
        <v>0</v>
      </c>
      <c r="I446" s="94">
        <v>0</v>
      </c>
      <c r="J446" s="94">
        <v>0</v>
      </c>
      <c r="K446" s="95">
        <v>0</v>
      </c>
      <c r="L446" s="94">
        <f t="shared" si="19"/>
        <v>0</v>
      </c>
      <c r="M446" s="94">
        <v>0</v>
      </c>
      <c r="N446" s="94">
        <v>0</v>
      </c>
      <c r="O446" s="96">
        <v>0</v>
      </c>
      <c r="P446" s="95">
        <v>0</v>
      </c>
      <c r="Q446" s="97">
        <f>+monthly_drivers_0!Q446</f>
        <v>2.5</v>
      </c>
    </row>
    <row r="447" spans="1:17" x14ac:dyDescent="0.25">
      <c r="A447" s="98">
        <f t="shared" si="20"/>
        <v>57861</v>
      </c>
      <c r="B447" s="713" t="str">
        <f t="shared" si="21"/>
        <v>LeasingI</v>
      </c>
      <c r="C447" s="99">
        <v>0</v>
      </c>
      <c r="D447" s="100">
        <v>0</v>
      </c>
      <c r="E447" s="100">
        <v>0</v>
      </c>
      <c r="F447" s="100">
        <v>0</v>
      </c>
      <c r="G447" s="100">
        <v>0</v>
      </c>
      <c r="H447" s="100">
        <v>0</v>
      </c>
      <c r="I447" s="100">
        <v>0</v>
      </c>
      <c r="J447" s="100">
        <v>0</v>
      </c>
      <c r="K447" s="101">
        <v>0</v>
      </c>
      <c r="L447" s="102">
        <f t="shared" si="19"/>
        <v>0</v>
      </c>
      <c r="M447" s="102">
        <v>0</v>
      </c>
      <c r="N447" s="102">
        <v>0</v>
      </c>
      <c r="O447" s="103">
        <v>0</v>
      </c>
      <c r="P447" s="104">
        <v>0</v>
      </c>
      <c r="Q447" s="105">
        <f>+monthly_drivers_0!Q447</f>
        <v>2.5</v>
      </c>
    </row>
    <row r="448" spans="1:17" x14ac:dyDescent="0.25">
      <c r="A448" s="106">
        <f t="shared" si="20"/>
        <v>57891</v>
      </c>
      <c r="B448" s="714" t="str">
        <f t="shared" si="21"/>
        <v>LeasingI</v>
      </c>
      <c r="C448" s="93">
        <v>0</v>
      </c>
      <c r="D448" s="94">
        <v>0</v>
      </c>
      <c r="E448" s="94">
        <v>0</v>
      </c>
      <c r="F448" s="94">
        <v>0</v>
      </c>
      <c r="G448" s="94">
        <v>0</v>
      </c>
      <c r="H448" s="94">
        <v>0</v>
      </c>
      <c r="I448" s="94">
        <v>0</v>
      </c>
      <c r="J448" s="94">
        <v>0</v>
      </c>
      <c r="K448" s="95">
        <v>0</v>
      </c>
      <c r="L448" s="94">
        <f t="shared" si="19"/>
        <v>0</v>
      </c>
      <c r="M448" s="94">
        <v>0</v>
      </c>
      <c r="N448" s="94">
        <v>0</v>
      </c>
      <c r="O448" s="96">
        <v>0</v>
      </c>
      <c r="P448" s="95">
        <v>0</v>
      </c>
      <c r="Q448" s="97">
        <f>+monthly_drivers_0!Q448</f>
        <v>2.5</v>
      </c>
    </row>
    <row r="449" spans="1:17" x14ac:dyDescent="0.25">
      <c r="A449" s="98">
        <f t="shared" si="20"/>
        <v>57922</v>
      </c>
      <c r="B449" s="713" t="str">
        <f t="shared" si="21"/>
        <v>LeasingI</v>
      </c>
      <c r="C449" s="99">
        <v>0</v>
      </c>
      <c r="D449" s="100">
        <v>0</v>
      </c>
      <c r="E449" s="100">
        <v>0</v>
      </c>
      <c r="F449" s="100">
        <v>0</v>
      </c>
      <c r="G449" s="100">
        <v>0</v>
      </c>
      <c r="H449" s="100">
        <v>0</v>
      </c>
      <c r="I449" s="100">
        <v>0</v>
      </c>
      <c r="J449" s="100">
        <v>0</v>
      </c>
      <c r="K449" s="101">
        <v>0</v>
      </c>
      <c r="L449" s="102">
        <f t="shared" si="19"/>
        <v>0</v>
      </c>
      <c r="M449" s="102">
        <v>0</v>
      </c>
      <c r="N449" s="102">
        <v>0</v>
      </c>
      <c r="O449" s="103">
        <v>0</v>
      </c>
      <c r="P449" s="104">
        <v>0</v>
      </c>
      <c r="Q449" s="105">
        <f>+monthly_drivers_0!Q449</f>
        <v>2.5</v>
      </c>
    </row>
    <row r="450" spans="1:17" x14ac:dyDescent="0.25">
      <c r="A450" s="106">
        <f t="shared" si="20"/>
        <v>57953</v>
      </c>
      <c r="B450" s="714" t="str">
        <f t="shared" si="21"/>
        <v>LeasingI</v>
      </c>
      <c r="C450" s="93">
        <v>0</v>
      </c>
      <c r="D450" s="94">
        <v>0</v>
      </c>
      <c r="E450" s="94">
        <v>0</v>
      </c>
      <c r="F450" s="94">
        <v>0</v>
      </c>
      <c r="G450" s="94">
        <v>0</v>
      </c>
      <c r="H450" s="94">
        <v>0</v>
      </c>
      <c r="I450" s="94">
        <v>0</v>
      </c>
      <c r="J450" s="94">
        <v>0</v>
      </c>
      <c r="K450" s="95">
        <v>0</v>
      </c>
      <c r="L450" s="94">
        <f t="shared" ref="L450:L513" si="22">+P450+O450</f>
        <v>0</v>
      </c>
      <c r="M450" s="94">
        <v>0</v>
      </c>
      <c r="N450" s="94">
        <v>0</v>
      </c>
      <c r="O450" s="96">
        <v>0</v>
      </c>
      <c r="P450" s="95">
        <v>0</v>
      </c>
      <c r="Q450" s="97">
        <f>+monthly_drivers_0!Q450</f>
        <v>2.5</v>
      </c>
    </row>
    <row r="451" spans="1:17" x14ac:dyDescent="0.25">
      <c r="A451" s="98">
        <f t="shared" ref="A451:A514" si="23">+EOMONTH(A450,1)</f>
        <v>57983</v>
      </c>
      <c r="B451" s="713" t="str">
        <f t="shared" ref="B451:B514" si="24">+B450</f>
        <v>LeasingI</v>
      </c>
      <c r="C451" s="99">
        <v>0</v>
      </c>
      <c r="D451" s="100">
        <v>0</v>
      </c>
      <c r="E451" s="100">
        <v>0</v>
      </c>
      <c r="F451" s="100">
        <v>0</v>
      </c>
      <c r="G451" s="100">
        <v>0</v>
      </c>
      <c r="H451" s="100">
        <v>0</v>
      </c>
      <c r="I451" s="100">
        <v>0</v>
      </c>
      <c r="J451" s="100">
        <v>0</v>
      </c>
      <c r="K451" s="101">
        <v>0</v>
      </c>
      <c r="L451" s="102">
        <f t="shared" si="22"/>
        <v>0</v>
      </c>
      <c r="M451" s="102">
        <v>0</v>
      </c>
      <c r="N451" s="102">
        <v>0</v>
      </c>
      <c r="O451" s="103">
        <v>0</v>
      </c>
      <c r="P451" s="104">
        <v>0</v>
      </c>
      <c r="Q451" s="105">
        <f>+monthly_drivers_0!Q451</f>
        <v>2.5</v>
      </c>
    </row>
    <row r="452" spans="1:17" x14ac:dyDescent="0.25">
      <c r="A452" s="106">
        <f t="shared" si="23"/>
        <v>58014</v>
      </c>
      <c r="B452" s="714" t="str">
        <f t="shared" si="24"/>
        <v>LeasingI</v>
      </c>
      <c r="C452" s="93">
        <v>0</v>
      </c>
      <c r="D452" s="94">
        <v>0</v>
      </c>
      <c r="E452" s="94">
        <v>0</v>
      </c>
      <c r="F452" s="94">
        <v>0</v>
      </c>
      <c r="G452" s="94">
        <v>0</v>
      </c>
      <c r="H452" s="94">
        <v>0</v>
      </c>
      <c r="I452" s="94">
        <v>0</v>
      </c>
      <c r="J452" s="94">
        <v>0</v>
      </c>
      <c r="K452" s="95">
        <v>0</v>
      </c>
      <c r="L452" s="94">
        <f t="shared" si="22"/>
        <v>0</v>
      </c>
      <c r="M452" s="94">
        <v>0</v>
      </c>
      <c r="N452" s="94">
        <v>0</v>
      </c>
      <c r="O452" s="96">
        <v>0</v>
      </c>
      <c r="P452" s="95">
        <v>0</v>
      </c>
      <c r="Q452" s="97">
        <f>+monthly_drivers_0!Q452</f>
        <v>2.5</v>
      </c>
    </row>
    <row r="453" spans="1:17" x14ac:dyDescent="0.25">
      <c r="A453" s="98">
        <f t="shared" si="23"/>
        <v>58044</v>
      </c>
      <c r="B453" s="713" t="str">
        <f t="shared" si="24"/>
        <v>LeasingI</v>
      </c>
      <c r="C453" s="99">
        <v>0</v>
      </c>
      <c r="D453" s="100">
        <v>0</v>
      </c>
      <c r="E453" s="100">
        <v>0</v>
      </c>
      <c r="F453" s="100">
        <v>0</v>
      </c>
      <c r="G453" s="100">
        <v>0</v>
      </c>
      <c r="H453" s="100">
        <v>0</v>
      </c>
      <c r="I453" s="100">
        <v>0</v>
      </c>
      <c r="J453" s="100">
        <v>0</v>
      </c>
      <c r="K453" s="101">
        <v>0</v>
      </c>
      <c r="L453" s="102">
        <f t="shared" si="22"/>
        <v>0</v>
      </c>
      <c r="M453" s="102">
        <v>0</v>
      </c>
      <c r="N453" s="102">
        <v>0</v>
      </c>
      <c r="O453" s="103">
        <v>0</v>
      </c>
      <c r="P453" s="104">
        <v>0</v>
      </c>
      <c r="Q453" s="105">
        <f>+monthly_drivers_0!Q453</f>
        <v>2.5</v>
      </c>
    </row>
    <row r="454" spans="1:17" x14ac:dyDescent="0.25">
      <c r="A454" s="106">
        <f t="shared" si="23"/>
        <v>58075</v>
      </c>
      <c r="B454" s="714" t="str">
        <f t="shared" si="24"/>
        <v>LeasingI</v>
      </c>
      <c r="C454" s="93">
        <v>0</v>
      </c>
      <c r="D454" s="94">
        <v>0</v>
      </c>
      <c r="E454" s="94">
        <v>0</v>
      </c>
      <c r="F454" s="94">
        <v>0</v>
      </c>
      <c r="G454" s="94">
        <v>0</v>
      </c>
      <c r="H454" s="94">
        <v>0</v>
      </c>
      <c r="I454" s="94">
        <v>0</v>
      </c>
      <c r="J454" s="94">
        <v>0</v>
      </c>
      <c r="K454" s="95">
        <v>0</v>
      </c>
      <c r="L454" s="94">
        <f t="shared" si="22"/>
        <v>0</v>
      </c>
      <c r="M454" s="94">
        <v>0</v>
      </c>
      <c r="N454" s="94">
        <v>0</v>
      </c>
      <c r="O454" s="96">
        <v>0</v>
      </c>
      <c r="P454" s="95">
        <v>0</v>
      </c>
      <c r="Q454" s="97">
        <f>+monthly_drivers_0!Q454</f>
        <v>2.5</v>
      </c>
    </row>
    <row r="455" spans="1:17" x14ac:dyDescent="0.25">
      <c r="A455" s="98">
        <f t="shared" si="23"/>
        <v>58106</v>
      </c>
      <c r="B455" s="713" t="str">
        <f t="shared" si="24"/>
        <v>LeasingI</v>
      </c>
      <c r="C455" s="99">
        <v>0</v>
      </c>
      <c r="D455" s="100">
        <v>0</v>
      </c>
      <c r="E455" s="100">
        <v>0</v>
      </c>
      <c r="F455" s="100">
        <v>0</v>
      </c>
      <c r="G455" s="100">
        <v>0</v>
      </c>
      <c r="H455" s="100">
        <v>0</v>
      </c>
      <c r="I455" s="100">
        <v>0</v>
      </c>
      <c r="J455" s="100">
        <v>0</v>
      </c>
      <c r="K455" s="101">
        <v>0</v>
      </c>
      <c r="L455" s="102">
        <f t="shared" si="22"/>
        <v>0</v>
      </c>
      <c r="M455" s="102">
        <v>0</v>
      </c>
      <c r="N455" s="102">
        <v>0</v>
      </c>
      <c r="O455" s="103">
        <v>0</v>
      </c>
      <c r="P455" s="104">
        <v>0</v>
      </c>
      <c r="Q455" s="105">
        <f>+monthly_drivers_0!Q455</f>
        <v>2.5</v>
      </c>
    </row>
    <row r="456" spans="1:17" x14ac:dyDescent="0.25">
      <c r="A456" s="106">
        <f t="shared" si="23"/>
        <v>58134</v>
      </c>
      <c r="B456" s="714" t="str">
        <f t="shared" si="24"/>
        <v>LeasingI</v>
      </c>
      <c r="C456" s="93">
        <v>0</v>
      </c>
      <c r="D456" s="94">
        <v>0</v>
      </c>
      <c r="E456" s="94">
        <v>0</v>
      </c>
      <c r="F456" s="94">
        <v>0</v>
      </c>
      <c r="G456" s="94">
        <v>0</v>
      </c>
      <c r="H456" s="94">
        <v>0</v>
      </c>
      <c r="I456" s="94">
        <v>0</v>
      </c>
      <c r="J456" s="94">
        <v>0</v>
      </c>
      <c r="K456" s="95">
        <v>0</v>
      </c>
      <c r="L456" s="94">
        <f t="shared" si="22"/>
        <v>0</v>
      </c>
      <c r="M456" s="94">
        <v>0</v>
      </c>
      <c r="N456" s="94">
        <v>0</v>
      </c>
      <c r="O456" s="96">
        <v>0</v>
      </c>
      <c r="P456" s="95">
        <v>0</v>
      </c>
      <c r="Q456" s="97">
        <f>+monthly_drivers_0!Q456</f>
        <v>2.5</v>
      </c>
    </row>
    <row r="457" spans="1:17" x14ac:dyDescent="0.25">
      <c r="A457" s="98">
        <f t="shared" si="23"/>
        <v>58165</v>
      </c>
      <c r="B457" s="713" t="str">
        <f t="shared" si="24"/>
        <v>LeasingI</v>
      </c>
      <c r="C457" s="99">
        <v>0</v>
      </c>
      <c r="D457" s="100">
        <v>0</v>
      </c>
      <c r="E457" s="100">
        <v>0</v>
      </c>
      <c r="F457" s="100">
        <v>0</v>
      </c>
      <c r="G457" s="100">
        <v>0</v>
      </c>
      <c r="H457" s="100">
        <v>0</v>
      </c>
      <c r="I457" s="100">
        <v>0</v>
      </c>
      <c r="J457" s="100">
        <v>0</v>
      </c>
      <c r="K457" s="101">
        <v>0</v>
      </c>
      <c r="L457" s="102">
        <f t="shared" si="22"/>
        <v>0</v>
      </c>
      <c r="M457" s="102">
        <v>0</v>
      </c>
      <c r="N457" s="102">
        <v>0</v>
      </c>
      <c r="O457" s="103">
        <v>0</v>
      </c>
      <c r="P457" s="104">
        <v>0</v>
      </c>
      <c r="Q457" s="105">
        <f>+monthly_drivers_0!Q457</f>
        <v>2.5</v>
      </c>
    </row>
    <row r="458" spans="1:17" x14ac:dyDescent="0.25">
      <c r="A458" s="106">
        <f t="shared" si="23"/>
        <v>58195</v>
      </c>
      <c r="B458" s="714" t="str">
        <f t="shared" si="24"/>
        <v>LeasingI</v>
      </c>
      <c r="C458" s="93">
        <v>0</v>
      </c>
      <c r="D458" s="94">
        <v>0</v>
      </c>
      <c r="E458" s="94">
        <v>0</v>
      </c>
      <c r="F458" s="94">
        <v>0</v>
      </c>
      <c r="G458" s="94">
        <v>0</v>
      </c>
      <c r="H458" s="94">
        <v>0</v>
      </c>
      <c r="I458" s="94">
        <v>0</v>
      </c>
      <c r="J458" s="94">
        <v>0</v>
      </c>
      <c r="K458" s="95">
        <v>0</v>
      </c>
      <c r="L458" s="94">
        <f t="shared" si="22"/>
        <v>0</v>
      </c>
      <c r="M458" s="94">
        <v>0</v>
      </c>
      <c r="N458" s="94">
        <v>0</v>
      </c>
      <c r="O458" s="96">
        <v>0</v>
      </c>
      <c r="P458" s="95">
        <v>0</v>
      </c>
      <c r="Q458" s="97">
        <f>+monthly_drivers_0!Q458</f>
        <v>2.5</v>
      </c>
    </row>
    <row r="459" spans="1:17" x14ac:dyDescent="0.25">
      <c r="A459" s="98">
        <f t="shared" si="23"/>
        <v>58226</v>
      </c>
      <c r="B459" s="713" t="str">
        <f t="shared" si="24"/>
        <v>LeasingI</v>
      </c>
      <c r="C459" s="99">
        <v>0</v>
      </c>
      <c r="D459" s="100">
        <v>0</v>
      </c>
      <c r="E459" s="100">
        <v>0</v>
      </c>
      <c r="F459" s="100">
        <v>0</v>
      </c>
      <c r="G459" s="100">
        <v>0</v>
      </c>
      <c r="H459" s="100">
        <v>0</v>
      </c>
      <c r="I459" s="100">
        <v>0</v>
      </c>
      <c r="J459" s="100">
        <v>0</v>
      </c>
      <c r="K459" s="101">
        <v>0</v>
      </c>
      <c r="L459" s="102">
        <f t="shared" si="22"/>
        <v>0</v>
      </c>
      <c r="M459" s="102">
        <v>0</v>
      </c>
      <c r="N459" s="102">
        <v>0</v>
      </c>
      <c r="O459" s="103">
        <v>0</v>
      </c>
      <c r="P459" s="104">
        <v>0</v>
      </c>
      <c r="Q459" s="105">
        <f>+monthly_drivers_0!Q459</f>
        <v>2.5</v>
      </c>
    </row>
    <row r="460" spans="1:17" x14ac:dyDescent="0.25">
      <c r="A460" s="106">
        <f t="shared" si="23"/>
        <v>58256</v>
      </c>
      <c r="B460" s="714" t="str">
        <f t="shared" si="24"/>
        <v>LeasingI</v>
      </c>
      <c r="C460" s="93">
        <v>0</v>
      </c>
      <c r="D460" s="94">
        <v>0</v>
      </c>
      <c r="E460" s="94">
        <v>0</v>
      </c>
      <c r="F460" s="94">
        <v>0</v>
      </c>
      <c r="G460" s="94">
        <v>0</v>
      </c>
      <c r="H460" s="94">
        <v>0</v>
      </c>
      <c r="I460" s="94">
        <v>0</v>
      </c>
      <c r="J460" s="94">
        <v>0</v>
      </c>
      <c r="K460" s="95">
        <v>0</v>
      </c>
      <c r="L460" s="94">
        <f t="shared" si="22"/>
        <v>0</v>
      </c>
      <c r="M460" s="94">
        <v>0</v>
      </c>
      <c r="N460" s="94">
        <v>0</v>
      </c>
      <c r="O460" s="96">
        <v>0</v>
      </c>
      <c r="P460" s="95">
        <v>0</v>
      </c>
      <c r="Q460" s="97">
        <f>+monthly_drivers_0!Q460</f>
        <v>2.5</v>
      </c>
    </row>
    <row r="461" spans="1:17" x14ac:dyDescent="0.25">
      <c r="A461" s="98">
        <f t="shared" si="23"/>
        <v>58287</v>
      </c>
      <c r="B461" s="713" t="str">
        <f t="shared" si="24"/>
        <v>LeasingI</v>
      </c>
      <c r="C461" s="99">
        <v>0</v>
      </c>
      <c r="D461" s="100">
        <v>0</v>
      </c>
      <c r="E461" s="100">
        <v>0</v>
      </c>
      <c r="F461" s="100">
        <v>0</v>
      </c>
      <c r="G461" s="100">
        <v>0</v>
      </c>
      <c r="H461" s="100">
        <v>0</v>
      </c>
      <c r="I461" s="100">
        <v>0</v>
      </c>
      <c r="J461" s="100">
        <v>0</v>
      </c>
      <c r="K461" s="101">
        <v>0</v>
      </c>
      <c r="L461" s="102">
        <f t="shared" si="22"/>
        <v>0</v>
      </c>
      <c r="M461" s="102">
        <v>0</v>
      </c>
      <c r="N461" s="102">
        <v>0</v>
      </c>
      <c r="O461" s="103">
        <v>0</v>
      </c>
      <c r="P461" s="104">
        <v>0</v>
      </c>
      <c r="Q461" s="105">
        <f>+monthly_drivers_0!Q461</f>
        <v>2.5</v>
      </c>
    </row>
    <row r="462" spans="1:17" x14ac:dyDescent="0.25">
      <c r="A462" s="106">
        <f t="shared" si="23"/>
        <v>58318</v>
      </c>
      <c r="B462" s="714" t="str">
        <f t="shared" si="24"/>
        <v>LeasingI</v>
      </c>
      <c r="C462" s="93">
        <v>0</v>
      </c>
      <c r="D462" s="94">
        <v>0</v>
      </c>
      <c r="E462" s="94">
        <v>0</v>
      </c>
      <c r="F462" s="94">
        <v>0</v>
      </c>
      <c r="G462" s="94">
        <v>0</v>
      </c>
      <c r="H462" s="94">
        <v>0</v>
      </c>
      <c r="I462" s="94">
        <v>0</v>
      </c>
      <c r="J462" s="94">
        <v>0</v>
      </c>
      <c r="K462" s="95">
        <v>0</v>
      </c>
      <c r="L462" s="94">
        <f t="shared" si="22"/>
        <v>0</v>
      </c>
      <c r="M462" s="94">
        <v>0</v>
      </c>
      <c r="N462" s="94">
        <v>0</v>
      </c>
      <c r="O462" s="96">
        <v>0</v>
      </c>
      <c r="P462" s="95">
        <v>0</v>
      </c>
      <c r="Q462" s="97">
        <f>+monthly_drivers_0!Q462</f>
        <v>2.5</v>
      </c>
    </row>
    <row r="463" spans="1:17" x14ac:dyDescent="0.25">
      <c r="A463" s="98">
        <f t="shared" si="23"/>
        <v>58348</v>
      </c>
      <c r="B463" s="713" t="str">
        <f t="shared" si="24"/>
        <v>LeasingI</v>
      </c>
      <c r="C463" s="99">
        <v>0</v>
      </c>
      <c r="D463" s="100">
        <v>0</v>
      </c>
      <c r="E463" s="100">
        <v>0</v>
      </c>
      <c r="F463" s="100">
        <v>0</v>
      </c>
      <c r="G463" s="100">
        <v>0</v>
      </c>
      <c r="H463" s="100">
        <v>0</v>
      </c>
      <c r="I463" s="100">
        <v>0</v>
      </c>
      <c r="J463" s="100">
        <v>0</v>
      </c>
      <c r="K463" s="101">
        <v>0</v>
      </c>
      <c r="L463" s="102">
        <f t="shared" si="22"/>
        <v>0</v>
      </c>
      <c r="M463" s="102">
        <v>0</v>
      </c>
      <c r="N463" s="102">
        <v>0</v>
      </c>
      <c r="O463" s="103">
        <v>0</v>
      </c>
      <c r="P463" s="104">
        <v>0</v>
      </c>
      <c r="Q463" s="105">
        <f>+monthly_drivers_0!Q463</f>
        <v>2.5</v>
      </c>
    </row>
    <row r="464" spans="1:17" x14ac:dyDescent="0.25">
      <c r="A464" s="106">
        <f t="shared" si="23"/>
        <v>58379</v>
      </c>
      <c r="B464" s="714" t="str">
        <f t="shared" si="24"/>
        <v>LeasingI</v>
      </c>
      <c r="C464" s="93">
        <v>0</v>
      </c>
      <c r="D464" s="94">
        <v>0</v>
      </c>
      <c r="E464" s="94">
        <v>0</v>
      </c>
      <c r="F464" s="94">
        <v>0</v>
      </c>
      <c r="G464" s="94">
        <v>0</v>
      </c>
      <c r="H464" s="94">
        <v>0</v>
      </c>
      <c r="I464" s="94">
        <v>0</v>
      </c>
      <c r="J464" s="94">
        <v>0</v>
      </c>
      <c r="K464" s="95">
        <v>0</v>
      </c>
      <c r="L464" s="94">
        <f t="shared" si="22"/>
        <v>0</v>
      </c>
      <c r="M464" s="94">
        <v>0</v>
      </c>
      <c r="N464" s="94">
        <v>0</v>
      </c>
      <c r="O464" s="96">
        <v>0</v>
      </c>
      <c r="P464" s="95">
        <v>0</v>
      </c>
      <c r="Q464" s="97">
        <f>+monthly_drivers_0!Q464</f>
        <v>2.5</v>
      </c>
    </row>
    <row r="465" spans="1:17" x14ac:dyDescent="0.25">
      <c r="A465" s="98">
        <f t="shared" si="23"/>
        <v>58409</v>
      </c>
      <c r="B465" s="713" t="str">
        <f t="shared" si="24"/>
        <v>LeasingI</v>
      </c>
      <c r="C465" s="99">
        <v>0</v>
      </c>
      <c r="D465" s="100">
        <v>0</v>
      </c>
      <c r="E465" s="100">
        <v>0</v>
      </c>
      <c r="F465" s="100">
        <v>0</v>
      </c>
      <c r="G465" s="100">
        <v>0</v>
      </c>
      <c r="H465" s="100">
        <v>0</v>
      </c>
      <c r="I465" s="100">
        <v>0</v>
      </c>
      <c r="J465" s="100">
        <v>0</v>
      </c>
      <c r="K465" s="101">
        <v>0</v>
      </c>
      <c r="L465" s="102">
        <f t="shared" si="22"/>
        <v>0</v>
      </c>
      <c r="M465" s="102">
        <v>0</v>
      </c>
      <c r="N465" s="102">
        <v>0</v>
      </c>
      <c r="O465" s="103">
        <v>0</v>
      </c>
      <c r="P465" s="104">
        <v>0</v>
      </c>
      <c r="Q465" s="105">
        <f>+monthly_drivers_0!Q465</f>
        <v>2.5</v>
      </c>
    </row>
    <row r="466" spans="1:17" x14ac:dyDescent="0.25">
      <c r="A466" s="106">
        <f t="shared" si="23"/>
        <v>58440</v>
      </c>
      <c r="B466" s="714" t="str">
        <f t="shared" si="24"/>
        <v>LeasingI</v>
      </c>
      <c r="C466" s="93">
        <v>0</v>
      </c>
      <c r="D466" s="94">
        <v>0</v>
      </c>
      <c r="E466" s="94">
        <v>0</v>
      </c>
      <c r="F466" s="94">
        <v>0</v>
      </c>
      <c r="G466" s="94">
        <v>0</v>
      </c>
      <c r="H466" s="94">
        <v>0</v>
      </c>
      <c r="I466" s="94">
        <v>0</v>
      </c>
      <c r="J466" s="94">
        <v>0</v>
      </c>
      <c r="K466" s="95">
        <v>0</v>
      </c>
      <c r="L466" s="94">
        <f t="shared" si="22"/>
        <v>0</v>
      </c>
      <c r="M466" s="94">
        <v>0</v>
      </c>
      <c r="N466" s="94">
        <v>0</v>
      </c>
      <c r="O466" s="96">
        <v>0</v>
      </c>
      <c r="P466" s="95">
        <v>0</v>
      </c>
      <c r="Q466" s="97">
        <f>+monthly_drivers_0!Q466</f>
        <v>2.5</v>
      </c>
    </row>
    <row r="467" spans="1:17" x14ac:dyDescent="0.25">
      <c r="A467" s="98">
        <f t="shared" si="23"/>
        <v>58471</v>
      </c>
      <c r="B467" s="713" t="str">
        <f t="shared" si="24"/>
        <v>LeasingI</v>
      </c>
      <c r="C467" s="99">
        <v>0</v>
      </c>
      <c r="D467" s="100">
        <v>0</v>
      </c>
      <c r="E467" s="100">
        <v>0</v>
      </c>
      <c r="F467" s="100">
        <v>0</v>
      </c>
      <c r="G467" s="100">
        <v>0</v>
      </c>
      <c r="H467" s="100">
        <v>0</v>
      </c>
      <c r="I467" s="100">
        <v>0</v>
      </c>
      <c r="J467" s="100">
        <v>0</v>
      </c>
      <c r="K467" s="101">
        <v>0</v>
      </c>
      <c r="L467" s="102">
        <f t="shared" si="22"/>
        <v>0</v>
      </c>
      <c r="M467" s="102">
        <v>0</v>
      </c>
      <c r="N467" s="102">
        <v>0</v>
      </c>
      <c r="O467" s="103">
        <v>0</v>
      </c>
      <c r="P467" s="104">
        <v>0</v>
      </c>
      <c r="Q467" s="105">
        <f>+monthly_drivers_0!Q467</f>
        <v>2.5</v>
      </c>
    </row>
    <row r="468" spans="1:17" x14ac:dyDescent="0.25">
      <c r="A468" s="106">
        <f t="shared" si="23"/>
        <v>58500</v>
      </c>
      <c r="B468" s="714" t="str">
        <f t="shared" si="24"/>
        <v>LeasingI</v>
      </c>
      <c r="C468" s="93">
        <v>0</v>
      </c>
      <c r="D468" s="94">
        <v>0</v>
      </c>
      <c r="E468" s="94">
        <v>0</v>
      </c>
      <c r="F468" s="94">
        <v>0</v>
      </c>
      <c r="G468" s="94">
        <v>0</v>
      </c>
      <c r="H468" s="94">
        <v>0</v>
      </c>
      <c r="I468" s="94">
        <v>0</v>
      </c>
      <c r="J468" s="94">
        <v>0</v>
      </c>
      <c r="K468" s="95">
        <v>0</v>
      </c>
      <c r="L468" s="94">
        <f t="shared" si="22"/>
        <v>0</v>
      </c>
      <c r="M468" s="94">
        <v>0</v>
      </c>
      <c r="N468" s="94">
        <v>0</v>
      </c>
      <c r="O468" s="96">
        <v>0</v>
      </c>
      <c r="P468" s="95">
        <v>0</v>
      </c>
      <c r="Q468" s="97">
        <f>+monthly_drivers_0!Q468</f>
        <v>2.5</v>
      </c>
    </row>
    <row r="469" spans="1:17" x14ac:dyDescent="0.25">
      <c r="A469" s="98">
        <f t="shared" si="23"/>
        <v>58531</v>
      </c>
      <c r="B469" s="713" t="str">
        <f t="shared" si="24"/>
        <v>LeasingI</v>
      </c>
      <c r="C469" s="99">
        <v>0</v>
      </c>
      <c r="D469" s="100">
        <v>0</v>
      </c>
      <c r="E469" s="100">
        <v>0</v>
      </c>
      <c r="F469" s="100">
        <v>0</v>
      </c>
      <c r="G469" s="100">
        <v>0</v>
      </c>
      <c r="H469" s="100">
        <v>0</v>
      </c>
      <c r="I469" s="100">
        <v>0</v>
      </c>
      <c r="J469" s="100">
        <v>0</v>
      </c>
      <c r="K469" s="101">
        <v>0</v>
      </c>
      <c r="L469" s="102">
        <f t="shared" si="22"/>
        <v>0</v>
      </c>
      <c r="M469" s="102">
        <v>0</v>
      </c>
      <c r="N469" s="102">
        <v>0</v>
      </c>
      <c r="O469" s="103">
        <v>0</v>
      </c>
      <c r="P469" s="104">
        <v>0</v>
      </c>
      <c r="Q469" s="105">
        <f>+monthly_drivers_0!Q469</f>
        <v>2.5</v>
      </c>
    </row>
    <row r="470" spans="1:17" x14ac:dyDescent="0.25">
      <c r="A470" s="106">
        <f t="shared" si="23"/>
        <v>58561</v>
      </c>
      <c r="B470" s="714" t="str">
        <f t="shared" si="24"/>
        <v>LeasingI</v>
      </c>
      <c r="C470" s="93">
        <v>0</v>
      </c>
      <c r="D470" s="94">
        <v>0</v>
      </c>
      <c r="E470" s="94">
        <v>0</v>
      </c>
      <c r="F470" s="94">
        <v>0</v>
      </c>
      <c r="G470" s="94">
        <v>0</v>
      </c>
      <c r="H470" s="94">
        <v>0</v>
      </c>
      <c r="I470" s="94">
        <v>0</v>
      </c>
      <c r="J470" s="94">
        <v>0</v>
      </c>
      <c r="K470" s="95">
        <v>0</v>
      </c>
      <c r="L470" s="94">
        <f t="shared" si="22"/>
        <v>0</v>
      </c>
      <c r="M470" s="94">
        <v>0</v>
      </c>
      <c r="N470" s="94">
        <v>0</v>
      </c>
      <c r="O470" s="96">
        <v>0</v>
      </c>
      <c r="P470" s="95">
        <v>0</v>
      </c>
      <c r="Q470" s="97">
        <f>+monthly_drivers_0!Q470</f>
        <v>2.5</v>
      </c>
    </row>
    <row r="471" spans="1:17" x14ac:dyDescent="0.25">
      <c r="A471" s="98">
        <f t="shared" si="23"/>
        <v>58592</v>
      </c>
      <c r="B471" s="713" t="str">
        <f t="shared" si="24"/>
        <v>LeasingI</v>
      </c>
      <c r="C471" s="99">
        <v>0</v>
      </c>
      <c r="D471" s="100">
        <v>0</v>
      </c>
      <c r="E471" s="100">
        <v>0</v>
      </c>
      <c r="F471" s="100">
        <v>0</v>
      </c>
      <c r="G471" s="100">
        <v>0</v>
      </c>
      <c r="H471" s="100">
        <v>0</v>
      </c>
      <c r="I471" s="100">
        <v>0</v>
      </c>
      <c r="J471" s="100">
        <v>0</v>
      </c>
      <c r="K471" s="101">
        <v>0</v>
      </c>
      <c r="L471" s="102">
        <f t="shared" si="22"/>
        <v>0</v>
      </c>
      <c r="M471" s="102">
        <v>0</v>
      </c>
      <c r="N471" s="102">
        <v>0</v>
      </c>
      <c r="O471" s="103">
        <v>0</v>
      </c>
      <c r="P471" s="104">
        <v>0</v>
      </c>
      <c r="Q471" s="105">
        <f>+monthly_drivers_0!Q471</f>
        <v>2.5</v>
      </c>
    </row>
    <row r="472" spans="1:17" x14ac:dyDescent="0.25">
      <c r="A472" s="106">
        <f t="shared" si="23"/>
        <v>58622</v>
      </c>
      <c r="B472" s="714" t="str">
        <f t="shared" si="24"/>
        <v>LeasingI</v>
      </c>
      <c r="C472" s="93">
        <v>0</v>
      </c>
      <c r="D472" s="94">
        <v>0</v>
      </c>
      <c r="E472" s="94">
        <v>0</v>
      </c>
      <c r="F472" s="94">
        <v>0</v>
      </c>
      <c r="G472" s="94">
        <v>0</v>
      </c>
      <c r="H472" s="94">
        <v>0</v>
      </c>
      <c r="I472" s="94">
        <v>0</v>
      </c>
      <c r="J472" s="94">
        <v>0</v>
      </c>
      <c r="K472" s="95">
        <v>0</v>
      </c>
      <c r="L472" s="94">
        <f t="shared" si="22"/>
        <v>0</v>
      </c>
      <c r="M472" s="94">
        <v>0</v>
      </c>
      <c r="N472" s="94">
        <v>0</v>
      </c>
      <c r="O472" s="96">
        <v>0</v>
      </c>
      <c r="P472" s="95">
        <v>0</v>
      </c>
      <c r="Q472" s="97">
        <f>+monthly_drivers_0!Q472</f>
        <v>2.5</v>
      </c>
    </row>
    <row r="473" spans="1:17" x14ac:dyDescent="0.25">
      <c r="A473" s="98">
        <f t="shared" si="23"/>
        <v>58653</v>
      </c>
      <c r="B473" s="713" t="str">
        <f t="shared" si="24"/>
        <v>LeasingI</v>
      </c>
      <c r="C473" s="99">
        <v>0</v>
      </c>
      <c r="D473" s="100">
        <v>0</v>
      </c>
      <c r="E473" s="100">
        <v>0</v>
      </c>
      <c r="F473" s="100">
        <v>0</v>
      </c>
      <c r="G473" s="100">
        <v>0</v>
      </c>
      <c r="H473" s="100">
        <v>0</v>
      </c>
      <c r="I473" s="100">
        <v>0</v>
      </c>
      <c r="J473" s="100">
        <v>0</v>
      </c>
      <c r="K473" s="101">
        <v>0</v>
      </c>
      <c r="L473" s="102">
        <f t="shared" si="22"/>
        <v>0</v>
      </c>
      <c r="M473" s="102">
        <v>0</v>
      </c>
      <c r="N473" s="102">
        <v>0</v>
      </c>
      <c r="O473" s="103">
        <v>0</v>
      </c>
      <c r="P473" s="104">
        <v>0</v>
      </c>
      <c r="Q473" s="105">
        <f>+monthly_drivers_0!Q473</f>
        <v>2.5</v>
      </c>
    </row>
    <row r="474" spans="1:17" x14ac:dyDescent="0.25">
      <c r="A474" s="106">
        <f t="shared" si="23"/>
        <v>58684</v>
      </c>
      <c r="B474" s="714" t="str">
        <f t="shared" si="24"/>
        <v>LeasingI</v>
      </c>
      <c r="C474" s="93">
        <v>0</v>
      </c>
      <c r="D474" s="94">
        <v>0</v>
      </c>
      <c r="E474" s="94">
        <v>0</v>
      </c>
      <c r="F474" s="94">
        <v>0</v>
      </c>
      <c r="G474" s="94">
        <v>0</v>
      </c>
      <c r="H474" s="94">
        <v>0</v>
      </c>
      <c r="I474" s="94">
        <v>0</v>
      </c>
      <c r="J474" s="94">
        <v>0</v>
      </c>
      <c r="K474" s="95">
        <v>0</v>
      </c>
      <c r="L474" s="94">
        <f t="shared" si="22"/>
        <v>0</v>
      </c>
      <c r="M474" s="94">
        <v>0</v>
      </c>
      <c r="N474" s="94">
        <v>0</v>
      </c>
      <c r="O474" s="96">
        <v>0</v>
      </c>
      <c r="P474" s="95">
        <v>0</v>
      </c>
      <c r="Q474" s="97">
        <f>+monthly_drivers_0!Q474</f>
        <v>2.5</v>
      </c>
    </row>
    <row r="475" spans="1:17" x14ac:dyDescent="0.25">
      <c r="A475" s="98">
        <f t="shared" si="23"/>
        <v>58714</v>
      </c>
      <c r="B475" s="713" t="str">
        <f t="shared" si="24"/>
        <v>LeasingI</v>
      </c>
      <c r="C475" s="99">
        <v>0</v>
      </c>
      <c r="D475" s="100">
        <v>0</v>
      </c>
      <c r="E475" s="100">
        <v>0</v>
      </c>
      <c r="F475" s="100">
        <v>0</v>
      </c>
      <c r="G475" s="100">
        <v>0</v>
      </c>
      <c r="H475" s="100">
        <v>0</v>
      </c>
      <c r="I475" s="100">
        <v>0</v>
      </c>
      <c r="J475" s="100">
        <v>0</v>
      </c>
      <c r="K475" s="101">
        <v>0</v>
      </c>
      <c r="L475" s="102">
        <f t="shared" si="22"/>
        <v>0</v>
      </c>
      <c r="M475" s="102">
        <v>0</v>
      </c>
      <c r="N475" s="102">
        <v>0</v>
      </c>
      <c r="O475" s="103">
        <v>0</v>
      </c>
      <c r="P475" s="104">
        <v>0</v>
      </c>
      <c r="Q475" s="105">
        <f>+monthly_drivers_0!Q475</f>
        <v>2.5</v>
      </c>
    </row>
    <row r="476" spans="1:17" x14ac:dyDescent="0.25">
      <c r="A476" s="106">
        <f t="shared" si="23"/>
        <v>58745</v>
      </c>
      <c r="B476" s="714" t="str">
        <f t="shared" si="24"/>
        <v>LeasingI</v>
      </c>
      <c r="C476" s="93">
        <v>0</v>
      </c>
      <c r="D476" s="94">
        <v>0</v>
      </c>
      <c r="E476" s="94">
        <v>0</v>
      </c>
      <c r="F476" s="94">
        <v>0</v>
      </c>
      <c r="G476" s="94">
        <v>0</v>
      </c>
      <c r="H476" s="94">
        <v>0</v>
      </c>
      <c r="I476" s="94">
        <v>0</v>
      </c>
      <c r="J476" s="94">
        <v>0</v>
      </c>
      <c r="K476" s="95">
        <v>0</v>
      </c>
      <c r="L476" s="94">
        <f t="shared" si="22"/>
        <v>0</v>
      </c>
      <c r="M476" s="94">
        <v>0</v>
      </c>
      <c r="N476" s="94">
        <v>0</v>
      </c>
      <c r="O476" s="96">
        <v>0</v>
      </c>
      <c r="P476" s="95">
        <v>0</v>
      </c>
      <c r="Q476" s="97">
        <f>+monthly_drivers_0!Q476</f>
        <v>2.5</v>
      </c>
    </row>
    <row r="477" spans="1:17" x14ac:dyDescent="0.25">
      <c r="A477" s="98">
        <f t="shared" si="23"/>
        <v>58775</v>
      </c>
      <c r="B477" s="713" t="str">
        <f t="shared" si="24"/>
        <v>LeasingI</v>
      </c>
      <c r="C477" s="99">
        <v>0</v>
      </c>
      <c r="D477" s="100">
        <v>0</v>
      </c>
      <c r="E477" s="100">
        <v>0</v>
      </c>
      <c r="F477" s="100">
        <v>0</v>
      </c>
      <c r="G477" s="100">
        <v>0</v>
      </c>
      <c r="H477" s="100">
        <v>0</v>
      </c>
      <c r="I477" s="100">
        <v>0</v>
      </c>
      <c r="J477" s="100">
        <v>0</v>
      </c>
      <c r="K477" s="101">
        <v>0</v>
      </c>
      <c r="L477" s="102">
        <f t="shared" si="22"/>
        <v>0</v>
      </c>
      <c r="M477" s="102">
        <v>0</v>
      </c>
      <c r="N477" s="102">
        <v>0</v>
      </c>
      <c r="O477" s="103">
        <v>0</v>
      </c>
      <c r="P477" s="104">
        <v>0</v>
      </c>
      <c r="Q477" s="105">
        <f>+monthly_drivers_0!Q477</f>
        <v>2.5</v>
      </c>
    </row>
    <row r="478" spans="1:17" x14ac:dyDescent="0.25">
      <c r="A478" s="106">
        <f t="shared" si="23"/>
        <v>58806</v>
      </c>
      <c r="B478" s="714" t="str">
        <f t="shared" si="24"/>
        <v>LeasingI</v>
      </c>
      <c r="C478" s="93">
        <v>0</v>
      </c>
      <c r="D478" s="94">
        <v>0</v>
      </c>
      <c r="E478" s="94">
        <v>0</v>
      </c>
      <c r="F478" s="94">
        <v>0</v>
      </c>
      <c r="G478" s="94">
        <v>0</v>
      </c>
      <c r="H478" s="94">
        <v>0</v>
      </c>
      <c r="I478" s="94">
        <v>0</v>
      </c>
      <c r="J478" s="94">
        <v>0</v>
      </c>
      <c r="K478" s="95">
        <v>0</v>
      </c>
      <c r="L478" s="94">
        <f t="shared" si="22"/>
        <v>0</v>
      </c>
      <c r="M478" s="94">
        <v>0</v>
      </c>
      <c r="N478" s="94">
        <v>0</v>
      </c>
      <c r="O478" s="96">
        <v>0</v>
      </c>
      <c r="P478" s="95">
        <v>0</v>
      </c>
      <c r="Q478" s="97">
        <f>+monthly_drivers_0!Q478</f>
        <v>2.5</v>
      </c>
    </row>
    <row r="479" spans="1:17" x14ac:dyDescent="0.25">
      <c r="A479" s="98">
        <f t="shared" si="23"/>
        <v>58837</v>
      </c>
      <c r="B479" s="713" t="str">
        <f t="shared" si="24"/>
        <v>LeasingI</v>
      </c>
      <c r="C479" s="99">
        <v>0</v>
      </c>
      <c r="D479" s="100">
        <v>0</v>
      </c>
      <c r="E479" s="100">
        <v>0</v>
      </c>
      <c r="F479" s="100">
        <v>0</v>
      </c>
      <c r="G479" s="100">
        <v>0</v>
      </c>
      <c r="H479" s="100">
        <v>0</v>
      </c>
      <c r="I479" s="100">
        <v>0</v>
      </c>
      <c r="J479" s="100">
        <v>0</v>
      </c>
      <c r="K479" s="101">
        <v>0</v>
      </c>
      <c r="L479" s="102">
        <f t="shared" si="22"/>
        <v>0</v>
      </c>
      <c r="M479" s="102">
        <v>0</v>
      </c>
      <c r="N479" s="102">
        <v>0</v>
      </c>
      <c r="O479" s="103">
        <v>0</v>
      </c>
      <c r="P479" s="104">
        <v>0</v>
      </c>
      <c r="Q479" s="105">
        <f>+monthly_drivers_0!Q479</f>
        <v>2.5</v>
      </c>
    </row>
    <row r="480" spans="1:17" x14ac:dyDescent="0.25">
      <c r="A480" s="106">
        <f t="shared" si="23"/>
        <v>58865</v>
      </c>
      <c r="B480" s="714" t="str">
        <f t="shared" si="24"/>
        <v>LeasingI</v>
      </c>
      <c r="C480" s="93">
        <v>0</v>
      </c>
      <c r="D480" s="94">
        <v>0</v>
      </c>
      <c r="E480" s="94">
        <v>0</v>
      </c>
      <c r="F480" s="94">
        <v>0</v>
      </c>
      <c r="G480" s="94">
        <v>0</v>
      </c>
      <c r="H480" s="94">
        <v>0</v>
      </c>
      <c r="I480" s="94">
        <v>0</v>
      </c>
      <c r="J480" s="94">
        <v>0</v>
      </c>
      <c r="K480" s="95">
        <v>0</v>
      </c>
      <c r="L480" s="94">
        <f t="shared" si="22"/>
        <v>0</v>
      </c>
      <c r="M480" s="94">
        <v>0</v>
      </c>
      <c r="N480" s="94">
        <v>0</v>
      </c>
      <c r="O480" s="96">
        <v>0</v>
      </c>
      <c r="P480" s="95">
        <v>0</v>
      </c>
      <c r="Q480" s="97">
        <f>+monthly_drivers_0!Q480</f>
        <v>2.5</v>
      </c>
    </row>
    <row r="481" spans="1:17" x14ac:dyDescent="0.25">
      <c r="A481" s="98">
        <f t="shared" si="23"/>
        <v>58896</v>
      </c>
      <c r="B481" s="713" t="str">
        <f t="shared" si="24"/>
        <v>LeasingI</v>
      </c>
      <c r="C481" s="99">
        <v>0</v>
      </c>
      <c r="D481" s="100">
        <v>0</v>
      </c>
      <c r="E481" s="100">
        <v>0</v>
      </c>
      <c r="F481" s="100">
        <v>0</v>
      </c>
      <c r="G481" s="100">
        <v>0</v>
      </c>
      <c r="H481" s="100">
        <v>0</v>
      </c>
      <c r="I481" s="100">
        <v>0</v>
      </c>
      <c r="J481" s="100">
        <v>0</v>
      </c>
      <c r="K481" s="101">
        <v>0</v>
      </c>
      <c r="L481" s="102">
        <f t="shared" si="22"/>
        <v>0</v>
      </c>
      <c r="M481" s="102">
        <v>0</v>
      </c>
      <c r="N481" s="102">
        <v>0</v>
      </c>
      <c r="O481" s="103">
        <v>0</v>
      </c>
      <c r="P481" s="104">
        <v>0</v>
      </c>
      <c r="Q481" s="105">
        <f>+monthly_drivers_0!Q481</f>
        <v>2.5</v>
      </c>
    </row>
    <row r="482" spans="1:17" x14ac:dyDescent="0.25">
      <c r="A482" s="106">
        <f t="shared" si="23"/>
        <v>58926</v>
      </c>
      <c r="B482" s="714" t="str">
        <f t="shared" si="24"/>
        <v>LeasingI</v>
      </c>
      <c r="C482" s="93">
        <v>0</v>
      </c>
      <c r="D482" s="94">
        <v>0</v>
      </c>
      <c r="E482" s="94">
        <v>0</v>
      </c>
      <c r="F482" s="94">
        <v>0</v>
      </c>
      <c r="G482" s="94">
        <v>0</v>
      </c>
      <c r="H482" s="94">
        <v>0</v>
      </c>
      <c r="I482" s="94">
        <v>0</v>
      </c>
      <c r="J482" s="94">
        <v>0</v>
      </c>
      <c r="K482" s="95">
        <v>0</v>
      </c>
      <c r="L482" s="94">
        <f t="shared" si="22"/>
        <v>0</v>
      </c>
      <c r="M482" s="94">
        <v>0</v>
      </c>
      <c r="N482" s="94">
        <v>0</v>
      </c>
      <c r="O482" s="96">
        <v>0</v>
      </c>
      <c r="P482" s="95">
        <v>0</v>
      </c>
      <c r="Q482" s="97">
        <f>+monthly_drivers_0!Q482</f>
        <v>2.5</v>
      </c>
    </row>
    <row r="483" spans="1:17" x14ac:dyDescent="0.25">
      <c r="A483" s="98">
        <f t="shared" si="23"/>
        <v>58957</v>
      </c>
      <c r="B483" s="713" t="str">
        <f t="shared" si="24"/>
        <v>LeasingI</v>
      </c>
      <c r="C483" s="99">
        <v>0</v>
      </c>
      <c r="D483" s="100">
        <v>0</v>
      </c>
      <c r="E483" s="100">
        <v>0</v>
      </c>
      <c r="F483" s="100">
        <v>0</v>
      </c>
      <c r="G483" s="100">
        <v>0</v>
      </c>
      <c r="H483" s="100">
        <v>0</v>
      </c>
      <c r="I483" s="100">
        <v>0</v>
      </c>
      <c r="J483" s="100">
        <v>0</v>
      </c>
      <c r="K483" s="101">
        <v>0</v>
      </c>
      <c r="L483" s="102">
        <f t="shared" si="22"/>
        <v>0</v>
      </c>
      <c r="M483" s="102">
        <v>0</v>
      </c>
      <c r="N483" s="102">
        <v>0</v>
      </c>
      <c r="O483" s="103">
        <v>0</v>
      </c>
      <c r="P483" s="104">
        <v>0</v>
      </c>
      <c r="Q483" s="105">
        <f>+monthly_drivers_0!Q483</f>
        <v>2.5</v>
      </c>
    </row>
    <row r="484" spans="1:17" x14ac:dyDescent="0.25">
      <c r="A484" s="106">
        <f t="shared" si="23"/>
        <v>58987</v>
      </c>
      <c r="B484" s="714" t="str">
        <f t="shared" si="24"/>
        <v>LeasingI</v>
      </c>
      <c r="C484" s="93">
        <v>0</v>
      </c>
      <c r="D484" s="94">
        <v>0</v>
      </c>
      <c r="E484" s="94">
        <v>0</v>
      </c>
      <c r="F484" s="94">
        <v>0</v>
      </c>
      <c r="G484" s="94">
        <v>0</v>
      </c>
      <c r="H484" s="94">
        <v>0</v>
      </c>
      <c r="I484" s="94">
        <v>0</v>
      </c>
      <c r="J484" s="94">
        <v>0</v>
      </c>
      <c r="K484" s="95">
        <v>0</v>
      </c>
      <c r="L484" s="94">
        <f t="shared" si="22"/>
        <v>0</v>
      </c>
      <c r="M484" s="94">
        <v>0</v>
      </c>
      <c r="N484" s="94">
        <v>0</v>
      </c>
      <c r="O484" s="96">
        <v>0</v>
      </c>
      <c r="P484" s="95">
        <v>0</v>
      </c>
      <c r="Q484" s="97">
        <f>+monthly_drivers_0!Q484</f>
        <v>2.5</v>
      </c>
    </row>
    <row r="485" spans="1:17" x14ac:dyDescent="0.25">
      <c r="A485" s="98">
        <f t="shared" si="23"/>
        <v>59018</v>
      </c>
      <c r="B485" s="713" t="str">
        <f t="shared" si="24"/>
        <v>LeasingI</v>
      </c>
      <c r="C485" s="99">
        <v>0</v>
      </c>
      <c r="D485" s="100">
        <v>0</v>
      </c>
      <c r="E485" s="100">
        <v>0</v>
      </c>
      <c r="F485" s="100">
        <v>0</v>
      </c>
      <c r="G485" s="100">
        <v>0</v>
      </c>
      <c r="H485" s="100">
        <v>0</v>
      </c>
      <c r="I485" s="100">
        <v>0</v>
      </c>
      <c r="J485" s="100">
        <v>0</v>
      </c>
      <c r="K485" s="101">
        <v>0</v>
      </c>
      <c r="L485" s="102">
        <f t="shared" si="22"/>
        <v>0</v>
      </c>
      <c r="M485" s="102">
        <v>0</v>
      </c>
      <c r="N485" s="102">
        <v>0</v>
      </c>
      <c r="O485" s="103">
        <v>0</v>
      </c>
      <c r="P485" s="104">
        <v>0</v>
      </c>
      <c r="Q485" s="105">
        <f>+monthly_drivers_0!Q485</f>
        <v>2.5</v>
      </c>
    </row>
    <row r="486" spans="1:17" x14ac:dyDescent="0.25">
      <c r="A486" s="106">
        <f t="shared" si="23"/>
        <v>59049</v>
      </c>
      <c r="B486" s="714" t="str">
        <f t="shared" si="24"/>
        <v>LeasingI</v>
      </c>
      <c r="C486" s="93">
        <v>0</v>
      </c>
      <c r="D486" s="94">
        <v>0</v>
      </c>
      <c r="E486" s="94">
        <v>0</v>
      </c>
      <c r="F486" s="94">
        <v>0</v>
      </c>
      <c r="G486" s="94">
        <v>0</v>
      </c>
      <c r="H486" s="94">
        <v>0</v>
      </c>
      <c r="I486" s="94">
        <v>0</v>
      </c>
      <c r="J486" s="94">
        <v>0</v>
      </c>
      <c r="K486" s="95">
        <v>0</v>
      </c>
      <c r="L486" s="94">
        <f t="shared" si="22"/>
        <v>0</v>
      </c>
      <c r="M486" s="94">
        <v>0</v>
      </c>
      <c r="N486" s="94">
        <v>0</v>
      </c>
      <c r="O486" s="96">
        <v>0</v>
      </c>
      <c r="P486" s="95">
        <v>0</v>
      </c>
      <c r="Q486" s="97">
        <f>+monthly_drivers_0!Q486</f>
        <v>2.5</v>
      </c>
    </row>
    <row r="487" spans="1:17" x14ac:dyDescent="0.25">
      <c r="A487" s="98">
        <f t="shared" si="23"/>
        <v>59079</v>
      </c>
      <c r="B487" s="713" t="str">
        <f t="shared" si="24"/>
        <v>LeasingI</v>
      </c>
      <c r="C487" s="99">
        <v>0</v>
      </c>
      <c r="D487" s="100">
        <v>0</v>
      </c>
      <c r="E487" s="100">
        <v>0</v>
      </c>
      <c r="F487" s="100">
        <v>0</v>
      </c>
      <c r="G487" s="100">
        <v>0</v>
      </c>
      <c r="H487" s="100">
        <v>0</v>
      </c>
      <c r="I487" s="100">
        <v>0</v>
      </c>
      <c r="J487" s="100">
        <v>0</v>
      </c>
      <c r="K487" s="101">
        <v>0</v>
      </c>
      <c r="L487" s="102">
        <f t="shared" si="22"/>
        <v>0</v>
      </c>
      <c r="M487" s="102">
        <v>0</v>
      </c>
      <c r="N487" s="102">
        <v>0</v>
      </c>
      <c r="O487" s="103">
        <v>0</v>
      </c>
      <c r="P487" s="104">
        <v>0</v>
      </c>
      <c r="Q487" s="105">
        <f>+monthly_drivers_0!Q487</f>
        <v>2.5</v>
      </c>
    </row>
    <row r="488" spans="1:17" x14ac:dyDescent="0.25">
      <c r="A488" s="106">
        <f t="shared" si="23"/>
        <v>59110</v>
      </c>
      <c r="B488" s="714" t="str">
        <f t="shared" si="24"/>
        <v>LeasingI</v>
      </c>
      <c r="C488" s="93">
        <v>0</v>
      </c>
      <c r="D488" s="94">
        <v>0</v>
      </c>
      <c r="E488" s="94">
        <v>0</v>
      </c>
      <c r="F488" s="94">
        <v>0</v>
      </c>
      <c r="G488" s="94">
        <v>0</v>
      </c>
      <c r="H488" s="94">
        <v>0</v>
      </c>
      <c r="I488" s="94">
        <v>0</v>
      </c>
      <c r="J488" s="94">
        <v>0</v>
      </c>
      <c r="K488" s="95">
        <v>0</v>
      </c>
      <c r="L488" s="94">
        <f t="shared" si="22"/>
        <v>0</v>
      </c>
      <c r="M488" s="94">
        <v>0</v>
      </c>
      <c r="N488" s="94">
        <v>0</v>
      </c>
      <c r="O488" s="96">
        <v>0</v>
      </c>
      <c r="P488" s="95">
        <v>0</v>
      </c>
      <c r="Q488" s="97">
        <f>+monthly_drivers_0!Q488</f>
        <v>2.5</v>
      </c>
    </row>
    <row r="489" spans="1:17" x14ac:dyDescent="0.25">
      <c r="A489" s="98">
        <f t="shared" si="23"/>
        <v>59140</v>
      </c>
      <c r="B489" s="713" t="str">
        <f t="shared" si="24"/>
        <v>LeasingI</v>
      </c>
      <c r="C489" s="99">
        <v>0</v>
      </c>
      <c r="D489" s="100">
        <v>0</v>
      </c>
      <c r="E489" s="100">
        <v>0</v>
      </c>
      <c r="F489" s="100">
        <v>0</v>
      </c>
      <c r="G489" s="100">
        <v>0</v>
      </c>
      <c r="H489" s="100">
        <v>0</v>
      </c>
      <c r="I489" s="100">
        <v>0</v>
      </c>
      <c r="J489" s="100">
        <v>0</v>
      </c>
      <c r="K489" s="101">
        <v>0</v>
      </c>
      <c r="L489" s="102">
        <f t="shared" si="22"/>
        <v>0</v>
      </c>
      <c r="M489" s="102">
        <v>0</v>
      </c>
      <c r="N489" s="102">
        <v>0</v>
      </c>
      <c r="O489" s="103">
        <v>0</v>
      </c>
      <c r="P489" s="104">
        <v>0</v>
      </c>
      <c r="Q489" s="105">
        <f>+monthly_drivers_0!Q489</f>
        <v>2.5</v>
      </c>
    </row>
    <row r="490" spans="1:17" x14ac:dyDescent="0.25">
      <c r="A490" s="106">
        <f t="shared" si="23"/>
        <v>59171</v>
      </c>
      <c r="B490" s="714" t="str">
        <f t="shared" si="24"/>
        <v>LeasingI</v>
      </c>
      <c r="C490" s="93">
        <v>0</v>
      </c>
      <c r="D490" s="94">
        <v>0</v>
      </c>
      <c r="E490" s="94">
        <v>0</v>
      </c>
      <c r="F490" s="94">
        <v>0</v>
      </c>
      <c r="G490" s="94">
        <v>0</v>
      </c>
      <c r="H490" s="94">
        <v>0</v>
      </c>
      <c r="I490" s="94">
        <v>0</v>
      </c>
      <c r="J490" s="94">
        <v>0</v>
      </c>
      <c r="K490" s="95">
        <v>0</v>
      </c>
      <c r="L490" s="94">
        <f t="shared" si="22"/>
        <v>0</v>
      </c>
      <c r="M490" s="94">
        <v>0</v>
      </c>
      <c r="N490" s="94">
        <v>0</v>
      </c>
      <c r="O490" s="96">
        <v>0</v>
      </c>
      <c r="P490" s="95">
        <v>0</v>
      </c>
      <c r="Q490" s="97">
        <f>+monthly_drivers_0!Q490</f>
        <v>2.5</v>
      </c>
    </row>
    <row r="491" spans="1:17" x14ac:dyDescent="0.25">
      <c r="A491" s="98">
        <f t="shared" si="23"/>
        <v>59202</v>
      </c>
      <c r="B491" s="713" t="str">
        <f t="shared" si="24"/>
        <v>LeasingI</v>
      </c>
      <c r="C491" s="99">
        <v>0</v>
      </c>
      <c r="D491" s="100">
        <v>0</v>
      </c>
      <c r="E491" s="100">
        <v>0</v>
      </c>
      <c r="F491" s="100">
        <v>0</v>
      </c>
      <c r="G491" s="100">
        <v>0</v>
      </c>
      <c r="H491" s="100">
        <v>0</v>
      </c>
      <c r="I491" s="100">
        <v>0</v>
      </c>
      <c r="J491" s="100">
        <v>0</v>
      </c>
      <c r="K491" s="101">
        <v>0</v>
      </c>
      <c r="L491" s="102">
        <f t="shared" si="22"/>
        <v>0</v>
      </c>
      <c r="M491" s="102">
        <v>0</v>
      </c>
      <c r="N491" s="102">
        <v>0</v>
      </c>
      <c r="O491" s="103">
        <v>0</v>
      </c>
      <c r="P491" s="104">
        <v>0</v>
      </c>
      <c r="Q491" s="105">
        <f>+monthly_drivers_0!Q491</f>
        <v>2.5</v>
      </c>
    </row>
    <row r="492" spans="1:17" x14ac:dyDescent="0.25">
      <c r="A492" s="106">
        <f t="shared" si="23"/>
        <v>59230</v>
      </c>
      <c r="B492" s="714" t="str">
        <f t="shared" si="24"/>
        <v>LeasingI</v>
      </c>
      <c r="C492" s="93">
        <v>0</v>
      </c>
      <c r="D492" s="94">
        <v>0</v>
      </c>
      <c r="E492" s="94">
        <v>0</v>
      </c>
      <c r="F492" s="94">
        <v>0</v>
      </c>
      <c r="G492" s="94">
        <v>0</v>
      </c>
      <c r="H492" s="94">
        <v>0</v>
      </c>
      <c r="I492" s="94">
        <v>0</v>
      </c>
      <c r="J492" s="94">
        <v>0</v>
      </c>
      <c r="K492" s="95">
        <v>0</v>
      </c>
      <c r="L492" s="94">
        <f t="shared" si="22"/>
        <v>0</v>
      </c>
      <c r="M492" s="94">
        <v>0</v>
      </c>
      <c r="N492" s="94">
        <v>0</v>
      </c>
      <c r="O492" s="96">
        <v>0</v>
      </c>
      <c r="P492" s="95">
        <v>0</v>
      </c>
      <c r="Q492" s="97">
        <f>+monthly_drivers_0!Q492</f>
        <v>2.5</v>
      </c>
    </row>
    <row r="493" spans="1:17" x14ac:dyDescent="0.25">
      <c r="A493" s="98">
        <f t="shared" si="23"/>
        <v>59261</v>
      </c>
      <c r="B493" s="713" t="str">
        <f t="shared" si="24"/>
        <v>LeasingI</v>
      </c>
      <c r="C493" s="99">
        <v>0</v>
      </c>
      <c r="D493" s="100">
        <v>0</v>
      </c>
      <c r="E493" s="100">
        <v>0</v>
      </c>
      <c r="F493" s="100">
        <v>0</v>
      </c>
      <c r="G493" s="100">
        <v>0</v>
      </c>
      <c r="H493" s="100">
        <v>0</v>
      </c>
      <c r="I493" s="100">
        <v>0</v>
      </c>
      <c r="J493" s="100">
        <v>0</v>
      </c>
      <c r="K493" s="101">
        <v>0</v>
      </c>
      <c r="L493" s="102">
        <f t="shared" si="22"/>
        <v>0</v>
      </c>
      <c r="M493" s="102">
        <v>0</v>
      </c>
      <c r="N493" s="102">
        <v>0</v>
      </c>
      <c r="O493" s="103">
        <v>0</v>
      </c>
      <c r="P493" s="104">
        <v>0</v>
      </c>
      <c r="Q493" s="105">
        <f>+monthly_drivers_0!Q493</f>
        <v>2.5</v>
      </c>
    </row>
    <row r="494" spans="1:17" x14ac:dyDescent="0.25">
      <c r="A494" s="106">
        <f t="shared" si="23"/>
        <v>59291</v>
      </c>
      <c r="B494" s="714" t="str">
        <f t="shared" si="24"/>
        <v>LeasingI</v>
      </c>
      <c r="C494" s="93">
        <v>0</v>
      </c>
      <c r="D494" s="94">
        <v>0</v>
      </c>
      <c r="E494" s="94">
        <v>0</v>
      </c>
      <c r="F494" s="94">
        <v>0</v>
      </c>
      <c r="G494" s="94">
        <v>0</v>
      </c>
      <c r="H494" s="94">
        <v>0</v>
      </c>
      <c r="I494" s="94">
        <v>0</v>
      </c>
      <c r="J494" s="94">
        <v>0</v>
      </c>
      <c r="K494" s="95">
        <v>0</v>
      </c>
      <c r="L494" s="94">
        <f t="shared" si="22"/>
        <v>0</v>
      </c>
      <c r="M494" s="94">
        <v>0</v>
      </c>
      <c r="N494" s="94">
        <v>0</v>
      </c>
      <c r="O494" s="96">
        <v>0</v>
      </c>
      <c r="P494" s="95">
        <v>0</v>
      </c>
      <c r="Q494" s="97">
        <f>+monthly_drivers_0!Q494</f>
        <v>2.5</v>
      </c>
    </row>
    <row r="495" spans="1:17" x14ac:dyDescent="0.25">
      <c r="A495" s="98">
        <f t="shared" si="23"/>
        <v>59322</v>
      </c>
      <c r="B495" s="713" t="str">
        <f t="shared" si="24"/>
        <v>LeasingI</v>
      </c>
      <c r="C495" s="99">
        <v>0</v>
      </c>
      <c r="D495" s="100">
        <v>0</v>
      </c>
      <c r="E495" s="100">
        <v>0</v>
      </c>
      <c r="F495" s="100">
        <v>0</v>
      </c>
      <c r="G495" s="100">
        <v>0</v>
      </c>
      <c r="H495" s="100">
        <v>0</v>
      </c>
      <c r="I495" s="100">
        <v>0</v>
      </c>
      <c r="J495" s="100">
        <v>0</v>
      </c>
      <c r="K495" s="101">
        <v>0</v>
      </c>
      <c r="L495" s="102">
        <f t="shared" si="22"/>
        <v>0</v>
      </c>
      <c r="M495" s="102">
        <v>0</v>
      </c>
      <c r="N495" s="102">
        <v>0</v>
      </c>
      <c r="O495" s="103">
        <v>0</v>
      </c>
      <c r="P495" s="104">
        <v>0</v>
      </c>
      <c r="Q495" s="105">
        <f>+monthly_drivers_0!Q495</f>
        <v>2.5</v>
      </c>
    </row>
    <row r="496" spans="1:17" x14ac:dyDescent="0.25">
      <c r="A496" s="106">
        <f t="shared" si="23"/>
        <v>59352</v>
      </c>
      <c r="B496" s="714" t="str">
        <f t="shared" si="24"/>
        <v>LeasingI</v>
      </c>
      <c r="C496" s="93">
        <v>0</v>
      </c>
      <c r="D496" s="94">
        <v>0</v>
      </c>
      <c r="E496" s="94">
        <v>0</v>
      </c>
      <c r="F496" s="94">
        <v>0</v>
      </c>
      <c r="G496" s="94">
        <v>0</v>
      </c>
      <c r="H496" s="94">
        <v>0</v>
      </c>
      <c r="I496" s="94">
        <v>0</v>
      </c>
      <c r="J496" s="94">
        <v>0</v>
      </c>
      <c r="K496" s="95">
        <v>0</v>
      </c>
      <c r="L496" s="94">
        <f t="shared" si="22"/>
        <v>0</v>
      </c>
      <c r="M496" s="94">
        <v>0</v>
      </c>
      <c r="N496" s="94">
        <v>0</v>
      </c>
      <c r="O496" s="96">
        <v>0</v>
      </c>
      <c r="P496" s="95">
        <v>0</v>
      </c>
      <c r="Q496" s="97">
        <f>+monthly_drivers_0!Q496</f>
        <v>2.5</v>
      </c>
    </row>
    <row r="497" spans="1:17" x14ac:dyDescent="0.25">
      <c r="A497" s="98">
        <f t="shared" si="23"/>
        <v>59383</v>
      </c>
      <c r="B497" s="713" t="str">
        <f t="shared" si="24"/>
        <v>LeasingI</v>
      </c>
      <c r="C497" s="99">
        <v>0</v>
      </c>
      <c r="D497" s="100">
        <v>0</v>
      </c>
      <c r="E497" s="100">
        <v>0</v>
      </c>
      <c r="F497" s="100">
        <v>0</v>
      </c>
      <c r="G497" s="100">
        <v>0</v>
      </c>
      <c r="H497" s="100">
        <v>0</v>
      </c>
      <c r="I497" s="100">
        <v>0</v>
      </c>
      <c r="J497" s="100">
        <v>0</v>
      </c>
      <c r="K497" s="101">
        <v>0</v>
      </c>
      <c r="L497" s="102">
        <f t="shared" si="22"/>
        <v>0</v>
      </c>
      <c r="M497" s="102">
        <v>0</v>
      </c>
      <c r="N497" s="102">
        <v>0</v>
      </c>
      <c r="O497" s="103">
        <v>0</v>
      </c>
      <c r="P497" s="104">
        <v>0</v>
      </c>
      <c r="Q497" s="105">
        <f>+monthly_drivers_0!Q497</f>
        <v>2.5</v>
      </c>
    </row>
    <row r="498" spans="1:17" x14ac:dyDescent="0.25">
      <c r="A498" s="106">
        <f t="shared" si="23"/>
        <v>59414</v>
      </c>
      <c r="B498" s="714" t="str">
        <f t="shared" si="24"/>
        <v>LeasingI</v>
      </c>
      <c r="C498" s="93">
        <v>0</v>
      </c>
      <c r="D498" s="94">
        <v>0</v>
      </c>
      <c r="E498" s="94">
        <v>0</v>
      </c>
      <c r="F498" s="94">
        <v>0</v>
      </c>
      <c r="G498" s="94">
        <v>0</v>
      </c>
      <c r="H498" s="94">
        <v>0</v>
      </c>
      <c r="I498" s="94">
        <v>0</v>
      </c>
      <c r="J498" s="94">
        <v>0</v>
      </c>
      <c r="K498" s="95">
        <v>0</v>
      </c>
      <c r="L498" s="94">
        <f t="shared" si="22"/>
        <v>0</v>
      </c>
      <c r="M498" s="94">
        <v>0</v>
      </c>
      <c r="N498" s="94">
        <v>0</v>
      </c>
      <c r="O498" s="96">
        <v>0</v>
      </c>
      <c r="P498" s="95">
        <v>0</v>
      </c>
      <c r="Q498" s="97">
        <f>+monthly_drivers_0!Q498</f>
        <v>2.5</v>
      </c>
    </row>
    <row r="499" spans="1:17" x14ac:dyDescent="0.25">
      <c r="A499" s="98">
        <f t="shared" si="23"/>
        <v>59444</v>
      </c>
      <c r="B499" s="713" t="str">
        <f t="shared" si="24"/>
        <v>LeasingI</v>
      </c>
      <c r="C499" s="99">
        <v>0</v>
      </c>
      <c r="D499" s="100">
        <v>0</v>
      </c>
      <c r="E499" s="100">
        <v>0</v>
      </c>
      <c r="F499" s="100">
        <v>0</v>
      </c>
      <c r="G499" s="100">
        <v>0</v>
      </c>
      <c r="H499" s="100">
        <v>0</v>
      </c>
      <c r="I499" s="100">
        <v>0</v>
      </c>
      <c r="J499" s="100">
        <v>0</v>
      </c>
      <c r="K499" s="101">
        <v>0</v>
      </c>
      <c r="L499" s="102">
        <f t="shared" si="22"/>
        <v>0</v>
      </c>
      <c r="M499" s="102">
        <v>0</v>
      </c>
      <c r="N499" s="102">
        <v>0</v>
      </c>
      <c r="O499" s="103">
        <v>0</v>
      </c>
      <c r="P499" s="104">
        <v>0</v>
      </c>
      <c r="Q499" s="105">
        <f>+monthly_drivers_0!Q499</f>
        <v>2.5</v>
      </c>
    </row>
    <row r="500" spans="1:17" x14ac:dyDescent="0.25">
      <c r="A500" s="106">
        <f t="shared" si="23"/>
        <v>59475</v>
      </c>
      <c r="B500" s="714" t="str">
        <f t="shared" si="24"/>
        <v>LeasingI</v>
      </c>
      <c r="C500" s="93">
        <v>0</v>
      </c>
      <c r="D500" s="94">
        <v>0</v>
      </c>
      <c r="E500" s="94">
        <v>0</v>
      </c>
      <c r="F500" s="94">
        <v>0</v>
      </c>
      <c r="G500" s="94">
        <v>0</v>
      </c>
      <c r="H500" s="94">
        <v>0</v>
      </c>
      <c r="I500" s="94">
        <v>0</v>
      </c>
      <c r="J500" s="94">
        <v>0</v>
      </c>
      <c r="K500" s="95">
        <v>0</v>
      </c>
      <c r="L500" s="94">
        <f t="shared" si="22"/>
        <v>0</v>
      </c>
      <c r="M500" s="94">
        <v>0</v>
      </c>
      <c r="N500" s="94">
        <v>0</v>
      </c>
      <c r="O500" s="96">
        <v>0</v>
      </c>
      <c r="P500" s="95">
        <v>0</v>
      </c>
      <c r="Q500" s="97">
        <f>+monthly_drivers_0!Q500</f>
        <v>2.5</v>
      </c>
    </row>
    <row r="501" spans="1:17" x14ac:dyDescent="0.25">
      <c r="A501" s="98">
        <f t="shared" si="23"/>
        <v>59505</v>
      </c>
      <c r="B501" s="713" t="str">
        <f t="shared" si="24"/>
        <v>LeasingI</v>
      </c>
      <c r="C501" s="99">
        <v>0</v>
      </c>
      <c r="D501" s="100">
        <v>0</v>
      </c>
      <c r="E501" s="100">
        <v>0</v>
      </c>
      <c r="F501" s="100">
        <v>0</v>
      </c>
      <c r="G501" s="100">
        <v>0</v>
      </c>
      <c r="H501" s="100">
        <v>0</v>
      </c>
      <c r="I501" s="100">
        <v>0</v>
      </c>
      <c r="J501" s="100">
        <v>0</v>
      </c>
      <c r="K501" s="101">
        <v>0</v>
      </c>
      <c r="L501" s="102">
        <f t="shared" si="22"/>
        <v>0</v>
      </c>
      <c r="M501" s="102">
        <v>0</v>
      </c>
      <c r="N501" s="102">
        <v>0</v>
      </c>
      <c r="O501" s="103">
        <v>0</v>
      </c>
      <c r="P501" s="104">
        <v>0</v>
      </c>
      <c r="Q501" s="105">
        <f>+monthly_drivers_0!Q501</f>
        <v>2.5</v>
      </c>
    </row>
    <row r="502" spans="1:17" x14ac:dyDescent="0.25">
      <c r="A502" s="106">
        <f t="shared" si="23"/>
        <v>59536</v>
      </c>
      <c r="B502" s="714" t="str">
        <f t="shared" si="24"/>
        <v>LeasingI</v>
      </c>
      <c r="C502" s="93">
        <v>0</v>
      </c>
      <c r="D502" s="94">
        <v>0</v>
      </c>
      <c r="E502" s="94">
        <v>0</v>
      </c>
      <c r="F502" s="94">
        <v>0</v>
      </c>
      <c r="G502" s="94">
        <v>0</v>
      </c>
      <c r="H502" s="94">
        <v>0</v>
      </c>
      <c r="I502" s="94">
        <v>0</v>
      </c>
      <c r="J502" s="94">
        <v>0</v>
      </c>
      <c r="K502" s="95">
        <v>0</v>
      </c>
      <c r="L502" s="94">
        <f t="shared" si="22"/>
        <v>0</v>
      </c>
      <c r="M502" s="94">
        <v>0</v>
      </c>
      <c r="N502" s="94">
        <v>0</v>
      </c>
      <c r="O502" s="96">
        <v>0</v>
      </c>
      <c r="P502" s="95">
        <v>0</v>
      </c>
      <c r="Q502" s="97">
        <f>+monthly_drivers_0!Q502</f>
        <v>2.5</v>
      </c>
    </row>
    <row r="503" spans="1:17" x14ac:dyDescent="0.25">
      <c r="A503" s="98">
        <f t="shared" si="23"/>
        <v>59567</v>
      </c>
      <c r="B503" s="713" t="str">
        <f t="shared" si="24"/>
        <v>LeasingI</v>
      </c>
      <c r="C503" s="99">
        <v>0</v>
      </c>
      <c r="D503" s="100">
        <v>0</v>
      </c>
      <c r="E503" s="100">
        <v>0</v>
      </c>
      <c r="F503" s="100">
        <v>0</v>
      </c>
      <c r="G503" s="100">
        <v>0</v>
      </c>
      <c r="H503" s="100">
        <v>0</v>
      </c>
      <c r="I503" s="100">
        <v>0</v>
      </c>
      <c r="J503" s="100">
        <v>0</v>
      </c>
      <c r="K503" s="101">
        <v>0</v>
      </c>
      <c r="L503" s="102">
        <f t="shared" si="22"/>
        <v>0</v>
      </c>
      <c r="M503" s="102">
        <v>0</v>
      </c>
      <c r="N503" s="102">
        <v>0</v>
      </c>
      <c r="O503" s="103">
        <v>0</v>
      </c>
      <c r="P503" s="104">
        <v>0</v>
      </c>
      <c r="Q503" s="105">
        <f>+monthly_drivers_0!Q503</f>
        <v>2.5</v>
      </c>
    </row>
    <row r="504" spans="1:17" x14ac:dyDescent="0.25">
      <c r="A504" s="106">
        <f t="shared" si="23"/>
        <v>59595</v>
      </c>
      <c r="B504" s="714" t="str">
        <f t="shared" si="24"/>
        <v>LeasingI</v>
      </c>
      <c r="C504" s="93">
        <v>0</v>
      </c>
      <c r="D504" s="94">
        <v>0</v>
      </c>
      <c r="E504" s="94">
        <v>0</v>
      </c>
      <c r="F504" s="94">
        <v>0</v>
      </c>
      <c r="G504" s="94">
        <v>0</v>
      </c>
      <c r="H504" s="94">
        <v>0</v>
      </c>
      <c r="I504" s="94">
        <v>0</v>
      </c>
      <c r="J504" s="94">
        <v>0</v>
      </c>
      <c r="K504" s="95">
        <v>0</v>
      </c>
      <c r="L504" s="94">
        <f t="shared" si="22"/>
        <v>0</v>
      </c>
      <c r="M504" s="94">
        <v>0</v>
      </c>
      <c r="N504" s="94">
        <v>0</v>
      </c>
      <c r="O504" s="96">
        <v>0</v>
      </c>
      <c r="P504" s="95">
        <v>0</v>
      </c>
      <c r="Q504" s="97">
        <f>+monthly_drivers_0!Q504</f>
        <v>2.5</v>
      </c>
    </row>
    <row r="505" spans="1:17" x14ac:dyDescent="0.25">
      <c r="A505" s="98">
        <f t="shared" si="23"/>
        <v>59626</v>
      </c>
      <c r="B505" s="713" t="str">
        <f t="shared" si="24"/>
        <v>LeasingI</v>
      </c>
      <c r="C505" s="99">
        <v>0</v>
      </c>
      <c r="D505" s="100">
        <v>0</v>
      </c>
      <c r="E505" s="100">
        <v>0</v>
      </c>
      <c r="F505" s="100">
        <v>0</v>
      </c>
      <c r="G505" s="100">
        <v>0</v>
      </c>
      <c r="H505" s="100">
        <v>0</v>
      </c>
      <c r="I505" s="100">
        <v>0</v>
      </c>
      <c r="J505" s="100">
        <v>0</v>
      </c>
      <c r="K505" s="101">
        <v>0</v>
      </c>
      <c r="L505" s="102">
        <f t="shared" si="22"/>
        <v>0</v>
      </c>
      <c r="M505" s="102">
        <v>0</v>
      </c>
      <c r="N505" s="102">
        <v>0</v>
      </c>
      <c r="O505" s="103">
        <v>0</v>
      </c>
      <c r="P505" s="104">
        <v>0</v>
      </c>
      <c r="Q505" s="105">
        <f>+monthly_drivers_0!Q505</f>
        <v>2.5</v>
      </c>
    </row>
    <row r="506" spans="1:17" x14ac:dyDescent="0.25">
      <c r="A506" s="106">
        <f t="shared" si="23"/>
        <v>59656</v>
      </c>
      <c r="B506" s="714" t="str">
        <f t="shared" si="24"/>
        <v>LeasingI</v>
      </c>
      <c r="C506" s="93">
        <v>0</v>
      </c>
      <c r="D506" s="94">
        <v>0</v>
      </c>
      <c r="E506" s="94">
        <v>0</v>
      </c>
      <c r="F506" s="94">
        <v>0</v>
      </c>
      <c r="G506" s="94">
        <v>0</v>
      </c>
      <c r="H506" s="94">
        <v>0</v>
      </c>
      <c r="I506" s="94">
        <v>0</v>
      </c>
      <c r="J506" s="94">
        <v>0</v>
      </c>
      <c r="K506" s="95">
        <v>0</v>
      </c>
      <c r="L506" s="94">
        <f t="shared" si="22"/>
        <v>0</v>
      </c>
      <c r="M506" s="94">
        <v>0</v>
      </c>
      <c r="N506" s="94">
        <v>0</v>
      </c>
      <c r="O506" s="96">
        <v>0</v>
      </c>
      <c r="P506" s="95">
        <v>0</v>
      </c>
      <c r="Q506" s="97">
        <f>+monthly_drivers_0!Q506</f>
        <v>2.5</v>
      </c>
    </row>
    <row r="507" spans="1:17" x14ac:dyDescent="0.25">
      <c r="A507" s="98">
        <f t="shared" si="23"/>
        <v>59687</v>
      </c>
      <c r="B507" s="713" t="str">
        <f t="shared" si="24"/>
        <v>LeasingI</v>
      </c>
      <c r="C507" s="99">
        <v>0</v>
      </c>
      <c r="D507" s="100">
        <v>0</v>
      </c>
      <c r="E507" s="100">
        <v>0</v>
      </c>
      <c r="F507" s="100">
        <v>0</v>
      </c>
      <c r="G507" s="100">
        <v>0</v>
      </c>
      <c r="H507" s="100">
        <v>0</v>
      </c>
      <c r="I507" s="100">
        <v>0</v>
      </c>
      <c r="J507" s="100">
        <v>0</v>
      </c>
      <c r="K507" s="101">
        <v>0</v>
      </c>
      <c r="L507" s="102">
        <f t="shared" si="22"/>
        <v>0</v>
      </c>
      <c r="M507" s="102">
        <v>0</v>
      </c>
      <c r="N507" s="102">
        <v>0</v>
      </c>
      <c r="O507" s="103">
        <v>0</v>
      </c>
      <c r="P507" s="104">
        <v>0</v>
      </c>
      <c r="Q507" s="105">
        <f>+monthly_drivers_0!Q507</f>
        <v>2.5</v>
      </c>
    </row>
    <row r="508" spans="1:17" x14ac:dyDescent="0.25">
      <c r="A508" s="106">
        <f t="shared" si="23"/>
        <v>59717</v>
      </c>
      <c r="B508" s="714" t="str">
        <f t="shared" si="24"/>
        <v>LeasingI</v>
      </c>
      <c r="C508" s="93">
        <v>0</v>
      </c>
      <c r="D508" s="94">
        <v>0</v>
      </c>
      <c r="E508" s="94">
        <v>0</v>
      </c>
      <c r="F508" s="94">
        <v>0</v>
      </c>
      <c r="G508" s="94">
        <v>0</v>
      </c>
      <c r="H508" s="94">
        <v>0</v>
      </c>
      <c r="I508" s="94">
        <v>0</v>
      </c>
      <c r="J508" s="94">
        <v>0</v>
      </c>
      <c r="K508" s="95">
        <v>0</v>
      </c>
      <c r="L508" s="94">
        <f t="shared" si="22"/>
        <v>0</v>
      </c>
      <c r="M508" s="94">
        <v>0</v>
      </c>
      <c r="N508" s="94">
        <v>0</v>
      </c>
      <c r="O508" s="96">
        <v>0</v>
      </c>
      <c r="P508" s="95">
        <v>0</v>
      </c>
      <c r="Q508" s="97">
        <f>+monthly_drivers_0!Q508</f>
        <v>2.5</v>
      </c>
    </row>
    <row r="509" spans="1:17" x14ac:dyDescent="0.25">
      <c r="A509" s="98">
        <f t="shared" si="23"/>
        <v>59748</v>
      </c>
      <c r="B509" s="713" t="str">
        <f t="shared" si="24"/>
        <v>LeasingI</v>
      </c>
      <c r="C509" s="99">
        <v>0</v>
      </c>
      <c r="D509" s="100">
        <v>0</v>
      </c>
      <c r="E509" s="100">
        <v>0</v>
      </c>
      <c r="F509" s="100">
        <v>0</v>
      </c>
      <c r="G509" s="100">
        <v>0</v>
      </c>
      <c r="H509" s="100">
        <v>0</v>
      </c>
      <c r="I509" s="100">
        <v>0</v>
      </c>
      <c r="J509" s="100">
        <v>0</v>
      </c>
      <c r="K509" s="101">
        <v>0</v>
      </c>
      <c r="L509" s="102">
        <f t="shared" si="22"/>
        <v>0</v>
      </c>
      <c r="M509" s="102">
        <v>0</v>
      </c>
      <c r="N509" s="102">
        <v>0</v>
      </c>
      <c r="O509" s="103">
        <v>0</v>
      </c>
      <c r="P509" s="104">
        <v>0</v>
      </c>
      <c r="Q509" s="105">
        <f>+monthly_drivers_0!Q509</f>
        <v>2.5</v>
      </c>
    </row>
    <row r="510" spans="1:17" x14ac:dyDescent="0.25">
      <c r="A510" s="106">
        <f t="shared" si="23"/>
        <v>59779</v>
      </c>
      <c r="B510" s="714" t="str">
        <f t="shared" si="24"/>
        <v>LeasingI</v>
      </c>
      <c r="C510" s="93">
        <v>0</v>
      </c>
      <c r="D510" s="94">
        <v>0</v>
      </c>
      <c r="E510" s="94">
        <v>0</v>
      </c>
      <c r="F510" s="94">
        <v>0</v>
      </c>
      <c r="G510" s="94">
        <v>0</v>
      </c>
      <c r="H510" s="94">
        <v>0</v>
      </c>
      <c r="I510" s="94">
        <v>0</v>
      </c>
      <c r="J510" s="94">
        <v>0</v>
      </c>
      <c r="K510" s="95">
        <v>0</v>
      </c>
      <c r="L510" s="94">
        <f t="shared" si="22"/>
        <v>0</v>
      </c>
      <c r="M510" s="94">
        <v>0</v>
      </c>
      <c r="N510" s="94">
        <v>0</v>
      </c>
      <c r="O510" s="96">
        <v>0</v>
      </c>
      <c r="P510" s="95">
        <v>0</v>
      </c>
      <c r="Q510" s="97">
        <f>+monthly_drivers_0!Q510</f>
        <v>2.5</v>
      </c>
    </row>
    <row r="511" spans="1:17" x14ac:dyDescent="0.25">
      <c r="A511" s="98">
        <f t="shared" si="23"/>
        <v>59809</v>
      </c>
      <c r="B511" s="713" t="str">
        <f t="shared" si="24"/>
        <v>LeasingI</v>
      </c>
      <c r="C511" s="99">
        <v>0</v>
      </c>
      <c r="D511" s="100">
        <v>0</v>
      </c>
      <c r="E511" s="100">
        <v>0</v>
      </c>
      <c r="F511" s="100">
        <v>0</v>
      </c>
      <c r="G511" s="100">
        <v>0</v>
      </c>
      <c r="H511" s="100">
        <v>0</v>
      </c>
      <c r="I511" s="100">
        <v>0</v>
      </c>
      <c r="J511" s="100">
        <v>0</v>
      </c>
      <c r="K511" s="101">
        <v>0</v>
      </c>
      <c r="L511" s="102">
        <f t="shared" si="22"/>
        <v>0</v>
      </c>
      <c r="M511" s="102">
        <v>0</v>
      </c>
      <c r="N511" s="102">
        <v>0</v>
      </c>
      <c r="O511" s="103">
        <v>0</v>
      </c>
      <c r="P511" s="104">
        <v>0</v>
      </c>
      <c r="Q511" s="105">
        <f>+monthly_drivers_0!Q511</f>
        <v>2.5</v>
      </c>
    </row>
    <row r="512" spans="1:17" x14ac:dyDescent="0.25">
      <c r="A512" s="106">
        <f t="shared" si="23"/>
        <v>59840</v>
      </c>
      <c r="B512" s="714" t="str">
        <f t="shared" si="24"/>
        <v>LeasingI</v>
      </c>
      <c r="C512" s="93">
        <v>0</v>
      </c>
      <c r="D512" s="94">
        <v>0</v>
      </c>
      <c r="E512" s="94">
        <v>0</v>
      </c>
      <c r="F512" s="94">
        <v>0</v>
      </c>
      <c r="G512" s="94">
        <v>0</v>
      </c>
      <c r="H512" s="94">
        <v>0</v>
      </c>
      <c r="I512" s="94">
        <v>0</v>
      </c>
      <c r="J512" s="94">
        <v>0</v>
      </c>
      <c r="K512" s="95">
        <v>0</v>
      </c>
      <c r="L512" s="94">
        <f t="shared" si="22"/>
        <v>0</v>
      </c>
      <c r="M512" s="94">
        <v>0</v>
      </c>
      <c r="N512" s="94">
        <v>0</v>
      </c>
      <c r="O512" s="96">
        <v>0</v>
      </c>
      <c r="P512" s="95">
        <v>0</v>
      </c>
      <c r="Q512" s="97">
        <f>+monthly_drivers_0!Q512</f>
        <v>2.5</v>
      </c>
    </row>
    <row r="513" spans="1:17" x14ac:dyDescent="0.25">
      <c r="A513" s="98">
        <f t="shared" si="23"/>
        <v>59870</v>
      </c>
      <c r="B513" s="713" t="str">
        <f t="shared" si="24"/>
        <v>LeasingI</v>
      </c>
      <c r="C513" s="99">
        <v>0</v>
      </c>
      <c r="D513" s="100">
        <v>0</v>
      </c>
      <c r="E513" s="100">
        <v>0</v>
      </c>
      <c r="F513" s="100">
        <v>0</v>
      </c>
      <c r="G513" s="100">
        <v>0</v>
      </c>
      <c r="H513" s="100">
        <v>0</v>
      </c>
      <c r="I513" s="100">
        <v>0</v>
      </c>
      <c r="J513" s="100">
        <v>0</v>
      </c>
      <c r="K513" s="101">
        <v>0</v>
      </c>
      <c r="L513" s="102">
        <f t="shared" si="22"/>
        <v>0</v>
      </c>
      <c r="M513" s="102">
        <v>0</v>
      </c>
      <c r="N513" s="102">
        <v>0</v>
      </c>
      <c r="O513" s="103">
        <v>0</v>
      </c>
      <c r="P513" s="104">
        <v>0</v>
      </c>
      <c r="Q513" s="105">
        <f>+monthly_drivers_0!Q513</f>
        <v>2.5</v>
      </c>
    </row>
    <row r="514" spans="1:17" x14ac:dyDescent="0.25">
      <c r="A514" s="106">
        <f t="shared" si="23"/>
        <v>59901</v>
      </c>
      <c r="B514" s="714" t="str">
        <f t="shared" si="24"/>
        <v>LeasingI</v>
      </c>
      <c r="C514" s="93">
        <v>0</v>
      </c>
      <c r="D514" s="94">
        <v>0</v>
      </c>
      <c r="E514" s="94">
        <v>0</v>
      </c>
      <c r="F514" s="94">
        <v>0</v>
      </c>
      <c r="G514" s="94">
        <v>0</v>
      </c>
      <c r="H514" s="94">
        <v>0</v>
      </c>
      <c r="I514" s="94">
        <v>0</v>
      </c>
      <c r="J514" s="94">
        <v>0</v>
      </c>
      <c r="K514" s="95">
        <v>0</v>
      </c>
      <c r="L514" s="94">
        <f t="shared" ref="L514:L577" si="25">+P514+O514</f>
        <v>0</v>
      </c>
      <c r="M514" s="94">
        <v>0</v>
      </c>
      <c r="N514" s="94">
        <v>0</v>
      </c>
      <c r="O514" s="96">
        <v>0</v>
      </c>
      <c r="P514" s="95">
        <v>0</v>
      </c>
      <c r="Q514" s="97">
        <f>+monthly_drivers_0!Q514</f>
        <v>2.5</v>
      </c>
    </row>
    <row r="515" spans="1:17" x14ac:dyDescent="0.25">
      <c r="A515" s="98">
        <f t="shared" ref="A515:A578" si="26">+EOMONTH(A514,1)</f>
        <v>59932</v>
      </c>
      <c r="B515" s="713" t="str">
        <f t="shared" ref="B515:B578" si="27">+B514</f>
        <v>LeasingI</v>
      </c>
      <c r="C515" s="99">
        <v>0</v>
      </c>
      <c r="D515" s="100">
        <v>0</v>
      </c>
      <c r="E515" s="100">
        <v>0</v>
      </c>
      <c r="F515" s="100">
        <v>0</v>
      </c>
      <c r="G515" s="100">
        <v>0</v>
      </c>
      <c r="H515" s="100">
        <v>0</v>
      </c>
      <c r="I515" s="100">
        <v>0</v>
      </c>
      <c r="J515" s="100">
        <v>0</v>
      </c>
      <c r="K515" s="101">
        <v>0</v>
      </c>
      <c r="L515" s="102">
        <f t="shared" si="25"/>
        <v>0</v>
      </c>
      <c r="M515" s="102">
        <v>0</v>
      </c>
      <c r="N515" s="102">
        <v>0</v>
      </c>
      <c r="O515" s="103">
        <v>0</v>
      </c>
      <c r="P515" s="104">
        <v>0</v>
      </c>
      <c r="Q515" s="105">
        <f>+monthly_drivers_0!Q515</f>
        <v>2.5</v>
      </c>
    </row>
    <row r="516" spans="1:17" x14ac:dyDescent="0.25">
      <c r="A516" s="106">
        <f t="shared" si="26"/>
        <v>59961</v>
      </c>
      <c r="B516" s="714" t="str">
        <f t="shared" si="27"/>
        <v>LeasingI</v>
      </c>
      <c r="C516" s="93">
        <v>0</v>
      </c>
      <c r="D516" s="94">
        <v>0</v>
      </c>
      <c r="E516" s="94">
        <v>0</v>
      </c>
      <c r="F516" s="94">
        <v>0</v>
      </c>
      <c r="G516" s="94">
        <v>0</v>
      </c>
      <c r="H516" s="94">
        <v>0</v>
      </c>
      <c r="I516" s="94">
        <v>0</v>
      </c>
      <c r="J516" s="94">
        <v>0</v>
      </c>
      <c r="K516" s="95">
        <v>0</v>
      </c>
      <c r="L516" s="94">
        <f t="shared" si="25"/>
        <v>0</v>
      </c>
      <c r="M516" s="94">
        <v>0</v>
      </c>
      <c r="N516" s="94">
        <v>0</v>
      </c>
      <c r="O516" s="96">
        <v>0</v>
      </c>
      <c r="P516" s="95">
        <v>0</v>
      </c>
      <c r="Q516" s="97">
        <f>+monthly_drivers_0!Q516</f>
        <v>2.5</v>
      </c>
    </row>
    <row r="517" spans="1:17" x14ac:dyDescent="0.25">
      <c r="A517" s="98">
        <f t="shared" si="26"/>
        <v>59992</v>
      </c>
      <c r="B517" s="713" t="str">
        <f t="shared" si="27"/>
        <v>LeasingI</v>
      </c>
      <c r="C517" s="99">
        <v>0</v>
      </c>
      <c r="D517" s="100">
        <v>0</v>
      </c>
      <c r="E517" s="100">
        <v>0</v>
      </c>
      <c r="F517" s="100">
        <v>0</v>
      </c>
      <c r="G517" s="100">
        <v>0</v>
      </c>
      <c r="H517" s="100">
        <v>0</v>
      </c>
      <c r="I517" s="100">
        <v>0</v>
      </c>
      <c r="J517" s="100">
        <v>0</v>
      </c>
      <c r="K517" s="101">
        <v>0</v>
      </c>
      <c r="L517" s="102">
        <f t="shared" si="25"/>
        <v>0</v>
      </c>
      <c r="M517" s="102">
        <v>0</v>
      </c>
      <c r="N517" s="102">
        <v>0</v>
      </c>
      <c r="O517" s="103">
        <v>0</v>
      </c>
      <c r="P517" s="104">
        <v>0</v>
      </c>
      <c r="Q517" s="105">
        <f>+monthly_drivers_0!Q517</f>
        <v>2.5</v>
      </c>
    </row>
    <row r="518" spans="1:17" x14ac:dyDescent="0.25">
      <c r="A518" s="106">
        <f t="shared" si="26"/>
        <v>60022</v>
      </c>
      <c r="B518" s="714" t="str">
        <f t="shared" si="27"/>
        <v>LeasingI</v>
      </c>
      <c r="C518" s="93">
        <v>0</v>
      </c>
      <c r="D518" s="94">
        <v>0</v>
      </c>
      <c r="E518" s="94">
        <v>0</v>
      </c>
      <c r="F518" s="94">
        <v>0</v>
      </c>
      <c r="G518" s="94">
        <v>0</v>
      </c>
      <c r="H518" s="94">
        <v>0</v>
      </c>
      <c r="I518" s="94">
        <v>0</v>
      </c>
      <c r="J518" s="94">
        <v>0</v>
      </c>
      <c r="K518" s="95">
        <v>0</v>
      </c>
      <c r="L518" s="94">
        <f t="shared" si="25"/>
        <v>0</v>
      </c>
      <c r="M518" s="94">
        <v>0</v>
      </c>
      <c r="N518" s="94">
        <v>0</v>
      </c>
      <c r="O518" s="96">
        <v>0</v>
      </c>
      <c r="P518" s="95">
        <v>0</v>
      </c>
      <c r="Q518" s="97">
        <f>+monthly_drivers_0!Q518</f>
        <v>2.5</v>
      </c>
    </row>
    <row r="519" spans="1:17" x14ac:dyDescent="0.25">
      <c r="A519" s="98">
        <f t="shared" si="26"/>
        <v>60053</v>
      </c>
      <c r="B519" s="713" t="str">
        <f t="shared" si="27"/>
        <v>LeasingI</v>
      </c>
      <c r="C519" s="99">
        <v>0</v>
      </c>
      <c r="D519" s="100">
        <v>0</v>
      </c>
      <c r="E519" s="100">
        <v>0</v>
      </c>
      <c r="F519" s="100">
        <v>0</v>
      </c>
      <c r="G519" s="100">
        <v>0</v>
      </c>
      <c r="H519" s="100">
        <v>0</v>
      </c>
      <c r="I519" s="100">
        <v>0</v>
      </c>
      <c r="J519" s="100">
        <v>0</v>
      </c>
      <c r="K519" s="101">
        <v>0</v>
      </c>
      <c r="L519" s="102">
        <f t="shared" si="25"/>
        <v>0</v>
      </c>
      <c r="M519" s="102">
        <v>0</v>
      </c>
      <c r="N519" s="102">
        <v>0</v>
      </c>
      <c r="O519" s="103">
        <v>0</v>
      </c>
      <c r="P519" s="104">
        <v>0</v>
      </c>
      <c r="Q519" s="105">
        <f>+monthly_drivers_0!Q519</f>
        <v>2.5</v>
      </c>
    </row>
    <row r="520" spans="1:17" x14ac:dyDescent="0.25">
      <c r="A520" s="106">
        <f t="shared" si="26"/>
        <v>60083</v>
      </c>
      <c r="B520" s="714" t="str">
        <f t="shared" si="27"/>
        <v>LeasingI</v>
      </c>
      <c r="C520" s="93">
        <v>0</v>
      </c>
      <c r="D520" s="94">
        <v>0</v>
      </c>
      <c r="E520" s="94">
        <v>0</v>
      </c>
      <c r="F520" s="94">
        <v>0</v>
      </c>
      <c r="G520" s="94">
        <v>0</v>
      </c>
      <c r="H520" s="94">
        <v>0</v>
      </c>
      <c r="I520" s="94">
        <v>0</v>
      </c>
      <c r="J520" s="94">
        <v>0</v>
      </c>
      <c r="K520" s="95">
        <v>0</v>
      </c>
      <c r="L520" s="94">
        <f t="shared" si="25"/>
        <v>0</v>
      </c>
      <c r="M520" s="94">
        <v>0</v>
      </c>
      <c r="N520" s="94">
        <v>0</v>
      </c>
      <c r="O520" s="96">
        <v>0</v>
      </c>
      <c r="P520" s="95">
        <v>0</v>
      </c>
      <c r="Q520" s="97">
        <f>+monthly_drivers_0!Q520</f>
        <v>2.5</v>
      </c>
    </row>
    <row r="521" spans="1:17" x14ac:dyDescent="0.25">
      <c r="A521" s="98">
        <f t="shared" si="26"/>
        <v>60114</v>
      </c>
      <c r="B521" s="713" t="str">
        <f t="shared" si="27"/>
        <v>LeasingI</v>
      </c>
      <c r="C521" s="99">
        <v>0</v>
      </c>
      <c r="D521" s="100">
        <v>0</v>
      </c>
      <c r="E521" s="100">
        <v>0</v>
      </c>
      <c r="F521" s="100">
        <v>0</v>
      </c>
      <c r="G521" s="100">
        <v>0</v>
      </c>
      <c r="H521" s="100">
        <v>0</v>
      </c>
      <c r="I521" s="100">
        <v>0</v>
      </c>
      <c r="J521" s="100">
        <v>0</v>
      </c>
      <c r="K521" s="101">
        <v>0</v>
      </c>
      <c r="L521" s="102">
        <f t="shared" si="25"/>
        <v>0</v>
      </c>
      <c r="M521" s="102">
        <v>0</v>
      </c>
      <c r="N521" s="102">
        <v>0</v>
      </c>
      <c r="O521" s="103">
        <v>0</v>
      </c>
      <c r="P521" s="104">
        <v>0</v>
      </c>
      <c r="Q521" s="105">
        <f>+monthly_drivers_0!Q521</f>
        <v>2.5</v>
      </c>
    </row>
    <row r="522" spans="1:17" x14ac:dyDescent="0.25">
      <c r="A522" s="106">
        <f t="shared" si="26"/>
        <v>60145</v>
      </c>
      <c r="B522" s="714" t="str">
        <f t="shared" si="27"/>
        <v>LeasingI</v>
      </c>
      <c r="C522" s="93">
        <v>0</v>
      </c>
      <c r="D522" s="94">
        <v>0</v>
      </c>
      <c r="E522" s="94">
        <v>0</v>
      </c>
      <c r="F522" s="94">
        <v>0</v>
      </c>
      <c r="G522" s="94">
        <v>0</v>
      </c>
      <c r="H522" s="94">
        <v>0</v>
      </c>
      <c r="I522" s="94">
        <v>0</v>
      </c>
      <c r="J522" s="94">
        <v>0</v>
      </c>
      <c r="K522" s="95">
        <v>0</v>
      </c>
      <c r="L522" s="94">
        <f t="shared" si="25"/>
        <v>0</v>
      </c>
      <c r="M522" s="94">
        <v>0</v>
      </c>
      <c r="N522" s="94">
        <v>0</v>
      </c>
      <c r="O522" s="96">
        <v>0</v>
      </c>
      <c r="P522" s="95">
        <v>0</v>
      </c>
      <c r="Q522" s="97">
        <f>+monthly_drivers_0!Q522</f>
        <v>2.5</v>
      </c>
    </row>
    <row r="523" spans="1:17" x14ac:dyDescent="0.25">
      <c r="A523" s="98">
        <f t="shared" si="26"/>
        <v>60175</v>
      </c>
      <c r="B523" s="713" t="str">
        <f t="shared" si="27"/>
        <v>LeasingI</v>
      </c>
      <c r="C523" s="99">
        <v>0</v>
      </c>
      <c r="D523" s="100">
        <v>0</v>
      </c>
      <c r="E523" s="100">
        <v>0</v>
      </c>
      <c r="F523" s="100">
        <v>0</v>
      </c>
      <c r="G523" s="100">
        <v>0</v>
      </c>
      <c r="H523" s="100">
        <v>0</v>
      </c>
      <c r="I523" s="100">
        <v>0</v>
      </c>
      <c r="J523" s="100">
        <v>0</v>
      </c>
      <c r="K523" s="101">
        <v>0</v>
      </c>
      <c r="L523" s="102">
        <f t="shared" si="25"/>
        <v>0</v>
      </c>
      <c r="M523" s="102">
        <v>0</v>
      </c>
      <c r="N523" s="102">
        <v>0</v>
      </c>
      <c r="O523" s="103">
        <v>0</v>
      </c>
      <c r="P523" s="104">
        <v>0</v>
      </c>
      <c r="Q523" s="105">
        <f>+monthly_drivers_0!Q523</f>
        <v>2.5</v>
      </c>
    </row>
    <row r="524" spans="1:17" x14ac:dyDescent="0.25">
      <c r="A524" s="106">
        <f t="shared" si="26"/>
        <v>60206</v>
      </c>
      <c r="B524" s="714" t="str">
        <f t="shared" si="27"/>
        <v>LeasingI</v>
      </c>
      <c r="C524" s="93">
        <v>0</v>
      </c>
      <c r="D524" s="94">
        <v>0</v>
      </c>
      <c r="E524" s="94">
        <v>0</v>
      </c>
      <c r="F524" s="94">
        <v>0</v>
      </c>
      <c r="G524" s="94">
        <v>0</v>
      </c>
      <c r="H524" s="94">
        <v>0</v>
      </c>
      <c r="I524" s="94">
        <v>0</v>
      </c>
      <c r="J524" s="94">
        <v>0</v>
      </c>
      <c r="K524" s="95">
        <v>0</v>
      </c>
      <c r="L524" s="94">
        <f t="shared" si="25"/>
        <v>0</v>
      </c>
      <c r="M524" s="94">
        <v>0</v>
      </c>
      <c r="N524" s="94">
        <v>0</v>
      </c>
      <c r="O524" s="96">
        <v>0</v>
      </c>
      <c r="P524" s="95">
        <v>0</v>
      </c>
      <c r="Q524" s="97">
        <f>+monthly_drivers_0!Q524</f>
        <v>2.5</v>
      </c>
    </row>
    <row r="525" spans="1:17" x14ac:dyDescent="0.25">
      <c r="A525" s="98">
        <f t="shared" si="26"/>
        <v>60236</v>
      </c>
      <c r="B525" s="713" t="str">
        <f t="shared" si="27"/>
        <v>LeasingI</v>
      </c>
      <c r="C525" s="99">
        <v>0</v>
      </c>
      <c r="D525" s="100">
        <v>0</v>
      </c>
      <c r="E525" s="100">
        <v>0</v>
      </c>
      <c r="F525" s="100">
        <v>0</v>
      </c>
      <c r="G525" s="100">
        <v>0</v>
      </c>
      <c r="H525" s="100">
        <v>0</v>
      </c>
      <c r="I525" s="100">
        <v>0</v>
      </c>
      <c r="J525" s="100">
        <v>0</v>
      </c>
      <c r="K525" s="101">
        <v>0</v>
      </c>
      <c r="L525" s="102">
        <f t="shared" si="25"/>
        <v>0</v>
      </c>
      <c r="M525" s="102">
        <v>0</v>
      </c>
      <c r="N525" s="102">
        <v>0</v>
      </c>
      <c r="O525" s="103">
        <v>0</v>
      </c>
      <c r="P525" s="104">
        <v>0</v>
      </c>
      <c r="Q525" s="105">
        <f>+monthly_drivers_0!Q525</f>
        <v>2.5</v>
      </c>
    </row>
    <row r="526" spans="1:17" x14ac:dyDescent="0.25">
      <c r="A526" s="106">
        <f t="shared" si="26"/>
        <v>60267</v>
      </c>
      <c r="B526" s="714" t="str">
        <f t="shared" si="27"/>
        <v>LeasingI</v>
      </c>
      <c r="C526" s="93">
        <v>0</v>
      </c>
      <c r="D526" s="94">
        <v>0</v>
      </c>
      <c r="E526" s="94">
        <v>0</v>
      </c>
      <c r="F526" s="94">
        <v>0</v>
      </c>
      <c r="G526" s="94">
        <v>0</v>
      </c>
      <c r="H526" s="94">
        <v>0</v>
      </c>
      <c r="I526" s="94">
        <v>0</v>
      </c>
      <c r="J526" s="94">
        <v>0</v>
      </c>
      <c r="K526" s="95">
        <v>0</v>
      </c>
      <c r="L526" s="94">
        <f t="shared" si="25"/>
        <v>0</v>
      </c>
      <c r="M526" s="94">
        <v>0</v>
      </c>
      <c r="N526" s="94">
        <v>0</v>
      </c>
      <c r="O526" s="96">
        <v>0</v>
      </c>
      <c r="P526" s="95">
        <v>0</v>
      </c>
      <c r="Q526" s="97">
        <f>+monthly_drivers_0!Q526</f>
        <v>2.5</v>
      </c>
    </row>
    <row r="527" spans="1:17" x14ac:dyDescent="0.25">
      <c r="A527" s="98">
        <f t="shared" si="26"/>
        <v>60298</v>
      </c>
      <c r="B527" s="713" t="str">
        <f t="shared" si="27"/>
        <v>LeasingI</v>
      </c>
      <c r="C527" s="99">
        <v>0</v>
      </c>
      <c r="D527" s="100">
        <v>0</v>
      </c>
      <c r="E527" s="100">
        <v>0</v>
      </c>
      <c r="F527" s="100">
        <v>0</v>
      </c>
      <c r="G527" s="100">
        <v>0</v>
      </c>
      <c r="H527" s="100">
        <v>0</v>
      </c>
      <c r="I527" s="100">
        <v>0</v>
      </c>
      <c r="J527" s="100">
        <v>0</v>
      </c>
      <c r="K527" s="101">
        <v>0</v>
      </c>
      <c r="L527" s="102">
        <f t="shared" si="25"/>
        <v>0</v>
      </c>
      <c r="M527" s="102">
        <v>0</v>
      </c>
      <c r="N527" s="102">
        <v>0</v>
      </c>
      <c r="O527" s="103">
        <v>0</v>
      </c>
      <c r="P527" s="104">
        <v>0</v>
      </c>
      <c r="Q527" s="105">
        <f>+monthly_drivers_0!Q527</f>
        <v>2.5</v>
      </c>
    </row>
    <row r="528" spans="1:17" x14ac:dyDescent="0.25">
      <c r="A528" s="106">
        <f t="shared" si="26"/>
        <v>60326</v>
      </c>
      <c r="B528" s="714" t="str">
        <f t="shared" si="27"/>
        <v>LeasingI</v>
      </c>
      <c r="C528" s="93">
        <v>0</v>
      </c>
      <c r="D528" s="94">
        <v>0</v>
      </c>
      <c r="E528" s="94">
        <v>0</v>
      </c>
      <c r="F528" s="94">
        <v>0</v>
      </c>
      <c r="G528" s="94">
        <v>0</v>
      </c>
      <c r="H528" s="94">
        <v>0</v>
      </c>
      <c r="I528" s="94">
        <v>0</v>
      </c>
      <c r="J528" s="94">
        <v>0</v>
      </c>
      <c r="K528" s="95">
        <v>0</v>
      </c>
      <c r="L528" s="94">
        <f t="shared" si="25"/>
        <v>0</v>
      </c>
      <c r="M528" s="94">
        <v>0</v>
      </c>
      <c r="N528" s="94">
        <v>0</v>
      </c>
      <c r="O528" s="96">
        <v>0</v>
      </c>
      <c r="P528" s="95">
        <v>0</v>
      </c>
      <c r="Q528" s="97">
        <f>+monthly_drivers_0!Q528</f>
        <v>2.5</v>
      </c>
    </row>
    <row r="529" spans="1:17" x14ac:dyDescent="0.25">
      <c r="A529" s="98">
        <f t="shared" si="26"/>
        <v>60357</v>
      </c>
      <c r="B529" s="713" t="str">
        <f t="shared" si="27"/>
        <v>LeasingI</v>
      </c>
      <c r="C529" s="99">
        <v>0</v>
      </c>
      <c r="D529" s="100">
        <v>0</v>
      </c>
      <c r="E529" s="100">
        <v>0</v>
      </c>
      <c r="F529" s="100">
        <v>0</v>
      </c>
      <c r="G529" s="100">
        <v>0</v>
      </c>
      <c r="H529" s="100">
        <v>0</v>
      </c>
      <c r="I529" s="100">
        <v>0</v>
      </c>
      <c r="J529" s="100">
        <v>0</v>
      </c>
      <c r="K529" s="101">
        <v>0</v>
      </c>
      <c r="L529" s="102">
        <f t="shared" si="25"/>
        <v>0</v>
      </c>
      <c r="M529" s="102">
        <v>0</v>
      </c>
      <c r="N529" s="102">
        <v>0</v>
      </c>
      <c r="O529" s="103">
        <v>0</v>
      </c>
      <c r="P529" s="104">
        <v>0</v>
      </c>
      <c r="Q529" s="105">
        <f>+monthly_drivers_0!Q529</f>
        <v>2.5</v>
      </c>
    </row>
    <row r="530" spans="1:17" x14ac:dyDescent="0.25">
      <c r="A530" s="106">
        <f t="shared" si="26"/>
        <v>60387</v>
      </c>
      <c r="B530" s="714" t="str">
        <f t="shared" si="27"/>
        <v>LeasingI</v>
      </c>
      <c r="C530" s="93">
        <v>0</v>
      </c>
      <c r="D530" s="94">
        <v>0</v>
      </c>
      <c r="E530" s="94">
        <v>0</v>
      </c>
      <c r="F530" s="94">
        <v>0</v>
      </c>
      <c r="G530" s="94">
        <v>0</v>
      </c>
      <c r="H530" s="94">
        <v>0</v>
      </c>
      <c r="I530" s="94">
        <v>0</v>
      </c>
      <c r="J530" s="94">
        <v>0</v>
      </c>
      <c r="K530" s="95">
        <v>0</v>
      </c>
      <c r="L530" s="94">
        <f t="shared" si="25"/>
        <v>0</v>
      </c>
      <c r="M530" s="94">
        <v>0</v>
      </c>
      <c r="N530" s="94">
        <v>0</v>
      </c>
      <c r="O530" s="96">
        <v>0</v>
      </c>
      <c r="P530" s="95">
        <v>0</v>
      </c>
      <c r="Q530" s="97">
        <f>+monthly_drivers_0!Q530</f>
        <v>2.5</v>
      </c>
    </row>
    <row r="531" spans="1:17" x14ac:dyDescent="0.25">
      <c r="A531" s="98">
        <f t="shared" si="26"/>
        <v>60418</v>
      </c>
      <c r="B531" s="713" t="str">
        <f t="shared" si="27"/>
        <v>LeasingI</v>
      </c>
      <c r="C531" s="99">
        <v>0</v>
      </c>
      <c r="D531" s="100">
        <v>0</v>
      </c>
      <c r="E531" s="100">
        <v>0</v>
      </c>
      <c r="F531" s="100">
        <v>0</v>
      </c>
      <c r="G531" s="100">
        <v>0</v>
      </c>
      <c r="H531" s="100">
        <v>0</v>
      </c>
      <c r="I531" s="100">
        <v>0</v>
      </c>
      <c r="J531" s="100">
        <v>0</v>
      </c>
      <c r="K531" s="101">
        <v>0</v>
      </c>
      <c r="L531" s="102">
        <f t="shared" si="25"/>
        <v>0</v>
      </c>
      <c r="M531" s="102">
        <v>0</v>
      </c>
      <c r="N531" s="102">
        <v>0</v>
      </c>
      <c r="O531" s="103">
        <v>0</v>
      </c>
      <c r="P531" s="104">
        <v>0</v>
      </c>
      <c r="Q531" s="105">
        <f>+monthly_drivers_0!Q531</f>
        <v>2.5</v>
      </c>
    </row>
    <row r="532" spans="1:17" x14ac:dyDescent="0.25">
      <c r="A532" s="106">
        <f t="shared" si="26"/>
        <v>60448</v>
      </c>
      <c r="B532" s="714" t="str">
        <f t="shared" si="27"/>
        <v>LeasingI</v>
      </c>
      <c r="C532" s="93">
        <v>0</v>
      </c>
      <c r="D532" s="94">
        <v>0</v>
      </c>
      <c r="E532" s="94">
        <v>0</v>
      </c>
      <c r="F532" s="94">
        <v>0</v>
      </c>
      <c r="G532" s="94">
        <v>0</v>
      </c>
      <c r="H532" s="94">
        <v>0</v>
      </c>
      <c r="I532" s="94">
        <v>0</v>
      </c>
      <c r="J532" s="94">
        <v>0</v>
      </c>
      <c r="K532" s="95">
        <v>0</v>
      </c>
      <c r="L532" s="94">
        <f t="shared" si="25"/>
        <v>0</v>
      </c>
      <c r="M532" s="94">
        <v>0</v>
      </c>
      <c r="N532" s="94">
        <v>0</v>
      </c>
      <c r="O532" s="96">
        <v>0</v>
      </c>
      <c r="P532" s="95">
        <v>0</v>
      </c>
      <c r="Q532" s="97">
        <f>+monthly_drivers_0!Q532</f>
        <v>2.5</v>
      </c>
    </row>
    <row r="533" spans="1:17" x14ac:dyDescent="0.25">
      <c r="A533" s="98">
        <f t="shared" si="26"/>
        <v>60479</v>
      </c>
      <c r="B533" s="713" t="str">
        <f t="shared" si="27"/>
        <v>LeasingI</v>
      </c>
      <c r="C533" s="99">
        <v>0</v>
      </c>
      <c r="D533" s="100">
        <v>0</v>
      </c>
      <c r="E533" s="100">
        <v>0</v>
      </c>
      <c r="F533" s="100">
        <v>0</v>
      </c>
      <c r="G533" s="100">
        <v>0</v>
      </c>
      <c r="H533" s="100">
        <v>0</v>
      </c>
      <c r="I533" s="100">
        <v>0</v>
      </c>
      <c r="J533" s="100">
        <v>0</v>
      </c>
      <c r="K533" s="101">
        <v>0</v>
      </c>
      <c r="L533" s="102">
        <f t="shared" si="25"/>
        <v>0</v>
      </c>
      <c r="M533" s="102">
        <v>0</v>
      </c>
      <c r="N533" s="102">
        <v>0</v>
      </c>
      <c r="O533" s="103">
        <v>0</v>
      </c>
      <c r="P533" s="104">
        <v>0</v>
      </c>
      <c r="Q533" s="105">
        <f>+monthly_drivers_0!Q533</f>
        <v>2.5</v>
      </c>
    </row>
    <row r="534" spans="1:17" x14ac:dyDescent="0.25">
      <c r="A534" s="106">
        <f t="shared" si="26"/>
        <v>60510</v>
      </c>
      <c r="B534" s="714" t="str">
        <f t="shared" si="27"/>
        <v>LeasingI</v>
      </c>
      <c r="C534" s="93">
        <v>0</v>
      </c>
      <c r="D534" s="94">
        <v>0</v>
      </c>
      <c r="E534" s="94">
        <v>0</v>
      </c>
      <c r="F534" s="94">
        <v>0</v>
      </c>
      <c r="G534" s="94">
        <v>0</v>
      </c>
      <c r="H534" s="94">
        <v>0</v>
      </c>
      <c r="I534" s="94">
        <v>0</v>
      </c>
      <c r="J534" s="94">
        <v>0</v>
      </c>
      <c r="K534" s="95">
        <v>0</v>
      </c>
      <c r="L534" s="94">
        <f t="shared" si="25"/>
        <v>0</v>
      </c>
      <c r="M534" s="94">
        <v>0</v>
      </c>
      <c r="N534" s="94">
        <v>0</v>
      </c>
      <c r="O534" s="96">
        <v>0</v>
      </c>
      <c r="P534" s="95">
        <v>0</v>
      </c>
      <c r="Q534" s="97">
        <f>+monthly_drivers_0!Q534</f>
        <v>2.5</v>
      </c>
    </row>
    <row r="535" spans="1:17" x14ac:dyDescent="0.25">
      <c r="A535" s="98">
        <f t="shared" si="26"/>
        <v>60540</v>
      </c>
      <c r="B535" s="713" t="str">
        <f t="shared" si="27"/>
        <v>LeasingI</v>
      </c>
      <c r="C535" s="99">
        <v>0</v>
      </c>
      <c r="D535" s="100">
        <v>0</v>
      </c>
      <c r="E535" s="100">
        <v>0</v>
      </c>
      <c r="F535" s="100">
        <v>0</v>
      </c>
      <c r="G535" s="100">
        <v>0</v>
      </c>
      <c r="H535" s="100">
        <v>0</v>
      </c>
      <c r="I535" s="100">
        <v>0</v>
      </c>
      <c r="J535" s="100">
        <v>0</v>
      </c>
      <c r="K535" s="101">
        <v>0</v>
      </c>
      <c r="L535" s="102">
        <f t="shared" si="25"/>
        <v>0</v>
      </c>
      <c r="M535" s="102">
        <v>0</v>
      </c>
      <c r="N535" s="102">
        <v>0</v>
      </c>
      <c r="O535" s="103">
        <v>0</v>
      </c>
      <c r="P535" s="104">
        <v>0</v>
      </c>
      <c r="Q535" s="105">
        <f>+monthly_drivers_0!Q535</f>
        <v>2.5</v>
      </c>
    </row>
    <row r="536" spans="1:17" x14ac:dyDescent="0.25">
      <c r="A536" s="106">
        <f t="shared" si="26"/>
        <v>60571</v>
      </c>
      <c r="B536" s="714" t="str">
        <f t="shared" si="27"/>
        <v>LeasingI</v>
      </c>
      <c r="C536" s="93">
        <v>0</v>
      </c>
      <c r="D536" s="94">
        <v>0</v>
      </c>
      <c r="E536" s="94">
        <v>0</v>
      </c>
      <c r="F536" s="94">
        <v>0</v>
      </c>
      <c r="G536" s="94">
        <v>0</v>
      </c>
      <c r="H536" s="94">
        <v>0</v>
      </c>
      <c r="I536" s="94">
        <v>0</v>
      </c>
      <c r="J536" s="94">
        <v>0</v>
      </c>
      <c r="K536" s="95">
        <v>0</v>
      </c>
      <c r="L536" s="94">
        <f t="shared" si="25"/>
        <v>0</v>
      </c>
      <c r="M536" s="94">
        <v>0</v>
      </c>
      <c r="N536" s="94">
        <v>0</v>
      </c>
      <c r="O536" s="96">
        <v>0</v>
      </c>
      <c r="P536" s="95">
        <v>0</v>
      </c>
      <c r="Q536" s="97">
        <f>+monthly_drivers_0!Q536</f>
        <v>2.5</v>
      </c>
    </row>
    <row r="537" spans="1:17" x14ac:dyDescent="0.25">
      <c r="A537" s="98">
        <f t="shared" si="26"/>
        <v>60601</v>
      </c>
      <c r="B537" s="713" t="str">
        <f t="shared" si="27"/>
        <v>LeasingI</v>
      </c>
      <c r="C537" s="99">
        <v>0</v>
      </c>
      <c r="D537" s="100">
        <v>0</v>
      </c>
      <c r="E537" s="100">
        <v>0</v>
      </c>
      <c r="F537" s="100">
        <v>0</v>
      </c>
      <c r="G537" s="100">
        <v>0</v>
      </c>
      <c r="H537" s="100">
        <v>0</v>
      </c>
      <c r="I537" s="100">
        <v>0</v>
      </c>
      <c r="J537" s="100">
        <v>0</v>
      </c>
      <c r="K537" s="101">
        <v>0</v>
      </c>
      <c r="L537" s="102">
        <f t="shared" si="25"/>
        <v>0</v>
      </c>
      <c r="M537" s="102">
        <v>0</v>
      </c>
      <c r="N537" s="102">
        <v>0</v>
      </c>
      <c r="O537" s="103">
        <v>0</v>
      </c>
      <c r="P537" s="104">
        <v>0</v>
      </c>
      <c r="Q537" s="105">
        <f>+monthly_drivers_0!Q537</f>
        <v>2.5</v>
      </c>
    </row>
    <row r="538" spans="1:17" x14ac:dyDescent="0.25">
      <c r="A538" s="106">
        <f t="shared" si="26"/>
        <v>60632</v>
      </c>
      <c r="B538" s="714" t="str">
        <f t="shared" si="27"/>
        <v>LeasingI</v>
      </c>
      <c r="C538" s="93">
        <v>0</v>
      </c>
      <c r="D538" s="94">
        <v>0</v>
      </c>
      <c r="E538" s="94">
        <v>0</v>
      </c>
      <c r="F538" s="94">
        <v>0</v>
      </c>
      <c r="G538" s="94">
        <v>0</v>
      </c>
      <c r="H538" s="94">
        <v>0</v>
      </c>
      <c r="I538" s="94">
        <v>0</v>
      </c>
      <c r="J538" s="94">
        <v>0</v>
      </c>
      <c r="K538" s="95">
        <v>0</v>
      </c>
      <c r="L538" s="94">
        <f t="shared" si="25"/>
        <v>0</v>
      </c>
      <c r="M538" s="94">
        <v>0</v>
      </c>
      <c r="N538" s="94">
        <v>0</v>
      </c>
      <c r="O538" s="96">
        <v>0</v>
      </c>
      <c r="P538" s="95">
        <v>0</v>
      </c>
      <c r="Q538" s="97">
        <f>+monthly_drivers_0!Q538</f>
        <v>2.5</v>
      </c>
    </row>
    <row r="539" spans="1:17" x14ac:dyDescent="0.25">
      <c r="A539" s="98">
        <f t="shared" si="26"/>
        <v>60663</v>
      </c>
      <c r="B539" s="713" t="str">
        <f t="shared" si="27"/>
        <v>LeasingI</v>
      </c>
      <c r="C539" s="99">
        <v>0</v>
      </c>
      <c r="D539" s="100">
        <v>0</v>
      </c>
      <c r="E539" s="100">
        <v>0</v>
      </c>
      <c r="F539" s="100">
        <v>0</v>
      </c>
      <c r="G539" s="100">
        <v>0</v>
      </c>
      <c r="H539" s="100">
        <v>0</v>
      </c>
      <c r="I539" s="100">
        <v>0</v>
      </c>
      <c r="J539" s="100">
        <v>0</v>
      </c>
      <c r="K539" s="101">
        <v>0</v>
      </c>
      <c r="L539" s="102">
        <f t="shared" si="25"/>
        <v>0</v>
      </c>
      <c r="M539" s="102">
        <v>0</v>
      </c>
      <c r="N539" s="102">
        <v>0</v>
      </c>
      <c r="O539" s="103">
        <v>0</v>
      </c>
      <c r="P539" s="104">
        <v>0</v>
      </c>
      <c r="Q539" s="105">
        <f>+monthly_drivers_0!Q539</f>
        <v>2.5</v>
      </c>
    </row>
    <row r="540" spans="1:17" x14ac:dyDescent="0.25">
      <c r="A540" s="106">
        <f t="shared" si="26"/>
        <v>60691</v>
      </c>
      <c r="B540" s="714" t="str">
        <f t="shared" si="27"/>
        <v>LeasingI</v>
      </c>
      <c r="C540" s="93">
        <v>0</v>
      </c>
      <c r="D540" s="94">
        <v>0</v>
      </c>
      <c r="E540" s="94">
        <v>0</v>
      </c>
      <c r="F540" s="94">
        <v>0</v>
      </c>
      <c r="G540" s="94">
        <v>0</v>
      </c>
      <c r="H540" s="94">
        <v>0</v>
      </c>
      <c r="I540" s="94">
        <v>0</v>
      </c>
      <c r="J540" s="94">
        <v>0</v>
      </c>
      <c r="K540" s="95">
        <v>0</v>
      </c>
      <c r="L540" s="94">
        <f t="shared" si="25"/>
        <v>0</v>
      </c>
      <c r="M540" s="94">
        <v>0</v>
      </c>
      <c r="N540" s="94">
        <v>0</v>
      </c>
      <c r="O540" s="96">
        <v>0</v>
      </c>
      <c r="P540" s="95">
        <v>0</v>
      </c>
      <c r="Q540" s="97">
        <f>+monthly_drivers_0!Q540</f>
        <v>2.5</v>
      </c>
    </row>
    <row r="541" spans="1:17" x14ac:dyDescent="0.25">
      <c r="A541" s="98">
        <f t="shared" si="26"/>
        <v>60722</v>
      </c>
      <c r="B541" s="713" t="str">
        <f t="shared" si="27"/>
        <v>LeasingI</v>
      </c>
      <c r="C541" s="99">
        <v>0</v>
      </c>
      <c r="D541" s="100">
        <v>0</v>
      </c>
      <c r="E541" s="100">
        <v>0</v>
      </c>
      <c r="F541" s="100">
        <v>0</v>
      </c>
      <c r="G541" s="100">
        <v>0</v>
      </c>
      <c r="H541" s="100">
        <v>0</v>
      </c>
      <c r="I541" s="100">
        <v>0</v>
      </c>
      <c r="J541" s="100">
        <v>0</v>
      </c>
      <c r="K541" s="101">
        <v>0</v>
      </c>
      <c r="L541" s="102">
        <f t="shared" si="25"/>
        <v>0</v>
      </c>
      <c r="M541" s="102">
        <v>0</v>
      </c>
      <c r="N541" s="102">
        <v>0</v>
      </c>
      <c r="O541" s="103">
        <v>0</v>
      </c>
      <c r="P541" s="104">
        <v>0</v>
      </c>
      <c r="Q541" s="105">
        <f>+monthly_drivers_0!Q541</f>
        <v>2.5</v>
      </c>
    </row>
    <row r="542" spans="1:17" x14ac:dyDescent="0.25">
      <c r="A542" s="106">
        <f t="shared" si="26"/>
        <v>60752</v>
      </c>
      <c r="B542" s="714" t="str">
        <f t="shared" si="27"/>
        <v>LeasingI</v>
      </c>
      <c r="C542" s="93">
        <v>0</v>
      </c>
      <c r="D542" s="94">
        <v>0</v>
      </c>
      <c r="E542" s="94">
        <v>0</v>
      </c>
      <c r="F542" s="94">
        <v>0</v>
      </c>
      <c r="G542" s="94">
        <v>0</v>
      </c>
      <c r="H542" s="94">
        <v>0</v>
      </c>
      <c r="I542" s="94">
        <v>0</v>
      </c>
      <c r="J542" s="94">
        <v>0</v>
      </c>
      <c r="K542" s="95">
        <v>0</v>
      </c>
      <c r="L542" s="94">
        <f t="shared" si="25"/>
        <v>0</v>
      </c>
      <c r="M542" s="94">
        <v>0</v>
      </c>
      <c r="N542" s="94">
        <v>0</v>
      </c>
      <c r="O542" s="96">
        <v>0</v>
      </c>
      <c r="P542" s="95">
        <v>0</v>
      </c>
      <c r="Q542" s="97">
        <f>+monthly_drivers_0!Q542</f>
        <v>2.5</v>
      </c>
    </row>
    <row r="543" spans="1:17" x14ac:dyDescent="0.25">
      <c r="A543" s="98">
        <f t="shared" si="26"/>
        <v>60783</v>
      </c>
      <c r="B543" s="713" t="str">
        <f t="shared" si="27"/>
        <v>LeasingI</v>
      </c>
      <c r="C543" s="99">
        <v>0</v>
      </c>
      <c r="D543" s="100">
        <v>0</v>
      </c>
      <c r="E543" s="100">
        <v>0</v>
      </c>
      <c r="F543" s="100">
        <v>0</v>
      </c>
      <c r="G543" s="100">
        <v>0</v>
      </c>
      <c r="H543" s="100">
        <v>0</v>
      </c>
      <c r="I543" s="100">
        <v>0</v>
      </c>
      <c r="J543" s="100">
        <v>0</v>
      </c>
      <c r="K543" s="101">
        <v>0</v>
      </c>
      <c r="L543" s="102">
        <f t="shared" si="25"/>
        <v>0</v>
      </c>
      <c r="M543" s="102">
        <v>0</v>
      </c>
      <c r="N543" s="102">
        <v>0</v>
      </c>
      <c r="O543" s="103">
        <v>0</v>
      </c>
      <c r="P543" s="104">
        <v>0</v>
      </c>
      <c r="Q543" s="105">
        <f>+monthly_drivers_0!Q543</f>
        <v>2.5</v>
      </c>
    </row>
    <row r="544" spans="1:17" x14ac:dyDescent="0.25">
      <c r="A544" s="106">
        <f t="shared" si="26"/>
        <v>60813</v>
      </c>
      <c r="B544" s="714" t="str">
        <f t="shared" si="27"/>
        <v>LeasingI</v>
      </c>
      <c r="C544" s="93">
        <v>0</v>
      </c>
      <c r="D544" s="94">
        <v>0</v>
      </c>
      <c r="E544" s="94">
        <v>0</v>
      </c>
      <c r="F544" s="94">
        <v>0</v>
      </c>
      <c r="G544" s="94">
        <v>0</v>
      </c>
      <c r="H544" s="94">
        <v>0</v>
      </c>
      <c r="I544" s="94">
        <v>0</v>
      </c>
      <c r="J544" s="94">
        <v>0</v>
      </c>
      <c r="K544" s="95">
        <v>0</v>
      </c>
      <c r="L544" s="94">
        <f t="shared" si="25"/>
        <v>0</v>
      </c>
      <c r="M544" s="94">
        <v>0</v>
      </c>
      <c r="N544" s="94">
        <v>0</v>
      </c>
      <c r="O544" s="96">
        <v>0</v>
      </c>
      <c r="P544" s="95">
        <v>0</v>
      </c>
      <c r="Q544" s="97">
        <f>+monthly_drivers_0!Q544</f>
        <v>2.5</v>
      </c>
    </row>
    <row r="545" spans="1:17" x14ac:dyDescent="0.25">
      <c r="A545" s="98">
        <f t="shared" si="26"/>
        <v>60844</v>
      </c>
      <c r="B545" s="713" t="str">
        <f t="shared" si="27"/>
        <v>LeasingI</v>
      </c>
      <c r="C545" s="99">
        <v>0</v>
      </c>
      <c r="D545" s="100">
        <v>0</v>
      </c>
      <c r="E545" s="100">
        <v>0</v>
      </c>
      <c r="F545" s="100">
        <v>0</v>
      </c>
      <c r="G545" s="100">
        <v>0</v>
      </c>
      <c r="H545" s="100">
        <v>0</v>
      </c>
      <c r="I545" s="100">
        <v>0</v>
      </c>
      <c r="J545" s="100">
        <v>0</v>
      </c>
      <c r="K545" s="101">
        <v>0</v>
      </c>
      <c r="L545" s="102">
        <f t="shared" si="25"/>
        <v>0</v>
      </c>
      <c r="M545" s="102">
        <v>0</v>
      </c>
      <c r="N545" s="102">
        <v>0</v>
      </c>
      <c r="O545" s="103">
        <v>0</v>
      </c>
      <c r="P545" s="104">
        <v>0</v>
      </c>
      <c r="Q545" s="105">
        <f>+monthly_drivers_0!Q545</f>
        <v>2.5</v>
      </c>
    </row>
    <row r="546" spans="1:17" x14ac:dyDescent="0.25">
      <c r="A546" s="106">
        <f t="shared" si="26"/>
        <v>60875</v>
      </c>
      <c r="B546" s="714" t="str">
        <f t="shared" si="27"/>
        <v>LeasingI</v>
      </c>
      <c r="C546" s="93">
        <v>0</v>
      </c>
      <c r="D546" s="94">
        <v>0</v>
      </c>
      <c r="E546" s="94">
        <v>0</v>
      </c>
      <c r="F546" s="94">
        <v>0</v>
      </c>
      <c r="G546" s="94">
        <v>0</v>
      </c>
      <c r="H546" s="94">
        <v>0</v>
      </c>
      <c r="I546" s="94">
        <v>0</v>
      </c>
      <c r="J546" s="94">
        <v>0</v>
      </c>
      <c r="K546" s="95">
        <v>0</v>
      </c>
      <c r="L546" s="94">
        <f t="shared" si="25"/>
        <v>0</v>
      </c>
      <c r="M546" s="94">
        <v>0</v>
      </c>
      <c r="N546" s="94">
        <v>0</v>
      </c>
      <c r="O546" s="96">
        <v>0</v>
      </c>
      <c r="P546" s="95">
        <v>0</v>
      </c>
      <c r="Q546" s="97">
        <f>+monthly_drivers_0!Q546</f>
        <v>2.5</v>
      </c>
    </row>
    <row r="547" spans="1:17" x14ac:dyDescent="0.25">
      <c r="A547" s="98">
        <f t="shared" si="26"/>
        <v>60905</v>
      </c>
      <c r="B547" s="713" t="str">
        <f t="shared" si="27"/>
        <v>LeasingI</v>
      </c>
      <c r="C547" s="99">
        <v>0</v>
      </c>
      <c r="D547" s="100">
        <v>0</v>
      </c>
      <c r="E547" s="100">
        <v>0</v>
      </c>
      <c r="F547" s="100">
        <v>0</v>
      </c>
      <c r="G547" s="100">
        <v>0</v>
      </c>
      <c r="H547" s="100">
        <v>0</v>
      </c>
      <c r="I547" s="100">
        <v>0</v>
      </c>
      <c r="J547" s="100">
        <v>0</v>
      </c>
      <c r="K547" s="101">
        <v>0</v>
      </c>
      <c r="L547" s="102">
        <f t="shared" si="25"/>
        <v>0</v>
      </c>
      <c r="M547" s="102">
        <v>0</v>
      </c>
      <c r="N547" s="102">
        <v>0</v>
      </c>
      <c r="O547" s="103">
        <v>0</v>
      </c>
      <c r="P547" s="104">
        <v>0</v>
      </c>
      <c r="Q547" s="105">
        <f>+monthly_drivers_0!Q547</f>
        <v>2.5</v>
      </c>
    </row>
    <row r="548" spans="1:17" x14ac:dyDescent="0.25">
      <c r="A548" s="106">
        <f t="shared" si="26"/>
        <v>60936</v>
      </c>
      <c r="B548" s="714" t="str">
        <f t="shared" si="27"/>
        <v>LeasingI</v>
      </c>
      <c r="C548" s="93">
        <v>0</v>
      </c>
      <c r="D548" s="94">
        <v>0</v>
      </c>
      <c r="E548" s="94">
        <v>0</v>
      </c>
      <c r="F548" s="94">
        <v>0</v>
      </c>
      <c r="G548" s="94">
        <v>0</v>
      </c>
      <c r="H548" s="94">
        <v>0</v>
      </c>
      <c r="I548" s="94">
        <v>0</v>
      </c>
      <c r="J548" s="94">
        <v>0</v>
      </c>
      <c r="K548" s="95">
        <v>0</v>
      </c>
      <c r="L548" s="94">
        <f t="shared" si="25"/>
        <v>0</v>
      </c>
      <c r="M548" s="94">
        <v>0</v>
      </c>
      <c r="N548" s="94">
        <v>0</v>
      </c>
      <c r="O548" s="96">
        <v>0</v>
      </c>
      <c r="P548" s="95">
        <v>0</v>
      </c>
      <c r="Q548" s="97">
        <f>+monthly_drivers_0!Q548</f>
        <v>2.5</v>
      </c>
    </row>
    <row r="549" spans="1:17" x14ac:dyDescent="0.25">
      <c r="A549" s="98">
        <f t="shared" si="26"/>
        <v>60966</v>
      </c>
      <c r="B549" s="713" t="str">
        <f t="shared" si="27"/>
        <v>LeasingI</v>
      </c>
      <c r="C549" s="99">
        <v>0</v>
      </c>
      <c r="D549" s="100">
        <v>0</v>
      </c>
      <c r="E549" s="100">
        <v>0</v>
      </c>
      <c r="F549" s="100">
        <v>0</v>
      </c>
      <c r="G549" s="100">
        <v>0</v>
      </c>
      <c r="H549" s="100">
        <v>0</v>
      </c>
      <c r="I549" s="100">
        <v>0</v>
      </c>
      <c r="J549" s="100">
        <v>0</v>
      </c>
      <c r="K549" s="101">
        <v>0</v>
      </c>
      <c r="L549" s="102">
        <f t="shared" si="25"/>
        <v>0</v>
      </c>
      <c r="M549" s="102">
        <v>0</v>
      </c>
      <c r="N549" s="102">
        <v>0</v>
      </c>
      <c r="O549" s="103">
        <v>0</v>
      </c>
      <c r="P549" s="104">
        <v>0</v>
      </c>
      <c r="Q549" s="105">
        <f>+monthly_drivers_0!Q549</f>
        <v>2.5</v>
      </c>
    </row>
    <row r="550" spans="1:17" x14ac:dyDescent="0.25">
      <c r="A550" s="106">
        <f t="shared" si="26"/>
        <v>60997</v>
      </c>
      <c r="B550" s="714" t="str">
        <f t="shared" si="27"/>
        <v>LeasingI</v>
      </c>
      <c r="C550" s="93">
        <v>0</v>
      </c>
      <c r="D550" s="94">
        <v>0</v>
      </c>
      <c r="E550" s="94">
        <v>0</v>
      </c>
      <c r="F550" s="94">
        <v>0</v>
      </c>
      <c r="G550" s="94">
        <v>0</v>
      </c>
      <c r="H550" s="94">
        <v>0</v>
      </c>
      <c r="I550" s="94">
        <v>0</v>
      </c>
      <c r="J550" s="94">
        <v>0</v>
      </c>
      <c r="K550" s="95">
        <v>0</v>
      </c>
      <c r="L550" s="94">
        <f t="shared" si="25"/>
        <v>0</v>
      </c>
      <c r="M550" s="94">
        <v>0</v>
      </c>
      <c r="N550" s="94">
        <v>0</v>
      </c>
      <c r="O550" s="96">
        <v>0</v>
      </c>
      <c r="P550" s="95">
        <v>0</v>
      </c>
      <c r="Q550" s="97">
        <f>+monthly_drivers_0!Q550</f>
        <v>2.5</v>
      </c>
    </row>
    <row r="551" spans="1:17" x14ac:dyDescent="0.25">
      <c r="A551" s="98">
        <f t="shared" si="26"/>
        <v>61028</v>
      </c>
      <c r="B551" s="713" t="str">
        <f t="shared" si="27"/>
        <v>LeasingI</v>
      </c>
      <c r="C551" s="99">
        <v>0</v>
      </c>
      <c r="D551" s="100">
        <v>0</v>
      </c>
      <c r="E551" s="100">
        <v>0</v>
      </c>
      <c r="F551" s="100">
        <v>0</v>
      </c>
      <c r="G551" s="100">
        <v>0</v>
      </c>
      <c r="H551" s="100">
        <v>0</v>
      </c>
      <c r="I551" s="100">
        <v>0</v>
      </c>
      <c r="J551" s="100">
        <v>0</v>
      </c>
      <c r="K551" s="101">
        <v>0</v>
      </c>
      <c r="L551" s="102">
        <f t="shared" si="25"/>
        <v>0</v>
      </c>
      <c r="M551" s="102">
        <v>0</v>
      </c>
      <c r="N551" s="102">
        <v>0</v>
      </c>
      <c r="O551" s="103">
        <v>0</v>
      </c>
      <c r="P551" s="104">
        <v>0</v>
      </c>
      <c r="Q551" s="105">
        <f>+monthly_drivers_0!Q551</f>
        <v>2.5</v>
      </c>
    </row>
    <row r="552" spans="1:17" x14ac:dyDescent="0.25">
      <c r="A552" s="106">
        <f t="shared" si="26"/>
        <v>61056</v>
      </c>
      <c r="B552" s="714" t="str">
        <f t="shared" si="27"/>
        <v>LeasingI</v>
      </c>
      <c r="C552" s="93">
        <v>0</v>
      </c>
      <c r="D552" s="94">
        <v>0</v>
      </c>
      <c r="E552" s="94">
        <v>0</v>
      </c>
      <c r="F552" s="94">
        <v>0</v>
      </c>
      <c r="G552" s="94">
        <v>0</v>
      </c>
      <c r="H552" s="94">
        <v>0</v>
      </c>
      <c r="I552" s="94">
        <v>0</v>
      </c>
      <c r="J552" s="94">
        <v>0</v>
      </c>
      <c r="K552" s="95">
        <v>0</v>
      </c>
      <c r="L552" s="94">
        <f t="shared" si="25"/>
        <v>0</v>
      </c>
      <c r="M552" s="94">
        <v>0</v>
      </c>
      <c r="N552" s="94">
        <v>0</v>
      </c>
      <c r="O552" s="96">
        <v>0</v>
      </c>
      <c r="P552" s="95">
        <v>0</v>
      </c>
      <c r="Q552" s="97">
        <f>+monthly_drivers_0!Q552</f>
        <v>2.5</v>
      </c>
    </row>
    <row r="553" spans="1:17" x14ac:dyDescent="0.25">
      <c r="A553" s="98">
        <f t="shared" si="26"/>
        <v>61087</v>
      </c>
      <c r="B553" s="713" t="str">
        <f t="shared" si="27"/>
        <v>LeasingI</v>
      </c>
      <c r="C553" s="99">
        <v>0</v>
      </c>
      <c r="D553" s="100">
        <v>0</v>
      </c>
      <c r="E553" s="100">
        <v>0</v>
      </c>
      <c r="F553" s="100">
        <v>0</v>
      </c>
      <c r="G553" s="100">
        <v>0</v>
      </c>
      <c r="H553" s="100">
        <v>0</v>
      </c>
      <c r="I553" s="100">
        <v>0</v>
      </c>
      <c r="J553" s="100">
        <v>0</v>
      </c>
      <c r="K553" s="101">
        <v>0</v>
      </c>
      <c r="L553" s="102">
        <f t="shared" si="25"/>
        <v>0</v>
      </c>
      <c r="M553" s="102">
        <v>0</v>
      </c>
      <c r="N553" s="102">
        <v>0</v>
      </c>
      <c r="O553" s="103">
        <v>0</v>
      </c>
      <c r="P553" s="104">
        <v>0</v>
      </c>
      <c r="Q553" s="105">
        <f>+monthly_drivers_0!Q553</f>
        <v>2.5</v>
      </c>
    </row>
    <row r="554" spans="1:17" x14ac:dyDescent="0.25">
      <c r="A554" s="106">
        <f t="shared" si="26"/>
        <v>61117</v>
      </c>
      <c r="B554" s="714" t="str">
        <f t="shared" si="27"/>
        <v>LeasingI</v>
      </c>
      <c r="C554" s="93">
        <v>0</v>
      </c>
      <c r="D554" s="94">
        <v>0</v>
      </c>
      <c r="E554" s="94">
        <v>0</v>
      </c>
      <c r="F554" s="94">
        <v>0</v>
      </c>
      <c r="G554" s="94">
        <v>0</v>
      </c>
      <c r="H554" s="94">
        <v>0</v>
      </c>
      <c r="I554" s="94">
        <v>0</v>
      </c>
      <c r="J554" s="94">
        <v>0</v>
      </c>
      <c r="K554" s="95">
        <v>0</v>
      </c>
      <c r="L554" s="94">
        <f t="shared" si="25"/>
        <v>0</v>
      </c>
      <c r="M554" s="94">
        <v>0</v>
      </c>
      <c r="N554" s="94">
        <v>0</v>
      </c>
      <c r="O554" s="96">
        <v>0</v>
      </c>
      <c r="P554" s="95">
        <v>0</v>
      </c>
      <c r="Q554" s="97">
        <f>+monthly_drivers_0!Q554</f>
        <v>2.5</v>
      </c>
    </row>
    <row r="555" spans="1:17" x14ac:dyDescent="0.25">
      <c r="A555" s="98">
        <f t="shared" si="26"/>
        <v>61148</v>
      </c>
      <c r="B555" s="713" t="str">
        <f t="shared" si="27"/>
        <v>LeasingI</v>
      </c>
      <c r="C555" s="99">
        <v>0</v>
      </c>
      <c r="D555" s="100">
        <v>0</v>
      </c>
      <c r="E555" s="100">
        <v>0</v>
      </c>
      <c r="F555" s="100">
        <v>0</v>
      </c>
      <c r="G555" s="100">
        <v>0</v>
      </c>
      <c r="H555" s="100">
        <v>0</v>
      </c>
      <c r="I555" s="100">
        <v>0</v>
      </c>
      <c r="J555" s="100">
        <v>0</v>
      </c>
      <c r="K555" s="101">
        <v>0</v>
      </c>
      <c r="L555" s="102">
        <f t="shared" si="25"/>
        <v>0</v>
      </c>
      <c r="M555" s="102">
        <v>0</v>
      </c>
      <c r="N555" s="102">
        <v>0</v>
      </c>
      <c r="O555" s="103">
        <v>0</v>
      </c>
      <c r="P555" s="104">
        <v>0</v>
      </c>
      <c r="Q555" s="105">
        <f>+monthly_drivers_0!Q555</f>
        <v>2.5</v>
      </c>
    </row>
    <row r="556" spans="1:17" x14ac:dyDescent="0.25">
      <c r="A556" s="106">
        <f t="shared" si="26"/>
        <v>61178</v>
      </c>
      <c r="B556" s="714" t="str">
        <f t="shared" si="27"/>
        <v>LeasingI</v>
      </c>
      <c r="C556" s="93">
        <v>0</v>
      </c>
      <c r="D556" s="94">
        <v>0</v>
      </c>
      <c r="E556" s="94">
        <v>0</v>
      </c>
      <c r="F556" s="94">
        <v>0</v>
      </c>
      <c r="G556" s="94">
        <v>0</v>
      </c>
      <c r="H556" s="94">
        <v>0</v>
      </c>
      <c r="I556" s="94">
        <v>0</v>
      </c>
      <c r="J556" s="94">
        <v>0</v>
      </c>
      <c r="K556" s="95">
        <v>0</v>
      </c>
      <c r="L556" s="94">
        <f t="shared" si="25"/>
        <v>0</v>
      </c>
      <c r="M556" s="94">
        <v>0</v>
      </c>
      <c r="N556" s="94">
        <v>0</v>
      </c>
      <c r="O556" s="96">
        <v>0</v>
      </c>
      <c r="P556" s="95">
        <v>0</v>
      </c>
      <c r="Q556" s="97">
        <f>+monthly_drivers_0!Q556</f>
        <v>2.5</v>
      </c>
    </row>
    <row r="557" spans="1:17" x14ac:dyDescent="0.25">
      <c r="A557" s="98">
        <f t="shared" si="26"/>
        <v>61209</v>
      </c>
      <c r="B557" s="713" t="str">
        <f t="shared" si="27"/>
        <v>LeasingI</v>
      </c>
      <c r="C557" s="99">
        <v>0</v>
      </c>
      <c r="D557" s="100">
        <v>0</v>
      </c>
      <c r="E557" s="100">
        <v>0</v>
      </c>
      <c r="F557" s="100">
        <v>0</v>
      </c>
      <c r="G557" s="100">
        <v>0</v>
      </c>
      <c r="H557" s="100">
        <v>0</v>
      </c>
      <c r="I557" s="100">
        <v>0</v>
      </c>
      <c r="J557" s="100">
        <v>0</v>
      </c>
      <c r="K557" s="101">
        <v>0</v>
      </c>
      <c r="L557" s="102">
        <f t="shared" si="25"/>
        <v>0</v>
      </c>
      <c r="M557" s="102">
        <v>0</v>
      </c>
      <c r="N557" s="102">
        <v>0</v>
      </c>
      <c r="O557" s="103">
        <v>0</v>
      </c>
      <c r="P557" s="104">
        <v>0</v>
      </c>
      <c r="Q557" s="105">
        <f>+monthly_drivers_0!Q557</f>
        <v>2.5</v>
      </c>
    </row>
    <row r="558" spans="1:17" x14ac:dyDescent="0.25">
      <c r="A558" s="106">
        <f t="shared" si="26"/>
        <v>61240</v>
      </c>
      <c r="B558" s="714" t="str">
        <f t="shared" si="27"/>
        <v>LeasingI</v>
      </c>
      <c r="C558" s="93">
        <v>0</v>
      </c>
      <c r="D558" s="94">
        <v>0</v>
      </c>
      <c r="E558" s="94">
        <v>0</v>
      </c>
      <c r="F558" s="94">
        <v>0</v>
      </c>
      <c r="G558" s="94">
        <v>0</v>
      </c>
      <c r="H558" s="94">
        <v>0</v>
      </c>
      <c r="I558" s="94">
        <v>0</v>
      </c>
      <c r="J558" s="94">
        <v>0</v>
      </c>
      <c r="K558" s="95">
        <v>0</v>
      </c>
      <c r="L558" s="94">
        <f t="shared" si="25"/>
        <v>0</v>
      </c>
      <c r="M558" s="94">
        <v>0</v>
      </c>
      <c r="N558" s="94">
        <v>0</v>
      </c>
      <c r="O558" s="96">
        <v>0</v>
      </c>
      <c r="P558" s="95">
        <v>0</v>
      </c>
      <c r="Q558" s="97">
        <f>+monthly_drivers_0!Q558</f>
        <v>2.5</v>
      </c>
    </row>
    <row r="559" spans="1:17" x14ac:dyDescent="0.25">
      <c r="A559" s="98">
        <f t="shared" si="26"/>
        <v>61270</v>
      </c>
      <c r="B559" s="713" t="str">
        <f t="shared" si="27"/>
        <v>LeasingI</v>
      </c>
      <c r="C559" s="99">
        <v>0</v>
      </c>
      <c r="D559" s="100">
        <v>0</v>
      </c>
      <c r="E559" s="100">
        <v>0</v>
      </c>
      <c r="F559" s="100">
        <v>0</v>
      </c>
      <c r="G559" s="100">
        <v>0</v>
      </c>
      <c r="H559" s="100">
        <v>0</v>
      </c>
      <c r="I559" s="100">
        <v>0</v>
      </c>
      <c r="J559" s="100">
        <v>0</v>
      </c>
      <c r="K559" s="101">
        <v>0</v>
      </c>
      <c r="L559" s="102">
        <f t="shared" si="25"/>
        <v>0</v>
      </c>
      <c r="M559" s="102">
        <v>0</v>
      </c>
      <c r="N559" s="102">
        <v>0</v>
      </c>
      <c r="O559" s="103">
        <v>0</v>
      </c>
      <c r="P559" s="104">
        <v>0</v>
      </c>
      <c r="Q559" s="105">
        <f>+monthly_drivers_0!Q559</f>
        <v>2.5</v>
      </c>
    </row>
    <row r="560" spans="1:17" x14ac:dyDescent="0.25">
      <c r="A560" s="106">
        <f t="shared" si="26"/>
        <v>61301</v>
      </c>
      <c r="B560" s="714" t="str">
        <f t="shared" si="27"/>
        <v>LeasingI</v>
      </c>
      <c r="C560" s="93">
        <v>0</v>
      </c>
      <c r="D560" s="94">
        <v>0</v>
      </c>
      <c r="E560" s="94">
        <v>0</v>
      </c>
      <c r="F560" s="94">
        <v>0</v>
      </c>
      <c r="G560" s="94">
        <v>0</v>
      </c>
      <c r="H560" s="94">
        <v>0</v>
      </c>
      <c r="I560" s="94">
        <v>0</v>
      </c>
      <c r="J560" s="94">
        <v>0</v>
      </c>
      <c r="K560" s="95">
        <v>0</v>
      </c>
      <c r="L560" s="94">
        <f t="shared" si="25"/>
        <v>0</v>
      </c>
      <c r="M560" s="94">
        <v>0</v>
      </c>
      <c r="N560" s="94">
        <v>0</v>
      </c>
      <c r="O560" s="96">
        <v>0</v>
      </c>
      <c r="P560" s="95">
        <v>0</v>
      </c>
      <c r="Q560" s="97">
        <f>+monthly_drivers_0!Q560</f>
        <v>2.5</v>
      </c>
    </row>
    <row r="561" spans="1:17" x14ac:dyDescent="0.25">
      <c r="A561" s="98">
        <f t="shared" si="26"/>
        <v>61331</v>
      </c>
      <c r="B561" s="713" t="str">
        <f t="shared" si="27"/>
        <v>LeasingI</v>
      </c>
      <c r="C561" s="99">
        <v>0</v>
      </c>
      <c r="D561" s="100">
        <v>0</v>
      </c>
      <c r="E561" s="100">
        <v>0</v>
      </c>
      <c r="F561" s="100">
        <v>0</v>
      </c>
      <c r="G561" s="100">
        <v>0</v>
      </c>
      <c r="H561" s="100">
        <v>0</v>
      </c>
      <c r="I561" s="100">
        <v>0</v>
      </c>
      <c r="J561" s="100">
        <v>0</v>
      </c>
      <c r="K561" s="101">
        <v>0</v>
      </c>
      <c r="L561" s="102">
        <f t="shared" si="25"/>
        <v>0</v>
      </c>
      <c r="M561" s="102">
        <v>0</v>
      </c>
      <c r="N561" s="102">
        <v>0</v>
      </c>
      <c r="O561" s="103">
        <v>0</v>
      </c>
      <c r="P561" s="104">
        <v>0</v>
      </c>
      <c r="Q561" s="105">
        <f>+monthly_drivers_0!Q561</f>
        <v>2.5</v>
      </c>
    </row>
    <row r="562" spans="1:17" x14ac:dyDescent="0.25">
      <c r="A562" s="106">
        <f t="shared" si="26"/>
        <v>61362</v>
      </c>
      <c r="B562" s="714" t="str">
        <f t="shared" si="27"/>
        <v>LeasingI</v>
      </c>
      <c r="C562" s="93">
        <v>0</v>
      </c>
      <c r="D562" s="94">
        <v>0</v>
      </c>
      <c r="E562" s="94">
        <v>0</v>
      </c>
      <c r="F562" s="94">
        <v>0</v>
      </c>
      <c r="G562" s="94">
        <v>0</v>
      </c>
      <c r="H562" s="94">
        <v>0</v>
      </c>
      <c r="I562" s="94">
        <v>0</v>
      </c>
      <c r="J562" s="94">
        <v>0</v>
      </c>
      <c r="K562" s="95">
        <v>0</v>
      </c>
      <c r="L562" s="94">
        <f t="shared" si="25"/>
        <v>0</v>
      </c>
      <c r="M562" s="94">
        <v>0</v>
      </c>
      <c r="N562" s="94">
        <v>0</v>
      </c>
      <c r="O562" s="96">
        <v>0</v>
      </c>
      <c r="P562" s="95">
        <v>0</v>
      </c>
      <c r="Q562" s="97">
        <f>+monthly_drivers_0!Q562</f>
        <v>2.5</v>
      </c>
    </row>
    <row r="563" spans="1:17" x14ac:dyDescent="0.25">
      <c r="A563" s="98">
        <f t="shared" si="26"/>
        <v>61393</v>
      </c>
      <c r="B563" s="713" t="str">
        <f t="shared" si="27"/>
        <v>LeasingI</v>
      </c>
      <c r="C563" s="99">
        <v>0</v>
      </c>
      <c r="D563" s="100">
        <v>0</v>
      </c>
      <c r="E563" s="100">
        <v>0</v>
      </c>
      <c r="F563" s="100">
        <v>0</v>
      </c>
      <c r="G563" s="100">
        <v>0</v>
      </c>
      <c r="H563" s="100">
        <v>0</v>
      </c>
      <c r="I563" s="100">
        <v>0</v>
      </c>
      <c r="J563" s="100">
        <v>0</v>
      </c>
      <c r="K563" s="101">
        <v>0</v>
      </c>
      <c r="L563" s="102">
        <f t="shared" si="25"/>
        <v>0</v>
      </c>
      <c r="M563" s="102">
        <v>0</v>
      </c>
      <c r="N563" s="102">
        <v>0</v>
      </c>
      <c r="O563" s="103">
        <v>0</v>
      </c>
      <c r="P563" s="104">
        <v>0</v>
      </c>
      <c r="Q563" s="105">
        <f>+monthly_drivers_0!Q563</f>
        <v>2.5</v>
      </c>
    </row>
    <row r="564" spans="1:17" x14ac:dyDescent="0.25">
      <c r="A564" s="106">
        <f t="shared" si="26"/>
        <v>61422</v>
      </c>
      <c r="B564" s="714" t="str">
        <f t="shared" si="27"/>
        <v>LeasingI</v>
      </c>
      <c r="C564" s="93">
        <v>0</v>
      </c>
      <c r="D564" s="94">
        <v>0</v>
      </c>
      <c r="E564" s="94">
        <v>0</v>
      </c>
      <c r="F564" s="94">
        <v>0</v>
      </c>
      <c r="G564" s="94">
        <v>0</v>
      </c>
      <c r="H564" s="94">
        <v>0</v>
      </c>
      <c r="I564" s="94">
        <v>0</v>
      </c>
      <c r="J564" s="94">
        <v>0</v>
      </c>
      <c r="K564" s="95">
        <v>0</v>
      </c>
      <c r="L564" s="94">
        <f t="shared" si="25"/>
        <v>0</v>
      </c>
      <c r="M564" s="94">
        <v>0</v>
      </c>
      <c r="N564" s="94">
        <v>0</v>
      </c>
      <c r="O564" s="96">
        <v>0</v>
      </c>
      <c r="P564" s="95">
        <v>0</v>
      </c>
      <c r="Q564" s="97">
        <f>+monthly_drivers_0!Q564</f>
        <v>2.5</v>
      </c>
    </row>
    <row r="565" spans="1:17" x14ac:dyDescent="0.25">
      <c r="A565" s="98">
        <f t="shared" si="26"/>
        <v>61453</v>
      </c>
      <c r="B565" s="713" t="str">
        <f t="shared" si="27"/>
        <v>LeasingI</v>
      </c>
      <c r="C565" s="99">
        <v>0</v>
      </c>
      <c r="D565" s="100">
        <v>0</v>
      </c>
      <c r="E565" s="100">
        <v>0</v>
      </c>
      <c r="F565" s="100">
        <v>0</v>
      </c>
      <c r="G565" s="100">
        <v>0</v>
      </c>
      <c r="H565" s="100">
        <v>0</v>
      </c>
      <c r="I565" s="100">
        <v>0</v>
      </c>
      <c r="J565" s="100">
        <v>0</v>
      </c>
      <c r="K565" s="101">
        <v>0</v>
      </c>
      <c r="L565" s="102">
        <f t="shared" si="25"/>
        <v>0</v>
      </c>
      <c r="M565" s="102">
        <v>0</v>
      </c>
      <c r="N565" s="102">
        <v>0</v>
      </c>
      <c r="O565" s="103">
        <v>0</v>
      </c>
      <c r="P565" s="104">
        <v>0</v>
      </c>
      <c r="Q565" s="105">
        <f>+monthly_drivers_0!Q565</f>
        <v>2.5</v>
      </c>
    </row>
    <row r="566" spans="1:17" x14ac:dyDescent="0.25">
      <c r="A566" s="106">
        <f t="shared" si="26"/>
        <v>61483</v>
      </c>
      <c r="B566" s="714" t="str">
        <f t="shared" si="27"/>
        <v>LeasingI</v>
      </c>
      <c r="C566" s="93">
        <v>0</v>
      </c>
      <c r="D566" s="94">
        <v>0</v>
      </c>
      <c r="E566" s="94">
        <v>0</v>
      </c>
      <c r="F566" s="94">
        <v>0</v>
      </c>
      <c r="G566" s="94">
        <v>0</v>
      </c>
      <c r="H566" s="94">
        <v>0</v>
      </c>
      <c r="I566" s="94">
        <v>0</v>
      </c>
      <c r="J566" s="94">
        <v>0</v>
      </c>
      <c r="K566" s="95">
        <v>0</v>
      </c>
      <c r="L566" s="94">
        <f t="shared" si="25"/>
        <v>0</v>
      </c>
      <c r="M566" s="94">
        <v>0</v>
      </c>
      <c r="N566" s="94">
        <v>0</v>
      </c>
      <c r="O566" s="96">
        <v>0</v>
      </c>
      <c r="P566" s="95">
        <v>0</v>
      </c>
      <c r="Q566" s="97">
        <f>+monthly_drivers_0!Q566</f>
        <v>2.5</v>
      </c>
    </row>
    <row r="567" spans="1:17" x14ac:dyDescent="0.25">
      <c r="A567" s="98">
        <f t="shared" si="26"/>
        <v>61514</v>
      </c>
      <c r="B567" s="713" t="str">
        <f t="shared" si="27"/>
        <v>LeasingI</v>
      </c>
      <c r="C567" s="99">
        <v>0</v>
      </c>
      <c r="D567" s="100">
        <v>0</v>
      </c>
      <c r="E567" s="100">
        <v>0</v>
      </c>
      <c r="F567" s="100">
        <v>0</v>
      </c>
      <c r="G567" s="100">
        <v>0</v>
      </c>
      <c r="H567" s="100">
        <v>0</v>
      </c>
      <c r="I567" s="100">
        <v>0</v>
      </c>
      <c r="J567" s="100">
        <v>0</v>
      </c>
      <c r="K567" s="101">
        <v>0</v>
      </c>
      <c r="L567" s="102">
        <f t="shared" si="25"/>
        <v>0</v>
      </c>
      <c r="M567" s="102">
        <v>0</v>
      </c>
      <c r="N567" s="102">
        <v>0</v>
      </c>
      <c r="O567" s="103">
        <v>0</v>
      </c>
      <c r="P567" s="104">
        <v>0</v>
      </c>
      <c r="Q567" s="105">
        <f>+monthly_drivers_0!Q567</f>
        <v>2.5</v>
      </c>
    </row>
    <row r="568" spans="1:17" x14ac:dyDescent="0.25">
      <c r="A568" s="106">
        <f t="shared" si="26"/>
        <v>61544</v>
      </c>
      <c r="B568" s="714" t="str">
        <f t="shared" si="27"/>
        <v>LeasingI</v>
      </c>
      <c r="C568" s="93">
        <v>0</v>
      </c>
      <c r="D568" s="94">
        <v>0</v>
      </c>
      <c r="E568" s="94">
        <v>0</v>
      </c>
      <c r="F568" s="94">
        <v>0</v>
      </c>
      <c r="G568" s="94">
        <v>0</v>
      </c>
      <c r="H568" s="94">
        <v>0</v>
      </c>
      <c r="I568" s="94">
        <v>0</v>
      </c>
      <c r="J568" s="94">
        <v>0</v>
      </c>
      <c r="K568" s="95">
        <v>0</v>
      </c>
      <c r="L568" s="94">
        <f t="shared" si="25"/>
        <v>0</v>
      </c>
      <c r="M568" s="94">
        <v>0</v>
      </c>
      <c r="N568" s="94">
        <v>0</v>
      </c>
      <c r="O568" s="96">
        <v>0</v>
      </c>
      <c r="P568" s="95">
        <v>0</v>
      </c>
      <c r="Q568" s="97">
        <f>+monthly_drivers_0!Q568</f>
        <v>2.5</v>
      </c>
    </row>
    <row r="569" spans="1:17" x14ac:dyDescent="0.25">
      <c r="A569" s="98">
        <f t="shared" si="26"/>
        <v>61575</v>
      </c>
      <c r="B569" s="713" t="str">
        <f t="shared" si="27"/>
        <v>LeasingI</v>
      </c>
      <c r="C569" s="99">
        <v>0</v>
      </c>
      <c r="D569" s="100">
        <v>0</v>
      </c>
      <c r="E569" s="100">
        <v>0</v>
      </c>
      <c r="F569" s="100">
        <v>0</v>
      </c>
      <c r="G569" s="100">
        <v>0</v>
      </c>
      <c r="H569" s="100">
        <v>0</v>
      </c>
      <c r="I569" s="100">
        <v>0</v>
      </c>
      <c r="J569" s="100">
        <v>0</v>
      </c>
      <c r="K569" s="101">
        <v>0</v>
      </c>
      <c r="L569" s="102">
        <f t="shared" si="25"/>
        <v>0</v>
      </c>
      <c r="M569" s="102">
        <v>0</v>
      </c>
      <c r="N569" s="102">
        <v>0</v>
      </c>
      <c r="O569" s="103">
        <v>0</v>
      </c>
      <c r="P569" s="104">
        <v>0</v>
      </c>
      <c r="Q569" s="105">
        <f>+monthly_drivers_0!Q569</f>
        <v>2.5</v>
      </c>
    </row>
    <row r="570" spans="1:17" x14ac:dyDescent="0.25">
      <c r="A570" s="106">
        <f t="shared" si="26"/>
        <v>61606</v>
      </c>
      <c r="B570" s="714" t="str">
        <f t="shared" si="27"/>
        <v>LeasingI</v>
      </c>
      <c r="C570" s="93">
        <v>0</v>
      </c>
      <c r="D570" s="94">
        <v>0</v>
      </c>
      <c r="E570" s="94">
        <v>0</v>
      </c>
      <c r="F570" s="94">
        <v>0</v>
      </c>
      <c r="G570" s="94">
        <v>0</v>
      </c>
      <c r="H570" s="94">
        <v>0</v>
      </c>
      <c r="I570" s="94">
        <v>0</v>
      </c>
      <c r="J570" s="94">
        <v>0</v>
      </c>
      <c r="K570" s="95">
        <v>0</v>
      </c>
      <c r="L570" s="94">
        <f t="shared" si="25"/>
        <v>0</v>
      </c>
      <c r="M570" s="94">
        <v>0</v>
      </c>
      <c r="N570" s="94">
        <v>0</v>
      </c>
      <c r="O570" s="96">
        <v>0</v>
      </c>
      <c r="P570" s="95">
        <v>0</v>
      </c>
      <c r="Q570" s="97">
        <f>+monthly_drivers_0!Q570</f>
        <v>2.5</v>
      </c>
    </row>
    <row r="571" spans="1:17" x14ac:dyDescent="0.25">
      <c r="A571" s="98">
        <f t="shared" si="26"/>
        <v>61636</v>
      </c>
      <c r="B571" s="713" t="str">
        <f t="shared" si="27"/>
        <v>LeasingI</v>
      </c>
      <c r="C571" s="99">
        <v>0</v>
      </c>
      <c r="D571" s="100">
        <v>0</v>
      </c>
      <c r="E571" s="100">
        <v>0</v>
      </c>
      <c r="F571" s="100">
        <v>0</v>
      </c>
      <c r="G571" s="100">
        <v>0</v>
      </c>
      <c r="H571" s="100">
        <v>0</v>
      </c>
      <c r="I571" s="100">
        <v>0</v>
      </c>
      <c r="J571" s="100">
        <v>0</v>
      </c>
      <c r="K571" s="101">
        <v>0</v>
      </c>
      <c r="L571" s="102">
        <f t="shared" si="25"/>
        <v>0</v>
      </c>
      <c r="M571" s="102">
        <v>0</v>
      </c>
      <c r="N571" s="102">
        <v>0</v>
      </c>
      <c r="O571" s="103">
        <v>0</v>
      </c>
      <c r="P571" s="104">
        <v>0</v>
      </c>
      <c r="Q571" s="105">
        <f>+monthly_drivers_0!Q571</f>
        <v>2.5</v>
      </c>
    </row>
    <row r="572" spans="1:17" x14ac:dyDescent="0.25">
      <c r="A572" s="106">
        <f t="shared" si="26"/>
        <v>61667</v>
      </c>
      <c r="B572" s="714" t="str">
        <f t="shared" si="27"/>
        <v>LeasingI</v>
      </c>
      <c r="C572" s="93">
        <v>0</v>
      </c>
      <c r="D572" s="94">
        <v>0</v>
      </c>
      <c r="E572" s="94">
        <v>0</v>
      </c>
      <c r="F572" s="94">
        <v>0</v>
      </c>
      <c r="G572" s="94">
        <v>0</v>
      </c>
      <c r="H572" s="94">
        <v>0</v>
      </c>
      <c r="I572" s="94">
        <v>0</v>
      </c>
      <c r="J572" s="94">
        <v>0</v>
      </c>
      <c r="K572" s="95">
        <v>0</v>
      </c>
      <c r="L572" s="94">
        <f t="shared" si="25"/>
        <v>0</v>
      </c>
      <c r="M572" s="94">
        <v>0</v>
      </c>
      <c r="N572" s="94">
        <v>0</v>
      </c>
      <c r="O572" s="96">
        <v>0</v>
      </c>
      <c r="P572" s="95">
        <v>0</v>
      </c>
      <c r="Q572" s="97">
        <f>+monthly_drivers_0!Q572</f>
        <v>2.5</v>
      </c>
    </row>
    <row r="573" spans="1:17" x14ac:dyDescent="0.25">
      <c r="A573" s="98">
        <f t="shared" si="26"/>
        <v>61697</v>
      </c>
      <c r="B573" s="713" t="str">
        <f t="shared" si="27"/>
        <v>LeasingI</v>
      </c>
      <c r="C573" s="99">
        <v>0</v>
      </c>
      <c r="D573" s="100">
        <v>0</v>
      </c>
      <c r="E573" s="100">
        <v>0</v>
      </c>
      <c r="F573" s="100">
        <v>0</v>
      </c>
      <c r="G573" s="100">
        <v>0</v>
      </c>
      <c r="H573" s="100">
        <v>0</v>
      </c>
      <c r="I573" s="100">
        <v>0</v>
      </c>
      <c r="J573" s="100">
        <v>0</v>
      </c>
      <c r="K573" s="101">
        <v>0</v>
      </c>
      <c r="L573" s="102">
        <f t="shared" si="25"/>
        <v>0</v>
      </c>
      <c r="M573" s="102">
        <v>0</v>
      </c>
      <c r="N573" s="102">
        <v>0</v>
      </c>
      <c r="O573" s="103">
        <v>0</v>
      </c>
      <c r="P573" s="104">
        <v>0</v>
      </c>
      <c r="Q573" s="105">
        <f>+monthly_drivers_0!Q573</f>
        <v>2.5</v>
      </c>
    </row>
    <row r="574" spans="1:17" x14ac:dyDescent="0.25">
      <c r="A574" s="106">
        <f t="shared" si="26"/>
        <v>61728</v>
      </c>
      <c r="B574" s="714" t="str">
        <f t="shared" si="27"/>
        <v>LeasingI</v>
      </c>
      <c r="C574" s="93">
        <v>0</v>
      </c>
      <c r="D574" s="94">
        <v>0</v>
      </c>
      <c r="E574" s="94">
        <v>0</v>
      </c>
      <c r="F574" s="94">
        <v>0</v>
      </c>
      <c r="G574" s="94">
        <v>0</v>
      </c>
      <c r="H574" s="94">
        <v>0</v>
      </c>
      <c r="I574" s="94">
        <v>0</v>
      </c>
      <c r="J574" s="94">
        <v>0</v>
      </c>
      <c r="K574" s="95">
        <v>0</v>
      </c>
      <c r="L574" s="94">
        <f t="shared" si="25"/>
        <v>0</v>
      </c>
      <c r="M574" s="94">
        <v>0</v>
      </c>
      <c r="N574" s="94">
        <v>0</v>
      </c>
      <c r="O574" s="96">
        <v>0</v>
      </c>
      <c r="P574" s="95">
        <v>0</v>
      </c>
      <c r="Q574" s="97">
        <f>+monthly_drivers_0!Q574</f>
        <v>2.5</v>
      </c>
    </row>
    <row r="575" spans="1:17" x14ac:dyDescent="0.25">
      <c r="A575" s="98">
        <f t="shared" si="26"/>
        <v>61759</v>
      </c>
      <c r="B575" s="713" t="str">
        <f t="shared" si="27"/>
        <v>LeasingI</v>
      </c>
      <c r="C575" s="99">
        <v>0</v>
      </c>
      <c r="D575" s="100">
        <v>0</v>
      </c>
      <c r="E575" s="100">
        <v>0</v>
      </c>
      <c r="F575" s="100">
        <v>0</v>
      </c>
      <c r="G575" s="100">
        <v>0</v>
      </c>
      <c r="H575" s="100">
        <v>0</v>
      </c>
      <c r="I575" s="100">
        <v>0</v>
      </c>
      <c r="J575" s="100">
        <v>0</v>
      </c>
      <c r="K575" s="101">
        <v>0</v>
      </c>
      <c r="L575" s="102">
        <f t="shared" si="25"/>
        <v>0</v>
      </c>
      <c r="M575" s="102">
        <v>0</v>
      </c>
      <c r="N575" s="102">
        <v>0</v>
      </c>
      <c r="O575" s="103">
        <v>0</v>
      </c>
      <c r="P575" s="104">
        <v>0</v>
      </c>
      <c r="Q575" s="105">
        <f>+monthly_drivers_0!Q575</f>
        <v>2.5</v>
      </c>
    </row>
    <row r="576" spans="1:17" x14ac:dyDescent="0.25">
      <c r="A576" s="106">
        <f t="shared" si="26"/>
        <v>61787</v>
      </c>
      <c r="B576" s="714" t="str">
        <f t="shared" si="27"/>
        <v>LeasingI</v>
      </c>
      <c r="C576" s="93">
        <v>0</v>
      </c>
      <c r="D576" s="94">
        <v>0</v>
      </c>
      <c r="E576" s="94">
        <v>0</v>
      </c>
      <c r="F576" s="94">
        <v>0</v>
      </c>
      <c r="G576" s="94">
        <v>0</v>
      </c>
      <c r="H576" s="94">
        <v>0</v>
      </c>
      <c r="I576" s="94">
        <v>0</v>
      </c>
      <c r="J576" s="94">
        <v>0</v>
      </c>
      <c r="K576" s="95">
        <v>0</v>
      </c>
      <c r="L576" s="94">
        <f t="shared" si="25"/>
        <v>0</v>
      </c>
      <c r="M576" s="94">
        <v>0</v>
      </c>
      <c r="N576" s="94">
        <v>0</v>
      </c>
      <c r="O576" s="96">
        <v>0</v>
      </c>
      <c r="P576" s="95">
        <v>0</v>
      </c>
      <c r="Q576" s="97">
        <f>+monthly_drivers_0!Q576</f>
        <v>2.5</v>
      </c>
    </row>
    <row r="577" spans="1:17" x14ac:dyDescent="0.25">
      <c r="A577" s="98">
        <f t="shared" si="26"/>
        <v>61818</v>
      </c>
      <c r="B577" s="713" t="str">
        <f t="shared" si="27"/>
        <v>LeasingI</v>
      </c>
      <c r="C577" s="99">
        <v>0</v>
      </c>
      <c r="D577" s="100">
        <v>0</v>
      </c>
      <c r="E577" s="100">
        <v>0</v>
      </c>
      <c r="F577" s="100">
        <v>0</v>
      </c>
      <c r="G577" s="100">
        <v>0</v>
      </c>
      <c r="H577" s="100">
        <v>0</v>
      </c>
      <c r="I577" s="100">
        <v>0</v>
      </c>
      <c r="J577" s="100">
        <v>0</v>
      </c>
      <c r="K577" s="101">
        <v>0</v>
      </c>
      <c r="L577" s="102">
        <f t="shared" si="25"/>
        <v>0</v>
      </c>
      <c r="M577" s="102">
        <v>0</v>
      </c>
      <c r="N577" s="102">
        <v>0</v>
      </c>
      <c r="O577" s="103">
        <v>0</v>
      </c>
      <c r="P577" s="104">
        <v>0</v>
      </c>
      <c r="Q577" s="105">
        <f>+monthly_drivers_0!Q577</f>
        <v>2.5</v>
      </c>
    </row>
    <row r="578" spans="1:17" x14ac:dyDescent="0.25">
      <c r="A578" s="106">
        <f t="shared" si="26"/>
        <v>61848</v>
      </c>
      <c r="B578" s="714" t="str">
        <f t="shared" si="27"/>
        <v>LeasingI</v>
      </c>
      <c r="C578" s="93">
        <v>0</v>
      </c>
      <c r="D578" s="94">
        <v>0</v>
      </c>
      <c r="E578" s="94">
        <v>0</v>
      </c>
      <c r="F578" s="94">
        <v>0</v>
      </c>
      <c r="G578" s="94">
        <v>0</v>
      </c>
      <c r="H578" s="94">
        <v>0</v>
      </c>
      <c r="I578" s="94">
        <v>0</v>
      </c>
      <c r="J578" s="94">
        <v>0</v>
      </c>
      <c r="K578" s="95">
        <v>0</v>
      </c>
      <c r="L578" s="94">
        <f t="shared" ref="L578:L641" si="28">+P578+O578</f>
        <v>0</v>
      </c>
      <c r="M578" s="94">
        <v>0</v>
      </c>
      <c r="N578" s="94">
        <v>0</v>
      </c>
      <c r="O578" s="96">
        <v>0</v>
      </c>
      <c r="P578" s="95">
        <v>0</v>
      </c>
      <c r="Q578" s="97">
        <f>+monthly_drivers_0!Q578</f>
        <v>2.5</v>
      </c>
    </row>
    <row r="579" spans="1:17" x14ac:dyDescent="0.25">
      <c r="A579" s="98">
        <f t="shared" ref="A579:A642" si="29">+EOMONTH(A578,1)</f>
        <v>61879</v>
      </c>
      <c r="B579" s="713" t="str">
        <f t="shared" ref="B579:B642" si="30">+B578</f>
        <v>LeasingI</v>
      </c>
      <c r="C579" s="99">
        <v>0</v>
      </c>
      <c r="D579" s="100">
        <v>0</v>
      </c>
      <c r="E579" s="100">
        <v>0</v>
      </c>
      <c r="F579" s="100">
        <v>0</v>
      </c>
      <c r="G579" s="100">
        <v>0</v>
      </c>
      <c r="H579" s="100">
        <v>0</v>
      </c>
      <c r="I579" s="100">
        <v>0</v>
      </c>
      <c r="J579" s="100">
        <v>0</v>
      </c>
      <c r="K579" s="101">
        <v>0</v>
      </c>
      <c r="L579" s="102">
        <f t="shared" si="28"/>
        <v>0</v>
      </c>
      <c r="M579" s="102">
        <v>0</v>
      </c>
      <c r="N579" s="102">
        <v>0</v>
      </c>
      <c r="O579" s="103">
        <v>0</v>
      </c>
      <c r="P579" s="104">
        <v>0</v>
      </c>
      <c r="Q579" s="105">
        <f>+monthly_drivers_0!Q579</f>
        <v>2.5</v>
      </c>
    </row>
    <row r="580" spans="1:17" x14ac:dyDescent="0.25">
      <c r="A580" s="106">
        <f t="shared" si="29"/>
        <v>61909</v>
      </c>
      <c r="B580" s="714" t="str">
        <f t="shared" si="30"/>
        <v>LeasingI</v>
      </c>
      <c r="C580" s="93">
        <v>0</v>
      </c>
      <c r="D580" s="94">
        <v>0</v>
      </c>
      <c r="E580" s="94">
        <v>0</v>
      </c>
      <c r="F580" s="94">
        <v>0</v>
      </c>
      <c r="G580" s="94">
        <v>0</v>
      </c>
      <c r="H580" s="94">
        <v>0</v>
      </c>
      <c r="I580" s="94">
        <v>0</v>
      </c>
      <c r="J580" s="94">
        <v>0</v>
      </c>
      <c r="K580" s="95">
        <v>0</v>
      </c>
      <c r="L580" s="94">
        <f t="shared" si="28"/>
        <v>0</v>
      </c>
      <c r="M580" s="94">
        <v>0</v>
      </c>
      <c r="N580" s="94">
        <v>0</v>
      </c>
      <c r="O580" s="96">
        <v>0</v>
      </c>
      <c r="P580" s="95">
        <v>0</v>
      </c>
      <c r="Q580" s="97">
        <f>+monthly_drivers_0!Q580</f>
        <v>2.5</v>
      </c>
    </row>
    <row r="581" spans="1:17" x14ac:dyDescent="0.25">
      <c r="A581" s="98">
        <f t="shared" si="29"/>
        <v>61940</v>
      </c>
      <c r="B581" s="713" t="str">
        <f t="shared" si="30"/>
        <v>LeasingI</v>
      </c>
      <c r="C581" s="99">
        <v>0</v>
      </c>
      <c r="D581" s="100">
        <v>0</v>
      </c>
      <c r="E581" s="100">
        <v>0</v>
      </c>
      <c r="F581" s="100">
        <v>0</v>
      </c>
      <c r="G581" s="100">
        <v>0</v>
      </c>
      <c r="H581" s="100">
        <v>0</v>
      </c>
      <c r="I581" s="100">
        <v>0</v>
      </c>
      <c r="J581" s="100">
        <v>0</v>
      </c>
      <c r="K581" s="101">
        <v>0</v>
      </c>
      <c r="L581" s="102">
        <f t="shared" si="28"/>
        <v>0</v>
      </c>
      <c r="M581" s="102">
        <v>0</v>
      </c>
      <c r="N581" s="102">
        <v>0</v>
      </c>
      <c r="O581" s="103">
        <v>0</v>
      </c>
      <c r="P581" s="104">
        <v>0</v>
      </c>
      <c r="Q581" s="105">
        <f>+monthly_drivers_0!Q581</f>
        <v>2.5</v>
      </c>
    </row>
    <row r="582" spans="1:17" x14ac:dyDescent="0.25">
      <c r="A582" s="106">
        <f t="shared" si="29"/>
        <v>61971</v>
      </c>
      <c r="B582" s="714" t="str">
        <f t="shared" si="30"/>
        <v>LeasingI</v>
      </c>
      <c r="C582" s="93">
        <v>0</v>
      </c>
      <c r="D582" s="94">
        <v>0</v>
      </c>
      <c r="E582" s="94">
        <v>0</v>
      </c>
      <c r="F582" s="94">
        <v>0</v>
      </c>
      <c r="G582" s="94">
        <v>0</v>
      </c>
      <c r="H582" s="94">
        <v>0</v>
      </c>
      <c r="I582" s="94">
        <v>0</v>
      </c>
      <c r="J582" s="94">
        <v>0</v>
      </c>
      <c r="K582" s="95">
        <v>0</v>
      </c>
      <c r="L582" s="94">
        <f t="shared" si="28"/>
        <v>0</v>
      </c>
      <c r="M582" s="94">
        <v>0</v>
      </c>
      <c r="N582" s="94">
        <v>0</v>
      </c>
      <c r="O582" s="96">
        <v>0</v>
      </c>
      <c r="P582" s="95">
        <v>0</v>
      </c>
      <c r="Q582" s="97">
        <f>+monthly_drivers_0!Q582</f>
        <v>2.5</v>
      </c>
    </row>
    <row r="583" spans="1:17" x14ac:dyDescent="0.25">
      <c r="A583" s="98">
        <f t="shared" si="29"/>
        <v>62001</v>
      </c>
      <c r="B583" s="713" t="str">
        <f t="shared" si="30"/>
        <v>LeasingI</v>
      </c>
      <c r="C583" s="99">
        <v>0</v>
      </c>
      <c r="D583" s="100">
        <v>0</v>
      </c>
      <c r="E583" s="100">
        <v>0</v>
      </c>
      <c r="F583" s="100">
        <v>0</v>
      </c>
      <c r="G583" s="100">
        <v>0</v>
      </c>
      <c r="H583" s="100">
        <v>0</v>
      </c>
      <c r="I583" s="100">
        <v>0</v>
      </c>
      <c r="J583" s="100">
        <v>0</v>
      </c>
      <c r="K583" s="101">
        <v>0</v>
      </c>
      <c r="L583" s="102">
        <f t="shared" si="28"/>
        <v>0</v>
      </c>
      <c r="M583" s="102">
        <v>0</v>
      </c>
      <c r="N583" s="102">
        <v>0</v>
      </c>
      <c r="O583" s="103">
        <v>0</v>
      </c>
      <c r="P583" s="104">
        <v>0</v>
      </c>
      <c r="Q583" s="105">
        <f>+monthly_drivers_0!Q583</f>
        <v>2.5</v>
      </c>
    </row>
    <row r="584" spans="1:17" x14ac:dyDescent="0.25">
      <c r="A584" s="106">
        <f t="shared" si="29"/>
        <v>62032</v>
      </c>
      <c r="B584" s="714" t="str">
        <f t="shared" si="30"/>
        <v>LeasingI</v>
      </c>
      <c r="C584" s="93">
        <v>0</v>
      </c>
      <c r="D584" s="94">
        <v>0</v>
      </c>
      <c r="E584" s="94">
        <v>0</v>
      </c>
      <c r="F584" s="94">
        <v>0</v>
      </c>
      <c r="G584" s="94">
        <v>0</v>
      </c>
      <c r="H584" s="94">
        <v>0</v>
      </c>
      <c r="I584" s="94">
        <v>0</v>
      </c>
      <c r="J584" s="94">
        <v>0</v>
      </c>
      <c r="K584" s="95">
        <v>0</v>
      </c>
      <c r="L584" s="94">
        <f t="shared" si="28"/>
        <v>0</v>
      </c>
      <c r="M584" s="94">
        <v>0</v>
      </c>
      <c r="N584" s="94">
        <v>0</v>
      </c>
      <c r="O584" s="96">
        <v>0</v>
      </c>
      <c r="P584" s="95">
        <v>0</v>
      </c>
      <c r="Q584" s="97">
        <f>+monthly_drivers_0!Q584</f>
        <v>2.5</v>
      </c>
    </row>
    <row r="585" spans="1:17" x14ac:dyDescent="0.25">
      <c r="A585" s="98">
        <f t="shared" si="29"/>
        <v>62062</v>
      </c>
      <c r="B585" s="713" t="str">
        <f t="shared" si="30"/>
        <v>LeasingI</v>
      </c>
      <c r="C585" s="99">
        <v>0</v>
      </c>
      <c r="D585" s="100">
        <v>0</v>
      </c>
      <c r="E585" s="100">
        <v>0</v>
      </c>
      <c r="F585" s="100">
        <v>0</v>
      </c>
      <c r="G585" s="100">
        <v>0</v>
      </c>
      <c r="H585" s="100">
        <v>0</v>
      </c>
      <c r="I585" s="100">
        <v>0</v>
      </c>
      <c r="J585" s="100">
        <v>0</v>
      </c>
      <c r="K585" s="101">
        <v>0</v>
      </c>
      <c r="L585" s="102">
        <f t="shared" si="28"/>
        <v>0</v>
      </c>
      <c r="M585" s="102">
        <v>0</v>
      </c>
      <c r="N585" s="102">
        <v>0</v>
      </c>
      <c r="O585" s="103">
        <v>0</v>
      </c>
      <c r="P585" s="104">
        <v>0</v>
      </c>
      <c r="Q585" s="105">
        <f>+monthly_drivers_0!Q585</f>
        <v>2.5</v>
      </c>
    </row>
    <row r="586" spans="1:17" x14ac:dyDescent="0.25">
      <c r="A586" s="106">
        <f t="shared" si="29"/>
        <v>62093</v>
      </c>
      <c r="B586" s="714" t="str">
        <f t="shared" si="30"/>
        <v>LeasingI</v>
      </c>
      <c r="C586" s="93">
        <v>0</v>
      </c>
      <c r="D586" s="94">
        <v>0</v>
      </c>
      <c r="E586" s="94">
        <v>0</v>
      </c>
      <c r="F586" s="94">
        <v>0</v>
      </c>
      <c r="G586" s="94">
        <v>0</v>
      </c>
      <c r="H586" s="94">
        <v>0</v>
      </c>
      <c r="I586" s="94">
        <v>0</v>
      </c>
      <c r="J586" s="94">
        <v>0</v>
      </c>
      <c r="K586" s="95">
        <v>0</v>
      </c>
      <c r="L586" s="94">
        <f t="shared" si="28"/>
        <v>0</v>
      </c>
      <c r="M586" s="94">
        <v>0</v>
      </c>
      <c r="N586" s="94">
        <v>0</v>
      </c>
      <c r="O586" s="96">
        <v>0</v>
      </c>
      <c r="P586" s="95">
        <v>0</v>
      </c>
      <c r="Q586" s="97">
        <f>+monthly_drivers_0!Q586</f>
        <v>2.5</v>
      </c>
    </row>
    <row r="587" spans="1:17" x14ac:dyDescent="0.25">
      <c r="A587" s="98">
        <f t="shared" si="29"/>
        <v>62124</v>
      </c>
      <c r="B587" s="713" t="str">
        <f t="shared" si="30"/>
        <v>LeasingI</v>
      </c>
      <c r="C587" s="99">
        <v>0</v>
      </c>
      <c r="D587" s="100">
        <v>0</v>
      </c>
      <c r="E587" s="100">
        <v>0</v>
      </c>
      <c r="F587" s="100">
        <v>0</v>
      </c>
      <c r="G587" s="100">
        <v>0</v>
      </c>
      <c r="H587" s="100">
        <v>0</v>
      </c>
      <c r="I587" s="100">
        <v>0</v>
      </c>
      <c r="J587" s="100">
        <v>0</v>
      </c>
      <c r="K587" s="101">
        <v>0</v>
      </c>
      <c r="L587" s="102">
        <f t="shared" si="28"/>
        <v>0</v>
      </c>
      <c r="M587" s="102">
        <v>0</v>
      </c>
      <c r="N587" s="102">
        <v>0</v>
      </c>
      <c r="O587" s="103">
        <v>0</v>
      </c>
      <c r="P587" s="104">
        <v>0</v>
      </c>
      <c r="Q587" s="105">
        <f>+monthly_drivers_0!Q587</f>
        <v>2.5</v>
      </c>
    </row>
    <row r="588" spans="1:17" x14ac:dyDescent="0.25">
      <c r="A588" s="106">
        <f t="shared" si="29"/>
        <v>62152</v>
      </c>
      <c r="B588" s="714" t="str">
        <f t="shared" si="30"/>
        <v>LeasingI</v>
      </c>
      <c r="C588" s="93">
        <v>0</v>
      </c>
      <c r="D588" s="94">
        <v>0</v>
      </c>
      <c r="E588" s="94">
        <v>0</v>
      </c>
      <c r="F588" s="94">
        <v>0</v>
      </c>
      <c r="G588" s="94">
        <v>0</v>
      </c>
      <c r="H588" s="94">
        <v>0</v>
      </c>
      <c r="I588" s="94">
        <v>0</v>
      </c>
      <c r="J588" s="94">
        <v>0</v>
      </c>
      <c r="K588" s="95">
        <v>0</v>
      </c>
      <c r="L588" s="94">
        <f t="shared" si="28"/>
        <v>0</v>
      </c>
      <c r="M588" s="94">
        <v>0</v>
      </c>
      <c r="N588" s="94">
        <v>0</v>
      </c>
      <c r="O588" s="96">
        <v>0</v>
      </c>
      <c r="P588" s="95">
        <v>0</v>
      </c>
      <c r="Q588" s="97">
        <f>+monthly_drivers_0!Q588</f>
        <v>2.5</v>
      </c>
    </row>
    <row r="589" spans="1:17" x14ac:dyDescent="0.25">
      <c r="A589" s="98">
        <f t="shared" si="29"/>
        <v>62183</v>
      </c>
      <c r="B589" s="713" t="str">
        <f t="shared" si="30"/>
        <v>LeasingI</v>
      </c>
      <c r="C589" s="99">
        <v>0</v>
      </c>
      <c r="D589" s="100">
        <v>0</v>
      </c>
      <c r="E589" s="100">
        <v>0</v>
      </c>
      <c r="F589" s="100">
        <v>0</v>
      </c>
      <c r="G589" s="100">
        <v>0</v>
      </c>
      <c r="H589" s="100">
        <v>0</v>
      </c>
      <c r="I589" s="100">
        <v>0</v>
      </c>
      <c r="J589" s="100">
        <v>0</v>
      </c>
      <c r="K589" s="101">
        <v>0</v>
      </c>
      <c r="L589" s="102">
        <f t="shared" si="28"/>
        <v>0</v>
      </c>
      <c r="M589" s="102">
        <v>0</v>
      </c>
      <c r="N589" s="102">
        <v>0</v>
      </c>
      <c r="O589" s="103">
        <v>0</v>
      </c>
      <c r="P589" s="104">
        <v>0</v>
      </c>
      <c r="Q589" s="105">
        <f>+monthly_drivers_0!Q589</f>
        <v>2.5</v>
      </c>
    </row>
    <row r="590" spans="1:17" x14ac:dyDescent="0.25">
      <c r="A590" s="106">
        <f t="shared" si="29"/>
        <v>62213</v>
      </c>
      <c r="B590" s="714" t="str">
        <f t="shared" si="30"/>
        <v>LeasingI</v>
      </c>
      <c r="C590" s="93">
        <v>0</v>
      </c>
      <c r="D590" s="94">
        <v>0</v>
      </c>
      <c r="E590" s="94">
        <v>0</v>
      </c>
      <c r="F590" s="94">
        <v>0</v>
      </c>
      <c r="G590" s="94">
        <v>0</v>
      </c>
      <c r="H590" s="94">
        <v>0</v>
      </c>
      <c r="I590" s="94">
        <v>0</v>
      </c>
      <c r="J590" s="94">
        <v>0</v>
      </c>
      <c r="K590" s="95">
        <v>0</v>
      </c>
      <c r="L590" s="94">
        <f t="shared" si="28"/>
        <v>0</v>
      </c>
      <c r="M590" s="94">
        <v>0</v>
      </c>
      <c r="N590" s="94">
        <v>0</v>
      </c>
      <c r="O590" s="96">
        <v>0</v>
      </c>
      <c r="P590" s="95">
        <v>0</v>
      </c>
      <c r="Q590" s="97">
        <f>+monthly_drivers_0!Q590</f>
        <v>2.5</v>
      </c>
    </row>
    <row r="591" spans="1:17" x14ac:dyDescent="0.25">
      <c r="A591" s="98">
        <f t="shared" si="29"/>
        <v>62244</v>
      </c>
      <c r="B591" s="713" t="str">
        <f t="shared" si="30"/>
        <v>LeasingI</v>
      </c>
      <c r="C591" s="99">
        <v>0</v>
      </c>
      <c r="D591" s="100">
        <v>0</v>
      </c>
      <c r="E591" s="100">
        <v>0</v>
      </c>
      <c r="F591" s="100">
        <v>0</v>
      </c>
      <c r="G591" s="100">
        <v>0</v>
      </c>
      <c r="H591" s="100">
        <v>0</v>
      </c>
      <c r="I591" s="100">
        <v>0</v>
      </c>
      <c r="J591" s="100">
        <v>0</v>
      </c>
      <c r="K591" s="101">
        <v>0</v>
      </c>
      <c r="L591" s="102">
        <f t="shared" si="28"/>
        <v>0</v>
      </c>
      <c r="M591" s="102">
        <v>0</v>
      </c>
      <c r="N591" s="102">
        <v>0</v>
      </c>
      <c r="O591" s="103">
        <v>0</v>
      </c>
      <c r="P591" s="104">
        <v>0</v>
      </c>
      <c r="Q591" s="105">
        <f>+monthly_drivers_0!Q591</f>
        <v>2.5</v>
      </c>
    </row>
    <row r="592" spans="1:17" x14ac:dyDescent="0.25">
      <c r="A592" s="106">
        <f t="shared" si="29"/>
        <v>62274</v>
      </c>
      <c r="B592" s="714" t="str">
        <f t="shared" si="30"/>
        <v>LeasingI</v>
      </c>
      <c r="C592" s="93">
        <v>0</v>
      </c>
      <c r="D592" s="94">
        <v>0</v>
      </c>
      <c r="E592" s="94">
        <v>0</v>
      </c>
      <c r="F592" s="94">
        <v>0</v>
      </c>
      <c r="G592" s="94">
        <v>0</v>
      </c>
      <c r="H592" s="94">
        <v>0</v>
      </c>
      <c r="I592" s="94">
        <v>0</v>
      </c>
      <c r="J592" s="94">
        <v>0</v>
      </c>
      <c r="K592" s="95">
        <v>0</v>
      </c>
      <c r="L592" s="94">
        <f t="shared" si="28"/>
        <v>0</v>
      </c>
      <c r="M592" s="94">
        <v>0</v>
      </c>
      <c r="N592" s="94">
        <v>0</v>
      </c>
      <c r="O592" s="96">
        <v>0</v>
      </c>
      <c r="P592" s="95">
        <v>0</v>
      </c>
      <c r="Q592" s="97">
        <f>+monthly_drivers_0!Q592</f>
        <v>2.5</v>
      </c>
    </row>
    <row r="593" spans="1:17" x14ac:dyDescent="0.25">
      <c r="A593" s="98">
        <f t="shared" si="29"/>
        <v>62305</v>
      </c>
      <c r="B593" s="713" t="str">
        <f t="shared" si="30"/>
        <v>LeasingI</v>
      </c>
      <c r="C593" s="99">
        <v>0</v>
      </c>
      <c r="D593" s="100">
        <v>0</v>
      </c>
      <c r="E593" s="100">
        <v>0</v>
      </c>
      <c r="F593" s="100">
        <v>0</v>
      </c>
      <c r="G593" s="100">
        <v>0</v>
      </c>
      <c r="H593" s="100">
        <v>0</v>
      </c>
      <c r="I593" s="100">
        <v>0</v>
      </c>
      <c r="J593" s="100">
        <v>0</v>
      </c>
      <c r="K593" s="101">
        <v>0</v>
      </c>
      <c r="L593" s="102">
        <f t="shared" si="28"/>
        <v>0</v>
      </c>
      <c r="M593" s="102">
        <v>0</v>
      </c>
      <c r="N593" s="102">
        <v>0</v>
      </c>
      <c r="O593" s="103">
        <v>0</v>
      </c>
      <c r="P593" s="104">
        <v>0</v>
      </c>
      <c r="Q593" s="105">
        <f>+monthly_drivers_0!Q593</f>
        <v>2.5</v>
      </c>
    </row>
    <row r="594" spans="1:17" x14ac:dyDescent="0.25">
      <c r="A594" s="106">
        <f t="shared" si="29"/>
        <v>62336</v>
      </c>
      <c r="B594" s="714" t="str">
        <f t="shared" si="30"/>
        <v>LeasingI</v>
      </c>
      <c r="C594" s="93">
        <v>0</v>
      </c>
      <c r="D594" s="94">
        <v>0</v>
      </c>
      <c r="E594" s="94">
        <v>0</v>
      </c>
      <c r="F594" s="94">
        <v>0</v>
      </c>
      <c r="G594" s="94">
        <v>0</v>
      </c>
      <c r="H594" s="94">
        <v>0</v>
      </c>
      <c r="I594" s="94">
        <v>0</v>
      </c>
      <c r="J594" s="94">
        <v>0</v>
      </c>
      <c r="K594" s="95">
        <v>0</v>
      </c>
      <c r="L594" s="94">
        <f t="shared" si="28"/>
        <v>0</v>
      </c>
      <c r="M594" s="94">
        <v>0</v>
      </c>
      <c r="N594" s="94">
        <v>0</v>
      </c>
      <c r="O594" s="96">
        <v>0</v>
      </c>
      <c r="P594" s="95">
        <v>0</v>
      </c>
      <c r="Q594" s="97">
        <f>+monthly_drivers_0!Q594</f>
        <v>2.5</v>
      </c>
    </row>
    <row r="595" spans="1:17" x14ac:dyDescent="0.25">
      <c r="A595" s="98">
        <f t="shared" si="29"/>
        <v>62366</v>
      </c>
      <c r="B595" s="713" t="str">
        <f t="shared" si="30"/>
        <v>LeasingI</v>
      </c>
      <c r="C595" s="99">
        <v>0</v>
      </c>
      <c r="D595" s="100">
        <v>0</v>
      </c>
      <c r="E595" s="100">
        <v>0</v>
      </c>
      <c r="F595" s="100">
        <v>0</v>
      </c>
      <c r="G595" s="100">
        <v>0</v>
      </c>
      <c r="H595" s="100">
        <v>0</v>
      </c>
      <c r="I595" s="100">
        <v>0</v>
      </c>
      <c r="J595" s="100">
        <v>0</v>
      </c>
      <c r="K595" s="101">
        <v>0</v>
      </c>
      <c r="L595" s="102">
        <f t="shared" si="28"/>
        <v>0</v>
      </c>
      <c r="M595" s="102">
        <v>0</v>
      </c>
      <c r="N595" s="102">
        <v>0</v>
      </c>
      <c r="O595" s="103">
        <v>0</v>
      </c>
      <c r="P595" s="104">
        <v>0</v>
      </c>
      <c r="Q595" s="105">
        <f>+monthly_drivers_0!Q595</f>
        <v>2.5</v>
      </c>
    </row>
    <row r="596" spans="1:17" x14ac:dyDescent="0.25">
      <c r="A596" s="106">
        <f t="shared" si="29"/>
        <v>62397</v>
      </c>
      <c r="B596" s="714" t="str">
        <f t="shared" si="30"/>
        <v>LeasingI</v>
      </c>
      <c r="C596" s="93">
        <v>0</v>
      </c>
      <c r="D596" s="94">
        <v>0</v>
      </c>
      <c r="E596" s="94">
        <v>0</v>
      </c>
      <c r="F596" s="94">
        <v>0</v>
      </c>
      <c r="G596" s="94">
        <v>0</v>
      </c>
      <c r="H596" s="94">
        <v>0</v>
      </c>
      <c r="I596" s="94">
        <v>0</v>
      </c>
      <c r="J596" s="94">
        <v>0</v>
      </c>
      <c r="K596" s="95">
        <v>0</v>
      </c>
      <c r="L596" s="94">
        <f t="shared" si="28"/>
        <v>0</v>
      </c>
      <c r="M596" s="94">
        <v>0</v>
      </c>
      <c r="N596" s="94">
        <v>0</v>
      </c>
      <c r="O596" s="96">
        <v>0</v>
      </c>
      <c r="P596" s="95">
        <v>0</v>
      </c>
      <c r="Q596" s="97">
        <f>+monthly_drivers_0!Q596</f>
        <v>2.5</v>
      </c>
    </row>
    <row r="597" spans="1:17" x14ac:dyDescent="0.25">
      <c r="A597" s="98">
        <f t="shared" si="29"/>
        <v>62427</v>
      </c>
      <c r="B597" s="713" t="str">
        <f t="shared" si="30"/>
        <v>LeasingI</v>
      </c>
      <c r="C597" s="99">
        <v>0</v>
      </c>
      <c r="D597" s="100">
        <v>0</v>
      </c>
      <c r="E597" s="100">
        <v>0</v>
      </c>
      <c r="F597" s="100">
        <v>0</v>
      </c>
      <c r="G597" s="100">
        <v>0</v>
      </c>
      <c r="H597" s="100">
        <v>0</v>
      </c>
      <c r="I597" s="100">
        <v>0</v>
      </c>
      <c r="J597" s="100">
        <v>0</v>
      </c>
      <c r="K597" s="101">
        <v>0</v>
      </c>
      <c r="L597" s="102">
        <f t="shared" si="28"/>
        <v>0</v>
      </c>
      <c r="M597" s="102">
        <v>0</v>
      </c>
      <c r="N597" s="102">
        <v>0</v>
      </c>
      <c r="O597" s="103">
        <v>0</v>
      </c>
      <c r="P597" s="104">
        <v>0</v>
      </c>
      <c r="Q597" s="105">
        <f>+monthly_drivers_0!Q597</f>
        <v>2.5</v>
      </c>
    </row>
    <row r="598" spans="1:17" x14ac:dyDescent="0.25">
      <c r="A598" s="106">
        <f t="shared" si="29"/>
        <v>62458</v>
      </c>
      <c r="B598" s="714" t="str">
        <f t="shared" si="30"/>
        <v>LeasingI</v>
      </c>
      <c r="C598" s="93">
        <v>0</v>
      </c>
      <c r="D598" s="94">
        <v>0</v>
      </c>
      <c r="E598" s="94">
        <v>0</v>
      </c>
      <c r="F598" s="94">
        <v>0</v>
      </c>
      <c r="G598" s="94">
        <v>0</v>
      </c>
      <c r="H598" s="94">
        <v>0</v>
      </c>
      <c r="I598" s="94">
        <v>0</v>
      </c>
      <c r="J598" s="94">
        <v>0</v>
      </c>
      <c r="K598" s="95">
        <v>0</v>
      </c>
      <c r="L598" s="94">
        <f t="shared" si="28"/>
        <v>0</v>
      </c>
      <c r="M598" s="94">
        <v>0</v>
      </c>
      <c r="N598" s="94">
        <v>0</v>
      </c>
      <c r="O598" s="96">
        <v>0</v>
      </c>
      <c r="P598" s="95">
        <v>0</v>
      </c>
      <c r="Q598" s="97">
        <f>+monthly_drivers_0!Q598</f>
        <v>2.5</v>
      </c>
    </row>
    <row r="599" spans="1:17" x14ac:dyDescent="0.25">
      <c r="A599" s="98">
        <f t="shared" si="29"/>
        <v>62489</v>
      </c>
      <c r="B599" s="713" t="str">
        <f t="shared" si="30"/>
        <v>LeasingI</v>
      </c>
      <c r="C599" s="99">
        <v>0</v>
      </c>
      <c r="D599" s="100">
        <v>0</v>
      </c>
      <c r="E599" s="100">
        <v>0</v>
      </c>
      <c r="F599" s="100">
        <v>0</v>
      </c>
      <c r="G599" s="100">
        <v>0</v>
      </c>
      <c r="H599" s="100">
        <v>0</v>
      </c>
      <c r="I599" s="100">
        <v>0</v>
      </c>
      <c r="J599" s="100">
        <v>0</v>
      </c>
      <c r="K599" s="101">
        <v>0</v>
      </c>
      <c r="L599" s="102">
        <f t="shared" si="28"/>
        <v>0</v>
      </c>
      <c r="M599" s="102">
        <v>0</v>
      </c>
      <c r="N599" s="102">
        <v>0</v>
      </c>
      <c r="O599" s="103">
        <v>0</v>
      </c>
      <c r="P599" s="104">
        <v>0</v>
      </c>
      <c r="Q599" s="105">
        <f>+monthly_drivers_0!Q599</f>
        <v>2.5</v>
      </c>
    </row>
    <row r="600" spans="1:17" x14ac:dyDescent="0.25">
      <c r="A600" s="106">
        <f t="shared" si="29"/>
        <v>62517</v>
      </c>
      <c r="B600" s="714" t="str">
        <f t="shared" si="30"/>
        <v>LeasingI</v>
      </c>
      <c r="C600" s="93">
        <v>0</v>
      </c>
      <c r="D600" s="94">
        <v>0</v>
      </c>
      <c r="E600" s="94">
        <v>0</v>
      </c>
      <c r="F600" s="94">
        <v>0</v>
      </c>
      <c r="G600" s="94">
        <v>0</v>
      </c>
      <c r="H600" s="94">
        <v>0</v>
      </c>
      <c r="I600" s="94">
        <v>0</v>
      </c>
      <c r="J600" s="94">
        <v>0</v>
      </c>
      <c r="K600" s="95">
        <v>0</v>
      </c>
      <c r="L600" s="94">
        <f t="shared" si="28"/>
        <v>0</v>
      </c>
      <c r="M600" s="94">
        <v>0</v>
      </c>
      <c r="N600" s="94">
        <v>0</v>
      </c>
      <c r="O600" s="96">
        <v>0</v>
      </c>
      <c r="P600" s="95">
        <v>0</v>
      </c>
      <c r="Q600" s="97">
        <f>+monthly_drivers_0!Q600</f>
        <v>2.5</v>
      </c>
    </row>
    <row r="601" spans="1:17" x14ac:dyDescent="0.25">
      <c r="A601" s="98">
        <f t="shared" si="29"/>
        <v>62548</v>
      </c>
      <c r="B601" s="713" t="str">
        <f t="shared" si="30"/>
        <v>LeasingI</v>
      </c>
      <c r="C601" s="99">
        <v>0</v>
      </c>
      <c r="D601" s="100">
        <v>0</v>
      </c>
      <c r="E601" s="100">
        <v>0</v>
      </c>
      <c r="F601" s="100">
        <v>0</v>
      </c>
      <c r="G601" s="100">
        <v>0</v>
      </c>
      <c r="H601" s="100">
        <v>0</v>
      </c>
      <c r="I601" s="100">
        <v>0</v>
      </c>
      <c r="J601" s="100">
        <v>0</v>
      </c>
      <c r="K601" s="101">
        <v>0</v>
      </c>
      <c r="L601" s="102">
        <f t="shared" si="28"/>
        <v>0</v>
      </c>
      <c r="M601" s="102">
        <v>0</v>
      </c>
      <c r="N601" s="102">
        <v>0</v>
      </c>
      <c r="O601" s="103">
        <v>0</v>
      </c>
      <c r="P601" s="104">
        <v>0</v>
      </c>
      <c r="Q601" s="105">
        <f>+monthly_drivers_0!Q601</f>
        <v>2.5</v>
      </c>
    </row>
    <row r="602" spans="1:17" x14ac:dyDescent="0.25">
      <c r="A602" s="98">
        <f t="shared" si="29"/>
        <v>62578</v>
      </c>
      <c r="B602" s="713" t="str">
        <f t="shared" si="30"/>
        <v>LeasingI</v>
      </c>
      <c r="C602" s="99">
        <v>0</v>
      </c>
      <c r="D602" s="100">
        <v>0</v>
      </c>
      <c r="E602" s="100">
        <v>0</v>
      </c>
      <c r="F602" s="100">
        <v>0</v>
      </c>
      <c r="G602" s="100">
        <v>0</v>
      </c>
      <c r="H602" s="100">
        <v>0</v>
      </c>
      <c r="I602" s="100">
        <v>0</v>
      </c>
      <c r="J602" s="100">
        <v>0</v>
      </c>
      <c r="K602" s="101">
        <v>0</v>
      </c>
      <c r="L602" s="102">
        <f t="shared" si="28"/>
        <v>0</v>
      </c>
      <c r="M602" s="102">
        <v>0</v>
      </c>
      <c r="N602" s="102">
        <v>0</v>
      </c>
      <c r="O602" s="103">
        <v>0</v>
      </c>
      <c r="P602" s="95">
        <v>0</v>
      </c>
      <c r="Q602" s="97">
        <f>+monthly_drivers_0!Q602</f>
        <v>2.5</v>
      </c>
    </row>
    <row r="603" spans="1:17" x14ac:dyDescent="0.25">
      <c r="A603" s="98">
        <f t="shared" si="29"/>
        <v>62609</v>
      </c>
      <c r="B603" s="713" t="str">
        <f t="shared" si="30"/>
        <v>LeasingI</v>
      </c>
      <c r="C603" s="99">
        <v>0</v>
      </c>
      <c r="D603" s="100">
        <v>0</v>
      </c>
      <c r="E603" s="100">
        <v>0</v>
      </c>
      <c r="F603" s="100">
        <v>0</v>
      </c>
      <c r="G603" s="100">
        <v>0</v>
      </c>
      <c r="H603" s="100">
        <v>0</v>
      </c>
      <c r="I603" s="100">
        <v>0</v>
      </c>
      <c r="J603" s="100">
        <v>0</v>
      </c>
      <c r="K603" s="101">
        <v>0</v>
      </c>
      <c r="L603" s="102">
        <f t="shared" si="28"/>
        <v>0</v>
      </c>
      <c r="M603" s="102">
        <v>0</v>
      </c>
      <c r="N603" s="102">
        <v>0</v>
      </c>
      <c r="O603" s="103">
        <v>0</v>
      </c>
      <c r="P603" s="104">
        <v>0</v>
      </c>
      <c r="Q603" s="105">
        <f>+monthly_drivers_0!Q603</f>
        <v>2.5</v>
      </c>
    </row>
    <row r="604" spans="1:17" x14ac:dyDescent="0.25">
      <c r="A604" s="98">
        <f t="shared" si="29"/>
        <v>62639</v>
      </c>
      <c r="B604" s="713" t="str">
        <f t="shared" si="30"/>
        <v>LeasingI</v>
      </c>
      <c r="C604" s="99">
        <v>0</v>
      </c>
      <c r="D604" s="100">
        <v>0</v>
      </c>
      <c r="E604" s="100">
        <v>0</v>
      </c>
      <c r="F604" s="100">
        <v>0</v>
      </c>
      <c r="G604" s="100">
        <v>0</v>
      </c>
      <c r="H604" s="100">
        <v>0</v>
      </c>
      <c r="I604" s="100">
        <v>0</v>
      </c>
      <c r="J604" s="100">
        <v>0</v>
      </c>
      <c r="K604" s="101">
        <v>0</v>
      </c>
      <c r="L604" s="102">
        <f t="shared" si="28"/>
        <v>0</v>
      </c>
      <c r="M604" s="102">
        <v>0</v>
      </c>
      <c r="N604" s="102">
        <v>0</v>
      </c>
      <c r="O604" s="103">
        <v>0</v>
      </c>
      <c r="P604" s="95">
        <v>0</v>
      </c>
      <c r="Q604" s="97">
        <f>+monthly_drivers_0!Q604</f>
        <v>2.5</v>
      </c>
    </row>
    <row r="605" spans="1:17" x14ac:dyDescent="0.25">
      <c r="A605" s="98">
        <f t="shared" si="29"/>
        <v>62670</v>
      </c>
      <c r="B605" s="713" t="str">
        <f t="shared" si="30"/>
        <v>LeasingI</v>
      </c>
      <c r="C605" s="99">
        <v>0</v>
      </c>
      <c r="D605" s="100">
        <v>0</v>
      </c>
      <c r="E605" s="100">
        <v>0</v>
      </c>
      <c r="F605" s="100">
        <v>0</v>
      </c>
      <c r="G605" s="100">
        <v>0</v>
      </c>
      <c r="H605" s="100">
        <v>0</v>
      </c>
      <c r="I605" s="100">
        <v>0</v>
      </c>
      <c r="J605" s="100">
        <v>0</v>
      </c>
      <c r="K605" s="101">
        <v>0</v>
      </c>
      <c r="L605" s="102">
        <f t="shared" si="28"/>
        <v>0</v>
      </c>
      <c r="M605" s="102">
        <v>0</v>
      </c>
      <c r="N605" s="102">
        <v>0</v>
      </c>
      <c r="O605" s="103">
        <v>0</v>
      </c>
      <c r="P605" s="104">
        <v>0</v>
      </c>
      <c r="Q605" s="105">
        <f>+monthly_drivers_0!Q605</f>
        <v>2.5</v>
      </c>
    </row>
    <row r="606" spans="1:17" x14ac:dyDescent="0.25">
      <c r="A606" s="98">
        <f t="shared" si="29"/>
        <v>62701</v>
      </c>
      <c r="B606" s="713" t="str">
        <f t="shared" si="30"/>
        <v>LeasingI</v>
      </c>
      <c r="C606" s="99">
        <v>0</v>
      </c>
      <c r="D606" s="100">
        <v>0</v>
      </c>
      <c r="E606" s="100">
        <v>0</v>
      </c>
      <c r="F606" s="100">
        <v>0</v>
      </c>
      <c r="G606" s="100">
        <v>0</v>
      </c>
      <c r="H606" s="100">
        <v>0</v>
      </c>
      <c r="I606" s="100">
        <v>0</v>
      </c>
      <c r="J606" s="100">
        <v>0</v>
      </c>
      <c r="K606" s="101">
        <v>0</v>
      </c>
      <c r="L606" s="102">
        <f t="shared" si="28"/>
        <v>0</v>
      </c>
      <c r="M606" s="102">
        <v>0</v>
      </c>
      <c r="N606" s="102">
        <v>0</v>
      </c>
      <c r="O606" s="103">
        <v>0</v>
      </c>
      <c r="P606" s="95">
        <v>0</v>
      </c>
      <c r="Q606" s="97">
        <f>+monthly_drivers_0!Q606</f>
        <v>2.5</v>
      </c>
    </row>
    <row r="607" spans="1:17" x14ac:dyDescent="0.25">
      <c r="A607" s="98">
        <f t="shared" si="29"/>
        <v>62731</v>
      </c>
      <c r="B607" s="713" t="str">
        <f t="shared" si="30"/>
        <v>LeasingI</v>
      </c>
      <c r="C607" s="99">
        <v>0</v>
      </c>
      <c r="D607" s="100">
        <v>0</v>
      </c>
      <c r="E607" s="100">
        <v>0</v>
      </c>
      <c r="F607" s="100">
        <v>0</v>
      </c>
      <c r="G607" s="100">
        <v>0</v>
      </c>
      <c r="H607" s="100">
        <v>0</v>
      </c>
      <c r="I607" s="100">
        <v>0</v>
      </c>
      <c r="J607" s="100">
        <v>0</v>
      </c>
      <c r="K607" s="101">
        <v>0</v>
      </c>
      <c r="L607" s="102">
        <f t="shared" si="28"/>
        <v>0</v>
      </c>
      <c r="M607" s="102">
        <v>0</v>
      </c>
      <c r="N607" s="102">
        <v>0</v>
      </c>
      <c r="O607" s="103">
        <v>0</v>
      </c>
      <c r="P607" s="104">
        <v>0</v>
      </c>
      <c r="Q607" s="105">
        <f>+monthly_drivers_0!Q607</f>
        <v>2.5</v>
      </c>
    </row>
    <row r="608" spans="1:17" x14ac:dyDescent="0.25">
      <c r="A608" s="98">
        <f t="shared" si="29"/>
        <v>62762</v>
      </c>
      <c r="B608" s="713" t="str">
        <f t="shared" si="30"/>
        <v>LeasingI</v>
      </c>
      <c r="C608" s="99">
        <v>0</v>
      </c>
      <c r="D608" s="100">
        <v>0</v>
      </c>
      <c r="E608" s="100">
        <v>0</v>
      </c>
      <c r="F608" s="100">
        <v>0</v>
      </c>
      <c r="G608" s="100">
        <v>0</v>
      </c>
      <c r="H608" s="100">
        <v>0</v>
      </c>
      <c r="I608" s="100">
        <v>0</v>
      </c>
      <c r="J608" s="100">
        <v>0</v>
      </c>
      <c r="K608" s="101">
        <v>0</v>
      </c>
      <c r="L608" s="102">
        <f t="shared" si="28"/>
        <v>0</v>
      </c>
      <c r="M608" s="102">
        <v>0</v>
      </c>
      <c r="N608" s="102">
        <v>0</v>
      </c>
      <c r="O608" s="103">
        <v>0</v>
      </c>
      <c r="P608" s="95">
        <v>0</v>
      </c>
      <c r="Q608" s="97">
        <f>+monthly_drivers_0!Q608</f>
        <v>2.5</v>
      </c>
    </row>
    <row r="609" spans="1:17" x14ac:dyDescent="0.25">
      <c r="A609" s="98">
        <f t="shared" si="29"/>
        <v>62792</v>
      </c>
      <c r="B609" s="713" t="str">
        <f t="shared" si="30"/>
        <v>LeasingI</v>
      </c>
      <c r="C609" s="99">
        <v>0</v>
      </c>
      <c r="D609" s="100">
        <v>0</v>
      </c>
      <c r="E609" s="100">
        <v>0</v>
      </c>
      <c r="F609" s="100">
        <v>0</v>
      </c>
      <c r="G609" s="100">
        <v>0</v>
      </c>
      <c r="H609" s="100">
        <v>0</v>
      </c>
      <c r="I609" s="100">
        <v>0</v>
      </c>
      <c r="J609" s="100">
        <v>0</v>
      </c>
      <c r="K609" s="101">
        <v>0</v>
      </c>
      <c r="L609" s="102">
        <f t="shared" si="28"/>
        <v>0</v>
      </c>
      <c r="M609" s="102">
        <v>0</v>
      </c>
      <c r="N609" s="102">
        <v>0</v>
      </c>
      <c r="O609" s="103">
        <v>0</v>
      </c>
      <c r="P609" s="104">
        <v>0</v>
      </c>
      <c r="Q609" s="105">
        <f>+monthly_drivers_0!Q609</f>
        <v>2.5</v>
      </c>
    </row>
    <row r="610" spans="1:17" x14ac:dyDescent="0.25">
      <c r="A610" s="98">
        <f t="shared" si="29"/>
        <v>62823</v>
      </c>
      <c r="B610" s="713" t="str">
        <f t="shared" si="30"/>
        <v>LeasingI</v>
      </c>
      <c r="C610" s="99">
        <v>0</v>
      </c>
      <c r="D610" s="100">
        <v>0</v>
      </c>
      <c r="E610" s="100">
        <v>0</v>
      </c>
      <c r="F610" s="100">
        <v>0</v>
      </c>
      <c r="G610" s="100">
        <v>0</v>
      </c>
      <c r="H610" s="100">
        <v>0</v>
      </c>
      <c r="I610" s="100">
        <v>0</v>
      </c>
      <c r="J610" s="100">
        <v>0</v>
      </c>
      <c r="K610" s="101">
        <v>0</v>
      </c>
      <c r="L610" s="102">
        <f t="shared" si="28"/>
        <v>0</v>
      </c>
      <c r="M610" s="102">
        <v>0</v>
      </c>
      <c r="N610" s="102">
        <v>0</v>
      </c>
      <c r="O610" s="103">
        <v>0</v>
      </c>
      <c r="P610" s="95">
        <v>0</v>
      </c>
      <c r="Q610" s="97">
        <f>+monthly_drivers_0!Q610</f>
        <v>2.5</v>
      </c>
    </row>
    <row r="611" spans="1:17" x14ac:dyDescent="0.25">
      <c r="A611" s="98">
        <f t="shared" si="29"/>
        <v>62854</v>
      </c>
      <c r="B611" s="713" t="str">
        <f t="shared" si="30"/>
        <v>LeasingI</v>
      </c>
      <c r="C611" s="99">
        <v>0</v>
      </c>
      <c r="D611" s="100">
        <v>0</v>
      </c>
      <c r="E611" s="100">
        <v>0</v>
      </c>
      <c r="F611" s="100">
        <v>0</v>
      </c>
      <c r="G611" s="100">
        <v>0</v>
      </c>
      <c r="H611" s="100">
        <v>0</v>
      </c>
      <c r="I611" s="100">
        <v>0</v>
      </c>
      <c r="J611" s="100">
        <v>0</v>
      </c>
      <c r="K611" s="101">
        <v>0</v>
      </c>
      <c r="L611" s="102">
        <f t="shared" si="28"/>
        <v>0</v>
      </c>
      <c r="M611" s="102">
        <v>0</v>
      </c>
      <c r="N611" s="102">
        <v>0</v>
      </c>
      <c r="O611" s="103">
        <v>0</v>
      </c>
      <c r="P611" s="104">
        <v>0</v>
      </c>
      <c r="Q611" s="105">
        <f>+monthly_drivers_0!Q611</f>
        <v>2.5</v>
      </c>
    </row>
    <row r="612" spans="1:17" x14ac:dyDescent="0.25">
      <c r="A612" s="98">
        <f t="shared" si="29"/>
        <v>62883</v>
      </c>
      <c r="B612" s="713" t="str">
        <f t="shared" si="30"/>
        <v>LeasingI</v>
      </c>
      <c r="C612" s="99">
        <v>0</v>
      </c>
      <c r="D612" s="100">
        <v>0</v>
      </c>
      <c r="E612" s="100">
        <v>0</v>
      </c>
      <c r="F612" s="100">
        <v>0</v>
      </c>
      <c r="G612" s="100">
        <v>0</v>
      </c>
      <c r="H612" s="100">
        <v>0</v>
      </c>
      <c r="I612" s="100">
        <v>0</v>
      </c>
      <c r="J612" s="100">
        <v>0</v>
      </c>
      <c r="K612" s="101">
        <v>0</v>
      </c>
      <c r="L612" s="102">
        <f t="shared" si="28"/>
        <v>0</v>
      </c>
      <c r="M612" s="102">
        <v>0</v>
      </c>
      <c r="N612" s="102">
        <v>0</v>
      </c>
      <c r="O612" s="103">
        <v>0</v>
      </c>
      <c r="P612" s="95">
        <v>0</v>
      </c>
      <c r="Q612" s="97">
        <f>+monthly_drivers_0!Q612</f>
        <v>2.5</v>
      </c>
    </row>
    <row r="613" spans="1:17" x14ac:dyDescent="0.25">
      <c r="A613" s="98">
        <f t="shared" si="29"/>
        <v>62914</v>
      </c>
      <c r="B613" s="713" t="str">
        <f t="shared" si="30"/>
        <v>LeasingI</v>
      </c>
      <c r="C613" s="99">
        <v>0</v>
      </c>
      <c r="D613" s="100">
        <v>0</v>
      </c>
      <c r="E613" s="100">
        <v>0</v>
      </c>
      <c r="F613" s="100">
        <v>0</v>
      </c>
      <c r="G613" s="100">
        <v>0</v>
      </c>
      <c r="H613" s="100">
        <v>0</v>
      </c>
      <c r="I613" s="100">
        <v>0</v>
      </c>
      <c r="J613" s="100">
        <v>0</v>
      </c>
      <c r="K613" s="101">
        <v>0</v>
      </c>
      <c r="L613" s="102">
        <f t="shared" si="28"/>
        <v>0</v>
      </c>
      <c r="M613" s="102">
        <v>0</v>
      </c>
      <c r="N613" s="102">
        <v>0</v>
      </c>
      <c r="O613" s="103">
        <v>0</v>
      </c>
      <c r="P613" s="104">
        <v>0</v>
      </c>
      <c r="Q613" s="105">
        <f>+monthly_drivers_0!Q613</f>
        <v>2.5</v>
      </c>
    </row>
    <row r="614" spans="1:17" x14ac:dyDescent="0.25">
      <c r="A614" s="98">
        <f t="shared" si="29"/>
        <v>62944</v>
      </c>
      <c r="B614" s="713" t="str">
        <f t="shared" si="30"/>
        <v>LeasingI</v>
      </c>
      <c r="C614" s="99">
        <v>0</v>
      </c>
      <c r="D614" s="100">
        <v>0</v>
      </c>
      <c r="E614" s="100">
        <v>0</v>
      </c>
      <c r="F614" s="100">
        <v>0</v>
      </c>
      <c r="G614" s="100">
        <v>0</v>
      </c>
      <c r="H614" s="100">
        <v>0</v>
      </c>
      <c r="I614" s="100">
        <v>0</v>
      </c>
      <c r="J614" s="100">
        <v>0</v>
      </c>
      <c r="K614" s="101">
        <v>0</v>
      </c>
      <c r="L614" s="102">
        <f t="shared" si="28"/>
        <v>0</v>
      </c>
      <c r="M614" s="102">
        <v>0</v>
      </c>
      <c r="N614" s="102">
        <v>0</v>
      </c>
      <c r="O614" s="103">
        <v>0</v>
      </c>
      <c r="P614" s="95">
        <v>0</v>
      </c>
      <c r="Q614" s="97">
        <f>+monthly_drivers_0!Q614</f>
        <v>2.5</v>
      </c>
    </row>
    <row r="615" spans="1:17" x14ac:dyDescent="0.25">
      <c r="A615" s="98">
        <f t="shared" si="29"/>
        <v>62975</v>
      </c>
      <c r="B615" s="713" t="str">
        <f t="shared" si="30"/>
        <v>LeasingI</v>
      </c>
      <c r="C615" s="99">
        <v>0</v>
      </c>
      <c r="D615" s="100">
        <v>0</v>
      </c>
      <c r="E615" s="100">
        <v>0</v>
      </c>
      <c r="F615" s="100">
        <v>0</v>
      </c>
      <c r="G615" s="100">
        <v>0</v>
      </c>
      <c r="H615" s="100">
        <v>0</v>
      </c>
      <c r="I615" s="100">
        <v>0</v>
      </c>
      <c r="J615" s="100">
        <v>0</v>
      </c>
      <c r="K615" s="101">
        <v>0</v>
      </c>
      <c r="L615" s="102">
        <f t="shared" si="28"/>
        <v>0</v>
      </c>
      <c r="M615" s="102">
        <v>0</v>
      </c>
      <c r="N615" s="102">
        <v>0</v>
      </c>
      <c r="O615" s="103">
        <v>0</v>
      </c>
      <c r="P615" s="104">
        <v>0</v>
      </c>
      <c r="Q615" s="105">
        <f>+monthly_drivers_0!Q615</f>
        <v>2.5</v>
      </c>
    </row>
    <row r="616" spans="1:17" x14ac:dyDescent="0.25">
      <c r="A616" s="98">
        <f t="shared" si="29"/>
        <v>63005</v>
      </c>
      <c r="B616" s="713" t="str">
        <f t="shared" si="30"/>
        <v>LeasingI</v>
      </c>
      <c r="C616" s="99">
        <v>0</v>
      </c>
      <c r="D616" s="100">
        <v>0</v>
      </c>
      <c r="E616" s="100">
        <v>0</v>
      </c>
      <c r="F616" s="100">
        <v>0</v>
      </c>
      <c r="G616" s="100">
        <v>0</v>
      </c>
      <c r="H616" s="100">
        <v>0</v>
      </c>
      <c r="I616" s="100">
        <v>0</v>
      </c>
      <c r="J616" s="100">
        <v>0</v>
      </c>
      <c r="K616" s="101">
        <v>0</v>
      </c>
      <c r="L616" s="102">
        <f t="shared" si="28"/>
        <v>0</v>
      </c>
      <c r="M616" s="102">
        <v>0</v>
      </c>
      <c r="N616" s="102">
        <v>0</v>
      </c>
      <c r="O616" s="103">
        <v>0</v>
      </c>
      <c r="P616" s="95">
        <v>0</v>
      </c>
      <c r="Q616" s="97">
        <f>+monthly_drivers_0!Q616</f>
        <v>2.5</v>
      </c>
    </row>
    <row r="617" spans="1:17" x14ac:dyDescent="0.25">
      <c r="A617" s="98">
        <f t="shared" si="29"/>
        <v>63036</v>
      </c>
      <c r="B617" s="713" t="str">
        <f t="shared" si="30"/>
        <v>LeasingI</v>
      </c>
      <c r="C617" s="99">
        <v>0</v>
      </c>
      <c r="D617" s="100">
        <v>0</v>
      </c>
      <c r="E617" s="100">
        <v>0</v>
      </c>
      <c r="F617" s="100">
        <v>0</v>
      </c>
      <c r="G617" s="100">
        <v>0</v>
      </c>
      <c r="H617" s="100">
        <v>0</v>
      </c>
      <c r="I617" s="100">
        <v>0</v>
      </c>
      <c r="J617" s="100">
        <v>0</v>
      </c>
      <c r="K617" s="101">
        <v>0</v>
      </c>
      <c r="L617" s="102">
        <f t="shared" si="28"/>
        <v>0</v>
      </c>
      <c r="M617" s="102">
        <v>0</v>
      </c>
      <c r="N617" s="102">
        <v>0</v>
      </c>
      <c r="O617" s="103">
        <v>0</v>
      </c>
      <c r="P617" s="104">
        <v>0</v>
      </c>
      <c r="Q617" s="105">
        <f>+monthly_drivers_0!Q617</f>
        <v>2.5</v>
      </c>
    </row>
    <row r="618" spans="1:17" x14ac:dyDescent="0.25">
      <c r="A618" s="98">
        <f t="shared" si="29"/>
        <v>63067</v>
      </c>
      <c r="B618" s="713" t="str">
        <f t="shared" si="30"/>
        <v>LeasingI</v>
      </c>
      <c r="C618" s="99">
        <v>0</v>
      </c>
      <c r="D618" s="100">
        <v>0</v>
      </c>
      <c r="E618" s="100">
        <v>0</v>
      </c>
      <c r="F618" s="100">
        <v>0</v>
      </c>
      <c r="G618" s="100">
        <v>0</v>
      </c>
      <c r="H618" s="100">
        <v>0</v>
      </c>
      <c r="I618" s="100">
        <v>0</v>
      </c>
      <c r="J618" s="100">
        <v>0</v>
      </c>
      <c r="K618" s="101">
        <v>0</v>
      </c>
      <c r="L618" s="102">
        <f t="shared" si="28"/>
        <v>0</v>
      </c>
      <c r="M618" s="102">
        <v>0</v>
      </c>
      <c r="N618" s="102">
        <v>0</v>
      </c>
      <c r="O618" s="103">
        <v>0</v>
      </c>
      <c r="P618" s="95">
        <v>0</v>
      </c>
      <c r="Q618" s="97">
        <f>+monthly_drivers_0!Q618</f>
        <v>2.5</v>
      </c>
    </row>
    <row r="619" spans="1:17" x14ac:dyDescent="0.25">
      <c r="A619" s="98">
        <f t="shared" si="29"/>
        <v>63097</v>
      </c>
      <c r="B619" s="713" t="str">
        <f t="shared" si="30"/>
        <v>LeasingI</v>
      </c>
      <c r="C619" s="99">
        <v>0</v>
      </c>
      <c r="D619" s="100">
        <v>0</v>
      </c>
      <c r="E619" s="100">
        <v>0</v>
      </c>
      <c r="F619" s="100">
        <v>0</v>
      </c>
      <c r="G619" s="100">
        <v>0</v>
      </c>
      <c r="H619" s="100">
        <v>0</v>
      </c>
      <c r="I619" s="100">
        <v>0</v>
      </c>
      <c r="J619" s="100">
        <v>0</v>
      </c>
      <c r="K619" s="101">
        <v>0</v>
      </c>
      <c r="L619" s="102">
        <f t="shared" si="28"/>
        <v>0</v>
      </c>
      <c r="M619" s="102">
        <v>0</v>
      </c>
      <c r="N619" s="102">
        <v>0</v>
      </c>
      <c r="O619" s="103">
        <v>0</v>
      </c>
      <c r="P619" s="104">
        <v>0</v>
      </c>
      <c r="Q619" s="105">
        <f>+monthly_drivers_0!Q619</f>
        <v>2.5</v>
      </c>
    </row>
    <row r="620" spans="1:17" x14ac:dyDescent="0.25">
      <c r="A620" s="98">
        <f t="shared" si="29"/>
        <v>63128</v>
      </c>
      <c r="B620" s="713" t="str">
        <f t="shared" si="30"/>
        <v>LeasingI</v>
      </c>
      <c r="C620" s="99">
        <v>0</v>
      </c>
      <c r="D620" s="100">
        <v>0</v>
      </c>
      <c r="E620" s="100">
        <v>0</v>
      </c>
      <c r="F620" s="100">
        <v>0</v>
      </c>
      <c r="G620" s="100">
        <v>0</v>
      </c>
      <c r="H620" s="100">
        <v>0</v>
      </c>
      <c r="I620" s="100">
        <v>0</v>
      </c>
      <c r="J620" s="100">
        <v>0</v>
      </c>
      <c r="K620" s="101">
        <v>0</v>
      </c>
      <c r="L620" s="102">
        <f t="shared" si="28"/>
        <v>0</v>
      </c>
      <c r="M620" s="102">
        <v>0</v>
      </c>
      <c r="N620" s="102">
        <v>0</v>
      </c>
      <c r="O620" s="103">
        <v>0</v>
      </c>
      <c r="P620" s="95">
        <v>0</v>
      </c>
      <c r="Q620" s="97">
        <f>+monthly_drivers_0!Q620</f>
        <v>2.5</v>
      </c>
    </row>
    <row r="621" spans="1:17" x14ac:dyDescent="0.25">
      <c r="A621" s="98">
        <f t="shared" si="29"/>
        <v>63158</v>
      </c>
      <c r="B621" s="713" t="str">
        <f t="shared" si="30"/>
        <v>LeasingI</v>
      </c>
      <c r="C621" s="99">
        <v>0</v>
      </c>
      <c r="D621" s="100">
        <v>0</v>
      </c>
      <c r="E621" s="100">
        <v>0</v>
      </c>
      <c r="F621" s="100">
        <v>0</v>
      </c>
      <c r="G621" s="100">
        <v>0</v>
      </c>
      <c r="H621" s="100">
        <v>0</v>
      </c>
      <c r="I621" s="100">
        <v>0</v>
      </c>
      <c r="J621" s="100">
        <v>0</v>
      </c>
      <c r="K621" s="101">
        <v>0</v>
      </c>
      <c r="L621" s="102">
        <f t="shared" si="28"/>
        <v>0</v>
      </c>
      <c r="M621" s="102">
        <v>0</v>
      </c>
      <c r="N621" s="102">
        <v>0</v>
      </c>
      <c r="O621" s="103">
        <v>0</v>
      </c>
      <c r="P621" s="104">
        <v>0</v>
      </c>
      <c r="Q621" s="105">
        <f>+monthly_drivers_0!Q621</f>
        <v>2.5</v>
      </c>
    </row>
    <row r="622" spans="1:17" x14ac:dyDescent="0.25">
      <c r="A622" s="98">
        <f t="shared" si="29"/>
        <v>63189</v>
      </c>
      <c r="B622" s="713" t="str">
        <f t="shared" si="30"/>
        <v>LeasingI</v>
      </c>
      <c r="C622" s="99">
        <v>0</v>
      </c>
      <c r="D622" s="100">
        <v>0</v>
      </c>
      <c r="E622" s="100">
        <v>0</v>
      </c>
      <c r="F622" s="100">
        <v>0</v>
      </c>
      <c r="G622" s="100">
        <v>0</v>
      </c>
      <c r="H622" s="100">
        <v>0</v>
      </c>
      <c r="I622" s="100">
        <v>0</v>
      </c>
      <c r="J622" s="100">
        <v>0</v>
      </c>
      <c r="K622" s="101">
        <v>0</v>
      </c>
      <c r="L622" s="102">
        <f t="shared" si="28"/>
        <v>0</v>
      </c>
      <c r="M622" s="102">
        <v>0</v>
      </c>
      <c r="N622" s="102">
        <v>0</v>
      </c>
      <c r="O622" s="103">
        <v>0</v>
      </c>
      <c r="P622" s="95">
        <v>0</v>
      </c>
      <c r="Q622" s="97">
        <f>+monthly_drivers_0!Q622</f>
        <v>2.5</v>
      </c>
    </row>
    <row r="623" spans="1:17" x14ac:dyDescent="0.25">
      <c r="A623" s="98">
        <f t="shared" si="29"/>
        <v>63220</v>
      </c>
      <c r="B623" s="713" t="str">
        <f t="shared" si="30"/>
        <v>LeasingI</v>
      </c>
      <c r="C623" s="99">
        <v>0</v>
      </c>
      <c r="D623" s="100">
        <v>0</v>
      </c>
      <c r="E623" s="100">
        <v>0</v>
      </c>
      <c r="F623" s="100">
        <v>0</v>
      </c>
      <c r="G623" s="100">
        <v>0</v>
      </c>
      <c r="H623" s="100">
        <v>0</v>
      </c>
      <c r="I623" s="100">
        <v>0</v>
      </c>
      <c r="J623" s="100">
        <v>0</v>
      </c>
      <c r="K623" s="101">
        <v>0</v>
      </c>
      <c r="L623" s="102">
        <f t="shared" si="28"/>
        <v>0</v>
      </c>
      <c r="M623" s="102">
        <v>0</v>
      </c>
      <c r="N623" s="102">
        <v>0</v>
      </c>
      <c r="O623" s="103">
        <v>0</v>
      </c>
      <c r="P623" s="104">
        <v>0</v>
      </c>
      <c r="Q623" s="105">
        <f>+monthly_drivers_0!Q623</f>
        <v>2.5</v>
      </c>
    </row>
    <row r="624" spans="1:17" x14ac:dyDescent="0.25">
      <c r="A624" s="98">
        <f t="shared" si="29"/>
        <v>63248</v>
      </c>
      <c r="B624" s="713" t="str">
        <f t="shared" si="30"/>
        <v>LeasingI</v>
      </c>
      <c r="C624" s="99">
        <v>0</v>
      </c>
      <c r="D624" s="100">
        <v>0</v>
      </c>
      <c r="E624" s="100">
        <v>0</v>
      </c>
      <c r="F624" s="100">
        <v>0</v>
      </c>
      <c r="G624" s="100">
        <v>0</v>
      </c>
      <c r="H624" s="100">
        <v>0</v>
      </c>
      <c r="I624" s="100">
        <v>0</v>
      </c>
      <c r="J624" s="100">
        <v>0</v>
      </c>
      <c r="K624" s="101">
        <v>0</v>
      </c>
      <c r="L624" s="102">
        <f t="shared" si="28"/>
        <v>0</v>
      </c>
      <c r="M624" s="102">
        <v>0</v>
      </c>
      <c r="N624" s="102">
        <v>0</v>
      </c>
      <c r="O624" s="103">
        <v>0</v>
      </c>
      <c r="P624" s="95">
        <v>0</v>
      </c>
      <c r="Q624" s="97">
        <f>+monthly_drivers_0!Q624</f>
        <v>2.5</v>
      </c>
    </row>
    <row r="625" spans="1:17" x14ac:dyDescent="0.25">
      <c r="A625" s="98">
        <f t="shared" si="29"/>
        <v>63279</v>
      </c>
      <c r="B625" s="713" t="str">
        <f t="shared" si="30"/>
        <v>LeasingI</v>
      </c>
      <c r="C625" s="99">
        <v>0</v>
      </c>
      <c r="D625" s="100">
        <v>0</v>
      </c>
      <c r="E625" s="100">
        <v>0</v>
      </c>
      <c r="F625" s="100">
        <v>0</v>
      </c>
      <c r="G625" s="100">
        <v>0</v>
      </c>
      <c r="H625" s="100">
        <v>0</v>
      </c>
      <c r="I625" s="100">
        <v>0</v>
      </c>
      <c r="J625" s="100">
        <v>0</v>
      </c>
      <c r="K625" s="101">
        <v>0</v>
      </c>
      <c r="L625" s="102">
        <f t="shared" si="28"/>
        <v>0</v>
      </c>
      <c r="M625" s="102">
        <v>0</v>
      </c>
      <c r="N625" s="102">
        <v>0</v>
      </c>
      <c r="O625" s="103">
        <v>0</v>
      </c>
      <c r="P625" s="104">
        <v>0</v>
      </c>
      <c r="Q625" s="105">
        <f>+monthly_drivers_0!Q625</f>
        <v>2.5</v>
      </c>
    </row>
    <row r="626" spans="1:17" x14ac:dyDescent="0.25">
      <c r="A626" s="98">
        <f t="shared" si="29"/>
        <v>63309</v>
      </c>
      <c r="B626" s="713" t="str">
        <f t="shared" si="30"/>
        <v>LeasingI</v>
      </c>
      <c r="C626" s="99">
        <v>0</v>
      </c>
      <c r="D626" s="100">
        <v>0</v>
      </c>
      <c r="E626" s="100">
        <v>0</v>
      </c>
      <c r="F626" s="100">
        <v>0</v>
      </c>
      <c r="G626" s="100">
        <v>0</v>
      </c>
      <c r="H626" s="100">
        <v>0</v>
      </c>
      <c r="I626" s="100">
        <v>0</v>
      </c>
      <c r="J626" s="100">
        <v>0</v>
      </c>
      <c r="K626" s="101">
        <v>0</v>
      </c>
      <c r="L626" s="102">
        <f t="shared" si="28"/>
        <v>0</v>
      </c>
      <c r="M626" s="102">
        <v>0</v>
      </c>
      <c r="N626" s="102">
        <v>0</v>
      </c>
      <c r="O626" s="103">
        <v>0</v>
      </c>
      <c r="P626" s="95">
        <v>0</v>
      </c>
      <c r="Q626" s="97">
        <f>+monthly_drivers_0!Q626</f>
        <v>2.5</v>
      </c>
    </row>
    <row r="627" spans="1:17" x14ac:dyDescent="0.25">
      <c r="A627" s="98">
        <f t="shared" si="29"/>
        <v>63340</v>
      </c>
      <c r="B627" s="713" t="str">
        <f t="shared" si="30"/>
        <v>LeasingI</v>
      </c>
      <c r="C627" s="99">
        <v>0</v>
      </c>
      <c r="D627" s="100">
        <v>0</v>
      </c>
      <c r="E627" s="100">
        <v>0</v>
      </c>
      <c r="F627" s="100">
        <v>0</v>
      </c>
      <c r="G627" s="100">
        <v>0</v>
      </c>
      <c r="H627" s="100">
        <v>0</v>
      </c>
      <c r="I627" s="100">
        <v>0</v>
      </c>
      <c r="J627" s="100">
        <v>0</v>
      </c>
      <c r="K627" s="101">
        <v>0</v>
      </c>
      <c r="L627" s="102">
        <f t="shared" si="28"/>
        <v>0</v>
      </c>
      <c r="M627" s="102">
        <v>0</v>
      </c>
      <c r="N627" s="102">
        <v>0</v>
      </c>
      <c r="O627" s="103">
        <v>0</v>
      </c>
      <c r="P627" s="104">
        <v>0</v>
      </c>
      <c r="Q627" s="105">
        <f>+monthly_drivers_0!Q627</f>
        <v>2.5</v>
      </c>
    </row>
    <row r="628" spans="1:17" x14ac:dyDescent="0.25">
      <c r="A628" s="98">
        <f t="shared" si="29"/>
        <v>63370</v>
      </c>
      <c r="B628" s="713" t="str">
        <f t="shared" si="30"/>
        <v>LeasingI</v>
      </c>
      <c r="C628" s="99">
        <v>0</v>
      </c>
      <c r="D628" s="100">
        <v>0</v>
      </c>
      <c r="E628" s="100">
        <v>0</v>
      </c>
      <c r="F628" s="100">
        <v>0</v>
      </c>
      <c r="G628" s="100">
        <v>0</v>
      </c>
      <c r="H628" s="100">
        <v>0</v>
      </c>
      <c r="I628" s="100">
        <v>0</v>
      </c>
      <c r="J628" s="100">
        <v>0</v>
      </c>
      <c r="K628" s="101">
        <v>0</v>
      </c>
      <c r="L628" s="102">
        <f t="shared" si="28"/>
        <v>0</v>
      </c>
      <c r="M628" s="102">
        <v>0</v>
      </c>
      <c r="N628" s="102">
        <v>0</v>
      </c>
      <c r="O628" s="103">
        <v>0</v>
      </c>
      <c r="P628" s="95">
        <v>0</v>
      </c>
      <c r="Q628" s="97">
        <f>+monthly_drivers_0!Q628</f>
        <v>2.5</v>
      </c>
    </row>
    <row r="629" spans="1:17" x14ac:dyDescent="0.25">
      <c r="A629" s="98">
        <f t="shared" si="29"/>
        <v>63401</v>
      </c>
      <c r="B629" s="713" t="str">
        <f t="shared" si="30"/>
        <v>LeasingI</v>
      </c>
      <c r="C629" s="99">
        <v>0</v>
      </c>
      <c r="D629" s="100">
        <v>0</v>
      </c>
      <c r="E629" s="100">
        <v>0</v>
      </c>
      <c r="F629" s="100">
        <v>0</v>
      </c>
      <c r="G629" s="100">
        <v>0</v>
      </c>
      <c r="H629" s="100">
        <v>0</v>
      </c>
      <c r="I629" s="100">
        <v>0</v>
      </c>
      <c r="J629" s="100">
        <v>0</v>
      </c>
      <c r="K629" s="101">
        <v>0</v>
      </c>
      <c r="L629" s="102">
        <f t="shared" si="28"/>
        <v>0</v>
      </c>
      <c r="M629" s="102">
        <v>0</v>
      </c>
      <c r="N629" s="102">
        <v>0</v>
      </c>
      <c r="O629" s="103">
        <v>0</v>
      </c>
      <c r="P629" s="104">
        <v>0</v>
      </c>
      <c r="Q629" s="105">
        <f>+monthly_drivers_0!Q629</f>
        <v>2.5</v>
      </c>
    </row>
    <row r="630" spans="1:17" x14ac:dyDescent="0.25">
      <c r="A630" s="98">
        <f t="shared" si="29"/>
        <v>63432</v>
      </c>
      <c r="B630" s="713" t="str">
        <f t="shared" si="30"/>
        <v>LeasingI</v>
      </c>
      <c r="C630" s="99">
        <v>0</v>
      </c>
      <c r="D630" s="100">
        <v>0</v>
      </c>
      <c r="E630" s="100">
        <v>0</v>
      </c>
      <c r="F630" s="100">
        <v>0</v>
      </c>
      <c r="G630" s="100">
        <v>0</v>
      </c>
      <c r="H630" s="100">
        <v>0</v>
      </c>
      <c r="I630" s="100">
        <v>0</v>
      </c>
      <c r="J630" s="100">
        <v>0</v>
      </c>
      <c r="K630" s="101">
        <v>0</v>
      </c>
      <c r="L630" s="102">
        <f t="shared" si="28"/>
        <v>0</v>
      </c>
      <c r="M630" s="102">
        <v>0</v>
      </c>
      <c r="N630" s="102">
        <v>0</v>
      </c>
      <c r="O630" s="103">
        <v>0</v>
      </c>
      <c r="P630" s="95">
        <v>0</v>
      </c>
      <c r="Q630" s="97">
        <f>+monthly_drivers_0!Q630</f>
        <v>2.5</v>
      </c>
    </row>
    <row r="631" spans="1:17" x14ac:dyDescent="0.25">
      <c r="A631" s="98">
        <f t="shared" si="29"/>
        <v>63462</v>
      </c>
      <c r="B631" s="713" t="str">
        <f t="shared" si="30"/>
        <v>LeasingI</v>
      </c>
      <c r="C631" s="99">
        <v>0</v>
      </c>
      <c r="D631" s="100">
        <v>0</v>
      </c>
      <c r="E631" s="100">
        <v>0</v>
      </c>
      <c r="F631" s="100">
        <v>0</v>
      </c>
      <c r="G631" s="100">
        <v>0</v>
      </c>
      <c r="H631" s="100">
        <v>0</v>
      </c>
      <c r="I631" s="100">
        <v>0</v>
      </c>
      <c r="J631" s="100">
        <v>0</v>
      </c>
      <c r="K631" s="101">
        <v>0</v>
      </c>
      <c r="L631" s="102">
        <f t="shared" si="28"/>
        <v>0</v>
      </c>
      <c r="M631" s="102">
        <v>0</v>
      </c>
      <c r="N631" s="102">
        <v>0</v>
      </c>
      <c r="O631" s="103">
        <v>0</v>
      </c>
      <c r="P631" s="104">
        <v>0</v>
      </c>
      <c r="Q631" s="105">
        <f>+monthly_drivers_0!Q631</f>
        <v>2.5</v>
      </c>
    </row>
    <row r="632" spans="1:17" x14ac:dyDescent="0.25">
      <c r="A632" s="98">
        <f t="shared" si="29"/>
        <v>63493</v>
      </c>
      <c r="B632" s="713" t="str">
        <f t="shared" si="30"/>
        <v>LeasingI</v>
      </c>
      <c r="C632" s="99">
        <v>0</v>
      </c>
      <c r="D632" s="100">
        <v>0</v>
      </c>
      <c r="E632" s="100">
        <v>0</v>
      </c>
      <c r="F632" s="100">
        <v>0</v>
      </c>
      <c r="G632" s="100">
        <v>0</v>
      </c>
      <c r="H632" s="100">
        <v>0</v>
      </c>
      <c r="I632" s="100">
        <v>0</v>
      </c>
      <c r="J632" s="100">
        <v>0</v>
      </c>
      <c r="K632" s="101">
        <v>0</v>
      </c>
      <c r="L632" s="102">
        <f t="shared" si="28"/>
        <v>0</v>
      </c>
      <c r="M632" s="102">
        <v>0</v>
      </c>
      <c r="N632" s="102">
        <v>0</v>
      </c>
      <c r="O632" s="103">
        <v>0</v>
      </c>
      <c r="P632" s="95">
        <v>0</v>
      </c>
      <c r="Q632" s="97">
        <f>+monthly_drivers_0!Q632</f>
        <v>2.5</v>
      </c>
    </row>
    <row r="633" spans="1:17" x14ac:dyDescent="0.25">
      <c r="A633" s="98">
        <f t="shared" si="29"/>
        <v>63523</v>
      </c>
      <c r="B633" s="713" t="str">
        <f t="shared" si="30"/>
        <v>LeasingI</v>
      </c>
      <c r="C633" s="99">
        <v>0</v>
      </c>
      <c r="D633" s="100">
        <v>0</v>
      </c>
      <c r="E633" s="100">
        <v>0</v>
      </c>
      <c r="F633" s="100">
        <v>0</v>
      </c>
      <c r="G633" s="100">
        <v>0</v>
      </c>
      <c r="H633" s="100">
        <v>0</v>
      </c>
      <c r="I633" s="100">
        <v>0</v>
      </c>
      <c r="J633" s="100">
        <v>0</v>
      </c>
      <c r="K633" s="101">
        <v>0</v>
      </c>
      <c r="L633" s="102">
        <f t="shared" si="28"/>
        <v>0</v>
      </c>
      <c r="M633" s="102">
        <v>0</v>
      </c>
      <c r="N633" s="102">
        <v>0</v>
      </c>
      <c r="O633" s="103">
        <v>0</v>
      </c>
      <c r="P633" s="104">
        <v>0</v>
      </c>
      <c r="Q633" s="105">
        <f>+monthly_drivers_0!Q633</f>
        <v>2.5</v>
      </c>
    </row>
    <row r="634" spans="1:17" x14ac:dyDescent="0.25">
      <c r="A634" s="98">
        <f t="shared" si="29"/>
        <v>63554</v>
      </c>
      <c r="B634" s="713" t="str">
        <f t="shared" si="30"/>
        <v>LeasingI</v>
      </c>
      <c r="C634" s="99">
        <v>0</v>
      </c>
      <c r="D634" s="100">
        <v>0</v>
      </c>
      <c r="E634" s="100">
        <v>0</v>
      </c>
      <c r="F634" s="100">
        <v>0</v>
      </c>
      <c r="G634" s="100">
        <v>0</v>
      </c>
      <c r="H634" s="100">
        <v>0</v>
      </c>
      <c r="I634" s="100">
        <v>0</v>
      </c>
      <c r="J634" s="100">
        <v>0</v>
      </c>
      <c r="K634" s="101">
        <v>0</v>
      </c>
      <c r="L634" s="102">
        <f t="shared" si="28"/>
        <v>0</v>
      </c>
      <c r="M634" s="102">
        <v>0</v>
      </c>
      <c r="N634" s="102">
        <v>0</v>
      </c>
      <c r="O634" s="103">
        <v>0</v>
      </c>
      <c r="P634" s="95">
        <v>0</v>
      </c>
      <c r="Q634" s="97">
        <f>+monthly_drivers_0!Q634</f>
        <v>2.5</v>
      </c>
    </row>
    <row r="635" spans="1:17" x14ac:dyDescent="0.25">
      <c r="A635" s="98">
        <f t="shared" si="29"/>
        <v>63585</v>
      </c>
      <c r="B635" s="713" t="str">
        <f t="shared" si="30"/>
        <v>LeasingI</v>
      </c>
      <c r="C635" s="99">
        <v>0</v>
      </c>
      <c r="D635" s="100">
        <v>0</v>
      </c>
      <c r="E635" s="100">
        <v>0</v>
      </c>
      <c r="F635" s="100">
        <v>0</v>
      </c>
      <c r="G635" s="100">
        <v>0</v>
      </c>
      <c r="H635" s="100">
        <v>0</v>
      </c>
      <c r="I635" s="100">
        <v>0</v>
      </c>
      <c r="J635" s="100">
        <v>0</v>
      </c>
      <c r="K635" s="101">
        <v>0</v>
      </c>
      <c r="L635" s="102">
        <f t="shared" si="28"/>
        <v>0</v>
      </c>
      <c r="M635" s="102">
        <v>0</v>
      </c>
      <c r="N635" s="102">
        <v>0</v>
      </c>
      <c r="O635" s="103">
        <v>0</v>
      </c>
      <c r="P635" s="104">
        <v>0</v>
      </c>
      <c r="Q635" s="105">
        <f>+monthly_drivers_0!Q635</f>
        <v>2.5</v>
      </c>
    </row>
    <row r="636" spans="1:17" x14ac:dyDescent="0.25">
      <c r="A636" s="98">
        <f t="shared" si="29"/>
        <v>63613</v>
      </c>
      <c r="B636" s="713" t="str">
        <f t="shared" si="30"/>
        <v>LeasingI</v>
      </c>
      <c r="C636" s="99">
        <v>0</v>
      </c>
      <c r="D636" s="100">
        <v>0</v>
      </c>
      <c r="E636" s="100">
        <v>0</v>
      </c>
      <c r="F636" s="100">
        <v>0</v>
      </c>
      <c r="G636" s="100">
        <v>0</v>
      </c>
      <c r="H636" s="100">
        <v>0</v>
      </c>
      <c r="I636" s="100">
        <v>0</v>
      </c>
      <c r="J636" s="100">
        <v>0</v>
      </c>
      <c r="K636" s="101">
        <v>0</v>
      </c>
      <c r="L636" s="102">
        <f t="shared" si="28"/>
        <v>0</v>
      </c>
      <c r="M636" s="102">
        <v>0</v>
      </c>
      <c r="N636" s="102">
        <v>0</v>
      </c>
      <c r="O636" s="103">
        <v>0</v>
      </c>
      <c r="P636" s="95">
        <v>0</v>
      </c>
      <c r="Q636" s="97">
        <f>+monthly_drivers_0!Q636</f>
        <v>2.5</v>
      </c>
    </row>
    <row r="637" spans="1:17" x14ac:dyDescent="0.25">
      <c r="A637" s="98">
        <f t="shared" si="29"/>
        <v>63644</v>
      </c>
      <c r="B637" s="713" t="str">
        <f t="shared" si="30"/>
        <v>LeasingI</v>
      </c>
      <c r="C637" s="99">
        <v>0</v>
      </c>
      <c r="D637" s="100">
        <v>0</v>
      </c>
      <c r="E637" s="100">
        <v>0</v>
      </c>
      <c r="F637" s="100">
        <v>0</v>
      </c>
      <c r="G637" s="100">
        <v>0</v>
      </c>
      <c r="H637" s="100">
        <v>0</v>
      </c>
      <c r="I637" s="100">
        <v>0</v>
      </c>
      <c r="J637" s="100">
        <v>0</v>
      </c>
      <c r="K637" s="101">
        <v>0</v>
      </c>
      <c r="L637" s="102">
        <f t="shared" si="28"/>
        <v>0</v>
      </c>
      <c r="M637" s="102">
        <v>0</v>
      </c>
      <c r="N637" s="102">
        <v>0</v>
      </c>
      <c r="O637" s="103">
        <v>0</v>
      </c>
      <c r="P637" s="104">
        <v>0</v>
      </c>
      <c r="Q637" s="105">
        <f>+monthly_drivers_0!Q637</f>
        <v>2.5</v>
      </c>
    </row>
    <row r="638" spans="1:17" x14ac:dyDescent="0.25">
      <c r="A638" s="98">
        <f t="shared" si="29"/>
        <v>63674</v>
      </c>
      <c r="B638" s="713" t="str">
        <f t="shared" si="30"/>
        <v>LeasingI</v>
      </c>
      <c r="C638" s="99">
        <v>0</v>
      </c>
      <c r="D638" s="100">
        <v>0</v>
      </c>
      <c r="E638" s="100">
        <v>0</v>
      </c>
      <c r="F638" s="100">
        <v>0</v>
      </c>
      <c r="G638" s="100">
        <v>0</v>
      </c>
      <c r="H638" s="100">
        <v>0</v>
      </c>
      <c r="I638" s="100">
        <v>0</v>
      </c>
      <c r="J638" s="100">
        <v>0</v>
      </c>
      <c r="K638" s="101">
        <v>0</v>
      </c>
      <c r="L638" s="102">
        <f t="shared" si="28"/>
        <v>0</v>
      </c>
      <c r="M638" s="102">
        <v>0</v>
      </c>
      <c r="N638" s="102">
        <v>0</v>
      </c>
      <c r="O638" s="103">
        <v>0</v>
      </c>
      <c r="P638" s="95">
        <v>0</v>
      </c>
      <c r="Q638" s="97">
        <f>+monthly_drivers_0!Q638</f>
        <v>2.5</v>
      </c>
    </row>
    <row r="639" spans="1:17" x14ac:dyDescent="0.25">
      <c r="A639" s="98">
        <f t="shared" si="29"/>
        <v>63705</v>
      </c>
      <c r="B639" s="713" t="str">
        <f t="shared" si="30"/>
        <v>LeasingI</v>
      </c>
      <c r="C639" s="99">
        <v>0</v>
      </c>
      <c r="D639" s="100">
        <v>0</v>
      </c>
      <c r="E639" s="100">
        <v>0</v>
      </c>
      <c r="F639" s="100">
        <v>0</v>
      </c>
      <c r="G639" s="100">
        <v>0</v>
      </c>
      <c r="H639" s="100">
        <v>0</v>
      </c>
      <c r="I639" s="100">
        <v>0</v>
      </c>
      <c r="J639" s="100">
        <v>0</v>
      </c>
      <c r="K639" s="101">
        <v>0</v>
      </c>
      <c r="L639" s="102">
        <f t="shared" si="28"/>
        <v>0</v>
      </c>
      <c r="M639" s="102">
        <v>0</v>
      </c>
      <c r="N639" s="102">
        <v>0</v>
      </c>
      <c r="O639" s="103">
        <v>0</v>
      </c>
      <c r="P639" s="104">
        <v>0</v>
      </c>
      <c r="Q639" s="105">
        <f>+monthly_drivers_0!Q639</f>
        <v>2.5</v>
      </c>
    </row>
    <row r="640" spans="1:17" x14ac:dyDescent="0.25">
      <c r="A640" s="98">
        <f t="shared" si="29"/>
        <v>63735</v>
      </c>
      <c r="B640" s="713" t="str">
        <f t="shared" si="30"/>
        <v>LeasingI</v>
      </c>
      <c r="C640" s="99">
        <v>0</v>
      </c>
      <c r="D640" s="100">
        <v>0</v>
      </c>
      <c r="E640" s="100">
        <v>0</v>
      </c>
      <c r="F640" s="100">
        <v>0</v>
      </c>
      <c r="G640" s="100">
        <v>0</v>
      </c>
      <c r="H640" s="100">
        <v>0</v>
      </c>
      <c r="I640" s="100">
        <v>0</v>
      </c>
      <c r="J640" s="100">
        <v>0</v>
      </c>
      <c r="K640" s="101">
        <v>0</v>
      </c>
      <c r="L640" s="102">
        <f t="shared" si="28"/>
        <v>0</v>
      </c>
      <c r="M640" s="102">
        <v>0</v>
      </c>
      <c r="N640" s="102">
        <v>0</v>
      </c>
      <c r="O640" s="103">
        <v>0</v>
      </c>
      <c r="P640" s="95">
        <v>0</v>
      </c>
      <c r="Q640" s="97">
        <f>+monthly_drivers_0!Q640</f>
        <v>2.5</v>
      </c>
    </row>
    <row r="641" spans="1:17" x14ac:dyDescent="0.25">
      <c r="A641" s="98">
        <f t="shared" si="29"/>
        <v>63766</v>
      </c>
      <c r="B641" s="713" t="str">
        <f t="shared" si="30"/>
        <v>LeasingI</v>
      </c>
      <c r="C641" s="99">
        <v>0</v>
      </c>
      <c r="D641" s="100">
        <v>0</v>
      </c>
      <c r="E641" s="100">
        <v>0</v>
      </c>
      <c r="F641" s="100">
        <v>0</v>
      </c>
      <c r="G641" s="100">
        <v>0</v>
      </c>
      <c r="H641" s="100">
        <v>0</v>
      </c>
      <c r="I641" s="100">
        <v>0</v>
      </c>
      <c r="J641" s="100">
        <v>0</v>
      </c>
      <c r="K641" s="101">
        <v>0</v>
      </c>
      <c r="L641" s="102">
        <f t="shared" si="28"/>
        <v>0</v>
      </c>
      <c r="M641" s="102">
        <v>0</v>
      </c>
      <c r="N641" s="102">
        <v>0</v>
      </c>
      <c r="O641" s="103">
        <v>0</v>
      </c>
      <c r="P641" s="104">
        <v>0</v>
      </c>
      <c r="Q641" s="105">
        <f>+monthly_drivers_0!Q641</f>
        <v>2.5</v>
      </c>
    </row>
    <row r="642" spans="1:17" x14ac:dyDescent="0.25">
      <c r="A642" s="98">
        <f t="shared" si="29"/>
        <v>63797</v>
      </c>
      <c r="B642" s="713" t="str">
        <f t="shared" si="30"/>
        <v>LeasingI</v>
      </c>
      <c r="C642" s="99">
        <v>0</v>
      </c>
      <c r="D642" s="100">
        <v>0</v>
      </c>
      <c r="E642" s="100">
        <v>0</v>
      </c>
      <c r="F642" s="100">
        <v>0</v>
      </c>
      <c r="G642" s="100">
        <v>0</v>
      </c>
      <c r="H642" s="100">
        <v>0</v>
      </c>
      <c r="I642" s="100">
        <v>0</v>
      </c>
      <c r="J642" s="100">
        <v>0</v>
      </c>
      <c r="K642" s="101">
        <v>0</v>
      </c>
      <c r="L642" s="102">
        <f t="shared" ref="L642:L705" si="31">+P642+O642</f>
        <v>0</v>
      </c>
      <c r="M642" s="102">
        <v>0</v>
      </c>
      <c r="N642" s="102">
        <v>0</v>
      </c>
      <c r="O642" s="103">
        <v>0</v>
      </c>
      <c r="P642" s="95">
        <v>0</v>
      </c>
      <c r="Q642" s="97">
        <f>+monthly_drivers_0!Q642</f>
        <v>2.5</v>
      </c>
    </row>
    <row r="643" spans="1:17" x14ac:dyDescent="0.25">
      <c r="A643" s="98">
        <f t="shared" ref="A643:A706" si="32">+EOMONTH(A642,1)</f>
        <v>63827</v>
      </c>
      <c r="B643" s="713" t="str">
        <f t="shared" ref="B643:B706" si="33">+B642</f>
        <v>LeasingI</v>
      </c>
      <c r="C643" s="99">
        <v>0</v>
      </c>
      <c r="D643" s="100">
        <v>0</v>
      </c>
      <c r="E643" s="100">
        <v>0</v>
      </c>
      <c r="F643" s="100">
        <v>0</v>
      </c>
      <c r="G643" s="100">
        <v>0</v>
      </c>
      <c r="H643" s="100">
        <v>0</v>
      </c>
      <c r="I643" s="100">
        <v>0</v>
      </c>
      <c r="J643" s="100">
        <v>0</v>
      </c>
      <c r="K643" s="101">
        <v>0</v>
      </c>
      <c r="L643" s="102">
        <f t="shared" si="31"/>
        <v>0</v>
      </c>
      <c r="M643" s="102">
        <v>0</v>
      </c>
      <c r="N643" s="102">
        <v>0</v>
      </c>
      <c r="O643" s="103">
        <v>0</v>
      </c>
      <c r="P643" s="104">
        <v>0</v>
      </c>
      <c r="Q643" s="105">
        <f>+monthly_drivers_0!Q643</f>
        <v>2.5</v>
      </c>
    </row>
    <row r="644" spans="1:17" x14ac:dyDescent="0.25">
      <c r="A644" s="98">
        <f t="shared" si="32"/>
        <v>63858</v>
      </c>
      <c r="B644" s="713" t="str">
        <f t="shared" si="33"/>
        <v>LeasingI</v>
      </c>
      <c r="C644" s="99">
        <v>0</v>
      </c>
      <c r="D644" s="100">
        <v>0</v>
      </c>
      <c r="E644" s="100">
        <v>0</v>
      </c>
      <c r="F644" s="100">
        <v>0</v>
      </c>
      <c r="G644" s="100">
        <v>0</v>
      </c>
      <c r="H644" s="100">
        <v>0</v>
      </c>
      <c r="I644" s="100">
        <v>0</v>
      </c>
      <c r="J644" s="100">
        <v>0</v>
      </c>
      <c r="K644" s="101">
        <v>0</v>
      </c>
      <c r="L644" s="102">
        <f t="shared" si="31"/>
        <v>0</v>
      </c>
      <c r="M644" s="102">
        <v>0</v>
      </c>
      <c r="N644" s="102">
        <v>0</v>
      </c>
      <c r="O644" s="103">
        <v>0</v>
      </c>
      <c r="P644" s="95">
        <v>0</v>
      </c>
      <c r="Q644" s="97">
        <f>+monthly_drivers_0!Q644</f>
        <v>2.5</v>
      </c>
    </row>
    <row r="645" spans="1:17" x14ac:dyDescent="0.25">
      <c r="A645" s="98">
        <f t="shared" si="32"/>
        <v>63888</v>
      </c>
      <c r="B645" s="713" t="str">
        <f t="shared" si="33"/>
        <v>LeasingI</v>
      </c>
      <c r="C645" s="99">
        <v>0</v>
      </c>
      <c r="D645" s="100">
        <v>0</v>
      </c>
      <c r="E645" s="100">
        <v>0</v>
      </c>
      <c r="F645" s="100">
        <v>0</v>
      </c>
      <c r="G645" s="100">
        <v>0</v>
      </c>
      <c r="H645" s="100">
        <v>0</v>
      </c>
      <c r="I645" s="100">
        <v>0</v>
      </c>
      <c r="J645" s="100">
        <v>0</v>
      </c>
      <c r="K645" s="101">
        <v>0</v>
      </c>
      <c r="L645" s="102">
        <f t="shared" si="31"/>
        <v>0</v>
      </c>
      <c r="M645" s="102">
        <v>0</v>
      </c>
      <c r="N645" s="102">
        <v>0</v>
      </c>
      <c r="O645" s="103">
        <v>0</v>
      </c>
      <c r="P645" s="104">
        <v>0</v>
      </c>
      <c r="Q645" s="105">
        <f>+monthly_drivers_0!Q645</f>
        <v>2.5</v>
      </c>
    </row>
    <row r="646" spans="1:17" x14ac:dyDescent="0.25">
      <c r="A646" s="98">
        <f t="shared" si="32"/>
        <v>63919</v>
      </c>
      <c r="B646" s="713" t="str">
        <f t="shared" si="33"/>
        <v>LeasingI</v>
      </c>
      <c r="C646" s="99">
        <v>0</v>
      </c>
      <c r="D646" s="100">
        <v>0</v>
      </c>
      <c r="E646" s="100">
        <v>0</v>
      </c>
      <c r="F646" s="100">
        <v>0</v>
      </c>
      <c r="G646" s="100">
        <v>0</v>
      </c>
      <c r="H646" s="100">
        <v>0</v>
      </c>
      <c r="I646" s="100">
        <v>0</v>
      </c>
      <c r="J646" s="100">
        <v>0</v>
      </c>
      <c r="K646" s="101">
        <v>0</v>
      </c>
      <c r="L646" s="102">
        <f t="shared" si="31"/>
        <v>0</v>
      </c>
      <c r="M646" s="102">
        <v>0</v>
      </c>
      <c r="N646" s="102">
        <v>0</v>
      </c>
      <c r="O646" s="103">
        <v>0</v>
      </c>
      <c r="P646" s="95">
        <v>0</v>
      </c>
      <c r="Q646" s="97">
        <f>+monthly_drivers_0!Q646</f>
        <v>2.5</v>
      </c>
    </row>
    <row r="647" spans="1:17" x14ac:dyDescent="0.25">
      <c r="A647" s="98">
        <f t="shared" si="32"/>
        <v>63950</v>
      </c>
      <c r="B647" s="713" t="str">
        <f t="shared" si="33"/>
        <v>LeasingI</v>
      </c>
      <c r="C647" s="99">
        <v>0</v>
      </c>
      <c r="D647" s="100">
        <v>0</v>
      </c>
      <c r="E647" s="100">
        <v>0</v>
      </c>
      <c r="F647" s="100">
        <v>0</v>
      </c>
      <c r="G647" s="100">
        <v>0</v>
      </c>
      <c r="H647" s="100">
        <v>0</v>
      </c>
      <c r="I647" s="100">
        <v>0</v>
      </c>
      <c r="J647" s="100">
        <v>0</v>
      </c>
      <c r="K647" s="101">
        <v>0</v>
      </c>
      <c r="L647" s="102">
        <f t="shared" si="31"/>
        <v>0</v>
      </c>
      <c r="M647" s="102">
        <v>0</v>
      </c>
      <c r="N647" s="102">
        <v>0</v>
      </c>
      <c r="O647" s="103">
        <v>0</v>
      </c>
      <c r="P647" s="104">
        <v>0</v>
      </c>
      <c r="Q647" s="105">
        <f>+monthly_drivers_0!Q647</f>
        <v>2.5</v>
      </c>
    </row>
    <row r="648" spans="1:17" x14ac:dyDescent="0.25">
      <c r="A648" s="98">
        <f t="shared" si="32"/>
        <v>63978</v>
      </c>
      <c r="B648" s="713" t="str">
        <f t="shared" si="33"/>
        <v>LeasingI</v>
      </c>
      <c r="C648" s="99">
        <v>0</v>
      </c>
      <c r="D648" s="100">
        <v>0</v>
      </c>
      <c r="E648" s="100">
        <v>0</v>
      </c>
      <c r="F648" s="100">
        <v>0</v>
      </c>
      <c r="G648" s="100">
        <v>0</v>
      </c>
      <c r="H648" s="100">
        <v>0</v>
      </c>
      <c r="I648" s="100">
        <v>0</v>
      </c>
      <c r="J648" s="100">
        <v>0</v>
      </c>
      <c r="K648" s="101">
        <v>0</v>
      </c>
      <c r="L648" s="102">
        <f t="shared" si="31"/>
        <v>0</v>
      </c>
      <c r="M648" s="102">
        <v>0</v>
      </c>
      <c r="N648" s="102">
        <v>0</v>
      </c>
      <c r="O648" s="103">
        <v>0</v>
      </c>
      <c r="P648" s="95">
        <v>0</v>
      </c>
      <c r="Q648" s="97">
        <f>+monthly_drivers_0!Q648</f>
        <v>2.5</v>
      </c>
    </row>
    <row r="649" spans="1:17" x14ac:dyDescent="0.25">
      <c r="A649" s="98">
        <f t="shared" si="32"/>
        <v>64009</v>
      </c>
      <c r="B649" s="713" t="str">
        <f t="shared" si="33"/>
        <v>LeasingI</v>
      </c>
      <c r="C649" s="99">
        <v>0</v>
      </c>
      <c r="D649" s="100">
        <v>0</v>
      </c>
      <c r="E649" s="100">
        <v>0</v>
      </c>
      <c r="F649" s="100">
        <v>0</v>
      </c>
      <c r="G649" s="100">
        <v>0</v>
      </c>
      <c r="H649" s="100">
        <v>0</v>
      </c>
      <c r="I649" s="100">
        <v>0</v>
      </c>
      <c r="J649" s="100">
        <v>0</v>
      </c>
      <c r="K649" s="101">
        <v>0</v>
      </c>
      <c r="L649" s="102">
        <f t="shared" si="31"/>
        <v>0</v>
      </c>
      <c r="M649" s="102">
        <v>0</v>
      </c>
      <c r="N649" s="102">
        <v>0</v>
      </c>
      <c r="O649" s="103">
        <v>0</v>
      </c>
      <c r="P649" s="104">
        <v>0</v>
      </c>
      <c r="Q649" s="105">
        <f>+monthly_drivers_0!Q649</f>
        <v>2.5</v>
      </c>
    </row>
    <row r="650" spans="1:17" x14ac:dyDescent="0.25">
      <c r="A650" s="98">
        <f t="shared" si="32"/>
        <v>64039</v>
      </c>
      <c r="B650" s="713" t="str">
        <f t="shared" si="33"/>
        <v>LeasingI</v>
      </c>
      <c r="C650" s="99">
        <v>0</v>
      </c>
      <c r="D650" s="100">
        <v>0</v>
      </c>
      <c r="E650" s="100">
        <v>0</v>
      </c>
      <c r="F650" s="100">
        <v>0</v>
      </c>
      <c r="G650" s="100">
        <v>0</v>
      </c>
      <c r="H650" s="100">
        <v>0</v>
      </c>
      <c r="I650" s="100">
        <v>0</v>
      </c>
      <c r="J650" s="100">
        <v>0</v>
      </c>
      <c r="K650" s="101">
        <v>0</v>
      </c>
      <c r="L650" s="102">
        <f t="shared" si="31"/>
        <v>0</v>
      </c>
      <c r="M650" s="102">
        <v>0</v>
      </c>
      <c r="N650" s="102">
        <v>0</v>
      </c>
      <c r="O650" s="103">
        <v>0</v>
      </c>
      <c r="P650" s="95">
        <v>0</v>
      </c>
      <c r="Q650" s="97">
        <f>+monthly_drivers_0!Q650</f>
        <v>2.5</v>
      </c>
    </row>
    <row r="651" spans="1:17" x14ac:dyDescent="0.25">
      <c r="A651" s="98">
        <f t="shared" si="32"/>
        <v>64070</v>
      </c>
      <c r="B651" s="713" t="str">
        <f t="shared" si="33"/>
        <v>LeasingI</v>
      </c>
      <c r="C651" s="99">
        <v>0</v>
      </c>
      <c r="D651" s="100">
        <v>0</v>
      </c>
      <c r="E651" s="100">
        <v>0</v>
      </c>
      <c r="F651" s="100">
        <v>0</v>
      </c>
      <c r="G651" s="100">
        <v>0</v>
      </c>
      <c r="H651" s="100">
        <v>0</v>
      </c>
      <c r="I651" s="100">
        <v>0</v>
      </c>
      <c r="J651" s="100">
        <v>0</v>
      </c>
      <c r="K651" s="101">
        <v>0</v>
      </c>
      <c r="L651" s="102">
        <f t="shared" si="31"/>
        <v>0</v>
      </c>
      <c r="M651" s="102">
        <v>0</v>
      </c>
      <c r="N651" s="102">
        <v>0</v>
      </c>
      <c r="O651" s="103">
        <v>0</v>
      </c>
      <c r="P651" s="104">
        <v>0</v>
      </c>
      <c r="Q651" s="105">
        <f>+monthly_drivers_0!Q651</f>
        <v>2.5</v>
      </c>
    </row>
    <row r="652" spans="1:17" x14ac:dyDescent="0.25">
      <c r="A652" s="98">
        <f t="shared" si="32"/>
        <v>64100</v>
      </c>
      <c r="B652" s="713" t="str">
        <f t="shared" si="33"/>
        <v>LeasingI</v>
      </c>
      <c r="C652" s="99">
        <v>0</v>
      </c>
      <c r="D652" s="100">
        <v>0</v>
      </c>
      <c r="E652" s="100">
        <v>0</v>
      </c>
      <c r="F652" s="100">
        <v>0</v>
      </c>
      <c r="G652" s="100">
        <v>0</v>
      </c>
      <c r="H652" s="100">
        <v>0</v>
      </c>
      <c r="I652" s="100">
        <v>0</v>
      </c>
      <c r="J652" s="100">
        <v>0</v>
      </c>
      <c r="K652" s="101">
        <v>0</v>
      </c>
      <c r="L652" s="102">
        <f t="shared" si="31"/>
        <v>0</v>
      </c>
      <c r="M652" s="102">
        <v>0</v>
      </c>
      <c r="N652" s="102">
        <v>0</v>
      </c>
      <c r="O652" s="103">
        <v>0</v>
      </c>
      <c r="P652" s="95">
        <v>0</v>
      </c>
      <c r="Q652" s="97">
        <f>+monthly_drivers_0!Q652</f>
        <v>2.5</v>
      </c>
    </row>
    <row r="653" spans="1:17" x14ac:dyDescent="0.25">
      <c r="A653" s="98">
        <f t="shared" si="32"/>
        <v>64131</v>
      </c>
      <c r="B653" s="713" t="str">
        <f t="shared" si="33"/>
        <v>LeasingI</v>
      </c>
      <c r="C653" s="99">
        <v>0</v>
      </c>
      <c r="D653" s="100">
        <v>0</v>
      </c>
      <c r="E653" s="100">
        <v>0</v>
      </c>
      <c r="F653" s="100">
        <v>0</v>
      </c>
      <c r="G653" s="100">
        <v>0</v>
      </c>
      <c r="H653" s="100">
        <v>0</v>
      </c>
      <c r="I653" s="100">
        <v>0</v>
      </c>
      <c r="J653" s="100">
        <v>0</v>
      </c>
      <c r="K653" s="101">
        <v>0</v>
      </c>
      <c r="L653" s="102">
        <f t="shared" si="31"/>
        <v>0</v>
      </c>
      <c r="M653" s="102">
        <v>0</v>
      </c>
      <c r="N653" s="102">
        <v>0</v>
      </c>
      <c r="O653" s="103">
        <v>0</v>
      </c>
      <c r="P653" s="104">
        <v>0</v>
      </c>
      <c r="Q653" s="105">
        <f>+monthly_drivers_0!Q653</f>
        <v>2.5</v>
      </c>
    </row>
    <row r="654" spans="1:17" x14ac:dyDescent="0.25">
      <c r="A654" s="98">
        <f t="shared" si="32"/>
        <v>64162</v>
      </c>
      <c r="B654" s="713" t="str">
        <f t="shared" si="33"/>
        <v>LeasingI</v>
      </c>
      <c r="C654" s="99">
        <v>0</v>
      </c>
      <c r="D654" s="100">
        <v>0</v>
      </c>
      <c r="E654" s="100">
        <v>0</v>
      </c>
      <c r="F654" s="100">
        <v>0</v>
      </c>
      <c r="G654" s="100">
        <v>0</v>
      </c>
      <c r="H654" s="100">
        <v>0</v>
      </c>
      <c r="I654" s="100">
        <v>0</v>
      </c>
      <c r="J654" s="100">
        <v>0</v>
      </c>
      <c r="K654" s="101">
        <v>0</v>
      </c>
      <c r="L654" s="102">
        <f t="shared" si="31"/>
        <v>0</v>
      </c>
      <c r="M654" s="102">
        <v>0</v>
      </c>
      <c r="N654" s="102">
        <v>0</v>
      </c>
      <c r="O654" s="103">
        <v>0</v>
      </c>
      <c r="P654" s="95">
        <v>0</v>
      </c>
      <c r="Q654" s="97">
        <f>+monthly_drivers_0!Q654</f>
        <v>2.5</v>
      </c>
    </row>
    <row r="655" spans="1:17" x14ac:dyDescent="0.25">
      <c r="A655" s="98">
        <f t="shared" si="32"/>
        <v>64192</v>
      </c>
      <c r="B655" s="713" t="str">
        <f t="shared" si="33"/>
        <v>LeasingI</v>
      </c>
      <c r="C655" s="99">
        <v>0</v>
      </c>
      <c r="D655" s="100">
        <v>0</v>
      </c>
      <c r="E655" s="100">
        <v>0</v>
      </c>
      <c r="F655" s="100">
        <v>0</v>
      </c>
      <c r="G655" s="100">
        <v>0</v>
      </c>
      <c r="H655" s="100">
        <v>0</v>
      </c>
      <c r="I655" s="100">
        <v>0</v>
      </c>
      <c r="J655" s="100">
        <v>0</v>
      </c>
      <c r="K655" s="101">
        <v>0</v>
      </c>
      <c r="L655" s="102">
        <f t="shared" si="31"/>
        <v>0</v>
      </c>
      <c r="M655" s="102">
        <v>0</v>
      </c>
      <c r="N655" s="102">
        <v>0</v>
      </c>
      <c r="O655" s="103">
        <v>0</v>
      </c>
      <c r="P655" s="104">
        <v>0</v>
      </c>
      <c r="Q655" s="105">
        <f>+monthly_drivers_0!Q655</f>
        <v>2.5</v>
      </c>
    </row>
    <row r="656" spans="1:17" x14ac:dyDescent="0.25">
      <c r="A656" s="98">
        <f t="shared" si="32"/>
        <v>64223</v>
      </c>
      <c r="B656" s="713" t="str">
        <f t="shared" si="33"/>
        <v>LeasingI</v>
      </c>
      <c r="C656" s="99">
        <v>0</v>
      </c>
      <c r="D656" s="100">
        <v>0</v>
      </c>
      <c r="E656" s="100">
        <v>0</v>
      </c>
      <c r="F656" s="100">
        <v>0</v>
      </c>
      <c r="G656" s="100">
        <v>0</v>
      </c>
      <c r="H656" s="100">
        <v>0</v>
      </c>
      <c r="I656" s="100">
        <v>0</v>
      </c>
      <c r="J656" s="100">
        <v>0</v>
      </c>
      <c r="K656" s="101">
        <v>0</v>
      </c>
      <c r="L656" s="102">
        <f t="shared" si="31"/>
        <v>0</v>
      </c>
      <c r="M656" s="102">
        <v>0</v>
      </c>
      <c r="N656" s="102">
        <v>0</v>
      </c>
      <c r="O656" s="103">
        <v>0</v>
      </c>
      <c r="P656" s="95">
        <v>0</v>
      </c>
      <c r="Q656" s="97">
        <f>+monthly_drivers_0!Q656</f>
        <v>2.5</v>
      </c>
    </row>
    <row r="657" spans="1:17" x14ac:dyDescent="0.25">
      <c r="A657" s="98">
        <f t="shared" si="32"/>
        <v>64253</v>
      </c>
      <c r="B657" s="713" t="str">
        <f t="shared" si="33"/>
        <v>LeasingI</v>
      </c>
      <c r="C657" s="99">
        <v>0</v>
      </c>
      <c r="D657" s="100">
        <v>0</v>
      </c>
      <c r="E657" s="100">
        <v>0</v>
      </c>
      <c r="F657" s="100">
        <v>0</v>
      </c>
      <c r="G657" s="100">
        <v>0</v>
      </c>
      <c r="H657" s="100">
        <v>0</v>
      </c>
      <c r="I657" s="100">
        <v>0</v>
      </c>
      <c r="J657" s="100">
        <v>0</v>
      </c>
      <c r="K657" s="101">
        <v>0</v>
      </c>
      <c r="L657" s="102">
        <f t="shared" si="31"/>
        <v>0</v>
      </c>
      <c r="M657" s="102">
        <v>0</v>
      </c>
      <c r="N657" s="102">
        <v>0</v>
      </c>
      <c r="O657" s="103">
        <v>0</v>
      </c>
      <c r="P657" s="104">
        <v>0</v>
      </c>
      <c r="Q657" s="105">
        <f>+monthly_drivers_0!Q657</f>
        <v>2.5</v>
      </c>
    </row>
    <row r="658" spans="1:17" x14ac:dyDescent="0.25">
      <c r="A658" s="98">
        <f t="shared" si="32"/>
        <v>64284</v>
      </c>
      <c r="B658" s="713" t="str">
        <f t="shared" si="33"/>
        <v>LeasingI</v>
      </c>
      <c r="C658" s="99">
        <v>0</v>
      </c>
      <c r="D658" s="100">
        <v>0</v>
      </c>
      <c r="E658" s="100">
        <v>0</v>
      </c>
      <c r="F658" s="100">
        <v>0</v>
      </c>
      <c r="G658" s="100">
        <v>0</v>
      </c>
      <c r="H658" s="100">
        <v>0</v>
      </c>
      <c r="I658" s="100">
        <v>0</v>
      </c>
      <c r="J658" s="100">
        <v>0</v>
      </c>
      <c r="K658" s="101">
        <v>0</v>
      </c>
      <c r="L658" s="102">
        <f t="shared" si="31"/>
        <v>0</v>
      </c>
      <c r="M658" s="102">
        <v>0</v>
      </c>
      <c r="N658" s="102">
        <v>0</v>
      </c>
      <c r="O658" s="103">
        <v>0</v>
      </c>
      <c r="P658" s="95">
        <v>0</v>
      </c>
      <c r="Q658" s="97">
        <f>+monthly_drivers_0!Q658</f>
        <v>2.5</v>
      </c>
    </row>
    <row r="659" spans="1:17" x14ac:dyDescent="0.25">
      <c r="A659" s="98">
        <f t="shared" si="32"/>
        <v>64315</v>
      </c>
      <c r="B659" s="713" t="str">
        <f t="shared" si="33"/>
        <v>LeasingI</v>
      </c>
      <c r="C659" s="99">
        <v>0</v>
      </c>
      <c r="D659" s="100">
        <v>0</v>
      </c>
      <c r="E659" s="100">
        <v>0</v>
      </c>
      <c r="F659" s="100">
        <v>0</v>
      </c>
      <c r="G659" s="100">
        <v>0</v>
      </c>
      <c r="H659" s="100">
        <v>0</v>
      </c>
      <c r="I659" s="100">
        <v>0</v>
      </c>
      <c r="J659" s="100">
        <v>0</v>
      </c>
      <c r="K659" s="101">
        <v>0</v>
      </c>
      <c r="L659" s="102">
        <f t="shared" si="31"/>
        <v>0</v>
      </c>
      <c r="M659" s="102">
        <v>0</v>
      </c>
      <c r="N659" s="102">
        <v>0</v>
      </c>
      <c r="O659" s="103">
        <v>0</v>
      </c>
      <c r="P659" s="104">
        <v>0</v>
      </c>
      <c r="Q659" s="105">
        <f>+monthly_drivers_0!Q659</f>
        <v>2.5</v>
      </c>
    </row>
    <row r="660" spans="1:17" x14ac:dyDescent="0.25">
      <c r="A660" s="98">
        <f t="shared" si="32"/>
        <v>64344</v>
      </c>
      <c r="B660" s="713" t="str">
        <f t="shared" si="33"/>
        <v>LeasingI</v>
      </c>
      <c r="C660" s="99">
        <v>0</v>
      </c>
      <c r="D660" s="100">
        <v>0</v>
      </c>
      <c r="E660" s="100">
        <v>0</v>
      </c>
      <c r="F660" s="100">
        <v>0</v>
      </c>
      <c r="G660" s="100">
        <v>0</v>
      </c>
      <c r="H660" s="100">
        <v>0</v>
      </c>
      <c r="I660" s="100">
        <v>0</v>
      </c>
      <c r="J660" s="100">
        <v>0</v>
      </c>
      <c r="K660" s="101">
        <v>0</v>
      </c>
      <c r="L660" s="102">
        <f t="shared" si="31"/>
        <v>0</v>
      </c>
      <c r="M660" s="102">
        <v>0</v>
      </c>
      <c r="N660" s="102">
        <v>0</v>
      </c>
      <c r="O660" s="103">
        <v>0</v>
      </c>
      <c r="P660" s="95">
        <v>0</v>
      </c>
      <c r="Q660" s="97">
        <f>+monthly_drivers_0!Q660</f>
        <v>2.5</v>
      </c>
    </row>
    <row r="661" spans="1:17" x14ac:dyDescent="0.25">
      <c r="A661" s="98">
        <f t="shared" si="32"/>
        <v>64375</v>
      </c>
      <c r="B661" s="713" t="str">
        <f t="shared" si="33"/>
        <v>LeasingI</v>
      </c>
      <c r="C661" s="99">
        <v>0</v>
      </c>
      <c r="D661" s="100">
        <v>0</v>
      </c>
      <c r="E661" s="100">
        <v>0</v>
      </c>
      <c r="F661" s="100">
        <v>0</v>
      </c>
      <c r="G661" s="100">
        <v>0</v>
      </c>
      <c r="H661" s="100">
        <v>0</v>
      </c>
      <c r="I661" s="100">
        <v>0</v>
      </c>
      <c r="J661" s="100">
        <v>0</v>
      </c>
      <c r="K661" s="101">
        <v>0</v>
      </c>
      <c r="L661" s="102">
        <f t="shared" si="31"/>
        <v>0</v>
      </c>
      <c r="M661" s="102">
        <v>0</v>
      </c>
      <c r="N661" s="102">
        <v>0</v>
      </c>
      <c r="O661" s="103">
        <v>0</v>
      </c>
      <c r="P661" s="104">
        <v>0</v>
      </c>
      <c r="Q661" s="105">
        <f>+monthly_drivers_0!Q661</f>
        <v>2.5</v>
      </c>
    </row>
    <row r="662" spans="1:17" x14ac:dyDescent="0.25">
      <c r="A662" s="98">
        <f t="shared" si="32"/>
        <v>64405</v>
      </c>
      <c r="B662" s="713" t="str">
        <f t="shared" si="33"/>
        <v>LeasingI</v>
      </c>
      <c r="C662" s="99">
        <v>0</v>
      </c>
      <c r="D662" s="100">
        <v>0</v>
      </c>
      <c r="E662" s="100">
        <v>0</v>
      </c>
      <c r="F662" s="100">
        <v>0</v>
      </c>
      <c r="G662" s="100">
        <v>0</v>
      </c>
      <c r="H662" s="100">
        <v>0</v>
      </c>
      <c r="I662" s="100">
        <v>0</v>
      </c>
      <c r="J662" s="100">
        <v>0</v>
      </c>
      <c r="K662" s="101">
        <v>0</v>
      </c>
      <c r="L662" s="102">
        <f t="shared" si="31"/>
        <v>0</v>
      </c>
      <c r="M662" s="102">
        <v>0</v>
      </c>
      <c r="N662" s="102">
        <v>0</v>
      </c>
      <c r="O662" s="103">
        <v>0</v>
      </c>
      <c r="P662" s="95">
        <v>0</v>
      </c>
      <c r="Q662" s="97">
        <f>+monthly_drivers_0!Q662</f>
        <v>2.5</v>
      </c>
    </row>
    <row r="663" spans="1:17" x14ac:dyDescent="0.25">
      <c r="A663" s="98">
        <f t="shared" si="32"/>
        <v>64436</v>
      </c>
      <c r="B663" s="713" t="str">
        <f t="shared" si="33"/>
        <v>LeasingI</v>
      </c>
      <c r="C663" s="99">
        <v>0</v>
      </c>
      <c r="D663" s="100">
        <v>0</v>
      </c>
      <c r="E663" s="100">
        <v>0</v>
      </c>
      <c r="F663" s="100">
        <v>0</v>
      </c>
      <c r="G663" s="100">
        <v>0</v>
      </c>
      <c r="H663" s="100">
        <v>0</v>
      </c>
      <c r="I663" s="100">
        <v>0</v>
      </c>
      <c r="J663" s="100">
        <v>0</v>
      </c>
      <c r="K663" s="101">
        <v>0</v>
      </c>
      <c r="L663" s="102">
        <f t="shared" si="31"/>
        <v>0</v>
      </c>
      <c r="M663" s="102">
        <v>0</v>
      </c>
      <c r="N663" s="102">
        <v>0</v>
      </c>
      <c r="O663" s="103">
        <v>0</v>
      </c>
      <c r="P663" s="104">
        <v>0</v>
      </c>
      <c r="Q663" s="105">
        <f>+monthly_drivers_0!Q663</f>
        <v>2.5</v>
      </c>
    </row>
    <row r="664" spans="1:17" x14ac:dyDescent="0.25">
      <c r="A664" s="98">
        <f t="shared" si="32"/>
        <v>64466</v>
      </c>
      <c r="B664" s="713" t="str">
        <f t="shared" si="33"/>
        <v>LeasingI</v>
      </c>
      <c r="C664" s="99">
        <v>0</v>
      </c>
      <c r="D664" s="100">
        <v>0</v>
      </c>
      <c r="E664" s="100">
        <v>0</v>
      </c>
      <c r="F664" s="100">
        <v>0</v>
      </c>
      <c r="G664" s="100">
        <v>0</v>
      </c>
      <c r="H664" s="100">
        <v>0</v>
      </c>
      <c r="I664" s="100">
        <v>0</v>
      </c>
      <c r="J664" s="100">
        <v>0</v>
      </c>
      <c r="K664" s="101">
        <v>0</v>
      </c>
      <c r="L664" s="102">
        <f t="shared" si="31"/>
        <v>0</v>
      </c>
      <c r="M664" s="102">
        <v>0</v>
      </c>
      <c r="N664" s="102">
        <v>0</v>
      </c>
      <c r="O664" s="103">
        <v>0</v>
      </c>
      <c r="P664" s="95">
        <v>0</v>
      </c>
      <c r="Q664" s="97">
        <f>+monthly_drivers_0!Q664</f>
        <v>2.5</v>
      </c>
    </row>
    <row r="665" spans="1:17" x14ac:dyDescent="0.25">
      <c r="A665" s="98">
        <f t="shared" si="32"/>
        <v>64497</v>
      </c>
      <c r="B665" s="713" t="str">
        <f t="shared" si="33"/>
        <v>LeasingI</v>
      </c>
      <c r="C665" s="99">
        <v>0</v>
      </c>
      <c r="D665" s="100">
        <v>0</v>
      </c>
      <c r="E665" s="100">
        <v>0</v>
      </c>
      <c r="F665" s="100">
        <v>0</v>
      </c>
      <c r="G665" s="100">
        <v>0</v>
      </c>
      <c r="H665" s="100">
        <v>0</v>
      </c>
      <c r="I665" s="100">
        <v>0</v>
      </c>
      <c r="J665" s="100">
        <v>0</v>
      </c>
      <c r="K665" s="101">
        <v>0</v>
      </c>
      <c r="L665" s="102">
        <f t="shared" si="31"/>
        <v>0</v>
      </c>
      <c r="M665" s="102">
        <v>0</v>
      </c>
      <c r="N665" s="102">
        <v>0</v>
      </c>
      <c r="O665" s="103">
        <v>0</v>
      </c>
      <c r="P665" s="104">
        <v>0</v>
      </c>
      <c r="Q665" s="105">
        <f>+monthly_drivers_0!Q665</f>
        <v>2.5</v>
      </c>
    </row>
    <row r="666" spans="1:17" x14ac:dyDescent="0.25">
      <c r="A666" s="98">
        <f t="shared" si="32"/>
        <v>64528</v>
      </c>
      <c r="B666" s="713" t="str">
        <f t="shared" si="33"/>
        <v>LeasingI</v>
      </c>
      <c r="C666" s="99">
        <v>0</v>
      </c>
      <c r="D666" s="100">
        <v>0</v>
      </c>
      <c r="E666" s="100">
        <v>0</v>
      </c>
      <c r="F666" s="100">
        <v>0</v>
      </c>
      <c r="G666" s="100">
        <v>0</v>
      </c>
      <c r="H666" s="100">
        <v>0</v>
      </c>
      <c r="I666" s="100">
        <v>0</v>
      </c>
      <c r="J666" s="100">
        <v>0</v>
      </c>
      <c r="K666" s="101">
        <v>0</v>
      </c>
      <c r="L666" s="102">
        <f t="shared" si="31"/>
        <v>0</v>
      </c>
      <c r="M666" s="102">
        <v>0</v>
      </c>
      <c r="N666" s="102">
        <v>0</v>
      </c>
      <c r="O666" s="103">
        <v>0</v>
      </c>
      <c r="P666" s="95">
        <v>0</v>
      </c>
      <c r="Q666" s="97">
        <f>+monthly_drivers_0!Q666</f>
        <v>2.5</v>
      </c>
    </row>
    <row r="667" spans="1:17" x14ac:dyDescent="0.25">
      <c r="A667" s="98">
        <f t="shared" si="32"/>
        <v>64558</v>
      </c>
      <c r="B667" s="713" t="str">
        <f t="shared" si="33"/>
        <v>LeasingI</v>
      </c>
      <c r="C667" s="99">
        <v>0</v>
      </c>
      <c r="D667" s="100">
        <v>0</v>
      </c>
      <c r="E667" s="100">
        <v>0</v>
      </c>
      <c r="F667" s="100">
        <v>0</v>
      </c>
      <c r="G667" s="100">
        <v>0</v>
      </c>
      <c r="H667" s="100">
        <v>0</v>
      </c>
      <c r="I667" s="100">
        <v>0</v>
      </c>
      <c r="J667" s="100">
        <v>0</v>
      </c>
      <c r="K667" s="101">
        <v>0</v>
      </c>
      <c r="L667" s="102">
        <f t="shared" si="31"/>
        <v>0</v>
      </c>
      <c r="M667" s="102">
        <v>0</v>
      </c>
      <c r="N667" s="102">
        <v>0</v>
      </c>
      <c r="O667" s="103">
        <v>0</v>
      </c>
      <c r="P667" s="104">
        <v>0</v>
      </c>
      <c r="Q667" s="105">
        <f>+monthly_drivers_0!Q667</f>
        <v>2.5</v>
      </c>
    </row>
    <row r="668" spans="1:17" x14ac:dyDescent="0.25">
      <c r="A668" s="98">
        <f t="shared" si="32"/>
        <v>64589</v>
      </c>
      <c r="B668" s="713" t="str">
        <f t="shared" si="33"/>
        <v>LeasingI</v>
      </c>
      <c r="C668" s="99">
        <v>0</v>
      </c>
      <c r="D668" s="100">
        <v>0</v>
      </c>
      <c r="E668" s="100">
        <v>0</v>
      </c>
      <c r="F668" s="100">
        <v>0</v>
      </c>
      <c r="G668" s="100">
        <v>0</v>
      </c>
      <c r="H668" s="100">
        <v>0</v>
      </c>
      <c r="I668" s="100">
        <v>0</v>
      </c>
      <c r="J668" s="100">
        <v>0</v>
      </c>
      <c r="K668" s="101">
        <v>0</v>
      </c>
      <c r="L668" s="102">
        <f t="shared" si="31"/>
        <v>0</v>
      </c>
      <c r="M668" s="102">
        <v>0</v>
      </c>
      <c r="N668" s="102">
        <v>0</v>
      </c>
      <c r="O668" s="103">
        <v>0</v>
      </c>
      <c r="P668" s="95">
        <v>0</v>
      </c>
      <c r="Q668" s="97">
        <f>+monthly_drivers_0!Q668</f>
        <v>2.5</v>
      </c>
    </row>
    <row r="669" spans="1:17" x14ac:dyDescent="0.25">
      <c r="A669" s="98">
        <f t="shared" si="32"/>
        <v>64619</v>
      </c>
      <c r="B669" s="713" t="str">
        <f t="shared" si="33"/>
        <v>LeasingI</v>
      </c>
      <c r="C669" s="99">
        <v>0</v>
      </c>
      <c r="D669" s="100">
        <v>0</v>
      </c>
      <c r="E669" s="100">
        <v>0</v>
      </c>
      <c r="F669" s="100">
        <v>0</v>
      </c>
      <c r="G669" s="100">
        <v>0</v>
      </c>
      <c r="H669" s="100">
        <v>0</v>
      </c>
      <c r="I669" s="100">
        <v>0</v>
      </c>
      <c r="J669" s="100">
        <v>0</v>
      </c>
      <c r="K669" s="101">
        <v>0</v>
      </c>
      <c r="L669" s="102">
        <f t="shared" si="31"/>
        <v>0</v>
      </c>
      <c r="M669" s="102">
        <v>0</v>
      </c>
      <c r="N669" s="102">
        <v>0</v>
      </c>
      <c r="O669" s="103">
        <v>0</v>
      </c>
      <c r="P669" s="104">
        <v>0</v>
      </c>
      <c r="Q669" s="105">
        <f>+monthly_drivers_0!Q669</f>
        <v>2.5</v>
      </c>
    </row>
    <row r="670" spans="1:17" x14ac:dyDescent="0.25">
      <c r="A670" s="98">
        <f t="shared" si="32"/>
        <v>64650</v>
      </c>
      <c r="B670" s="713" t="str">
        <f t="shared" si="33"/>
        <v>LeasingI</v>
      </c>
      <c r="C670" s="99">
        <v>0</v>
      </c>
      <c r="D670" s="100">
        <v>0</v>
      </c>
      <c r="E670" s="100">
        <v>0</v>
      </c>
      <c r="F670" s="100">
        <v>0</v>
      </c>
      <c r="G670" s="100">
        <v>0</v>
      </c>
      <c r="H670" s="100">
        <v>0</v>
      </c>
      <c r="I670" s="100">
        <v>0</v>
      </c>
      <c r="J670" s="100">
        <v>0</v>
      </c>
      <c r="K670" s="101">
        <v>0</v>
      </c>
      <c r="L670" s="102">
        <f t="shared" si="31"/>
        <v>0</v>
      </c>
      <c r="M670" s="102">
        <v>0</v>
      </c>
      <c r="N670" s="102">
        <v>0</v>
      </c>
      <c r="O670" s="103">
        <v>0</v>
      </c>
      <c r="P670" s="95">
        <v>0</v>
      </c>
      <c r="Q670" s="97">
        <f>+monthly_drivers_0!Q670</f>
        <v>2.5</v>
      </c>
    </row>
    <row r="671" spans="1:17" x14ac:dyDescent="0.25">
      <c r="A671" s="98">
        <f t="shared" si="32"/>
        <v>64681</v>
      </c>
      <c r="B671" s="713" t="str">
        <f t="shared" si="33"/>
        <v>LeasingI</v>
      </c>
      <c r="C671" s="99">
        <v>0</v>
      </c>
      <c r="D671" s="100">
        <v>0</v>
      </c>
      <c r="E671" s="100">
        <v>0</v>
      </c>
      <c r="F671" s="100">
        <v>0</v>
      </c>
      <c r="G671" s="100">
        <v>0</v>
      </c>
      <c r="H671" s="100">
        <v>0</v>
      </c>
      <c r="I671" s="100">
        <v>0</v>
      </c>
      <c r="J671" s="100">
        <v>0</v>
      </c>
      <c r="K671" s="101">
        <v>0</v>
      </c>
      <c r="L671" s="102">
        <f t="shared" si="31"/>
        <v>0</v>
      </c>
      <c r="M671" s="102">
        <v>0</v>
      </c>
      <c r="N671" s="102">
        <v>0</v>
      </c>
      <c r="O671" s="103">
        <v>0</v>
      </c>
      <c r="P671" s="104">
        <v>0</v>
      </c>
      <c r="Q671" s="105">
        <f>+monthly_drivers_0!Q671</f>
        <v>2.5</v>
      </c>
    </row>
    <row r="672" spans="1:17" x14ac:dyDescent="0.25">
      <c r="A672" s="98">
        <f t="shared" si="32"/>
        <v>64709</v>
      </c>
      <c r="B672" s="713" t="str">
        <f t="shared" si="33"/>
        <v>LeasingI</v>
      </c>
      <c r="C672" s="99">
        <v>0</v>
      </c>
      <c r="D672" s="100">
        <v>0</v>
      </c>
      <c r="E672" s="100">
        <v>0</v>
      </c>
      <c r="F672" s="100">
        <v>0</v>
      </c>
      <c r="G672" s="100">
        <v>0</v>
      </c>
      <c r="H672" s="100">
        <v>0</v>
      </c>
      <c r="I672" s="100">
        <v>0</v>
      </c>
      <c r="J672" s="100">
        <v>0</v>
      </c>
      <c r="K672" s="101">
        <v>0</v>
      </c>
      <c r="L672" s="102">
        <f t="shared" si="31"/>
        <v>0</v>
      </c>
      <c r="M672" s="102">
        <v>0</v>
      </c>
      <c r="N672" s="102">
        <v>0</v>
      </c>
      <c r="O672" s="103">
        <v>0</v>
      </c>
      <c r="P672" s="95">
        <v>0</v>
      </c>
      <c r="Q672" s="97">
        <f>+monthly_drivers_0!Q672</f>
        <v>2.5</v>
      </c>
    </row>
    <row r="673" spans="1:17" x14ac:dyDescent="0.25">
      <c r="A673" s="98">
        <f t="shared" si="32"/>
        <v>64740</v>
      </c>
      <c r="B673" s="713" t="str">
        <f t="shared" si="33"/>
        <v>LeasingI</v>
      </c>
      <c r="C673" s="99">
        <v>0</v>
      </c>
      <c r="D673" s="100">
        <v>0</v>
      </c>
      <c r="E673" s="100">
        <v>0</v>
      </c>
      <c r="F673" s="100">
        <v>0</v>
      </c>
      <c r="G673" s="100">
        <v>0</v>
      </c>
      <c r="H673" s="100">
        <v>0</v>
      </c>
      <c r="I673" s="100">
        <v>0</v>
      </c>
      <c r="J673" s="100">
        <v>0</v>
      </c>
      <c r="K673" s="101">
        <v>0</v>
      </c>
      <c r="L673" s="102">
        <f t="shared" si="31"/>
        <v>0</v>
      </c>
      <c r="M673" s="102">
        <v>0</v>
      </c>
      <c r="N673" s="102">
        <v>0</v>
      </c>
      <c r="O673" s="103">
        <v>0</v>
      </c>
      <c r="P673" s="104">
        <v>0</v>
      </c>
      <c r="Q673" s="105">
        <f>+monthly_drivers_0!Q673</f>
        <v>2.5</v>
      </c>
    </row>
    <row r="674" spans="1:17" x14ac:dyDescent="0.25">
      <c r="A674" s="98">
        <f t="shared" si="32"/>
        <v>64770</v>
      </c>
      <c r="B674" s="713" t="str">
        <f t="shared" si="33"/>
        <v>LeasingI</v>
      </c>
      <c r="C674" s="99">
        <v>0</v>
      </c>
      <c r="D674" s="100">
        <v>0</v>
      </c>
      <c r="E674" s="100">
        <v>0</v>
      </c>
      <c r="F674" s="100">
        <v>0</v>
      </c>
      <c r="G674" s="100">
        <v>0</v>
      </c>
      <c r="H674" s="100">
        <v>0</v>
      </c>
      <c r="I674" s="100">
        <v>0</v>
      </c>
      <c r="J674" s="100">
        <v>0</v>
      </c>
      <c r="K674" s="101">
        <v>0</v>
      </c>
      <c r="L674" s="102">
        <f t="shared" si="31"/>
        <v>0</v>
      </c>
      <c r="M674" s="102">
        <v>0</v>
      </c>
      <c r="N674" s="102">
        <v>0</v>
      </c>
      <c r="O674" s="103">
        <v>0</v>
      </c>
      <c r="P674" s="95">
        <v>0</v>
      </c>
      <c r="Q674" s="97">
        <f>+monthly_drivers_0!Q674</f>
        <v>2.5</v>
      </c>
    </row>
    <row r="675" spans="1:17" x14ac:dyDescent="0.25">
      <c r="A675" s="98">
        <f t="shared" si="32"/>
        <v>64801</v>
      </c>
      <c r="B675" s="713" t="str">
        <f t="shared" si="33"/>
        <v>LeasingI</v>
      </c>
      <c r="C675" s="99">
        <v>0</v>
      </c>
      <c r="D675" s="100">
        <v>0</v>
      </c>
      <c r="E675" s="100">
        <v>0</v>
      </c>
      <c r="F675" s="100">
        <v>0</v>
      </c>
      <c r="G675" s="100">
        <v>0</v>
      </c>
      <c r="H675" s="100">
        <v>0</v>
      </c>
      <c r="I675" s="100">
        <v>0</v>
      </c>
      <c r="J675" s="100">
        <v>0</v>
      </c>
      <c r="K675" s="101">
        <v>0</v>
      </c>
      <c r="L675" s="102">
        <f t="shared" si="31"/>
        <v>0</v>
      </c>
      <c r="M675" s="102">
        <v>0</v>
      </c>
      <c r="N675" s="102">
        <v>0</v>
      </c>
      <c r="O675" s="103">
        <v>0</v>
      </c>
      <c r="P675" s="104">
        <v>0</v>
      </c>
      <c r="Q675" s="105">
        <f>+monthly_drivers_0!Q675</f>
        <v>2.5</v>
      </c>
    </row>
    <row r="676" spans="1:17" x14ac:dyDescent="0.25">
      <c r="A676" s="98">
        <f t="shared" si="32"/>
        <v>64831</v>
      </c>
      <c r="B676" s="713" t="str">
        <f t="shared" si="33"/>
        <v>LeasingI</v>
      </c>
      <c r="C676" s="99">
        <v>0</v>
      </c>
      <c r="D676" s="100">
        <v>0</v>
      </c>
      <c r="E676" s="100">
        <v>0</v>
      </c>
      <c r="F676" s="100">
        <v>0</v>
      </c>
      <c r="G676" s="100">
        <v>0</v>
      </c>
      <c r="H676" s="100">
        <v>0</v>
      </c>
      <c r="I676" s="100">
        <v>0</v>
      </c>
      <c r="J676" s="100">
        <v>0</v>
      </c>
      <c r="K676" s="101">
        <v>0</v>
      </c>
      <c r="L676" s="102">
        <f t="shared" si="31"/>
        <v>0</v>
      </c>
      <c r="M676" s="102">
        <v>0</v>
      </c>
      <c r="N676" s="102">
        <v>0</v>
      </c>
      <c r="O676" s="103">
        <v>0</v>
      </c>
      <c r="P676" s="95">
        <v>0</v>
      </c>
      <c r="Q676" s="97">
        <f>+monthly_drivers_0!Q676</f>
        <v>2.5</v>
      </c>
    </row>
    <row r="677" spans="1:17" x14ac:dyDescent="0.25">
      <c r="A677" s="98">
        <f t="shared" si="32"/>
        <v>64862</v>
      </c>
      <c r="B677" s="713" t="str">
        <f t="shared" si="33"/>
        <v>LeasingI</v>
      </c>
      <c r="C677" s="99">
        <v>0</v>
      </c>
      <c r="D677" s="100">
        <v>0</v>
      </c>
      <c r="E677" s="100">
        <v>0</v>
      </c>
      <c r="F677" s="100">
        <v>0</v>
      </c>
      <c r="G677" s="100">
        <v>0</v>
      </c>
      <c r="H677" s="100">
        <v>0</v>
      </c>
      <c r="I677" s="100">
        <v>0</v>
      </c>
      <c r="J677" s="100">
        <v>0</v>
      </c>
      <c r="K677" s="101">
        <v>0</v>
      </c>
      <c r="L677" s="102">
        <f t="shared" si="31"/>
        <v>0</v>
      </c>
      <c r="M677" s="102">
        <v>0</v>
      </c>
      <c r="N677" s="102">
        <v>0</v>
      </c>
      <c r="O677" s="103">
        <v>0</v>
      </c>
      <c r="P677" s="104">
        <v>0</v>
      </c>
      <c r="Q677" s="105">
        <f>+monthly_drivers_0!Q677</f>
        <v>2.5</v>
      </c>
    </row>
    <row r="678" spans="1:17" x14ac:dyDescent="0.25">
      <c r="A678" s="98">
        <f t="shared" si="32"/>
        <v>64893</v>
      </c>
      <c r="B678" s="713" t="str">
        <f t="shared" si="33"/>
        <v>LeasingI</v>
      </c>
      <c r="C678" s="99">
        <v>0</v>
      </c>
      <c r="D678" s="100">
        <v>0</v>
      </c>
      <c r="E678" s="100">
        <v>0</v>
      </c>
      <c r="F678" s="100">
        <v>0</v>
      </c>
      <c r="G678" s="100">
        <v>0</v>
      </c>
      <c r="H678" s="100">
        <v>0</v>
      </c>
      <c r="I678" s="100">
        <v>0</v>
      </c>
      <c r="J678" s="100">
        <v>0</v>
      </c>
      <c r="K678" s="101">
        <v>0</v>
      </c>
      <c r="L678" s="102">
        <f t="shared" si="31"/>
        <v>0</v>
      </c>
      <c r="M678" s="102">
        <v>0</v>
      </c>
      <c r="N678" s="102">
        <v>0</v>
      </c>
      <c r="O678" s="103">
        <v>0</v>
      </c>
      <c r="P678" s="95">
        <v>0</v>
      </c>
      <c r="Q678" s="97">
        <f>+monthly_drivers_0!Q678</f>
        <v>2.5</v>
      </c>
    </row>
    <row r="679" spans="1:17" x14ac:dyDescent="0.25">
      <c r="A679" s="98">
        <f t="shared" si="32"/>
        <v>64923</v>
      </c>
      <c r="B679" s="713" t="str">
        <f t="shared" si="33"/>
        <v>LeasingI</v>
      </c>
      <c r="C679" s="99">
        <v>0</v>
      </c>
      <c r="D679" s="100">
        <v>0</v>
      </c>
      <c r="E679" s="100">
        <v>0</v>
      </c>
      <c r="F679" s="100">
        <v>0</v>
      </c>
      <c r="G679" s="100">
        <v>0</v>
      </c>
      <c r="H679" s="100">
        <v>0</v>
      </c>
      <c r="I679" s="100">
        <v>0</v>
      </c>
      <c r="J679" s="100">
        <v>0</v>
      </c>
      <c r="K679" s="101">
        <v>0</v>
      </c>
      <c r="L679" s="102">
        <f t="shared" si="31"/>
        <v>0</v>
      </c>
      <c r="M679" s="102">
        <v>0</v>
      </c>
      <c r="N679" s="102">
        <v>0</v>
      </c>
      <c r="O679" s="103">
        <v>0</v>
      </c>
      <c r="P679" s="104">
        <v>0</v>
      </c>
      <c r="Q679" s="105">
        <f>+monthly_drivers_0!Q679</f>
        <v>2.5</v>
      </c>
    </row>
    <row r="680" spans="1:17" x14ac:dyDescent="0.25">
      <c r="A680" s="98">
        <f t="shared" si="32"/>
        <v>64954</v>
      </c>
      <c r="B680" s="713" t="str">
        <f t="shared" si="33"/>
        <v>LeasingI</v>
      </c>
      <c r="C680" s="99">
        <v>0</v>
      </c>
      <c r="D680" s="100">
        <v>0</v>
      </c>
      <c r="E680" s="100">
        <v>0</v>
      </c>
      <c r="F680" s="100">
        <v>0</v>
      </c>
      <c r="G680" s="100">
        <v>0</v>
      </c>
      <c r="H680" s="100">
        <v>0</v>
      </c>
      <c r="I680" s="100">
        <v>0</v>
      </c>
      <c r="J680" s="100">
        <v>0</v>
      </c>
      <c r="K680" s="101">
        <v>0</v>
      </c>
      <c r="L680" s="102">
        <f t="shared" si="31"/>
        <v>0</v>
      </c>
      <c r="M680" s="102">
        <v>0</v>
      </c>
      <c r="N680" s="102">
        <v>0</v>
      </c>
      <c r="O680" s="103">
        <v>0</v>
      </c>
      <c r="P680" s="95">
        <v>0</v>
      </c>
      <c r="Q680" s="97">
        <f>+monthly_drivers_0!Q680</f>
        <v>2.5</v>
      </c>
    </row>
    <row r="681" spans="1:17" x14ac:dyDescent="0.25">
      <c r="A681" s="98">
        <f t="shared" si="32"/>
        <v>64984</v>
      </c>
      <c r="B681" s="713" t="str">
        <f t="shared" si="33"/>
        <v>LeasingI</v>
      </c>
      <c r="C681" s="99">
        <v>0</v>
      </c>
      <c r="D681" s="100">
        <v>0</v>
      </c>
      <c r="E681" s="100">
        <v>0</v>
      </c>
      <c r="F681" s="100">
        <v>0</v>
      </c>
      <c r="G681" s="100">
        <v>0</v>
      </c>
      <c r="H681" s="100">
        <v>0</v>
      </c>
      <c r="I681" s="100">
        <v>0</v>
      </c>
      <c r="J681" s="100">
        <v>0</v>
      </c>
      <c r="K681" s="101">
        <v>0</v>
      </c>
      <c r="L681" s="102">
        <f t="shared" si="31"/>
        <v>0</v>
      </c>
      <c r="M681" s="102">
        <v>0</v>
      </c>
      <c r="N681" s="102">
        <v>0</v>
      </c>
      <c r="O681" s="103">
        <v>0</v>
      </c>
      <c r="P681" s="104">
        <v>0</v>
      </c>
      <c r="Q681" s="105">
        <f>+monthly_drivers_0!Q681</f>
        <v>2.5</v>
      </c>
    </row>
    <row r="682" spans="1:17" x14ac:dyDescent="0.25">
      <c r="A682" s="98">
        <f t="shared" si="32"/>
        <v>65015</v>
      </c>
      <c r="B682" s="713" t="str">
        <f t="shared" si="33"/>
        <v>LeasingI</v>
      </c>
      <c r="C682" s="99">
        <v>0</v>
      </c>
      <c r="D682" s="100">
        <v>0</v>
      </c>
      <c r="E682" s="100">
        <v>0</v>
      </c>
      <c r="F682" s="100">
        <v>0</v>
      </c>
      <c r="G682" s="100">
        <v>0</v>
      </c>
      <c r="H682" s="100">
        <v>0</v>
      </c>
      <c r="I682" s="100">
        <v>0</v>
      </c>
      <c r="J682" s="100">
        <v>0</v>
      </c>
      <c r="K682" s="101">
        <v>0</v>
      </c>
      <c r="L682" s="102">
        <f t="shared" si="31"/>
        <v>0</v>
      </c>
      <c r="M682" s="102">
        <v>0</v>
      </c>
      <c r="N682" s="102">
        <v>0</v>
      </c>
      <c r="O682" s="103">
        <v>0</v>
      </c>
      <c r="P682" s="95">
        <v>0</v>
      </c>
      <c r="Q682" s="97">
        <f>+monthly_drivers_0!Q682</f>
        <v>2.5</v>
      </c>
    </row>
    <row r="683" spans="1:17" x14ac:dyDescent="0.25">
      <c r="A683" s="98">
        <f t="shared" si="32"/>
        <v>65046</v>
      </c>
      <c r="B683" s="713" t="str">
        <f t="shared" si="33"/>
        <v>LeasingI</v>
      </c>
      <c r="C683" s="99">
        <v>0</v>
      </c>
      <c r="D683" s="100">
        <v>0</v>
      </c>
      <c r="E683" s="100">
        <v>0</v>
      </c>
      <c r="F683" s="100">
        <v>0</v>
      </c>
      <c r="G683" s="100">
        <v>0</v>
      </c>
      <c r="H683" s="100">
        <v>0</v>
      </c>
      <c r="I683" s="100">
        <v>0</v>
      </c>
      <c r="J683" s="100">
        <v>0</v>
      </c>
      <c r="K683" s="101">
        <v>0</v>
      </c>
      <c r="L683" s="102">
        <f t="shared" si="31"/>
        <v>0</v>
      </c>
      <c r="M683" s="102">
        <v>0</v>
      </c>
      <c r="N683" s="102">
        <v>0</v>
      </c>
      <c r="O683" s="103">
        <v>0</v>
      </c>
      <c r="P683" s="104">
        <v>0</v>
      </c>
      <c r="Q683" s="105">
        <f>+monthly_drivers_0!Q683</f>
        <v>2.5</v>
      </c>
    </row>
    <row r="684" spans="1:17" x14ac:dyDescent="0.25">
      <c r="A684" s="98">
        <f t="shared" si="32"/>
        <v>65074</v>
      </c>
      <c r="B684" s="713" t="str">
        <f t="shared" si="33"/>
        <v>LeasingI</v>
      </c>
      <c r="C684" s="99">
        <v>0</v>
      </c>
      <c r="D684" s="100">
        <v>0</v>
      </c>
      <c r="E684" s="100">
        <v>0</v>
      </c>
      <c r="F684" s="100">
        <v>0</v>
      </c>
      <c r="G684" s="100">
        <v>0</v>
      </c>
      <c r="H684" s="100">
        <v>0</v>
      </c>
      <c r="I684" s="100">
        <v>0</v>
      </c>
      <c r="J684" s="100">
        <v>0</v>
      </c>
      <c r="K684" s="101">
        <v>0</v>
      </c>
      <c r="L684" s="102">
        <f t="shared" si="31"/>
        <v>0</v>
      </c>
      <c r="M684" s="102">
        <v>0</v>
      </c>
      <c r="N684" s="102">
        <v>0</v>
      </c>
      <c r="O684" s="103">
        <v>0</v>
      </c>
      <c r="P684" s="95">
        <v>0</v>
      </c>
      <c r="Q684" s="97">
        <f>+monthly_drivers_0!Q684</f>
        <v>2.5</v>
      </c>
    </row>
    <row r="685" spans="1:17" x14ac:dyDescent="0.25">
      <c r="A685" s="98">
        <f t="shared" si="32"/>
        <v>65105</v>
      </c>
      <c r="B685" s="713" t="str">
        <f t="shared" si="33"/>
        <v>LeasingI</v>
      </c>
      <c r="C685" s="99">
        <v>0</v>
      </c>
      <c r="D685" s="100">
        <v>0</v>
      </c>
      <c r="E685" s="100">
        <v>0</v>
      </c>
      <c r="F685" s="100">
        <v>0</v>
      </c>
      <c r="G685" s="100">
        <v>0</v>
      </c>
      <c r="H685" s="100">
        <v>0</v>
      </c>
      <c r="I685" s="100">
        <v>0</v>
      </c>
      <c r="J685" s="100">
        <v>0</v>
      </c>
      <c r="K685" s="101">
        <v>0</v>
      </c>
      <c r="L685" s="102">
        <f t="shared" si="31"/>
        <v>0</v>
      </c>
      <c r="M685" s="102">
        <v>0</v>
      </c>
      <c r="N685" s="102">
        <v>0</v>
      </c>
      <c r="O685" s="103">
        <v>0</v>
      </c>
      <c r="P685" s="104">
        <v>0</v>
      </c>
      <c r="Q685" s="105">
        <f>+monthly_drivers_0!Q685</f>
        <v>2.5</v>
      </c>
    </row>
    <row r="686" spans="1:17" x14ac:dyDescent="0.25">
      <c r="A686" s="98">
        <f t="shared" si="32"/>
        <v>65135</v>
      </c>
      <c r="B686" s="713" t="str">
        <f t="shared" si="33"/>
        <v>LeasingI</v>
      </c>
      <c r="C686" s="99">
        <v>0</v>
      </c>
      <c r="D686" s="100">
        <v>0</v>
      </c>
      <c r="E686" s="100">
        <v>0</v>
      </c>
      <c r="F686" s="100">
        <v>0</v>
      </c>
      <c r="G686" s="100">
        <v>0</v>
      </c>
      <c r="H686" s="100">
        <v>0</v>
      </c>
      <c r="I686" s="100">
        <v>0</v>
      </c>
      <c r="J686" s="100">
        <v>0</v>
      </c>
      <c r="K686" s="101">
        <v>0</v>
      </c>
      <c r="L686" s="102">
        <f t="shared" si="31"/>
        <v>0</v>
      </c>
      <c r="M686" s="102">
        <v>0</v>
      </c>
      <c r="N686" s="102">
        <v>0</v>
      </c>
      <c r="O686" s="103">
        <v>0</v>
      </c>
      <c r="P686" s="95">
        <v>0</v>
      </c>
      <c r="Q686" s="97">
        <f>+monthly_drivers_0!Q686</f>
        <v>2.5</v>
      </c>
    </row>
    <row r="687" spans="1:17" x14ac:dyDescent="0.25">
      <c r="A687" s="98">
        <f t="shared" si="32"/>
        <v>65166</v>
      </c>
      <c r="B687" s="713" t="str">
        <f t="shared" si="33"/>
        <v>LeasingI</v>
      </c>
      <c r="C687" s="99">
        <v>0</v>
      </c>
      <c r="D687" s="100">
        <v>0</v>
      </c>
      <c r="E687" s="100">
        <v>0</v>
      </c>
      <c r="F687" s="100">
        <v>0</v>
      </c>
      <c r="G687" s="100">
        <v>0</v>
      </c>
      <c r="H687" s="100">
        <v>0</v>
      </c>
      <c r="I687" s="100">
        <v>0</v>
      </c>
      <c r="J687" s="100">
        <v>0</v>
      </c>
      <c r="K687" s="101">
        <v>0</v>
      </c>
      <c r="L687" s="102">
        <f t="shared" si="31"/>
        <v>0</v>
      </c>
      <c r="M687" s="102">
        <v>0</v>
      </c>
      <c r="N687" s="102">
        <v>0</v>
      </c>
      <c r="O687" s="103">
        <v>0</v>
      </c>
      <c r="P687" s="104">
        <v>0</v>
      </c>
      <c r="Q687" s="105">
        <f>+monthly_drivers_0!Q687</f>
        <v>2.5</v>
      </c>
    </row>
    <row r="688" spans="1:17" x14ac:dyDescent="0.25">
      <c r="A688" s="98">
        <f t="shared" si="32"/>
        <v>65196</v>
      </c>
      <c r="B688" s="713" t="str">
        <f t="shared" si="33"/>
        <v>LeasingI</v>
      </c>
      <c r="C688" s="99">
        <v>0</v>
      </c>
      <c r="D688" s="100">
        <v>0</v>
      </c>
      <c r="E688" s="100">
        <v>0</v>
      </c>
      <c r="F688" s="100">
        <v>0</v>
      </c>
      <c r="G688" s="100">
        <v>0</v>
      </c>
      <c r="H688" s="100">
        <v>0</v>
      </c>
      <c r="I688" s="100">
        <v>0</v>
      </c>
      <c r="J688" s="100">
        <v>0</v>
      </c>
      <c r="K688" s="101">
        <v>0</v>
      </c>
      <c r="L688" s="102">
        <f t="shared" si="31"/>
        <v>0</v>
      </c>
      <c r="M688" s="102">
        <v>0</v>
      </c>
      <c r="N688" s="102">
        <v>0</v>
      </c>
      <c r="O688" s="103">
        <v>0</v>
      </c>
      <c r="P688" s="95">
        <v>0</v>
      </c>
      <c r="Q688" s="97">
        <f>+monthly_drivers_0!Q688</f>
        <v>2.5</v>
      </c>
    </row>
    <row r="689" spans="1:17" x14ac:dyDescent="0.25">
      <c r="A689" s="98">
        <f t="shared" si="32"/>
        <v>65227</v>
      </c>
      <c r="B689" s="713" t="str">
        <f t="shared" si="33"/>
        <v>LeasingI</v>
      </c>
      <c r="C689" s="99">
        <v>0</v>
      </c>
      <c r="D689" s="100">
        <v>0</v>
      </c>
      <c r="E689" s="100">
        <v>0</v>
      </c>
      <c r="F689" s="100">
        <v>0</v>
      </c>
      <c r="G689" s="100">
        <v>0</v>
      </c>
      <c r="H689" s="100">
        <v>0</v>
      </c>
      <c r="I689" s="100">
        <v>0</v>
      </c>
      <c r="J689" s="100">
        <v>0</v>
      </c>
      <c r="K689" s="101">
        <v>0</v>
      </c>
      <c r="L689" s="102">
        <f t="shared" si="31"/>
        <v>0</v>
      </c>
      <c r="M689" s="102">
        <v>0</v>
      </c>
      <c r="N689" s="102">
        <v>0</v>
      </c>
      <c r="O689" s="103">
        <v>0</v>
      </c>
      <c r="P689" s="104">
        <v>0</v>
      </c>
      <c r="Q689" s="105">
        <f>+monthly_drivers_0!Q689</f>
        <v>2.5</v>
      </c>
    </row>
    <row r="690" spans="1:17" x14ac:dyDescent="0.25">
      <c r="A690" s="98">
        <f t="shared" si="32"/>
        <v>65258</v>
      </c>
      <c r="B690" s="713" t="str">
        <f t="shared" si="33"/>
        <v>LeasingI</v>
      </c>
      <c r="C690" s="99">
        <v>0</v>
      </c>
      <c r="D690" s="100">
        <v>0</v>
      </c>
      <c r="E690" s="100">
        <v>0</v>
      </c>
      <c r="F690" s="100">
        <v>0</v>
      </c>
      <c r="G690" s="100">
        <v>0</v>
      </c>
      <c r="H690" s="100">
        <v>0</v>
      </c>
      <c r="I690" s="100">
        <v>0</v>
      </c>
      <c r="J690" s="100">
        <v>0</v>
      </c>
      <c r="K690" s="101">
        <v>0</v>
      </c>
      <c r="L690" s="102">
        <f t="shared" si="31"/>
        <v>0</v>
      </c>
      <c r="M690" s="102">
        <v>0</v>
      </c>
      <c r="N690" s="102">
        <v>0</v>
      </c>
      <c r="O690" s="103">
        <v>0</v>
      </c>
      <c r="P690" s="95">
        <v>0</v>
      </c>
      <c r="Q690" s="97">
        <f>+monthly_drivers_0!Q690</f>
        <v>2.5</v>
      </c>
    </row>
    <row r="691" spans="1:17" x14ac:dyDescent="0.25">
      <c r="A691" s="98">
        <f t="shared" si="32"/>
        <v>65288</v>
      </c>
      <c r="B691" s="713" t="str">
        <f t="shared" si="33"/>
        <v>LeasingI</v>
      </c>
      <c r="C691" s="99">
        <v>0</v>
      </c>
      <c r="D691" s="100">
        <v>0</v>
      </c>
      <c r="E691" s="100">
        <v>0</v>
      </c>
      <c r="F691" s="100">
        <v>0</v>
      </c>
      <c r="G691" s="100">
        <v>0</v>
      </c>
      <c r="H691" s="100">
        <v>0</v>
      </c>
      <c r="I691" s="100">
        <v>0</v>
      </c>
      <c r="J691" s="100">
        <v>0</v>
      </c>
      <c r="K691" s="101">
        <v>0</v>
      </c>
      <c r="L691" s="102">
        <f t="shared" si="31"/>
        <v>0</v>
      </c>
      <c r="M691" s="102">
        <v>0</v>
      </c>
      <c r="N691" s="102">
        <v>0</v>
      </c>
      <c r="O691" s="103">
        <v>0</v>
      </c>
      <c r="P691" s="104">
        <v>0</v>
      </c>
      <c r="Q691" s="105">
        <f>+monthly_drivers_0!Q691</f>
        <v>2.5</v>
      </c>
    </row>
    <row r="692" spans="1:17" x14ac:dyDescent="0.25">
      <c r="A692" s="98">
        <f t="shared" si="32"/>
        <v>65319</v>
      </c>
      <c r="B692" s="713" t="str">
        <f t="shared" si="33"/>
        <v>LeasingI</v>
      </c>
      <c r="C692" s="99">
        <v>0</v>
      </c>
      <c r="D692" s="100">
        <v>0</v>
      </c>
      <c r="E692" s="100">
        <v>0</v>
      </c>
      <c r="F692" s="100">
        <v>0</v>
      </c>
      <c r="G692" s="100">
        <v>0</v>
      </c>
      <c r="H692" s="100">
        <v>0</v>
      </c>
      <c r="I692" s="100">
        <v>0</v>
      </c>
      <c r="J692" s="100">
        <v>0</v>
      </c>
      <c r="K692" s="101">
        <v>0</v>
      </c>
      <c r="L692" s="102">
        <f t="shared" si="31"/>
        <v>0</v>
      </c>
      <c r="M692" s="102">
        <v>0</v>
      </c>
      <c r="N692" s="102">
        <v>0</v>
      </c>
      <c r="O692" s="103">
        <v>0</v>
      </c>
      <c r="P692" s="95">
        <v>0</v>
      </c>
      <c r="Q692" s="97">
        <f>+monthly_drivers_0!Q692</f>
        <v>2.5</v>
      </c>
    </row>
    <row r="693" spans="1:17" x14ac:dyDescent="0.25">
      <c r="A693" s="98">
        <f t="shared" si="32"/>
        <v>65349</v>
      </c>
      <c r="B693" s="713" t="str">
        <f t="shared" si="33"/>
        <v>LeasingI</v>
      </c>
      <c r="C693" s="99">
        <v>0</v>
      </c>
      <c r="D693" s="100">
        <v>0</v>
      </c>
      <c r="E693" s="100">
        <v>0</v>
      </c>
      <c r="F693" s="100">
        <v>0</v>
      </c>
      <c r="G693" s="100">
        <v>0</v>
      </c>
      <c r="H693" s="100">
        <v>0</v>
      </c>
      <c r="I693" s="100">
        <v>0</v>
      </c>
      <c r="J693" s="100">
        <v>0</v>
      </c>
      <c r="K693" s="101">
        <v>0</v>
      </c>
      <c r="L693" s="102">
        <f t="shared" si="31"/>
        <v>0</v>
      </c>
      <c r="M693" s="102">
        <v>0</v>
      </c>
      <c r="N693" s="102">
        <v>0</v>
      </c>
      <c r="O693" s="103">
        <v>0</v>
      </c>
      <c r="P693" s="104">
        <v>0</v>
      </c>
      <c r="Q693" s="105">
        <f>+monthly_drivers_0!Q693</f>
        <v>2.5</v>
      </c>
    </row>
    <row r="694" spans="1:17" x14ac:dyDescent="0.25">
      <c r="A694" s="98">
        <f t="shared" si="32"/>
        <v>65380</v>
      </c>
      <c r="B694" s="713" t="str">
        <f t="shared" si="33"/>
        <v>LeasingI</v>
      </c>
      <c r="C694" s="99">
        <v>0</v>
      </c>
      <c r="D694" s="100">
        <v>0</v>
      </c>
      <c r="E694" s="100">
        <v>0</v>
      </c>
      <c r="F694" s="100">
        <v>0</v>
      </c>
      <c r="G694" s="100">
        <v>0</v>
      </c>
      <c r="H694" s="100">
        <v>0</v>
      </c>
      <c r="I694" s="100">
        <v>0</v>
      </c>
      <c r="J694" s="100">
        <v>0</v>
      </c>
      <c r="K694" s="101">
        <v>0</v>
      </c>
      <c r="L694" s="102">
        <f t="shared" si="31"/>
        <v>0</v>
      </c>
      <c r="M694" s="102">
        <v>0</v>
      </c>
      <c r="N694" s="102">
        <v>0</v>
      </c>
      <c r="O694" s="103">
        <v>0</v>
      </c>
      <c r="P694" s="95">
        <v>0</v>
      </c>
      <c r="Q694" s="97">
        <f>+monthly_drivers_0!Q694</f>
        <v>2.5</v>
      </c>
    </row>
    <row r="695" spans="1:17" x14ac:dyDescent="0.25">
      <c r="A695" s="98">
        <f t="shared" si="32"/>
        <v>65411</v>
      </c>
      <c r="B695" s="713" t="str">
        <f t="shared" si="33"/>
        <v>LeasingI</v>
      </c>
      <c r="C695" s="99">
        <v>0</v>
      </c>
      <c r="D695" s="100">
        <v>0</v>
      </c>
      <c r="E695" s="100">
        <v>0</v>
      </c>
      <c r="F695" s="100">
        <v>0</v>
      </c>
      <c r="G695" s="100">
        <v>0</v>
      </c>
      <c r="H695" s="100">
        <v>0</v>
      </c>
      <c r="I695" s="100">
        <v>0</v>
      </c>
      <c r="J695" s="100">
        <v>0</v>
      </c>
      <c r="K695" s="101">
        <v>0</v>
      </c>
      <c r="L695" s="102">
        <f t="shared" si="31"/>
        <v>0</v>
      </c>
      <c r="M695" s="102">
        <v>0</v>
      </c>
      <c r="N695" s="102">
        <v>0</v>
      </c>
      <c r="O695" s="103">
        <v>0</v>
      </c>
      <c r="P695" s="104">
        <v>0</v>
      </c>
      <c r="Q695" s="105">
        <f>+monthly_drivers_0!Q695</f>
        <v>2.5</v>
      </c>
    </row>
    <row r="696" spans="1:17" x14ac:dyDescent="0.25">
      <c r="A696" s="98">
        <f t="shared" si="32"/>
        <v>65439</v>
      </c>
      <c r="B696" s="713" t="str">
        <f t="shared" si="33"/>
        <v>LeasingI</v>
      </c>
      <c r="C696" s="99">
        <v>0</v>
      </c>
      <c r="D696" s="100">
        <v>0</v>
      </c>
      <c r="E696" s="100">
        <v>0</v>
      </c>
      <c r="F696" s="100">
        <v>0</v>
      </c>
      <c r="G696" s="100">
        <v>0</v>
      </c>
      <c r="H696" s="100">
        <v>0</v>
      </c>
      <c r="I696" s="100">
        <v>0</v>
      </c>
      <c r="J696" s="100">
        <v>0</v>
      </c>
      <c r="K696" s="101">
        <v>0</v>
      </c>
      <c r="L696" s="102">
        <f t="shared" si="31"/>
        <v>0</v>
      </c>
      <c r="M696" s="102">
        <v>0</v>
      </c>
      <c r="N696" s="102">
        <v>0</v>
      </c>
      <c r="O696" s="103">
        <v>0</v>
      </c>
      <c r="P696" s="95">
        <v>0</v>
      </c>
      <c r="Q696" s="97">
        <f>+monthly_drivers_0!Q696</f>
        <v>2.5</v>
      </c>
    </row>
    <row r="697" spans="1:17" x14ac:dyDescent="0.25">
      <c r="A697" s="98">
        <f t="shared" si="32"/>
        <v>65470</v>
      </c>
      <c r="B697" s="713" t="str">
        <f t="shared" si="33"/>
        <v>LeasingI</v>
      </c>
      <c r="C697" s="99">
        <v>0</v>
      </c>
      <c r="D697" s="100">
        <v>0</v>
      </c>
      <c r="E697" s="100">
        <v>0</v>
      </c>
      <c r="F697" s="100">
        <v>0</v>
      </c>
      <c r="G697" s="100">
        <v>0</v>
      </c>
      <c r="H697" s="100">
        <v>0</v>
      </c>
      <c r="I697" s="100">
        <v>0</v>
      </c>
      <c r="J697" s="100">
        <v>0</v>
      </c>
      <c r="K697" s="101">
        <v>0</v>
      </c>
      <c r="L697" s="102">
        <f t="shared" si="31"/>
        <v>0</v>
      </c>
      <c r="M697" s="102">
        <v>0</v>
      </c>
      <c r="N697" s="102">
        <v>0</v>
      </c>
      <c r="O697" s="103">
        <v>0</v>
      </c>
      <c r="P697" s="104">
        <v>0</v>
      </c>
      <c r="Q697" s="105">
        <f>+monthly_drivers_0!Q697</f>
        <v>2.5</v>
      </c>
    </row>
    <row r="698" spans="1:17" x14ac:dyDescent="0.25">
      <c r="A698" s="98">
        <f t="shared" si="32"/>
        <v>65500</v>
      </c>
      <c r="B698" s="713" t="str">
        <f t="shared" si="33"/>
        <v>LeasingI</v>
      </c>
      <c r="C698" s="99">
        <v>0</v>
      </c>
      <c r="D698" s="100">
        <v>0</v>
      </c>
      <c r="E698" s="100">
        <v>0</v>
      </c>
      <c r="F698" s="100">
        <v>0</v>
      </c>
      <c r="G698" s="100">
        <v>0</v>
      </c>
      <c r="H698" s="100">
        <v>0</v>
      </c>
      <c r="I698" s="100">
        <v>0</v>
      </c>
      <c r="J698" s="100">
        <v>0</v>
      </c>
      <c r="K698" s="101">
        <v>0</v>
      </c>
      <c r="L698" s="102">
        <f t="shared" si="31"/>
        <v>0</v>
      </c>
      <c r="M698" s="102">
        <v>0</v>
      </c>
      <c r="N698" s="102">
        <v>0</v>
      </c>
      <c r="O698" s="103">
        <v>0</v>
      </c>
      <c r="P698" s="95">
        <v>0</v>
      </c>
      <c r="Q698" s="97">
        <f>+monthly_drivers_0!Q698</f>
        <v>2.5</v>
      </c>
    </row>
    <row r="699" spans="1:17" x14ac:dyDescent="0.25">
      <c r="A699" s="98">
        <f t="shared" si="32"/>
        <v>65531</v>
      </c>
      <c r="B699" s="713" t="str">
        <f t="shared" si="33"/>
        <v>LeasingI</v>
      </c>
      <c r="C699" s="99">
        <v>0</v>
      </c>
      <c r="D699" s="100">
        <v>0</v>
      </c>
      <c r="E699" s="100">
        <v>0</v>
      </c>
      <c r="F699" s="100">
        <v>0</v>
      </c>
      <c r="G699" s="100">
        <v>0</v>
      </c>
      <c r="H699" s="100">
        <v>0</v>
      </c>
      <c r="I699" s="100">
        <v>0</v>
      </c>
      <c r="J699" s="100">
        <v>0</v>
      </c>
      <c r="K699" s="101">
        <v>0</v>
      </c>
      <c r="L699" s="102">
        <f t="shared" si="31"/>
        <v>0</v>
      </c>
      <c r="M699" s="102">
        <v>0</v>
      </c>
      <c r="N699" s="102">
        <v>0</v>
      </c>
      <c r="O699" s="103">
        <v>0</v>
      </c>
      <c r="P699" s="104">
        <v>0</v>
      </c>
      <c r="Q699" s="105">
        <f>+monthly_drivers_0!Q699</f>
        <v>2.5</v>
      </c>
    </row>
    <row r="700" spans="1:17" x14ac:dyDescent="0.25">
      <c r="A700" s="98">
        <f t="shared" si="32"/>
        <v>65561</v>
      </c>
      <c r="B700" s="713" t="str">
        <f t="shared" si="33"/>
        <v>LeasingI</v>
      </c>
      <c r="C700" s="99">
        <v>0</v>
      </c>
      <c r="D700" s="100">
        <v>0</v>
      </c>
      <c r="E700" s="100">
        <v>0</v>
      </c>
      <c r="F700" s="100">
        <v>0</v>
      </c>
      <c r="G700" s="100">
        <v>0</v>
      </c>
      <c r="H700" s="100">
        <v>0</v>
      </c>
      <c r="I700" s="100">
        <v>0</v>
      </c>
      <c r="J700" s="100">
        <v>0</v>
      </c>
      <c r="K700" s="101">
        <v>0</v>
      </c>
      <c r="L700" s="102">
        <f t="shared" si="31"/>
        <v>0</v>
      </c>
      <c r="M700" s="102">
        <v>0</v>
      </c>
      <c r="N700" s="102">
        <v>0</v>
      </c>
      <c r="O700" s="103">
        <v>0</v>
      </c>
      <c r="P700" s="95">
        <v>0</v>
      </c>
      <c r="Q700" s="97">
        <f>+monthly_drivers_0!Q700</f>
        <v>2.5</v>
      </c>
    </row>
    <row r="701" spans="1:17" x14ac:dyDescent="0.25">
      <c r="A701" s="98">
        <f t="shared" si="32"/>
        <v>65592</v>
      </c>
      <c r="B701" s="713" t="str">
        <f t="shared" si="33"/>
        <v>LeasingI</v>
      </c>
      <c r="C701" s="99">
        <v>0</v>
      </c>
      <c r="D701" s="100">
        <v>0</v>
      </c>
      <c r="E701" s="100">
        <v>0</v>
      </c>
      <c r="F701" s="100">
        <v>0</v>
      </c>
      <c r="G701" s="100">
        <v>0</v>
      </c>
      <c r="H701" s="100">
        <v>0</v>
      </c>
      <c r="I701" s="100">
        <v>0</v>
      </c>
      <c r="J701" s="100">
        <v>0</v>
      </c>
      <c r="K701" s="101">
        <v>0</v>
      </c>
      <c r="L701" s="102">
        <f t="shared" si="31"/>
        <v>0</v>
      </c>
      <c r="M701" s="102">
        <v>0</v>
      </c>
      <c r="N701" s="102">
        <v>0</v>
      </c>
      <c r="O701" s="103">
        <v>0</v>
      </c>
      <c r="P701" s="104">
        <v>0</v>
      </c>
      <c r="Q701" s="105">
        <f>+monthly_drivers_0!Q701</f>
        <v>2.5</v>
      </c>
    </row>
    <row r="702" spans="1:17" x14ac:dyDescent="0.25">
      <c r="A702" s="98">
        <f t="shared" si="32"/>
        <v>65623</v>
      </c>
      <c r="B702" s="713" t="str">
        <f t="shared" si="33"/>
        <v>LeasingI</v>
      </c>
      <c r="C702" s="99">
        <v>0</v>
      </c>
      <c r="D702" s="100">
        <v>0</v>
      </c>
      <c r="E702" s="100">
        <v>0</v>
      </c>
      <c r="F702" s="100">
        <v>0</v>
      </c>
      <c r="G702" s="100">
        <v>0</v>
      </c>
      <c r="H702" s="100">
        <v>0</v>
      </c>
      <c r="I702" s="100">
        <v>0</v>
      </c>
      <c r="J702" s="100">
        <v>0</v>
      </c>
      <c r="K702" s="101">
        <v>0</v>
      </c>
      <c r="L702" s="102">
        <f t="shared" si="31"/>
        <v>0</v>
      </c>
      <c r="M702" s="102">
        <v>0</v>
      </c>
      <c r="N702" s="102">
        <v>0</v>
      </c>
      <c r="O702" s="103">
        <v>0</v>
      </c>
      <c r="P702" s="95">
        <v>0</v>
      </c>
      <c r="Q702" s="97">
        <f>+monthly_drivers_0!Q702</f>
        <v>2.5</v>
      </c>
    </row>
    <row r="703" spans="1:17" x14ac:dyDescent="0.25">
      <c r="A703" s="98">
        <f t="shared" si="32"/>
        <v>65653</v>
      </c>
      <c r="B703" s="713" t="str">
        <f t="shared" si="33"/>
        <v>LeasingI</v>
      </c>
      <c r="C703" s="99">
        <v>0</v>
      </c>
      <c r="D703" s="100">
        <v>0</v>
      </c>
      <c r="E703" s="100">
        <v>0</v>
      </c>
      <c r="F703" s="100">
        <v>0</v>
      </c>
      <c r="G703" s="100">
        <v>0</v>
      </c>
      <c r="H703" s="100">
        <v>0</v>
      </c>
      <c r="I703" s="100">
        <v>0</v>
      </c>
      <c r="J703" s="100">
        <v>0</v>
      </c>
      <c r="K703" s="101">
        <v>0</v>
      </c>
      <c r="L703" s="102">
        <f t="shared" si="31"/>
        <v>0</v>
      </c>
      <c r="M703" s="102">
        <v>0</v>
      </c>
      <c r="N703" s="102">
        <v>0</v>
      </c>
      <c r="O703" s="103">
        <v>0</v>
      </c>
      <c r="P703" s="104">
        <v>0</v>
      </c>
      <c r="Q703" s="105">
        <f>+monthly_drivers_0!Q703</f>
        <v>2.5</v>
      </c>
    </row>
    <row r="704" spans="1:17" x14ac:dyDescent="0.25">
      <c r="A704" s="98">
        <f t="shared" si="32"/>
        <v>65684</v>
      </c>
      <c r="B704" s="713" t="str">
        <f t="shared" si="33"/>
        <v>LeasingI</v>
      </c>
      <c r="C704" s="99">
        <v>0</v>
      </c>
      <c r="D704" s="100">
        <v>0</v>
      </c>
      <c r="E704" s="100">
        <v>0</v>
      </c>
      <c r="F704" s="100">
        <v>0</v>
      </c>
      <c r="G704" s="100">
        <v>0</v>
      </c>
      <c r="H704" s="100">
        <v>0</v>
      </c>
      <c r="I704" s="100">
        <v>0</v>
      </c>
      <c r="J704" s="100">
        <v>0</v>
      </c>
      <c r="K704" s="101">
        <v>0</v>
      </c>
      <c r="L704" s="102">
        <f t="shared" si="31"/>
        <v>0</v>
      </c>
      <c r="M704" s="102">
        <v>0</v>
      </c>
      <c r="N704" s="102">
        <v>0</v>
      </c>
      <c r="O704" s="103">
        <v>0</v>
      </c>
      <c r="P704" s="95">
        <v>0</v>
      </c>
      <c r="Q704" s="97">
        <f>+monthly_drivers_0!Q704</f>
        <v>2.5</v>
      </c>
    </row>
    <row r="705" spans="1:17" x14ac:dyDescent="0.25">
      <c r="A705" s="98">
        <f t="shared" si="32"/>
        <v>65714</v>
      </c>
      <c r="B705" s="713" t="str">
        <f t="shared" si="33"/>
        <v>LeasingI</v>
      </c>
      <c r="C705" s="99">
        <v>0</v>
      </c>
      <c r="D705" s="100">
        <v>0</v>
      </c>
      <c r="E705" s="100">
        <v>0</v>
      </c>
      <c r="F705" s="100">
        <v>0</v>
      </c>
      <c r="G705" s="100">
        <v>0</v>
      </c>
      <c r="H705" s="100">
        <v>0</v>
      </c>
      <c r="I705" s="100">
        <v>0</v>
      </c>
      <c r="J705" s="100">
        <v>0</v>
      </c>
      <c r="K705" s="101">
        <v>0</v>
      </c>
      <c r="L705" s="102">
        <f t="shared" si="31"/>
        <v>0</v>
      </c>
      <c r="M705" s="102">
        <v>0</v>
      </c>
      <c r="N705" s="102">
        <v>0</v>
      </c>
      <c r="O705" s="103">
        <v>0</v>
      </c>
      <c r="P705" s="104">
        <v>0</v>
      </c>
      <c r="Q705" s="105">
        <f>+monthly_drivers_0!Q705</f>
        <v>2.5</v>
      </c>
    </row>
    <row r="706" spans="1:17" x14ac:dyDescent="0.25">
      <c r="A706" s="98">
        <f t="shared" si="32"/>
        <v>65745</v>
      </c>
      <c r="B706" s="713" t="str">
        <f t="shared" si="33"/>
        <v>LeasingI</v>
      </c>
      <c r="C706" s="99">
        <v>0</v>
      </c>
      <c r="D706" s="100">
        <v>0</v>
      </c>
      <c r="E706" s="100">
        <v>0</v>
      </c>
      <c r="F706" s="100">
        <v>0</v>
      </c>
      <c r="G706" s="100">
        <v>0</v>
      </c>
      <c r="H706" s="100">
        <v>0</v>
      </c>
      <c r="I706" s="100">
        <v>0</v>
      </c>
      <c r="J706" s="100">
        <v>0</v>
      </c>
      <c r="K706" s="101">
        <v>0</v>
      </c>
      <c r="L706" s="102">
        <f t="shared" ref="L706:L721" si="34">+P706+O706</f>
        <v>0</v>
      </c>
      <c r="M706" s="102">
        <v>0</v>
      </c>
      <c r="N706" s="102">
        <v>0</v>
      </c>
      <c r="O706" s="103">
        <v>0</v>
      </c>
      <c r="P706" s="95">
        <v>0</v>
      </c>
      <c r="Q706" s="97">
        <f>+monthly_drivers_0!Q706</f>
        <v>2.5</v>
      </c>
    </row>
    <row r="707" spans="1:17" x14ac:dyDescent="0.25">
      <c r="A707" s="98">
        <f t="shared" ref="A707:A721" si="35">+EOMONTH(A706,1)</f>
        <v>65776</v>
      </c>
      <c r="B707" s="713" t="str">
        <f t="shared" ref="B707:B721" si="36">+B706</f>
        <v>LeasingI</v>
      </c>
      <c r="C707" s="99">
        <v>0</v>
      </c>
      <c r="D707" s="100">
        <v>0</v>
      </c>
      <c r="E707" s="100">
        <v>0</v>
      </c>
      <c r="F707" s="100">
        <v>0</v>
      </c>
      <c r="G707" s="100">
        <v>0</v>
      </c>
      <c r="H707" s="100">
        <v>0</v>
      </c>
      <c r="I707" s="100">
        <v>0</v>
      </c>
      <c r="J707" s="100">
        <v>0</v>
      </c>
      <c r="K707" s="101">
        <v>0</v>
      </c>
      <c r="L707" s="102">
        <f t="shared" si="34"/>
        <v>0</v>
      </c>
      <c r="M707" s="102">
        <v>0</v>
      </c>
      <c r="N707" s="102">
        <v>0</v>
      </c>
      <c r="O707" s="103">
        <v>0</v>
      </c>
      <c r="P707" s="104">
        <v>0</v>
      </c>
      <c r="Q707" s="105">
        <f>+monthly_drivers_0!Q707</f>
        <v>2.5</v>
      </c>
    </row>
    <row r="708" spans="1:17" x14ac:dyDescent="0.25">
      <c r="A708" s="98">
        <f t="shared" si="35"/>
        <v>65805</v>
      </c>
      <c r="B708" s="713" t="str">
        <f t="shared" si="36"/>
        <v>LeasingI</v>
      </c>
      <c r="C708" s="99">
        <v>0</v>
      </c>
      <c r="D708" s="100">
        <v>0</v>
      </c>
      <c r="E708" s="100">
        <v>0</v>
      </c>
      <c r="F708" s="100">
        <v>0</v>
      </c>
      <c r="G708" s="100">
        <v>0</v>
      </c>
      <c r="H708" s="100">
        <v>0</v>
      </c>
      <c r="I708" s="100">
        <v>0</v>
      </c>
      <c r="J708" s="100">
        <v>0</v>
      </c>
      <c r="K708" s="101">
        <v>0</v>
      </c>
      <c r="L708" s="102">
        <f t="shared" si="34"/>
        <v>0</v>
      </c>
      <c r="M708" s="102">
        <v>0</v>
      </c>
      <c r="N708" s="102">
        <v>0</v>
      </c>
      <c r="O708" s="103">
        <v>0</v>
      </c>
      <c r="P708" s="95">
        <v>0</v>
      </c>
      <c r="Q708" s="97">
        <f>+monthly_drivers_0!Q708</f>
        <v>2.5</v>
      </c>
    </row>
    <row r="709" spans="1:17" x14ac:dyDescent="0.25">
      <c r="A709" s="98">
        <f t="shared" si="35"/>
        <v>65836</v>
      </c>
      <c r="B709" s="713" t="str">
        <f t="shared" si="36"/>
        <v>LeasingI</v>
      </c>
      <c r="C709" s="99">
        <v>0</v>
      </c>
      <c r="D709" s="100">
        <v>0</v>
      </c>
      <c r="E709" s="100">
        <v>0</v>
      </c>
      <c r="F709" s="100">
        <v>0</v>
      </c>
      <c r="G709" s="100">
        <v>0</v>
      </c>
      <c r="H709" s="100">
        <v>0</v>
      </c>
      <c r="I709" s="100">
        <v>0</v>
      </c>
      <c r="J709" s="100">
        <v>0</v>
      </c>
      <c r="K709" s="101">
        <v>0</v>
      </c>
      <c r="L709" s="102">
        <f t="shared" si="34"/>
        <v>0</v>
      </c>
      <c r="M709" s="102">
        <v>0</v>
      </c>
      <c r="N709" s="102">
        <v>0</v>
      </c>
      <c r="O709" s="103">
        <v>0</v>
      </c>
      <c r="P709" s="104">
        <v>0</v>
      </c>
      <c r="Q709" s="105">
        <f>+monthly_drivers_0!Q709</f>
        <v>2.5</v>
      </c>
    </row>
    <row r="710" spans="1:17" x14ac:dyDescent="0.25">
      <c r="A710" s="98">
        <f t="shared" si="35"/>
        <v>65866</v>
      </c>
      <c r="B710" s="713" t="str">
        <f t="shared" si="36"/>
        <v>LeasingI</v>
      </c>
      <c r="C710" s="99">
        <v>0</v>
      </c>
      <c r="D710" s="100">
        <v>0</v>
      </c>
      <c r="E710" s="100">
        <v>0</v>
      </c>
      <c r="F710" s="100">
        <v>0</v>
      </c>
      <c r="G710" s="100">
        <v>0</v>
      </c>
      <c r="H710" s="100">
        <v>0</v>
      </c>
      <c r="I710" s="100">
        <v>0</v>
      </c>
      <c r="J710" s="100">
        <v>0</v>
      </c>
      <c r="K710" s="101">
        <v>0</v>
      </c>
      <c r="L710" s="102">
        <f t="shared" si="34"/>
        <v>0</v>
      </c>
      <c r="M710" s="102">
        <v>0</v>
      </c>
      <c r="N710" s="102">
        <v>0</v>
      </c>
      <c r="O710" s="103">
        <v>0</v>
      </c>
      <c r="P710" s="95">
        <v>0</v>
      </c>
      <c r="Q710" s="97">
        <f>+monthly_drivers_0!Q710</f>
        <v>2.5</v>
      </c>
    </row>
    <row r="711" spans="1:17" x14ac:dyDescent="0.25">
      <c r="A711" s="98">
        <f t="shared" si="35"/>
        <v>65897</v>
      </c>
      <c r="B711" s="713" t="str">
        <f t="shared" si="36"/>
        <v>LeasingI</v>
      </c>
      <c r="C711" s="99">
        <v>0</v>
      </c>
      <c r="D711" s="100">
        <v>0</v>
      </c>
      <c r="E711" s="100">
        <v>0</v>
      </c>
      <c r="F711" s="100">
        <v>0</v>
      </c>
      <c r="G711" s="100">
        <v>0</v>
      </c>
      <c r="H711" s="100">
        <v>0</v>
      </c>
      <c r="I711" s="100">
        <v>0</v>
      </c>
      <c r="J711" s="100">
        <v>0</v>
      </c>
      <c r="K711" s="101">
        <v>0</v>
      </c>
      <c r="L711" s="102">
        <f t="shared" si="34"/>
        <v>0</v>
      </c>
      <c r="M711" s="102">
        <v>0</v>
      </c>
      <c r="N711" s="102">
        <v>0</v>
      </c>
      <c r="O711" s="103">
        <v>0</v>
      </c>
      <c r="P711" s="104">
        <v>0</v>
      </c>
      <c r="Q711" s="105">
        <f>+monthly_drivers_0!Q711</f>
        <v>2.5</v>
      </c>
    </row>
    <row r="712" spans="1:17" x14ac:dyDescent="0.25">
      <c r="A712" s="98">
        <f t="shared" si="35"/>
        <v>65927</v>
      </c>
      <c r="B712" s="713" t="str">
        <f t="shared" si="36"/>
        <v>LeasingI</v>
      </c>
      <c r="C712" s="99">
        <v>0</v>
      </c>
      <c r="D712" s="100">
        <v>0</v>
      </c>
      <c r="E712" s="100">
        <v>0</v>
      </c>
      <c r="F712" s="100">
        <v>0</v>
      </c>
      <c r="G712" s="100">
        <v>0</v>
      </c>
      <c r="H712" s="100">
        <v>0</v>
      </c>
      <c r="I712" s="100">
        <v>0</v>
      </c>
      <c r="J712" s="100">
        <v>0</v>
      </c>
      <c r="K712" s="101">
        <v>0</v>
      </c>
      <c r="L712" s="102">
        <f t="shared" si="34"/>
        <v>0</v>
      </c>
      <c r="M712" s="102">
        <v>0</v>
      </c>
      <c r="N712" s="102">
        <v>0</v>
      </c>
      <c r="O712" s="103">
        <v>0</v>
      </c>
      <c r="P712" s="95">
        <v>0</v>
      </c>
      <c r="Q712" s="97">
        <f>+monthly_drivers_0!Q712</f>
        <v>2.5</v>
      </c>
    </row>
    <row r="713" spans="1:17" x14ac:dyDescent="0.25">
      <c r="A713" s="98">
        <f t="shared" si="35"/>
        <v>65958</v>
      </c>
      <c r="B713" s="713" t="str">
        <f t="shared" si="36"/>
        <v>LeasingI</v>
      </c>
      <c r="C713" s="99">
        <v>0</v>
      </c>
      <c r="D713" s="100">
        <v>0</v>
      </c>
      <c r="E713" s="100">
        <v>0</v>
      </c>
      <c r="F713" s="100">
        <v>0</v>
      </c>
      <c r="G713" s="100">
        <v>0</v>
      </c>
      <c r="H713" s="100">
        <v>0</v>
      </c>
      <c r="I713" s="100">
        <v>0</v>
      </c>
      <c r="J713" s="100">
        <v>0</v>
      </c>
      <c r="K713" s="101">
        <v>0</v>
      </c>
      <c r="L713" s="102">
        <f t="shared" si="34"/>
        <v>0</v>
      </c>
      <c r="M713" s="102">
        <v>0</v>
      </c>
      <c r="N713" s="102">
        <v>0</v>
      </c>
      <c r="O713" s="103">
        <v>0</v>
      </c>
      <c r="P713" s="104">
        <v>0</v>
      </c>
      <c r="Q713" s="105">
        <f>+monthly_drivers_0!Q713</f>
        <v>2.5</v>
      </c>
    </row>
    <row r="714" spans="1:17" x14ac:dyDescent="0.25">
      <c r="A714" s="98">
        <f t="shared" si="35"/>
        <v>65989</v>
      </c>
      <c r="B714" s="713" t="str">
        <f t="shared" si="36"/>
        <v>LeasingI</v>
      </c>
      <c r="C714" s="99">
        <v>0</v>
      </c>
      <c r="D714" s="100">
        <v>0</v>
      </c>
      <c r="E714" s="100">
        <v>0</v>
      </c>
      <c r="F714" s="100">
        <v>0</v>
      </c>
      <c r="G714" s="100">
        <v>0</v>
      </c>
      <c r="H714" s="100">
        <v>0</v>
      </c>
      <c r="I714" s="100">
        <v>0</v>
      </c>
      <c r="J714" s="100">
        <v>0</v>
      </c>
      <c r="K714" s="101">
        <v>0</v>
      </c>
      <c r="L714" s="102">
        <f t="shared" si="34"/>
        <v>0</v>
      </c>
      <c r="M714" s="102">
        <v>0</v>
      </c>
      <c r="N714" s="102">
        <v>0</v>
      </c>
      <c r="O714" s="103">
        <v>0</v>
      </c>
      <c r="P714" s="95">
        <v>0</v>
      </c>
      <c r="Q714" s="97">
        <f>+monthly_drivers_0!Q714</f>
        <v>2.5</v>
      </c>
    </row>
    <row r="715" spans="1:17" x14ac:dyDescent="0.25">
      <c r="A715" s="98">
        <f t="shared" si="35"/>
        <v>66019</v>
      </c>
      <c r="B715" s="713" t="str">
        <f t="shared" si="36"/>
        <v>LeasingI</v>
      </c>
      <c r="C715" s="99">
        <v>0</v>
      </c>
      <c r="D715" s="100">
        <v>0</v>
      </c>
      <c r="E715" s="100">
        <v>0</v>
      </c>
      <c r="F715" s="100">
        <v>0</v>
      </c>
      <c r="G715" s="100">
        <v>0</v>
      </c>
      <c r="H715" s="100">
        <v>0</v>
      </c>
      <c r="I715" s="100">
        <v>0</v>
      </c>
      <c r="J715" s="100">
        <v>0</v>
      </c>
      <c r="K715" s="101">
        <v>0</v>
      </c>
      <c r="L715" s="102">
        <f t="shared" si="34"/>
        <v>0</v>
      </c>
      <c r="M715" s="102">
        <v>0</v>
      </c>
      <c r="N715" s="102">
        <v>0</v>
      </c>
      <c r="O715" s="103">
        <v>0</v>
      </c>
      <c r="P715" s="104">
        <v>0</v>
      </c>
      <c r="Q715" s="105">
        <f>+monthly_drivers_0!Q715</f>
        <v>2.5</v>
      </c>
    </row>
    <row r="716" spans="1:17" x14ac:dyDescent="0.25">
      <c r="A716" s="98">
        <f t="shared" si="35"/>
        <v>66050</v>
      </c>
      <c r="B716" s="713" t="str">
        <f t="shared" si="36"/>
        <v>LeasingI</v>
      </c>
      <c r="C716" s="99">
        <v>0</v>
      </c>
      <c r="D716" s="100">
        <v>0</v>
      </c>
      <c r="E716" s="100">
        <v>0</v>
      </c>
      <c r="F716" s="100">
        <v>0</v>
      </c>
      <c r="G716" s="100">
        <v>0</v>
      </c>
      <c r="H716" s="100">
        <v>0</v>
      </c>
      <c r="I716" s="100">
        <v>0</v>
      </c>
      <c r="J716" s="100">
        <v>0</v>
      </c>
      <c r="K716" s="101">
        <v>0</v>
      </c>
      <c r="L716" s="102">
        <f t="shared" si="34"/>
        <v>0</v>
      </c>
      <c r="M716" s="102">
        <v>0</v>
      </c>
      <c r="N716" s="102">
        <v>0</v>
      </c>
      <c r="O716" s="103">
        <v>0</v>
      </c>
      <c r="P716" s="95">
        <v>0</v>
      </c>
      <c r="Q716" s="97">
        <f>+monthly_drivers_0!Q716</f>
        <v>2.5</v>
      </c>
    </row>
    <row r="717" spans="1:17" x14ac:dyDescent="0.25">
      <c r="A717" s="98">
        <f t="shared" si="35"/>
        <v>66080</v>
      </c>
      <c r="B717" s="713" t="str">
        <f t="shared" si="36"/>
        <v>LeasingI</v>
      </c>
      <c r="C717" s="99">
        <v>0</v>
      </c>
      <c r="D717" s="100">
        <v>0</v>
      </c>
      <c r="E717" s="100">
        <v>0</v>
      </c>
      <c r="F717" s="100">
        <v>0</v>
      </c>
      <c r="G717" s="100">
        <v>0</v>
      </c>
      <c r="H717" s="100">
        <v>0</v>
      </c>
      <c r="I717" s="100">
        <v>0</v>
      </c>
      <c r="J717" s="100">
        <v>0</v>
      </c>
      <c r="K717" s="101">
        <v>0</v>
      </c>
      <c r="L717" s="102">
        <f t="shared" si="34"/>
        <v>0</v>
      </c>
      <c r="M717" s="102">
        <v>0</v>
      </c>
      <c r="N717" s="102">
        <v>0</v>
      </c>
      <c r="O717" s="103">
        <v>0</v>
      </c>
      <c r="P717" s="104">
        <v>0</v>
      </c>
      <c r="Q717" s="105">
        <f>+monthly_drivers_0!Q717</f>
        <v>2.5</v>
      </c>
    </row>
    <row r="718" spans="1:17" x14ac:dyDescent="0.25">
      <c r="A718" s="98">
        <f t="shared" si="35"/>
        <v>66111</v>
      </c>
      <c r="B718" s="713" t="str">
        <f t="shared" si="36"/>
        <v>LeasingI</v>
      </c>
      <c r="C718" s="99">
        <v>0</v>
      </c>
      <c r="D718" s="100">
        <v>0</v>
      </c>
      <c r="E718" s="100">
        <v>0</v>
      </c>
      <c r="F718" s="100">
        <v>0</v>
      </c>
      <c r="G718" s="100">
        <v>0</v>
      </c>
      <c r="H718" s="100">
        <v>0</v>
      </c>
      <c r="I718" s="100">
        <v>0</v>
      </c>
      <c r="J718" s="100">
        <v>0</v>
      </c>
      <c r="K718" s="101">
        <v>0</v>
      </c>
      <c r="L718" s="102">
        <f t="shared" si="34"/>
        <v>0</v>
      </c>
      <c r="M718" s="102">
        <v>0</v>
      </c>
      <c r="N718" s="102">
        <v>0</v>
      </c>
      <c r="O718" s="103">
        <v>0</v>
      </c>
      <c r="P718" s="95">
        <v>0</v>
      </c>
      <c r="Q718" s="97">
        <f>+monthly_drivers_0!Q718</f>
        <v>2.5</v>
      </c>
    </row>
    <row r="719" spans="1:17" x14ac:dyDescent="0.25">
      <c r="A719" s="98">
        <f t="shared" si="35"/>
        <v>66142</v>
      </c>
      <c r="B719" s="713" t="str">
        <f t="shared" si="36"/>
        <v>LeasingI</v>
      </c>
      <c r="C719" s="99">
        <v>0</v>
      </c>
      <c r="D719" s="100">
        <v>0</v>
      </c>
      <c r="E719" s="100">
        <v>0</v>
      </c>
      <c r="F719" s="100">
        <v>0</v>
      </c>
      <c r="G719" s="100">
        <v>0</v>
      </c>
      <c r="H719" s="100">
        <v>0</v>
      </c>
      <c r="I719" s="100">
        <v>0</v>
      </c>
      <c r="J719" s="100">
        <v>0</v>
      </c>
      <c r="K719" s="101">
        <v>0</v>
      </c>
      <c r="L719" s="102">
        <f t="shared" si="34"/>
        <v>0</v>
      </c>
      <c r="M719" s="102">
        <v>0</v>
      </c>
      <c r="N719" s="102">
        <v>0</v>
      </c>
      <c r="O719" s="103">
        <v>0</v>
      </c>
      <c r="P719" s="104">
        <v>0</v>
      </c>
      <c r="Q719" s="105">
        <f>+monthly_drivers_0!Q719</f>
        <v>2.5</v>
      </c>
    </row>
    <row r="720" spans="1:17" x14ac:dyDescent="0.25">
      <c r="A720" s="98">
        <f t="shared" si="35"/>
        <v>66170</v>
      </c>
      <c r="B720" s="713" t="str">
        <f t="shared" si="36"/>
        <v>LeasingI</v>
      </c>
      <c r="C720" s="99">
        <v>0</v>
      </c>
      <c r="D720" s="100">
        <v>0</v>
      </c>
      <c r="E720" s="100">
        <v>0</v>
      </c>
      <c r="F720" s="100">
        <v>0</v>
      </c>
      <c r="G720" s="100">
        <v>0</v>
      </c>
      <c r="H720" s="100">
        <v>0</v>
      </c>
      <c r="I720" s="100">
        <v>0</v>
      </c>
      <c r="J720" s="100">
        <v>0</v>
      </c>
      <c r="K720" s="101">
        <v>0</v>
      </c>
      <c r="L720" s="102">
        <f t="shared" si="34"/>
        <v>0</v>
      </c>
      <c r="M720" s="102">
        <v>0</v>
      </c>
      <c r="N720" s="102">
        <v>0</v>
      </c>
      <c r="O720" s="103">
        <v>0</v>
      </c>
      <c r="P720" s="95">
        <v>0</v>
      </c>
      <c r="Q720" s="97">
        <f>+monthly_drivers_0!Q720</f>
        <v>2.5</v>
      </c>
    </row>
    <row r="721" spans="1:17" x14ac:dyDescent="0.25">
      <c r="A721" s="98">
        <f t="shared" si="35"/>
        <v>66201</v>
      </c>
      <c r="B721" s="713" t="str">
        <f t="shared" si="36"/>
        <v>LeasingI</v>
      </c>
      <c r="C721" s="99">
        <v>0</v>
      </c>
      <c r="D721" s="100">
        <v>0</v>
      </c>
      <c r="E721" s="100">
        <v>0</v>
      </c>
      <c r="F721" s="100">
        <v>0</v>
      </c>
      <c r="G721" s="100">
        <v>0</v>
      </c>
      <c r="H721" s="100">
        <v>0</v>
      </c>
      <c r="I721" s="100">
        <v>0</v>
      </c>
      <c r="J721" s="100">
        <v>0</v>
      </c>
      <c r="K721" s="101">
        <v>0</v>
      </c>
      <c r="L721" s="102">
        <f t="shared" si="34"/>
        <v>0</v>
      </c>
      <c r="M721" s="102">
        <v>0</v>
      </c>
      <c r="N721" s="102">
        <v>0</v>
      </c>
      <c r="O721" s="103">
        <v>0</v>
      </c>
      <c r="P721" s="104">
        <v>0</v>
      </c>
      <c r="Q721" s="105">
        <f>+monthly_drivers_0!Q721</f>
        <v>2.5</v>
      </c>
    </row>
  </sheetData>
  <conditionalFormatting sqref="C2:K721">
    <cfRule type="expression" dxfId="46" priority="7">
      <formula>_xlfn.ISFORMULA(C2)</formula>
    </cfRule>
  </conditionalFormatting>
  <conditionalFormatting sqref="Q2:Q721">
    <cfRule type="expression" dxfId="45" priority="3">
      <formula>_xlfn.ISFORMULA(Q2)</formula>
    </cfRule>
  </conditionalFormatting>
  <conditionalFormatting sqref="O2:O721">
    <cfRule type="expression" dxfId="44" priority="4">
      <formula>_xlfn.ISFORMULA(O2)</formula>
    </cfRule>
  </conditionalFormatting>
  <conditionalFormatting sqref="L2:N721">
    <cfRule type="expression" dxfId="43" priority="6">
      <formula>_xlfn.ISFORMULA(L2)</formula>
    </cfRule>
  </conditionalFormatting>
  <conditionalFormatting sqref="P2:P721">
    <cfRule type="expression" dxfId="42" priority="2">
      <formula>_xlfn.ISFORMULA(P2)</formula>
    </cfRule>
  </conditionalFormatting>
  <conditionalFormatting sqref="P2:P721">
    <cfRule type="expression" dxfId="41" priority="1">
      <formula>_xlfn.ISFORMULA(P2)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963CD-A834-4040-B366-3E2825359AFE}">
  <sheetPr codeName="Sheet29">
    <tabColor rgb="FF008000"/>
  </sheetPr>
  <dimension ref="A1:Q721"/>
  <sheetViews>
    <sheetView workbookViewId="0"/>
  </sheetViews>
  <sheetFormatPr defaultRowHeight="15" x14ac:dyDescent="0.25"/>
  <cols>
    <col min="2" max="2" width="10.28515625" style="715" bestFit="1" customWidth="1"/>
    <col min="13" max="14" width="9.140625" style="2"/>
    <col min="15" max="15" width="9" bestFit="1" customWidth="1"/>
    <col min="16" max="16" width="9.140625" style="2"/>
  </cols>
  <sheetData>
    <row r="1" spans="1:17"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44316</v>
      </c>
      <c r="B2" s="712" t="str">
        <f>+asset_level_drivers!$M$1</f>
        <v>LeasingII</v>
      </c>
      <c r="C2" s="93">
        <v>0</v>
      </c>
      <c r="D2" s="94">
        <v>0</v>
      </c>
      <c r="E2" s="94">
        <v>0</v>
      </c>
      <c r="F2" s="94">
        <v>0</v>
      </c>
      <c r="G2" s="94">
        <v>0</v>
      </c>
      <c r="H2" s="94">
        <v>0</v>
      </c>
      <c r="I2" s="94">
        <v>0</v>
      </c>
      <c r="J2" s="94">
        <v>0</v>
      </c>
      <c r="K2" s="95">
        <v>0</v>
      </c>
      <c r="L2" s="94">
        <f t="shared" ref="L2:L65" si="0">+P2+O2</f>
        <v>0</v>
      </c>
      <c r="M2" s="94">
        <v>0</v>
      </c>
      <c r="N2" s="94">
        <v>0</v>
      </c>
      <c r="O2" s="96">
        <v>0</v>
      </c>
      <c r="P2" s="95">
        <v>0</v>
      </c>
      <c r="Q2" s="97">
        <f>+monthly_drivers_0!Q2</f>
        <v>11.62</v>
      </c>
    </row>
    <row r="3" spans="1:17" x14ac:dyDescent="0.25">
      <c r="A3" s="98">
        <f t="shared" ref="A3:A66" si="1">+EOMONTH(A2,1)</f>
        <v>44347</v>
      </c>
      <c r="B3" s="713" t="str">
        <f t="shared" ref="B3:B66" si="2">+B2</f>
        <v>LeasingII</v>
      </c>
      <c r="C3" s="99">
        <v>0</v>
      </c>
      <c r="D3" s="100">
        <v>0</v>
      </c>
      <c r="E3" s="100">
        <v>0</v>
      </c>
      <c r="F3" s="100">
        <v>0</v>
      </c>
      <c r="G3" s="100">
        <v>0</v>
      </c>
      <c r="H3" s="100">
        <v>0</v>
      </c>
      <c r="I3" s="100">
        <v>0</v>
      </c>
      <c r="J3" s="100">
        <v>0</v>
      </c>
      <c r="K3" s="101">
        <v>0</v>
      </c>
      <c r="L3" s="102">
        <f t="shared" si="0"/>
        <v>0</v>
      </c>
      <c r="M3" s="102">
        <v>0</v>
      </c>
      <c r="N3" s="102">
        <v>0</v>
      </c>
      <c r="O3" s="103">
        <v>0</v>
      </c>
      <c r="P3" s="104">
        <v>0</v>
      </c>
      <c r="Q3" s="105">
        <f>+monthly_drivers_0!Q3</f>
        <v>11.62</v>
      </c>
    </row>
    <row r="4" spans="1:17" x14ac:dyDescent="0.25">
      <c r="A4" s="106">
        <f t="shared" si="1"/>
        <v>44377</v>
      </c>
      <c r="B4" s="714" t="str">
        <f t="shared" si="2"/>
        <v>LeasingII</v>
      </c>
      <c r="C4" s="93">
        <v>0</v>
      </c>
      <c r="D4" s="94">
        <v>0</v>
      </c>
      <c r="E4" s="94">
        <v>0</v>
      </c>
      <c r="F4" s="94">
        <v>0</v>
      </c>
      <c r="G4" s="94">
        <v>0</v>
      </c>
      <c r="H4" s="94">
        <v>0</v>
      </c>
      <c r="I4" s="94">
        <v>0</v>
      </c>
      <c r="J4" s="94">
        <v>0</v>
      </c>
      <c r="K4" s="95">
        <v>0</v>
      </c>
      <c r="L4" s="94">
        <f t="shared" si="0"/>
        <v>0</v>
      </c>
      <c r="M4" s="94">
        <v>0</v>
      </c>
      <c r="N4" s="94">
        <v>0</v>
      </c>
      <c r="O4" s="96">
        <v>0</v>
      </c>
      <c r="P4" s="95">
        <v>0</v>
      </c>
      <c r="Q4" s="97">
        <f>+monthly_drivers_0!Q4</f>
        <v>11.62</v>
      </c>
    </row>
    <row r="5" spans="1:17" x14ac:dyDescent="0.25">
      <c r="A5" s="98">
        <f t="shared" si="1"/>
        <v>44408</v>
      </c>
      <c r="B5" s="713" t="str">
        <f t="shared" si="2"/>
        <v>LeasingII</v>
      </c>
      <c r="C5" s="99">
        <v>0</v>
      </c>
      <c r="D5" s="100">
        <v>0</v>
      </c>
      <c r="E5" s="100">
        <v>0</v>
      </c>
      <c r="F5" s="100">
        <v>0</v>
      </c>
      <c r="G5" s="100">
        <v>0</v>
      </c>
      <c r="H5" s="100">
        <v>0</v>
      </c>
      <c r="I5" s="100">
        <v>0</v>
      </c>
      <c r="J5" s="100">
        <v>0</v>
      </c>
      <c r="K5" s="101">
        <v>0</v>
      </c>
      <c r="L5" s="102">
        <f t="shared" si="0"/>
        <v>0</v>
      </c>
      <c r="M5" s="102">
        <v>0</v>
      </c>
      <c r="N5" s="102">
        <v>0</v>
      </c>
      <c r="O5" s="103">
        <v>0</v>
      </c>
      <c r="P5" s="104">
        <v>0</v>
      </c>
      <c r="Q5" s="105">
        <f>+monthly_drivers_0!Q5</f>
        <v>7.25</v>
      </c>
    </row>
    <row r="6" spans="1:17" x14ac:dyDescent="0.25">
      <c r="A6" s="106">
        <f t="shared" si="1"/>
        <v>44439</v>
      </c>
      <c r="B6" s="714" t="str">
        <f t="shared" si="2"/>
        <v>LeasingII</v>
      </c>
      <c r="C6" s="93">
        <v>0</v>
      </c>
      <c r="D6" s="94">
        <v>0</v>
      </c>
      <c r="E6" s="94">
        <v>0</v>
      </c>
      <c r="F6" s="94">
        <v>0</v>
      </c>
      <c r="G6" s="94">
        <v>0</v>
      </c>
      <c r="H6" s="94">
        <v>0</v>
      </c>
      <c r="I6" s="94">
        <v>0</v>
      </c>
      <c r="J6" s="94">
        <v>0</v>
      </c>
      <c r="K6" s="95">
        <v>0</v>
      </c>
      <c r="L6" s="94">
        <f t="shared" si="0"/>
        <v>0</v>
      </c>
      <c r="M6" s="94">
        <v>0</v>
      </c>
      <c r="N6" s="94">
        <v>0</v>
      </c>
      <c r="O6" s="96">
        <v>0</v>
      </c>
      <c r="P6" s="95">
        <v>0</v>
      </c>
      <c r="Q6" s="97">
        <f>+monthly_drivers_0!Q6</f>
        <v>7.25</v>
      </c>
    </row>
    <row r="7" spans="1:17" x14ac:dyDescent="0.25">
      <c r="A7" s="98">
        <f t="shared" si="1"/>
        <v>44469</v>
      </c>
      <c r="B7" s="713" t="str">
        <f t="shared" si="2"/>
        <v>LeasingII</v>
      </c>
      <c r="C7" s="99">
        <v>0</v>
      </c>
      <c r="D7" s="100">
        <v>0</v>
      </c>
      <c r="E7" s="100">
        <v>0</v>
      </c>
      <c r="F7" s="100">
        <v>0</v>
      </c>
      <c r="G7" s="100">
        <v>0</v>
      </c>
      <c r="H7" s="100">
        <v>0</v>
      </c>
      <c r="I7" s="100">
        <v>0</v>
      </c>
      <c r="J7" s="100">
        <v>0</v>
      </c>
      <c r="K7" s="101">
        <v>0</v>
      </c>
      <c r="L7" s="102">
        <f t="shared" si="0"/>
        <v>0</v>
      </c>
      <c r="M7" s="102">
        <v>0</v>
      </c>
      <c r="N7" s="102">
        <v>0</v>
      </c>
      <c r="O7" s="103">
        <v>0</v>
      </c>
      <c r="P7" s="104">
        <v>0</v>
      </c>
      <c r="Q7" s="105">
        <f>+monthly_drivers_0!Q7</f>
        <v>7.25</v>
      </c>
    </row>
    <row r="8" spans="1:17" x14ac:dyDescent="0.25">
      <c r="A8" s="106">
        <f t="shared" si="1"/>
        <v>44500</v>
      </c>
      <c r="B8" s="714" t="str">
        <f t="shared" si="2"/>
        <v>LeasingII</v>
      </c>
      <c r="C8" s="93">
        <v>0</v>
      </c>
      <c r="D8" s="94">
        <v>0</v>
      </c>
      <c r="E8" s="94">
        <v>0</v>
      </c>
      <c r="F8" s="94">
        <v>0</v>
      </c>
      <c r="G8" s="94">
        <v>0</v>
      </c>
      <c r="H8" s="94">
        <v>0</v>
      </c>
      <c r="I8" s="94">
        <v>0</v>
      </c>
      <c r="J8" s="94">
        <v>0</v>
      </c>
      <c r="K8" s="95">
        <v>0</v>
      </c>
      <c r="L8" s="94">
        <f t="shared" si="0"/>
        <v>0</v>
      </c>
      <c r="M8" s="94">
        <v>0</v>
      </c>
      <c r="N8" s="94">
        <v>0</v>
      </c>
      <c r="O8" s="96">
        <v>0</v>
      </c>
      <c r="P8" s="95">
        <v>0</v>
      </c>
      <c r="Q8" s="97">
        <f>+monthly_drivers_0!Q8</f>
        <v>7.25</v>
      </c>
    </row>
    <row r="9" spans="1:17" x14ac:dyDescent="0.25">
      <c r="A9" s="98">
        <f t="shared" si="1"/>
        <v>44530</v>
      </c>
      <c r="B9" s="713" t="str">
        <f t="shared" si="2"/>
        <v>LeasingII</v>
      </c>
      <c r="C9" s="99">
        <v>0</v>
      </c>
      <c r="D9" s="100">
        <v>0</v>
      </c>
      <c r="E9" s="100">
        <v>0</v>
      </c>
      <c r="F9" s="100">
        <v>0</v>
      </c>
      <c r="G9" s="100">
        <v>0</v>
      </c>
      <c r="H9" s="100">
        <v>0</v>
      </c>
      <c r="I9" s="100">
        <v>0</v>
      </c>
      <c r="J9" s="100">
        <v>0</v>
      </c>
      <c r="K9" s="101">
        <v>0</v>
      </c>
      <c r="L9" s="102">
        <f t="shared" si="0"/>
        <v>0</v>
      </c>
      <c r="M9" s="102">
        <v>0</v>
      </c>
      <c r="N9" s="102">
        <v>0</v>
      </c>
      <c r="O9" s="103">
        <v>0</v>
      </c>
      <c r="P9" s="104">
        <v>0</v>
      </c>
      <c r="Q9" s="105">
        <f>+monthly_drivers_0!Q9</f>
        <v>7.25</v>
      </c>
    </row>
    <row r="10" spans="1:17" x14ac:dyDescent="0.25">
      <c r="A10" s="106">
        <f t="shared" si="1"/>
        <v>44561</v>
      </c>
      <c r="B10" s="714" t="str">
        <f t="shared" si="2"/>
        <v>LeasingII</v>
      </c>
      <c r="C10" s="93">
        <v>0</v>
      </c>
      <c r="D10" s="94">
        <v>0</v>
      </c>
      <c r="E10" s="94">
        <v>0</v>
      </c>
      <c r="F10" s="94">
        <v>0</v>
      </c>
      <c r="G10" s="94">
        <v>0</v>
      </c>
      <c r="H10" s="94">
        <v>0</v>
      </c>
      <c r="I10" s="94">
        <v>0</v>
      </c>
      <c r="J10" s="94">
        <v>0</v>
      </c>
      <c r="K10" s="95">
        <v>0</v>
      </c>
      <c r="L10" s="94">
        <f t="shared" si="0"/>
        <v>0</v>
      </c>
      <c r="M10" s="94">
        <v>0</v>
      </c>
      <c r="N10" s="94">
        <v>0</v>
      </c>
      <c r="O10" s="96">
        <v>0</v>
      </c>
      <c r="P10" s="95">
        <v>0</v>
      </c>
      <c r="Q10" s="97">
        <f>+monthly_drivers_0!Q10</f>
        <v>7.25</v>
      </c>
    </row>
    <row r="11" spans="1:17" x14ac:dyDescent="0.25">
      <c r="A11" s="98">
        <f t="shared" si="1"/>
        <v>44592</v>
      </c>
      <c r="B11" s="713" t="str">
        <f t="shared" si="2"/>
        <v>LeasingII</v>
      </c>
      <c r="C11" s="99">
        <v>0</v>
      </c>
      <c r="D11" s="100">
        <v>0</v>
      </c>
      <c r="E11" s="100">
        <v>0</v>
      </c>
      <c r="F11" s="100">
        <v>0</v>
      </c>
      <c r="G11" s="100">
        <v>0</v>
      </c>
      <c r="H11" s="100">
        <v>0</v>
      </c>
      <c r="I11" s="100">
        <v>0</v>
      </c>
      <c r="J11" s="100">
        <v>0</v>
      </c>
      <c r="K11" s="101">
        <v>0</v>
      </c>
      <c r="L11" s="102">
        <f t="shared" si="0"/>
        <v>916.66666666666663</v>
      </c>
      <c r="M11" s="102">
        <v>0</v>
      </c>
      <c r="N11" s="102">
        <v>0</v>
      </c>
      <c r="O11" s="103">
        <v>0</v>
      </c>
      <c r="P11" s="104">
        <v>916.66666666666663</v>
      </c>
      <c r="Q11" s="105">
        <f>+monthly_drivers_0!Q11</f>
        <v>7.25</v>
      </c>
    </row>
    <row r="12" spans="1:17" x14ac:dyDescent="0.25">
      <c r="A12" s="106">
        <f t="shared" si="1"/>
        <v>44620</v>
      </c>
      <c r="B12" s="714" t="str">
        <f t="shared" si="2"/>
        <v>LeasingII</v>
      </c>
      <c r="C12" s="93">
        <v>0</v>
      </c>
      <c r="D12" s="94">
        <v>0</v>
      </c>
      <c r="E12" s="94">
        <v>0</v>
      </c>
      <c r="F12" s="94">
        <v>0</v>
      </c>
      <c r="G12" s="94">
        <v>0</v>
      </c>
      <c r="H12" s="94">
        <v>0</v>
      </c>
      <c r="I12" s="94">
        <v>0</v>
      </c>
      <c r="J12" s="94">
        <v>0</v>
      </c>
      <c r="K12" s="95">
        <v>0</v>
      </c>
      <c r="L12" s="94">
        <f t="shared" si="0"/>
        <v>916.66666666666663</v>
      </c>
      <c r="M12" s="94">
        <v>0</v>
      </c>
      <c r="N12" s="94">
        <v>0</v>
      </c>
      <c r="O12" s="96">
        <v>0</v>
      </c>
      <c r="P12" s="95">
        <v>916.66666666666663</v>
      </c>
      <c r="Q12" s="97">
        <f>+monthly_drivers_0!Q12</f>
        <v>7.25</v>
      </c>
    </row>
    <row r="13" spans="1:17" x14ac:dyDescent="0.25">
      <c r="A13" s="98">
        <f t="shared" si="1"/>
        <v>44651</v>
      </c>
      <c r="B13" s="713" t="str">
        <f t="shared" si="2"/>
        <v>LeasingII</v>
      </c>
      <c r="C13" s="99">
        <v>0</v>
      </c>
      <c r="D13" s="100">
        <v>0</v>
      </c>
      <c r="E13" s="100">
        <v>0</v>
      </c>
      <c r="F13" s="100">
        <v>0</v>
      </c>
      <c r="G13" s="100">
        <v>0</v>
      </c>
      <c r="H13" s="100">
        <v>0</v>
      </c>
      <c r="I13" s="100">
        <v>0</v>
      </c>
      <c r="J13" s="100">
        <v>0</v>
      </c>
      <c r="K13" s="101">
        <v>0</v>
      </c>
      <c r="L13" s="102">
        <f t="shared" si="0"/>
        <v>916.66666666666663</v>
      </c>
      <c r="M13" s="102">
        <v>0</v>
      </c>
      <c r="N13" s="102">
        <v>0</v>
      </c>
      <c r="O13" s="103">
        <v>0</v>
      </c>
      <c r="P13" s="104">
        <v>916.66666666666663</v>
      </c>
      <c r="Q13" s="105">
        <f>+monthly_drivers_0!Q13</f>
        <v>7.25</v>
      </c>
    </row>
    <row r="14" spans="1:17" x14ac:dyDescent="0.25">
      <c r="A14" s="106">
        <f t="shared" si="1"/>
        <v>44681</v>
      </c>
      <c r="B14" s="714" t="str">
        <f t="shared" si="2"/>
        <v>LeasingII</v>
      </c>
      <c r="C14" s="93">
        <v>0</v>
      </c>
      <c r="D14" s="94">
        <v>0</v>
      </c>
      <c r="E14" s="94">
        <v>0</v>
      </c>
      <c r="F14" s="94">
        <v>0</v>
      </c>
      <c r="G14" s="94">
        <v>0</v>
      </c>
      <c r="H14" s="94">
        <v>0</v>
      </c>
      <c r="I14" s="94">
        <v>0</v>
      </c>
      <c r="J14" s="94">
        <v>0</v>
      </c>
      <c r="K14" s="95">
        <v>0</v>
      </c>
      <c r="L14" s="94">
        <f t="shared" si="0"/>
        <v>916.66666666666663</v>
      </c>
      <c r="M14" s="94">
        <v>0</v>
      </c>
      <c r="N14" s="94">
        <v>0</v>
      </c>
      <c r="O14" s="96">
        <v>0</v>
      </c>
      <c r="P14" s="95">
        <v>916.66666666666663</v>
      </c>
      <c r="Q14" s="97">
        <f>+monthly_drivers_0!Q14</f>
        <v>7.25</v>
      </c>
    </row>
    <row r="15" spans="1:17" x14ac:dyDescent="0.25">
      <c r="A15" s="98">
        <f t="shared" si="1"/>
        <v>44712</v>
      </c>
      <c r="B15" s="713" t="str">
        <f t="shared" si="2"/>
        <v>LeasingII</v>
      </c>
      <c r="C15" s="99">
        <v>0</v>
      </c>
      <c r="D15" s="100">
        <v>0</v>
      </c>
      <c r="E15" s="100">
        <v>0</v>
      </c>
      <c r="F15" s="100">
        <v>0</v>
      </c>
      <c r="G15" s="100">
        <v>0</v>
      </c>
      <c r="H15" s="100">
        <v>0</v>
      </c>
      <c r="I15" s="100">
        <v>0</v>
      </c>
      <c r="J15" s="100">
        <v>0</v>
      </c>
      <c r="K15" s="101">
        <v>0</v>
      </c>
      <c r="L15" s="102">
        <f t="shared" si="0"/>
        <v>916.66666666666663</v>
      </c>
      <c r="M15" s="102">
        <v>0</v>
      </c>
      <c r="N15" s="102">
        <v>0</v>
      </c>
      <c r="O15" s="103">
        <v>0</v>
      </c>
      <c r="P15" s="104">
        <v>916.66666666666663</v>
      </c>
      <c r="Q15" s="105">
        <f>+monthly_drivers_0!Q15</f>
        <v>7.25</v>
      </c>
    </row>
    <row r="16" spans="1:17" x14ac:dyDescent="0.25">
      <c r="A16" s="106">
        <f t="shared" si="1"/>
        <v>44742</v>
      </c>
      <c r="B16" s="714" t="str">
        <f t="shared" si="2"/>
        <v>LeasingII</v>
      </c>
      <c r="C16" s="93">
        <v>0</v>
      </c>
      <c r="D16" s="94">
        <v>0</v>
      </c>
      <c r="E16" s="94">
        <v>0</v>
      </c>
      <c r="F16" s="94">
        <v>0</v>
      </c>
      <c r="G16" s="94">
        <v>0</v>
      </c>
      <c r="H16" s="94">
        <v>0</v>
      </c>
      <c r="I16" s="94">
        <v>0</v>
      </c>
      <c r="J16" s="94">
        <v>0</v>
      </c>
      <c r="K16" s="95">
        <v>0</v>
      </c>
      <c r="L16" s="94">
        <f t="shared" si="0"/>
        <v>916.66666666666663</v>
      </c>
      <c r="M16" s="94">
        <v>0</v>
      </c>
      <c r="N16" s="94">
        <v>0</v>
      </c>
      <c r="O16" s="96">
        <v>0</v>
      </c>
      <c r="P16" s="95">
        <v>916.66666666666663</v>
      </c>
      <c r="Q16" s="97">
        <f>+monthly_drivers_0!Q16</f>
        <v>7.25</v>
      </c>
    </row>
    <row r="17" spans="1:17" x14ac:dyDescent="0.25">
      <c r="A17" s="98">
        <f t="shared" si="1"/>
        <v>44773</v>
      </c>
      <c r="B17" s="713" t="str">
        <f t="shared" si="2"/>
        <v>LeasingII</v>
      </c>
      <c r="C17" s="99">
        <v>0</v>
      </c>
      <c r="D17" s="100">
        <v>0</v>
      </c>
      <c r="E17" s="100">
        <v>0</v>
      </c>
      <c r="F17" s="100">
        <v>0</v>
      </c>
      <c r="G17" s="100">
        <v>0</v>
      </c>
      <c r="H17" s="100">
        <v>0</v>
      </c>
      <c r="I17" s="100">
        <v>0</v>
      </c>
      <c r="J17" s="100">
        <v>0</v>
      </c>
      <c r="K17" s="101">
        <v>0</v>
      </c>
      <c r="L17" s="102">
        <f t="shared" si="0"/>
        <v>916.66666666666663</v>
      </c>
      <c r="M17" s="102">
        <v>0</v>
      </c>
      <c r="N17" s="102">
        <v>0</v>
      </c>
      <c r="O17" s="103">
        <v>0</v>
      </c>
      <c r="P17" s="104">
        <v>916.66666666666663</v>
      </c>
      <c r="Q17" s="105">
        <f>+monthly_drivers_0!Q17</f>
        <v>7.25</v>
      </c>
    </row>
    <row r="18" spans="1:17" x14ac:dyDescent="0.25">
      <c r="A18" s="106">
        <f t="shared" si="1"/>
        <v>44804</v>
      </c>
      <c r="B18" s="714" t="str">
        <f t="shared" si="2"/>
        <v>LeasingII</v>
      </c>
      <c r="C18" s="93">
        <v>0</v>
      </c>
      <c r="D18" s="94">
        <v>0</v>
      </c>
      <c r="E18" s="94">
        <v>0</v>
      </c>
      <c r="F18" s="94">
        <v>0</v>
      </c>
      <c r="G18" s="94">
        <v>0</v>
      </c>
      <c r="H18" s="94">
        <v>0</v>
      </c>
      <c r="I18" s="94">
        <v>0</v>
      </c>
      <c r="J18" s="94">
        <v>0</v>
      </c>
      <c r="K18" s="95">
        <v>0</v>
      </c>
      <c r="L18" s="94">
        <f t="shared" si="0"/>
        <v>916.66666666666663</v>
      </c>
      <c r="M18" s="94">
        <v>0</v>
      </c>
      <c r="N18" s="94">
        <v>0</v>
      </c>
      <c r="O18" s="96">
        <v>0</v>
      </c>
      <c r="P18" s="95">
        <v>916.66666666666663</v>
      </c>
      <c r="Q18" s="97">
        <f>+monthly_drivers_0!Q18</f>
        <v>7.25</v>
      </c>
    </row>
    <row r="19" spans="1:17" x14ac:dyDescent="0.25">
      <c r="A19" s="98">
        <f t="shared" si="1"/>
        <v>44834</v>
      </c>
      <c r="B19" s="713" t="str">
        <f t="shared" si="2"/>
        <v>LeasingII</v>
      </c>
      <c r="C19" s="99">
        <v>0</v>
      </c>
      <c r="D19" s="100">
        <v>0</v>
      </c>
      <c r="E19" s="100">
        <v>0</v>
      </c>
      <c r="F19" s="100">
        <v>0</v>
      </c>
      <c r="G19" s="100">
        <v>0</v>
      </c>
      <c r="H19" s="100">
        <v>0</v>
      </c>
      <c r="I19" s="100">
        <v>0</v>
      </c>
      <c r="J19" s="100">
        <v>0</v>
      </c>
      <c r="K19" s="101">
        <v>0</v>
      </c>
      <c r="L19" s="102">
        <f t="shared" si="0"/>
        <v>916.66666666666663</v>
      </c>
      <c r="M19" s="102">
        <v>0</v>
      </c>
      <c r="N19" s="102">
        <v>0</v>
      </c>
      <c r="O19" s="103">
        <v>0</v>
      </c>
      <c r="P19" s="104">
        <v>916.66666666666663</v>
      </c>
      <c r="Q19" s="105">
        <f>+monthly_drivers_0!Q19</f>
        <v>7.25</v>
      </c>
    </row>
    <row r="20" spans="1:17" x14ac:dyDescent="0.25">
      <c r="A20" s="106">
        <f t="shared" si="1"/>
        <v>44865</v>
      </c>
      <c r="B20" s="714" t="str">
        <f t="shared" si="2"/>
        <v>LeasingII</v>
      </c>
      <c r="C20" s="93">
        <v>0</v>
      </c>
      <c r="D20" s="94">
        <v>0</v>
      </c>
      <c r="E20" s="94">
        <v>0</v>
      </c>
      <c r="F20" s="94">
        <v>0</v>
      </c>
      <c r="G20" s="94">
        <v>0</v>
      </c>
      <c r="H20" s="94">
        <v>0</v>
      </c>
      <c r="I20" s="94">
        <v>0</v>
      </c>
      <c r="J20" s="94">
        <v>0</v>
      </c>
      <c r="K20" s="95">
        <v>0</v>
      </c>
      <c r="L20" s="94">
        <f t="shared" si="0"/>
        <v>916.66666666666663</v>
      </c>
      <c r="M20" s="94">
        <v>0</v>
      </c>
      <c r="N20" s="94">
        <v>0</v>
      </c>
      <c r="O20" s="96">
        <v>0</v>
      </c>
      <c r="P20" s="95">
        <v>916.66666666666663</v>
      </c>
      <c r="Q20" s="97">
        <f>+monthly_drivers_0!Q20</f>
        <v>7.25</v>
      </c>
    </row>
    <row r="21" spans="1:17" x14ac:dyDescent="0.25">
      <c r="A21" s="98">
        <f t="shared" si="1"/>
        <v>44895</v>
      </c>
      <c r="B21" s="713" t="str">
        <f t="shared" si="2"/>
        <v>LeasingII</v>
      </c>
      <c r="C21" s="99">
        <v>0</v>
      </c>
      <c r="D21" s="100">
        <v>0</v>
      </c>
      <c r="E21" s="100">
        <v>0</v>
      </c>
      <c r="F21" s="100">
        <v>0</v>
      </c>
      <c r="G21" s="100">
        <v>0</v>
      </c>
      <c r="H21" s="100">
        <v>0</v>
      </c>
      <c r="I21" s="100">
        <v>0</v>
      </c>
      <c r="J21" s="100">
        <v>0</v>
      </c>
      <c r="K21" s="101">
        <v>0</v>
      </c>
      <c r="L21" s="102">
        <f t="shared" si="0"/>
        <v>916.66666666666663</v>
      </c>
      <c r="M21" s="102">
        <v>0</v>
      </c>
      <c r="N21" s="102">
        <v>0</v>
      </c>
      <c r="O21" s="103">
        <v>0</v>
      </c>
      <c r="P21" s="104">
        <v>916.66666666666663</v>
      </c>
      <c r="Q21" s="105">
        <f>+monthly_drivers_0!Q21</f>
        <v>7.25</v>
      </c>
    </row>
    <row r="22" spans="1:17" x14ac:dyDescent="0.25">
      <c r="A22" s="106">
        <f t="shared" si="1"/>
        <v>44926</v>
      </c>
      <c r="B22" s="714" t="str">
        <f t="shared" si="2"/>
        <v>LeasingII</v>
      </c>
      <c r="C22" s="93">
        <v>0</v>
      </c>
      <c r="D22" s="94">
        <v>0</v>
      </c>
      <c r="E22" s="94">
        <v>0</v>
      </c>
      <c r="F22" s="94">
        <v>0</v>
      </c>
      <c r="G22" s="94">
        <v>0</v>
      </c>
      <c r="H22" s="94">
        <v>0</v>
      </c>
      <c r="I22" s="94">
        <v>0</v>
      </c>
      <c r="J22" s="94">
        <v>0</v>
      </c>
      <c r="K22" s="95">
        <v>0</v>
      </c>
      <c r="L22" s="94">
        <f t="shared" si="0"/>
        <v>916.66666666666663</v>
      </c>
      <c r="M22" s="94">
        <v>0</v>
      </c>
      <c r="N22" s="94">
        <v>0</v>
      </c>
      <c r="O22" s="96">
        <v>0</v>
      </c>
      <c r="P22" s="95">
        <v>916.66666666666663</v>
      </c>
      <c r="Q22" s="97">
        <f>+monthly_drivers_0!Q22</f>
        <v>7.25</v>
      </c>
    </row>
    <row r="23" spans="1:17" x14ac:dyDescent="0.25">
      <c r="A23" s="98">
        <f t="shared" si="1"/>
        <v>44957</v>
      </c>
      <c r="B23" s="713" t="str">
        <f t="shared" si="2"/>
        <v>LeasingII</v>
      </c>
      <c r="C23" s="99">
        <v>0</v>
      </c>
      <c r="D23" s="100">
        <v>0</v>
      </c>
      <c r="E23" s="100">
        <v>0</v>
      </c>
      <c r="F23" s="100">
        <v>0</v>
      </c>
      <c r="G23" s="100">
        <v>0</v>
      </c>
      <c r="H23" s="100">
        <v>0</v>
      </c>
      <c r="I23" s="100">
        <v>0</v>
      </c>
      <c r="J23" s="100">
        <v>0</v>
      </c>
      <c r="K23" s="101">
        <v>0</v>
      </c>
      <c r="L23" s="102">
        <f t="shared" si="0"/>
        <v>0</v>
      </c>
      <c r="M23" s="102">
        <v>0</v>
      </c>
      <c r="N23" s="102">
        <v>0</v>
      </c>
      <c r="O23" s="103">
        <v>0</v>
      </c>
      <c r="P23" s="104">
        <v>0</v>
      </c>
      <c r="Q23" s="105">
        <f>+monthly_drivers_0!Q23</f>
        <v>7.25</v>
      </c>
    </row>
    <row r="24" spans="1:17" x14ac:dyDescent="0.25">
      <c r="A24" s="106">
        <f t="shared" si="1"/>
        <v>44985</v>
      </c>
      <c r="B24" s="714" t="str">
        <f t="shared" si="2"/>
        <v>LeasingII</v>
      </c>
      <c r="C24" s="93">
        <v>0</v>
      </c>
      <c r="D24" s="94">
        <v>0</v>
      </c>
      <c r="E24" s="94">
        <v>0</v>
      </c>
      <c r="F24" s="94">
        <v>0</v>
      </c>
      <c r="G24" s="94">
        <v>0</v>
      </c>
      <c r="H24" s="94">
        <v>0</v>
      </c>
      <c r="I24" s="94">
        <v>0</v>
      </c>
      <c r="J24" s="94">
        <v>0</v>
      </c>
      <c r="K24" s="95">
        <v>0</v>
      </c>
      <c r="L24" s="94">
        <f t="shared" si="0"/>
        <v>0</v>
      </c>
      <c r="M24" s="94">
        <v>0</v>
      </c>
      <c r="N24" s="94">
        <v>0</v>
      </c>
      <c r="O24" s="96">
        <v>0</v>
      </c>
      <c r="P24" s="95">
        <v>0</v>
      </c>
      <c r="Q24" s="97">
        <f>+monthly_drivers_0!Q24</f>
        <v>7.25</v>
      </c>
    </row>
    <row r="25" spans="1:17" x14ac:dyDescent="0.25">
      <c r="A25" s="98">
        <f t="shared" si="1"/>
        <v>45016</v>
      </c>
      <c r="B25" s="713" t="str">
        <f t="shared" si="2"/>
        <v>LeasingII</v>
      </c>
      <c r="C25" s="99">
        <v>0</v>
      </c>
      <c r="D25" s="100">
        <v>0</v>
      </c>
      <c r="E25" s="100">
        <v>0</v>
      </c>
      <c r="F25" s="100">
        <v>0</v>
      </c>
      <c r="G25" s="100">
        <v>0</v>
      </c>
      <c r="H25" s="100">
        <v>0</v>
      </c>
      <c r="I25" s="100">
        <v>0</v>
      </c>
      <c r="J25" s="100">
        <v>0</v>
      </c>
      <c r="K25" s="101">
        <v>0</v>
      </c>
      <c r="L25" s="102">
        <f t="shared" si="0"/>
        <v>0</v>
      </c>
      <c r="M25" s="102">
        <v>0</v>
      </c>
      <c r="N25" s="102">
        <v>0</v>
      </c>
      <c r="O25" s="103">
        <v>0</v>
      </c>
      <c r="P25" s="104">
        <v>0</v>
      </c>
      <c r="Q25" s="105">
        <f>+monthly_drivers_0!Q25</f>
        <v>7.25</v>
      </c>
    </row>
    <row r="26" spans="1:17" x14ac:dyDescent="0.25">
      <c r="A26" s="106">
        <f t="shared" si="1"/>
        <v>45046</v>
      </c>
      <c r="B26" s="714" t="str">
        <f t="shared" si="2"/>
        <v>LeasingII</v>
      </c>
      <c r="C26" s="93">
        <v>0</v>
      </c>
      <c r="D26" s="94">
        <v>0</v>
      </c>
      <c r="E26" s="94">
        <v>0</v>
      </c>
      <c r="F26" s="94">
        <v>0</v>
      </c>
      <c r="G26" s="94">
        <v>0</v>
      </c>
      <c r="H26" s="94">
        <v>0</v>
      </c>
      <c r="I26" s="94">
        <v>0</v>
      </c>
      <c r="J26" s="94">
        <v>0</v>
      </c>
      <c r="K26" s="95">
        <v>0</v>
      </c>
      <c r="L26" s="94">
        <f t="shared" si="0"/>
        <v>0</v>
      </c>
      <c r="M26" s="94">
        <v>0</v>
      </c>
      <c r="N26" s="94">
        <v>0</v>
      </c>
      <c r="O26" s="96">
        <v>0</v>
      </c>
      <c r="P26" s="95">
        <v>0</v>
      </c>
      <c r="Q26" s="97">
        <f>+monthly_drivers_0!Q26</f>
        <v>5.5</v>
      </c>
    </row>
    <row r="27" spans="1:17" x14ac:dyDescent="0.25">
      <c r="A27" s="98">
        <f t="shared" si="1"/>
        <v>45077</v>
      </c>
      <c r="B27" s="713" t="str">
        <f t="shared" si="2"/>
        <v>LeasingII</v>
      </c>
      <c r="C27" s="99">
        <v>0</v>
      </c>
      <c r="D27" s="100">
        <v>0</v>
      </c>
      <c r="E27" s="100">
        <v>0</v>
      </c>
      <c r="F27" s="100">
        <v>0</v>
      </c>
      <c r="G27" s="100">
        <v>0</v>
      </c>
      <c r="H27" s="100">
        <v>0</v>
      </c>
      <c r="I27" s="100">
        <v>0</v>
      </c>
      <c r="J27" s="100">
        <v>0</v>
      </c>
      <c r="K27" s="101">
        <v>0</v>
      </c>
      <c r="L27" s="102">
        <f t="shared" si="0"/>
        <v>0</v>
      </c>
      <c r="M27" s="102">
        <v>0</v>
      </c>
      <c r="N27" s="102">
        <v>0</v>
      </c>
      <c r="O27" s="103">
        <v>0</v>
      </c>
      <c r="P27" s="104">
        <v>0</v>
      </c>
      <c r="Q27" s="105">
        <f>+monthly_drivers_0!Q27</f>
        <v>5.5</v>
      </c>
    </row>
    <row r="28" spans="1:17" x14ac:dyDescent="0.25">
      <c r="A28" s="106">
        <f t="shared" si="1"/>
        <v>45107</v>
      </c>
      <c r="B28" s="714" t="str">
        <f t="shared" si="2"/>
        <v>LeasingII</v>
      </c>
      <c r="C28" s="93">
        <v>0</v>
      </c>
      <c r="D28" s="94">
        <v>0</v>
      </c>
      <c r="E28" s="94">
        <v>0</v>
      </c>
      <c r="F28" s="94">
        <v>0</v>
      </c>
      <c r="G28" s="94">
        <v>0</v>
      </c>
      <c r="H28" s="94">
        <v>0</v>
      </c>
      <c r="I28" s="94">
        <v>0</v>
      </c>
      <c r="J28" s="94">
        <v>0</v>
      </c>
      <c r="K28" s="95">
        <v>0</v>
      </c>
      <c r="L28" s="94">
        <f t="shared" si="0"/>
        <v>0</v>
      </c>
      <c r="M28" s="94">
        <v>0</v>
      </c>
      <c r="N28" s="94">
        <v>0</v>
      </c>
      <c r="O28" s="96">
        <v>0</v>
      </c>
      <c r="P28" s="95">
        <v>0</v>
      </c>
      <c r="Q28" s="97">
        <f>+monthly_drivers_0!Q28</f>
        <v>5.5</v>
      </c>
    </row>
    <row r="29" spans="1:17" x14ac:dyDescent="0.25">
      <c r="A29" s="98">
        <f t="shared" si="1"/>
        <v>45138</v>
      </c>
      <c r="B29" s="713" t="str">
        <f t="shared" si="2"/>
        <v>LeasingII</v>
      </c>
      <c r="C29" s="99">
        <v>0</v>
      </c>
      <c r="D29" s="100">
        <v>0</v>
      </c>
      <c r="E29" s="100">
        <v>0</v>
      </c>
      <c r="F29" s="100">
        <v>0</v>
      </c>
      <c r="G29" s="100">
        <v>0</v>
      </c>
      <c r="H29" s="100">
        <v>0</v>
      </c>
      <c r="I29" s="100">
        <v>0</v>
      </c>
      <c r="J29" s="100">
        <v>0</v>
      </c>
      <c r="K29" s="101">
        <v>0</v>
      </c>
      <c r="L29" s="102">
        <f t="shared" si="0"/>
        <v>0</v>
      </c>
      <c r="M29" s="102">
        <v>0</v>
      </c>
      <c r="N29" s="102">
        <v>0</v>
      </c>
      <c r="O29" s="103">
        <v>0</v>
      </c>
      <c r="P29" s="104">
        <v>0</v>
      </c>
      <c r="Q29" s="105">
        <f>+monthly_drivers_0!Q29</f>
        <v>5.5</v>
      </c>
    </row>
    <row r="30" spans="1:17" x14ac:dyDescent="0.25">
      <c r="A30" s="106">
        <f t="shared" si="1"/>
        <v>45169</v>
      </c>
      <c r="B30" s="714" t="str">
        <f t="shared" si="2"/>
        <v>LeasingII</v>
      </c>
      <c r="C30" s="93">
        <v>0</v>
      </c>
      <c r="D30" s="94">
        <v>0</v>
      </c>
      <c r="E30" s="94">
        <v>0</v>
      </c>
      <c r="F30" s="94">
        <v>0</v>
      </c>
      <c r="G30" s="94">
        <v>0</v>
      </c>
      <c r="H30" s="94">
        <v>0</v>
      </c>
      <c r="I30" s="94">
        <v>0</v>
      </c>
      <c r="J30" s="94">
        <v>0</v>
      </c>
      <c r="K30" s="95">
        <v>0</v>
      </c>
      <c r="L30" s="94">
        <f t="shared" si="0"/>
        <v>0</v>
      </c>
      <c r="M30" s="94">
        <v>0</v>
      </c>
      <c r="N30" s="94">
        <v>0</v>
      </c>
      <c r="O30" s="96">
        <v>0</v>
      </c>
      <c r="P30" s="95">
        <v>0</v>
      </c>
      <c r="Q30" s="97">
        <f>+monthly_drivers_0!Q30</f>
        <v>5.5</v>
      </c>
    </row>
    <row r="31" spans="1:17" x14ac:dyDescent="0.25">
      <c r="A31" s="98">
        <f t="shared" si="1"/>
        <v>45199</v>
      </c>
      <c r="B31" s="713" t="str">
        <f t="shared" si="2"/>
        <v>LeasingII</v>
      </c>
      <c r="C31" s="99">
        <v>0</v>
      </c>
      <c r="D31" s="100">
        <v>0</v>
      </c>
      <c r="E31" s="100">
        <v>0</v>
      </c>
      <c r="F31" s="100">
        <v>0</v>
      </c>
      <c r="G31" s="100">
        <v>0</v>
      </c>
      <c r="H31" s="100">
        <v>0</v>
      </c>
      <c r="I31" s="100">
        <v>0</v>
      </c>
      <c r="J31" s="100">
        <v>0</v>
      </c>
      <c r="K31" s="101">
        <v>0</v>
      </c>
      <c r="L31" s="102">
        <f t="shared" si="0"/>
        <v>0</v>
      </c>
      <c r="M31" s="102">
        <v>0</v>
      </c>
      <c r="N31" s="102">
        <v>0</v>
      </c>
      <c r="O31" s="103">
        <v>0</v>
      </c>
      <c r="P31" s="104">
        <v>0</v>
      </c>
      <c r="Q31" s="105">
        <f>+monthly_drivers_0!Q31</f>
        <v>5.5</v>
      </c>
    </row>
    <row r="32" spans="1:17" x14ac:dyDescent="0.25">
      <c r="A32" s="106">
        <f t="shared" si="1"/>
        <v>45230</v>
      </c>
      <c r="B32" s="714" t="str">
        <f t="shared" si="2"/>
        <v>LeasingII</v>
      </c>
      <c r="C32" s="93">
        <v>0</v>
      </c>
      <c r="D32" s="94">
        <v>0</v>
      </c>
      <c r="E32" s="94">
        <v>0</v>
      </c>
      <c r="F32" s="94">
        <v>0</v>
      </c>
      <c r="G32" s="94">
        <v>0</v>
      </c>
      <c r="H32" s="94">
        <v>0</v>
      </c>
      <c r="I32" s="94">
        <v>0</v>
      </c>
      <c r="J32" s="94">
        <v>0</v>
      </c>
      <c r="K32" s="95">
        <v>0</v>
      </c>
      <c r="L32" s="94">
        <f t="shared" si="0"/>
        <v>0</v>
      </c>
      <c r="M32" s="94">
        <v>0</v>
      </c>
      <c r="N32" s="94">
        <v>0</v>
      </c>
      <c r="O32" s="96">
        <v>0</v>
      </c>
      <c r="P32" s="95">
        <v>0</v>
      </c>
      <c r="Q32" s="97">
        <f>+monthly_drivers_0!Q32</f>
        <v>5.5</v>
      </c>
    </row>
    <row r="33" spans="1:17" x14ac:dyDescent="0.25">
      <c r="A33" s="98">
        <f t="shared" si="1"/>
        <v>45260</v>
      </c>
      <c r="B33" s="713" t="str">
        <f t="shared" si="2"/>
        <v>LeasingII</v>
      </c>
      <c r="C33" s="99">
        <v>0</v>
      </c>
      <c r="D33" s="100">
        <v>0</v>
      </c>
      <c r="E33" s="100">
        <v>0</v>
      </c>
      <c r="F33" s="100">
        <v>0</v>
      </c>
      <c r="G33" s="100">
        <v>0</v>
      </c>
      <c r="H33" s="100">
        <v>0</v>
      </c>
      <c r="I33" s="100">
        <v>0</v>
      </c>
      <c r="J33" s="100">
        <v>0</v>
      </c>
      <c r="K33" s="101">
        <v>0</v>
      </c>
      <c r="L33" s="102">
        <f t="shared" si="0"/>
        <v>0</v>
      </c>
      <c r="M33" s="102">
        <v>0</v>
      </c>
      <c r="N33" s="102">
        <v>0</v>
      </c>
      <c r="O33" s="103">
        <v>0</v>
      </c>
      <c r="P33" s="104">
        <v>0</v>
      </c>
      <c r="Q33" s="105">
        <f>+monthly_drivers_0!Q33</f>
        <v>5.5</v>
      </c>
    </row>
    <row r="34" spans="1:17" x14ac:dyDescent="0.25">
      <c r="A34" s="106">
        <f t="shared" si="1"/>
        <v>45291</v>
      </c>
      <c r="B34" s="714" t="str">
        <f t="shared" si="2"/>
        <v>LeasingII</v>
      </c>
      <c r="C34" s="93">
        <v>0</v>
      </c>
      <c r="D34" s="94">
        <v>0</v>
      </c>
      <c r="E34" s="94">
        <v>0</v>
      </c>
      <c r="F34" s="94">
        <v>0</v>
      </c>
      <c r="G34" s="94">
        <v>0</v>
      </c>
      <c r="H34" s="94">
        <v>0</v>
      </c>
      <c r="I34" s="94">
        <v>0</v>
      </c>
      <c r="J34" s="94">
        <v>0</v>
      </c>
      <c r="K34" s="95">
        <v>0</v>
      </c>
      <c r="L34" s="94">
        <f t="shared" si="0"/>
        <v>0</v>
      </c>
      <c r="M34" s="94">
        <v>0</v>
      </c>
      <c r="N34" s="94">
        <v>0</v>
      </c>
      <c r="O34" s="96">
        <v>0</v>
      </c>
      <c r="P34" s="95">
        <v>0</v>
      </c>
      <c r="Q34" s="97">
        <f>+monthly_drivers_0!Q34</f>
        <v>5.5</v>
      </c>
    </row>
    <row r="35" spans="1:17" x14ac:dyDescent="0.25">
      <c r="A35" s="98">
        <f t="shared" si="1"/>
        <v>45322</v>
      </c>
      <c r="B35" s="713" t="str">
        <f t="shared" si="2"/>
        <v>LeasingII</v>
      </c>
      <c r="C35" s="99">
        <v>0</v>
      </c>
      <c r="D35" s="100">
        <v>0</v>
      </c>
      <c r="E35" s="100">
        <v>0</v>
      </c>
      <c r="F35" s="100">
        <v>0</v>
      </c>
      <c r="G35" s="100">
        <v>0</v>
      </c>
      <c r="H35" s="100">
        <v>0</v>
      </c>
      <c r="I35" s="100">
        <v>0</v>
      </c>
      <c r="J35" s="100">
        <v>0</v>
      </c>
      <c r="K35" s="101">
        <v>0</v>
      </c>
      <c r="L35" s="102">
        <f t="shared" si="0"/>
        <v>0</v>
      </c>
      <c r="M35" s="102">
        <v>0</v>
      </c>
      <c r="N35" s="102">
        <v>0</v>
      </c>
      <c r="O35" s="103">
        <v>0</v>
      </c>
      <c r="P35" s="104">
        <v>0</v>
      </c>
      <c r="Q35" s="105">
        <f>+monthly_drivers_0!Q35</f>
        <v>5.5</v>
      </c>
    </row>
    <row r="36" spans="1:17" x14ac:dyDescent="0.25">
      <c r="A36" s="106">
        <f t="shared" si="1"/>
        <v>45351</v>
      </c>
      <c r="B36" s="714" t="str">
        <f t="shared" si="2"/>
        <v>LeasingII</v>
      </c>
      <c r="C36" s="93">
        <v>0</v>
      </c>
      <c r="D36" s="94">
        <v>0</v>
      </c>
      <c r="E36" s="94">
        <v>0</v>
      </c>
      <c r="F36" s="94">
        <v>0</v>
      </c>
      <c r="G36" s="94">
        <v>0</v>
      </c>
      <c r="H36" s="94">
        <v>0</v>
      </c>
      <c r="I36" s="94">
        <v>0</v>
      </c>
      <c r="J36" s="94">
        <v>0</v>
      </c>
      <c r="K36" s="95">
        <v>0</v>
      </c>
      <c r="L36" s="94">
        <f t="shared" si="0"/>
        <v>0</v>
      </c>
      <c r="M36" s="94">
        <v>0</v>
      </c>
      <c r="N36" s="94">
        <v>0</v>
      </c>
      <c r="O36" s="96">
        <v>0</v>
      </c>
      <c r="P36" s="95">
        <v>0</v>
      </c>
      <c r="Q36" s="97">
        <f>+monthly_drivers_0!Q36</f>
        <v>5.5</v>
      </c>
    </row>
    <row r="37" spans="1:17" x14ac:dyDescent="0.25">
      <c r="A37" s="98">
        <f t="shared" si="1"/>
        <v>45382</v>
      </c>
      <c r="B37" s="713" t="str">
        <f t="shared" si="2"/>
        <v>LeasingII</v>
      </c>
      <c r="C37" s="99">
        <v>0</v>
      </c>
      <c r="D37" s="100">
        <v>0</v>
      </c>
      <c r="E37" s="100">
        <v>0</v>
      </c>
      <c r="F37" s="100">
        <v>0</v>
      </c>
      <c r="G37" s="100">
        <v>0</v>
      </c>
      <c r="H37" s="100">
        <v>0</v>
      </c>
      <c r="I37" s="100">
        <v>0</v>
      </c>
      <c r="J37" s="100">
        <v>0</v>
      </c>
      <c r="K37" s="101">
        <v>0</v>
      </c>
      <c r="L37" s="102">
        <f t="shared" si="0"/>
        <v>0</v>
      </c>
      <c r="M37" s="102">
        <v>0</v>
      </c>
      <c r="N37" s="102">
        <v>0</v>
      </c>
      <c r="O37" s="103">
        <v>0</v>
      </c>
      <c r="P37" s="104">
        <v>0</v>
      </c>
      <c r="Q37" s="105">
        <f>+monthly_drivers_0!Q37</f>
        <v>5.5</v>
      </c>
    </row>
    <row r="38" spans="1:17" x14ac:dyDescent="0.25">
      <c r="A38" s="106">
        <f t="shared" si="1"/>
        <v>45412</v>
      </c>
      <c r="B38" s="714" t="str">
        <f t="shared" si="2"/>
        <v>LeasingII</v>
      </c>
      <c r="C38" s="93">
        <v>0</v>
      </c>
      <c r="D38" s="94">
        <v>0</v>
      </c>
      <c r="E38" s="94">
        <v>0</v>
      </c>
      <c r="F38" s="94">
        <v>0</v>
      </c>
      <c r="G38" s="94">
        <v>0</v>
      </c>
      <c r="H38" s="94">
        <v>0</v>
      </c>
      <c r="I38" s="94">
        <v>0</v>
      </c>
      <c r="J38" s="94">
        <v>0</v>
      </c>
      <c r="K38" s="95">
        <v>0</v>
      </c>
      <c r="L38" s="94">
        <f t="shared" si="0"/>
        <v>0</v>
      </c>
      <c r="M38" s="94">
        <v>0</v>
      </c>
      <c r="N38" s="94">
        <v>0</v>
      </c>
      <c r="O38" s="96">
        <v>0</v>
      </c>
      <c r="P38" s="95">
        <v>0</v>
      </c>
      <c r="Q38" s="97">
        <f>+monthly_drivers_0!Q38</f>
        <v>2.5</v>
      </c>
    </row>
    <row r="39" spans="1:17" x14ac:dyDescent="0.25">
      <c r="A39" s="98">
        <f t="shared" si="1"/>
        <v>45443</v>
      </c>
      <c r="B39" s="713" t="str">
        <f t="shared" si="2"/>
        <v>LeasingII</v>
      </c>
      <c r="C39" s="99">
        <v>0</v>
      </c>
      <c r="D39" s="100">
        <v>0</v>
      </c>
      <c r="E39" s="100">
        <v>0</v>
      </c>
      <c r="F39" s="100">
        <v>0</v>
      </c>
      <c r="G39" s="100">
        <v>0</v>
      </c>
      <c r="H39" s="100">
        <v>0</v>
      </c>
      <c r="I39" s="100">
        <v>0</v>
      </c>
      <c r="J39" s="100">
        <v>0</v>
      </c>
      <c r="K39" s="101">
        <v>0</v>
      </c>
      <c r="L39" s="102">
        <f t="shared" si="0"/>
        <v>0</v>
      </c>
      <c r="M39" s="102">
        <v>0</v>
      </c>
      <c r="N39" s="102">
        <v>0</v>
      </c>
      <c r="O39" s="103">
        <v>0</v>
      </c>
      <c r="P39" s="104">
        <v>0</v>
      </c>
      <c r="Q39" s="105">
        <f>+monthly_drivers_0!Q39</f>
        <v>2.5</v>
      </c>
    </row>
    <row r="40" spans="1:17" x14ac:dyDescent="0.25">
      <c r="A40" s="106">
        <f t="shared" si="1"/>
        <v>45473</v>
      </c>
      <c r="B40" s="714" t="str">
        <f t="shared" si="2"/>
        <v>LeasingII</v>
      </c>
      <c r="C40" s="93">
        <v>0</v>
      </c>
      <c r="D40" s="94">
        <v>0</v>
      </c>
      <c r="E40" s="94">
        <v>0</v>
      </c>
      <c r="F40" s="94">
        <v>0</v>
      </c>
      <c r="G40" s="94">
        <v>0</v>
      </c>
      <c r="H40" s="94">
        <v>0</v>
      </c>
      <c r="I40" s="94">
        <v>0</v>
      </c>
      <c r="J40" s="94">
        <v>0</v>
      </c>
      <c r="K40" s="95">
        <v>0</v>
      </c>
      <c r="L40" s="94">
        <f t="shared" si="0"/>
        <v>0</v>
      </c>
      <c r="M40" s="94">
        <v>0</v>
      </c>
      <c r="N40" s="94">
        <v>0</v>
      </c>
      <c r="O40" s="96">
        <v>0</v>
      </c>
      <c r="P40" s="95">
        <v>0</v>
      </c>
      <c r="Q40" s="97">
        <f>+monthly_drivers_0!Q40</f>
        <v>2.5</v>
      </c>
    </row>
    <row r="41" spans="1:17" x14ac:dyDescent="0.25">
      <c r="A41" s="98">
        <f t="shared" si="1"/>
        <v>45504</v>
      </c>
      <c r="B41" s="713" t="str">
        <f t="shared" si="2"/>
        <v>LeasingII</v>
      </c>
      <c r="C41" s="99">
        <v>0</v>
      </c>
      <c r="D41" s="100">
        <v>0</v>
      </c>
      <c r="E41" s="100">
        <v>0</v>
      </c>
      <c r="F41" s="100">
        <v>0</v>
      </c>
      <c r="G41" s="100">
        <v>0</v>
      </c>
      <c r="H41" s="100">
        <v>0</v>
      </c>
      <c r="I41" s="100">
        <v>0</v>
      </c>
      <c r="J41" s="100">
        <v>0</v>
      </c>
      <c r="K41" s="101">
        <v>0</v>
      </c>
      <c r="L41" s="102">
        <f t="shared" si="0"/>
        <v>0</v>
      </c>
      <c r="M41" s="102">
        <v>0</v>
      </c>
      <c r="N41" s="102">
        <v>0</v>
      </c>
      <c r="O41" s="103">
        <v>0</v>
      </c>
      <c r="P41" s="104">
        <v>0</v>
      </c>
      <c r="Q41" s="105">
        <f>+monthly_drivers_0!Q41</f>
        <v>2.5</v>
      </c>
    </row>
    <row r="42" spans="1:17" x14ac:dyDescent="0.25">
      <c r="A42" s="106">
        <f t="shared" si="1"/>
        <v>45535</v>
      </c>
      <c r="B42" s="714" t="str">
        <f t="shared" si="2"/>
        <v>LeasingII</v>
      </c>
      <c r="C42" s="93">
        <v>0</v>
      </c>
      <c r="D42" s="94">
        <v>0</v>
      </c>
      <c r="E42" s="94">
        <v>0</v>
      </c>
      <c r="F42" s="94">
        <v>0</v>
      </c>
      <c r="G42" s="94">
        <v>0</v>
      </c>
      <c r="H42" s="94">
        <v>0</v>
      </c>
      <c r="I42" s="94">
        <v>0</v>
      </c>
      <c r="J42" s="94">
        <v>0</v>
      </c>
      <c r="K42" s="95">
        <v>0</v>
      </c>
      <c r="L42" s="94">
        <f t="shared" si="0"/>
        <v>0</v>
      </c>
      <c r="M42" s="94">
        <v>0</v>
      </c>
      <c r="N42" s="94">
        <v>0</v>
      </c>
      <c r="O42" s="96">
        <v>0</v>
      </c>
      <c r="P42" s="95">
        <v>0</v>
      </c>
      <c r="Q42" s="97">
        <f>+monthly_drivers_0!Q42</f>
        <v>2.5</v>
      </c>
    </row>
    <row r="43" spans="1:17" x14ac:dyDescent="0.25">
      <c r="A43" s="98">
        <f t="shared" si="1"/>
        <v>45565</v>
      </c>
      <c r="B43" s="713" t="str">
        <f t="shared" si="2"/>
        <v>LeasingII</v>
      </c>
      <c r="C43" s="99">
        <v>0</v>
      </c>
      <c r="D43" s="100">
        <v>0</v>
      </c>
      <c r="E43" s="100">
        <v>0</v>
      </c>
      <c r="F43" s="100">
        <v>0</v>
      </c>
      <c r="G43" s="100">
        <v>0</v>
      </c>
      <c r="H43" s="100">
        <v>0</v>
      </c>
      <c r="I43" s="100">
        <v>0</v>
      </c>
      <c r="J43" s="100">
        <v>0</v>
      </c>
      <c r="K43" s="101">
        <v>0</v>
      </c>
      <c r="L43" s="102">
        <f t="shared" si="0"/>
        <v>0</v>
      </c>
      <c r="M43" s="102">
        <v>0</v>
      </c>
      <c r="N43" s="102">
        <v>0</v>
      </c>
      <c r="O43" s="103">
        <v>0</v>
      </c>
      <c r="P43" s="104">
        <v>0</v>
      </c>
      <c r="Q43" s="105">
        <f>+monthly_drivers_0!Q43</f>
        <v>2.5</v>
      </c>
    </row>
    <row r="44" spans="1:17" x14ac:dyDescent="0.25">
      <c r="A44" s="106">
        <f t="shared" si="1"/>
        <v>45596</v>
      </c>
      <c r="B44" s="714" t="str">
        <f t="shared" si="2"/>
        <v>LeasingII</v>
      </c>
      <c r="C44" s="93">
        <v>0</v>
      </c>
      <c r="D44" s="94">
        <v>0</v>
      </c>
      <c r="E44" s="94">
        <v>0</v>
      </c>
      <c r="F44" s="94">
        <v>0</v>
      </c>
      <c r="G44" s="94">
        <v>0</v>
      </c>
      <c r="H44" s="94">
        <v>0</v>
      </c>
      <c r="I44" s="94">
        <v>0</v>
      </c>
      <c r="J44" s="94">
        <v>0</v>
      </c>
      <c r="K44" s="95">
        <v>0</v>
      </c>
      <c r="L44" s="94">
        <f t="shared" si="0"/>
        <v>0</v>
      </c>
      <c r="M44" s="94">
        <v>0</v>
      </c>
      <c r="N44" s="94">
        <v>0</v>
      </c>
      <c r="O44" s="96">
        <v>0</v>
      </c>
      <c r="P44" s="95">
        <v>0</v>
      </c>
      <c r="Q44" s="97">
        <f>+monthly_drivers_0!Q44</f>
        <v>2.5</v>
      </c>
    </row>
    <row r="45" spans="1:17" x14ac:dyDescent="0.25">
      <c r="A45" s="98">
        <f t="shared" si="1"/>
        <v>45626</v>
      </c>
      <c r="B45" s="713" t="str">
        <f t="shared" si="2"/>
        <v>LeasingII</v>
      </c>
      <c r="C45" s="99">
        <v>0</v>
      </c>
      <c r="D45" s="100">
        <v>0</v>
      </c>
      <c r="E45" s="100">
        <v>0</v>
      </c>
      <c r="F45" s="100">
        <v>0</v>
      </c>
      <c r="G45" s="100">
        <v>0</v>
      </c>
      <c r="H45" s="100">
        <v>0</v>
      </c>
      <c r="I45" s="100">
        <v>0</v>
      </c>
      <c r="J45" s="100">
        <v>0</v>
      </c>
      <c r="K45" s="101">
        <v>0</v>
      </c>
      <c r="L45" s="102">
        <f t="shared" si="0"/>
        <v>0</v>
      </c>
      <c r="M45" s="102">
        <v>0</v>
      </c>
      <c r="N45" s="102">
        <v>0</v>
      </c>
      <c r="O45" s="103">
        <v>0</v>
      </c>
      <c r="P45" s="104">
        <v>0</v>
      </c>
      <c r="Q45" s="105">
        <f>+monthly_drivers_0!Q45</f>
        <v>2.5</v>
      </c>
    </row>
    <row r="46" spans="1:17" x14ac:dyDescent="0.25">
      <c r="A46" s="106">
        <f t="shared" si="1"/>
        <v>45657</v>
      </c>
      <c r="B46" s="714" t="str">
        <f t="shared" si="2"/>
        <v>LeasingII</v>
      </c>
      <c r="C46" s="93">
        <v>0</v>
      </c>
      <c r="D46" s="94">
        <v>0</v>
      </c>
      <c r="E46" s="94">
        <v>0</v>
      </c>
      <c r="F46" s="94">
        <v>0</v>
      </c>
      <c r="G46" s="94">
        <v>0</v>
      </c>
      <c r="H46" s="94">
        <v>0</v>
      </c>
      <c r="I46" s="94">
        <v>0</v>
      </c>
      <c r="J46" s="94">
        <v>0</v>
      </c>
      <c r="K46" s="95">
        <v>0</v>
      </c>
      <c r="L46" s="94">
        <f t="shared" si="0"/>
        <v>0</v>
      </c>
      <c r="M46" s="94">
        <v>0</v>
      </c>
      <c r="N46" s="94">
        <v>0</v>
      </c>
      <c r="O46" s="96">
        <v>0</v>
      </c>
      <c r="P46" s="95">
        <v>0</v>
      </c>
      <c r="Q46" s="97">
        <f>+monthly_drivers_0!Q46</f>
        <v>2.5</v>
      </c>
    </row>
    <row r="47" spans="1:17" x14ac:dyDescent="0.25">
      <c r="A47" s="98">
        <f t="shared" si="1"/>
        <v>45688</v>
      </c>
      <c r="B47" s="713" t="str">
        <f t="shared" si="2"/>
        <v>LeasingII</v>
      </c>
      <c r="C47" s="99">
        <v>0</v>
      </c>
      <c r="D47" s="100">
        <v>0</v>
      </c>
      <c r="E47" s="100">
        <v>0</v>
      </c>
      <c r="F47" s="100">
        <v>0</v>
      </c>
      <c r="G47" s="100">
        <v>0</v>
      </c>
      <c r="H47" s="100">
        <v>0</v>
      </c>
      <c r="I47" s="100">
        <v>0</v>
      </c>
      <c r="J47" s="100">
        <v>0</v>
      </c>
      <c r="K47" s="101">
        <v>0</v>
      </c>
      <c r="L47" s="102">
        <f t="shared" si="0"/>
        <v>0</v>
      </c>
      <c r="M47" s="102">
        <v>0</v>
      </c>
      <c r="N47" s="102">
        <v>0</v>
      </c>
      <c r="O47" s="103">
        <v>0</v>
      </c>
      <c r="P47" s="104">
        <v>0</v>
      </c>
      <c r="Q47" s="105">
        <f>+monthly_drivers_0!Q47</f>
        <v>2.5</v>
      </c>
    </row>
    <row r="48" spans="1:17" x14ac:dyDescent="0.25">
      <c r="A48" s="106">
        <f t="shared" si="1"/>
        <v>45716</v>
      </c>
      <c r="B48" s="714" t="str">
        <f t="shared" si="2"/>
        <v>LeasingII</v>
      </c>
      <c r="C48" s="93">
        <v>0</v>
      </c>
      <c r="D48" s="94">
        <v>0</v>
      </c>
      <c r="E48" s="94">
        <v>0</v>
      </c>
      <c r="F48" s="94">
        <v>0</v>
      </c>
      <c r="G48" s="94">
        <v>0</v>
      </c>
      <c r="H48" s="94">
        <v>0</v>
      </c>
      <c r="I48" s="94">
        <v>0</v>
      </c>
      <c r="J48" s="94">
        <v>0</v>
      </c>
      <c r="K48" s="95">
        <v>0</v>
      </c>
      <c r="L48" s="94">
        <f t="shared" si="0"/>
        <v>0</v>
      </c>
      <c r="M48" s="94">
        <v>0</v>
      </c>
      <c r="N48" s="94">
        <v>0</v>
      </c>
      <c r="O48" s="96">
        <v>0</v>
      </c>
      <c r="P48" s="95">
        <v>0</v>
      </c>
      <c r="Q48" s="97">
        <f>+monthly_drivers_0!Q48</f>
        <v>2.5</v>
      </c>
    </row>
    <row r="49" spans="1:17" x14ac:dyDescent="0.25">
      <c r="A49" s="98">
        <f t="shared" si="1"/>
        <v>45747</v>
      </c>
      <c r="B49" s="713" t="str">
        <f t="shared" si="2"/>
        <v>LeasingII</v>
      </c>
      <c r="C49" s="99">
        <v>0</v>
      </c>
      <c r="D49" s="100">
        <v>0</v>
      </c>
      <c r="E49" s="100">
        <v>0</v>
      </c>
      <c r="F49" s="100">
        <v>0</v>
      </c>
      <c r="G49" s="100">
        <v>0</v>
      </c>
      <c r="H49" s="100">
        <v>0</v>
      </c>
      <c r="I49" s="100">
        <v>0</v>
      </c>
      <c r="J49" s="100">
        <v>0</v>
      </c>
      <c r="K49" s="101">
        <v>0</v>
      </c>
      <c r="L49" s="102">
        <f t="shared" si="0"/>
        <v>0</v>
      </c>
      <c r="M49" s="102">
        <v>0</v>
      </c>
      <c r="N49" s="102">
        <v>0</v>
      </c>
      <c r="O49" s="103">
        <v>0</v>
      </c>
      <c r="P49" s="104">
        <v>0</v>
      </c>
      <c r="Q49" s="105">
        <f>+monthly_drivers_0!Q49</f>
        <v>2.5</v>
      </c>
    </row>
    <row r="50" spans="1:17" x14ac:dyDescent="0.25">
      <c r="A50" s="106">
        <f t="shared" si="1"/>
        <v>45777</v>
      </c>
      <c r="B50" s="714" t="str">
        <f t="shared" si="2"/>
        <v>LeasingII</v>
      </c>
      <c r="C50" s="93">
        <v>0</v>
      </c>
      <c r="D50" s="94">
        <v>0</v>
      </c>
      <c r="E50" s="94">
        <v>0</v>
      </c>
      <c r="F50" s="94">
        <v>0</v>
      </c>
      <c r="G50" s="94">
        <v>0</v>
      </c>
      <c r="H50" s="94">
        <v>0</v>
      </c>
      <c r="I50" s="94">
        <v>0</v>
      </c>
      <c r="J50" s="94">
        <v>0</v>
      </c>
      <c r="K50" s="95">
        <v>0</v>
      </c>
      <c r="L50" s="94">
        <f t="shared" si="0"/>
        <v>0</v>
      </c>
      <c r="M50" s="94">
        <v>0</v>
      </c>
      <c r="N50" s="94">
        <v>0</v>
      </c>
      <c r="O50" s="96">
        <v>0</v>
      </c>
      <c r="P50" s="95">
        <v>0</v>
      </c>
      <c r="Q50" s="97">
        <f>+monthly_drivers_0!Q50</f>
        <v>2.5</v>
      </c>
    </row>
    <row r="51" spans="1:17" x14ac:dyDescent="0.25">
      <c r="A51" s="98">
        <f t="shared" si="1"/>
        <v>45808</v>
      </c>
      <c r="B51" s="713" t="str">
        <f t="shared" si="2"/>
        <v>LeasingII</v>
      </c>
      <c r="C51" s="99">
        <v>0</v>
      </c>
      <c r="D51" s="100">
        <v>0</v>
      </c>
      <c r="E51" s="100">
        <v>0</v>
      </c>
      <c r="F51" s="100">
        <v>0</v>
      </c>
      <c r="G51" s="100">
        <v>0</v>
      </c>
      <c r="H51" s="100">
        <v>0</v>
      </c>
      <c r="I51" s="100">
        <v>0</v>
      </c>
      <c r="J51" s="100">
        <v>0</v>
      </c>
      <c r="K51" s="101">
        <v>0</v>
      </c>
      <c r="L51" s="102">
        <f t="shared" si="0"/>
        <v>0</v>
      </c>
      <c r="M51" s="102">
        <v>0</v>
      </c>
      <c r="N51" s="102">
        <v>0</v>
      </c>
      <c r="O51" s="103">
        <v>0</v>
      </c>
      <c r="P51" s="104">
        <v>0</v>
      </c>
      <c r="Q51" s="105">
        <f>+monthly_drivers_0!Q51</f>
        <v>2.5</v>
      </c>
    </row>
    <row r="52" spans="1:17" x14ac:dyDescent="0.25">
      <c r="A52" s="106">
        <f t="shared" si="1"/>
        <v>45838</v>
      </c>
      <c r="B52" s="714" t="str">
        <f t="shared" si="2"/>
        <v>LeasingII</v>
      </c>
      <c r="C52" s="93">
        <v>0</v>
      </c>
      <c r="D52" s="94">
        <v>0</v>
      </c>
      <c r="E52" s="94">
        <v>0</v>
      </c>
      <c r="F52" s="94">
        <v>0</v>
      </c>
      <c r="G52" s="94">
        <v>0</v>
      </c>
      <c r="H52" s="94">
        <v>0</v>
      </c>
      <c r="I52" s="94">
        <v>0</v>
      </c>
      <c r="J52" s="94">
        <v>0</v>
      </c>
      <c r="K52" s="95">
        <v>0</v>
      </c>
      <c r="L52" s="94">
        <f t="shared" si="0"/>
        <v>0</v>
      </c>
      <c r="M52" s="94">
        <v>0</v>
      </c>
      <c r="N52" s="94">
        <v>0</v>
      </c>
      <c r="O52" s="96">
        <v>0</v>
      </c>
      <c r="P52" s="95">
        <v>0</v>
      </c>
      <c r="Q52" s="97">
        <f>+monthly_drivers_0!Q52</f>
        <v>2.5</v>
      </c>
    </row>
    <row r="53" spans="1:17" x14ac:dyDescent="0.25">
      <c r="A53" s="98">
        <f t="shared" si="1"/>
        <v>45869</v>
      </c>
      <c r="B53" s="713" t="str">
        <f t="shared" si="2"/>
        <v>LeasingII</v>
      </c>
      <c r="C53" s="99">
        <v>0</v>
      </c>
      <c r="D53" s="100">
        <v>0</v>
      </c>
      <c r="E53" s="100">
        <v>0</v>
      </c>
      <c r="F53" s="100">
        <v>0</v>
      </c>
      <c r="G53" s="100">
        <v>0</v>
      </c>
      <c r="H53" s="100">
        <v>0</v>
      </c>
      <c r="I53" s="100">
        <v>0</v>
      </c>
      <c r="J53" s="100">
        <v>0</v>
      </c>
      <c r="K53" s="101">
        <v>0</v>
      </c>
      <c r="L53" s="102">
        <f t="shared" si="0"/>
        <v>0</v>
      </c>
      <c r="M53" s="102">
        <v>0</v>
      </c>
      <c r="N53" s="102">
        <v>0</v>
      </c>
      <c r="O53" s="103">
        <v>0</v>
      </c>
      <c r="P53" s="104">
        <v>0</v>
      </c>
      <c r="Q53" s="105">
        <f>+monthly_drivers_0!Q53</f>
        <v>2.5</v>
      </c>
    </row>
    <row r="54" spans="1:17" x14ac:dyDescent="0.25">
      <c r="A54" s="106">
        <f t="shared" si="1"/>
        <v>45900</v>
      </c>
      <c r="B54" s="714" t="str">
        <f t="shared" si="2"/>
        <v>LeasingII</v>
      </c>
      <c r="C54" s="93">
        <v>0</v>
      </c>
      <c r="D54" s="94">
        <v>0</v>
      </c>
      <c r="E54" s="94">
        <v>0</v>
      </c>
      <c r="F54" s="94">
        <v>0</v>
      </c>
      <c r="G54" s="94">
        <v>0</v>
      </c>
      <c r="H54" s="94">
        <v>0</v>
      </c>
      <c r="I54" s="94">
        <v>0</v>
      </c>
      <c r="J54" s="94">
        <v>0</v>
      </c>
      <c r="K54" s="95">
        <v>0</v>
      </c>
      <c r="L54" s="94">
        <f t="shared" si="0"/>
        <v>0</v>
      </c>
      <c r="M54" s="94">
        <v>0</v>
      </c>
      <c r="N54" s="94">
        <v>0</v>
      </c>
      <c r="O54" s="96">
        <v>0</v>
      </c>
      <c r="P54" s="95">
        <v>0</v>
      </c>
      <c r="Q54" s="97">
        <f>+monthly_drivers_0!Q54</f>
        <v>2.5</v>
      </c>
    </row>
    <row r="55" spans="1:17" x14ac:dyDescent="0.25">
      <c r="A55" s="98">
        <f t="shared" si="1"/>
        <v>45930</v>
      </c>
      <c r="B55" s="713" t="str">
        <f t="shared" si="2"/>
        <v>LeasingII</v>
      </c>
      <c r="C55" s="99">
        <v>0</v>
      </c>
      <c r="D55" s="100">
        <v>0</v>
      </c>
      <c r="E55" s="100">
        <v>0</v>
      </c>
      <c r="F55" s="100">
        <v>0</v>
      </c>
      <c r="G55" s="100">
        <v>0</v>
      </c>
      <c r="H55" s="100">
        <v>0</v>
      </c>
      <c r="I55" s="100">
        <v>0</v>
      </c>
      <c r="J55" s="100">
        <v>0</v>
      </c>
      <c r="K55" s="101">
        <v>0</v>
      </c>
      <c r="L55" s="102">
        <f t="shared" si="0"/>
        <v>0</v>
      </c>
      <c r="M55" s="102">
        <v>0</v>
      </c>
      <c r="N55" s="102">
        <v>0</v>
      </c>
      <c r="O55" s="103">
        <v>0</v>
      </c>
      <c r="P55" s="104">
        <v>0</v>
      </c>
      <c r="Q55" s="105">
        <f>+monthly_drivers_0!Q55</f>
        <v>2.5</v>
      </c>
    </row>
    <row r="56" spans="1:17" x14ac:dyDescent="0.25">
      <c r="A56" s="106">
        <f t="shared" si="1"/>
        <v>45961</v>
      </c>
      <c r="B56" s="714" t="str">
        <f t="shared" si="2"/>
        <v>LeasingII</v>
      </c>
      <c r="C56" s="93">
        <v>0</v>
      </c>
      <c r="D56" s="94">
        <v>0</v>
      </c>
      <c r="E56" s="94">
        <v>0</v>
      </c>
      <c r="F56" s="94">
        <v>0</v>
      </c>
      <c r="G56" s="94">
        <v>0</v>
      </c>
      <c r="H56" s="94">
        <v>0</v>
      </c>
      <c r="I56" s="94">
        <v>0</v>
      </c>
      <c r="J56" s="94">
        <v>0</v>
      </c>
      <c r="K56" s="95">
        <v>0</v>
      </c>
      <c r="L56" s="94">
        <f t="shared" si="0"/>
        <v>0</v>
      </c>
      <c r="M56" s="94">
        <v>0</v>
      </c>
      <c r="N56" s="94">
        <v>0</v>
      </c>
      <c r="O56" s="96">
        <v>0</v>
      </c>
      <c r="P56" s="95">
        <v>0</v>
      </c>
      <c r="Q56" s="97">
        <f>+monthly_drivers_0!Q56</f>
        <v>2.5</v>
      </c>
    </row>
    <row r="57" spans="1:17" x14ac:dyDescent="0.25">
      <c r="A57" s="98">
        <f t="shared" si="1"/>
        <v>45991</v>
      </c>
      <c r="B57" s="713" t="str">
        <f t="shared" si="2"/>
        <v>LeasingII</v>
      </c>
      <c r="C57" s="99">
        <v>0</v>
      </c>
      <c r="D57" s="100">
        <v>0</v>
      </c>
      <c r="E57" s="100">
        <v>0</v>
      </c>
      <c r="F57" s="100">
        <v>0</v>
      </c>
      <c r="G57" s="100">
        <v>0</v>
      </c>
      <c r="H57" s="100">
        <v>0</v>
      </c>
      <c r="I57" s="100">
        <v>0</v>
      </c>
      <c r="J57" s="100">
        <v>0</v>
      </c>
      <c r="K57" s="101">
        <v>0</v>
      </c>
      <c r="L57" s="102">
        <f t="shared" si="0"/>
        <v>0</v>
      </c>
      <c r="M57" s="102">
        <v>0</v>
      </c>
      <c r="N57" s="102">
        <v>0</v>
      </c>
      <c r="O57" s="103">
        <v>0</v>
      </c>
      <c r="P57" s="104">
        <v>0</v>
      </c>
      <c r="Q57" s="105">
        <f>+monthly_drivers_0!Q57</f>
        <v>2.5</v>
      </c>
    </row>
    <row r="58" spans="1:17" x14ac:dyDescent="0.25">
      <c r="A58" s="106">
        <f t="shared" si="1"/>
        <v>46022</v>
      </c>
      <c r="B58" s="714" t="str">
        <f t="shared" si="2"/>
        <v>LeasingII</v>
      </c>
      <c r="C58" s="93">
        <v>0</v>
      </c>
      <c r="D58" s="94">
        <v>0</v>
      </c>
      <c r="E58" s="94">
        <v>0</v>
      </c>
      <c r="F58" s="94">
        <v>0</v>
      </c>
      <c r="G58" s="94">
        <v>0</v>
      </c>
      <c r="H58" s="94">
        <v>0</v>
      </c>
      <c r="I58" s="94">
        <v>0</v>
      </c>
      <c r="J58" s="94">
        <v>0</v>
      </c>
      <c r="K58" s="95">
        <v>0</v>
      </c>
      <c r="L58" s="94">
        <f t="shared" si="0"/>
        <v>0</v>
      </c>
      <c r="M58" s="94">
        <v>0</v>
      </c>
      <c r="N58" s="94">
        <v>0</v>
      </c>
      <c r="O58" s="96">
        <v>0</v>
      </c>
      <c r="P58" s="95">
        <v>0</v>
      </c>
      <c r="Q58" s="97">
        <f>+monthly_drivers_0!Q58</f>
        <v>2.5</v>
      </c>
    </row>
    <row r="59" spans="1:17" x14ac:dyDescent="0.25">
      <c r="A59" s="98">
        <f t="shared" si="1"/>
        <v>46053</v>
      </c>
      <c r="B59" s="713" t="str">
        <f t="shared" si="2"/>
        <v>LeasingII</v>
      </c>
      <c r="C59" s="99">
        <v>0</v>
      </c>
      <c r="D59" s="100">
        <v>0</v>
      </c>
      <c r="E59" s="100">
        <v>0</v>
      </c>
      <c r="F59" s="100">
        <v>0</v>
      </c>
      <c r="G59" s="100">
        <v>0</v>
      </c>
      <c r="H59" s="100">
        <v>0</v>
      </c>
      <c r="I59" s="100">
        <v>0</v>
      </c>
      <c r="J59" s="100">
        <v>0</v>
      </c>
      <c r="K59" s="101">
        <v>0</v>
      </c>
      <c r="L59" s="102">
        <f t="shared" si="0"/>
        <v>0</v>
      </c>
      <c r="M59" s="102">
        <v>0</v>
      </c>
      <c r="N59" s="102">
        <v>0</v>
      </c>
      <c r="O59" s="103">
        <v>0</v>
      </c>
      <c r="P59" s="104">
        <v>0</v>
      </c>
      <c r="Q59" s="105">
        <f>+monthly_drivers_0!Q59</f>
        <v>2.5</v>
      </c>
    </row>
    <row r="60" spans="1:17" x14ac:dyDescent="0.25">
      <c r="A60" s="106">
        <f t="shared" si="1"/>
        <v>46081</v>
      </c>
      <c r="B60" s="714" t="str">
        <f t="shared" si="2"/>
        <v>LeasingII</v>
      </c>
      <c r="C60" s="93">
        <v>0</v>
      </c>
      <c r="D60" s="94">
        <v>0</v>
      </c>
      <c r="E60" s="94">
        <v>0</v>
      </c>
      <c r="F60" s="94">
        <v>0</v>
      </c>
      <c r="G60" s="94">
        <v>0</v>
      </c>
      <c r="H60" s="94">
        <v>0</v>
      </c>
      <c r="I60" s="94">
        <v>0</v>
      </c>
      <c r="J60" s="94">
        <v>0</v>
      </c>
      <c r="K60" s="95">
        <v>0</v>
      </c>
      <c r="L60" s="94">
        <f t="shared" si="0"/>
        <v>0</v>
      </c>
      <c r="M60" s="94">
        <v>0</v>
      </c>
      <c r="N60" s="94">
        <v>0</v>
      </c>
      <c r="O60" s="96">
        <v>0</v>
      </c>
      <c r="P60" s="95">
        <v>0</v>
      </c>
      <c r="Q60" s="97">
        <f>+monthly_drivers_0!Q60</f>
        <v>2.5</v>
      </c>
    </row>
    <row r="61" spans="1:17" x14ac:dyDescent="0.25">
      <c r="A61" s="98">
        <f t="shared" si="1"/>
        <v>46112</v>
      </c>
      <c r="B61" s="713" t="str">
        <f t="shared" si="2"/>
        <v>LeasingII</v>
      </c>
      <c r="C61" s="99">
        <v>0</v>
      </c>
      <c r="D61" s="100">
        <v>0</v>
      </c>
      <c r="E61" s="100">
        <v>0</v>
      </c>
      <c r="F61" s="100">
        <v>0</v>
      </c>
      <c r="G61" s="100">
        <v>0</v>
      </c>
      <c r="H61" s="100">
        <v>0</v>
      </c>
      <c r="I61" s="100">
        <v>0</v>
      </c>
      <c r="J61" s="100">
        <v>0</v>
      </c>
      <c r="K61" s="101">
        <v>0</v>
      </c>
      <c r="L61" s="102">
        <f t="shared" si="0"/>
        <v>0</v>
      </c>
      <c r="M61" s="102">
        <v>0</v>
      </c>
      <c r="N61" s="102">
        <v>0</v>
      </c>
      <c r="O61" s="103">
        <v>0</v>
      </c>
      <c r="P61" s="104">
        <v>0</v>
      </c>
      <c r="Q61" s="105">
        <f>+monthly_drivers_0!Q61</f>
        <v>2.5</v>
      </c>
    </row>
    <row r="62" spans="1:17" x14ac:dyDescent="0.25">
      <c r="A62" s="106">
        <f t="shared" si="1"/>
        <v>46142</v>
      </c>
      <c r="B62" s="714" t="str">
        <f t="shared" si="2"/>
        <v>LeasingII</v>
      </c>
      <c r="C62" s="93">
        <v>0</v>
      </c>
      <c r="D62" s="94">
        <v>0</v>
      </c>
      <c r="E62" s="94">
        <v>0</v>
      </c>
      <c r="F62" s="94">
        <v>0</v>
      </c>
      <c r="G62" s="94">
        <v>0</v>
      </c>
      <c r="H62" s="94">
        <v>0</v>
      </c>
      <c r="I62" s="94">
        <v>0</v>
      </c>
      <c r="J62" s="94">
        <v>0</v>
      </c>
      <c r="K62" s="95">
        <v>0</v>
      </c>
      <c r="L62" s="94">
        <f t="shared" si="0"/>
        <v>0</v>
      </c>
      <c r="M62" s="94">
        <v>0</v>
      </c>
      <c r="N62" s="94">
        <v>0</v>
      </c>
      <c r="O62" s="96">
        <v>0</v>
      </c>
      <c r="P62" s="95">
        <v>0</v>
      </c>
      <c r="Q62" s="97">
        <f>+monthly_drivers_0!Q62</f>
        <v>2.5</v>
      </c>
    </row>
    <row r="63" spans="1:17" x14ac:dyDescent="0.25">
      <c r="A63" s="98">
        <f t="shared" si="1"/>
        <v>46173</v>
      </c>
      <c r="B63" s="713" t="str">
        <f t="shared" si="2"/>
        <v>LeasingII</v>
      </c>
      <c r="C63" s="99">
        <v>0</v>
      </c>
      <c r="D63" s="100">
        <v>0</v>
      </c>
      <c r="E63" s="100">
        <v>0</v>
      </c>
      <c r="F63" s="100">
        <v>0</v>
      </c>
      <c r="G63" s="100">
        <v>0</v>
      </c>
      <c r="H63" s="100">
        <v>0</v>
      </c>
      <c r="I63" s="100">
        <v>0</v>
      </c>
      <c r="J63" s="100">
        <v>0</v>
      </c>
      <c r="K63" s="101">
        <v>0</v>
      </c>
      <c r="L63" s="102">
        <f t="shared" si="0"/>
        <v>0</v>
      </c>
      <c r="M63" s="102">
        <v>0</v>
      </c>
      <c r="N63" s="102">
        <v>0</v>
      </c>
      <c r="O63" s="103">
        <v>0</v>
      </c>
      <c r="P63" s="104">
        <v>0</v>
      </c>
      <c r="Q63" s="105">
        <f>+monthly_drivers_0!Q63</f>
        <v>2.5</v>
      </c>
    </row>
    <row r="64" spans="1:17" x14ac:dyDescent="0.25">
      <c r="A64" s="106">
        <f t="shared" si="1"/>
        <v>46203</v>
      </c>
      <c r="B64" s="714" t="str">
        <f t="shared" si="2"/>
        <v>LeasingII</v>
      </c>
      <c r="C64" s="93">
        <v>0</v>
      </c>
      <c r="D64" s="94">
        <v>0</v>
      </c>
      <c r="E64" s="94">
        <v>0</v>
      </c>
      <c r="F64" s="94">
        <v>0</v>
      </c>
      <c r="G64" s="94">
        <v>0</v>
      </c>
      <c r="H64" s="94">
        <v>0</v>
      </c>
      <c r="I64" s="94">
        <v>0</v>
      </c>
      <c r="J64" s="94">
        <v>0</v>
      </c>
      <c r="K64" s="95">
        <v>0</v>
      </c>
      <c r="L64" s="94">
        <f t="shared" si="0"/>
        <v>0</v>
      </c>
      <c r="M64" s="94">
        <v>0</v>
      </c>
      <c r="N64" s="94">
        <v>0</v>
      </c>
      <c r="O64" s="96">
        <v>0</v>
      </c>
      <c r="P64" s="95">
        <v>0</v>
      </c>
      <c r="Q64" s="97">
        <f>+monthly_drivers_0!Q64</f>
        <v>2.5</v>
      </c>
    </row>
    <row r="65" spans="1:17" x14ac:dyDescent="0.25">
      <c r="A65" s="98">
        <f t="shared" si="1"/>
        <v>46234</v>
      </c>
      <c r="B65" s="713" t="str">
        <f t="shared" si="2"/>
        <v>LeasingII</v>
      </c>
      <c r="C65" s="99">
        <v>0</v>
      </c>
      <c r="D65" s="100">
        <v>0</v>
      </c>
      <c r="E65" s="100">
        <v>0</v>
      </c>
      <c r="F65" s="100">
        <v>0</v>
      </c>
      <c r="G65" s="100">
        <v>0</v>
      </c>
      <c r="H65" s="100">
        <v>0</v>
      </c>
      <c r="I65" s="100">
        <v>0</v>
      </c>
      <c r="J65" s="100">
        <v>0</v>
      </c>
      <c r="K65" s="101">
        <v>0</v>
      </c>
      <c r="L65" s="102">
        <f t="shared" si="0"/>
        <v>0</v>
      </c>
      <c r="M65" s="102">
        <v>0</v>
      </c>
      <c r="N65" s="102">
        <v>0</v>
      </c>
      <c r="O65" s="103">
        <v>0</v>
      </c>
      <c r="P65" s="104">
        <v>0</v>
      </c>
      <c r="Q65" s="105">
        <f>+monthly_drivers_0!Q65</f>
        <v>2.5</v>
      </c>
    </row>
    <row r="66" spans="1:17" x14ac:dyDescent="0.25">
      <c r="A66" s="106">
        <f t="shared" si="1"/>
        <v>46265</v>
      </c>
      <c r="B66" s="714" t="str">
        <f t="shared" si="2"/>
        <v>LeasingII</v>
      </c>
      <c r="C66" s="93">
        <v>0</v>
      </c>
      <c r="D66" s="94">
        <v>0</v>
      </c>
      <c r="E66" s="94">
        <v>0</v>
      </c>
      <c r="F66" s="94">
        <v>0</v>
      </c>
      <c r="G66" s="94">
        <v>0</v>
      </c>
      <c r="H66" s="94">
        <v>0</v>
      </c>
      <c r="I66" s="94">
        <v>0</v>
      </c>
      <c r="J66" s="94">
        <v>0</v>
      </c>
      <c r="K66" s="95">
        <v>0</v>
      </c>
      <c r="L66" s="94">
        <f t="shared" ref="L66:L129" si="3">+P66+O66</f>
        <v>0</v>
      </c>
      <c r="M66" s="94">
        <v>0</v>
      </c>
      <c r="N66" s="94">
        <v>0</v>
      </c>
      <c r="O66" s="96">
        <v>0</v>
      </c>
      <c r="P66" s="95">
        <v>0</v>
      </c>
      <c r="Q66" s="97">
        <f>+monthly_drivers_0!Q66</f>
        <v>2.5</v>
      </c>
    </row>
    <row r="67" spans="1:17" x14ac:dyDescent="0.25">
      <c r="A67" s="98">
        <f t="shared" ref="A67:A130" si="4">+EOMONTH(A66,1)</f>
        <v>46295</v>
      </c>
      <c r="B67" s="713" t="str">
        <f t="shared" ref="B67:B130" si="5">+B66</f>
        <v>LeasingII</v>
      </c>
      <c r="C67" s="99">
        <v>0</v>
      </c>
      <c r="D67" s="100">
        <v>0</v>
      </c>
      <c r="E67" s="100">
        <v>0</v>
      </c>
      <c r="F67" s="100">
        <v>0</v>
      </c>
      <c r="G67" s="100">
        <v>0</v>
      </c>
      <c r="H67" s="100">
        <v>0</v>
      </c>
      <c r="I67" s="100">
        <v>0</v>
      </c>
      <c r="J67" s="100">
        <v>0</v>
      </c>
      <c r="K67" s="101">
        <v>0</v>
      </c>
      <c r="L67" s="102">
        <f t="shared" si="3"/>
        <v>0</v>
      </c>
      <c r="M67" s="102">
        <v>0</v>
      </c>
      <c r="N67" s="102">
        <v>0</v>
      </c>
      <c r="O67" s="103">
        <v>0</v>
      </c>
      <c r="P67" s="104">
        <v>0</v>
      </c>
      <c r="Q67" s="105">
        <f>+monthly_drivers_0!Q67</f>
        <v>2.5</v>
      </c>
    </row>
    <row r="68" spans="1:17" x14ac:dyDescent="0.25">
      <c r="A68" s="106">
        <f t="shared" si="4"/>
        <v>46326</v>
      </c>
      <c r="B68" s="714" t="str">
        <f t="shared" si="5"/>
        <v>LeasingII</v>
      </c>
      <c r="C68" s="93">
        <v>0</v>
      </c>
      <c r="D68" s="94">
        <v>0</v>
      </c>
      <c r="E68" s="94">
        <v>0</v>
      </c>
      <c r="F68" s="94">
        <v>0</v>
      </c>
      <c r="G68" s="94">
        <v>0</v>
      </c>
      <c r="H68" s="94">
        <v>0</v>
      </c>
      <c r="I68" s="94">
        <v>0</v>
      </c>
      <c r="J68" s="94">
        <v>0</v>
      </c>
      <c r="K68" s="95">
        <v>0</v>
      </c>
      <c r="L68" s="94">
        <f t="shared" si="3"/>
        <v>0</v>
      </c>
      <c r="M68" s="94">
        <v>0</v>
      </c>
      <c r="N68" s="94">
        <v>0</v>
      </c>
      <c r="O68" s="96">
        <v>0</v>
      </c>
      <c r="P68" s="95">
        <v>0</v>
      </c>
      <c r="Q68" s="97">
        <f>+monthly_drivers_0!Q68</f>
        <v>2.5</v>
      </c>
    </row>
    <row r="69" spans="1:17" x14ac:dyDescent="0.25">
      <c r="A69" s="98">
        <f t="shared" si="4"/>
        <v>46356</v>
      </c>
      <c r="B69" s="713" t="str">
        <f t="shared" si="5"/>
        <v>LeasingII</v>
      </c>
      <c r="C69" s="99">
        <v>0</v>
      </c>
      <c r="D69" s="100">
        <v>0</v>
      </c>
      <c r="E69" s="100">
        <v>0</v>
      </c>
      <c r="F69" s="100">
        <v>0</v>
      </c>
      <c r="G69" s="100">
        <v>0</v>
      </c>
      <c r="H69" s="100">
        <v>0</v>
      </c>
      <c r="I69" s="100">
        <v>0</v>
      </c>
      <c r="J69" s="100">
        <v>0</v>
      </c>
      <c r="K69" s="101">
        <v>0</v>
      </c>
      <c r="L69" s="102">
        <f t="shared" si="3"/>
        <v>0</v>
      </c>
      <c r="M69" s="102">
        <v>0</v>
      </c>
      <c r="N69" s="102">
        <v>0</v>
      </c>
      <c r="O69" s="103">
        <v>0</v>
      </c>
      <c r="P69" s="104">
        <v>0</v>
      </c>
      <c r="Q69" s="105">
        <f>+monthly_drivers_0!Q69</f>
        <v>2.5</v>
      </c>
    </row>
    <row r="70" spans="1:17" x14ac:dyDescent="0.25">
      <c r="A70" s="106">
        <f t="shared" si="4"/>
        <v>46387</v>
      </c>
      <c r="B70" s="714" t="str">
        <f t="shared" si="5"/>
        <v>LeasingII</v>
      </c>
      <c r="C70" s="93">
        <v>0</v>
      </c>
      <c r="D70" s="94">
        <v>0</v>
      </c>
      <c r="E70" s="94">
        <v>0</v>
      </c>
      <c r="F70" s="94">
        <v>0</v>
      </c>
      <c r="G70" s="94">
        <v>0</v>
      </c>
      <c r="H70" s="94">
        <v>0</v>
      </c>
      <c r="I70" s="94">
        <v>0</v>
      </c>
      <c r="J70" s="94">
        <v>0</v>
      </c>
      <c r="K70" s="95">
        <v>0</v>
      </c>
      <c r="L70" s="94">
        <f t="shared" si="3"/>
        <v>0</v>
      </c>
      <c r="M70" s="94">
        <v>0</v>
      </c>
      <c r="N70" s="94">
        <v>0</v>
      </c>
      <c r="O70" s="96">
        <v>0</v>
      </c>
      <c r="P70" s="95">
        <v>0</v>
      </c>
      <c r="Q70" s="97">
        <f>+monthly_drivers_0!Q70</f>
        <v>2.5</v>
      </c>
    </row>
    <row r="71" spans="1:17" x14ac:dyDescent="0.25">
      <c r="A71" s="98">
        <f t="shared" si="4"/>
        <v>46418</v>
      </c>
      <c r="B71" s="713" t="str">
        <f t="shared" si="5"/>
        <v>LeasingII</v>
      </c>
      <c r="C71" s="99">
        <v>0</v>
      </c>
      <c r="D71" s="100">
        <v>0</v>
      </c>
      <c r="E71" s="100">
        <v>0</v>
      </c>
      <c r="F71" s="100">
        <v>0</v>
      </c>
      <c r="G71" s="100">
        <v>0</v>
      </c>
      <c r="H71" s="100">
        <v>0</v>
      </c>
      <c r="I71" s="100">
        <v>0</v>
      </c>
      <c r="J71" s="100">
        <v>0</v>
      </c>
      <c r="K71" s="101">
        <v>0</v>
      </c>
      <c r="L71" s="102">
        <f t="shared" si="3"/>
        <v>0</v>
      </c>
      <c r="M71" s="102">
        <v>0</v>
      </c>
      <c r="N71" s="102">
        <v>0</v>
      </c>
      <c r="O71" s="103">
        <v>0</v>
      </c>
      <c r="P71" s="104">
        <v>0</v>
      </c>
      <c r="Q71" s="105">
        <f>+monthly_drivers_0!Q71</f>
        <v>2.5</v>
      </c>
    </row>
    <row r="72" spans="1:17" x14ac:dyDescent="0.25">
      <c r="A72" s="106">
        <f t="shared" si="4"/>
        <v>46446</v>
      </c>
      <c r="B72" s="714" t="str">
        <f t="shared" si="5"/>
        <v>LeasingII</v>
      </c>
      <c r="C72" s="93">
        <v>0</v>
      </c>
      <c r="D72" s="94">
        <v>0</v>
      </c>
      <c r="E72" s="94">
        <v>0</v>
      </c>
      <c r="F72" s="94">
        <v>0</v>
      </c>
      <c r="G72" s="94">
        <v>0</v>
      </c>
      <c r="H72" s="94">
        <v>0</v>
      </c>
      <c r="I72" s="94">
        <v>0</v>
      </c>
      <c r="J72" s="94">
        <v>0</v>
      </c>
      <c r="K72" s="95">
        <v>0</v>
      </c>
      <c r="L72" s="94">
        <f t="shared" si="3"/>
        <v>0</v>
      </c>
      <c r="M72" s="94">
        <v>0</v>
      </c>
      <c r="N72" s="94">
        <v>0</v>
      </c>
      <c r="O72" s="96">
        <v>0</v>
      </c>
      <c r="P72" s="95">
        <v>0</v>
      </c>
      <c r="Q72" s="97">
        <f>+monthly_drivers_0!Q72</f>
        <v>2.5</v>
      </c>
    </row>
    <row r="73" spans="1:17" x14ac:dyDescent="0.25">
      <c r="A73" s="98">
        <f t="shared" si="4"/>
        <v>46477</v>
      </c>
      <c r="B73" s="713" t="str">
        <f t="shared" si="5"/>
        <v>LeasingII</v>
      </c>
      <c r="C73" s="99">
        <v>0</v>
      </c>
      <c r="D73" s="100">
        <v>0</v>
      </c>
      <c r="E73" s="100">
        <v>0</v>
      </c>
      <c r="F73" s="100">
        <v>0</v>
      </c>
      <c r="G73" s="100">
        <v>0</v>
      </c>
      <c r="H73" s="100">
        <v>0</v>
      </c>
      <c r="I73" s="100">
        <v>0</v>
      </c>
      <c r="J73" s="100">
        <v>0</v>
      </c>
      <c r="K73" s="101">
        <v>0</v>
      </c>
      <c r="L73" s="102">
        <f t="shared" si="3"/>
        <v>0</v>
      </c>
      <c r="M73" s="102">
        <v>0</v>
      </c>
      <c r="N73" s="102">
        <v>0</v>
      </c>
      <c r="O73" s="103">
        <v>0</v>
      </c>
      <c r="P73" s="104">
        <v>0</v>
      </c>
      <c r="Q73" s="105">
        <f>+monthly_drivers_0!Q73</f>
        <v>2.5</v>
      </c>
    </row>
    <row r="74" spans="1:17" x14ac:dyDescent="0.25">
      <c r="A74" s="106">
        <f t="shared" si="4"/>
        <v>46507</v>
      </c>
      <c r="B74" s="714" t="str">
        <f t="shared" si="5"/>
        <v>LeasingII</v>
      </c>
      <c r="C74" s="93">
        <v>0</v>
      </c>
      <c r="D74" s="94">
        <v>0</v>
      </c>
      <c r="E74" s="94">
        <v>0</v>
      </c>
      <c r="F74" s="94">
        <v>0</v>
      </c>
      <c r="G74" s="94">
        <v>0</v>
      </c>
      <c r="H74" s="94">
        <v>0</v>
      </c>
      <c r="I74" s="94">
        <v>0</v>
      </c>
      <c r="J74" s="94">
        <v>0</v>
      </c>
      <c r="K74" s="95">
        <v>0</v>
      </c>
      <c r="L74" s="94">
        <f t="shared" si="3"/>
        <v>0</v>
      </c>
      <c r="M74" s="94">
        <v>0</v>
      </c>
      <c r="N74" s="94">
        <v>0</v>
      </c>
      <c r="O74" s="96">
        <v>0</v>
      </c>
      <c r="P74" s="95">
        <v>0</v>
      </c>
      <c r="Q74" s="97">
        <f>+monthly_drivers_0!Q74</f>
        <v>2.5</v>
      </c>
    </row>
    <row r="75" spans="1:17" x14ac:dyDescent="0.25">
      <c r="A75" s="98">
        <f t="shared" si="4"/>
        <v>46538</v>
      </c>
      <c r="B75" s="713" t="str">
        <f t="shared" si="5"/>
        <v>LeasingII</v>
      </c>
      <c r="C75" s="99">
        <v>0</v>
      </c>
      <c r="D75" s="100">
        <v>0</v>
      </c>
      <c r="E75" s="100">
        <v>0</v>
      </c>
      <c r="F75" s="100">
        <v>0</v>
      </c>
      <c r="G75" s="100">
        <v>0</v>
      </c>
      <c r="H75" s="100">
        <v>0</v>
      </c>
      <c r="I75" s="100">
        <v>0</v>
      </c>
      <c r="J75" s="100">
        <v>0</v>
      </c>
      <c r="K75" s="101">
        <v>0</v>
      </c>
      <c r="L75" s="102">
        <f t="shared" si="3"/>
        <v>0</v>
      </c>
      <c r="M75" s="102">
        <v>0</v>
      </c>
      <c r="N75" s="102">
        <v>0</v>
      </c>
      <c r="O75" s="103">
        <v>0</v>
      </c>
      <c r="P75" s="104">
        <v>0</v>
      </c>
      <c r="Q75" s="105">
        <f>+monthly_drivers_0!Q75</f>
        <v>2.5</v>
      </c>
    </row>
    <row r="76" spans="1:17" x14ac:dyDescent="0.25">
      <c r="A76" s="106">
        <f t="shared" si="4"/>
        <v>46568</v>
      </c>
      <c r="B76" s="714" t="str">
        <f t="shared" si="5"/>
        <v>LeasingII</v>
      </c>
      <c r="C76" s="93">
        <v>0</v>
      </c>
      <c r="D76" s="94">
        <v>0</v>
      </c>
      <c r="E76" s="94">
        <v>0</v>
      </c>
      <c r="F76" s="94">
        <v>0</v>
      </c>
      <c r="G76" s="94">
        <v>0</v>
      </c>
      <c r="H76" s="94">
        <v>0</v>
      </c>
      <c r="I76" s="94">
        <v>0</v>
      </c>
      <c r="J76" s="94">
        <v>0</v>
      </c>
      <c r="K76" s="95">
        <v>0</v>
      </c>
      <c r="L76" s="94">
        <f t="shared" si="3"/>
        <v>0</v>
      </c>
      <c r="M76" s="94">
        <v>0</v>
      </c>
      <c r="N76" s="94">
        <v>0</v>
      </c>
      <c r="O76" s="96">
        <v>0</v>
      </c>
      <c r="P76" s="95">
        <v>0</v>
      </c>
      <c r="Q76" s="97">
        <f>+monthly_drivers_0!Q76</f>
        <v>2.5</v>
      </c>
    </row>
    <row r="77" spans="1:17" x14ac:dyDescent="0.25">
      <c r="A77" s="98">
        <f t="shared" si="4"/>
        <v>46599</v>
      </c>
      <c r="B77" s="713" t="str">
        <f t="shared" si="5"/>
        <v>LeasingII</v>
      </c>
      <c r="C77" s="99">
        <v>0</v>
      </c>
      <c r="D77" s="100">
        <v>0</v>
      </c>
      <c r="E77" s="100">
        <v>0</v>
      </c>
      <c r="F77" s="100">
        <v>0</v>
      </c>
      <c r="G77" s="100">
        <v>0</v>
      </c>
      <c r="H77" s="100">
        <v>0</v>
      </c>
      <c r="I77" s="100">
        <v>0</v>
      </c>
      <c r="J77" s="100">
        <v>0</v>
      </c>
      <c r="K77" s="101">
        <v>0</v>
      </c>
      <c r="L77" s="102">
        <f t="shared" si="3"/>
        <v>0</v>
      </c>
      <c r="M77" s="102">
        <v>0</v>
      </c>
      <c r="N77" s="102">
        <v>0</v>
      </c>
      <c r="O77" s="103">
        <v>0</v>
      </c>
      <c r="P77" s="104">
        <v>0</v>
      </c>
      <c r="Q77" s="105">
        <f>+monthly_drivers_0!Q77</f>
        <v>2.5</v>
      </c>
    </row>
    <row r="78" spans="1:17" x14ac:dyDescent="0.25">
      <c r="A78" s="106">
        <f t="shared" si="4"/>
        <v>46630</v>
      </c>
      <c r="B78" s="714" t="str">
        <f t="shared" si="5"/>
        <v>LeasingII</v>
      </c>
      <c r="C78" s="93">
        <v>0</v>
      </c>
      <c r="D78" s="94">
        <v>0</v>
      </c>
      <c r="E78" s="94">
        <v>0</v>
      </c>
      <c r="F78" s="94">
        <v>0</v>
      </c>
      <c r="G78" s="94">
        <v>0</v>
      </c>
      <c r="H78" s="94">
        <v>0</v>
      </c>
      <c r="I78" s="94">
        <v>0</v>
      </c>
      <c r="J78" s="94">
        <v>0</v>
      </c>
      <c r="K78" s="95">
        <v>0</v>
      </c>
      <c r="L78" s="94">
        <f t="shared" si="3"/>
        <v>0</v>
      </c>
      <c r="M78" s="94">
        <v>0</v>
      </c>
      <c r="N78" s="94">
        <v>0</v>
      </c>
      <c r="O78" s="96">
        <v>0</v>
      </c>
      <c r="P78" s="95">
        <v>0</v>
      </c>
      <c r="Q78" s="97">
        <f>+monthly_drivers_0!Q78</f>
        <v>2.5</v>
      </c>
    </row>
    <row r="79" spans="1:17" x14ac:dyDescent="0.25">
      <c r="A79" s="98">
        <f t="shared" si="4"/>
        <v>46660</v>
      </c>
      <c r="B79" s="713" t="str">
        <f t="shared" si="5"/>
        <v>LeasingII</v>
      </c>
      <c r="C79" s="99">
        <v>0</v>
      </c>
      <c r="D79" s="100">
        <v>0</v>
      </c>
      <c r="E79" s="100">
        <v>0</v>
      </c>
      <c r="F79" s="100">
        <v>0</v>
      </c>
      <c r="G79" s="100">
        <v>0</v>
      </c>
      <c r="H79" s="100">
        <v>0</v>
      </c>
      <c r="I79" s="100">
        <v>0</v>
      </c>
      <c r="J79" s="100">
        <v>0</v>
      </c>
      <c r="K79" s="101">
        <v>0</v>
      </c>
      <c r="L79" s="102">
        <f t="shared" si="3"/>
        <v>0</v>
      </c>
      <c r="M79" s="102">
        <v>0</v>
      </c>
      <c r="N79" s="102">
        <v>0</v>
      </c>
      <c r="O79" s="103">
        <v>0</v>
      </c>
      <c r="P79" s="104">
        <v>0</v>
      </c>
      <c r="Q79" s="105">
        <f>+monthly_drivers_0!Q79</f>
        <v>2.5</v>
      </c>
    </row>
    <row r="80" spans="1:17" x14ac:dyDescent="0.25">
      <c r="A80" s="106">
        <f t="shared" si="4"/>
        <v>46691</v>
      </c>
      <c r="B80" s="714" t="str">
        <f t="shared" si="5"/>
        <v>LeasingII</v>
      </c>
      <c r="C80" s="93">
        <v>0</v>
      </c>
      <c r="D80" s="94">
        <v>0</v>
      </c>
      <c r="E80" s="94">
        <v>0</v>
      </c>
      <c r="F80" s="94">
        <v>0</v>
      </c>
      <c r="G80" s="94">
        <v>0</v>
      </c>
      <c r="H80" s="94">
        <v>0</v>
      </c>
      <c r="I80" s="94">
        <v>0</v>
      </c>
      <c r="J80" s="94">
        <v>0</v>
      </c>
      <c r="K80" s="95">
        <v>0</v>
      </c>
      <c r="L80" s="94">
        <f t="shared" si="3"/>
        <v>0</v>
      </c>
      <c r="M80" s="94">
        <v>0</v>
      </c>
      <c r="N80" s="94">
        <v>0</v>
      </c>
      <c r="O80" s="96">
        <v>0</v>
      </c>
      <c r="P80" s="95">
        <v>0</v>
      </c>
      <c r="Q80" s="97">
        <f>+monthly_drivers_0!Q80</f>
        <v>2.5</v>
      </c>
    </row>
    <row r="81" spans="1:17" x14ac:dyDescent="0.25">
      <c r="A81" s="98">
        <f t="shared" si="4"/>
        <v>46721</v>
      </c>
      <c r="B81" s="713" t="str">
        <f t="shared" si="5"/>
        <v>LeasingII</v>
      </c>
      <c r="C81" s="99">
        <v>0</v>
      </c>
      <c r="D81" s="100">
        <v>0</v>
      </c>
      <c r="E81" s="100">
        <v>0</v>
      </c>
      <c r="F81" s="100">
        <v>0</v>
      </c>
      <c r="G81" s="100">
        <v>0</v>
      </c>
      <c r="H81" s="100">
        <v>0</v>
      </c>
      <c r="I81" s="100">
        <v>0</v>
      </c>
      <c r="J81" s="100">
        <v>0</v>
      </c>
      <c r="K81" s="101">
        <v>0</v>
      </c>
      <c r="L81" s="102">
        <f t="shared" si="3"/>
        <v>0</v>
      </c>
      <c r="M81" s="102">
        <v>0</v>
      </c>
      <c r="N81" s="102">
        <v>0</v>
      </c>
      <c r="O81" s="103">
        <v>0</v>
      </c>
      <c r="P81" s="104">
        <v>0</v>
      </c>
      <c r="Q81" s="105">
        <f>+monthly_drivers_0!Q81</f>
        <v>2.5</v>
      </c>
    </row>
    <row r="82" spans="1:17" x14ac:dyDescent="0.25">
      <c r="A82" s="106">
        <f t="shared" si="4"/>
        <v>46752</v>
      </c>
      <c r="B82" s="714" t="str">
        <f t="shared" si="5"/>
        <v>LeasingII</v>
      </c>
      <c r="C82" s="93">
        <v>0</v>
      </c>
      <c r="D82" s="94">
        <v>0</v>
      </c>
      <c r="E82" s="94">
        <v>0</v>
      </c>
      <c r="F82" s="94">
        <v>0</v>
      </c>
      <c r="G82" s="94">
        <v>0</v>
      </c>
      <c r="H82" s="94">
        <v>0</v>
      </c>
      <c r="I82" s="94">
        <v>0</v>
      </c>
      <c r="J82" s="94">
        <v>0</v>
      </c>
      <c r="K82" s="95">
        <v>0</v>
      </c>
      <c r="L82" s="94">
        <f t="shared" si="3"/>
        <v>0</v>
      </c>
      <c r="M82" s="94">
        <v>0</v>
      </c>
      <c r="N82" s="94">
        <v>0</v>
      </c>
      <c r="O82" s="96">
        <v>0</v>
      </c>
      <c r="P82" s="95">
        <v>0</v>
      </c>
      <c r="Q82" s="97">
        <f>+monthly_drivers_0!Q82</f>
        <v>2.5</v>
      </c>
    </row>
    <row r="83" spans="1:17" x14ac:dyDescent="0.25">
      <c r="A83" s="98">
        <f t="shared" si="4"/>
        <v>46783</v>
      </c>
      <c r="B83" s="713" t="str">
        <f t="shared" si="5"/>
        <v>LeasingII</v>
      </c>
      <c r="C83" s="99">
        <v>0</v>
      </c>
      <c r="D83" s="100">
        <v>0</v>
      </c>
      <c r="E83" s="100">
        <v>0</v>
      </c>
      <c r="F83" s="100">
        <v>0</v>
      </c>
      <c r="G83" s="100">
        <v>0</v>
      </c>
      <c r="H83" s="100">
        <v>0</v>
      </c>
      <c r="I83" s="100">
        <v>0</v>
      </c>
      <c r="J83" s="100">
        <v>0</v>
      </c>
      <c r="K83" s="101">
        <v>0</v>
      </c>
      <c r="L83" s="102">
        <f t="shared" si="3"/>
        <v>0</v>
      </c>
      <c r="M83" s="102">
        <v>0</v>
      </c>
      <c r="N83" s="102">
        <v>0</v>
      </c>
      <c r="O83" s="103">
        <v>0</v>
      </c>
      <c r="P83" s="104">
        <v>0</v>
      </c>
      <c r="Q83" s="105">
        <f>+monthly_drivers_0!Q83</f>
        <v>2.5</v>
      </c>
    </row>
    <row r="84" spans="1:17" x14ac:dyDescent="0.25">
      <c r="A84" s="106">
        <f t="shared" si="4"/>
        <v>46812</v>
      </c>
      <c r="B84" s="714" t="str">
        <f t="shared" si="5"/>
        <v>LeasingII</v>
      </c>
      <c r="C84" s="93">
        <v>0</v>
      </c>
      <c r="D84" s="94">
        <v>0</v>
      </c>
      <c r="E84" s="94">
        <v>0</v>
      </c>
      <c r="F84" s="94">
        <v>0</v>
      </c>
      <c r="G84" s="94">
        <v>0</v>
      </c>
      <c r="H84" s="94">
        <v>0</v>
      </c>
      <c r="I84" s="94">
        <v>0</v>
      </c>
      <c r="J84" s="94">
        <v>0</v>
      </c>
      <c r="K84" s="95">
        <v>0</v>
      </c>
      <c r="L84" s="94">
        <f t="shared" si="3"/>
        <v>0</v>
      </c>
      <c r="M84" s="94">
        <v>0</v>
      </c>
      <c r="N84" s="94">
        <v>0</v>
      </c>
      <c r="O84" s="96">
        <v>0</v>
      </c>
      <c r="P84" s="95">
        <v>0</v>
      </c>
      <c r="Q84" s="97">
        <f>+monthly_drivers_0!Q84</f>
        <v>2.5</v>
      </c>
    </row>
    <row r="85" spans="1:17" x14ac:dyDescent="0.25">
      <c r="A85" s="98">
        <f t="shared" si="4"/>
        <v>46843</v>
      </c>
      <c r="B85" s="713" t="str">
        <f t="shared" si="5"/>
        <v>LeasingII</v>
      </c>
      <c r="C85" s="99">
        <v>0</v>
      </c>
      <c r="D85" s="100">
        <v>0</v>
      </c>
      <c r="E85" s="100">
        <v>0</v>
      </c>
      <c r="F85" s="100">
        <v>0</v>
      </c>
      <c r="G85" s="100">
        <v>0</v>
      </c>
      <c r="H85" s="100">
        <v>0</v>
      </c>
      <c r="I85" s="100">
        <v>0</v>
      </c>
      <c r="J85" s="100">
        <v>0</v>
      </c>
      <c r="K85" s="101">
        <v>0</v>
      </c>
      <c r="L85" s="102">
        <f t="shared" si="3"/>
        <v>0</v>
      </c>
      <c r="M85" s="102">
        <v>0</v>
      </c>
      <c r="N85" s="102">
        <v>0</v>
      </c>
      <c r="O85" s="103">
        <v>0</v>
      </c>
      <c r="P85" s="104">
        <v>0</v>
      </c>
      <c r="Q85" s="105">
        <f>+monthly_drivers_0!Q85</f>
        <v>2.5</v>
      </c>
    </row>
    <row r="86" spans="1:17" x14ac:dyDescent="0.25">
      <c r="A86" s="106">
        <f t="shared" si="4"/>
        <v>46873</v>
      </c>
      <c r="B86" s="714" t="str">
        <f t="shared" si="5"/>
        <v>LeasingII</v>
      </c>
      <c r="C86" s="93">
        <v>0</v>
      </c>
      <c r="D86" s="94">
        <v>0</v>
      </c>
      <c r="E86" s="94">
        <v>0</v>
      </c>
      <c r="F86" s="94">
        <v>0</v>
      </c>
      <c r="G86" s="94">
        <v>0</v>
      </c>
      <c r="H86" s="94">
        <v>0</v>
      </c>
      <c r="I86" s="94">
        <v>0</v>
      </c>
      <c r="J86" s="94">
        <v>0</v>
      </c>
      <c r="K86" s="95">
        <v>0</v>
      </c>
      <c r="L86" s="94">
        <f t="shared" si="3"/>
        <v>0</v>
      </c>
      <c r="M86" s="94">
        <v>0</v>
      </c>
      <c r="N86" s="94">
        <v>0</v>
      </c>
      <c r="O86" s="96">
        <v>0</v>
      </c>
      <c r="P86" s="95">
        <v>0</v>
      </c>
      <c r="Q86" s="97">
        <f>+monthly_drivers_0!Q86</f>
        <v>2.5</v>
      </c>
    </row>
    <row r="87" spans="1:17" x14ac:dyDescent="0.25">
      <c r="A87" s="98">
        <f t="shared" si="4"/>
        <v>46904</v>
      </c>
      <c r="B87" s="713" t="str">
        <f t="shared" si="5"/>
        <v>LeasingII</v>
      </c>
      <c r="C87" s="99">
        <v>0</v>
      </c>
      <c r="D87" s="100">
        <v>0</v>
      </c>
      <c r="E87" s="100">
        <v>0</v>
      </c>
      <c r="F87" s="100">
        <v>0</v>
      </c>
      <c r="G87" s="100">
        <v>0</v>
      </c>
      <c r="H87" s="100">
        <v>0</v>
      </c>
      <c r="I87" s="100">
        <v>0</v>
      </c>
      <c r="J87" s="100">
        <v>0</v>
      </c>
      <c r="K87" s="101">
        <v>0</v>
      </c>
      <c r="L87" s="102">
        <f t="shared" si="3"/>
        <v>0</v>
      </c>
      <c r="M87" s="102">
        <v>0</v>
      </c>
      <c r="N87" s="102">
        <v>0</v>
      </c>
      <c r="O87" s="103">
        <v>0</v>
      </c>
      <c r="P87" s="104">
        <v>0</v>
      </c>
      <c r="Q87" s="105">
        <f>+monthly_drivers_0!Q87</f>
        <v>2.5</v>
      </c>
    </row>
    <row r="88" spans="1:17" x14ac:dyDescent="0.25">
      <c r="A88" s="106">
        <f t="shared" si="4"/>
        <v>46934</v>
      </c>
      <c r="B88" s="714" t="str">
        <f t="shared" si="5"/>
        <v>LeasingII</v>
      </c>
      <c r="C88" s="93">
        <v>0</v>
      </c>
      <c r="D88" s="94">
        <v>0</v>
      </c>
      <c r="E88" s="94">
        <v>0</v>
      </c>
      <c r="F88" s="94">
        <v>0</v>
      </c>
      <c r="G88" s="94">
        <v>0</v>
      </c>
      <c r="H88" s="94">
        <v>0</v>
      </c>
      <c r="I88" s="94">
        <v>0</v>
      </c>
      <c r="J88" s="94">
        <v>0</v>
      </c>
      <c r="K88" s="95">
        <v>0</v>
      </c>
      <c r="L88" s="94">
        <f t="shared" si="3"/>
        <v>0</v>
      </c>
      <c r="M88" s="94">
        <v>0</v>
      </c>
      <c r="N88" s="94">
        <v>0</v>
      </c>
      <c r="O88" s="96">
        <v>0</v>
      </c>
      <c r="P88" s="95">
        <v>0</v>
      </c>
      <c r="Q88" s="97">
        <f>+monthly_drivers_0!Q88</f>
        <v>2.5</v>
      </c>
    </row>
    <row r="89" spans="1:17" x14ac:dyDescent="0.25">
      <c r="A89" s="98">
        <f t="shared" si="4"/>
        <v>46965</v>
      </c>
      <c r="B89" s="713" t="str">
        <f t="shared" si="5"/>
        <v>LeasingII</v>
      </c>
      <c r="C89" s="99">
        <v>0</v>
      </c>
      <c r="D89" s="100">
        <v>0</v>
      </c>
      <c r="E89" s="100">
        <v>0</v>
      </c>
      <c r="F89" s="100">
        <v>0</v>
      </c>
      <c r="G89" s="100">
        <v>0</v>
      </c>
      <c r="H89" s="100">
        <v>0</v>
      </c>
      <c r="I89" s="100">
        <v>0</v>
      </c>
      <c r="J89" s="100">
        <v>0</v>
      </c>
      <c r="K89" s="101">
        <v>0</v>
      </c>
      <c r="L89" s="102">
        <f t="shared" si="3"/>
        <v>0</v>
      </c>
      <c r="M89" s="102">
        <v>0</v>
      </c>
      <c r="N89" s="102">
        <v>0</v>
      </c>
      <c r="O89" s="103">
        <v>0</v>
      </c>
      <c r="P89" s="104">
        <v>0</v>
      </c>
      <c r="Q89" s="105">
        <f>+monthly_drivers_0!Q89</f>
        <v>2.5</v>
      </c>
    </row>
    <row r="90" spans="1:17" x14ac:dyDescent="0.25">
      <c r="A90" s="106">
        <f t="shared" si="4"/>
        <v>46996</v>
      </c>
      <c r="B90" s="714" t="str">
        <f t="shared" si="5"/>
        <v>LeasingII</v>
      </c>
      <c r="C90" s="93">
        <v>0</v>
      </c>
      <c r="D90" s="94">
        <v>0</v>
      </c>
      <c r="E90" s="94">
        <v>0</v>
      </c>
      <c r="F90" s="94">
        <v>0</v>
      </c>
      <c r="G90" s="94">
        <v>0</v>
      </c>
      <c r="H90" s="94">
        <v>0</v>
      </c>
      <c r="I90" s="94">
        <v>0</v>
      </c>
      <c r="J90" s="94">
        <v>0</v>
      </c>
      <c r="K90" s="95">
        <v>0</v>
      </c>
      <c r="L90" s="94">
        <f t="shared" si="3"/>
        <v>0</v>
      </c>
      <c r="M90" s="94">
        <v>0</v>
      </c>
      <c r="N90" s="94">
        <v>0</v>
      </c>
      <c r="O90" s="96">
        <v>0</v>
      </c>
      <c r="P90" s="95">
        <v>0</v>
      </c>
      <c r="Q90" s="97">
        <f>+monthly_drivers_0!Q90</f>
        <v>2.5</v>
      </c>
    </row>
    <row r="91" spans="1:17" x14ac:dyDescent="0.25">
      <c r="A91" s="98">
        <f t="shared" si="4"/>
        <v>47026</v>
      </c>
      <c r="B91" s="713" t="str">
        <f t="shared" si="5"/>
        <v>LeasingII</v>
      </c>
      <c r="C91" s="99">
        <v>0</v>
      </c>
      <c r="D91" s="100">
        <v>0</v>
      </c>
      <c r="E91" s="100">
        <v>0</v>
      </c>
      <c r="F91" s="100">
        <v>0</v>
      </c>
      <c r="G91" s="100">
        <v>0</v>
      </c>
      <c r="H91" s="100">
        <v>0</v>
      </c>
      <c r="I91" s="100">
        <v>0</v>
      </c>
      <c r="J91" s="100">
        <v>0</v>
      </c>
      <c r="K91" s="101">
        <v>0</v>
      </c>
      <c r="L91" s="102">
        <f t="shared" si="3"/>
        <v>0</v>
      </c>
      <c r="M91" s="102">
        <v>0</v>
      </c>
      <c r="N91" s="102">
        <v>0</v>
      </c>
      <c r="O91" s="103">
        <v>0</v>
      </c>
      <c r="P91" s="104">
        <v>0</v>
      </c>
      <c r="Q91" s="105">
        <f>+monthly_drivers_0!Q91</f>
        <v>2.5</v>
      </c>
    </row>
    <row r="92" spans="1:17" x14ac:dyDescent="0.25">
      <c r="A92" s="106">
        <f t="shared" si="4"/>
        <v>47057</v>
      </c>
      <c r="B92" s="714" t="str">
        <f t="shared" si="5"/>
        <v>LeasingII</v>
      </c>
      <c r="C92" s="93">
        <v>0</v>
      </c>
      <c r="D92" s="94">
        <v>0</v>
      </c>
      <c r="E92" s="94">
        <v>0</v>
      </c>
      <c r="F92" s="94">
        <v>0</v>
      </c>
      <c r="G92" s="94">
        <v>0</v>
      </c>
      <c r="H92" s="94">
        <v>0</v>
      </c>
      <c r="I92" s="94">
        <v>0</v>
      </c>
      <c r="J92" s="94">
        <v>0</v>
      </c>
      <c r="K92" s="95">
        <v>0</v>
      </c>
      <c r="L92" s="94">
        <f t="shared" si="3"/>
        <v>0</v>
      </c>
      <c r="M92" s="94">
        <v>0</v>
      </c>
      <c r="N92" s="94">
        <v>0</v>
      </c>
      <c r="O92" s="96">
        <v>0</v>
      </c>
      <c r="P92" s="95">
        <v>0</v>
      </c>
      <c r="Q92" s="97">
        <f>+monthly_drivers_0!Q92</f>
        <v>2.5</v>
      </c>
    </row>
    <row r="93" spans="1:17" x14ac:dyDescent="0.25">
      <c r="A93" s="98">
        <f t="shared" si="4"/>
        <v>47087</v>
      </c>
      <c r="B93" s="713" t="str">
        <f t="shared" si="5"/>
        <v>LeasingII</v>
      </c>
      <c r="C93" s="99">
        <v>0</v>
      </c>
      <c r="D93" s="100">
        <v>0</v>
      </c>
      <c r="E93" s="100">
        <v>0</v>
      </c>
      <c r="F93" s="100">
        <v>0</v>
      </c>
      <c r="G93" s="100">
        <v>0</v>
      </c>
      <c r="H93" s="100">
        <v>0</v>
      </c>
      <c r="I93" s="100">
        <v>0</v>
      </c>
      <c r="J93" s="100">
        <v>0</v>
      </c>
      <c r="K93" s="101">
        <v>0</v>
      </c>
      <c r="L93" s="102">
        <f t="shared" si="3"/>
        <v>0</v>
      </c>
      <c r="M93" s="102">
        <v>0</v>
      </c>
      <c r="N93" s="102">
        <v>0</v>
      </c>
      <c r="O93" s="103">
        <v>0</v>
      </c>
      <c r="P93" s="104">
        <v>0</v>
      </c>
      <c r="Q93" s="105">
        <f>+monthly_drivers_0!Q93</f>
        <v>2.5</v>
      </c>
    </row>
    <row r="94" spans="1:17" x14ac:dyDescent="0.25">
      <c r="A94" s="106">
        <f t="shared" si="4"/>
        <v>47118</v>
      </c>
      <c r="B94" s="714" t="str">
        <f t="shared" si="5"/>
        <v>LeasingII</v>
      </c>
      <c r="C94" s="93">
        <v>0</v>
      </c>
      <c r="D94" s="94">
        <v>0</v>
      </c>
      <c r="E94" s="94">
        <v>0</v>
      </c>
      <c r="F94" s="94">
        <v>0</v>
      </c>
      <c r="G94" s="94">
        <v>0</v>
      </c>
      <c r="H94" s="94">
        <v>0</v>
      </c>
      <c r="I94" s="94">
        <v>0</v>
      </c>
      <c r="J94" s="94">
        <v>0</v>
      </c>
      <c r="K94" s="95">
        <v>0</v>
      </c>
      <c r="L94" s="94">
        <f t="shared" si="3"/>
        <v>0</v>
      </c>
      <c r="M94" s="94">
        <v>0</v>
      </c>
      <c r="N94" s="94">
        <v>0</v>
      </c>
      <c r="O94" s="96">
        <v>0</v>
      </c>
      <c r="P94" s="95">
        <v>0</v>
      </c>
      <c r="Q94" s="97">
        <f>+monthly_drivers_0!Q94</f>
        <v>2.5</v>
      </c>
    </row>
    <row r="95" spans="1:17" x14ac:dyDescent="0.25">
      <c r="A95" s="98">
        <f t="shared" si="4"/>
        <v>47149</v>
      </c>
      <c r="B95" s="713" t="str">
        <f t="shared" si="5"/>
        <v>LeasingII</v>
      </c>
      <c r="C95" s="99">
        <v>0</v>
      </c>
      <c r="D95" s="100">
        <v>0</v>
      </c>
      <c r="E95" s="100">
        <v>0</v>
      </c>
      <c r="F95" s="100">
        <v>0</v>
      </c>
      <c r="G95" s="100">
        <v>0</v>
      </c>
      <c r="H95" s="100">
        <v>0</v>
      </c>
      <c r="I95" s="100">
        <v>0</v>
      </c>
      <c r="J95" s="100">
        <v>0</v>
      </c>
      <c r="K95" s="101">
        <v>0</v>
      </c>
      <c r="L95" s="102">
        <f t="shared" si="3"/>
        <v>0</v>
      </c>
      <c r="M95" s="102">
        <v>0</v>
      </c>
      <c r="N95" s="102">
        <v>0</v>
      </c>
      <c r="O95" s="103">
        <v>0</v>
      </c>
      <c r="P95" s="104">
        <v>0</v>
      </c>
      <c r="Q95" s="105">
        <f>+monthly_drivers_0!Q95</f>
        <v>2.5</v>
      </c>
    </row>
    <row r="96" spans="1:17" x14ac:dyDescent="0.25">
      <c r="A96" s="106">
        <f t="shared" si="4"/>
        <v>47177</v>
      </c>
      <c r="B96" s="714" t="str">
        <f t="shared" si="5"/>
        <v>LeasingII</v>
      </c>
      <c r="C96" s="93">
        <v>0</v>
      </c>
      <c r="D96" s="94">
        <v>0</v>
      </c>
      <c r="E96" s="94">
        <v>0</v>
      </c>
      <c r="F96" s="94">
        <v>0</v>
      </c>
      <c r="G96" s="94">
        <v>0</v>
      </c>
      <c r="H96" s="94">
        <v>0</v>
      </c>
      <c r="I96" s="94">
        <v>0</v>
      </c>
      <c r="J96" s="94">
        <v>0</v>
      </c>
      <c r="K96" s="95">
        <v>0</v>
      </c>
      <c r="L96" s="94">
        <f t="shared" si="3"/>
        <v>0</v>
      </c>
      <c r="M96" s="94">
        <v>0</v>
      </c>
      <c r="N96" s="94">
        <v>0</v>
      </c>
      <c r="O96" s="96">
        <v>0</v>
      </c>
      <c r="P96" s="95">
        <v>0</v>
      </c>
      <c r="Q96" s="97">
        <f>+monthly_drivers_0!Q96</f>
        <v>2.5</v>
      </c>
    </row>
    <row r="97" spans="1:17" x14ac:dyDescent="0.25">
      <c r="A97" s="98">
        <f t="shared" si="4"/>
        <v>47208</v>
      </c>
      <c r="B97" s="713" t="str">
        <f t="shared" si="5"/>
        <v>LeasingII</v>
      </c>
      <c r="C97" s="99">
        <v>0</v>
      </c>
      <c r="D97" s="100">
        <v>0</v>
      </c>
      <c r="E97" s="100">
        <v>0</v>
      </c>
      <c r="F97" s="100">
        <v>0</v>
      </c>
      <c r="G97" s="100">
        <v>0</v>
      </c>
      <c r="H97" s="100">
        <v>0</v>
      </c>
      <c r="I97" s="100">
        <v>0</v>
      </c>
      <c r="J97" s="100">
        <v>0</v>
      </c>
      <c r="K97" s="101">
        <v>0</v>
      </c>
      <c r="L97" s="102">
        <f t="shared" si="3"/>
        <v>0</v>
      </c>
      <c r="M97" s="102">
        <v>0</v>
      </c>
      <c r="N97" s="102">
        <v>0</v>
      </c>
      <c r="O97" s="103">
        <v>0</v>
      </c>
      <c r="P97" s="104">
        <v>0</v>
      </c>
      <c r="Q97" s="105">
        <f>+monthly_drivers_0!Q97</f>
        <v>2.5</v>
      </c>
    </row>
    <row r="98" spans="1:17" x14ac:dyDescent="0.25">
      <c r="A98" s="106">
        <f t="shared" si="4"/>
        <v>47238</v>
      </c>
      <c r="B98" s="714" t="str">
        <f t="shared" si="5"/>
        <v>LeasingII</v>
      </c>
      <c r="C98" s="93">
        <v>0</v>
      </c>
      <c r="D98" s="94">
        <v>0</v>
      </c>
      <c r="E98" s="94">
        <v>0</v>
      </c>
      <c r="F98" s="94">
        <v>0</v>
      </c>
      <c r="G98" s="94">
        <v>0</v>
      </c>
      <c r="H98" s="94">
        <v>0</v>
      </c>
      <c r="I98" s="94">
        <v>0</v>
      </c>
      <c r="J98" s="94">
        <v>0</v>
      </c>
      <c r="K98" s="95">
        <v>0</v>
      </c>
      <c r="L98" s="94">
        <f t="shared" si="3"/>
        <v>0</v>
      </c>
      <c r="M98" s="94">
        <v>0</v>
      </c>
      <c r="N98" s="94">
        <v>0</v>
      </c>
      <c r="O98" s="96">
        <v>0</v>
      </c>
      <c r="P98" s="95">
        <v>0</v>
      </c>
      <c r="Q98" s="97">
        <f>+monthly_drivers_0!Q98</f>
        <v>2.5</v>
      </c>
    </row>
    <row r="99" spans="1:17" x14ac:dyDescent="0.25">
      <c r="A99" s="98">
        <f t="shared" si="4"/>
        <v>47269</v>
      </c>
      <c r="B99" s="713" t="str">
        <f t="shared" si="5"/>
        <v>LeasingII</v>
      </c>
      <c r="C99" s="99">
        <v>0</v>
      </c>
      <c r="D99" s="100">
        <v>0</v>
      </c>
      <c r="E99" s="100">
        <v>0</v>
      </c>
      <c r="F99" s="100">
        <v>0</v>
      </c>
      <c r="G99" s="100">
        <v>0</v>
      </c>
      <c r="H99" s="100">
        <v>0</v>
      </c>
      <c r="I99" s="100">
        <v>0</v>
      </c>
      <c r="J99" s="100">
        <v>0</v>
      </c>
      <c r="K99" s="101">
        <v>0</v>
      </c>
      <c r="L99" s="102">
        <f t="shared" si="3"/>
        <v>0</v>
      </c>
      <c r="M99" s="102">
        <v>0</v>
      </c>
      <c r="N99" s="102">
        <v>0</v>
      </c>
      <c r="O99" s="103">
        <v>0</v>
      </c>
      <c r="P99" s="104">
        <v>0</v>
      </c>
      <c r="Q99" s="105">
        <f>+monthly_drivers_0!Q99</f>
        <v>2.5</v>
      </c>
    </row>
    <row r="100" spans="1:17" x14ac:dyDescent="0.25">
      <c r="A100" s="106">
        <f t="shared" si="4"/>
        <v>47299</v>
      </c>
      <c r="B100" s="714" t="str">
        <f t="shared" si="5"/>
        <v>LeasingII</v>
      </c>
      <c r="C100" s="93">
        <v>0</v>
      </c>
      <c r="D100" s="94">
        <v>0</v>
      </c>
      <c r="E100" s="94">
        <v>0</v>
      </c>
      <c r="F100" s="94">
        <v>0</v>
      </c>
      <c r="G100" s="94">
        <v>0</v>
      </c>
      <c r="H100" s="94">
        <v>0</v>
      </c>
      <c r="I100" s="94">
        <v>0</v>
      </c>
      <c r="J100" s="94">
        <v>0</v>
      </c>
      <c r="K100" s="95">
        <v>0</v>
      </c>
      <c r="L100" s="94">
        <f t="shared" si="3"/>
        <v>0</v>
      </c>
      <c r="M100" s="94">
        <v>0</v>
      </c>
      <c r="N100" s="94">
        <v>0</v>
      </c>
      <c r="O100" s="96">
        <v>0</v>
      </c>
      <c r="P100" s="95">
        <v>0</v>
      </c>
      <c r="Q100" s="97">
        <f>+monthly_drivers_0!Q100</f>
        <v>2.5</v>
      </c>
    </row>
    <row r="101" spans="1:17" x14ac:dyDescent="0.25">
      <c r="A101" s="98">
        <f t="shared" si="4"/>
        <v>47330</v>
      </c>
      <c r="B101" s="713" t="str">
        <f t="shared" si="5"/>
        <v>LeasingII</v>
      </c>
      <c r="C101" s="99">
        <v>0</v>
      </c>
      <c r="D101" s="100">
        <v>0</v>
      </c>
      <c r="E101" s="100">
        <v>0</v>
      </c>
      <c r="F101" s="100">
        <v>0</v>
      </c>
      <c r="G101" s="100">
        <v>0</v>
      </c>
      <c r="H101" s="100">
        <v>0</v>
      </c>
      <c r="I101" s="100">
        <v>0</v>
      </c>
      <c r="J101" s="100">
        <v>0</v>
      </c>
      <c r="K101" s="101">
        <v>0</v>
      </c>
      <c r="L101" s="102">
        <f t="shared" si="3"/>
        <v>0</v>
      </c>
      <c r="M101" s="102">
        <v>0</v>
      </c>
      <c r="N101" s="102">
        <v>0</v>
      </c>
      <c r="O101" s="103">
        <v>0</v>
      </c>
      <c r="P101" s="104">
        <v>0</v>
      </c>
      <c r="Q101" s="105">
        <f>+monthly_drivers_0!Q101</f>
        <v>2.5</v>
      </c>
    </row>
    <row r="102" spans="1:17" x14ac:dyDescent="0.25">
      <c r="A102" s="106">
        <f t="shared" si="4"/>
        <v>47361</v>
      </c>
      <c r="B102" s="714" t="str">
        <f t="shared" si="5"/>
        <v>LeasingII</v>
      </c>
      <c r="C102" s="93">
        <v>0</v>
      </c>
      <c r="D102" s="94">
        <v>0</v>
      </c>
      <c r="E102" s="94">
        <v>0</v>
      </c>
      <c r="F102" s="94">
        <v>0</v>
      </c>
      <c r="G102" s="94">
        <v>0</v>
      </c>
      <c r="H102" s="94">
        <v>0</v>
      </c>
      <c r="I102" s="94">
        <v>0</v>
      </c>
      <c r="J102" s="94">
        <v>0</v>
      </c>
      <c r="K102" s="95">
        <v>0</v>
      </c>
      <c r="L102" s="94">
        <f t="shared" si="3"/>
        <v>0</v>
      </c>
      <c r="M102" s="94">
        <v>0</v>
      </c>
      <c r="N102" s="94">
        <v>0</v>
      </c>
      <c r="O102" s="96">
        <v>0</v>
      </c>
      <c r="P102" s="95">
        <v>0</v>
      </c>
      <c r="Q102" s="97">
        <f>+monthly_drivers_0!Q102</f>
        <v>2.5</v>
      </c>
    </row>
    <row r="103" spans="1:17" x14ac:dyDescent="0.25">
      <c r="A103" s="98">
        <f t="shared" si="4"/>
        <v>47391</v>
      </c>
      <c r="B103" s="713" t="str">
        <f t="shared" si="5"/>
        <v>LeasingII</v>
      </c>
      <c r="C103" s="99">
        <v>0</v>
      </c>
      <c r="D103" s="100">
        <v>0</v>
      </c>
      <c r="E103" s="100">
        <v>0</v>
      </c>
      <c r="F103" s="100">
        <v>0</v>
      </c>
      <c r="G103" s="100">
        <v>0</v>
      </c>
      <c r="H103" s="100">
        <v>0</v>
      </c>
      <c r="I103" s="100">
        <v>0</v>
      </c>
      <c r="J103" s="100">
        <v>0</v>
      </c>
      <c r="K103" s="101">
        <v>0</v>
      </c>
      <c r="L103" s="102">
        <f t="shared" si="3"/>
        <v>0</v>
      </c>
      <c r="M103" s="102">
        <v>0</v>
      </c>
      <c r="N103" s="102">
        <v>0</v>
      </c>
      <c r="O103" s="103">
        <v>0</v>
      </c>
      <c r="P103" s="104">
        <v>0</v>
      </c>
      <c r="Q103" s="105">
        <f>+monthly_drivers_0!Q103</f>
        <v>2.5</v>
      </c>
    </row>
    <row r="104" spans="1:17" x14ac:dyDescent="0.25">
      <c r="A104" s="106">
        <f t="shared" si="4"/>
        <v>47422</v>
      </c>
      <c r="B104" s="714" t="str">
        <f t="shared" si="5"/>
        <v>LeasingII</v>
      </c>
      <c r="C104" s="93">
        <v>0</v>
      </c>
      <c r="D104" s="94">
        <v>0</v>
      </c>
      <c r="E104" s="94">
        <v>0</v>
      </c>
      <c r="F104" s="94">
        <v>0</v>
      </c>
      <c r="G104" s="94">
        <v>0</v>
      </c>
      <c r="H104" s="94">
        <v>0</v>
      </c>
      <c r="I104" s="94">
        <v>0</v>
      </c>
      <c r="J104" s="94">
        <v>0</v>
      </c>
      <c r="K104" s="95">
        <v>0</v>
      </c>
      <c r="L104" s="94">
        <f t="shared" si="3"/>
        <v>0</v>
      </c>
      <c r="M104" s="94">
        <v>0</v>
      </c>
      <c r="N104" s="94">
        <v>0</v>
      </c>
      <c r="O104" s="96">
        <v>0</v>
      </c>
      <c r="P104" s="95">
        <v>0</v>
      </c>
      <c r="Q104" s="97">
        <f>+monthly_drivers_0!Q104</f>
        <v>2.5</v>
      </c>
    </row>
    <row r="105" spans="1:17" x14ac:dyDescent="0.25">
      <c r="A105" s="98">
        <f t="shared" si="4"/>
        <v>47452</v>
      </c>
      <c r="B105" s="713" t="str">
        <f t="shared" si="5"/>
        <v>LeasingII</v>
      </c>
      <c r="C105" s="99">
        <v>0</v>
      </c>
      <c r="D105" s="100">
        <v>0</v>
      </c>
      <c r="E105" s="100">
        <v>0</v>
      </c>
      <c r="F105" s="100">
        <v>0</v>
      </c>
      <c r="G105" s="100">
        <v>0</v>
      </c>
      <c r="H105" s="100">
        <v>0</v>
      </c>
      <c r="I105" s="100">
        <v>0</v>
      </c>
      <c r="J105" s="100">
        <v>0</v>
      </c>
      <c r="K105" s="101">
        <v>0</v>
      </c>
      <c r="L105" s="102">
        <f t="shared" si="3"/>
        <v>0</v>
      </c>
      <c r="M105" s="102">
        <v>0</v>
      </c>
      <c r="N105" s="102">
        <v>0</v>
      </c>
      <c r="O105" s="103">
        <v>0</v>
      </c>
      <c r="P105" s="104">
        <v>0</v>
      </c>
      <c r="Q105" s="105">
        <f>+monthly_drivers_0!Q105</f>
        <v>2.5</v>
      </c>
    </row>
    <row r="106" spans="1:17" x14ac:dyDescent="0.25">
      <c r="A106" s="106">
        <f t="shared" si="4"/>
        <v>47483</v>
      </c>
      <c r="B106" s="714" t="str">
        <f t="shared" si="5"/>
        <v>LeasingII</v>
      </c>
      <c r="C106" s="93">
        <v>0</v>
      </c>
      <c r="D106" s="94">
        <v>0</v>
      </c>
      <c r="E106" s="94">
        <v>0</v>
      </c>
      <c r="F106" s="94">
        <v>0</v>
      </c>
      <c r="G106" s="94">
        <v>0</v>
      </c>
      <c r="H106" s="94">
        <v>0</v>
      </c>
      <c r="I106" s="94">
        <v>0</v>
      </c>
      <c r="J106" s="94">
        <v>0</v>
      </c>
      <c r="K106" s="95">
        <v>0</v>
      </c>
      <c r="L106" s="94">
        <f t="shared" si="3"/>
        <v>0</v>
      </c>
      <c r="M106" s="94">
        <v>0</v>
      </c>
      <c r="N106" s="94">
        <v>0</v>
      </c>
      <c r="O106" s="96">
        <v>0</v>
      </c>
      <c r="P106" s="95">
        <v>0</v>
      </c>
      <c r="Q106" s="97">
        <f>+monthly_drivers_0!Q106</f>
        <v>2.5</v>
      </c>
    </row>
    <row r="107" spans="1:17" x14ac:dyDescent="0.25">
      <c r="A107" s="98">
        <f t="shared" si="4"/>
        <v>47514</v>
      </c>
      <c r="B107" s="713" t="str">
        <f t="shared" si="5"/>
        <v>LeasingII</v>
      </c>
      <c r="C107" s="99">
        <v>0</v>
      </c>
      <c r="D107" s="100">
        <v>0</v>
      </c>
      <c r="E107" s="100">
        <v>0</v>
      </c>
      <c r="F107" s="100">
        <v>0</v>
      </c>
      <c r="G107" s="100">
        <v>0</v>
      </c>
      <c r="H107" s="100">
        <v>0</v>
      </c>
      <c r="I107" s="100">
        <v>0</v>
      </c>
      <c r="J107" s="100">
        <v>0</v>
      </c>
      <c r="K107" s="101">
        <v>0</v>
      </c>
      <c r="L107" s="102">
        <f t="shared" si="3"/>
        <v>0</v>
      </c>
      <c r="M107" s="102">
        <v>0</v>
      </c>
      <c r="N107" s="102">
        <v>0</v>
      </c>
      <c r="O107" s="103">
        <v>0</v>
      </c>
      <c r="P107" s="104">
        <v>0</v>
      </c>
      <c r="Q107" s="105">
        <f>+monthly_drivers_0!Q107</f>
        <v>2.5</v>
      </c>
    </row>
    <row r="108" spans="1:17" x14ac:dyDescent="0.25">
      <c r="A108" s="106">
        <f t="shared" si="4"/>
        <v>47542</v>
      </c>
      <c r="B108" s="714" t="str">
        <f t="shared" si="5"/>
        <v>LeasingII</v>
      </c>
      <c r="C108" s="93">
        <v>0</v>
      </c>
      <c r="D108" s="94">
        <v>0</v>
      </c>
      <c r="E108" s="94">
        <v>0</v>
      </c>
      <c r="F108" s="94">
        <v>0</v>
      </c>
      <c r="G108" s="94">
        <v>0</v>
      </c>
      <c r="H108" s="94">
        <v>0</v>
      </c>
      <c r="I108" s="94">
        <v>0</v>
      </c>
      <c r="J108" s="94">
        <v>0</v>
      </c>
      <c r="K108" s="95">
        <v>0</v>
      </c>
      <c r="L108" s="94">
        <f t="shared" si="3"/>
        <v>0</v>
      </c>
      <c r="M108" s="94">
        <v>0</v>
      </c>
      <c r="N108" s="94">
        <v>0</v>
      </c>
      <c r="O108" s="96">
        <v>0</v>
      </c>
      <c r="P108" s="95">
        <v>0</v>
      </c>
      <c r="Q108" s="97">
        <f>+monthly_drivers_0!Q108</f>
        <v>2.5</v>
      </c>
    </row>
    <row r="109" spans="1:17" x14ac:dyDescent="0.25">
      <c r="A109" s="98">
        <f t="shared" si="4"/>
        <v>47573</v>
      </c>
      <c r="B109" s="713" t="str">
        <f t="shared" si="5"/>
        <v>LeasingII</v>
      </c>
      <c r="C109" s="99">
        <v>0</v>
      </c>
      <c r="D109" s="100">
        <v>0</v>
      </c>
      <c r="E109" s="100">
        <v>0</v>
      </c>
      <c r="F109" s="100">
        <v>0</v>
      </c>
      <c r="G109" s="100">
        <v>0</v>
      </c>
      <c r="H109" s="100">
        <v>0</v>
      </c>
      <c r="I109" s="100">
        <v>0</v>
      </c>
      <c r="J109" s="100">
        <v>0</v>
      </c>
      <c r="K109" s="101">
        <v>0</v>
      </c>
      <c r="L109" s="102">
        <f t="shared" si="3"/>
        <v>0</v>
      </c>
      <c r="M109" s="102">
        <v>0</v>
      </c>
      <c r="N109" s="102">
        <v>0</v>
      </c>
      <c r="O109" s="103">
        <v>0</v>
      </c>
      <c r="P109" s="104">
        <v>0</v>
      </c>
      <c r="Q109" s="105">
        <f>+monthly_drivers_0!Q109</f>
        <v>2.5</v>
      </c>
    </row>
    <row r="110" spans="1:17" x14ac:dyDescent="0.25">
      <c r="A110" s="106">
        <f t="shared" si="4"/>
        <v>47603</v>
      </c>
      <c r="B110" s="714" t="str">
        <f t="shared" si="5"/>
        <v>LeasingII</v>
      </c>
      <c r="C110" s="93">
        <v>0</v>
      </c>
      <c r="D110" s="94">
        <v>0</v>
      </c>
      <c r="E110" s="94">
        <v>0</v>
      </c>
      <c r="F110" s="94">
        <v>0</v>
      </c>
      <c r="G110" s="94">
        <v>0</v>
      </c>
      <c r="H110" s="94">
        <v>0</v>
      </c>
      <c r="I110" s="94">
        <v>0</v>
      </c>
      <c r="J110" s="94">
        <v>0</v>
      </c>
      <c r="K110" s="95">
        <v>0</v>
      </c>
      <c r="L110" s="94">
        <f t="shared" si="3"/>
        <v>0</v>
      </c>
      <c r="M110" s="94">
        <v>0</v>
      </c>
      <c r="N110" s="94">
        <v>0</v>
      </c>
      <c r="O110" s="96">
        <v>0</v>
      </c>
      <c r="P110" s="95">
        <v>0</v>
      </c>
      <c r="Q110" s="97">
        <f>+monthly_drivers_0!Q110</f>
        <v>2.5</v>
      </c>
    </row>
    <row r="111" spans="1:17" x14ac:dyDescent="0.25">
      <c r="A111" s="98">
        <f t="shared" si="4"/>
        <v>47634</v>
      </c>
      <c r="B111" s="713" t="str">
        <f t="shared" si="5"/>
        <v>LeasingII</v>
      </c>
      <c r="C111" s="99">
        <v>0</v>
      </c>
      <c r="D111" s="100">
        <v>0</v>
      </c>
      <c r="E111" s="100">
        <v>0</v>
      </c>
      <c r="F111" s="100">
        <v>0</v>
      </c>
      <c r="G111" s="100">
        <v>0</v>
      </c>
      <c r="H111" s="100">
        <v>0</v>
      </c>
      <c r="I111" s="100">
        <v>0</v>
      </c>
      <c r="J111" s="100">
        <v>0</v>
      </c>
      <c r="K111" s="101">
        <v>0</v>
      </c>
      <c r="L111" s="102">
        <f t="shared" si="3"/>
        <v>0</v>
      </c>
      <c r="M111" s="102">
        <v>0</v>
      </c>
      <c r="N111" s="102">
        <v>0</v>
      </c>
      <c r="O111" s="103">
        <v>0</v>
      </c>
      <c r="P111" s="104">
        <v>0</v>
      </c>
      <c r="Q111" s="105">
        <f>+monthly_drivers_0!Q111</f>
        <v>2.5</v>
      </c>
    </row>
    <row r="112" spans="1:17" x14ac:dyDescent="0.25">
      <c r="A112" s="106">
        <f t="shared" si="4"/>
        <v>47664</v>
      </c>
      <c r="B112" s="714" t="str">
        <f t="shared" si="5"/>
        <v>LeasingII</v>
      </c>
      <c r="C112" s="93">
        <v>0</v>
      </c>
      <c r="D112" s="94">
        <v>0</v>
      </c>
      <c r="E112" s="94">
        <v>0</v>
      </c>
      <c r="F112" s="94">
        <v>0</v>
      </c>
      <c r="G112" s="94">
        <v>0</v>
      </c>
      <c r="H112" s="94">
        <v>0</v>
      </c>
      <c r="I112" s="94">
        <v>0</v>
      </c>
      <c r="J112" s="94">
        <v>0</v>
      </c>
      <c r="K112" s="95">
        <v>0</v>
      </c>
      <c r="L112" s="94">
        <f t="shared" si="3"/>
        <v>0</v>
      </c>
      <c r="M112" s="94">
        <v>0</v>
      </c>
      <c r="N112" s="94">
        <v>0</v>
      </c>
      <c r="O112" s="96">
        <v>0</v>
      </c>
      <c r="P112" s="95">
        <v>0</v>
      </c>
      <c r="Q112" s="97">
        <f>+monthly_drivers_0!Q112</f>
        <v>2.5</v>
      </c>
    </row>
    <row r="113" spans="1:17" x14ac:dyDescent="0.25">
      <c r="A113" s="98">
        <f t="shared" si="4"/>
        <v>47695</v>
      </c>
      <c r="B113" s="713" t="str">
        <f t="shared" si="5"/>
        <v>LeasingII</v>
      </c>
      <c r="C113" s="99">
        <v>0</v>
      </c>
      <c r="D113" s="100">
        <v>0</v>
      </c>
      <c r="E113" s="100">
        <v>0</v>
      </c>
      <c r="F113" s="100">
        <v>0</v>
      </c>
      <c r="G113" s="100">
        <v>0</v>
      </c>
      <c r="H113" s="100">
        <v>0</v>
      </c>
      <c r="I113" s="100">
        <v>0</v>
      </c>
      <c r="J113" s="100">
        <v>0</v>
      </c>
      <c r="K113" s="101">
        <v>0</v>
      </c>
      <c r="L113" s="102">
        <f t="shared" si="3"/>
        <v>0</v>
      </c>
      <c r="M113" s="102">
        <v>0</v>
      </c>
      <c r="N113" s="102">
        <v>0</v>
      </c>
      <c r="O113" s="103">
        <v>0</v>
      </c>
      <c r="P113" s="104">
        <v>0</v>
      </c>
      <c r="Q113" s="105">
        <f>+monthly_drivers_0!Q113</f>
        <v>2.5</v>
      </c>
    </row>
    <row r="114" spans="1:17" x14ac:dyDescent="0.25">
      <c r="A114" s="106">
        <f t="shared" si="4"/>
        <v>47726</v>
      </c>
      <c r="B114" s="714" t="str">
        <f t="shared" si="5"/>
        <v>LeasingII</v>
      </c>
      <c r="C114" s="93">
        <v>0</v>
      </c>
      <c r="D114" s="94">
        <v>0</v>
      </c>
      <c r="E114" s="94">
        <v>0</v>
      </c>
      <c r="F114" s="94">
        <v>0</v>
      </c>
      <c r="G114" s="94">
        <v>0</v>
      </c>
      <c r="H114" s="94">
        <v>0</v>
      </c>
      <c r="I114" s="94">
        <v>0</v>
      </c>
      <c r="J114" s="94">
        <v>0</v>
      </c>
      <c r="K114" s="95">
        <v>0</v>
      </c>
      <c r="L114" s="94">
        <f t="shared" si="3"/>
        <v>0</v>
      </c>
      <c r="M114" s="94">
        <v>0</v>
      </c>
      <c r="N114" s="94">
        <v>0</v>
      </c>
      <c r="O114" s="96">
        <v>0</v>
      </c>
      <c r="P114" s="95">
        <v>0</v>
      </c>
      <c r="Q114" s="97">
        <f>+monthly_drivers_0!Q114</f>
        <v>2.5</v>
      </c>
    </row>
    <row r="115" spans="1:17" x14ac:dyDescent="0.25">
      <c r="A115" s="98">
        <f t="shared" si="4"/>
        <v>47756</v>
      </c>
      <c r="B115" s="713" t="str">
        <f t="shared" si="5"/>
        <v>LeasingII</v>
      </c>
      <c r="C115" s="99">
        <v>0</v>
      </c>
      <c r="D115" s="100">
        <v>0</v>
      </c>
      <c r="E115" s="100">
        <v>0</v>
      </c>
      <c r="F115" s="100">
        <v>0</v>
      </c>
      <c r="G115" s="100">
        <v>0</v>
      </c>
      <c r="H115" s="100">
        <v>0</v>
      </c>
      <c r="I115" s="100">
        <v>0</v>
      </c>
      <c r="J115" s="100">
        <v>0</v>
      </c>
      <c r="K115" s="101">
        <v>0</v>
      </c>
      <c r="L115" s="102">
        <f t="shared" si="3"/>
        <v>0</v>
      </c>
      <c r="M115" s="102">
        <v>0</v>
      </c>
      <c r="N115" s="102">
        <v>0</v>
      </c>
      <c r="O115" s="103">
        <v>0</v>
      </c>
      <c r="P115" s="104">
        <v>0</v>
      </c>
      <c r="Q115" s="105">
        <f>+monthly_drivers_0!Q115</f>
        <v>2.5</v>
      </c>
    </row>
    <row r="116" spans="1:17" x14ac:dyDescent="0.25">
      <c r="A116" s="106">
        <f t="shared" si="4"/>
        <v>47787</v>
      </c>
      <c r="B116" s="714" t="str">
        <f t="shared" si="5"/>
        <v>LeasingII</v>
      </c>
      <c r="C116" s="93">
        <v>0</v>
      </c>
      <c r="D116" s="94">
        <v>0</v>
      </c>
      <c r="E116" s="94">
        <v>0</v>
      </c>
      <c r="F116" s="94">
        <v>0</v>
      </c>
      <c r="G116" s="94">
        <v>0</v>
      </c>
      <c r="H116" s="94">
        <v>0</v>
      </c>
      <c r="I116" s="94">
        <v>0</v>
      </c>
      <c r="J116" s="94">
        <v>0</v>
      </c>
      <c r="K116" s="95">
        <v>0</v>
      </c>
      <c r="L116" s="94">
        <f t="shared" si="3"/>
        <v>0</v>
      </c>
      <c r="M116" s="94">
        <v>0</v>
      </c>
      <c r="N116" s="94">
        <v>0</v>
      </c>
      <c r="O116" s="96">
        <v>0</v>
      </c>
      <c r="P116" s="95">
        <v>0</v>
      </c>
      <c r="Q116" s="97">
        <f>+monthly_drivers_0!Q116</f>
        <v>2.5</v>
      </c>
    </row>
    <row r="117" spans="1:17" x14ac:dyDescent="0.25">
      <c r="A117" s="98">
        <f t="shared" si="4"/>
        <v>47817</v>
      </c>
      <c r="B117" s="713" t="str">
        <f t="shared" si="5"/>
        <v>LeasingII</v>
      </c>
      <c r="C117" s="99">
        <v>0</v>
      </c>
      <c r="D117" s="100">
        <v>0</v>
      </c>
      <c r="E117" s="100">
        <v>0</v>
      </c>
      <c r="F117" s="100">
        <v>0</v>
      </c>
      <c r="G117" s="100">
        <v>0</v>
      </c>
      <c r="H117" s="100">
        <v>0</v>
      </c>
      <c r="I117" s="100">
        <v>0</v>
      </c>
      <c r="J117" s="100">
        <v>0</v>
      </c>
      <c r="K117" s="101">
        <v>0</v>
      </c>
      <c r="L117" s="102">
        <f t="shared" si="3"/>
        <v>0</v>
      </c>
      <c r="M117" s="102">
        <v>0</v>
      </c>
      <c r="N117" s="102">
        <v>0</v>
      </c>
      <c r="O117" s="103">
        <v>0</v>
      </c>
      <c r="P117" s="104">
        <v>0</v>
      </c>
      <c r="Q117" s="105">
        <f>+monthly_drivers_0!Q117</f>
        <v>2.5</v>
      </c>
    </row>
    <row r="118" spans="1:17" x14ac:dyDescent="0.25">
      <c r="A118" s="106">
        <f t="shared" si="4"/>
        <v>47848</v>
      </c>
      <c r="B118" s="714" t="str">
        <f t="shared" si="5"/>
        <v>LeasingII</v>
      </c>
      <c r="C118" s="93">
        <v>0</v>
      </c>
      <c r="D118" s="94">
        <v>0</v>
      </c>
      <c r="E118" s="94">
        <v>0</v>
      </c>
      <c r="F118" s="94">
        <v>0</v>
      </c>
      <c r="G118" s="94">
        <v>0</v>
      </c>
      <c r="H118" s="94">
        <v>0</v>
      </c>
      <c r="I118" s="94">
        <v>0</v>
      </c>
      <c r="J118" s="94">
        <v>0</v>
      </c>
      <c r="K118" s="95">
        <v>0</v>
      </c>
      <c r="L118" s="94">
        <f t="shared" si="3"/>
        <v>0</v>
      </c>
      <c r="M118" s="94">
        <v>0</v>
      </c>
      <c r="N118" s="94">
        <v>0</v>
      </c>
      <c r="O118" s="96">
        <v>0</v>
      </c>
      <c r="P118" s="95">
        <v>0</v>
      </c>
      <c r="Q118" s="97">
        <f>+monthly_drivers_0!Q118</f>
        <v>2.5</v>
      </c>
    </row>
    <row r="119" spans="1:17" x14ac:dyDescent="0.25">
      <c r="A119" s="98">
        <f t="shared" si="4"/>
        <v>47879</v>
      </c>
      <c r="B119" s="713" t="str">
        <f t="shared" si="5"/>
        <v>LeasingII</v>
      </c>
      <c r="C119" s="99">
        <v>0</v>
      </c>
      <c r="D119" s="100">
        <v>0</v>
      </c>
      <c r="E119" s="100">
        <v>0</v>
      </c>
      <c r="F119" s="100">
        <v>0</v>
      </c>
      <c r="G119" s="100">
        <v>0</v>
      </c>
      <c r="H119" s="100">
        <v>0</v>
      </c>
      <c r="I119" s="100">
        <v>0</v>
      </c>
      <c r="J119" s="100">
        <v>0</v>
      </c>
      <c r="K119" s="101">
        <v>0</v>
      </c>
      <c r="L119" s="102">
        <f t="shared" si="3"/>
        <v>0</v>
      </c>
      <c r="M119" s="102">
        <v>0</v>
      </c>
      <c r="N119" s="102">
        <v>0</v>
      </c>
      <c r="O119" s="103">
        <v>0</v>
      </c>
      <c r="P119" s="104">
        <v>0</v>
      </c>
      <c r="Q119" s="105">
        <f>+monthly_drivers_0!Q119</f>
        <v>2.5</v>
      </c>
    </row>
    <row r="120" spans="1:17" x14ac:dyDescent="0.25">
      <c r="A120" s="106">
        <f t="shared" si="4"/>
        <v>47907</v>
      </c>
      <c r="B120" s="714" t="str">
        <f t="shared" si="5"/>
        <v>LeasingII</v>
      </c>
      <c r="C120" s="93">
        <v>0</v>
      </c>
      <c r="D120" s="94">
        <v>0</v>
      </c>
      <c r="E120" s="94">
        <v>0</v>
      </c>
      <c r="F120" s="94">
        <v>0</v>
      </c>
      <c r="G120" s="94">
        <v>0</v>
      </c>
      <c r="H120" s="94">
        <v>0</v>
      </c>
      <c r="I120" s="94">
        <v>0</v>
      </c>
      <c r="J120" s="94">
        <v>0</v>
      </c>
      <c r="K120" s="95">
        <v>0</v>
      </c>
      <c r="L120" s="94">
        <f t="shared" si="3"/>
        <v>0</v>
      </c>
      <c r="M120" s="94">
        <v>0</v>
      </c>
      <c r="N120" s="94">
        <v>0</v>
      </c>
      <c r="O120" s="96">
        <v>0</v>
      </c>
      <c r="P120" s="95">
        <v>0</v>
      </c>
      <c r="Q120" s="97">
        <f>+monthly_drivers_0!Q120</f>
        <v>2.5</v>
      </c>
    </row>
    <row r="121" spans="1:17" x14ac:dyDescent="0.25">
      <c r="A121" s="98">
        <f t="shared" si="4"/>
        <v>47938</v>
      </c>
      <c r="B121" s="713" t="str">
        <f t="shared" si="5"/>
        <v>LeasingII</v>
      </c>
      <c r="C121" s="99">
        <v>0</v>
      </c>
      <c r="D121" s="100">
        <v>0</v>
      </c>
      <c r="E121" s="100">
        <v>0</v>
      </c>
      <c r="F121" s="100">
        <v>0</v>
      </c>
      <c r="G121" s="100">
        <v>0</v>
      </c>
      <c r="H121" s="100">
        <v>0</v>
      </c>
      <c r="I121" s="100">
        <v>0</v>
      </c>
      <c r="J121" s="100">
        <v>0</v>
      </c>
      <c r="K121" s="101">
        <v>0</v>
      </c>
      <c r="L121" s="102">
        <f t="shared" si="3"/>
        <v>0</v>
      </c>
      <c r="M121" s="102">
        <v>0</v>
      </c>
      <c r="N121" s="102">
        <v>0</v>
      </c>
      <c r="O121" s="103">
        <v>0</v>
      </c>
      <c r="P121" s="104">
        <v>0</v>
      </c>
      <c r="Q121" s="105">
        <f>+monthly_drivers_0!Q121</f>
        <v>2.5</v>
      </c>
    </row>
    <row r="122" spans="1:17" x14ac:dyDescent="0.25">
      <c r="A122" s="106">
        <f t="shared" si="4"/>
        <v>47968</v>
      </c>
      <c r="B122" s="714" t="str">
        <f t="shared" si="5"/>
        <v>LeasingII</v>
      </c>
      <c r="C122" s="93">
        <v>0</v>
      </c>
      <c r="D122" s="94">
        <v>0</v>
      </c>
      <c r="E122" s="94">
        <v>0</v>
      </c>
      <c r="F122" s="94">
        <v>0</v>
      </c>
      <c r="G122" s="94">
        <v>0</v>
      </c>
      <c r="H122" s="94">
        <v>0</v>
      </c>
      <c r="I122" s="94">
        <v>0</v>
      </c>
      <c r="J122" s="94">
        <v>0</v>
      </c>
      <c r="K122" s="95">
        <v>0</v>
      </c>
      <c r="L122" s="94">
        <f t="shared" si="3"/>
        <v>0</v>
      </c>
      <c r="M122" s="94">
        <v>0</v>
      </c>
      <c r="N122" s="94">
        <v>0</v>
      </c>
      <c r="O122" s="96">
        <v>0</v>
      </c>
      <c r="P122" s="95">
        <v>0</v>
      </c>
      <c r="Q122" s="97">
        <f>+monthly_drivers_0!Q122</f>
        <v>2.5</v>
      </c>
    </row>
    <row r="123" spans="1:17" x14ac:dyDescent="0.25">
      <c r="A123" s="98">
        <f t="shared" si="4"/>
        <v>47999</v>
      </c>
      <c r="B123" s="713" t="str">
        <f t="shared" si="5"/>
        <v>LeasingII</v>
      </c>
      <c r="C123" s="99">
        <v>0</v>
      </c>
      <c r="D123" s="100">
        <v>0</v>
      </c>
      <c r="E123" s="100">
        <v>0</v>
      </c>
      <c r="F123" s="100">
        <v>0</v>
      </c>
      <c r="G123" s="100">
        <v>0</v>
      </c>
      <c r="H123" s="100">
        <v>0</v>
      </c>
      <c r="I123" s="100">
        <v>0</v>
      </c>
      <c r="J123" s="100">
        <v>0</v>
      </c>
      <c r="K123" s="101">
        <v>0</v>
      </c>
      <c r="L123" s="102">
        <f t="shared" si="3"/>
        <v>0</v>
      </c>
      <c r="M123" s="102">
        <v>0</v>
      </c>
      <c r="N123" s="102">
        <v>0</v>
      </c>
      <c r="O123" s="103">
        <v>0</v>
      </c>
      <c r="P123" s="104">
        <v>0</v>
      </c>
      <c r="Q123" s="105">
        <f>+monthly_drivers_0!Q123</f>
        <v>2.5</v>
      </c>
    </row>
    <row r="124" spans="1:17" x14ac:dyDescent="0.25">
      <c r="A124" s="106">
        <f t="shared" si="4"/>
        <v>48029</v>
      </c>
      <c r="B124" s="714" t="str">
        <f t="shared" si="5"/>
        <v>LeasingII</v>
      </c>
      <c r="C124" s="93">
        <v>0</v>
      </c>
      <c r="D124" s="94">
        <v>0</v>
      </c>
      <c r="E124" s="94">
        <v>0</v>
      </c>
      <c r="F124" s="94">
        <v>0</v>
      </c>
      <c r="G124" s="94">
        <v>0</v>
      </c>
      <c r="H124" s="94">
        <v>0</v>
      </c>
      <c r="I124" s="94">
        <v>0</v>
      </c>
      <c r="J124" s="94">
        <v>0</v>
      </c>
      <c r="K124" s="95">
        <v>0</v>
      </c>
      <c r="L124" s="94">
        <f t="shared" si="3"/>
        <v>0</v>
      </c>
      <c r="M124" s="94">
        <v>0</v>
      </c>
      <c r="N124" s="94">
        <v>0</v>
      </c>
      <c r="O124" s="96">
        <v>0</v>
      </c>
      <c r="P124" s="95">
        <v>0</v>
      </c>
      <c r="Q124" s="97">
        <f>+monthly_drivers_0!Q124</f>
        <v>2.5</v>
      </c>
    </row>
    <row r="125" spans="1:17" x14ac:dyDescent="0.25">
      <c r="A125" s="98">
        <f t="shared" si="4"/>
        <v>48060</v>
      </c>
      <c r="B125" s="713" t="str">
        <f t="shared" si="5"/>
        <v>LeasingII</v>
      </c>
      <c r="C125" s="99">
        <v>0</v>
      </c>
      <c r="D125" s="100">
        <v>0</v>
      </c>
      <c r="E125" s="100">
        <v>0</v>
      </c>
      <c r="F125" s="100">
        <v>0</v>
      </c>
      <c r="G125" s="100">
        <v>0</v>
      </c>
      <c r="H125" s="100">
        <v>0</v>
      </c>
      <c r="I125" s="100">
        <v>0</v>
      </c>
      <c r="J125" s="100">
        <v>0</v>
      </c>
      <c r="K125" s="101">
        <v>0</v>
      </c>
      <c r="L125" s="102">
        <f t="shared" si="3"/>
        <v>0</v>
      </c>
      <c r="M125" s="102">
        <v>0</v>
      </c>
      <c r="N125" s="102">
        <v>0</v>
      </c>
      <c r="O125" s="103">
        <v>0</v>
      </c>
      <c r="P125" s="104">
        <v>0</v>
      </c>
      <c r="Q125" s="105">
        <f>+monthly_drivers_0!Q125</f>
        <v>2.5</v>
      </c>
    </row>
    <row r="126" spans="1:17" x14ac:dyDescent="0.25">
      <c r="A126" s="106">
        <f t="shared" si="4"/>
        <v>48091</v>
      </c>
      <c r="B126" s="714" t="str">
        <f t="shared" si="5"/>
        <v>LeasingII</v>
      </c>
      <c r="C126" s="93">
        <v>0</v>
      </c>
      <c r="D126" s="94">
        <v>0</v>
      </c>
      <c r="E126" s="94">
        <v>0</v>
      </c>
      <c r="F126" s="94">
        <v>0</v>
      </c>
      <c r="G126" s="94">
        <v>0</v>
      </c>
      <c r="H126" s="94">
        <v>0</v>
      </c>
      <c r="I126" s="94">
        <v>0</v>
      </c>
      <c r="J126" s="94">
        <v>0</v>
      </c>
      <c r="K126" s="95">
        <v>0</v>
      </c>
      <c r="L126" s="94">
        <f t="shared" si="3"/>
        <v>0</v>
      </c>
      <c r="M126" s="94">
        <v>0</v>
      </c>
      <c r="N126" s="94">
        <v>0</v>
      </c>
      <c r="O126" s="96">
        <v>0</v>
      </c>
      <c r="P126" s="95">
        <v>0</v>
      </c>
      <c r="Q126" s="97">
        <f>+monthly_drivers_0!Q126</f>
        <v>2.5</v>
      </c>
    </row>
    <row r="127" spans="1:17" x14ac:dyDescent="0.25">
      <c r="A127" s="98">
        <f t="shared" si="4"/>
        <v>48121</v>
      </c>
      <c r="B127" s="713" t="str">
        <f t="shared" si="5"/>
        <v>LeasingII</v>
      </c>
      <c r="C127" s="99">
        <v>0</v>
      </c>
      <c r="D127" s="100">
        <v>0</v>
      </c>
      <c r="E127" s="100">
        <v>0</v>
      </c>
      <c r="F127" s="100">
        <v>0</v>
      </c>
      <c r="G127" s="100">
        <v>0</v>
      </c>
      <c r="H127" s="100">
        <v>0</v>
      </c>
      <c r="I127" s="100">
        <v>0</v>
      </c>
      <c r="J127" s="100">
        <v>0</v>
      </c>
      <c r="K127" s="101">
        <v>0</v>
      </c>
      <c r="L127" s="102">
        <f t="shared" si="3"/>
        <v>0</v>
      </c>
      <c r="M127" s="102">
        <v>0</v>
      </c>
      <c r="N127" s="102">
        <v>0</v>
      </c>
      <c r="O127" s="103">
        <v>0</v>
      </c>
      <c r="P127" s="104">
        <v>0</v>
      </c>
      <c r="Q127" s="105">
        <f>+monthly_drivers_0!Q127</f>
        <v>2.5</v>
      </c>
    </row>
    <row r="128" spans="1:17" x14ac:dyDescent="0.25">
      <c r="A128" s="106">
        <f t="shared" si="4"/>
        <v>48152</v>
      </c>
      <c r="B128" s="714" t="str">
        <f t="shared" si="5"/>
        <v>LeasingII</v>
      </c>
      <c r="C128" s="93">
        <v>0</v>
      </c>
      <c r="D128" s="94">
        <v>0</v>
      </c>
      <c r="E128" s="94">
        <v>0</v>
      </c>
      <c r="F128" s="94">
        <v>0</v>
      </c>
      <c r="G128" s="94">
        <v>0</v>
      </c>
      <c r="H128" s="94">
        <v>0</v>
      </c>
      <c r="I128" s="94">
        <v>0</v>
      </c>
      <c r="J128" s="94">
        <v>0</v>
      </c>
      <c r="K128" s="95">
        <v>0</v>
      </c>
      <c r="L128" s="94">
        <f t="shared" si="3"/>
        <v>0</v>
      </c>
      <c r="M128" s="94">
        <v>0</v>
      </c>
      <c r="N128" s="94">
        <v>0</v>
      </c>
      <c r="O128" s="96">
        <v>0</v>
      </c>
      <c r="P128" s="95">
        <v>0</v>
      </c>
      <c r="Q128" s="97">
        <f>+monthly_drivers_0!Q128</f>
        <v>2.5</v>
      </c>
    </row>
    <row r="129" spans="1:17" x14ac:dyDescent="0.25">
      <c r="A129" s="98">
        <f t="shared" si="4"/>
        <v>48182</v>
      </c>
      <c r="B129" s="713" t="str">
        <f t="shared" si="5"/>
        <v>LeasingII</v>
      </c>
      <c r="C129" s="99">
        <v>0</v>
      </c>
      <c r="D129" s="100">
        <v>0</v>
      </c>
      <c r="E129" s="100">
        <v>0</v>
      </c>
      <c r="F129" s="100">
        <v>0</v>
      </c>
      <c r="G129" s="100">
        <v>0</v>
      </c>
      <c r="H129" s="100">
        <v>0</v>
      </c>
      <c r="I129" s="100">
        <v>0</v>
      </c>
      <c r="J129" s="100">
        <v>0</v>
      </c>
      <c r="K129" s="101">
        <v>0</v>
      </c>
      <c r="L129" s="102">
        <f t="shared" si="3"/>
        <v>0</v>
      </c>
      <c r="M129" s="102">
        <v>0</v>
      </c>
      <c r="N129" s="102">
        <v>0</v>
      </c>
      <c r="O129" s="103">
        <v>0</v>
      </c>
      <c r="P129" s="104">
        <v>0</v>
      </c>
      <c r="Q129" s="105">
        <f>+monthly_drivers_0!Q129</f>
        <v>2.5</v>
      </c>
    </row>
    <row r="130" spans="1:17" x14ac:dyDescent="0.25">
      <c r="A130" s="106">
        <f t="shared" si="4"/>
        <v>48213</v>
      </c>
      <c r="B130" s="714" t="str">
        <f t="shared" si="5"/>
        <v>LeasingII</v>
      </c>
      <c r="C130" s="93">
        <v>0</v>
      </c>
      <c r="D130" s="94">
        <v>0</v>
      </c>
      <c r="E130" s="94">
        <v>0</v>
      </c>
      <c r="F130" s="94">
        <v>0</v>
      </c>
      <c r="G130" s="94">
        <v>0</v>
      </c>
      <c r="H130" s="94">
        <v>0</v>
      </c>
      <c r="I130" s="94">
        <v>0</v>
      </c>
      <c r="J130" s="94">
        <v>0</v>
      </c>
      <c r="K130" s="95">
        <v>0</v>
      </c>
      <c r="L130" s="94">
        <f t="shared" ref="L130:L193" si="6">+P130+O130</f>
        <v>0</v>
      </c>
      <c r="M130" s="94">
        <v>0</v>
      </c>
      <c r="N130" s="94">
        <v>0</v>
      </c>
      <c r="O130" s="96">
        <v>0</v>
      </c>
      <c r="P130" s="95">
        <v>0</v>
      </c>
      <c r="Q130" s="97">
        <f>+monthly_drivers_0!Q130</f>
        <v>2.5</v>
      </c>
    </row>
    <row r="131" spans="1:17" x14ac:dyDescent="0.25">
      <c r="A131" s="98">
        <f t="shared" ref="A131:A194" si="7">+EOMONTH(A130,1)</f>
        <v>48244</v>
      </c>
      <c r="B131" s="713" t="str">
        <f t="shared" ref="B131:B194" si="8">+B130</f>
        <v>LeasingII</v>
      </c>
      <c r="C131" s="99">
        <v>0</v>
      </c>
      <c r="D131" s="100">
        <v>0</v>
      </c>
      <c r="E131" s="100">
        <v>0</v>
      </c>
      <c r="F131" s="100">
        <v>0</v>
      </c>
      <c r="G131" s="100">
        <v>0</v>
      </c>
      <c r="H131" s="100">
        <v>0</v>
      </c>
      <c r="I131" s="100">
        <v>0</v>
      </c>
      <c r="J131" s="100">
        <v>0</v>
      </c>
      <c r="K131" s="101">
        <v>0</v>
      </c>
      <c r="L131" s="102">
        <f t="shared" si="6"/>
        <v>0</v>
      </c>
      <c r="M131" s="102">
        <v>0</v>
      </c>
      <c r="N131" s="102">
        <v>0</v>
      </c>
      <c r="O131" s="103">
        <v>0</v>
      </c>
      <c r="P131" s="104">
        <v>0</v>
      </c>
      <c r="Q131" s="105">
        <f>+monthly_drivers_0!Q131</f>
        <v>2.5</v>
      </c>
    </row>
    <row r="132" spans="1:17" x14ac:dyDescent="0.25">
      <c r="A132" s="106">
        <f t="shared" si="7"/>
        <v>48273</v>
      </c>
      <c r="B132" s="714" t="str">
        <f t="shared" si="8"/>
        <v>LeasingII</v>
      </c>
      <c r="C132" s="93">
        <v>0</v>
      </c>
      <c r="D132" s="94">
        <v>0</v>
      </c>
      <c r="E132" s="94">
        <v>0</v>
      </c>
      <c r="F132" s="94">
        <v>0</v>
      </c>
      <c r="G132" s="94">
        <v>0</v>
      </c>
      <c r="H132" s="94">
        <v>0</v>
      </c>
      <c r="I132" s="94">
        <v>0</v>
      </c>
      <c r="J132" s="94">
        <v>0</v>
      </c>
      <c r="K132" s="95">
        <v>0</v>
      </c>
      <c r="L132" s="94">
        <f t="shared" si="6"/>
        <v>0</v>
      </c>
      <c r="M132" s="94">
        <v>0</v>
      </c>
      <c r="N132" s="94">
        <v>0</v>
      </c>
      <c r="O132" s="96">
        <v>0</v>
      </c>
      <c r="P132" s="95">
        <v>0</v>
      </c>
      <c r="Q132" s="97">
        <f>+monthly_drivers_0!Q132</f>
        <v>2.5</v>
      </c>
    </row>
    <row r="133" spans="1:17" x14ac:dyDescent="0.25">
      <c r="A133" s="98">
        <f t="shared" si="7"/>
        <v>48304</v>
      </c>
      <c r="B133" s="713" t="str">
        <f t="shared" si="8"/>
        <v>LeasingII</v>
      </c>
      <c r="C133" s="99">
        <v>0</v>
      </c>
      <c r="D133" s="100">
        <v>0</v>
      </c>
      <c r="E133" s="100">
        <v>0</v>
      </c>
      <c r="F133" s="100">
        <v>0</v>
      </c>
      <c r="G133" s="100">
        <v>0</v>
      </c>
      <c r="H133" s="100">
        <v>0</v>
      </c>
      <c r="I133" s="100">
        <v>0</v>
      </c>
      <c r="J133" s="100">
        <v>0</v>
      </c>
      <c r="K133" s="101">
        <v>0</v>
      </c>
      <c r="L133" s="102">
        <f t="shared" si="6"/>
        <v>0</v>
      </c>
      <c r="M133" s="102">
        <v>0</v>
      </c>
      <c r="N133" s="102">
        <v>0</v>
      </c>
      <c r="O133" s="103">
        <v>0</v>
      </c>
      <c r="P133" s="104">
        <v>0</v>
      </c>
      <c r="Q133" s="105">
        <f>+monthly_drivers_0!Q133</f>
        <v>2.5</v>
      </c>
    </row>
    <row r="134" spans="1:17" x14ac:dyDescent="0.25">
      <c r="A134" s="106">
        <f t="shared" si="7"/>
        <v>48334</v>
      </c>
      <c r="B134" s="714" t="str">
        <f t="shared" si="8"/>
        <v>LeasingII</v>
      </c>
      <c r="C134" s="93">
        <v>0</v>
      </c>
      <c r="D134" s="94">
        <v>0</v>
      </c>
      <c r="E134" s="94">
        <v>0</v>
      </c>
      <c r="F134" s="94">
        <v>0</v>
      </c>
      <c r="G134" s="94">
        <v>0</v>
      </c>
      <c r="H134" s="94">
        <v>0</v>
      </c>
      <c r="I134" s="94">
        <v>0</v>
      </c>
      <c r="J134" s="94">
        <v>0</v>
      </c>
      <c r="K134" s="95">
        <v>0</v>
      </c>
      <c r="L134" s="94">
        <f t="shared" si="6"/>
        <v>0</v>
      </c>
      <c r="M134" s="94">
        <v>0</v>
      </c>
      <c r="N134" s="94">
        <v>0</v>
      </c>
      <c r="O134" s="96">
        <v>0</v>
      </c>
      <c r="P134" s="95">
        <v>0</v>
      </c>
      <c r="Q134" s="97">
        <f>+monthly_drivers_0!Q134</f>
        <v>2.5</v>
      </c>
    </row>
    <row r="135" spans="1:17" x14ac:dyDescent="0.25">
      <c r="A135" s="98">
        <f t="shared" si="7"/>
        <v>48365</v>
      </c>
      <c r="B135" s="713" t="str">
        <f t="shared" si="8"/>
        <v>LeasingII</v>
      </c>
      <c r="C135" s="99">
        <v>0</v>
      </c>
      <c r="D135" s="100">
        <v>0</v>
      </c>
      <c r="E135" s="100">
        <v>0</v>
      </c>
      <c r="F135" s="100">
        <v>0</v>
      </c>
      <c r="G135" s="100">
        <v>0</v>
      </c>
      <c r="H135" s="100">
        <v>0</v>
      </c>
      <c r="I135" s="100">
        <v>0</v>
      </c>
      <c r="J135" s="100">
        <v>0</v>
      </c>
      <c r="K135" s="101">
        <v>0</v>
      </c>
      <c r="L135" s="102">
        <f t="shared" si="6"/>
        <v>0</v>
      </c>
      <c r="M135" s="102">
        <v>0</v>
      </c>
      <c r="N135" s="102">
        <v>0</v>
      </c>
      <c r="O135" s="103">
        <v>0</v>
      </c>
      <c r="P135" s="104">
        <v>0</v>
      </c>
      <c r="Q135" s="105">
        <f>+monthly_drivers_0!Q135</f>
        <v>2.5</v>
      </c>
    </row>
    <row r="136" spans="1:17" x14ac:dyDescent="0.25">
      <c r="A136" s="106">
        <f t="shared" si="7"/>
        <v>48395</v>
      </c>
      <c r="B136" s="714" t="str">
        <f t="shared" si="8"/>
        <v>LeasingII</v>
      </c>
      <c r="C136" s="93">
        <v>0</v>
      </c>
      <c r="D136" s="94">
        <v>0</v>
      </c>
      <c r="E136" s="94">
        <v>0</v>
      </c>
      <c r="F136" s="94">
        <v>0</v>
      </c>
      <c r="G136" s="94">
        <v>0</v>
      </c>
      <c r="H136" s="94">
        <v>0</v>
      </c>
      <c r="I136" s="94">
        <v>0</v>
      </c>
      <c r="J136" s="94">
        <v>0</v>
      </c>
      <c r="K136" s="95">
        <v>0</v>
      </c>
      <c r="L136" s="94">
        <f t="shared" si="6"/>
        <v>0</v>
      </c>
      <c r="M136" s="94">
        <v>0</v>
      </c>
      <c r="N136" s="94">
        <v>0</v>
      </c>
      <c r="O136" s="96">
        <v>0</v>
      </c>
      <c r="P136" s="95">
        <v>0</v>
      </c>
      <c r="Q136" s="97">
        <f>+monthly_drivers_0!Q136</f>
        <v>2.5</v>
      </c>
    </row>
    <row r="137" spans="1:17" x14ac:dyDescent="0.25">
      <c r="A137" s="98">
        <f t="shared" si="7"/>
        <v>48426</v>
      </c>
      <c r="B137" s="713" t="str">
        <f t="shared" si="8"/>
        <v>LeasingII</v>
      </c>
      <c r="C137" s="99">
        <v>0</v>
      </c>
      <c r="D137" s="100">
        <v>0</v>
      </c>
      <c r="E137" s="100">
        <v>0</v>
      </c>
      <c r="F137" s="100">
        <v>0</v>
      </c>
      <c r="G137" s="100">
        <v>0</v>
      </c>
      <c r="H137" s="100">
        <v>0</v>
      </c>
      <c r="I137" s="100">
        <v>0</v>
      </c>
      <c r="J137" s="100">
        <v>0</v>
      </c>
      <c r="K137" s="101">
        <v>0</v>
      </c>
      <c r="L137" s="102">
        <f t="shared" si="6"/>
        <v>0</v>
      </c>
      <c r="M137" s="102">
        <v>0</v>
      </c>
      <c r="N137" s="102">
        <v>0</v>
      </c>
      <c r="O137" s="103">
        <v>0</v>
      </c>
      <c r="P137" s="104">
        <v>0</v>
      </c>
      <c r="Q137" s="105">
        <f>+monthly_drivers_0!Q137</f>
        <v>2.5</v>
      </c>
    </row>
    <row r="138" spans="1:17" x14ac:dyDescent="0.25">
      <c r="A138" s="106">
        <f t="shared" si="7"/>
        <v>48457</v>
      </c>
      <c r="B138" s="714" t="str">
        <f t="shared" si="8"/>
        <v>LeasingII</v>
      </c>
      <c r="C138" s="93">
        <v>0</v>
      </c>
      <c r="D138" s="94">
        <v>0</v>
      </c>
      <c r="E138" s="94">
        <v>0</v>
      </c>
      <c r="F138" s="94">
        <v>0</v>
      </c>
      <c r="G138" s="94">
        <v>0</v>
      </c>
      <c r="H138" s="94">
        <v>0</v>
      </c>
      <c r="I138" s="94">
        <v>0</v>
      </c>
      <c r="J138" s="94">
        <v>0</v>
      </c>
      <c r="K138" s="95">
        <v>0</v>
      </c>
      <c r="L138" s="94">
        <f t="shared" si="6"/>
        <v>0</v>
      </c>
      <c r="M138" s="94">
        <v>0</v>
      </c>
      <c r="N138" s="94">
        <v>0</v>
      </c>
      <c r="O138" s="96">
        <v>0</v>
      </c>
      <c r="P138" s="95">
        <v>0</v>
      </c>
      <c r="Q138" s="97">
        <f>+monthly_drivers_0!Q138</f>
        <v>2.5</v>
      </c>
    </row>
    <row r="139" spans="1:17" x14ac:dyDescent="0.25">
      <c r="A139" s="98">
        <f t="shared" si="7"/>
        <v>48487</v>
      </c>
      <c r="B139" s="713" t="str">
        <f t="shared" si="8"/>
        <v>LeasingII</v>
      </c>
      <c r="C139" s="99">
        <v>0</v>
      </c>
      <c r="D139" s="100">
        <v>0</v>
      </c>
      <c r="E139" s="100">
        <v>0</v>
      </c>
      <c r="F139" s="100">
        <v>0</v>
      </c>
      <c r="G139" s="100">
        <v>0</v>
      </c>
      <c r="H139" s="100">
        <v>0</v>
      </c>
      <c r="I139" s="100">
        <v>0</v>
      </c>
      <c r="J139" s="100">
        <v>0</v>
      </c>
      <c r="K139" s="101">
        <v>0</v>
      </c>
      <c r="L139" s="102">
        <f t="shared" si="6"/>
        <v>0</v>
      </c>
      <c r="M139" s="102">
        <v>0</v>
      </c>
      <c r="N139" s="102">
        <v>0</v>
      </c>
      <c r="O139" s="103">
        <v>0</v>
      </c>
      <c r="P139" s="104">
        <v>0</v>
      </c>
      <c r="Q139" s="105">
        <f>+monthly_drivers_0!Q139</f>
        <v>2.5</v>
      </c>
    </row>
    <row r="140" spans="1:17" x14ac:dyDescent="0.25">
      <c r="A140" s="106">
        <f t="shared" si="7"/>
        <v>48518</v>
      </c>
      <c r="B140" s="714" t="str">
        <f t="shared" si="8"/>
        <v>LeasingII</v>
      </c>
      <c r="C140" s="93">
        <v>0</v>
      </c>
      <c r="D140" s="94">
        <v>0</v>
      </c>
      <c r="E140" s="94">
        <v>0</v>
      </c>
      <c r="F140" s="94">
        <v>0</v>
      </c>
      <c r="G140" s="94">
        <v>0</v>
      </c>
      <c r="H140" s="94">
        <v>0</v>
      </c>
      <c r="I140" s="94">
        <v>0</v>
      </c>
      <c r="J140" s="94">
        <v>0</v>
      </c>
      <c r="K140" s="95">
        <v>0</v>
      </c>
      <c r="L140" s="94">
        <f t="shared" si="6"/>
        <v>0</v>
      </c>
      <c r="M140" s="94">
        <v>0</v>
      </c>
      <c r="N140" s="94">
        <v>0</v>
      </c>
      <c r="O140" s="96">
        <v>0</v>
      </c>
      <c r="P140" s="95">
        <v>0</v>
      </c>
      <c r="Q140" s="97">
        <f>+monthly_drivers_0!Q140</f>
        <v>2.5</v>
      </c>
    </row>
    <row r="141" spans="1:17" x14ac:dyDescent="0.25">
      <c r="A141" s="98">
        <f t="shared" si="7"/>
        <v>48548</v>
      </c>
      <c r="B141" s="713" t="str">
        <f t="shared" si="8"/>
        <v>LeasingII</v>
      </c>
      <c r="C141" s="99">
        <v>0</v>
      </c>
      <c r="D141" s="100">
        <v>0</v>
      </c>
      <c r="E141" s="100">
        <v>0</v>
      </c>
      <c r="F141" s="100">
        <v>0</v>
      </c>
      <c r="G141" s="100">
        <v>0</v>
      </c>
      <c r="H141" s="100">
        <v>0</v>
      </c>
      <c r="I141" s="100">
        <v>0</v>
      </c>
      <c r="J141" s="100">
        <v>0</v>
      </c>
      <c r="K141" s="101">
        <v>0</v>
      </c>
      <c r="L141" s="102">
        <f t="shared" si="6"/>
        <v>0</v>
      </c>
      <c r="M141" s="102">
        <v>0</v>
      </c>
      <c r="N141" s="102">
        <v>0</v>
      </c>
      <c r="O141" s="103">
        <v>0</v>
      </c>
      <c r="P141" s="104">
        <v>0</v>
      </c>
      <c r="Q141" s="105">
        <f>+monthly_drivers_0!Q141</f>
        <v>2.5</v>
      </c>
    </row>
    <row r="142" spans="1:17" x14ac:dyDescent="0.25">
      <c r="A142" s="106">
        <f t="shared" si="7"/>
        <v>48579</v>
      </c>
      <c r="B142" s="714" t="str">
        <f t="shared" si="8"/>
        <v>LeasingII</v>
      </c>
      <c r="C142" s="93">
        <v>0</v>
      </c>
      <c r="D142" s="94">
        <v>0</v>
      </c>
      <c r="E142" s="94">
        <v>0</v>
      </c>
      <c r="F142" s="94">
        <v>0</v>
      </c>
      <c r="G142" s="94">
        <v>0</v>
      </c>
      <c r="H142" s="94">
        <v>0</v>
      </c>
      <c r="I142" s="94">
        <v>0</v>
      </c>
      <c r="J142" s="94">
        <v>0</v>
      </c>
      <c r="K142" s="95">
        <v>0</v>
      </c>
      <c r="L142" s="94">
        <f t="shared" si="6"/>
        <v>0</v>
      </c>
      <c r="M142" s="94">
        <v>0</v>
      </c>
      <c r="N142" s="94">
        <v>0</v>
      </c>
      <c r="O142" s="96">
        <v>0</v>
      </c>
      <c r="P142" s="95">
        <v>0</v>
      </c>
      <c r="Q142" s="97">
        <f>+monthly_drivers_0!Q142</f>
        <v>2.5</v>
      </c>
    </row>
    <row r="143" spans="1:17" x14ac:dyDescent="0.25">
      <c r="A143" s="98">
        <f t="shared" si="7"/>
        <v>48610</v>
      </c>
      <c r="B143" s="713" t="str">
        <f t="shared" si="8"/>
        <v>LeasingII</v>
      </c>
      <c r="C143" s="99">
        <v>0</v>
      </c>
      <c r="D143" s="100">
        <v>0</v>
      </c>
      <c r="E143" s="100">
        <v>0</v>
      </c>
      <c r="F143" s="100">
        <v>0</v>
      </c>
      <c r="G143" s="100">
        <v>0</v>
      </c>
      <c r="H143" s="100">
        <v>0</v>
      </c>
      <c r="I143" s="100">
        <v>0</v>
      </c>
      <c r="J143" s="100">
        <v>0</v>
      </c>
      <c r="K143" s="101">
        <v>0</v>
      </c>
      <c r="L143" s="102">
        <f t="shared" si="6"/>
        <v>0</v>
      </c>
      <c r="M143" s="102">
        <v>0</v>
      </c>
      <c r="N143" s="102">
        <v>0</v>
      </c>
      <c r="O143" s="103">
        <v>0</v>
      </c>
      <c r="P143" s="104">
        <v>0</v>
      </c>
      <c r="Q143" s="105">
        <f>+monthly_drivers_0!Q143</f>
        <v>2.5</v>
      </c>
    </row>
    <row r="144" spans="1:17" x14ac:dyDescent="0.25">
      <c r="A144" s="106">
        <f t="shared" si="7"/>
        <v>48638</v>
      </c>
      <c r="B144" s="714" t="str">
        <f t="shared" si="8"/>
        <v>LeasingII</v>
      </c>
      <c r="C144" s="93">
        <v>0</v>
      </c>
      <c r="D144" s="94">
        <v>0</v>
      </c>
      <c r="E144" s="94">
        <v>0</v>
      </c>
      <c r="F144" s="94">
        <v>0</v>
      </c>
      <c r="G144" s="94">
        <v>0</v>
      </c>
      <c r="H144" s="94">
        <v>0</v>
      </c>
      <c r="I144" s="94">
        <v>0</v>
      </c>
      <c r="J144" s="94">
        <v>0</v>
      </c>
      <c r="K144" s="95">
        <v>0</v>
      </c>
      <c r="L144" s="94">
        <f t="shared" si="6"/>
        <v>0</v>
      </c>
      <c r="M144" s="94">
        <v>0</v>
      </c>
      <c r="N144" s="94">
        <v>0</v>
      </c>
      <c r="O144" s="96">
        <v>0</v>
      </c>
      <c r="P144" s="95">
        <v>0</v>
      </c>
      <c r="Q144" s="97">
        <f>+monthly_drivers_0!Q144</f>
        <v>2.5</v>
      </c>
    </row>
    <row r="145" spans="1:17" x14ac:dyDescent="0.25">
      <c r="A145" s="98">
        <f t="shared" si="7"/>
        <v>48669</v>
      </c>
      <c r="B145" s="713" t="str">
        <f t="shared" si="8"/>
        <v>LeasingII</v>
      </c>
      <c r="C145" s="99">
        <v>0</v>
      </c>
      <c r="D145" s="100">
        <v>0</v>
      </c>
      <c r="E145" s="100">
        <v>0</v>
      </c>
      <c r="F145" s="100">
        <v>0</v>
      </c>
      <c r="G145" s="100">
        <v>0</v>
      </c>
      <c r="H145" s="100">
        <v>0</v>
      </c>
      <c r="I145" s="100">
        <v>0</v>
      </c>
      <c r="J145" s="100">
        <v>0</v>
      </c>
      <c r="K145" s="101">
        <v>0</v>
      </c>
      <c r="L145" s="102">
        <f t="shared" si="6"/>
        <v>0</v>
      </c>
      <c r="M145" s="102">
        <v>0</v>
      </c>
      <c r="N145" s="102">
        <v>0</v>
      </c>
      <c r="O145" s="103">
        <v>0</v>
      </c>
      <c r="P145" s="104">
        <v>0</v>
      </c>
      <c r="Q145" s="105">
        <f>+monthly_drivers_0!Q145</f>
        <v>2.5</v>
      </c>
    </row>
    <row r="146" spans="1:17" x14ac:dyDescent="0.25">
      <c r="A146" s="106">
        <f t="shared" si="7"/>
        <v>48699</v>
      </c>
      <c r="B146" s="714" t="str">
        <f t="shared" si="8"/>
        <v>LeasingII</v>
      </c>
      <c r="C146" s="93">
        <v>0</v>
      </c>
      <c r="D146" s="94">
        <v>0</v>
      </c>
      <c r="E146" s="94">
        <v>0</v>
      </c>
      <c r="F146" s="94">
        <v>0</v>
      </c>
      <c r="G146" s="94">
        <v>0</v>
      </c>
      <c r="H146" s="94">
        <v>0</v>
      </c>
      <c r="I146" s="94">
        <v>0</v>
      </c>
      <c r="J146" s="94">
        <v>0</v>
      </c>
      <c r="K146" s="95">
        <v>0</v>
      </c>
      <c r="L146" s="94">
        <f t="shared" si="6"/>
        <v>0</v>
      </c>
      <c r="M146" s="94">
        <v>0</v>
      </c>
      <c r="N146" s="94">
        <v>0</v>
      </c>
      <c r="O146" s="96">
        <v>0</v>
      </c>
      <c r="P146" s="95">
        <v>0</v>
      </c>
      <c r="Q146" s="97">
        <f>+monthly_drivers_0!Q146</f>
        <v>2.5</v>
      </c>
    </row>
    <row r="147" spans="1:17" x14ac:dyDescent="0.25">
      <c r="A147" s="98">
        <f t="shared" si="7"/>
        <v>48730</v>
      </c>
      <c r="B147" s="713" t="str">
        <f t="shared" si="8"/>
        <v>LeasingII</v>
      </c>
      <c r="C147" s="99">
        <v>0</v>
      </c>
      <c r="D147" s="100">
        <v>0</v>
      </c>
      <c r="E147" s="100">
        <v>0</v>
      </c>
      <c r="F147" s="100">
        <v>0</v>
      </c>
      <c r="G147" s="100">
        <v>0</v>
      </c>
      <c r="H147" s="100">
        <v>0</v>
      </c>
      <c r="I147" s="100">
        <v>0</v>
      </c>
      <c r="J147" s="100">
        <v>0</v>
      </c>
      <c r="K147" s="101">
        <v>0</v>
      </c>
      <c r="L147" s="102">
        <f t="shared" si="6"/>
        <v>0</v>
      </c>
      <c r="M147" s="102">
        <v>0</v>
      </c>
      <c r="N147" s="102">
        <v>0</v>
      </c>
      <c r="O147" s="103">
        <v>0</v>
      </c>
      <c r="P147" s="104">
        <v>0</v>
      </c>
      <c r="Q147" s="105">
        <f>+monthly_drivers_0!Q147</f>
        <v>2.5</v>
      </c>
    </row>
    <row r="148" spans="1:17" x14ac:dyDescent="0.25">
      <c r="A148" s="106">
        <f t="shared" si="7"/>
        <v>48760</v>
      </c>
      <c r="B148" s="714" t="str">
        <f t="shared" si="8"/>
        <v>LeasingII</v>
      </c>
      <c r="C148" s="93">
        <v>0</v>
      </c>
      <c r="D148" s="94">
        <v>0</v>
      </c>
      <c r="E148" s="94">
        <v>0</v>
      </c>
      <c r="F148" s="94">
        <v>0</v>
      </c>
      <c r="G148" s="94">
        <v>0</v>
      </c>
      <c r="H148" s="94">
        <v>0</v>
      </c>
      <c r="I148" s="94">
        <v>0</v>
      </c>
      <c r="J148" s="94">
        <v>0</v>
      </c>
      <c r="K148" s="95">
        <v>0</v>
      </c>
      <c r="L148" s="94">
        <f t="shared" si="6"/>
        <v>0</v>
      </c>
      <c r="M148" s="94">
        <v>0</v>
      </c>
      <c r="N148" s="94">
        <v>0</v>
      </c>
      <c r="O148" s="96">
        <v>0</v>
      </c>
      <c r="P148" s="95">
        <v>0</v>
      </c>
      <c r="Q148" s="97">
        <f>+monthly_drivers_0!Q148</f>
        <v>2.5</v>
      </c>
    </row>
    <row r="149" spans="1:17" x14ac:dyDescent="0.25">
      <c r="A149" s="98">
        <f t="shared" si="7"/>
        <v>48791</v>
      </c>
      <c r="B149" s="713" t="str">
        <f t="shared" si="8"/>
        <v>LeasingII</v>
      </c>
      <c r="C149" s="99">
        <v>0</v>
      </c>
      <c r="D149" s="100">
        <v>0</v>
      </c>
      <c r="E149" s="100">
        <v>0</v>
      </c>
      <c r="F149" s="100">
        <v>0</v>
      </c>
      <c r="G149" s="100">
        <v>0</v>
      </c>
      <c r="H149" s="100">
        <v>0</v>
      </c>
      <c r="I149" s="100">
        <v>0</v>
      </c>
      <c r="J149" s="100">
        <v>0</v>
      </c>
      <c r="K149" s="101">
        <v>0</v>
      </c>
      <c r="L149" s="102">
        <f t="shared" si="6"/>
        <v>0</v>
      </c>
      <c r="M149" s="102">
        <v>0</v>
      </c>
      <c r="N149" s="102">
        <v>0</v>
      </c>
      <c r="O149" s="103">
        <v>0</v>
      </c>
      <c r="P149" s="104">
        <v>0</v>
      </c>
      <c r="Q149" s="105">
        <f>+monthly_drivers_0!Q149</f>
        <v>2.5</v>
      </c>
    </row>
    <row r="150" spans="1:17" x14ac:dyDescent="0.25">
      <c r="A150" s="106">
        <f t="shared" si="7"/>
        <v>48822</v>
      </c>
      <c r="B150" s="714" t="str">
        <f t="shared" si="8"/>
        <v>LeasingII</v>
      </c>
      <c r="C150" s="93">
        <v>0</v>
      </c>
      <c r="D150" s="94">
        <v>0</v>
      </c>
      <c r="E150" s="94">
        <v>0</v>
      </c>
      <c r="F150" s="94">
        <v>0</v>
      </c>
      <c r="G150" s="94">
        <v>0</v>
      </c>
      <c r="H150" s="94">
        <v>0</v>
      </c>
      <c r="I150" s="94">
        <v>0</v>
      </c>
      <c r="J150" s="94">
        <v>0</v>
      </c>
      <c r="K150" s="95">
        <v>0</v>
      </c>
      <c r="L150" s="94">
        <f t="shared" si="6"/>
        <v>0</v>
      </c>
      <c r="M150" s="94">
        <v>0</v>
      </c>
      <c r="N150" s="94">
        <v>0</v>
      </c>
      <c r="O150" s="96">
        <v>0</v>
      </c>
      <c r="P150" s="95">
        <v>0</v>
      </c>
      <c r="Q150" s="97">
        <f>+monthly_drivers_0!Q150</f>
        <v>2.5</v>
      </c>
    </row>
    <row r="151" spans="1:17" x14ac:dyDescent="0.25">
      <c r="A151" s="98">
        <f t="shared" si="7"/>
        <v>48852</v>
      </c>
      <c r="B151" s="713" t="str">
        <f t="shared" si="8"/>
        <v>LeasingII</v>
      </c>
      <c r="C151" s="99">
        <v>0</v>
      </c>
      <c r="D151" s="100">
        <v>0</v>
      </c>
      <c r="E151" s="100">
        <v>0</v>
      </c>
      <c r="F151" s="100">
        <v>0</v>
      </c>
      <c r="G151" s="100">
        <v>0</v>
      </c>
      <c r="H151" s="100">
        <v>0</v>
      </c>
      <c r="I151" s="100">
        <v>0</v>
      </c>
      <c r="J151" s="100">
        <v>0</v>
      </c>
      <c r="K151" s="101">
        <v>0</v>
      </c>
      <c r="L151" s="102">
        <f t="shared" si="6"/>
        <v>0</v>
      </c>
      <c r="M151" s="102">
        <v>0</v>
      </c>
      <c r="N151" s="102">
        <v>0</v>
      </c>
      <c r="O151" s="103">
        <v>0</v>
      </c>
      <c r="P151" s="104">
        <v>0</v>
      </c>
      <c r="Q151" s="105">
        <f>+monthly_drivers_0!Q151</f>
        <v>2.5</v>
      </c>
    </row>
    <row r="152" spans="1:17" x14ac:dyDescent="0.25">
      <c r="A152" s="106">
        <f t="shared" si="7"/>
        <v>48883</v>
      </c>
      <c r="B152" s="714" t="str">
        <f t="shared" si="8"/>
        <v>LeasingII</v>
      </c>
      <c r="C152" s="93">
        <v>0</v>
      </c>
      <c r="D152" s="94">
        <v>0</v>
      </c>
      <c r="E152" s="94">
        <v>0</v>
      </c>
      <c r="F152" s="94">
        <v>0</v>
      </c>
      <c r="G152" s="94">
        <v>0</v>
      </c>
      <c r="H152" s="94">
        <v>0</v>
      </c>
      <c r="I152" s="94">
        <v>0</v>
      </c>
      <c r="J152" s="94">
        <v>0</v>
      </c>
      <c r="K152" s="95">
        <v>0</v>
      </c>
      <c r="L152" s="94">
        <f t="shared" si="6"/>
        <v>0</v>
      </c>
      <c r="M152" s="94">
        <v>0</v>
      </c>
      <c r="N152" s="94">
        <v>0</v>
      </c>
      <c r="O152" s="96">
        <v>0</v>
      </c>
      <c r="P152" s="95">
        <v>0</v>
      </c>
      <c r="Q152" s="97">
        <f>+monthly_drivers_0!Q152</f>
        <v>2.5</v>
      </c>
    </row>
    <row r="153" spans="1:17" x14ac:dyDescent="0.25">
      <c r="A153" s="98">
        <f t="shared" si="7"/>
        <v>48913</v>
      </c>
      <c r="B153" s="713" t="str">
        <f t="shared" si="8"/>
        <v>LeasingII</v>
      </c>
      <c r="C153" s="99">
        <v>0</v>
      </c>
      <c r="D153" s="100">
        <v>0</v>
      </c>
      <c r="E153" s="100">
        <v>0</v>
      </c>
      <c r="F153" s="100">
        <v>0</v>
      </c>
      <c r="G153" s="100">
        <v>0</v>
      </c>
      <c r="H153" s="100">
        <v>0</v>
      </c>
      <c r="I153" s="100">
        <v>0</v>
      </c>
      <c r="J153" s="100">
        <v>0</v>
      </c>
      <c r="K153" s="101">
        <v>0</v>
      </c>
      <c r="L153" s="102">
        <f t="shared" si="6"/>
        <v>0</v>
      </c>
      <c r="M153" s="102">
        <v>0</v>
      </c>
      <c r="N153" s="102">
        <v>0</v>
      </c>
      <c r="O153" s="103">
        <v>0</v>
      </c>
      <c r="P153" s="104">
        <v>0</v>
      </c>
      <c r="Q153" s="105">
        <f>+monthly_drivers_0!Q153</f>
        <v>2.5</v>
      </c>
    </row>
    <row r="154" spans="1:17" x14ac:dyDescent="0.25">
      <c r="A154" s="106">
        <f t="shared" si="7"/>
        <v>48944</v>
      </c>
      <c r="B154" s="714" t="str">
        <f t="shared" si="8"/>
        <v>LeasingII</v>
      </c>
      <c r="C154" s="93">
        <v>0</v>
      </c>
      <c r="D154" s="94">
        <v>0</v>
      </c>
      <c r="E154" s="94">
        <v>0</v>
      </c>
      <c r="F154" s="94">
        <v>0</v>
      </c>
      <c r="G154" s="94">
        <v>0</v>
      </c>
      <c r="H154" s="94">
        <v>0</v>
      </c>
      <c r="I154" s="94">
        <v>0</v>
      </c>
      <c r="J154" s="94">
        <v>0</v>
      </c>
      <c r="K154" s="95">
        <v>0</v>
      </c>
      <c r="L154" s="94">
        <f t="shared" si="6"/>
        <v>0</v>
      </c>
      <c r="M154" s="94">
        <v>0</v>
      </c>
      <c r="N154" s="94">
        <v>0</v>
      </c>
      <c r="O154" s="96">
        <v>0</v>
      </c>
      <c r="P154" s="95">
        <v>0</v>
      </c>
      <c r="Q154" s="97">
        <f>+monthly_drivers_0!Q154</f>
        <v>2.5</v>
      </c>
    </row>
    <row r="155" spans="1:17" x14ac:dyDescent="0.25">
      <c r="A155" s="98">
        <f t="shared" si="7"/>
        <v>48975</v>
      </c>
      <c r="B155" s="713" t="str">
        <f t="shared" si="8"/>
        <v>LeasingII</v>
      </c>
      <c r="C155" s="99">
        <v>0</v>
      </c>
      <c r="D155" s="100">
        <v>0</v>
      </c>
      <c r="E155" s="100">
        <v>0</v>
      </c>
      <c r="F155" s="100">
        <v>0</v>
      </c>
      <c r="G155" s="100">
        <v>0</v>
      </c>
      <c r="H155" s="100">
        <v>0</v>
      </c>
      <c r="I155" s="100">
        <v>0</v>
      </c>
      <c r="J155" s="100">
        <v>0</v>
      </c>
      <c r="K155" s="101">
        <v>0</v>
      </c>
      <c r="L155" s="102">
        <f t="shared" si="6"/>
        <v>0</v>
      </c>
      <c r="M155" s="102">
        <v>0</v>
      </c>
      <c r="N155" s="102">
        <v>0</v>
      </c>
      <c r="O155" s="103">
        <v>0</v>
      </c>
      <c r="P155" s="104">
        <v>0</v>
      </c>
      <c r="Q155" s="105">
        <f>+monthly_drivers_0!Q155</f>
        <v>2.5</v>
      </c>
    </row>
    <row r="156" spans="1:17" x14ac:dyDescent="0.25">
      <c r="A156" s="106">
        <f t="shared" si="7"/>
        <v>49003</v>
      </c>
      <c r="B156" s="714" t="str">
        <f t="shared" si="8"/>
        <v>LeasingII</v>
      </c>
      <c r="C156" s="93">
        <v>0</v>
      </c>
      <c r="D156" s="94">
        <v>0</v>
      </c>
      <c r="E156" s="94">
        <v>0</v>
      </c>
      <c r="F156" s="94">
        <v>0</v>
      </c>
      <c r="G156" s="94">
        <v>0</v>
      </c>
      <c r="H156" s="94">
        <v>0</v>
      </c>
      <c r="I156" s="94">
        <v>0</v>
      </c>
      <c r="J156" s="94">
        <v>0</v>
      </c>
      <c r="K156" s="95">
        <v>0</v>
      </c>
      <c r="L156" s="94">
        <f t="shared" si="6"/>
        <v>0</v>
      </c>
      <c r="M156" s="94">
        <v>0</v>
      </c>
      <c r="N156" s="94">
        <v>0</v>
      </c>
      <c r="O156" s="96">
        <v>0</v>
      </c>
      <c r="P156" s="95">
        <v>0</v>
      </c>
      <c r="Q156" s="97">
        <f>+monthly_drivers_0!Q156</f>
        <v>2.5</v>
      </c>
    </row>
    <row r="157" spans="1:17" x14ac:dyDescent="0.25">
      <c r="A157" s="98">
        <f t="shared" si="7"/>
        <v>49034</v>
      </c>
      <c r="B157" s="713" t="str">
        <f t="shared" si="8"/>
        <v>LeasingII</v>
      </c>
      <c r="C157" s="99">
        <v>0</v>
      </c>
      <c r="D157" s="100">
        <v>0</v>
      </c>
      <c r="E157" s="100">
        <v>0</v>
      </c>
      <c r="F157" s="100">
        <v>0</v>
      </c>
      <c r="G157" s="100">
        <v>0</v>
      </c>
      <c r="H157" s="100">
        <v>0</v>
      </c>
      <c r="I157" s="100">
        <v>0</v>
      </c>
      <c r="J157" s="100">
        <v>0</v>
      </c>
      <c r="K157" s="101">
        <v>0</v>
      </c>
      <c r="L157" s="102">
        <f t="shared" si="6"/>
        <v>0</v>
      </c>
      <c r="M157" s="102">
        <v>0</v>
      </c>
      <c r="N157" s="102">
        <v>0</v>
      </c>
      <c r="O157" s="103">
        <v>0</v>
      </c>
      <c r="P157" s="104">
        <v>0</v>
      </c>
      <c r="Q157" s="105">
        <f>+monthly_drivers_0!Q157</f>
        <v>2.5</v>
      </c>
    </row>
    <row r="158" spans="1:17" x14ac:dyDescent="0.25">
      <c r="A158" s="106">
        <f t="shared" si="7"/>
        <v>49064</v>
      </c>
      <c r="B158" s="714" t="str">
        <f t="shared" si="8"/>
        <v>LeasingII</v>
      </c>
      <c r="C158" s="93">
        <v>0</v>
      </c>
      <c r="D158" s="94">
        <v>0</v>
      </c>
      <c r="E158" s="94">
        <v>0</v>
      </c>
      <c r="F158" s="94">
        <v>0</v>
      </c>
      <c r="G158" s="94">
        <v>0</v>
      </c>
      <c r="H158" s="94">
        <v>0</v>
      </c>
      <c r="I158" s="94">
        <v>0</v>
      </c>
      <c r="J158" s="94">
        <v>0</v>
      </c>
      <c r="K158" s="95">
        <v>0</v>
      </c>
      <c r="L158" s="94">
        <f t="shared" si="6"/>
        <v>0</v>
      </c>
      <c r="M158" s="94">
        <v>0</v>
      </c>
      <c r="N158" s="94">
        <v>0</v>
      </c>
      <c r="O158" s="96">
        <v>0</v>
      </c>
      <c r="P158" s="95">
        <v>0</v>
      </c>
      <c r="Q158" s="97">
        <f>+monthly_drivers_0!Q158</f>
        <v>2.5</v>
      </c>
    </row>
    <row r="159" spans="1:17" x14ac:dyDescent="0.25">
      <c r="A159" s="98">
        <f t="shared" si="7"/>
        <v>49095</v>
      </c>
      <c r="B159" s="713" t="str">
        <f t="shared" si="8"/>
        <v>LeasingII</v>
      </c>
      <c r="C159" s="99">
        <v>0</v>
      </c>
      <c r="D159" s="100">
        <v>0</v>
      </c>
      <c r="E159" s="100">
        <v>0</v>
      </c>
      <c r="F159" s="100">
        <v>0</v>
      </c>
      <c r="G159" s="100">
        <v>0</v>
      </c>
      <c r="H159" s="100">
        <v>0</v>
      </c>
      <c r="I159" s="100">
        <v>0</v>
      </c>
      <c r="J159" s="100">
        <v>0</v>
      </c>
      <c r="K159" s="101">
        <v>0</v>
      </c>
      <c r="L159" s="102">
        <f t="shared" si="6"/>
        <v>0</v>
      </c>
      <c r="M159" s="102">
        <v>0</v>
      </c>
      <c r="N159" s="102">
        <v>0</v>
      </c>
      <c r="O159" s="103">
        <v>0</v>
      </c>
      <c r="P159" s="104">
        <v>0</v>
      </c>
      <c r="Q159" s="105">
        <f>+monthly_drivers_0!Q159</f>
        <v>2.5</v>
      </c>
    </row>
    <row r="160" spans="1:17" x14ac:dyDescent="0.25">
      <c r="A160" s="106">
        <f t="shared" si="7"/>
        <v>49125</v>
      </c>
      <c r="B160" s="714" t="str">
        <f t="shared" si="8"/>
        <v>LeasingII</v>
      </c>
      <c r="C160" s="93">
        <v>0</v>
      </c>
      <c r="D160" s="94">
        <v>0</v>
      </c>
      <c r="E160" s="94">
        <v>0</v>
      </c>
      <c r="F160" s="94">
        <v>0</v>
      </c>
      <c r="G160" s="94">
        <v>0</v>
      </c>
      <c r="H160" s="94">
        <v>0</v>
      </c>
      <c r="I160" s="94">
        <v>0</v>
      </c>
      <c r="J160" s="94">
        <v>0</v>
      </c>
      <c r="K160" s="95">
        <v>0</v>
      </c>
      <c r="L160" s="94">
        <f t="shared" si="6"/>
        <v>0</v>
      </c>
      <c r="M160" s="94">
        <v>0</v>
      </c>
      <c r="N160" s="94">
        <v>0</v>
      </c>
      <c r="O160" s="96">
        <v>0</v>
      </c>
      <c r="P160" s="95">
        <v>0</v>
      </c>
      <c r="Q160" s="97">
        <f>+monthly_drivers_0!Q160</f>
        <v>2.5</v>
      </c>
    </row>
    <row r="161" spans="1:17" x14ac:dyDescent="0.25">
      <c r="A161" s="98">
        <f t="shared" si="7"/>
        <v>49156</v>
      </c>
      <c r="B161" s="713" t="str">
        <f t="shared" si="8"/>
        <v>LeasingII</v>
      </c>
      <c r="C161" s="99">
        <v>0</v>
      </c>
      <c r="D161" s="100">
        <v>0</v>
      </c>
      <c r="E161" s="100">
        <v>0</v>
      </c>
      <c r="F161" s="100">
        <v>0</v>
      </c>
      <c r="G161" s="100">
        <v>0</v>
      </c>
      <c r="H161" s="100">
        <v>0</v>
      </c>
      <c r="I161" s="100">
        <v>0</v>
      </c>
      <c r="J161" s="100">
        <v>0</v>
      </c>
      <c r="K161" s="101">
        <v>0</v>
      </c>
      <c r="L161" s="102">
        <f t="shared" si="6"/>
        <v>0</v>
      </c>
      <c r="M161" s="102">
        <v>0</v>
      </c>
      <c r="N161" s="102">
        <v>0</v>
      </c>
      <c r="O161" s="103">
        <v>0</v>
      </c>
      <c r="P161" s="104">
        <v>0</v>
      </c>
      <c r="Q161" s="105">
        <f>+monthly_drivers_0!Q161</f>
        <v>2.5</v>
      </c>
    </row>
    <row r="162" spans="1:17" x14ac:dyDescent="0.25">
      <c r="A162" s="106">
        <f t="shared" si="7"/>
        <v>49187</v>
      </c>
      <c r="B162" s="714" t="str">
        <f t="shared" si="8"/>
        <v>LeasingII</v>
      </c>
      <c r="C162" s="93">
        <v>0</v>
      </c>
      <c r="D162" s="94">
        <v>0</v>
      </c>
      <c r="E162" s="94">
        <v>0</v>
      </c>
      <c r="F162" s="94">
        <v>0</v>
      </c>
      <c r="G162" s="94">
        <v>0</v>
      </c>
      <c r="H162" s="94">
        <v>0</v>
      </c>
      <c r="I162" s="94">
        <v>0</v>
      </c>
      <c r="J162" s="94">
        <v>0</v>
      </c>
      <c r="K162" s="95">
        <v>0</v>
      </c>
      <c r="L162" s="94">
        <f t="shared" si="6"/>
        <v>0</v>
      </c>
      <c r="M162" s="94">
        <v>0</v>
      </c>
      <c r="N162" s="94">
        <v>0</v>
      </c>
      <c r="O162" s="96">
        <v>0</v>
      </c>
      <c r="P162" s="95">
        <v>0</v>
      </c>
      <c r="Q162" s="97">
        <f>+monthly_drivers_0!Q162</f>
        <v>2.5</v>
      </c>
    </row>
    <row r="163" spans="1:17" x14ac:dyDescent="0.25">
      <c r="A163" s="98">
        <f t="shared" si="7"/>
        <v>49217</v>
      </c>
      <c r="B163" s="713" t="str">
        <f t="shared" si="8"/>
        <v>LeasingII</v>
      </c>
      <c r="C163" s="99">
        <v>0</v>
      </c>
      <c r="D163" s="100">
        <v>0</v>
      </c>
      <c r="E163" s="100">
        <v>0</v>
      </c>
      <c r="F163" s="100">
        <v>0</v>
      </c>
      <c r="G163" s="100">
        <v>0</v>
      </c>
      <c r="H163" s="100">
        <v>0</v>
      </c>
      <c r="I163" s="100">
        <v>0</v>
      </c>
      <c r="J163" s="100">
        <v>0</v>
      </c>
      <c r="K163" s="101">
        <v>0</v>
      </c>
      <c r="L163" s="102">
        <f t="shared" si="6"/>
        <v>0</v>
      </c>
      <c r="M163" s="102">
        <v>0</v>
      </c>
      <c r="N163" s="102">
        <v>0</v>
      </c>
      <c r="O163" s="103">
        <v>0</v>
      </c>
      <c r="P163" s="104">
        <v>0</v>
      </c>
      <c r="Q163" s="105">
        <f>+monthly_drivers_0!Q163</f>
        <v>2.5</v>
      </c>
    </row>
    <row r="164" spans="1:17" x14ac:dyDescent="0.25">
      <c r="A164" s="106">
        <f t="shared" si="7"/>
        <v>49248</v>
      </c>
      <c r="B164" s="714" t="str">
        <f t="shared" si="8"/>
        <v>LeasingII</v>
      </c>
      <c r="C164" s="93">
        <v>0</v>
      </c>
      <c r="D164" s="94">
        <v>0</v>
      </c>
      <c r="E164" s="94">
        <v>0</v>
      </c>
      <c r="F164" s="94">
        <v>0</v>
      </c>
      <c r="G164" s="94">
        <v>0</v>
      </c>
      <c r="H164" s="94">
        <v>0</v>
      </c>
      <c r="I164" s="94">
        <v>0</v>
      </c>
      <c r="J164" s="94">
        <v>0</v>
      </c>
      <c r="K164" s="95">
        <v>0</v>
      </c>
      <c r="L164" s="94">
        <f t="shared" si="6"/>
        <v>0</v>
      </c>
      <c r="M164" s="94">
        <v>0</v>
      </c>
      <c r="N164" s="94">
        <v>0</v>
      </c>
      <c r="O164" s="96">
        <v>0</v>
      </c>
      <c r="P164" s="95">
        <v>0</v>
      </c>
      <c r="Q164" s="97">
        <f>+monthly_drivers_0!Q164</f>
        <v>2.5</v>
      </c>
    </row>
    <row r="165" spans="1:17" x14ac:dyDescent="0.25">
      <c r="A165" s="98">
        <f t="shared" si="7"/>
        <v>49278</v>
      </c>
      <c r="B165" s="713" t="str">
        <f t="shared" si="8"/>
        <v>LeasingII</v>
      </c>
      <c r="C165" s="99">
        <v>0</v>
      </c>
      <c r="D165" s="100">
        <v>0</v>
      </c>
      <c r="E165" s="100">
        <v>0</v>
      </c>
      <c r="F165" s="100">
        <v>0</v>
      </c>
      <c r="G165" s="100">
        <v>0</v>
      </c>
      <c r="H165" s="100">
        <v>0</v>
      </c>
      <c r="I165" s="100">
        <v>0</v>
      </c>
      <c r="J165" s="100">
        <v>0</v>
      </c>
      <c r="K165" s="101">
        <v>0</v>
      </c>
      <c r="L165" s="102">
        <f t="shared" si="6"/>
        <v>0</v>
      </c>
      <c r="M165" s="102">
        <v>0</v>
      </c>
      <c r="N165" s="102">
        <v>0</v>
      </c>
      <c r="O165" s="103">
        <v>0</v>
      </c>
      <c r="P165" s="104">
        <v>0</v>
      </c>
      <c r="Q165" s="105">
        <f>+monthly_drivers_0!Q165</f>
        <v>2.5</v>
      </c>
    </row>
    <row r="166" spans="1:17" x14ac:dyDescent="0.25">
      <c r="A166" s="106">
        <f t="shared" si="7"/>
        <v>49309</v>
      </c>
      <c r="B166" s="714" t="str">
        <f t="shared" si="8"/>
        <v>LeasingII</v>
      </c>
      <c r="C166" s="93">
        <v>0</v>
      </c>
      <c r="D166" s="94">
        <v>0</v>
      </c>
      <c r="E166" s="94">
        <v>0</v>
      </c>
      <c r="F166" s="94">
        <v>0</v>
      </c>
      <c r="G166" s="94">
        <v>0</v>
      </c>
      <c r="H166" s="94">
        <v>0</v>
      </c>
      <c r="I166" s="94">
        <v>0</v>
      </c>
      <c r="J166" s="94">
        <v>0</v>
      </c>
      <c r="K166" s="95">
        <v>0</v>
      </c>
      <c r="L166" s="94">
        <f t="shared" si="6"/>
        <v>0</v>
      </c>
      <c r="M166" s="94">
        <v>0</v>
      </c>
      <c r="N166" s="94">
        <v>0</v>
      </c>
      <c r="O166" s="96">
        <v>0</v>
      </c>
      <c r="P166" s="95">
        <v>0</v>
      </c>
      <c r="Q166" s="97">
        <f>+monthly_drivers_0!Q166</f>
        <v>2.5</v>
      </c>
    </row>
    <row r="167" spans="1:17" x14ac:dyDescent="0.25">
      <c r="A167" s="98">
        <f t="shared" si="7"/>
        <v>49340</v>
      </c>
      <c r="B167" s="713" t="str">
        <f t="shared" si="8"/>
        <v>LeasingII</v>
      </c>
      <c r="C167" s="99">
        <v>0</v>
      </c>
      <c r="D167" s="100">
        <v>0</v>
      </c>
      <c r="E167" s="100">
        <v>0</v>
      </c>
      <c r="F167" s="100">
        <v>0</v>
      </c>
      <c r="G167" s="100">
        <v>0</v>
      </c>
      <c r="H167" s="100">
        <v>0</v>
      </c>
      <c r="I167" s="100">
        <v>0</v>
      </c>
      <c r="J167" s="100">
        <v>0</v>
      </c>
      <c r="K167" s="101">
        <v>0</v>
      </c>
      <c r="L167" s="102">
        <f t="shared" si="6"/>
        <v>0</v>
      </c>
      <c r="M167" s="102">
        <v>0</v>
      </c>
      <c r="N167" s="102">
        <v>0</v>
      </c>
      <c r="O167" s="103">
        <v>0</v>
      </c>
      <c r="P167" s="104">
        <v>0</v>
      </c>
      <c r="Q167" s="105">
        <f>+monthly_drivers_0!Q167</f>
        <v>2.5</v>
      </c>
    </row>
    <row r="168" spans="1:17" x14ac:dyDescent="0.25">
      <c r="A168" s="106">
        <f t="shared" si="7"/>
        <v>49368</v>
      </c>
      <c r="B168" s="714" t="str">
        <f t="shared" si="8"/>
        <v>LeasingII</v>
      </c>
      <c r="C168" s="93">
        <v>0</v>
      </c>
      <c r="D168" s="94">
        <v>0</v>
      </c>
      <c r="E168" s="94">
        <v>0</v>
      </c>
      <c r="F168" s="94">
        <v>0</v>
      </c>
      <c r="G168" s="94">
        <v>0</v>
      </c>
      <c r="H168" s="94">
        <v>0</v>
      </c>
      <c r="I168" s="94">
        <v>0</v>
      </c>
      <c r="J168" s="94">
        <v>0</v>
      </c>
      <c r="K168" s="95">
        <v>0</v>
      </c>
      <c r="L168" s="94">
        <f t="shared" si="6"/>
        <v>0</v>
      </c>
      <c r="M168" s="94">
        <v>0</v>
      </c>
      <c r="N168" s="94">
        <v>0</v>
      </c>
      <c r="O168" s="96">
        <v>0</v>
      </c>
      <c r="P168" s="95">
        <v>0</v>
      </c>
      <c r="Q168" s="97">
        <f>+monthly_drivers_0!Q168</f>
        <v>2.5</v>
      </c>
    </row>
    <row r="169" spans="1:17" x14ac:dyDescent="0.25">
      <c r="A169" s="98">
        <f t="shared" si="7"/>
        <v>49399</v>
      </c>
      <c r="B169" s="713" t="str">
        <f t="shared" si="8"/>
        <v>LeasingII</v>
      </c>
      <c r="C169" s="99">
        <v>0</v>
      </c>
      <c r="D169" s="100">
        <v>0</v>
      </c>
      <c r="E169" s="100">
        <v>0</v>
      </c>
      <c r="F169" s="100">
        <v>0</v>
      </c>
      <c r="G169" s="100">
        <v>0</v>
      </c>
      <c r="H169" s="100">
        <v>0</v>
      </c>
      <c r="I169" s="100">
        <v>0</v>
      </c>
      <c r="J169" s="100">
        <v>0</v>
      </c>
      <c r="K169" s="101">
        <v>0</v>
      </c>
      <c r="L169" s="102">
        <f t="shared" si="6"/>
        <v>0</v>
      </c>
      <c r="M169" s="102">
        <v>0</v>
      </c>
      <c r="N169" s="102">
        <v>0</v>
      </c>
      <c r="O169" s="103">
        <v>0</v>
      </c>
      <c r="P169" s="104">
        <v>0</v>
      </c>
      <c r="Q169" s="105">
        <f>+monthly_drivers_0!Q169</f>
        <v>2.5</v>
      </c>
    </row>
    <row r="170" spans="1:17" x14ac:dyDescent="0.25">
      <c r="A170" s="106">
        <f t="shared" si="7"/>
        <v>49429</v>
      </c>
      <c r="B170" s="714" t="str">
        <f t="shared" si="8"/>
        <v>LeasingII</v>
      </c>
      <c r="C170" s="93">
        <v>0</v>
      </c>
      <c r="D170" s="94">
        <v>0</v>
      </c>
      <c r="E170" s="94">
        <v>0</v>
      </c>
      <c r="F170" s="94">
        <v>0</v>
      </c>
      <c r="G170" s="94">
        <v>0</v>
      </c>
      <c r="H170" s="94">
        <v>0</v>
      </c>
      <c r="I170" s="94">
        <v>0</v>
      </c>
      <c r="J170" s="94">
        <v>0</v>
      </c>
      <c r="K170" s="95">
        <v>0</v>
      </c>
      <c r="L170" s="94">
        <f t="shared" si="6"/>
        <v>0</v>
      </c>
      <c r="M170" s="94">
        <v>0</v>
      </c>
      <c r="N170" s="94">
        <v>0</v>
      </c>
      <c r="O170" s="96">
        <v>0</v>
      </c>
      <c r="P170" s="95">
        <v>0</v>
      </c>
      <c r="Q170" s="97">
        <f>+monthly_drivers_0!Q170</f>
        <v>2.5</v>
      </c>
    </row>
    <row r="171" spans="1:17" x14ac:dyDescent="0.25">
      <c r="A171" s="98">
        <f t="shared" si="7"/>
        <v>49460</v>
      </c>
      <c r="B171" s="713" t="str">
        <f t="shared" si="8"/>
        <v>LeasingII</v>
      </c>
      <c r="C171" s="99">
        <v>0</v>
      </c>
      <c r="D171" s="100">
        <v>0</v>
      </c>
      <c r="E171" s="100">
        <v>0</v>
      </c>
      <c r="F171" s="100">
        <v>0</v>
      </c>
      <c r="G171" s="100">
        <v>0</v>
      </c>
      <c r="H171" s="100">
        <v>0</v>
      </c>
      <c r="I171" s="100">
        <v>0</v>
      </c>
      <c r="J171" s="100">
        <v>0</v>
      </c>
      <c r="K171" s="101">
        <v>0</v>
      </c>
      <c r="L171" s="102">
        <f t="shared" si="6"/>
        <v>0</v>
      </c>
      <c r="M171" s="102">
        <v>0</v>
      </c>
      <c r="N171" s="102">
        <v>0</v>
      </c>
      <c r="O171" s="103">
        <v>0</v>
      </c>
      <c r="P171" s="104">
        <v>0</v>
      </c>
      <c r="Q171" s="105">
        <f>+monthly_drivers_0!Q171</f>
        <v>2.5</v>
      </c>
    </row>
    <row r="172" spans="1:17" x14ac:dyDescent="0.25">
      <c r="A172" s="106">
        <f t="shared" si="7"/>
        <v>49490</v>
      </c>
      <c r="B172" s="714" t="str">
        <f t="shared" si="8"/>
        <v>LeasingII</v>
      </c>
      <c r="C172" s="93">
        <v>0</v>
      </c>
      <c r="D172" s="94">
        <v>0</v>
      </c>
      <c r="E172" s="94">
        <v>0</v>
      </c>
      <c r="F172" s="94">
        <v>0</v>
      </c>
      <c r="G172" s="94">
        <v>0</v>
      </c>
      <c r="H172" s="94">
        <v>0</v>
      </c>
      <c r="I172" s="94">
        <v>0</v>
      </c>
      <c r="J172" s="94">
        <v>0</v>
      </c>
      <c r="K172" s="95">
        <v>0</v>
      </c>
      <c r="L172" s="94">
        <f t="shared" si="6"/>
        <v>0</v>
      </c>
      <c r="M172" s="94">
        <v>0</v>
      </c>
      <c r="N172" s="94">
        <v>0</v>
      </c>
      <c r="O172" s="96">
        <v>0</v>
      </c>
      <c r="P172" s="95">
        <v>0</v>
      </c>
      <c r="Q172" s="97">
        <f>+monthly_drivers_0!Q172</f>
        <v>2.5</v>
      </c>
    </row>
    <row r="173" spans="1:17" x14ac:dyDescent="0.25">
      <c r="A173" s="98">
        <f t="shared" si="7"/>
        <v>49521</v>
      </c>
      <c r="B173" s="713" t="str">
        <f t="shared" si="8"/>
        <v>LeasingII</v>
      </c>
      <c r="C173" s="99">
        <v>0</v>
      </c>
      <c r="D173" s="100">
        <v>0</v>
      </c>
      <c r="E173" s="100">
        <v>0</v>
      </c>
      <c r="F173" s="100">
        <v>0</v>
      </c>
      <c r="G173" s="100">
        <v>0</v>
      </c>
      <c r="H173" s="100">
        <v>0</v>
      </c>
      <c r="I173" s="100">
        <v>0</v>
      </c>
      <c r="J173" s="100">
        <v>0</v>
      </c>
      <c r="K173" s="101">
        <v>0</v>
      </c>
      <c r="L173" s="102">
        <f t="shared" si="6"/>
        <v>0</v>
      </c>
      <c r="M173" s="102">
        <v>0</v>
      </c>
      <c r="N173" s="102">
        <v>0</v>
      </c>
      <c r="O173" s="103">
        <v>0</v>
      </c>
      <c r="P173" s="104">
        <v>0</v>
      </c>
      <c r="Q173" s="105">
        <f>+monthly_drivers_0!Q173</f>
        <v>2.5</v>
      </c>
    </row>
    <row r="174" spans="1:17" x14ac:dyDescent="0.25">
      <c r="A174" s="106">
        <f t="shared" si="7"/>
        <v>49552</v>
      </c>
      <c r="B174" s="714" t="str">
        <f t="shared" si="8"/>
        <v>LeasingII</v>
      </c>
      <c r="C174" s="93">
        <v>0</v>
      </c>
      <c r="D174" s="94">
        <v>0</v>
      </c>
      <c r="E174" s="94">
        <v>0</v>
      </c>
      <c r="F174" s="94">
        <v>0</v>
      </c>
      <c r="G174" s="94">
        <v>0</v>
      </c>
      <c r="H174" s="94">
        <v>0</v>
      </c>
      <c r="I174" s="94">
        <v>0</v>
      </c>
      <c r="J174" s="94">
        <v>0</v>
      </c>
      <c r="K174" s="95">
        <v>0</v>
      </c>
      <c r="L174" s="94">
        <f t="shared" si="6"/>
        <v>0</v>
      </c>
      <c r="M174" s="94">
        <v>0</v>
      </c>
      <c r="N174" s="94">
        <v>0</v>
      </c>
      <c r="O174" s="96">
        <v>0</v>
      </c>
      <c r="P174" s="95">
        <v>0</v>
      </c>
      <c r="Q174" s="97">
        <f>+monthly_drivers_0!Q174</f>
        <v>2.5</v>
      </c>
    </row>
    <row r="175" spans="1:17" x14ac:dyDescent="0.25">
      <c r="A175" s="98">
        <f t="shared" si="7"/>
        <v>49582</v>
      </c>
      <c r="B175" s="713" t="str">
        <f t="shared" si="8"/>
        <v>LeasingII</v>
      </c>
      <c r="C175" s="99">
        <v>0</v>
      </c>
      <c r="D175" s="100">
        <v>0</v>
      </c>
      <c r="E175" s="100">
        <v>0</v>
      </c>
      <c r="F175" s="100">
        <v>0</v>
      </c>
      <c r="G175" s="100">
        <v>0</v>
      </c>
      <c r="H175" s="100">
        <v>0</v>
      </c>
      <c r="I175" s="100">
        <v>0</v>
      </c>
      <c r="J175" s="100">
        <v>0</v>
      </c>
      <c r="K175" s="101">
        <v>0</v>
      </c>
      <c r="L175" s="102">
        <f t="shared" si="6"/>
        <v>0</v>
      </c>
      <c r="M175" s="102">
        <v>0</v>
      </c>
      <c r="N175" s="102">
        <v>0</v>
      </c>
      <c r="O175" s="103">
        <v>0</v>
      </c>
      <c r="P175" s="104">
        <v>0</v>
      </c>
      <c r="Q175" s="105">
        <f>+monthly_drivers_0!Q175</f>
        <v>2.5</v>
      </c>
    </row>
    <row r="176" spans="1:17" x14ac:dyDescent="0.25">
      <c r="A176" s="106">
        <f t="shared" si="7"/>
        <v>49613</v>
      </c>
      <c r="B176" s="714" t="str">
        <f t="shared" si="8"/>
        <v>LeasingII</v>
      </c>
      <c r="C176" s="93">
        <v>0</v>
      </c>
      <c r="D176" s="94">
        <v>0</v>
      </c>
      <c r="E176" s="94">
        <v>0</v>
      </c>
      <c r="F176" s="94">
        <v>0</v>
      </c>
      <c r="G176" s="94">
        <v>0</v>
      </c>
      <c r="H176" s="94">
        <v>0</v>
      </c>
      <c r="I176" s="94">
        <v>0</v>
      </c>
      <c r="J176" s="94">
        <v>0</v>
      </c>
      <c r="K176" s="95">
        <v>0</v>
      </c>
      <c r="L176" s="94">
        <f t="shared" si="6"/>
        <v>0</v>
      </c>
      <c r="M176" s="94">
        <v>0</v>
      </c>
      <c r="N176" s="94">
        <v>0</v>
      </c>
      <c r="O176" s="96">
        <v>0</v>
      </c>
      <c r="P176" s="95">
        <v>0</v>
      </c>
      <c r="Q176" s="97">
        <f>+monthly_drivers_0!Q176</f>
        <v>2.5</v>
      </c>
    </row>
    <row r="177" spans="1:17" x14ac:dyDescent="0.25">
      <c r="A177" s="98">
        <f t="shared" si="7"/>
        <v>49643</v>
      </c>
      <c r="B177" s="713" t="str">
        <f t="shared" si="8"/>
        <v>LeasingII</v>
      </c>
      <c r="C177" s="99">
        <v>0</v>
      </c>
      <c r="D177" s="100">
        <v>0</v>
      </c>
      <c r="E177" s="100">
        <v>0</v>
      </c>
      <c r="F177" s="100">
        <v>0</v>
      </c>
      <c r="G177" s="100">
        <v>0</v>
      </c>
      <c r="H177" s="100">
        <v>0</v>
      </c>
      <c r="I177" s="100">
        <v>0</v>
      </c>
      <c r="J177" s="100">
        <v>0</v>
      </c>
      <c r="K177" s="101">
        <v>0</v>
      </c>
      <c r="L177" s="102">
        <f t="shared" si="6"/>
        <v>0</v>
      </c>
      <c r="M177" s="102">
        <v>0</v>
      </c>
      <c r="N177" s="102">
        <v>0</v>
      </c>
      <c r="O177" s="103">
        <v>0</v>
      </c>
      <c r="P177" s="104">
        <v>0</v>
      </c>
      <c r="Q177" s="105">
        <f>+monthly_drivers_0!Q177</f>
        <v>2.5</v>
      </c>
    </row>
    <row r="178" spans="1:17" x14ac:dyDescent="0.25">
      <c r="A178" s="106">
        <f t="shared" si="7"/>
        <v>49674</v>
      </c>
      <c r="B178" s="714" t="str">
        <f t="shared" si="8"/>
        <v>LeasingII</v>
      </c>
      <c r="C178" s="93">
        <v>0</v>
      </c>
      <c r="D178" s="94">
        <v>0</v>
      </c>
      <c r="E178" s="94">
        <v>0</v>
      </c>
      <c r="F178" s="94">
        <v>0</v>
      </c>
      <c r="G178" s="94">
        <v>0</v>
      </c>
      <c r="H178" s="94">
        <v>0</v>
      </c>
      <c r="I178" s="94">
        <v>0</v>
      </c>
      <c r="J178" s="94">
        <v>0</v>
      </c>
      <c r="K178" s="95">
        <v>0</v>
      </c>
      <c r="L178" s="94">
        <f t="shared" si="6"/>
        <v>0</v>
      </c>
      <c r="M178" s="94">
        <v>0</v>
      </c>
      <c r="N178" s="94">
        <v>0</v>
      </c>
      <c r="O178" s="96">
        <v>0</v>
      </c>
      <c r="P178" s="95">
        <v>0</v>
      </c>
      <c r="Q178" s="97">
        <f>+monthly_drivers_0!Q178</f>
        <v>2.5</v>
      </c>
    </row>
    <row r="179" spans="1:17" x14ac:dyDescent="0.25">
      <c r="A179" s="98">
        <f t="shared" si="7"/>
        <v>49705</v>
      </c>
      <c r="B179" s="713" t="str">
        <f t="shared" si="8"/>
        <v>LeasingII</v>
      </c>
      <c r="C179" s="99">
        <v>0</v>
      </c>
      <c r="D179" s="100">
        <v>0</v>
      </c>
      <c r="E179" s="100">
        <v>0</v>
      </c>
      <c r="F179" s="100">
        <v>0</v>
      </c>
      <c r="G179" s="100">
        <v>0</v>
      </c>
      <c r="H179" s="100">
        <v>0</v>
      </c>
      <c r="I179" s="100">
        <v>0</v>
      </c>
      <c r="J179" s="100">
        <v>0</v>
      </c>
      <c r="K179" s="101">
        <v>0</v>
      </c>
      <c r="L179" s="102">
        <f t="shared" si="6"/>
        <v>0</v>
      </c>
      <c r="M179" s="102">
        <v>0</v>
      </c>
      <c r="N179" s="102">
        <v>0</v>
      </c>
      <c r="O179" s="103">
        <v>0</v>
      </c>
      <c r="P179" s="104">
        <v>0</v>
      </c>
      <c r="Q179" s="105">
        <f>+monthly_drivers_0!Q179</f>
        <v>2.5</v>
      </c>
    </row>
    <row r="180" spans="1:17" x14ac:dyDescent="0.25">
      <c r="A180" s="106">
        <f t="shared" si="7"/>
        <v>49734</v>
      </c>
      <c r="B180" s="714" t="str">
        <f t="shared" si="8"/>
        <v>LeasingII</v>
      </c>
      <c r="C180" s="93">
        <v>0</v>
      </c>
      <c r="D180" s="94">
        <v>0</v>
      </c>
      <c r="E180" s="94">
        <v>0</v>
      </c>
      <c r="F180" s="94">
        <v>0</v>
      </c>
      <c r="G180" s="94">
        <v>0</v>
      </c>
      <c r="H180" s="94">
        <v>0</v>
      </c>
      <c r="I180" s="94">
        <v>0</v>
      </c>
      <c r="J180" s="94">
        <v>0</v>
      </c>
      <c r="K180" s="95">
        <v>0</v>
      </c>
      <c r="L180" s="94">
        <f t="shared" si="6"/>
        <v>0</v>
      </c>
      <c r="M180" s="94">
        <v>0</v>
      </c>
      <c r="N180" s="94">
        <v>0</v>
      </c>
      <c r="O180" s="96">
        <v>0</v>
      </c>
      <c r="P180" s="95">
        <v>0</v>
      </c>
      <c r="Q180" s="97">
        <f>+monthly_drivers_0!Q180</f>
        <v>2.5</v>
      </c>
    </row>
    <row r="181" spans="1:17" x14ac:dyDescent="0.25">
      <c r="A181" s="98">
        <f t="shared" si="7"/>
        <v>49765</v>
      </c>
      <c r="B181" s="713" t="str">
        <f t="shared" si="8"/>
        <v>LeasingII</v>
      </c>
      <c r="C181" s="99">
        <v>0</v>
      </c>
      <c r="D181" s="100">
        <v>0</v>
      </c>
      <c r="E181" s="100">
        <v>0</v>
      </c>
      <c r="F181" s="100">
        <v>0</v>
      </c>
      <c r="G181" s="100">
        <v>0</v>
      </c>
      <c r="H181" s="100">
        <v>0</v>
      </c>
      <c r="I181" s="100">
        <v>0</v>
      </c>
      <c r="J181" s="100">
        <v>0</v>
      </c>
      <c r="K181" s="101">
        <v>0</v>
      </c>
      <c r="L181" s="102">
        <f t="shared" si="6"/>
        <v>0</v>
      </c>
      <c r="M181" s="102">
        <v>0</v>
      </c>
      <c r="N181" s="102">
        <v>0</v>
      </c>
      <c r="O181" s="103">
        <v>0</v>
      </c>
      <c r="P181" s="104">
        <v>0</v>
      </c>
      <c r="Q181" s="105">
        <f>+monthly_drivers_0!Q181</f>
        <v>2.5</v>
      </c>
    </row>
    <row r="182" spans="1:17" x14ac:dyDescent="0.25">
      <c r="A182" s="106">
        <f t="shared" si="7"/>
        <v>49795</v>
      </c>
      <c r="B182" s="714" t="str">
        <f t="shared" si="8"/>
        <v>LeasingII</v>
      </c>
      <c r="C182" s="93">
        <v>0</v>
      </c>
      <c r="D182" s="94">
        <v>0</v>
      </c>
      <c r="E182" s="94">
        <v>0</v>
      </c>
      <c r="F182" s="94">
        <v>0</v>
      </c>
      <c r="G182" s="94">
        <v>0</v>
      </c>
      <c r="H182" s="94">
        <v>0</v>
      </c>
      <c r="I182" s="94">
        <v>0</v>
      </c>
      <c r="J182" s="94">
        <v>0</v>
      </c>
      <c r="K182" s="95">
        <v>0</v>
      </c>
      <c r="L182" s="94">
        <f t="shared" si="6"/>
        <v>0</v>
      </c>
      <c r="M182" s="94">
        <v>0</v>
      </c>
      <c r="N182" s="94">
        <v>0</v>
      </c>
      <c r="O182" s="96">
        <v>0</v>
      </c>
      <c r="P182" s="95">
        <v>0</v>
      </c>
      <c r="Q182" s="97">
        <f>+monthly_drivers_0!Q182</f>
        <v>2.5</v>
      </c>
    </row>
    <row r="183" spans="1:17" x14ac:dyDescent="0.25">
      <c r="A183" s="98">
        <f t="shared" si="7"/>
        <v>49826</v>
      </c>
      <c r="B183" s="713" t="str">
        <f t="shared" si="8"/>
        <v>LeasingII</v>
      </c>
      <c r="C183" s="99">
        <v>0</v>
      </c>
      <c r="D183" s="100">
        <v>0</v>
      </c>
      <c r="E183" s="100">
        <v>0</v>
      </c>
      <c r="F183" s="100">
        <v>0</v>
      </c>
      <c r="G183" s="100">
        <v>0</v>
      </c>
      <c r="H183" s="100">
        <v>0</v>
      </c>
      <c r="I183" s="100">
        <v>0</v>
      </c>
      <c r="J183" s="100">
        <v>0</v>
      </c>
      <c r="K183" s="101">
        <v>0</v>
      </c>
      <c r="L183" s="102">
        <f t="shared" si="6"/>
        <v>0</v>
      </c>
      <c r="M183" s="102">
        <v>0</v>
      </c>
      <c r="N183" s="102">
        <v>0</v>
      </c>
      <c r="O183" s="103">
        <v>0</v>
      </c>
      <c r="P183" s="104">
        <v>0</v>
      </c>
      <c r="Q183" s="105">
        <f>+monthly_drivers_0!Q183</f>
        <v>2.5</v>
      </c>
    </row>
    <row r="184" spans="1:17" x14ac:dyDescent="0.25">
      <c r="A184" s="106">
        <f t="shared" si="7"/>
        <v>49856</v>
      </c>
      <c r="B184" s="714" t="str">
        <f t="shared" si="8"/>
        <v>LeasingII</v>
      </c>
      <c r="C184" s="93">
        <v>0</v>
      </c>
      <c r="D184" s="94">
        <v>0</v>
      </c>
      <c r="E184" s="94">
        <v>0</v>
      </c>
      <c r="F184" s="94">
        <v>0</v>
      </c>
      <c r="G184" s="94">
        <v>0</v>
      </c>
      <c r="H184" s="94">
        <v>0</v>
      </c>
      <c r="I184" s="94">
        <v>0</v>
      </c>
      <c r="J184" s="94">
        <v>0</v>
      </c>
      <c r="K184" s="95">
        <v>0</v>
      </c>
      <c r="L184" s="94">
        <f t="shared" si="6"/>
        <v>0</v>
      </c>
      <c r="M184" s="94">
        <v>0</v>
      </c>
      <c r="N184" s="94">
        <v>0</v>
      </c>
      <c r="O184" s="96">
        <v>0</v>
      </c>
      <c r="P184" s="95">
        <v>0</v>
      </c>
      <c r="Q184" s="97">
        <f>+monthly_drivers_0!Q184</f>
        <v>2.5</v>
      </c>
    </row>
    <row r="185" spans="1:17" x14ac:dyDescent="0.25">
      <c r="A185" s="98">
        <f t="shared" si="7"/>
        <v>49887</v>
      </c>
      <c r="B185" s="713" t="str">
        <f t="shared" si="8"/>
        <v>LeasingII</v>
      </c>
      <c r="C185" s="99">
        <v>0</v>
      </c>
      <c r="D185" s="100">
        <v>0</v>
      </c>
      <c r="E185" s="100">
        <v>0</v>
      </c>
      <c r="F185" s="100">
        <v>0</v>
      </c>
      <c r="G185" s="100">
        <v>0</v>
      </c>
      <c r="H185" s="100">
        <v>0</v>
      </c>
      <c r="I185" s="100">
        <v>0</v>
      </c>
      <c r="J185" s="100">
        <v>0</v>
      </c>
      <c r="K185" s="101">
        <v>0</v>
      </c>
      <c r="L185" s="102">
        <f t="shared" si="6"/>
        <v>0</v>
      </c>
      <c r="M185" s="102">
        <v>0</v>
      </c>
      <c r="N185" s="102">
        <v>0</v>
      </c>
      <c r="O185" s="103">
        <v>0</v>
      </c>
      <c r="P185" s="104">
        <v>0</v>
      </c>
      <c r="Q185" s="105">
        <f>+monthly_drivers_0!Q185</f>
        <v>2.5</v>
      </c>
    </row>
    <row r="186" spans="1:17" x14ac:dyDescent="0.25">
      <c r="A186" s="106">
        <f t="shared" si="7"/>
        <v>49918</v>
      </c>
      <c r="B186" s="714" t="str">
        <f t="shared" si="8"/>
        <v>LeasingII</v>
      </c>
      <c r="C186" s="93">
        <v>0</v>
      </c>
      <c r="D186" s="94">
        <v>0</v>
      </c>
      <c r="E186" s="94">
        <v>0</v>
      </c>
      <c r="F186" s="94">
        <v>0</v>
      </c>
      <c r="G186" s="94">
        <v>0</v>
      </c>
      <c r="H186" s="94">
        <v>0</v>
      </c>
      <c r="I186" s="94">
        <v>0</v>
      </c>
      <c r="J186" s="94">
        <v>0</v>
      </c>
      <c r="K186" s="95">
        <v>0</v>
      </c>
      <c r="L186" s="94">
        <f t="shared" si="6"/>
        <v>0</v>
      </c>
      <c r="M186" s="94">
        <v>0</v>
      </c>
      <c r="N186" s="94">
        <v>0</v>
      </c>
      <c r="O186" s="96">
        <v>0</v>
      </c>
      <c r="P186" s="95">
        <v>0</v>
      </c>
      <c r="Q186" s="97">
        <f>+monthly_drivers_0!Q186</f>
        <v>2.5</v>
      </c>
    </row>
    <row r="187" spans="1:17" x14ac:dyDescent="0.25">
      <c r="A187" s="98">
        <f t="shared" si="7"/>
        <v>49948</v>
      </c>
      <c r="B187" s="713" t="str">
        <f t="shared" si="8"/>
        <v>LeasingII</v>
      </c>
      <c r="C187" s="99">
        <v>0</v>
      </c>
      <c r="D187" s="100">
        <v>0</v>
      </c>
      <c r="E187" s="100">
        <v>0</v>
      </c>
      <c r="F187" s="100">
        <v>0</v>
      </c>
      <c r="G187" s="100">
        <v>0</v>
      </c>
      <c r="H187" s="100">
        <v>0</v>
      </c>
      <c r="I187" s="100">
        <v>0</v>
      </c>
      <c r="J187" s="100">
        <v>0</v>
      </c>
      <c r="K187" s="101">
        <v>0</v>
      </c>
      <c r="L187" s="102">
        <f t="shared" si="6"/>
        <v>0</v>
      </c>
      <c r="M187" s="102">
        <v>0</v>
      </c>
      <c r="N187" s="102">
        <v>0</v>
      </c>
      <c r="O187" s="103">
        <v>0</v>
      </c>
      <c r="P187" s="104">
        <v>0</v>
      </c>
      <c r="Q187" s="105">
        <f>+monthly_drivers_0!Q187</f>
        <v>2.5</v>
      </c>
    </row>
    <row r="188" spans="1:17" x14ac:dyDescent="0.25">
      <c r="A188" s="106">
        <f t="shared" si="7"/>
        <v>49979</v>
      </c>
      <c r="B188" s="714" t="str">
        <f t="shared" si="8"/>
        <v>LeasingII</v>
      </c>
      <c r="C188" s="93">
        <v>0</v>
      </c>
      <c r="D188" s="94">
        <v>0</v>
      </c>
      <c r="E188" s="94">
        <v>0</v>
      </c>
      <c r="F188" s="94">
        <v>0</v>
      </c>
      <c r="G188" s="94">
        <v>0</v>
      </c>
      <c r="H188" s="94">
        <v>0</v>
      </c>
      <c r="I188" s="94">
        <v>0</v>
      </c>
      <c r="J188" s="94">
        <v>0</v>
      </c>
      <c r="K188" s="95">
        <v>0</v>
      </c>
      <c r="L188" s="94">
        <f t="shared" si="6"/>
        <v>0</v>
      </c>
      <c r="M188" s="94">
        <v>0</v>
      </c>
      <c r="N188" s="94">
        <v>0</v>
      </c>
      <c r="O188" s="96">
        <v>0</v>
      </c>
      <c r="P188" s="95">
        <v>0</v>
      </c>
      <c r="Q188" s="97">
        <f>+monthly_drivers_0!Q188</f>
        <v>2.5</v>
      </c>
    </row>
    <row r="189" spans="1:17" x14ac:dyDescent="0.25">
      <c r="A189" s="98">
        <f t="shared" si="7"/>
        <v>50009</v>
      </c>
      <c r="B189" s="713" t="str">
        <f t="shared" si="8"/>
        <v>LeasingII</v>
      </c>
      <c r="C189" s="99">
        <v>0</v>
      </c>
      <c r="D189" s="100">
        <v>0</v>
      </c>
      <c r="E189" s="100">
        <v>0</v>
      </c>
      <c r="F189" s="100">
        <v>0</v>
      </c>
      <c r="G189" s="100">
        <v>0</v>
      </c>
      <c r="H189" s="100">
        <v>0</v>
      </c>
      <c r="I189" s="100">
        <v>0</v>
      </c>
      <c r="J189" s="100">
        <v>0</v>
      </c>
      <c r="K189" s="101">
        <v>0</v>
      </c>
      <c r="L189" s="102">
        <f t="shared" si="6"/>
        <v>0</v>
      </c>
      <c r="M189" s="102">
        <v>0</v>
      </c>
      <c r="N189" s="102">
        <v>0</v>
      </c>
      <c r="O189" s="103">
        <v>0</v>
      </c>
      <c r="P189" s="104">
        <v>0</v>
      </c>
      <c r="Q189" s="105">
        <f>+monthly_drivers_0!Q189</f>
        <v>2.5</v>
      </c>
    </row>
    <row r="190" spans="1:17" x14ac:dyDescent="0.25">
      <c r="A190" s="106">
        <f t="shared" si="7"/>
        <v>50040</v>
      </c>
      <c r="B190" s="714" t="str">
        <f t="shared" si="8"/>
        <v>LeasingII</v>
      </c>
      <c r="C190" s="93">
        <v>0</v>
      </c>
      <c r="D190" s="94">
        <v>0</v>
      </c>
      <c r="E190" s="94">
        <v>0</v>
      </c>
      <c r="F190" s="94">
        <v>0</v>
      </c>
      <c r="G190" s="94">
        <v>0</v>
      </c>
      <c r="H190" s="94">
        <v>0</v>
      </c>
      <c r="I190" s="94">
        <v>0</v>
      </c>
      <c r="J190" s="94">
        <v>0</v>
      </c>
      <c r="K190" s="95">
        <v>0</v>
      </c>
      <c r="L190" s="94">
        <f t="shared" si="6"/>
        <v>0</v>
      </c>
      <c r="M190" s="94">
        <v>0</v>
      </c>
      <c r="N190" s="94">
        <v>0</v>
      </c>
      <c r="O190" s="96">
        <v>0</v>
      </c>
      <c r="P190" s="95">
        <v>0</v>
      </c>
      <c r="Q190" s="97">
        <f>+monthly_drivers_0!Q190</f>
        <v>2.5</v>
      </c>
    </row>
    <row r="191" spans="1:17" x14ac:dyDescent="0.25">
      <c r="A191" s="98">
        <f t="shared" si="7"/>
        <v>50071</v>
      </c>
      <c r="B191" s="713" t="str">
        <f t="shared" si="8"/>
        <v>LeasingII</v>
      </c>
      <c r="C191" s="99">
        <v>0</v>
      </c>
      <c r="D191" s="100">
        <v>0</v>
      </c>
      <c r="E191" s="100">
        <v>0</v>
      </c>
      <c r="F191" s="100">
        <v>0</v>
      </c>
      <c r="G191" s="100">
        <v>0</v>
      </c>
      <c r="H191" s="100">
        <v>0</v>
      </c>
      <c r="I191" s="100">
        <v>0</v>
      </c>
      <c r="J191" s="100">
        <v>0</v>
      </c>
      <c r="K191" s="101">
        <v>0</v>
      </c>
      <c r="L191" s="102">
        <f t="shared" si="6"/>
        <v>0</v>
      </c>
      <c r="M191" s="102">
        <v>0</v>
      </c>
      <c r="N191" s="102">
        <v>0</v>
      </c>
      <c r="O191" s="103">
        <v>0</v>
      </c>
      <c r="P191" s="104">
        <v>0</v>
      </c>
      <c r="Q191" s="105">
        <f>+monthly_drivers_0!Q191</f>
        <v>2.5</v>
      </c>
    </row>
    <row r="192" spans="1:17" x14ac:dyDescent="0.25">
      <c r="A192" s="106">
        <f t="shared" si="7"/>
        <v>50099</v>
      </c>
      <c r="B192" s="714" t="str">
        <f t="shared" si="8"/>
        <v>LeasingII</v>
      </c>
      <c r="C192" s="93">
        <v>0</v>
      </c>
      <c r="D192" s="94">
        <v>0</v>
      </c>
      <c r="E192" s="94">
        <v>0</v>
      </c>
      <c r="F192" s="94">
        <v>0</v>
      </c>
      <c r="G192" s="94">
        <v>0</v>
      </c>
      <c r="H192" s="94">
        <v>0</v>
      </c>
      <c r="I192" s="94">
        <v>0</v>
      </c>
      <c r="J192" s="94">
        <v>0</v>
      </c>
      <c r="K192" s="95">
        <v>0</v>
      </c>
      <c r="L192" s="94">
        <f t="shared" si="6"/>
        <v>0</v>
      </c>
      <c r="M192" s="94">
        <v>0</v>
      </c>
      <c r="N192" s="94">
        <v>0</v>
      </c>
      <c r="O192" s="96">
        <v>0</v>
      </c>
      <c r="P192" s="95">
        <v>0</v>
      </c>
      <c r="Q192" s="97">
        <f>+monthly_drivers_0!Q192</f>
        <v>2.5</v>
      </c>
    </row>
    <row r="193" spans="1:17" x14ac:dyDescent="0.25">
      <c r="A193" s="98">
        <f t="shared" si="7"/>
        <v>50130</v>
      </c>
      <c r="B193" s="713" t="str">
        <f t="shared" si="8"/>
        <v>LeasingII</v>
      </c>
      <c r="C193" s="99">
        <v>0</v>
      </c>
      <c r="D193" s="100">
        <v>0</v>
      </c>
      <c r="E193" s="100">
        <v>0</v>
      </c>
      <c r="F193" s="100">
        <v>0</v>
      </c>
      <c r="G193" s="100">
        <v>0</v>
      </c>
      <c r="H193" s="100">
        <v>0</v>
      </c>
      <c r="I193" s="100">
        <v>0</v>
      </c>
      <c r="J193" s="100">
        <v>0</v>
      </c>
      <c r="K193" s="101">
        <v>0</v>
      </c>
      <c r="L193" s="102">
        <f t="shared" si="6"/>
        <v>0</v>
      </c>
      <c r="M193" s="102">
        <v>0</v>
      </c>
      <c r="N193" s="102">
        <v>0</v>
      </c>
      <c r="O193" s="103">
        <v>0</v>
      </c>
      <c r="P193" s="104">
        <v>0</v>
      </c>
      <c r="Q193" s="105">
        <f>+monthly_drivers_0!Q193</f>
        <v>2.5</v>
      </c>
    </row>
    <row r="194" spans="1:17" x14ac:dyDescent="0.25">
      <c r="A194" s="106">
        <f t="shared" si="7"/>
        <v>50160</v>
      </c>
      <c r="B194" s="714" t="str">
        <f t="shared" si="8"/>
        <v>LeasingII</v>
      </c>
      <c r="C194" s="93">
        <v>0</v>
      </c>
      <c r="D194" s="94">
        <v>0</v>
      </c>
      <c r="E194" s="94">
        <v>0</v>
      </c>
      <c r="F194" s="94">
        <v>0</v>
      </c>
      <c r="G194" s="94">
        <v>0</v>
      </c>
      <c r="H194" s="94">
        <v>0</v>
      </c>
      <c r="I194" s="94">
        <v>0</v>
      </c>
      <c r="J194" s="94">
        <v>0</v>
      </c>
      <c r="K194" s="95">
        <v>0</v>
      </c>
      <c r="L194" s="94">
        <f t="shared" ref="L194:L257" si="9">+P194+O194</f>
        <v>0</v>
      </c>
      <c r="M194" s="94">
        <v>0</v>
      </c>
      <c r="N194" s="94">
        <v>0</v>
      </c>
      <c r="O194" s="96">
        <v>0</v>
      </c>
      <c r="P194" s="95">
        <v>0</v>
      </c>
      <c r="Q194" s="97">
        <f>+monthly_drivers_0!Q194</f>
        <v>2.5</v>
      </c>
    </row>
    <row r="195" spans="1:17" x14ac:dyDescent="0.25">
      <c r="A195" s="98">
        <f t="shared" ref="A195:A258" si="10">+EOMONTH(A194,1)</f>
        <v>50191</v>
      </c>
      <c r="B195" s="713" t="str">
        <f t="shared" ref="B195:B258" si="11">+B194</f>
        <v>LeasingII</v>
      </c>
      <c r="C195" s="99">
        <v>0</v>
      </c>
      <c r="D195" s="100">
        <v>0</v>
      </c>
      <c r="E195" s="100">
        <v>0</v>
      </c>
      <c r="F195" s="100">
        <v>0</v>
      </c>
      <c r="G195" s="100">
        <v>0</v>
      </c>
      <c r="H195" s="100">
        <v>0</v>
      </c>
      <c r="I195" s="100">
        <v>0</v>
      </c>
      <c r="J195" s="100">
        <v>0</v>
      </c>
      <c r="K195" s="101">
        <v>0</v>
      </c>
      <c r="L195" s="102">
        <f t="shared" si="9"/>
        <v>0</v>
      </c>
      <c r="M195" s="102">
        <v>0</v>
      </c>
      <c r="N195" s="102">
        <v>0</v>
      </c>
      <c r="O195" s="103">
        <v>0</v>
      </c>
      <c r="P195" s="104">
        <v>0</v>
      </c>
      <c r="Q195" s="105">
        <f>+monthly_drivers_0!Q195</f>
        <v>2.5</v>
      </c>
    </row>
    <row r="196" spans="1:17" x14ac:dyDescent="0.25">
      <c r="A196" s="106">
        <f t="shared" si="10"/>
        <v>50221</v>
      </c>
      <c r="B196" s="714" t="str">
        <f t="shared" si="11"/>
        <v>LeasingII</v>
      </c>
      <c r="C196" s="93">
        <v>0</v>
      </c>
      <c r="D196" s="94">
        <v>0</v>
      </c>
      <c r="E196" s="94">
        <v>0</v>
      </c>
      <c r="F196" s="94">
        <v>0</v>
      </c>
      <c r="G196" s="94">
        <v>0</v>
      </c>
      <c r="H196" s="94">
        <v>0</v>
      </c>
      <c r="I196" s="94">
        <v>0</v>
      </c>
      <c r="J196" s="94">
        <v>0</v>
      </c>
      <c r="K196" s="95">
        <v>0</v>
      </c>
      <c r="L196" s="94">
        <f t="shared" si="9"/>
        <v>0</v>
      </c>
      <c r="M196" s="94">
        <v>0</v>
      </c>
      <c r="N196" s="94">
        <v>0</v>
      </c>
      <c r="O196" s="96">
        <v>0</v>
      </c>
      <c r="P196" s="95">
        <v>0</v>
      </c>
      <c r="Q196" s="97">
        <f>+monthly_drivers_0!Q196</f>
        <v>2.5</v>
      </c>
    </row>
    <row r="197" spans="1:17" x14ac:dyDescent="0.25">
      <c r="A197" s="98">
        <f t="shared" si="10"/>
        <v>50252</v>
      </c>
      <c r="B197" s="713" t="str">
        <f t="shared" si="11"/>
        <v>LeasingII</v>
      </c>
      <c r="C197" s="99">
        <v>0</v>
      </c>
      <c r="D197" s="100">
        <v>0</v>
      </c>
      <c r="E197" s="100">
        <v>0</v>
      </c>
      <c r="F197" s="100">
        <v>0</v>
      </c>
      <c r="G197" s="100">
        <v>0</v>
      </c>
      <c r="H197" s="100">
        <v>0</v>
      </c>
      <c r="I197" s="100">
        <v>0</v>
      </c>
      <c r="J197" s="100">
        <v>0</v>
      </c>
      <c r="K197" s="101">
        <v>0</v>
      </c>
      <c r="L197" s="102">
        <f t="shared" si="9"/>
        <v>0</v>
      </c>
      <c r="M197" s="102">
        <v>0</v>
      </c>
      <c r="N197" s="102">
        <v>0</v>
      </c>
      <c r="O197" s="103">
        <v>0</v>
      </c>
      <c r="P197" s="104">
        <v>0</v>
      </c>
      <c r="Q197" s="105">
        <f>+monthly_drivers_0!Q197</f>
        <v>2.5</v>
      </c>
    </row>
    <row r="198" spans="1:17" x14ac:dyDescent="0.25">
      <c r="A198" s="106">
        <f t="shared" si="10"/>
        <v>50283</v>
      </c>
      <c r="B198" s="714" t="str">
        <f t="shared" si="11"/>
        <v>LeasingII</v>
      </c>
      <c r="C198" s="93">
        <v>0</v>
      </c>
      <c r="D198" s="94">
        <v>0</v>
      </c>
      <c r="E198" s="94">
        <v>0</v>
      </c>
      <c r="F198" s="94">
        <v>0</v>
      </c>
      <c r="G198" s="94">
        <v>0</v>
      </c>
      <c r="H198" s="94">
        <v>0</v>
      </c>
      <c r="I198" s="94">
        <v>0</v>
      </c>
      <c r="J198" s="94">
        <v>0</v>
      </c>
      <c r="K198" s="95">
        <v>0</v>
      </c>
      <c r="L198" s="94">
        <f t="shared" si="9"/>
        <v>0</v>
      </c>
      <c r="M198" s="94">
        <v>0</v>
      </c>
      <c r="N198" s="94">
        <v>0</v>
      </c>
      <c r="O198" s="96">
        <v>0</v>
      </c>
      <c r="P198" s="95">
        <v>0</v>
      </c>
      <c r="Q198" s="97">
        <f>+monthly_drivers_0!Q198</f>
        <v>2.5</v>
      </c>
    </row>
    <row r="199" spans="1:17" x14ac:dyDescent="0.25">
      <c r="A199" s="98">
        <f t="shared" si="10"/>
        <v>50313</v>
      </c>
      <c r="B199" s="713" t="str">
        <f t="shared" si="11"/>
        <v>LeasingII</v>
      </c>
      <c r="C199" s="99">
        <v>0</v>
      </c>
      <c r="D199" s="100">
        <v>0</v>
      </c>
      <c r="E199" s="100">
        <v>0</v>
      </c>
      <c r="F199" s="100">
        <v>0</v>
      </c>
      <c r="G199" s="100">
        <v>0</v>
      </c>
      <c r="H199" s="100">
        <v>0</v>
      </c>
      <c r="I199" s="100">
        <v>0</v>
      </c>
      <c r="J199" s="100">
        <v>0</v>
      </c>
      <c r="K199" s="101">
        <v>0</v>
      </c>
      <c r="L199" s="102">
        <f t="shared" si="9"/>
        <v>0</v>
      </c>
      <c r="M199" s="102">
        <v>0</v>
      </c>
      <c r="N199" s="102">
        <v>0</v>
      </c>
      <c r="O199" s="103">
        <v>0</v>
      </c>
      <c r="P199" s="104">
        <v>0</v>
      </c>
      <c r="Q199" s="105">
        <f>+monthly_drivers_0!Q199</f>
        <v>2.5</v>
      </c>
    </row>
    <row r="200" spans="1:17" x14ac:dyDescent="0.25">
      <c r="A200" s="106">
        <f t="shared" si="10"/>
        <v>50344</v>
      </c>
      <c r="B200" s="714" t="str">
        <f t="shared" si="11"/>
        <v>LeasingII</v>
      </c>
      <c r="C200" s="93">
        <v>0</v>
      </c>
      <c r="D200" s="94">
        <v>0</v>
      </c>
      <c r="E200" s="94">
        <v>0</v>
      </c>
      <c r="F200" s="94">
        <v>0</v>
      </c>
      <c r="G200" s="94">
        <v>0</v>
      </c>
      <c r="H200" s="94">
        <v>0</v>
      </c>
      <c r="I200" s="94">
        <v>0</v>
      </c>
      <c r="J200" s="94">
        <v>0</v>
      </c>
      <c r="K200" s="95">
        <v>0</v>
      </c>
      <c r="L200" s="94">
        <f t="shared" si="9"/>
        <v>0</v>
      </c>
      <c r="M200" s="94">
        <v>0</v>
      </c>
      <c r="N200" s="94">
        <v>0</v>
      </c>
      <c r="O200" s="96">
        <v>0</v>
      </c>
      <c r="P200" s="95">
        <v>0</v>
      </c>
      <c r="Q200" s="97">
        <f>+monthly_drivers_0!Q200</f>
        <v>2.5</v>
      </c>
    </row>
    <row r="201" spans="1:17" x14ac:dyDescent="0.25">
      <c r="A201" s="98">
        <f t="shared" si="10"/>
        <v>50374</v>
      </c>
      <c r="B201" s="713" t="str">
        <f t="shared" si="11"/>
        <v>LeasingII</v>
      </c>
      <c r="C201" s="99">
        <v>0</v>
      </c>
      <c r="D201" s="100">
        <v>0</v>
      </c>
      <c r="E201" s="100">
        <v>0</v>
      </c>
      <c r="F201" s="100">
        <v>0</v>
      </c>
      <c r="G201" s="100">
        <v>0</v>
      </c>
      <c r="H201" s="100">
        <v>0</v>
      </c>
      <c r="I201" s="100">
        <v>0</v>
      </c>
      <c r="J201" s="100">
        <v>0</v>
      </c>
      <c r="K201" s="101">
        <v>0</v>
      </c>
      <c r="L201" s="102">
        <f t="shared" si="9"/>
        <v>0</v>
      </c>
      <c r="M201" s="102">
        <v>0</v>
      </c>
      <c r="N201" s="102">
        <v>0</v>
      </c>
      <c r="O201" s="103">
        <v>0</v>
      </c>
      <c r="P201" s="104">
        <v>0</v>
      </c>
      <c r="Q201" s="105">
        <f>+monthly_drivers_0!Q201</f>
        <v>2.5</v>
      </c>
    </row>
    <row r="202" spans="1:17" x14ac:dyDescent="0.25">
      <c r="A202" s="106">
        <f t="shared" si="10"/>
        <v>50405</v>
      </c>
      <c r="B202" s="714" t="str">
        <f t="shared" si="11"/>
        <v>LeasingII</v>
      </c>
      <c r="C202" s="93">
        <v>0</v>
      </c>
      <c r="D202" s="94">
        <v>0</v>
      </c>
      <c r="E202" s="94">
        <v>0</v>
      </c>
      <c r="F202" s="94">
        <v>0</v>
      </c>
      <c r="G202" s="94">
        <v>0</v>
      </c>
      <c r="H202" s="94">
        <v>0</v>
      </c>
      <c r="I202" s="94">
        <v>0</v>
      </c>
      <c r="J202" s="94">
        <v>0</v>
      </c>
      <c r="K202" s="95">
        <v>0</v>
      </c>
      <c r="L202" s="94">
        <f t="shared" si="9"/>
        <v>0</v>
      </c>
      <c r="M202" s="94">
        <v>0</v>
      </c>
      <c r="N202" s="94">
        <v>0</v>
      </c>
      <c r="O202" s="96">
        <v>0</v>
      </c>
      <c r="P202" s="95">
        <v>0</v>
      </c>
      <c r="Q202" s="97">
        <f>+monthly_drivers_0!Q202</f>
        <v>2.5</v>
      </c>
    </row>
    <row r="203" spans="1:17" x14ac:dyDescent="0.25">
      <c r="A203" s="98">
        <f t="shared" si="10"/>
        <v>50436</v>
      </c>
      <c r="B203" s="713" t="str">
        <f t="shared" si="11"/>
        <v>LeasingII</v>
      </c>
      <c r="C203" s="99">
        <v>0</v>
      </c>
      <c r="D203" s="100">
        <v>0</v>
      </c>
      <c r="E203" s="100">
        <v>0</v>
      </c>
      <c r="F203" s="100">
        <v>0</v>
      </c>
      <c r="G203" s="100">
        <v>0</v>
      </c>
      <c r="H203" s="100">
        <v>0</v>
      </c>
      <c r="I203" s="100">
        <v>0</v>
      </c>
      <c r="J203" s="100">
        <v>0</v>
      </c>
      <c r="K203" s="101">
        <v>0</v>
      </c>
      <c r="L203" s="102">
        <f t="shared" si="9"/>
        <v>0</v>
      </c>
      <c r="M203" s="102">
        <v>0</v>
      </c>
      <c r="N203" s="102">
        <v>0</v>
      </c>
      <c r="O203" s="103">
        <v>0</v>
      </c>
      <c r="P203" s="104">
        <v>0</v>
      </c>
      <c r="Q203" s="105">
        <f>+monthly_drivers_0!Q203</f>
        <v>2.5</v>
      </c>
    </row>
    <row r="204" spans="1:17" x14ac:dyDescent="0.25">
      <c r="A204" s="106">
        <f t="shared" si="10"/>
        <v>50464</v>
      </c>
      <c r="B204" s="714" t="str">
        <f t="shared" si="11"/>
        <v>LeasingII</v>
      </c>
      <c r="C204" s="93">
        <v>0</v>
      </c>
      <c r="D204" s="94">
        <v>0</v>
      </c>
      <c r="E204" s="94">
        <v>0</v>
      </c>
      <c r="F204" s="94">
        <v>0</v>
      </c>
      <c r="G204" s="94">
        <v>0</v>
      </c>
      <c r="H204" s="94">
        <v>0</v>
      </c>
      <c r="I204" s="94">
        <v>0</v>
      </c>
      <c r="J204" s="94">
        <v>0</v>
      </c>
      <c r="K204" s="95">
        <v>0</v>
      </c>
      <c r="L204" s="94">
        <f t="shared" si="9"/>
        <v>0</v>
      </c>
      <c r="M204" s="94">
        <v>0</v>
      </c>
      <c r="N204" s="94">
        <v>0</v>
      </c>
      <c r="O204" s="96">
        <v>0</v>
      </c>
      <c r="P204" s="95">
        <v>0</v>
      </c>
      <c r="Q204" s="97">
        <f>+monthly_drivers_0!Q204</f>
        <v>2.5</v>
      </c>
    </row>
    <row r="205" spans="1:17" x14ac:dyDescent="0.25">
      <c r="A205" s="98">
        <f t="shared" si="10"/>
        <v>50495</v>
      </c>
      <c r="B205" s="713" t="str">
        <f t="shared" si="11"/>
        <v>LeasingII</v>
      </c>
      <c r="C205" s="99">
        <v>0</v>
      </c>
      <c r="D205" s="100">
        <v>0</v>
      </c>
      <c r="E205" s="100">
        <v>0</v>
      </c>
      <c r="F205" s="100">
        <v>0</v>
      </c>
      <c r="G205" s="100">
        <v>0</v>
      </c>
      <c r="H205" s="100">
        <v>0</v>
      </c>
      <c r="I205" s="100">
        <v>0</v>
      </c>
      <c r="J205" s="100">
        <v>0</v>
      </c>
      <c r="K205" s="101">
        <v>0</v>
      </c>
      <c r="L205" s="102">
        <f t="shared" si="9"/>
        <v>0</v>
      </c>
      <c r="M205" s="102">
        <v>0</v>
      </c>
      <c r="N205" s="102">
        <v>0</v>
      </c>
      <c r="O205" s="103">
        <v>0</v>
      </c>
      <c r="P205" s="104">
        <v>0</v>
      </c>
      <c r="Q205" s="105">
        <f>+monthly_drivers_0!Q205</f>
        <v>2.5</v>
      </c>
    </row>
    <row r="206" spans="1:17" x14ac:dyDescent="0.25">
      <c r="A206" s="106">
        <f t="shared" si="10"/>
        <v>50525</v>
      </c>
      <c r="B206" s="714" t="str">
        <f t="shared" si="11"/>
        <v>LeasingII</v>
      </c>
      <c r="C206" s="93">
        <v>0</v>
      </c>
      <c r="D206" s="94">
        <v>0</v>
      </c>
      <c r="E206" s="94">
        <v>0</v>
      </c>
      <c r="F206" s="94">
        <v>0</v>
      </c>
      <c r="G206" s="94">
        <v>0</v>
      </c>
      <c r="H206" s="94">
        <v>0</v>
      </c>
      <c r="I206" s="94">
        <v>0</v>
      </c>
      <c r="J206" s="94">
        <v>0</v>
      </c>
      <c r="K206" s="95">
        <v>0</v>
      </c>
      <c r="L206" s="94">
        <f t="shared" si="9"/>
        <v>0</v>
      </c>
      <c r="M206" s="94">
        <v>0</v>
      </c>
      <c r="N206" s="94">
        <v>0</v>
      </c>
      <c r="O206" s="96">
        <v>0</v>
      </c>
      <c r="P206" s="95">
        <v>0</v>
      </c>
      <c r="Q206" s="97">
        <f>+monthly_drivers_0!Q206</f>
        <v>2.5</v>
      </c>
    </row>
    <row r="207" spans="1:17" x14ac:dyDescent="0.25">
      <c r="A207" s="98">
        <f t="shared" si="10"/>
        <v>50556</v>
      </c>
      <c r="B207" s="713" t="str">
        <f t="shared" si="11"/>
        <v>LeasingII</v>
      </c>
      <c r="C207" s="99">
        <v>0</v>
      </c>
      <c r="D207" s="100">
        <v>0</v>
      </c>
      <c r="E207" s="100">
        <v>0</v>
      </c>
      <c r="F207" s="100">
        <v>0</v>
      </c>
      <c r="G207" s="100">
        <v>0</v>
      </c>
      <c r="H207" s="100">
        <v>0</v>
      </c>
      <c r="I207" s="100">
        <v>0</v>
      </c>
      <c r="J207" s="100">
        <v>0</v>
      </c>
      <c r="K207" s="101">
        <v>0</v>
      </c>
      <c r="L207" s="102">
        <f t="shared" si="9"/>
        <v>0</v>
      </c>
      <c r="M207" s="102">
        <v>0</v>
      </c>
      <c r="N207" s="102">
        <v>0</v>
      </c>
      <c r="O207" s="103">
        <v>0</v>
      </c>
      <c r="P207" s="104">
        <v>0</v>
      </c>
      <c r="Q207" s="105">
        <f>+monthly_drivers_0!Q207</f>
        <v>2.5</v>
      </c>
    </row>
    <row r="208" spans="1:17" x14ac:dyDescent="0.25">
      <c r="A208" s="106">
        <f t="shared" si="10"/>
        <v>50586</v>
      </c>
      <c r="B208" s="714" t="str">
        <f t="shared" si="11"/>
        <v>LeasingII</v>
      </c>
      <c r="C208" s="93">
        <v>0</v>
      </c>
      <c r="D208" s="94">
        <v>0</v>
      </c>
      <c r="E208" s="94">
        <v>0</v>
      </c>
      <c r="F208" s="94">
        <v>0</v>
      </c>
      <c r="G208" s="94">
        <v>0</v>
      </c>
      <c r="H208" s="94">
        <v>0</v>
      </c>
      <c r="I208" s="94">
        <v>0</v>
      </c>
      <c r="J208" s="94">
        <v>0</v>
      </c>
      <c r="K208" s="95">
        <v>0</v>
      </c>
      <c r="L208" s="94">
        <f t="shared" si="9"/>
        <v>0</v>
      </c>
      <c r="M208" s="94">
        <v>0</v>
      </c>
      <c r="N208" s="94">
        <v>0</v>
      </c>
      <c r="O208" s="96">
        <v>0</v>
      </c>
      <c r="P208" s="95">
        <v>0</v>
      </c>
      <c r="Q208" s="97">
        <f>+monthly_drivers_0!Q208</f>
        <v>2.5</v>
      </c>
    </row>
    <row r="209" spans="1:17" x14ac:dyDescent="0.25">
      <c r="A209" s="98">
        <f t="shared" si="10"/>
        <v>50617</v>
      </c>
      <c r="B209" s="713" t="str">
        <f t="shared" si="11"/>
        <v>LeasingII</v>
      </c>
      <c r="C209" s="99">
        <v>0</v>
      </c>
      <c r="D209" s="100">
        <v>0</v>
      </c>
      <c r="E209" s="100">
        <v>0</v>
      </c>
      <c r="F209" s="100">
        <v>0</v>
      </c>
      <c r="G209" s="100">
        <v>0</v>
      </c>
      <c r="H209" s="100">
        <v>0</v>
      </c>
      <c r="I209" s="100">
        <v>0</v>
      </c>
      <c r="J209" s="100">
        <v>0</v>
      </c>
      <c r="K209" s="101">
        <v>0</v>
      </c>
      <c r="L209" s="102">
        <f t="shared" si="9"/>
        <v>0</v>
      </c>
      <c r="M209" s="102">
        <v>0</v>
      </c>
      <c r="N209" s="102">
        <v>0</v>
      </c>
      <c r="O209" s="103">
        <v>0</v>
      </c>
      <c r="P209" s="104">
        <v>0</v>
      </c>
      <c r="Q209" s="105">
        <f>+monthly_drivers_0!Q209</f>
        <v>2.5</v>
      </c>
    </row>
    <row r="210" spans="1:17" x14ac:dyDescent="0.25">
      <c r="A210" s="106">
        <f t="shared" si="10"/>
        <v>50648</v>
      </c>
      <c r="B210" s="714" t="str">
        <f t="shared" si="11"/>
        <v>LeasingII</v>
      </c>
      <c r="C210" s="93">
        <v>0</v>
      </c>
      <c r="D210" s="94">
        <v>0</v>
      </c>
      <c r="E210" s="94">
        <v>0</v>
      </c>
      <c r="F210" s="94">
        <v>0</v>
      </c>
      <c r="G210" s="94">
        <v>0</v>
      </c>
      <c r="H210" s="94">
        <v>0</v>
      </c>
      <c r="I210" s="94">
        <v>0</v>
      </c>
      <c r="J210" s="94">
        <v>0</v>
      </c>
      <c r="K210" s="95">
        <v>0</v>
      </c>
      <c r="L210" s="94">
        <f t="shared" si="9"/>
        <v>0</v>
      </c>
      <c r="M210" s="94">
        <v>0</v>
      </c>
      <c r="N210" s="94">
        <v>0</v>
      </c>
      <c r="O210" s="96">
        <v>0</v>
      </c>
      <c r="P210" s="95">
        <v>0</v>
      </c>
      <c r="Q210" s="97">
        <f>+monthly_drivers_0!Q210</f>
        <v>2.5</v>
      </c>
    </row>
    <row r="211" spans="1:17" x14ac:dyDescent="0.25">
      <c r="A211" s="98">
        <f t="shared" si="10"/>
        <v>50678</v>
      </c>
      <c r="B211" s="713" t="str">
        <f t="shared" si="11"/>
        <v>LeasingII</v>
      </c>
      <c r="C211" s="99">
        <v>0</v>
      </c>
      <c r="D211" s="100">
        <v>0</v>
      </c>
      <c r="E211" s="100">
        <v>0</v>
      </c>
      <c r="F211" s="100">
        <v>0</v>
      </c>
      <c r="G211" s="100">
        <v>0</v>
      </c>
      <c r="H211" s="100">
        <v>0</v>
      </c>
      <c r="I211" s="100">
        <v>0</v>
      </c>
      <c r="J211" s="100">
        <v>0</v>
      </c>
      <c r="K211" s="101">
        <v>0</v>
      </c>
      <c r="L211" s="102">
        <f t="shared" si="9"/>
        <v>0</v>
      </c>
      <c r="M211" s="102">
        <v>0</v>
      </c>
      <c r="N211" s="102">
        <v>0</v>
      </c>
      <c r="O211" s="103">
        <v>0</v>
      </c>
      <c r="P211" s="104">
        <v>0</v>
      </c>
      <c r="Q211" s="105">
        <f>+monthly_drivers_0!Q211</f>
        <v>2.5</v>
      </c>
    </row>
    <row r="212" spans="1:17" x14ac:dyDescent="0.25">
      <c r="A212" s="106">
        <f t="shared" si="10"/>
        <v>50709</v>
      </c>
      <c r="B212" s="714" t="str">
        <f t="shared" si="11"/>
        <v>LeasingII</v>
      </c>
      <c r="C212" s="93">
        <v>0</v>
      </c>
      <c r="D212" s="94">
        <v>0</v>
      </c>
      <c r="E212" s="94">
        <v>0</v>
      </c>
      <c r="F212" s="94">
        <v>0</v>
      </c>
      <c r="G212" s="94">
        <v>0</v>
      </c>
      <c r="H212" s="94">
        <v>0</v>
      </c>
      <c r="I212" s="94">
        <v>0</v>
      </c>
      <c r="J212" s="94">
        <v>0</v>
      </c>
      <c r="K212" s="95">
        <v>0</v>
      </c>
      <c r="L212" s="94">
        <f t="shared" si="9"/>
        <v>0</v>
      </c>
      <c r="M212" s="94">
        <v>0</v>
      </c>
      <c r="N212" s="94">
        <v>0</v>
      </c>
      <c r="O212" s="96">
        <v>0</v>
      </c>
      <c r="P212" s="95">
        <v>0</v>
      </c>
      <c r="Q212" s="97">
        <f>+monthly_drivers_0!Q212</f>
        <v>2.5</v>
      </c>
    </row>
    <row r="213" spans="1:17" x14ac:dyDescent="0.25">
      <c r="A213" s="98">
        <f t="shared" si="10"/>
        <v>50739</v>
      </c>
      <c r="B213" s="713" t="str">
        <f t="shared" si="11"/>
        <v>LeasingII</v>
      </c>
      <c r="C213" s="99">
        <v>0</v>
      </c>
      <c r="D213" s="100">
        <v>0</v>
      </c>
      <c r="E213" s="100">
        <v>0</v>
      </c>
      <c r="F213" s="100">
        <v>0</v>
      </c>
      <c r="G213" s="100">
        <v>0</v>
      </c>
      <c r="H213" s="100">
        <v>0</v>
      </c>
      <c r="I213" s="100">
        <v>0</v>
      </c>
      <c r="J213" s="100">
        <v>0</v>
      </c>
      <c r="K213" s="101">
        <v>0</v>
      </c>
      <c r="L213" s="102">
        <f t="shared" si="9"/>
        <v>0</v>
      </c>
      <c r="M213" s="102">
        <v>0</v>
      </c>
      <c r="N213" s="102">
        <v>0</v>
      </c>
      <c r="O213" s="103">
        <v>0</v>
      </c>
      <c r="P213" s="104">
        <v>0</v>
      </c>
      <c r="Q213" s="105">
        <f>+monthly_drivers_0!Q213</f>
        <v>2.5</v>
      </c>
    </row>
    <row r="214" spans="1:17" x14ac:dyDescent="0.25">
      <c r="A214" s="106">
        <f t="shared" si="10"/>
        <v>50770</v>
      </c>
      <c r="B214" s="714" t="str">
        <f t="shared" si="11"/>
        <v>LeasingII</v>
      </c>
      <c r="C214" s="93">
        <v>0</v>
      </c>
      <c r="D214" s="94">
        <v>0</v>
      </c>
      <c r="E214" s="94">
        <v>0</v>
      </c>
      <c r="F214" s="94">
        <v>0</v>
      </c>
      <c r="G214" s="94">
        <v>0</v>
      </c>
      <c r="H214" s="94">
        <v>0</v>
      </c>
      <c r="I214" s="94">
        <v>0</v>
      </c>
      <c r="J214" s="94">
        <v>0</v>
      </c>
      <c r="K214" s="95">
        <v>0</v>
      </c>
      <c r="L214" s="94">
        <f t="shared" si="9"/>
        <v>0</v>
      </c>
      <c r="M214" s="94">
        <v>0</v>
      </c>
      <c r="N214" s="94">
        <v>0</v>
      </c>
      <c r="O214" s="96">
        <v>0</v>
      </c>
      <c r="P214" s="95">
        <v>0</v>
      </c>
      <c r="Q214" s="97">
        <f>+monthly_drivers_0!Q214</f>
        <v>2.5</v>
      </c>
    </row>
    <row r="215" spans="1:17" x14ac:dyDescent="0.25">
      <c r="A215" s="98">
        <f t="shared" si="10"/>
        <v>50801</v>
      </c>
      <c r="B215" s="713" t="str">
        <f t="shared" si="11"/>
        <v>LeasingII</v>
      </c>
      <c r="C215" s="99">
        <v>0</v>
      </c>
      <c r="D215" s="100">
        <v>0</v>
      </c>
      <c r="E215" s="100">
        <v>0</v>
      </c>
      <c r="F215" s="100">
        <v>0</v>
      </c>
      <c r="G215" s="100">
        <v>0</v>
      </c>
      <c r="H215" s="100">
        <v>0</v>
      </c>
      <c r="I215" s="100">
        <v>0</v>
      </c>
      <c r="J215" s="100">
        <v>0</v>
      </c>
      <c r="K215" s="101">
        <v>0</v>
      </c>
      <c r="L215" s="102">
        <f t="shared" si="9"/>
        <v>0</v>
      </c>
      <c r="M215" s="102">
        <v>0</v>
      </c>
      <c r="N215" s="102">
        <v>0</v>
      </c>
      <c r="O215" s="103">
        <v>0</v>
      </c>
      <c r="P215" s="104">
        <v>0</v>
      </c>
      <c r="Q215" s="105">
        <f>+monthly_drivers_0!Q215</f>
        <v>2.5</v>
      </c>
    </row>
    <row r="216" spans="1:17" x14ac:dyDescent="0.25">
      <c r="A216" s="106">
        <f t="shared" si="10"/>
        <v>50829</v>
      </c>
      <c r="B216" s="714" t="str">
        <f t="shared" si="11"/>
        <v>LeasingII</v>
      </c>
      <c r="C216" s="93">
        <v>0</v>
      </c>
      <c r="D216" s="94">
        <v>0</v>
      </c>
      <c r="E216" s="94">
        <v>0</v>
      </c>
      <c r="F216" s="94">
        <v>0</v>
      </c>
      <c r="G216" s="94">
        <v>0</v>
      </c>
      <c r="H216" s="94">
        <v>0</v>
      </c>
      <c r="I216" s="94">
        <v>0</v>
      </c>
      <c r="J216" s="94">
        <v>0</v>
      </c>
      <c r="K216" s="95">
        <v>0</v>
      </c>
      <c r="L216" s="94">
        <f t="shared" si="9"/>
        <v>0</v>
      </c>
      <c r="M216" s="94">
        <v>0</v>
      </c>
      <c r="N216" s="94">
        <v>0</v>
      </c>
      <c r="O216" s="96">
        <v>0</v>
      </c>
      <c r="P216" s="95">
        <v>0</v>
      </c>
      <c r="Q216" s="97">
        <f>+monthly_drivers_0!Q216</f>
        <v>2.5</v>
      </c>
    </row>
    <row r="217" spans="1:17" x14ac:dyDescent="0.25">
      <c r="A217" s="98">
        <f t="shared" si="10"/>
        <v>50860</v>
      </c>
      <c r="B217" s="713" t="str">
        <f t="shared" si="11"/>
        <v>LeasingII</v>
      </c>
      <c r="C217" s="99">
        <v>0</v>
      </c>
      <c r="D217" s="100">
        <v>0</v>
      </c>
      <c r="E217" s="100">
        <v>0</v>
      </c>
      <c r="F217" s="100">
        <v>0</v>
      </c>
      <c r="G217" s="100">
        <v>0</v>
      </c>
      <c r="H217" s="100">
        <v>0</v>
      </c>
      <c r="I217" s="100">
        <v>0</v>
      </c>
      <c r="J217" s="100">
        <v>0</v>
      </c>
      <c r="K217" s="101">
        <v>0</v>
      </c>
      <c r="L217" s="102">
        <f t="shared" si="9"/>
        <v>0</v>
      </c>
      <c r="M217" s="102">
        <v>0</v>
      </c>
      <c r="N217" s="102">
        <v>0</v>
      </c>
      <c r="O217" s="103">
        <v>0</v>
      </c>
      <c r="P217" s="104">
        <v>0</v>
      </c>
      <c r="Q217" s="105">
        <f>+monthly_drivers_0!Q217</f>
        <v>2.5</v>
      </c>
    </row>
    <row r="218" spans="1:17" x14ac:dyDescent="0.25">
      <c r="A218" s="106">
        <f t="shared" si="10"/>
        <v>50890</v>
      </c>
      <c r="B218" s="714" t="str">
        <f t="shared" si="11"/>
        <v>LeasingII</v>
      </c>
      <c r="C218" s="93">
        <v>0</v>
      </c>
      <c r="D218" s="94">
        <v>0</v>
      </c>
      <c r="E218" s="94">
        <v>0</v>
      </c>
      <c r="F218" s="94">
        <v>0</v>
      </c>
      <c r="G218" s="94">
        <v>0</v>
      </c>
      <c r="H218" s="94">
        <v>0</v>
      </c>
      <c r="I218" s="94">
        <v>0</v>
      </c>
      <c r="J218" s="94">
        <v>0</v>
      </c>
      <c r="K218" s="95">
        <v>0</v>
      </c>
      <c r="L218" s="94">
        <f t="shared" si="9"/>
        <v>0</v>
      </c>
      <c r="M218" s="94">
        <v>0</v>
      </c>
      <c r="N218" s="94">
        <v>0</v>
      </c>
      <c r="O218" s="96">
        <v>0</v>
      </c>
      <c r="P218" s="95">
        <v>0</v>
      </c>
      <c r="Q218" s="97">
        <f>+monthly_drivers_0!Q218</f>
        <v>2.5</v>
      </c>
    </row>
    <row r="219" spans="1:17" x14ac:dyDescent="0.25">
      <c r="A219" s="98">
        <f t="shared" si="10"/>
        <v>50921</v>
      </c>
      <c r="B219" s="713" t="str">
        <f t="shared" si="11"/>
        <v>LeasingII</v>
      </c>
      <c r="C219" s="99">
        <v>0</v>
      </c>
      <c r="D219" s="100">
        <v>0</v>
      </c>
      <c r="E219" s="100">
        <v>0</v>
      </c>
      <c r="F219" s="100">
        <v>0</v>
      </c>
      <c r="G219" s="100">
        <v>0</v>
      </c>
      <c r="H219" s="100">
        <v>0</v>
      </c>
      <c r="I219" s="100">
        <v>0</v>
      </c>
      <c r="J219" s="100">
        <v>0</v>
      </c>
      <c r="K219" s="101">
        <v>0</v>
      </c>
      <c r="L219" s="102">
        <f t="shared" si="9"/>
        <v>0</v>
      </c>
      <c r="M219" s="102">
        <v>0</v>
      </c>
      <c r="N219" s="102">
        <v>0</v>
      </c>
      <c r="O219" s="103">
        <v>0</v>
      </c>
      <c r="P219" s="104">
        <v>0</v>
      </c>
      <c r="Q219" s="105">
        <f>+monthly_drivers_0!Q219</f>
        <v>2.5</v>
      </c>
    </row>
    <row r="220" spans="1:17" x14ac:dyDescent="0.25">
      <c r="A220" s="106">
        <f t="shared" si="10"/>
        <v>50951</v>
      </c>
      <c r="B220" s="714" t="str">
        <f t="shared" si="11"/>
        <v>LeasingII</v>
      </c>
      <c r="C220" s="93">
        <v>0</v>
      </c>
      <c r="D220" s="94">
        <v>0</v>
      </c>
      <c r="E220" s="94">
        <v>0</v>
      </c>
      <c r="F220" s="94">
        <v>0</v>
      </c>
      <c r="G220" s="94">
        <v>0</v>
      </c>
      <c r="H220" s="94">
        <v>0</v>
      </c>
      <c r="I220" s="94">
        <v>0</v>
      </c>
      <c r="J220" s="94">
        <v>0</v>
      </c>
      <c r="K220" s="95">
        <v>0</v>
      </c>
      <c r="L220" s="94">
        <f t="shared" si="9"/>
        <v>0</v>
      </c>
      <c r="M220" s="94">
        <v>0</v>
      </c>
      <c r="N220" s="94">
        <v>0</v>
      </c>
      <c r="O220" s="96">
        <v>0</v>
      </c>
      <c r="P220" s="95">
        <v>0</v>
      </c>
      <c r="Q220" s="97">
        <f>+monthly_drivers_0!Q220</f>
        <v>2.5</v>
      </c>
    </row>
    <row r="221" spans="1:17" x14ac:dyDescent="0.25">
      <c r="A221" s="98">
        <f t="shared" si="10"/>
        <v>50982</v>
      </c>
      <c r="B221" s="713" t="str">
        <f t="shared" si="11"/>
        <v>LeasingII</v>
      </c>
      <c r="C221" s="99">
        <v>0</v>
      </c>
      <c r="D221" s="100">
        <v>0</v>
      </c>
      <c r="E221" s="100">
        <v>0</v>
      </c>
      <c r="F221" s="100">
        <v>0</v>
      </c>
      <c r="G221" s="100">
        <v>0</v>
      </c>
      <c r="H221" s="100">
        <v>0</v>
      </c>
      <c r="I221" s="100">
        <v>0</v>
      </c>
      <c r="J221" s="100">
        <v>0</v>
      </c>
      <c r="K221" s="101">
        <v>0</v>
      </c>
      <c r="L221" s="102">
        <f t="shared" si="9"/>
        <v>0</v>
      </c>
      <c r="M221" s="102">
        <v>0</v>
      </c>
      <c r="N221" s="102">
        <v>0</v>
      </c>
      <c r="O221" s="103">
        <v>0</v>
      </c>
      <c r="P221" s="104">
        <v>0</v>
      </c>
      <c r="Q221" s="105">
        <f>+monthly_drivers_0!Q221</f>
        <v>2.5</v>
      </c>
    </row>
    <row r="222" spans="1:17" x14ac:dyDescent="0.25">
      <c r="A222" s="106">
        <f t="shared" si="10"/>
        <v>51013</v>
      </c>
      <c r="B222" s="714" t="str">
        <f t="shared" si="11"/>
        <v>LeasingII</v>
      </c>
      <c r="C222" s="93">
        <v>0</v>
      </c>
      <c r="D222" s="94">
        <v>0</v>
      </c>
      <c r="E222" s="94">
        <v>0</v>
      </c>
      <c r="F222" s="94">
        <v>0</v>
      </c>
      <c r="G222" s="94">
        <v>0</v>
      </c>
      <c r="H222" s="94">
        <v>0</v>
      </c>
      <c r="I222" s="94">
        <v>0</v>
      </c>
      <c r="J222" s="94">
        <v>0</v>
      </c>
      <c r="K222" s="95">
        <v>0</v>
      </c>
      <c r="L222" s="94">
        <f t="shared" si="9"/>
        <v>0</v>
      </c>
      <c r="M222" s="94">
        <v>0</v>
      </c>
      <c r="N222" s="94">
        <v>0</v>
      </c>
      <c r="O222" s="96">
        <v>0</v>
      </c>
      <c r="P222" s="95">
        <v>0</v>
      </c>
      <c r="Q222" s="97">
        <f>+monthly_drivers_0!Q222</f>
        <v>2.5</v>
      </c>
    </row>
    <row r="223" spans="1:17" x14ac:dyDescent="0.25">
      <c r="A223" s="98">
        <f t="shared" si="10"/>
        <v>51043</v>
      </c>
      <c r="B223" s="713" t="str">
        <f t="shared" si="11"/>
        <v>LeasingII</v>
      </c>
      <c r="C223" s="99">
        <v>0</v>
      </c>
      <c r="D223" s="100">
        <v>0</v>
      </c>
      <c r="E223" s="100">
        <v>0</v>
      </c>
      <c r="F223" s="100">
        <v>0</v>
      </c>
      <c r="G223" s="100">
        <v>0</v>
      </c>
      <c r="H223" s="100">
        <v>0</v>
      </c>
      <c r="I223" s="100">
        <v>0</v>
      </c>
      <c r="J223" s="100">
        <v>0</v>
      </c>
      <c r="K223" s="101">
        <v>0</v>
      </c>
      <c r="L223" s="102">
        <f t="shared" si="9"/>
        <v>0</v>
      </c>
      <c r="M223" s="102">
        <v>0</v>
      </c>
      <c r="N223" s="102">
        <v>0</v>
      </c>
      <c r="O223" s="103">
        <v>0</v>
      </c>
      <c r="P223" s="104">
        <v>0</v>
      </c>
      <c r="Q223" s="105">
        <f>+monthly_drivers_0!Q223</f>
        <v>2.5</v>
      </c>
    </row>
    <row r="224" spans="1:17" x14ac:dyDescent="0.25">
      <c r="A224" s="106">
        <f t="shared" si="10"/>
        <v>51074</v>
      </c>
      <c r="B224" s="714" t="str">
        <f t="shared" si="11"/>
        <v>LeasingII</v>
      </c>
      <c r="C224" s="93">
        <v>0</v>
      </c>
      <c r="D224" s="94">
        <v>0</v>
      </c>
      <c r="E224" s="94">
        <v>0</v>
      </c>
      <c r="F224" s="94">
        <v>0</v>
      </c>
      <c r="G224" s="94">
        <v>0</v>
      </c>
      <c r="H224" s="94">
        <v>0</v>
      </c>
      <c r="I224" s="94">
        <v>0</v>
      </c>
      <c r="J224" s="94">
        <v>0</v>
      </c>
      <c r="K224" s="95">
        <v>0</v>
      </c>
      <c r="L224" s="94">
        <f t="shared" si="9"/>
        <v>0</v>
      </c>
      <c r="M224" s="94">
        <v>0</v>
      </c>
      <c r="N224" s="94">
        <v>0</v>
      </c>
      <c r="O224" s="96">
        <v>0</v>
      </c>
      <c r="P224" s="95">
        <v>0</v>
      </c>
      <c r="Q224" s="97">
        <f>+monthly_drivers_0!Q224</f>
        <v>2.5</v>
      </c>
    </row>
    <row r="225" spans="1:17" x14ac:dyDescent="0.25">
      <c r="A225" s="98">
        <f t="shared" si="10"/>
        <v>51104</v>
      </c>
      <c r="B225" s="713" t="str">
        <f t="shared" si="11"/>
        <v>LeasingII</v>
      </c>
      <c r="C225" s="99">
        <v>0</v>
      </c>
      <c r="D225" s="100">
        <v>0</v>
      </c>
      <c r="E225" s="100">
        <v>0</v>
      </c>
      <c r="F225" s="100">
        <v>0</v>
      </c>
      <c r="G225" s="100">
        <v>0</v>
      </c>
      <c r="H225" s="100">
        <v>0</v>
      </c>
      <c r="I225" s="100">
        <v>0</v>
      </c>
      <c r="J225" s="100">
        <v>0</v>
      </c>
      <c r="K225" s="101">
        <v>0</v>
      </c>
      <c r="L225" s="102">
        <f t="shared" si="9"/>
        <v>0</v>
      </c>
      <c r="M225" s="102">
        <v>0</v>
      </c>
      <c r="N225" s="102">
        <v>0</v>
      </c>
      <c r="O225" s="103">
        <v>0</v>
      </c>
      <c r="P225" s="104">
        <v>0</v>
      </c>
      <c r="Q225" s="105">
        <f>+monthly_drivers_0!Q225</f>
        <v>2.5</v>
      </c>
    </row>
    <row r="226" spans="1:17" x14ac:dyDescent="0.25">
      <c r="A226" s="106">
        <f t="shared" si="10"/>
        <v>51135</v>
      </c>
      <c r="B226" s="714" t="str">
        <f t="shared" si="11"/>
        <v>LeasingII</v>
      </c>
      <c r="C226" s="93">
        <v>0</v>
      </c>
      <c r="D226" s="94">
        <v>0</v>
      </c>
      <c r="E226" s="94">
        <v>0</v>
      </c>
      <c r="F226" s="94">
        <v>0</v>
      </c>
      <c r="G226" s="94">
        <v>0</v>
      </c>
      <c r="H226" s="94">
        <v>0</v>
      </c>
      <c r="I226" s="94">
        <v>0</v>
      </c>
      <c r="J226" s="94">
        <v>0</v>
      </c>
      <c r="K226" s="95">
        <v>0</v>
      </c>
      <c r="L226" s="94">
        <f t="shared" si="9"/>
        <v>0</v>
      </c>
      <c r="M226" s="94">
        <v>0</v>
      </c>
      <c r="N226" s="94">
        <v>0</v>
      </c>
      <c r="O226" s="96">
        <v>0</v>
      </c>
      <c r="P226" s="95">
        <v>0</v>
      </c>
      <c r="Q226" s="97">
        <f>+monthly_drivers_0!Q226</f>
        <v>2.5</v>
      </c>
    </row>
    <row r="227" spans="1:17" x14ac:dyDescent="0.25">
      <c r="A227" s="98">
        <f t="shared" si="10"/>
        <v>51166</v>
      </c>
      <c r="B227" s="713" t="str">
        <f t="shared" si="11"/>
        <v>LeasingII</v>
      </c>
      <c r="C227" s="99">
        <v>0</v>
      </c>
      <c r="D227" s="100">
        <v>0</v>
      </c>
      <c r="E227" s="100">
        <v>0</v>
      </c>
      <c r="F227" s="100">
        <v>0</v>
      </c>
      <c r="G227" s="100">
        <v>0</v>
      </c>
      <c r="H227" s="100">
        <v>0</v>
      </c>
      <c r="I227" s="100">
        <v>0</v>
      </c>
      <c r="J227" s="100">
        <v>0</v>
      </c>
      <c r="K227" s="101">
        <v>0</v>
      </c>
      <c r="L227" s="102">
        <f t="shared" si="9"/>
        <v>0</v>
      </c>
      <c r="M227" s="102">
        <v>0</v>
      </c>
      <c r="N227" s="102">
        <v>0</v>
      </c>
      <c r="O227" s="103">
        <v>0</v>
      </c>
      <c r="P227" s="104">
        <v>0</v>
      </c>
      <c r="Q227" s="105">
        <f>+monthly_drivers_0!Q227</f>
        <v>2.5</v>
      </c>
    </row>
    <row r="228" spans="1:17" x14ac:dyDescent="0.25">
      <c r="A228" s="106">
        <f t="shared" si="10"/>
        <v>51195</v>
      </c>
      <c r="B228" s="714" t="str">
        <f t="shared" si="11"/>
        <v>LeasingII</v>
      </c>
      <c r="C228" s="93">
        <v>0</v>
      </c>
      <c r="D228" s="94">
        <v>0</v>
      </c>
      <c r="E228" s="94">
        <v>0</v>
      </c>
      <c r="F228" s="94">
        <v>0</v>
      </c>
      <c r="G228" s="94">
        <v>0</v>
      </c>
      <c r="H228" s="94">
        <v>0</v>
      </c>
      <c r="I228" s="94">
        <v>0</v>
      </c>
      <c r="J228" s="94">
        <v>0</v>
      </c>
      <c r="K228" s="95">
        <v>0</v>
      </c>
      <c r="L228" s="94">
        <f t="shared" si="9"/>
        <v>0</v>
      </c>
      <c r="M228" s="94">
        <v>0</v>
      </c>
      <c r="N228" s="94">
        <v>0</v>
      </c>
      <c r="O228" s="96">
        <v>0</v>
      </c>
      <c r="P228" s="95">
        <v>0</v>
      </c>
      <c r="Q228" s="97">
        <f>+monthly_drivers_0!Q228</f>
        <v>2.5</v>
      </c>
    </row>
    <row r="229" spans="1:17" x14ac:dyDescent="0.25">
      <c r="A229" s="98">
        <f t="shared" si="10"/>
        <v>51226</v>
      </c>
      <c r="B229" s="713" t="str">
        <f t="shared" si="11"/>
        <v>LeasingII</v>
      </c>
      <c r="C229" s="99">
        <v>0</v>
      </c>
      <c r="D229" s="100">
        <v>0</v>
      </c>
      <c r="E229" s="100">
        <v>0</v>
      </c>
      <c r="F229" s="100">
        <v>0</v>
      </c>
      <c r="G229" s="100">
        <v>0</v>
      </c>
      <c r="H229" s="100">
        <v>0</v>
      </c>
      <c r="I229" s="100">
        <v>0</v>
      </c>
      <c r="J229" s="100">
        <v>0</v>
      </c>
      <c r="K229" s="101">
        <v>0</v>
      </c>
      <c r="L229" s="102">
        <f t="shared" si="9"/>
        <v>0</v>
      </c>
      <c r="M229" s="102">
        <v>0</v>
      </c>
      <c r="N229" s="102">
        <v>0</v>
      </c>
      <c r="O229" s="103">
        <v>0</v>
      </c>
      <c r="P229" s="104">
        <v>0</v>
      </c>
      <c r="Q229" s="105">
        <f>+monthly_drivers_0!Q229</f>
        <v>2.5</v>
      </c>
    </row>
    <row r="230" spans="1:17" x14ac:dyDescent="0.25">
      <c r="A230" s="106">
        <f t="shared" si="10"/>
        <v>51256</v>
      </c>
      <c r="B230" s="714" t="str">
        <f t="shared" si="11"/>
        <v>LeasingII</v>
      </c>
      <c r="C230" s="93">
        <v>0</v>
      </c>
      <c r="D230" s="94">
        <v>0</v>
      </c>
      <c r="E230" s="94">
        <v>0</v>
      </c>
      <c r="F230" s="94">
        <v>0</v>
      </c>
      <c r="G230" s="94">
        <v>0</v>
      </c>
      <c r="H230" s="94">
        <v>0</v>
      </c>
      <c r="I230" s="94">
        <v>0</v>
      </c>
      <c r="J230" s="94">
        <v>0</v>
      </c>
      <c r="K230" s="95">
        <v>0</v>
      </c>
      <c r="L230" s="94">
        <f t="shared" si="9"/>
        <v>0</v>
      </c>
      <c r="M230" s="94">
        <v>0</v>
      </c>
      <c r="N230" s="94">
        <v>0</v>
      </c>
      <c r="O230" s="96">
        <v>0</v>
      </c>
      <c r="P230" s="95">
        <v>0</v>
      </c>
      <c r="Q230" s="97">
        <f>+monthly_drivers_0!Q230</f>
        <v>2.5</v>
      </c>
    </row>
    <row r="231" spans="1:17" x14ac:dyDescent="0.25">
      <c r="A231" s="98">
        <f t="shared" si="10"/>
        <v>51287</v>
      </c>
      <c r="B231" s="713" t="str">
        <f t="shared" si="11"/>
        <v>LeasingII</v>
      </c>
      <c r="C231" s="99">
        <v>0</v>
      </c>
      <c r="D231" s="100">
        <v>0</v>
      </c>
      <c r="E231" s="100">
        <v>0</v>
      </c>
      <c r="F231" s="100">
        <v>0</v>
      </c>
      <c r="G231" s="100">
        <v>0</v>
      </c>
      <c r="H231" s="100">
        <v>0</v>
      </c>
      <c r="I231" s="100">
        <v>0</v>
      </c>
      <c r="J231" s="100">
        <v>0</v>
      </c>
      <c r="K231" s="101">
        <v>0</v>
      </c>
      <c r="L231" s="102">
        <f t="shared" si="9"/>
        <v>0</v>
      </c>
      <c r="M231" s="102">
        <v>0</v>
      </c>
      <c r="N231" s="102">
        <v>0</v>
      </c>
      <c r="O231" s="103">
        <v>0</v>
      </c>
      <c r="P231" s="104">
        <v>0</v>
      </c>
      <c r="Q231" s="105">
        <f>+monthly_drivers_0!Q231</f>
        <v>2.5</v>
      </c>
    </row>
    <row r="232" spans="1:17" x14ac:dyDescent="0.25">
      <c r="A232" s="106">
        <f t="shared" si="10"/>
        <v>51317</v>
      </c>
      <c r="B232" s="714" t="str">
        <f t="shared" si="11"/>
        <v>LeasingII</v>
      </c>
      <c r="C232" s="93">
        <v>0</v>
      </c>
      <c r="D232" s="94">
        <v>0</v>
      </c>
      <c r="E232" s="94">
        <v>0</v>
      </c>
      <c r="F232" s="94">
        <v>0</v>
      </c>
      <c r="G232" s="94">
        <v>0</v>
      </c>
      <c r="H232" s="94">
        <v>0</v>
      </c>
      <c r="I232" s="94">
        <v>0</v>
      </c>
      <c r="J232" s="94">
        <v>0</v>
      </c>
      <c r="K232" s="95">
        <v>0</v>
      </c>
      <c r="L232" s="94">
        <f t="shared" si="9"/>
        <v>0</v>
      </c>
      <c r="M232" s="94">
        <v>0</v>
      </c>
      <c r="N232" s="94">
        <v>0</v>
      </c>
      <c r="O232" s="96">
        <v>0</v>
      </c>
      <c r="P232" s="95">
        <v>0</v>
      </c>
      <c r="Q232" s="97">
        <f>+monthly_drivers_0!Q232</f>
        <v>2.5</v>
      </c>
    </row>
    <row r="233" spans="1:17" x14ac:dyDescent="0.25">
      <c r="A233" s="98">
        <f t="shared" si="10"/>
        <v>51348</v>
      </c>
      <c r="B233" s="713" t="str">
        <f t="shared" si="11"/>
        <v>LeasingII</v>
      </c>
      <c r="C233" s="99">
        <v>0</v>
      </c>
      <c r="D233" s="100">
        <v>0</v>
      </c>
      <c r="E233" s="100">
        <v>0</v>
      </c>
      <c r="F233" s="100">
        <v>0</v>
      </c>
      <c r="G233" s="100">
        <v>0</v>
      </c>
      <c r="H233" s="100">
        <v>0</v>
      </c>
      <c r="I233" s="100">
        <v>0</v>
      </c>
      <c r="J233" s="100">
        <v>0</v>
      </c>
      <c r="K233" s="101">
        <v>0</v>
      </c>
      <c r="L233" s="102">
        <f t="shared" si="9"/>
        <v>0</v>
      </c>
      <c r="M233" s="102">
        <v>0</v>
      </c>
      <c r="N233" s="102">
        <v>0</v>
      </c>
      <c r="O233" s="103">
        <v>0</v>
      </c>
      <c r="P233" s="104">
        <v>0</v>
      </c>
      <c r="Q233" s="105">
        <f>+monthly_drivers_0!Q233</f>
        <v>2.5</v>
      </c>
    </row>
    <row r="234" spans="1:17" x14ac:dyDescent="0.25">
      <c r="A234" s="106">
        <f t="shared" si="10"/>
        <v>51379</v>
      </c>
      <c r="B234" s="714" t="str">
        <f t="shared" si="11"/>
        <v>LeasingII</v>
      </c>
      <c r="C234" s="93">
        <v>0</v>
      </c>
      <c r="D234" s="94">
        <v>0</v>
      </c>
      <c r="E234" s="94">
        <v>0</v>
      </c>
      <c r="F234" s="94">
        <v>0</v>
      </c>
      <c r="G234" s="94">
        <v>0</v>
      </c>
      <c r="H234" s="94">
        <v>0</v>
      </c>
      <c r="I234" s="94">
        <v>0</v>
      </c>
      <c r="J234" s="94">
        <v>0</v>
      </c>
      <c r="K234" s="95">
        <v>0</v>
      </c>
      <c r="L234" s="94">
        <f t="shared" si="9"/>
        <v>0</v>
      </c>
      <c r="M234" s="94">
        <v>0</v>
      </c>
      <c r="N234" s="94">
        <v>0</v>
      </c>
      <c r="O234" s="96">
        <v>0</v>
      </c>
      <c r="P234" s="95">
        <v>0</v>
      </c>
      <c r="Q234" s="97">
        <f>+monthly_drivers_0!Q234</f>
        <v>2.5</v>
      </c>
    </row>
    <row r="235" spans="1:17" x14ac:dyDescent="0.25">
      <c r="A235" s="98">
        <f t="shared" si="10"/>
        <v>51409</v>
      </c>
      <c r="B235" s="713" t="str">
        <f t="shared" si="11"/>
        <v>LeasingII</v>
      </c>
      <c r="C235" s="99">
        <v>0</v>
      </c>
      <c r="D235" s="100">
        <v>0</v>
      </c>
      <c r="E235" s="100">
        <v>0</v>
      </c>
      <c r="F235" s="100">
        <v>0</v>
      </c>
      <c r="G235" s="100">
        <v>0</v>
      </c>
      <c r="H235" s="100">
        <v>0</v>
      </c>
      <c r="I235" s="100">
        <v>0</v>
      </c>
      <c r="J235" s="100">
        <v>0</v>
      </c>
      <c r="K235" s="101">
        <v>0</v>
      </c>
      <c r="L235" s="102">
        <f t="shared" si="9"/>
        <v>0</v>
      </c>
      <c r="M235" s="102">
        <v>0</v>
      </c>
      <c r="N235" s="102">
        <v>0</v>
      </c>
      <c r="O235" s="103">
        <v>0</v>
      </c>
      <c r="P235" s="104">
        <v>0</v>
      </c>
      <c r="Q235" s="105">
        <f>+monthly_drivers_0!Q235</f>
        <v>2.5</v>
      </c>
    </row>
    <row r="236" spans="1:17" x14ac:dyDescent="0.25">
      <c r="A236" s="106">
        <f t="shared" si="10"/>
        <v>51440</v>
      </c>
      <c r="B236" s="714" t="str">
        <f t="shared" si="11"/>
        <v>LeasingII</v>
      </c>
      <c r="C236" s="93">
        <v>0</v>
      </c>
      <c r="D236" s="94">
        <v>0</v>
      </c>
      <c r="E236" s="94">
        <v>0</v>
      </c>
      <c r="F236" s="94">
        <v>0</v>
      </c>
      <c r="G236" s="94">
        <v>0</v>
      </c>
      <c r="H236" s="94">
        <v>0</v>
      </c>
      <c r="I236" s="94">
        <v>0</v>
      </c>
      <c r="J236" s="94">
        <v>0</v>
      </c>
      <c r="K236" s="95">
        <v>0</v>
      </c>
      <c r="L236" s="94">
        <f t="shared" si="9"/>
        <v>0</v>
      </c>
      <c r="M236" s="94">
        <v>0</v>
      </c>
      <c r="N236" s="94">
        <v>0</v>
      </c>
      <c r="O236" s="96">
        <v>0</v>
      </c>
      <c r="P236" s="95">
        <v>0</v>
      </c>
      <c r="Q236" s="97">
        <f>+monthly_drivers_0!Q236</f>
        <v>2.5</v>
      </c>
    </row>
    <row r="237" spans="1:17" x14ac:dyDescent="0.25">
      <c r="A237" s="98">
        <f t="shared" si="10"/>
        <v>51470</v>
      </c>
      <c r="B237" s="713" t="str">
        <f t="shared" si="11"/>
        <v>LeasingII</v>
      </c>
      <c r="C237" s="99">
        <v>0</v>
      </c>
      <c r="D237" s="100">
        <v>0</v>
      </c>
      <c r="E237" s="100">
        <v>0</v>
      </c>
      <c r="F237" s="100">
        <v>0</v>
      </c>
      <c r="G237" s="100">
        <v>0</v>
      </c>
      <c r="H237" s="100">
        <v>0</v>
      </c>
      <c r="I237" s="100">
        <v>0</v>
      </c>
      <c r="J237" s="100">
        <v>0</v>
      </c>
      <c r="K237" s="101">
        <v>0</v>
      </c>
      <c r="L237" s="102">
        <f t="shared" si="9"/>
        <v>0</v>
      </c>
      <c r="M237" s="102">
        <v>0</v>
      </c>
      <c r="N237" s="102">
        <v>0</v>
      </c>
      <c r="O237" s="103">
        <v>0</v>
      </c>
      <c r="P237" s="104">
        <v>0</v>
      </c>
      <c r="Q237" s="105">
        <f>+monthly_drivers_0!Q237</f>
        <v>2.5</v>
      </c>
    </row>
    <row r="238" spans="1:17" x14ac:dyDescent="0.25">
      <c r="A238" s="106">
        <f t="shared" si="10"/>
        <v>51501</v>
      </c>
      <c r="B238" s="714" t="str">
        <f t="shared" si="11"/>
        <v>LeasingII</v>
      </c>
      <c r="C238" s="93">
        <v>0</v>
      </c>
      <c r="D238" s="94">
        <v>0</v>
      </c>
      <c r="E238" s="94">
        <v>0</v>
      </c>
      <c r="F238" s="94">
        <v>0</v>
      </c>
      <c r="G238" s="94">
        <v>0</v>
      </c>
      <c r="H238" s="94">
        <v>0</v>
      </c>
      <c r="I238" s="94">
        <v>0</v>
      </c>
      <c r="J238" s="94">
        <v>0</v>
      </c>
      <c r="K238" s="95">
        <v>0</v>
      </c>
      <c r="L238" s="94">
        <f t="shared" si="9"/>
        <v>0</v>
      </c>
      <c r="M238" s="94">
        <v>0</v>
      </c>
      <c r="N238" s="94">
        <v>0</v>
      </c>
      <c r="O238" s="96">
        <v>0</v>
      </c>
      <c r="P238" s="95">
        <v>0</v>
      </c>
      <c r="Q238" s="97">
        <f>+monthly_drivers_0!Q238</f>
        <v>2.5</v>
      </c>
    </row>
    <row r="239" spans="1:17" x14ac:dyDescent="0.25">
      <c r="A239" s="98">
        <f t="shared" si="10"/>
        <v>51532</v>
      </c>
      <c r="B239" s="713" t="str">
        <f t="shared" si="11"/>
        <v>LeasingII</v>
      </c>
      <c r="C239" s="99">
        <v>0</v>
      </c>
      <c r="D239" s="100">
        <v>0</v>
      </c>
      <c r="E239" s="100">
        <v>0</v>
      </c>
      <c r="F239" s="100">
        <v>0</v>
      </c>
      <c r="G239" s="100">
        <v>0</v>
      </c>
      <c r="H239" s="100">
        <v>0</v>
      </c>
      <c r="I239" s="100">
        <v>0</v>
      </c>
      <c r="J239" s="100">
        <v>0</v>
      </c>
      <c r="K239" s="101">
        <v>0</v>
      </c>
      <c r="L239" s="102">
        <f t="shared" si="9"/>
        <v>0</v>
      </c>
      <c r="M239" s="102">
        <v>0</v>
      </c>
      <c r="N239" s="102">
        <v>0</v>
      </c>
      <c r="O239" s="103">
        <v>0</v>
      </c>
      <c r="P239" s="104">
        <v>0</v>
      </c>
      <c r="Q239" s="105">
        <f>+monthly_drivers_0!Q239</f>
        <v>2.5</v>
      </c>
    </row>
    <row r="240" spans="1:17" x14ac:dyDescent="0.25">
      <c r="A240" s="106">
        <f t="shared" si="10"/>
        <v>51560</v>
      </c>
      <c r="B240" s="714" t="str">
        <f t="shared" si="11"/>
        <v>LeasingII</v>
      </c>
      <c r="C240" s="93">
        <v>0</v>
      </c>
      <c r="D240" s="94">
        <v>0</v>
      </c>
      <c r="E240" s="94">
        <v>0</v>
      </c>
      <c r="F240" s="94">
        <v>0</v>
      </c>
      <c r="G240" s="94">
        <v>0</v>
      </c>
      <c r="H240" s="94">
        <v>0</v>
      </c>
      <c r="I240" s="94">
        <v>0</v>
      </c>
      <c r="J240" s="94">
        <v>0</v>
      </c>
      <c r="K240" s="95">
        <v>0</v>
      </c>
      <c r="L240" s="94">
        <f t="shared" si="9"/>
        <v>0</v>
      </c>
      <c r="M240" s="94">
        <v>0</v>
      </c>
      <c r="N240" s="94">
        <v>0</v>
      </c>
      <c r="O240" s="96">
        <v>0</v>
      </c>
      <c r="P240" s="95">
        <v>0</v>
      </c>
      <c r="Q240" s="97">
        <f>+monthly_drivers_0!Q240</f>
        <v>2.5</v>
      </c>
    </row>
    <row r="241" spans="1:17" x14ac:dyDescent="0.25">
      <c r="A241" s="98">
        <f t="shared" si="10"/>
        <v>51591</v>
      </c>
      <c r="B241" s="713" t="str">
        <f t="shared" si="11"/>
        <v>LeasingII</v>
      </c>
      <c r="C241" s="99">
        <v>0</v>
      </c>
      <c r="D241" s="100">
        <v>0</v>
      </c>
      <c r="E241" s="100">
        <v>0</v>
      </c>
      <c r="F241" s="100">
        <v>0</v>
      </c>
      <c r="G241" s="100">
        <v>0</v>
      </c>
      <c r="H241" s="100">
        <v>0</v>
      </c>
      <c r="I241" s="100">
        <v>0</v>
      </c>
      <c r="J241" s="100">
        <v>0</v>
      </c>
      <c r="K241" s="101">
        <v>0</v>
      </c>
      <c r="L241" s="102">
        <f t="shared" si="9"/>
        <v>0</v>
      </c>
      <c r="M241" s="102">
        <v>0</v>
      </c>
      <c r="N241" s="102">
        <v>0</v>
      </c>
      <c r="O241" s="103">
        <v>0</v>
      </c>
      <c r="P241" s="104">
        <v>0</v>
      </c>
      <c r="Q241" s="105">
        <f>+monthly_drivers_0!Q241</f>
        <v>2.5</v>
      </c>
    </row>
    <row r="242" spans="1:17" x14ac:dyDescent="0.25">
      <c r="A242" s="106">
        <f t="shared" si="10"/>
        <v>51621</v>
      </c>
      <c r="B242" s="714" t="str">
        <f t="shared" si="11"/>
        <v>LeasingII</v>
      </c>
      <c r="C242" s="93">
        <v>0</v>
      </c>
      <c r="D242" s="94">
        <v>0</v>
      </c>
      <c r="E242" s="94">
        <v>0</v>
      </c>
      <c r="F242" s="94">
        <v>0</v>
      </c>
      <c r="G242" s="94">
        <v>0</v>
      </c>
      <c r="H242" s="94">
        <v>0</v>
      </c>
      <c r="I242" s="94">
        <v>0</v>
      </c>
      <c r="J242" s="94">
        <v>0</v>
      </c>
      <c r="K242" s="95">
        <v>0</v>
      </c>
      <c r="L242" s="94">
        <f t="shared" si="9"/>
        <v>0</v>
      </c>
      <c r="M242" s="94">
        <v>0</v>
      </c>
      <c r="N242" s="94">
        <v>0</v>
      </c>
      <c r="O242" s="96">
        <v>0</v>
      </c>
      <c r="P242" s="95">
        <v>0</v>
      </c>
      <c r="Q242" s="97">
        <f>+monthly_drivers_0!Q242</f>
        <v>2.5</v>
      </c>
    </row>
    <row r="243" spans="1:17" x14ac:dyDescent="0.25">
      <c r="A243" s="98">
        <f t="shared" si="10"/>
        <v>51652</v>
      </c>
      <c r="B243" s="713" t="str">
        <f t="shared" si="11"/>
        <v>LeasingII</v>
      </c>
      <c r="C243" s="99">
        <v>0</v>
      </c>
      <c r="D243" s="100">
        <v>0</v>
      </c>
      <c r="E243" s="100">
        <v>0</v>
      </c>
      <c r="F243" s="100">
        <v>0</v>
      </c>
      <c r="G243" s="100">
        <v>0</v>
      </c>
      <c r="H243" s="100">
        <v>0</v>
      </c>
      <c r="I243" s="100">
        <v>0</v>
      </c>
      <c r="J243" s="100">
        <v>0</v>
      </c>
      <c r="K243" s="101">
        <v>0</v>
      </c>
      <c r="L243" s="102">
        <f t="shared" si="9"/>
        <v>0</v>
      </c>
      <c r="M243" s="102">
        <v>0</v>
      </c>
      <c r="N243" s="102">
        <v>0</v>
      </c>
      <c r="O243" s="103">
        <v>0</v>
      </c>
      <c r="P243" s="104">
        <v>0</v>
      </c>
      <c r="Q243" s="105">
        <f>+monthly_drivers_0!Q243</f>
        <v>2.5</v>
      </c>
    </row>
    <row r="244" spans="1:17" x14ac:dyDescent="0.25">
      <c r="A244" s="106">
        <f t="shared" si="10"/>
        <v>51682</v>
      </c>
      <c r="B244" s="714" t="str">
        <f t="shared" si="11"/>
        <v>LeasingII</v>
      </c>
      <c r="C244" s="93">
        <v>0</v>
      </c>
      <c r="D244" s="94">
        <v>0</v>
      </c>
      <c r="E244" s="94">
        <v>0</v>
      </c>
      <c r="F244" s="94">
        <v>0</v>
      </c>
      <c r="G244" s="94">
        <v>0</v>
      </c>
      <c r="H244" s="94">
        <v>0</v>
      </c>
      <c r="I244" s="94">
        <v>0</v>
      </c>
      <c r="J244" s="94">
        <v>0</v>
      </c>
      <c r="K244" s="95">
        <v>0</v>
      </c>
      <c r="L244" s="94">
        <f t="shared" si="9"/>
        <v>0</v>
      </c>
      <c r="M244" s="94">
        <v>0</v>
      </c>
      <c r="N244" s="94">
        <v>0</v>
      </c>
      <c r="O244" s="96">
        <v>0</v>
      </c>
      <c r="P244" s="95">
        <v>0</v>
      </c>
      <c r="Q244" s="97">
        <f>+monthly_drivers_0!Q244</f>
        <v>2.5</v>
      </c>
    </row>
    <row r="245" spans="1:17" x14ac:dyDescent="0.25">
      <c r="A245" s="98">
        <f t="shared" si="10"/>
        <v>51713</v>
      </c>
      <c r="B245" s="713" t="str">
        <f t="shared" si="11"/>
        <v>LeasingII</v>
      </c>
      <c r="C245" s="99">
        <v>0</v>
      </c>
      <c r="D245" s="100">
        <v>0</v>
      </c>
      <c r="E245" s="100">
        <v>0</v>
      </c>
      <c r="F245" s="100">
        <v>0</v>
      </c>
      <c r="G245" s="100">
        <v>0</v>
      </c>
      <c r="H245" s="100">
        <v>0</v>
      </c>
      <c r="I245" s="100">
        <v>0</v>
      </c>
      <c r="J245" s="100">
        <v>0</v>
      </c>
      <c r="K245" s="101">
        <v>0</v>
      </c>
      <c r="L245" s="102">
        <f t="shared" si="9"/>
        <v>0</v>
      </c>
      <c r="M245" s="102">
        <v>0</v>
      </c>
      <c r="N245" s="102">
        <v>0</v>
      </c>
      <c r="O245" s="103">
        <v>0</v>
      </c>
      <c r="P245" s="104">
        <v>0</v>
      </c>
      <c r="Q245" s="105">
        <f>+monthly_drivers_0!Q245</f>
        <v>2.5</v>
      </c>
    </row>
    <row r="246" spans="1:17" x14ac:dyDescent="0.25">
      <c r="A246" s="106">
        <f t="shared" si="10"/>
        <v>51744</v>
      </c>
      <c r="B246" s="714" t="str">
        <f t="shared" si="11"/>
        <v>LeasingII</v>
      </c>
      <c r="C246" s="93">
        <v>0</v>
      </c>
      <c r="D246" s="94">
        <v>0</v>
      </c>
      <c r="E246" s="94">
        <v>0</v>
      </c>
      <c r="F246" s="94">
        <v>0</v>
      </c>
      <c r="G246" s="94">
        <v>0</v>
      </c>
      <c r="H246" s="94">
        <v>0</v>
      </c>
      <c r="I246" s="94">
        <v>0</v>
      </c>
      <c r="J246" s="94">
        <v>0</v>
      </c>
      <c r="K246" s="95">
        <v>0</v>
      </c>
      <c r="L246" s="94">
        <f t="shared" si="9"/>
        <v>0</v>
      </c>
      <c r="M246" s="94">
        <v>0</v>
      </c>
      <c r="N246" s="94">
        <v>0</v>
      </c>
      <c r="O246" s="96">
        <v>0</v>
      </c>
      <c r="P246" s="95">
        <v>0</v>
      </c>
      <c r="Q246" s="97">
        <f>+monthly_drivers_0!Q246</f>
        <v>2.5</v>
      </c>
    </row>
    <row r="247" spans="1:17" x14ac:dyDescent="0.25">
      <c r="A247" s="98">
        <f t="shared" si="10"/>
        <v>51774</v>
      </c>
      <c r="B247" s="713" t="str">
        <f t="shared" si="11"/>
        <v>LeasingII</v>
      </c>
      <c r="C247" s="99">
        <v>0</v>
      </c>
      <c r="D247" s="100">
        <v>0</v>
      </c>
      <c r="E247" s="100">
        <v>0</v>
      </c>
      <c r="F247" s="100">
        <v>0</v>
      </c>
      <c r="G247" s="100">
        <v>0</v>
      </c>
      <c r="H247" s="100">
        <v>0</v>
      </c>
      <c r="I247" s="100">
        <v>0</v>
      </c>
      <c r="J247" s="100">
        <v>0</v>
      </c>
      <c r="K247" s="101">
        <v>0</v>
      </c>
      <c r="L247" s="102">
        <f t="shared" si="9"/>
        <v>0</v>
      </c>
      <c r="M247" s="102">
        <v>0</v>
      </c>
      <c r="N247" s="102">
        <v>0</v>
      </c>
      <c r="O247" s="103">
        <v>0</v>
      </c>
      <c r="P247" s="104">
        <v>0</v>
      </c>
      <c r="Q247" s="105">
        <f>+monthly_drivers_0!Q247</f>
        <v>2.5</v>
      </c>
    </row>
    <row r="248" spans="1:17" x14ac:dyDescent="0.25">
      <c r="A248" s="106">
        <f t="shared" si="10"/>
        <v>51805</v>
      </c>
      <c r="B248" s="714" t="str">
        <f t="shared" si="11"/>
        <v>LeasingII</v>
      </c>
      <c r="C248" s="93">
        <v>0</v>
      </c>
      <c r="D248" s="94">
        <v>0</v>
      </c>
      <c r="E248" s="94">
        <v>0</v>
      </c>
      <c r="F248" s="94">
        <v>0</v>
      </c>
      <c r="G248" s="94">
        <v>0</v>
      </c>
      <c r="H248" s="94">
        <v>0</v>
      </c>
      <c r="I248" s="94">
        <v>0</v>
      </c>
      <c r="J248" s="94">
        <v>0</v>
      </c>
      <c r="K248" s="95">
        <v>0</v>
      </c>
      <c r="L248" s="94">
        <f t="shared" si="9"/>
        <v>0</v>
      </c>
      <c r="M248" s="94">
        <v>0</v>
      </c>
      <c r="N248" s="94">
        <v>0</v>
      </c>
      <c r="O248" s="96">
        <v>0</v>
      </c>
      <c r="P248" s="95">
        <v>0</v>
      </c>
      <c r="Q248" s="97">
        <f>+monthly_drivers_0!Q248</f>
        <v>2.5</v>
      </c>
    </row>
    <row r="249" spans="1:17" x14ac:dyDescent="0.25">
      <c r="A249" s="98">
        <f t="shared" si="10"/>
        <v>51835</v>
      </c>
      <c r="B249" s="713" t="str">
        <f t="shared" si="11"/>
        <v>LeasingII</v>
      </c>
      <c r="C249" s="99">
        <v>0</v>
      </c>
      <c r="D249" s="100">
        <v>0</v>
      </c>
      <c r="E249" s="100">
        <v>0</v>
      </c>
      <c r="F249" s="100">
        <v>0</v>
      </c>
      <c r="G249" s="100">
        <v>0</v>
      </c>
      <c r="H249" s="100">
        <v>0</v>
      </c>
      <c r="I249" s="100">
        <v>0</v>
      </c>
      <c r="J249" s="100">
        <v>0</v>
      </c>
      <c r="K249" s="101">
        <v>0</v>
      </c>
      <c r="L249" s="102">
        <f t="shared" si="9"/>
        <v>0</v>
      </c>
      <c r="M249" s="102">
        <v>0</v>
      </c>
      <c r="N249" s="102">
        <v>0</v>
      </c>
      <c r="O249" s="103">
        <v>0</v>
      </c>
      <c r="P249" s="104">
        <v>0</v>
      </c>
      <c r="Q249" s="105">
        <f>+monthly_drivers_0!Q249</f>
        <v>2.5</v>
      </c>
    </row>
    <row r="250" spans="1:17" x14ac:dyDescent="0.25">
      <c r="A250" s="106">
        <f t="shared" si="10"/>
        <v>51866</v>
      </c>
      <c r="B250" s="714" t="str">
        <f t="shared" si="11"/>
        <v>LeasingII</v>
      </c>
      <c r="C250" s="93">
        <v>0</v>
      </c>
      <c r="D250" s="94">
        <v>0</v>
      </c>
      <c r="E250" s="94">
        <v>0</v>
      </c>
      <c r="F250" s="94">
        <v>0</v>
      </c>
      <c r="G250" s="94">
        <v>0</v>
      </c>
      <c r="H250" s="94">
        <v>0</v>
      </c>
      <c r="I250" s="94">
        <v>0</v>
      </c>
      <c r="J250" s="94">
        <v>0</v>
      </c>
      <c r="K250" s="95">
        <v>0</v>
      </c>
      <c r="L250" s="94">
        <f t="shared" si="9"/>
        <v>0</v>
      </c>
      <c r="M250" s="94">
        <v>0</v>
      </c>
      <c r="N250" s="94">
        <v>0</v>
      </c>
      <c r="O250" s="96">
        <v>0</v>
      </c>
      <c r="P250" s="95">
        <v>0</v>
      </c>
      <c r="Q250" s="97">
        <f>+monthly_drivers_0!Q250</f>
        <v>2.5</v>
      </c>
    </row>
    <row r="251" spans="1:17" x14ac:dyDescent="0.25">
      <c r="A251" s="98">
        <f t="shared" si="10"/>
        <v>51897</v>
      </c>
      <c r="B251" s="713" t="str">
        <f t="shared" si="11"/>
        <v>LeasingII</v>
      </c>
      <c r="C251" s="99">
        <v>0</v>
      </c>
      <c r="D251" s="100">
        <v>0</v>
      </c>
      <c r="E251" s="100">
        <v>0</v>
      </c>
      <c r="F251" s="100">
        <v>0</v>
      </c>
      <c r="G251" s="100">
        <v>0</v>
      </c>
      <c r="H251" s="100">
        <v>0</v>
      </c>
      <c r="I251" s="100">
        <v>0</v>
      </c>
      <c r="J251" s="100">
        <v>0</v>
      </c>
      <c r="K251" s="101">
        <v>0</v>
      </c>
      <c r="L251" s="102">
        <f t="shared" si="9"/>
        <v>0</v>
      </c>
      <c r="M251" s="102">
        <v>0</v>
      </c>
      <c r="N251" s="102">
        <v>0</v>
      </c>
      <c r="O251" s="103">
        <v>0</v>
      </c>
      <c r="P251" s="104">
        <v>0</v>
      </c>
      <c r="Q251" s="105">
        <f>+monthly_drivers_0!Q251</f>
        <v>2.5</v>
      </c>
    </row>
    <row r="252" spans="1:17" x14ac:dyDescent="0.25">
      <c r="A252" s="106">
        <f t="shared" si="10"/>
        <v>51925</v>
      </c>
      <c r="B252" s="714" t="str">
        <f t="shared" si="11"/>
        <v>LeasingII</v>
      </c>
      <c r="C252" s="93">
        <v>0</v>
      </c>
      <c r="D252" s="94">
        <v>0</v>
      </c>
      <c r="E252" s="94">
        <v>0</v>
      </c>
      <c r="F252" s="94">
        <v>0</v>
      </c>
      <c r="G252" s="94">
        <v>0</v>
      </c>
      <c r="H252" s="94">
        <v>0</v>
      </c>
      <c r="I252" s="94">
        <v>0</v>
      </c>
      <c r="J252" s="94">
        <v>0</v>
      </c>
      <c r="K252" s="95">
        <v>0</v>
      </c>
      <c r="L252" s="94">
        <f t="shared" si="9"/>
        <v>0</v>
      </c>
      <c r="M252" s="94">
        <v>0</v>
      </c>
      <c r="N252" s="94">
        <v>0</v>
      </c>
      <c r="O252" s="96">
        <v>0</v>
      </c>
      <c r="P252" s="95">
        <v>0</v>
      </c>
      <c r="Q252" s="97">
        <f>+monthly_drivers_0!Q252</f>
        <v>2.5</v>
      </c>
    </row>
    <row r="253" spans="1:17" x14ac:dyDescent="0.25">
      <c r="A253" s="98">
        <f t="shared" si="10"/>
        <v>51956</v>
      </c>
      <c r="B253" s="713" t="str">
        <f t="shared" si="11"/>
        <v>LeasingII</v>
      </c>
      <c r="C253" s="99">
        <v>0</v>
      </c>
      <c r="D253" s="100">
        <v>0</v>
      </c>
      <c r="E253" s="100">
        <v>0</v>
      </c>
      <c r="F253" s="100">
        <v>0</v>
      </c>
      <c r="G253" s="100">
        <v>0</v>
      </c>
      <c r="H253" s="100">
        <v>0</v>
      </c>
      <c r="I253" s="100">
        <v>0</v>
      </c>
      <c r="J253" s="100">
        <v>0</v>
      </c>
      <c r="K253" s="101">
        <v>0</v>
      </c>
      <c r="L253" s="102">
        <f t="shared" si="9"/>
        <v>0</v>
      </c>
      <c r="M253" s="102">
        <v>0</v>
      </c>
      <c r="N253" s="102">
        <v>0</v>
      </c>
      <c r="O253" s="103">
        <v>0</v>
      </c>
      <c r="P253" s="104">
        <v>0</v>
      </c>
      <c r="Q253" s="105">
        <f>+monthly_drivers_0!Q253</f>
        <v>2.5</v>
      </c>
    </row>
    <row r="254" spans="1:17" x14ac:dyDescent="0.25">
      <c r="A254" s="106">
        <f t="shared" si="10"/>
        <v>51986</v>
      </c>
      <c r="B254" s="714" t="str">
        <f t="shared" si="11"/>
        <v>LeasingII</v>
      </c>
      <c r="C254" s="93">
        <v>0</v>
      </c>
      <c r="D254" s="94">
        <v>0</v>
      </c>
      <c r="E254" s="94">
        <v>0</v>
      </c>
      <c r="F254" s="94">
        <v>0</v>
      </c>
      <c r="G254" s="94">
        <v>0</v>
      </c>
      <c r="H254" s="94">
        <v>0</v>
      </c>
      <c r="I254" s="94">
        <v>0</v>
      </c>
      <c r="J254" s="94">
        <v>0</v>
      </c>
      <c r="K254" s="95">
        <v>0</v>
      </c>
      <c r="L254" s="94">
        <f t="shared" si="9"/>
        <v>0</v>
      </c>
      <c r="M254" s="94">
        <v>0</v>
      </c>
      <c r="N254" s="94">
        <v>0</v>
      </c>
      <c r="O254" s="96">
        <v>0</v>
      </c>
      <c r="P254" s="95">
        <v>0</v>
      </c>
      <c r="Q254" s="97">
        <f>+monthly_drivers_0!Q254</f>
        <v>2.5</v>
      </c>
    </row>
    <row r="255" spans="1:17" x14ac:dyDescent="0.25">
      <c r="A255" s="98">
        <f t="shared" si="10"/>
        <v>52017</v>
      </c>
      <c r="B255" s="713" t="str">
        <f t="shared" si="11"/>
        <v>LeasingII</v>
      </c>
      <c r="C255" s="99">
        <v>0</v>
      </c>
      <c r="D255" s="100">
        <v>0</v>
      </c>
      <c r="E255" s="100">
        <v>0</v>
      </c>
      <c r="F255" s="100">
        <v>0</v>
      </c>
      <c r="G255" s="100">
        <v>0</v>
      </c>
      <c r="H255" s="100">
        <v>0</v>
      </c>
      <c r="I255" s="100">
        <v>0</v>
      </c>
      <c r="J255" s="100">
        <v>0</v>
      </c>
      <c r="K255" s="101">
        <v>0</v>
      </c>
      <c r="L255" s="102">
        <f t="shared" si="9"/>
        <v>0</v>
      </c>
      <c r="M255" s="102">
        <v>0</v>
      </c>
      <c r="N255" s="102">
        <v>0</v>
      </c>
      <c r="O255" s="103">
        <v>0</v>
      </c>
      <c r="P255" s="104">
        <v>0</v>
      </c>
      <c r="Q255" s="105">
        <f>+monthly_drivers_0!Q255</f>
        <v>2.5</v>
      </c>
    </row>
    <row r="256" spans="1:17" x14ac:dyDescent="0.25">
      <c r="A256" s="106">
        <f t="shared" si="10"/>
        <v>52047</v>
      </c>
      <c r="B256" s="714" t="str">
        <f t="shared" si="11"/>
        <v>LeasingII</v>
      </c>
      <c r="C256" s="93">
        <v>0</v>
      </c>
      <c r="D256" s="94">
        <v>0</v>
      </c>
      <c r="E256" s="94">
        <v>0</v>
      </c>
      <c r="F256" s="94">
        <v>0</v>
      </c>
      <c r="G256" s="94">
        <v>0</v>
      </c>
      <c r="H256" s="94">
        <v>0</v>
      </c>
      <c r="I256" s="94">
        <v>0</v>
      </c>
      <c r="J256" s="94">
        <v>0</v>
      </c>
      <c r="K256" s="95">
        <v>0</v>
      </c>
      <c r="L256" s="94">
        <f t="shared" si="9"/>
        <v>0</v>
      </c>
      <c r="M256" s="94">
        <v>0</v>
      </c>
      <c r="N256" s="94">
        <v>0</v>
      </c>
      <c r="O256" s="96">
        <v>0</v>
      </c>
      <c r="P256" s="95">
        <v>0</v>
      </c>
      <c r="Q256" s="97">
        <f>+monthly_drivers_0!Q256</f>
        <v>2.5</v>
      </c>
    </row>
    <row r="257" spans="1:17" x14ac:dyDescent="0.25">
      <c r="A257" s="98">
        <f t="shared" si="10"/>
        <v>52078</v>
      </c>
      <c r="B257" s="713" t="str">
        <f t="shared" si="11"/>
        <v>LeasingII</v>
      </c>
      <c r="C257" s="99">
        <v>0</v>
      </c>
      <c r="D257" s="100">
        <v>0</v>
      </c>
      <c r="E257" s="100">
        <v>0</v>
      </c>
      <c r="F257" s="100">
        <v>0</v>
      </c>
      <c r="G257" s="100">
        <v>0</v>
      </c>
      <c r="H257" s="100">
        <v>0</v>
      </c>
      <c r="I257" s="100">
        <v>0</v>
      </c>
      <c r="J257" s="100">
        <v>0</v>
      </c>
      <c r="K257" s="101">
        <v>0</v>
      </c>
      <c r="L257" s="102">
        <f t="shared" si="9"/>
        <v>0</v>
      </c>
      <c r="M257" s="102">
        <v>0</v>
      </c>
      <c r="N257" s="102">
        <v>0</v>
      </c>
      <c r="O257" s="103">
        <v>0</v>
      </c>
      <c r="P257" s="104">
        <v>0</v>
      </c>
      <c r="Q257" s="105">
        <f>+monthly_drivers_0!Q257</f>
        <v>2.5</v>
      </c>
    </row>
    <row r="258" spans="1:17" x14ac:dyDescent="0.25">
      <c r="A258" s="106">
        <f t="shared" si="10"/>
        <v>52109</v>
      </c>
      <c r="B258" s="714" t="str">
        <f t="shared" si="11"/>
        <v>LeasingII</v>
      </c>
      <c r="C258" s="93">
        <v>0</v>
      </c>
      <c r="D258" s="94">
        <v>0</v>
      </c>
      <c r="E258" s="94">
        <v>0</v>
      </c>
      <c r="F258" s="94">
        <v>0</v>
      </c>
      <c r="G258" s="94">
        <v>0</v>
      </c>
      <c r="H258" s="94">
        <v>0</v>
      </c>
      <c r="I258" s="94">
        <v>0</v>
      </c>
      <c r="J258" s="94">
        <v>0</v>
      </c>
      <c r="K258" s="95">
        <v>0</v>
      </c>
      <c r="L258" s="94">
        <f t="shared" ref="L258:L321" si="12">+P258+O258</f>
        <v>0</v>
      </c>
      <c r="M258" s="94">
        <v>0</v>
      </c>
      <c r="N258" s="94">
        <v>0</v>
      </c>
      <c r="O258" s="96">
        <v>0</v>
      </c>
      <c r="P258" s="95">
        <v>0</v>
      </c>
      <c r="Q258" s="97">
        <f>+monthly_drivers_0!Q258</f>
        <v>2.5</v>
      </c>
    </row>
    <row r="259" spans="1:17" x14ac:dyDescent="0.25">
      <c r="A259" s="98">
        <f t="shared" ref="A259:A322" si="13">+EOMONTH(A258,1)</f>
        <v>52139</v>
      </c>
      <c r="B259" s="713" t="str">
        <f t="shared" ref="B259:B322" si="14">+B258</f>
        <v>LeasingII</v>
      </c>
      <c r="C259" s="99">
        <v>0</v>
      </c>
      <c r="D259" s="100">
        <v>0</v>
      </c>
      <c r="E259" s="100">
        <v>0</v>
      </c>
      <c r="F259" s="100">
        <v>0</v>
      </c>
      <c r="G259" s="100">
        <v>0</v>
      </c>
      <c r="H259" s="100">
        <v>0</v>
      </c>
      <c r="I259" s="100">
        <v>0</v>
      </c>
      <c r="J259" s="100">
        <v>0</v>
      </c>
      <c r="K259" s="101">
        <v>0</v>
      </c>
      <c r="L259" s="102">
        <f t="shared" si="12"/>
        <v>0</v>
      </c>
      <c r="M259" s="102">
        <v>0</v>
      </c>
      <c r="N259" s="102">
        <v>0</v>
      </c>
      <c r="O259" s="103">
        <v>0</v>
      </c>
      <c r="P259" s="104">
        <v>0</v>
      </c>
      <c r="Q259" s="105">
        <f>+monthly_drivers_0!Q259</f>
        <v>2.5</v>
      </c>
    </row>
    <row r="260" spans="1:17" x14ac:dyDescent="0.25">
      <c r="A260" s="106">
        <f t="shared" si="13"/>
        <v>52170</v>
      </c>
      <c r="B260" s="714" t="str">
        <f t="shared" si="14"/>
        <v>LeasingII</v>
      </c>
      <c r="C260" s="93">
        <v>0</v>
      </c>
      <c r="D260" s="94">
        <v>0</v>
      </c>
      <c r="E260" s="94">
        <v>0</v>
      </c>
      <c r="F260" s="94">
        <v>0</v>
      </c>
      <c r="G260" s="94">
        <v>0</v>
      </c>
      <c r="H260" s="94">
        <v>0</v>
      </c>
      <c r="I260" s="94">
        <v>0</v>
      </c>
      <c r="J260" s="94">
        <v>0</v>
      </c>
      <c r="K260" s="95">
        <v>0</v>
      </c>
      <c r="L260" s="94">
        <f t="shared" si="12"/>
        <v>0</v>
      </c>
      <c r="M260" s="94">
        <v>0</v>
      </c>
      <c r="N260" s="94">
        <v>0</v>
      </c>
      <c r="O260" s="96">
        <v>0</v>
      </c>
      <c r="P260" s="95">
        <v>0</v>
      </c>
      <c r="Q260" s="97">
        <f>+monthly_drivers_0!Q260</f>
        <v>2.5</v>
      </c>
    </row>
    <row r="261" spans="1:17" x14ac:dyDescent="0.25">
      <c r="A261" s="98">
        <f t="shared" si="13"/>
        <v>52200</v>
      </c>
      <c r="B261" s="713" t="str">
        <f t="shared" si="14"/>
        <v>LeasingII</v>
      </c>
      <c r="C261" s="99">
        <v>0</v>
      </c>
      <c r="D261" s="100">
        <v>0</v>
      </c>
      <c r="E261" s="100">
        <v>0</v>
      </c>
      <c r="F261" s="100">
        <v>0</v>
      </c>
      <c r="G261" s="100">
        <v>0</v>
      </c>
      <c r="H261" s="100">
        <v>0</v>
      </c>
      <c r="I261" s="100">
        <v>0</v>
      </c>
      <c r="J261" s="100">
        <v>0</v>
      </c>
      <c r="K261" s="101">
        <v>0</v>
      </c>
      <c r="L261" s="102">
        <f t="shared" si="12"/>
        <v>0</v>
      </c>
      <c r="M261" s="102">
        <v>0</v>
      </c>
      <c r="N261" s="102">
        <v>0</v>
      </c>
      <c r="O261" s="103">
        <v>0</v>
      </c>
      <c r="P261" s="104">
        <v>0</v>
      </c>
      <c r="Q261" s="105">
        <f>+monthly_drivers_0!Q261</f>
        <v>2.5</v>
      </c>
    </row>
    <row r="262" spans="1:17" x14ac:dyDescent="0.25">
      <c r="A262" s="106">
        <f t="shared" si="13"/>
        <v>52231</v>
      </c>
      <c r="B262" s="714" t="str">
        <f t="shared" si="14"/>
        <v>LeasingII</v>
      </c>
      <c r="C262" s="93">
        <v>0</v>
      </c>
      <c r="D262" s="94">
        <v>0</v>
      </c>
      <c r="E262" s="94">
        <v>0</v>
      </c>
      <c r="F262" s="94">
        <v>0</v>
      </c>
      <c r="G262" s="94">
        <v>0</v>
      </c>
      <c r="H262" s="94">
        <v>0</v>
      </c>
      <c r="I262" s="94">
        <v>0</v>
      </c>
      <c r="J262" s="94">
        <v>0</v>
      </c>
      <c r="K262" s="95">
        <v>0</v>
      </c>
      <c r="L262" s="94">
        <f t="shared" si="12"/>
        <v>0</v>
      </c>
      <c r="M262" s="94">
        <v>0</v>
      </c>
      <c r="N262" s="94">
        <v>0</v>
      </c>
      <c r="O262" s="96">
        <v>0</v>
      </c>
      <c r="P262" s="95">
        <v>0</v>
      </c>
      <c r="Q262" s="97">
        <f>+monthly_drivers_0!Q262</f>
        <v>2.5</v>
      </c>
    </row>
    <row r="263" spans="1:17" x14ac:dyDescent="0.25">
      <c r="A263" s="98">
        <f t="shared" si="13"/>
        <v>52262</v>
      </c>
      <c r="B263" s="713" t="str">
        <f t="shared" si="14"/>
        <v>LeasingII</v>
      </c>
      <c r="C263" s="99">
        <v>0</v>
      </c>
      <c r="D263" s="100">
        <v>0</v>
      </c>
      <c r="E263" s="100">
        <v>0</v>
      </c>
      <c r="F263" s="100">
        <v>0</v>
      </c>
      <c r="G263" s="100">
        <v>0</v>
      </c>
      <c r="H263" s="100">
        <v>0</v>
      </c>
      <c r="I263" s="100">
        <v>0</v>
      </c>
      <c r="J263" s="100">
        <v>0</v>
      </c>
      <c r="K263" s="101">
        <v>0</v>
      </c>
      <c r="L263" s="102">
        <f t="shared" si="12"/>
        <v>0</v>
      </c>
      <c r="M263" s="102">
        <v>0</v>
      </c>
      <c r="N263" s="102">
        <v>0</v>
      </c>
      <c r="O263" s="103">
        <v>0</v>
      </c>
      <c r="P263" s="104">
        <v>0</v>
      </c>
      <c r="Q263" s="105">
        <f>+monthly_drivers_0!Q263</f>
        <v>2.5</v>
      </c>
    </row>
    <row r="264" spans="1:17" x14ac:dyDescent="0.25">
      <c r="A264" s="106">
        <f t="shared" si="13"/>
        <v>52290</v>
      </c>
      <c r="B264" s="714" t="str">
        <f t="shared" si="14"/>
        <v>LeasingII</v>
      </c>
      <c r="C264" s="93">
        <v>0</v>
      </c>
      <c r="D264" s="94">
        <v>0</v>
      </c>
      <c r="E264" s="94">
        <v>0</v>
      </c>
      <c r="F264" s="94">
        <v>0</v>
      </c>
      <c r="G264" s="94">
        <v>0</v>
      </c>
      <c r="H264" s="94">
        <v>0</v>
      </c>
      <c r="I264" s="94">
        <v>0</v>
      </c>
      <c r="J264" s="94">
        <v>0</v>
      </c>
      <c r="K264" s="95">
        <v>0</v>
      </c>
      <c r="L264" s="94">
        <f t="shared" si="12"/>
        <v>0</v>
      </c>
      <c r="M264" s="94">
        <v>0</v>
      </c>
      <c r="N264" s="94">
        <v>0</v>
      </c>
      <c r="O264" s="96">
        <v>0</v>
      </c>
      <c r="P264" s="95">
        <v>0</v>
      </c>
      <c r="Q264" s="97">
        <f>+monthly_drivers_0!Q264</f>
        <v>2.5</v>
      </c>
    </row>
    <row r="265" spans="1:17" x14ac:dyDescent="0.25">
      <c r="A265" s="98">
        <f t="shared" si="13"/>
        <v>52321</v>
      </c>
      <c r="B265" s="713" t="str">
        <f t="shared" si="14"/>
        <v>LeasingII</v>
      </c>
      <c r="C265" s="99">
        <v>0</v>
      </c>
      <c r="D265" s="100">
        <v>0</v>
      </c>
      <c r="E265" s="100">
        <v>0</v>
      </c>
      <c r="F265" s="100">
        <v>0</v>
      </c>
      <c r="G265" s="100">
        <v>0</v>
      </c>
      <c r="H265" s="100">
        <v>0</v>
      </c>
      <c r="I265" s="100">
        <v>0</v>
      </c>
      <c r="J265" s="100">
        <v>0</v>
      </c>
      <c r="K265" s="101">
        <v>0</v>
      </c>
      <c r="L265" s="102">
        <f t="shared" si="12"/>
        <v>0</v>
      </c>
      <c r="M265" s="102">
        <v>0</v>
      </c>
      <c r="N265" s="102">
        <v>0</v>
      </c>
      <c r="O265" s="103">
        <v>0</v>
      </c>
      <c r="P265" s="104">
        <v>0</v>
      </c>
      <c r="Q265" s="105">
        <f>+monthly_drivers_0!Q265</f>
        <v>2.5</v>
      </c>
    </row>
    <row r="266" spans="1:17" x14ac:dyDescent="0.25">
      <c r="A266" s="106">
        <f t="shared" si="13"/>
        <v>52351</v>
      </c>
      <c r="B266" s="714" t="str">
        <f t="shared" si="14"/>
        <v>LeasingII</v>
      </c>
      <c r="C266" s="93">
        <v>0</v>
      </c>
      <c r="D266" s="94">
        <v>0</v>
      </c>
      <c r="E266" s="94">
        <v>0</v>
      </c>
      <c r="F266" s="94">
        <v>0</v>
      </c>
      <c r="G266" s="94">
        <v>0</v>
      </c>
      <c r="H266" s="94">
        <v>0</v>
      </c>
      <c r="I266" s="94">
        <v>0</v>
      </c>
      <c r="J266" s="94">
        <v>0</v>
      </c>
      <c r="K266" s="95">
        <v>0</v>
      </c>
      <c r="L266" s="94">
        <f t="shared" si="12"/>
        <v>0</v>
      </c>
      <c r="M266" s="94">
        <v>0</v>
      </c>
      <c r="N266" s="94">
        <v>0</v>
      </c>
      <c r="O266" s="96">
        <v>0</v>
      </c>
      <c r="P266" s="95">
        <v>0</v>
      </c>
      <c r="Q266" s="97">
        <f>+monthly_drivers_0!Q266</f>
        <v>2.5</v>
      </c>
    </row>
    <row r="267" spans="1:17" x14ac:dyDescent="0.25">
      <c r="A267" s="98">
        <f t="shared" si="13"/>
        <v>52382</v>
      </c>
      <c r="B267" s="713" t="str">
        <f t="shared" si="14"/>
        <v>LeasingII</v>
      </c>
      <c r="C267" s="99">
        <v>0</v>
      </c>
      <c r="D267" s="100">
        <v>0</v>
      </c>
      <c r="E267" s="100">
        <v>0</v>
      </c>
      <c r="F267" s="100">
        <v>0</v>
      </c>
      <c r="G267" s="100">
        <v>0</v>
      </c>
      <c r="H267" s="100">
        <v>0</v>
      </c>
      <c r="I267" s="100">
        <v>0</v>
      </c>
      <c r="J267" s="100">
        <v>0</v>
      </c>
      <c r="K267" s="101">
        <v>0</v>
      </c>
      <c r="L267" s="102">
        <f t="shared" si="12"/>
        <v>0</v>
      </c>
      <c r="M267" s="102">
        <v>0</v>
      </c>
      <c r="N267" s="102">
        <v>0</v>
      </c>
      <c r="O267" s="103">
        <v>0</v>
      </c>
      <c r="P267" s="104">
        <v>0</v>
      </c>
      <c r="Q267" s="105">
        <f>+monthly_drivers_0!Q267</f>
        <v>2.5</v>
      </c>
    </row>
    <row r="268" spans="1:17" x14ac:dyDescent="0.25">
      <c r="A268" s="106">
        <f t="shared" si="13"/>
        <v>52412</v>
      </c>
      <c r="B268" s="714" t="str">
        <f t="shared" si="14"/>
        <v>LeasingII</v>
      </c>
      <c r="C268" s="93">
        <v>0</v>
      </c>
      <c r="D268" s="94">
        <v>0</v>
      </c>
      <c r="E268" s="94">
        <v>0</v>
      </c>
      <c r="F268" s="94">
        <v>0</v>
      </c>
      <c r="G268" s="94">
        <v>0</v>
      </c>
      <c r="H268" s="94">
        <v>0</v>
      </c>
      <c r="I268" s="94">
        <v>0</v>
      </c>
      <c r="J268" s="94">
        <v>0</v>
      </c>
      <c r="K268" s="95">
        <v>0</v>
      </c>
      <c r="L268" s="94">
        <f t="shared" si="12"/>
        <v>0</v>
      </c>
      <c r="M268" s="94">
        <v>0</v>
      </c>
      <c r="N268" s="94">
        <v>0</v>
      </c>
      <c r="O268" s="96">
        <v>0</v>
      </c>
      <c r="P268" s="95">
        <v>0</v>
      </c>
      <c r="Q268" s="97">
        <f>+monthly_drivers_0!Q268</f>
        <v>2.5</v>
      </c>
    </row>
    <row r="269" spans="1:17" x14ac:dyDescent="0.25">
      <c r="A269" s="98">
        <f t="shared" si="13"/>
        <v>52443</v>
      </c>
      <c r="B269" s="713" t="str">
        <f t="shared" si="14"/>
        <v>LeasingII</v>
      </c>
      <c r="C269" s="99">
        <v>0</v>
      </c>
      <c r="D269" s="100">
        <v>0</v>
      </c>
      <c r="E269" s="100">
        <v>0</v>
      </c>
      <c r="F269" s="100">
        <v>0</v>
      </c>
      <c r="G269" s="100">
        <v>0</v>
      </c>
      <c r="H269" s="100">
        <v>0</v>
      </c>
      <c r="I269" s="100">
        <v>0</v>
      </c>
      <c r="J269" s="100">
        <v>0</v>
      </c>
      <c r="K269" s="101">
        <v>0</v>
      </c>
      <c r="L269" s="102">
        <f t="shared" si="12"/>
        <v>0</v>
      </c>
      <c r="M269" s="102">
        <v>0</v>
      </c>
      <c r="N269" s="102">
        <v>0</v>
      </c>
      <c r="O269" s="103">
        <v>0</v>
      </c>
      <c r="P269" s="104">
        <v>0</v>
      </c>
      <c r="Q269" s="105">
        <f>+monthly_drivers_0!Q269</f>
        <v>2.5</v>
      </c>
    </row>
    <row r="270" spans="1:17" x14ac:dyDescent="0.25">
      <c r="A270" s="106">
        <f t="shared" si="13"/>
        <v>52474</v>
      </c>
      <c r="B270" s="714" t="str">
        <f t="shared" si="14"/>
        <v>LeasingII</v>
      </c>
      <c r="C270" s="93">
        <v>0</v>
      </c>
      <c r="D270" s="94">
        <v>0</v>
      </c>
      <c r="E270" s="94">
        <v>0</v>
      </c>
      <c r="F270" s="94">
        <v>0</v>
      </c>
      <c r="G270" s="94">
        <v>0</v>
      </c>
      <c r="H270" s="94">
        <v>0</v>
      </c>
      <c r="I270" s="94">
        <v>0</v>
      </c>
      <c r="J270" s="94">
        <v>0</v>
      </c>
      <c r="K270" s="95">
        <v>0</v>
      </c>
      <c r="L270" s="94">
        <f t="shared" si="12"/>
        <v>0</v>
      </c>
      <c r="M270" s="94">
        <v>0</v>
      </c>
      <c r="N270" s="94">
        <v>0</v>
      </c>
      <c r="O270" s="96">
        <v>0</v>
      </c>
      <c r="P270" s="95">
        <v>0</v>
      </c>
      <c r="Q270" s="97">
        <f>+monthly_drivers_0!Q270</f>
        <v>2.5</v>
      </c>
    </row>
    <row r="271" spans="1:17" x14ac:dyDescent="0.25">
      <c r="A271" s="98">
        <f t="shared" si="13"/>
        <v>52504</v>
      </c>
      <c r="B271" s="713" t="str">
        <f t="shared" si="14"/>
        <v>LeasingII</v>
      </c>
      <c r="C271" s="99">
        <v>0</v>
      </c>
      <c r="D271" s="100">
        <v>0</v>
      </c>
      <c r="E271" s="100">
        <v>0</v>
      </c>
      <c r="F271" s="100">
        <v>0</v>
      </c>
      <c r="G271" s="100">
        <v>0</v>
      </c>
      <c r="H271" s="100">
        <v>0</v>
      </c>
      <c r="I271" s="100">
        <v>0</v>
      </c>
      <c r="J271" s="100">
        <v>0</v>
      </c>
      <c r="K271" s="101">
        <v>0</v>
      </c>
      <c r="L271" s="102">
        <f t="shared" si="12"/>
        <v>0</v>
      </c>
      <c r="M271" s="102">
        <v>0</v>
      </c>
      <c r="N271" s="102">
        <v>0</v>
      </c>
      <c r="O271" s="103">
        <v>0</v>
      </c>
      <c r="P271" s="104">
        <v>0</v>
      </c>
      <c r="Q271" s="105">
        <f>+monthly_drivers_0!Q271</f>
        <v>2.5</v>
      </c>
    </row>
    <row r="272" spans="1:17" x14ac:dyDescent="0.25">
      <c r="A272" s="106">
        <f t="shared" si="13"/>
        <v>52535</v>
      </c>
      <c r="B272" s="714" t="str">
        <f t="shared" si="14"/>
        <v>LeasingII</v>
      </c>
      <c r="C272" s="93">
        <v>0</v>
      </c>
      <c r="D272" s="94">
        <v>0</v>
      </c>
      <c r="E272" s="94">
        <v>0</v>
      </c>
      <c r="F272" s="94">
        <v>0</v>
      </c>
      <c r="G272" s="94">
        <v>0</v>
      </c>
      <c r="H272" s="94">
        <v>0</v>
      </c>
      <c r="I272" s="94">
        <v>0</v>
      </c>
      <c r="J272" s="94">
        <v>0</v>
      </c>
      <c r="K272" s="95">
        <v>0</v>
      </c>
      <c r="L272" s="94">
        <f t="shared" si="12"/>
        <v>0</v>
      </c>
      <c r="M272" s="94">
        <v>0</v>
      </c>
      <c r="N272" s="94">
        <v>0</v>
      </c>
      <c r="O272" s="96">
        <v>0</v>
      </c>
      <c r="P272" s="95">
        <v>0</v>
      </c>
      <c r="Q272" s="97">
        <f>+monthly_drivers_0!Q272</f>
        <v>2.5</v>
      </c>
    </row>
    <row r="273" spans="1:17" x14ac:dyDescent="0.25">
      <c r="A273" s="98">
        <f t="shared" si="13"/>
        <v>52565</v>
      </c>
      <c r="B273" s="713" t="str">
        <f t="shared" si="14"/>
        <v>LeasingII</v>
      </c>
      <c r="C273" s="99">
        <v>0</v>
      </c>
      <c r="D273" s="100">
        <v>0</v>
      </c>
      <c r="E273" s="100">
        <v>0</v>
      </c>
      <c r="F273" s="100">
        <v>0</v>
      </c>
      <c r="G273" s="100">
        <v>0</v>
      </c>
      <c r="H273" s="100">
        <v>0</v>
      </c>
      <c r="I273" s="100">
        <v>0</v>
      </c>
      <c r="J273" s="100">
        <v>0</v>
      </c>
      <c r="K273" s="101">
        <v>0</v>
      </c>
      <c r="L273" s="102">
        <f t="shared" si="12"/>
        <v>0</v>
      </c>
      <c r="M273" s="102">
        <v>0</v>
      </c>
      <c r="N273" s="102">
        <v>0</v>
      </c>
      <c r="O273" s="103">
        <v>0</v>
      </c>
      <c r="P273" s="104">
        <v>0</v>
      </c>
      <c r="Q273" s="105">
        <f>+monthly_drivers_0!Q273</f>
        <v>2.5</v>
      </c>
    </row>
    <row r="274" spans="1:17" x14ac:dyDescent="0.25">
      <c r="A274" s="106">
        <f t="shared" si="13"/>
        <v>52596</v>
      </c>
      <c r="B274" s="714" t="str">
        <f t="shared" si="14"/>
        <v>LeasingII</v>
      </c>
      <c r="C274" s="93">
        <v>0</v>
      </c>
      <c r="D274" s="94">
        <v>0</v>
      </c>
      <c r="E274" s="94">
        <v>0</v>
      </c>
      <c r="F274" s="94">
        <v>0</v>
      </c>
      <c r="G274" s="94">
        <v>0</v>
      </c>
      <c r="H274" s="94">
        <v>0</v>
      </c>
      <c r="I274" s="94">
        <v>0</v>
      </c>
      <c r="J274" s="94">
        <v>0</v>
      </c>
      <c r="K274" s="95">
        <v>0</v>
      </c>
      <c r="L274" s="94">
        <f t="shared" si="12"/>
        <v>0</v>
      </c>
      <c r="M274" s="94">
        <v>0</v>
      </c>
      <c r="N274" s="94">
        <v>0</v>
      </c>
      <c r="O274" s="96">
        <v>0</v>
      </c>
      <c r="P274" s="95">
        <v>0</v>
      </c>
      <c r="Q274" s="97">
        <f>+monthly_drivers_0!Q274</f>
        <v>2.5</v>
      </c>
    </row>
    <row r="275" spans="1:17" x14ac:dyDescent="0.25">
      <c r="A275" s="98">
        <f t="shared" si="13"/>
        <v>52627</v>
      </c>
      <c r="B275" s="713" t="str">
        <f t="shared" si="14"/>
        <v>LeasingII</v>
      </c>
      <c r="C275" s="99">
        <v>0</v>
      </c>
      <c r="D275" s="100">
        <v>0</v>
      </c>
      <c r="E275" s="100">
        <v>0</v>
      </c>
      <c r="F275" s="100">
        <v>0</v>
      </c>
      <c r="G275" s="100">
        <v>0</v>
      </c>
      <c r="H275" s="100">
        <v>0</v>
      </c>
      <c r="I275" s="100">
        <v>0</v>
      </c>
      <c r="J275" s="100">
        <v>0</v>
      </c>
      <c r="K275" s="101">
        <v>0</v>
      </c>
      <c r="L275" s="102">
        <f t="shared" si="12"/>
        <v>0</v>
      </c>
      <c r="M275" s="102">
        <v>0</v>
      </c>
      <c r="N275" s="102">
        <v>0</v>
      </c>
      <c r="O275" s="103">
        <v>0</v>
      </c>
      <c r="P275" s="104">
        <v>0</v>
      </c>
      <c r="Q275" s="105">
        <f>+monthly_drivers_0!Q275</f>
        <v>2.5</v>
      </c>
    </row>
    <row r="276" spans="1:17" x14ac:dyDescent="0.25">
      <c r="A276" s="106">
        <f t="shared" si="13"/>
        <v>52656</v>
      </c>
      <c r="B276" s="714" t="str">
        <f t="shared" si="14"/>
        <v>LeasingII</v>
      </c>
      <c r="C276" s="93">
        <v>0</v>
      </c>
      <c r="D276" s="94">
        <v>0</v>
      </c>
      <c r="E276" s="94">
        <v>0</v>
      </c>
      <c r="F276" s="94">
        <v>0</v>
      </c>
      <c r="G276" s="94">
        <v>0</v>
      </c>
      <c r="H276" s="94">
        <v>0</v>
      </c>
      <c r="I276" s="94">
        <v>0</v>
      </c>
      <c r="J276" s="94">
        <v>0</v>
      </c>
      <c r="K276" s="95">
        <v>0</v>
      </c>
      <c r="L276" s="94">
        <f t="shared" si="12"/>
        <v>0</v>
      </c>
      <c r="M276" s="94">
        <v>0</v>
      </c>
      <c r="N276" s="94">
        <v>0</v>
      </c>
      <c r="O276" s="96">
        <v>0</v>
      </c>
      <c r="P276" s="95">
        <v>0</v>
      </c>
      <c r="Q276" s="97">
        <f>+monthly_drivers_0!Q276</f>
        <v>2.5</v>
      </c>
    </row>
    <row r="277" spans="1:17" x14ac:dyDescent="0.25">
      <c r="A277" s="98">
        <f t="shared" si="13"/>
        <v>52687</v>
      </c>
      <c r="B277" s="713" t="str">
        <f t="shared" si="14"/>
        <v>LeasingII</v>
      </c>
      <c r="C277" s="99">
        <v>0</v>
      </c>
      <c r="D277" s="100">
        <v>0</v>
      </c>
      <c r="E277" s="100">
        <v>0</v>
      </c>
      <c r="F277" s="100">
        <v>0</v>
      </c>
      <c r="G277" s="100">
        <v>0</v>
      </c>
      <c r="H277" s="100">
        <v>0</v>
      </c>
      <c r="I277" s="100">
        <v>0</v>
      </c>
      <c r="J277" s="100">
        <v>0</v>
      </c>
      <c r="K277" s="101">
        <v>0</v>
      </c>
      <c r="L277" s="102">
        <f t="shared" si="12"/>
        <v>0</v>
      </c>
      <c r="M277" s="102">
        <v>0</v>
      </c>
      <c r="N277" s="102">
        <v>0</v>
      </c>
      <c r="O277" s="103">
        <v>0</v>
      </c>
      <c r="P277" s="104">
        <v>0</v>
      </c>
      <c r="Q277" s="105">
        <f>+monthly_drivers_0!Q277</f>
        <v>2.5</v>
      </c>
    </row>
    <row r="278" spans="1:17" x14ac:dyDescent="0.25">
      <c r="A278" s="106">
        <f t="shared" si="13"/>
        <v>52717</v>
      </c>
      <c r="B278" s="714" t="str">
        <f t="shared" si="14"/>
        <v>LeasingII</v>
      </c>
      <c r="C278" s="93">
        <v>0</v>
      </c>
      <c r="D278" s="94">
        <v>0</v>
      </c>
      <c r="E278" s="94">
        <v>0</v>
      </c>
      <c r="F278" s="94">
        <v>0</v>
      </c>
      <c r="G278" s="94">
        <v>0</v>
      </c>
      <c r="H278" s="94">
        <v>0</v>
      </c>
      <c r="I278" s="94">
        <v>0</v>
      </c>
      <c r="J278" s="94">
        <v>0</v>
      </c>
      <c r="K278" s="95">
        <v>0</v>
      </c>
      <c r="L278" s="94">
        <f t="shared" si="12"/>
        <v>0</v>
      </c>
      <c r="M278" s="94">
        <v>0</v>
      </c>
      <c r="N278" s="94">
        <v>0</v>
      </c>
      <c r="O278" s="96">
        <v>0</v>
      </c>
      <c r="P278" s="95">
        <v>0</v>
      </c>
      <c r="Q278" s="97">
        <f>+monthly_drivers_0!Q278</f>
        <v>2.5</v>
      </c>
    </row>
    <row r="279" spans="1:17" x14ac:dyDescent="0.25">
      <c r="A279" s="98">
        <f t="shared" si="13"/>
        <v>52748</v>
      </c>
      <c r="B279" s="713" t="str">
        <f t="shared" si="14"/>
        <v>LeasingII</v>
      </c>
      <c r="C279" s="99">
        <v>0</v>
      </c>
      <c r="D279" s="100">
        <v>0</v>
      </c>
      <c r="E279" s="100">
        <v>0</v>
      </c>
      <c r="F279" s="100">
        <v>0</v>
      </c>
      <c r="G279" s="100">
        <v>0</v>
      </c>
      <c r="H279" s="100">
        <v>0</v>
      </c>
      <c r="I279" s="100">
        <v>0</v>
      </c>
      <c r="J279" s="100">
        <v>0</v>
      </c>
      <c r="K279" s="101">
        <v>0</v>
      </c>
      <c r="L279" s="102">
        <f t="shared" si="12"/>
        <v>0</v>
      </c>
      <c r="M279" s="102">
        <v>0</v>
      </c>
      <c r="N279" s="102">
        <v>0</v>
      </c>
      <c r="O279" s="103">
        <v>0</v>
      </c>
      <c r="P279" s="104">
        <v>0</v>
      </c>
      <c r="Q279" s="105">
        <f>+monthly_drivers_0!Q279</f>
        <v>2.5</v>
      </c>
    </row>
    <row r="280" spans="1:17" x14ac:dyDescent="0.25">
      <c r="A280" s="106">
        <f t="shared" si="13"/>
        <v>52778</v>
      </c>
      <c r="B280" s="714" t="str">
        <f t="shared" si="14"/>
        <v>LeasingII</v>
      </c>
      <c r="C280" s="93">
        <v>0</v>
      </c>
      <c r="D280" s="94">
        <v>0</v>
      </c>
      <c r="E280" s="94">
        <v>0</v>
      </c>
      <c r="F280" s="94">
        <v>0</v>
      </c>
      <c r="G280" s="94">
        <v>0</v>
      </c>
      <c r="H280" s="94">
        <v>0</v>
      </c>
      <c r="I280" s="94">
        <v>0</v>
      </c>
      <c r="J280" s="94">
        <v>0</v>
      </c>
      <c r="K280" s="95">
        <v>0</v>
      </c>
      <c r="L280" s="94">
        <f t="shared" si="12"/>
        <v>0</v>
      </c>
      <c r="M280" s="94">
        <v>0</v>
      </c>
      <c r="N280" s="94">
        <v>0</v>
      </c>
      <c r="O280" s="96">
        <v>0</v>
      </c>
      <c r="P280" s="95">
        <v>0</v>
      </c>
      <c r="Q280" s="97">
        <f>+monthly_drivers_0!Q280</f>
        <v>2.5</v>
      </c>
    </row>
    <row r="281" spans="1:17" x14ac:dyDescent="0.25">
      <c r="A281" s="98">
        <f t="shared" si="13"/>
        <v>52809</v>
      </c>
      <c r="B281" s="713" t="str">
        <f t="shared" si="14"/>
        <v>LeasingII</v>
      </c>
      <c r="C281" s="99">
        <v>0</v>
      </c>
      <c r="D281" s="100">
        <v>0</v>
      </c>
      <c r="E281" s="100">
        <v>0</v>
      </c>
      <c r="F281" s="100">
        <v>0</v>
      </c>
      <c r="G281" s="100">
        <v>0</v>
      </c>
      <c r="H281" s="100">
        <v>0</v>
      </c>
      <c r="I281" s="100">
        <v>0</v>
      </c>
      <c r="J281" s="100">
        <v>0</v>
      </c>
      <c r="K281" s="101">
        <v>0</v>
      </c>
      <c r="L281" s="102">
        <f t="shared" si="12"/>
        <v>0</v>
      </c>
      <c r="M281" s="102">
        <v>0</v>
      </c>
      <c r="N281" s="102">
        <v>0</v>
      </c>
      <c r="O281" s="103">
        <v>0</v>
      </c>
      <c r="P281" s="104">
        <v>0</v>
      </c>
      <c r="Q281" s="105">
        <f>+monthly_drivers_0!Q281</f>
        <v>2.5</v>
      </c>
    </row>
    <row r="282" spans="1:17" x14ac:dyDescent="0.25">
      <c r="A282" s="106">
        <f t="shared" si="13"/>
        <v>52840</v>
      </c>
      <c r="B282" s="714" t="str">
        <f t="shared" si="14"/>
        <v>LeasingII</v>
      </c>
      <c r="C282" s="93">
        <v>0</v>
      </c>
      <c r="D282" s="94">
        <v>0</v>
      </c>
      <c r="E282" s="94">
        <v>0</v>
      </c>
      <c r="F282" s="94">
        <v>0</v>
      </c>
      <c r="G282" s="94">
        <v>0</v>
      </c>
      <c r="H282" s="94">
        <v>0</v>
      </c>
      <c r="I282" s="94">
        <v>0</v>
      </c>
      <c r="J282" s="94">
        <v>0</v>
      </c>
      <c r="K282" s="95">
        <v>0</v>
      </c>
      <c r="L282" s="94">
        <f t="shared" si="12"/>
        <v>0</v>
      </c>
      <c r="M282" s="94">
        <v>0</v>
      </c>
      <c r="N282" s="94">
        <v>0</v>
      </c>
      <c r="O282" s="96">
        <v>0</v>
      </c>
      <c r="P282" s="95">
        <v>0</v>
      </c>
      <c r="Q282" s="97">
        <f>+monthly_drivers_0!Q282</f>
        <v>2.5</v>
      </c>
    </row>
    <row r="283" spans="1:17" x14ac:dyDescent="0.25">
      <c r="A283" s="98">
        <f t="shared" si="13"/>
        <v>52870</v>
      </c>
      <c r="B283" s="713" t="str">
        <f t="shared" si="14"/>
        <v>LeasingII</v>
      </c>
      <c r="C283" s="99">
        <v>0</v>
      </c>
      <c r="D283" s="100">
        <v>0</v>
      </c>
      <c r="E283" s="100">
        <v>0</v>
      </c>
      <c r="F283" s="100">
        <v>0</v>
      </c>
      <c r="G283" s="100">
        <v>0</v>
      </c>
      <c r="H283" s="100">
        <v>0</v>
      </c>
      <c r="I283" s="100">
        <v>0</v>
      </c>
      <c r="J283" s="100">
        <v>0</v>
      </c>
      <c r="K283" s="101">
        <v>0</v>
      </c>
      <c r="L283" s="102">
        <f t="shared" si="12"/>
        <v>0</v>
      </c>
      <c r="M283" s="102">
        <v>0</v>
      </c>
      <c r="N283" s="102">
        <v>0</v>
      </c>
      <c r="O283" s="103">
        <v>0</v>
      </c>
      <c r="P283" s="104">
        <v>0</v>
      </c>
      <c r="Q283" s="105">
        <f>+monthly_drivers_0!Q283</f>
        <v>2.5</v>
      </c>
    </row>
    <row r="284" spans="1:17" x14ac:dyDescent="0.25">
      <c r="A284" s="106">
        <f t="shared" si="13"/>
        <v>52901</v>
      </c>
      <c r="B284" s="714" t="str">
        <f t="shared" si="14"/>
        <v>LeasingII</v>
      </c>
      <c r="C284" s="93">
        <v>0</v>
      </c>
      <c r="D284" s="94">
        <v>0</v>
      </c>
      <c r="E284" s="94">
        <v>0</v>
      </c>
      <c r="F284" s="94">
        <v>0</v>
      </c>
      <c r="G284" s="94">
        <v>0</v>
      </c>
      <c r="H284" s="94">
        <v>0</v>
      </c>
      <c r="I284" s="94">
        <v>0</v>
      </c>
      <c r="J284" s="94">
        <v>0</v>
      </c>
      <c r="K284" s="95">
        <v>0</v>
      </c>
      <c r="L284" s="94">
        <f t="shared" si="12"/>
        <v>0</v>
      </c>
      <c r="M284" s="94">
        <v>0</v>
      </c>
      <c r="N284" s="94">
        <v>0</v>
      </c>
      <c r="O284" s="96">
        <v>0</v>
      </c>
      <c r="P284" s="95">
        <v>0</v>
      </c>
      <c r="Q284" s="97">
        <f>+monthly_drivers_0!Q284</f>
        <v>2.5</v>
      </c>
    </row>
    <row r="285" spans="1:17" x14ac:dyDescent="0.25">
      <c r="A285" s="98">
        <f t="shared" si="13"/>
        <v>52931</v>
      </c>
      <c r="B285" s="713" t="str">
        <f t="shared" si="14"/>
        <v>LeasingII</v>
      </c>
      <c r="C285" s="99">
        <v>0</v>
      </c>
      <c r="D285" s="100">
        <v>0</v>
      </c>
      <c r="E285" s="100">
        <v>0</v>
      </c>
      <c r="F285" s="100">
        <v>0</v>
      </c>
      <c r="G285" s="100">
        <v>0</v>
      </c>
      <c r="H285" s="100">
        <v>0</v>
      </c>
      <c r="I285" s="100">
        <v>0</v>
      </c>
      <c r="J285" s="100">
        <v>0</v>
      </c>
      <c r="K285" s="101">
        <v>0</v>
      </c>
      <c r="L285" s="102">
        <f t="shared" si="12"/>
        <v>0</v>
      </c>
      <c r="M285" s="102">
        <v>0</v>
      </c>
      <c r="N285" s="102">
        <v>0</v>
      </c>
      <c r="O285" s="103">
        <v>0</v>
      </c>
      <c r="P285" s="104">
        <v>0</v>
      </c>
      <c r="Q285" s="105">
        <f>+monthly_drivers_0!Q285</f>
        <v>2.5</v>
      </c>
    </row>
    <row r="286" spans="1:17" x14ac:dyDescent="0.25">
      <c r="A286" s="106">
        <f t="shared" si="13"/>
        <v>52962</v>
      </c>
      <c r="B286" s="714" t="str">
        <f t="shared" si="14"/>
        <v>LeasingII</v>
      </c>
      <c r="C286" s="93">
        <v>0</v>
      </c>
      <c r="D286" s="94">
        <v>0</v>
      </c>
      <c r="E286" s="94">
        <v>0</v>
      </c>
      <c r="F286" s="94">
        <v>0</v>
      </c>
      <c r="G286" s="94">
        <v>0</v>
      </c>
      <c r="H286" s="94">
        <v>0</v>
      </c>
      <c r="I286" s="94">
        <v>0</v>
      </c>
      <c r="J286" s="94">
        <v>0</v>
      </c>
      <c r="K286" s="95">
        <v>0</v>
      </c>
      <c r="L286" s="94">
        <f t="shared" si="12"/>
        <v>0</v>
      </c>
      <c r="M286" s="94">
        <v>0</v>
      </c>
      <c r="N286" s="94">
        <v>0</v>
      </c>
      <c r="O286" s="96">
        <v>0</v>
      </c>
      <c r="P286" s="95">
        <v>0</v>
      </c>
      <c r="Q286" s="97">
        <f>+monthly_drivers_0!Q286</f>
        <v>2.5</v>
      </c>
    </row>
    <row r="287" spans="1:17" x14ac:dyDescent="0.25">
      <c r="A287" s="98">
        <f t="shared" si="13"/>
        <v>52993</v>
      </c>
      <c r="B287" s="713" t="str">
        <f t="shared" si="14"/>
        <v>LeasingII</v>
      </c>
      <c r="C287" s="99">
        <v>0</v>
      </c>
      <c r="D287" s="100">
        <v>0</v>
      </c>
      <c r="E287" s="100">
        <v>0</v>
      </c>
      <c r="F287" s="100">
        <v>0</v>
      </c>
      <c r="G287" s="100">
        <v>0</v>
      </c>
      <c r="H287" s="100">
        <v>0</v>
      </c>
      <c r="I287" s="100">
        <v>0</v>
      </c>
      <c r="J287" s="100">
        <v>0</v>
      </c>
      <c r="K287" s="101">
        <v>0</v>
      </c>
      <c r="L287" s="102">
        <f t="shared" si="12"/>
        <v>0</v>
      </c>
      <c r="M287" s="102">
        <v>0</v>
      </c>
      <c r="N287" s="102">
        <v>0</v>
      </c>
      <c r="O287" s="103">
        <v>0</v>
      </c>
      <c r="P287" s="104">
        <v>0</v>
      </c>
      <c r="Q287" s="105">
        <f>+monthly_drivers_0!Q287</f>
        <v>2.5</v>
      </c>
    </row>
    <row r="288" spans="1:17" x14ac:dyDescent="0.25">
      <c r="A288" s="106">
        <f t="shared" si="13"/>
        <v>53021</v>
      </c>
      <c r="B288" s="714" t="str">
        <f t="shared" si="14"/>
        <v>LeasingII</v>
      </c>
      <c r="C288" s="93">
        <v>0</v>
      </c>
      <c r="D288" s="94">
        <v>0</v>
      </c>
      <c r="E288" s="94">
        <v>0</v>
      </c>
      <c r="F288" s="94">
        <v>0</v>
      </c>
      <c r="G288" s="94">
        <v>0</v>
      </c>
      <c r="H288" s="94">
        <v>0</v>
      </c>
      <c r="I288" s="94">
        <v>0</v>
      </c>
      <c r="J288" s="94">
        <v>0</v>
      </c>
      <c r="K288" s="95">
        <v>0</v>
      </c>
      <c r="L288" s="94">
        <f t="shared" si="12"/>
        <v>0</v>
      </c>
      <c r="M288" s="94">
        <v>0</v>
      </c>
      <c r="N288" s="94">
        <v>0</v>
      </c>
      <c r="O288" s="96">
        <v>0</v>
      </c>
      <c r="P288" s="95">
        <v>0</v>
      </c>
      <c r="Q288" s="97">
        <f>+monthly_drivers_0!Q288</f>
        <v>2.5</v>
      </c>
    </row>
    <row r="289" spans="1:17" x14ac:dyDescent="0.25">
      <c r="A289" s="98">
        <f t="shared" si="13"/>
        <v>53052</v>
      </c>
      <c r="B289" s="713" t="str">
        <f t="shared" si="14"/>
        <v>LeasingII</v>
      </c>
      <c r="C289" s="99">
        <v>0</v>
      </c>
      <c r="D289" s="100">
        <v>0</v>
      </c>
      <c r="E289" s="100">
        <v>0</v>
      </c>
      <c r="F289" s="100">
        <v>0</v>
      </c>
      <c r="G289" s="100">
        <v>0</v>
      </c>
      <c r="H289" s="100">
        <v>0</v>
      </c>
      <c r="I289" s="100">
        <v>0</v>
      </c>
      <c r="J289" s="100">
        <v>0</v>
      </c>
      <c r="K289" s="101">
        <v>0</v>
      </c>
      <c r="L289" s="102">
        <f t="shared" si="12"/>
        <v>0</v>
      </c>
      <c r="M289" s="102">
        <v>0</v>
      </c>
      <c r="N289" s="102">
        <v>0</v>
      </c>
      <c r="O289" s="103">
        <v>0</v>
      </c>
      <c r="P289" s="104">
        <v>0</v>
      </c>
      <c r="Q289" s="105">
        <f>+monthly_drivers_0!Q289</f>
        <v>2.5</v>
      </c>
    </row>
    <row r="290" spans="1:17" x14ac:dyDescent="0.25">
      <c r="A290" s="106">
        <f t="shared" si="13"/>
        <v>53082</v>
      </c>
      <c r="B290" s="714" t="str">
        <f t="shared" si="14"/>
        <v>LeasingII</v>
      </c>
      <c r="C290" s="93">
        <v>0</v>
      </c>
      <c r="D290" s="94">
        <v>0</v>
      </c>
      <c r="E290" s="94">
        <v>0</v>
      </c>
      <c r="F290" s="94">
        <v>0</v>
      </c>
      <c r="G290" s="94">
        <v>0</v>
      </c>
      <c r="H290" s="94">
        <v>0</v>
      </c>
      <c r="I290" s="94">
        <v>0</v>
      </c>
      <c r="J290" s="94">
        <v>0</v>
      </c>
      <c r="K290" s="95">
        <v>0</v>
      </c>
      <c r="L290" s="94">
        <f t="shared" si="12"/>
        <v>0</v>
      </c>
      <c r="M290" s="94">
        <v>0</v>
      </c>
      <c r="N290" s="94">
        <v>0</v>
      </c>
      <c r="O290" s="96">
        <v>0</v>
      </c>
      <c r="P290" s="95">
        <v>0</v>
      </c>
      <c r="Q290" s="97">
        <f>+monthly_drivers_0!Q290</f>
        <v>2.5</v>
      </c>
    </row>
    <row r="291" spans="1:17" x14ac:dyDescent="0.25">
      <c r="A291" s="98">
        <f t="shared" si="13"/>
        <v>53113</v>
      </c>
      <c r="B291" s="713" t="str">
        <f t="shared" si="14"/>
        <v>LeasingII</v>
      </c>
      <c r="C291" s="99">
        <v>0</v>
      </c>
      <c r="D291" s="100">
        <v>0</v>
      </c>
      <c r="E291" s="100">
        <v>0</v>
      </c>
      <c r="F291" s="100">
        <v>0</v>
      </c>
      <c r="G291" s="100">
        <v>0</v>
      </c>
      <c r="H291" s="100">
        <v>0</v>
      </c>
      <c r="I291" s="100">
        <v>0</v>
      </c>
      <c r="J291" s="100">
        <v>0</v>
      </c>
      <c r="K291" s="101">
        <v>0</v>
      </c>
      <c r="L291" s="102">
        <f t="shared" si="12"/>
        <v>0</v>
      </c>
      <c r="M291" s="102">
        <v>0</v>
      </c>
      <c r="N291" s="102">
        <v>0</v>
      </c>
      <c r="O291" s="103">
        <v>0</v>
      </c>
      <c r="P291" s="104">
        <v>0</v>
      </c>
      <c r="Q291" s="105">
        <f>+monthly_drivers_0!Q291</f>
        <v>2.5</v>
      </c>
    </row>
    <row r="292" spans="1:17" x14ac:dyDescent="0.25">
      <c r="A292" s="106">
        <f t="shared" si="13"/>
        <v>53143</v>
      </c>
      <c r="B292" s="714" t="str">
        <f t="shared" si="14"/>
        <v>LeasingII</v>
      </c>
      <c r="C292" s="93">
        <v>0</v>
      </c>
      <c r="D292" s="94">
        <v>0</v>
      </c>
      <c r="E292" s="94">
        <v>0</v>
      </c>
      <c r="F292" s="94">
        <v>0</v>
      </c>
      <c r="G292" s="94">
        <v>0</v>
      </c>
      <c r="H292" s="94">
        <v>0</v>
      </c>
      <c r="I292" s="94">
        <v>0</v>
      </c>
      <c r="J292" s="94">
        <v>0</v>
      </c>
      <c r="K292" s="95">
        <v>0</v>
      </c>
      <c r="L292" s="94">
        <f t="shared" si="12"/>
        <v>0</v>
      </c>
      <c r="M292" s="94">
        <v>0</v>
      </c>
      <c r="N292" s="94">
        <v>0</v>
      </c>
      <c r="O292" s="96">
        <v>0</v>
      </c>
      <c r="P292" s="95">
        <v>0</v>
      </c>
      <c r="Q292" s="97">
        <f>+monthly_drivers_0!Q292</f>
        <v>2.5</v>
      </c>
    </row>
    <row r="293" spans="1:17" x14ac:dyDescent="0.25">
      <c r="A293" s="98">
        <f t="shared" si="13"/>
        <v>53174</v>
      </c>
      <c r="B293" s="713" t="str">
        <f t="shared" si="14"/>
        <v>LeasingII</v>
      </c>
      <c r="C293" s="99">
        <v>0</v>
      </c>
      <c r="D293" s="100">
        <v>0</v>
      </c>
      <c r="E293" s="100">
        <v>0</v>
      </c>
      <c r="F293" s="100">
        <v>0</v>
      </c>
      <c r="G293" s="100">
        <v>0</v>
      </c>
      <c r="H293" s="100">
        <v>0</v>
      </c>
      <c r="I293" s="100">
        <v>0</v>
      </c>
      <c r="J293" s="100">
        <v>0</v>
      </c>
      <c r="K293" s="101">
        <v>0</v>
      </c>
      <c r="L293" s="102">
        <f t="shared" si="12"/>
        <v>0</v>
      </c>
      <c r="M293" s="102">
        <v>0</v>
      </c>
      <c r="N293" s="102">
        <v>0</v>
      </c>
      <c r="O293" s="103">
        <v>0</v>
      </c>
      <c r="P293" s="104">
        <v>0</v>
      </c>
      <c r="Q293" s="105">
        <f>+monthly_drivers_0!Q293</f>
        <v>2.5</v>
      </c>
    </row>
    <row r="294" spans="1:17" x14ac:dyDescent="0.25">
      <c r="A294" s="106">
        <f t="shared" si="13"/>
        <v>53205</v>
      </c>
      <c r="B294" s="714" t="str">
        <f t="shared" si="14"/>
        <v>LeasingII</v>
      </c>
      <c r="C294" s="93">
        <v>0</v>
      </c>
      <c r="D294" s="94">
        <v>0</v>
      </c>
      <c r="E294" s="94">
        <v>0</v>
      </c>
      <c r="F294" s="94">
        <v>0</v>
      </c>
      <c r="G294" s="94">
        <v>0</v>
      </c>
      <c r="H294" s="94">
        <v>0</v>
      </c>
      <c r="I294" s="94">
        <v>0</v>
      </c>
      <c r="J294" s="94">
        <v>0</v>
      </c>
      <c r="K294" s="95">
        <v>0</v>
      </c>
      <c r="L294" s="94">
        <f t="shared" si="12"/>
        <v>0</v>
      </c>
      <c r="M294" s="94">
        <v>0</v>
      </c>
      <c r="N294" s="94">
        <v>0</v>
      </c>
      <c r="O294" s="96">
        <v>0</v>
      </c>
      <c r="P294" s="95">
        <v>0</v>
      </c>
      <c r="Q294" s="97">
        <f>+monthly_drivers_0!Q294</f>
        <v>2.5</v>
      </c>
    </row>
    <row r="295" spans="1:17" x14ac:dyDescent="0.25">
      <c r="A295" s="98">
        <f t="shared" si="13"/>
        <v>53235</v>
      </c>
      <c r="B295" s="713" t="str">
        <f t="shared" si="14"/>
        <v>LeasingII</v>
      </c>
      <c r="C295" s="99">
        <v>0</v>
      </c>
      <c r="D295" s="100">
        <v>0</v>
      </c>
      <c r="E295" s="100">
        <v>0</v>
      </c>
      <c r="F295" s="100">
        <v>0</v>
      </c>
      <c r="G295" s="100">
        <v>0</v>
      </c>
      <c r="H295" s="100">
        <v>0</v>
      </c>
      <c r="I295" s="100">
        <v>0</v>
      </c>
      <c r="J295" s="100">
        <v>0</v>
      </c>
      <c r="K295" s="101">
        <v>0</v>
      </c>
      <c r="L295" s="102">
        <f t="shared" si="12"/>
        <v>0</v>
      </c>
      <c r="M295" s="102">
        <v>0</v>
      </c>
      <c r="N295" s="102">
        <v>0</v>
      </c>
      <c r="O295" s="103">
        <v>0</v>
      </c>
      <c r="P295" s="104">
        <v>0</v>
      </c>
      <c r="Q295" s="105">
        <f>+monthly_drivers_0!Q295</f>
        <v>2.5</v>
      </c>
    </row>
    <row r="296" spans="1:17" x14ac:dyDescent="0.25">
      <c r="A296" s="106">
        <f t="shared" si="13"/>
        <v>53266</v>
      </c>
      <c r="B296" s="714" t="str">
        <f t="shared" si="14"/>
        <v>LeasingII</v>
      </c>
      <c r="C296" s="93">
        <v>0</v>
      </c>
      <c r="D296" s="94">
        <v>0</v>
      </c>
      <c r="E296" s="94">
        <v>0</v>
      </c>
      <c r="F296" s="94">
        <v>0</v>
      </c>
      <c r="G296" s="94">
        <v>0</v>
      </c>
      <c r="H296" s="94">
        <v>0</v>
      </c>
      <c r="I296" s="94">
        <v>0</v>
      </c>
      <c r="J296" s="94">
        <v>0</v>
      </c>
      <c r="K296" s="95">
        <v>0</v>
      </c>
      <c r="L296" s="94">
        <f t="shared" si="12"/>
        <v>0</v>
      </c>
      <c r="M296" s="94">
        <v>0</v>
      </c>
      <c r="N296" s="94">
        <v>0</v>
      </c>
      <c r="O296" s="96">
        <v>0</v>
      </c>
      <c r="P296" s="95">
        <v>0</v>
      </c>
      <c r="Q296" s="97">
        <f>+monthly_drivers_0!Q296</f>
        <v>2.5</v>
      </c>
    </row>
    <row r="297" spans="1:17" x14ac:dyDescent="0.25">
      <c r="A297" s="98">
        <f t="shared" si="13"/>
        <v>53296</v>
      </c>
      <c r="B297" s="713" t="str">
        <f t="shared" si="14"/>
        <v>LeasingII</v>
      </c>
      <c r="C297" s="99">
        <v>0</v>
      </c>
      <c r="D297" s="100">
        <v>0</v>
      </c>
      <c r="E297" s="100">
        <v>0</v>
      </c>
      <c r="F297" s="100">
        <v>0</v>
      </c>
      <c r="G297" s="100">
        <v>0</v>
      </c>
      <c r="H297" s="100">
        <v>0</v>
      </c>
      <c r="I297" s="100">
        <v>0</v>
      </c>
      <c r="J297" s="100">
        <v>0</v>
      </c>
      <c r="K297" s="101">
        <v>0</v>
      </c>
      <c r="L297" s="102">
        <f t="shared" si="12"/>
        <v>0</v>
      </c>
      <c r="M297" s="102">
        <v>0</v>
      </c>
      <c r="N297" s="102">
        <v>0</v>
      </c>
      <c r="O297" s="103">
        <v>0</v>
      </c>
      <c r="P297" s="104">
        <v>0</v>
      </c>
      <c r="Q297" s="105">
        <f>+monthly_drivers_0!Q297</f>
        <v>2.5</v>
      </c>
    </row>
    <row r="298" spans="1:17" x14ac:dyDescent="0.25">
      <c r="A298" s="106">
        <f t="shared" si="13"/>
        <v>53327</v>
      </c>
      <c r="B298" s="714" t="str">
        <f t="shared" si="14"/>
        <v>LeasingII</v>
      </c>
      <c r="C298" s="93">
        <v>0</v>
      </c>
      <c r="D298" s="94">
        <v>0</v>
      </c>
      <c r="E298" s="94">
        <v>0</v>
      </c>
      <c r="F298" s="94">
        <v>0</v>
      </c>
      <c r="G298" s="94">
        <v>0</v>
      </c>
      <c r="H298" s="94">
        <v>0</v>
      </c>
      <c r="I298" s="94">
        <v>0</v>
      </c>
      <c r="J298" s="94">
        <v>0</v>
      </c>
      <c r="K298" s="95">
        <v>0</v>
      </c>
      <c r="L298" s="94">
        <f t="shared" si="12"/>
        <v>0</v>
      </c>
      <c r="M298" s="94">
        <v>0</v>
      </c>
      <c r="N298" s="94">
        <v>0</v>
      </c>
      <c r="O298" s="96">
        <v>0</v>
      </c>
      <c r="P298" s="95">
        <v>0</v>
      </c>
      <c r="Q298" s="97">
        <f>+monthly_drivers_0!Q298</f>
        <v>2.5</v>
      </c>
    </row>
    <row r="299" spans="1:17" x14ac:dyDescent="0.25">
      <c r="A299" s="98">
        <f t="shared" si="13"/>
        <v>53358</v>
      </c>
      <c r="B299" s="713" t="str">
        <f t="shared" si="14"/>
        <v>LeasingII</v>
      </c>
      <c r="C299" s="99">
        <v>0</v>
      </c>
      <c r="D299" s="100">
        <v>0</v>
      </c>
      <c r="E299" s="100">
        <v>0</v>
      </c>
      <c r="F299" s="100">
        <v>0</v>
      </c>
      <c r="G299" s="100">
        <v>0</v>
      </c>
      <c r="H299" s="100">
        <v>0</v>
      </c>
      <c r="I299" s="100">
        <v>0</v>
      </c>
      <c r="J299" s="100">
        <v>0</v>
      </c>
      <c r="K299" s="101">
        <v>0</v>
      </c>
      <c r="L299" s="102">
        <f t="shared" si="12"/>
        <v>0</v>
      </c>
      <c r="M299" s="102">
        <v>0</v>
      </c>
      <c r="N299" s="102">
        <v>0</v>
      </c>
      <c r="O299" s="103">
        <v>0</v>
      </c>
      <c r="P299" s="104">
        <v>0</v>
      </c>
      <c r="Q299" s="105">
        <f>+monthly_drivers_0!Q299</f>
        <v>2.5</v>
      </c>
    </row>
    <row r="300" spans="1:17" x14ac:dyDescent="0.25">
      <c r="A300" s="106">
        <f t="shared" si="13"/>
        <v>53386</v>
      </c>
      <c r="B300" s="714" t="str">
        <f t="shared" si="14"/>
        <v>LeasingII</v>
      </c>
      <c r="C300" s="93">
        <v>0</v>
      </c>
      <c r="D300" s="94">
        <v>0</v>
      </c>
      <c r="E300" s="94">
        <v>0</v>
      </c>
      <c r="F300" s="94">
        <v>0</v>
      </c>
      <c r="G300" s="94">
        <v>0</v>
      </c>
      <c r="H300" s="94">
        <v>0</v>
      </c>
      <c r="I300" s="94">
        <v>0</v>
      </c>
      <c r="J300" s="94">
        <v>0</v>
      </c>
      <c r="K300" s="95">
        <v>0</v>
      </c>
      <c r="L300" s="94">
        <f t="shared" si="12"/>
        <v>0</v>
      </c>
      <c r="M300" s="94">
        <v>0</v>
      </c>
      <c r="N300" s="94">
        <v>0</v>
      </c>
      <c r="O300" s="96">
        <v>0</v>
      </c>
      <c r="P300" s="95">
        <v>0</v>
      </c>
      <c r="Q300" s="97">
        <f>+monthly_drivers_0!Q300</f>
        <v>2.5</v>
      </c>
    </row>
    <row r="301" spans="1:17" x14ac:dyDescent="0.25">
      <c r="A301" s="98">
        <f t="shared" si="13"/>
        <v>53417</v>
      </c>
      <c r="B301" s="713" t="str">
        <f t="shared" si="14"/>
        <v>LeasingII</v>
      </c>
      <c r="C301" s="99">
        <v>0</v>
      </c>
      <c r="D301" s="100">
        <v>0</v>
      </c>
      <c r="E301" s="100">
        <v>0</v>
      </c>
      <c r="F301" s="100">
        <v>0</v>
      </c>
      <c r="G301" s="100">
        <v>0</v>
      </c>
      <c r="H301" s="100">
        <v>0</v>
      </c>
      <c r="I301" s="100">
        <v>0</v>
      </c>
      <c r="J301" s="100">
        <v>0</v>
      </c>
      <c r="K301" s="101">
        <v>0</v>
      </c>
      <c r="L301" s="102">
        <f t="shared" si="12"/>
        <v>0</v>
      </c>
      <c r="M301" s="102">
        <v>0</v>
      </c>
      <c r="N301" s="102">
        <v>0</v>
      </c>
      <c r="O301" s="103">
        <v>0</v>
      </c>
      <c r="P301" s="104">
        <v>0</v>
      </c>
      <c r="Q301" s="105">
        <f>+monthly_drivers_0!Q301</f>
        <v>2.5</v>
      </c>
    </row>
    <row r="302" spans="1:17" x14ac:dyDescent="0.25">
      <c r="A302" s="106">
        <f t="shared" si="13"/>
        <v>53447</v>
      </c>
      <c r="B302" s="714" t="str">
        <f t="shared" si="14"/>
        <v>LeasingII</v>
      </c>
      <c r="C302" s="93">
        <v>0</v>
      </c>
      <c r="D302" s="94">
        <v>0</v>
      </c>
      <c r="E302" s="94">
        <v>0</v>
      </c>
      <c r="F302" s="94">
        <v>0</v>
      </c>
      <c r="G302" s="94">
        <v>0</v>
      </c>
      <c r="H302" s="94">
        <v>0</v>
      </c>
      <c r="I302" s="94">
        <v>0</v>
      </c>
      <c r="J302" s="94">
        <v>0</v>
      </c>
      <c r="K302" s="95">
        <v>0</v>
      </c>
      <c r="L302" s="94">
        <f t="shared" si="12"/>
        <v>0</v>
      </c>
      <c r="M302" s="94">
        <v>0</v>
      </c>
      <c r="N302" s="94">
        <v>0</v>
      </c>
      <c r="O302" s="96">
        <v>0</v>
      </c>
      <c r="P302" s="95">
        <v>0</v>
      </c>
      <c r="Q302" s="97">
        <f>+monthly_drivers_0!Q302</f>
        <v>2.5</v>
      </c>
    </row>
    <row r="303" spans="1:17" x14ac:dyDescent="0.25">
      <c r="A303" s="98">
        <f t="shared" si="13"/>
        <v>53478</v>
      </c>
      <c r="B303" s="713" t="str">
        <f t="shared" si="14"/>
        <v>LeasingII</v>
      </c>
      <c r="C303" s="99">
        <v>0</v>
      </c>
      <c r="D303" s="100">
        <v>0</v>
      </c>
      <c r="E303" s="100">
        <v>0</v>
      </c>
      <c r="F303" s="100">
        <v>0</v>
      </c>
      <c r="G303" s="100">
        <v>0</v>
      </c>
      <c r="H303" s="100">
        <v>0</v>
      </c>
      <c r="I303" s="100">
        <v>0</v>
      </c>
      <c r="J303" s="100">
        <v>0</v>
      </c>
      <c r="K303" s="101">
        <v>0</v>
      </c>
      <c r="L303" s="102">
        <f t="shared" si="12"/>
        <v>0</v>
      </c>
      <c r="M303" s="102">
        <v>0</v>
      </c>
      <c r="N303" s="102">
        <v>0</v>
      </c>
      <c r="O303" s="103">
        <v>0</v>
      </c>
      <c r="P303" s="104">
        <v>0</v>
      </c>
      <c r="Q303" s="105">
        <f>+monthly_drivers_0!Q303</f>
        <v>2.5</v>
      </c>
    </row>
    <row r="304" spans="1:17" x14ac:dyDescent="0.25">
      <c r="A304" s="106">
        <f t="shared" si="13"/>
        <v>53508</v>
      </c>
      <c r="B304" s="714" t="str">
        <f t="shared" si="14"/>
        <v>LeasingII</v>
      </c>
      <c r="C304" s="93">
        <v>0</v>
      </c>
      <c r="D304" s="94">
        <v>0</v>
      </c>
      <c r="E304" s="94">
        <v>0</v>
      </c>
      <c r="F304" s="94">
        <v>0</v>
      </c>
      <c r="G304" s="94">
        <v>0</v>
      </c>
      <c r="H304" s="94">
        <v>0</v>
      </c>
      <c r="I304" s="94">
        <v>0</v>
      </c>
      <c r="J304" s="94">
        <v>0</v>
      </c>
      <c r="K304" s="95">
        <v>0</v>
      </c>
      <c r="L304" s="94">
        <f t="shared" si="12"/>
        <v>0</v>
      </c>
      <c r="M304" s="94">
        <v>0</v>
      </c>
      <c r="N304" s="94">
        <v>0</v>
      </c>
      <c r="O304" s="96">
        <v>0</v>
      </c>
      <c r="P304" s="95">
        <v>0</v>
      </c>
      <c r="Q304" s="97">
        <f>+monthly_drivers_0!Q304</f>
        <v>2.5</v>
      </c>
    </row>
    <row r="305" spans="1:17" x14ac:dyDescent="0.25">
      <c r="A305" s="98">
        <f t="shared" si="13"/>
        <v>53539</v>
      </c>
      <c r="B305" s="713" t="str">
        <f t="shared" si="14"/>
        <v>LeasingII</v>
      </c>
      <c r="C305" s="99">
        <v>0</v>
      </c>
      <c r="D305" s="100">
        <v>0</v>
      </c>
      <c r="E305" s="100">
        <v>0</v>
      </c>
      <c r="F305" s="100">
        <v>0</v>
      </c>
      <c r="G305" s="100">
        <v>0</v>
      </c>
      <c r="H305" s="100">
        <v>0</v>
      </c>
      <c r="I305" s="100">
        <v>0</v>
      </c>
      <c r="J305" s="100">
        <v>0</v>
      </c>
      <c r="K305" s="101">
        <v>0</v>
      </c>
      <c r="L305" s="102">
        <f t="shared" si="12"/>
        <v>0</v>
      </c>
      <c r="M305" s="102">
        <v>0</v>
      </c>
      <c r="N305" s="102">
        <v>0</v>
      </c>
      <c r="O305" s="103">
        <v>0</v>
      </c>
      <c r="P305" s="104">
        <v>0</v>
      </c>
      <c r="Q305" s="105">
        <f>+monthly_drivers_0!Q305</f>
        <v>2.5</v>
      </c>
    </row>
    <row r="306" spans="1:17" x14ac:dyDescent="0.25">
      <c r="A306" s="106">
        <f t="shared" si="13"/>
        <v>53570</v>
      </c>
      <c r="B306" s="714" t="str">
        <f t="shared" si="14"/>
        <v>LeasingII</v>
      </c>
      <c r="C306" s="93">
        <v>0</v>
      </c>
      <c r="D306" s="94">
        <v>0</v>
      </c>
      <c r="E306" s="94">
        <v>0</v>
      </c>
      <c r="F306" s="94">
        <v>0</v>
      </c>
      <c r="G306" s="94">
        <v>0</v>
      </c>
      <c r="H306" s="94">
        <v>0</v>
      </c>
      <c r="I306" s="94">
        <v>0</v>
      </c>
      <c r="J306" s="94">
        <v>0</v>
      </c>
      <c r="K306" s="95">
        <v>0</v>
      </c>
      <c r="L306" s="94">
        <f t="shared" si="12"/>
        <v>0</v>
      </c>
      <c r="M306" s="94">
        <v>0</v>
      </c>
      <c r="N306" s="94">
        <v>0</v>
      </c>
      <c r="O306" s="96">
        <v>0</v>
      </c>
      <c r="P306" s="95">
        <v>0</v>
      </c>
      <c r="Q306" s="97">
        <f>+monthly_drivers_0!Q306</f>
        <v>2.5</v>
      </c>
    </row>
    <row r="307" spans="1:17" x14ac:dyDescent="0.25">
      <c r="A307" s="98">
        <f t="shared" si="13"/>
        <v>53600</v>
      </c>
      <c r="B307" s="713" t="str">
        <f t="shared" si="14"/>
        <v>LeasingII</v>
      </c>
      <c r="C307" s="99">
        <v>0</v>
      </c>
      <c r="D307" s="100">
        <v>0</v>
      </c>
      <c r="E307" s="100">
        <v>0</v>
      </c>
      <c r="F307" s="100">
        <v>0</v>
      </c>
      <c r="G307" s="100">
        <v>0</v>
      </c>
      <c r="H307" s="100">
        <v>0</v>
      </c>
      <c r="I307" s="100">
        <v>0</v>
      </c>
      <c r="J307" s="100">
        <v>0</v>
      </c>
      <c r="K307" s="101">
        <v>0</v>
      </c>
      <c r="L307" s="102">
        <f t="shared" si="12"/>
        <v>0</v>
      </c>
      <c r="M307" s="102">
        <v>0</v>
      </c>
      <c r="N307" s="102">
        <v>0</v>
      </c>
      <c r="O307" s="103">
        <v>0</v>
      </c>
      <c r="P307" s="104">
        <v>0</v>
      </c>
      <c r="Q307" s="105">
        <f>+monthly_drivers_0!Q307</f>
        <v>2.5</v>
      </c>
    </row>
    <row r="308" spans="1:17" x14ac:dyDescent="0.25">
      <c r="A308" s="106">
        <f t="shared" si="13"/>
        <v>53631</v>
      </c>
      <c r="B308" s="714" t="str">
        <f t="shared" si="14"/>
        <v>LeasingII</v>
      </c>
      <c r="C308" s="93">
        <v>0</v>
      </c>
      <c r="D308" s="94">
        <v>0</v>
      </c>
      <c r="E308" s="94">
        <v>0</v>
      </c>
      <c r="F308" s="94">
        <v>0</v>
      </c>
      <c r="G308" s="94">
        <v>0</v>
      </c>
      <c r="H308" s="94">
        <v>0</v>
      </c>
      <c r="I308" s="94">
        <v>0</v>
      </c>
      <c r="J308" s="94">
        <v>0</v>
      </c>
      <c r="K308" s="95">
        <v>0</v>
      </c>
      <c r="L308" s="94">
        <f t="shared" si="12"/>
        <v>0</v>
      </c>
      <c r="M308" s="94">
        <v>0</v>
      </c>
      <c r="N308" s="94">
        <v>0</v>
      </c>
      <c r="O308" s="96">
        <v>0</v>
      </c>
      <c r="P308" s="95">
        <v>0</v>
      </c>
      <c r="Q308" s="97">
        <f>+monthly_drivers_0!Q308</f>
        <v>2.5</v>
      </c>
    </row>
    <row r="309" spans="1:17" x14ac:dyDescent="0.25">
      <c r="A309" s="98">
        <f t="shared" si="13"/>
        <v>53661</v>
      </c>
      <c r="B309" s="713" t="str">
        <f t="shared" si="14"/>
        <v>LeasingII</v>
      </c>
      <c r="C309" s="99">
        <v>0</v>
      </c>
      <c r="D309" s="100">
        <v>0</v>
      </c>
      <c r="E309" s="100">
        <v>0</v>
      </c>
      <c r="F309" s="100">
        <v>0</v>
      </c>
      <c r="G309" s="100">
        <v>0</v>
      </c>
      <c r="H309" s="100">
        <v>0</v>
      </c>
      <c r="I309" s="100">
        <v>0</v>
      </c>
      <c r="J309" s="100">
        <v>0</v>
      </c>
      <c r="K309" s="101">
        <v>0</v>
      </c>
      <c r="L309" s="102">
        <f t="shared" si="12"/>
        <v>0</v>
      </c>
      <c r="M309" s="102">
        <v>0</v>
      </c>
      <c r="N309" s="102">
        <v>0</v>
      </c>
      <c r="O309" s="103">
        <v>0</v>
      </c>
      <c r="P309" s="104">
        <v>0</v>
      </c>
      <c r="Q309" s="105">
        <f>+monthly_drivers_0!Q309</f>
        <v>2.5</v>
      </c>
    </row>
    <row r="310" spans="1:17" x14ac:dyDescent="0.25">
      <c r="A310" s="106">
        <f t="shared" si="13"/>
        <v>53692</v>
      </c>
      <c r="B310" s="714" t="str">
        <f t="shared" si="14"/>
        <v>LeasingII</v>
      </c>
      <c r="C310" s="93">
        <v>0</v>
      </c>
      <c r="D310" s="94">
        <v>0</v>
      </c>
      <c r="E310" s="94">
        <v>0</v>
      </c>
      <c r="F310" s="94">
        <v>0</v>
      </c>
      <c r="G310" s="94">
        <v>0</v>
      </c>
      <c r="H310" s="94">
        <v>0</v>
      </c>
      <c r="I310" s="94">
        <v>0</v>
      </c>
      <c r="J310" s="94">
        <v>0</v>
      </c>
      <c r="K310" s="95">
        <v>0</v>
      </c>
      <c r="L310" s="94">
        <f t="shared" si="12"/>
        <v>0</v>
      </c>
      <c r="M310" s="94">
        <v>0</v>
      </c>
      <c r="N310" s="94">
        <v>0</v>
      </c>
      <c r="O310" s="96">
        <v>0</v>
      </c>
      <c r="P310" s="95">
        <v>0</v>
      </c>
      <c r="Q310" s="97">
        <f>+monthly_drivers_0!Q310</f>
        <v>2.5</v>
      </c>
    </row>
    <row r="311" spans="1:17" x14ac:dyDescent="0.25">
      <c r="A311" s="98">
        <f t="shared" si="13"/>
        <v>53723</v>
      </c>
      <c r="B311" s="713" t="str">
        <f t="shared" si="14"/>
        <v>LeasingII</v>
      </c>
      <c r="C311" s="99">
        <v>0</v>
      </c>
      <c r="D311" s="100">
        <v>0</v>
      </c>
      <c r="E311" s="100">
        <v>0</v>
      </c>
      <c r="F311" s="100">
        <v>0</v>
      </c>
      <c r="G311" s="100">
        <v>0</v>
      </c>
      <c r="H311" s="100">
        <v>0</v>
      </c>
      <c r="I311" s="100">
        <v>0</v>
      </c>
      <c r="J311" s="100">
        <v>0</v>
      </c>
      <c r="K311" s="101">
        <v>0</v>
      </c>
      <c r="L311" s="102">
        <f t="shared" si="12"/>
        <v>0</v>
      </c>
      <c r="M311" s="102">
        <v>0</v>
      </c>
      <c r="N311" s="102">
        <v>0</v>
      </c>
      <c r="O311" s="103">
        <v>0</v>
      </c>
      <c r="P311" s="104">
        <v>0</v>
      </c>
      <c r="Q311" s="105">
        <f>+monthly_drivers_0!Q311</f>
        <v>2.5</v>
      </c>
    </row>
    <row r="312" spans="1:17" x14ac:dyDescent="0.25">
      <c r="A312" s="106">
        <f t="shared" si="13"/>
        <v>53751</v>
      </c>
      <c r="B312" s="714" t="str">
        <f t="shared" si="14"/>
        <v>LeasingII</v>
      </c>
      <c r="C312" s="93">
        <v>0</v>
      </c>
      <c r="D312" s="94">
        <v>0</v>
      </c>
      <c r="E312" s="94">
        <v>0</v>
      </c>
      <c r="F312" s="94">
        <v>0</v>
      </c>
      <c r="G312" s="94">
        <v>0</v>
      </c>
      <c r="H312" s="94">
        <v>0</v>
      </c>
      <c r="I312" s="94">
        <v>0</v>
      </c>
      <c r="J312" s="94">
        <v>0</v>
      </c>
      <c r="K312" s="95">
        <v>0</v>
      </c>
      <c r="L312" s="94">
        <f t="shared" si="12"/>
        <v>0</v>
      </c>
      <c r="M312" s="94">
        <v>0</v>
      </c>
      <c r="N312" s="94">
        <v>0</v>
      </c>
      <c r="O312" s="96">
        <v>0</v>
      </c>
      <c r="P312" s="95">
        <v>0</v>
      </c>
      <c r="Q312" s="97">
        <f>+monthly_drivers_0!Q312</f>
        <v>2.5</v>
      </c>
    </row>
    <row r="313" spans="1:17" x14ac:dyDescent="0.25">
      <c r="A313" s="98">
        <f t="shared" si="13"/>
        <v>53782</v>
      </c>
      <c r="B313" s="713" t="str">
        <f t="shared" si="14"/>
        <v>LeasingII</v>
      </c>
      <c r="C313" s="99">
        <v>0</v>
      </c>
      <c r="D313" s="100">
        <v>0</v>
      </c>
      <c r="E313" s="100">
        <v>0</v>
      </c>
      <c r="F313" s="100">
        <v>0</v>
      </c>
      <c r="G313" s="100">
        <v>0</v>
      </c>
      <c r="H313" s="100">
        <v>0</v>
      </c>
      <c r="I313" s="100">
        <v>0</v>
      </c>
      <c r="J313" s="100">
        <v>0</v>
      </c>
      <c r="K313" s="101">
        <v>0</v>
      </c>
      <c r="L313" s="102">
        <f t="shared" si="12"/>
        <v>0</v>
      </c>
      <c r="M313" s="102">
        <v>0</v>
      </c>
      <c r="N313" s="102">
        <v>0</v>
      </c>
      <c r="O313" s="103">
        <v>0</v>
      </c>
      <c r="P313" s="104">
        <v>0</v>
      </c>
      <c r="Q313" s="105">
        <f>+monthly_drivers_0!Q313</f>
        <v>2.5</v>
      </c>
    </row>
    <row r="314" spans="1:17" x14ac:dyDescent="0.25">
      <c r="A314" s="106">
        <f t="shared" si="13"/>
        <v>53812</v>
      </c>
      <c r="B314" s="714" t="str">
        <f t="shared" si="14"/>
        <v>LeasingII</v>
      </c>
      <c r="C314" s="93">
        <v>0</v>
      </c>
      <c r="D314" s="94">
        <v>0</v>
      </c>
      <c r="E314" s="94">
        <v>0</v>
      </c>
      <c r="F314" s="94">
        <v>0</v>
      </c>
      <c r="G314" s="94">
        <v>0</v>
      </c>
      <c r="H314" s="94">
        <v>0</v>
      </c>
      <c r="I314" s="94">
        <v>0</v>
      </c>
      <c r="J314" s="94">
        <v>0</v>
      </c>
      <c r="K314" s="95">
        <v>0</v>
      </c>
      <c r="L314" s="94">
        <f t="shared" si="12"/>
        <v>0</v>
      </c>
      <c r="M314" s="94">
        <v>0</v>
      </c>
      <c r="N314" s="94">
        <v>0</v>
      </c>
      <c r="O314" s="96">
        <v>0</v>
      </c>
      <c r="P314" s="95">
        <v>0</v>
      </c>
      <c r="Q314" s="97">
        <f>+monthly_drivers_0!Q314</f>
        <v>2.5</v>
      </c>
    </row>
    <row r="315" spans="1:17" x14ac:dyDescent="0.25">
      <c r="A315" s="98">
        <f t="shared" si="13"/>
        <v>53843</v>
      </c>
      <c r="B315" s="713" t="str">
        <f t="shared" si="14"/>
        <v>LeasingII</v>
      </c>
      <c r="C315" s="99">
        <v>0</v>
      </c>
      <c r="D315" s="100">
        <v>0</v>
      </c>
      <c r="E315" s="100">
        <v>0</v>
      </c>
      <c r="F315" s="100">
        <v>0</v>
      </c>
      <c r="G315" s="100">
        <v>0</v>
      </c>
      <c r="H315" s="100">
        <v>0</v>
      </c>
      <c r="I315" s="100">
        <v>0</v>
      </c>
      <c r="J315" s="100">
        <v>0</v>
      </c>
      <c r="K315" s="101">
        <v>0</v>
      </c>
      <c r="L315" s="102">
        <f t="shared" si="12"/>
        <v>0</v>
      </c>
      <c r="M315" s="102">
        <v>0</v>
      </c>
      <c r="N315" s="102">
        <v>0</v>
      </c>
      <c r="O315" s="103">
        <v>0</v>
      </c>
      <c r="P315" s="104">
        <v>0</v>
      </c>
      <c r="Q315" s="105">
        <f>+monthly_drivers_0!Q315</f>
        <v>2.5</v>
      </c>
    </row>
    <row r="316" spans="1:17" x14ac:dyDescent="0.25">
      <c r="A316" s="106">
        <f t="shared" si="13"/>
        <v>53873</v>
      </c>
      <c r="B316" s="714" t="str">
        <f t="shared" si="14"/>
        <v>LeasingII</v>
      </c>
      <c r="C316" s="93">
        <v>0</v>
      </c>
      <c r="D316" s="94">
        <v>0</v>
      </c>
      <c r="E316" s="94">
        <v>0</v>
      </c>
      <c r="F316" s="94">
        <v>0</v>
      </c>
      <c r="G316" s="94">
        <v>0</v>
      </c>
      <c r="H316" s="94">
        <v>0</v>
      </c>
      <c r="I316" s="94">
        <v>0</v>
      </c>
      <c r="J316" s="94">
        <v>0</v>
      </c>
      <c r="K316" s="95">
        <v>0</v>
      </c>
      <c r="L316" s="94">
        <f t="shared" si="12"/>
        <v>0</v>
      </c>
      <c r="M316" s="94">
        <v>0</v>
      </c>
      <c r="N316" s="94">
        <v>0</v>
      </c>
      <c r="O316" s="96">
        <v>0</v>
      </c>
      <c r="P316" s="95">
        <v>0</v>
      </c>
      <c r="Q316" s="97">
        <f>+monthly_drivers_0!Q316</f>
        <v>2.5</v>
      </c>
    </row>
    <row r="317" spans="1:17" x14ac:dyDescent="0.25">
      <c r="A317" s="98">
        <f t="shared" si="13"/>
        <v>53904</v>
      </c>
      <c r="B317" s="713" t="str">
        <f t="shared" si="14"/>
        <v>LeasingII</v>
      </c>
      <c r="C317" s="99">
        <v>0</v>
      </c>
      <c r="D317" s="100">
        <v>0</v>
      </c>
      <c r="E317" s="100">
        <v>0</v>
      </c>
      <c r="F317" s="100">
        <v>0</v>
      </c>
      <c r="G317" s="100">
        <v>0</v>
      </c>
      <c r="H317" s="100">
        <v>0</v>
      </c>
      <c r="I317" s="100">
        <v>0</v>
      </c>
      <c r="J317" s="100">
        <v>0</v>
      </c>
      <c r="K317" s="101">
        <v>0</v>
      </c>
      <c r="L317" s="102">
        <f t="shared" si="12"/>
        <v>0</v>
      </c>
      <c r="M317" s="102">
        <v>0</v>
      </c>
      <c r="N317" s="102">
        <v>0</v>
      </c>
      <c r="O317" s="103">
        <v>0</v>
      </c>
      <c r="P317" s="104">
        <v>0</v>
      </c>
      <c r="Q317" s="105">
        <f>+monthly_drivers_0!Q317</f>
        <v>2.5</v>
      </c>
    </row>
    <row r="318" spans="1:17" x14ac:dyDescent="0.25">
      <c r="A318" s="106">
        <f t="shared" si="13"/>
        <v>53935</v>
      </c>
      <c r="B318" s="714" t="str">
        <f t="shared" si="14"/>
        <v>LeasingII</v>
      </c>
      <c r="C318" s="93">
        <v>0</v>
      </c>
      <c r="D318" s="94">
        <v>0</v>
      </c>
      <c r="E318" s="94">
        <v>0</v>
      </c>
      <c r="F318" s="94">
        <v>0</v>
      </c>
      <c r="G318" s="94">
        <v>0</v>
      </c>
      <c r="H318" s="94">
        <v>0</v>
      </c>
      <c r="I318" s="94">
        <v>0</v>
      </c>
      <c r="J318" s="94">
        <v>0</v>
      </c>
      <c r="K318" s="95">
        <v>0</v>
      </c>
      <c r="L318" s="94">
        <f t="shared" si="12"/>
        <v>0</v>
      </c>
      <c r="M318" s="94">
        <v>0</v>
      </c>
      <c r="N318" s="94">
        <v>0</v>
      </c>
      <c r="O318" s="96">
        <v>0</v>
      </c>
      <c r="P318" s="95">
        <v>0</v>
      </c>
      <c r="Q318" s="97">
        <f>+monthly_drivers_0!Q318</f>
        <v>2.5</v>
      </c>
    </row>
    <row r="319" spans="1:17" x14ac:dyDescent="0.25">
      <c r="A319" s="98">
        <f t="shared" si="13"/>
        <v>53965</v>
      </c>
      <c r="B319" s="713" t="str">
        <f t="shared" si="14"/>
        <v>LeasingII</v>
      </c>
      <c r="C319" s="99">
        <v>0</v>
      </c>
      <c r="D319" s="100">
        <v>0</v>
      </c>
      <c r="E319" s="100">
        <v>0</v>
      </c>
      <c r="F319" s="100">
        <v>0</v>
      </c>
      <c r="G319" s="100">
        <v>0</v>
      </c>
      <c r="H319" s="100">
        <v>0</v>
      </c>
      <c r="I319" s="100">
        <v>0</v>
      </c>
      <c r="J319" s="100">
        <v>0</v>
      </c>
      <c r="K319" s="101">
        <v>0</v>
      </c>
      <c r="L319" s="102">
        <f t="shared" si="12"/>
        <v>0</v>
      </c>
      <c r="M319" s="102">
        <v>0</v>
      </c>
      <c r="N319" s="102">
        <v>0</v>
      </c>
      <c r="O319" s="103">
        <v>0</v>
      </c>
      <c r="P319" s="104">
        <v>0</v>
      </c>
      <c r="Q319" s="105">
        <f>+monthly_drivers_0!Q319</f>
        <v>2.5</v>
      </c>
    </row>
    <row r="320" spans="1:17" x14ac:dyDescent="0.25">
      <c r="A320" s="106">
        <f t="shared" si="13"/>
        <v>53996</v>
      </c>
      <c r="B320" s="714" t="str">
        <f t="shared" si="14"/>
        <v>LeasingII</v>
      </c>
      <c r="C320" s="93">
        <v>0</v>
      </c>
      <c r="D320" s="94">
        <v>0</v>
      </c>
      <c r="E320" s="94">
        <v>0</v>
      </c>
      <c r="F320" s="94">
        <v>0</v>
      </c>
      <c r="G320" s="94">
        <v>0</v>
      </c>
      <c r="H320" s="94">
        <v>0</v>
      </c>
      <c r="I320" s="94">
        <v>0</v>
      </c>
      <c r="J320" s="94">
        <v>0</v>
      </c>
      <c r="K320" s="95">
        <v>0</v>
      </c>
      <c r="L320" s="94">
        <f t="shared" si="12"/>
        <v>0</v>
      </c>
      <c r="M320" s="94">
        <v>0</v>
      </c>
      <c r="N320" s="94">
        <v>0</v>
      </c>
      <c r="O320" s="96">
        <v>0</v>
      </c>
      <c r="P320" s="95">
        <v>0</v>
      </c>
      <c r="Q320" s="97">
        <f>+monthly_drivers_0!Q320</f>
        <v>2.5</v>
      </c>
    </row>
    <row r="321" spans="1:17" x14ac:dyDescent="0.25">
      <c r="A321" s="98">
        <f t="shared" si="13"/>
        <v>54026</v>
      </c>
      <c r="B321" s="713" t="str">
        <f t="shared" si="14"/>
        <v>LeasingII</v>
      </c>
      <c r="C321" s="99">
        <v>0</v>
      </c>
      <c r="D321" s="100">
        <v>0</v>
      </c>
      <c r="E321" s="100">
        <v>0</v>
      </c>
      <c r="F321" s="100">
        <v>0</v>
      </c>
      <c r="G321" s="100">
        <v>0</v>
      </c>
      <c r="H321" s="100">
        <v>0</v>
      </c>
      <c r="I321" s="100">
        <v>0</v>
      </c>
      <c r="J321" s="100">
        <v>0</v>
      </c>
      <c r="K321" s="101">
        <v>0</v>
      </c>
      <c r="L321" s="102">
        <f t="shared" si="12"/>
        <v>0</v>
      </c>
      <c r="M321" s="102">
        <v>0</v>
      </c>
      <c r="N321" s="102">
        <v>0</v>
      </c>
      <c r="O321" s="103">
        <v>0</v>
      </c>
      <c r="P321" s="104">
        <v>0</v>
      </c>
      <c r="Q321" s="105">
        <f>+monthly_drivers_0!Q321</f>
        <v>2.5</v>
      </c>
    </row>
    <row r="322" spans="1:17" x14ac:dyDescent="0.25">
      <c r="A322" s="106">
        <f t="shared" si="13"/>
        <v>54057</v>
      </c>
      <c r="B322" s="714" t="str">
        <f t="shared" si="14"/>
        <v>LeasingII</v>
      </c>
      <c r="C322" s="93">
        <v>0</v>
      </c>
      <c r="D322" s="94">
        <v>0</v>
      </c>
      <c r="E322" s="94">
        <v>0</v>
      </c>
      <c r="F322" s="94">
        <v>0</v>
      </c>
      <c r="G322" s="94">
        <v>0</v>
      </c>
      <c r="H322" s="94">
        <v>0</v>
      </c>
      <c r="I322" s="94">
        <v>0</v>
      </c>
      <c r="J322" s="94">
        <v>0</v>
      </c>
      <c r="K322" s="95">
        <v>0</v>
      </c>
      <c r="L322" s="94">
        <f t="shared" ref="L322:L385" si="15">+P322+O322</f>
        <v>0</v>
      </c>
      <c r="M322" s="94">
        <v>0</v>
      </c>
      <c r="N322" s="94">
        <v>0</v>
      </c>
      <c r="O322" s="96">
        <v>0</v>
      </c>
      <c r="P322" s="95">
        <v>0</v>
      </c>
      <c r="Q322" s="97">
        <f>+monthly_drivers_0!Q322</f>
        <v>2.5</v>
      </c>
    </row>
    <row r="323" spans="1:17" x14ac:dyDescent="0.25">
      <c r="A323" s="98">
        <f t="shared" ref="A323:A386" si="16">+EOMONTH(A322,1)</f>
        <v>54088</v>
      </c>
      <c r="B323" s="713" t="str">
        <f t="shared" ref="B323:B386" si="17">+B322</f>
        <v>LeasingII</v>
      </c>
      <c r="C323" s="99">
        <v>0</v>
      </c>
      <c r="D323" s="100">
        <v>0</v>
      </c>
      <c r="E323" s="100">
        <v>0</v>
      </c>
      <c r="F323" s="100">
        <v>0</v>
      </c>
      <c r="G323" s="100">
        <v>0</v>
      </c>
      <c r="H323" s="100">
        <v>0</v>
      </c>
      <c r="I323" s="100">
        <v>0</v>
      </c>
      <c r="J323" s="100">
        <v>0</v>
      </c>
      <c r="K323" s="101">
        <v>0</v>
      </c>
      <c r="L323" s="102">
        <f t="shared" si="15"/>
        <v>0</v>
      </c>
      <c r="M323" s="102">
        <v>0</v>
      </c>
      <c r="N323" s="102">
        <v>0</v>
      </c>
      <c r="O323" s="103">
        <v>0</v>
      </c>
      <c r="P323" s="104">
        <v>0</v>
      </c>
      <c r="Q323" s="105">
        <f>+monthly_drivers_0!Q323</f>
        <v>2.5</v>
      </c>
    </row>
    <row r="324" spans="1:17" x14ac:dyDescent="0.25">
      <c r="A324" s="106">
        <f t="shared" si="16"/>
        <v>54117</v>
      </c>
      <c r="B324" s="714" t="str">
        <f t="shared" si="17"/>
        <v>LeasingII</v>
      </c>
      <c r="C324" s="93">
        <v>0</v>
      </c>
      <c r="D324" s="94">
        <v>0</v>
      </c>
      <c r="E324" s="94">
        <v>0</v>
      </c>
      <c r="F324" s="94">
        <v>0</v>
      </c>
      <c r="G324" s="94">
        <v>0</v>
      </c>
      <c r="H324" s="94">
        <v>0</v>
      </c>
      <c r="I324" s="94">
        <v>0</v>
      </c>
      <c r="J324" s="94">
        <v>0</v>
      </c>
      <c r="K324" s="95">
        <v>0</v>
      </c>
      <c r="L324" s="94">
        <f t="shared" si="15"/>
        <v>0</v>
      </c>
      <c r="M324" s="94">
        <v>0</v>
      </c>
      <c r="N324" s="94">
        <v>0</v>
      </c>
      <c r="O324" s="96">
        <v>0</v>
      </c>
      <c r="P324" s="95">
        <v>0</v>
      </c>
      <c r="Q324" s="97">
        <f>+monthly_drivers_0!Q324</f>
        <v>2.5</v>
      </c>
    </row>
    <row r="325" spans="1:17" x14ac:dyDescent="0.25">
      <c r="A325" s="98">
        <f t="shared" si="16"/>
        <v>54148</v>
      </c>
      <c r="B325" s="713" t="str">
        <f t="shared" si="17"/>
        <v>LeasingII</v>
      </c>
      <c r="C325" s="99">
        <v>0</v>
      </c>
      <c r="D325" s="100">
        <v>0</v>
      </c>
      <c r="E325" s="100">
        <v>0</v>
      </c>
      <c r="F325" s="100">
        <v>0</v>
      </c>
      <c r="G325" s="100">
        <v>0</v>
      </c>
      <c r="H325" s="100">
        <v>0</v>
      </c>
      <c r="I325" s="100">
        <v>0</v>
      </c>
      <c r="J325" s="100">
        <v>0</v>
      </c>
      <c r="K325" s="101">
        <v>0</v>
      </c>
      <c r="L325" s="102">
        <f t="shared" si="15"/>
        <v>0</v>
      </c>
      <c r="M325" s="102">
        <v>0</v>
      </c>
      <c r="N325" s="102">
        <v>0</v>
      </c>
      <c r="O325" s="103">
        <v>0</v>
      </c>
      <c r="P325" s="104">
        <v>0</v>
      </c>
      <c r="Q325" s="105">
        <f>+monthly_drivers_0!Q325</f>
        <v>2.5</v>
      </c>
    </row>
    <row r="326" spans="1:17" x14ac:dyDescent="0.25">
      <c r="A326" s="106">
        <f t="shared" si="16"/>
        <v>54178</v>
      </c>
      <c r="B326" s="714" t="str">
        <f t="shared" si="17"/>
        <v>LeasingII</v>
      </c>
      <c r="C326" s="93">
        <v>0</v>
      </c>
      <c r="D326" s="94">
        <v>0</v>
      </c>
      <c r="E326" s="94">
        <v>0</v>
      </c>
      <c r="F326" s="94">
        <v>0</v>
      </c>
      <c r="G326" s="94">
        <v>0</v>
      </c>
      <c r="H326" s="94">
        <v>0</v>
      </c>
      <c r="I326" s="94">
        <v>0</v>
      </c>
      <c r="J326" s="94">
        <v>0</v>
      </c>
      <c r="K326" s="95">
        <v>0</v>
      </c>
      <c r="L326" s="94">
        <f t="shared" si="15"/>
        <v>0</v>
      </c>
      <c r="M326" s="94">
        <v>0</v>
      </c>
      <c r="N326" s="94">
        <v>0</v>
      </c>
      <c r="O326" s="96">
        <v>0</v>
      </c>
      <c r="P326" s="95">
        <v>0</v>
      </c>
      <c r="Q326" s="97">
        <f>+monthly_drivers_0!Q326</f>
        <v>2.5</v>
      </c>
    </row>
    <row r="327" spans="1:17" x14ac:dyDescent="0.25">
      <c r="A327" s="98">
        <f t="shared" si="16"/>
        <v>54209</v>
      </c>
      <c r="B327" s="713" t="str">
        <f t="shared" si="17"/>
        <v>LeasingII</v>
      </c>
      <c r="C327" s="99">
        <v>0</v>
      </c>
      <c r="D327" s="100">
        <v>0</v>
      </c>
      <c r="E327" s="100">
        <v>0</v>
      </c>
      <c r="F327" s="100">
        <v>0</v>
      </c>
      <c r="G327" s="100">
        <v>0</v>
      </c>
      <c r="H327" s="100">
        <v>0</v>
      </c>
      <c r="I327" s="100">
        <v>0</v>
      </c>
      <c r="J327" s="100">
        <v>0</v>
      </c>
      <c r="K327" s="101">
        <v>0</v>
      </c>
      <c r="L327" s="102">
        <f t="shared" si="15"/>
        <v>0</v>
      </c>
      <c r="M327" s="102">
        <v>0</v>
      </c>
      <c r="N327" s="102">
        <v>0</v>
      </c>
      <c r="O327" s="103">
        <v>0</v>
      </c>
      <c r="P327" s="104">
        <v>0</v>
      </c>
      <c r="Q327" s="105">
        <f>+monthly_drivers_0!Q327</f>
        <v>2.5</v>
      </c>
    </row>
    <row r="328" spans="1:17" x14ac:dyDescent="0.25">
      <c r="A328" s="106">
        <f t="shared" si="16"/>
        <v>54239</v>
      </c>
      <c r="B328" s="714" t="str">
        <f t="shared" si="17"/>
        <v>LeasingII</v>
      </c>
      <c r="C328" s="93">
        <v>0</v>
      </c>
      <c r="D328" s="94">
        <v>0</v>
      </c>
      <c r="E328" s="94">
        <v>0</v>
      </c>
      <c r="F328" s="94">
        <v>0</v>
      </c>
      <c r="G328" s="94">
        <v>0</v>
      </c>
      <c r="H328" s="94">
        <v>0</v>
      </c>
      <c r="I328" s="94">
        <v>0</v>
      </c>
      <c r="J328" s="94">
        <v>0</v>
      </c>
      <c r="K328" s="95">
        <v>0</v>
      </c>
      <c r="L328" s="94">
        <f t="shared" si="15"/>
        <v>0</v>
      </c>
      <c r="M328" s="94">
        <v>0</v>
      </c>
      <c r="N328" s="94">
        <v>0</v>
      </c>
      <c r="O328" s="96">
        <v>0</v>
      </c>
      <c r="P328" s="95">
        <v>0</v>
      </c>
      <c r="Q328" s="97">
        <f>+monthly_drivers_0!Q328</f>
        <v>2.5</v>
      </c>
    </row>
    <row r="329" spans="1:17" x14ac:dyDescent="0.25">
      <c r="A329" s="98">
        <f t="shared" si="16"/>
        <v>54270</v>
      </c>
      <c r="B329" s="713" t="str">
        <f t="shared" si="17"/>
        <v>LeasingII</v>
      </c>
      <c r="C329" s="99">
        <v>0</v>
      </c>
      <c r="D329" s="100">
        <v>0</v>
      </c>
      <c r="E329" s="100">
        <v>0</v>
      </c>
      <c r="F329" s="100">
        <v>0</v>
      </c>
      <c r="G329" s="100">
        <v>0</v>
      </c>
      <c r="H329" s="100">
        <v>0</v>
      </c>
      <c r="I329" s="100">
        <v>0</v>
      </c>
      <c r="J329" s="100">
        <v>0</v>
      </c>
      <c r="K329" s="101">
        <v>0</v>
      </c>
      <c r="L329" s="102">
        <f t="shared" si="15"/>
        <v>0</v>
      </c>
      <c r="M329" s="102">
        <v>0</v>
      </c>
      <c r="N329" s="102">
        <v>0</v>
      </c>
      <c r="O329" s="103">
        <v>0</v>
      </c>
      <c r="P329" s="104">
        <v>0</v>
      </c>
      <c r="Q329" s="105">
        <f>+monthly_drivers_0!Q329</f>
        <v>2.5</v>
      </c>
    </row>
    <row r="330" spans="1:17" x14ac:dyDescent="0.25">
      <c r="A330" s="106">
        <f t="shared" si="16"/>
        <v>54301</v>
      </c>
      <c r="B330" s="714" t="str">
        <f t="shared" si="17"/>
        <v>LeasingII</v>
      </c>
      <c r="C330" s="93">
        <v>0</v>
      </c>
      <c r="D330" s="94">
        <v>0</v>
      </c>
      <c r="E330" s="94">
        <v>0</v>
      </c>
      <c r="F330" s="94">
        <v>0</v>
      </c>
      <c r="G330" s="94">
        <v>0</v>
      </c>
      <c r="H330" s="94">
        <v>0</v>
      </c>
      <c r="I330" s="94">
        <v>0</v>
      </c>
      <c r="J330" s="94">
        <v>0</v>
      </c>
      <c r="K330" s="95">
        <v>0</v>
      </c>
      <c r="L330" s="94">
        <f t="shared" si="15"/>
        <v>0</v>
      </c>
      <c r="M330" s="94">
        <v>0</v>
      </c>
      <c r="N330" s="94">
        <v>0</v>
      </c>
      <c r="O330" s="96">
        <v>0</v>
      </c>
      <c r="P330" s="95">
        <v>0</v>
      </c>
      <c r="Q330" s="97">
        <f>+monthly_drivers_0!Q330</f>
        <v>2.5</v>
      </c>
    </row>
    <row r="331" spans="1:17" x14ac:dyDescent="0.25">
      <c r="A331" s="98">
        <f t="shared" si="16"/>
        <v>54331</v>
      </c>
      <c r="B331" s="713" t="str">
        <f t="shared" si="17"/>
        <v>LeasingII</v>
      </c>
      <c r="C331" s="99">
        <v>0</v>
      </c>
      <c r="D331" s="100">
        <v>0</v>
      </c>
      <c r="E331" s="100">
        <v>0</v>
      </c>
      <c r="F331" s="100">
        <v>0</v>
      </c>
      <c r="G331" s="100">
        <v>0</v>
      </c>
      <c r="H331" s="100">
        <v>0</v>
      </c>
      <c r="I331" s="100">
        <v>0</v>
      </c>
      <c r="J331" s="100">
        <v>0</v>
      </c>
      <c r="K331" s="101">
        <v>0</v>
      </c>
      <c r="L331" s="102">
        <f t="shared" si="15"/>
        <v>0</v>
      </c>
      <c r="M331" s="102">
        <v>0</v>
      </c>
      <c r="N331" s="102">
        <v>0</v>
      </c>
      <c r="O331" s="103">
        <v>0</v>
      </c>
      <c r="P331" s="104">
        <v>0</v>
      </c>
      <c r="Q331" s="105">
        <f>+monthly_drivers_0!Q331</f>
        <v>2.5</v>
      </c>
    </row>
    <row r="332" spans="1:17" x14ac:dyDescent="0.25">
      <c r="A332" s="106">
        <f t="shared" si="16"/>
        <v>54362</v>
      </c>
      <c r="B332" s="714" t="str">
        <f t="shared" si="17"/>
        <v>LeasingII</v>
      </c>
      <c r="C332" s="93">
        <v>0</v>
      </c>
      <c r="D332" s="94">
        <v>0</v>
      </c>
      <c r="E332" s="94">
        <v>0</v>
      </c>
      <c r="F332" s="94">
        <v>0</v>
      </c>
      <c r="G332" s="94">
        <v>0</v>
      </c>
      <c r="H332" s="94">
        <v>0</v>
      </c>
      <c r="I332" s="94">
        <v>0</v>
      </c>
      <c r="J332" s="94">
        <v>0</v>
      </c>
      <c r="K332" s="95">
        <v>0</v>
      </c>
      <c r="L332" s="94">
        <f t="shared" si="15"/>
        <v>0</v>
      </c>
      <c r="M332" s="94">
        <v>0</v>
      </c>
      <c r="N332" s="94">
        <v>0</v>
      </c>
      <c r="O332" s="96">
        <v>0</v>
      </c>
      <c r="P332" s="95">
        <v>0</v>
      </c>
      <c r="Q332" s="97">
        <f>+monthly_drivers_0!Q332</f>
        <v>2.5</v>
      </c>
    </row>
    <row r="333" spans="1:17" x14ac:dyDescent="0.25">
      <c r="A333" s="98">
        <f t="shared" si="16"/>
        <v>54392</v>
      </c>
      <c r="B333" s="713" t="str">
        <f t="shared" si="17"/>
        <v>LeasingII</v>
      </c>
      <c r="C333" s="99">
        <v>0</v>
      </c>
      <c r="D333" s="100">
        <v>0</v>
      </c>
      <c r="E333" s="100">
        <v>0</v>
      </c>
      <c r="F333" s="100">
        <v>0</v>
      </c>
      <c r="G333" s="100">
        <v>0</v>
      </c>
      <c r="H333" s="100">
        <v>0</v>
      </c>
      <c r="I333" s="100">
        <v>0</v>
      </c>
      <c r="J333" s="100">
        <v>0</v>
      </c>
      <c r="K333" s="101">
        <v>0</v>
      </c>
      <c r="L333" s="102">
        <f t="shared" si="15"/>
        <v>0</v>
      </c>
      <c r="M333" s="102">
        <v>0</v>
      </c>
      <c r="N333" s="102">
        <v>0</v>
      </c>
      <c r="O333" s="103">
        <v>0</v>
      </c>
      <c r="P333" s="104">
        <v>0</v>
      </c>
      <c r="Q333" s="105">
        <f>+monthly_drivers_0!Q333</f>
        <v>2.5</v>
      </c>
    </row>
    <row r="334" spans="1:17" x14ac:dyDescent="0.25">
      <c r="A334" s="106">
        <f t="shared" si="16"/>
        <v>54423</v>
      </c>
      <c r="B334" s="714" t="str">
        <f t="shared" si="17"/>
        <v>LeasingII</v>
      </c>
      <c r="C334" s="93">
        <v>0</v>
      </c>
      <c r="D334" s="94">
        <v>0</v>
      </c>
      <c r="E334" s="94">
        <v>0</v>
      </c>
      <c r="F334" s="94">
        <v>0</v>
      </c>
      <c r="G334" s="94">
        <v>0</v>
      </c>
      <c r="H334" s="94">
        <v>0</v>
      </c>
      <c r="I334" s="94">
        <v>0</v>
      </c>
      <c r="J334" s="94">
        <v>0</v>
      </c>
      <c r="K334" s="95">
        <v>0</v>
      </c>
      <c r="L334" s="94">
        <f t="shared" si="15"/>
        <v>0</v>
      </c>
      <c r="M334" s="94">
        <v>0</v>
      </c>
      <c r="N334" s="94">
        <v>0</v>
      </c>
      <c r="O334" s="96">
        <v>0</v>
      </c>
      <c r="P334" s="95">
        <v>0</v>
      </c>
      <c r="Q334" s="97">
        <f>+monthly_drivers_0!Q334</f>
        <v>2.5</v>
      </c>
    </row>
    <row r="335" spans="1:17" x14ac:dyDescent="0.25">
      <c r="A335" s="98">
        <f t="shared" si="16"/>
        <v>54454</v>
      </c>
      <c r="B335" s="713" t="str">
        <f t="shared" si="17"/>
        <v>LeasingII</v>
      </c>
      <c r="C335" s="99">
        <v>0</v>
      </c>
      <c r="D335" s="100">
        <v>0</v>
      </c>
      <c r="E335" s="100">
        <v>0</v>
      </c>
      <c r="F335" s="100">
        <v>0</v>
      </c>
      <c r="G335" s="100">
        <v>0</v>
      </c>
      <c r="H335" s="100">
        <v>0</v>
      </c>
      <c r="I335" s="100">
        <v>0</v>
      </c>
      <c r="J335" s="100">
        <v>0</v>
      </c>
      <c r="K335" s="101">
        <v>0</v>
      </c>
      <c r="L335" s="102">
        <f t="shared" si="15"/>
        <v>0</v>
      </c>
      <c r="M335" s="102">
        <v>0</v>
      </c>
      <c r="N335" s="102">
        <v>0</v>
      </c>
      <c r="O335" s="103">
        <v>0</v>
      </c>
      <c r="P335" s="104">
        <v>0</v>
      </c>
      <c r="Q335" s="105">
        <f>+monthly_drivers_0!Q335</f>
        <v>2.5</v>
      </c>
    </row>
    <row r="336" spans="1:17" x14ac:dyDescent="0.25">
      <c r="A336" s="106">
        <f t="shared" si="16"/>
        <v>54482</v>
      </c>
      <c r="B336" s="714" t="str">
        <f t="shared" si="17"/>
        <v>LeasingII</v>
      </c>
      <c r="C336" s="93">
        <v>0</v>
      </c>
      <c r="D336" s="94">
        <v>0</v>
      </c>
      <c r="E336" s="94">
        <v>0</v>
      </c>
      <c r="F336" s="94">
        <v>0</v>
      </c>
      <c r="G336" s="94">
        <v>0</v>
      </c>
      <c r="H336" s="94">
        <v>0</v>
      </c>
      <c r="I336" s="94">
        <v>0</v>
      </c>
      <c r="J336" s="94">
        <v>0</v>
      </c>
      <c r="K336" s="95">
        <v>0</v>
      </c>
      <c r="L336" s="94">
        <f t="shared" si="15"/>
        <v>0</v>
      </c>
      <c r="M336" s="94">
        <v>0</v>
      </c>
      <c r="N336" s="94">
        <v>0</v>
      </c>
      <c r="O336" s="96">
        <v>0</v>
      </c>
      <c r="P336" s="95">
        <v>0</v>
      </c>
      <c r="Q336" s="97">
        <f>+monthly_drivers_0!Q336</f>
        <v>2.5</v>
      </c>
    </row>
    <row r="337" spans="1:17" x14ac:dyDescent="0.25">
      <c r="A337" s="98">
        <f t="shared" si="16"/>
        <v>54513</v>
      </c>
      <c r="B337" s="713" t="str">
        <f t="shared" si="17"/>
        <v>LeasingII</v>
      </c>
      <c r="C337" s="99">
        <v>0</v>
      </c>
      <c r="D337" s="100">
        <v>0</v>
      </c>
      <c r="E337" s="100">
        <v>0</v>
      </c>
      <c r="F337" s="100">
        <v>0</v>
      </c>
      <c r="G337" s="100">
        <v>0</v>
      </c>
      <c r="H337" s="100">
        <v>0</v>
      </c>
      <c r="I337" s="100">
        <v>0</v>
      </c>
      <c r="J337" s="100">
        <v>0</v>
      </c>
      <c r="K337" s="101">
        <v>0</v>
      </c>
      <c r="L337" s="102">
        <f t="shared" si="15"/>
        <v>0</v>
      </c>
      <c r="M337" s="102">
        <v>0</v>
      </c>
      <c r="N337" s="102">
        <v>0</v>
      </c>
      <c r="O337" s="103">
        <v>0</v>
      </c>
      <c r="P337" s="104">
        <v>0</v>
      </c>
      <c r="Q337" s="105">
        <f>+monthly_drivers_0!Q337</f>
        <v>2.5</v>
      </c>
    </row>
    <row r="338" spans="1:17" x14ac:dyDescent="0.25">
      <c r="A338" s="106">
        <f t="shared" si="16"/>
        <v>54543</v>
      </c>
      <c r="B338" s="714" t="str">
        <f t="shared" si="17"/>
        <v>LeasingII</v>
      </c>
      <c r="C338" s="93">
        <v>0</v>
      </c>
      <c r="D338" s="94">
        <v>0</v>
      </c>
      <c r="E338" s="94">
        <v>0</v>
      </c>
      <c r="F338" s="94">
        <v>0</v>
      </c>
      <c r="G338" s="94">
        <v>0</v>
      </c>
      <c r="H338" s="94">
        <v>0</v>
      </c>
      <c r="I338" s="94">
        <v>0</v>
      </c>
      <c r="J338" s="94">
        <v>0</v>
      </c>
      <c r="K338" s="95">
        <v>0</v>
      </c>
      <c r="L338" s="94">
        <f t="shared" si="15"/>
        <v>0</v>
      </c>
      <c r="M338" s="94">
        <v>0</v>
      </c>
      <c r="N338" s="94">
        <v>0</v>
      </c>
      <c r="O338" s="96">
        <v>0</v>
      </c>
      <c r="P338" s="95">
        <v>0</v>
      </c>
      <c r="Q338" s="97">
        <f>+monthly_drivers_0!Q338</f>
        <v>2.5</v>
      </c>
    </row>
    <row r="339" spans="1:17" x14ac:dyDescent="0.25">
      <c r="A339" s="98">
        <f t="shared" si="16"/>
        <v>54574</v>
      </c>
      <c r="B339" s="713" t="str">
        <f t="shared" si="17"/>
        <v>LeasingII</v>
      </c>
      <c r="C339" s="99">
        <v>0</v>
      </c>
      <c r="D339" s="100">
        <v>0</v>
      </c>
      <c r="E339" s="100">
        <v>0</v>
      </c>
      <c r="F339" s="100">
        <v>0</v>
      </c>
      <c r="G339" s="100">
        <v>0</v>
      </c>
      <c r="H339" s="100">
        <v>0</v>
      </c>
      <c r="I339" s="100">
        <v>0</v>
      </c>
      <c r="J339" s="100">
        <v>0</v>
      </c>
      <c r="K339" s="101">
        <v>0</v>
      </c>
      <c r="L339" s="102">
        <f t="shared" si="15"/>
        <v>0</v>
      </c>
      <c r="M339" s="102">
        <v>0</v>
      </c>
      <c r="N339" s="102">
        <v>0</v>
      </c>
      <c r="O339" s="103">
        <v>0</v>
      </c>
      <c r="P339" s="104">
        <v>0</v>
      </c>
      <c r="Q339" s="105">
        <f>+monthly_drivers_0!Q339</f>
        <v>2.5</v>
      </c>
    </row>
    <row r="340" spans="1:17" x14ac:dyDescent="0.25">
      <c r="A340" s="106">
        <f t="shared" si="16"/>
        <v>54604</v>
      </c>
      <c r="B340" s="714" t="str">
        <f t="shared" si="17"/>
        <v>LeasingII</v>
      </c>
      <c r="C340" s="93">
        <v>0</v>
      </c>
      <c r="D340" s="94">
        <v>0</v>
      </c>
      <c r="E340" s="94">
        <v>0</v>
      </c>
      <c r="F340" s="94">
        <v>0</v>
      </c>
      <c r="G340" s="94">
        <v>0</v>
      </c>
      <c r="H340" s="94">
        <v>0</v>
      </c>
      <c r="I340" s="94">
        <v>0</v>
      </c>
      <c r="J340" s="94">
        <v>0</v>
      </c>
      <c r="K340" s="95">
        <v>0</v>
      </c>
      <c r="L340" s="94">
        <f t="shared" si="15"/>
        <v>0</v>
      </c>
      <c r="M340" s="94">
        <v>0</v>
      </c>
      <c r="N340" s="94">
        <v>0</v>
      </c>
      <c r="O340" s="96">
        <v>0</v>
      </c>
      <c r="P340" s="95">
        <v>0</v>
      </c>
      <c r="Q340" s="97">
        <f>+monthly_drivers_0!Q340</f>
        <v>2.5</v>
      </c>
    </row>
    <row r="341" spans="1:17" x14ac:dyDescent="0.25">
      <c r="A341" s="98">
        <f t="shared" si="16"/>
        <v>54635</v>
      </c>
      <c r="B341" s="713" t="str">
        <f t="shared" si="17"/>
        <v>LeasingII</v>
      </c>
      <c r="C341" s="99">
        <v>0</v>
      </c>
      <c r="D341" s="100">
        <v>0</v>
      </c>
      <c r="E341" s="100">
        <v>0</v>
      </c>
      <c r="F341" s="100">
        <v>0</v>
      </c>
      <c r="G341" s="100">
        <v>0</v>
      </c>
      <c r="H341" s="100">
        <v>0</v>
      </c>
      <c r="I341" s="100">
        <v>0</v>
      </c>
      <c r="J341" s="100">
        <v>0</v>
      </c>
      <c r="K341" s="101">
        <v>0</v>
      </c>
      <c r="L341" s="102">
        <f t="shared" si="15"/>
        <v>0</v>
      </c>
      <c r="M341" s="102">
        <v>0</v>
      </c>
      <c r="N341" s="102">
        <v>0</v>
      </c>
      <c r="O341" s="103">
        <v>0</v>
      </c>
      <c r="P341" s="104">
        <v>0</v>
      </c>
      <c r="Q341" s="105">
        <f>+monthly_drivers_0!Q341</f>
        <v>2.5</v>
      </c>
    </row>
    <row r="342" spans="1:17" x14ac:dyDescent="0.25">
      <c r="A342" s="106">
        <f t="shared" si="16"/>
        <v>54666</v>
      </c>
      <c r="B342" s="714" t="str">
        <f t="shared" si="17"/>
        <v>LeasingII</v>
      </c>
      <c r="C342" s="93">
        <v>0</v>
      </c>
      <c r="D342" s="94">
        <v>0</v>
      </c>
      <c r="E342" s="94">
        <v>0</v>
      </c>
      <c r="F342" s="94">
        <v>0</v>
      </c>
      <c r="G342" s="94">
        <v>0</v>
      </c>
      <c r="H342" s="94">
        <v>0</v>
      </c>
      <c r="I342" s="94">
        <v>0</v>
      </c>
      <c r="J342" s="94">
        <v>0</v>
      </c>
      <c r="K342" s="95">
        <v>0</v>
      </c>
      <c r="L342" s="94">
        <f t="shared" si="15"/>
        <v>0</v>
      </c>
      <c r="M342" s="94">
        <v>0</v>
      </c>
      <c r="N342" s="94">
        <v>0</v>
      </c>
      <c r="O342" s="96">
        <v>0</v>
      </c>
      <c r="P342" s="95">
        <v>0</v>
      </c>
      <c r="Q342" s="97">
        <f>+monthly_drivers_0!Q342</f>
        <v>2.5</v>
      </c>
    </row>
    <row r="343" spans="1:17" x14ac:dyDescent="0.25">
      <c r="A343" s="98">
        <f t="shared" si="16"/>
        <v>54696</v>
      </c>
      <c r="B343" s="713" t="str">
        <f t="shared" si="17"/>
        <v>LeasingII</v>
      </c>
      <c r="C343" s="99">
        <v>0</v>
      </c>
      <c r="D343" s="100">
        <v>0</v>
      </c>
      <c r="E343" s="100">
        <v>0</v>
      </c>
      <c r="F343" s="100">
        <v>0</v>
      </c>
      <c r="G343" s="100">
        <v>0</v>
      </c>
      <c r="H343" s="100">
        <v>0</v>
      </c>
      <c r="I343" s="100">
        <v>0</v>
      </c>
      <c r="J343" s="100">
        <v>0</v>
      </c>
      <c r="K343" s="101">
        <v>0</v>
      </c>
      <c r="L343" s="102">
        <f t="shared" si="15"/>
        <v>0</v>
      </c>
      <c r="M343" s="102">
        <v>0</v>
      </c>
      <c r="N343" s="102">
        <v>0</v>
      </c>
      <c r="O343" s="103">
        <v>0</v>
      </c>
      <c r="P343" s="104">
        <v>0</v>
      </c>
      <c r="Q343" s="105">
        <f>+monthly_drivers_0!Q343</f>
        <v>2.5</v>
      </c>
    </row>
    <row r="344" spans="1:17" x14ac:dyDescent="0.25">
      <c r="A344" s="106">
        <f t="shared" si="16"/>
        <v>54727</v>
      </c>
      <c r="B344" s="714" t="str">
        <f t="shared" si="17"/>
        <v>LeasingII</v>
      </c>
      <c r="C344" s="93">
        <v>0</v>
      </c>
      <c r="D344" s="94">
        <v>0</v>
      </c>
      <c r="E344" s="94">
        <v>0</v>
      </c>
      <c r="F344" s="94">
        <v>0</v>
      </c>
      <c r="G344" s="94">
        <v>0</v>
      </c>
      <c r="H344" s="94">
        <v>0</v>
      </c>
      <c r="I344" s="94">
        <v>0</v>
      </c>
      <c r="J344" s="94">
        <v>0</v>
      </c>
      <c r="K344" s="95">
        <v>0</v>
      </c>
      <c r="L344" s="94">
        <f t="shared" si="15"/>
        <v>0</v>
      </c>
      <c r="M344" s="94">
        <v>0</v>
      </c>
      <c r="N344" s="94">
        <v>0</v>
      </c>
      <c r="O344" s="96">
        <v>0</v>
      </c>
      <c r="P344" s="95">
        <v>0</v>
      </c>
      <c r="Q344" s="97">
        <f>+monthly_drivers_0!Q344</f>
        <v>2.5</v>
      </c>
    </row>
    <row r="345" spans="1:17" x14ac:dyDescent="0.25">
      <c r="A345" s="98">
        <f t="shared" si="16"/>
        <v>54757</v>
      </c>
      <c r="B345" s="713" t="str">
        <f t="shared" si="17"/>
        <v>LeasingII</v>
      </c>
      <c r="C345" s="99">
        <v>0</v>
      </c>
      <c r="D345" s="100">
        <v>0</v>
      </c>
      <c r="E345" s="100">
        <v>0</v>
      </c>
      <c r="F345" s="100">
        <v>0</v>
      </c>
      <c r="G345" s="100">
        <v>0</v>
      </c>
      <c r="H345" s="100">
        <v>0</v>
      </c>
      <c r="I345" s="100">
        <v>0</v>
      </c>
      <c r="J345" s="100">
        <v>0</v>
      </c>
      <c r="K345" s="101">
        <v>0</v>
      </c>
      <c r="L345" s="102">
        <f t="shared" si="15"/>
        <v>0</v>
      </c>
      <c r="M345" s="102">
        <v>0</v>
      </c>
      <c r="N345" s="102">
        <v>0</v>
      </c>
      <c r="O345" s="103">
        <v>0</v>
      </c>
      <c r="P345" s="104">
        <v>0</v>
      </c>
      <c r="Q345" s="105">
        <f>+monthly_drivers_0!Q345</f>
        <v>2.5</v>
      </c>
    </row>
    <row r="346" spans="1:17" x14ac:dyDescent="0.25">
      <c r="A346" s="106">
        <f t="shared" si="16"/>
        <v>54788</v>
      </c>
      <c r="B346" s="714" t="str">
        <f t="shared" si="17"/>
        <v>LeasingII</v>
      </c>
      <c r="C346" s="93">
        <v>0</v>
      </c>
      <c r="D346" s="94">
        <v>0</v>
      </c>
      <c r="E346" s="94">
        <v>0</v>
      </c>
      <c r="F346" s="94">
        <v>0</v>
      </c>
      <c r="G346" s="94">
        <v>0</v>
      </c>
      <c r="H346" s="94">
        <v>0</v>
      </c>
      <c r="I346" s="94">
        <v>0</v>
      </c>
      <c r="J346" s="94">
        <v>0</v>
      </c>
      <c r="K346" s="95">
        <v>0</v>
      </c>
      <c r="L346" s="94">
        <f t="shared" si="15"/>
        <v>0</v>
      </c>
      <c r="M346" s="94">
        <v>0</v>
      </c>
      <c r="N346" s="94">
        <v>0</v>
      </c>
      <c r="O346" s="96">
        <v>0</v>
      </c>
      <c r="P346" s="95">
        <v>0</v>
      </c>
      <c r="Q346" s="97">
        <f>+monthly_drivers_0!Q346</f>
        <v>2.5</v>
      </c>
    </row>
    <row r="347" spans="1:17" x14ac:dyDescent="0.25">
      <c r="A347" s="98">
        <f t="shared" si="16"/>
        <v>54819</v>
      </c>
      <c r="B347" s="713" t="str">
        <f t="shared" si="17"/>
        <v>LeasingII</v>
      </c>
      <c r="C347" s="99">
        <v>0</v>
      </c>
      <c r="D347" s="100">
        <v>0</v>
      </c>
      <c r="E347" s="100">
        <v>0</v>
      </c>
      <c r="F347" s="100">
        <v>0</v>
      </c>
      <c r="G347" s="100">
        <v>0</v>
      </c>
      <c r="H347" s="100">
        <v>0</v>
      </c>
      <c r="I347" s="100">
        <v>0</v>
      </c>
      <c r="J347" s="100">
        <v>0</v>
      </c>
      <c r="K347" s="101">
        <v>0</v>
      </c>
      <c r="L347" s="102">
        <f t="shared" si="15"/>
        <v>0</v>
      </c>
      <c r="M347" s="102">
        <v>0</v>
      </c>
      <c r="N347" s="102">
        <v>0</v>
      </c>
      <c r="O347" s="103">
        <v>0</v>
      </c>
      <c r="P347" s="104">
        <v>0</v>
      </c>
      <c r="Q347" s="105">
        <f>+monthly_drivers_0!Q347</f>
        <v>2.5</v>
      </c>
    </row>
    <row r="348" spans="1:17" x14ac:dyDescent="0.25">
      <c r="A348" s="106">
        <f t="shared" si="16"/>
        <v>54847</v>
      </c>
      <c r="B348" s="714" t="str">
        <f t="shared" si="17"/>
        <v>LeasingII</v>
      </c>
      <c r="C348" s="93">
        <v>0</v>
      </c>
      <c r="D348" s="94">
        <v>0</v>
      </c>
      <c r="E348" s="94">
        <v>0</v>
      </c>
      <c r="F348" s="94">
        <v>0</v>
      </c>
      <c r="G348" s="94">
        <v>0</v>
      </c>
      <c r="H348" s="94">
        <v>0</v>
      </c>
      <c r="I348" s="94">
        <v>0</v>
      </c>
      <c r="J348" s="94">
        <v>0</v>
      </c>
      <c r="K348" s="95">
        <v>0</v>
      </c>
      <c r="L348" s="94">
        <f t="shared" si="15"/>
        <v>0</v>
      </c>
      <c r="M348" s="94">
        <v>0</v>
      </c>
      <c r="N348" s="94">
        <v>0</v>
      </c>
      <c r="O348" s="96">
        <v>0</v>
      </c>
      <c r="P348" s="95">
        <v>0</v>
      </c>
      <c r="Q348" s="97">
        <f>+monthly_drivers_0!Q348</f>
        <v>2.5</v>
      </c>
    </row>
    <row r="349" spans="1:17" x14ac:dyDescent="0.25">
      <c r="A349" s="98">
        <f t="shared" si="16"/>
        <v>54878</v>
      </c>
      <c r="B349" s="713" t="str">
        <f t="shared" si="17"/>
        <v>LeasingII</v>
      </c>
      <c r="C349" s="99">
        <v>0</v>
      </c>
      <c r="D349" s="100">
        <v>0</v>
      </c>
      <c r="E349" s="100">
        <v>0</v>
      </c>
      <c r="F349" s="100">
        <v>0</v>
      </c>
      <c r="G349" s="100">
        <v>0</v>
      </c>
      <c r="H349" s="100">
        <v>0</v>
      </c>
      <c r="I349" s="100">
        <v>0</v>
      </c>
      <c r="J349" s="100">
        <v>0</v>
      </c>
      <c r="K349" s="101">
        <v>0</v>
      </c>
      <c r="L349" s="102">
        <f t="shared" si="15"/>
        <v>0</v>
      </c>
      <c r="M349" s="102">
        <v>0</v>
      </c>
      <c r="N349" s="102">
        <v>0</v>
      </c>
      <c r="O349" s="103">
        <v>0</v>
      </c>
      <c r="P349" s="104">
        <v>0</v>
      </c>
      <c r="Q349" s="105">
        <f>+monthly_drivers_0!Q349</f>
        <v>2.5</v>
      </c>
    </row>
    <row r="350" spans="1:17" x14ac:dyDescent="0.25">
      <c r="A350" s="106">
        <f t="shared" si="16"/>
        <v>54908</v>
      </c>
      <c r="B350" s="714" t="str">
        <f t="shared" si="17"/>
        <v>LeasingII</v>
      </c>
      <c r="C350" s="93">
        <v>0</v>
      </c>
      <c r="D350" s="94">
        <v>0</v>
      </c>
      <c r="E350" s="94">
        <v>0</v>
      </c>
      <c r="F350" s="94">
        <v>0</v>
      </c>
      <c r="G350" s="94">
        <v>0</v>
      </c>
      <c r="H350" s="94">
        <v>0</v>
      </c>
      <c r="I350" s="94">
        <v>0</v>
      </c>
      <c r="J350" s="94">
        <v>0</v>
      </c>
      <c r="K350" s="95">
        <v>0</v>
      </c>
      <c r="L350" s="94">
        <f t="shared" si="15"/>
        <v>0</v>
      </c>
      <c r="M350" s="94">
        <v>0</v>
      </c>
      <c r="N350" s="94">
        <v>0</v>
      </c>
      <c r="O350" s="96">
        <v>0</v>
      </c>
      <c r="P350" s="95">
        <v>0</v>
      </c>
      <c r="Q350" s="97">
        <f>+monthly_drivers_0!Q350</f>
        <v>2.5</v>
      </c>
    </row>
    <row r="351" spans="1:17" x14ac:dyDescent="0.25">
      <c r="A351" s="98">
        <f t="shared" si="16"/>
        <v>54939</v>
      </c>
      <c r="B351" s="713" t="str">
        <f t="shared" si="17"/>
        <v>LeasingII</v>
      </c>
      <c r="C351" s="99">
        <v>0</v>
      </c>
      <c r="D351" s="100">
        <v>0</v>
      </c>
      <c r="E351" s="100">
        <v>0</v>
      </c>
      <c r="F351" s="100">
        <v>0</v>
      </c>
      <c r="G351" s="100">
        <v>0</v>
      </c>
      <c r="H351" s="100">
        <v>0</v>
      </c>
      <c r="I351" s="100">
        <v>0</v>
      </c>
      <c r="J351" s="100">
        <v>0</v>
      </c>
      <c r="K351" s="101">
        <v>0</v>
      </c>
      <c r="L351" s="102">
        <f t="shared" si="15"/>
        <v>0</v>
      </c>
      <c r="M351" s="102">
        <v>0</v>
      </c>
      <c r="N351" s="102">
        <v>0</v>
      </c>
      <c r="O351" s="103">
        <v>0</v>
      </c>
      <c r="P351" s="104">
        <v>0</v>
      </c>
      <c r="Q351" s="105">
        <f>+monthly_drivers_0!Q351</f>
        <v>2.5</v>
      </c>
    </row>
    <row r="352" spans="1:17" x14ac:dyDescent="0.25">
      <c r="A352" s="106">
        <f t="shared" si="16"/>
        <v>54969</v>
      </c>
      <c r="B352" s="714" t="str">
        <f t="shared" si="17"/>
        <v>LeasingII</v>
      </c>
      <c r="C352" s="93">
        <v>0</v>
      </c>
      <c r="D352" s="94">
        <v>0</v>
      </c>
      <c r="E352" s="94">
        <v>0</v>
      </c>
      <c r="F352" s="94">
        <v>0</v>
      </c>
      <c r="G352" s="94">
        <v>0</v>
      </c>
      <c r="H352" s="94">
        <v>0</v>
      </c>
      <c r="I352" s="94">
        <v>0</v>
      </c>
      <c r="J352" s="94">
        <v>0</v>
      </c>
      <c r="K352" s="95">
        <v>0</v>
      </c>
      <c r="L352" s="94">
        <f t="shared" si="15"/>
        <v>0</v>
      </c>
      <c r="M352" s="94">
        <v>0</v>
      </c>
      <c r="N352" s="94">
        <v>0</v>
      </c>
      <c r="O352" s="96">
        <v>0</v>
      </c>
      <c r="P352" s="95">
        <v>0</v>
      </c>
      <c r="Q352" s="97">
        <f>+monthly_drivers_0!Q352</f>
        <v>2.5</v>
      </c>
    </row>
    <row r="353" spans="1:17" x14ac:dyDescent="0.25">
      <c r="A353" s="98">
        <f t="shared" si="16"/>
        <v>55000</v>
      </c>
      <c r="B353" s="713" t="str">
        <f t="shared" si="17"/>
        <v>LeasingII</v>
      </c>
      <c r="C353" s="99">
        <v>0</v>
      </c>
      <c r="D353" s="100">
        <v>0</v>
      </c>
      <c r="E353" s="100">
        <v>0</v>
      </c>
      <c r="F353" s="100">
        <v>0</v>
      </c>
      <c r="G353" s="100">
        <v>0</v>
      </c>
      <c r="H353" s="100">
        <v>0</v>
      </c>
      <c r="I353" s="100">
        <v>0</v>
      </c>
      <c r="J353" s="100">
        <v>0</v>
      </c>
      <c r="K353" s="101">
        <v>0</v>
      </c>
      <c r="L353" s="102">
        <f t="shared" si="15"/>
        <v>0</v>
      </c>
      <c r="M353" s="102">
        <v>0</v>
      </c>
      <c r="N353" s="102">
        <v>0</v>
      </c>
      <c r="O353" s="103">
        <v>0</v>
      </c>
      <c r="P353" s="104">
        <v>0</v>
      </c>
      <c r="Q353" s="105">
        <f>+monthly_drivers_0!Q353</f>
        <v>2.5</v>
      </c>
    </row>
    <row r="354" spans="1:17" x14ac:dyDescent="0.25">
      <c r="A354" s="106">
        <f t="shared" si="16"/>
        <v>55031</v>
      </c>
      <c r="B354" s="714" t="str">
        <f t="shared" si="17"/>
        <v>LeasingII</v>
      </c>
      <c r="C354" s="93">
        <v>0</v>
      </c>
      <c r="D354" s="94">
        <v>0</v>
      </c>
      <c r="E354" s="94">
        <v>0</v>
      </c>
      <c r="F354" s="94">
        <v>0</v>
      </c>
      <c r="G354" s="94">
        <v>0</v>
      </c>
      <c r="H354" s="94">
        <v>0</v>
      </c>
      <c r="I354" s="94">
        <v>0</v>
      </c>
      <c r="J354" s="94">
        <v>0</v>
      </c>
      <c r="K354" s="95">
        <v>0</v>
      </c>
      <c r="L354" s="94">
        <f t="shared" si="15"/>
        <v>0</v>
      </c>
      <c r="M354" s="94">
        <v>0</v>
      </c>
      <c r="N354" s="94">
        <v>0</v>
      </c>
      <c r="O354" s="96">
        <v>0</v>
      </c>
      <c r="P354" s="95">
        <v>0</v>
      </c>
      <c r="Q354" s="97">
        <f>+monthly_drivers_0!Q354</f>
        <v>2.5</v>
      </c>
    </row>
    <row r="355" spans="1:17" x14ac:dyDescent="0.25">
      <c r="A355" s="98">
        <f t="shared" si="16"/>
        <v>55061</v>
      </c>
      <c r="B355" s="713" t="str">
        <f t="shared" si="17"/>
        <v>LeasingII</v>
      </c>
      <c r="C355" s="99">
        <v>0</v>
      </c>
      <c r="D355" s="100">
        <v>0</v>
      </c>
      <c r="E355" s="100">
        <v>0</v>
      </c>
      <c r="F355" s="100">
        <v>0</v>
      </c>
      <c r="G355" s="100">
        <v>0</v>
      </c>
      <c r="H355" s="100">
        <v>0</v>
      </c>
      <c r="I355" s="100">
        <v>0</v>
      </c>
      <c r="J355" s="100">
        <v>0</v>
      </c>
      <c r="K355" s="101">
        <v>0</v>
      </c>
      <c r="L355" s="102">
        <f t="shared" si="15"/>
        <v>0</v>
      </c>
      <c r="M355" s="102">
        <v>0</v>
      </c>
      <c r="N355" s="102">
        <v>0</v>
      </c>
      <c r="O355" s="103">
        <v>0</v>
      </c>
      <c r="P355" s="104">
        <v>0</v>
      </c>
      <c r="Q355" s="105">
        <f>+monthly_drivers_0!Q355</f>
        <v>2.5</v>
      </c>
    </row>
    <row r="356" spans="1:17" x14ac:dyDescent="0.25">
      <c r="A356" s="106">
        <f t="shared" si="16"/>
        <v>55092</v>
      </c>
      <c r="B356" s="714" t="str">
        <f t="shared" si="17"/>
        <v>LeasingII</v>
      </c>
      <c r="C356" s="93">
        <v>0</v>
      </c>
      <c r="D356" s="94">
        <v>0</v>
      </c>
      <c r="E356" s="94">
        <v>0</v>
      </c>
      <c r="F356" s="94">
        <v>0</v>
      </c>
      <c r="G356" s="94">
        <v>0</v>
      </c>
      <c r="H356" s="94">
        <v>0</v>
      </c>
      <c r="I356" s="94">
        <v>0</v>
      </c>
      <c r="J356" s="94">
        <v>0</v>
      </c>
      <c r="K356" s="95">
        <v>0</v>
      </c>
      <c r="L356" s="94">
        <f t="shared" si="15"/>
        <v>0</v>
      </c>
      <c r="M356" s="94">
        <v>0</v>
      </c>
      <c r="N356" s="94">
        <v>0</v>
      </c>
      <c r="O356" s="96">
        <v>0</v>
      </c>
      <c r="P356" s="95">
        <v>0</v>
      </c>
      <c r="Q356" s="97">
        <f>+monthly_drivers_0!Q356</f>
        <v>2.5</v>
      </c>
    </row>
    <row r="357" spans="1:17" x14ac:dyDescent="0.25">
      <c r="A357" s="98">
        <f t="shared" si="16"/>
        <v>55122</v>
      </c>
      <c r="B357" s="713" t="str">
        <f t="shared" si="17"/>
        <v>LeasingII</v>
      </c>
      <c r="C357" s="99">
        <v>0</v>
      </c>
      <c r="D357" s="100">
        <v>0</v>
      </c>
      <c r="E357" s="100">
        <v>0</v>
      </c>
      <c r="F357" s="100">
        <v>0</v>
      </c>
      <c r="G357" s="100">
        <v>0</v>
      </c>
      <c r="H357" s="100">
        <v>0</v>
      </c>
      <c r="I357" s="100">
        <v>0</v>
      </c>
      <c r="J357" s="100">
        <v>0</v>
      </c>
      <c r="K357" s="101">
        <v>0</v>
      </c>
      <c r="L357" s="102">
        <f t="shared" si="15"/>
        <v>0</v>
      </c>
      <c r="M357" s="102">
        <v>0</v>
      </c>
      <c r="N357" s="102">
        <v>0</v>
      </c>
      <c r="O357" s="103">
        <v>0</v>
      </c>
      <c r="P357" s="104">
        <v>0</v>
      </c>
      <c r="Q357" s="105">
        <f>+monthly_drivers_0!Q357</f>
        <v>2.5</v>
      </c>
    </row>
    <row r="358" spans="1:17" x14ac:dyDescent="0.25">
      <c r="A358" s="106">
        <f t="shared" si="16"/>
        <v>55153</v>
      </c>
      <c r="B358" s="714" t="str">
        <f t="shared" si="17"/>
        <v>LeasingII</v>
      </c>
      <c r="C358" s="93">
        <v>0</v>
      </c>
      <c r="D358" s="94">
        <v>0</v>
      </c>
      <c r="E358" s="94">
        <v>0</v>
      </c>
      <c r="F358" s="94">
        <v>0</v>
      </c>
      <c r="G358" s="94">
        <v>0</v>
      </c>
      <c r="H358" s="94">
        <v>0</v>
      </c>
      <c r="I358" s="94">
        <v>0</v>
      </c>
      <c r="J358" s="94">
        <v>0</v>
      </c>
      <c r="K358" s="95">
        <v>0</v>
      </c>
      <c r="L358" s="94">
        <f t="shared" si="15"/>
        <v>0</v>
      </c>
      <c r="M358" s="94">
        <v>0</v>
      </c>
      <c r="N358" s="94">
        <v>0</v>
      </c>
      <c r="O358" s="96">
        <v>0</v>
      </c>
      <c r="P358" s="95">
        <v>0</v>
      </c>
      <c r="Q358" s="97">
        <f>+monthly_drivers_0!Q358</f>
        <v>2.5</v>
      </c>
    </row>
    <row r="359" spans="1:17" x14ac:dyDescent="0.25">
      <c r="A359" s="98">
        <f t="shared" si="16"/>
        <v>55184</v>
      </c>
      <c r="B359" s="713" t="str">
        <f t="shared" si="17"/>
        <v>LeasingII</v>
      </c>
      <c r="C359" s="99">
        <v>0</v>
      </c>
      <c r="D359" s="100">
        <v>0</v>
      </c>
      <c r="E359" s="100">
        <v>0</v>
      </c>
      <c r="F359" s="100">
        <v>0</v>
      </c>
      <c r="G359" s="100">
        <v>0</v>
      </c>
      <c r="H359" s="100">
        <v>0</v>
      </c>
      <c r="I359" s="100">
        <v>0</v>
      </c>
      <c r="J359" s="100">
        <v>0</v>
      </c>
      <c r="K359" s="101">
        <v>0</v>
      </c>
      <c r="L359" s="102">
        <f t="shared" si="15"/>
        <v>0</v>
      </c>
      <c r="M359" s="102">
        <v>0</v>
      </c>
      <c r="N359" s="102">
        <v>0</v>
      </c>
      <c r="O359" s="103">
        <v>0</v>
      </c>
      <c r="P359" s="104">
        <v>0</v>
      </c>
      <c r="Q359" s="105">
        <f>+monthly_drivers_0!Q359</f>
        <v>2.5</v>
      </c>
    </row>
    <row r="360" spans="1:17" x14ac:dyDescent="0.25">
      <c r="A360" s="106">
        <f t="shared" si="16"/>
        <v>55212</v>
      </c>
      <c r="B360" s="714" t="str">
        <f t="shared" si="17"/>
        <v>LeasingII</v>
      </c>
      <c r="C360" s="93">
        <v>0</v>
      </c>
      <c r="D360" s="94">
        <v>0</v>
      </c>
      <c r="E360" s="94">
        <v>0</v>
      </c>
      <c r="F360" s="94">
        <v>0</v>
      </c>
      <c r="G360" s="94">
        <v>0</v>
      </c>
      <c r="H360" s="94">
        <v>0</v>
      </c>
      <c r="I360" s="94">
        <v>0</v>
      </c>
      <c r="J360" s="94">
        <v>0</v>
      </c>
      <c r="K360" s="95">
        <v>0</v>
      </c>
      <c r="L360" s="94">
        <f t="shared" si="15"/>
        <v>0</v>
      </c>
      <c r="M360" s="94">
        <v>0</v>
      </c>
      <c r="N360" s="94">
        <v>0</v>
      </c>
      <c r="O360" s="96">
        <v>0</v>
      </c>
      <c r="P360" s="95">
        <v>0</v>
      </c>
      <c r="Q360" s="97">
        <f>+monthly_drivers_0!Q360</f>
        <v>2.5</v>
      </c>
    </row>
    <row r="361" spans="1:17" x14ac:dyDescent="0.25">
      <c r="A361" s="98">
        <f t="shared" si="16"/>
        <v>55243</v>
      </c>
      <c r="B361" s="713" t="str">
        <f t="shared" si="17"/>
        <v>LeasingII</v>
      </c>
      <c r="C361" s="99">
        <v>0</v>
      </c>
      <c r="D361" s="100">
        <v>0</v>
      </c>
      <c r="E361" s="100">
        <v>0</v>
      </c>
      <c r="F361" s="100">
        <v>0</v>
      </c>
      <c r="G361" s="100">
        <v>0</v>
      </c>
      <c r="H361" s="100">
        <v>0</v>
      </c>
      <c r="I361" s="100">
        <v>0</v>
      </c>
      <c r="J361" s="100">
        <v>0</v>
      </c>
      <c r="K361" s="101">
        <v>0</v>
      </c>
      <c r="L361" s="102">
        <f t="shared" si="15"/>
        <v>0</v>
      </c>
      <c r="M361" s="102">
        <v>0</v>
      </c>
      <c r="N361" s="102">
        <v>0</v>
      </c>
      <c r="O361" s="103">
        <v>0</v>
      </c>
      <c r="P361" s="104">
        <v>0</v>
      </c>
      <c r="Q361" s="105">
        <f>+monthly_drivers_0!Q361</f>
        <v>2.5</v>
      </c>
    </row>
    <row r="362" spans="1:17" x14ac:dyDescent="0.25">
      <c r="A362" s="106">
        <f t="shared" si="16"/>
        <v>55273</v>
      </c>
      <c r="B362" s="714" t="str">
        <f t="shared" si="17"/>
        <v>LeasingII</v>
      </c>
      <c r="C362" s="93">
        <v>0</v>
      </c>
      <c r="D362" s="94">
        <v>0</v>
      </c>
      <c r="E362" s="94">
        <v>0</v>
      </c>
      <c r="F362" s="94">
        <v>0</v>
      </c>
      <c r="G362" s="94">
        <v>0</v>
      </c>
      <c r="H362" s="94">
        <v>0</v>
      </c>
      <c r="I362" s="94">
        <v>0</v>
      </c>
      <c r="J362" s="94">
        <v>0</v>
      </c>
      <c r="K362" s="95">
        <v>0</v>
      </c>
      <c r="L362" s="94">
        <f t="shared" si="15"/>
        <v>0</v>
      </c>
      <c r="M362" s="94">
        <v>0</v>
      </c>
      <c r="N362" s="94">
        <v>0</v>
      </c>
      <c r="O362" s="96">
        <v>0</v>
      </c>
      <c r="P362" s="95">
        <v>0</v>
      </c>
      <c r="Q362" s="97">
        <f>+monthly_drivers_0!Q362</f>
        <v>2.5</v>
      </c>
    </row>
    <row r="363" spans="1:17" x14ac:dyDescent="0.25">
      <c r="A363" s="98">
        <f t="shared" si="16"/>
        <v>55304</v>
      </c>
      <c r="B363" s="713" t="str">
        <f t="shared" si="17"/>
        <v>LeasingII</v>
      </c>
      <c r="C363" s="99">
        <v>0</v>
      </c>
      <c r="D363" s="100">
        <v>0</v>
      </c>
      <c r="E363" s="100">
        <v>0</v>
      </c>
      <c r="F363" s="100">
        <v>0</v>
      </c>
      <c r="G363" s="100">
        <v>0</v>
      </c>
      <c r="H363" s="100">
        <v>0</v>
      </c>
      <c r="I363" s="100">
        <v>0</v>
      </c>
      <c r="J363" s="100">
        <v>0</v>
      </c>
      <c r="K363" s="101">
        <v>0</v>
      </c>
      <c r="L363" s="102">
        <f t="shared" si="15"/>
        <v>0</v>
      </c>
      <c r="M363" s="102">
        <v>0</v>
      </c>
      <c r="N363" s="102">
        <v>0</v>
      </c>
      <c r="O363" s="103">
        <v>0</v>
      </c>
      <c r="P363" s="104">
        <v>0</v>
      </c>
      <c r="Q363" s="105">
        <f>+monthly_drivers_0!Q363</f>
        <v>2.5</v>
      </c>
    </row>
    <row r="364" spans="1:17" x14ac:dyDescent="0.25">
      <c r="A364" s="106">
        <f t="shared" si="16"/>
        <v>55334</v>
      </c>
      <c r="B364" s="714" t="str">
        <f t="shared" si="17"/>
        <v>LeasingII</v>
      </c>
      <c r="C364" s="93">
        <v>0</v>
      </c>
      <c r="D364" s="94">
        <v>0</v>
      </c>
      <c r="E364" s="94">
        <v>0</v>
      </c>
      <c r="F364" s="94">
        <v>0</v>
      </c>
      <c r="G364" s="94">
        <v>0</v>
      </c>
      <c r="H364" s="94">
        <v>0</v>
      </c>
      <c r="I364" s="94">
        <v>0</v>
      </c>
      <c r="J364" s="94">
        <v>0</v>
      </c>
      <c r="K364" s="95">
        <v>0</v>
      </c>
      <c r="L364" s="94">
        <f t="shared" si="15"/>
        <v>0</v>
      </c>
      <c r="M364" s="94">
        <v>0</v>
      </c>
      <c r="N364" s="94">
        <v>0</v>
      </c>
      <c r="O364" s="96">
        <v>0</v>
      </c>
      <c r="P364" s="95">
        <v>0</v>
      </c>
      <c r="Q364" s="97">
        <f>+monthly_drivers_0!Q364</f>
        <v>2.5</v>
      </c>
    </row>
    <row r="365" spans="1:17" x14ac:dyDescent="0.25">
      <c r="A365" s="98">
        <f t="shared" si="16"/>
        <v>55365</v>
      </c>
      <c r="B365" s="713" t="str">
        <f t="shared" si="17"/>
        <v>LeasingII</v>
      </c>
      <c r="C365" s="99">
        <v>0</v>
      </c>
      <c r="D365" s="100">
        <v>0</v>
      </c>
      <c r="E365" s="100">
        <v>0</v>
      </c>
      <c r="F365" s="100">
        <v>0</v>
      </c>
      <c r="G365" s="100">
        <v>0</v>
      </c>
      <c r="H365" s="100">
        <v>0</v>
      </c>
      <c r="I365" s="100">
        <v>0</v>
      </c>
      <c r="J365" s="100">
        <v>0</v>
      </c>
      <c r="K365" s="101">
        <v>0</v>
      </c>
      <c r="L365" s="102">
        <f t="shared" si="15"/>
        <v>0</v>
      </c>
      <c r="M365" s="102">
        <v>0</v>
      </c>
      <c r="N365" s="102">
        <v>0</v>
      </c>
      <c r="O365" s="103">
        <v>0</v>
      </c>
      <c r="P365" s="104">
        <v>0</v>
      </c>
      <c r="Q365" s="105">
        <f>+monthly_drivers_0!Q365</f>
        <v>2.5</v>
      </c>
    </row>
    <row r="366" spans="1:17" x14ac:dyDescent="0.25">
      <c r="A366" s="106">
        <f t="shared" si="16"/>
        <v>55396</v>
      </c>
      <c r="B366" s="714" t="str">
        <f t="shared" si="17"/>
        <v>LeasingII</v>
      </c>
      <c r="C366" s="93">
        <v>0</v>
      </c>
      <c r="D366" s="94">
        <v>0</v>
      </c>
      <c r="E366" s="94">
        <v>0</v>
      </c>
      <c r="F366" s="94">
        <v>0</v>
      </c>
      <c r="G366" s="94">
        <v>0</v>
      </c>
      <c r="H366" s="94">
        <v>0</v>
      </c>
      <c r="I366" s="94">
        <v>0</v>
      </c>
      <c r="J366" s="94">
        <v>0</v>
      </c>
      <c r="K366" s="95">
        <v>0</v>
      </c>
      <c r="L366" s="94">
        <f t="shared" si="15"/>
        <v>0</v>
      </c>
      <c r="M366" s="94">
        <v>0</v>
      </c>
      <c r="N366" s="94">
        <v>0</v>
      </c>
      <c r="O366" s="96">
        <v>0</v>
      </c>
      <c r="P366" s="95">
        <v>0</v>
      </c>
      <c r="Q366" s="97">
        <f>+monthly_drivers_0!Q366</f>
        <v>2.5</v>
      </c>
    </row>
    <row r="367" spans="1:17" x14ac:dyDescent="0.25">
      <c r="A367" s="98">
        <f t="shared" si="16"/>
        <v>55426</v>
      </c>
      <c r="B367" s="713" t="str">
        <f t="shared" si="17"/>
        <v>LeasingII</v>
      </c>
      <c r="C367" s="99">
        <v>0</v>
      </c>
      <c r="D367" s="100">
        <v>0</v>
      </c>
      <c r="E367" s="100">
        <v>0</v>
      </c>
      <c r="F367" s="100">
        <v>0</v>
      </c>
      <c r="G367" s="100">
        <v>0</v>
      </c>
      <c r="H367" s="100">
        <v>0</v>
      </c>
      <c r="I367" s="100">
        <v>0</v>
      </c>
      <c r="J367" s="100">
        <v>0</v>
      </c>
      <c r="K367" s="101">
        <v>0</v>
      </c>
      <c r="L367" s="102">
        <f t="shared" si="15"/>
        <v>0</v>
      </c>
      <c r="M367" s="102">
        <v>0</v>
      </c>
      <c r="N367" s="102">
        <v>0</v>
      </c>
      <c r="O367" s="103">
        <v>0</v>
      </c>
      <c r="P367" s="104">
        <v>0</v>
      </c>
      <c r="Q367" s="105">
        <f>+monthly_drivers_0!Q367</f>
        <v>2.5</v>
      </c>
    </row>
    <row r="368" spans="1:17" x14ac:dyDescent="0.25">
      <c r="A368" s="106">
        <f t="shared" si="16"/>
        <v>55457</v>
      </c>
      <c r="B368" s="714" t="str">
        <f t="shared" si="17"/>
        <v>LeasingII</v>
      </c>
      <c r="C368" s="93">
        <v>0</v>
      </c>
      <c r="D368" s="94">
        <v>0</v>
      </c>
      <c r="E368" s="94">
        <v>0</v>
      </c>
      <c r="F368" s="94">
        <v>0</v>
      </c>
      <c r="G368" s="94">
        <v>0</v>
      </c>
      <c r="H368" s="94">
        <v>0</v>
      </c>
      <c r="I368" s="94">
        <v>0</v>
      </c>
      <c r="J368" s="94">
        <v>0</v>
      </c>
      <c r="K368" s="95">
        <v>0</v>
      </c>
      <c r="L368" s="94">
        <f t="shared" si="15"/>
        <v>0</v>
      </c>
      <c r="M368" s="94">
        <v>0</v>
      </c>
      <c r="N368" s="94">
        <v>0</v>
      </c>
      <c r="O368" s="96">
        <v>0</v>
      </c>
      <c r="P368" s="95">
        <v>0</v>
      </c>
      <c r="Q368" s="97">
        <f>+monthly_drivers_0!Q368</f>
        <v>2.5</v>
      </c>
    </row>
    <row r="369" spans="1:17" x14ac:dyDescent="0.25">
      <c r="A369" s="98">
        <f t="shared" si="16"/>
        <v>55487</v>
      </c>
      <c r="B369" s="713" t="str">
        <f t="shared" si="17"/>
        <v>LeasingII</v>
      </c>
      <c r="C369" s="99">
        <v>0</v>
      </c>
      <c r="D369" s="100">
        <v>0</v>
      </c>
      <c r="E369" s="100">
        <v>0</v>
      </c>
      <c r="F369" s="100">
        <v>0</v>
      </c>
      <c r="G369" s="100">
        <v>0</v>
      </c>
      <c r="H369" s="100">
        <v>0</v>
      </c>
      <c r="I369" s="100">
        <v>0</v>
      </c>
      <c r="J369" s="100">
        <v>0</v>
      </c>
      <c r="K369" s="101">
        <v>0</v>
      </c>
      <c r="L369" s="102">
        <f t="shared" si="15"/>
        <v>0</v>
      </c>
      <c r="M369" s="102">
        <v>0</v>
      </c>
      <c r="N369" s="102">
        <v>0</v>
      </c>
      <c r="O369" s="103">
        <v>0</v>
      </c>
      <c r="P369" s="104">
        <v>0</v>
      </c>
      <c r="Q369" s="105">
        <f>+monthly_drivers_0!Q369</f>
        <v>2.5</v>
      </c>
    </row>
    <row r="370" spans="1:17" x14ac:dyDescent="0.25">
      <c r="A370" s="106">
        <f t="shared" si="16"/>
        <v>55518</v>
      </c>
      <c r="B370" s="714" t="str">
        <f t="shared" si="17"/>
        <v>LeasingII</v>
      </c>
      <c r="C370" s="93">
        <v>0</v>
      </c>
      <c r="D370" s="94">
        <v>0</v>
      </c>
      <c r="E370" s="94">
        <v>0</v>
      </c>
      <c r="F370" s="94">
        <v>0</v>
      </c>
      <c r="G370" s="94">
        <v>0</v>
      </c>
      <c r="H370" s="94">
        <v>0</v>
      </c>
      <c r="I370" s="94">
        <v>0</v>
      </c>
      <c r="J370" s="94">
        <v>0</v>
      </c>
      <c r="K370" s="95">
        <v>0</v>
      </c>
      <c r="L370" s="94">
        <f t="shared" si="15"/>
        <v>0</v>
      </c>
      <c r="M370" s="94">
        <v>0</v>
      </c>
      <c r="N370" s="94">
        <v>0</v>
      </c>
      <c r="O370" s="96">
        <v>0</v>
      </c>
      <c r="P370" s="95">
        <v>0</v>
      </c>
      <c r="Q370" s="97">
        <f>+monthly_drivers_0!Q370</f>
        <v>2.5</v>
      </c>
    </row>
    <row r="371" spans="1:17" x14ac:dyDescent="0.25">
      <c r="A371" s="98">
        <f t="shared" si="16"/>
        <v>55549</v>
      </c>
      <c r="B371" s="713" t="str">
        <f t="shared" si="17"/>
        <v>LeasingII</v>
      </c>
      <c r="C371" s="99">
        <v>0</v>
      </c>
      <c r="D371" s="100">
        <v>0</v>
      </c>
      <c r="E371" s="100">
        <v>0</v>
      </c>
      <c r="F371" s="100">
        <v>0</v>
      </c>
      <c r="G371" s="100">
        <v>0</v>
      </c>
      <c r="H371" s="100">
        <v>0</v>
      </c>
      <c r="I371" s="100">
        <v>0</v>
      </c>
      <c r="J371" s="100">
        <v>0</v>
      </c>
      <c r="K371" s="101">
        <v>0</v>
      </c>
      <c r="L371" s="102">
        <f t="shared" si="15"/>
        <v>0</v>
      </c>
      <c r="M371" s="102">
        <v>0</v>
      </c>
      <c r="N371" s="102">
        <v>0</v>
      </c>
      <c r="O371" s="103">
        <v>0</v>
      </c>
      <c r="P371" s="104">
        <v>0</v>
      </c>
      <c r="Q371" s="105">
        <f>+monthly_drivers_0!Q371</f>
        <v>2.5</v>
      </c>
    </row>
    <row r="372" spans="1:17" x14ac:dyDescent="0.25">
      <c r="A372" s="106">
        <f t="shared" si="16"/>
        <v>55578</v>
      </c>
      <c r="B372" s="714" t="str">
        <f t="shared" si="17"/>
        <v>LeasingII</v>
      </c>
      <c r="C372" s="93">
        <v>0</v>
      </c>
      <c r="D372" s="94">
        <v>0</v>
      </c>
      <c r="E372" s="94">
        <v>0</v>
      </c>
      <c r="F372" s="94">
        <v>0</v>
      </c>
      <c r="G372" s="94">
        <v>0</v>
      </c>
      <c r="H372" s="94">
        <v>0</v>
      </c>
      <c r="I372" s="94">
        <v>0</v>
      </c>
      <c r="J372" s="94">
        <v>0</v>
      </c>
      <c r="K372" s="95">
        <v>0</v>
      </c>
      <c r="L372" s="94">
        <f t="shared" si="15"/>
        <v>0</v>
      </c>
      <c r="M372" s="94">
        <v>0</v>
      </c>
      <c r="N372" s="94">
        <v>0</v>
      </c>
      <c r="O372" s="96">
        <v>0</v>
      </c>
      <c r="P372" s="95">
        <v>0</v>
      </c>
      <c r="Q372" s="97">
        <f>+monthly_drivers_0!Q372</f>
        <v>2.5</v>
      </c>
    </row>
    <row r="373" spans="1:17" x14ac:dyDescent="0.25">
      <c r="A373" s="98">
        <f t="shared" si="16"/>
        <v>55609</v>
      </c>
      <c r="B373" s="713" t="str">
        <f t="shared" si="17"/>
        <v>LeasingII</v>
      </c>
      <c r="C373" s="99">
        <v>0</v>
      </c>
      <c r="D373" s="100">
        <v>0</v>
      </c>
      <c r="E373" s="100">
        <v>0</v>
      </c>
      <c r="F373" s="100">
        <v>0</v>
      </c>
      <c r="G373" s="100">
        <v>0</v>
      </c>
      <c r="H373" s="100">
        <v>0</v>
      </c>
      <c r="I373" s="100">
        <v>0</v>
      </c>
      <c r="J373" s="100">
        <v>0</v>
      </c>
      <c r="K373" s="101">
        <v>0</v>
      </c>
      <c r="L373" s="102">
        <f t="shared" si="15"/>
        <v>0</v>
      </c>
      <c r="M373" s="102">
        <v>0</v>
      </c>
      <c r="N373" s="102">
        <v>0</v>
      </c>
      <c r="O373" s="103">
        <v>0</v>
      </c>
      <c r="P373" s="104">
        <v>0</v>
      </c>
      <c r="Q373" s="105">
        <f>+monthly_drivers_0!Q373</f>
        <v>2.5</v>
      </c>
    </row>
    <row r="374" spans="1:17" x14ac:dyDescent="0.25">
      <c r="A374" s="106">
        <f t="shared" si="16"/>
        <v>55639</v>
      </c>
      <c r="B374" s="714" t="str">
        <f t="shared" si="17"/>
        <v>LeasingII</v>
      </c>
      <c r="C374" s="93">
        <v>0</v>
      </c>
      <c r="D374" s="94">
        <v>0</v>
      </c>
      <c r="E374" s="94">
        <v>0</v>
      </c>
      <c r="F374" s="94">
        <v>0</v>
      </c>
      <c r="G374" s="94">
        <v>0</v>
      </c>
      <c r="H374" s="94">
        <v>0</v>
      </c>
      <c r="I374" s="94">
        <v>0</v>
      </c>
      <c r="J374" s="94">
        <v>0</v>
      </c>
      <c r="K374" s="95">
        <v>0</v>
      </c>
      <c r="L374" s="94">
        <f t="shared" si="15"/>
        <v>0</v>
      </c>
      <c r="M374" s="94">
        <v>0</v>
      </c>
      <c r="N374" s="94">
        <v>0</v>
      </c>
      <c r="O374" s="96">
        <v>0</v>
      </c>
      <c r="P374" s="95">
        <v>0</v>
      </c>
      <c r="Q374" s="97">
        <f>+monthly_drivers_0!Q374</f>
        <v>2.5</v>
      </c>
    </row>
    <row r="375" spans="1:17" x14ac:dyDescent="0.25">
      <c r="A375" s="98">
        <f t="shared" si="16"/>
        <v>55670</v>
      </c>
      <c r="B375" s="713" t="str">
        <f t="shared" si="17"/>
        <v>LeasingII</v>
      </c>
      <c r="C375" s="99">
        <v>0</v>
      </c>
      <c r="D375" s="100">
        <v>0</v>
      </c>
      <c r="E375" s="100">
        <v>0</v>
      </c>
      <c r="F375" s="100">
        <v>0</v>
      </c>
      <c r="G375" s="100">
        <v>0</v>
      </c>
      <c r="H375" s="100">
        <v>0</v>
      </c>
      <c r="I375" s="100">
        <v>0</v>
      </c>
      <c r="J375" s="100">
        <v>0</v>
      </c>
      <c r="K375" s="101">
        <v>0</v>
      </c>
      <c r="L375" s="102">
        <f t="shared" si="15"/>
        <v>0</v>
      </c>
      <c r="M375" s="102">
        <v>0</v>
      </c>
      <c r="N375" s="102">
        <v>0</v>
      </c>
      <c r="O375" s="103">
        <v>0</v>
      </c>
      <c r="P375" s="104">
        <v>0</v>
      </c>
      <c r="Q375" s="105">
        <f>+monthly_drivers_0!Q375</f>
        <v>2.5</v>
      </c>
    </row>
    <row r="376" spans="1:17" x14ac:dyDescent="0.25">
      <c r="A376" s="106">
        <f t="shared" si="16"/>
        <v>55700</v>
      </c>
      <c r="B376" s="714" t="str">
        <f t="shared" si="17"/>
        <v>LeasingII</v>
      </c>
      <c r="C376" s="93">
        <v>0</v>
      </c>
      <c r="D376" s="94">
        <v>0</v>
      </c>
      <c r="E376" s="94">
        <v>0</v>
      </c>
      <c r="F376" s="94">
        <v>0</v>
      </c>
      <c r="G376" s="94">
        <v>0</v>
      </c>
      <c r="H376" s="94">
        <v>0</v>
      </c>
      <c r="I376" s="94">
        <v>0</v>
      </c>
      <c r="J376" s="94">
        <v>0</v>
      </c>
      <c r="K376" s="95">
        <v>0</v>
      </c>
      <c r="L376" s="94">
        <f t="shared" si="15"/>
        <v>0</v>
      </c>
      <c r="M376" s="94">
        <v>0</v>
      </c>
      <c r="N376" s="94">
        <v>0</v>
      </c>
      <c r="O376" s="96">
        <v>0</v>
      </c>
      <c r="P376" s="95">
        <v>0</v>
      </c>
      <c r="Q376" s="97">
        <f>+monthly_drivers_0!Q376</f>
        <v>2.5</v>
      </c>
    </row>
    <row r="377" spans="1:17" x14ac:dyDescent="0.25">
      <c r="A377" s="98">
        <f t="shared" si="16"/>
        <v>55731</v>
      </c>
      <c r="B377" s="713" t="str">
        <f t="shared" si="17"/>
        <v>LeasingII</v>
      </c>
      <c r="C377" s="99">
        <v>0</v>
      </c>
      <c r="D377" s="100">
        <v>0</v>
      </c>
      <c r="E377" s="100">
        <v>0</v>
      </c>
      <c r="F377" s="100">
        <v>0</v>
      </c>
      <c r="G377" s="100">
        <v>0</v>
      </c>
      <c r="H377" s="100">
        <v>0</v>
      </c>
      <c r="I377" s="100">
        <v>0</v>
      </c>
      <c r="J377" s="100">
        <v>0</v>
      </c>
      <c r="K377" s="101">
        <v>0</v>
      </c>
      <c r="L377" s="102">
        <f t="shared" si="15"/>
        <v>0</v>
      </c>
      <c r="M377" s="102">
        <v>0</v>
      </c>
      <c r="N377" s="102">
        <v>0</v>
      </c>
      <c r="O377" s="103">
        <v>0</v>
      </c>
      <c r="P377" s="104">
        <v>0</v>
      </c>
      <c r="Q377" s="105">
        <f>+monthly_drivers_0!Q377</f>
        <v>2.5</v>
      </c>
    </row>
    <row r="378" spans="1:17" x14ac:dyDescent="0.25">
      <c r="A378" s="106">
        <f t="shared" si="16"/>
        <v>55762</v>
      </c>
      <c r="B378" s="714" t="str">
        <f t="shared" si="17"/>
        <v>LeasingII</v>
      </c>
      <c r="C378" s="93">
        <v>0</v>
      </c>
      <c r="D378" s="94">
        <v>0</v>
      </c>
      <c r="E378" s="94">
        <v>0</v>
      </c>
      <c r="F378" s="94">
        <v>0</v>
      </c>
      <c r="G378" s="94">
        <v>0</v>
      </c>
      <c r="H378" s="94">
        <v>0</v>
      </c>
      <c r="I378" s="94">
        <v>0</v>
      </c>
      <c r="J378" s="94">
        <v>0</v>
      </c>
      <c r="K378" s="95">
        <v>0</v>
      </c>
      <c r="L378" s="94">
        <f t="shared" si="15"/>
        <v>0</v>
      </c>
      <c r="M378" s="94">
        <v>0</v>
      </c>
      <c r="N378" s="94">
        <v>0</v>
      </c>
      <c r="O378" s="96">
        <v>0</v>
      </c>
      <c r="P378" s="95">
        <v>0</v>
      </c>
      <c r="Q378" s="97">
        <f>+monthly_drivers_0!Q378</f>
        <v>2.5</v>
      </c>
    </row>
    <row r="379" spans="1:17" x14ac:dyDescent="0.25">
      <c r="A379" s="98">
        <f t="shared" si="16"/>
        <v>55792</v>
      </c>
      <c r="B379" s="713" t="str">
        <f t="shared" si="17"/>
        <v>LeasingII</v>
      </c>
      <c r="C379" s="99">
        <v>0</v>
      </c>
      <c r="D379" s="100">
        <v>0</v>
      </c>
      <c r="E379" s="100">
        <v>0</v>
      </c>
      <c r="F379" s="100">
        <v>0</v>
      </c>
      <c r="G379" s="100">
        <v>0</v>
      </c>
      <c r="H379" s="100">
        <v>0</v>
      </c>
      <c r="I379" s="100">
        <v>0</v>
      </c>
      <c r="J379" s="100">
        <v>0</v>
      </c>
      <c r="K379" s="101">
        <v>0</v>
      </c>
      <c r="L379" s="102">
        <f t="shared" si="15"/>
        <v>0</v>
      </c>
      <c r="M379" s="102">
        <v>0</v>
      </c>
      <c r="N379" s="102">
        <v>0</v>
      </c>
      <c r="O379" s="103">
        <v>0</v>
      </c>
      <c r="P379" s="104">
        <v>0</v>
      </c>
      <c r="Q379" s="105">
        <f>+monthly_drivers_0!Q379</f>
        <v>2.5</v>
      </c>
    </row>
    <row r="380" spans="1:17" x14ac:dyDescent="0.25">
      <c r="A380" s="106">
        <f t="shared" si="16"/>
        <v>55823</v>
      </c>
      <c r="B380" s="714" t="str">
        <f t="shared" si="17"/>
        <v>LeasingII</v>
      </c>
      <c r="C380" s="93">
        <v>0</v>
      </c>
      <c r="D380" s="94">
        <v>0</v>
      </c>
      <c r="E380" s="94">
        <v>0</v>
      </c>
      <c r="F380" s="94">
        <v>0</v>
      </c>
      <c r="G380" s="94">
        <v>0</v>
      </c>
      <c r="H380" s="94">
        <v>0</v>
      </c>
      <c r="I380" s="94">
        <v>0</v>
      </c>
      <c r="J380" s="94">
        <v>0</v>
      </c>
      <c r="K380" s="95">
        <v>0</v>
      </c>
      <c r="L380" s="94">
        <f t="shared" si="15"/>
        <v>0</v>
      </c>
      <c r="M380" s="94">
        <v>0</v>
      </c>
      <c r="N380" s="94">
        <v>0</v>
      </c>
      <c r="O380" s="96">
        <v>0</v>
      </c>
      <c r="P380" s="95">
        <v>0</v>
      </c>
      <c r="Q380" s="97">
        <f>+monthly_drivers_0!Q380</f>
        <v>2.5</v>
      </c>
    </row>
    <row r="381" spans="1:17" x14ac:dyDescent="0.25">
      <c r="A381" s="98">
        <f t="shared" si="16"/>
        <v>55853</v>
      </c>
      <c r="B381" s="713" t="str">
        <f t="shared" si="17"/>
        <v>LeasingII</v>
      </c>
      <c r="C381" s="99">
        <v>0</v>
      </c>
      <c r="D381" s="100">
        <v>0</v>
      </c>
      <c r="E381" s="100">
        <v>0</v>
      </c>
      <c r="F381" s="100">
        <v>0</v>
      </c>
      <c r="G381" s="100">
        <v>0</v>
      </c>
      <c r="H381" s="100">
        <v>0</v>
      </c>
      <c r="I381" s="100">
        <v>0</v>
      </c>
      <c r="J381" s="100">
        <v>0</v>
      </c>
      <c r="K381" s="101">
        <v>0</v>
      </c>
      <c r="L381" s="102">
        <f t="shared" si="15"/>
        <v>0</v>
      </c>
      <c r="M381" s="102">
        <v>0</v>
      </c>
      <c r="N381" s="102">
        <v>0</v>
      </c>
      <c r="O381" s="103">
        <v>0</v>
      </c>
      <c r="P381" s="104">
        <v>0</v>
      </c>
      <c r="Q381" s="105">
        <f>+monthly_drivers_0!Q381</f>
        <v>2.5</v>
      </c>
    </row>
    <row r="382" spans="1:17" x14ac:dyDescent="0.25">
      <c r="A382" s="106">
        <f t="shared" si="16"/>
        <v>55884</v>
      </c>
      <c r="B382" s="714" t="str">
        <f t="shared" si="17"/>
        <v>LeasingII</v>
      </c>
      <c r="C382" s="93">
        <v>0</v>
      </c>
      <c r="D382" s="94">
        <v>0</v>
      </c>
      <c r="E382" s="94">
        <v>0</v>
      </c>
      <c r="F382" s="94">
        <v>0</v>
      </c>
      <c r="G382" s="94">
        <v>0</v>
      </c>
      <c r="H382" s="94">
        <v>0</v>
      </c>
      <c r="I382" s="94">
        <v>0</v>
      </c>
      <c r="J382" s="94">
        <v>0</v>
      </c>
      <c r="K382" s="95">
        <v>0</v>
      </c>
      <c r="L382" s="94">
        <f t="shared" si="15"/>
        <v>0</v>
      </c>
      <c r="M382" s="94">
        <v>0</v>
      </c>
      <c r="N382" s="94">
        <v>0</v>
      </c>
      <c r="O382" s="96">
        <v>0</v>
      </c>
      <c r="P382" s="95">
        <v>0</v>
      </c>
      <c r="Q382" s="97">
        <f>+monthly_drivers_0!Q382</f>
        <v>2.5</v>
      </c>
    </row>
    <row r="383" spans="1:17" x14ac:dyDescent="0.25">
      <c r="A383" s="98">
        <f t="shared" si="16"/>
        <v>55915</v>
      </c>
      <c r="B383" s="713" t="str">
        <f t="shared" si="17"/>
        <v>LeasingII</v>
      </c>
      <c r="C383" s="99">
        <v>0</v>
      </c>
      <c r="D383" s="100">
        <v>0</v>
      </c>
      <c r="E383" s="100">
        <v>0</v>
      </c>
      <c r="F383" s="100">
        <v>0</v>
      </c>
      <c r="G383" s="100">
        <v>0</v>
      </c>
      <c r="H383" s="100">
        <v>0</v>
      </c>
      <c r="I383" s="100">
        <v>0</v>
      </c>
      <c r="J383" s="100">
        <v>0</v>
      </c>
      <c r="K383" s="101">
        <v>0</v>
      </c>
      <c r="L383" s="102">
        <f t="shared" si="15"/>
        <v>0</v>
      </c>
      <c r="M383" s="102">
        <v>0</v>
      </c>
      <c r="N383" s="102">
        <v>0</v>
      </c>
      <c r="O383" s="103">
        <v>0</v>
      </c>
      <c r="P383" s="104">
        <v>0</v>
      </c>
      <c r="Q383" s="105">
        <f>+monthly_drivers_0!Q383</f>
        <v>2.5</v>
      </c>
    </row>
    <row r="384" spans="1:17" x14ac:dyDescent="0.25">
      <c r="A384" s="106">
        <f t="shared" si="16"/>
        <v>55943</v>
      </c>
      <c r="B384" s="714" t="str">
        <f t="shared" si="17"/>
        <v>LeasingII</v>
      </c>
      <c r="C384" s="93">
        <v>0</v>
      </c>
      <c r="D384" s="94">
        <v>0</v>
      </c>
      <c r="E384" s="94">
        <v>0</v>
      </c>
      <c r="F384" s="94">
        <v>0</v>
      </c>
      <c r="G384" s="94">
        <v>0</v>
      </c>
      <c r="H384" s="94">
        <v>0</v>
      </c>
      <c r="I384" s="94">
        <v>0</v>
      </c>
      <c r="J384" s="94">
        <v>0</v>
      </c>
      <c r="K384" s="95">
        <v>0</v>
      </c>
      <c r="L384" s="94">
        <f t="shared" si="15"/>
        <v>0</v>
      </c>
      <c r="M384" s="94">
        <v>0</v>
      </c>
      <c r="N384" s="94">
        <v>0</v>
      </c>
      <c r="O384" s="96">
        <v>0</v>
      </c>
      <c r="P384" s="95">
        <v>0</v>
      </c>
      <c r="Q384" s="97">
        <f>+monthly_drivers_0!Q384</f>
        <v>2.5</v>
      </c>
    </row>
    <row r="385" spans="1:17" x14ac:dyDescent="0.25">
      <c r="A385" s="98">
        <f t="shared" si="16"/>
        <v>55974</v>
      </c>
      <c r="B385" s="713" t="str">
        <f t="shared" si="17"/>
        <v>LeasingII</v>
      </c>
      <c r="C385" s="99">
        <v>0</v>
      </c>
      <c r="D385" s="100">
        <v>0</v>
      </c>
      <c r="E385" s="100">
        <v>0</v>
      </c>
      <c r="F385" s="100">
        <v>0</v>
      </c>
      <c r="G385" s="100">
        <v>0</v>
      </c>
      <c r="H385" s="100">
        <v>0</v>
      </c>
      <c r="I385" s="100">
        <v>0</v>
      </c>
      <c r="J385" s="100">
        <v>0</v>
      </c>
      <c r="K385" s="101">
        <v>0</v>
      </c>
      <c r="L385" s="102">
        <f t="shared" si="15"/>
        <v>0</v>
      </c>
      <c r="M385" s="102">
        <v>0</v>
      </c>
      <c r="N385" s="102">
        <v>0</v>
      </c>
      <c r="O385" s="103">
        <v>0</v>
      </c>
      <c r="P385" s="104">
        <v>0</v>
      </c>
      <c r="Q385" s="105">
        <f>+monthly_drivers_0!Q385</f>
        <v>2.5</v>
      </c>
    </row>
    <row r="386" spans="1:17" x14ac:dyDescent="0.25">
      <c r="A386" s="106">
        <f t="shared" si="16"/>
        <v>56004</v>
      </c>
      <c r="B386" s="714" t="str">
        <f t="shared" si="17"/>
        <v>LeasingII</v>
      </c>
      <c r="C386" s="93">
        <v>0</v>
      </c>
      <c r="D386" s="94">
        <v>0</v>
      </c>
      <c r="E386" s="94">
        <v>0</v>
      </c>
      <c r="F386" s="94">
        <v>0</v>
      </c>
      <c r="G386" s="94">
        <v>0</v>
      </c>
      <c r="H386" s="94">
        <v>0</v>
      </c>
      <c r="I386" s="94">
        <v>0</v>
      </c>
      <c r="J386" s="94">
        <v>0</v>
      </c>
      <c r="K386" s="95">
        <v>0</v>
      </c>
      <c r="L386" s="94">
        <f t="shared" ref="L386:L449" si="18">+P386+O386</f>
        <v>0</v>
      </c>
      <c r="M386" s="94">
        <v>0</v>
      </c>
      <c r="N386" s="94">
        <v>0</v>
      </c>
      <c r="O386" s="96">
        <v>0</v>
      </c>
      <c r="P386" s="95">
        <v>0</v>
      </c>
      <c r="Q386" s="97">
        <f>+monthly_drivers_0!Q386</f>
        <v>2.5</v>
      </c>
    </row>
    <row r="387" spans="1:17" x14ac:dyDescent="0.25">
      <c r="A387" s="98">
        <f t="shared" ref="A387:A450" si="19">+EOMONTH(A386,1)</f>
        <v>56035</v>
      </c>
      <c r="B387" s="713" t="str">
        <f t="shared" ref="B387:B450" si="20">+B386</f>
        <v>LeasingII</v>
      </c>
      <c r="C387" s="99">
        <v>0</v>
      </c>
      <c r="D387" s="100">
        <v>0</v>
      </c>
      <c r="E387" s="100">
        <v>0</v>
      </c>
      <c r="F387" s="100">
        <v>0</v>
      </c>
      <c r="G387" s="100">
        <v>0</v>
      </c>
      <c r="H387" s="100">
        <v>0</v>
      </c>
      <c r="I387" s="100">
        <v>0</v>
      </c>
      <c r="J387" s="100">
        <v>0</v>
      </c>
      <c r="K387" s="101">
        <v>0</v>
      </c>
      <c r="L387" s="102">
        <f t="shared" si="18"/>
        <v>0</v>
      </c>
      <c r="M387" s="102">
        <v>0</v>
      </c>
      <c r="N387" s="102">
        <v>0</v>
      </c>
      <c r="O387" s="103">
        <v>0</v>
      </c>
      <c r="P387" s="104">
        <v>0</v>
      </c>
      <c r="Q387" s="105">
        <f>+monthly_drivers_0!Q387</f>
        <v>2.5</v>
      </c>
    </row>
    <row r="388" spans="1:17" x14ac:dyDescent="0.25">
      <c r="A388" s="106">
        <f t="shared" si="19"/>
        <v>56065</v>
      </c>
      <c r="B388" s="714" t="str">
        <f t="shared" si="20"/>
        <v>LeasingII</v>
      </c>
      <c r="C388" s="93">
        <v>0</v>
      </c>
      <c r="D388" s="94">
        <v>0</v>
      </c>
      <c r="E388" s="94">
        <v>0</v>
      </c>
      <c r="F388" s="94">
        <v>0</v>
      </c>
      <c r="G388" s="94">
        <v>0</v>
      </c>
      <c r="H388" s="94">
        <v>0</v>
      </c>
      <c r="I388" s="94">
        <v>0</v>
      </c>
      <c r="J388" s="94">
        <v>0</v>
      </c>
      <c r="K388" s="95">
        <v>0</v>
      </c>
      <c r="L388" s="94">
        <f t="shared" si="18"/>
        <v>0</v>
      </c>
      <c r="M388" s="94">
        <v>0</v>
      </c>
      <c r="N388" s="94">
        <v>0</v>
      </c>
      <c r="O388" s="96">
        <v>0</v>
      </c>
      <c r="P388" s="95">
        <v>0</v>
      </c>
      <c r="Q388" s="97">
        <f>+monthly_drivers_0!Q388</f>
        <v>2.5</v>
      </c>
    </row>
    <row r="389" spans="1:17" x14ac:dyDescent="0.25">
      <c r="A389" s="98">
        <f t="shared" si="19"/>
        <v>56096</v>
      </c>
      <c r="B389" s="713" t="str">
        <f t="shared" si="20"/>
        <v>LeasingII</v>
      </c>
      <c r="C389" s="99">
        <v>0</v>
      </c>
      <c r="D389" s="100">
        <v>0</v>
      </c>
      <c r="E389" s="100">
        <v>0</v>
      </c>
      <c r="F389" s="100">
        <v>0</v>
      </c>
      <c r="G389" s="100">
        <v>0</v>
      </c>
      <c r="H389" s="100">
        <v>0</v>
      </c>
      <c r="I389" s="100">
        <v>0</v>
      </c>
      <c r="J389" s="100">
        <v>0</v>
      </c>
      <c r="K389" s="101">
        <v>0</v>
      </c>
      <c r="L389" s="102">
        <f t="shared" si="18"/>
        <v>0</v>
      </c>
      <c r="M389" s="102">
        <v>0</v>
      </c>
      <c r="N389" s="102">
        <v>0</v>
      </c>
      <c r="O389" s="103">
        <v>0</v>
      </c>
      <c r="P389" s="104">
        <v>0</v>
      </c>
      <c r="Q389" s="105">
        <f>+monthly_drivers_0!Q389</f>
        <v>2.5</v>
      </c>
    </row>
    <row r="390" spans="1:17" x14ac:dyDescent="0.25">
      <c r="A390" s="106">
        <f t="shared" si="19"/>
        <v>56127</v>
      </c>
      <c r="B390" s="714" t="str">
        <f t="shared" si="20"/>
        <v>LeasingII</v>
      </c>
      <c r="C390" s="93">
        <v>0</v>
      </c>
      <c r="D390" s="94">
        <v>0</v>
      </c>
      <c r="E390" s="94">
        <v>0</v>
      </c>
      <c r="F390" s="94">
        <v>0</v>
      </c>
      <c r="G390" s="94">
        <v>0</v>
      </c>
      <c r="H390" s="94">
        <v>0</v>
      </c>
      <c r="I390" s="94">
        <v>0</v>
      </c>
      <c r="J390" s="94">
        <v>0</v>
      </c>
      <c r="K390" s="95">
        <v>0</v>
      </c>
      <c r="L390" s="94">
        <f t="shared" si="18"/>
        <v>0</v>
      </c>
      <c r="M390" s="94">
        <v>0</v>
      </c>
      <c r="N390" s="94">
        <v>0</v>
      </c>
      <c r="O390" s="96">
        <v>0</v>
      </c>
      <c r="P390" s="95">
        <v>0</v>
      </c>
      <c r="Q390" s="97">
        <f>+monthly_drivers_0!Q390</f>
        <v>2.5</v>
      </c>
    </row>
    <row r="391" spans="1:17" x14ac:dyDescent="0.25">
      <c r="A391" s="98">
        <f t="shared" si="19"/>
        <v>56157</v>
      </c>
      <c r="B391" s="713" t="str">
        <f t="shared" si="20"/>
        <v>LeasingII</v>
      </c>
      <c r="C391" s="99">
        <v>0</v>
      </c>
      <c r="D391" s="100">
        <v>0</v>
      </c>
      <c r="E391" s="100">
        <v>0</v>
      </c>
      <c r="F391" s="100">
        <v>0</v>
      </c>
      <c r="G391" s="100">
        <v>0</v>
      </c>
      <c r="H391" s="100">
        <v>0</v>
      </c>
      <c r="I391" s="100">
        <v>0</v>
      </c>
      <c r="J391" s="100">
        <v>0</v>
      </c>
      <c r="K391" s="101">
        <v>0</v>
      </c>
      <c r="L391" s="102">
        <f t="shared" si="18"/>
        <v>0</v>
      </c>
      <c r="M391" s="102">
        <v>0</v>
      </c>
      <c r="N391" s="102">
        <v>0</v>
      </c>
      <c r="O391" s="103">
        <v>0</v>
      </c>
      <c r="P391" s="104">
        <v>0</v>
      </c>
      <c r="Q391" s="105">
        <f>+monthly_drivers_0!Q391</f>
        <v>2.5</v>
      </c>
    </row>
    <row r="392" spans="1:17" x14ac:dyDescent="0.25">
      <c r="A392" s="106">
        <f t="shared" si="19"/>
        <v>56188</v>
      </c>
      <c r="B392" s="714" t="str">
        <f t="shared" si="20"/>
        <v>LeasingII</v>
      </c>
      <c r="C392" s="93">
        <v>0</v>
      </c>
      <c r="D392" s="94">
        <v>0</v>
      </c>
      <c r="E392" s="94">
        <v>0</v>
      </c>
      <c r="F392" s="94">
        <v>0</v>
      </c>
      <c r="G392" s="94">
        <v>0</v>
      </c>
      <c r="H392" s="94">
        <v>0</v>
      </c>
      <c r="I392" s="94">
        <v>0</v>
      </c>
      <c r="J392" s="94">
        <v>0</v>
      </c>
      <c r="K392" s="95">
        <v>0</v>
      </c>
      <c r="L392" s="94">
        <f t="shared" si="18"/>
        <v>0</v>
      </c>
      <c r="M392" s="94">
        <v>0</v>
      </c>
      <c r="N392" s="94">
        <v>0</v>
      </c>
      <c r="O392" s="96">
        <v>0</v>
      </c>
      <c r="P392" s="95">
        <v>0</v>
      </c>
      <c r="Q392" s="97">
        <f>+monthly_drivers_0!Q392</f>
        <v>2.5</v>
      </c>
    </row>
    <row r="393" spans="1:17" x14ac:dyDescent="0.25">
      <c r="A393" s="98">
        <f t="shared" si="19"/>
        <v>56218</v>
      </c>
      <c r="B393" s="713" t="str">
        <f t="shared" si="20"/>
        <v>LeasingII</v>
      </c>
      <c r="C393" s="99">
        <v>0</v>
      </c>
      <c r="D393" s="100">
        <v>0</v>
      </c>
      <c r="E393" s="100">
        <v>0</v>
      </c>
      <c r="F393" s="100">
        <v>0</v>
      </c>
      <c r="G393" s="100">
        <v>0</v>
      </c>
      <c r="H393" s="100">
        <v>0</v>
      </c>
      <c r="I393" s="100">
        <v>0</v>
      </c>
      <c r="J393" s="100">
        <v>0</v>
      </c>
      <c r="K393" s="101">
        <v>0</v>
      </c>
      <c r="L393" s="102">
        <f t="shared" si="18"/>
        <v>0</v>
      </c>
      <c r="M393" s="102">
        <v>0</v>
      </c>
      <c r="N393" s="102">
        <v>0</v>
      </c>
      <c r="O393" s="103">
        <v>0</v>
      </c>
      <c r="P393" s="104">
        <v>0</v>
      </c>
      <c r="Q393" s="105">
        <f>+monthly_drivers_0!Q393</f>
        <v>2.5</v>
      </c>
    </row>
    <row r="394" spans="1:17" x14ac:dyDescent="0.25">
      <c r="A394" s="106">
        <f t="shared" si="19"/>
        <v>56249</v>
      </c>
      <c r="B394" s="714" t="str">
        <f t="shared" si="20"/>
        <v>LeasingII</v>
      </c>
      <c r="C394" s="93">
        <v>0</v>
      </c>
      <c r="D394" s="94">
        <v>0</v>
      </c>
      <c r="E394" s="94">
        <v>0</v>
      </c>
      <c r="F394" s="94">
        <v>0</v>
      </c>
      <c r="G394" s="94">
        <v>0</v>
      </c>
      <c r="H394" s="94">
        <v>0</v>
      </c>
      <c r="I394" s="94">
        <v>0</v>
      </c>
      <c r="J394" s="94">
        <v>0</v>
      </c>
      <c r="K394" s="95">
        <v>0</v>
      </c>
      <c r="L394" s="94">
        <f t="shared" si="18"/>
        <v>0</v>
      </c>
      <c r="M394" s="94">
        <v>0</v>
      </c>
      <c r="N394" s="94">
        <v>0</v>
      </c>
      <c r="O394" s="96">
        <v>0</v>
      </c>
      <c r="P394" s="95">
        <v>0</v>
      </c>
      <c r="Q394" s="97">
        <f>+monthly_drivers_0!Q394</f>
        <v>2.5</v>
      </c>
    </row>
    <row r="395" spans="1:17" x14ac:dyDescent="0.25">
      <c r="A395" s="98">
        <f t="shared" si="19"/>
        <v>56280</v>
      </c>
      <c r="B395" s="713" t="str">
        <f t="shared" si="20"/>
        <v>LeasingII</v>
      </c>
      <c r="C395" s="99">
        <v>0</v>
      </c>
      <c r="D395" s="100">
        <v>0</v>
      </c>
      <c r="E395" s="100">
        <v>0</v>
      </c>
      <c r="F395" s="100">
        <v>0</v>
      </c>
      <c r="G395" s="100">
        <v>0</v>
      </c>
      <c r="H395" s="100">
        <v>0</v>
      </c>
      <c r="I395" s="100">
        <v>0</v>
      </c>
      <c r="J395" s="100">
        <v>0</v>
      </c>
      <c r="K395" s="101">
        <v>0</v>
      </c>
      <c r="L395" s="102">
        <f t="shared" si="18"/>
        <v>0</v>
      </c>
      <c r="M395" s="102">
        <v>0</v>
      </c>
      <c r="N395" s="102">
        <v>0</v>
      </c>
      <c r="O395" s="103">
        <v>0</v>
      </c>
      <c r="P395" s="104">
        <v>0</v>
      </c>
      <c r="Q395" s="105">
        <f>+monthly_drivers_0!Q395</f>
        <v>2.5</v>
      </c>
    </row>
    <row r="396" spans="1:17" x14ac:dyDescent="0.25">
      <c r="A396" s="106">
        <f t="shared" si="19"/>
        <v>56308</v>
      </c>
      <c r="B396" s="714" t="str">
        <f t="shared" si="20"/>
        <v>LeasingII</v>
      </c>
      <c r="C396" s="93">
        <v>0</v>
      </c>
      <c r="D396" s="94">
        <v>0</v>
      </c>
      <c r="E396" s="94">
        <v>0</v>
      </c>
      <c r="F396" s="94">
        <v>0</v>
      </c>
      <c r="G396" s="94">
        <v>0</v>
      </c>
      <c r="H396" s="94">
        <v>0</v>
      </c>
      <c r="I396" s="94">
        <v>0</v>
      </c>
      <c r="J396" s="94">
        <v>0</v>
      </c>
      <c r="K396" s="95">
        <v>0</v>
      </c>
      <c r="L396" s="94">
        <f t="shared" si="18"/>
        <v>0</v>
      </c>
      <c r="M396" s="94">
        <v>0</v>
      </c>
      <c r="N396" s="94">
        <v>0</v>
      </c>
      <c r="O396" s="96">
        <v>0</v>
      </c>
      <c r="P396" s="95">
        <v>0</v>
      </c>
      <c r="Q396" s="97">
        <f>+monthly_drivers_0!Q396</f>
        <v>2.5</v>
      </c>
    </row>
    <row r="397" spans="1:17" x14ac:dyDescent="0.25">
      <c r="A397" s="98">
        <f t="shared" si="19"/>
        <v>56339</v>
      </c>
      <c r="B397" s="713" t="str">
        <f t="shared" si="20"/>
        <v>LeasingII</v>
      </c>
      <c r="C397" s="99">
        <v>0</v>
      </c>
      <c r="D397" s="100">
        <v>0</v>
      </c>
      <c r="E397" s="100">
        <v>0</v>
      </c>
      <c r="F397" s="100">
        <v>0</v>
      </c>
      <c r="G397" s="100">
        <v>0</v>
      </c>
      <c r="H397" s="100">
        <v>0</v>
      </c>
      <c r="I397" s="100">
        <v>0</v>
      </c>
      <c r="J397" s="100">
        <v>0</v>
      </c>
      <c r="K397" s="101">
        <v>0</v>
      </c>
      <c r="L397" s="102">
        <f t="shared" si="18"/>
        <v>0</v>
      </c>
      <c r="M397" s="102">
        <v>0</v>
      </c>
      <c r="N397" s="102">
        <v>0</v>
      </c>
      <c r="O397" s="103">
        <v>0</v>
      </c>
      <c r="P397" s="104">
        <v>0</v>
      </c>
      <c r="Q397" s="105">
        <f>+monthly_drivers_0!Q397</f>
        <v>2.5</v>
      </c>
    </row>
    <row r="398" spans="1:17" x14ac:dyDescent="0.25">
      <c r="A398" s="106">
        <f t="shared" si="19"/>
        <v>56369</v>
      </c>
      <c r="B398" s="714" t="str">
        <f t="shared" si="20"/>
        <v>LeasingII</v>
      </c>
      <c r="C398" s="93">
        <v>0</v>
      </c>
      <c r="D398" s="94">
        <v>0</v>
      </c>
      <c r="E398" s="94">
        <v>0</v>
      </c>
      <c r="F398" s="94">
        <v>0</v>
      </c>
      <c r="G398" s="94">
        <v>0</v>
      </c>
      <c r="H398" s="94">
        <v>0</v>
      </c>
      <c r="I398" s="94">
        <v>0</v>
      </c>
      <c r="J398" s="94">
        <v>0</v>
      </c>
      <c r="K398" s="95">
        <v>0</v>
      </c>
      <c r="L398" s="94">
        <f t="shared" si="18"/>
        <v>0</v>
      </c>
      <c r="M398" s="94">
        <v>0</v>
      </c>
      <c r="N398" s="94">
        <v>0</v>
      </c>
      <c r="O398" s="96">
        <v>0</v>
      </c>
      <c r="P398" s="95">
        <v>0</v>
      </c>
      <c r="Q398" s="97">
        <f>+monthly_drivers_0!Q398</f>
        <v>2.5</v>
      </c>
    </row>
    <row r="399" spans="1:17" x14ac:dyDescent="0.25">
      <c r="A399" s="98">
        <f t="shared" si="19"/>
        <v>56400</v>
      </c>
      <c r="B399" s="713" t="str">
        <f t="shared" si="20"/>
        <v>LeasingII</v>
      </c>
      <c r="C399" s="99">
        <v>0</v>
      </c>
      <c r="D399" s="100">
        <v>0</v>
      </c>
      <c r="E399" s="100">
        <v>0</v>
      </c>
      <c r="F399" s="100">
        <v>0</v>
      </c>
      <c r="G399" s="100">
        <v>0</v>
      </c>
      <c r="H399" s="100">
        <v>0</v>
      </c>
      <c r="I399" s="100">
        <v>0</v>
      </c>
      <c r="J399" s="100">
        <v>0</v>
      </c>
      <c r="K399" s="101">
        <v>0</v>
      </c>
      <c r="L399" s="102">
        <f t="shared" si="18"/>
        <v>0</v>
      </c>
      <c r="M399" s="102">
        <v>0</v>
      </c>
      <c r="N399" s="102">
        <v>0</v>
      </c>
      <c r="O399" s="103">
        <v>0</v>
      </c>
      <c r="P399" s="104">
        <v>0</v>
      </c>
      <c r="Q399" s="105">
        <f>+monthly_drivers_0!Q399</f>
        <v>2.5</v>
      </c>
    </row>
    <row r="400" spans="1:17" x14ac:dyDescent="0.25">
      <c r="A400" s="106">
        <f t="shared" si="19"/>
        <v>56430</v>
      </c>
      <c r="B400" s="714" t="str">
        <f t="shared" si="20"/>
        <v>LeasingII</v>
      </c>
      <c r="C400" s="93">
        <v>0</v>
      </c>
      <c r="D400" s="94">
        <v>0</v>
      </c>
      <c r="E400" s="94">
        <v>0</v>
      </c>
      <c r="F400" s="94">
        <v>0</v>
      </c>
      <c r="G400" s="94">
        <v>0</v>
      </c>
      <c r="H400" s="94">
        <v>0</v>
      </c>
      <c r="I400" s="94">
        <v>0</v>
      </c>
      <c r="J400" s="94">
        <v>0</v>
      </c>
      <c r="K400" s="95">
        <v>0</v>
      </c>
      <c r="L400" s="94">
        <f t="shared" si="18"/>
        <v>0</v>
      </c>
      <c r="M400" s="94">
        <v>0</v>
      </c>
      <c r="N400" s="94">
        <v>0</v>
      </c>
      <c r="O400" s="96">
        <v>0</v>
      </c>
      <c r="P400" s="95">
        <v>0</v>
      </c>
      <c r="Q400" s="97">
        <f>+monthly_drivers_0!Q400</f>
        <v>2.5</v>
      </c>
    </row>
    <row r="401" spans="1:17" x14ac:dyDescent="0.25">
      <c r="A401" s="98">
        <f t="shared" si="19"/>
        <v>56461</v>
      </c>
      <c r="B401" s="713" t="str">
        <f t="shared" si="20"/>
        <v>LeasingII</v>
      </c>
      <c r="C401" s="99">
        <v>0</v>
      </c>
      <c r="D401" s="100">
        <v>0</v>
      </c>
      <c r="E401" s="100">
        <v>0</v>
      </c>
      <c r="F401" s="100">
        <v>0</v>
      </c>
      <c r="G401" s="100">
        <v>0</v>
      </c>
      <c r="H401" s="100">
        <v>0</v>
      </c>
      <c r="I401" s="100">
        <v>0</v>
      </c>
      <c r="J401" s="100">
        <v>0</v>
      </c>
      <c r="K401" s="101">
        <v>0</v>
      </c>
      <c r="L401" s="102">
        <f t="shared" si="18"/>
        <v>0</v>
      </c>
      <c r="M401" s="102">
        <v>0</v>
      </c>
      <c r="N401" s="102">
        <v>0</v>
      </c>
      <c r="O401" s="103">
        <v>0</v>
      </c>
      <c r="P401" s="104">
        <v>0</v>
      </c>
      <c r="Q401" s="105">
        <f>+monthly_drivers_0!Q401</f>
        <v>2.5</v>
      </c>
    </row>
    <row r="402" spans="1:17" x14ac:dyDescent="0.25">
      <c r="A402" s="106">
        <f t="shared" si="19"/>
        <v>56492</v>
      </c>
      <c r="B402" s="714" t="str">
        <f t="shared" si="20"/>
        <v>LeasingII</v>
      </c>
      <c r="C402" s="93">
        <v>0</v>
      </c>
      <c r="D402" s="94">
        <v>0</v>
      </c>
      <c r="E402" s="94">
        <v>0</v>
      </c>
      <c r="F402" s="94">
        <v>0</v>
      </c>
      <c r="G402" s="94">
        <v>0</v>
      </c>
      <c r="H402" s="94">
        <v>0</v>
      </c>
      <c r="I402" s="94">
        <v>0</v>
      </c>
      <c r="J402" s="94">
        <v>0</v>
      </c>
      <c r="K402" s="95">
        <v>0</v>
      </c>
      <c r="L402" s="94">
        <f t="shared" si="18"/>
        <v>0</v>
      </c>
      <c r="M402" s="94">
        <v>0</v>
      </c>
      <c r="N402" s="94">
        <v>0</v>
      </c>
      <c r="O402" s="96">
        <v>0</v>
      </c>
      <c r="P402" s="95">
        <v>0</v>
      </c>
      <c r="Q402" s="97">
        <f>+monthly_drivers_0!Q402</f>
        <v>2.5</v>
      </c>
    </row>
    <row r="403" spans="1:17" x14ac:dyDescent="0.25">
      <c r="A403" s="98">
        <f t="shared" si="19"/>
        <v>56522</v>
      </c>
      <c r="B403" s="713" t="str">
        <f t="shared" si="20"/>
        <v>LeasingII</v>
      </c>
      <c r="C403" s="99">
        <v>0</v>
      </c>
      <c r="D403" s="100">
        <v>0</v>
      </c>
      <c r="E403" s="100">
        <v>0</v>
      </c>
      <c r="F403" s="100">
        <v>0</v>
      </c>
      <c r="G403" s="100">
        <v>0</v>
      </c>
      <c r="H403" s="100">
        <v>0</v>
      </c>
      <c r="I403" s="100">
        <v>0</v>
      </c>
      <c r="J403" s="100">
        <v>0</v>
      </c>
      <c r="K403" s="101">
        <v>0</v>
      </c>
      <c r="L403" s="102">
        <f t="shared" si="18"/>
        <v>0</v>
      </c>
      <c r="M403" s="102">
        <v>0</v>
      </c>
      <c r="N403" s="102">
        <v>0</v>
      </c>
      <c r="O403" s="103">
        <v>0</v>
      </c>
      <c r="P403" s="104">
        <v>0</v>
      </c>
      <c r="Q403" s="105">
        <f>+monthly_drivers_0!Q403</f>
        <v>2.5</v>
      </c>
    </row>
    <row r="404" spans="1:17" x14ac:dyDescent="0.25">
      <c r="A404" s="106">
        <f t="shared" si="19"/>
        <v>56553</v>
      </c>
      <c r="B404" s="714" t="str">
        <f t="shared" si="20"/>
        <v>LeasingII</v>
      </c>
      <c r="C404" s="93">
        <v>0</v>
      </c>
      <c r="D404" s="94">
        <v>0</v>
      </c>
      <c r="E404" s="94">
        <v>0</v>
      </c>
      <c r="F404" s="94">
        <v>0</v>
      </c>
      <c r="G404" s="94">
        <v>0</v>
      </c>
      <c r="H404" s="94">
        <v>0</v>
      </c>
      <c r="I404" s="94">
        <v>0</v>
      </c>
      <c r="J404" s="94">
        <v>0</v>
      </c>
      <c r="K404" s="95">
        <v>0</v>
      </c>
      <c r="L404" s="94">
        <f t="shared" si="18"/>
        <v>0</v>
      </c>
      <c r="M404" s="94">
        <v>0</v>
      </c>
      <c r="N404" s="94">
        <v>0</v>
      </c>
      <c r="O404" s="96">
        <v>0</v>
      </c>
      <c r="P404" s="95">
        <v>0</v>
      </c>
      <c r="Q404" s="97">
        <f>+monthly_drivers_0!Q404</f>
        <v>2.5</v>
      </c>
    </row>
    <row r="405" spans="1:17" x14ac:dyDescent="0.25">
      <c r="A405" s="98">
        <f t="shared" si="19"/>
        <v>56583</v>
      </c>
      <c r="B405" s="713" t="str">
        <f t="shared" si="20"/>
        <v>LeasingII</v>
      </c>
      <c r="C405" s="99">
        <v>0</v>
      </c>
      <c r="D405" s="100">
        <v>0</v>
      </c>
      <c r="E405" s="100">
        <v>0</v>
      </c>
      <c r="F405" s="100">
        <v>0</v>
      </c>
      <c r="G405" s="100">
        <v>0</v>
      </c>
      <c r="H405" s="100">
        <v>0</v>
      </c>
      <c r="I405" s="100">
        <v>0</v>
      </c>
      <c r="J405" s="100">
        <v>0</v>
      </c>
      <c r="K405" s="101">
        <v>0</v>
      </c>
      <c r="L405" s="102">
        <f t="shared" si="18"/>
        <v>0</v>
      </c>
      <c r="M405" s="102">
        <v>0</v>
      </c>
      <c r="N405" s="102">
        <v>0</v>
      </c>
      <c r="O405" s="103">
        <v>0</v>
      </c>
      <c r="P405" s="104">
        <v>0</v>
      </c>
      <c r="Q405" s="105">
        <f>+monthly_drivers_0!Q405</f>
        <v>2.5</v>
      </c>
    </row>
    <row r="406" spans="1:17" x14ac:dyDescent="0.25">
      <c r="A406" s="106">
        <f t="shared" si="19"/>
        <v>56614</v>
      </c>
      <c r="B406" s="714" t="str">
        <f t="shared" si="20"/>
        <v>LeasingII</v>
      </c>
      <c r="C406" s="93">
        <v>0</v>
      </c>
      <c r="D406" s="94">
        <v>0</v>
      </c>
      <c r="E406" s="94">
        <v>0</v>
      </c>
      <c r="F406" s="94">
        <v>0</v>
      </c>
      <c r="G406" s="94">
        <v>0</v>
      </c>
      <c r="H406" s="94">
        <v>0</v>
      </c>
      <c r="I406" s="94">
        <v>0</v>
      </c>
      <c r="J406" s="94">
        <v>0</v>
      </c>
      <c r="K406" s="95">
        <v>0</v>
      </c>
      <c r="L406" s="94">
        <f t="shared" si="18"/>
        <v>0</v>
      </c>
      <c r="M406" s="94">
        <v>0</v>
      </c>
      <c r="N406" s="94">
        <v>0</v>
      </c>
      <c r="O406" s="96">
        <v>0</v>
      </c>
      <c r="P406" s="95">
        <v>0</v>
      </c>
      <c r="Q406" s="97">
        <f>+monthly_drivers_0!Q406</f>
        <v>2.5</v>
      </c>
    </row>
    <row r="407" spans="1:17" x14ac:dyDescent="0.25">
      <c r="A407" s="98">
        <f t="shared" si="19"/>
        <v>56645</v>
      </c>
      <c r="B407" s="713" t="str">
        <f t="shared" si="20"/>
        <v>LeasingII</v>
      </c>
      <c r="C407" s="99">
        <v>0</v>
      </c>
      <c r="D407" s="100">
        <v>0</v>
      </c>
      <c r="E407" s="100">
        <v>0</v>
      </c>
      <c r="F407" s="100">
        <v>0</v>
      </c>
      <c r="G407" s="100">
        <v>0</v>
      </c>
      <c r="H407" s="100">
        <v>0</v>
      </c>
      <c r="I407" s="100">
        <v>0</v>
      </c>
      <c r="J407" s="100">
        <v>0</v>
      </c>
      <c r="K407" s="101">
        <v>0</v>
      </c>
      <c r="L407" s="102">
        <f t="shared" si="18"/>
        <v>0</v>
      </c>
      <c r="M407" s="102">
        <v>0</v>
      </c>
      <c r="N407" s="102">
        <v>0</v>
      </c>
      <c r="O407" s="103">
        <v>0</v>
      </c>
      <c r="P407" s="104">
        <v>0</v>
      </c>
      <c r="Q407" s="105">
        <f>+monthly_drivers_0!Q407</f>
        <v>2.5</v>
      </c>
    </row>
    <row r="408" spans="1:17" x14ac:dyDescent="0.25">
      <c r="A408" s="106">
        <f t="shared" si="19"/>
        <v>56673</v>
      </c>
      <c r="B408" s="714" t="str">
        <f t="shared" si="20"/>
        <v>LeasingII</v>
      </c>
      <c r="C408" s="93">
        <v>0</v>
      </c>
      <c r="D408" s="94">
        <v>0</v>
      </c>
      <c r="E408" s="94">
        <v>0</v>
      </c>
      <c r="F408" s="94">
        <v>0</v>
      </c>
      <c r="G408" s="94">
        <v>0</v>
      </c>
      <c r="H408" s="94">
        <v>0</v>
      </c>
      <c r="I408" s="94">
        <v>0</v>
      </c>
      <c r="J408" s="94">
        <v>0</v>
      </c>
      <c r="K408" s="95">
        <v>0</v>
      </c>
      <c r="L408" s="94">
        <f t="shared" si="18"/>
        <v>0</v>
      </c>
      <c r="M408" s="94">
        <v>0</v>
      </c>
      <c r="N408" s="94">
        <v>0</v>
      </c>
      <c r="O408" s="96">
        <v>0</v>
      </c>
      <c r="P408" s="95">
        <v>0</v>
      </c>
      <c r="Q408" s="97">
        <f>+monthly_drivers_0!Q408</f>
        <v>2.5</v>
      </c>
    </row>
    <row r="409" spans="1:17" x14ac:dyDescent="0.25">
      <c r="A409" s="98">
        <f t="shared" si="19"/>
        <v>56704</v>
      </c>
      <c r="B409" s="713" t="str">
        <f t="shared" si="20"/>
        <v>LeasingII</v>
      </c>
      <c r="C409" s="99">
        <v>0</v>
      </c>
      <c r="D409" s="100">
        <v>0</v>
      </c>
      <c r="E409" s="100">
        <v>0</v>
      </c>
      <c r="F409" s="100">
        <v>0</v>
      </c>
      <c r="G409" s="100">
        <v>0</v>
      </c>
      <c r="H409" s="100">
        <v>0</v>
      </c>
      <c r="I409" s="100">
        <v>0</v>
      </c>
      <c r="J409" s="100">
        <v>0</v>
      </c>
      <c r="K409" s="101">
        <v>0</v>
      </c>
      <c r="L409" s="102">
        <f t="shared" si="18"/>
        <v>0</v>
      </c>
      <c r="M409" s="102">
        <v>0</v>
      </c>
      <c r="N409" s="102">
        <v>0</v>
      </c>
      <c r="O409" s="103">
        <v>0</v>
      </c>
      <c r="P409" s="104">
        <v>0</v>
      </c>
      <c r="Q409" s="105">
        <f>+monthly_drivers_0!Q409</f>
        <v>2.5</v>
      </c>
    </row>
    <row r="410" spans="1:17" x14ac:dyDescent="0.25">
      <c r="A410" s="106">
        <f t="shared" si="19"/>
        <v>56734</v>
      </c>
      <c r="B410" s="714" t="str">
        <f t="shared" si="20"/>
        <v>LeasingII</v>
      </c>
      <c r="C410" s="93">
        <v>0</v>
      </c>
      <c r="D410" s="94">
        <v>0</v>
      </c>
      <c r="E410" s="94">
        <v>0</v>
      </c>
      <c r="F410" s="94">
        <v>0</v>
      </c>
      <c r="G410" s="94">
        <v>0</v>
      </c>
      <c r="H410" s="94">
        <v>0</v>
      </c>
      <c r="I410" s="94">
        <v>0</v>
      </c>
      <c r="J410" s="94">
        <v>0</v>
      </c>
      <c r="K410" s="95">
        <v>0</v>
      </c>
      <c r="L410" s="94">
        <f t="shared" si="18"/>
        <v>0</v>
      </c>
      <c r="M410" s="94">
        <v>0</v>
      </c>
      <c r="N410" s="94">
        <v>0</v>
      </c>
      <c r="O410" s="96">
        <v>0</v>
      </c>
      <c r="P410" s="95">
        <v>0</v>
      </c>
      <c r="Q410" s="97">
        <f>+monthly_drivers_0!Q410</f>
        <v>2.5</v>
      </c>
    </row>
    <row r="411" spans="1:17" x14ac:dyDescent="0.25">
      <c r="A411" s="98">
        <f t="shared" si="19"/>
        <v>56765</v>
      </c>
      <c r="B411" s="713" t="str">
        <f t="shared" si="20"/>
        <v>LeasingII</v>
      </c>
      <c r="C411" s="99">
        <v>0</v>
      </c>
      <c r="D411" s="100">
        <v>0</v>
      </c>
      <c r="E411" s="100">
        <v>0</v>
      </c>
      <c r="F411" s="100">
        <v>0</v>
      </c>
      <c r="G411" s="100">
        <v>0</v>
      </c>
      <c r="H411" s="100">
        <v>0</v>
      </c>
      <c r="I411" s="100">
        <v>0</v>
      </c>
      <c r="J411" s="100">
        <v>0</v>
      </c>
      <c r="K411" s="101">
        <v>0</v>
      </c>
      <c r="L411" s="102">
        <f t="shared" si="18"/>
        <v>0</v>
      </c>
      <c r="M411" s="102">
        <v>0</v>
      </c>
      <c r="N411" s="102">
        <v>0</v>
      </c>
      <c r="O411" s="103">
        <v>0</v>
      </c>
      <c r="P411" s="104">
        <v>0</v>
      </c>
      <c r="Q411" s="105">
        <f>+monthly_drivers_0!Q411</f>
        <v>2.5</v>
      </c>
    </row>
    <row r="412" spans="1:17" x14ac:dyDescent="0.25">
      <c r="A412" s="106">
        <f t="shared" si="19"/>
        <v>56795</v>
      </c>
      <c r="B412" s="714" t="str">
        <f t="shared" si="20"/>
        <v>LeasingII</v>
      </c>
      <c r="C412" s="93">
        <v>0</v>
      </c>
      <c r="D412" s="94">
        <v>0</v>
      </c>
      <c r="E412" s="94">
        <v>0</v>
      </c>
      <c r="F412" s="94">
        <v>0</v>
      </c>
      <c r="G412" s="94">
        <v>0</v>
      </c>
      <c r="H412" s="94">
        <v>0</v>
      </c>
      <c r="I412" s="94">
        <v>0</v>
      </c>
      <c r="J412" s="94">
        <v>0</v>
      </c>
      <c r="K412" s="95">
        <v>0</v>
      </c>
      <c r="L412" s="94">
        <f t="shared" si="18"/>
        <v>0</v>
      </c>
      <c r="M412" s="94">
        <v>0</v>
      </c>
      <c r="N412" s="94">
        <v>0</v>
      </c>
      <c r="O412" s="96">
        <v>0</v>
      </c>
      <c r="P412" s="95">
        <v>0</v>
      </c>
      <c r="Q412" s="97">
        <f>+monthly_drivers_0!Q412</f>
        <v>2.5</v>
      </c>
    </row>
    <row r="413" spans="1:17" x14ac:dyDescent="0.25">
      <c r="A413" s="98">
        <f t="shared" si="19"/>
        <v>56826</v>
      </c>
      <c r="B413" s="713" t="str">
        <f t="shared" si="20"/>
        <v>LeasingII</v>
      </c>
      <c r="C413" s="99">
        <v>0</v>
      </c>
      <c r="D413" s="100">
        <v>0</v>
      </c>
      <c r="E413" s="100">
        <v>0</v>
      </c>
      <c r="F413" s="100">
        <v>0</v>
      </c>
      <c r="G413" s="100">
        <v>0</v>
      </c>
      <c r="H413" s="100">
        <v>0</v>
      </c>
      <c r="I413" s="100">
        <v>0</v>
      </c>
      <c r="J413" s="100">
        <v>0</v>
      </c>
      <c r="K413" s="101">
        <v>0</v>
      </c>
      <c r="L413" s="102">
        <f t="shared" si="18"/>
        <v>0</v>
      </c>
      <c r="M413" s="102">
        <v>0</v>
      </c>
      <c r="N413" s="102">
        <v>0</v>
      </c>
      <c r="O413" s="103">
        <v>0</v>
      </c>
      <c r="P413" s="104">
        <v>0</v>
      </c>
      <c r="Q413" s="105">
        <f>+monthly_drivers_0!Q413</f>
        <v>2.5</v>
      </c>
    </row>
    <row r="414" spans="1:17" x14ac:dyDescent="0.25">
      <c r="A414" s="106">
        <f t="shared" si="19"/>
        <v>56857</v>
      </c>
      <c r="B414" s="714" t="str">
        <f t="shared" si="20"/>
        <v>LeasingII</v>
      </c>
      <c r="C414" s="93">
        <v>0</v>
      </c>
      <c r="D414" s="94">
        <v>0</v>
      </c>
      <c r="E414" s="94">
        <v>0</v>
      </c>
      <c r="F414" s="94">
        <v>0</v>
      </c>
      <c r="G414" s="94">
        <v>0</v>
      </c>
      <c r="H414" s="94">
        <v>0</v>
      </c>
      <c r="I414" s="94">
        <v>0</v>
      </c>
      <c r="J414" s="94">
        <v>0</v>
      </c>
      <c r="K414" s="95">
        <v>0</v>
      </c>
      <c r="L414" s="94">
        <f t="shared" si="18"/>
        <v>0</v>
      </c>
      <c r="M414" s="94">
        <v>0</v>
      </c>
      <c r="N414" s="94">
        <v>0</v>
      </c>
      <c r="O414" s="96">
        <v>0</v>
      </c>
      <c r="P414" s="95">
        <v>0</v>
      </c>
      <c r="Q414" s="97">
        <f>+monthly_drivers_0!Q414</f>
        <v>2.5</v>
      </c>
    </row>
    <row r="415" spans="1:17" x14ac:dyDescent="0.25">
      <c r="A415" s="98">
        <f t="shared" si="19"/>
        <v>56887</v>
      </c>
      <c r="B415" s="713" t="str">
        <f t="shared" si="20"/>
        <v>LeasingII</v>
      </c>
      <c r="C415" s="99">
        <v>0</v>
      </c>
      <c r="D415" s="100">
        <v>0</v>
      </c>
      <c r="E415" s="100">
        <v>0</v>
      </c>
      <c r="F415" s="100">
        <v>0</v>
      </c>
      <c r="G415" s="100">
        <v>0</v>
      </c>
      <c r="H415" s="100">
        <v>0</v>
      </c>
      <c r="I415" s="100">
        <v>0</v>
      </c>
      <c r="J415" s="100">
        <v>0</v>
      </c>
      <c r="K415" s="101">
        <v>0</v>
      </c>
      <c r="L415" s="102">
        <f t="shared" si="18"/>
        <v>0</v>
      </c>
      <c r="M415" s="102">
        <v>0</v>
      </c>
      <c r="N415" s="102">
        <v>0</v>
      </c>
      <c r="O415" s="103">
        <v>0</v>
      </c>
      <c r="P415" s="104">
        <v>0</v>
      </c>
      <c r="Q415" s="105">
        <f>+monthly_drivers_0!Q415</f>
        <v>2.5</v>
      </c>
    </row>
    <row r="416" spans="1:17" x14ac:dyDescent="0.25">
      <c r="A416" s="106">
        <f t="shared" si="19"/>
        <v>56918</v>
      </c>
      <c r="B416" s="714" t="str">
        <f t="shared" si="20"/>
        <v>LeasingII</v>
      </c>
      <c r="C416" s="93">
        <v>0</v>
      </c>
      <c r="D416" s="94">
        <v>0</v>
      </c>
      <c r="E416" s="94">
        <v>0</v>
      </c>
      <c r="F416" s="94">
        <v>0</v>
      </c>
      <c r="G416" s="94">
        <v>0</v>
      </c>
      <c r="H416" s="94">
        <v>0</v>
      </c>
      <c r="I416" s="94">
        <v>0</v>
      </c>
      <c r="J416" s="94">
        <v>0</v>
      </c>
      <c r="K416" s="95">
        <v>0</v>
      </c>
      <c r="L416" s="94">
        <f t="shared" si="18"/>
        <v>0</v>
      </c>
      <c r="M416" s="94">
        <v>0</v>
      </c>
      <c r="N416" s="94">
        <v>0</v>
      </c>
      <c r="O416" s="96">
        <v>0</v>
      </c>
      <c r="P416" s="95">
        <v>0</v>
      </c>
      <c r="Q416" s="97">
        <f>+monthly_drivers_0!Q416</f>
        <v>2.5</v>
      </c>
    </row>
    <row r="417" spans="1:17" x14ac:dyDescent="0.25">
      <c r="A417" s="98">
        <f t="shared" si="19"/>
        <v>56948</v>
      </c>
      <c r="B417" s="713" t="str">
        <f t="shared" si="20"/>
        <v>LeasingII</v>
      </c>
      <c r="C417" s="99">
        <v>0</v>
      </c>
      <c r="D417" s="100">
        <v>0</v>
      </c>
      <c r="E417" s="100">
        <v>0</v>
      </c>
      <c r="F417" s="100">
        <v>0</v>
      </c>
      <c r="G417" s="100">
        <v>0</v>
      </c>
      <c r="H417" s="100">
        <v>0</v>
      </c>
      <c r="I417" s="100">
        <v>0</v>
      </c>
      <c r="J417" s="100">
        <v>0</v>
      </c>
      <c r="K417" s="101">
        <v>0</v>
      </c>
      <c r="L417" s="102">
        <f t="shared" si="18"/>
        <v>0</v>
      </c>
      <c r="M417" s="102">
        <v>0</v>
      </c>
      <c r="N417" s="102">
        <v>0</v>
      </c>
      <c r="O417" s="103">
        <v>0</v>
      </c>
      <c r="P417" s="104">
        <v>0</v>
      </c>
      <c r="Q417" s="105">
        <f>+monthly_drivers_0!Q417</f>
        <v>2.5</v>
      </c>
    </row>
    <row r="418" spans="1:17" x14ac:dyDescent="0.25">
      <c r="A418" s="106">
        <f t="shared" si="19"/>
        <v>56979</v>
      </c>
      <c r="B418" s="714" t="str">
        <f t="shared" si="20"/>
        <v>LeasingII</v>
      </c>
      <c r="C418" s="93">
        <v>0</v>
      </c>
      <c r="D418" s="94">
        <v>0</v>
      </c>
      <c r="E418" s="94">
        <v>0</v>
      </c>
      <c r="F418" s="94">
        <v>0</v>
      </c>
      <c r="G418" s="94">
        <v>0</v>
      </c>
      <c r="H418" s="94">
        <v>0</v>
      </c>
      <c r="I418" s="94">
        <v>0</v>
      </c>
      <c r="J418" s="94">
        <v>0</v>
      </c>
      <c r="K418" s="95">
        <v>0</v>
      </c>
      <c r="L418" s="94">
        <f t="shared" si="18"/>
        <v>0</v>
      </c>
      <c r="M418" s="94">
        <v>0</v>
      </c>
      <c r="N418" s="94">
        <v>0</v>
      </c>
      <c r="O418" s="96">
        <v>0</v>
      </c>
      <c r="P418" s="95">
        <v>0</v>
      </c>
      <c r="Q418" s="97">
        <f>+monthly_drivers_0!Q418</f>
        <v>2.5</v>
      </c>
    </row>
    <row r="419" spans="1:17" x14ac:dyDescent="0.25">
      <c r="A419" s="98">
        <f t="shared" si="19"/>
        <v>57010</v>
      </c>
      <c r="B419" s="713" t="str">
        <f t="shared" si="20"/>
        <v>LeasingII</v>
      </c>
      <c r="C419" s="99">
        <v>0</v>
      </c>
      <c r="D419" s="100">
        <v>0</v>
      </c>
      <c r="E419" s="100">
        <v>0</v>
      </c>
      <c r="F419" s="100">
        <v>0</v>
      </c>
      <c r="G419" s="100">
        <v>0</v>
      </c>
      <c r="H419" s="100">
        <v>0</v>
      </c>
      <c r="I419" s="100">
        <v>0</v>
      </c>
      <c r="J419" s="100">
        <v>0</v>
      </c>
      <c r="K419" s="101">
        <v>0</v>
      </c>
      <c r="L419" s="102">
        <f t="shared" si="18"/>
        <v>0</v>
      </c>
      <c r="M419" s="102">
        <v>0</v>
      </c>
      <c r="N419" s="102">
        <v>0</v>
      </c>
      <c r="O419" s="103">
        <v>0</v>
      </c>
      <c r="P419" s="104">
        <v>0</v>
      </c>
      <c r="Q419" s="105">
        <f>+monthly_drivers_0!Q419</f>
        <v>2.5</v>
      </c>
    </row>
    <row r="420" spans="1:17" x14ac:dyDescent="0.25">
      <c r="A420" s="106">
        <f t="shared" si="19"/>
        <v>57039</v>
      </c>
      <c r="B420" s="714" t="str">
        <f t="shared" si="20"/>
        <v>LeasingII</v>
      </c>
      <c r="C420" s="93">
        <v>0</v>
      </c>
      <c r="D420" s="94">
        <v>0</v>
      </c>
      <c r="E420" s="94">
        <v>0</v>
      </c>
      <c r="F420" s="94">
        <v>0</v>
      </c>
      <c r="G420" s="94">
        <v>0</v>
      </c>
      <c r="H420" s="94">
        <v>0</v>
      </c>
      <c r="I420" s="94">
        <v>0</v>
      </c>
      <c r="J420" s="94">
        <v>0</v>
      </c>
      <c r="K420" s="95">
        <v>0</v>
      </c>
      <c r="L420" s="94">
        <f t="shared" si="18"/>
        <v>0</v>
      </c>
      <c r="M420" s="94">
        <v>0</v>
      </c>
      <c r="N420" s="94">
        <v>0</v>
      </c>
      <c r="O420" s="96">
        <v>0</v>
      </c>
      <c r="P420" s="95">
        <v>0</v>
      </c>
      <c r="Q420" s="97">
        <f>+monthly_drivers_0!Q420</f>
        <v>2.5</v>
      </c>
    </row>
    <row r="421" spans="1:17" x14ac:dyDescent="0.25">
      <c r="A421" s="98">
        <f t="shared" si="19"/>
        <v>57070</v>
      </c>
      <c r="B421" s="713" t="str">
        <f t="shared" si="20"/>
        <v>LeasingII</v>
      </c>
      <c r="C421" s="99">
        <v>0</v>
      </c>
      <c r="D421" s="100">
        <v>0</v>
      </c>
      <c r="E421" s="100">
        <v>0</v>
      </c>
      <c r="F421" s="100">
        <v>0</v>
      </c>
      <c r="G421" s="100">
        <v>0</v>
      </c>
      <c r="H421" s="100">
        <v>0</v>
      </c>
      <c r="I421" s="100">
        <v>0</v>
      </c>
      <c r="J421" s="100">
        <v>0</v>
      </c>
      <c r="K421" s="101">
        <v>0</v>
      </c>
      <c r="L421" s="102">
        <f t="shared" si="18"/>
        <v>0</v>
      </c>
      <c r="M421" s="102">
        <v>0</v>
      </c>
      <c r="N421" s="102">
        <v>0</v>
      </c>
      <c r="O421" s="103">
        <v>0</v>
      </c>
      <c r="P421" s="104">
        <v>0</v>
      </c>
      <c r="Q421" s="105">
        <f>+monthly_drivers_0!Q421</f>
        <v>2.5</v>
      </c>
    </row>
    <row r="422" spans="1:17" x14ac:dyDescent="0.25">
      <c r="A422" s="106">
        <f t="shared" si="19"/>
        <v>57100</v>
      </c>
      <c r="B422" s="714" t="str">
        <f t="shared" si="20"/>
        <v>LeasingII</v>
      </c>
      <c r="C422" s="93">
        <v>0</v>
      </c>
      <c r="D422" s="94">
        <v>0</v>
      </c>
      <c r="E422" s="94">
        <v>0</v>
      </c>
      <c r="F422" s="94">
        <v>0</v>
      </c>
      <c r="G422" s="94">
        <v>0</v>
      </c>
      <c r="H422" s="94">
        <v>0</v>
      </c>
      <c r="I422" s="94">
        <v>0</v>
      </c>
      <c r="J422" s="94">
        <v>0</v>
      </c>
      <c r="K422" s="95">
        <v>0</v>
      </c>
      <c r="L422" s="94">
        <f t="shared" si="18"/>
        <v>0</v>
      </c>
      <c r="M422" s="94">
        <v>0</v>
      </c>
      <c r="N422" s="94">
        <v>0</v>
      </c>
      <c r="O422" s="96">
        <v>0</v>
      </c>
      <c r="P422" s="95">
        <v>0</v>
      </c>
      <c r="Q422" s="97">
        <f>+monthly_drivers_0!Q422</f>
        <v>2.5</v>
      </c>
    </row>
    <row r="423" spans="1:17" x14ac:dyDescent="0.25">
      <c r="A423" s="98">
        <f t="shared" si="19"/>
        <v>57131</v>
      </c>
      <c r="B423" s="713" t="str">
        <f t="shared" si="20"/>
        <v>LeasingII</v>
      </c>
      <c r="C423" s="99">
        <v>0</v>
      </c>
      <c r="D423" s="100">
        <v>0</v>
      </c>
      <c r="E423" s="100">
        <v>0</v>
      </c>
      <c r="F423" s="100">
        <v>0</v>
      </c>
      <c r="G423" s="100">
        <v>0</v>
      </c>
      <c r="H423" s="100">
        <v>0</v>
      </c>
      <c r="I423" s="100">
        <v>0</v>
      </c>
      <c r="J423" s="100">
        <v>0</v>
      </c>
      <c r="K423" s="101">
        <v>0</v>
      </c>
      <c r="L423" s="102">
        <f t="shared" si="18"/>
        <v>0</v>
      </c>
      <c r="M423" s="102">
        <v>0</v>
      </c>
      <c r="N423" s="102">
        <v>0</v>
      </c>
      <c r="O423" s="103">
        <v>0</v>
      </c>
      <c r="P423" s="104">
        <v>0</v>
      </c>
      <c r="Q423" s="105">
        <f>+monthly_drivers_0!Q423</f>
        <v>2.5</v>
      </c>
    </row>
    <row r="424" spans="1:17" x14ac:dyDescent="0.25">
      <c r="A424" s="106">
        <f t="shared" si="19"/>
        <v>57161</v>
      </c>
      <c r="B424" s="714" t="str">
        <f t="shared" si="20"/>
        <v>LeasingII</v>
      </c>
      <c r="C424" s="93">
        <v>0</v>
      </c>
      <c r="D424" s="94">
        <v>0</v>
      </c>
      <c r="E424" s="94">
        <v>0</v>
      </c>
      <c r="F424" s="94">
        <v>0</v>
      </c>
      <c r="G424" s="94">
        <v>0</v>
      </c>
      <c r="H424" s="94">
        <v>0</v>
      </c>
      <c r="I424" s="94">
        <v>0</v>
      </c>
      <c r="J424" s="94">
        <v>0</v>
      </c>
      <c r="K424" s="95">
        <v>0</v>
      </c>
      <c r="L424" s="94">
        <f t="shared" si="18"/>
        <v>0</v>
      </c>
      <c r="M424" s="94">
        <v>0</v>
      </c>
      <c r="N424" s="94">
        <v>0</v>
      </c>
      <c r="O424" s="96">
        <v>0</v>
      </c>
      <c r="P424" s="95">
        <v>0</v>
      </c>
      <c r="Q424" s="97">
        <f>+monthly_drivers_0!Q424</f>
        <v>2.5</v>
      </c>
    </row>
    <row r="425" spans="1:17" x14ac:dyDescent="0.25">
      <c r="A425" s="98">
        <f t="shared" si="19"/>
        <v>57192</v>
      </c>
      <c r="B425" s="713" t="str">
        <f t="shared" si="20"/>
        <v>LeasingII</v>
      </c>
      <c r="C425" s="99">
        <v>0</v>
      </c>
      <c r="D425" s="100">
        <v>0</v>
      </c>
      <c r="E425" s="100">
        <v>0</v>
      </c>
      <c r="F425" s="100">
        <v>0</v>
      </c>
      <c r="G425" s="100">
        <v>0</v>
      </c>
      <c r="H425" s="100">
        <v>0</v>
      </c>
      <c r="I425" s="100">
        <v>0</v>
      </c>
      <c r="J425" s="100">
        <v>0</v>
      </c>
      <c r="K425" s="101">
        <v>0</v>
      </c>
      <c r="L425" s="102">
        <f t="shared" si="18"/>
        <v>0</v>
      </c>
      <c r="M425" s="102">
        <v>0</v>
      </c>
      <c r="N425" s="102">
        <v>0</v>
      </c>
      <c r="O425" s="103">
        <v>0</v>
      </c>
      <c r="P425" s="104">
        <v>0</v>
      </c>
      <c r="Q425" s="105">
        <f>+monthly_drivers_0!Q425</f>
        <v>2.5</v>
      </c>
    </row>
    <row r="426" spans="1:17" x14ac:dyDescent="0.25">
      <c r="A426" s="106">
        <f t="shared" si="19"/>
        <v>57223</v>
      </c>
      <c r="B426" s="714" t="str">
        <f t="shared" si="20"/>
        <v>LeasingII</v>
      </c>
      <c r="C426" s="93">
        <v>0</v>
      </c>
      <c r="D426" s="94">
        <v>0</v>
      </c>
      <c r="E426" s="94">
        <v>0</v>
      </c>
      <c r="F426" s="94">
        <v>0</v>
      </c>
      <c r="G426" s="94">
        <v>0</v>
      </c>
      <c r="H426" s="94">
        <v>0</v>
      </c>
      <c r="I426" s="94">
        <v>0</v>
      </c>
      <c r="J426" s="94">
        <v>0</v>
      </c>
      <c r="K426" s="95">
        <v>0</v>
      </c>
      <c r="L426" s="94">
        <f t="shared" si="18"/>
        <v>0</v>
      </c>
      <c r="M426" s="94">
        <v>0</v>
      </c>
      <c r="N426" s="94">
        <v>0</v>
      </c>
      <c r="O426" s="96">
        <v>0</v>
      </c>
      <c r="P426" s="95">
        <v>0</v>
      </c>
      <c r="Q426" s="97">
        <f>+monthly_drivers_0!Q426</f>
        <v>2.5</v>
      </c>
    </row>
    <row r="427" spans="1:17" x14ac:dyDescent="0.25">
      <c r="A427" s="98">
        <f t="shared" si="19"/>
        <v>57253</v>
      </c>
      <c r="B427" s="713" t="str">
        <f t="shared" si="20"/>
        <v>LeasingII</v>
      </c>
      <c r="C427" s="99">
        <v>0</v>
      </c>
      <c r="D427" s="100">
        <v>0</v>
      </c>
      <c r="E427" s="100">
        <v>0</v>
      </c>
      <c r="F427" s="100">
        <v>0</v>
      </c>
      <c r="G427" s="100">
        <v>0</v>
      </c>
      <c r="H427" s="100">
        <v>0</v>
      </c>
      <c r="I427" s="100">
        <v>0</v>
      </c>
      <c r="J427" s="100">
        <v>0</v>
      </c>
      <c r="K427" s="101">
        <v>0</v>
      </c>
      <c r="L427" s="102">
        <f t="shared" si="18"/>
        <v>0</v>
      </c>
      <c r="M427" s="102">
        <v>0</v>
      </c>
      <c r="N427" s="102">
        <v>0</v>
      </c>
      <c r="O427" s="103">
        <v>0</v>
      </c>
      <c r="P427" s="104">
        <v>0</v>
      </c>
      <c r="Q427" s="105">
        <f>+monthly_drivers_0!Q427</f>
        <v>2.5</v>
      </c>
    </row>
    <row r="428" spans="1:17" x14ac:dyDescent="0.25">
      <c r="A428" s="106">
        <f t="shared" si="19"/>
        <v>57284</v>
      </c>
      <c r="B428" s="714" t="str">
        <f t="shared" si="20"/>
        <v>LeasingII</v>
      </c>
      <c r="C428" s="93">
        <v>0</v>
      </c>
      <c r="D428" s="94">
        <v>0</v>
      </c>
      <c r="E428" s="94">
        <v>0</v>
      </c>
      <c r="F428" s="94">
        <v>0</v>
      </c>
      <c r="G428" s="94">
        <v>0</v>
      </c>
      <c r="H428" s="94">
        <v>0</v>
      </c>
      <c r="I428" s="94">
        <v>0</v>
      </c>
      <c r="J428" s="94">
        <v>0</v>
      </c>
      <c r="K428" s="95">
        <v>0</v>
      </c>
      <c r="L428" s="94">
        <f t="shared" si="18"/>
        <v>0</v>
      </c>
      <c r="M428" s="94">
        <v>0</v>
      </c>
      <c r="N428" s="94">
        <v>0</v>
      </c>
      <c r="O428" s="96">
        <v>0</v>
      </c>
      <c r="P428" s="95">
        <v>0</v>
      </c>
      <c r="Q428" s="97">
        <f>+monthly_drivers_0!Q428</f>
        <v>2.5</v>
      </c>
    </row>
    <row r="429" spans="1:17" x14ac:dyDescent="0.25">
      <c r="A429" s="98">
        <f t="shared" si="19"/>
        <v>57314</v>
      </c>
      <c r="B429" s="713" t="str">
        <f t="shared" si="20"/>
        <v>LeasingII</v>
      </c>
      <c r="C429" s="99">
        <v>0</v>
      </c>
      <c r="D429" s="100">
        <v>0</v>
      </c>
      <c r="E429" s="100">
        <v>0</v>
      </c>
      <c r="F429" s="100">
        <v>0</v>
      </c>
      <c r="G429" s="100">
        <v>0</v>
      </c>
      <c r="H429" s="100">
        <v>0</v>
      </c>
      <c r="I429" s="100">
        <v>0</v>
      </c>
      <c r="J429" s="100">
        <v>0</v>
      </c>
      <c r="K429" s="101">
        <v>0</v>
      </c>
      <c r="L429" s="102">
        <f t="shared" si="18"/>
        <v>0</v>
      </c>
      <c r="M429" s="102">
        <v>0</v>
      </c>
      <c r="N429" s="102">
        <v>0</v>
      </c>
      <c r="O429" s="103">
        <v>0</v>
      </c>
      <c r="P429" s="104">
        <v>0</v>
      </c>
      <c r="Q429" s="105">
        <f>+monthly_drivers_0!Q429</f>
        <v>2.5</v>
      </c>
    </row>
    <row r="430" spans="1:17" x14ac:dyDescent="0.25">
      <c r="A430" s="106">
        <f t="shared" si="19"/>
        <v>57345</v>
      </c>
      <c r="B430" s="714" t="str">
        <f t="shared" si="20"/>
        <v>LeasingII</v>
      </c>
      <c r="C430" s="93">
        <v>0</v>
      </c>
      <c r="D430" s="94">
        <v>0</v>
      </c>
      <c r="E430" s="94">
        <v>0</v>
      </c>
      <c r="F430" s="94">
        <v>0</v>
      </c>
      <c r="G430" s="94">
        <v>0</v>
      </c>
      <c r="H430" s="94">
        <v>0</v>
      </c>
      <c r="I430" s="94">
        <v>0</v>
      </c>
      <c r="J430" s="94">
        <v>0</v>
      </c>
      <c r="K430" s="95">
        <v>0</v>
      </c>
      <c r="L430" s="94">
        <f t="shared" si="18"/>
        <v>0</v>
      </c>
      <c r="M430" s="94">
        <v>0</v>
      </c>
      <c r="N430" s="94">
        <v>0</v>
      </c>
      <c r="O430" s="96">
        <v>0</v>
      </c>
      <c r="P430" s="95">
        <v>0</v>
      </c>
      <c r="Q430" s="97">
        <f>+monthly_drivers_0!Q430</f>
        <v>2.5</v>
      </c>
    </row>
    <row r="431" spans="1:17" x14ac:dyDescent="0.25">
      <c r="A431" s="98">
        <f t="shared" si="19"/>
        <v>57376</v>
      </c>
      <c r="B431" s="713" t="str">
        <f t="shared" si="20"/>
        <v>LeasingII</v>
      </c>
      <c r="C431" s="99">
        <v>0</v>
      </c>
      <c r="D431" s="100">
        <v>0</v>
      </c>
      <c r="E431" s="100">
        <v>0</v>
      </c>
      <c r="F431" s="100">
        <v>0</v>
      </c>
      <c r="G431" s="100">
        <v>0</v>
      </c>
      <c r="H431" s="100">
        <v>0</v>
      </c>
      <c r="I431" s="100">
        <v>0</v>
      </c>
      <c r="J431" s="100">
        <v>0</v>
      </c>
      <c r="K431" s="101">
        <v>0</v>
      </c>
      <c r="L431" s="102">
        <f t="shared" si="18"/>
        <v>0</v>
      </c>
      <c r="M431" s="102">
        <v>0</v>
      </c>
      <c r="N431" s="102">
        <v>0</v>
      </c>
      <c r="O431" s="103">
        <v>0</v>
      </c>
      <c r="P431" s="104">
        <v>0</v>
      </c>
      <c r="Q431" s="105">
        <f>+monthly_drivers_0!Q431</f>
        <v>2.5</v>
      </c>
    </row>
    <row r="432" spans="1:17" x14ac:dyDescent="0.25">
      <c r="A432" s="106">
        <f t="shared" si="19"/>
        <v>57404</v>
      </c>
      <c r="B432" s="714" t="str">
        <f t="shared" si="20"/>
        <v>LeasingII</v>
      </c>
      <c r="C432" s="93">
        <v>0</v>
      </c>
      <c r="D432" s="94">
        <v>0</v>
      </c>
      <c r="E432" s="94">
        <v>0</v>
      </c>
      <c r="F432" s="94">
        <v>0</v>
      </c>
      <c r="G432" s="94">
        <v>0</v>
      </c>
      <c r="H432" s="94">
        <v>0</v>
      </c>
      <c r="I432" s="94">
        <v>0</v>
      </c>
      <c r="J432" s="94">
        <v>0</v>
      </c>
      <c r="K432" s="95">
        <v>0</v>
      </c>
      <c r="L432" s="94">
        <f t="shared" si="18"/>
        <v>0</v>
      </c>
      <c r="M432" s="94">
        <v>0</v>
      </c>
      <c r="N432" s="94">
        <v>0</v>
      </c>
      <c r="O432" s="96">
        <v>0</v>
      </c>
      <c r="P432" s="95">
        <v>0</v>
      </c>
      <c r="Q432" s="97">
        <f>+monthly_drivers_0!Q432</f>
        <v>2.5</v>
      </c>
    </row>
    <row r="433" spans="1:17" x14ac:dyDescent="0.25">
      <c r="A433" s="98">
        <f t="shared" si="19"/>
        <v>57435</v>
      </c>
      <c r="B433" s="713" t="str">
        <f t="shared" si="20"/>
        <v>LeasingII</v>
      </c>
      <c r="C433" s="99">
        <v>0</v>
      </c>
      <c r="D433" s="100">
        <v>0</v>
      </c>
      <c r="E433" s="100">
        <v>0</v>
      </c>
      <c r="F433" s="100">
        <v>0</v>
      </c>
      <c r="G433" s="100">
        <v>0</v>
      </c>
      <c r="H433" s="100">
        <v>0</v>
      </c>
      <c r="I433" s="100">
        <v>0</v>
      </c>
      <c r="J433" s="100">
        <v>0</v>
      </c>
      <c r="K433" s="101">
        <v>0</v>
      </c>
      <c r="L433" s="102">
        <f t="shared" si="18"/>
        <v>0</v>
      </c>
      <c r="M433" s="102">
        <v>0</v>
      </c>
      <c r="N433" s="102">
        <v>0</v>
      </c>
      <c r="O433" s="103">
        <v>0</v>
      </c>
      <c r="P433" s="104">
        <v>0</v>
      </c>
      <c r="Q433" s="105">
        <f>+monthly_drivers_0!Q433</f>
        <v>2.5</v>
      </c>
    </row>
    <row r="434" spans="1:17" x14ac:dyDescent="0.25">
      <c r="A434" s="106">
        <f t="shared" si="19"/>
        <v>57465</v>
      </c>
      <c r="B434" s="714" t="str">
        <f t="shared" si="20"/>
        <v>LeasingII</v>
      </c>
      <c r="C434" s="93">
        <v>0</v>
      </c>
      <c r="D434" s="94">
        <v>0</v>
      </c>
      <c r="E434" s="94">
        <v>0</v>
      </c>
      <c r="F434" s="94">
        <v>0</v>
      </c>
      <c r="G434" s="94">
        <v>0</v>
      </c>
      <c r="H434" s="94">
        <v>0</v>
      </c>
      <c r="I434" s="94">
        <v>0</v>
      </c>
      <c r="J434" s="94">
        <v>0</v>
      </c>
      <c r="K434" s="95">
        <v>0</v>
      </c>
      <c r="L434" s="94">
        <f t="shared" si="18"/>
        <v>0</v>
      </c>
      <c r="M434" s="94">
        <v>0</v>
      </c>
      <c r="N434" s="94">
        <v>0</v>
      </c>
      <c r="O434" s="96">
        <v>0</v>
      </c>
      <c r="P434" s="95">
        <v>0</v>
      </c>
      <c r="Q434" s="97">
        <f>+monthly_drivers_0!Q434</f>
        <v>2.5</v>
      </c>
    </row>
    <row r="435" spans="1:17" x14ac:dyDescent="0.25">
      <c r="A435" s="98">
        <f t="shared" si="19"/>
        <v>57496</v>
      </c>
      <c r="B435" s="713" t="str">
        <f t="shared" si="20"/>
        <v>LeasingII</v>
      </c>
      <c r="C435" s="99">
        <v>0</v>
      </c>
      <c r="D435" s="100">
        <v>0</v>
      </c>
      <c r="E435" s="100">
        <v>0</v>
      </c>
      <c r="F435" s="100">
        <v>0</v>
      </c>
      <c r="G435" s="100">
        <v>0</v>
      </c>
      <c r="H435" s="100">
        <v>0</v>
      </c>
      <c r="I435" s="100">
        <v>0</v>
      </c>
      <c r="J435" s="100">
        <v>0</v>
      </c>
      <c r="K435" s="101">
        <v>0</v>
      </c>
      <c r="L435" s="102">
        <f t="shared" si="18"/>
        <v>0</v>
      </c>
      <c r="M435" s="102">
        <v>0</v>
      </c>
      <c r="N435" s="102">
        <v>0</v>
      </c>
      <c r="O435" s="103">
        <v>0</v>
      </c>
      <c r="P435" s="104">
        <v>0</v>
      </c>
      <c r="Q435" s="105">
        <f>+monthly_drivers_0!Q435</f>
        <v>2.5</v>
      </c>
    </row>
    <row r="436" spans="1:17" x14ac:dyDescent="0.25">
      <c r="A436" s="106">
        <f t="shared" si="19"/>
        <v>57526</v>
      </c>
      <c r="B436" s="714" t="str">
        <f t="shared" si="20"/>
        <v>LeasingII</v>
      </c>
      <c r="C436" s="93">
        <v>0</v>
      </c>
      <c r="D436" s="94">
        <v>0</v>
      </c>
      <c r="E436" s="94">
        <v>0</v>
      </c>
      <c r="F436" s="94">
        <v>0</v>
      </c>
      <c r="G436" s="94">
        <v>0</v>
      </c>
      <c r="H436" s="94">
        <v>0</v>
      </c>
      <c r="I436" s="94">
        <v>0</v>
      </c>
      <c r="J436" s="94">
        <v>0</v>
      </c>
      <c r="K436" s="95">
        <v>0</v>
      </c>
      <c r="L436" s="94">
        <f t="shared" si="18"/>
        <v>0</v>
      </c>
      <c r="M436" s="94">
        <v>0</v>
      </c>
      <c r="N436" s="94">
        <v>0</v>
      </c>
      <c r="O436" s="96">
        <v>0</v>
      </c>
      <c r="P436" s="95">
        <v>0</v>
      </c>
      <c r="Q436" s="97">
        <f>+monthly_drivers_0!Q436</f>
        <v>2.5</v>
      </c>
    </row>
    <row r="437" spans="1:17" x14ac:dyDescent="0.25">
      <c r="A437" s="98">
        <f t="shared" si="19"/>
        <v>57557</v>
      </c>
      <c r="B437" s="713" t="str">
        <f t="shared" si="20"/>
        <v>LeasingII</v>
      </c>
      <c r="C437" s="99">
        <v>0</v>
      </c>
      <c r="D437" s="100">
        <v>0</v>
      </c>
      <c r="E437" s="100">
        <v>0</v>
      </c>
      <c r="F437" s="100">
        <v>0</v>
      </c>
      <c r="G437" s="100">
        <v>0</v>
      </c>
      <c r="H437" s="100">
        <v>0</v>
      </c>
      <c r="I437" s="100">
        <v>0</v>
      </c>
      <c r="J437" s="100">
        <v>0</v>
      </c>
      <c r="K437" s="101">
        <v>0</v>
      </c>
      <c r="L437" s="102">
        <f t="shared" si="18"/>
        <v>0</v>
      </c>
      <c r="M437" s="102">
        <v>0</v>
      </c>
      <c r="N437" s="102">
        <v>0</v>
      </c>
      <c r="O437" s="103">
        <v>0</v>
      </c>
      <c r="P437" s="104">
        <v>0</v>
      </c>
      <c r="Q437" s="105">
        <f>+monthly_drivers_0!Q437</f>
        <v>2.5</v>
      </c>
    </row>
    <row r="438" spans="1:17" x14ac:dyDescent="0.25">
      <c r="A438" s="106">
        <f t="shared" si="19"/>
        <v>57588</v>
      </c>
      <c r="B438" s="714" t="str">
        <f t="shared" si="20"/>
        <v>LeasingII</v>
      </c>
      <c r="C438" s="93">
        <v>0</v>
      </c>
      <c r="D438" s="94">
        <v>0</v>
      </c>
      <c r="E438" s="94">
        <v>0</v>
      </c>
      <c r="F438" s="94">
        <v>0</v>
      </c>
      <c r="G438" s="94">
        <v>0</v>
      </c>
      <c r="H438" s="94">
        <v>0</v>
      </c>
      <c r="I438" s="94">
        <v>0</v>
      </c>
      <c r="J438" s="94">
        <v>0</v>
      </c>
      <c r="K438" s="95">
        <v>0</v>
      </c>
      <c r="L438" s="94">
        <f t="shared" si="18"/>
        <v>0</v>
      </c>
      <c r="M438" s="94">
        <v>0</v>
      </c>
      <c r="N438" s="94">
        <v>0</v>
      </c>
      <c r="O438" s="96">
        <v>0</v>
      </c>
      <c r="P438" s="95">
        <v>0</v>
      </c>
      <c r="Q438" s="97">
        <f>+monthly_drivers_0!Q438</f>
        <v>2.5</v>
      </c>
    </row>
    <row r="439" spans="1:17" x14ac:dyDescent="0.25">
      <c r="A439" s="98">
        <f t="shared" si="19"/>
        <v>57618</v>
      </c>
      <c r="B439" s="713" t="str">
        <f t="shared" si="20"/>
        <v>LeasingII</v>
      </c>
      <c r="C439" s="99">
        <v>0</v>
      </c>
      <c r="D439" s="100">
        <v>0</v>
      </c>
      <c r="E439" s="100">
        <v>0</v>
      </c>
      <c r="F439" s="100">
        <v>0</v>
      </c>
      <c r="G439" s="100">
        <v>0</v>
      </c>
      <c r="H439" s="100">
        <v>0</v>
      </c>
      <c r="I439" s="100">
        <v>0</v>
      </c>
      <c r="J439" s="100">
        <v>0</v>
      </c>
      <c r="K439" s="101">
        <v>0</v>
      </c>
      <c r="L439" s="102">
        <f t="shared" si="18"/>
        <v>0</v>
      </c>
      <c r="M439" s="102">
        <v>0</v>
      </c>
      <c r="N439" s="102">
        <v>0</v>
      </c>
      <c r="O439" s="103">
        <v>0</v>
      </c>
      <c r="P439" s="104">
        <v>0</v>
      </c>
      <c r="Q439" s="105">
        <f>+monthly_drivers_0!Q439</f>
        <v>2.5</v>
      </c>
    </row>
    <row r="440" spans="1:17" x14ac:dyDescent="0.25">
      <c r="A440" s="106">
        <f t="shared" si="19"/>
        <v>57649</v>
      </c>
      <c r="B440" s="714" t="str">
        <f t="shared" si="20"/>
        <v>LeasingII</v>
      </c>
      <c r="C440" s="93">
        <v>0</v>
      </c>
      <c r="D440" s="94">
        <v>0</v>
      </c>
      <c r="E440" s="94">
        <v>0</v>
      </c>
      <c r="F440" s="94">
        <v>0</v>
      </c>
      <c r="G440" s="94">
        <v>0</v>
      </c>
      <c r="H440" s="94">
        <v>0</v>
      </c>
      <c r="I440" s="94">
        <v>0</v>
      </c>
      <c r="J440" s="94">
        <v>0</v>
      </c>
      <c r="K440" s="95">
        <v>0</v>
      </c>
      <c r="L440" s="94">
        <f t="shared" si="18"/>
        <v>0</v>
      </c>
      <c r="M440" s="94">
        <v>0</v>
      </c>
      <c r="N440" s="94">
        <v>0</v>
      </c>
      <c r="O440" s="96">
        <v>0</v>
      </c>
      <c r="P440" s="95">
        <v>0</v>
      </c>
      <c r="Q440" s="97">
        <f>+monthly_drivers_0!Q440</f>
        <v>2.5</v>
      </c>
    </row>
    <row r="441" spans="1:17" x14ac:dyDescent="0.25">
      <c r="A441" s="98">
        <f t="shared" si="19"/>
        <v>57679</v>
      </c>
      <c r="B441" s="713" t="str">
        <f t="shared" si="20"/>
        <v>LeasingII</v>
      </c>
      <c r="C441" s="99">
        <v>0</v>
      </c>
      <c r="D441" s="100">
        <v>0</v>
      </c>
      <c r="E441" s="100">
        <v>0</v>
      </c>
      <c r="F441" s="100">
        <v>0</v>
      </c>
      <c r="G441" s="100">
        <v>0</v>
      </c>
      <c r="H441" s="100">
        <v>0</v>
      </c>
      <c r="I441" s="100">
        <v>0</v>
      </c>
      <c r="J441" s="100">
        <v>0</v>
      </c>
      <c r="K441" s="101">
        <v>0</v>
      </c>
      <c r="L441" s="102">
        <f t="shared" si="18"/>
        <v>0</v>
      </c>
      <c r="M441" s="102">
        <v>0</v>
      </c>
      <c r="N441" s="102">
        <v>0</v>
      </c>
      <c r="O441" s="103">
        <v>0</v>
      </c>
      <c r="P441" s="104">
        <v>0</v>
      </c>
      <c r="Q441" s="105">
        <f>+monthly_drivers_0!Q441</f>
        <v>2.5</v>
      </c>
    </row>
    <row r="442" spans="1:17" x14ac:dyDescent="0.25">
      <c r="A442" s="106">
        <f t="shared" si="19"/>
        <v>57710</v>
      </c>
      <c r="B442" s="714" t="str">
        <f t="shared" si="20"/>
        <v>LeasingII</v>
      </c>
      <c r="C442" s="93">
        <v>0</v>
      </c>
      <c r="D442" s="94">
        <v>0</v>
      </c>
      <c r="E442" s="94">
        <v>0</v>
      </c>
      <c r="F442" s="94">
        <v>0</v>
      </c>
      <c r="G442" s="94">
        <v>0</v>
      </c>
      <c r="H442" s="94">
        <v>0</v>
      </c>
      <c r="I442" s="94">
        <v>0</v>
      </c>
      <c r="J442" s="94">
        <v>0</v>
      </c>
      <c r="K442" s="95">
        <v>0</v>
      </c>
      <c r="L442" s="94">
        <f t="shared" si="18"/>
        <v>0</v>
      </c>
      <c r="M442" s="94">
        <v>0</v>
      </c>
      <c r="N442" s="94">
        <v>0</v>
      </c>
      <c r="O442" s="96">
        <v>0</v>
      </c>
      <c r="P442" s="95">
        <v>0</v>
      </c>
      <c r="Q442" s="97">
        <f>+monthly_drivers_0!Q442</f>
        <v>2.5</v>
      </c>
    </row>
    <row r="443" spans="1:17" x14ac:dyDescent="0.25">
      <c r="A443" s="98">
        <f t="shared" si="19"/>
        <v>57741</v>
      </c>
      <c r="B443" s="713" t="str">
        <f t="shared" si="20"/>
        <v>LeasingII</v>
      </c>
      <c r="C443" s="99">
        <v>0</v>
      </c>
      <c r="D443" s="100">
        <v>0</v>
      </c>
      <c r="E443" s="100">
        <v>0</v>
      </c>
      <c r="F443" s="100">
        <v>0</v>
      </c>
      <c r="G443" s="100">
        <v>0</v>
      </c>
      <c r="H443" s="100">
        <v>0</v>
      </c>
      <c r="I443" s="100">
        <v>0</v>
      </c>
      <c r="J443" s="100">
        <v>0</v>
      </c>
      <c r="K443" s="101">
        <v>0</v>
      </c>
      <c r="L443" s="102">
        <f t="shared" si="18"/>
        <v>0</v>
      </c>
      <c r="M443" s="102">
        <v>0</v>
      </c>
      <c r="N443" s="102">
        <v>0</v>
      </c>
      <c r="O443" s="103">
        <v>0</v>
      </c>
      <c r="P443" s="104">
        <v>0</v>
      </c>
      <c r="Q443" s="105">
        <f>+monthly_drivers_0!Q443</f>
        <v>2.5</v>
      </c>
    </row>
    <row r="444" spans="1:17" x14ac:dyDescent="0.25">
      <c r="A444" s="106">
        <f t="shared" si="19"/>
        <v>57769</v>
      </c>
      <c r="B444" s="714" t="str">
        <f t="shared" si="20"/>
        <v>LeasingII</v>
      </c>
      <c r="C444" s="93">
        <v>0</v>
      </c>
      <c r="D444" s="94">
        <v>0</v>
      </c>
      <c r="E444" s="94">
        <v>0</v>
      </c>
      <c r="F444" s="94">
        <v>0</v>
      </c>
      <c r="G444" s="94">
        <v>0</v>
      </c>
      <c r="H444" s="94">
        <v>0</v>
      </c>
      <c r="I444" s="94">
        <v>0</v>
      </c>
      <c r="J444" s="94">
        <v>0</v>
      </c>
      <c r="K444" s="95">
        <v>0</v>
      </c>
      <c r="L444" s="94">
        <f t="shared" si="18"/>
        <v>0</v>
      </c>
      <c r="M444" s="94">
        <v>0</v>
      </c>
      <c r="N444" s="94">
        <v>0</v>
      </c>
      <c r="O444" s="96">
        <v>0</v>
      </c>
      <c r="P444" s="95">
        <v>0</v>
      </c>
      <c r="Q444" s="97">
        <f>+monthly_drivers_0!Q444</f>
        <v>2.5</v>
      </c>
    </row>
    <row r="445" spans="1:17" x14ac:dyDescent="0.25">
      <c r="A445" s="98">
        <f t="shared" si="19"/>
        <v>57800</v>
      </c>
      <c r="B445" s="713" t="str">
        <f t="shared" si="20"/>
        <v>LeasingII</v>
      </c>
      <c r="C445" s="99">
        <v>0</v>
      </c>
      <c r="D445" s="100">
        <v>0</v>
      </c>
      <c r="E445" s="100">
        <v>0</v>
      </c>
      <c r="F445" s="100">
        <v>0</v>
      </c>
      <c r="G445" s="100">
        <v>0</v>
      </c>
      <c r="H445" s="100">
        <v>0</v>
      </c>
      <c r="I445" s="100">
        <v>0</v>
      </c>
      <c r="J445" s="100">
        <v>0</v>
      </c>
      <c r="K445" s="101">
        <v>0</v>
      </c>
      <c r="L445" s="102">
        <f t="shared" si="18"/>
        <v>0</v>
      </c>
      <c r="M445" s="102">
        <v>0</v>
      </c>
      <c r="N445" s="102">
        <v>0</v>
      </c>
      <c r="O445" s="103">
        <v>0</v>
      </c>
      <c r="P445" s="104">
        <v>0</v>
      </c>
      <c r="Q445" s="105">
        <f>+monthly_drivers_0!Q445</f>
        <v>2.5</v>
      </c>
    </row>
    <row r="446" spans="1:17" x14ac:dyDescent="0.25">
      <c r="A446" s="106">
        <f t="shared" si="19"/>
        <v>57830</v>
      </c>
      <c r="B446" s="714" t="str">
        <f t="shared" si="20"/>
        <v>LeasingII</v>
      </c>
      <c r="C446" s="93">
        <v>0</v>
      </c>
      <c r="D446" s="94">
        <v>0</v>
      </c>
      <c r="E446" s="94">
        <v>0</v>
      </c>
      <c r="F446" s="94">
        <v>0</v>
      </c>
      <c r="G446" s="94">
        <v>0</v>
      </c>
      <c r="H446" s="94">
        <v>0</v>
      </c>
      <c r="I446" s="94">
        <v>0</v>
      </c>
      <c r="J446" s="94">
        <v>0</v>
      </c>
      <c r="K446" s="95">
        <v>0</v>
      </c>
      <c r="L446" s="94">
        <f t="shared" si="18"/>
        <v>0</v>
      </c>
      <c r="M446" s="94">
        <v>0</v>
      </c>
      <c r="N446" s="94">
        <v>0</v>
      </c>
      <c r="O446" s="96">
        <v>0</v>
      </c>
      <c r="P446" s="95">
        <v>0</v>
      </c>
      <c r="Q446" s="97">
        <f>+monthly_drivers_0!Q446</f>
        <v>2.5</v>
      </c>
    </row>
    <row r="447" spans="1:17" x14ac:dyDescent="0.25">
      <c r="A447" s="98">
        <f t="shared" si="19"/>
        <v>57861</v>
      </c>
      <c r="B447" s="713" t="str">
        <f t="shared" si="20"/>
        <v>LeasingII</v>
      </c>
      <c r="C447" s="99">
        <v>0</v>
      </c>
      <c r="D447" s="100">
        <v>0</v>
      </c>
      <c r="E447" s="100">
        <v>0</v>
      </c>
      <c r="F447" s="100">
        <v>0</v>
      </c>
      <c r="G447" s="100">
        <v>0</v>
      </c>
      <c r="H447" s="100">
        <v>0</v>
      </c>
      <c r="I447" s="100">
        <v>0</v>
      </c>
      <c r="J447" s="100">
        <v>0</v>
      </c>
      <c r="K447" s="101">
        <v>0</v>
      </c>
      <c r="L447" s="102">
        <f t="shared" si="18"/>
        <v>0</v>
      </c>
      <c r="M447" s="102">
        <v>0</v>
      </c>
      <c r="N447" s="102">
        <v>0</v>
      </c>
      <c r="O447" s="103">
        <v>0</v>
      </c>
      <c r="P447" s="104">
        <v>0</v>
      </c>
      <c r="Q447" s="105">
        <f>+monthly_drivers_0!Q447</f>
        <v>2.5</v>
      </c>
    </row>
    <row r="448" spans="1:17" x14ac:dyDescent="0.25">
      <c r="A448" s="106">
        <f t="shared" si="19"/>
        <v>57891</v>
      </c>
      <c r="B448" s="714" t="str">
        <f t="shared" si="20"/>
        <v>LeasingII</v>
      </c>
      <c r="C448" s="93">
        <v>0</v>
      </c>
      <c r="D448" s="94">
        <v>0</v>
      </c>
      <c r="E448" s="94">
        <v>0</v>
      </c>
      <c r="F448" s="94">
        <v>0</v>
      </c>
      <c r="G448" s="94">
        <v>0</v>
      </c>
      <c r="H448" s="94">
        <v>0</v>
      </c>
      <c r="I448" s="94">
        <v>0</v>
      </c>
      <c r="J448" s="94">
        <v>0</v>
      </c>
      <c r="K448" s="95">
        <v>0</v>
      </c>
      <c r="L448" s="94">
        <f t="shared" si="18"/>
        <v>0</v>
      </c>
      <c r="M448" s="94">
        <v>0</v>
      </c>
      <c r="N448" s="94">
        <v>0</v>
      </c>
      <c r="O448" s="96">
        <v>0</v>
      </c>
      <c r="P448" s="95">
        <v>0</v>
      </c>
      <c r="Q448" s="97">
        <f>+monthly_drivers_0!Q448</f>
        <v>2.5</v>
      </c>
    </row>
    <row r="449" spans="1:17" x14ac:dyDescent="0.25">
      <c r="A449" s="98">
        <f t="shared" si="19"/>
        <v>57922</v>
      </c>
      <c r="B449" s="713" t="str">
        <f t="shared" si="20"/>
        <v>LeasingII</v>
      </c>
      <c r="C449" s="99">
        <v>0</v>
      </c>
      <c r="D449" s="100">
        <v>0</v>
      </c>
      <c r="E449" s="100">
        <v>0</v>
      </c>
      <c r="F449" s="100">
        <v>0</v>
      </c>
      <c r="G449" s="100">
        <v>0</v>
      </c>
      <c r="H449" s="100">
        <v>0</v>
      </c>
      <c r="I449" s="100">
        <v>0</v>
      </c>
      <c r="J449" s="100">
        <v>0</v>
      </c>
      <c r="K449" s="101">
        <v>0</v>
      </c>
      <c r="L449" s="102">
        <f t="shared" si="18"/>
        <v>0</v>
      </c>
      <c r="M449" s="102">
        <v>0</v>
      </c>
      <c r="N449" s="102">
        <v>0</v>
      </c>
      <c r="O449" s="103">
        <v>0</v>
      </c>
      <c r="P449" s="104">
        <v>0</v>
      </c>
      <c r="Q449" s="105">
        <f>+monthly_drivers_0!Q449</f>
        <v>2.5</v>
      </c>
    </row>
    <row r="450" spans="1:17" x14ac:dyDescent="0.25">
      <c r="A450" s="106">
        <f t="shared" si="19"/>
        <v>57953</v>
      </c>
      <c r="B450" s="714" t="str">
        <f t="shared" si="20"/>
        <v>LeasingII</v>
      </c>
      <c r="C450" s="93">
        <v>0</v>
      </c>
      <c r="D450" s="94">
        <v>0</v>
      </c>
      <c r="E450" s="94">
        <v>0</v>
      </c>
      <c r="F450" s="94">
        <v>0</v>
      </c>
      <c r="G450" s="94">
        <v>0</v>
      </c>
      <c r="H450" s="94">
        <v>0</v>
      </c>
      <c r="I450" s="94">
        <v>0</v>
      </c>
      <c r="J450" s="94">
        <v>0</v>
      </c>
      <c r="K450" s="95">
        <v>0</v>
      </c>
      <c r="L450" s="94">
        <f t="shared" ref="L450:L513" si="21">+P450+O450</f>
        <v>0</v>
      </c>
      <c r="M450" s="94">
        <v>0</v>
      </c>
      <c r="N450" s="94">
        <v>0</v>
      </c>
      <c r="O450" s="96">
        <v>0</v>
      </c>
      <c r="P450" s="95">
        <v>0</v>
      </c>
      <c r="Q450" s="97">
        <f>+monthly_drivers_0!Q450</f>
        <v>2.5</v>
      </c>
    </row>
    <row r="451" spans="1:17" x14ac:dyDescent="0.25">
      <c r="A451" s="98">
        <f t="shared" ref="A451:A514" si="22">+EOMONTH(A450,1)</f>
        <v>57983</v>
      </c>
      <c r="B451" s="713" t="str">
        <f t="shared" ref="B451:B514" si="23">+B450</f>
        <v>LeasingII</v>
      </c>
      <c r="C451" s="99">
        <v>0</v>
      </c>
      <c r="D451" s="100">
        <v>0</v>
      </c>
      <c r="E451" s="100">
        <v>0</v>
      </c>
      <c r="F451" s="100">
        <v>0</v>
      </c>
      <c r="G451" s="100">
        <v>0</v>
      </c>
      <c r="H451" s="100">
        <v>0</v>
      </c>
      <c r="I451" s="100">
        <v>0</v>
      </c>
      <c r="J451" s="100">
        <v>0</v>
      </c>
      <c r="K451" s="101">
        <v>0</v>
      </c>
      <c r="L451" s="102">
        <f t="shared" si="21"/>
        <v>0</v>
      </c>
      <c r="M451" s="102">
        <v>0</v>
      </c>
      <c r="N451" s="102">
        <v>0</v>
      </c>
      <c r="O451" s="103">
        <v>0</v>
      </c>
      <c r="P451" s="104">
        <v>0</v>
      </c>
      <c r="Q451" s="105">
        <f>+monthly_drivers_0!Q451</f>
        <v>2.5</v>
      </c>
    </row>
    <row r="452" spans="1:17" x14ac:dyDescent="0.25">
      <c r="A452" s="106">
        <f t="shared" si="22"/>
        <v>58014</v>
      </c>
      <c r="B452" s="714" t="str">
        <f t="shared" si="23"/>
        <v>LeasingII</v>
      </c>
      <c r="C452" s="93">
        <v>0</v>
      </c>
      <c r="D452" s="94">
        <v>0</v>
      </c>
      <c r="E452" s="94">
        <v>0</v>
      </c>
      <c r="F452" s="94">
        <v>0</v>
      </c>
      <c r="G452" s="94">
        <v>0</v>
      </c>
      <c r="H452" s="94">
        <v>0</v>
      </c>
      <c r="I452" s="94">
        <v>0</v>
      </c>
      <c r="J452" s="94">
        <v>0</v>
      </c>
      <c r="K452" s="95">
        <v>0</v>
      </c>
      <c r="L452" s="94">
        <f t="shared" si="21"/>
        <v>0</v>
      </c>
      <c r="M452" s="94">
        <v>0</v>
      </c>
      <c r="N452" s="94">
        <v>0</v>
      </c>
      <c r="O452" s="96">
        <v>0</v>
      </c>
      <c r="P452" s="95">
        <v>0</v>
      </c>
      <c r="Q452" s="97">
        <f>+monthly_drivers_0!Q452</f>
        <v>2.5</v>
      </c>
    </row>
    <row r="453" spans="1:17" x14ac:dyDescent="0.25">
      <c r="A453" s="98">
        <f t="shared" si="22"/>
        <v>58044</v>
      </c>
      <c r="B453" s="713" t="str">
        <f t="shared" si="23"/>
        <v>LeasingII</v>
      </c>
      <c r="C453" s="99">
        <v>0</v>
      </c>
      <c r="D453" s="100">
        <v>0</v>
      </c>
      <c r="E453" s="100">
        <v>0</v>
      </c>
      <c r="F453" s="100">
        <v>0</v>
      </c>
      <c r="G453" s="100">
        <v>0</v>
      </c>
      <c r="H453" s="100">
        <v>0</v>
      </c>
      <c r="I453" s="100">
        <v>0</v>
      </c>
      <c r="J453" s="100">
        <v>0</v>
      </c>
      <c r="K453" s="101">
        <v>0</v>
      </c>
      <c r="L453" s="102">
        <f t="shared" si="21"/>
        <v>0</v>
      </c>
      <c r="M453" s="102">
        <v>0</v>
      </c>
      <c r="N453" s="102">
        <v>0</v>
      </c>
      <c r="O453" s="103">
        <v>0</v>
      </c>
      <c r="P453" s="104">
        <v>0</v>
      </c>
      <c r="Q453" s="105">
        <f>+monthly_drivers_0!Q453</f>
        <v>2.5</v>
      </c>
    </row>
    <row r="454" spans="1:17" x14ac:dyDescent="0.25">
      <c r="A454" s="106">
        <f t="shared" si="22"/>
        <v>58075</v>
      </c>
      <c r="B454" s="714" t="str">
        <f t="shared" si="23"/>
        <v>LeasingII</v>
      </c>
      <c r="C454" s="93">
        <v>0</v>
      </c>
      <c r="D454" s="94">
        <v>0</v>
      </c>
      <c r="E454" s="94">
        <v>0</v>
      </c>
      <c r="F454" s="94">
        <v>0</v>
      </c>
      <c r="G454" s="94">
        <v>0</v>
      </c>
      <c r="H454" s="94">
        <v>0</v>
      </c>
      <c r="I454" s="94">
        <v>0</v>
      </c>
      <c r="J454" s="94">
        <v>0</v>
      </c>
      <c r="K454" s="95">
        <v>0</v>
      </c>
      <c r="L454" s="94">
        <f t="shared" si="21"/>
        <v>0</v>
      </c>
      <c r="M454" s="94">
        <v>0</v>
      </c>
      <c r="N454" s="94">
        <v>0</v>
      </c>
      <c r="O454" s="96">
        <v>0</v>
      </c>
      <c r="P454" s="95">
        <v>0</v>
      </c>
      <c r="Q454" s="97">
        <f>+monthly_drivers_0!Q454</f>
        <v>2.5</v>
      </c>
    </row>
    <row r="455" spans="1:17" x14ac:dyDescent="0.25">
      <c r="A455" s="98">
        <f t="shared" si="22"/>
        <v>58106</v>
      </c>
      <c r="B455" s="713" t="str">
        <f t="shared" si="23"/>
        <v>LeasingII</v>
      </c>
      <c r="C455" s="99">
        <v>0</v>
      </c>
      <c r="D455" s="100">
        <v>0</v>
      </c>
      <c r="E455" s="100">
        <v>0</v>
      </c>
      <c r="F455" s="100">
        <v>0</v>
      </c>
      <c r="G455" s="100">
        <v>0</v>
      </c>
      <c r="H455" s="100">
        <v>0</v>
      </c>
      <c r="I455" s="100">
        <v>0</v>
      </c>
      <c r="J455" s="100">
        <v>0</v>
      </c>
      <c r="K455" s="101">
        <v>0</v>
      </c>
      <c r="L455" s="102">
        <f t="shared" si="21"/>
        <v>0</v>
      </c>
      <c r="M455" s="102">
        <v>0</v>
      </c>
      <c r="N455" s="102">
        <v>0</v>
      </c>
      <c r="O455" s="103">
        <v>0</v>
      </c>
      <c r="P455" s="104">
        <v>0</v>
      </c>
      <c r="Q455" s="105">
        <f>+monthly_drivers_0!Q455</f>
        <v>2.5</v>
      </c>
    </row>
    <row r="456" spans="1:17" x14ac:dyDescent="0.25">
      <c r="A456" s="106">
        <f t="shared" si="22"/>
        <v>58134</v>
      </c>
      <c r="B456" s="714" t="str">
        <f t="shared" si="23"/>
        <v>LeasingII</v>
      </c>
      <c r="C456" s="93">
        <v>0</v>
      </c>
      <c r="D456" s="94">
        <v>0</v>
      </c>
      <c r="E456" s="94">
        <v>0</v>
      </c>
      <c r="F456" s="94">
        <v>0</v>
      </c>
      <c r="G456" s="94">
        <v>0</v>
      </c>
      <c r="H456" s="94">
        <v>0</v>
      </c>
      <c r="I456" s="94">
        <v>0</v>
      </c>
      <c r="J456" s="94">
        <v>0</v>
      </c>
      <c r="K456" s="95">
        <v>0</v>
      </c>
      <c r="L456" s="94">
        <f t="shared" si="21"/>
        <v>0</v>
      </c>
      <c r="M456" s="94">
        <v>0</v>
      </c>
      <c r="N456" s="94">
        <v>0</v>
      </c>
      <c r="O456" s="96">
        <v>0</v>
      </c>
      <c r="P456" s="95">
        <v>0</v>
      </c>
      <c r="Q456" s="97">
        <f>+monthly_drivers_0!Q456</f>
        <v>2.5</v>
      </c>
    </row>
    <row r="457" spans="1:17" x14ac:dyDescent="0.25">
      <c r="A457" s="98">
        <f t="shared" si="22"/>
        <v>58165</v>
      </c>
      <c r="B457" s="713" t="str">
        <f t="shared" si="23"/>
        <v>LeasingII</v>
      </c>
      <c r="C457" s="99">
        <v>0</v>
      </c>
      <c r="D457" s="100">
        <v>0</v>
      </c>
      <c r="E457" s="100">
        <v>0</v>
      </c>
      <c r="F457" s="100">
        <v>0</v>
      </c>
      <c r="G457" s="100">
        <v>0</v>
      </c>
      <c r="H457" s="100">
        <v>0</v>
      </c>
      <c r="I457" s="100">
        <v>0</v>
      </c>
      <c r="J457" s="100">
        <v>0</v>
      </c>
      <c r="K457" s="101">
        <v>0</v>
      </c>
      <c r="L457" s="102">
        <f t="shared" si="21"/>
        <v>0</v>
      </c>
      <c r="M457" s="102">
        <v>0</v>
      </c>
      <c r="N457" s="102">
        <v>0</v>
      </c>
      <c r="O457" s="103">
        <v>0</v>
      </c>
      <c r="P457" s="104">
        <v>0</v>
      </c>
      <c r="Q457" s="105">
        <f>+monthly_drivers_0!Q457</f>
        <v>2.5</v>
      </c>
    </row>
    <row r="458" spans="1:17" x14ac:dyDescent="0.25">
      <c r="A458" s="106">
        <f t="shared" si="22"/>
        <v>58195</v>
      </c>
      <c r="B458" s="714" t="str">
        <f t="shared" si="23"/>
        <v>LeasingII</v>
      </c>
      <c r="C458" s="93">
        <v>0</v>
      </c>
      <c r="D458" s="94">
        <v>0</v>
      </c>
      <c r="E458" s="94">
        <v>0</v>
      </c>
      <c r="F458" s="94">
        <v>0</v>
      </c>
      <c r="G458" s="94">
        <v>0</v>
      </c>
      <c r="H458" s="94">
        <v>0</v>
      </c>
      <c r="I458" s="94">
        <v>0</v>
      </c>
      <c r="J458" s="94">
        <v>0</v>
      </c>
      <c r="K458" s="95">
        <v>0</v>
      </c>
      <c r="L458" s="94">
        <f t="shared" si="21"/>
        <v>0</v>
      </c>
      <c r="M458" s="94">
        <v>0</v>
      </c>
      <c r="N458" s="94">
        <v>0</v>
      </c>
      <c r="O458" s="96">
        <v>0</v>
      </c>
      <c r="P458" s="95">
        <v>0</v>
      </c>
      <c r="Q458" s="97">
        <f>+monthly_drivers_0!Q458</f>
        <v>2.5</v>
      </c>
    </row>
    <row r="459" spans="1:17" x14ac:dyDescent="0.25">
      <c r="A459" s="98">
        <f t="shared" si="22"/>
        <v>58226</v>
      </c>
      <c r="B459" s="713" t="str">
        <f t="shared" si="23"/>
        <v>LeasingII</v>
      </c>
      <c r="C459" s="99">
        <v>0</v>
      </c>
      <c r="D459" s="100">
        <v>0</v>
      </c>
      <c r="E459" s="100">
        <v>0</v>
      </c>
      <c r="F459" s="100">
        <v>0</v>
      </c>
      <c r="G459" s="100">
        <v>0</v>
      </c>
      <c r="H459" s="100">
        <v>0</v>
      </c>
      <c r="I459" s="100">
        <v>0</v>
      </c>
      <c r="J459" s="100">
        <v>0</v>
      </c>
      <c r="K459" s="101">
        <v>0</v>
      </c>
      <c r="L459" s="102">
        <f t="shared" si="21"/>
        <v>0</v>
      </c>
      <c r="M459" s="102">
        <v>0</v>
      </c>
      <c r="N459" s="102">
        <v>0</v>
      </c>
      <c r="O459" s="103">
        <v>0</v>
      </c>
      <c r="P459" s="104">
        <v>0</v>
      </c>
      <c r="Q459" s="105">
        <f>+monthly_drivers_0!Q459</f>
        <v>2.5</v>
      </c>
    </row>
    <row r="460" spans="1:17" x14ac:dyDescent="0.25">
      <c r="A460" s="106">
        <f t="shared" si="22"/>
        <v>58256</v>
      </c>
      <c r="B460" s="714" t="str">
        <f t="shared" si="23"/>
        <v>LeasingII</v>
      </c>
      <c r="C460" s="93">
        <v>0</v>
      </c>
      <c r="D460" s="94">
        <v>0</v>
      </c>
      <c r="E460" s="94">
        <v>0</v>
      </c>
      <c r="F460" s="94">
        <v>0</v>
      </c>
      <c r="G460" s="94">
        <v>0</v>
      </c>
      <c r="H460" s="94">
        <v>0</v>
      </c>
      <c r="I460" s="94">
        <v>0</v>
      </c>
      <c r="J460" s="94">
        <v>0</v>
      </c>
      <c r="K460" s="95">
        <v>0</v>
      </c>
      <c r="L460" s="94">
        <f t="shared" si="21"/>
        <v>0</v>
      </c>
      <c r="M460" s="94">
        <v>0</v>
      </c>
      <c r="N460" s="94">
        <v>0</v>
      </c>
      <c r="O460" s="96">
        <v>0</v>
      </c>
      <c r="P460" s="95">
        <v>0</v>
      </c>
      <c r="Q460" s="97">
        <f>+monthly_drivers_0!Q460</f>
        <v>2.5</v>
      </c>
    </row>
    <row r="461" spans="1:17" x14ac:dyDescent="0.25">
      <c r="A461" s="98">
        <f t="shared" si="22"/>
        <v>58287</v>
      </c>
      <c r="B461" s="713" t="str">
        <f t="shared" si="23"/>
        <v>LeasingII</v>
      </c>
      <c r="C461" s="99">
        <v>0</v>
      </c>
      <c r="D461" s="100">
        <v>0</v>
      </c>
      <c r="E461" s="100">
        <v>0</v>
      </c>
      <c r="F461" s="100">
        <v>0</v>
      </c>
      <c r="G461" s="100">
        <v>0</v>
      </c>
      <c r="H461" s="100">
        <v>0</v>
      </c>
      <c r="I461" s="100">
        <v>0</v>
      </c>
      <c r="J461" s="100">
        <v>0</v>
      </c>
      <c r="K461" s="101">
        <v>0</v>
      </c>
      <c r="L461" s="102">
        <f t="shared" si="21"/>
        <v>0</v>
      </c>
      <c r="M461" s="102">
        <v>0</v>
      </c>
      <c r="N461" s="102">
        <v>0</v>
      </c>
      <c r="O461" s="103">
        <v>0</v>
      </c>
      <c r="P461" s="104">
        <v>0</v>
      </c>
      <c r="Q461" s="105">
        <f>+monthly_drivers_0!Q461</f>
        <v>2.5</v>
      </c>
    </row>
    <row r="462" spans="1:17" x14ac:dyDescent="0.25">
      <c r="A462" s="106">
        <f t="shared" si="22"/>
        <v>58318</v>
      </c>
      <c r="B462" s="714" t="str">
        <f t="shared" si="23"/>
        <v>LeasingII</v>
      </c>
      <c r="C462" s="93">
        <v>0</v>
      </c>
      <c r="D462" s="94">
        <v>0</v>
      </c>
      <c r="E462" s="94">
        <v>0</v>
      </c>
      <c r="F462" s="94">
        <v>0</v>
      </c>
      <c r="G462" s="94">
        <v>0</v>
      </c>
      <c r="H462" s="94">
        <v>0</v>
      </c>
      <c r="I462" s="94">
        <v>0</v>
      </c>
      <c r="J462" s="94">
        <v>0</v>
      </c>
      <c r="K462" s="95">
        <v>0</v>
      </c>
      <c r="L462" s="94">
        <f t="shared" si="21"/>
        <v>0</v>
      </c>
      <c r="M462" s="94">
        <v>0</v>
      </c>
      <c r="N462" s="94">
        <v>0</v>
      </c>
      <c r="O462" s="96">
        <v>0</v>
      </c>
      <c r="P462" s="95">
        <v>0</v>
      </c>
      <c r="Q462" s="97">
        <f>+monthly_drivers_0!Q462</f>
        <v>2.5</v>
      </c>
    </row>
    <row r="463" spans="1:17" x14ac:dyDescent="0.25">
      <c r="A463" s="98">
        <f t="shared" si="22"/>
        <v>58348</v>
      </c>
      <c r="B463" s="713" t="str">
        <f t="shared" si="23"/>
        <v>LeasingII</v>
      </c>
      <c r="C463" s="99">
        <v>0</v>
      </c>
      <c r="D463" s="100">
        <v>0</v>
      </c>
      <c r="E463" s="100">
        <v>0</v>
      </c>
      <c r="F463" s="100">
        <v>0</v>
      </c>
      <c r="G463" s="100">
        <v>0</v>
      </c>
      <c r="H463" s="100">
        <v>0</v>
      </c>
      <c r="I463" s="100">
        <v>0</v>
      </c>
      <c r="J463" s="100">
        <v>0</v>
      </c>
      <c r="K463" s="101">
        <v>0</v>
      </c>
      <c r="L463" s="102">
        <f t="shared" si="21"/>
        <v>0</v>
      </c>
      <c r="M463" s="102">
        <v>0</v>
      </c>
      <c r="N463" s="102">
        <v>0</v>
      </c>
      <c r="O463" s="103">
        <v>0</v>
      </c>
      <c r="P463" s="104">
        <v>0</v>
      </c>
      <c r="Q463" s="105">
        <f>+monthly_drivers_0!Q463</f>
        <v>2.5</v>
      </c>
    </row>
    <row r="464" spans="1:17" x14ac:dyDescent="0.25">
      <c r="A464" s="106">
        <f t="shared" si="22"/>
        <v>58379</v>
      </c>
      <c r="B464" s="714" t="str">
        <f t="shared" si="23"/>
        <v>LeasingII</v>
      </c>
      <c r="C464" s="93">
        <v>0</v>
      </c>
      <c r="D464" s="94">
        <v>0</v>
      </c>
      <c r="E464" s="94">
        <v>0</v>
      </c>
      <c r="F464" s="94">
        <v>0</v>
      </c>
      <c r="G464" s="94">
        <v>0</v>
      </c>
      <c r="H464" s="94">
        <v>0</v>
      </c>
      <c r="I464" s="94">
        <v>0</v>
      </c>
      <c r="J464" s="94">
        <v>0</v>
      </c>
      <c r="K464" s="95">
        <v>0</v>
      </c>
      <c r="L464" s="94">
        <f t="shared" si="21"/>
        <v>0</v>
      </c>
      <c r="M464" s="94">
        <v>0</v>
      </c>
      <c r="N464" s="94">
        <v>0</v>
      </c>
      <c r="O464" s="96">
        <v>0</v>
      </c>
      <c r="P464" s="95">
        <v>0</v>
      </c>
      <c r="Q464" s="97">
        <f>+monthly_drivers_0!Q464</f>
        <v>2.5</v>
      </c>
    </row>
    <row r="465" spans="1:17" x14ac:dyDescent="0.25">
      <c r="A465" s="98">
        <f t="shared" si="22"/>
        <v>58409</v>
      </c>
      <c r="B465" s="713" t="str">
        <f t="shared" si="23"/>
        <v>LeasingII</v>
      </c>
      <c r="C465" s="99">
        <v>0</v>
      </c>
      <c r="D465" s="100">
        <v>0</v>
      </c>
      <c r="E465" s="100">
        <v>0</v>
      </c>
      <c r="F465" s="100">
        <v>0</v>
      </c>
      <c r="G465" s="100">
        <v>0</v>
      </c>
      <c r="H465" s="100">
        <v>0</v>
      </c>
      <c r="I465" s="100">
        <v>0</v>
      </c>
      <c r="J465" s="100">
        <v>0</v>
      </c>
      <c r="K465" s="101">
        <v>0</v>
      </c>
      <c r="L465" s="102">
        <f t="shared" si="21"/>
        <v>0</v>
      </c>
      <c r="M465" s="102">
        <v>0</v>
      </c>
      <c r="N465" s="102">
        <v>0</v>
      </c>
      <c r="O465" s="103">
        <v>0</v>
      </c>
      <c r="P465" s="104">
        <v>0</v>
      </c>
      <c r="Q465" s="105">
        <f>+monthly_drivers_0!Q465</f>
        <v>2.5</v>
      </c>
    </row>
    <row r="466" spans="1:17" x14ac:dyDescent="0.25">
      <c r="A466" s="106">
        <f t="shared" si="22"/>
        <v>58440</v>
      </c>
      <c r="B466" s="714" t="str">
        <f t="shared" si="23"/>
        <v>LeasingII</v>
      </c>
      <c r="C466" s="93">
        <v>0</v>
      </c>
      <c r="D466" s="94">
        <v>0</v>
      </c>
      <c r="E466" s="94">
        <v>0</v>
      </c>
      <c r="F466" s="94">
        <v>0</v>
      </c>
      <c r="G466" s="94">
        <v>0</v>
      </c>
      <c r="H466" s="94">
        <v>0</v>
      </c>
      <c r="I466" s="94">
        <v>0</v>
      </c>
      <c r="J466" s="94">
        <v>0</v>
      </c>
      <c r="K466" s="95">
        <v>0</v>
      </c>
      <c r="L466" s="94">
        <f t="shared" si="21"/>
        <v>0</v>
      </c>
      <c r="M466" s="94">
        <v>0</v>
      </c>
      <c r="N466" s="94">
        <v>0</v>
      </c>
      <c r="O466" s="96">
        <v>0</v>
      </c>
      <c r="P466" s="95">
        <v>0</v>
      </c>
      <c r="Q466" s="97">
        <f>+monthly_drivers_0!Q466</f>
        <v>2.5</v>
      </c>
    </row>
    <row r="467" spans="1:17" x14ac:dyDescent="0.25">
      <c r="A467" s="98">
        <f t="shared" si="22"/>
        <v>58471</v>
      </c>
      <c r="B467" s="713" t="str">
        <f t="shared" si="23"/>
        <v>LeasingII</v>
      </c>
      <c r="C467" s="99">
        <v>0</v>
      </c>
      <c r="D467" s="100">
        <v>0</v>
      </c>
      <c r="E467" s="100">
        <v>0</v>
      </c>
      <c r="F467" s="100">
        <v>0</v>
      </c>
      <c r="G467" s="100">
        <v>0</v>
      </c>
      <c r="H467" s="100">
        <v>0</v>
      </c>
      <c r="I467" s="100">
        <v>0</v>
      </c>
      <c r="J467" s="100">
        <v>0</v>
      </c>
      <c r="K467" s="101">
        <v>0</v>
      </c>
      <c r="L467" s="102">
        <f t="shared" si="21"/>
        <v>0</v>
      </c>
      <c r="M467" s="102">
        <v>0</v>
      </c>
      <c r="N467" s="102">
        <v>0</v>
      </c>
      <c r="O467" s="103">
        <v>0</v>
      </c>
      <c r="P467" s="104">
        <v>0</v>
      </c>
      <c r="Q467" s="105">
        <f>+monthly_drivers_0!Q467</f>
        <v>2.5</v>
      </c>
    </row>
    <row r="468" spans="1:17" x14ac:dyDescent="0.25">
      <c r="A468" s="106">
        <f t="shared" si="22"/>
        <v>58500</v>
      </c>
      <c r="B468" s="714" t="str">
        <f t="shared" si="23"/>
        <v>LeasingII</v>
      </c>
      <c r="C468" s="93">
        <v>0</v>
      </c>
      <c r="D468" s="94">
        <v>0</v>
      </c>
      <c r="E468" s="94">
        <v>0</v>
      </c>
      <c r="F468" s="94">
        <v>0</v>
      </c>
      <c r="G468" s="94">
        <v>0</v>
      </c>
      <c r="H468" s="94">
        <v>0</v>
      </c>
      <c r="I468" s="94">
        <v>0</v>
      </c>
      <c r="J468" s="94">
        <v>0</v>
      </c>
      <c r="K468" s="95">
        <v>0</v>
      </c>
      <c r="L468" s="94">
        <f t="shared" si="21"/>
        <v>0</v>
      </c>
      <c r="M468" s="94">
        <v>0</v>
      </c>
      <c r="N468" s="94">
        <v>0</v>
      </c>
      <c r="O468" s="96">
        <v>0</v>
      </c>
      <c r="P468" s="95">
        <v>0</v>
      </c>
      <c r="Q468" s="97">
        <f>+monthly_drivers_0!Q468</f>
        <v>2.5</v>
      </c>
    </row>
    <row r="469" spans="1:17" x14ac:dyDescent="0.25">
      <c r="A469" s="98">
        <f t="shared" si="22"/>
        <v>58531</v>
      </c>
      <c r="B469" s="713" t="str">
        <f t="shared" si="23"/>
        <v>LeasingII</v>
      </c>
      <c r="C469" s="99">
        <v>0</v>
      </c>
      <c r="D469" s="100">
        <v>0</v>
      </c>
      <c r="E469" s="100">
        <v>0</v>
      </c>
      <c r="F469" s="100">
        <v>0</v>
      </c>
      <c r="G469" s="100">
        <v>0</v>
      </c>
      <c r="H469" s="100">
        <v>0</v>
      </c>
      <c r="I469" s="100">
        <v>0</v>
      </c>
      <c r="J469" s="100">
        <v>0</v>
      </c>
      <c r="K469" s="101">
        <v>0</v>
      </c>
      <c r="L469" s="102">
        <f t="shared" si="21"/>
        <v>0</v>
      </c>
      <c r="M469" s="102">
        <v>0</v>
      </c>
      <c r="N469" s="102">
        <v>0</v>
      </c>
      <c r="O469" s="103">
        <v>0</v>
      </c>
      <c r="P469" s="104">
        <v>0</v>
      </c>
      <c r="Q469" s="105">
        <f>+monthly_drivers_0!Q469</f>
        <v>2.5</v>
      </c>
    </row>
    <row r="470" spans="1:17" x14ac:dyDescent="0.25">
      <c r="A470" s="106">
        <f t="shared" si="22"/>
        <v>58561</v>
      </c>
      <c r="B470" s="714" t="str">
        <f t="shared" si="23"/>
        <v>LeasingII</v>
      </c>
      <c r="C470" s="93">
        <v>0</v>
      </c>
      <c r="D470" s="94">
        <v>0</v>
      </c>
      <c r="E470" s="94">
        <v>0</v>
      </c>
      <c r="F470" s="94">
        <v>0</v>
      </c>
      <c r="G470" s="94">
        <v>0</v>
      </c>
      <c r="H470" s="94">
        <v>0</v>
      </c>
      <c r="I470" s="94">
        <v>0</v>
      </c>
      <c r="J470" s="94">
        <v>0</v>
      </c>
      <c r="K470" s="95">
        <v>0</v>
      </c>
      <c r="L470" s="94">
        <f t="shared" si="21"/>
        <v>0</v>
      </c>
      <c r="M470" s="94">
        <v>0</v>
      </c>
      <c r="N470" s="94">
        <v>0</v>
      </c>
      <c r="O470" s="96">
        <v>0</v>
      </c>
      <c r="P470" s="95">
        <v>0</v>
      </c>
      <c r="Q470" s="97">
        <f>+monthly_drivers_0!Q470</f>
        <v>2.5</v>
      </c>
    </row>
    <row r="471" spans="1:17" x14ac:dyDescent="0.25">
      <c r="A471" s="98">
        <f t="shared" si="22"/>
        <v>58592</v>
      </c>
      <c r="B471" s="713" t="str">
        <f t="shared" si="23"/>
        <v>LeasingII</v>
      </c>
      <c r="C471" s="99">
        <v>0</v>
      </c>
      <c r="D471" s="100">
        <v>0</v>
      </c>
      <c r="E471" s="100">
        <v>0</v>
      </c>
      <c r="F471" s="100">
        <v>0</v>
      </c>
      <c r="G471" s="100">
        <v>0</v>
      </c>
      <c r="H471" s="100">
        <v>0</v>
      </c>
      <c r="I471" s="100">
        <v>0</v>
      </c>
      <c r="J471" s="100">
        <v>0</v>
      </c>
      <c r="K471" s="101">
        <v>0</v>
      </c>
      <c r="L471" s="102">
        <f t="shared" si="21"/>
        <v>0</v>
      </c>
      <c r="M471" s="102">
        <v>0</v>
      </c>
      <c r="N471" s="102">
        <v>0</v>
      </c>
      <c r="O471" s="103">
        <v>0</v>
      </c>
      <c r="P471" s="104">
        <v>0</v>
      </c>
      <c r="Q471" s="105">
        <f>+monthly_drivers_0!Q471</f>
        <v>2.5</v>
      </c>
    </row>
    <row r="472" spans="1:17" x14ac:dyDescent="0.25">
      <c r="A472" s="106">
        <f t="shared" si="22"/>
        <v>58622</v>
      </c>
      <c r="B472" s="714" t="str">
        <f t="shared" si="23"/>
        <v>LeasingII</v>
      </c>
      <c r="C472" s="93">
        <v>0</v>
      </c>
      <c r="D472" s="94">
        <v>0</v>
      </c>
      <c r="E472" s="94">
        <v>0</v>
      </c>
      <c r="F472" s="94">
        <v>0</v>
      </c>
      <c r="G472" s="94">
        <v>0</v>
      </c>
      <c r="H472" s="94">
        <v>0</v>
      </c>
      <c r="I472" s="94">
        <v>0</v>
      </c>
      <c r="J472" s="94">
        <v>0</v>
      </c>
      <c r="K472" s="95">
        <v>0</v>
      </c>
      <c r="L472" s="94">
        <f t="shared" si="21"/>
        <v>0</v>
      </c>
      <c r="M472" s="94">
        <v>0</v>
      </c>
      <c r="N472" s="94">
        <v>0</v>
      </c>
      <c r="O472" s="96">
        <v>0</v>
      </c>
      <c r="P472" s="95">
        <v>0</v>
      </c>
      <c r="Q472" s="97">
        <f>+monthly_drivers_0!Q472</f>
        <v>2.5</v>
      </c>
    </row>
    <row r="473" spans="1:17" x14ac:dyDescent="0.25">
      <c r="A473" s="98">
        <f t="shared" si="22"/>
        <v>58653</v>
      </c>
      <c r="B473" s="713" t="str">
        <f t="shared" si="23"/>
        <v>LeasingII</v>
      </c>
      <c r="C473" s="99">
        <v>0</v>
      </c>
      <c r="D473" s="100">
        <v>0</v>
      </c>
      <c r="E473" s="100">
        <v>0</v>
      </c>
      <c r="F473" s="100">
        <v>0</v>
      </c>
      <c r="G473" s="100">
        <v>0</v>
      </c>
      <c r="H473" s="100">
        <v>0</v>
      </c>
      <c r="I473" s="100">
        <v>0</v>
      </c>
      <c r="J473" s="100">
        <v>0</v>
      </c>
      <c r="K473" s="101">
        <v>0</v>
      </c>
      <c r="L473" s="102">
        <f t="shared" si="21"/>
        <v>0</v>
      </c>
      <c r="M473" s="102">
        <v>0</v>
      </c>
      <c r="N473" s="102">
        <v>0</v>
      </c>
      <c r="O473" s="103">
        <v>0</v>
      </c>
      <c r="P473" s="104">
        <v>0</v>
      </c>
      <c r="Q473" s="105">
        <f>+monthly_drivers_0!Q473</f>
        <v>2.5</v>
      </c>
    </row>
    <row r="474" spans="1:17" x14ac:dyDescent="0.25">
      <c r="A474" s="106">
        <f t="shared" si="22"/>
        <v>58684</v>
      </c>
      <c r="B474" s="714" t="str">
        <f t="shared" si="23"/>
        <v>LeasingII</v>
      </c>
      <c r="C474" s="93">
        <v>0</v>
      </c>
      <c r="D474" s="94">
        <v>0</v>
      </c>
      <c r="E474" s="94">
        <v>0</v>
      </c>
      <c r="F474" s="94">
        <v>0</v>
      </c>
      <c r="G474" s="94">
        <v>0</v>
      </c>
      <c r="H474" s="94">
        <v>0</v>
      </c>
      <c r="I474" s="94">
        <v>0</v>
      </c>
      <c r="J474" s="94">
        <v>0</v>
      </c>
      <c r="K474" s="95">
        <v>0</v>
      </c>
      <c r="L474" s="94">
        <f t="shared" si="21"/>
        <v>0</v>
      </c>
      <c r="M474" s="94">
        <v>0</v>
      </c>
      <c r="N474" s="94">
        <v>0</v>
      </c>
      <c r="O474" s="96">
        <v>0</v>
      </c>
      <c r="P474" s="95">
        <v>0</v>
      </c>
      <c r="Q474" s="97">
        <f>+monthly_drivers_0!Q474</f>
        <v>2.5</v>
      </c>
    </row>
    <row r="475" spans="1:17" x14ac:dyDescent="0.25">
      <c r="A475" s="98">
        <f t="shared" si="22"/>
        <v>58714</v>
      </c>
      <c r="B475" s="713" t="str">
        <f t="shared" si="23"/>
        <v>LeasingII</v>
      </c>
      <c r="C475" s="99">
        <v>0</v>
      </c>
      <c r="D475" s="100">
        <v>0</v>
      </c>
      <c r="E475" s="100">
        <v>0</v>
      </c>
      <c r="F475" s="100">
        <v>0</v>
      </c>
      <c r="G475" s="100">
        <v>0</v>
      </c>
      <c r="H475" s="100">
        <v>0</v>
      </c>
      <c r="I475" s="100">
        <v>0</v>
      </c>
      <c r="J475" s="100">
        <v>0</v>
      </c>
      <c r="K475" s="101">
        <v>0</v>
      </c>
      <c r="L475" s="102">
        <f t="shared" si="21"/>
        <v>0</v>
      </c>
      <c r="M475" s="102">
        <v>0</v>
      </c>
      <c r="N475" s="102">
        <v>0</v>
      </c>
      <c r="O475" s="103">
        <v>0</v>
      </c>
      <c r="P475" s="104">
        <v>0</v>
      </c>
      <c r="Q475" s="105">
        <f>+monthly_drivers_0!Q475</f>
        <v>2.5</v>
      </c>
    </row>
    <row r="476" spans="1:17" x14ac:dyDescent="0.25">
      <c r="A476" s="106">
        <f t="shared" si="22"/>
        <v>58745</v>
      </c>
      <c r="B476" s="714" t="str">
        <f t="shared" si="23"/>
        <v>LeasingII</v>
      </c>
      <c r="C476" s="93">
        <v>0</v>
      </c>
      <c r="D476" s="94">
        <v>0</v>
      </c>
      <c r="E476" s="94">
        <v>0</v>
      </c>
      <c r="F476" s="94">
        <v>0</v>
      </c>
      <c r="G476" s="94">
        <v>0</v>
      </c>
      <c r="H476" s="94">
        <v>0</v>
      </c>
      <c r="I476" s="94">
        <v>0</v>
      </c>
      <c r="J476" s="94">
        <v>0</v>
      </c>
      <c r="K476" s="95">
        <v>0</v>
      </c>
      <c r="L476" s="94">
        <f t="shared" si="21"/>
        <v>0</v>
      </c>
      <c r="M476" s="94">
        <v>0</v>
      </c>
      <c r="N476" s="94">
        <v>0</v>
      </c>
      <c r="O476" s="96">
        <v>0</v>
      </c>
      <c r="P476" s="95">
        <v>0</v>
      </c>
      <c r="Q476" s="97">
        <f>+monthly_drivers_0!Q476</f>
        <v>2.5</v>
      </c>
    </row>
    <row r="477" spans="1:17" x14ac:dyDescent="0.25">
      <c r="A477" s="98">
        <f t="shared" si="22"/>
        <v>58775</v>
      </c>
      <c r="B477" s="713" t="str">
        <f t="shared" si="23"/>
        <v>LeasingII</v>
      </c>
      <c r="C477" s="99">
        <v>0</v>
      </c>
      <c r="D477" s="100">
        <v>0</v>
      </c>
      <c r="E477" s="100">
        <v>0</v>
      </c>
      <c r="F477" s="100">
        <v>0</v>
      </c>
      <c r="G477" s="100">
        <v>0</v>
      </c>
      <c r="H477" s="100">
        <v>0</v>
      </c>
      <c r="I477" s="100">
        <v>0</v>
      </c>
      <c r="J477" s="100">
        <v>0</v>
      </c>
      <c r="K477" s="101">
        <v>0</v>
      </c>
      <c r="L477" s="102">
        <f t="shared" si="21"/>
        <v>0</v>
      </c>
      <c r="M477" s="102">
        <v>0</v>
      </c>
      <c r="N477" s="102">
        <v>0</v>
      </c>
      <c r="O477" s="103">
        <v>0</v>
      </c>
      <c r="P477" s="104">
        <v>0</v>
      </c>
      <c r="Q477" s="105">
        <f>+monthly_drivers_0!Q477</f>
        <v>2.5</v>
      </c>
    </row>
    <row r="478" spans="1:17" x14ac:dyDescent="0.25">
      <c r="A478" s="106">
        <f t="shared" si="22"/>
        <v>58806</v>
      </c>
      <c r="B478" s="714" t="str">
        <f t="shared" si="23"/>
        <v>LeasingII</v>
      </c>
      <c r="C478" s="93">
        <v>0</v>
      </c>
      <c r="D478" s="94">
        <v>0</v>
      </c>
      <c r="E478" s="94">
        <v>0</v>
      </c>
      <c r="F478" s="94">
        <v>0</v>
      </c>
      <c r="G478" s="94">
        <v>0</v>
      </c>
      <c r="H478" s="94">
        <v>0</v>
      </c>
      <c r="I478" s="94">
        <v>0</v>
      </c>
      <c r="J478" s="94">
        <v>0</v>
      </c>
      <c r="K478" s="95">
        <v>0</v>
      </c>
      <c r="L478" s="94">
        <f t="shared" si="21"/>
        <v>0</v>
      </c>
      <c r="M478" s="94">
        <v>0</v>
      </c>
      <c r="N478" s="94">
        <v>0</v>
      </c>
      <c r="O478" s="96">
        <v>0</v>
      </c>
      <c r="P478" s="95">
        <v>0</v>
      </c>
      <c r="Q478" s="97">
        <f>+monthly_drivers_0!Q478</f>
        <v>2.5</v>
      </c>
    </row>
    <row r="479" spans="1:17" x14ac:dyDescent="0.25">
      <c r="A479" s="98">
        <f t="shared" si="22"/>
        <v>58837</v>
      </c>
      <c r="B479" s="713" t="str">
        <f t="shared" si="23"/>
        <v>LeasingII</v>
      </c>
      <c r="C479" s="99">
        <v>0</v>
      </c>
      <c r="D479" s="100">
        <v>0</v>
      </c>
      <c r="E479" s="100">
        <v>0</v>
      </c>
      <c r="F479" s="100">
        <v>0</v>
      </c>
      <c r="G479" s="100">
        <v>0</v>
      </c>
      <c r="H479" s="100">
        <v>0</v>
      </c>
      <c r="I479" s="100">
        <v>0</v>
      </c>
      <c r="J479" s="100">
        <v>0</v>
      </c>
      <c r="K479" s="101">
        <v>0</v>
      </c>
      <c r="L479" s="102">
        <f t="shared" si="21"/>
        <v>0</v>
      </c>
      <c r="M479" s="102">
        <v>0</v>
      </c>
      <c r="N479" s="102">
        <v>0</v>
      </c>
      <c r="O479" s="103">
        <v>0</v>
      </c>
      <c r="P479" s="104">
        <v>0</v>
      </c>
      <c r="Q479" s="105">
        <f>+monthly_drivers_0!Q479</f>
        <v>2.5</v>
      </c>
    </row>
    <row r="480" spans="1:17" x14ac:dyDescent="0.25">
      <c r="A480" s="106">
        <f t="shared" si="22"/>
        <v>58865</v>
      </c>
      <c r="B480" s="714" t="str">
        <f t="shared" si="23"/>
        <v>LeasingII</v>
      </c>
      <c r="C480" s="93">
        <v>0</v>
      </c>
      <c r="D480" s="94">
        <v>0</v>
      </c>
      <c r="E480" s="94">
        <v>0</v>
      </c>
      <c r="F480" s="94">
        <v>0</v>
      </c>
      <c r="G480" s="94">
        <v>0</v>
      </c>
      <c r="H480" s="94">
        <v>0</v>
      </c>
      <c r="I480" s="94">
        <v>0</v>
      </c>
      <c r="J480" s="94">
        <v>0</v>
      </c>
      <c r="K480" s="95">
        <v>0</v>
      </c>
      <c r="L480" s="94">
        <f t="shared" si="21"/>
        <v>0</v>
      </c>
      <c r="M480" s="94">
        <v>0</v>
      </c>
      <c r="N480" s="94">
        <v>0</v>
      </c>
      <c r="O480" s="96">
        <v>0</v>
      </c>
      <c r="P480" s="95">
        <v>0</v>
      </c>
      <c r="Q480" s="97">
        <f>+monthly_drivers_0!Q480</f>
        <v>2.5</v>
      </c>
    </row>
    <row r="481" spans="1:17" x14ac:dyDescent="0.25">
      <c r="A481" s="98">
        <f t="shared" si="22"/>
        <v>58896</v>
      </c>
      <c r="B481" s="713" t="str">
        <f t="shared" si="23"/>
        <v>LeasingII</v>
      </c>
      <c r="C481" s="99">
        <v>0</v>
      </c>
      <c r="D481" s="100">
        <v>0</v>
      </c>
      <c r="E481" s="100">
        <v>0</v>
      </c>
      <c r="F481" s="100">
        <v>0</v>
      </c>
      <c r="G481" s="100">
        <v>0</v>
      </c>
      <c r="H481" s="100">
        <v>0</v>
      </c>
      <c r="I481" s="100">
        <v>0</v>
      </c>
      <c r="J481" s="100">
        <v>0</v>
      </c>
      <c r="K481" s="101">
        <v>0</v>
      </c>
      <c r="L481" s="102">
        <f t="shared" si="21"/>
        <v>0</v>
      </c>
      <c r="M481" s="102">
        <v>0</v>
      </c>
      <c r="N481" s="102">
        <v>0</v>
      </c>
      <c r="O481" s="103">
        <v>0</v>
      </c>
      <c r="P481" s="104">
        <v>0</v>
      </c>
      <c r="Q481" s="105">
        <f>+monthly_drivers_0!Q481</f>
        <v>2.5</v>
      </c>
    </row>
    <row r="482" spans="1:17" x14ac:dyDescent="0.25">
      <c r="A482" s="106">
        <f t="shared" si="22"/>
        <v>58926</v>
      </c>
      <c r="B482" s="714" t="str">
        <f t="shared" si="23"/>
        <v>LeasingII</v>
      </c>
      <c r="C482" s="93">
        <v>0</v>
      </c>
      <c r="D482" s="94">
        <v>0</v>
      </c>
      <c r="E482" s="94">
        <v>0</v>
      </c>
      <c r="F482" s="94">
        <v>0</v>
      </c>
      <c r="G482" s="94">
        <v>0</v>
      </c>
      <c r="H482" s="94">
        <v>0</v>
      </c>
      <c r="I482" s="94">
        <v>0</v>
      </c>
      <c r="J482" s="94">
        <v>0</v>
      </c>
      <c r="K482" s="95">
        <v>0</v>
      </c>
      <c r="L482" s="94">
        <f t="shared" si="21"/>
        <v>0</v>
      </c>
      <c r="M482" s="94">
        <v>0</v>
      </c>
      <c r="N482" s="94">
        <v>0</v>
      </c>
      <c r="O482" s="96">
        <v>0</v>
      </c>
      <c r="P482" s="95">
        <v>0</v>
      </c>
      <c r="Q482" s="97">
        <f>+monthly_drivers_0!Q482</f>
        <v>2.5</v>
      </c>
    </row>
    <row r="483" spans="1:17" x14ac:dyDescent="0.25">
      <c r="A483" s="98">
        <f t="shared" si="22"/>
        <v>58957</v>
      </c>
      <c r="B483" s="713" t="str">
        <f t="shared" si="23"/>
        <v>LeasingII</v>
      </c>
      <c r="C483" s="99">
        <v>0</v>
      </c>
      <c r="D483" s="100">
        <v>0</v>
      </c>
      <c r="E483" s="100">
        <v>0</v>
      </c>
      <c r="F483" s="100">
        <v>0</v>
      </c>
      <c r="G483" s="100">
        <v>0</v>
      </c>
      <c r="H483" s="100">
        <v>0</v>
      </c>
      <c r="I483" s="100">
        <v>0</v>
      </c>
      <c r="J483" s="100">
        <v>0</v>
      </c>
      <c r="K483" s="101">
        <v>0</v>
      </c>
      <c r="L483" s="102">
        <f t="shared" si="21"/>
        <v>0</v>
      </c>
      <c r="M483" s="102">
        <v>0</v>
      </c>
      <c r="N483" s="102">
        <v>0</v>
      </c>
      <c r="O483" s="103">
        <v>0</v>
      </c>
      <c r="P483" s="104">
        <v>0</v>
      </c>
      <c r="Q483" s="105">
        <f>+monthly_drivers_0!Q483</f>
        <v>2.5</v>
      </c>
    </row>
    <row r="484" spans="1:17" x14ac:dyDescent="0.25">
      <c r="A484" s="106">
        <f t="shared" si="22"/>
        <v>58987</v>
      </c>
      <c r="B484" s="714" t="str">
        <f t="shared" si="23"/>
        <v>LeasingII</v>
      </c>
      <c r="C484" s="93">
        <v>0</v>
      </c>
      <c r="D484" s="94">
        <v>0</v>
      </c>
      <c r="E484" s="94">
        <v>0</v>
      </c>
      <c r="F484" s="94">
        <v>0</v>
      </c>
      <c r="G484" s="94">
        <v>0</v>
      </c>
      <c r="H484" s="94">
        <v>0</v>
      </c>
      <c r="I484" s="94">
        <v>0</v>
      </c>
      <c r="J484" s="94">
        <v>0</v>
      </c>
      <c r="K484" s="95">
        <v>0</v>
      </c>
      <c r="L484" s="94">
        <f t="shared" si="21"/>
        <v>0</v>
      </c>
      <c r="M484" s="94">
        <v>0</v>
      </c>
      <c r="N484" s="94">
        <v>0</v>
      </c>
      <c r="O484" s="96">
        <v>0</v>
      </c>
      <c r="P484" s="95">
        <v>0</v>
      </c>
      <c r="Q484" s="97">
        <f>+monthly_drivers_0!Q484</f>
        <v>2.5</v>
      </c>
    </row>
    <row r="485" spans="1:17" x14ac:dyDescent="0.25">
      <c r="A485" s="98">
        <f t="shared" si="22"/>
        <v>59018</v>
      </c>
      <c r="B485" s="713" t="str">
        <f t="shared" si="23"/>
        <v>LeasingII</v>
      </c>
      <c r="C485" s="99">
        <v>0</v>
      </c>
      <c r="D485" s="100">
        <v>0</v>
      </c>
      <c r="E485" s="100">
        <v>0</v>
      </c>
      <c r="F485" s="100">
        <v>0</v>
      </c>
      <c r="G485" s="100">
        <v>0</v>
      </c>
      <c r="H485" s="100">
        <v>0</v>
      </c>
      <c r="I485" s="100">
        <v>0</v>
      </c>
      <c r="J485" s="100">
        <v>0</v>
      </c>
      <c r="K485" s="101">
        <v>0</v>
      </c>
      <c r="L485" s="102">
        <f t="shared" si="21"/>
        <v>0</v>
      </c>
      <c r="M485" s="102">
        <v>0</v>
      </c>
      <c r="N485" s="102">
        <v>0</v>
      </c>
      <c r="O485" s="103">
        <v>0</v>
      </c>
      <c r="P485" s="104">
        <v>0</v>
      </c>
      <c r="Q485" s="105">
        <f>+monthly_drivers_0!Q485</f>
        <v>2.5</v>
      </c>
    </row>
    <row r="486" spans="1:17" x14ac:dyDescent="0.25">
      <c r="A486" s="106">
        <f t="shared" si="22"/>
        <v>59049</v>
      </c>
      <c r="B486" s="714" t="str">
        <f t="shared" si="23"/>
        <v>LeasingII</v>
      </c>
      <c r="C486" s="93">
        <v>0</v>
      </c>
      <c r="D486" s="94">
        <v>0</v>
      </c>
      <c r="E486" s="94">
        <v>0</v>
      </c>
      <c r="F486" s="94">
        <v>0</v>
      </c>
      <c r="G486" s="94">
        <v>0</v>
      </c>
      <c r="H486" s="94">
        <v>0</v>
      </c>
      <c r="I486" s="94">
        <v>0</v>
      </c>
      <c r="J486" s="94">
        <v>0</v>
      </c>
      <c r="K486" s="95">
        <v>0</v>
      </c>
      <c r="L486" s="94">
        <f t="shared" si="21"/>
        <v>0</v>
      </c>
      <c r="M486" s="94">
        <v>0</v>
      </c>
      <c r="N486" s="94">
        <v>0</v>
      </c>
      <c r="O486" s="96">
        <v>0</v>
      </c>
      <c r="P486" s="95">
        <v>0</v>
      </c>
      <c r="Q486" s="97">
        <f>+monthly_drivers_0!Q486</f>
        <v>2.5</v>
      </c>
    </row>
    <row r="487" spans="1:17" x14ac:dyDescent="0.25">
      <c r="A487" s="98">
        <f t="shared" si="22"/>
        <v>59079</v>
      </c>
      <c r="B487" s="713" t="str">
        <f t="shared" si="23"/>
        <v>LeasingII</v>
      </c>
      <c r="C487" s="99">
        <v>0</v>
      </c>
      <c r="D487" s="100">
        <v>0</v>
      </c>
      <c r="E487" s="100">
        <v>0</v>
      </c>
      <c r="F487" s="100">
        <v>0</v>
      </c>
      <c r="G487" s="100">
        <v>0</v>
      </c>
      <c r="H487" s="100">
        <v>0</v>
      </c>
      <c r="I487" s="100">
        <v>0</v>
      </c>
      <c r="J487" s="100">
        <v>0</v>
      </c>
      <c r="K487" s="101">
        <v>0</v>
      </c>
      <c r="L487" s="102">
        <f t="shared" si="21"/>
        <v>0</v>
      </c>
      <c r="M487" s="102">
        <v>0</v>
      </c>
      <c r="N487" s="102">
        <v>0</v>
      </c>
      <c r="O487" s="103">
        <v>0</v>
      </c>
      <c r="P487" s="104">
        <v>0</v>
      </c>
      <c r="Q487" s="105">
        <f>+monthly_drivers_0!Q487</f>
        <v>2.5</v>
      </c>
    </row>
    <row r="488" spans="1:17" x14ac:dyDescent="0.25">
      <c r="A488" s="106">
        <f t="shared" si="22"/>
        <v>59110</v>
      </c>
      <c r="B488" s="714" t="str">
        <f t="shared" si="23"/>
        <v>LeasingII</v>
      </c>
      <c r="C488" s="93">
        <v>0</v>
      </c>
      <c r="D488" s="94">
        <v>0</v>
      </c>
      <c r="E488" s="94">
        <v>0</v>
      </c>
      <c r="F488" s="94">
        <v>0</v>
      </c>
      <c r="G488" s="94">
        <v>0</v>
      </c>
      <c r="H488" s="94">
        <v>0</v>
      </c>
      <c r="I488" s="94">
        <v>0</v>
      </c>
      <c r="J488" s="94">
        <v>0</v>
      </c>
      <c r="K488" s="95">
        <v>0</v>
      </c>
      <c r="L488" s="94">
        <f t="shared" si="21"/>
        <v>0</v>
      </c>
      <c r="M488" s="94">
        <v>0</v>
      </c>
      <c r="N488" s="94">
        <v>0</v>
      </c>
      <c r="O488" s="96">
        <v>0</v>
      </c>
      <c r="P488" s="95">
        <v>0</v>
      </c>
      <c r="Q488" s="97">
        <f>+monthly_drivers_0!Q488</f>
        <v>2.5</v>
      </c>
    </row>
    <row r="489" spans="1:17" x14ac:dyDescent="0.25">
      <c r="A489" s="98">
        <f t="shared" si="22"/>
        <v>59140</v>
      </c>
      <c r="B489" s="713" t="str">
        <f t="shared" si="23"/>
        <v>LeasingII</v>
      </c>
      <c r="C489" s="99">
        <v>0</v>
      </c>
      <c r="D489" s="100">
        <v>0</v>
      </c>
      <c r="E489" s="100">
        <v>0</v>
      </c>
      <c r="F489" s="100">
        <v>0</v>
      </c>
      <c r="G489" s="100">
        <v>0</v>
      </c>
      <c r="H489" s="100">
        <v>0</v>
      </c>
      <c r="I489" s="100">
        <v>0</v>
      </c>
      <c r="J489" s="100">
        <v>0</v>
      </c>
      <c r="K489" s="101">
        <v>0</v>
      </c>
      <c r="L489" s="102">
        <f t="shared" si="21"/>
        <v>0</v>
      </c>
      <c r="M489" s="102">
        <v>0</v>
      </c>
      <c r="N489" s="102">
        <v>0</v>
      </c>
      <c r="O489" s="103">
        <v>0</v>
      </c>
      <c r="P489" s="104">
        <v>0</v>
      </c>
      <c r="Q489" s="105">
        <f>+monthly_drivers_0!Q489</f>
        <v>2.5</v>
      </c>
    </row>
    <row r="490" spans="1:17" x14ac:dyDescent="0.25">
      <c r="A490" s="106">
        <f t="shared" si="22"/>
        <v>59171</v>
      </c>
      <c r="B490" s="714" t="str">
        <f t="shared" si="23"/>
        <v>LeasingII</v>
      </c>
      <c r="C490" s="93">
        <v>0</v>
      </c>
      <c r="D490" s="94">
        <v>0</v>
      </c>
      <c r="E490" s="94">
        <v>0</v>
      </c>
      <c r="F490" s="94">
        <v>0</v>
      </c>
      <c r="G490" s="94">
        <v>0</v>
      </c>
      <c r="H490" s="94">
        <v>0</v>
      </c>
      <c r="I490" s="94">
        <v>0</v>
      </c>
      <c r="J490" s="94">
        <v>0</v>
      </c>
      <c r="K490" s="95">
        <v>0</v>
      </c>
      <c r="L490" s="94">
        <f t="shared" si="21"/>
        <v>0</v>
      </c>
      <c r="M490" s="94">
        <v>0</v>
      </c>
      <c r="N490" s="94">
        <v>0</v>
      </c>
      <c r="O490" s="96">
        <v>0</v>
      </c>
      <c r="P490" s="95">
        <v>0</v>
      </c>
      <c r="Q490" s="97">
        <f>+monthly_drivers_0!Q490</f>
        <v>2.5</v>
      </c>
    </row>
    <row r="491" spans="1:17" x14ac:dyDescent="0.25">
      <c r="A491" s="98">
        <f t="shared" si="22"/>
        <v>59202</v>
      </c>
      <c r="B491" s="713" t="str">
        <f t="shared" si="23"/>
        <v>LeasingII</v>
      </c>
      <c r="C491" s="99">
        <v>0</v>
      </c>
      <c r="D491" s="100">
        <v>0</v>
      </c>
      <c r="E491" s="100">
        <v>0</v>
      </c>
      <c r="F491" s="100">
        <v>0</v>
      </c>
      <c r="G491" s="100">
        <v>0</v>
      </c>
      <c r="H491" s="100">
        <v>0</v>
      </c>
      <c r="I491" s="100">
        <v>0</v>
      </c>
      <c r="J491" s="100">
        <v>0</v>
      </c>
      <c r="K491" s="101">
        <v>0</v>
      </c>
      <c r="L491" s="102">
        <f t="shared" si="21"/>
        <v>0</v>
      </c>
      <c r="M491" s="102">
        <v>0</v>
      </c>
      <c r="N491" s="102">
        <v>0</v>
      </c>
      <c r="O491" s="103">
        <v>0</v>
      </c>
      <c r="P491" s="104">
        <v>0</v>
      </c>
      <c r="Q491" s="105">
        <f>+monthly_drivers_0!Q491</f>
        <v>2.5</v>
      </c>
    </row>
    <row r="492" spans="1:17" x14ac:dyDescent="0.25">
      <c r="A492" s="106">
        <f t="shared" si="22"/>
        <v>59230</v>
      </c>
      <c r="B492" s="714" t="str">
        <f t="shared" si="23"/>
        <v>LeasingII</v>
      </c>
      <c r="C492" s="93">
        <v>0</v>
      </c>
      <c r="D492" s="94">
        <v>0</v>
      </c>
      <c r="E492" s="94">
        <v>0</v>
      </c>
      <c r="F492" s="94">
        <v>0</v>
      </c>
      <c r="G492" s="94">
        <v>0</v>
      </c>
      <c r="H492" s="94">
        <v>0</v>
      </c>
      <c r="I492" s="94">
        <v>0</v>
      </c>
      <c r="J492" s="94">
        <v>0</v>
      </c>
      <c r="K492" s="95">
        <v>0</v>
      </c>
      <c r="L492" s="94">
        <f t="shared" si="21"/>
        <v>0</v>
      </c>
      <c r="M492" s="94">
        <v>0</v>
      </c>
      <c r="N492" s="94">
        <v>0</v>
      </c>
      <c r="O492" s="96">
        <v>0</v>
      </c>
      <c r="P492" s="95">
        <v>0</v>
      </c>
      <c r="Q492" s="97">
        <f>+monthly_drivers_0!Q492</f>
        <v>2.5</v>
      </c>
    </row>
    <row r="493" spans="1:17" x14ac:dyDescent="0.25">
      <c r="A493" s="98">
        <f t="shared" si="22"/>
        <v>59261</v>
      </c>
      <c r="B493" s="713" t="str">
        <f t="shared" si="23"/>
        <v>LeasingII</v>
      </c>
      <c r="C493" s="99">
        <v>0</v>
      </c>
      <c r="D493" s="100">
        <v>0</v>
      </c>
      <c r="E493" s="100">
        <v>0</v>
      </c>
      <c r="F493" s="100">
        <v>0</v>
      </c>
      <c r="G493" s="100">
        <v>0</v>
      </c>
      <c r="H493" s="100">
        <v>0</v>
      </c>
      <c r="I493" s="100">
        <v>0</v>
      </c>
      <c r="J493" s="100">
        <v>0</v>
      </c>
      <c r="K493" s="101">
        <v>0</v>
      </c>
      <c r="L493" s="102">
        <f t="shared" si="21"/>
        <v>0</v>
      </c>
      <c r="M493" s="102">
        <v>0</v>
      </c>
      <c r="N493" s="102">
        <v>0</v>
      </c>
      <c r="O493" s="103">
        <v>0</v>
      </c>
      <c r="P493" s="104">
        <v>0</v>
      </c>
      <c r="Q493" s="105">
        <f>+monthly_drivers_0!Q493</f>
        <v>2.5</v>
      </c>
    </row>
    <row r="494" spans="1:17" x14ac:dyDescent="0.25">
      <c r="A494" s="106">
        <f t="shared" si="22"/>
        <v>59291</v>
      </c>
      <c r="B494" s="714" t="str">
        <f t="shared" si="23"/>
        <v>LeasingII</v>
      </c>
      <c r="C494" s="93">
        <v>0</v>
      </c>
      <c r="D494" s="94">
        <v>0</v>
      </c>
      <c r="E494" s="94">
        <v>0</v>
      </c>
      <c r="F494" s="94">
        <v>0</v>
      </c>
      <c r="G494" s="94">
        <v>0</v>
      </c>
      <c r="H494" s="94">
        <v>0</v>
      </c>
      <c r="I494" s="94">
        <v>0</v>
      </c>
      <c r="J494" s="94">
        <v>0</v>
      </c>
      <c r="K494" s="95">
        <v>0</v>
      </c>
      <c r="L494" s="94">
        <f t="shared" si="21"/>
        <v>0</v>
      </c>
      <c r="M494" s="94">
        <v>0</v>
      </c>
      <c r="N494" s="94">
        <v>0</v>
      </c>
      <c r="O494" s="96">
        <v>0</v>
      </c>
      <c r="P494" s="95">
        <v>0</v>
      </c>
      <c r="Q494" s="97">
        <f>+monthly_drivers_0!Q494</f>
        <v>2.5</v>
      </c>
    </row>
    <row r="495" spans="1:17" x14ac:dyDescent="0.25">
      <c r="A495" s="98">
        <f t="shared" si="22"/>
        <v>59322</v>
      </c>
      <c r="B495" s="713" t="str">
        <f t="shared" si="23"/>
        <v>LeasingII</v>
      </c>
      <c r="C495" s="99">
        <v>0</v>
      </c>
      <c r="D495" s="100">
        <v>0</v>
      </c>
      <c r="E495" s="100">
        <v>0</v>
      </c>
      <c r="F495" s="100">
        <v>0</v>
      </c>
      <c r="G495" s="100">
        <v>0</v>
      </c>
      <c r="H495" s="100">
        <v>0</v>
      </c>
      <c r="I495" s="100">
        <v>0</v>
      </c>
      <c r="J495" s="100">
        <v>0</v>
      </c>
      <c r="K495" s="101">
        <v>0</v>
      </c>
      <c r="L495" s="102">
        <f t="shared" si="21"/>
        <v>0</v>
      </c>
      <c r="M495" s="102">
        <v>0</v>
      </c>
      <c r="N495" s="102">
        <v>0</v>
      </c>
      <c r="O495" s="103">
        <v>0</v>
      </c>
      <c r="P495" s="104">
        <v>0</v>
      </c>
      <c r="Q495" s="105">
        <f>+monthly_drivers_0!Q495</f>
        <v>2.5</v>
      </c>
    </row>
    <row r="496" spans="1:17" x14ac:dyDescent="0.25">
      <c r="A496" s="106">
        <f t="shared" si="22"/>
        <v>59352</v>
      </c>
      <c r="B496" s="714" t="str">
        <f t="shared" si="23"/>
        <v>LeasingII</v>
      </c>
      <c r="C496" s="93">
        <v>0</v>
      </c>
      <c r="D496" s="94">
        <v>0</v>
      </c>
      <c r="E496" s="94">
        <v>0</v>
      </c>
      <c r="F496" s="94">
        <v>0</v>
      </c>
      <c r="G496" s="94">
        <v>0</v>
      </c>
      <c r="H496" s="94">
        <v>0</v>
      </c>
      <c r="I496" s="94">
        <v>0</v>
      </c>
      <c r="J496" s="94">
        <v>0</v>
      </c>
      <c r="K496" s="95">
        <v>0</v>
      </c>
      <c r="L496" s="94">
        <f t="shared" si="21"/>
        <v>0</v>
      </c>
      <c r="M496" s="94">
        <v>0</v>
      </c>
      <c r="N496" s="94">
        <v>0</v>
      </c>
      <c r="O496" s="96">
        <v>0</v>
      </c>
      <c r="P496" s="95">
        <v>0</v>
      </c>
      <c r="Q496" s="97">
        <f>+monthly_drivers_0!Q496</f>
        <v>2.5</v>
      </c>
    </row>
    <row r="497" spans="1:17" x14ac:dyDescent="0.25">
      <c r="A497" s="98">
        <f t="shared" si="22"/>
        <v>59383</v>
      </c>
      <c r="B497" s="713" t="str">
        <f t="shared" si="23"/>
        <v>LeasingII</v>
      </c>
      <c r="C497" s="99">
        <v>0</v>
      </c>
      <c r="D497" s="100">
        <v>0</v>
      </c>
      <c r="E497" s="100">
        <v>0</v>
      </c>
      <c r="F497" s="100">
        <v>0</v>
      </c>
      <c r="G497" s="100">
        <v>0</v>
      </c>
      <c r="H497" s="100">
        <v>0</v>
      </c>
      <c r="I497" s="100">
        <v>0</v>
      </c>
      <c r="J497" s="100">
        <v>0</v>
      </c>
      <c r="K497" s="101">
        <v>0</v>
      </c>
      <c r="L497" s="102">
        <f t="shared" si="21"/>
        <v>0</v>
      </c>
      <c r="M497" s="102">
        <v>0</v>
      </c>
      <c r="N497" s="102">
        <v>0</v>
      </c>
      <c r="O497" s="103">
        <v>0</v>
      </c>
      <c r="P497" s="104">
        <v>0</v>
      </c>
      <c r="Q497" s="105">
        <f>+monthly_drivers_0!Q497</f>
        <v>2.5</v>
      </c>
    </row>
    <row r="498" spans="1:17" x14ac:dyDescent="0.25">
      <c r="A498" s="106">
        <f t="shared" si="22"/>
        <v>59414</v>
      </c>
      <c r="B498" s="714" t="str">
        <f t="shared" si="23"/>
        <v>LeasingII</v>
      </c>
      <c r="C498" s="93">
        <v>0</v>
      </c>
      <c r="D498" s="94">
        <v>0</v>
      </c>
      <c r="E498" s="94">
        <v>0</v>
      </c>
      <c r="F498" s="94">
        <v>0</v>
      </c>
      <c r="G498" s="94">
        <v>0</v>
      </c>
      <c r="H498" s="94">
        <v>0</v>
      </c>
      <c r="I498" s="94">
        <v>0</v>
      </c>
      <c r="J498" s="94">
        <v>0</v>
      </c>
      <c r="K498" s="95">
        <v>0</v>
      </c>
      <c r="L498" s="94">
        <f t="shared" si="21"/>
        <v>0</v>
      </c>
      <c r="M498" s="94">
        <v>0</v>
      </c>
      <c r="N498" s="94">
        <v>0</v>
      </c>
      <c r="O498" s="96">
        <v>0</v>
      </c>
      <c r="P498" s="95">
        <v>0</v>
      </c>
      <c r="Q498" s="97">
        <f>+monthly_drivers_0!Q498</f>
        <v>2.5</v>
      </c>
    </row>
    <row r="499" spans="1:17" x14ac:dyDescent="0.25">
      <c r="A499" s="98">
        <f t="shared" si="22"/>
        <v>59444</v>
      </c>
      <c r="B499" s="713" t="str">
        <f t="shared" si="23"/>
        <v>LeasingII</v>
      </c>
      <c r="C499" s="99">
        <v>0</v>
      </c>
      <c r="D499" s="100">
        <v>0</v>
      </c>
      <c r="E499" s="100">
        <v>0</v>
      </c>
      <c r="F499" s="100">
        <v>0</v>
      </c>
      <c r="G499" s="100">
        <v>0</v>
      </c>
      <c r="H499" s="100">
        <v>0</v>
      </c>
      <c r="I499" s="100">
        <v>0</v>
      </c>
      <c r="J499" s="100">
        <v>0</v>
      </c>
      <c r="K499" s="101">
        <v>0</v>
      </c>
      <c r="L499" s="102">
        <f t="shared" si="21"/>
        <v>0</v>
      </c>
      <c r="M499" s="102">
        <v>0</v>
      </c>
      <c r="N499" s="102">
        <v>0</v>
      </c>
      <c r="O499" s="103">
        <v>0</v>
      </c>
      <c r="P499" s="104">
        <v>0</v>
      </c>
      <c r="Q499" s="105">
        <f>+monthly_drivers_0!Q499</f>
        <v>2.5</v>
      </c>
    </row>
    <row r="500" spans="1:17" x14ac:dyDescent="0.25">
      <c r="A500" s="106">
        <f t="shared" si="22"/>
        <v>59475</v>
      </c>
      <c r="B500" s="714" t="str">
        <f t="shared" si="23"/>
        <v>LeasingII</v>
      </c>
      <c r="C500" s="93">
        <v>0</v>
      </c>
      <c r="D500" s="94">
        <v>0</v>
      </c>
      <c r="E500" s="94">
        <v>0</v>
      </c>
      <c r="F500" s="94">
        <v>0</v>
      </c>
      <c r="G500" s="94">
        <v>0</v>
      </c>
      <c r="H500" s="94">
        <v>0</v>
      </c>
      <c r="I500" s="94">
        <v>0</v>
      </c>
      <c r="J500" s="94">
        <v>0</v>
      </c>
      <c r="K500" s="95">
        <v>0</v>
      </c>
      <c r="L500" s="94">
        <f t="shared" si="21"/>
        <v>0</v>
      </c>
      <c r="M500" s="94">
        <v>0</v>
      </c>
      <c r="N500" s="94">
        <v>0</v>
      </c>
      <c r="O500" s="96">
        <v>0</v>
      </c>
      <c r="P500" s="95">
        <v>0</v>
      </c>
      <c r="Q500" s="97">
        <f>+monthly_drivers_0!Q500</f>
        <v>2.5</v>
      </c>
    </row>
    <row r="501" spans="1:17" x14ac:dyDescent="0.25">
      <c r="A501" s="98">
        <f t="shared" si="22"/>
        <v>59505</v>
      </c>
      <c r="B501" s="713" t="str">
        <f t="shared" si="23"/>
        <v>LeasingII</v>
      </c>
      <c r="C501" s="99">
        <v>0</v>
      </c>
      <c r="D501" s="100">
        <v>0</v>
      </c>
      <c r="E501" s="100">
        <v>0</v>
      </c>
      <c r="F501" s="100">
        <v>0</v>
      </c>
      <c r="G501" s="100">
        <v>0</v>
      </c>
      <c r="H501" s="100">
        <v>0</v>
      </c>
      <c r="I501" s="100">
        <v>0</v>
      </c>
      <c r="J501" s="100">
        <v>0</v>
      </c>
      <c r="K501" s="101">
        <v>0</v>
      </c>
      <c r="L501" s="102">
        <f t="shared" si="21"/>
        <v>0</v>
      </c>
      <c r="M501" s="102">
        <v>0</v>
      </c>
      <c r="N501" s="102">
        <v>0</v>
      </c>
      <c r="O501" s="103">
        <v>0</v>
      </c>
      <c r="P501" s="104">
        <v>0</v>
      </c>
      <c r="Q501" s="105">
        <f>+monthly_drivers_0!Q501</f>
        <v>2.5</v>
      </c>
    </row>
    <row r="502" spans="1:17" x14ac:dyDescent="0.25">
      <c r="A502" s="106">
        <f t="shared" si="22"/>
        <v>59536</v>
      </c>
      <c r="B502" s="714" t="str">
        <f t="shared" si="23"/>
        <v>LeasingII</v>
      </c>
      <c r="C502" s="93">
        <v>0</v>
      </c>
      <c r="D502" s="94">
        <v>0</v>
      </c>
      <c r="E502" s="94">
        <v>0</v>
      </c>
      <c r="F502" s="94">
        <v>0</v>
      </c>
      <c r="G502" s="94">
        <v>0</v>
      </c>
      <c r="H502" s="94">
        <v>0</v>
      </c>
      <c r="I502" s="94">
        <v>0</v>
      </c>
      <c r="J502" s="94">
        <v>0</v>
      </c>
      <c r="K502" s="95">
        <v>0</v>
      </c>
      <c r="L502" s="94">
        <f t="shared" si="21"/>
        <v>0</v>
      </c>
      <c r="M502" s="94">
        <v>0</v>
      </c>
      <c r="N502" s="94">
        <v>0</v>
      </c>
      <c r="O502" s="96">
        <v>0</v>
      </c>
      <c r="P502" s="95">
        <v>0</v>
      </c>
      <c r="Q502" s="97">
        <f>+monthly_drivers_0!Q502</f>
        <v>2.5</v>
      </c>
    </row>
    <row r="503" spans="1:17" x14ac:dyDescent="0.25">
      <c r="A503" s="98">
        <f t="shared" si="22"/>
        <v>59567</v>
      </c>
      <c r="B503" s="713" t="str">
        <f t="shared" si="23"/>
        <v>LeasingII</v>
      </c>
      <c r="C503" s="99">
        <v>0</v>
      </c>
      <c r="D503" s="100">
        <v>0</v>
      </c>
      <c r="E503" s="100">
        <v>0</v>
      </c>
      <c r="F503" s="100">
        <v>0</v>
      </c>
      <c r="G503" s="100">
        <v>0</v>
      </c>
      <c r="H503" s="100">
        <v>0</v>
      </c>
      <c r="I503" s="100">
        <v>0</v>
      </c>
      <c r="J503" s="100">
        <v>0</v>
      </c>
      <c r="K503" s="101">
        <v>0</v>
      </c>
      <c r="L503" s="102">
        <f t="shared" si="21"/>
        <v>0</v>
      </c>
      <c r="M503" s="102">
        <v>0</v>
      </c>
      <c r="N503" s="102">
        <v>0</v>
      </c>
      <c r="O503" s="103">
        <v>0</v>
      </c>
      <c r="P503" s="104">
        <v>0</v>
      </c>
      <c r="Q503" s="105">
        <f>+monthly_drivers_0!Q503</f>
        <v>2.5</v>
      </c>
    </row>
    <row r="504" spans="1:17" x14ac:dyDescent="0.25">
      <c r="A504" s="106">
        <f t="shared" si="22"/>
        <v>59595</v>
      </c>
      <c r="B504" s="714" t="str">
        <f t="shared" si="23"/>
        <v>LeasingII</v>
      </c>
      <c r="C504" s="93">
        <v>0</v>
      </c>
      <c r="D504" s="94">
        <v>0</v>
      </c>
      <c r="E504" s="94">
        <v>0</v>
      </c>
      <c r="F504" s="94">
        <v>0</v>
      </c>
      <c r="G504" s="94">
        <v>0</v>
      </c>
      <c r="H504" s="94">
        <v>0</v>
      </c>
      <c r="I504" s="94">
        <v>0</v>
      </c>
      <c r="J504" s="94">
        <v>0</v>
      </c>
      <c r="K504" s="95">
        <v>0</v>
      </c>
      <c r="L504" s="94">
        <f t="shared" si="21"/>
        <v>0</v>
      </c>
      <c r="M504" s="94">
        <v>0</v>
      </c>
      <c r="N504" s="94">
        <v>0</v>
      </c>
      <c r="O504" s="96">
        <v>0</v>
      </c>
      <c r="P504" s="95">
        <v>0</v>
      </c>
      <c r="Q504" s="97">
        <f>+monthly_drivers_0!Q504</f>
        <v>2.5</v>
      </c>
    </row>
    <row r="505" spans="1:17" x14ac:dyDescent="0.25">
      <c r="A505" s="98">
        <f t="shared" si="22"/>
        <v>59626</v>
      </c>
      <c r="B505" s="713" t="str">
        <f t="shared" si="23"/>
        <v>LeasingII</v>
      </c>
      <c r="C505" s="99">
        <v>0</v>
      </c>
      <c r="D505" s="100">
        <v>0</v>
      </c>
      <c r="E505" s="100">
        <v>0</v>
      </c>
      <c r="F505" s="100">
        <v>0</v>
      </c>
      <c r="G505" s="100">
        <v>0</v>
      </c>
      <c r="H505" s="100">
        <v>0</v>
      </c>
      <c r="I505" s="100">
        <v>0</v>
      </c>
      <c r="J505" s="100">
        <v>0</v>
      </c>
      <c r="K505" s="101">
        <v>0</v>
      </c>
      <c r="L505" s="102">
        <f t="shared" si="21"/>
        <v>0</v>
      </c>
      <c r="M505" s="102">
        <v>0</v>
      </c>
      <c r="N505" s="102">
        <v>0</v>
      </c>
      <c r="O505" s="103">
        <v>0</v>
      </c>
      <c r="P505" s="104">
        <v>0</v>
      </c>
      <c r="Q505" s="105">
        <f>+monthly_drivers_0!Q505</f>
        <v>2.5</v>
      </c>
    </row>
    <row r="506" spans="1:17" x14ac:dyDescent="0.25">
      <c r="A506" s="106">
        <f t="shared" si="22"/>
        <v>59656</v>
      </c>
      <c r="B506" s="714" t="str">
        <f t="shared" si="23"/>
        <v>LeasingII</v>
      </c>
      <c r="C506" s="93">
        <v>0</v>
      </c>
      <c r="D506" s="94">
        <v>0</v>
      </c>
      <c r="E506" s="94">
        <v>0</v>
      </c>
      <c r="F506" s="94">
        <v>0</v>
      </c>
      <c r="G506" s="94">
        <v>0</v>
      </c>
      <c r="H506" s="94">
        <v>0</v>
      </c>
      <c r="I506" s="94">
        <v>0</v>
      </c>
      <c r="J506" s="94">
        <v>0</v>
      </c>
      <c r="K506" s="95">
        <v>0</v>
      </c>
      <c r="L506" s="94">
        <f t="shared" si="21"/>
        <v>0</v>
      </c>
      <c r="M506" s="94">
        <v>0</v>
      </c>
      <c r="N506" s="94">
        <v>0</v>
      </c>
      <c r="O506" s="96">
        <v>0</v>
      </c>
      <c r="P506" s="95">
        <v>0</v>
      </c>
      <c r="Q506" s="97">
        <f>+monthly_drivers_0!Q506</f>
        <v>2.5</v>
      </c>
    </row>
    <row r="507" spans="1:17" x14ac:dyDescent="0.25">
      <c r="A507" s="98">
        <f t="shared" si="22"/>
        <v>59687</v>
      </c>
      <c r="B507" s="713" t="str">
        <f t="shared" si="23"/>
        <v>LeasingII</v>
      </c>
      <c r="C507" s="99">
        <v>0</v>
      </c>
      <c r="D507" s="100">
        <v>0</v>
      </c>
      <c r="E507" s="100">
        <v>0</v>
      </c>
      <c r="F507" s="100">
        <v>0</v>
      </c>
      <c r="G507" s="100">
        <v>0</v>
      </c>
      <c r="H507" s="100">
        <v>0</v>
      </c>
      <c r="I507" s="100">
        <v>0</v>
      </c>
      <c r="J507" s="100">
        <v>0</v>
      </c>
      <c r="K507" s="101">
        <v>0</v>
      </c>
      <c r="L507" s="102">
        <f t="shared" si="21"/>
        <v>0</v>
      </c>
      <c r="M507" s="102">
        <v>0</v>
      </c>
      <c r="N507" s="102">
        <v>0</v>
      </c>
      <c r="O507" s="103">
        <v>0</v>
      </c>
      <c r="P507" s="104">
        <v>0</v>
      </c>
      <c r="Q507" s="105">
        <f>+monthly_drivers_0!Q507</f>
        <v>2.5</v>
      </c>
    </row>
    <row r="508" spans="1:17" x14ac:dyDescent="0.25">
      <c r="A508" s="106">
        <f t="shared" si="22"/>
        <v>59717</v>
      </c>
      <c r="B508" s="714" t="str">
        <f t="shared" si="23"/>
        <v>LeasingII</v>
      </c>
      <c r="C508" s="93">
        <v>0</v>
      </c>
      <c r="D508" s="94">
        <v>0</v>
      </c>
      <c r="E508" s="94">
        <v>0</v>
      </c>
      <c r="F508" s="94">
        <v>0</v>
      </c>
      <c r="G508" s="94">
        <v>0</v>
      </c>
      <c r="H508" s="94">
        <v>0</v>
      </c>
      <c r="I508" s="94">
        <v>0</v>
      </c>
      <c r="J508" s="94">
        <v>0</v>
      </c>
      <c r="K508" s="95">
        <v>0</v>
      </c>
      <c r="L508" s="94">
        <f t="shared" si="21"/>
        <v>0</v>
      </c>
      <c r="M508" s="94">
        <v>0</v>
      </c>
      <c r="N508" s="94">
        <v>0</v>
      </c>
      <c r="O508" s="96">
        <v>0</v>
      </c>
      <c r="P508" s="95">
        <v>0</v>
      </c>
      <c r="Q508" s="97">
        <f>+monthly_drivers_0!Q508</f>
        <v>2.5</v>
      </c>
    </row>
    <row r="509" spans="1:17" x14ac:dyDescent="0.25">
      <c r="A509" s="98">
        <f t="shared" si="22"/>
        <v>59748</v>
      </c>
      <c r="B509" s="713" t="str">
        <f t="shared" si="23"/>
        <v>LeasingII</v>
      </c>
      <c r="C509" s="99">
        <v>0</v>
      </c>
      <c r="D509" s="100">
        <v>0</v>
      </c>
      <c r="E509" s="100">
        <v>0</v>
      </c>
      <c r="F509" s="100">
        <v>0</v>
      </c>
      <c r="G509" s="100">
        <v>0</v>
      </c>
      <c r="H509" s="100">
        <v>0</v>
      </c>
      <c r="I509" s="100">
        <v>0</v>
      </c>
      <c r="J509" s="100">
        <v>0</v>
      </c>
      <c r="K509" s="101">
        <v>0</v>
      </c>
      <c r="L509" s="102">
        <f t="shared" si="21"/>
        <v>0</v>
      </c>
      <c r="M509" s="102">
        <v>0</v>
      </c>
      <c r="N509" s="102">
        <v>0</v>
      </c>
      <c r="O509" s="103">
        <v>0</v>
      </c>
      <c r="P509" s="104">
        <v>0</v>
      </c>
      <c r="Q509" s="105">
        <f>+monthly_drivers_0!Q509</f>
        <v>2.5</v>
      </c>
    </row>
    <row r="510" spans="1:17" x14ac:dyDescent="0.25">
      <c r="A510" s="106">
        <f t="shared" si="22"/>
        <v>59779</v>
      </c>
      <c r="B510" s="714" t="str">
        <f t="shared" si="23"/>
        <v>LeasingII</v>
      </c>
      <c r="C510" s="93">
        <v>0</v>
      </c>
      <c r="D510" s="94">
        <v>0</v>
      </c>
      <c r="E510" s="94">
        <v>0</v>
      </c>
      <c r="F510" s="94">
        <v>0</v>
      </c>
      <c r="G510" s="94">
        <v>0</v>
      </c>
      <c r="H510" s="94">
        <v>0</v>
      </c>
      <c r="I510" s="94">
        <v>0</v>
      </c>
      <c r="J510" s="94">
        <v>0</v>
      </c>
      <c r="K510" s="95">
        <v>0</v>
      </c>
      <c r="L510" s="94">
        <f t="shared" si="21"/>
        <v>0</v>
      </c>
      <c r="M510" s="94">
        <v>0</v>
      </c>
      <c r="N510" s="94">
        <v>0</v>
      </c>
      <c r="O510" s="96">
        <v>0</v>
      </c>
      <c r="P510" s="95">
        <v>0</v>
      </c>
      <c r="Q510" s="97">
        <f>+monthly_drivers_0!Q510</f>
        <v>2.5</v>
      </c>
    </row>
    <row r="511" spans="1:17" x14ac:dyDescent="0.25">
      <c r="A511" s="98">
        <f t="shared" si="22"/>
        <v>59809</v>
      </c>
      <c r="B511" s="713" t="str">
        <f t="shared" si="23"/>
        <v>LeasingII</v>
      </c>
      <c r="C511" s="99">
        <v>0</v>
      </c>
      <c r="D511" s="100">
        <v>0</v>
      </c>
      <c r="E511" s="100">
        <v>0</v>
      </c>
      <c r="F511" s="100">
        <v>0</v>
      </c>
      <c r="G511" s="100">
        <v>0</v>
      </c>
      <c r="H511" s="100">
        <v>0</v>
      </c>
      <c r="I511" s="100">
        <v>0</v>
      </c>
      <c r="J511" s="100">
        <v>0</v>
      </c>
      <c r="K511" s="101">
        <v>0</v>
      </c>
      <c r="L511" s="102">
        <f t="shared" si="21"/>
        <v>0</v>
      </c>
      <c r="M511" s="102">
        <v>0</v>
      </c>
      <c r="N511" s="102">
        <v>0</v>
      </c>
      <c r="O511" s="103">
        <v>0</v>
      </c>
      <c r="P511" s="104">
        <v>0</v>
      </c>
      <c r="Q511" s="105">
        <f>+monthly_drivers_0!Q511</f>
        <v>2.5</v>
      </c>
    </row>
    <row r="512" spans="1:17" x14ac:dyDescent="0.25">
      <c r="A512" s="106">
        <f t="shared" si="22"/>
        <v>59840</v>
      </c>
      <c r="B512" s="714" t="str">
        <f t="shared" si="23"/>
        <v>LeasingII</v>
      </c>
      <c r="C512" s="93">
        <v>0</v>
      </c>
      <c r="D512" s="94">
        <v>0</v>
      </c>
      <c r="E512" s="94">
        <v>0</v>
      </c>
      <c r="F512" s="94">
        <v>0</v>
      </c>
      <c r="G512" s="94">
        <v>0</v>
      </c>
      <c r="H512" s="94">
        <v>0</v>
      </c>
      <c r="I512" s="94">
        <v>0</v>
      </c>
      <c r="J512" s="94">
        <v>0</v>
      </c>
      <c r="K512" s="95">
        <v>0</v>
      </c>
      <c r="L512" s="94">
        <f t="shared" si="21"/>
        <v>0</v>
      </c>
      <c r="M512" s="94">
        <v>0</v>
      </c>
      <c r="N512" s="94">
        <v>0</v>
      </c>
      <c r="O512" s="96">
        <v>0</v>
      </c>
      <c r="P512" s="95">
        <v>0</v>
      </c>
      <c r="Q512" s="97">
        <f>+monthly_drivers_0!Q512</f>
        <v>2.5</v>
      </c>
    </row>
    <row r="513" spans="1:17" x14ac:dyDescent="0.25">
      <c r="A513" s="98">
        <f t="shared" si="22"/>
        <v>59870</v>
      </c>
      <c r="B513" s="713" t="str">
        <f t="shared" si="23"/>
        <v>LeasingII</v>
      </c>
      <c r="C513" s="99">
        <v>0</v>
      </c>
      <c r="D513" s="100">
        <v>0</v>
      </c>
      <c r="E513" s="100">
        <v>0</v>
      </c>
      <c r="F513" s="100">
        <v>0</v>
      </c>
      <c r="G513" s="100">
        <v>0</v>
      </c>
      <c r="H513" s="100">
        <v>0</v>
      </c>
      <c r="I513" s="100">
        <v>0</v>
      </c>
      <c r="J513" s="100">
        <v>0</v>
      </c>
      <c r="K513" s="101">
        <v>0</v>
      </c>
      <c r="L513" s="102">
        <f t="shared" si="21"/>
        <v>0</v>
      </c>
      <c r="M513" s="102">
        <v>0</v>
      </c>
      <c r="N513" s="102">
        <v>0</v>
      </c>
      <c r="O513" s="103">
        <v>0</v>
      </c>
      <c r="P513" s="104">
        <v>0</v>
      </c>
      <c r="Q513" s="105">
        <f>+monthly_drivers_0!Q513</f>
        <v>2.5</v>
      </c>
    </row>
    <row r="514" spans="1:17" x14ac:dyDescent="0.25">
      <c r="A514" s="106">
        <f t="shared" si="22"/>
        <v>59901</v>
      </c>
      <c r="B514" s="714" t="str">
        <f t="shared" si="23"/>
        <v>LeasingII</v>
      </c>
      <c r="C514" s="93">
        <v>0</v>
      </c>
      <c r="D514" s="94">
        <v>0</v>
      </c>
      <c r="E514" s="94">
        <v>0</v>
      </c>
      <c r="F514" s="94">
        <v>0</v>
      </c>
      <c r="G514" s="94">
        <v>0</v>
      </c>
      <c r="H514" s="94">
        <v>0</v>
      </c>
      <c r="I514" s="94">
        <v>0</v>
      </c>
      <c r="J514" s="94">
        <v>0</v>
      </c>
      <c r="K514" s="95">
        <v>0</v>
      </c>
      <c r="L514" s="94">
        <f t="shared" ref="L514:L577" si="24">+P514+O514</f>
        <v>0</v>
      </c>
      <c r="M514" s="94">
        <v>0</v>
      </c>
      <c r="N514" s="94">
        <v>0</v>
      </c>
      <c r="O514" s="96">
        <v>0</v>
      </c>
      <c r="P514" s="95">
        <v>0</v>
      </c>
      <c r="Q514" s="97">
        <f>+monthly_drivers_0!Q514</f>
        <v>2.5</v>
      </c>
    </row>
    <row r="515" spans="1:17" x14ac:dyDescent="0.25">
      <c r="A515" s="98">
        <f t="shared" ref="A515:A578" si="25">+EOMONTH(A514,1)</f>
        <v>59932</v>
      </c>
      <c r="B515" s="713" t="str">
        <f t="shared" ref="B515:B578" si="26">+B514</f>
        <v>LeasingII</v>
      </c>
      <c r="C515" s="99">
        <v>0</v>
      </c>
      <c r="D515" s="100">
        <v>0</v>
      </c>
      <c r="E515" s="100">
        <v>0</v>
      </c>
      <c r="F515" s="100">
        <v>0</v>
      </c>
      <c r="G515" s="100">
        <v>0</v>
      </c>
      <c r="H515" s="100">
        <v>0</v>
      </c>
      <c r="I515" s="100">
        <v>0</v>
      </c>
      <c r="J515" s="100">
        <v>0</v>
      </c>
      <c r="K515" s="101">
        <v>0</v>
      </c>
      <c r="L515" s="102">
        <f t="shared" si="24"/>
        <v>0</v>
      </c>
      <c r="M515" s="102">
        <v>0</v>
      </c>
      <c r="N515" s="102">
        <v>0</v>
      </c>
      <c r="O515" s="103">
        <v>0</v>
      </c>
      <c r="P515" s="104">
        <v>0</v>
      </c>
      <c r="Q515" s="105">
        <f>+monthly_drivers_0!Q515</f>
        <v>2.5</v>
      </c>
    </row>
    <row r="516" spans="1:17" x14ac:dyDescent="0.25">
      <c r="A516" s="106">
        <f t="shared" si="25"/>
        <v>59961</v>
      </c>
      <c r="B516" s="714" t="str">
        <f t="shared" si="26"/>
        <v>LeasingII</v>
      </c>
      <c r="C516" s="93">
        <v>0</v>
      </c>
      <c r="D516" s="94">
        <v>0</v>
      </c>
      <c r="E516" s="94">
        <v>0</v>
      </c>
      <c r="F516" s="94">
        <v>0</v>
      </c>
      <c r="G516" s="94">
        <v>0</v>
      </c>
      <c r="H516" s="94">
        <v>0</v>
      </c>
      <c r="I516" s="94">
        <v>0</v>
      </c>
      <c r="J516" s="94">
        <v>0</v>
      </c>
      <c r="K516" s="95">
        <v>0</v>
      </c>
      <c r="L516" s="94">
        <f t="shared" si="24"/>
        <v>0</v>
      </c>
      <c r="M516" s="94">
        <v>0</v>
      </c>
      <c r="N516" s="94">
        <v>0</v>
      </c>
      <c r="O516" s="96">
        <v>0</v>
      </c>
      <c r="P516" s="95">
        <v>0</v>
      </c>
      <c r="Q516" s="97">
        <f>+monthly_drivers_0!Q516</f>
        <v>2.5</v>
      </c>
    </row>
    <row r="517" spans="1:17" x14ac:dyDescent="0.25">
      <c r="A517" s="98">
        <f t="shared" si="25"/>
        <v>59992</v>
      </c>
      <c r="B517" s="713" t="str">
        <f t="shared" si="26"/>
        <v>LeasingII</v>
      </c>
      <c r="C517" s="99">
        <v>0</v>
      </c>
      <c r="D517" s="100">
        <v>0</v>
      </c>
      <c r="E517" s="100">
        <v>0</v>
      </c>
      <c r="F517" s="100">
        <v>0</v>
      </c>
      <c r="G517" s="100">
        <v>0</v>
      </c>
      <c r="H517" s="100">
        <v>0</v>
      </c>
      <c r="I517" s="100">
        <v>0</v>
      </c>
      <c r="J517" s="100">
        <v>0</v>
      </c>
      <c r="K517" s="101">
        <v>0</v>
      </c>
      <c r="L517" s="102">
        <f t="shared" si="24"/>
        <v>0</v>
      </c>
      <c r="M517" s="102">
        <v>0</v>
      </c>
      <c r="N517" s="102">
        <v>0</v>
      </c>
      <c r="O517" s="103">
        <v>0</v>
      </c>
      <c r="P517" s="104">
        <v>0</v>
      </c>
      <c r="Q517" s="105">
        <f>+monthly_drivers_0!Q517</f>
        <v>2.5</v>
      </c>
    </row>
    <row r="518" spans="1:17" x14ac:dyDescent="0.25">
      <c r="A518" s="106">
        <f t="shared" si="25"/>
        <v>60022</v>
      </c>
      <c r="B518" s="714" t="str">
        <f t="shared" si="26"/>
        <v>LeasingII</v>
      </c>
      <c r="C518" s="93">
        <v>0</v>
      </c>
      <c r="D518" s="94">
        <v>0</v>
      </c>
      <c r="E518" s="94">
        <v>0</v>
      </c>
      <c r="F518" s="94">
        <v>0</v>
      </c>
      <c r="G518" s="94">
        <v>0</v>
      </c>
      <c r="H518" s="94">
        <v>0</v>
      </c>
      <c r="I518" s="94">
        <v>0</v>
      </c>
      <c r="J518" s="94">
        <v>0</v>
      </c>
      <c r="K518" s="95">
        <v>0</v>
      </c>
      <c r="L518" s="94">
        <f t="shared" si="24"/>
        <v>0</v>
      </c>
      <c r="M518" s="94">
        <v>0</v>
      </c>
      <c r="N518" s="94">
        <v>0</v>
      </c>
      <c r="O518" s="96">
        <v>0</v>
      </c>
      <c r="P518" s="95">
        <v>0</v>
      </c>
      <c r="Q518" s="97">
        <f>+monthly_drivers_0!Q518</f>
        <v>2.5</v>
      </c>
    </row>
    <row r="519" spans="1:17" x14ac:dyDescent="0.25">
      <c r="A519" s="98">
        <f t="shared" si="25"/>
        <v>60053</v>
      </c>
      <c r="B519" s="713" t="str">
        <f t="shared" si="26"/>
        <v>LeasingII</v>
      </c>
      <c r="C519" s="99">
        <v>0</v>
      </c>
      <c r="D519" s="100">
        <v>0</v>
      </c>
      <c r="E519" s="100">
        <v>0</v>
      </c>
      <c r="F519" s="100">
        <v>0</v>
      </c>
      <c r="G519" s="100">
        <v>0</v>
      </c>
      <c r="H519" s="100">
        <v>0</v>
      </c>
      <c r="I519" s="100">
        <v>0</v>
      </c>
      <c r="J519" s="100">
        <v>0</v>
      </c>
      <c r="K519" s="101">
        <v>0</v>
      </c>
      <c r="L519" s="102">
        <f t="shared" si="24"/>
        <v>0</v>
      </c>
      <c r="M519" s="102">
        <v>0</v>
      </c>
      <c r="N519" s="102">
        <v>0</v>
      </c>
      <c r="O519" s="103">
        <v>0</v>
      </c>
      <c r="P519" s="104">
        <v>0</v>
      </c>
      <c r="Q519" s="105">
        <f>+monthly_drivers_0!Q519</f>
        <v>2.5</v>
      </c>
    </row>
    <row r="520" spans="1:17" x14ac:dyDescent="0.25">
      <c r="A520" s="106">
        <f t="shared" si="25"/>
        <v>60083</v>
      </c>
      <c r="B520" s="714" t="str">
        <f t="shared" si="26"/>
        <v>LeasingII</v>
      </c>
      <c r="C520" s="93">
        <v>0</v>
      </c>
      <c r="D520" s="94">
        <v>0</v>
      </c>
      <c r="E520" s="94">
        <v>0</v>
      </c>
      <c r="F520" s="94">
        <v>0</v>
      </c>
      <c r="G520" s="94">
        <v>0</v>
      </c>
      <c r="H520" s="94">
        <v>0</v>
      </c>
      <c r="I520" s="94">
        <v>0</v>
      </c>
      <c r="J520" s="94">
        <v>0</v>
      </c>
      <c r="K520" s="95">
        <v>0</v>
      </c>
      <c r="L520" s="94">
        <f t="shared" si="24"/>
        <v>0</v>
      </c>
      <c r="M520" s="94">
        <v>0</v>
      </c>
      <c r="N520" s="94">
        <v>0</v>
      </c>
      <c r="O520" s="96">
        <v>0</v>
      </c>
      <c r="P520" s="95">
        <v>0</v>
      </c>
      <c r="Q520" s="97">
        <f>+monthly_drivers_0!Q520</f>
        <v>2.5</v>
      </c>
    </row>
    <row r="521" spans="1:17" x14ac:dyDescent="0.25">
      <c r="A521" s="98">
        <f t="shared" si="25"/>
        <v>60114</v>
      </c>
      <c r="B521" s="713" t="str">
        <f t="shared" si="26"/>
        <v>LeasingII</v>
      </c>
      <c r="C521" s="99">
        <v>0</v>
      </c>
      <c r="D521" s="100">
        <v>0</v>
      </c>
      <c r="E521" s="100">
        <v>0</v>
      </c>
      <c r="F521" s="100">
        <v>0</v>
      </c>
      <c r="G521" s="100">
        <v>0</v>
      </c>
      <c r="H521" s="100">
        <v>0</v>
      </c>
      <c r="I521" s="100">
        <v>0</v>
      </c>
      <c r="J521" s="100">
        <v>0</v>
      </c>
      <c r="K521" s="101">
        <v>0</v>
      </c>
      <c r="L521" s="102">
        <f t="shared" si="24"/>
        <v>0</v>
      </c>
      <c r="M521" s="102">
        <v>0</v>
      </c>
      <c r="N521" s="102">
        <v>0</v>
      </c>
      <c r="O521" s="103">
        <v>0</v>
      </c>
      <c r="P521" s="104">
        <v>0</v>
      </c>
      <c r="Q521" s="105">
        <f>+monthly_drivers_0!Q521</f>
        <v>2.5</v>
      </c>
    </row>
    <row r="522" spans="1:17" x14ac:dyDescent="0.25">
      <c r="A522" s="106">
        <f t="shared" si="25"/>
        <v>60145</v>
      </c>
      <c r="B522" s="714" t="str">
        <f t="shared" si="26"/>
        <v>LeasingII</v>
      </c>
      <c r="C522" s="93">
        <v>0</v>
      </c>
      <c r="D522" s="94">
        <v>0</v>
      </c>
      <c r="E522" s="94">
        <v>0</v>
      </c>
      <c r="F522" s="94">
        <v>0</v>
      </c>
      <c r="G522" s="94">
        <v>0</v>
      </c>
      <c r="H522" s="94">
        <v>0</v>
      </c>
      <c r="I522" s="94">
        <v>0</v>
      </c>
      <c r="J522" s="94">
        <v>0</v>
      </c>
      <c r="K522" s="95">
        <v>0</v>
      </c>
      <c r="L522" s="94">
        <f t="shared" si="24"/>
        <v>0</v>
      </c>
      <c r="M522" s="94">
        <v>0</v>
      </c>
      <c r="N522" s="94">
        <v>0</v>
      </c>
      <c r="O522" s="96">
        <v>0</v>
      </c>
      <c r="P522" s="95">
        <v>0</v>
      </c>
      <c r="Q522" s="97">
        <f>+monthly_drivers_0!Q522</f>
        <v>2.5</v>
      </c>
    </row>
    <row r="523" spans="1:17" x14ac:dyDescent="0.25">
      <c r="A523" s="98">
        <f t="shared" si="25"/>
        <v>60175</v>
      </c>
      <c r="B523" s="713" t="str">
        <f t="shared" si="26"/>
        <v>LeasingII</v>
      </c>
      <c r="C523" s="99">
        <v>0</v>
      </c>
      <c r="D523" s="100">
        <v>0</v>
      </c>
      <c r="E523" s="100">
        <v>0</v>
      </c>
      <c r="F523" s="100">
        <v>0</v>
      </c>
      <c r="G523" s="100">
        <v>0</v>
      </c>
      <c r="H523" s="100">
        <v>0</v>
      </c>
      <c r="I523" s="100">
        <v>0</v>
      </c>
      <c r="J523" s="100">
        <v>0</v>
      </c>
      <c r="K523" s="101">
        <v>0</v>
      </c>
      <c r="L523" s="102">
        <f t="shared" si="24"/>
        <v>0</v>
      </c>
      <c r="M523" s="102">
        <v>0</v>
      </c>
      <c r="N523" s="102">
        <v>0</v>
      </c>
      <c r="O523" s="103">
        <v>0</v>
      </c>
      <c r="P523" s="104">
        <v>0</v>
      </c>
      <c r="Q523" s="105">
        <f>+monthly_drivers_0!Q523</f>
        <v>2.5</v>
      </c>
    </row>
    <row r="524" spans="1:17" x14ac:dyDescent="0.25">
      <c r="A524" s="106">
        <f t="shared" si="25"/>
        <v>60206</v>
      </c>
      <c r="B524" s="714" t="str">
        <f t="shared" si="26"/>
        <v>LeasingII</v>
      </c>
      <c r="C524" s="93">
        <v>0</v>
      </c>
      <c r="D524" s="94">
        <v>0</v>
      </c>
      <c r="E524" s="94">
        <v>0</v>
      </c>
      <c r="F524" s="94">
        <v>0</v>
      </c>
      <c r="G524" s="94">
        <v>0</v>
      </c>
      <c r="H524" s="94">
        <v>0</v>
      </c>
      <c r="I524" s="94">
        <v>0</v>
      </c>
      <c r="J524" s="94">
        <v>0</v>
      </c>
      <c r="K524" s="95">
        <v>0</v>
      </c>
      <c r="L524" s="94">
        <f t="shared" si="24"/>
        <v>0</v>
      </c>
      <c r="M524" s="94">
        <v>0</v>
      </c>
      <c r="N524" s="94">
        <v>0</v>
      </c>
      <c r="O524" s="96">
        <v>0</v>
      </c>
      <c r="P524" s="95">
        <v>0</v>
      </c>
      <c r="Q524" s="97">
        <f>+monthly_drivers_0!Q524</f>
        <v>2.5</v>
      </c>
    </row>
    <row r="525" spans="1:17" x14ac:dyDescent="0.25">
      <c r="A525" s="98">
        <f t="shared" si="25"/>
        <v>60236</v>
      </c>
      <c r="B525" s="713" t="str">
        <f t="shared" si="26"/>
        <v>LeasingII</v>
      </c>
      <c r="C525" s="99">
        <v>0</v>
      </c>
      <c r="D525" s="100">
        <v>0</v>
      </c>
      <c r="E525" s="100">
        <v>0</v>
      </c>
      <c r="F525" s="100">
        <v>0</v>
      </c>
      <c r="G525" s="100">
        <v>0</v>
      </c>
      <c r="H525" s="100">
        <v>0</v>
      </c>
      <c r="I525" s="100">
        <v>0</v>
      </c>
      <c r="J525" s="100">
        <v>0</v>
      </c>
      <c r="K525" s="101">
        <v>0</v>
      </c>
      <c r="L525" s="102">
        <f t="shared" si="24"/>
        <v>0</v>
      </c>
      <c r="M525" s="102">
        <v>0</v>
      </c>
      <c r="N525" s="102">
        <v>0</v>
      </c>
      <c r="O525" s="103">
        <v>0</v>
      </c>
      <c r="P525" s="104">
        <v>0</v>
      </c>
      <c r="Q525" s="105">
        <f>+monthly_drivers_0!Q525</f>
        <v>2.5</v>
      </c>
    </row>
    <row r="526" spans="1:17" x14ac:dyDescent="0.25">
      <c r="A526" s="106">
        <f t="shared" si="25"/>
        <v>60267</v>
      </c>
      <c r="B526" s="714" t="str">
        <f t="shared" si="26"/>
        <v>LeasingII</v>
      </c>
      <c r="C526" s="93">
        <v>0</v>
      </c>
      <c r="D526" s="94">
        <v>0</v>
      </c>
      <c r="E526" s="94">
        <v>0</v>
      </c>
      <c r="F526" s="94">
        <v>0</v>
      </c>
      <c r="G526" s="94">
        <v>0</v>
      </c>
      <c r="H526" s="94">
        <v>0</v>
      </c>
      <c r="I526" s="94">
        <v>0</v>
      </c>
      <c r="J526" s="94">
        <v>0</v>
      </c>
      <c r="K526" s="95">
        <v>0</v>
      </c>
      <c r="L526" s="94">
        <f t="shared" si="24"/>
        <v>0</v>
      </c>
      <c r="M526" s="94">
        <v>0</v>
      </c>
      <c r="N526" s="94">
        <v>0</v>
      </c>
      <c r="O526" s="96">
        <v>0</v>
      </c>
      <c r="P526" s="95">
        <v>0</v>
      </c>
      <c r="Q526" s="97">
        <f>+monthly_drivers_0!Q526</f>
        <v>2.5</v>
      </c>
    </row>
    <row r="527" spans="1:17" x14ac:dyDescent="0.25">
      <c r="A527" s="98">
        <f t="shared" si="25"/>
        <v>60298</v>
      </c>
      <c r="B527" s="713" t="str">
        <f t="shared" si="26"/>
        <v>LeasingII</v>
      </c>
      <c r="C527" s="99">
        <v>0</v>
      </c>
      <c r="D527" s="100">
        <v>0</v>
      </c>
      <c r="E527" s="100">
        <v>0</v>
      </c>
      <c r="F527" s="100">
        <v>0</v>
      </c>
      <c r="G527" s="100">
        <v>0</v>
      </c>
      <c r="H527" s="100">
        <v>0</v>
      </c>
      <c r="I527" s="100">
        <v>0</v>
      </c>
      <c r="J527" s="100">
        <v>0</v>
      </c>
      <c r="K527" s="101">
        <v>0</v>
      </c>
      <c r="L527" s="102">
        <f t="shared" si="24"/>
        <v>0</v>
      </c>
      <c r="M527" s="102">
        <v>0</v>
      </c>
      <c r="N527" s="102">
        <v>0</v>
      </c>
      <c r="O527" s="103">
        <v>0</v>
      </c>
      <c r="P527" s="104">
        <v>0</v>
      </c>
      <c r="Q527" s="105">
        <f>+monthly_drivers_0!Q527</f>
        <v>2.5</v>
      </c>
    </row>
    <row r="528" spans="1:17" x14ac:dyDescent="0.25">
      <c r="A528" s="106">
        <f t="shared" si="25"/>
        <v>60326</v>
      </c>
      <c r="B528" s="714" t="str">
        <f t="shared" si="26"/>
        <v>LeasingII</v>
      </c>
      <c r="C528" s="93">
        <v>0</v>
      </c>
      <c r="D528" s="94">
        <v>0</v>
      </c>
      <c r="E528" s="94">
        <v>0</v>
      </c>
      <c r="F528" s="94">
        <v>0</v>
      </c>
      <c r="G528" s="94">
        <v>0</v>
      </c>
      <c r="H528" s="94">
        <v>0</v>
      </c>
      <c r="I528" s="94">
        <v>0</v>
      </c>
      <c r="J528" s="94">
        <v>0</v>
      </c>
      <c r="K528" s="95">
        <v>0</v>
      </c>
      <c r="L528" s="94">
        <f t="shared" si="24"/>
        <v>0</v>
      </c>
      <c r="M528" s="94">
        <v>0</v>
      </c>
      <c r="N528" s="94">
        <v>0</v>
      </c>
      <c r="O528" s="96">
        <v>0</v>
      </c>
      <c r="P528" s="95">
        <v>0</v>
      </c>
      <c r="Q528" s="97">
        <f>+monthly_drivers_0!Q528</f>
        <v>2.5</v>
      </c>
    </row>
    <row r="529" spans="1:17" x14ac:dyDescent="0.25">
      <c r="A529" s="98">
        <f t="shared" si="25"/>
        <v>60357</v>
      </c>
      <c r="B529" s="713" t="str">
        <f t="shared" si="26"/>
        <v>LeasingII</v>
      </c>
      <c r="C529" s="99">
        <v>0</v>
      </c>
      <c r="D529" s="100">
        <v>0</v>
      </c>
      <c r="E529" s="100">
        <v>0</v>
      </c>
      <c r="F529" s="100">
        <v>0</v>
      </c>
      <c r="G529" s="100">
        <v>0</v>
      </c>
      <c r="H529" s="100">
        <v>0</v>
      </c>
      <c r="I529" s="100">
        <v>0</v>
      </c>
      <c r="J529" s="100">
        <v>0</v>
      </c>
      <c r="K529" s="101">
        <v>0</v>
      </c>
      <c r="L529" s="102">
        <f t="shared" si="24"/>
        <v>0</v>
      </c>
      <c r="M529" s="102">
        <v>0</v>
      </c>
      <c r="N529" s="102">
        <v>0</v>
      </c>
      <c r="O529" s="103">
        <v>0</v>
      </c>
      <c r="P529" s="104">
        <v>0</v>
      </c>
      <c r="Q529" s="105">
        <f>+monthly_drivers_0!Q529</f>
        <v>2.5</v>
      </c>
    </row>
    <row r="530" spans="1:17" x14ac:dyDescent="0.25">
      <c r="A530" s="106">
        <f t="shared" si="25"/>
        <v>60387</v>
      </c>
      <c r="B530" s="714" t="str">
        <f t="shared" si="26"/>
        <v>LeasingII</v>
      </c>
      <c r="C530" s="93">
        <v>0</v>
      </c>
      <c r="D530" s="94">
        <v>0</v>
      </c>
      <c r="E530" s="94">
        <v>0</v>
      </c>
      <c r="F530" s="94">
        <v>0</v>
      </c>
      <c r="G530" s="94">
        <v>0</v>
      </c>
      <c r="H530" s="94">
        <v>0</v>
      </c>
      <c r="I530" s="94">
        <v>0</v>
      </c>
      <c r="J530" s="94">
        <v>0</v>
      </c>
      <c r="K530" s="95">
        <v>0</v>
      </c>
      <c r="L530" s="94">
        <f t="shared" si="24"/>
        <v>0</v>
      </c>
      <c r="M530" s="94">
        <v>0</v>
      </c>
      <c r="N530" s="94">
        <v>0</v>
      </c>
      <c r="O530" s="96">
        <v>0</v>
      </c>
      <c r="P530" s="95">
        <v>0</v>
      </c>
      <c r="Q530" s="97">
        <f>+monthly_drivers_0!Q530</f>
        <v>2.5</v>
      </c>
    </row>
    <row r="531" spans="1:17" x14ac:dyDescent="0.25">
      <c r="A531" s="98">
        <f t="shared" si="25"/>
        <v>60418</v>
      </c>
      <c r="B531" s="713" t="str">
        <f t="shared" si="26"/>
        <v>LeasingII</v>
      </c>
      <c r="C531" s="99">
        <v>0</v>
      </c>
      <c r="D531" s="100">
        <v>0</v>
      </c>
      <c r="E531" s="100">
        <v>0</v>
      </c>
      <c r="F531" s="100">
        <v>0</v>
      </c>
      <c r="G531" s="100">
        <v>0</v>
      </c>
      <c r="H531" s="100">
        <v>0</v>
      </c>
      <c r="I531" s="100">
        <v>0</v>
      </c>
      <c r="J531" s="100">
        <v>0</v>
      </c>
      <c r="K531" s="101">
        <v>0</v>
      </c>
      <c r="L531" s="102">
        <f t="shared" si="24"/>
        <v>0</v>
      </c>
      <c r="M531" s="102">
        <v>0</v>
      </c>
      <c r="N531" s="102">
        <v>0</v>
      </c>
      <c r="O531" s="103">
        <v>0</v>
      </c>
      <c r="P531" s="104">
        <v>0</v>
      </c>
      <c r="Q531" s="105">
        <f>+monthly_drivers_0!Q531</f>
        <v>2.5</v>
      </c>
    </row>
    <row r="532" spans="1:17" x14ac:dyDescent="0.25">
      <c r="A532" s="106">
        <f t="shared" si="25"/>
        <v>60448</v>
      </c>
      <c r="B532" s="714" t="str">
        <f t="shared" si="26"/>
        <v>LeasingII</v>
      </c>
      <c r="C532" s="93">
        <v>0</v>
      </c>
      <c r="D532" s="94">
        <v>0</v>
      </c>
      <c r="E532" s="94">
        <v>0</v>
      </c>
      <c r="F532" s="94">
        <v>0</v>
      </c>
      <c r="G532" s="94">
        <v>0</v>
      </c>
      <c r="H532" s="94">
        <v>0</v>
      </c>
      <c r="I532" s="94">
        <v>0</v>
      </c>
      <c r="J532" s="94">
        <v>0</v>
      </c>
      <c r="K532" s="95">
        <v>0</v>
      </c>
      <c r="L532" s="94">
        <f t="shared" si="24"/>
        <v>0</v>
      </c>
      <c r="M532" s="94">
        <v>0</v>
      </c>
      <c r="N532" s="94">
        <v>0</v>
      </c>
      <c r="O532" s="96">
        <v>0</v>
      </c>
      <c r="P532" s="95">
        <v>0</v>
      </c>
      <c r="Q532" s="97">
        <f>+monthly_drivers_0!Q532</f>
        <v>2.5</v>
      </c>
    </row>
    <row r="533" spans="1:17" x14ac:dyDescent="0.25">
      <c r="A533" s="98">
        <f t="shared" si="25"/>
        <v>60479</v>
      </c>
      <c r="B533" s="713" t="str">
        <f t="shared" si="26"/>
        <v>LeasingII</v>
      </c>
      <c r="C533" s="99">
        <v>0</v>
      </c>
      <c r="D533" s="100">
        <v>0</v>
      </c>
      <c r="E533" s="100">
        <v>0</v>
      </c>
      <c r="F533" s="100">
        <v>0</v>
      </c>
      <c r="G533" s="100">
        <v>0</v>
      </c>
      <c r="H533" s="100">
        <v>0</v>
      </c>
      <c r="I533" s="100">
        <v>0</v>
      </c>
      <c r="J533" s="100">
        <v>0</v>
      </c>
      <c r="K533" s="101">
        <v>0</v>
      </c>
      <c r="L533" s="102">
        <f t="shared" si="24"/>
        <v>0</v>
      </c>
      <c r="M533" s="102">
        <v>0</v>
      </c>
      <c r="N533" s="102">
        <v>0</v>
      </c>
      <c r="O533" s="103">
        <v>0</v>
      </c>
      <c r="P533" s="104">
        <v>0</v>
      </c>
      <c r="Q533" s="105">
        <f>+monthly_drivers_0!Q533</f>
        <v>2.5</v>
      </c>
    </row>
    <row r="534" spans="1:17" x14ac:dyDescent="0.25">
      <c r="A534" s="106">
        <f t="shared" si="25"/>
        <v>60510</v>
      </c>
      <c r="B534" s="714" t="str">
        <f t="shared" si="26"/>
        <v>LeasingII</v>
      </c>
      <c r="C534" s="93">
        <v>0</v>
      </c>
      <c r="D534" s="94">
        <v>0</v>
      </c>
      <c r="E534" s="94">
        <v>0</v>
      </c>
      <c r="F534" s="94">
        <v>0</v>
      </c>
      <c r="G534" s="94">
        <v>0</v>
      </c>
      <c r="H534" s="94">
        <v>0</v>
      </c>
      <c r="I534" s="94">
        <v>0</v>
      </c>
      <c r="J534" s="94">
        <v>0</v>
      </c>
      <c r="K534" s="95">
        <v>0</v>
      </c>
      <c r="L534" s="94">
        <f t="shared" si="24"/>
        <v>0</v>
      </c>
      <c r="M534" s="94">
        <v>0</v>
      </c>
      <c r="N534" s="94">
        <v>0</v>
      </c>
      <c r="O534" s="96">
        <v>0</v>
      </c>
      <c r="P534" s="95">
        <v>0</v>
      </c>
      <c r="Q534" s="97">
        <f>+monthly_drivers_0!Q534</f>
        <v>2.5</v>
      </c>
    </row>
    <row r="535" spans="1:17" x14ac:dyDescent="0.25">
      <c r="A535" s="98">
        <f t="shared" si="25"/>
        <v>60540</v>
      </c>
      <c r="B535" s="713" t="str">
        <f t="shared" si="26"/>
        <v>LeasingII</v>
      </c>
      <c r="C535" s="99">
        <v>0</v>
      </c>
      <c r="D535" s="100">
        <v>0</v>
      </c>
      <c r="E535" s="100">
        <v>0</v>
      </c>
      <c r="F535" s="100">
        <v>0</v>
      </c>
      <c r="G535" s="100">
        <v>0</v>
      </c>
      <c r="H535" s="100">
        <v>0</v>
      </c>
      <c r="I535" s="100">
        <v>0</v>
      </c>
      <c r="J535" s="100">
        <v>0</v>
      </c>
      <c r="K535" s="101">
        <v>0</v>
      </c>
      <c r="L535" s="102">
        <f t="shared" si="24"/>
        <v>0</v>
      </c>
      <c r="M535" s="102">
        <v>0</v>
      </c>
      <c r="N535" s="102">
        <v>0</v>
      </c>
      <c r="O535" s="103">
        <v>0</v>
      </c>
      <c r="P535" s="104">
        <v>0</v>
      </c>
      <c r="Q535" s="105">
        <f>+monthly_drivers_0!Q535</f>
        <v>2.5</v>
      </c>
    </row>
    <row r="536" spans="1:17" x14ac:dyDescent="0.25">
      <c r="A536" s="106">
        <f t="shared" si="25"/>
        <v>60571</v>
      </c>
      <c r="B536" s="714" t="str">
        <f t="shared" si="26"/>
        <v>LeasingII</v>
      </c>
      <c r="C536" s="93">
        <v>0</v>
      </c>
      <c r="D536" s="94">
        <v>0</v>
      </c>
      <c r="E536" s="94">
        <v>0</v>
      </c>
      <c r="F536" s="94">
        <v>0</v>
      </c>
      <c r="G536" s="94">
        <v>0</v>
      </c>
      <c r="H536" s="94">
        <v>0</v>
      </c>
      <c r="I536" s="94">
        <v>0</v>
      </c>
      <c r="J536" s="94">
        <v>0</v>
      </c>
      <c r="K536" s="95">
        <v>0</v>
      </c>
      <c r="L536" s="94">
        <f t="shared" si="24"/>
        <v>0</v>
      </c>
      <c r="M536" s="94">
        <v>0</v>
      </c>
      <c r="N536" s="94">
        <v>0</v>
      </c>
      <c r="O536" s="96">
        <v>0</v>
      </c>
      <c r="P536" s="95">
        <v>0</v>
      </c>
      <c r="Q536" s="97">
        <f>+monthly_drivers_0!Q536</f>
        <v>2.5</v>
      </c>
    </row>
    <row r="537" spans="1:17" x14ac:dyDescent="0.25">
      <c r="A537" s="98">
        <f t="shared" si="25"/>
        <v>60601</v>
      </c>
      <c r="B537" s="713" t="str">
        <f t="shared" si="26"/>
        <v>LeasingII</v>
      </c>
      <c r="C537" s="99">
        <v>0</v>
      </c>
      <c r="D537" s="100">
        <v>0</v>
      </c>
      <c r="E537" s="100">
        <v>0</v>
      </c>
      <c r="F537" s="100">
        <v>0</v>
      </c>
      <c r="G537" s="100">
        <v>0</v>
      </c>
      <c r="H537" s="100">
        <v>0</v>
      </c>
      <c r="I537" s="100">
        <v>0</v>
      </c>
      <c r="J537" s="100">
        <v>0</v>
      </c>
      <c r="K537" s="101">
        <v>0</v>
      </c>
      <c r="L537" s="102">
        <f t="shared" si="24"/>
        <v>0</v>
      </c>
      <c r="M537" s="102">
        <v>0</v>
      </c>
      <c r="N537" s="102">
        <v>0</v>
      </c>
      <c r="O537" s="103">
        <v>0</v>
      </c>
      <c r="P537" s="104">
        <v>0</v>
      </c>
      <c r="Q537" s="105">
        <f>+monthly_drivers_0!Q537</f>
        <v>2.5</v>
      </c>
    </row>
    <row r="538" spans="1:17" x14ac:dyDescent="0.25">
      <c r="A538" s="106">
        <f t="shared" si="25"/>
        <v>60632</v>
      </c>
      <c r="B538" s="714" t="str">
        <f t="shared" si="26"/>
        <v>LeasingII</v>
      </c>
      <c r="C538" s="93">
        <v>0</v>
      </c>
      <c r="D538" s="94">
        <v>0</v>
      </c>
      <c r="E538" s="94">
        <v>0</v>
      </c>
      <c r="F538" s="94">
        <v>0</v>
      </c>
      <c r="G538" s="94">
        <v>0</v>
      </c>
      <c r="H538" s="94">
        <v>0</v>
      </c>
      <c r="I538" s="94">
        <v>0</v>
      </c>
      <c r="J538" s="94">
        <v>0</v>
      </c>
      <c r="K538" s="95">
        <v>0</v>
      </c>
      <c r="L538" s="94">
        <f t="shared" si="24"/>
        <v>0</v>
      </c>
      <c r="M538" s="94">
        <v>0</v>
      </c>
      <c r="N538" s="94">
        <v>0</v>
      </c>
      <c r="O538" s="96">
        <v>0</v>
      </c>
      <c r="P538" s="95">
        <v>0</v>
      </c>
      <c r="Q538" s="97">
        <f>+monthly_drivers_0!Q538</f>
        <v>2.5</v>
      </c>
    </row>
    <row r="539" spans="1:17" x14ac:dyDescent="0.25">
      <c r="A539" s="98">
        <f t="shared" si="25"/>
        <v>60663</v>
      </c>
      <c r="B539" s="713" t="str">
        <f t="shared" si="26"/>
        <v>LeasingII</v>
      </c>
      <c r="C539" s="99">
        <v>0</v>
      </c>
      <c r="D539" s="100">
        <v>0</v>
      </c>
      <c r="E539" s="100">
        <v>0</v>
      </c>
      <c r="F539" s="100">
        <v>0</v>
      </c>
      <c r="G539" s="100">
        <v>0</v>
      </c>
      <c r="H539" s="100">
        <v>0</v>
      </c>
      <c r="I539" s="100">
        <v>0</v>
      </c>
      <c r="J539" s="100">
        <v>0</v>
      </c>
      <c r="K539" s="101">
        <v>0</v>
      </c>
      <c r="L539" s="102">
        <f t="shared" si="24"/>
        <v>0</v>
      </c>
      <c r="M539" s="102">
        <v>0</v>
      </c>
      <c r="N539" s="102">
        <v>0</v>
      </c>
      <c r="O539" s="103">
        <v>0</v>
      </c>
      <c r="P539" s="104">
        <v>0</v>
      </c>
      <c r="Q539" s="105">
        <f>+monthly_drivers_0!Q539</f>
        <v>2.5</v>
      </c>
    </row>
    <row r="540" spans="1:17" x14ac:dyDescent="0.25">
      <c r="A540" s="106">
        <f t="shared" si="25"/>
        <v>60691</v>
      </c>
      <c r="B540" s="714" t="str">
        <f t="shared" si="26"/>
        <v>LeasingII</v>
      </c>
      <c r="C540" s="93">
        <v>0</v>
      </c>
      <c r="D540" s="94">
        <v>0</v>
      </c>
      <c r="E540" s="94">
        <v>0</v>
      </c>
      <c r="F540" s="94">
        <v>0</v>
      </c>
      <c r="G540" s="94">
        <v>0</v>
      </c>
      <c r="H540" s="94">
        <v>0</v>
      </c>
      <c r="I540" s="94">
        <v>0</v>
      </c>
      <c r="J540" s="94">
        <v>0</v>
      </c>
      <c r="K540" s="95">
        <v>0</v>
      </c>
      <c r="L540" s="94">
        <f t="shared" si="24"/>
        <v>0</v>
      </c>
      <c r="M540" s="94">
        <v>0</v>
      </c>
      <c r="N540" s="94">
        <v>0</v>
      </c>
      <c r="O540" s="96">
        <v>0</v>
      </c>
      <c r="P540" s="95">
        <v>0</v>
      </c>
      <c r="Q540" s="97">
        <f>+monthly_drivers_0!Q540</f>
        <v>2.5</v>
      </c>
    </row>
    <row r="541" spans="1:17" x14ac:dyDescent="0.25">
      <c r="A541" s="98">
        <f t="shared" si="25"/>
        <v>60722</v>
      </c>
      <c r="B541" s="713" t="str">
        <f t="shared" si="26"/>
        <v>LeasingII</v>
      </c>
      <c r="C541" s="99">
        <v>0</v>
      </c>
      <c r="D541" s="100">
        <v>0</v>
      </c>
      <c r="E541" s="100">
        <v>0</v>
      </c>
      <c r="F541" s="100">
        <v>0</v>
      </c>
      <c r="G541" s="100">
        <v>0</v>
      </c>
      <c r="H541" s="100">
        <v>0</v>
      </c>
      <c r="I541" s="100">
        <v>0</v>
      </c>
      <c r="J541" s="100">
        <v>0</v>
      </c>
      <c r="K541" s="101">
        <v>0</v>
      </c>
      <c r="L541" s="102">
        <f t="shared" si="24"/>
        <v>0</v>
      </c>
      <c r="M541" s="102">
        <v>0</v>
      </c>
      <c r="N541" s="102">
        <v>0</v>
      </c>
      <c r="O541" s="103">
        <v>0</v>
      </c>
      <c r="P541" s="104">
        <v>0</v>
      </c>
      <c r="Q541" s="105">
        <f>+monthly_drivers_0!Q541</f>
        <v>2.5</v>
      </c>
    </row>
    <row r="542" spans="1:17" x14ac:dyDescent="0.25">
      <c r="A542" s="106">
        <f t="shared" si="25"/>
        <v>60752</v>
      </c>
      <c r="B542" s="714" t="str">
        <f t="shared" si="26"/>
        <v>LeasingII</v>
      </c>
      <c r="C542" s="93">
        <v>0</v>
      </c>
      <c r="D542" s="94">
        <v>0</v>
      </c>
      <c r="E542" s="94">
        <v>0</v>
      </c>
      <c r="F542" s="94">
        <v>0</v>
      </c>
      <c r="G542" s="94">
        <v>0</v>
      </c>
      <c r="H542" s="94">
        <v>0</v>
      </c>
      <c r="I542" s="94">
        <v>0</v>
      </c>
      <c r="J542" s="94">
        <v>0</v>
      </c>
      <c r="K542" s="95">
        <v>0</v>
      </c>
      <c r="L542" s="94">
        <f t="shared" si="24"/>
        <v>0</v>
      </c>
      <c r="M542" s="94">
        <v>0</v>
      </c>
      <c r="N542" s="94">
        <v>0</v>
      </c>
      <c r="O542" s="96">
        <v>0</v>
      </c>
      <c r="P542" s="95">
        <v>0</v>
      </c>
      <c r="Q542" s="97">
        <f>+monthly_drivers_0!Q542</f>
        <v>2.5</v>
      </c>
    </row>
    <row r="543" spans="1:17" x14ac:dyDescent="0.25">
      <c r="A543" s="98">
        <f t="shared" si="25"/>
        <v>60783</v>
      </c>
      <c r="B543" s="713" t="str">
        <f t="shared" si="26"/>
        <v>LeasingII</v>
      </c>
      <c r="C543" s="99">
        <v>0</v>
      </c>
      <c r="D543" s="100">
        <v>0</v>
      </c>
      <c r="E543" s="100">
        <v>0</v>
      </c>
      <c r="F543" s="100">
        <v>0</v>
      </c>
      <c r="G543" s="100">
        <v>0</v>
      </c>
      <c r="H543" s="100">
        <v>0</v>
      </c>
      <c r="I543" s="100">
        <v>0</v>
      </c>
      <c r="J543" s="100">
        <v>0</v>
      </c>
      <c r="K543" s="101">
        <v>0</v>
      </c>
      <c r="L543" s="102">
        <f t="shared" si="24"/>
        <v>0</v>
      </c>
      <c r="M543" s="102">
        <v>0</v>
      </c>
      <c r="N543" s="102">
        <v>0</v>
      </c>
      <c r="O543" s="103">
        <v>0</v>
      </c>
      <c r="P543" s="104">
        <v>0</v>
      </c>
      <c r="Q543" s="105">
        <f>+monthly_drivers_0!Q543</f>
        <v>2.5</v>
      </c>
    </row>
    <row r="544" spans="1:17" x14ac:dyDescent="0.25">
      <c r="A544" s="106">
        <f t="shared" si="25"/>
        <v>60813</v>
      </c>
      <c r="B544" s="714" t="str">
        <f t="shared" si="26"/>
        <v>LeasingII</v>
      </c>
      <c r="C544" s="93">
        <v>0</v>
      </c>
      <c r="D544" s="94">
        <v>0</v>
      </c>
      <c r="E544" s="94">
        <v>0</v>
      </c>
      <c r="F544" s="94">
        <v>0</v>
      </c>
      <c r="G544" s="94">
        <v>0</v>
      </c>
      <c r="H544" s="94">
        <v>0</v>
      </c>
      <c r="I544" s="94">
        <v>0</v>
      </c>
      <c r="J544" s="94">
        <v>0</v>
      </c>
      <c r="K544" s="95">
        <v>0</v>
      </c>
      <c r="L544" s="94">
        <f t="shared" si="24"/>
        <v>0</v>
      </c>
      <c r="M544" s="94">
        <v>0</v>
      </c>
      <c r="N544" s="94">
        <v>0</v>
      </c>
      <c r="O544" s="96">
        <v>0</v>
      </c>
      <c r="P544" s="95">
        <v>0</v>
      </c>
      <c r="Q544" s="97">
        <f>+monthly_drivers_0!Q544</f>
        <v>2.5</v>
      </c>
    </row>
    <row r="545" spans="1:17" x14ac:dyDescent="0.25">
      <c r="A545" s="98">
        <f t="shared" si="25"/>
        <v>60844</v>
      </c>
      <c r="B545" s="713" t="str">
        <f t="shared" si="26"/>
        <v>LeasingII</v>
      </c>
      <c r="C545" s="99">
        <v>0</v>
      </c>
      <c r="D545" s="100">
        <v>0</v>
      </c>
      <c r="E545" s="100">
        <v>0</v>
      </c>
      <c r="F545" s="100">
        <v>0</v>
      </c>
      <c r="G545" s="100">
        <v>0</v>
      </c>
      <c r="H545" s="100">
        <v>0</v>
      </c>
      <c r="I545" s="100">
        <v>0</v>
      </c>
      <c r="J545" s="100">
        <v>0</v>
      </c>
      <c r="K545" s="101">
        <v>0</v>
      </c>
      <c r="L545" s="102">
        <f t="shared" si="24"/>
        <v>0</v>
      </c>
      <c r="M545" s="102">
        <v>0</v>
      </c>
      <c r="N545" s="102">
        <v>0</v>
      </c>
      <c r="O545" s="103">
        <v>0</v>
      </c>
      <c r="P545" s="104">
        <v>0</v>
      </c>
      <c r="Q545" s="105">
        <f>+monthly_drivers_0!Q545</f>
        <v>2.5</v>
      </c>
    </row>
    <row r="546" spans="1:17" x14ac:dyDescent="0.25">
      <c r="A546" s="106">
        <f t="shared" si="25"/>
        <v>60875</v>
      </c>
      <c r="B546" s="714" t="str">
        <f t="shared" si="26"/>
        <v>LeasingII</v>
      </c>
      <c r="C546" s="93">
        <v>0</v>
      </c>
      <c r="D546" s="94">
        <v>0</v>
      </c>
      <c r="E546" s="94">
        <v>0</v>
      </c>
      <c r="F546" s="94">
        <v>0</v>
      </c>
      <c r="G546" s="94">
        <v>0</v>
      </c>
      <c r="H546" s="94">
        <v>0</v>
      </c>
      <c r="I546" s="94">
        <v>0</v>
      </c>
      <c r="J546" s="94">
        <v>0</v>
      </c>
      <c r="K546" s="95">
        <v>0</v>
      </c>
      <c r="L546" s="94">
        <f t="shared" si="24"/>
        <v>0</v>
      </c>
      <c r="M546" s="94">
        <v>0</v>
      </c>
      <c r="N546" s="94">
        <v>0</v>
      </c>
      <c r="O546" s="96">
        <v>0</v>
      </c>
      <c r="P546" s="95">
        <v>0</v>
      </c>
      <c r="Q546" s="97">
        <f>+monthly_drivers_0!Q546</f>
        <v>2.5</v>
      </c>
    </row>
    <row r="547" spans="1:17" x14ac:dyDescent="0.25">
      <c r="A547" s="98">
        <f t="shared" si="25"/>
        <v>60905</v>
      </c>
      <c r="B547" s="713" t="str">
        <f t="shared" si="26"/>
        <v>LeasingII</v>
      </c>
      <c r="C547" s="99">
        <v>0</v>
      </c>
      <c r="D547" s="100">
        <v>0</v>
      </c>
      <c r="E547" s="100">
        <v>0</v>
      </c>
      <c r="F547" s="100">
        <v>0</v>
      </c>
      <c r="G547" s="100">
        <v>0</v>
      </c>
      <c r="H547" s="100">
        <v>0</v>
      </c>
      <c r="I547" s="100">
        <v>0</v>
      </c>
      <c r="J547" s="100">
        <v>0</v>
      </c>
      <c r="K547" s="101">
        <v>0</v>
      </c>
      <c r="L547" s="102">
        <f t="shared" si="24"/>
        <v>0</v>
      </c>
      <c r="M547" s="102">
        <v>0</v>
      </c>
      <c r="N547" s="102">
        <v>0</v>
      </c>
      <c r="O547" s="103">
        <v>0</v>
      </c>
      <c r="P547" s="104">
        <v>0</v>
      </c>
      <c r="Q547" s="105">
        <f>+monthly_drivers_0!Q547</f>
        <v>2.5</v>
      </c>
    </row>
    <row r="548" spans="1:17" x14ac:dyDescent="0.25">
      <c r="A548" s="106">
        <f t="shared" si="25"/>
        <v>60936</v>
      </c>
      <c r="B548" s="714" t="str">
        <f t="shared" si="26"/>
        <v>LeasingII</v>
      </c>
      <c r="C548" s="93">
        <v>0</v>
      </c>
      <c r="D548" s="94">
        <v>0</v>
      </c>
      <c r="E548" s="94">
        <v>0</v>
      </c>
      <c r="F548" s="94">
        <v>0</v>
      </c>
      <c r="G548" s="94">
        <v>0</v>
      </c>
      <c r="H548" s="94">
        <v>0</v>
      </c>
      <c r="I548" s="94">
        <v>0</v>
      </c>
      <c r="J548" s="94">
        <v>0</v>
      </c>
      <c r="K548" s="95">
        <v>0</v>
      </c>
      <c r="L548" s="94">
        <f t="shared" si="24"/>
        <v>0</v>
      </c>
      <c r="M548" s="94">
        <v>0</v>
      </c>
      <c r="N548" s="94">
        <v>0</v>
      </c>
      <c r="O548" s="96">
        <v>0</v>
      </c>
      <c r="P548" s="95">
        <v>0</v>
      </c>
      <c r="Q548" s="97">
        <f>+monthly_drivers_0!Q548</f>
        <v>2.5</v>
      </c>
    </row>
    <row r="549" spans="1:17" x14ac:dyDescent="0.25">
      <c r="A549" s="98">
        <f t="shared" si="25"/>
        <v>60966</v>
      </c>
      <c r="B549" s="713" t="str">
        <f t="shared" si="26"/>
        <v>LeasingII</v>
      </c>
      <c r="C549" s="99">
        <v>0</v>
      </c>
      <c r="D549" s="100">
        <v>0</v>
      </c>
      <c r="E549" s="100">
        <v>0</v>
      </c>
      <c r="F549" s="100">
        <v>0</v>
      </c>
      <c r="G549" s="100">
        <v>0</v>
      </c>
      <c r="H549" s="100">
        <v>0</v>
      </c>
      <c r="I549" s="100">
        <v>0</v>
      </c>
      <c r="J549" s="100">
        <v>0</v>
      </c>
      <c r="K549" s="101">
        <v>0</v>
      </c>
      <c r="L549" s="102">
        <f t="shared" si="24"/>
        <v>0</v>
      </c>
      <c r="M549" s="102">
        <v>0</v>
      </c>
      <c r="N549" s="102">
        <v>0</v>
      </c>
      <c r="O549" s="103">
        <v>0</v>
      </c>
      <c r="P549" s="104">
        <v>0</v>
      </c>
      <c r="Q549" s="105">
        <f>+monthly_drivers_0!Q549</f>
        <v>2.5</v>
      </c>
    </row>
    <row r="550" spans="1:17" x14ac:dyDescent="0.25">
      <c r="A550" s="106">
        <f t="shared" si="25"/>
        <v>60997</v>
      </c>
      <c r="B550" s="714" t="str">
        <f t="shared" si="26"/>
        <v>LeasingII</v>
      </c>
      <c r="C550" s="93">
        <v>0</v>
      </c>
      <c r="D550" s="94">
        <v>0</v>
      </c>
      <c r="E550" s="94">
        <v>0</v>
      </c>
      <c r="F550" s="94">
        <v>0</v>
      </c>
      <c r="G550" s="94">
        <v>0</v>
      </c>
      <c r="H550" s="94">
        <v>0</v>
      </c>
      <c r="I550" s="94">
        <v>0</v>
      </c>
      <c r="J550" s="94">
        <v>0</v>
      </c>
      <c r="K550" s="95">
        <v>0</v>
      </c>
      <c r="L550" s="94">
        <f t="shared" si="24"/>
        <v>0</v>
      </c>
      <c r="M550" s="94">
        <v>0</v>
      </c>
      <c r="N550" s="94">
        <v>0</v>
      </c>
      <c r="O550" s="96">
        <v>0</v>
      </c>
      <c r="P550" s="95">
        <v>0</v>
      </c>
      <c r="Q550" s="97">
        <f>+monthly_drivers_0!Q550</f>
        <v>2.5</v>
      </c>
    </row>
    <row r="551" spans="1:17" x14ac:dyDescent="0.25">
      <c r="A551" s="98">
        <f t="shared" si="25"/>
        <v>61028</v>
      </c>
      <c r="B551" s="713" t="str">
        <f t="shared" si="26"/>
        <v>LeasingII</v>
      </c>
      <c r="C551" s="99">
        <v>0</v>
      </c>
      <c r="D551" s="100">
        <v>0</v>
      </c>
      <c r="E551" s="100">
        <v>0</v>
      </c>
      <c r="F551" s="100">
        <v>0</v>
      </c>
      <c r="G551" s="100">
        <v>0</v>
      </c>
      <c r="H551" s="100">
        <v>0</v>
      </c>
      <c r="I551" s="100">
        <v>0</v>
      </c>
      <c r="J551" s="100">
        <v>0</v>
      </c>
      <c r="K551" s="101">
        <v>0</v>
      </c>
      <c r="L551" s="102">
        <f t="shared" si="24"/>
        <v>0</v>
      </c>
      <c r="M551" s="102">
        <v>0</v>
      </c>
      <c r="N551" s="102">
        <v>0</v>
      </c>
      <c r="O551" s="103">
        <v>0</v>
      </c>
      <c r="P551" s="104">
        <v>0</v>
      </c>
      <c r="Q551" s="105">
        <f>+monthly_drivers_0!Q551</f>
        <v>2.5</v>
      </c>
    </row>
    <row r="552" spans="1:17" x14ac:dyDescent="0.25">
      <c r="A552" s="106">
        <f t="shared" si="25"/>
        <v>61056</v>
      </c>
      <c r="B552" s="714" t="str">
        <f t="shared" si="26"/>
        <v>LeasingII</v>
      </c>
      <c r="C552" s="93">
        <v>0</v>
      </c>
      <c r="D552" s="94">
        <v>0</v>
      </c>
      <c r="E552" s="94">
        <v>0</v>
      </c>
      <c r="F552" s="94">
        <v>0</v>
      </c>
      <c r="G552" s="94">
        <v>0</v>
      </c>
      <c r="H552" s="94">
        <v>0</v>
      </c>
      <c r="I552" s="94">
        <v>0</v>
      </c>
      <c r="J552" s="94">
        <v>0</v>
      </c>
      <c r="K552" s="95">
        <v>0</v>
      </c>
      <c r="L552" s="94">
        <f t="shared" si="24"/>
        <v>0</v>
      </c>
      <c r="M552" s="94">
        <v>0</v>
      </c>
      <c r="N552" s="94">
        <v>0</v>
      </c>
      <c r="O552" s="96">
        <v>0</v>
      </c>
      <c r="P552" s="95">
        <v>0</v>
      </c>
      <c r="Q552" s="97">
        <f>+monthly_drivers_0!Q552</f>
        <v>2.5</v>
      </c>
    </row>
    <row r="553" spans="1:17" x14ac:dyDescent="0.25">
      <c r="A553" s="98">
        <f t="shared" si="25"/>
        <v>61087</v>
      </c>
      <c r="B553" s="713" t="str">
        <f t="shared" si="26"/>
        <v>LeasingII</v>
      </c>
      <c r="C553" s="99">
        <v>0</v>
      </c>
      <c r="D553" s="100">
        <v>0</v>
      </c>
      <c r="E553" s="100">
        <v>0</v>
      </c>
      <c r="F553" s="100">
        <v>0</v>
      </c>
      <c r="G553" s="100">
        <v>0</v>
      </c>
      <c r="H553" s="100">
        <v>0</v>
      </c>
      <c r="I553" s="100">
        <v>0</v>
      </c>
      <c r="J553" s="100">
        <v>0</v>
      </c>
      <c r="K553" s="101">
        <v>0</v>
      </c>
      <c r="L553" s="102">
        <f t="shared" si="24"/>
        <v>0</v>
      </c>
      <c r="M553" s="102">
        <v>0</v>
      </c>
      <c r="N553" s="102">
        <v>0</v>
      </c>
      <c r="O553" s="103">
        <v>0</v>
      </c>
      <c r="P553" s="104">
        <v>0</v>
      </c>
      <c r="Q553" s="105">
        <f>+monthly_drivers_0!Q553</f>
        <v>2.5</v>
      </c>
    </row>
    <row r="554" spans="1:17" x14ac:dyDescent="0.25">
      <c r="A554" s="106">
        <f t="shared" si="25"/>
        <v>61117</v>
      </c>
      <c r="B554" s="714" t="str">
        <f t="shared" si="26"/>
        <v>LeasingII</v>
      </c>
      <c r="C554" s="93">
        <v>0</v>
      </c>
      <c r="D554" s="94">
        <v>0</v>
      </c>
      <c r="E554" s="94">
        <v>0</v>
      </c>
      <c r="F554" s="94">
        <v>0</v>
      </c>
      <c r="G554" s="94">
        <v>0</v>
      </c>
      <c r="H554" s="94">
        <v>0</v>
      </c>
      <c r="I554" s="94">
        <v>0</v>
      </c>
      <c r="J554" s="94">
        <v>0</v>
      </c>
      <c r="K554" s="95">
        <v>0</v>
      </c>
      <c r="L554" s="94">
        <f t="shared" si="24"/>
        <v>0</v>
      </c>
      <c r="M554" s="94">
        <v>0</v>
      </c>
      <c r="N554" s="94">
        <v>0</v>
      </c>
      <c r="O554" s="96">
        <v>0</v>
      </c>
      <c r="P554" s="95">
        <v>0</v>
      </c>
      <c r="Q554" s="97">
        <f>+monthly_drivers_0!Q554</f>
        <v>2.5</v>
      </c>
    </row>
    <row r="555" spans="1:17" x14ac:dyDescent="0.25">
      <c r="A555" s="98">
        <f t="shared" si="25"/>
        <v>61148</v>
      </c>
      <c r="B555" s="713" t="str">
        <f t="shared" si="26"/>
        <v>LeasingII</v>
      </c>
      <c r="C555" s="99">
        <v>0</v>
      </c>
      <c r="D555" s="100">
        <v>0</v>
      </c>
      <c r="E555" s="100">
        <v>0</v>
      </c>
      <c r="F555" s="100">
        <v>0</v>
      </c>
      <c r="G555" s="100">
        <v>0</v>
      </c>
      <c r="H555" s="100">
        <v>0</v>
      </c>
      <c r="I555" s="100">
        <v>0</v>
      </c>
      <c r="J555" s="100">
        <v>0</v>
      </c>
      <c r="K555" s="101">
        <v>0</v>
      </c>
      <c r="L555" s="102">
        <f t="shared" si="24"/>
        <v>0</v>
      </c>
      <c r="M555" s="102">
        <v>0</v>
      </c>
      <c r="N555" s="102">
        <v>0</v>
      </c>
      <c r="O555" s="103">
        <v>0</v>
      </c>
      <c r="P555" s="104">
        <v>0</v>
      </c>
      <c r="Q555" s="105">
        <f>+monthly_drivers_0!Q555</f>
        <v>2.5</v>
      </c>
    </row>
    <row r="556" spans="1:17" x14ac:dyDescent="0.25">
      <c r="A556" s="106">
        <f t="shared" si="25"/>
        <v>61178</v>
      </c>
      <c r="B556" s="714" t="str">
        <f t="shared" si="26"/>
        <v>LeasingII</v>
      </c>
      <c r="C556" s="93">
        <v>0</v>
      </c>
      <c r="D556" s="94">
        <v>0</v>
      </c>
      <c r="E556" s="94">
        <v>0</v>
      </c>
      <c r="F556" s="94">
        <v>0</v>
      </c>
      <c r="G556" s="94">
        <v>0</v>
      </c>
      <c r="H556" s="94">
        <v>0</v>
      </c>
      <c r="I556" s="94">
        <v>0</v>
      </c>
      <c r="J556" s="94">
        <v>0</v>
      </c>
      <c r="K556" s="95">
        <v>0</v>
      </c>
      <c r="L556" s="94">
        <f t="shared" si="24"/>
        <v>0</v>
      </c>
      <c r="M556" s="94">
        <v>0</v>
      </c>
      <c r="N556" s="94">
        <v>0</v>
      </c>
      <c r="O556" s="96">
        <v>0</v>
      </c>
      <c r="P556" s="95">
        <v>0</v>
      </c>
      <c r="Q556" s="97">
        <f>+monthly_drivers_0!Q556</f>
        <v>2.5</v>
      </c>
    </row>
    <row r="557" spans="1:17" x14ac:dyDescent="0.25">
      <c r="A557" s="98">
        <f t="shared" si="25"/>
        <v>61209</v>
      </c>
      <c r="B557" s="713" t="str">
        <f t="shared" si="26"/>
        <v>LeasingII</v>
      </c>
      <c r="C557" s="99">
        <v>0</v>
      </c>
      <c r="D557" s="100">
        <v>0</v>
      </c>
      <c r="E557" s="100">
        <v>0</v>
      </c>
      <c r="F557" s="100">
        <v>0</v>
      </c>
      <c r="G557" s="100">
        <v>0</v>
      </c>
      <c r="H557" s="100">
        <v>0</v>
      </c>
      <c r="I557" s="100">
        <v>0</v>
      </c>
      <c r="J557" s="100">
        <v>0</v>
      </c>
      <c r="K557" s="101">
        <v>0</v>
      </c>
      <c r="L557" s="102">
        <f t="shared" si="24"/>
        <v>0</v>
      </c>
      <c r="M557" s="102">
        <v>0</v>
      </c>
      <c r="N557" s="102">
        <v>0</v>
      </c>
      <c r="O557" s="103">
        <v>0</v>
      </c>
      <c r="P557" s="104">
        <v>0</v>
      </c>
      <c r="Q557" s="105">
        <f>+monthly_drivers_0!Q557</f>
        <v>2.5</v>
      </c>
    </row>
    <row r="558" spans="1:17" x14ac:dyDescent="0.25">
      <c r="A558" s="106">
        <f t="shared" si="25"/>
        <v>61240</v>
      </c>
      <c r="B558" s="714" t="str">
        <f t="shared" si="26"/>
        <v>LeasingII</v>
      </c>
      <c r="C558" s="93">
        <v>0</v>
      </c>
      <c r="D558" s="94">
        <v>0</v>
      </c>
      <c r="E558" s="94">
        <v>0</v>
      </c>
      <c r="F558" s="94">
        <v>0</v>
      </c>
      <c r="G558" s="94">
        <v>0</v>
      </c>
      <c r="H558" s="94">
        <v>0</v>
      </c>
      <c r="I558" s="94">
        <v>0</v>
      </c>
      <c r="J558" s="94">
        <v>0</v>
      </c>
      <c r="K558" s="95">
        <v>0</v>
      </c>
      <c r="L558" s="94">
        <f t="shared" si="24"/>
        <v>0</v>
      </c>
      <c r="M558" s="94">
        <v>0</v>
      </c>
      <c r="N558" s="94">
        <v>0</v>
      </c>
      <c r="O558" s="96">
        <v>0</v>
      </c>
      <c r="P558" s="95">
        <v>0</v>
      </c>
      <c r="Q558" s="97">
        <f>+monthly_drivers_0!Q558</f>
        <v>2.5</v>
      </c>
    </row>
    <row r="559" spans="1:17" x14ac:dyDescent="0.25">
      <c r="A559" s="98">
        <f t="shared" si="25"/>
        <v>61270</v>
      </c>
      <c r="B559" s="713" t="str">
        <f t="shared" si="26"/>
        <v>LeasingII</v>
      </c>
      <c r="C559" s="99">
        <v>0</v>
      </c>
      <c r="D559" s="100">
        <v>0</v>
      </c>
      <c r="E559" s="100">
        <v>0</v>
      </c>
      <c r="F559" s="100">
        <v>0</v>
      </c>
      <c r="G559" s="100">
        <v>0</v>
      </c>
      <c r="H559" s="100">
        <v>0</v>
      </c>
      <c r="I559" s="100">
        <v>0</v>
      </c>
      <c r="J559" s="100">
        <v>0</v>
      </c>
      <c r="K559" s="101">
        <v>0</v>
      </c>
      <c r="L559" s="102">
        <f t="shared" si="24"/>
        <v>0</v>
      </c>
      <c r="M559" s="102">
        <v>0</v>
      </c>
      <c r="N559" s="102">
        <v>0</v>
      </c>
      <c r="O559" s="103">
        <v>0</v>
      </c>
      <c r="P559" s="104">
        <v>0</v>
      </c>
      <c r="Q559" s="105">
        <f>+monthly_drivers_0!Q559</f>
        <v>2.5</v>
      </c>
    </row>
    <row r="560" spans="1:17" x14ac:dyDescent="0.25">
      <c r="A560" s="106">
        <f t="shared" si="25"/>
        <v>61301</v>
      </c>
      <c r="B560" s="714" t="str">
        <f t="shared" si="26"/>
        <v>LeasingII</v>
      </c>
      <c r="C560" s="93">
        <v>0</v>
      </c>
      <c r="D560" s="94">
        <v>0</v>
      </c>
      <c r="E560" s="94">
        <v>0</v>
      </c>
      <c r="F560" s="94">
        <v>0</v>
      </c>
      <c r="G560" s="94">
        <v>0</v>
      </c>
      <c r="H560" s="94">
        <v>0</v>
      </c>
      <c r="I560" s="94">
        <v>0</v>
      </c>
      <c r="J560" s="94">
        <v>0</v>
      </c>
      <c r="K560" s="95">
        <v>0</v>
      </c>
      <c r="L560" s="94">
        <f t="shared" si="24"/>
        <v>0</v>
      </c>
      <c r="M560" s="94">
        <v>0</v>
      </c>
      <c r="N560" s="94">
        <v>0</v>
      </c>
      <c r="O560" s="96">
        <v>0</v>
      </c>
      <c r="P560" s="95">
        <v>0</v>
      </c>
      <c r="Q560" s="97">
        <f>+monthly_drivers_0!Q560</f>
        <v>2.5</v>
      </c>
    </row>
    <row r="561" spans="1:17" x14ac:dyDescent="0.25">
      <c r="A561" s="98">
        <f t="shared" si="25"/>
        <v>61331</v>
      </c>
      <c r="B561" s="713" t="str">
        <f t="shared" si="26"/>
        <v>LeasingII</v>
      </c>
      <c r="C561" s="99">
        <v>0</v>
      </c>
      <c r="D561" s="100">
        <v>0</v>
      </c>
      <c r="E561" s="100">
        <v>0</v>
      </c>
      <c r="F561" s="100">
        <v>0</v>
      </c>
      <c r="G561" s="100">
        <v>0</v>
      </c>
      <c r="H561" s="100">
        <v>0</v>
      </c>
      <c r="I561" s="100">
        <v>0</v>
      </c>
      <c r="J561" s="100">
        <v>0</v>
      </c>
      <c r="K561" s="101">
        <v>0</v>
      </c>
      <c r="L561" s="102">
        <f t="shared" si="24"/>
        <v>0</v>
      </c>
      <c r="M561" s="102">
        <v>0</v>
      </c>
      <c r="N561" s="102">
        <v>0</v>
      </c>
      <c r="O561" s="103">
        <v>0</v>
      </c>
      <c r="P561" s="104">
        <v>0</v>
      </c>
      <c r="Q561" s="105">
        <f>+monthly_drivers_0!Q561</f>
        <v>2.5</v>
      </c>
    </row>
    <row r="562" spans="1:17" x14ac:dyDescent="0.25">
      <c r="A562" s="106">
        <f t="shared" si="25"/>
        <v>61362</v>
      </c>
      <c r="B562" s="714" t="str">
        <f t="shared" si="26"/>
        <v>LeasingII</v>
      </c>
      <c r="C562" s="93">
        <v>0</v>
      </c>
      <c r="D562" s="94">
        <v>0</v>
      </c>
      <c r="E562" s="94">
        <v>0</v>
      </c>
      <c r="F562" s="94">
        <v>0</v>
      </c>
      <c r="G562" s="94">
        <v>0</v>
      </c>
      <c r="H562" s="94">
        <v>0</v>
      </c>
      <c r="I562" s="94">
        <v>0</v>
      </c>
      <c r="J562" s="94">
        <v>0</v>
      </c>
      <c r="K562" s="95">
        <v>0</v>
      </c>
      <c r="L562" s="94">
        <f t="shared" si="24"/>
        <v>0</v>
      </c>
      <c r="M562" s="94">
        <v>0</v>
      </c>
      <c r="N562" s="94">
        <v>0</v>
      </c>
      <c r="O562" s="96">
        <v>0</v>
      </c>
      <c r="P562" s="95">
        <v>0</v>
      </c>
      <c r="Q562" s="97">
        <f>+monthly_drivers_0!Q562</f>
        <v>2.5</v>
      </c>
    </row>
    <row r="563" spans="1:17" x14ac:dyDescent="0.25">
      <c r="A563" s="98">
        <f t="shared" si="25"/>
        <v>61393</v>
      </c>
      <c r="B563" s="713" t="str">
        <f t="shared" si="26"/>
        <v>LeasingII</v>
      </c>
      <c r="C563" s="99">
        <v>0</v>
      </c>
      <c r="D563" s="100">
        <v>0</v>
      </c>
      <c r="E563" s="100">
        <v>0</v>
      </c>
      <c r="F563" s="100">
        <v>0</v>
      </c>
      <c r="G563" s="100">
        <v>0</v>
      </c>
      <c r="H563" s="100">
        <v>0</v>
      </c>
      <c r="I563" s="100">
        <v>0</v>
      </c>
      <c r="J563" s="100">
        <v>0</v>
      </c>
      <c r="K563" s="101">
        <v>0</v>
      </c>
      <c r="L563" s="102">
        <f t="shared" si="24"/>
        <v>0</v>
      </c>
      <c r="M563" s="102">
        <v>0</v>
      </c>
      <c r="N563" s="102">
        <v>0</v>
      </c>
      <c r="O563" s="103">
        <v>0</v>
      </c>
      <c r="P563" s="104">
        <v>0</v>
      </c>
      <c r="Q563" s="105">
        <f>+monthly_drivers_0!Q563</f>
        <v>2.5</v>
      </c>
    </row>
    <row r="564" spans="1:17" x14ac:dyDescent="0.25">
      <c r="A564" s="106">
        <f t="shared" si="25"/>
        <v>61422</v>
      </c>
      <c r="B564" s="714" t="str">
        <f t="shared" si="26"/>
        <v>LeasingII</v>
      </c>
      <c r="C564" s="93">
        <v>0</v>
      </c>
      <c r="D564" s="94">
        <v>0</v>
      </c>
      <c r="E564" s="94">
        <v>0</v>
      </c>
      <c r="F564" s="94">
        <v>0</v>
      </c>
      <c r="G564" s="94">
        <v>0</v>
      </c>
      <c r="H564" s="94">
        <v>0</v>
      </c>
      <c r="I564" s="94">
        <v>0</v>
      </c>
      <c r="J564" s="94">
        <v>0</v>
      </c>
      <c r="K564" s="95">
        <v>0</v>
      </c>
      <c r="L564" s="94">
        <f t="shared" si="24"/>
        <v>0</v>
      </c>
      <c r="M564" s="94">
        <v>0</v>
      </c>
      <c r="N564" s="94">
        <v>0</v>
      </c>
      <c r="O564" s="96">
        <v>0</v>
      </c>
      <c r="P564" s="95">
        <v>0</v>
      </c>
      <c r="Q564" s="97">
        <f>+monthly_drivers_0!Q564</f>
        <v>2.5</v>
      </c>
    </row>
    <row r="565" spans="1:17" x14ac:dyDescent="0.25">
      <c r="A565" s="98">
        <f t="shared" si="25"/>
        <v>61453</v>
      </c>
      <c r="B565" s="713" t="str">
        <f t="shared" si="26"/>
        <v>LeasingII</v>
      </c>
      <c r="C565" s="99">
        <v>0</v>
      </c>
      <c r="D565" s="100">
        <v>0</v>
      </c>
      <c r="E565" s="100">
        <v>0</v>
      </c>
      <c r="F565" s="100">
        <v>0</v>
      </c>
      <c r="G565" s="100">
        <v>0</v>
      </c>
      <c r="H565" s="100">
        <v>0</v>
      </c>
      <c r="I565" s="100">
        <v>0</v>
      </c>
      <c r="J565" s="100">
        <v>0</v>
      </c>
      <c r="K565" s="101">
        <v>0</v>
      </c>
      <c r="L565" s="102">
        <f t="shared" si="24"/>
        <v>0</v>
      </c>
      <c r="M565" s="102">
        <v>0</v>
      </c>
      <c r="N565" s="102">
        <v>0</v>
      </c>
      <c r="O565" s="103">
        <v>0</v>
      </c>
      <c r="P565" s="104">
        <v>0</v>
      </c>
      <c r="Q565" s="105">
        <f>+monthly_drivers_0!Q565</f>
        <v>2.5</v>
      </c>
    </row>
    <row r="566" spans="1:17" x14ac:dyDescent="0.25">
      <c r="A566" s="106">
        <f t="shared" si="25"/>
        <v>61483</v>
      </c>
      <c r="B566" s="714" t="str">
        <f t="shared" si="26"/>
        <v>LeasingII</v>
      </c>
      <c r="C566" s="93">
        <v>0</v>
      </c>
      <c r="D566" s="94">
        <v>0</v>
      </c>
      <c r="E566" s="94">
        <v>0</v>
      </c>
      <c r="F566" s="94">
        <v>0</v>
      </c>
      <c r="G566" s="94">
        <v>0</v>
      </c>
      <c r="H566" s="94">
        <v>0</v>
      </c>
      <c r="I566" s="94">
        <v>0</v>
      </c>
      <c r="J566" s="94">
        <v>0</v>
      </c>
      <c r="K566" s="95">
        <v>0</v>
      </c>
      <c r="L566" s="94">
        <f t="shared" si="24"/>
        <v>0</v>
      </c>
      <c r="M566" s="94">
        <v>0</v>
      </c>
      <c r="N566" s="94">
        <v>0</v>
      </c>
      <c r="O566" s="96">
        <v>0</v>
      </c>
      <c r="P566" s="95">
        <v>0</v>
      </c>
      <c r="Q566" s="97">
        <f>+monthly_drivers_0!Q566</f>
        <v>2.5</v>
      </c>
    </row>
    <row r="567" spans="1:17" x14ac:dyDescent="0.25">
      <c r="A567" s="98">
        <f t="shared" si="25"/>
        <v>61514</v>
      </c>
      <c r="B567" s="713" t="str">
        <f t="shared" si="26"/>
        <v>LeasingII</v>
      </c>
      <c r="C567" s="99">
        <v>0</v>
      </c>
      <c r="D567" s="100">
        <v>0</v>
      </c>
      <c r="E567" s="100">
        <v>0</v>
      </c>
      <c r="F567" s="100">
        <v>0</v>
      </c>
      <c r="G567" s="100">
        <v>0</v>
      </c>
      <c r="H567" s="100">
        <v>0</v>
      </c>
      <c r="I567" s="100">
        <v>0</v>
      </c>
      <c r="J567" s="100">
        <v>0</v>
      </c>
      <c r="K567" s="101">
        <v>0</v>
      </c>
      <c r="L567" s="102">
        <f t="shared" si="24"/>
        <v>0</v>
      </c>
      <c r="M567" s="102">
        <v>0</v>
      </c>
      <c r="N567" s="102">
        <v>0</v>
      </c>
      <c r="O567" s="103">
        <v>0</v>
      </c>
      <c r="P567" s="104">
        <v>0</v>
      </c>
      <c r="Q567" s="105">
        <f>+monthly_drivers_0!Q567</f>
        <v>2.5</v>
      </c>
    </row>
    <row r="568" spans="1:17" x14ac:dyDescent="0.25">
      <c r="A568" s="106">
        <f t="shared" si="25"/>
        <v>61544</v>
      </c>
      <c r="B568" s="714" t="str">
        <f t="shared" si="26"/>
        <v>LeasingII</v>
      </c>
      <c r="C568" s="93">
        <v>0</v>
      </c>
      <c r="D568" s="94">
        <v>0</v>
      </c>
      <c r="E568" s="94">
        <v>0</v>
      </c>
      <c r="F568" s="94">
        <v>0</v>
      </c>
      <c r="G568" s="94">
        <v>0</v>
      </c>
      <c r="H568" s="94">
        <v>0</v>
      </c>
      <c r="I568" s="94">
        <v>0</v>
      </c>
      <c r="J568" s="94">
        <v>0</v>
      </c>
      <c r="K568" s="95">
        <v>0</v>
      </c>
      <c r="L568" s="94">
        <f t="shared" si="24"/>
        <v>0</v>
      </c>
      <c r="M568" s="94">
        <v>0</v>
      </c>
      <c r="N568" s="94">
        <v>0</v>
      </c>
      <c r="O568" s="96">
        <v>0</v>
      </c>
      <c r="P568" s="95">
        <v>0</v>
      </c>
      <c r="Q568" s="97">
        <f>+monthly_drivers_0!Q568</f>
        <v>2.5</v>
      </c>
    </row>
    <row r="569" spans="1:17" x14ac:dyDescent="0.25">
      <c r="A569" s="98">
        <f t="shared" si="25"/>
        <v>61575</v>
      </c>
      <c r="B569" s="713" t="str">
        <f t="shared" si="26"/>
        <v>LeasingII</v>
      </c>
      <c r="C569" s="99">
        <v>0</v>
      </c>
      <c r="D569" s="100">
        <v>0</v>
      </c>
      <c r="E569" s="100">
        <v>0</v>
      </c>
      <c r="F569" s="100">
        <v>0</v>
      </c>
      <c r="G569" s="100">
        <v>0</v>
      </c>
      <c r="H569" s="100">
        <v>0</v>
      </c>
      <c r="I569" s="100">
        <v>0</v>
      </c>
      <c r="J569" s="100">
        <v>0</v>
      </c>
      <c r="K569" s="101">
        <v>0</v>
      </c>
      <c r="L569" s="102">
        <f t="shared" si="24"/>
        <v>0</v>
      </c>
      <c r="M569" s="102">
        <v>0</v>
      </c>
      <c r="N569" s="102">
        <v>0</v>
      </c>
      <c r="O569" s="103">
        <v>0</v>
      </c>
      <c r="P569" s="104">
        <v>0</v>
      </c>
      <c r="Q569" s="105">
        <f>+monthly_drivers_0!Q569</f>
        <v>2.5</v>
      </c>
    </row>
    <row r="570" spans="1:17" x14ac:dyDescent="0.25">
      <c r="A570" s="106">
        <f t="shared" si="25"/>
        <v>61606</v>
      </c>
      <c r="B570" s="714" t="str">
        <f t="shared" si="26"/>
        <v>LeasingII</v>
      </c>
      <c r="C570" s="93">
        <v>0</v>
      </c>
      <c r="D570" s="94">
        <v>0</v>
      </c>
      <c r="E570" s="94">
        <v>0</v>
      </c>
      <c r="F570" s="94">
        <v>0</v>
      </c>
      <c r="G570" s="94">
        <v>0</v>
      </c>
      <c r="H570" s="94">
        <v>0</v>
      </c>
      <c r="I570" s="94">
        <v>0</v>
      </c>
      <c r="J570" s="94">
        <v>0</v>
      </c>
      <c r="K570" s="95">
        <v>0</v>
      </c>
      <c r="L570" s="94">
        <f t="shared" si="24"/>
        <v>0</v>
      </c>
      <c r="M570" s="94">
        <v>0</v>
      </c>
      <c r="N570" s="94">
        <v>0</v>
      </c>
      <c r="O570" s="96">
        <v>0</v>
      </c>
      <c r="P570" s="95">
        <v>0</v>
      </c>
      <c r="Q570" s="97">
        <f>+monthly_drivers_0!Q570</f>
        <v>2.5</v>
      </c>
    </row>
    <row r="571" spans="1:17" x14ac:dyDescent="0.25">
      <c r="A571" s="98">
        <f t="shared" si="25"/>
        <v>61636</v>
      </c>
      <c r="B571" s="713" t="str">
        <f t="shared" si="26"/>
        <v>LeasingII</v>
      </c>
      <c r="C571" s="99">
        <v>0</v>
      </c>
      <c r="D571" s="100">
        <v>0</v>
      </c>
      <c r="E571" s="100">
        <v>0</v>
      </c>
      <c r="F571" s="100">
        <v>0</v>
      </c>
      <c r="G571" s="100">
        <v>0</v>
      </c>
      <c r="H571" s="100">
        <v>0</v>
      </c>
      <c r="I571" s="100">
        <v>0</v>
      </c>
      <c r="J571" s="100">
        <v>0</v>
      </c>
      <c r="K571" s="101">
        <v>0</v>
      </c>
      <c r="L571" s="102">
        <f t="shared" si="24"/>
        <v>0</v>
      </c>
      <c r="M571" s="102">
        <v>0</v>
      </c>
      <c r="N571" s="102">
        <v>0</v>
      </c>
      <c r="O571" s="103">
        <v>0</v>
      </c>
      <c r="P571" s="104">
        <v>0</v>
      </c>
      <c r="Q571" s="105">
        <f>+monthly_drivers_0!Q571</f>
        <v>2.5</v>
      </c>
    </row>
    <row r="572" spans="1:17" x14ac:dyDescent="0.25">
      <c r="A572" s="106">
        <f t="shared" si="25"/>
        <v>61667</v>
      </c>
      <c r="B572" s="714" t="str">
        <f t="shared" si="26"/>
        <v>LeasingII</v>
      </c>
      <c r="C572" s="93">
        <v>0</v>
      </c>
      <c r="D572" s="94">
        <v>0</v>
      </c>
      <c r="E572" s="94">
        <v>0</v>
      </c>
      <c r="F572" s="94">
        <v>0</v>
      </c>
      <c r="G572" s="94">
        <v>0</v>
      </c>
      <c r="H572" s="94">
        <v>0</v>
      </c>
      <c r="I572" s="94">
        <v>0</v>
      </c>
      <c r="J572" s="94">
        <v>0</v>
      </c>
      <c r="K572" s="95">
        <v>0</v>
      </c>
      <c r="L572" s="94">
        <f t="shared" si="24"/>
        <v>0</v>
      </c>
      <c r="M572" s="94">
        <v>0</v>
      </c>
      <c r="N572" s="94">
        <v>0</v>
      </c>
      <c r="O572" s="96">
        <v>0</v>
      </c>
      <c r="P572" s="95">
        <v>0</v>
      </c>
      <c r="Q572" s="97">
        <f>+monthly_drivers_0!Q572</f>
        <v>2.5</v>
      </c>
    </row>
    <row r="573" spans="1:17" x14ac:dyDescent="0.25">
      <c r="A573" s="98">
        <f t="shared" si="25"/>
        <v>61697</v>
      </c>
      <c r="B573" s="713" t="str">
        <f t="shared" si="26"/>
        <v>LeasingII</v>
      </c>
      <c r="C573" s="99">
        <v>0</v>
      </c>
      <c r="D573" s="100">
        <v>0</v>
      </c>
      <c r="E573" s="100">
        <v>0</v>
      </c>
      <c r="F573" s="100">
        <v>0</v>
      </c>
      <c r="G573" s="100">
        <v>0</v>
      </c>
      <c r="H573" s="100">
        <v>0</v>
      </c>
      <c r="I573" s="100">
        <v>0</v>
      </c>
      <c r="J573" s="100">
        <v>0</v>
      </c>
      <c r="K573" s="101">
        <v>0</v>
      </c>
      <c r="L573" s="102">
        <f t="shared" si="24"/>
        <v>0</v>
      </c>
      <c r="M573" s="102">
        <v>0</v>
      </c>
      <c r="N573" s="102">
        <v>0</v>
      </c>
      <c r="O573" s="103">
        <v>0</v>
      </c>
      <c r="P573" s="104">
        <v>0</v>
      </c>
      <c r="Q573" s="105">
        <f>+monthly_drivers_0!Q573</f>
        <v>2.5</v>
      </c>
    </row>
    <row r="574" spans="1:17" x14ac:dyDescent="0.25">
      <c r="A574" s="106">
        <f t="shared" si="25"/>
        <v>61728</v>
      </c>
      <c r="B574" s="714" t="str">
        <f t="shared" si="26"/>
        <v>LeasingII</v>
      </c>
      <c r="C574" s="93">
        <v>0</v>
      </c>
      <c r="D574" s="94">
        <v>0</v>
      </c>
      <c r="E574" s="94">
        <v>0</v>
      </c>
      <c r="F574" s="94">
        <v>0</v>
      </c>
      <c r="G574" s="94">
        <v>0</v>
      </c>
      <c r="H574" s="94">
        <v>0</v>
      </c>
      <c r="I574" s="94">
        <v>0</v>
      </c>
      <c r="J574" s="94">
        <v>0</v>
      </c>
      <c r="K574" s="95">
        <v>0</v>
      </c>
      <c r="L574" s="94">
        <f t="shared" si="24"/>
        <v>0</v>
      </c>
      <c r="M574" s="94">
        <v>0</v>
      </c>
      <c r="N574" s="94">
        <v>0</v>
      </c>
      <c r="O574" s="96">
        <v>0</v>
      </c>
      <c r="P574" s="95">
        <v>0</v>
      </c>
      <c r="Q574" s="97">
        <f>+monthly_drivers_0!Q574</f>
        <v>2.5</v>
      </c>
    </row>
    <row r="575" spans="1:17" x14ac:dyDescent="0.25">
      <c r="A575" s="98">
        <f t="shared" si="25"/>
        <v>61759</v>
      </c>
      <c r="B575" s="713" t="str">
        <f t="shared" si="26"/>
        <v>LeasingII</v>
      </c>
      <c r="C575" s="99">
        <v>0</v>
      </c>
      <c r="D575" s="100">
        <v>0</v>
      </c>
      <c r="E575" s="100">
        <v>0</v>
      </c>
      <c r="F575" s="100">
        <v>0</v>
      </c>
      <c r="G575" s="100">
        <v>0</v>
      </c>
      <c r="H575" s="100">
        <v>0</v>
      </c>
      <c r="I575" s="100">
        <v>0</v>
      </c>
      <c r="J575" s="100">
        <v>0</v>
      </c>
      <c r="K575" s="101">
        <v>0</v>
      </c>
      <c r="L575" s="102">
        <f t="shared" si="24"/>
        <v>0</v>
      </c>
      <c r="M575" s="102">
        <v>0</v>
      </c>
      <c r="N575" s="102">
        <v>0</v>
      </c>
      <c r="O575" s="103">
        <v>0</v>
      </c>
      <c r="P575" s="104">
        <v>0</v>
      </c>
      <c r="Q575" s="105">
        <f>+monthly_drivers_0!Q575</f>
        <v>2.5</v>
      </c>
    </row>
    <row r="576" spans="1:17" x14ac:dyDescent="0.25">
      <c r="A576" s="106">
        <f t="shared" si="25"/>
        <v>61787</v>
      </c>
      <c r="B576" s="714" t="str">
        <f t="shared" si="26"/>
        <v>LeasingII</v>
      </c>
      <c r="C576" s="93">
        <v>0</v>
      </c>
      <c r="D576" s="94">
        <v>0</v>
      </c>
      <c r="E576" s="94">
        <v>0</v>
      </c>
      <c r="F576" s="94">
        <v>0</v>
      </c>
      <c r="G576" s="94">
        <v>0</v>
      </c>
      <c r="H576" s="94">
        <v>0</v>
      </c>
      <c r="I576" s="94">
        <v>0</v>
      </c>
      <c r="J576" s="94">
        <v>0</v>
      </c>
      <c r="K576" s="95">
        <v>0</v>
      </c>
      <c r="L576" s="94">
        <f t="shared" si="24"/>
        <v>0</v>
      </c>
      <c r="M576" s="94">
        <v>0</v>
      </c>
      <c r="N576" s="94">
        <v>0</v>
      </c>
      <c r="O576" s="96">
        <v>0</v>
      </c>
      <c r="P576" s="95">
        <v>0</v>
      </c>
      <c r="Q576" s="97">
        <f>+monthly_drivers_0!Q576</f>
        <v>2.5</v>
      </c>
    </row>
    <row r="577" spans="1:17" x14ac:dyDescent="0.25">
      <c r="A577" s="98">
        <f t="shared" si="25"/>
        <v>61818</v>
      </c>
      <c r="B577" s="713" t="str">
        <f t="shared" si="26"/>
        <v>LeasingII</v>
      </c>
      <c r="C577" s="99">
        <v>0</v>
      </c>
      <c r="D577" s="100">
        <v>0</v>
      </c>
      <c r="E577" s="100">
        <v>0</v>
      </c>
      <c r="F577" s="100">
        <v>0</v>
      </c>
      <c r="G577" s="100">
        <v>0</v>
      </c>
      <c r="H577" s="100">
        <v>0</v>
      </c>
      <c r="I577" s="100">
        <v>0</v>
      </c>
      <c r="J577" s="100">
        <v>0</v>
      </c>
      <c r="K577" s="101">
        <v>0</v>
      </c>
      <c r="L577" s="102">
        <f t="shared" si="24"/>
        <v>0</v>
      </c>
      <c r="M577" s="102">
        <v>0</v>
      </c>
      <c r="N577" s="102">
        <v>0</v>
      </c>
      <c r="O577" s="103">
        <v>0</v>
      </c>
      <c r="P577" s="104">
        <v>0</v>
      </c>
      <c r="Q577" s="105">
        <f>+monthly_drivers_0!Q577</f>
        <v>2.5</v>
      </c>
    </row>
    <row r="578" spans="1:17" x14ac:dyDescent="0.25">
      <c r="A578" s="106">
        <f t="shared" si="25"/>
        <v>61848</v>
      </c>
      <c r="B578" s="714" t="str">
        <f t="shared" si="26"/>
        <v>LeasingII</v>
      </c>
      <c r="C578" s="93">
        <v>0</v>
      </c>
      <c r="D578" s="94">
        <v>0</v>
      </c>
      <c r="E578" s="94">
        <v>0</v>
      </c>
      <c r="F578" s="94">
        <v>0</v>
      </c>
      <c r="G578" s="94">
        <v>0</v>
      </c>
      <c r="H578" s="94">
        <v>0</v>
      </c>
      <c r="I578" s="94">
        <v>0</v>
      </c>
      <c r="J578" s="94">
        <v>0</v>
      </c>
      <c r="K578" s="95">
        <v>0</v>
      </c>
      <c r="L578" s="94">
        <f t="shared" ref="L578:L641" si="27">+P578+O578</f>
        <v>0</v>
      </c>
      <c r="M578" s="94">
        <v>0</v>
      </c>
      <c r="N578" s="94">
        <v>0</v>
      </c>
      <c r="O578" s="96">
        <v>0</v>
      </c>
      <c r="P578" s="95">
        <v>0</v>
      </c>
      <c r="Q578" s="97">
        <f>+monthly_drivers_0!Q578</f>
        <v>2.5</v>
      </c>
    </row>
    <row r="579" spans="1:17" x14ac:dyDescent="0.25">
      <c r="A579" s="98">
        <f t="shared" ref="A579:A642" si="28">+EOMONTH(A578,1)</f>
        <v>61879</v>
      </c>
      <c r="B579" s="713" t="str">
        <f t="shared" ref="B579:B642" si="29">+B578</f>
        <v>LeasingII</v>
      </c>
      <c r="C579" s="99">
        <v>0</v>
      </c>
      <c r="D579" s="100">
        <v>0</v>
      </c>
      <c r="E579" s="100">
        <v>0</v>
      </c>
      <c r="F579" s="100">
        <v>0</v>
      </c>
      <c r="G579" s="100">
        <v>0</v>
      </c>
      <c r="H579" s="100">
        <v>0</v>
      </c>
      <c r="I579" s="100">
        <v>0</v>
      </c>
      <c r="J579" s="100">
        <v>0</v>
      </c>
      <c r="K579" s="101">
        <v>0</v>
      </c>
      <c r="L579" s="102">
        <f t="shared" si="27"/>
        <v>0</v>
      </c>
      <c r="M579" s="102">
        <v>0</v>
      </c>
      <c r="N579" s="102">
        <v>0</v>
      </c>
      <c r="O579" s="103">
        <v>0</v>
      </c>
      <c r="P579" s="104">
        <v>0</v>
      </c>
      <c r="Q579" s="105">
        <f>+monthly_drivers_0!Q579</f>
        <v>2.5</v>
      </c>
    </row>
    <row r="580" spans="1:17" x14ac:dyDescent="0.25">
      <c r="A580" s="106">
        <f t="shared" si="28"/>
        <v>61909</v>
      </c>
      <c r="B580" s="714" t="str">
        <f t="shared" si="29"/>
        <v>LeasingII</v>
      </c>
      <c r="C580" s="93">
        <v>0</v>
      </c>
      <c r="D580" s="94">
        <v>0</v>
      </c>
      <c r="E580" s="94">
        <v>0</v>
      </c>
      <c r="F580" s="94">
        <v>0</v>
      </c>
      <c r="G580" s="94">
        <v>0</v>
      </c>
      <c r="H580" s="94">
        <v>0</v>
      </c>
      <c r="I580" s="94">
        <v>0</v>
      </c>
      <c r="J580" s="94">
        <v>0</v>
      </c>
      <c r="K580" s="95">
        <v>0</v>
      </c>
      <c r="L580" s="94">
        <f t="shared" si="27"/>
        <v>0</v>
      </c>
      <c r="M580" s="94">
        <v>0</v>
      </c>
      <c r="N580" s="94">
        <v>0</v>
      </c>
      <c r="O580" s="96">
        <v>0</v>
      </c>
      <c r="P580" s="95">
        <v>0</v>
      </c>
      <c r="Q580" s="97">
        <f>+monthly_drivers_0!Q580</f>
        <v>2.5</v>
      </c>
    </row>
    <row r="581" spans="1:17" x14ac:dyDescent="0.25">
      <c r="A581" s="98">
        <f t="shared" si="28"/>
        <v>61940</v>
      </c>
      <c r="B581" s="713" t="str">
        <f t="shared" si="29"/>
        <v>LeasingII</v>
      </c>
      <c r="C581" s="99">
        <v>0</v>
      </c>
      <c r="D581" s="100">
        <v>0</v>
      </c>
      <c r="E581" s="100">
        <v>0</v>
      </c>
      <c r="F581" s="100">
        <v>0</v>
      </c>
      <c r="G581" s="100">
        <v>0</v>
      </c>
      <c r="H581" s="100">
        <v>0</v>
      </c>
      <c r="I581" s="100">
        <v>0</v>
      </c>
      <c r="J581" s="100">
        <v>0</v>
      </c>
      <c r="K581" s="101">
        <v>0</v>
      </c>
      <c r="L581" s="102">
        <f t="shared" si="27"/>
        <v>0</v>
      </c>
      <c r="M581" s="102">
        <v>0</v>
      </c>
      <c r="N581" s="102">
        <v>0</v>
      </c>
      <c r="O581" s="103">
        <v>0</v>
      </c>
      <c r="P581" s="104">
        <v>0</v>
      </c>
      <c r="Q581" s="105">
        <f>+monthly_drivers_0!Q581</f>
        <v>2.5</v>
      </c>
    </row>
    <row r="582" spans="1:17" x14ac:dyDescent="0.25">
      <c r="A582" s="106">
        <f t="shared" si="28"/>
        <v>61971</v>
      </c>
      <c r="B582" s="714" t="str">
        <f t="shared" si="29"/>
        <v>LeasingII</v>
      </c>
      <c r="C582" s="93">
        <v>0</v>
      </c>
      <c r="D582" s="94">
        <v>0</v>
      </c>
      <c r="E582" s="94">
        <v>0</v>
      </c>
      <c r="F582" s="94">
        <v>0</v>
      </c>
      <c r="G582" s="94">
        <v>0</v>
      </c>
      <c r="H582" s="94">
        <v>0</v>
      </c>
      <c r="I582" s="94">
        <v>0</v>
      </c>
      <c r="J582" s="94">
        <v>0</v>
      </c>
      <c r="K582" s="95">
        <v>0</v>
      </c>
      <c r="L582" s="94">
        <f t="shared" si="27"/>
        <v>0</v>
      </c>
      <c r="M582" s="94">
        <v>0</v>
      </c>
      <c r="N582" s="94">
        <v>0</v>
      </c>
      <c r="O582" s="96">
        <v>0</v>
      </c>
      <c r="P582" s="95">
        <v>0</v>
      </c>
      <c r="Q582" s="97">
        <f>+monthly_drivers_0!Q582</f>
        <v>2.5</v>
      </c>
    </row>
    <row r="583" spans="1:17" x14ac:dyDescent="0.25">
      <c r="A583" s="98">
        <f t="shared" si="28"/>
        <v>62001</v>
      </c>
      <c r="B583" s="713" t="str">
        <f t="shared" si="29"/>
        <v>LeasingII</v>
      </c>
      <c r="C583" s="99">
        <v>0</v>
      </c>
      <c r="D583" s="100">
        <v>0</v>
      </c>
      <c r="E583" s="100">
        <v>0</v>
      </c>
      <c r="F583" s="100">
        <v>0</v>
      </c>
      <c r="G583" s="100">
        <v>0</v>
      </c>
      <c r="H583" s="100">
        <v>0</v>
      </c>
      <c r="I583" s="100">
        <v>0</v>
      </c>
      <c r="J583" s="100">
        <v>0</v>
      </c>
      <c r="K583" s="101">
        <v>0</v>
      </c>
      <c r="L583" s="102">
        <f t="shared" si="27"/>
        <v>0</v>
      </c>
      <c r="M583" s="102">
        <v>0</v>
      </c>
      <c r="N583" s="102">
        <v>0</v>
      </c>
      <c r="O583" s="103">
        <v>0</v>
      </c>
      <c r="P583" s="104">
        <v>0</v>
      </c>
      <c r="Q583" s="105">
        <f>+monthly_drivers_0!Q583</f>
        <v>2.5</v>
      </c>
    </row>
    <row r="584" spans="1:17" x14ac:dyDescent="0.25">
      <c r="A584" s="106">
        <f t="shared" si="28"/>
        <v>62032</v>
      </c>
      <c r="B584" s="714" t="str">
        <f t="shared" si="29"/>
        <v>LeasingII</v>
      </c>
      <c r="C584" s="93">
        <v>0</v>
      </c>
      <c r="D584" s="94">
        <v>0</v>
      </c>
      <c r="E584" s="94">
        <v>0</v>
      </c>
      <c r="F584" s="94">
        <v>0</v>
      </c>
      <c r="G584" s="94">
        <v>0</v>
      </c>
      <c r="H584" s="94">
        <v>0</v>
      </c>
      <c r="I584" s="94">
        <v>0</v>
      </c>
      <c r="J584" s="94">
        <v>0</v>
      </c>
      <c r="K584" s="95">
        <v>0</v>
      </c>
      <c r="L584" s="94">
        <f t="shared" si="27"/>
        <v>0</v>
      </c>
      <c r="M584" s="94">
        <v>0</v>
      </c>
      <c r="N584" s="94">
        <v>0</v>
      </c>
      <c r="O584" s="96">
        <v>0</v>
      </c>
      <c r="P584" s="95">
        <v>0</v>
      </c>
      <c r="Q584" s="97">
        <f>+monthly_drivers_0!Q584</f>
        <v>2.5</v>
      </c>
    </row>
    <row r="585" spans="1:17" x14ac:dyDescent="0.25">
      <c r="A585" s="98">
        <f t="shared" si="28"/>
        <v>62062</v>
      </c>
      <c r="B585" s="713" t="str">
        <f t="shared" si="29"/>
        <v>LeasingII</v>
      </c>
      <c r="C585" s="99">
        <v>0</v>
      </c>
      <c r="D585" s="100">
        <v>0</v>
      </c>
      <c r="E585" s="100">
        <v>0</v>
      </c>
      <c r="F585" s="100">
        <v>0</v>
      </c>
      <c r="G585" s="100">
        <v>0</v>
      </c>
      <c r="H585" s="100">
        <v>0</v>
      </c>
      <c r="I585" s="100">
        <v>0</v>
      </c>
      <c r="J585" s="100">
        <v>0</v>
      </c>
      <c r="K585" s="101">
        <v>0</v>
      </c>
      <c r="L585" s="102">
        <f t="shared" si="27"/>
        <v>0</v>
      </c>
      <c r="M585" s="102">
        <v>0</v>
      </c>
      <c r="N585" s="102">
        <v>0</v>
      </c>
      <c r="O585" s="103">
        <v>0</v>
      </c>
      <c r="P585" s="104">
        <v>0</v>
      </c>
      <c r="Q585" s="105">
        <f>+monthly_drivers_0!Q585</f>
        <v>2.5</v>
      </c>
    </row>
    <row r="586" spans="1:17" x14ac:dyDescent="0.25">
      <c r="A586" s="106">
        <f t="shared" si="28"/>
        <v>62093</v>
      </c>
      <c r="B586" s="714" t="str">
        <f t="shared" si="29"/>
        <v>LeasingII</v>
      </c>
      <c r="C586" s="93">
        <v>0</v>
      </c>
      <c r="D586" s="94">
        <v>0</v>
      </c>
      <c r="E586" s="94">
        <v>0</v>
      </c>
      <c r="F586" s="94">
        <v>0</v>
      </c>
      <c r="G586" s="94">
        <v>0</v>
      </c>
      <c r="H586" s="94">
        <v>0</v>
      </c>
      <c r="I586" s="94">
        <v>0</v>
      </c>
      <c r="J586" s="94">
        <v>0</v>
      </c>
      <c r="K586" s="95">
        <v>0</v>
      </c>
      <c r="L586" s="94">
        <f t="shared" si="27"/>
        <v>0</v>
      </c>
      <c r="M586" s="94">
        <v>0</v>
      </c>
      <c r="N586" s="94">
        <v>0</v>
      </c>
      <c r="O586" s="96">
        <v>0</v>
      </c>
      <c r="P586" s="95">
        <v>0</v>
      </c>
      <c r="Q586" s="97">
        <f>+monthly_drivers_0!Q586</f>
        <v>2.5</v>
      </c>
    </row>
    <row r="587" spans="1:17" x14ac:dyDescent="0.25">
      <c r="A587" s="98">
        <f t="shared" si="28"/>
        <v>62124</v>
      </c>
      <c r="B587" s="713" t="str">
        <f t="shared" si="29"/>
        <v>LeasingII</v>
      </c>
      <c r="C587" s="99">
        <v>0</v>
      </c>
      <c r="D587" s="100">
        <v>0</v>
      </c>
      <c r="E587" s="100">
        <v>0</v>
      </c>
      <c r="F587" s="100">
        <v>0</v>
      </c>
      <c r="G587" s="100">
        <v>0</v>
      </c>
      <c r="H587" s="100">
        <v>0</v>
      </c>
      <c r="I587" s="100">
        <v>0</v>
      </c>
      <c r="J587" s="100">
        <v>0</v>
      </c>
      <c r="K587" s="101">
        <v>0</v>
      </c>
      <c r="L587" s="102">
        <f t="shared" si="27"/>
        <v>0</v>
      </c>
      <c r="M587" s="102">
        <v>0</v>
      </c>
      <c r="N587" s="102">
        <v>0</v>
      </c>
      <c r="O587" s="103">
        <v>0</v>
      </c>
      <c r="P587" s="104">
        <v>0</v>
      </c>
      <c r="Q587" s="105">
        <f>+monthly_drivers_0!Q587</f>
        <v>2.5</v>
      </c>
    </row>
    <row r="588" spans="1:17" x14ac:dyDescent="0.25">
      <c r="A588" s="106">
        <f t="shared" si="28"/>
        <v>62152</v>
      </c>
      <c r="B588" s="714" t="str">
        <f t="shared" si="29"/>
        <v>LeasingII</v>
      </c>
      <c r="C588" s="93">
        <v>0</v>
      </c>
      <c r="D588" s="94">
        <v>0</v>
      </c>
      <c r="E588" s="94">
        <v>0</v>
      </c>
      <c r="F588" s="94">
        <v>0</v>
      </c>
      <c r="G588" s="94">
        <v>0</v>
      </c>
      <c r="H588" s="94">
        <v>0</v>
      </c>
      <c r="I588" s="94">
        <v>0</v>
      </c>
      <c r="J588" s="94">
        <v>0</v>
      </c>
      <c r="K588" s="95">
        <v>0</v>
      </c>
      <c r="L588" s="94">
        <f t="shared" si="27"/>
        <v>0</v>
      </c>
      <c r="M588" s="94">
        <v>0</v>
      </c>
      <c r="N588" s="94">
        <v>0</v>
      </c>
      <c r="O588" s="96">
        <v>0</v>
      </c>
      <c r="P588" s="95">
        <v>0</v>
      </c>
      <c r="Q588" s="97">
        <f>+monthly_drivers_0!Q588</f>
        <v>2.5</v>
      </c>
    </row>
    <row r="589" spans="1:17" x14ac:dyDescent="0.25">
      <c r="A589" s="98">
        <f t="shared" si="28"/>
        <v>62183</v>
      </c>
      <c r="B589" s="713" t="str">
        <f t="shared" si="29"/>
        <v>LeasingII</v>
      </c>
      <c r="C589" s="99">
        <v>0</v>
      </c>
      <c r="D589" s="100">
        <v>0</v>
      </c>
      <c r="E589" s="100">
        <v>0</v>
      </c>
      <c r="F589" s="100">
        <v>0</v>
      </c>
      <c r="G589" s="100">
        <v>0</v>
      </c>
      <c r="H589" s="100">
        <v>0</v>
      </c>
      <c r="I589" s="100">
        <v>0</v>
      </c>
      <c r="J589" s="100">
        <v>0</v>
      </c>
      <c r="K589" s="101">
        <v>0</v>
      </c>
      <c r="L589" s="102">
        <f t="shared" si="27"/>
        <v>0</v>
      </c>
      <c r="M589" s="102">
        <v>0</v>
      </c>
      <c r="N589" s="102">
        <v>0</v>
      </c>
      <c r="O589" s="103">
        <v>0</v>
      </c>
      <c r="P589" s="104">
        <v>0</v>
      </c>
      <c r="Q589" s="105">
        <f>+monthly_drivers_0!Q589</f>
        <v>2.5</v>
      </c>
    </row>
    <row r="590" spans="1:17" x14ac:dyDescent="0.25">
      <c r="A590" s="106">
        <f t="shared" si="28"/>
        <v>62213</v>
      </c>
      <c r="B590" s="714" t="str">
        <f t="shared" si="29"/>
        <v>LeasingII</v>
      </c>
      <c r="C590" s="93">
        <v>0</v>
      </c>
      <c r="D590" s="94">
        <v>0</v>
      </c>
      <c r="E590" s="94">
        <v>0</v>
      </c>
      <c r="F590" s="94">
        <v>0</v>
      </c>
      <c r="G590" s="94">
        <v>0</v>
      </c>
      <c r="H590" s="94">
        <v>0</v>
      </c>
      <c r="I590" s="94">
        <v>0</v>
      </c>
      <c r="J590" s="94">
        <v>0</v>
      </c>
      <c r="K590" s="95">
        <v>0</v>
      </c>
      <c r="L590" s="94">
        <f t="shared" si="27"/>
        <v>0</v>
      </c>
      <c r="M590" s="94">
        <v>0</v>
      </c>
      <c r="N590" s="94">
        <v>0</v>
      </c>
      <c r="O590" s="96">
        <v>0</v>
      </c>
      <c r="P590" s="95">
        <v>0</v>
      </c>
      <c r="Q590" s="97">
        <f>+monthly_drivers_0!Q590</f>
        <v>2.5</v>
      </c>
    </row>
    <row r="591" spans="1:17" x14ac:dyDescent="0.25">
      <c r="A591" s="98">
        <f t="shared" si="28"/>
        <v>62244</v>
      </c>
      <c r="B591" s="713" t="str">
        <f t="shared" si="29"/>
        <v>LeasingII</v>
      </c>
      <c r="C591" s="99">
        <v>0</v>
      </c>
      <c r="D591" s="100">
        <v>0</v>
      </c>
      <c r="E591" s="100">
        <v>0</v>
      </c>
      <c r="F591" s="100">
        <v>0</v>
      </c>
      <c r="G591" s="100">
        <v>0</v>
      </c>
      <c r="H591" s="100">
        <v>0</v>
      </c>
      <c r="I591" s="100">
        <v>0</v>
      </c>
      <c r="J591" s="100">
        <v>0</v>
      </c>
      <c r="K591" s="101">
        <v>0</v>
      </c>
      <c r="L591" s="102">
        <f t="shared" si="27"/>
        <v>0</v>
      </c>
      <c r="M591" s="102">
        <v>0</v>
      </c>
      <c r="N591" s="102">
        <v>0</v>
      </c>
      <c r="O591" s="103">
        <v>0</v>
      </c>
      <c r="P591" s="104">
        <v>0</v>
      </c>
      <c r="Q591" s="105">
        <f>+monthly_drivers_0!Q591</f>
        <v>2.5</v>
      </c>
    </row>
    <row r="592" spans="1:17" x14ac:dyDescent="0.25">
      <c r="A592" s="106">
        <f t="shared" si="28"/>
        <v>62274</v>
      </c>
      <c r="B592" s="714" t="str">
        <f t="shared" si="29"/>
        <v>LeasingII</v>
      </c>
      <c r="C592" s="93">
        <v>0</v>
      </c>
      <c r="D592" s="94">
        <v>0</v>
      </c>
      <c r="E592" s="94">
        <v>0</v>
      </c>
      <c r="F592" s="94">
        <v>0</v>
      </c>
      <c r="G592" s="94">
        <v>0</v>
      </c>
      <c r="H592" s="94">
        <v>0</v>
      </c>
      <c r="I592" s="94">
        <v>0</v>
      </c>
      <c r="J592" s="94">
        <v>0</v>
      </c>
      <c r="K592" s="95">
        <v>0</v>
      </c>
      <c r="L592" s="94">
        <f t="shared" si="27"/>
        <v>0</v>
      </c>
      <c r="M592" s="94">
        <v>0</v>
      </c>
      <c r="N592" s="94">
        <v>0</v>
      </c>
      <c r="O592" s="96">
        <v>0</v>
      </c>
      <c r="P592" s="95">
        <v>0</v>
      </c>
      <c r="Q592" s="97">
        <f>+monthly_drivers_0!Q592</f>
        <v>2.5</v>
      </c>
    </row>
    <row r="593" spans="1:17" x14ac:dyDescent="0.25">
      <c r="A593" s="98">
        <f t="shared" si="28"/>
        <v>62305</v>
      </c>
      <c r="B593" s="713" t="str">
        <f t="shared" si="29"/>
        <v>LeasingII</v>
      </c>
      <c r="C593" s="99">
        <v>0</v>
      </c>
      <c r="D593" s="100">
        <v>0</v>
      </c>
      <c r="E593" s="100">
        <v>0</v>
      </c>
      <c r="F593" s="100">
        <v>0</v>
      </c>
      <c r="G593" s="100">
        <v>0</v>
      </c>
      <c r="H593" s="100">
        <v>0</v>
      </c>
      <c r="I593" s="100">
        <v>0</v>
      </c>
      <c r="J593" s="100">
        <v>0</v>
      </c>
      <c r="K593" s="101">
        <v>0</v>
      </c>
      <c r="L593" s="102">
        <f t="shared" si="27"/>
        <v>0</v>
      </c>
      <c r="M593" s="102">
        <v>0</v>
      </c>
      <c r="N593" s="102">
        <v>0</v>
      </c>
      <c r="O593" s="103">
        <v>0</v>
      </c>
      <c r="P593" s="104">
        <v>0</v>
      </c>
      <c r="Q593" s="105">
        <f>+monthly_drivers_0!Q593</f>
        <v>2.5</v>
      </c>
    </row>
    <row r="594" spans="1:17" x14ac:dyDescent="0.25">
      <c r="A594" s="106">
        <f t="shared" si="28"/>
        <v>62336</v>
      </c>
      <c r="B594" s="714" t="str">
        <f t="shared" si="29"/>
        <v>LeasingII</v>
      </c>
      <c r="C594" s="93">
        <v>0</v>
      </c>
      <c r="D594" s="94">
        <v>0</v>
      </c>
      <c r="E594" s="94">
        <v>0</v>
      </c>
      <c r="F594" s="94">
        <v>0</v>
      </c>
      <c r="G594" s="94">
        <v>0</v>
      </c>
      <c r="H594" s="94">
        <v>0</v>
      </c>
      <c r="I594" s="94">
        <v>0</v>
      </c>
      <c r="J594" s="94">
        <v>0</v>
      </c>
      <c r="K594" s="95">
        <v>0</v>
      </c>
      <c r="L594" s="94">
        <f t="shared" si="27"/>
        <v>0</v>
      </c>
      <c r="M594" s="94">
        <v>0</v>
      </c>
      <c r="N594" s="94">
        <v>0</v>
      </c>
      <c r="O594" s="96">
        <v>0</v>
      </c>
      <c r="P594" s="95">
        <v>0</v>
      </c>
      <c r="Q594" s="97">
        <f>+monthly_drivers_0!Q594</f>
        <v>2.5</v>
      </c>
    </row>
    <row r="595" spans="1:17" x14ac:dyDescent="0.25">
      <c r="A595" s="98">
        <f t="shared" si="28"/>
        <v>62366</v>
      </c>
      <c r="B595" s="713" t="str">
        <f t="shared" si="29"/>
        <v>LeasingII</v>
      </c>
      <c r="C595" s="99">
        <v>0</v>
      </c>
      <c r="D595" s="100">
        <v>0</v>
      </c>
      <c r="E595" s="100">
        <v>0</v>
      </c>
      <c r="F595" s="100">
        <v>0</v>
      </c>
      <c r="G595" s="100">
        <v>0</v>
      </c>
      <c r="H595" s="100">
        <v>0</v>
      </c>
      <c r="I595" s="100">
        <v>0</v>
      </c>
      <c r="J595" s="100">
        <v>0</v>
      </c>
      <c r="K595" s="101">
        <v>0</v>
      </c>
      <c r="L595" s="102">
        <f t="shared" si="27"/>
        <v>0</v>
      </c>
      <c r="M595" s="102">
        <v>0</v>
      </c>
      <c r="N595" s="102">
        <v>0</v>
      </c>
      <c r="O595" s="103">
        <v>0</v>
      </c>
      <c r="P595" s="104">
        <v>0</v>
      </c>
      <c r="Q595" s="105">
        <f>+monthly_drivers_0!Q595</f>
        <v>2.5</v>
      </c>
    </row>
    <row r="596" spans="1:17" x14ac:dyDescent="0.25">
      <c r="A596" s="106">
        <f t="shared" si="28"/>
        <v>62397</v>
      </c>
      <c r="B596" s="714" t="str">
        <f t="shared" si="29"/>
        <v>LeasingII</v>
      </c>
      <c r="C596" s="93">
        <v>0</v>
      </c>
      <c r="D596" s="94">
        <v>0</v>
      </c>
      <c r="E596" s="94">
        <v>0</v>
      </c>
      <c r="F596" s="94">
        <v>0</v>
      </c>
      <c r="G596" s="94">
        <v>0</v>
      </c>
      <c r="H596" s="94">
        <v>0</v>
      </c>
      <c r="I596" s="94">
        <v>0</v>
      </c>
      <c r="J596" s="94">
        <v>0</v>
      </c>
      <c r="K596" s="95">
        <v>0</v>
      </c>
      <c r="L596" s="94">
        <f t="shared" si="27"/>
        <v>0</v>
      </c>
      <c r="M596" s="94">
        <v>0</v>
      </c>
      <c r="N596" s="94">
        <v>0</v>
      </c>
      <c r="O596" s="96">
        <v>0</v>
      </c>
      <c r="P596" s="95">
        <v>0</v>
      </c>
      <c r="Q596" s="97">
        <f>+monthly_drivers_0!Q596</f>
        <v>2.5</v>
      </c>
    </row>
    <row r="597" spans="1:17" x14ac:dyDescent="0.25">
      <c r="A597" s="98">
        <f t="shared" si="28"/>
        <v>62427</v>
      </c>
      <c r="B597" s="713" t="str">
        <f t="shared" si="29"/>
        <v>LeasingII</v>
      </c>
      <c r="C597" s="99">
        <v>0</v>
      </c>
      <c r="D597" s="100">
        <v>0</v>
      </c>
      <c r="E597" s="100">
        <v>0</v>
      </c>
      <c r="F597" s="100">
        <v>0</v>
      </c>
      <c r="G597" s="100">
        <v>0</v>
      </c>
      <c r="H597" s="100">
        <v>0</v>
      </c>
      <c r="I597" s="100">
        <v>0</v>
      </c>
      <c r="J597" s="100">
        <v>0</v>
      </c>
      <c r="K597" s="101">
        <v>0</v>
      </c>
      <c r="L597" s="102">
        <f t="shared" si="27"/>
        <v>0</v>
      </c>
      <c r="M597" s="102">
        <v>0</v>
      </c>
      <c r="N597" s="102">
        <v>0</v>
      </c>
      <c r="O597" s="103">
        <v>0</v>
      </c>
      <c r="P597" s="104">
        <v>0</v>
      </c>
      <c r="Q597" s="105">
        <f>+monthly_drivers_0!Q597</f>
        <v>2.5</v>
      </c>
    </row>
    <row r="598" spans="1:17" x14ac:dyDescent="0.25">
      <c r="A598" s="106">
        <f t="shared" si="28"/>
        <v>62458</v>
      </c>
      <c r="B598" s="714" t="str">
        <f t="shared" si="29"/>
        <v>LeasingII</v>
      </c>
      <c r="C598" s="93">
        <v>0</v>
      </c>
      <c r="D598" s="94">
        <v>0</v>
      </c>
      <c r="E598" s="94">
        <v>0</v>
      </c>
      <c r="F598" s="94">
        <v>0</v>
      </c>
      <c r="G598" s="94">
        <v>0</v>
      </c>
      <c r="H598" s="94">
        <v>0</v>
      </c>
      <c r="I598" s="94">
        <v>0</v>
      </c>
      <c r="J598" s="94">
        <v>0</v>
      </c>
      <c r="K598" s="95">
        <v>0</v>
      </c>
      <c r="L598" s="94">
        <f t="shared" si="27"/>
        <v>0</v>
      </c>
      <c r="M598" s="94">
        <v>0</v>
      </c>
      <c r="N598" s="94">
        <v>0</v>
      </c>
      <c r="O598" s="96">
        <v>0</v>
      </c>
      <c r="P598" s="95">
        <v>0</v>
      </c>
      <c r="Q598" s="97">
        <f>+monthly_drivers_0!Q598</f>
        <v>2.5</v>
      </c>
    </row>
    <row r="599" spans="1:17" x14ac:dyDescent="0.25">
      <c r="A599" s="98">
        <f t="shared" si="28"/>
        <v>62489</v>
      </c>
      <c r="B599" s="713" t="str">
        <f t="shared" si="29"/>
        <v>LeasingII</v>
      </c>
      <c r="C599" s="99">
        <v>0</v>
      </c>
      <c r="D599" s="100">
        <v>0</v>
      </c>
      <c r="E599" s="100">
        <v>0</v>
      </c>
      <c r="F599" s="100">
        <v>0</v>
      </c>
      <c r="G599" s="100">
        <v>0</v>
      </c>
      <c r="H599" s="100">
        <v>0</v>
      </c>
      <c r="I599" s="100">
        <v>0</v>
      </c>
      <c r="J599" s="100">
        <v>0</v>
      </c>
      <c r="K599" s="101">
        <v>0</v>
      </c>
      <c r="L599" s="102">
        <f t="shared" si="27"/>
        <v>0</v>
      </c>
      <c r="M599" s="102">
        <v>0</v>
      </c>
      <c r="N599" s="102">
        <v>0</v>
      </c>
      <c r="O599" s="103">
        <v>0</v>
      </c>
      <c r="P599" s="104">
        <v>0</v>
      </c>
      <c r="Q599" s="105">
        <f>+monthly_drivers_0!Q599</f>
        <v>2.5</v>
      </c>
    </row>
    <row r="600" spans="1:17" x14ac:dyDescent="0.25">
      <c r="A600" s="106">
        <f t="shared" si="28"/>
        <v>62517</v>
      </c>
      <c r="B600" s="714" t="str">
        <f t="shared" si="29"/>
        <v>LeasingII</v>
      </c>
      <c r="C600" s="93">
        <v>0</v>
      </c>
      <c r="D600" s="94">
        <v>0</v>
      </c>
      <c r="E600" s="94">
        <v>0</v>
      </c>
      <c r="F600" s="94">
        <v>0</v>
      </c>
      <c r="G600" s="94">
        <v>0</v>
      </c>
      <c r="H600" s="94">
        <v>0</v>
      </c>
      <c r="I600" s="94">
        <v>0</v>
      </c>
      <c r="J600" s="94">
        <v>0</v>
      </c>
      <c r="K600" s="95">
        <v>0</v>
      </c>
      <c r="L600" s="94">
        <f t="shared" si="27"/>
        <v>0</v>
      </c>
      <c r="M600" s="94">
        <v>0</v>
      </c>
      <c r="N600" s="94">
        <v>0</v>
      </c>
      <c r="O600" s="96">
        <v>0</v>
      </c>
      <c r="P600" s="95">
        <v>0</v>
      </c>
      <c r="Q600" s="97">
        <f>+monthly_drivers_0!Q600</f>
        <v>2.5</v>
      </c>
    </row>
    <row r="601" spans="1:17" x14ac:dyDescent="0.25">
      <c r="A601" s="98">
        <f t="shared" si="28"/>
        <v>62548</v>
      </c>
      <c r="B601" s="713" t="str">
        <f t="shared" si="29"/>
        <v>LeasingII</v>
      </c>
      <c r="C601" s="99">
        <v>0</v>
      </c>
      <c r="D601" s="100">
        <v>0</v>
      </c>
      <c r="E601" s="100">
        <v>0</v>
      </c>
      <c r="F601" s="100">
        <v>0</v>
      </c>
      <c r="G601" s="100">
        <v>0</v>
      </c>
      <c r="H601" s="100">
        <v>0</v>
      </c>
      <c r="I601" s="100">
        <v>0</v>
      </c>
      <c r="J601" s="100">
        <v>0</v>
      </c>
      <c r="K601" s="101">
        <v>0</v>
      </c>
      <c r="L601" s="102">
        <f t="shared" si="27"/>
        <v>0</v>
      </c>
      <c r="M601" s="102">
        <v>0</v>
      </c>
      <c r="N601" s="102">
        <v>0</v>
      </c>
      <c r="O601" s="103">
        <v>0</v>
      </c>
      <c r="P601" s="104">
        <v>0</v>
      </c>
      <c r="Q601" s="105">
        <f>+monthly_drivers_0!Q601</f>
        <v>2.5</v>
      </c>
    </row>
    <row r="602" spans="1:17" x14ac:dyDescent="0.25">
      <c r="A602" s="98">
        <f t="shared" si="28"/>
        <v>62578</v>
      </c>
      <c r="B602" s="713" t="str">
        <f t="shared" si="29"/>
        <v>LeasingII</v>
      </c>
      <c r="C602" s="99">
        <v>0</v>
      </c>
      <c r="D602" s="100">
        <v>0</v>
      </c>
      <c r="E602" s="100">
        <v>0</v>
      </c>
      <c r="F602" s="100">
        <v>0</v>
      </c>
      <c r="G602" s="100">
        <v>0</v>
      </c>
      <c r="H602" s="100">
        <v>0</v>
      </c>
      <c r="I602" s="100">
        <v>0</v>
      </c>
      <c r="J602" s="100">
        <v>0</v>
      </c>
      <c r="K602" s="101">
        <v>0</v>
      </c>
      <c r="L602" s="102">
        <f t="shared" si="27"/>
        <v>0</v>
      </c>
      <c r="M602" s="102">
        <v>0</v>
      </c>
      <c r="N602" s="102">
        <v>0</v>
      </c>
      <c r="O602" s="103">
        <v>0</v>
      </c>
      <c r="P602" s="95">
        <v>0</v>
      </c>
      <c r="Q602" s="97">
        <f>+monthly_drivers_0!Q602</f>
        <v>2.5</v>
      </c>
    </row>
    <row r="603" spans="1:17" x14ac:dyDescent="0.25">
      <c r="A603" s="98">
        <f t="shared" si="28"/>
        <v>62609</v>
      </c>
      <c r="B603" s="713" t="str">
        <f t="shared" si="29"/>
        <v>LeasingII</v>
      </c>
      <c r="C603" s="99">
        <v>0</v>
      </c>
      <c r="D603" s="100">
        <v>0</v>
      </c>
      <c r="E603" s="100">
        <v>0</v>
      </c>
      <c r="F603" s="100">
        <v>0</v>
      </c>
      <c r="G603" s="100">
        <v>0</v>
      </c>
      <c r="H603" s="100">
        <v>0</v>
      </c>
      <c r="I603" s="100">
        <v>0</v>
      </c>
      <c r="J603" s="100">
        <v>0</v>
      </c>
      <c r="K603" s="101">
        <v>0</v>
      </c>
      <c r="L603" s="102">
        <f t="shared" si="27"/>
        <v>0</v>
      </c>
      <c r="M603" s="102">
        <v>0</v>
      </c>
      <c r="N603" s="102">
        <v>0</v>
      </c>
      <c r="O603" s="103">
        <v>0</v>
      </c>
      <c r="P603" s="104">
        <v>0</v>
      </c>
      <c r="Q603" s="105">
        <f>+monthly_drivers_0!Q603</f>
        <v>2.5</v>
      </c>
    </row>
    <row r="604" spans="1:17" x14ac:dyDescent="0.25">
      <c r="A604" s="98">
        <f t="shared" si="28"/>
        <v>62639</v>
      </c>
      <c r="B604" s="713" t="str">
        <f t="shared" si="29"/>
        <v>LeasingII</v>
      </c>
      <c r="C604" s="99">
        <v>0</v>
      </c>
      <c r="D604" s="100">
        <v>0</v>
      </c>
      <c r="E604" s="100">
        <v>0</v>
      </c>
      <c r="F604" s="100">
        <v>0</v>
      </c>
      <c r="G604" s="100">
        <v>0</v>
      </c>
      <c r="H604" s="100">
        <v>0</v>
      </c>
      <c r="I604" s="100">
        <v>0</v>
      </c>
      <c r="J604" s="100">
        <v>0</v>
      </c>
      <c r="K604" s="101">
        <v>0</v>
      </c>
      <c r="L604" s="102">
        <f t="shared" si="27"/>
        <v>0</v>
      </c>
      <c r="M604" s="102">
        <v>0</v>
      </c>
      <c r="N604" s="102">
        <v>0</v>
      </c>
      <c r="O604" s="103">
        <v>0</v>
      </c>
      <c r="P604" s="95">
        <v>0</v>
      </c>
      <c r="Q604" s="97">
        <f>+monthly_drivers_0!Q604</f>
        <v>2.5</v>
      </c>
    </row>
    <row r="605" spans="1:17" x14ac:dyDescent="0.25">
      <c r="A605" s="98">
        <f t="shared" si="28"/>
        <v>62670</v>
      </c>
      <c r="B605" s="713" t="str">
        <f t="shared" si="29"/>
        <v>LeasingII</v>
      </c>
      <c r="C605" s="99">
        <v>0</v>
      </c>
      <c r="D605" s="100">
        <v>0</v>
      </c>
      <c r="E605" s="100">
        <v>0</v>
      </c>
      <c r="F605" s="100">
        <v>0</v>
      </c>
      <c r="G605" s="100">
        <v>0</v>
      </c>
      <c r="H605" s="100">
        <v>0</v>
      </c>
      <c r="I605" s="100">
        <v>0</v>
      </c>
      <c r="J605" s="100">
        <v>0</v>
      </c>
      <c r="K605" s="101">
        <v>0</v>
      </c>
      <c r="L605" s="102">
        <f t="shared" si="27"/>
        <v>0</v>
      </c>
      <c r="M605" s="102">
        <v>0</v>
      </c>
      <c r="N605" s="102">
        <v>0</v>
      </c>
      <c r="O605" s="103">
        <v>0</v>
      </c>
      <c r="P605" s="104">
        <v>0</v>
      </c>
      <c r="Q605" s="105">
        <f>+monthly_drivers_0!Q605</f>
        <v>2.5</v>
      </c>
    </row>
    <row r="606" spans="1:17" x14ac:dyDescent="0.25">
      <c r="A606" s="98">
        <f t="shared" si="28"/>
        <v>62701</v>
      </c>
      <c r="B606" s="713" t="str">
        <f t="shared" si="29"/>
        <v>LeasingII</v>
      </c>
      <c r="C606" s="99">
        <v>0</v>
      </c>
      <c r="D606" s="100">
        <v>0</v>
      </c>
      <c r="E606" s="100">
        <v>0</v>
      </c>
      <c r="F606" s="100">
        <v>0</v>
      </c>
      <c r="G606" s="100">
        <v>0</v>
      </c>
      <c r="H606" s="100">
        <v>0</v>
      </c>
      <c r="I606" s="100">
        <v>0</v>
      </c>
      <c r="J606" s="100">
        <v>0</v>
      </c>
      <c r="K606" s="101">
        <v>0</v>
      </c>
      <c r="L606" s="102">
        <f t="shared" si="27"/>
        <v>0</v>
      </c>
      <c r="M606" s="102">
        <v>0</v>
      </c>
      <c r="N606" s="102">
        <v>0</v>
      </c>
      <c r="O606" s="103">
        <v>0</v>
      </c>
      <c r="P606" s="95">
        <v>0</v>
      </c>
      <c r="Q606" s="97">
        <f>+monthly_drivers_0!Q606</f>
        <v>2.5</v>
      </c>
    </row>
    <row r="607" spans="1:17" x14ac:dyDescent="0.25">
      <c r="A607" s="98">
        <f t="shared" si="28"/>
        <v>62731</v>
      </c>
      <c r="B607" s="713" t="str">
        <f t="shared" si="29"/>
        <v>LeasingII</v>
      </c>
      <c r="C607" s="99">
        <v>0</v>
      </c>
      <c r="D607" s="100">
        <v>0</v>
      </c>
      <c r="E607" s="100">
        <v>0</v>
      </c>
      <c r="F607" s="100">
        <v>0</v>
      </c>
      <c r="G607" s="100">
        <v>0</v>
      </c>
      <c r="H607" s="100">
        <v>0</v>
      </c>
      <c r="I607" s="100">
        <v>0</v>
      </c>
      <c r="J607" s="100">
        <v>0</v>
      </c>
      <c r="K607" s="101">
        <v>0</v>
      </c>
      <c r="L607" s="102">
        <f t="shared" si="27"/>
        <v>0</v>
      </c>
      <c r="M607" s="102">
        <v>0</v>
      </c>
      <c r="N607" s="102">
        <v>0</v>
      </c>
      <c r="O607" s="103">
        <v>0</v>
      </c>
      <c r="P607" s="104">
        <v>0</v>
      </c>
      <c r="Q607" s="105">
        <f>+monthly_drivers_0!Q607</f>
        <v>2.5</v>
      </c>
    </row>
    <row r="608" spans="1:17" x14ac:dyDescent="0.25">
      <c r="A608" s="98">
        <f t="shared" si="28"/>
        <v>62762</v>
      </c>
      <c r="B608" s="713" t="str">
        <f t="shared" si="29"/>
        <v>LeasingII</v>
      </c>
      <c r="C608" s="99">
        <v>0</v>
      </c>
      <c r="D608" s="100">
        <v>0</v>
      </c>
      <c r="E608" s="100">
        <v>0</v>
      </c>
      <c r="F608" s="100">
        <v>0</v>
      </c>
      <c r="G608" s="100">
        <v>0</v>
      </c>
      <c r="H608" s="100">
        <v>0</v>
      </c>
      <c r="I608" s="100">
        <v>0</v>
      </c>
      <c r="J608" s="100">
        <v>0</v>
      </c>
      <c r="K608" s="101">
        <v>0</v>
      </c>
      <c r="L608" s="102">
        <f t="shared" si="27"/>
        <v>0</v>
      </c>
      <c r="M608" s="102">
        <v>0</v>
      </c>
      <c r="N608" s="102">
        <v>0</v>
      </c>
      <c r="O608" s="103">
        <v>0</v>
      </c>
      <c r="P608" s="95">
        <v>0</v>
      </c>
      <c r="Q608" s="97">
        <f>+monthly_drivers_0!Q608</f>
        <v>2.5</v>
      </c>
    </row>
    <row r="609" spans="1:17" x14ac:dyDescent="0.25">
      <c r="A609" s="98">
        <f t="shared" si="28"/>
        <v>62792</v>
      </c>
      <c r="B609" s="713" t="str">
        <f t="shared" si="29"/>
        <v>LeasingII</v>
      </c>
      <c r="C609" s="99">
        <v>0</v>
      </c>
      <c r="D609" s="100">
        <v>0</v>
      </c>
      <c r="E609" s="100">
        <v>0</v>
      </c>
      <c r="F609" s="100">
        <v>0</v>
      </c>
      <c r="G609" s="100">
        <v>0</v>
      </c>
      <c r="H609" s="100">
        <v>0</v>
      </c>
      <c r="I609" s="100">
        <v>0</v>
      </c>
      <c r="J609" s="100">
        <v>0</v>
      </c>
      <c r="K609" s="101">
        <v>0</v>
      </c>
      <c r="L609" s="102">
        <f t="shared" si="27"/>
        <v>0</v>
      </c>
      <c r="M609" s="102">
        <v>0</v>
      </c>
      <c r="N609" s="102">
        <v>0</v>
      </c>
      <c r="O609" s="103">
        <v>0</v>
      </c>
      <c r="P609" s="104">
        <v>0</v>
      </c>
      <c r="Q609" s="105">
        <f>+monthly_drivers_0!Q609</f>
        <v>2.5</v>
      </c>
    </row>
    <row r="610" spans="1:17" x14ac:dyDescent="0.25">
      <c r="A610" s="98">
        <f t="shared" si="28"/>
        <v>62823</v>
      </c>
      <c r="B610" s="713" t="str">
        <f t="shared" si="29"/>
        <v>LeasingII</v>
      </c>
      <c r="C610" s="99">
        <v>0</v>
      </c>
      <c r="D610" s="100">
        <v>0</v>
      </c>
      <c r="E610" s="100">
        <v>0</v>
      </c>
      <c r="F610" s="100">
        <v>0</v>
      </c>
      <c r="G610" s="100">
        <v>0</v>
      </c>
      <c r="H610" s="100">
        <v>0</v>
      </c>
      <c r="I610" s="100">
        <v>0</v>
      </c>
      <c r="J610" s="100">
        <v>0</v>
      </c>
      <c r="K610" s="101">
        <v>0</v>
      </c>
      <c r="L610" s="102">
        <f t="shared" si="27"/>
        <v>0</v>
      </c>
      <c r="M610" s="102">
        <v>0</v>
      </c>
      <c r="N610" s="102">
        <v>0</v>
      </c>
      <c r="O610" s="103">
        <v>0</v>
      </c>
      <c r="P610" s="95">
        <v>0</v>
      </c>
      <c r="Q610" s="97">
        <f>+monthly_drivers_0!Q610</f>
        <v>2.5</v>
      </c>
    </row>
    <row r="611" spans="1:17" x14ac:dyDescent="0.25">
      <c r="A611" s="98">
        <f t="shared" si="28"/>
        <v>62854</v>
      </c>
      <c r="B611" s="713" t="str">
        <f t="shared" si="29"/>
        <v>LeasingII</v>
      </c>
      <c r="C611" s="99">
        <v>0</v>
      </c>
      <c r="D611" s="100">
        <v>0</v>
      </c>
      <c r="E611" s="100">
        <v>0</v>
      </c>
      <c r="F611" s="100">
        <v>0</v>
      </c>
      <c r="G611" s="100">
        <v>0</v>
      </c>
      <c r="H611" s="100">
        <v>0</v>
      </c>
      <c r="I611" s="100">
        <v>0</v>
      </c>
      <c r="J611" s="100">
        <v>0</v>
      </c>
      <c r="K611" s="101">
        <v>0</v>
      </c>
      <c r="L611" s="102">
        <f t="shared" si="27"/>
        <v>0</v>
      </c>
      <c r="M611" s="102">
        <v>0</v>
      </c>
      <c r="N611" s="102">
        <v>0</v>
      </c>
      <c r="O611" s="103">
        <v>0</v>
      </c>
      <c r="P611" s="104">
        <v>0</v>
      </c>
      <c r="Q611" s="105">
        <f>+monthly_drivers_0!Q611</f>
        <v>2.5</v>
      </c>
    </row>
    <row r="612" spans="1:17" x14ac:dyDescent="0.25">
      <c r="A612" s="98">
        <f t="shared" si="28"/>
        <v>62883</v>
      </c>
      <c r="B612" s="713" t="str">
        <f t="shared" si="29"/>
        <v>LeasingII</v>
      </c>
      <c r="C612" s="99">
        <v>0</v>
      </c>
      <c r="D612" s="100">
        <v>0</v>
      </c>
      <c r="E612" s="100">
        <v>0</v>
      </c>
      <c r="F612" s="100">
        <v>0</v>
      </c>
      <c r="G612" s="100">
        <v>0</v>
      </c>
      <c r="H612" s="100">
        <v>0</v>
      </c>
      <c r="I612" s="100">
        <v>0</v>
      </c>
      <c r="J612" s="100">
        <v>0</v>
      </c>
      <c r="K612" s="101">
        <v>0</v>
      </c>
      <c r="L612" s="102">
        <f t="shared" si="27"/>
        <v>0</v>
      </c>
      <c r="M612" s="102">
        <v>0</v>
      </c>
      <c r="N612" s="102">
        <v>0</v>
      </c>
      <c r="O612" s="103">
        <v>0</v>
      </c>
      <c r="P612" s="95">
        <v>0</v>
      </c>
      <c r="Q612" s="97">
        <f>+monthly_drivers_0!Q612</f>
        <v>2.5</v>
      </c>
    </row>
    <row r="613" spans="1:17" x14ac:dyDescent="0.25">
      <c r="A613" s="98">
        <f t="shared" si="28"/>
        <v>62914</v>
      </c>
      <c r="B613" s="713" t="str">
        <f t="shared" si="29"/>
        <v>LeasingII</v>
      </c>
      <c r="C613" s="99">
        <v>0</v>
      </c>
      <c r="D613" s="100">
        <v>0</v>
      </c>
      <c r="E613" s="100">
        <v>0</v>
      </c>
      <c r="F613" s="100">
        <v>0</v>
      </c>
      <c r="G613" s="100">
        <v>0</v>
      </c>
      <c r="H613" s="100">
        <v>0</v>
      </c>
      <c r="I613" s="100">
        <v>0</v>
      </c>
      <c r="J613" s="100">
        <v>0</v>
      </c>
      <c r="K613" s="101">
        <v>0</v>
      </c>
      <c r="L613" s="102">
        <f t="shared" si="27"/>
        <v>0</v>
      </c>
      <c r="M613" s="102">
        <v>0</v>
      </c>
      <c r="N613" s="102">
        <v>0</v>
      </c>
      <c r="O613" s="103">
        <v>0</v>
      </c>
      <c r="P613" s="104">
        <v>0</v>
      </c>
      <c r="Q613" s="105">
        <f>+monthly_drivers_0!Q613</f>
        <v>2.5</v>
      </c>
    </row>
    <row r="614" spans="1:17" x14ac:dyDescent="0.25">
      <c r="A614" s="98">
        <f t="shared" si="28"/>
        <v>62944</v>
      </c>
      <c r="B614" s="713" t="str">
        <f t="shared" si="29"/>
        <v>LeasingII</v>
      </c>
      <c r="C614" s="99">
        <v>0</v>
      </c>
      <c r="D614" s="100">
        <v>0</v>
      </c>
      <c r="E614" s="100">
        <v>0</v>
      </c>
      <c r="F614" s="100">
        <v>0</v>
      </c>
      <c r="G614" s="100">
        <v>0</v>
      </c>
      <c r="H614" s="100">
        <v>0</v>
      </c>
      <c r="I614" s="100">
        <v>0</v>
      </c>
      <c r="J614" s="100">
        <v>0</v>
      </c>
      <c r="K614" s="101">
        <v>0</v>
      </c>
      <c r="L614" s="102">
        <f t="shared" si="27"/>
        <v>0</v>
      </c>
      <c r="M614" s="102">
        <v>0</v>
      </c>
      <c r="N614" s="102">
        <v>0</v>
      </c>
      <c r="O614" s="103">
        <v>0</v>
      </c>
      <c r="P614" s="95">
        <v>0</v>
      </c>
      <c r="Q614" s="97">
        <f>+monthly_drivers_0!Q614</f>
        <v>2.5</v>
      </c>
    </row>
    <row r="615" spans="1:17" x14ac:dyDescent="0.25">
      <c r="A615" s="98">
        <f t="shared" si="28"/>
        <v>62975</v>
      </c>
      <c r="B615" s="713" t="str">
        <f t="shared" si="29"/>
        <v>LeasingII</v>
      </c>
      <c r="C615" s="99">
        <v>0</v>
      </c>
      <c r="D615" s="100">
        <v>0</v>
      </c>
      <c r="E615" s="100">
        <v>0</v>
      </c>
      <c r="F615" s="100">
        <v>0</v>
      </c>
      <c r="G615" s="100">
        <v>0</v>
      </c>
      <c r="H615" s="100">
        <v>0</v>
      </c>
      <c r="I615" s="100">
        <v>0</v>
      </c>
      <c r="J615" s="100">
        <v>0</v>
      </c>
      <c r="K615" s="101">
        <v>0</v>
      </c>
      <c r="L615" s="102">
        <f t="shared" si="27"/>
        <v>0</v>
      </c>
      <c r="M615" s="102">
        <v>0</v>
      </c>
      <c r="N615" s="102">
        <v>0</v>
      </c>
      <c r="O615" s="103">
        <v>0</v>
      </c>
      <c r="P615" s="104">
        <v>0</v>
      </c>
      <c r="Q615" s="105">
        <f>+monthly_drivers_0!Q615</f>
        <v>2.5</v>
      </c>
    </row>
    <row r="616" spans="1:17" x14ac:dyDescent="0.25">
      <c r="A616" s="98">
        <f t="shared" si="28"/>
        <v>63005</v>
      </c>
      <c r="B616" s="713" t="str">
        <f t="shared" si="29"/>
        <v>LeasingII</v>
      </c>
      <c r="C616" s="99">
        <v>0</v>
      </c>
      <c r="D616" s="100">
        <v>0</v>
      </c>
      <c r="E616" s="100">
        <v>0</v>
      </c>
      <c r="F616" s="100">
        <v>0</v>
      </c>
      <c r="G616" s="100">
        <v>0</v>
      </c>
      <c r="H616" s="100">
        <v>0</v>
      </c>
      <c r="I616" s="100">
        <v>0</v>
      </c>
      <c r="J616" s="100">
        <v>0</v>
      </c>
      <c r="K616" s="101">
        <v>0</v>
      </c>
      <c r="L616" s="102">
        <f t="shared" si="27"/>
        <v>0</v>
      </c>
      <c r="M616" s="102">
        <v>0</v>
      </c>
      <c r="N616" s="102">
        <v>0</v>
      </c>
      <c r="O616" s="103">
        <v>0</v>
      </c>
      <c r="P616" s="95">
        <v>0</v>
      </c>
      <c r="Q616" s="97">
        <f>+monthly_drivers_0!Q616</f>
        <v>2.5</v>
      </c>
    </row>
    <row r="617" spans="1:17" x14ac:dyDescent="0.25">
      <c r="A617" s="98">
        <f t="shared" si="28"/>
        <v>63036</v>
      </c>
      <c r="B617" s="713" t="str">
        <f t="shared" si="29"/>
        <v>LeasingII</v>
      </c>
      <c r="C617" s="99">
        <v>0</v>
      </c>
      <c r="D617" s="100">
        <v>0</v>
      </c>
      <c r="E617" s="100">
        <v>0</v>
      </c>
      <c r="F617" s="100">
        <v>0</v>
      </c>
      <c r="G617" s="100">
        <v>0</v>
      </c>
      <c r="H617" s="100">
        <v>0</v>
      </c>
      <c r="I617" s="100">
        <v>0</v>
      </c>
      <c r="J617" s="100">
        <v>0</v>
      </c>
      <c r="K617" s="101">
        <v>0</v>
      </c>
      <c r="L617" s="102">
        <f t="shared" si="27"/>
        <v>0</v>
      </c>
      <c r="M617" s="102">
        <v>0</v>
      </c>
      <c r="N617" s="102">
        <v>0</v>
      </c>
      <c r="O617" s="103">
        <v>0</v>
      </c>
      <c r="P617" s="104">
        <v>0</v>
      </c>
      <c r="Q617" s="105">
        <f>+monthly_drivers_0!Q617</f>
        <v>2.5</v>
      </c>
    </row>
    <row r="618" spans="1:17" x14ac:dyDescent="0.25">
      <c r="A618" s="98">
        <f t="shared" si="28"/>
        <v>63067</v>
      </c>
      <c r="B618" s="713" t="str">
        <f t="shared" si="29"/>
        <v>LeasingII</v>
      </c>
      <c r="C618" s="99">
        <v>0</v>
      </c>
      <c r="D618" s="100">
        <v>0</v>
      </c>
      <c r="E618" s="100">
        <v>0</v>
      </c>
      <c r="F618" s="100">
        <v>0</v>
      </c>
      <c r="G618" s="100">
        <v>0</v>
      </c>
      <c r="H618" s="100">
        <v>0</v>
      </c>
      <c r="I618" s="100">
        <v>0</v>
      </c>
      <c r="J618" s="100">
        <v>0</v>
      </c>
      <c r="K618" s="101">
        <v>0</v>
      </c>
      <c r="L618" s="102">
        <f t="shared" si="27"/>
        <v>0</v>
      </c>
      <c r="M618" s="102">
        <v>0</v>
      </c>
      <c r="N618" s="102">
        <v>0</v>
      </c>
      <c r="O618" s="103">
        <v>0</v>
      </c>
      <c r="P618" s="95">
        <v>0</v>
      </c>
      <c r="Q618" s="97">
        <f>+monthly_drivers_0!Q618</f>
        <v>2.5</v>
      </c>
    </row>
    <row r="619" spans="1:17" x14ac:dyDescent="0.25">
      <c r="A619" s="98">
        <f t="shared" si="28"/>
        <v>63097</v>
      </c>
      <c r="B619" s="713" t="str">
        <f t="shared" si="29"/>
        <v>LeasingII</v>
      </c>
      <c r="C619" s="99">
        <v>0</v>
      </c>
      <c r="D619" s="100">
        <v>0</v>
      </c>
      <c r="E619" s="100">
        <v>0</v>
      </c>
      <c r="F619" s="100">
        <v>0</v>
      </c>
      <c r="G619" s="100">
        <v>0</v>
      </c>
      <c r="H619" s="100">
        <v>0</v>
      </c>
      <c r="I619" s="100">
        <v>0</v>
      </c>
      <c r="J619" s="100">
        <v>0</v>
      </c>
      <c r="K619" s="101">
        <v>0</v>
      </c>
      <c r="L619" s="102">
        <f t="shared" si="27"/>
        <v>0</v>
      </c>
      <c r="M619" s="102">
        <v>0</v>
      </c>
      <c r="N619" s="102">
        <v>0</v>
      </c>
      <c r="O619" s="103">
        <v>0</v>
      </c>
      <c r="P619" s="104">
        <v>0</v>
      </c>
      <c r="Q619" s="105">
        <f>+monthly_drivers_0!Q619</f>
        <v>2.5</v>
      </c>
    </row>
    <row r="620" spans="1:17" x14ac:dyDescent="0.25">
      <c r="A620" s="98">
        <f t="shared" si="28"/>
        <v>63128</v>
      </c>
      <c r="B620" s="713" t="str">
        <f t="shared" si="29"/>
        <v>LeasingII</v>
      </c>
      <c r="C620" s="99">
        <v>0</v>
      </c>
      <c r="D620" s="100">
        <v>0</v>
      </c>
      <c r="E620" s="100">
        <v>0</v>
      </c>
      <c r="F620" s="100">
        <v>0</v>
      </c>
      <c r="G620" s="100">
        <v>0</v>
      </c>
      <c r="H620" s="100">
        <v>0</v>
      </c>
      <c r="I620" s="100">
        <v>0</v>
      </c>
      <c r="J620" s="100">
        <v>0</v>
      </c>
      <c r="K620" s="101">
        <v>0</v>
      </c>
      <c r="L620" s="102">
        <f t="shared" si="27"/>
        <v>0</v>
      </c>
      <c r="M620" s="102">
        <v>0</v>
      </c>
      <c r="N620" s="102">
        <v>0</v>
      </c>
      <c r="O620" s="103">
        <v>0</v>
      </c>
      <c r="P620" s="95">
        <v>0</v>
      </c>
      <c r="Q620" s="97">
        <f>+monthly_drivers_0!Q620</f>
        <v>2.5</v>
      </c>
    </row>
    <row r="621" spans="1:17" x14ac:dyDescent="0.25">
      <c r="A621" s="98">
        <f t="shared" si="28"/>
        <v>63158</v>
      </c>
      <c r="B621" s="713" t="str">
        <f t="shared" si="29"/>
        <v>LeasingII</v>
      </c>
      <c r="C621" s="99">
        <v>0</v>
      </c>
      <c r="D621" s="100">
        <v>0</v>
      </c>
      <c r="E621" s="100">
        <v>0</v>
      </c>
      <c r="F621" s="100">
        <v>0</v>
      </c>
      <c r="G621" s="100">
        <v>0</v>
      </c>
      <c r="H621" s="100">
        <v>0</v>
      </c>
      <c r="I621" s="100">
        <v>0</v>
      </c>
      <c r="J621" s="100">
        <v>0</v>
      </c>
      <c r="K621" s="101">
        <v>0</v>
      </c>
      <c r="L621" s="102">
        <f t="shared" si="27"/>
        <v>0</v>
      </c>
      <c r="M621" s="102">
        <v>0</v>
      </c>
      <c r="N621" s="102">
        <v>0</v>
      </c>
      <c r="O621" s="103">
        <v>0</v>
      </c>
      <c r="P621" s="104">
        <v>0</v>
      </c>
      <c r="Q621" s="105">
        <f>+monthly_drivers_0!Q621</f>
        <v>2.5</v>
      </c>
    </row>
    <row r="622" spans="1:17" x14ac:dyDescent="0.25">
      <c r="A622" s="98">
        <f t="shared" si="28"/>
        <v>63189</v>
      </c>
      <c r="B622" s="713" t="str">
        <f t="shared" si="29"/>
        <v>LeasingII</v>
      </c>
      <c r="C622" s="99">
        <v>0</v>
      </c>
      <c r="D622" s="100">
        <v>0</v>
      </c>
      <c r="E622" s="100">
        <v>0</v>
      </c>
      <c r="F622" s="100">
        <v>0</v>
      </c>
      <c r="G622" s="100">
        <v>0</v>
      </c>
      <c r="H622" s="100">
        <v>0</v>
      </c>
      <c r="I622" s="100">
        <v>0</v>
      </c>
      <c r="J622" s="100">
        <v>0</v>
      </c>
      <c r="K622" s="101">
        <v>0</v>
      </c>
      <c r="L622" s="102">
        <f t="shared" si="27"/>
        <v>0</v>
      </c>
      <c r="M622" s="102">
        <v>0</v>
      </c>
      <c r="N622" s="102">
        <v>0</v>
      </c>
      <c r="O622" s="103">
        <v>0</v>
      </c>
      <c r="P622" s="95">
        <v>0</v>
      </c>
      <c r="Q622" s="97">
        <f>+monthly_drivers_0!Q622</f>
        <v>2.5</v>
      </c>
    </row>
    <row r="623" spans="1:17" x14ac:dyDescent="0.25">
      <c r="A623" s="98">
        <f t="shared" si="28"/>
        <v>63220</v>
      </c>
      <c r="B623" s="713" t="str">
        <f t="shared" si="29"/>
        <v>LeasingII</v>
      </c>
      <c r="C623" s="99">
        <v>0</v>
      </c>
      <c r="D623" s="100">
        <v>0</v>
      </c>
      <c r="E623" s="100">
        <v>0</v>
      </c>
      <c r="F623" s="100">
        <v>0</v>
      </c>
      <c r="G623" s="100">
        <v>0</v>
      </c>
      <c r="H623" s="100">
        <v>0</v>
      </c>
      <c r="I623" s="100">
        <v>0</v>
      </c>
      <c r="J623" s="100">
        <v>0</v>
      </c>
      <c r="K623" s="101">
        <v>0</v>
      </c>
      <c r="L623" s="102">
        <f t="shared" si="27"/>
        <v>0</v>
      </c>
      <c r="M623" s="102">
        <v>0</v>
      </c>
      <c r="N623" s="102">
        <v>0</v>
      </c>
      <c r="O623" s="103">
        <v>0</v>
      </c>
      <c r="P623" s="104">
        <v>0</v>
      </c>
      <c r="Q623" s="105">
        <f>+monthly_drivers_0!Q623</f>
        <v>2.5</v>
      </c>
    </row>
    <row r="624" spans="1:17" x14ac:dyDescent="0.25">
      <c r="A624" s="98">
        <f t="shared" si="28"/>
        <v>63248</v>
      </c>
      <c r="B624" s="713" t="str">
        <f t="shared" si="29"/>
        <v>LeasingII</v>
      </c>
      <c r="C624" s="99">
        <v>0</v>
      </c>
      <c r="D624" s="100">
        <v>0</v>
      </c>
      <c r="E624" s="100">
        <v>0</v>
      </c>
      <c r="F624" s="100">
        <v>0</v>
      </c>
      <c r="G624" s="100">
        <v>0</v>
      </c>
      <c r="H624" s="100">
        <v>0</v>
      </c>
      <c r="I624" s="100">
        <v>0</v>
      </c>
      <c r="J624" s="100">
        <v>0</v>
      </c>
      <c r="K624" s="101">
        <v>0</v>
      </c>
      <c r="L624" s="102">
        <f t="shared" si="27"/>
        <v>0</v>
      </c>
      <c r="M624" s="102">
        <v>0</v>
      </c>
      <c r="N624" s="102">
        <v>0</v>
      </c>
      <c r="O624" s="103">
        <v>0</v>
      </c>
      <c r="P624" s="95">
        <v>0</v>
      </c>
      <c r="Q624" s="97">
        <f>+monthly_drivers_0!Q624</f>
        <v>2.5</v>
      </c>
    </row>
    <row r="625" spans="1:17" x14ac:dyDescent="0.25">
      <c r="A625" s="98">
        <f t="shared" si="28"/>
        <v>63279</v>
      </c>
      <c r="B625" s="713" t="str">
        <f t="shared" si="29"/>
        <v>LeasingII</v>
      </c>
      <c r="C625" s="99">
        <v>0</v>
      </c>
      <c r="D625" s="100">
        <v>0</v>
      </c>
      <c r="E625" s="100">
        <v>0</v>
      </c>
      <c r="F625" s="100">
        <v>0</v>
      </c>
      <c r="G625" s="100">
        <v>0</v>
      </c>
      <c r="H625" s="100">
        <v>0</v>
      </c>
      <c r="I625" s="100">
        <v>0</v>
      </c>
      <c r="J625" s="100">
        <v>0</v>
      </c>
      <c r="K625" s="101">
        <v>0</v>
      </c>
      <c r="L625" s="102">
        <f t="shared" si="27"/>
        <v>0</v>
      </c>
      <c r="M625" s="102">
        <v>0</v>
      </c>
      <c r="N625" s="102">
        <v>0</v>
      </c>
      <c r="O625" s="103">
        <v>0</v>
      </c>
      <c r="P625" s="104">
        <v>0</v>
      </c>
      <c r="Q625" s="105">
        <f>+monthly_drivers_0!Q625</f>
        <v>2.5</v>
      </c>
    </row>
    <row r="626" spans="1:17" x14ac:dyDescent="0.25">
      <c r="A626" s="98">
        <f t="shared" si="28"/>
        <v>63309</v>
      </c>
      <c r="B626" s="713" t="str">
        <f t="shared" si="29"/>
        <v>LeasingII</v>
      </c>
      <c r="C626" s="99">
        <v>0</v>
      </c>
      <c r="D626" s="100">
        <v>0</v>
      </c>
      <c r="E626" s="100">
        <v>0</v>
      </c>
      <c r="F626" s="100">
        <v>0</v>
      </c>
      <c r="G626" s="100">
        <v>0</v>
      </c>
      <c r="H626" s="100">
        <v>0</v>
      </c>
      <c r="I626" s="100">
        <v>0</v>
      </c>
      <c r="J626" s="100">
        <v>0</v>
      </c>
      <c r="K626" s="101">
        <v>0</v>
      </c>
      <c r="L626" s="102">
        <f t="shared" si="27"/>
        <v>0</v>
      </c>
      <c r="M626" s="102">
        <v>0</v>
      </c>
      <c r="N626" s="102">
        <v>0</v>
      </c>
      <c r="O626" s="103">
        <v>0</v>
      </c>
      <c r="P626" s="95">
        <v>0</v>
      </c>
      <c r="Q626" s="97">
        <f>+monthly_drivers_0!Q626</f>
        <v>2.5</v>
      </c>
    </row>
    <row r="627" spans="1:17" x14ac:dyDescent="0.25">
      <c r="A627" s="98">
        <f t="shared" si="28"/>
        <v>63340</v>
      </c>
      <c r="B627" s="713" t="str">
        <f t="shared" si="29"/>
        <v>LeasingII</v>
      </c>
      <c r="C627" s="99">
        <v>0</v>
      </c>
      <c r="D627" s="100">
        <v>0</v>
      </c>
      <c r="E627" s="100">
        <v>0</v>
      </c>
      <c r="F627" s="100">
        <v>0</v>
      </c>
      <c r="G627" s="100">
        <v>0</v>
      </c>
      <c r="H627" s="100">
        <v>0</v>
      </c>
      <c r="I627" s="100">
        <v>0</v>
      </c>
      <c r="J627" s="100">
        <v>0</v>
      </c>
      <c r="K627" s="101">
        <v>0</v>
      </c>
      <c r="L627" s="102">
        <f t="shared" si="27"/>
        <v>0</v>
      </c>
      <c r="M627" s="102">
        <v>0</v>
      </c>
      <c r="N627" s="102">
        <v>0</v>
      </c>
      <c r="O627" s="103">
        <v>0</v>
      </c>
      <c r="P627" s="104">
        <v>0</v>
      </c>
      <c r="Q627" s="105">
        <f>+monthly_drivers_0!Q627</f>
        <v>2.5</v>
      </c>
    </row>
    <row r="628" spans="1:17" x14ac:dyDescent="0.25">
      <c r="A628" s="98">
        <f t="shared" si="28"/>
        <v>63370</v>
      </c>
      <c r="B628" s="713" t="str">
        <f t="shared" si="29"/>
        <v>LeasingII</v>
      </c>
      <c r="C628" s="99">
        <v>0</v>
      </c>
      <c r="D628" s="100">
        <v>0</v>
      </c>
      <c r="E628" s="100">
        <v>0</v>
      </c>
      <c r="F628" s="100">
        <v>0</v>
      </c>
      <c r="G628" s="100">
        <v>0</v>
      </c>
      <c r="H628" s="100">
        <v>0</v>
      </c>
      <c r="I628" s="100">
        <v>0</v>
      </c>
      <c r="J628" s="100">
        <v>0</v>
      </c>
      <c r="K628" s="101">
        <v>0</v>
      </c>
      <c r="L628" s="102">
        <f t="shared" si="27"/>
        <v>0</v>
      </c>
      <c r="M628" s="102">
        <v>0</v>
      </c>
      <c r="N628" s="102">
        <v>0</v>
      </c>
      <c r="O628" s="103">
        <v>0</v>
      </c>
      <c r="P628" s="95">
        <v>0</v>
      </c>
      <c r="Q628" s="97">
        <f>+monthly_drivers_0!Q628</f>
        <v>2.5</v>
      </c>
    </row>
    <row r="629" spans="1:17" x14ac:dyDescent="0.25">
      <c r="A629" s="98">
        <f t="shared" si="28"/>
        <v>63401</v>
      </c>
      <c r="B629" s="713" t="str">
        <f t="shared" si="29"/>
        <v>LeasingII</v>
      </c>
      <c r="C629" s="99">
        <v>0</v>
      </c>
      <c r="D629" s="100">
        <v>0</v>
      </c>
      <c r="E629" s="100">
        <v>0</v>
      </c>
      <c r="F629" s="100">
        <v>0</v>
      </c>
      <c r="G629" s="100">
        <v>0</v>
      </c>
      <c r="H629" s="100">
        <v>0</v>
      </c>
      <c r="I629" s="100">
        <v>0</v>
      </c>
      <c r="J629" s="100">
        <v>0</v>
      </c>
      <c r="K629" s="101">
        <v>0</v>
      </c>
      <c r="L629" s="102">
        <f t="shared" si="27"/>
        <v>0</v>
      </c>
      <c r="M629" s="102">
        <v>0</v>
      </c>
      <c r="N629" s="102">
        <v>0</v>
      </c>
      <c r="O629" s="103">
        <v>0</v>
      </c>
      <c r="P629" s="104">
        <v>0</v>
      </c>
      <c r="Q629" s="105">
        <f>+monthly_drivers_0!Q629</f>
        <v>2.5</v>
      </c>
    </row>
    <row r="630" spans="1:17" x14ac:dyDescent="0.25">
      <c r="A630" s="98">
        <f t="shared" si="28"/>
        <v>63432</v>
      </c>
      <c r="B630" s="713" t="str">
        <f t="shared" si="29"/>
        <v>LeasingII</v>
      </c>
      <c r="C630" s="99">
        <v>0</v>
      </c>
      <c r="D630" s="100">
        <v>0</v>
      </c>
      <c r="E630" s="100">
        <v>0</v>
      </c>
      <c r="F630" s="100">
        <v>0</v>
      </c>
      <c r="G630" s="100">
        <v>0</v>
      </c>
      <c r="H630" s="100">
        <v>0</v>
      </c>
      <c r="I630" s="100">
        <v>0</v>
      </c>
      <c r="J630" s="100">
        <v>0</v>
      </c>
      <c r="K630" s="101">
        <v>0</v>
      </c>
      <c r="L630" s="102">
        <f t="shared" si="27"/>
        <v>0</v>
      </c>
      <c r="M630" s="102">
        <v>0</v>
      </c>
      <c r="N630" s="102">
        <v>0</v>
      </c>
      <c r="O630" s="103">
        <v>0</v>
      </c>
      <c r="P630" s="95">
        <v>0</v>
      </c>
      <c r="Q630" s="97">
        <f>+monthly_drivers_0!Q630</f>
        <v>2.5</v>
      </c>
    </row>
    <row r="631" spans="1:17" x14ac:dyDescent="0.25">
      <c r="A631" s="98">
        <f t="shared" si="28"/>
        <v>63462</v>
      </c>
      <c r="B631" s="713" t="str">
        <f t="shared" si="29"/>
        <v>LeasingII</v>
      </c>
      <c r="C631" s="99">
        <v>0</v>
      </c>
      <c r="D631" s="100">
        <v>0</v>
      </c>
      <c r="E631" s="100">
        <v>0</v>
      </c>
      <c r="F631" s="100">
        <v>0</v>
      </c>
      <c r="G631" s="100">
        <v>0</v>
      </c>
      <c r="H631" s="100">
        <v>0</v>
      </c>
      <c r="I631" s="100">
        <v>0</v>
      </c>
      <c r="J631" s="100">
        <v>0</v>
      </c>
      <c r="K631" s="101">
        <v>0</v>
      </c>
      <c r="L631" s="102">
        <f t="shared" si="27"/>
        <v>0</v>
      </c>
      <c r="M631" s="102">
        <v>0</v>
      </c>
      <c r="N631" s="102">
        <v>0</v>
      </c>
      <c r="O631" s="103">
        <v>0</v>
      </c>
      <c r="P631" s="104">
        <v>0</v>
      </c>
      <c r="Q631" s="105">
        <f>+monthly_drivers_0!Q631</f>
        <v>2.5</v>
      </c>
    </row>
    <row r="632" spans="1:17" x14ac:dyDescent="0.25">
      <c r="A632" s="98">
        <f t="shared" si="28"/>
        <v>63493</v>
      </c>
      <c r="B632" s="713" t="str">
        <f t="shared" si="29"/>
        <v>LeasingII</v>
      </c>
      <c r="C632" s="99">
        <v>0</v>
      </c>
      <c r="D632" s="100">
        <v>0</v>
      </c>
      <c r="E632" s="100">
        <v>0</v>
      </c>
      <c r="F632" s="100">
        <v>0</v>
      </c>
      <c r="G632" s="100">
        <v>0</v>
      </c>
      <c r="H632" s="100">
        <v>0</v>
      </c>
      <c r="I632" s="100">
        <v>0</v>
      </c>
      <c r="J632" s="100">
        <v>0</v>
      </c>
      <c r="K632" s="101">
        <v>0</v>
      </c>
      <c r="L632" s="102">
        <f t="shared" si="27"/>
        <v>0</v>
      </c>
      <c r="M632" s="102">
        <v>0</v>
      </c>
      <c r="N632" s="102">
        <v>0</v>
      </c>
      <c r="O632" s="103">
        <v>0</v>
      </c>
      <c r="P632" s="95">
        <v>0</v>
      </c>
      <c r="Q632" s="97">
        <f>+monthly_drivers_0!Q632</f>
        <v>2.5</v>
      </c>
    </row>
    <row r="633" spans="1:17" x14ac:dyDescent="0.25">
      <c r="A633" s="98">
        <f t="shared" si="28"/>
        <v>63523</v>
      </c>
      <c r="B633" s="713" t="str">
        <f t="shared" si="29"/>
        <v>LeasingII</v>
      </c>
      <c r="C633" s="99">
        <v>0</v>
      </c>
      <c r="D633" s="100">
        <v>0</v>
      </c>
      <c r="E633" s="100">
        <v>0</v>
      </c>
      <c r="F633" s="100">
        <v>0</v>
      </c>
      <c r="G633" s="100">
        <v>0</v>
      </c>
      <c r="H633" s="100">
        <v>0</v>
      </c>
      <c r="I633" s="100">
        <v>0</v>
      </c>
      <c r="J633" s="100">
        <v>0</v>
      </c>
      <c r="K633" s="101">
        <v>0</v>
      </c>
      <c r="L633" s="102">
        <f t="shared" si="27"/>
        <v>0</v>
      </c>
      <c r="M633" s="102">
        <v>0</v>
      </c>
      <c r="N633" s="102">
        <v>0</v>
      </c>
      <c r="O633" s="103">
        <v>0</v>
      </c>
      <c r="P633" s="104">
        <v>0</v>
      </c>
      <c r="Q633" s="105">
        <f>+monthly_drivers_0!Q633</f>
        <v>2.5</v>
      </c>
    </row>
    <row r="634" spans="1:17" x14ac:dyDescent="0.25">
      <c r="A634" s="98">
        <f t="shared" si="28"/>
        <v>63554</v>
      </c>
      <c r="B634" s="713" t="str">
        <f t="shared" si="29"/>
        <v>LeasingII</v>
      </c>
      <c r="C634" s="99">
        <v>0</v>
      </c>
      <c r="D634" s="100">
        <v>0</v>
      </c>
      <c r="E634" s="100">
        <v>0</v>
      </c>
      <c r="F634" s="100">
        <v>0</v>
      </c>
      <c r="G634" s="100">
        <v>0</v>
      </c>
      <c r="H634" s="100">
        <v>0</v>
      </c>
      <c r="I634" s="100">
        <v>0</v>
      </c>
      <c r="J634" s="100">
        <v>0</v>
      </c>
      <c r="K634" s="101">
        <v>0</v>
      </c>
      <c r="L634" s="102">
        <f t="shared" si="27"/>
        <v>0</v>
      </c>
      <c r="M634" s="102">
        <v>0</v>
      </c>
      <c r="N634" s="102">
        <v>0</v>
      </c>
      <c r="O634" s="103">
        <v>0</v>
      </c>
      <c r="P634" s="95">
        <v>0</v>
      </c>
      <c r="Q634" s="97">
        <f>+monthly_drivers_0!Q634</f>
        <v>2.5</v>
      </c>
    </row>
    <row r="635" spans="1:17" x14ac:dyDescent="0.25">
      <c r="A635" s="98">
        <f t="shared" si="28"/>
        <v>63585</v>
      </c>
      <c r="B635" s="713" t="str">
        <f t="shared" si="29"/>
        <v>LeasingII</v>
      </c>
      <c r="C635" s="99">
        <v>0</v>
      </c>
      <c r="D635" s="100">
        <v>0</v>
      </c>
      <c r="E635" s="100">
        <v>0</v>
      </c>
      <c r="F635" s="100">
        <v>0</v>
      </c>
      <c r="G635" s="100">
        <v>0</v>
      </c>
      <c r="H635" s="100">
        <v>0</v>
      </c>
      <c r="I635" s="100">
        <v>0</v>
      </c>
      <c r="J635" s="100">
        <v>0</v>
      </c>
      <c r="K635" s="101">
        <v>0</v>
      </c>
      <c r="L635" s="102">
        <f t="shared" si="27"/>
        <v>0</v>
      </c>
      <c r="M635" s="102">
        <v>0</v>
      </c>
      <c r="N635" s="102">
        <v>0</v>
      </c>
      <c r="O635" s="103">
        <v>0</v>
      </c>
      <c r="P635" s="104">
        <v>0</v>
      </c>
      <c r="Q635" s="105">
        <f>+monthly_drivers_0!Q635</f>
        <v>2.5</v>
      </c>
    </row>
    <row r="636" spans="1:17" x14ac:dyDescent="0.25">
      <c r="A636" s="98">
        <f t="shared" si="28"/>
        <v>63613</v>
      </c>
      <c r="B636" s="713" t="str">
        <f t="shared" si="29"/>
        <v>LeasingII</v>
      </c>
      <c r="C636" s="99">
        <v>0</v>
      </c>
      <c r="D636" s="100">
        <v>0</v>
      </c>
      <c r="E636" s="100">
        <v>0</v>
      </c>
      <c r="F636" s="100">
        <v>0</v>
      </c>
      <c r="G636" s="100">
        <v>0</v>
      </c>
      <c r="H636" s="100">
        <v>0</v>
      </c>
      <c r="I636" s="100">
        <v>0</v>
      </c>
      <c r="J636" s="100">
        <v>0</v>
      </c>
      <c r="K636" s="101">
        <v>0</v>
      </c>
      <c r="L636" s="102">
        <f t="shared" si="27"/>
        <v>0</v>
      </c>
      <c r="M636" s="102">
        <v>0</v>
      </c>
      <c r="N636" s="102">
        <v>0</v>
      </c>
      <c r="O636" s="103">
        <v>0</v>
      </c>
      <c r="P636" s="95">
        <v>0</v>
      </c>
      <c r="Q636" s="97">
        <f>+monthly_drivers_0!Q636</f>
        <v>2.5</v>
      </c>
    </row>
    <row r="637" spans="1:17" x14ac:dyDescent="0.25">
      <c r="A637" s="98">
        <f t="shared" si="28"/>
        <v>63644</v>
      </c>
      <c r="B637" s="713" t="str">
        <f t="shared" si="29"/>
        <v>LeasingII</v>
      </c>
      <c r="C637" s="99">
        <v>0</v>
      </c>
      <c r="D637" s="100">
        <v>0</v>
      </c>
      <c r="E637" s="100">
        <v>0</v>
      </c>
      <c r="F637" s="100">
        <v>0</v>
      </c>
      <c r="G637" s="100">
        <v>0</v>
      </c>
      <c r="H637" s="100">
        <v>0</v>
      </c>
      <c r="I637" s="100">
        <v>0</v>
      </c>
      <c r="J637" s="100">
        <v>0</v>
      </c>
      <c r="K637" s="101">
        <v>0</v>
      </c>
      <c r="L637" s="102">
        <f t="shared" si="27"/>
        <v>0</v>
      </c>
      <c r="M637" s="102">
        <v>0</v>
      </c>
      <c r="N637" s="102">
        <v>0</v>
      </c>
      <c r="O637" s="103">
        <v>0</v>
      </c>
      <c r="P637" s="104">
        <v>0</v>
      </c>
      <c r="Q637" s="105">
        <f>+monthly_drivers_0!Q637</f>
        <v>2.5</v>
      </c>
    </row>
    <row r="638" spans="1:17" x14ac:dyDescent="0.25">
      <c r="A638" s="98">
        <f t="shared" si="28"/>
        <v>63674</v>
      </c>
      <c r="B638" s="713" t="str">
        <f t="shared" si="29"/>
        <v>LeasingII</v>
      </c>
      <c r="C638" s="99">
        <v>0</v>
      </c>
      <c r="D638" s="100">
        <v>0</v>
      </c>
      <c r="E638" s="100">
        <v>0</v>
      </c>
      <c r="F638" s="100">
        <v>0</v>
      </c>
      <c r="G638" s="100">
        <v>0</v>
      </c>
      <c r="H638" s="100">
        <v>0</v>
      </c>
      <c r="I638" s="100">
        <v>0</v>
      </c>
      <c r="J638" s="100">
        <v>0</v>
      </c>
      <c r="K638" s="101">
        <v>0</v>
      </c>
      <c r="L638" s="102">
        <f t="shared" si="27"/>
        <v>0</v>
      </c>
      <c r="M638" s="102">
        <v>0</v>
      </c>
      <c r="N638" s="102">
        <v>0</v>
      </c>
      <c r="O638" s="103">
        <v>0</v>
      </c>
      <c r="P638" s="95">
        <v>0</v>
      </c>
      <c r="Q638" s="97">
        <f>+monthly_drivers_0!Q638</f>
        <v>2.5</v>
      </c>
    </row>
    <row r="639" spans="1:17" x14ac:dyDescent="0.25">
      <c r="A639" s="98">
        <f t="shared" si="28"/>
        <v>63705</v>
      </c>
      <c r="B639" s="713" t="str">
        <f t="shared" si="29"/>
        <v>LeasingII</v>
      </c>
      <c r="C639" s="99">
        <v>0</v>
      </c>
      <c r="D639" s="100">
        <v>0</v>
      </c>
      <c r="E639" s="100">
        <v>0</v>
      </c>
      <c r="F639" s="100">
        <v>0</v>
      </c>
      <c r="G639" s="100">
        <v>0</v>
      </c>
      <c r="H639" s="100">
        <v>0</v>
      </c>
      <c r="I639" s="100">
        <v>0</v>
      </c>
      <c r="J639" s="100">
        <v>0</v>
      </c>
      <c r="K639" s="101">
        <v>0</v>
      </c>
      <c r="L639" s="102">
        <f t="shared" si="27"/>
        <v>0</v>
      </c>
      <c r="M639" s="102">
        <v>0</v>
      </c>
      <c r="N639" s="102">
        <v>0</v>
      </c>
      <c r="O639" s="103">
        <v>0</v>
      </c>
      <c r="P639" s="104">
        <v>0</v>
      </c>
      <c r="Q639" s="105">
        <f>+monthly_drivers_0!Q639</f>
        <v>2.5</v>
      </c>
    </row>
    <row r="640" spans="1:17" x14ac:dyDescent="0.25">
      <c r="A640" s="98">
        <f t="shared" si="28"/>
        <v>63735</v>
      </c>
      <c r="B640" s="713" t="str">
        <f t="shared" si="29"/>
        <v>LeasingII</v>
      </c>
      <c r="C640" s="99">
        <v>0</v>
      </c>
      <c r="D640" s="100">
        <v>0</v>
      </c>
      <c r="E640" s="100">
        <v>0</v>
      </c>
      <c r="F640" s="100">
        <v>0</v>
      </c>
      <c r="G640" s="100">
        <v>0</v>
      </c>
      <c r="H640" s="100">
        <v>0</v>
      </c>
      <c r="I640" s="100">
        <v>0</v>
      </c>
      <c r="J640" s="100">
        <v>0</v>
      </c>
      <c r="K640" s="101">
        <v>0</v>
      </c>
      <c r="L640" s="102">
        <f t="shared" si="27"/>
        <v>0</v>
      </c>
      <c r="M640" s="102">
        <v>0</v>
      </c>
      <c r="N640" s="102">
        <v>0</v>
      </c>
      <c r="O640" s="103">
        <v>0</v>
      </c>
      <c r="P640" s="95">
        <v>0</v>
      </c>
      <c r="Q640" s="97">
        <f>+monthly_drivers_0!Q640</f>
        <v>2.5</v>
      </c>
    </row>
    <row r="641" spans="1:17" x14ac:dyDescent="0.25">
      <c r="A641" s="98">
        <f t="shared" si="28"/>
        <v>63766</v>
      </c>
      <c r="B641" s="713" t="str">
        <f t="shared" si="29"/>
        <v>LeasingII</v>
      </c>
      <c r="C641" s="99">
        <v>0</v>
      </c>
      <c r="D641" s="100">
        <v>0</v>
      </c>
      <c r="E641" s="100">
        <v>0</v>
      </c>
      <c r="F641" s="100">
        <v>0</v>
      </c>
      <c r="G641" s="100">
        <v>0</v>
      </c>
      <c r="H641" s="100">
        <v>0</v>
      </c>
      <c r="I641" s="100">
        <v>0</v>
      </c>
      <c r="J641" s="100">
        <v>0</v>
      </c>
      <c r="K641" s="101">
        <v>0</v>
      </c>
      <c r="L641" s="102">
        <f t="shared" si="27"/>
        <v>0</v>
      </c>
      <c r="M641" s="102">
        <v>0</v>
      </c>
      <c r="N641" s="102">
        <v>0</v>
      </c>
      <c r="O641" s="103">
        <v>0</v>
      </c>
      <c r="P641" s="104">
        <v>0</v>
      </c>
      <c r="Q641" s="105">
        <f>+monthly_drivers_0!Q641</f>
        <v>2.5</v>
      </c>
    </row>
    <row r="642" spans="1:17" x14ac:dyDescent="0.25">
      <c r="A642" s="98">
        <f t="shared" si="28"/>
        <v>63797</v>
      </c>
      <c r="B642" s="713" t="str">
        <f t="shared" si="29"/>
        <v>LeasingII</v>
      </c>
      <c r="C642" s="99">
        <v>0</v>
      </c>
      <c r="D642" s="100">
        <v>0</v>
      </c>
      <c r="E642" s="100">
        <v>0</v>
      </c>
      <c r="F642" s="100">
        <v>0</v>
      </c>
      <c r="G642" s="100">
        <v>0</v>
      </c>
      <c r="H642" s="100">
        <v>0</v>
      </c>
      <c r="I642" s="100">
        <v>0</v>
      </c>
      <c r="J642" s="100">
        <v>0</v>
      </c>
      <c r="K642" s="101">
        <v>0</v>
      </c>
      <c r="L642" s="102">
        <f t="shared" ref="L642:L705" si="30">+P642+O642</f>
        <v>0</v>
      </c>
      <c r="M642" s="102">
        <v>0</v>
      </c>
      <c r="N642" s="102">
        <v>0</v>
      </c>
      <c r="O642" s="103">
        <v>0</v>
      </c>
      <c r="P642" s="95">
        <v>0</v>
      </c>
      <c r="Q642" s="97">
        <f>+monthly_drivers_0!Q642</f>
        <v>2.5</v>
      </c>
    </row>
    <row r="643" spans="1:17" x14ac:dyDescent="0.25">
      <c r="A643" s="98">
        <f t="shared" ref="A643:A706" si="31">+EOMONTH(A642,1)</f>
        <v>63827</v>
      </c>
      <c r="B643" s="713" t="str">
        <f t="shared" ref="B643:B706" si="32">+B642</f>
        <v>LeasingII</v>
      </c>
      <c r="C643" s="99">
        <v>0</v>
      </c>
      <c r="D643" s="100">
        <v>0</v>
      </c>
      <c r="E643" s="100">
        <v>0</v>
      </c>
      <c r="F643" s="100">
        <v>0</v>
      </c>
      <c r="G643" s="100">
        <v>0</v>
      </c>
      <c r="H643" s="100">
        <v>0</v>
      </c>
      <c r="I643" s="100">
        <v>0</v>
      </c>
      <c r="J643" s="100">
        <v>0</v>
      </c>
      <c r="K643" s="101">
        <v>0</v>
      </c>
      <c r="L643" s="102">
        <f t="shared" si="30"/>
        <v>0</v>
      </c>
      <c r="M643" s="102">
        <v>0</v>
      </c>
      <c r="N643" s="102">
        <v>0</v>
      </c>
      <c r="O643" s="103">
        <v>0</v>
      </c>
      <c r="P643" s="104">
        <v>0</v>
      </c>
      <c r="Q643" s="105">
        <f>+monthly_drivers_0!Q643</f>
        <v>2.5</v>
      </c>
    </row>
    <row r="644" spans="1:17" x14ac:dyDescent="0.25">
      <c r="A644" s="98">
        <f t="shared" si="31"/>
        <v>63858</v>
      </c>
      <c r="B644" s="713" t="str">
        <f t="shared" si="32"/>
        <v>LeasingII</v>
      </c>
      <c r="C644" s="99">
        <v>0</v>
      </c>
      <c r="D644" s="100">
        <v>0</v>
      </c>
      <c r="E644" s="100">
        <v>0</v>
      </c>
      <c r="F644" s="100">
        <v>0</v>
      </c>
      <c r="G644" s="100">
        <v>0</v>
      </c>
      <c r="H644" s="100">
        <v>0</v>
      </c>
      <c r="I644" s="100">
        <v>0</v>
      </c>
      <c r="J644" s="100">
        <v>0</v>
      </c>
      <c r="K644" s="101">
        <v>0</v>
      </c>
      <c r="L644" s="102">
        <f t="shared" si="30"/>
        <v>0</v>
      </c>
      <c r="M644" s="102">
        <v>0</v>
      </c>
      <c r="N644" s="102">
        <v>0</v>
      </c>
      <c r="O644" s="103">
        <v>0</v>
      </c>
      <c r="P644" s="95">
        <v>0</v>
      </c>
      <c r="Q644" s="97">
        <f>+monthly_drivers_0!Q644</f>
        <v>2.5</v>
      </c>
    </row>
    <row r="645" spans="1:17" x14ac:dyDescent="0.25">
      <c r="A645" s="98">
        <f t="shared" si="31"/>
        <v>63888</v>
      </c>
      <c r="B645" s="713" t="str">
        <f t="shared" si="32"/>
        <v>LeasingII</v>
      </c>
      <c r="C645" s="99">
        <v>0</v>
      </c>
      <c r="D645" s="100">
        <v>0</v>
      </c>
      <c r="E645" s="100">
        <v>0</v>
      </c>
      <c r="F645" s="100">
        <v>0</v>
      </c>
      <c r="G645" s="100">
        <v>0</v>
      </c>
      <c r="H645" s="100">
        <v>0</v>
      </c>
      <c r="I645" s="100">
        <v>0</v>
      </c>
      <c r="J645" s="100">
        <v>0</v>
      </c>
      <c r="K645" s="101">
        <v>0</v>
      </c>
      <c r="L645" s="102">
        <f t="shared" si="30"/>
        <v>0</v>
      </c>
      <c r="M645" s="102">
        <v>0</v>
      </c>
      <c r="N645" s="102">
        <v>0</v>
      </c>
      <c r="O645" s="103">
        <v>0</v>
      </c>
      <c r="P645" s="104">
        <v>0</v>
      </c>
      <c r="Q645" s="105">
        <f>+monthly_drivers_0!Q645</f>
        <v>2.5</v>
      </c>
    </row>
    <row r="646" spans="1:17" x14ac:dyDescent="0.25">
      <c r="A646" s="98">
        <f t="shared" si="31"/>
        <v>63919</v>
      </c>
      <c r="B646" s="713" t="str">
        <f t="shared" si="32"/>
        <v>LeasingII</v>
      </c>
      <c r="C646" s="99">
        <v>0</v>
      </c>
      <c r="D646" s="100">
        <v>0</v>
      </c>
      <c r="E646" s="100">
        <v>0</v>
      </c>
      <c r="F646" s="100">
        <v>0</v>
      </c>
      <c r="G646" s="100">
        <v>0</v>
      </c>
      <c r="H646" s="100">
        <v>0</v>
      </c>
      <c r="I646" s="100">
        <v>0</v>
      </c>
      <c r="J646" s="100">
        <v>0</v>
      </c>
      <c r="K646" s="101">
        <v>0</v>
      </c>
      <c r="L646" s="102">
        <f t="shared" si="30"/>
        <v>0</v>
      </c>
      <c r="M646" s="102">
        <v>0</v>
      </c>
      <c r="N646" s="102">
        <v>0</v>
      </c>
      <c r="O646" s="103">
        <v>0</v>
      </c>
      <c r="P646" s="95">
        <v>0</v>
      </c>
      <c r="Q646" s="97">
        <f>+monthly_drivers_0!Q646</f>
        <v>2.5</v>
      </c>
    </row>
    <row r="647" spans="1:17" x14ac:dyDescent="0.25">
      <c r="A647" s="98">
        <f t="shared" si="31"/>
        <v>63950</v>
      </c>
      <c r="B647" s="713" t="str">
        <f t="shared" si="32"/>
        <v>LeasingII</v>
      </c>
      <c r="C647" s="99">
        <v>0</v>
      </c>
      <c r="D647" s="100">
        <v>0</v>
      </c>
      <c r="E647" s="100">
        <v>0</v>
      </c>
      <c r="F647" s="100">
        <v>0</v>
      </c>
      <c r="G647" s="100">
        <v>0</v>
      </c>
      <c r="H647" s="100">
        <v>0</v>
      </c>
      <c r="I647" s="100">
        <v>0</v>
      </c>
      <c r="J647" s="100">
        <v>0</v>
      </c>
      <c r="K647" s="101">
        <v>0</v>
      </c>
      <c r="L647" s="102">
        <f t="shared" si="30"/>
        <v>0</v>
      </c>
      <c r="M647" s="102">
        <v>0</v>
      </c>
      <c r="N647" s="102">
        <v>0</v>
      </c>
      <c r="O647" s="103">
        <v>0</v>
      </c>
      <c r="P647" s="104">
        <v>0</v>
      </c>
      <c r="Q647" s="105">
        <f>+monthly_drivers_0!Q647</f>
        <v>2.5</v>
      </c>
    </row>
    <row r="648" spans="1:17" x14ac:dyDescent="0.25">
      <c r="A648" s="98">
        <f t="shared" si="31"/>
        <v>63978</v>
      </c>
      <c r="B648" s="713" t="str">
        <f t="shared" si="32"/>
        <v>LeasingII</v>
      </c>
      <c r="C648" s="99">
        <v>0</v>
      </c>
      <c r="D648" s="100">
        <v>0</v>
      </c>
      <c r="E648" s="100">
        <v>0</v>
      </c>
      <c r="F648" s="100">
        <v>0</v>
      </c>
      <c r="G648" s="100">
        <v>0</v>
      </c>
      <c r="H648" s="100">
        <v>0</v>
      </c>
      <c r="I648" s="100">
        <v>0</v>
      </c>
      <c r="J648" s="100">
        <v>0</v>
      </c>
      <c r="K648" s="101">
        <v>0</v>
      </c>
      <c r="L648" s="102">
        <f t="shared" si="30"/>
        <v>0</v>
      </c>
      <c r="M648" s="102">
        <v>0</v>
      </c>
      <c r="N648" s="102">
        <v>0</v>
      </c>
      <c r="O648" s="103">
        <v>0</v>
      </c>
      <c r="P648" s="95">
        <v>0</v>
      </c>
      <c r="Q648" s="97">
        <f>+monthly_drivers_0!Q648</f>
        <v>2.5</v>
      </c>
    </row>
    <row r="649" spans="1:17" x14ac:dyDescent="0.25">
      <c r="A649" s="98">
        <f t="shared" si="31"/>
        <v>64009</v>
      </c>
      <c r="B649" s="713" t="str">
        <f t="shared" si="32"/>
        <v>LeasingII</v>
      </c>
      <c r="C649" s="99">
        <v>0</v>
      </c>
      <c r="D649" s="100">
        <v>0</v>
      </c>
      <c r="E649" s="100">
        <v>0</v>
      </c>
      <c r="F649" s="100">
        <v>0</v>
      </c>
      <c r="G649" s="100">
        <v>0</v>
      </c>
      <c r="H649" s="100">
        <v>0</v>
      </c>
      <c r="I649" s="100">
        <v>0</v>
      </c>
      <c r="J649" s="100">
        <v>0</v>
      </c>
      <c r="K649" s="101">
        <v>0</v>
      </c>
      <c r="L649" s="102">
        <f t="shared" si="30"/>
        <v>0</v>
      </c>
      <c r="M649" s="102">
        <v>0</v>
      </c>
      <c r="N649" s="102">
        <v>0</v>
      </c>
      <c r="O649" s="103">
        <v>0</v>
      </c>
      <c r="P649" s="104">
        <v>0</v>
      </c>
      <c r="Q649" s="105">
        <f>+monthly_drivers_0!Q649</f>
        <v>2.5</v>
      </c>
    </row>
    <row r="650" spans="1:17" x14ac:dyDescent="0.25">
      <c r="A650" s="98">
        <f t="shared" si="31"/>
        <v>64039</v>
      </c>
      <c r="B650" s="713" t="str">
        <f t="shared" si="32"/>
        <v>LeasingII</v>
      </c>
      <c r="C650" s="99">
        <v>0</v>
      </c>
      <c r="D650" s="100">
        <v>0</v>
      </c>
      <c r="E650" s="100">
        <v>0</v>
      </c>
      <c r="F650" s="100">
        <v>0</v>
      </c>
      <c r="G650" s="100">
        <v>0</v>
      </c>
      <c r="H650" s="100">
        <v>0</v>
      </c>
      <c r="I650" s="100">
        <v>0</v>
      </c>
      <c r="J650" s="100">
        <v>0</v>
      </c>
      <c r="K650" s="101">
        <v>0</v>
      </c>
      <c r="L650" s="102">
        <f t="shared" si="30"/>
        <v>0</v>
      </c>
      <c r="M650" s="102">
        <v>0</v>
      </c>
      <c r="N650" s="102">
        <v>0</v>
      </c>
      <c r="O650" s="103">
        <v>0</v>
      </c>
      <c r="P650" s="95">
        <v>0</v>
      </c>
      <c r="Q650" s="97">
        <f>+monthly_drivers_0!Q650</f>
        <v>2.5</v>
      </c>
    </row>
    <row r="651" spans="1:17" x14ac:dyDescent="0.25">
      <c r="A651" s="98">
        <f t="shared" si="31"/>
        <v>64070</v>
      </c>
      <c r="B651" s="713" t="str">
        <f t="shared" si="32"/>
        <v>LeasingII</v>
      </c>
      <c r="C651" s="99">
        <v>0</v>
      </c>
      <c r="D651" s="100">
        <v>0</v>
      </c>
      <c r="E651" s="100">
        <v>0</v>
      </c>
      <c r="F651" s="100">
        <v>0</v>
      </c>
      <c r="G651" s="100">
        <v>0</v>
      </c>
      <c r="H651" s="100">
        <v>0</v>
      </c>
      <c r="I651" s="100">
        <v>0</v>
      </c>
      <c r="J651" s="100">
        <v>0</v>
      </c>
      <c r="K651" s="101">
        <v>0</v>
      </c>
      <c r="L651" s="102">
        <f t="shared" si="30"/>
        <v>0</v>
      </c>
      <c r="M651" s="102">
        <v>0</v>
      </c>
      <c r="N651" s="102">
        <v>0</v>
      </c>
      <c r="O651" s="103">
        <v>0</v>
      </c>
      <c r="P651" s="104">
        <v>0</v>
      </c>
      <c r="Q651" s="105">
        <f>+monthly_drivers_0!Q651</f>
        <v>2.5</v>
      </c>
    </row>
    <row r="652" spans="1:17" x14ac:dyDescent="0.25">
      <c r="A652" s="98">
        <f t="shared" si="31"/>
        <v>64100</v>
      </c>
      <c r="B652" s="713" t="str">
        <f t="shared" si="32"/>
        <v>LeasingII</v>
      </c>
      <c r="C652" s="99">
        <v>0</v>
      </c>
      <c r="D652" s="100">
        <v>0</v>
      </c>
      <c r="E652" s="100">
        <v>0</v>
      </c>
      <c r="F652" s="100">
        <v>0</v>
      </c>
      <c r="G652" s="100">
        <v>0</v>
      </c>
      <c r="H652" s="100">
        <v>0</v>
      </c>
      <c r="I652" s="100">
        <v>0</v>
      </c>
      <c r="J652" s="100">
        <v>0</v>
      </c>
      <c r="K652" s="101">
        <v>0</v>
      </c>
      <c r="L652" s="102">
        <f t="shared" si="30"/>
        <v>0</v>
      </c>
      <c r="M652" s="102">
        <v>0</v>
      </c>
      <c r="N652" s="102">
        <v>0</v>
      </c>
      <c r="O652" s="103">
        <v>0</v>
      </c>
      <c r="P652" s="95">
        <v>0</v>
      </c>
      <c r="Q652" s="97">
        <f>+monthly_drivers_0!Q652</f>
        <v>2.5</v>
      </c>
    </row>
    <row r="653" spans="1:17" x14ac:dyDescent="0.25">
      <c r="A653" s="98">
        <f t="shared" si="31"/>
        <v>64131</v>
      </c>
      <c r="B653" s="713" t="str">
        <f t="shared" si="32"/>
        <v>LeasingII</v>
      </c>
      <c r="C653" s="99">
        <v>0</v>
      </c>
      <c r="D653" s="100">
        <v>0</v>
      </c>
      <c r="E653" s="100">
        <v>0</v>
      </c>
      <c r="F653" s="100">
        <v>0</v>
      </c>
      <c r="G653" s="100">
        <v>0</v>
      </c>
      <c r="H653" s="100">
        <v>0</v>
      </c>
      <c r="I653" s="100">
        <v>0</v>
      </c>
      <c r="J653" s="100">
        <v>0</v>
      </c>
      <c r="K653" s="101">
        <v>0</v>
      </c>
      <c r="L653" s="102">
        <f t="shared" si="30"/>
        <v>0</v>
      </c>
      <c r="M653" s="102">
        <v>0</v>
      </c>
      <c r="N653" s="102">
        <v>0</v>
      </c>
      <c r="O653" s="103">
        <v>0</v>
      </c>
      <c r="P653" s="104">
        <v>0</v>
      </c>
      <c r="Q653" s="105">
        <f>+monthly_drivers_0!Q653</f>
        <v>2.5</v>
      </c>
    </row>
    <row r="654" spans="1:17" x14ac:dyDescent="0.25">
      <c r="A654" s="98">
        <f t="shared" si="31"/>
        <v>64162</v>
      </c>
      <c r="B654" s="713" t="str">
        <f t="shared" si="32"/>
        <v>LeasingII</v>
      </c>
      <c r="C654" s="99">
        <v>0</v>
      </c>
      <c r="D654" s="100">
        <v>0</v>
      </c>
      <c r="E654" s="100">
        <v>0</v>
      </c>
      <c r="F654" s="100">
        <v>0</v>
      </c>
      <c r="G654" s="100">
        <v>0</v>
      </c>
      <c r="H654" s="100">
        <v>0</v>
      </c>
      <c r="I654" s="100">
        <v>0</v>
      </c>
      <c r="J654" s="100">
        <v>0</v>
      </c>
      <c r="K654" s="101">
        <v>0</v>
      </c>
      <c r="L654" s="102">
        <f t="shared" si="30"/>
        <v>0</v>
      </c>
      <c r="M654" s="102">
        <v>0</v>
      </c>
      <c r="N654" s="102">
        <v>0</v>
      </c>
      <c r="O654" s="103">
        <v>0</v>
      </c>
      <c r="P654" s="95">
        <v>0</v>
      </c>
      <c r="Q654" s="97">
        <f>+monthly_drivers_0!Q654</f>
        <v>2.5</v>
      </c>
    </row>
    <row r="655" spans="1:17" x14ac:dyDescent="0.25">
      <c r="A655" s="98">
        <f t="shared" si="31"/>
        <v>64192</v>
      </c>
      <c r="B655" s="713" t="str">
        <f t="shared" si="32"/>
        <v>LeasingII</v>
      </c>
      <c r="C655" s="99">
        <v>0</v>
      </c>
      <c r="D655" s="100">
        <v>0</v>
      </c>
      <c r="E655" s="100">
        <v>0</v>
      </c>
      <c r="F655" s="100">
        <v>0</v>
      </c>
      <c r="G655" s="100">
        <v>0</v>
      </c>
      <c r="H655" s="100">
        <v>0</v>
      </c>
      <c r="I655" s="100">
        <v>0</v>
      </c>
      <c r="J655" s="100">
        <v>0</v>
      </c>
      <c r="K655" s="101">
        <v>0</v>
      </c>
      <c r="L655" s="102">
        <f t="shared" si="30"/>
        <v>0</v>
      </c>
      <c r="M655" s="102">
        <v>0</v>
      </c>
      <c r="N655" s="102">
        <v>0</v>
      </c>
      <c r="O655" s="103">
        <v>0</v>
      </c>
      <c r="P655" s="104">
        <v>0</v>
      </c>
      <c r="Q655" s="105">
        <f>+monthly_drivers_0!Q655</f>
        <v>2.5</v>
      </c>
    </row>
    <row r="656" spans="1:17" x14ac:dyDescent="0.25">
      <c r="A656" s="98">
        <f t="shared" si="31"/>
        <v>64223</v>
      </c>
      <c r="B656" s="713" t="str">
        <f t="shared" si="32"/>
        <v>LeasingII</v>
      </c>
      <c r="C656" s="99">
        <v>0</v>
      </c>
      <c r="D656" s="100">
        <v>0</v>
      </c>
      <c r="E656" s="100">
        <v>0</v>
      </c>
      <c r="F656" s="100">
        <v>0</v>
      </c>
      <c r="G656" s="100">
        <v>0</v>
      </c>
      <c r="H656" s="100">
        <v>0</v>
      </c>
      <c r="I656" s="100">
        <v>0</v>
      </c>
      <c r="J656" s="100">
        <v>0</v>
      </c>
      <c r="K656" s="101">
        <v>0</v>
      </c>
      <c r="L656" s="102">
        <f t="shared" si="30"/>
        <v>0</v>
      </c>
      <c r="M656" s="102">
        <v>0</v>
      </c>
      <c r="N656" s="102">
        <v>0</v>
      </c>
      <c r="O656" s="103">
        <v>0</v>
      </c>
      <c r="P656" s="95">
        <v>0</v>
      </c>
      <c r="Q656" s="97">
        <f>+monthly_drivers_0!Q656</f>
        <v>2.5</v>
      </c>
    </row>
    <row r="657" spans="1:17" x14ac:dyDescent="0.25">
      <c r="A657" s="98">
        <f t="shared" si="31"/>
        <v>64253</v>
      </c>
      <c r="B657" s="713" t="str">
        <f t="shared" si="32"/>
        <v>LeasingII</v>
      </c>
      <c r="C657" s="99">
        <v>0</v>
      </c>
      <c r="D657" s="100">
        <v>0</v>
      </c>
      <c r="E657" s="100">
        <v>0</v>
      </c>
      <c r="F657" s="100">
        <v>0</v>
      </c>
      <c r="G657" s="100">
        <v>0</v>
      </c>
      <c r="H657" s="100">
        <v>0</v>
      </c>
      <c r="I657" s="100">
        <v>0</v>
      </c>
      <c r="J657" s="100">
        <v>0</v>
      </c>
      <c r="K657" s="101">
        <v>0</v>
      </c>
      <c r="L657" s="102">
        <f t="shared" si="30"/>
        <v>0</v>
      </c>
      <c r="M657" s="102">
        <v>0</v>
      </c>
      <c r="N657" s="102">
        <v>0</v>
      </c>
      <c r="O657" s="103">
        <v>0</v>
      </c>
      <c r="P657" s="104">
        <v>0</v>
      </c>
      <c r="Q657" s="105">
        <f>+monthly_drivers_0!Q657</f>
        <v>2.5</v>
      </c>
    </row>
    <row r="658" spans="1:17" x14ac:dyDescent="0.25">
      <c r="A658" s="98">
        <f t="shared" si="31"/>
        <v>64284</v>
      </c>
      <c r="B658" s="713" t="str">
        <f t="shared" si="32"/>
        <v>LeasingII</v>
      </c>
      <c r="C658" s="99">
        <v>0</v>
      </c>
      <c r="D658" s="100">
        <v>0</v>
      </c>
      <c r="E658" s="100">
        <v>0</v>
      </c>
      <c r="F658" s="100">
        <v>0</v>
      </c>
      <c r="G658" s="100">
        <v>0</v>
      </c>
      <c r="H658" s="100">
        <v>0</v>
      </c>
      <c r="I658" s="100">
        <v>0</v>
      </c>
      <c r="J658" s="100">
        <v>0</v>
      </c>
      <c r="K658" s="101">
        <v>0</v>
      </c>
      <c r="L658" s="102">
        <f t="shared" si="30"/>
        <v>0</v>
      </c>
      <c r="M658" s="102">
        <v>0</v>
      </c>
      <c r="N658" s="102">
        <v>0</v>
      </c>
      <c r="O658" s="103">
        <v>0</v>
      </c>
      <c r="P658" s="95">
        <v>0</v>
      </c>
      <c r="Q658" s="97">
        <f>+monthly_drivers_0!Q658</f>
        <v>2.5</v>
      </c>
    </row>
    <row r="659" spans="1:17" x14ac:dyDescent="0.25">
      <c r="A659" s="98">
        <f t="shared" si="31"/>
        <v>64315</v>
      </c>
      <c r="B659" s="713" t="str">
        <f t="shared" si="32"/>
        <v>LeasingII</v>
      </c>
      <c r="C659" s="99">
        <v>0</v>
      </c>
      <c r="D659" s="100">
        <v>0</v>
      </c>
      <c r="E659" s="100">
        <v>0</v>
      </c>
      <c r="F659" s="100">
        <v>0</v>
      </c>
      <c r="G659" s="100">
        <v>0</v>
      </c>
      <c r="H659" s="100">
        <v>0</v>
      </c>
      <c r="I659" s="100">
        <v>0</v>
      </c>
      <c r="J659" s="100">
        <v>0</v>
      </c>
      <c r="K659" s="101">
        <v>0</v>
      </c>
      <c r="L659" s="102">
        <f t="shared" si="30"/>
        <v>0</v>
      </c>
      <c r="M659" s="102">
        <v>0</v>
      </c>
      <c r="N659" s="102">
        <v>0</v>
      </c>
      <c r="O659" s="103">
        <v>0</v>
      </c>
      <c r="P659" s="104">
        <v>0</v>
      </c>
      <c r="Q659" s="105">
        <f>+monthly_drivers_0!Q659</f>
        <v>2.5</v>
      </c>
    </row>
    <row r="660" spans="1:17" x14ac:dyDescent="0.25">
      <c r="A660" s="98">
        <f t="shared" si="31"/>
        <v>64344</v>
      </c>
      <c r="B660" s="713" t="str">
        <f t="shared" si="32"/>
        <v>LeasingII</v>
      </c>
      <c r="C660" s="99">
        <v>0</v>
      </c>
      <c r="D660" s="100">
        <v>0</v>
      </c>
      <c r="E660" s="100">
        <v>0</v>
      </c>
      <c r="F660" s="100">
        <v>0</v>
      </c>
      <c r="G660" s="100">
        <v>0</v>
      </c>
      <c r="H660" s="100">
        <v>0</v>
      </c>
      <c r="I660" s="100">
        <v>0</v>
      </c>
      <c r="J660" s="100">
        <v>0</v>
      </c>
      <c r="K660" s="101">
        <v>0</v>
      </c>
      <c r="L660" s="102">
        <f t="shared" si="30"/>
        <v>0</v>
      </c>
      <c r="M660" s="102">
        <v>0</v>
      </c>
      <c r="N660" s="102">
        <v>0</v>
      </c>
      <c r="O660" s="103">
        <v>0</v>
      </c>
      <c r="P660" s="95">
        <v>0</v>
      </c>
      <c r="Q660" s="97">
        <f>+monthly_drivers_0!Q660</f>
        <v>2.5</v>
      </c>
    </row>
    <row r="661" spans="1:17" x14ac:dyDescent="0.25">
      <c r="A661" s="98">
        <f t="shared" si="31"/>
        <v>64375</v>
      </c>
      <c r="B661" s="713" t="str">
        <f t="shared" si="32"/>
        <v>LeasingII</v>
      </c>
      <c r="C661" s="99">
        <v>0</v>
      </c>
      <c r="D661" s="100">
        <v>0</v>
      </c>
      <c r="E661" s="100">
        <v>0</v>
      </c>
      <c r="F661" s="100">
        <v>0</v>
      </c>
      <c r="G661" s="100">
        <v>0</v>
      </c>
      <c r="H661" s="100">
        <v>0</v>
      </c>
      <c r="I661" s="100">
        <v>0</v>
      </c>
      <c r="J661" s="100">
        <v>0</v>
      </c>
      <c r="K661" s="101">
        <v>0</v>
      </c>
      <c r="L661" s="102">
        <f t="shared" si="30"/>
        <v>0</v>
      </c>
      <c r="M661" s="102">
        <v>0</v>
      </c>
      <c r="N661" s="102">
        <v>0</v>
      </c>
      <c r="O661" s="103">
        <v>0</v>
      </c>
      <c r="P661" s="104">
        <v>0</v>
      </c>
      <c r="Q661" s="105">
        <f>+monthly_drivers_0!Q661</f>
        <v>2.5</v>
      </c>
    </row>
    <row r="662" spans="1:17" x14ac:dyDescent="0.25">
      <c r="A662" s="98">
        <f t="shared" si="31"/>
        <v>64405</v>
      </c>
      <c r="B662" s="713" t="str">
        <f t="shared" si="32"/>
        <v>LeasingII</v>
      </c>
      <c r="C662" s="99">
        <v>0</v>
      </c>
      <c r="D662" s="100">
        <v>0</v>
      </c>
      <c r="E662" s="100">
        <v>0</v>
      </c>
      <c r="F662" s="100">
        <v>0</v>
      </c>
      <c r="G662" s="100">
        <v>0</v>
      </c>
      <c r="H662" s="100">
        <v>0</v>
      </c>
      <c r="I662" s="100">
        <v>0</v>
      </c>
      <c r="J662" s="100">
        <v>0</v>
      </c>
      <c r="K662" s="101">
        <v>0</v>
      </c>
      <c r="L662" s="102">
        <f t="shared" si="30"/>
        <v>0</v>
      </c>
      <c r="M662" s="102">
        <v>0</v>
      </c>
      <c r="N662" s="102">
        <v>0</v>
      </c>
      <c r="O662" s="103">
        <v>0</v>
      </c>
      <c r="P662" s="95">
        <v>0</v>
      </c>
      <c r="Q662" s="97">
        <f>+monthly_drivers_0!Q662</f>
        <v>2.5</v>
      </c>
    </row>
    <row r="663" spans="1:17" x14ac:dyDescent="0.25">
      <c r="A663" s="98">
        <f t="shared" si="31"/>
        <v>64436</v>
      </c>
      <c r="B663" s="713" t="str">
        <f t="shared" si="32"/>
        <v>LeasingII</v>
      </c>
      <c r="C663" s="99">
        <v>0</v>
      </c>
      <c r="D663" s="100">
        <v>0</v>
      </c>
      <c r="E663" s="100">
        <v>0</v>
      </c>
      <c r="F663" s="100">
        <v>0</v>
      </c>
      <c r="G663" s="100">
        <v>0</v>
      </c>
      <c r="H663" s="100">
        <v>0</v>
      </c>
      <c r="I663" s="100">
        <v>0</v>
      </c>
      <c r="J663" s="100">
        <v>0</v>
      </c>
      <c r="K663" s="101">
        <v>0</v>
      </c>
      <c r="L663" s="102">
        <f t="shared" si="30"/>
        <v>0</v>
      </c>
      <c r="M663" s="102">
        <v>0</v>
      </c>
      <c r="N663" s="102">
        <v>0</v>
      </c>
      <c r="O663" s="103">
        <v>0</v>
      </c>
      <c r="P663" s="104">
        <v>0</v>
      </c>
      <c r="Q663" s="105">
        <f>+monthly_drivers_0!Q663</f>
        <v>2.5</v>
      </c>
    </row>
    <row r="664" spans="1:17" x14ac:dyDescent="0.25">
      <c r="A664" s="98">
        <f t="shared" si="31"/>
        <v>64466</v>
      </c>
      <c r="B664" s="713" t="str">
        <f t="shared" si="32"/>
        <v>LeasingII</v>
      </c>
      <c r="C664" s="99">
        <v>0</v>
      </c>
      <c r="D664" s="100">
        <v>0</v>
      </c>
      <c r="E664" s="100">
        <v>0</v>
      </c>
      <c r="F664" s="100">
        <v>0</v>
      </c>
      <c r="G664" s="100">
        <v>0</v>
      </c>
      <c r="H664" s="100">
        <v>0</v>
      </c>
      <c r="I664" s="100">
        <v>0</v>
      </c>
      <c r="J664" s="100">
        <v>0</v>
      </c>
      <c r="K664" s="101">
        <v>0</v>
      </c>
      <c r="L664" s="102">
        <f t="shared" si="30"/>
        <v>0</v>
      </c>
      <c r="M664" s="102">
        <v>0</v>
      </c>
      <c r="N664" s="102">
        <v>0</v>
      </c>
      <c r="O664" s="103">
        <v>0</v>
      </c>
      <c r="P664" s="95">
        <v>0</v>
      </c>
      <c r="Q664" s="97">
        <f>+monthly_drivers_0!Q664</f>
        <v>2.5</v>
      </c>
    </row>
    <row r="665" spans="1:17" x14ac:dyDescent="0.25">
      <c r="A665" s="98">
        <f t="shared" si="31"/>
        <v>64497</v>
      </c>
      <c r="B665" s="713" t="str">
        <f t="shared" si="32"/>
        <v>LeasingII</v>
      </c>
      <c r="C665" s="99">
        <v>0</v>
      </c>
      <c r="D665" s="100">
        <v>0</v>
      </c>
      <c r="E665" s="100">
        <v>0</v>
      </c>
      <c r="F665" s="100">
        <v>0</v>
      </c>
      <c r="G665" s="100">
        <v>0</v>
      </c>
      <c r="H665" s="100">
        <v>0</v>
      </c>
      <c r="I665" s="100">
        <v>0</v>
      </c>
      <c r="J665" s="100">
        <v>0</v>
      </c>
      <c r="K665" s="101">
        <v>0</v>
      </c>
      <c r="L665" s="102">
        <f t="shared" si="30"/>
        <v>0</v>
      </c>
      <c r="M665" s="102">
        <v>0</v>
      </c>
      <c r="N665" s="102">
        <v>0</v>
      </c>
      <c r="O665" s="103">
        <v>0</v>
      </c>
      <c r="P665" s="104">
        <v>0</v>
      </c>
      <c r="Q665" s="105">
        <f>+monthly_drivers_0!Q665</f>
        <v>2.5</v>
      </c>
    </row>
    <row r="666" spans="1:17" x14ac:dyDescent="0.25">
      <c r="A666" s="98">
        <f t="shared" si="31"/>
        <v>64528</v>
      </c>
      <c r="B666" s="713" t="str">
        <f t="shared" si="32"/>
        <v>LeasingII</v>
      </c>
      <c r="C666" s="99">
        <v>0</v>
      </c>
      <c r="D666" s="100">
        <v>0</v>
      </c>
      <c r="E666" s="100">
        <v>0</v>
      </c>
      <c r="F666" s="100">
        <v>0</v>
      </c>
      <c r="G666" s="100">
        <v>0</v>
      </c>
      <c r="H666" s="100">
        <v>0</v>
      </c>
      <c r="I666" s="100">
        <v>0</v>
      </c>
      <c r="J666" s="100">
        <v>0</v>
      </c>
      <c r="K666" s="101">
        <v>0</v>
      </c>
      <c r="L666" s="102">
        <f t="shared" si="30"/>
        <v>0</v>
      </c>
      <c r="M666" s="102">
        <v>0</v>
      </c>
      <c r="N666" s="102">
        <v>0</v>
      </c>
      <c r="O666" s="103">
        <v>0</v>
      </c>
      <c r="P666" s="95">
        <v>0</v>
      </c>
      <c r="Q666" s="97">
        <f>+monthly_drivers_0!Q666</f>
        <v>2.5</v>
      </c>
    </row>
    <row r="667" spans="1:17" x14ac:dyDescent="0.25">
      <c r="A667" s="98">
        <f t="shared" si="31"/>
        <v>64558</v>
      </c>
      <c r="B667" s="713" t="str">
        <f t="shared" si="32"/>
        <v>LeasingII</v>
      </c>
      <c r="C667" s="99">
        <v>0</v>
      </c>
      <c r="D667" s="100">
        <v>0</v>
      </c>
      <c r="E667" s="100">
        <v>0</v>
      </c>
      <c r="F667" s="100">
        <v>0</v>
      </c>
      <c r="G667" s="100">
        <v>0</v>
      </c>
      <c r="H667" s="100">
        <v>0</v>
      </c>
      <c r="I667" s="100">
        <v>0</v>
      </c>
      <c r="J667" s="100">
        <v>0</v>
      </c>
      <c r="K667" s="101">
        <v>0</v>
      </c>
      <c r="L667" s="102">
        <f t="shared" si="30"/>
        <v>0</v>
      </c>
      <c r="M667" s="102">
        <v>0</v>
      </c>
      <c r="N667" s="102">
        <v>0</v>
      </c>
      <c r="O667" s="103">
        <v>0</v>
      </c>
      <c r="P667" s="104">
        <v>0</v>
      </c>
      <c r="Q667" s="105">
        <f>+monthly_drivers_0!Q667</f>
        <v>2.5</v>
      </c>
    </row>
    <row r="668" spans="1:17" x14ac:dyDescent="0.25">
      <c r="A668" s="98">
        <f t="shared" si="31"/>
        <v>64589</v>
      </c>
      <c r="B668" s="713" t="str">
        <f t="shared" si="32"/>
        <v>LeasingII</v>
      </c>
      <c r="C668" s="99">
        <v>0</v>
      </c>
      <c r="D668" s="100">
        <v>0</v>
      </c>
      <c r="E668" s="100">
        <v>0</v>
      </c>
      <c r="F668" s="100">
        <v>0</v>
      </c>
      <c r="G668" s="100">
        <v>0</v>
      </c>
      <c r="H668" s="100">
        <v>0</v>
      </c>
      <c r="I668" s="100">
        <v>0</v>
      </c>
      <c r="J668" s="100">
        <v>0</v>
      </c>
      <c r="K668" s="101">
        <v>0</v>
      </c>
      <c r="L668" s="102">
        <f t="shared" si="30"/>
        <v>0</v>
      </c>
      <c r="M668" s="102">
        <v>0</v>
      </c>
      <c r="N668" s="102">
        <v>0</v>
      </c>
      <c r="O668" s="103">
        <v>0</v>
      </c>
      <c r="P668" s="95">
        <v>0</v>
      </c>
      <c r="Q668" s="97">
        <f>+monthly_drivers_0!Q668</f>
        <v>2.5</v>
      </c>
    </row>
    <row r="669" spans="1:17" x14ac:dyDescent="0.25">
      <c r="A669" s="98">
        <f t="shared" si="31"/>
        <v>64619</v>
      </c>
      <c r="B669" s="713" t="str">
        <f t="shared" si="32"/>
        <v>LeasingII</v>
      </c>
      <c r="C669" s="99">
        <v>0</v>
      </c>
      <c r="D669" s="100">
        <v>0</v>
      </c>
      <c r="E669" s="100">
        <v>0</v>
      </c>
      <c r="F669" s="100">
        <v>0</v>
      </c>
      <c r="G669" s="100">
        <v>0</v>
      </c>
      <c r="H669" s="100">
        <v>0</v>
      </c>
      <c r="I669" s="100">
        <v>0</v>
      </c>
      <c r="J669" s="100">
        <v>0</v>
      </c>
      <c r="K669" s="101">
        <v>0</v>
      </c>
      <c r="L669" s="102">
        <f t="shared" si="30"/>
        <v>0</v>
      </c>
      <c r="M669" s="102">
        <v>0</v>
      </c>
      <c r="N669" s="102">
        <v>0</v>
      </c>
      <c r="O669" s="103">
        <v>0</v>
      </c>
      <c r="P669" s="104">
        <v>0</v>
      </c>
      <c r="Q669" s="105">
        <f>+monthly_drivers_0!Q669</f>
        <v>2.5</v>
      </c>
    </row>
    <row r="670" spans="1:17" x14ac:dyDescent="0.25">
      <c r="A670" s="98">
        <f t="shared" si="31"/>
        <v>64650</v>
      </c>
      <c r="B670" s="713" t="str">
        <f t="shared" si="32"/>
        <v>LeasingII</v>
      </c>
      <c r="C670" s="99">
        <v>0</v>
      </c>
      <c r="D670" s="100">
        <v>0</v>
      </c>
      <c r="E670" s="100">
        <v>0</v>
      </c>
      <c r="F670" s="100">
        <v>0</v>
      </c>
      <c r="G670" s="100">
        <v>0</v>
      </c>
      <c r="H670" s="100">
        <v>0</v>
      </c>
      <c r="I670" s="100">
        <v>0</v>
      </c>
      <c r="J670" s="100">
        <v>0</v>
      </c>
      <c r="K670" s="101">
        <v>0</v>
      </c>
      <c r="L670" s="102">
        <f t="shared" si="30"/>
        <v>0</v>
      </c>
      <c r="M670" s="102">
        <v>0</v>
      </c>
      <c r="N670" s="102">
        <v>0</v>
      </c>
      <c r="O670" s="103">
        <v>0</v>
      </c>
      <c r="P670" s="95">
        <v>0</v>
      </c>
      <c r="Q670" s="97">
        <f>+monthly_drivers_0!Q670</f>
        <v>2.5</v>
      </c>
    </row>
    <row r="671" spans="1:17" x14ac:dyDescent="0.25">
      <c r="A671" s="98">
        <f t="shared" si="31"/>
        <v>64681</v>
      </c>
      <c r="B671" s="713" t="str">
        <f t="shared" si="32"/>
        <v>LeasingII</v>
      </c>
      <c r="C671" s="99">
        <v>0</v>
      </c>
      <c r="D671" s="100">
        <v>0</v>
      </c>
      <c r="E671" s="100">
        <v>0</v>
      </c>
      <c r="F671" s="100">
        <v>0</v>
      </c>
      <c r="G671" s="100">
        <v>0</v>
      </c>
      <c r="H671" s="100">
        <v>0</v>
      </c>
      <c r="I671" s="100">
        <v>0</v>
      </c>
      <c r="J671" s="100">
        <v>0</v>
      </c>
      <c r="K671" s="101">
        <v>0</v>
      </c>
      <c r="L671" s="102">
        <f t="shared" si="30"/>
        <v>0</v>
      </c>
      <c r="M671" s="102">
        <v>0</v>
      </c>
      <c r="N671" s="102">
        <v>0</v>
      </c>
      <c r="O671" s="103">
        <v>0</v>
      </c>
      <c r="P671" s="104">
        <v>0</v>
      </c>
      <c r="Q671" s="105">
        <f>+monthly_drivers_0!Q671</f>
        <v>2.5</v>
      </c>
    </row>
    <row r="672" spans="1:17" x14ac:dyDescent="0.25">
      <c r="A672" s="98">
        <f t="shared" si="31"/>
        <v>64709</v>
      </c>
      <c r="B672" s="713" t="str">
        <f t="shared" si="32"/>
        <v>LeasingII</v>
      </c>
      <c r="C672" s="99">
        <v>0</v>
      </c>
      <c r="D672" s="100">
        <v>0</v>
      </c>
      <c r="E672" s="100">
        <v>0</v>
      </c>
      <c r="F672" s="100">
        <v>0</v>
      </c>
      <c r="G672" s="100">
        <v>0</v>
      </c>
      <c r="H672" s="100">
        <v>0</v>
      </c>
      <c r="I672" s="100">
        <v>0</v>
      </c>
      <c r="J672" s="100">
        <v>0</v>
      </c>
      <c r="K672" s="101">
        <v>0</v>
      </c>
      <c r="L672" s="102">
        <f t="shared" si="30"/>
        <v>0</v>
      </c>
      <c r="M672" s="102">
        <v>0</v>
      </c>
      <c r="N672" s="102">
        <v>0</v>
      </c>
      <c r="O672" s="103">
        <v>0</v>
      </c>
      <c r="P672" s="95">
        <v>0</v>
      </c>
      <c r="Q672" s="97">
        <f>+monthly_drivers_0!Q672</f>
        <v>2.5</v>
      </c>
    </row>
    <row r="673" spans="1:17" x14ac:dyDescent="0.25">
      <c r="A673" s="98">
        <f t="shared" si="31"/>
        <v>64740</v>
      </c>
      <c r="B673" s="713" t="str">
        <f t="shared" si="32"/>
        <v>LeasingII</v>
      </c>
      <c r="C673" s="99">
        <v>0</v>
      </c>
      <c r="D673" s="100">
        <v>0</v>
      </c>
      <c r="E673" s="100">
        <v>0</v>
      </c>
      <c r="F673" s="100">
        <v>0</v>
      </c>
      <c r="G673" s="100">
        <v>0</v>
      </c>
      <c r="H673" s="100">
        <v>0</v>
      </c>
      <c r="I673" s="100">
        <v>0</v>
      </c>
      <c r="J673" s="100">
        <v>0</v>
      </c>
      <c r="K673" s="101">
        <v>0</v>
      </c>
      <c r="L673" s="102">
        <f t="shared" si="30"/>
        <v>0</v>
      </c>
      <c r="M673" s="102">
        <v>0</v>
      </c>
      <c r="N673" s="102">
        <v>0</v>
      </c>
      <c r="O673" s="103">
        <v>0</v>
      </c>
      <c r="P673" s="104">
        <v>0</v>
      </c>
      <c r="Q673" s="105">
        <f>+monthly_drivers_0!Q673</f>
        <v>2.5</v>
      </c>
    </row>
    <row r="674" spans="1:17" x14ac:dyDescent="0.25">
      <c r="A674" s="98">
        <f t="shared" si="31"/>
        <v>64770</v>
      </c>
      <c r="B674" s="713" t="str">
        <f t="shared" si="32"/>
        <v>LeasingII</v>
      </c>
      <c r="C674" s="99">
        <v>0</v>
      </c>
      <c r="D674" s="100">
        <v>0</v>
      </c>
      <c r="E674" s="100">
        <v>0</v>
      </c>
      <c r="F674" s="100">
        <v>0</v>
      </c>
      <c r="G674" s="100">
        <v>0</v>
      </c>
      <c r="H674" s="100">
        <v>0</v>
      </c>
      <c r="I674" s="100">
        <v>0</v>
      </c>
      <c r="J674" s="100">
        <v>0</v>
      </c>
      <c r="K674" s="101">
        <v>0</v>
      </c>
      <c r="L674" s="102">
        <f t="shared" si="30"/>
        <v>0</v>
      </c>
      <c r="M674" s="102">
        <v>0</v>
      </c>
      <c r="N674" s="102">
        <v>0</v>
      </c>
      <c r="O674" s="103">
        <v>0</v>
      </c>
      <c r="P674" s="95">
        <v>0</v>
      </c>
      <c r="Q674" s="97">
        <f>+monthly_drivers_0!Q674</f>
        <v>2.5</v>
      </c>
    </row>
    <row r="675" spans="1:17" x14ac:dyDescent="0.25">
      <c r="A675" s="98">
        <f t="shared" si="31"/>
        <v>64801</v>
      </c>
      <c r="B675" s="713" t="str">
        <f t="shared" si="32"/>
        <v>LeasingII</v>
      </c>
      <c r="C675" s="99">
        <v>0</v>
      </c>
      <c r="D675" s="100">
        <v>0</v>
      </c>
      <c r="E675" s="100">
        <v>0</v>
      </c>
      <c r="F675" s="100">
        <v>0</v>
      </c>
      <c r="G675" s="100">
        <v>0</v>
      </c>
      <c r="H675" s="100">
        <v>0</v>
      </c>
      <c r="I675" s="100">
        <v>0</v>
      </c>
      <c r="J675" s="100">
        <v>0</v>
      </c>
      <c r="K675" s="101">
        <v>0</v>
      </c>
      <c r="L675" s="102">
        <f t="shared" si="30"/>
        <v>0</v>
      </c>
      <c r="M675" s="102">
        <v>0</v>
      </c>
      <c r="N675" s="102">
        <v>0</v>
      </c>
      <c r="O675" s="103">
        <v>0</v>
      </c>
      <c r="P675" s="104">
        <v>0</v>
      </c>
      <c r="Q675" s="105">
        <f>+monthly_drivers_0!Q675</f>
        <v>2.5</v>
      </c>
    </row>
    <row r="676" spans="1:17" x14ac:dyDescent="0.25">
      <c r="A676" s="98">
        <f t="shared" si="31"/>
        <v>64831</v>
      </c>
      <c r="B676" s="713" t="str">
        <f t="shared" si="32"/>
        <v>LeasingII</v>
      </c>
      <c r="C676" s="99">
        <v>0</v>
      </c>
      <c r="D676" s="100">
        <v>0</v>
      </c>
      <c r="E676" s="100">
        <v>0</v>
      </c>
      <c r="F676" s="100">
        <v>0</v>
      </c>
      <c r="G676" s="100">
        <v>0</v>
      </c>
      <c r="H676" s="100">
        <v>0</v>
      </c>
      <c r="I676" s="100">
        <v>0</v>
      </c>
      <c r="J676" s="100">
        <v>0</v>
      </c>
      <c r="K676" s="101">
        <v>0</v>
      </c>
      <c r="L676" s="102">
        <f t="shared" si="30"/>
        <v>0</v>
      </c>
      <c r="M676" s="102">
        <v>0</v>
      </c>
      <c r="N676" s="102">
        <v>0</v>
      </c>
      <c r="O676" s="103">
        <v>0</v>
      </c>
      <c r="P676" s="95">
        <v>0</v>
      </c>
      <c r="Q676" s="97">
        <f>+monthly_drivers_0!Q676</f>
        <v>2.5</v>
      </c>
    </row>
    <row r="677" spans="1:17" x14ac:dyDescent="0.25">
      <c r="A677" s="98">
        <f t="shared" si="31"/>
        <v>64862</v>
      </c>
      <c r="B677" s="713" t="str">
        <f t="shared" si="32"/>
        <v>LeasingII</v>
      </c>
      <c r="C677" s="99">
        <v>0</v>
      </c>
      <c r="D677" s="100">
        <v>0</v>
      </c>
      <c r="E677" s="100">
        <v>0</v>
      </c>
      <c r="F677" s="100">
        <v>0</v>
      </c>
      <c r="G677" s="100">
        <v>0</v>
      </c>
      <c r="H677" s="100">
        <v>0</v>
      </c>
      <c r="I677" s="100">
        <v>0</v>
      </c>
      <c r="J677" s="100">
        <v>0</v>
      </c>
      <c r="K677" s="101">
        <v>0</v>
      </c>
      <c r="L677" s="102">
        <f t="shared" si="30"/>
        <v>0</v>
      </c>
      <c r="M677" s="102">
        <v>0</v>
      </c>
      <c r="N677" s="102">
        <v>0</v>
      </c>
      <c r="O677" s="103">
        <v>0</v>
      </c>
      <c r="P677" s="104">
        <v>0</v>
      </c>
      <c r="Q677" s="105">
        <f>+monthly_drivers_0!Q677</f>
        <v>2.5</v>
      </c>
    </row>
    <row r="678" spans="1:17" x14ac:dyDescent="0.25">
      <c r="A678" s="98">
        <f t="shared" si="31"/>
        <v>64893</v>
      </c>
      <c r="B678" s="713" t="str">
        <f t="shared" si="32"/>
        <v>LeasingII</v>
      </c>
      <c r="C678" s="99">
        <v>0</v>
      </c>
      <c r="D678" s="100">
        <v>0</v>
      </c>
      <c r="E678" s="100">
        <v>0</v>
      </c>
      <c r="F678" s="100">
        <v>0</v>
      </c>
      <c r="G678" s="100">
        <v>0</v>
      </c>
      <c r="H678" s="100">
        <v>0</v>
      </c>
      <c r="I678" s="100">
        <v>0</v>
      </c>
      <c r="J678" s="100">
        <v>0</v>
      </c>
      <c r="K678" s="101">
        <v>0</v>
      </c>
      <c r="L678" s="102">
        <f t="shared" si="30"/>
        <v>0</v>
      </c>
      <c r="M678" s="102">
        <v>0</v>
      </c>
      <c r="N678" s="102">
        <v>0</v>
      </c>
      <c r="O678" s="103">
        <v>0</v>
      </c>
      <c r="P678" s="95">
        <v>0</v>
      </c>
      <c r="Q678" s="97">
        <f>+monthly_drivers_0!Q678</f>
        <v>2.5</v>
      </c>
    </row>
    <row r="679" spans="1:17" x14ac:dyDescent="0.25">
      <c r="A679" s="98">
        <f t="shared" si="31"/>
        <v>64923</v>
      </c>
      <c r="B679" s="713" t="str">
        <f t="shared" si="32"/>
        <v>LeasingII</v>
      </c>
      <c r="C679" s="99">
        <v>0</v>
      </c>
      <c r="D679" s="100">
        <v>0</v>
      </c>
      <c r="E679" s="100">
        <v>0</v>
      </c>
      <c r="F679" s="100">
        <v>0</v>
      </c>
      <c r="G679" s="100">
        <v>0</v>
      </c>
      <c r="H679" s="100">
        <v>0</v>
      </c>
      <c r="I679" s="100">
        <v>0</v>
      </c>
      <c r="J679" s="100">
        <v>0</v>
      </c>
      <c r="K679" s="101">
        <v>0</v>
      </c>
      <c r="L679" s="102">
        <f t="shared" si="30"/>
        <v>0</v>
      </c>
      <c r="M679" s="102">
        <v>0</v>
      </c>
      <c r="N679" s="102">
        <v>0</v>
      </c>
      <c r="O679" s="103">
        <v>0</v>
      </c>
      <c r="P679" s="104">
        <v>0</v>
      </c>
      <c r="Q679" s="105">
        <f>+monthly_drivers_0!Q679</f>
        <v>2.5</v>
      </c>
    </row>
    <row r="680" spans="1:17" x14ac:dyDescent="0.25">
      <c r="A680" s="98">
        <f t="shared" si="31"/>
        <v>64954</v>
      </c>
      <c r="B680" s="713" t="str">
        <f t="shared" si="32"/>
        <v>LeasingII</v>
      </c>
      <c r="C680" s="99">
        <v>0</v>
      </c>
      <c r="D680" s="100">
        <v>0</v>
      </c>
      <c r="E680" s="100">
        <v>0</v>
      </c>
      <c r="F680" s="100">
        <v>0</v>
      </c>
      <c r="G680" s="100">
        <v>0</v>
      </c>
      <c r="H680" s="100">
        <v>0</v>
      </c>
      <c r="I680" s="100">
        <v>0</v>
      </c>
      <c r="J680" s="100">
        <v>0</v>
      </c>
      <c r="K680" s="101">
        <v>0</v>
      </c>
      <c r="L680" s="102">
        <f t="shared" si="30"/>
        <v>0</v>
      </c>
      <c r="M680" s="102">
        <v>0</v>
      </c>
      <c r="N680" s="102">
        <v>0</v>
      </c>
      <c r="O680" s="103">
        <v>0</v>
      </c>
      <c r="P680" s="95">
        <v>0</v>
      </c>
      <c r="Q680" s="97">
        <f>+monthly_drivers_0!Q680</f>
        <v>2.5</v>
      </c>
    </row>
    <row r="681" spans="1:17" x14ac:dyDescent="0.25">
      <c r="A681" s="98">
        <f t="shared" si="31"/>
        <v>64984</v>
      </c>
      <c r="B681" s="713" t="str">
        <f t="shared" si="32"/>
        <v>LeasingII</v>
      </c>
      <c r="C681" s="99">
        <v>0</v>
      </c>
      <c r="D681" s="100">
        <v>0</v>
      </c>
      <c r="E681" s="100">
        <v>0</v>
      </c>
      <c r="F681" s="100">
        <v>0</v>
      </c>
      <c r="G681" s="100">
        <v>0</v>
      </c>
      <c r="H681" s="100">
        <v>0</v>
      </c>
      <c r="I681" s="100">
        <v>0</v>
      </c>
      <c r="J681" s="100">
        <v>0</v>
      </c>
      <c r="K681" s="101">
        <v>0</v>
      </c>
      <c r="L681" s="102">
        <f t="shared" si="30"/>
        <v>0</v>
      </c>
      <c r="M681" s="102">
        <v>0</v>
      </c>
      <c r="N681" s="102">
        <v>0</v>
      </c>
      <c r="O681" s="103">
        <v>0</v>
      </c>
      <c r="P681" s="104">
        <v>0</v>
      </c>
      <c r="Q681" s="105">
        <f>+monthly_drivers_0!Q681</f>
        <v>2.5</v>
      </c>
    </row>
    <row r="682" spans="1:17" x14ac:dyDescent="0.25">
      <c r="A682" s="98">
        <f t="shared" si="31"/>
        <v>65015</v>
      </c>
      <c r="B682" s="713" t="str">
        <f t="shared" si="32"/>
        <v>LeasingII</v>
      </c>
      <c r="C682" s="99">
        <v>0</v>
      </c>
      <c r="D682" s="100">
        <v>0</v>
      </c>
      <c r="E682" s="100">
        <v>0</v>
      </c>
      <c r="F682" s="100">
        <v>0</v>
      </c>
      <c r="G682" s="100">
        <v>0</v>
      </c>
      <c r="H682" s="100">
        <v>0</v>
      </c>
      <c r="I682" s="100">
        <v>0</v>
      </c>
      <c r="J682" s="100">
        <v>0</v>
      </c>
      <c r="K682" s="101">
        <v>0</v>
      </c>
      <c r="L682" s="102">
        <f t="shared" si="30"/>
        <v>0</v>
      </c>
      <c r="M682" s="102">
        <v>0</v>
      </c>
      <c r="N682" s="102">
        <v>0</v>
      </c>
      <c r="O682" s="103">
        <v>0</v>
      </c>
      <c r="P682" s="95">
        <v>0</v>
      </c>
      <c r="Q682" s="97">
        <f>+monthly_drivers_0!Q682</f>
        <v>2.5</v>
      </c>
    </row>
    <row r="683" spans="1:17" x14ac:dyDescent="0.25">
      <c r="A683" s="98">
        <f t="shared" si="31"/>
        <v>65046</v>
      </c>
      <c r="B683" s="713" t="str">
        <f t="shared" si="32"/>
        <v>LeasingII</v>
      </c>
      <c r="C683" s="99">
        <v>0</v>
      </c>
      <c r="D683" s="100">
        <v>0</v>
      </c>
      <c r="E683" s="100">
        <v>0</v>
      </c>
      <c r="F683" s="100">
        <v>0</v>
      </c>
      <c r="G683" s="100">
        <v>0</v>
      </c>
      <c r="H683" s="100">
        <v>0</v>
      </c>
      <c r="I683" s="100">
        <v>0</v>
      </c>
      <c r="J683" s="100">
        <v>0</v>
      </c>
      <c r="K683" s="101">
        <v>0</v>
      </c>
      <c r="L683" s="102">
        <f t="shared" si="30"/>
        <v>0</v>
      </c>
      <c r="M683" s="102">
        <v>0</v>
      </c>
      <c r="N683" s="102">
        <v>0</v>
      </c>
      <c r="O683" s="103">
        <v>0</v>
      </c>
      <c r="P683" s="104">
        <v>0</v>
      </c>
      <c r="Q683" s="105">
        <f>+monthly_drivers_0!Q683</f>
        <v>2.5</v>
      </c>
    </row>
    <row r="684" spans="1:17" x14ac:dyDescent="0.25">
      <c r="A684" s="98">
        <f t="shared" si="31"/>
        <v>65074</v>
      </c>
      <c r="B684" s="713" t="str">
        <f t="shared" si="32"/>
        <v>LeasingII</v>
      </c>
      <c r="C684" s="99">
        <v>0</v>
      </c>
      <c r="D684" s="100">
        <v>0</v>
      </c>
      <c r="E684" s="100">
        <v>0</v>
      </c>
      <c r="F684" s="100">
        <v>0</v>
      </c>
      <c r="G684" s="100">
        <v>0</v>
      </c>
      <c r="H684" s="100">
        <v>0</v>
      </c>
      <c r="I684" s="100">
        <v>0</v>
      </c>
      <c r="J684" s="100">
        <v>0</v>
      </c>
      <c r="K684" s="101">
        <v>0</v>
      </c>
      <c r="L684" s="102">
        <f t="shared" si="30"/>
        <v>0</v>
      </c>
      <c r="M684" s="102">
        <v>0</v>
      </c>
      <c r="N684" s="102">
        <v>0</v>
      </c>
      <c r="O684" s="103">
        <v>0</v>
      </c>
      <c r="P684" s="95">
        <v>0</v>
      </c>
      <c r="Q684" s="97">
        <f>+monthly_drivers_0!Q684</f>
        <v>2.5</v>
      </c>
    </row>
    <row r="685" spans="1:17" x14ac:dyDescent="0.25">
      <c r="A685" s="98">
        <f t="shared" si="31"/>
        <v>65105</v>
      </c>
      <c r="B685" s="713" t="str">
        <f t="shared" si="32"/>
        <v>LeasingII</v>
      </c>
      <c r="C685" s="99">
        <v>0</v>
      </c>
      <c r="D685" s="100">
        <v>0</v>
      </c>
      <c r="E685" s="100">
        <v>0</v>
      </c>
      <c r="F685" s="100">
        <v>0</v>
      </c>
      <c r="G685" s="100">
        <v>0</v>
      </c>
      <c r="H685" s="100">
        <v>0</v>
      </c>
      <c r="I685" s="100">
        <v>0</v>
      </c>
      <c r="J685" s="100">
        <v>0</v>
      </c>
      <c r="K685" s="101">
        <v>0</v>
      </c>
      <c r="L685" s="102">
        <f t="shared" si="30"/>
        <v>0</v>
      </c>
      <c r="M685" s="102">
        <v>0</v>
      </c>
      <c r="N685" s="102">
        <v>0</v>
      </c>
      <c r="O685" s="103">
        <v>0</v>
      </c>
      <c r="P685" s="104">
        <v>0</v>
      </c>
      <c r="Q685" s="105">
        <f>+monthly_drivers_0!Q685</f>
        <v>2.5</v>
      </c>
    </row>
    <row r="686" spans="1:17" x14ac:dyDescent="0.25">
      <c r="A686" s="98">
        <f t="shared" si="31"/>
        <v>65135</v>
      </c>
      <c r="B686" s="713" t="str">
        <f t="shared" si="32"/>
        <v>LeasingII</v>
      </c>
      <c r="C686" s="99">
        <v>0</v>
      </c>
      <c r="D686" s="100">
        <v>0</v>
      </c>
      <c r="E686" s="100">
        <v>0</v>
      </c>
      <c r="F686" s="100">
        <v>0</v>
      </c>
      <c r="G686" s="100">
        <v>0</v>
      </c>
      <c r="H686" s="100">
        <v>0</v>
      </c>
      <c r="I686" s="100">
        <v>0</v>
      </c>
      <c r="J686" s="100">
        <v>0</v>
      </c>
      <c r="K686" s="101">
        <v>0</v>
      </c>
      <c r="L686" s="102">
        <f t="shared" si="30"/>
        <v>0</v>
      </c>
      <c r="M686" s="102">
        <v>0</v>
      </c>
      <c r="N686" s="102">
        <v>0</v>
      </c>
      <c r="O686" s="103">
        <v>0</v>
      </c>
      <c r="P686" s="95">
        <v>0</v>
      </c>
      <c r="Q686" s="97">
        <f>+monthly_drivers_0!Q686</f>
        <v>2.5</v>
      </c>
    </row>
    <row r="687" spans="1:17" x14ac:dyDescent="0.25">
      <c r="A687" s="98">
        <f t="shared" si="31"/>
        <v>65166</v>
      </c>
      <c r="B687" s="713" t="str">
        <f t="shared" si="32"/>
        <v>LeasingII</v>
      </c>
      <c r="C687" s="99">
        <v>0</v>
      </c>
      <c r="D687" s="100">
        <v>0</v>
      </c>
      <c r="E687" s="100">
        <v>0</v>
      </c>
      <c r="F687" s="100">
        <v>0</v>
      </c>
      <c r="G687" s="100">
        <v>0</v>
      </c>
      <c r="H687" s="100">
        <v>0</v>
      </c>
      <c r="I687" s="100">
        <v>0</v>
      </c>
      <c r="J687" s="100">
        <v>0</v>
      </c>
      <c r="K687" s="101">
        <v>0</v>
      </c>
      <c r="L687" s="102">
        <f t="shared" si="30"/>
        <v>0</v>
      </c>
      <c r="M687" s="102">
        <v>0</v>
      </c>
      <c r="N687" s="102">
        <v>0</v>
      </c>
      <c r="O687" s="103">
        <v>0</v>
      </c>
      <c r="P687" s="104">
        <v>0</v>
      </c>
      <c r="Q687" s="105">
        <f>+monthly_drivers_0!Q687</f>
        <v>2.5</v>
      </c>
    </row>
    <row r="688" spans="1:17" x14ac:dyDescent="0.25">
      <c r="A688" s="98">
        <f t="shared" si="31"/>
        <v>65196</v>
      </c>
      <c r="B688" s="713" t="str">
        <f t="shared" si="32"/>
        <v>LeasingII</v>
      </c>
      <c r="C688" s="99">
        <v>0</v>
      </c>
      <c r="D688" s="100">
        <v>0</v>
      </c>
      <c r="E688" s="100">
        <v>0</v>
      </c>
      <c r="F688" s="100">
        <v>0</v>
      </c>
      <c r="G688" s="100">
        <v>0</v>
      </c>
      <c r="H688" s="100">
        <v>0</v>
      </c>
      <c r="I688" s="100">
        <v>0</v>
      </c>
      <c r="J688" s="100">
        <v>0</v>
      </c>
      <c r="K688" s="101">
        <v>0</v>
      </c>
      <c r="L688" s="102">
        <f t="shared" si="30"/>
        <v>0</v>
      </c>
      <c r="M688" s="102">
        <v>0</v>
      </c>
      <c r="N688" s="102">
        <v>0</v>
      </c>
      <c r="O688" s="103">
        <v>0</v>
      </c>
      <c r="P688" s="95">
        <v>0</v>
      </c>
      <c r="Q688" s="97">
        <f>+monthly_drivers_0!Q688</f>
        <v>2.5</v>
      </c>
    </row>
    <row r="689" spans="1:17" x14ac:dyDescent="0.25">
      <c r="A689" s="98">
        <f t="shared" si="31"/>
        <v>65227</v>
      </c>
      <c r="B689" s="713" t="str">
        <f t="shared" si="32"/>
        <v>LeasingII</v>
      </c>
      <c r="C689" s="99">
        <v>0</v>
      </c>
      <c r="D689" s="100">
        <v>0</v>
      </c>
      <c r="E689" s="100">
        <v>0</v>
      </c>
      <c r="F689" s="100">
        <v>0</v>
      </c>
      <c r="G689" s="100">
        <v>0</v>
      </c>
      <c r="H689" s="100">
        <v>0</v>
      </c>
      <c r="I689" s="100">
        <v>0</v>
      </c>
      <c r="J689" s="100">
        <v>0</v>
      </c>
      <c r="K689" s="101">
        <v>0</v>
      </c>
      <c r="L689" s="102">
        <f t="shared" si="30"/>
        <v>0</v>
      </c>
      <c r="M689" s="102">
        <v>0</v>
      </c>
      <c r="N689" s="102">
        <v>0</v>
      </c>
      <c r="O689" s="103">
        <v>0</v>
      </c>
      <c r="P689" s="104">
        <v>0</v>
      </c>
      <c r="Q689" s="105">
        <f>+monthly_drivers_0!Q689</f>
        <v>2.5</v>
      </c>
    </row>
    <row r="690" spans="1:17" x14ac:dyDescent="0.25">
      <c r="A690" s="98">
        <f t="shared" si="31"/>
        <v>65258</v>
      </c>
      <c r="B690" s="713" t="str">
        <f t="shared" si="32"/>
        <v>LeasingII</v>
      </c>
      <c r="C690" s="99">
        <v>0</v>
      </c>
      <c r="D690" s="100">
        <v>0</v>
      </c>
      <c r="E690" s="100">
        <v>0</v>
      </c>
      <c r="F690" s="100">
        <v>0</v>
      </c>
      <c r="G690" s="100">
        <v>0</v>
      </c>
      <c r="H690" s="100">
        <v>0</v>
      </c>
      <c r="I690" s="100">
        <v>0</v>
      </c>
      <c r="J690" s="100">
        <v>0</v>
      </c>
      <c r="K690" s="101">
        <v>0</v>
      </c>
      <c r="L690" s="102">
        <f t="shared" si="30"/>
        <v>0</v>
      </c>
      <c r="M690" s="102">
        <v>0</v>
      </c>
      <c r="N690" s="102">
        <v>0</v>
      </c>
      <c r="O690" s="103">
        <v>0</v>
      </c>
      <c r="P690" s="95">
        <v>0</v>
      </c>
      <c r="Q690" s="97">
        <f>+monthly_drivers_0!Q690</f>
        <v>2.5</v>
      </c>
    </row>
    <row r="691" spans="1:17" x14ac:dyDescent="0.25">
      <c r="A691" s="98">
        <f t="shared" si="31"/>
        <v>65288</v>
      </c>
      <c r="B691" s="713" t="str">
        <f t="shared" si="32"/>
        <v>LeasingII</v>
      </c>
      <c r="C691" s="99">
        <v>0</v>
      </c>
      <c r="D691" s="100">
        <v>0</v>
      </c>
      <c r="E691" s="100">
        <v>0</v>
      </c>
      <c r="F691" s="100">
        <v>0</v>
      </c>
      <c r="G691" s="100">
        <v>0</v>
      </c>
      <c r="H691" s="100">
        <v>0</v>
      </c>
      <c r="I691" s="100">
        <v>0</v>
      </c>
      <c r="J691" s="100">
        <v>0</v>
      </c>
      <c r="K691" s="101">
        <v>0</v>
      </c>
      <c r="L691" s="102">
        <f t="shared" si="30"/>
        <v>0</v>
      </c>
      <c r="M691" s="102">
        <v>0</v>
      </c>
      <c r="N691" s="102">
        <v>0</v>
      </c>
      <c r="O691" s="103">
        <v>0</v>
      </c>
      <c r="P691" s="104">
        <v>0</v>
      </c>
      <c r="Q691" s="105">
        <f>+monthly_drivers_0!Q691</f>
        <v>2.5</v>
      </c>
    </row>
    <row r="692" spans="1:17" x14ac:dyDescent="0.25">
      <c r="A692" s="98">
        <f t="shared" si="31"/>
        <v>65319</v>
      </c>
      <c r="B692" s="713" t="str">
        <f t="shared" si="32"/>
        <v>LeasingII</v>
      </c>
      <c r="C692" s="99">
        <v>0</v>
      </c>
      <c r="D692" s="100">
        <v>0</v>
      </c>
      <c r="E692" s="100">
        <v>0</v>
      </c>
      <c r="F692" s="100">
        <v>0</v>
      </c>
      <c r="G692" s="100">
        <v>0</v>
      </c>
      <c r="H692" s="100">
        <v>0</v>
      </c>
      <c r="I692" s="100">
        <v>0</v>
      </c>
      <c r="J692" s="100">
        <v>0</v>
      </c>
      <c r="K692" s="101">
        <v>0</v>
      </c>
      <c r="L692" s="102">
        <f t="shared" si="30"/>
        <v>0</v>
      </c>
      <c r="M692" s="102">
        <v>0</v>
      </c>
      <c r="N692" s="102">
        <v>0</v>
      </c>
      <c r="O692" s="103">
        <v>0</v>
      </c>
      <c r="P692" s="95">
        <v>0</v>
      </c>
      <c r="Q692" s="97">
        <f>+monthly_drivers_0!Q692</f>
        <v>2.5</v>
      </c>
    </row>
    <row r="693" spans="1:17" x14ac:dyDescent="0.25">
      <c r="A693" s="98">
        <f t="shared" si="31"/>
        <v>65349</v>
      </c>
      <c r="B693" s="713" t="str">
        <f t="shared" si="32"/>
        <v>LeasingII</v>
      </c>
      <c r="C693" s="99">
        <v>0</v>
      </c>
      <c r="D693" s="100">
        <v>0</v>
      </c>
      <c r="E693" s="100">
        <v>0</v>
      </c>
      <c r="F693" s="100">
        <v>0</v>
      </c>
      <c r="G693" s="100">
        <v>0</v>
      </c>
      <c r="H693" s="100">
        <v>0</v>
      </c>
      <c r="I693" s="100">
        <v>0</v>
      </c>
      <c r="J693" s="100">
        <v>0</v>
      </c>
      <c r="K693" s="101">
        <v>0</v>
      </c>
      <c r="L693" s="102">
        <f t="shared" si="30"/>
        <v>0</v>
      </c>
      <c r="M693" s="102">
        <v>0</v>
      </c>
      <c r="N693" s="102">
        <v>0</v>
      </c>
      <c r="O693" s="103">
        <v>0</v>
      </c>
      <c r="P693" s="104">
        <v>0</v>
      </c>
      <c r="Q693" s="105">
        <f>+monthly_drivers_0!Q693</f>
        <v>2.5</v>
      </c>
    </row>
    <row r="694" spans="1:17" x14ac:dyDescent="0.25">
      <c r="A694" s="98">
        <f t="shared" si="31"/>
        <v>65380</v>
      </c>
      <c r="B694" s="713" t="str">
        <f t="shared" si="32"/>
        <v>LeasingII</v>
      </c>
      <c r="C694" s="99">
        <v>0</v>
      </c>
      <c r="D694" s="100">
        <v>0</v>
      </c>
      <c r="E694" s="100">
        <v>0</v>
      </c>
      <c r="F694" s="100">
        <v>0</v>
      </c>
      <c r="G694" s="100">
        <v>0</v>
      </c>
      <c r="H694" s="100">
        <v>0</v>
      </c>
      <c r="I694" s="100">
        <v>0</v>
      </c>
      <c r="J694" s="100">
        <v>0</v>
      </c>
      <c r="K694" s="101">
        <v>0</v>
      </c>
      <c r="L694" s="102">
        <f t="shared" si="30"/>
        <v>0</v>
      </c>
      <c r="M694" s="102">
        <v>0</v>
      </c>
      <c r="N694" s="102">
        <v>0</v>
      </c>
      <c r="O694" s="103">
        <v>0</v>
      </c>
      <c r="P694" s="95">
        <v>0</v>
      </c>
      <c r="Q694" s="97">
        <f>+monthly_drivers_0!Q694</f>
        <v>2.5</v>
      </c>
    </row>
    <row r="695" spans="1:17" x14ac:dyDescent="0.25">
      <c r="A695" s="98">
        <f t="shared" si="31"/>
        <v>65411</v>
      </c>
      <c r="B695" s="713" t="str">
        <f t="shared" si="32"/>
        <v>LeasingII</v>
      </c>
      <c r="C695" s="99">
        <v>0</v>
      </c>
      <c r="D695" s="100">
        <v>0</v>
      </c>
      <c r="E695" s="100">
        <v>0</v>
      </c>
      <c r="F695" s="100">
        <v>0</v>
      </c>
      <c r="G695" s="100">
        <v>0</v>
      </c>
      <c r="H695" s="100">
        <v>0</v>
      </c>
      <c r="I695" s="100">
        <v>0</v>
      </c>
      <c r="J695" s="100">
        <v>0</v>
      </c>
      <c r="K695" s="101">
        <v>0</v>
      </c>
      <c r="L695" s="102">
        <f t="shared" si="30"/>
        <v>0</v>
      </c>
      <c r="M695" s="102">
        <v>0</v>
      </c>
      <c r="N695" s="102">
        <v>0</v>
      </c>
      <c r="O695" s="103">
        <v>0</v>
      </c>
      <c r="P695" s="104">
        <v>0</v>
      </c>
      <c r="Q695" s="105">
        <f>+monthly_drivers_0!Q695</f>
        <v>2.5</v>
      </c>
    </row>
    <row r="696" spans="1:17" x14ac:dyDescent="0.25">
      <c r="A696" s="98">
        <f t="shared" si="31"/>
        <v>65439</v>
      </c>
      <c r="B696" s="713" t="str">
        <f t="shared" si="32"/>
        <v>LeasingII</v>
      </c>
      <c r="C696" s="99">
        <v>0</v>
      </c>
      <c r="D696" s="100">
        <v>0</v>
      </c>
      <c r="E696" s="100">
        <v>0</v>
      </c>
      <c r="F696" s="100">
        <v>0</v>
      </c>
      <c r="G696" s="100">
        <v>0</v>
      </c>
      <c r="H696" s="100">
        <v>0</v>
      </c>
      <c r="I696" s="100">
        <v>0</v>
      </c>
      <c r="J696" s="100">
        <v>0</v>
      </c>
      <c r="K696" s="101">
        <v>0</v>
      </c>
      <c r="L696" s="102">
        <f t="shared" si="30"/>
        <v>0</v>
      </c>
      <c r="M696" s="102">
        <v>0</v>
      </c>
      <c r="N696" s="102">
        <v>0</v>
      </c>
      <c r="O696" s="103">
        <v>0</v>
      </c>
      <c r="P696" s="95">
        <v>0</v>
      </c>
      <c r="Q696" s="97">
        <f>+monthly_drivers_0!Q696</f>
        <v>2.5</v>
      </c>
    </row>
    <row r="697" spans="1:17" x14ac:dyDescent="0.25">
      <c r="A697" s="98">
        <f t="shared" si="31"/>
        <v>65470</v>
      </c>
      <c r="B697" s="713" t="str">
        <f t="shared" si="32"/>
        <v>LeasingII</v>
      </c>
      <c r="C697" s="99">
        <v>0</v>
      </c>
      <c r="D697" s="100">
        <v>0</v>
      </c>
      <c r="E697" s="100">
        <v>0</v>
      </c>
      <c r="F697" s="100">
        <v>0</v>
      </c>
      <c r="G697" s="100">
        <v>0</v>
      </c>
      <c r="H697" s="100">
        <v>0</v>
      </c>
      <c r="I697" s="100">
        <v>0</v>
      </c>
      <c r="J697" s="100">
        <v>0</v>
      </c>
      <c r="K697" s="101">
        <v>0</v>
      </c>
      <c r="L697" s="102">
        <f t="shared" si="30"/>
        <v>0</v>
      </c>
      <c r="M697" s="102">
        <v>0</v>
      </c>
      <c r="N697" s="102">
        <v>0</v>
      </c>
      <c r="O697" s="103">
        <v>0</v>
      </c>
      <c r="P697" s="104">
        <v>0</v>
      </c>
      <c r="Q697" s="105">
        <f>+monthly_drivers_0!Q697</f>
        <v>2.5</v>
      </c>
    </row>
    <row r="698" spans="1:17" x14ac:dyDescent="0.25">
      <c r="A698" s="98">
        <f t="shared" si="31"/>
        <v>65500</v>
      </c>
      <c r="B698" s="713" t="str">
        <f t="shared" si="32"/>
        <v>LeasingII</v>
      </c>
      <c r="C698" s="99">
        <v>0</v>
      </c>
      <c r="D698" s="100">
        <v>0</v>
      </c>
      <c r="E698" s="100">
        <v>0</v>
      </c>
      <c r="F698" s="100">
        <v>0</v>
      </c>
      <c r="G698" s="100">
        <v>0</v>
      </c>
      <c r="H698" s="100">
        <v>0</v>
      </c>
      <c r="I698" s="100">
        <v>0</v>
      </c>
      <c r="J698" s="100">
        <v>0</v>
      </c>
      <c r="K698" s="101">
        <v>0</v>
      </c>
      <c r="L698" s="102">
        <f t="shared" si="30"/>
        <v>0</v>
      </c>
      <c r="M698" s="102">
        <v>0</v>
      </c>
      <c r="N698" s="102">
        <v>0</v>
      </c>
      <c r="O698" s="103">
        <v>0</v>
      </c>
      <c r="P698" s="95">
        <v>0</v>
      </c>
      <c r="Q698" s="97">
        <f>+monthly_drivers_0!Q698</f>
        <v>2.5</v>
      </c>
    </row>
    <row r="699" spans="1:17" x14ac:dyDescent="0.25">
      <c r="A699" s="98">
        <f t="shared" si="31"/>
        <v>65531</v>
      </c>
      <c r="B699" s="713" t="str">
        <f t="shared" si="32"/>
        <v>LeasingII</v>
      </c>
      <c r="C699" s="99">
        <v>0</v>
      </c>
      <c r="D699" s="100">
        <v>0</v>
      </c>
      <c r="E699" s="100">
        <v>0</v>
      </c>
      <c r="F699" s="100">
        <v>0</v>
      </c>
      <c r="G699" s="100">
        <v>0</v>
      </c>
      <c r="H699" s="100">
        <v>0</v>
      </c>
      <c r="I699" s="100">
        <v>0</v>
      </c>
      <c r="J699" s="100">
        <v>0</v>
      </c>
      <c r="K699" s="101">
        <v>0</v>
      </c>
      <c r="L699" s="102">
        <f t="shared" si="30"/>
        <v>0</v>
      </c>
      <c r="M699" s="102">
        <v>0</v>
      </c>
      <c r="N699" s="102">
        <v>0</v>
      </c>
      <c r="O699" s="103">
        <v>0</v>
      </c>
      <c r="P699" s="104">
        <v>0</v>
      </c>
      <c r="Q699" s="105">
        <f>+monthly_drivers_0!Q699</f>
        <v>2.5</v>
      </c>
    </row>
    <row r="700" spans="1:17" x14ac:dyDescent="0.25">
      <c r="A700" s="98">
        <f t="shared" si="31"/>
        <v>65561</v>
      </c>
      <c r="B700" s="713" t="str">
        <f t="shared" si="32"/>
        <v>LeasingII</v>
      </c>
      <c r="C700" s="99">
        <v>0</v>
      </c>
      <c r="D700" s="100">
        <v>0</v>
      </c>
      <c r="E700" s="100">
        <v>0</v>
      </c>
      <c r="F700" s="100">
        <v>0</v>
      </c>
      <c r="G700" s="100">
        <v>0</v>
      </c>
      <c r="H700" s="100">
        <v>0</v>
      </c>
      <c r="I700" s="100">
        <v>0</v>
      </c>
      <c r="J700" s="100">
        <v>0</v>
      </c>
      <c r="K700" s="101">
        <v>0</v>
      </c>
      <c r="L700" s="102">
        <f t="shared" si="30"/>
        <v>0</v>
      </c>
      <c r="M700" s="102">
        <v>0</v>
      </c>
      <c r="N700" s="102">
        <v>0</v>
      </c>
      <c r="O700" s="103">
        <v>0</v>
      </c>
      <c r="P700" s="95">
        <v>0</v>
      </c>
      <c r="Q700" s="97">
        <f>+monthly_drivers_0!Q700</f>
        <v>2.5</v>
      </c>
    </row>
    <row r="701" spans="1:17" x14ac:dyDescent="0.25">
      <c r="A701" s="98">
        <f t="shared" si="31"/>
        <v>65592</v>
      </c>
      <c r="B701" s="713" t="str">
        <f t="shared" si="32"/>
        <v>LeasingII</v>
      </c>
      <c r="C701" s="99">
        <v>0</v>
      </c>
      <c r="D701" s="100">
        <v>0</v>
      </c>
      <c r="E701" s="100">
        <v>0</v>
      </c>
      <c r="F701" s="100">
        <v>0</v>
      </c>
      <c r="G701" s="100">
        <v>0</v>
      </c>
      <c r="H701" s="100">
        <v>0</v>
      </c>
      <c r="I701" s="100">
        <v>0</v>
      </c>
      <c r="J701" s="100">
        <v>0</v>
      </c>
      <c r="K701" s="101">
        <v>0</v>
      </c>
      <c r="L701" s="102">
        <f t="shared" si="30"/>
        <v>0</v>
      </c>
      <c r="M701" s="102">
        <v>0</v>
      </c>
      <c r="N701" s="102">
        <v>0</v>
      </c>
      <c r="O701" s="103">
        <v>0</v>
      </c>
      <c r="P701" s="104">
        <v>0</v>
      </c>
      <c r="Q701" s="105">
        <f>+monthly_drivers_0!Q701</f>
        <v>2.5</v>
      </c>
    </row>
    <row r="702" spans="1:17" x14ac:dyDescent="0.25">
      <c r="A702" s="98">
        <f t="shared" si="31"/>
        <v>65623</v>
      </c>
      <c r="B702" s="713" t="str">
        <f t="shared" si="32"/>
        <v>LeasingII</v>
      </c>
      <c r="C702" s="99">
        <v>0</v>
      </c>
      <c r="D702" s="100">
        <v>0</v>
      </c>
      <c r="E702" s="100">
        <v>0</v>
      </c>
      <c r="F702" s="100">
        <v>0</v>
      </c>
      <c r="G702" s="100">
        <v>0</v>
      </c>
      <c r="H702" s="100">
        <v>0</v>
      </c>
      <c r="I702" s="100">
        <v>0</v>
      </c>
      <c r="J702" s="100">
        <v>0</v>
      </c>
      <c r="K702" s="101">
        <v>0</v>
      </c>
      <c r="L702" s="102">
        <f t="shared" si="30"/>
        <v>0</v>
      </c>
      <c r="M702" s="102">
        <v>0</v>
      </c>
      <c r="N702" s="102">
        <v>0</v>
      </c>
      <c r="O702" s="103">
        <v>0</v>
      </c>
      <c r="P702" s="95">
        <v>0</v>
      </c>
      <c r="Q702" s="97">
        <f>+monthly_drivers_0!Q702</f>
        <v>2.5</v>
      </c>
    </row>
    <row r="703" spans="1:17" x14ac:dyDescent="0.25">
      <c r="A703" s="98">
        <f t="shared" si="31"/>
        <v>65653</v>
      </c>
      <c r="B703" s="713" t="str">
        <f t="shared" si="32"/>
        <v>LeasingII</v>
      </c>
      <c r="C703" s="99">
        <v>0</v>
      </c>
      <c r="D703" s="100">
        <v>0</v>
      </c>
      <c r="E703" s="100">
        <v>0</v>
      </c>
      <c r="F703" s="100">
        <v>0</v>
      </c>
      <c r="G703" s="100">
        <v>0</v>
      </c>
      <c r="H703" s="100">
        <v>0</v>
      </c>
      <c r="I703" s="100">
        <v>0</v>
      </c>
      <c r="J703" s="100">
        <v>0</v>
      </c>
      <c r="K703" s="101">
        <v>0</v>
      </c>
      <c r="L703" s="102">
        <f t="shared" si="30"/>
        <v>0</v>
      </c>
      <c r="M703" s="102">
        <v>0</v>
      </c>
      <c r="N703" s="102">
        <v>0</v>
      </c>
      <c r="O703" s="103">
        <v>0</v>
      </c>
      <c r="P703" s="104">
        <v>0</v>
      </c>
      <c r="Q703" s="105">
        <f>+monthly_drivers_0!Q703</f>
        <v>2.5</v>
      </c>
    </row>
    <row r="704" spans="1:17" x14ac:dyDescent="0.25">
      <c r="A704" s="98">
        <f t="shared" si="31"/>
        <v>65684</v>
      </c>
      <c r="B704" s="713" t="str">
        <f t="shared" si="32"/>
        <v>LeasingII</v>
      </c>
      <c r="C704" s="99">
        <v>0</v>
      </c>
      <c r="D704" s="100">
        <v>0</v>
      </c>
      <c r="E704" s="100">
        <v>0</v>
      </c>
      <c r="F704" s="100">
        <v>0</v>
      </c>
      <c r="G704" s="100">
        <v>0</v>
      </c>
      <c r="H704" s="100">
        <v>0</v>
      </c>
      <c r="I704" s="100">
        <v>0</v>
      </c>
      <c r="J704" s="100">
        <v>0</v>
      </c>
      <c r="K704" s="101">
        <v>0</v>
      </c>
      <c r="L704" s="102">
        <f t="shared" si="30"/>
        <v>0</v>
      </c>
      <c r="M704" s="102">
        <v>0</v>
      </c>
      <c r="N704" s="102">
        <v>0</v>
      </c>
      <c r="O704" s="103">
        <v>0</v>
      </c>
      <c r="P704" s="95">
        <v>0</v>
      </c>
      <c r="Q704" s="97">
        <f>+monthly_drivers_0!Q704</f>
        <v>2.5</v>
      </c>
    </row>
    <row r="705" spans="1:17" x14ac:dyDescent="0.25">
      <c r="A705" s="98">
        <f t="shared" si="31"/>
        <v>65714</v>
      </c>
      <c r="B705" s="713" t="str">
        <f t="shared" si="32"/>
        <v>LeasingII</v>
      </c>
      <c r="C705" s="99">
        <v>0</v>
      </c>
      <c r="D705" s="100">
        <v>0</v>
      </c>
      <c r="E705" s="100">
        <v>0</v>
      </c>
      <c r="F705" s="100">
        <v>0</v>
      </c>
      <c r="G705" s="100">
        <v>0</v>
      </c>
      <c r="H705" s="100">
        <v>0</v>
      </c>
      <c r="I705" s="100">
        <v>0</v>
      </c>
      <c r="J705" s="100">
        <v>0</v>
      </c>
      <c r="K705" s="101">
        <v>0</v>
      </c>
      <c r="L705" s="102">
        <f t="shared" si="30"/>
        <v>0</v>
      </c>
      <c r="M705" s="102">
        <v>0</v>
      </c>
      <c r="N705" s="102">
        <v>0</v>
      </c>
      <c r="O705" s="103">
        <v>0</v>
      </c>
      <c r="P705" s="104">
        <v>0</v>
      </c>
      <c r="Q705" s="105">
        <f>+monthly_drivers_0!Q705</f>
        <v>2.5</v>
      </c>
    </row>
    <row r="706" spans="1:17" x14ac:dyDescent="0.25">
      <c r="A706" s="98">
        <f t="shared" si="31"/>
        <v>65745</v>
      </c>
      <c r="B706" s="713" t="str">
        <f t="shared" si="32"/>
        <v>LeasingII</v>
      </c>
      <c r="C706" s="99">
        <v>0</v>
      </c>
      <c r="D706" s="100">
        <v>0</v>
      </c>
      <c r="E706" s="100">
        <v>0</v>
      </c>
      <c r="F706" s="100">
        <v>0</v>
      </c>
      <c r="G706" s="100">
        <v>0</v>
      </c>
      <c r="H706" s="100">
        <v>0</v>
      </c>
      <c r="I706" s="100">
        <v>0</v>
      </c>
      <c r="J706" s="100">
        <v>0</v>
      </c>
      <c r="K706" s="101">
        <v>0</v>
      </c>
      <c r="L706" s="102">
        <f t="shared" ref="L706:L721" si="33">+P706+O706</f>
        <v>0</v>
      </c>
      <c r="M706" s="102">
        <v>0</v>
      </c>
      <c r="N706" s="102">
        <v>0</v>
      </c>
      <c r="O706" s="103">
        <v>0</v>
      </c>
      <c r="P706" s="95">
        <v>0</v>
      </c>
      <c r="Q706" s="97">
        <f>+monthly_drivers_0!Q706</f>
        <v>2.5</v>
      </c>
    </row>
    <row r="707" spans="1:17" x14ac:dyDescent="0.25">
      <c r="A707" s="98">
        <f t="shared" ref="A707:A721" si="34">+EOMONTH(A706,1)</f>
        <v>65776</v>
      </c>
      <c r="B707" s="713" t="str">
        <f t="shared" ref="B707:B721" si="35">+B706</f>
        <v>LeasingII</v>
      </c>
      <c r="C707" s="99">
        <v>0</v>
      </c>
      <c r="D707" s="100">
        <v>0</v>
      </c>
      <c r="E707" s="100">
        <v>0</v>
      </c>
      <c r="F707" s="100">
        <v>0</v>
      </c>
      <c r="G707" s="100">
        <v>0</v>
      </c>
      <c r="H707" s="100">
        <v>0</v>
      </c>
      <c r="I707" s="100">
        <v>0</v>
      </c>
      <c r="J707" s="100">
        <v>0</v>
      </c>
      <c r="K707" s="101">
        <v>0</v>
      </c>
      <c r="L707" s="102">
        <f t="shared" si="33"/>
        <v>0</v>
      </c>
      <c r="M707" s="102">
        <v>0</v>
      </c>
      <c r="N707" s="102">
        <v>0</v>
      </c>
      <c r="O707" s="103">
        <v>0</v>
      </c>
      <c r="P707" s="104">
        <v>0</v>
      </c>
      <c r="Q707" s="105">
        <f>+monthly_drivers_0!Q707</f>
        <v>2.5</v>
      </c>
    </row>
    <row r="708" spans="1:17" x14ac:dyDescent="0.25">
      <c r="A708" s="98">
        <f t="shared" si="34"/>
        <v>65805</v>
      </c>
      <c r="B708" s="713" t="str">
        <f t="shared" si="35"/>
        <v>LeasingII</v>
      </c>
      <c r="C708" s="99">
        <v>0</v>
      </c>
      <c r="D708" s="100">
        <v>0</v>
      </c>
      <c r="E708" s="100">
        <v>0</v>
      </c>
      <c r="F708" s="100">
        <v>0</v>
      </c>
      <c r="G708" s="100">
        <v>0</v>
      </c>
      <c r="H708" s="100">
        <v>0</v>
      </c>
      <c r="I708" s="100">
        <v>0</v>
      </c>
      <c r="J708" s="100">
        <v>0</v>
      </c>
      <c r="K708" s="101">
        <v>0</v>
      </c>
      <c r="L708" s="102">
        <f t="shared" si="33"/>
        <v>0</v>
      </c>
      <c r="M708" s="102">
        <v>0</v>
      </c>
      <c r="N708" s="102">
        <v>0</v>
      </c>
      <c r="O708" s="103">
        <v>0</v>
      </c>
      <c r="P708" s="95">
        <v>0</v>
      </c>
      <c r="Q708" s="97">
        <f>+monthly_drivers_0!Q708</f>
        <v>2.5</v>
      </c>
    </row>
    <row r="709" spans="1:17" x14ac:dyDescent="0.25">
      <c r="A709" s="98">
        <f t="shared" si="34"/>
        <v>65836</v>
      </c>
      <c r="B709" s="713" t="str">
        <f t="shared" si="35"/>
        <v>LeasingII</v>
      </c>
      <c r="C709" s="99">
        <v>0</v>
      </c>
      <c r="D709" s="100">
        <v>0</v>
      </c>
      <c r="E709" s="100">
        <v>0</v>
      </c>
      <c r="F709" s="100">
        <v>0</v>
      </c>
      <c r="G709" s="100">
        <v>0</v>
      </c>
      <c r="H709" s="100">
        <v>0</v>
      </c>
      <c r="I709" s="100">
        <v>0</v>
      </c>
      <c r="J709" s="100">
        <v>0</v>
      </c>
      <c r="K709" s="101">
        <v>0</v>
      </c>
      <c r="L709" s="102">
        <f t="shared" si="33"/>
        <v>0</v>
      </c>
      <c r="M709" s="102">
        <v>0</v>
      </c>
      <c r="N709" s="102">
        <v>0</v>
      </c>
      <c r="O709" s="103">
        <v>0</v>
      </c>
      <c r="P709" s="104">
        <v>0</v>
      </c>
      <c r="Q709" s="105">
        <f>+monthly_drivers_0!Q709</f>
        <v>2.5</v>
      </c>
    </row>
    <row r="710" spans="1:17" x14ac:dyDescent="0.25">
      <c r="A710" s="98">
        <f t="shared" si="34"/>
        <v>65866</v>
      </c>
      <c r="B710" s="713" t="str">
        <f t="shared" si="35"/>
        <v>LeasingII</v>
      </c>
      <c r="C710" s="99">
        <v>0</v>
      </c>
      <c r="D710" s="100">
        <v>0</v>
      </c>
      <c r="E710" s="100">
        <v>0</v>
      </c>
      <c r="F710" s="100">
        <v>0</v>
      </c>
      <c r="G710" s="100">
        <v>0</v>
      </c>
      <c r="H710" s="100">
        <v>0</v>
      </c>
      <c r="I710" s="100">
        <v>0</v>
      </c>
      <c r="J710" s="100">
        <v>0</v>
      </c>
      <c r="K710" s="101">
        <v>0</v>
      </c>
      <c r="L710" s="102">
        <f t="shared" si="33"/>
        <v>0</v>
      </c>
      <c r="M710" s="102">
        <v>0</v>
      </c>
      <c r="N710" s="102">
        <v>0</v>
      </c>
      <c r="O710" s="103">
        <v>0</v>
      </c>
      <c r="P710" s="95">
        <v>0</v>
      </c>
      <c r="Q710" s="97">
        <f>+monthly_drivers_0!Q710</f>
        <v>2.5</v>
      </c>
    </row>
    <row r="711" spans="1:17" x14ac:dyDescent="0.25">
      <c r="A711" s="98">
        <f t="shared" si="34"/>
        <v>65897</v>
      </c>
      <c r="B711" s="713" t="str">
        <f t="shared" si="35"/>
        <v>LeasingII</v>
      </c>
      <c r="C711" s="99">
        <v>0</v>
      </c>
      <c r="D711" s="100">
        <v>0</v>
      </c>
      <c r="E711" s="100">
        <v>0</v>
      </c>
      <c r="F711" s="100">
        <v>0</v>
      </c>
      <c r="G711" s="100">
        <v>0</v>
      </c>
      <c r="H711" s="100">
        <v>0</v>
      </c>
      <c r="I711" s="100">
        <v>0</v>
      </c>
      <c r="J711" s="100">
        <v>0</v>
      </c>
      <c r="K711" s="101">
        <v>0</v>
      </c>
      <c r="L711" s="102">
        <f t="shared" si="33"/>
        <v>0</v>
      </c>
      <c r="M711" s="102">
        <v>0</v>
      </c>
      <c r="N711" s="102">
        <v>0</v>
      </c>
      <c r="O711" s="103">
        <v>0</v>
      </c>
      <c r="P711" s="104">
        <v>0</v>
      </c>
      <c r="Q711" s="105">
        <f>+monthly_drivers_0!Q711</f>
        <v>2.5</v>
      </c>
    </row>
    <row r="712" spans="1:17" x14ac:dyDescent="0.25">
      <c r="A712" s="98">
        <f t="shared" si="34"/>
        <v>65927</v>
      </c>
      <c r="B712" s="713" t="str">
        <f t="shared" si="35"/>
        <v>LeasingII</v>
      </c>
      <c r="C712" s="99">
        <v>0</v>
      </c>
      <c r="D712" s="100">
        <v>0</v>
      </c>
      <c r="E712" s="100">
        <v>0</v>
      </c>
      <c r="F712" s="100">
        <v>0</v>
      </c>
      <c r="G712" s="100">
        <v>0</v>
      </c>
      <c r="H712" s="100">
        <v>0</v>
      </c>
      <c r="I712" s="100">
        <v>0</v>
      </c>
      <c r="J712" s="100">
        <v>0</v>
      </c>
      <c r="K712" s="101">
        <v>0</v>
      </c>
      <c r="L712" s="102">
        <f t="shared" si="33"/>
        <v>0</v>
      </c>
      <c r="M712" s="102">
        <v>0</v>
      </c>
      <c r="N712" s="102">
        <v>0</v>
      </c>
      <c r="O712" s="103">
        <v>0</v>
      </c>
      <c r="P712" s="95">
        <v>0</v>
      </c>
      <c r="Q712" s="97">
        <f>+monthly_drivers_0!Q712</f>
        <v>2.5</v>
      </c>
    </row>
    <row r="713" spans="1:17" x14ac:dyDescent="0.25">
      <c r="A713" s="98">
        <f t="shared" si="34"/>
        <v>65958</v>
      </c>
      <c r="B713" s="713" t="str">
        <f t="shared" si="35"/>
        <v>LeasingII</v>
      </c>
      <c r="C713" s="99">
        <v>0</v>
      </c>
      <c r="D713" s="100">
        <v>0</v>
      </c>
      <c r="E713" s="100">
        <v>0</v>
      </c>
      <c r="F713" s="100">
        <v>0</v>
      </c>
      <c r="G713" s="100">
        <v>0</v>
      </c>
      <c r="H713" s="100">
        <v>0</v>
      </c>
      <c r="I713" s="100">
        <v>0</v>
      </c>
      <c r="J713" s="100">
        <v>0</v>
      </c>
      <c r="K713" s="101">
        <v>0</v>
      </c>
      <c r="L713" s="102">
        <f t="shared" si="33"/>
        <v>0</v>
      </c>
      <c r="M713" s="102">
        <v>0</v>
      </c>
      <c r="N713" s="102">
        <v>0</v>
      </c>
      <c r="O713" s="103">
        <v>0</v>
      </c>
      <c r="P713" s="104">
        <v>0</v>
      </c>
      <c r="Q713" s="105">
        <f>+monthly_drivers_0!Q713</f>
        <v>2.5</v>
      </c>
    </row>
    <row r="714" spans="1:17" x14ac:dyDescent="0.25">
      <c r="A714" s="98">
        <f t="shared" si="34"/>
        <v>65989</v>
      </c>
      <c r="B714" s="713" t="str">
        <f t="shared" si="35"/>
        <v>LeasingII</v>
      </c>
      <c r="C714" s="99">
        <v>0</v>
      </c>
      <c r="D714" s="100">
        <v>0</v>
      </c>
      <c r="E714" s="100">
        <v>0</v>
      </c>
      <c r="F714" s="100">
        <v>0</v>
      </c>
      <c r="G714" s="100">
        <v>0</v>
      </c>
      <c r="H714" s="100">
        <v>0</v>
      </c>
      <c r="I714" s="100">
        <v>0</v>
      </c>
      <c r="J714" s="100">
        <v>0</v>
      </c>
      <c r="K714" s="101">
        <v>0</v>
      </c>
      <c r="L714" s="102">
        <f t="shared" si="33"/>
        <v>0</v>
      </c>
      <c r="M714" s="102">
        <v>0</v>
      </c>
      <c r="N714" s="102">
        <v>0</v>
      </c>
      <c r="O714" s="103">
        <v>0</v>
      </c>
      <c r="P714" s="95">
        <v>0</v>
      </c>
      <c r="Q714" s="97">
        <f>+monthly_drivers_0!Q714</f>
        <v>2.5</v>
      </c>
    </row>
    <row r="715" spans="1:17" x14ac:dyDescent="0.25">
      <c r="A715" s="98">
        <f t="shared" si="34"/>
        <v>66019</v>
      </c>
      <c r="B715" s="713" t="str">
        <f t="shared" si="35"/>
        <v>LeasingII</v>
      </c>
      <c r="C715" s="99">
        <v>0</v>
      </c>
      <c r="D715" s="100">
        <v>0</v>
      </c>
      <c r="E715" s="100">
        <v>0</v>
      </c>
      <c r="F715" s="100">
        <v>0</v>
      </c>
      <c r="G715" s="100">
        <v>0</v>
      </c>
      <c r="H715" s="100">
        <v>0</v>
      </c>
      <c r="I715" s="100">
        <v>0</v>
      </c>
      <c r="J715" s="100">
        <v>0</v>
      </c>
      <c r="K715" s="101">
        <v>0</v>
      </c>
      <c r="L715" s="102">
        <f t="shared" si="33"/>
        <v>0</v>
      </c>
      <c r="M715" s="102">
        <v>0</v>
      </c>
      <c r="N715" s="102">
        <v>0</v>
      </c>
      <c r="O715" s="103">
        <v>0</v>
      </c>
      <c r="P715" s="104">
        <v>0</v>
      </c>
      <c r="Q715" s="105">
        <f>+monthly_drivers_0!Q715</f>
        <v>2.5</v>
      </c>
    </row>
    <row r="716" spans="1:17" x14ac:dyDescent="0.25">
      <c r="A716" s="98">
        <f t="shared" si="34"/>
        <v>66050</v>
      </c>
      <c r="B716" s="713" t="str">
        <f t="shared" si="35"/>
        <v>LeasingII</v>
      </c>
      <c r="C716" s="99">
        <v>0</v>
      </c>
      <c r="D716" s="100">
        <v>0</v>
      </c>
      <c r="E716" s="100">
        <v>0</v>
      </c>
      <c r="F716" s="100">
        <v>0</v>
      </c>
      <c r="G716" s="100">
        <v>0</v>
      </c>
      <c r="H716" s="100">
        <v>0</v>
      </c>
      <c r="I716" s="100">
        <v>0</v>
      </c>
      <c r="J716" s="100">
        <v>0</v>
      </c>
      <c r="K716" s="101">
        <v>0</v>
      </c>
      <c r="L716" s="102">
        <f t="shared" si="33"/>
        <v>0</v>
      </c>
      <c r="M716" s="102">
        <v>0</v>
      </c>
      <c r="N716" s="102">
        <v>0</v>
      </c>
      <c r="O716" s="103">
        <v>0</v>
      </c>
      <c r="P716" s="95">
        <v>0</v>
      </c>
      <c r="Q716" s="97">
        <f>+monthly_drivers_0!Q716</f>
        <v>2.5</v>
      </c>
    </row>
    <row r="717" spans="1:17" x14ac:dyDescent="0.25">
      <c r="A717" s="98">
        <f t="shared" si="34"/>
        <v>66080</v>
      </c>
      <c r="B717" s="713" t="str">
        <f t="shared" si="35"/>
        <v>LeasingII</v>
      </c>
      <c r="C717" s="99">
        <v>0</v>
      </c>
      <c r="D717" s="100">
        <v>0</v>
      </c>
      <c r="E717" s="100">
        <v>0</v>
      </c>
      <c r="F717" s="100">
        <v>0</v>
      </c>
      <c r="G717" s="100">
        <v>0</v>
      </c>
      <c r="H717" s="100">
        <v>0</v>
      </c>
      <c r="I717" s="100">
        <v>0</v>
      </c>
      <c r="J717" s="100">
        <v>0</v>
      </c>
      <c r="K717" s="101">
        <v>0</v>
      </c>
      <c r="L717" s="102">
        <f t="shared" si="33"/>
        <v>0</v>
      </c>
      <c r="M717" s="102">
        <v>0</v>
      </c>
      <c r="N717" s="102">
        <v>0</v>
      </c>
      <c r="O717" s="103">
        <v>0</v>
      </c>
      <c r="P717" s="104">
        <v>0</v>
      </c>
      <c r="Q717" s="105">
        <f>+monthly_drivers_0!Q717</f>
        <v>2.5</v>
      </c>
    </row>
    <row r="718" spans="1:17" x14ac:dyDescent="0.25">
      <c r="A718" s="98">
        <f t="shared" si="34"/>
        <v>66111</v>
      </c>
      <c r="B718" s="713" t="str">
        <f t="shared" si="35"/>
        <v>LeasingII</v>
      </c>
      <c r="C718" s="99">
        <v>0</v>
      </c>
      <c r="D718" s="100">
        <v>0</v>
      </c>
      <c r="E718" s="100">
        <v>0</v>
      </c>
      <c r="F718" s="100">
        <v>0</v>
      </c>
      <c r="G718" s="100">
        <v>0</v>
      </c>
      <c r="H718" s="100">
        <v>0</v>
      </c>
      <c r="I718" s="100">
        <v>0</v>
      </c>
      <c r="J718" s="100">
        <v>0</v>
      </c>
      <c r="K718" s="101">
        <v>0</v>
      </c>
      <c r="L718" s="102">
        <f t="shared" si="33"/>
        <v>0</v>
      </c>
      <c r="M718" s="102">
        <v>0</v>
      </c>
      <c r="N718" s="102">
        <v>0</v>
      </c>
      <c r="O718" s="103">
        <v>0</v>
      </c>
      <c r="P718" s="95">
        <v>0</v>
      </c>
      <c r="Q718" s="97">
        <f>+monthly_drivers_0!Q718</f>
        <v>2.5</v>
      </c>
    </row>
    <row r="719" spans="1:17" x14ac:dyDescent="0.25">
      <c r="A719" s="98">
        <f t="shared" si="34"/>
        <v>66142</v>
      </c>
      <c r="B719" s="713" t="str">
        <f t="shared" si="35"/>
        <v>LeasingII</v>
      </c>
      <c r="C719" s="99">
        <v>0</v>
      </c>
      <c r="D719" s="100">
        <v>0</v>
      </c>
      <c r="E719" s="100">
        <v>0</v>
      </c>
      <c r="F719" s="100">
        <v>0</v>
      </c>
      <c r="G719" s="100">
        <v>0</v>
      </c>
      <c r="H719" s="100">
        <v>0</v>
      </c>
      <c r="I719" s="100">
        <v>0</v>
      </c>
      <c r="J719" s="100">
        <v>0</v>
      </c>
      <c r="K719" s="101">
        <v>0</v>
      </c>
      <c r="L719" s="102">
        <f t="shared" si="33"/>
        <v>0</v>
      </c>
      <c r="M719" s="102">
        <v>0</v>
      </c>
      <c r="N719" s="102">
        <v>0</v>
      </c>
      <c r="O719" s="103">
        <v>0</v>
      </c>
      <c r="P719" s="104">
        <v>0</v>
      </c>
      <c r="Q719" s="105">
        <f>+monthly_drivers_0!Q719</f>
        <v>2.5</v>
      </c>
    </row>
    <row r="720" spans="1:17" x14ac:dyDescent="0.25">
      <c r="A720" s="98">
        <f t="shared" si="34"/>
        <v>66170</v>
      </c>
      <c r="B720" s="713" t="str">
        <f t="shared" si="35"/>
        <v>LeasingII</v>
      </c>
      <c r="C720" s="99">
        <v>0</v>
      </c>
      <c r="D720" s="100">
        <v>0</v>
      </c>
      <c r="E720" s="100">
        <v>0</v>
      </c>
      <c r="F720" s="100">
        <v>0</v>
      </c>
      <c r="G720" s="100">
        <v>0</v>
      </c>
      <c r="H720" s="100">
        <v>0</v>
      </c>
      <c r="I720" s="100">
        <v>0</v>
      </c>
      <c r="J720" s="100">
        <v>0</v>
      </c>
      <c r="K720" s="101">
        <v>0</v>
      </c>
      <c r="L720" s="102">
        <f t="shared" si="33"/>
        <v>0</v>
      </c>
      <c r="M720" s="102">
        <v>0</v>
      </c>
      <c r="N720" s="102">
        <v>0</v>
      </c>
      <c r="O720" s="103">
        <v>0</v>
      </c>
      <c r="P720" s="95">
        <v>0</v>
      </c>
      <c r="Q720" s="97">
        <f>+monthly_drivers_0!Q720</f>
        <v>2.5</v>
      </c>
    </row>
    <row r="721" spans="1:17" x14ac:dyDescent="0.25">
      <c r="A721" s="98">
        <f t="shared" si="34"/>
        <v>66201</v>
      </c>
      <c r="B721" s="713" t="str">
        <f t="shared" si="35"/>
        <v>LeasingII</v>
      </c>
      <c r="C721" s="99">
        <v>0</v>
      </c>
      <c r="D721" s="100">
        <v>0</v>
      </c>
      <c r="E721" s="100">
        <v>0</v>
      </c>
      <c r="F721" s="100">
        <v>0</v>
      </c>
      <c r="G721" s="100">
        <v>0</v>
      </c>
      <c r="H721" s="100">
        <v>0</v>
      </c>
      <c r="I721" s="100">
        <v>0</v>
      </c>
      <c r="J721" s="100">
        <v>0</v>
      </c>
      <c r="K721" s="101">
        <v>0</v>
      </c>
      <c r="L721" s="102">
        <f t="shared" si="33"/>
        <v>0</v>
      </c>
      <c r="M721" s="102">
        <v>0</v>
      </c>
      <c r="N721" s="102">
        <v>0</v>
      </c>
      <c r="O721" s="103">
        <v>0</v>
      </c>
      <c r="P721" s="104">
        <v>0</v>
      </c>
      <c r="Q721" s="105">
        <f>+monthly_drivers_0!Q721</f>
        <v>2.5</v>
      </c>
    </row>
  </sheetData>
  <conditionalFormatting sqref="C2:K721">
    <cfRule type="expression" dxfId="40" priority="6">
      <formula>_xlfn.ISFORMULA(C2)</formula>
    </cfRule>
  </conditionalFormatting>
  <conditionalFormatting sqref="Q2:Q721">
    <cfRule type="expression" dxfId="39" priority="3">
      <formula>_xlfn.ISFORMULA(Q2)</formula>
    </cfRule>
  </conditionalFormatting>
  <conditionalFormatting sqref="O2:O721">
    <cfRule type="expression" dxfId="38" priority="4">
      <formula>_xlfn.ISFORMULA(O2)</formula>
    </cfRule>
  </conditionalFormatting>
  <conditionalFormatting sqref="L2:N721">
    <cfRule type="expression" dxfId="37" priority="5">
      <formula>_xlfn.ISFORMULA(L2)</formula>
    </cfRule>
  </conditionalFormatting>
  <conditionalFormatting sqref="P2:P721">
    <cfRule type="expression" dxfId="36" priority="2">
      <formula>_xlfn.ISFORMULA(P2)</formula>
    </cfRule>
  </conditionalFormatting>
  <conditionalFormatting sqref="P2:P721">
    <cfRule type="expression" dxfId="35" priority="1">
      <formula>_xlfn.ISFORMULA(P2)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1E4B3-F56E-487D-88C8-422BB6C0A4A0}">
  <sheetPr codeName="Sheet32">
    <tabColor rgb="FF000000"/>
  </sheetPr>
  <dimension ref="A1:Q721"/>
  <sheetViews>
    <sheetView workbookViewId="0"/>
  </sheetViews>
  <sheetFormatPr defaultRowHeight="15" x14ac:dyDescent="0.25"/>
  <cols>
    <col min="2" max="2" width="8.140625" customWidth="1"/>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107">
        <v>44500</v>
      </c>
      <c r="B2" s="92" t="str">
        <f>+asset_level_drivers!$F$1</f>
        <v>Discovery</v>
      </c>
      <c r="C2" s="93">
        <v>0</v>
      </c>
      <c r="D2" s="94">
        <v>0</v>
      </c>
      <c r="E2" s="94">
        <v>0</v>
      </c>
      <c r="F2" s="94">
        <v>0</v>
      </c>
      <c r="G2" s="94">
        <v>0</v>
      </c>
      <c r="H2" s="94">
        <v>0</v>
      </c>
      <c r="I2" s="94">
        <v>0</v>
      </c>
      <c r="J2" s="94">
        <v>0</v>
      </c>
      <c r="K2" s="95">
        <v>0</v>
      </c>
      <c r="L2" s="94">
        <f t="shared" ref="L2:L65" si="0">+O2+P2</f>
        <v>0</v>
      </c>
      <c r="M2" s="94">
        <v>0</v>
      </c>
      <c r="N2" s="94">
        <v>0</v>
      </c>
      <c r="O2" s="96">
        <v>0</v>
      </c>
      <c r="P2" s="95">
        <v>0</v>
      </c>
      <c r="Q2" s="97">
        <f>+monthly_drivers_0!Q2*1.25</f>
        <v>14.524999999999999</v>
      </c>
    </row>
    <row r="3" spans="1:17" x14ac:dyDescent="0.25">
      <c r="A3" s="98">
        <f t="shared" ref="A3:A66" si="1">+EOMONTH(A2,1)</f>
        <v>44530</v>
      </c>
      <c r="B3" s="98" t="str">
        <f t="shared" ref="B3:B66" si="2">+B2</f>
        <v>Discovery</v>
      </c>
      <c r="C3" s="99">
        <f t="shared" ref="C3:C66" si="3">+C2</f>
        <v>0</v>
      </c>
      <c r="D3" s="100">
        <v>0</v>
      </c>
      <c r="E3" s="100">
        <v>0</v>
      </c>
      <c r="F3" s="100">
        <v>0</v>
      </c>
      <c r="G3" s="100">
        <v>0</v>
      </c>
      <c r="H3" s="100">
        <v>0</v>
      </c>
      <c r="I3" s="100">
        <v>0</v>
      </c>
      <c r="J3" s="100">
        <v>0</v>
      </c>
      <c r="K3" s="101">
        <v>0</v>
      </c>
      <c r="L3" s="102">
        <f t="shared" si="0"/>
        <v>0</v>
      </c>
      <c r="M3" s="102">
        <v>0</v>
      </c>
      <c r="N3" s="102">
        <v>0</v>
      </c>
      <c r="O3" s="103">
        <v>0</v>
      </c>
      <c r="P3" s="104">
        <v>0</v>
      </c>
      <c r="Q3" s="105">
        <f>+monthly_drivers_0!Q3*1.25</f>
        <v>14.524999999999999</v>
      </c>
    </row>
    <row r="4" spans="1:17" x14ac:dyDescent="0.25">
      <c r="A4" s="106">
        <f t="shared" si="1"/>
        <v>44561</v>
      </c>
      <c r="B4" s="106" t="str">
        <f t="shared" si="2"/>
        <v>Discovery</v>
      </c>
      <c r="C4" s="93">
        <f t="shared" si="3"/>
        <v>0</v>
      </c>
      <c r="D4" s="94">
        <v>0</v>
      </c>
      <c r="E4" s="94">
        <v>0</v>
      </c>
      <c r="F4" s="94">
        <v>0</v>
      </c>
      <c r="G4" s="94">
        <v>0</v>
      </c>
      <c r="H4" s="94">
        <v>0</v>
      </c>
      <c r="I4" s="94">
        <v>0</v>
      </c>
      <c r="J4" s="94">
        <v>0</v>
      </c>
      <c r="K4" s="95">
        <v>0</v>
      </c>
      <c r="L4" s="94">
        <f t="shared" si="0"/>
        <v>0</v>
      </c>
      <c r="M4" s="94">
        <v>0</v>
      </c>
      <c r="N4" s="94">
        <v>0</v>
      </c>
      <c r="O4" s="96">
        <v>0</v>
      </c>
      <c r="P4" s="95">
        <v>0</v>
      </c>
      <c r="Q4" s="97">
        <f>+monthly_drivers_0!Q4*1.25</f>
        <v>14.524999999999999</v>
      </c>
    </row>
    <row r="5" spans="1:17" x14ac:dyDescent="0.25">
      <c r="A5" s="98">
        <f t="shared" si="1"/>
        <v>44592</v>
      </c>
      <c r="B5" s="98" t="str">
        <f t="shared" si="2"/>
        <v>Discovery</v>
      </c>
      <c r="C5" s="99">
        <f t="shared" si="3"/>
        <v>0</v>
      </c>
      <c r="D5" s="100">
        <v>0</v>
      </c>
      <c r="E5" s="100">
        <v>0</v>
      </c>
      <c r="F5" s="100">
        <v>0</v>
      </c>
      <c r="G5" s="100">
        <v>0</v>
      </c>
      <c r="H5" s="100">
        <v>0</v>
      </c>
      <c r="I5" s="100">
        <v>0</v>
      </c>
      <c r="J5" s="100">
        <v>0</v>
      </c>
      <c r="K5" s="101">
        <v>0</v>
      </c>
      <c r="L5" s="102">
        <f t="shared" si="0"/>
        <v>0</v>
      </c>
      <c r="M5" s="102">
        <v>0</v>
      </c>
      <c r="N5" s="102">
        <v>0</v>
      </c>
      <c r="O5" s="103">
        <v>0</v>
      </c>
      <c r="P5" s="104">
        <v>0</v>
      </c>
      <c r="Q5" s="105">
        <f>+monthly_drivers_0!Q5*1.25</f>
        <v>9.0625</v>
      </c>
    </row>
    <row r="6" spans="1:17" x14ac:dyDescent="0.25">
      <c r="A6" s="106">
        <f t="shared" si="1"/>
        <v>44620</v>
      </c>
      <c r="B6" s="106" t="str">
        <f t="shared" si="2"/>
        <v>Discovery</v>
      </c>
      <c r="C6" s="93">
        <f t="shared" si="3"/>
        <v>0</v>
      </c>
      <c r="D6" s="94">
        <v>0</v>
      </c>
      <c r="E6" s="94">
        <v>0</v>
      </c>
      <c r="F6" s="94">
        <v>0</v>
      </c>
      <c r="G6" s="94">
        <v>0</v>
      </c>
      <c r="H6" s="94">
        <v>0</v>
      </c>
      <c r="I6" s="94">
        <v>0</v>
      </c>
      <c r="J6" s="94">
        <v>0</v>
      </c>
      <c r="K6" s="95">
        <v>0</v>
      </c>
      <c r="L6" s="94">
        <f t="shared" si="0"/>
        <v>0</v>
      </c>
      <c r="M6" s="94">
        <v>0</v>
      </c>
      <c r="N6" s="94">
        <v>0</v>
      </c>
      <c r="O6" s="96">
        <v>0</v>
      </c>
      <c r="P6" s="95">
        <v>0</v>
      </c>
      <c r="Q6" s="97">
        <f>+monthly_drivers_0!Q6*1.25</f>
        <v>9.0625</v>
      </c>
    </row>
    <row r="7" spans="1:17" x14ac:dyDescent="0.25">
      <c r="A7" s="98">
        <f t="shared" si="1"/>
        <v>44651</v>
      </c>
      <c r="B7" s="98" t="str">
        <f t="shared" si="2"/>
        <v>Discovery</v>
      </c>
      <c r="C7" s="99">
        <f t="shared" si="3"/>
        <v>0</v>
      </c>
      <c r="D7" s="100">
        <v>0</v>
      </c>
      <c r="E7" s="100">
        <v>0</v>
      </c>
      <c r="F7" s="100">
        <v>0</v>
      </c>
      <c r="G7" s="100">
        <v>0</v>
      </c>
      <c r="H7" s="100">
        <v>0</v>
      </c>
      <c r="I7" s="100">
        <v>0</v>
      </c>
      <c r="J7" s="100">
        <v>0</v>
      </c>
      <c r="K7" s="101">
        <v>0</v>
      </c>
      <c r="L7" s="102">
        <f t="shared" si="0"/>
        <v>0</v>
      </c>
      <c r="M7" s="102">
        <v>0</v>
      </c>
      <c r="N7" s="102">
        <v>0</v>
      </c>
      <c r="O7" s="103">
        <v>0</v>
      </c>
      <c r="P7" s="104">
        <v>0</v>
      </c>
      <c r="Q7" s="105">
        <f>+monthly_drivers_0!Q7*1.25</f>
        <v>9.0625</v>
      </c>
    </row>
    <row r="8" spans="1:17" x14ac:dyDescent="0.25">
      <c r="A8" s="106">
        <f t="shared" si="1"/>
        <v>44681</v>
      </c>
      <c r="B8" s="106" t="str">
        <f t="shared" si="2"/>
        <v>Discovery</v>
      </c>
      <c r="C8" s="93">
        <f t="shared" si="3"/>
        <v>0</v>
      </c>
      <c r="D8" s="94">
        <v>0</v>
      </c>
      <c r="E8" s="94">
        <v>0</v>
      </c>
      <c r="F8" s="94">
        <v>0</v>
      </c>
      <c r="G8" s="94">
        <v>0</v>
      </c>
      <c r="H8" s="94">
        <v>0</v>
      </c>
      <c r="I8" s="94">
        <v>0</v>
      </c>
      <c r="J8" s="94">
        <v>0</v>
      </c>
      <c r="K8" s="95">
        <v>0</v>
      </c>
      <c r="L8" s="94">
        <f t="shared" si="0"/>
        <v>0</v>
      </c>
      <c r="M8" s="94">
        <v>0</v>
      </c>
      <c r="N8" s="94">
        <v>0</v>
      </c>
      <c r="O8" s="96">
        <v>0</v>
      </c>
      <c r="P8" s="95">
        <v>0</v>
      </c>
      <c r="Q8" s="97">
        <f>+monthly_drivers_0!Q8*1.25</f>
        <v>9.0625</v>
      </c>
    </row>
    <row r="9" spans="1:17" x14ac:dyDescent="0.25">
      <c r="A9" s="98">
        <f t="shared" si="1"/>
        <v>44712</v>
      </c>
      <c r="B9" s="98" t="str">
        <f t="shared" si="2"/>
        <v>Discovery</v>
      </c>
      <c r="C9" s="99">
        <f t="shared" si="3"/>
        <v>0</v>
      </c>
      <c r="D9" s="100">
        <v>0</v>
      </c>
      <c r="E9" s="100">
        <v>0</v>
      </c>
      <c r="F9" s="100">
        <v>0</v>
      </c>
      <c r="G9" s="100">
        <v>0</v>
      </c>
      <c r="H9" s="100">
        <v>0</v>
      </c>
      <c r="I9" s="100">
        <v>0</v>
      </c>
      <c r="J9" s="100">
        <v>0</v>
      </c>
      <c r="K9" s="101">
        <v>0</v>
      </c>
      <c r="L9" s="102">
        <f t="shared" si="0"/>
        <v>0</v>
      </c>
      <c r="M9" s="102">
        <v>0</v>
      </c>
      <c r="N9" s="102">
        <v>0</v>
      </c>
      <c r="O9" s="103">
        <v>0</v>
      </c>
      <c r="P9" s="104">
        <v>0</v>
      </c>
      <c r="Q9" s="105">
        <f>+monthly_drivers_0!Q9*1.25</f>
        <v>9.0625</v>
      </c>
    </row>
    <row r="10" spans="1:17" x14ac:dyDescent="0.25">
      <c r="A10" s="106">
        <f t="shared" si="1"/>
        <v>44742</v>
      </c>
      <c r="B10" s="106" t="str">
        <f t="shared" si="2"/>
        <v>Discovery</v>
      </c>
      <c r="C10" s="93">
        <f t="shared" si="3"/>
        <v>0</v>
      </c>
      <c r="D10" s="94">
        <v>0</v>
      </c>
      <c r="E10" s="94">
        <v>0</v>
      </c>
      <c r="F10" s="94">
        <v>0</v>
      </c>
      <c r="G10" s="94">
        <v>0</v>
      </c>
      <c r="H10" s="94">
        <v>0</v>
      </c>
      <c r="I10" s="94">
        <v>0</v>
      </c>
      <c r="J10" s="94">
        <v>0</v>
      </c>
      <c r="K10" s="95">
        <v>0</v>
      </c>
      <c r="L10" s="94">
        <f t="shared" si="0"/>
        <v>0</v>
      </c>
      <c r="M10" s="94">
        <v>0</v>
      </c>
      <c r="N10" s="94">
        <v>0</v>
      </c>
      <c r="O10" s="96">
        <v>0</v>
      </c>
      <c r="P10" s="95">
        <v>0</v>
      </c>
      <c r="Q10" s="97">
        <f>+monthly_drivers_0!Q10*1.25</f>
        <v>9.0625</v>
      </c>
    </row>
    <row r="11" spans="1:17" x14ac:dyDescent="0.25">
      <c r="A11" s="98">
        <f t="shared" si="1"/>
        <v>44773</v>
      </c>
      <c r="B11" s="98" t="str">
        <f t="shared" si="2"/>
        <v>Discovery</v>
      </c>
      <c r="C11" s="99">
        <f t="shared" si="3"/>
        <v>0</v>
      </c>
      <c r="D11" s="100">
        <v>0</v>
      </c>
      <c r="E11" s="100">
        <v>0</v>
      </c>
      <c r="F11" s="100">
        <v>0</v>
      </c>
      <c r="G11" s="100">
        <v>0</v>
      </c>
      <c r="H11" s="100">
        <v>0</v>
      </c>
      <c r="I11" s="100">
        <v>0</v>
      </c>
      <c r="J11" s="100">
        <v>0</v>
      </c>
      <c r="K11" s="101">
        <v>0</v>
      </c>
      <c r="L11" s="102">
        <f t="shared" si="0"/>
        <v>0</v>
      </c>
      <c r="M11" s="102">
        <v>0</v>
      </c>
      <c r="N11" s="102">
        <v>0</v>
      </c>
      <c r="O11" s="103">
        <v>0</v>
      </c>
      <c r="P11" s="104">
        <v>0</v>
      </c>
      <c r="Q11" s="105">
        <f>+monthly_drivers_0!Q11*1.25</f>
        <v>9.0625</v>
      </c>
    </row>
    <row r="12" spans="1:17" x14ac:dyDescent="0.25">
      <c r="A12" s="106">
        <f t="shared" si="1"/>
        <v>44804</v>
      </c>
      <c r="B12" s="106" t="str">
        <f t="shared" si="2"/>
        <v>Discovery</v>
      </c>
      <c r="C12" s="93">
        <f t="shared" si="3"/>
        <v>0</v>
      </c>
      <c r="D12" s="94">
        <v>0</v>
      </c>
      <c r="E12" s="94">
        <v>0</v>
      </c>
      <c r="F12" s="94">
        <v>0</v>
      </c>
      <c r="G12" s="94">
        <v>0</v>
      </c>
      <c r="H12" s="94">
        <v>0</v>
      </c>
      <c r="I12" s="94">
        <v>0</v>
      </c>
      <c r="J12" s="94">
        <v>0</v>
      </c>
      <c r="K12" s="95">
        <v>0</v>
      </c>
      <c r="L12" s="94">
        <f t="shared" si="0"/>
        <v>0</v>
      </c>
      <c r="M12" s="94">
        <v>0</v>
      </c>
      <c r="N12" s="94">
        <v>0</v>
      </c>
      <c r="O12" s="96">
        <v>0</v>
      </c>
      <c r="P12" s="95">
        <v>0</v>
      </c>
      <c r="Q12" s="97">
        <f>+monthly_drivers_0!Q12*1.25</f>
        <v>9.0625</v>
      </c>
    </row>
    <row r="13" spans="1:17" x14ac:dyDescent="0.25">
      <c r="A13" s="98">
        <f t="shared" si="1"/>
        <v>44834</v>
      </c>
      <c r="B13" s="98" t="str">
        <f t="shared" si="2"/>
        <v>Discovery</v>
      </c>
      <c r="C13" s="99">
        <f t="shared" si="3"/>
        <v>0</v>
      </c>
      <c r="D13" s="100">
        <v>0</v>
      </c>
      <c r="E13" s="100">
        <v>0</v>
      </c>
      <c r="F13" s="100">
        <v>0</v>
      </c>
      <c r="G13" s="100">
        <v>0</v>
      </c>
      <c r="H13" s="100">
        <v>0</v>
      </c>
      <c r="I13" s="100">
        <v>0</v>
      </c>
      <c r="J13" s="100">
        <v>0</v>
      </c>
      <c r="K13" s="101">
        <v>0</v>
      </c>
      <c r="L13" s="102">
        <f t="shared" si="0"/>
        <v>0</v>
      </c>
      <c r="M13" s="102">
        <v>0</v>
      </c>
      <c r="N13" s="102">
        <v>0</v>
      </c>
      <c r="O13" s="103">
        <v>0</v>
      </c>
      <c r="P13" s="104">
        <v>0</v>
      </c>
      <c r="Q13" s="105">
        <f>+monthly_drivers_0!Q13*1.25</f>
        <v>9.0625</v>
      </c>
    </row>
    <row r="14" spans="1:17" x14ac:dyDescent="0.25">
      <c r="A14" s="106">
        <f t="shared" si="1"/>
        <v>44865</v>
      </c>
      <c r="B14" s="106" t="str">
        <f t="shared" si="2"/>
        <v>Discovery</v>
      </c>
      <c r="C14" s="93">
        <f t="shared" si="3"/>
        <v>0</v>
      </c>
      <c r="D14" s="94">
        <v>0</v>
      </c>
      <c r="E14" s="94">
        <v>0</v>
      </c>
      <c r="F14" s="94">
        <v>0</v>
      </c>
      <c r="G14" s="94">
        <v>0</v>
      </c>
      <c r="H14" s="94">
        <v>0</v>
      </c>
      <c r="I14" s="94">
        <v>0</v>
      </c>
      <c r="J14" s="94">
        <v>0</v>
      </c>
      <c r="K14" s="95">
        <v>0</v>
      </c>
      <c r="L14" s="94">
        <f t="shared" si="0"/>
        <v>0</v>
      </c>
      <c r="M14" s="94">
        <v>0</v>
      </c>
      <c r="N14" s="94">
        <v>0</v>
      </c>
      <c r="O14" s="96">
        <v>0</v>
      </c>
      <c r="P14" s="95">
        <v>0</v>
      </c>
      <c r="Q14" s="97">
        <f>+monthly_drivers_0!Q14*1.25</f>
        <v>9.0625</v>
      </c>
    </row>
    <row r="15" spans="1:17" x14ac:dyDescent="0.25">
      <c r="A15" s="98">
        <f t="shared" si="1"/>
        <v>44895</v>
      </c>
      <c r="B15" s="98" t="str">
        <f t="shared" si="2"/>
        <v>Discovery</v>
      </c>
      <c r="C15" s="99">
        <f t="shared" si="3"/>
        <v>0</v>
      </c>
      <c r="D15" s="100">
        <v>0</v>
      </c>
      <c r="E15" s="100">
        <v>0</v>
      </c>
      <c r="F15" s="100">
        <v>0</v>
      </c>
      <c r="G15" s="100">
        <v>0</v>
      </c>
      <c r="H15" s="100">
        <v>0</v>
      </c>
      <c r="I15" s="100">
        <v>0</v>
      </c>
      <c r="J15" s="100">
        <v>0</v>
      </c>
      <c r="K15" s="101">
        <v>0</v>
      </c>
      <c r="L15" s="102">
        <f t="shared" si="0"/>
        <v>0</v>
      </c>
      <c r="M15" s="102">
        <v>0</v>
      </c>
      <c r="N15" s="102">
        <v>0</v>
      </c>
      <c r="O15" s="103">
        <v>0</v>
      </c>
      <c r="P15" s="104">
        <v>0</v>
      </c>
      <c r="Q15" s="105">
        <f>+monthly_drivers_0!Q15*1.25</f>
        <v>9.0625</v>
      </c>
    </row>
    <row r="16" spans="1:17" x14ac:dyDescent="0.25">
      <c r="A16" s="106">
        <f t="shared" si="1"/>
        <v>44926</v>
      </c>
      <c r="B16" s="106" t="str">
        <f t="shared" si="2"/>
        <v>Discovery</v>
      </c>
      <c r="C16" s="93">
        <f t="shared" si="3"/>
        <v>0</v>
      </c>
      <c r="D16" s="94">
        <v>0</v>
      </c>
      <c r="E16" s="94">
        <v>0</v>
      </c>
      <c r="F16" s="94">
        <v>0</v>
      </c>
      <c r="G16" s="94">
        <v>0</v>
      </c>
      <c r="H16" s="94">
        <v>0</v>
      </c>
      <c r="I16" s="94">
        <v>0</v>
      </c>
      <c r="J16" s="94">
        <v>0</v>
      </c>
      <c r="K16" s="95">
        <v>0</v>
      </c>
      <c r="L16" s="94">
        <f t="shared" si="0"/>
        <v>0</v>
      </c>
      <c r="M16" s="94">
        <v>0</v>
      </c>
      <c r="N16" s="94">
        <v>0</v>
      </c>
      <c r="O16" s="96">
        <v>0</v>
      </c>
      <c r="P16" s="95">
        <v>0</v>
      </c>
      <c r="Q16" s="97">
        <f>+monthly_drivers_0!Q16*1.25</f>
        <v>9.0625</v>
      </c>
    </row>
    <row r="17" spans="1:17" x14ac:dyDescent="0.25">
      <c r="A17" s="98">
        <f t="shared" si="1"/>
        <v>44957</v>
      </c>
      <c r="B17" s="98" t="str">
        <f t="shared" si="2"/>
        <v>Discovery</v>
      </c>
      <c r="C17" s="99">
        <f t="shared" si="3"/>
        <v>0</v>
      </c>
      <c r="D17" s="100">
        <v>0</v>
      </c>
      <c r="E17" s="100">
        <v>0</v>
      </c>
      <c r="F17" s="100">
        <v>0</v>
      </c>
      <c r="G17" s="100">
        <v>0</v>
      </c>
      <c r="H17" s="100">
        <v>0</v>
      </c>
      <c r="I17" s="100">
        <v>0</v>
      </c>
      <c r="J17" s="100">
        <v>0</v>
      </c>
      <c r="K17" s="101">
        <v>0</v>
      </c>
      <c r="L17" s="102">
        <f t="shared" si="0"/>
        <v>0</v>
      </c>
      <c r="M17" s="102">
        <v>0</v>
      </c>
      <c r="N17" s="102">
        <v>0</v>
      </c>
      <c r="O17" s="103">
        <v>0</v>
      </c>
      <c r="P17" s="104">
        <v>0</v>
      </c>
      <c r="Q17" s="105">
        <f>+monthly_drivers_0!Q17*1.25</f>
        <v>9.0625</v>
      </c>
    </row>
    <row r="18" spans="1:17" x14ac:dyDescent="0.25">
      <c r="A18" s="106">
        <f t="shared" si="1"/>
        <v>44985</v>
      </c>
      <c r="B18" s="106" t="str">
        <f t="shared" si="2"/>
        <v>Discovery</v>
      </c>
      <c r="C18" s="93">
        <f t="shared" si="3"/>
        <v>0</v>
      </c>
      <c r="D18" s="94">
        <v>0</v>
      </c>
      <c r="E18" s="94">
        <v>0</v>
      </c>
      <c r="F18" s="94">
        <v>0</v>
      </c>
      <c r="G18" s="94">
        <v>0</v>
      </c>
      <c r="H18" s="94">
        <v>0</v>
      </c>
      <c r="I18" s="94">
        <v>0</v>
      </c>
      <c r="J18" s="94">
        <v>0</v>
      </c>
      <c r="K18" s="95">
        <v>0</v>
      </c>
      <c r="L18" s="94">
        <f t="shared" si="0"/>
        <v>0</v>
      </c>
      <c r="M18" s="94">
        <v>0</v>
      </c>
      <c r="N18" s="94">
        <v>0</v>
      </c>
      <c r="O18" s="96">
        <v>0</v>
      </c>
      <c r="P18" s="95">
        <v>0</v>
      </c>
      <c r="Q18" s="97">
        <f>+monthly_drivers_0!Q18*1.25</f>
        <v>9.0625</v>
      </c>
    </row>
    <row r="19" spans="1:17" x14ac:dyDescent="0.25">
      <c r="A19" s="98">
        <f t="shared" si="1"/>
        <v>45016</v>
      </c>
      <c r="B19" s="98" t="str">
        <f t="shared" si="2"/>
        <v>Discovery</v>
      </c>
      <c r="C19" s="99">
        <f t="shared" si="3"/>
        <v>0</v>
      </c>
      <c r="D19" s="100">
        <v>0</v>
      </c>
      <c r="E19" s="100">
        <v>0</v>
      </c>
      <c r="F19" s="100">
        <v>0</v>
      </c>
      <c r="G19" s="100">
        <v>0</v>
      </c>
      <c r="H19" s="100">
        <v>0</v>
      </c>
      <c r="I19" s="100">
        <v>0</v>
      </c>
      <c r="J19" s="100">
        <v>0</v>
      </c>
      <c r="K19" s="101">
        <v>0</v>
      </c>
      <c r="L19" s="102">
        <f t="shared" si="0"/>
        <v>0</v>
      </c>
      <c r="M19" s="102">
        <v>0</v>
      </c>
      <c r="N19" s="102">
        <v>0</v>
      </c>
      <c r="O19" s="103">
        <v>0</v>
      </c>
      <c r="P19" s="104">
        <v>0</v>
      </c>
      <c r="Q19" s="105">
        <f>+monthly_drivers_0!Q19*1.25</f>
        <v>9.0625</v>
      </c>
    </row>
    <row r="20" spans="1:17" x14ac:dyDescent="0.25">
      <c r="A20" s="106">
        <f t="shared" si="1"/>
        <v>45046</v>
      </c>
      <c r="B20" s="106" t="str">
        <f t="shared" si="2"/>
        <v>Discovery</v>
      </c>
      <c r="C20" s="93">
        <f t="shared" si="3"/>
        <v>0</v>
      </c>
      <c r="D20" s="94">
        <v>0</v>
      </c>
      <c r="E20" s="94">
        <v>0</v>
      </c>
      <c r="F20" s="94">
        <v>0</v>
      </c>
      <c r="G20" s="94">
        <v>0</v>
      </c>
      <c r="H20" s="94">
        <v>0</v>
      </c>
      <c r="I20" s="94">
        <v>0</v>
      </c>
      <c r="J20" s="94">
        <v>0</v>
      </c>
      <c r="K20" s="95">
        <v>0</v>
      </c>
      <c r="L20" s="94">
        <f t="shared" si="0"/>
        <v>0</v>
      </c>
      <c r="M20" s="94">
        <v>0</v>
      </c>
      <c r="N20" s="94">
        <v>0</v>
      </c>
      <c r="O20" s="96">
        <v>0</v>
      </c>
      <c r="P20" s="95">
        <v>0</v>
      </c>
      <c r="Q20" s="97">
        <f>+monthly_drivers_0!Q20*1.25</f>
        <v>9.0625</v>
      </c>
    </row>
    <row r="21" spans="1:17" x14ac:dyDescent="0.25">
      <c r="A21" s="98">
        <f t="shared" si="1"/>
        <v>45077</v>
      </c>
      <c r="B21" s="98" t="str">
        <f t="shared" si="2"/>
        <v>Discovery</v>
      </c>
      <c r="C21" s="99">
        <f t="shared" si="3"/>
        <v>0</v>
      </c>
      <c r="D21" s="100">
        <v>0</v>
      </c>
      <c r="E21" s="100">
        <v>0</v>
      </c>
      <c r="F21" s="100">
        <v>0</v>
      </c>
      <c r="G21" s="100">
        <v>0</v>
      </c>
      <c r="H21" s="100">
        <v>0</v>
      </c>
      <c r="I21" s="100">
        <v>0</v>
      </c>
      <c r="J21" s="100">
        <v>0</v>
      </c>
      <c r="K21" s="101">
        <v>0</v>
      </c>
      <c r="L21" s="102">
        <f t="shared" si="0"/>
        <v>0</v>
      </c>
      <c r="M21" s="102">
        <v>0</v>
      </c>
      <c r="N21" s="102">
        <v>0</v>
      </c>
      <c r="O21" s="103">
        <v>0</v>
      </c>
      <c r="P21" s="104">
        <v>0</v>
      </c>
      <c r="Q21" s="105">
        <f>+monthly_drivers_0!Q21*1.25</f>
        <v>9.0625</v>
      </c>
    </row>
    <row r="22" spans="1:17" x14ac:dyDescent="0.25">
      <c r="A22" s="106">
        <f t="shared" si="1"/>
        <v>45107</v>
      </c>
      <c r="B22" s="106" t="str">
        <f t="shared" si="2"/>
        <v>Discovery</v>
      </c>
      <c r="C22" s="93">
        <f t="shared" si="3"/>
        <v>0</v>
      </c>
      <c r="D22" s="94">
        <v>0</v>
      </c>
      <c r="E22" s="94">
        <v>0</v>
      </c>
      <c r="F22" s="94">
        <v>0</v>
      </c>
      <c r="G22" s="94">
        <v>0</v>
      </c>
      <c r="H22" s="94">
        <v>0</v>
      </c>
      <c r="I22" s="94">
        <v>0</v>
      </c>
      <c r="J22" s="94">
        <v>0</v>
      </c>
      <c r="K22" s="95">
        <v>0</v>
      </c>
      <c r="L22" s="94">
        <f t="shared" si="0"/>
        <v>0</v>
      </c>
      <c r="M22" s="94">
        <v>0</v>
      </c>
      <c r="N22" s="94">
        <v>0</v>
      </c>
      <c r="O22" s="96">
        <v>0</v>
      </c>
      <c r="P22" s="95">
        <v>0</v>
      </c>
      <c r="Q22" s="97">
        <f>+monthly_drivers_0!Q22*1.25</f>
        <v>9.0625</v>
      </c>
    </row>
    <row r="23" spans="1:17" x14ac:dyDescent="0.25">
      <c r="A23" s="98">
        <f t="shared" si="1"/>
        <v>45138</v>
      </c>
      <c r="B23" s="98" t="str">
        <f t="shared" si="2"/>
        <v>Discovery</v>
      </c>
      <c r="C23" s="99">
        <f t="shared" si="3"/>
        <v>0</v>
      </c>
      <c r="D23" s="100">
        <v>0</v>
      </c>
      <c r="E23" s="100">
        <v>0</v>
      </c>
      <c r="F23" s="100">
        <v>0</v>
      </c>
      <c r="G23" s="100">
        <v>0</v>
      </c>
      <c r="H23" s="100">
        <v>0</v>
      </c>
      <c r="I23" s="100">
        <v>0</v>
      </c>
      <c r="J23" s="100">
        <v>0</v>
      </c>
      <c r="K23" s="101">
        <v>0</v>
      </c>
      <c r="L23" s="102">
        <f t="shared" si="0"/>
        <v>0</v>
      </c>
      <c r="M23" s="102">
        <v>0</v>
      </c>
      <c r="N23" s="102">
        <v>0</v>
      </c>
      <c r="O23" s="103">
        <v>0</v>
      </c>
      <c r="P23" s="104">
        <v>0</v>
      </c>
      <c r="Q23" s="105">
        <f>+monthly_drivers_0!Q23*1.25</f>
        <v>9.0625</v>
      </c>
    </row>
    <row r="24" spans="1:17" x14ac:dyDescent="0.25">
      <c r="A24" s="106">
        <f t="shared" si="1"/>
        <v>45169</v>
      </c>
      <c r="B24" s="106" t="str">
        <f t="shared" si="2"/>
        <v>Discovery</v>
      </c>
      <c r="C24" s="93">
        <f t="shared" si="3"/>
        <v>0</v>
      </c>
      <c r="D24" s="94">
        <v>0</v>
      </c>
      <c r="E24" s="94">
        <v>0</v>
      </c>
      <c r="F24" s="94">
        <v>0</v>
      </c>
      <c r="G24" s="94">
        <v>0</v>
      </c>
      <c r="H24" s="94">
        <v>0</v>
      </c>
      <c r="I24" s="94">
        <v>0</v>
      </c>
      <c r="J24" s="94">
        <v>0</v>
      </c>
      <c r="K24" s="95">
        <v>0</v>
      </c>
      <c r="L24" s="94">
        <f t="shared" si="0"/>
        <v>0</v>
      </c>
      <c r="M24" s="94">
        <v>0</v>
      </c>
      <c r="N24" s="94">
        <v>0</v>
      </c>
      <c r="O24" s="96">
        <v>0</v>
      </c>
      <c r="P24" s="95">
        <v>0</v>
      </c>
      <c r="Q24" s="97">
        <f>+monthly_drivers_0!Q24*1.25</f>
        <v>9.0625</v>
      </c>
    </row>
    <row r="25" spans="1:17" x14ac:dyDescent="0.25">
      <c r="A25" s="98">
        <f t="shared" si="1"/>
        <v>45199</v>
      </c>
      <c r="B25" s="98" t="str">
        <f t="shared" si="2"/>
        <v>Discovery</v>
      </c>
      <c r="C25" s="99">
        <f t="shared" si="3"/>
        <v>0</v>
      </c>
      <c r="D25" s="100">
        <v>0</v>
      </c>
      <c r="E25" s="100">
        <v>0</v>
      </c>
      <c r="F25" s="100">
        <v>0</v>
      </c>
      <c r="G25" s="100">
        <v>0</v>
      </c>
      <c r="H25" s="100">
        <v>0</v>
      </c>
      <c r="I25" s="100">
        <v>0</v>
      </c>
      <c r="J25" s="100">
        <v>0</v>
      </c>
      <c r="K25" s="101">
        <v>0</v>
      </c>
      <c r="L25" s="102">
        <f t="shared" si="0"/>
        <v>0</v>
      </c>
      <c r="M25" s="102">
        <v>0</v>
      </c>
      <c r="N25" s="102">
        <v>0</v>
      </c>
      <c r="O25" s="103">
        <v>0</v>
      </c>
      <c r="P25" s="104">
        <v>0</v>
      </c>
      <c r="Q25" s="105">
        <f>+monthly_drivers_0!Q25*1.25</f>
        <v>9.0625</v>
      </c>
    </row>
    <row r="26" spans="1:17" x14ac:dyDescent="0.25">
      <c r="A26" s="106">
        <f t="shared" si="1"/>
        <v>45230</v>
      </c>
      <c r="B26" s="106" t="str">
        <f t="shared" si="2"/>
        <v>Discovery</v>
      </c>
      <c r="C26" s="93">
        <f t="shared" si="3"/>
        <v>0</v>
      </c>
      <c r="D26" s="94">
        <v>0</v>
      </c>
      <c r="E26" s="94">
        <v>0</v>
      </c>
      <c r="F26" s="94">
        <v>0</v>
      </c>
      <c r="G26" s="94">
        <v>0</v>
      </c>
      <c r="H26" s="94">
        <v>0</v>
      </c>
      <c r="I26" s="94">
        <v>0</v>
      </c>
      <c r="J26" s="94">
        <v>0</v>
      </c>
      <c r="K26" s="95">
        <v>0</v>
      </c>
      <c r="L26" s="94">
        <f t="shared" si="0"/>
        <v>0</v>
      </c>
      <c r="M26" s="94">
        <v>0</v>
      </c>
      <c r="N26" s="94">
        <v>0</v>
      </c>
      <c r="O26" s="96">
        <v>0</v>
      </c>
      <c r="P26" s="95">
        <v>0</v>
      </c>
      <c r="Q26" s="97">
        <f>+monthly_drivers_0!Q26*1.25</f>
        <v>6.875</v>
      </c>
    </row>
    <row r="27" spans="1:17" x14ac:dyDescent="0.25">
      <c r="A27" s="98">
        <f t="shared" si="1"/>
        <v>45260</v>
      </c>
      <c r="B27" s="98" t="str">
        <f t="shared" si="2"/>
        <v>Discovery</v>
      </c>
      <c r="C27" s="99">
        <f t="shared" si="3"/>
        <v>0</v>
      </c>
      <c r="D27" s="100">
        <v>0</v>
      </c>
      <c r="E27" s="100">
        <v>0</v>
      </c>
      <c r="F27" s="100">
        <v>0</v>
      </c>
      <c r="G27" s="100">
        <v>0</v>
      </c>
      <c r="H27" s="100">
        <v>0</v>
      </c>
      <c r="I27" s="100">
        <v>0</v>
      </c>
      <c r="J27" s="100">
        <v>0</v>
      </c>
      <c r="K27" s="101">
        <v>0</v>
      </c>
      <c r="L27" s="102">
        <f t="shared" si="0"/>
        <v>0</v>
      </c>
      <c r="M27" s="102">
        <v>0</v>
      </c>
      <c r="N27" s="102">
        <v>0</v>
      </c>
      <c r="O27" s="103">
        <v>0</v>
      </c>
      <c r="P27" s="104">
        <v>0</v>
      </c>
      <c r="Q27" s="105">
        <f>+monthly_drivers_0!Q27*1.25</f>
        <v>6.875</v>
      </c>
    </row>
    <row r="28" spans="1:17" x14ac:dyDescent="0.25">
      <c r="A28" s="106">
        <f t="shared" si="1"/>
        <v>45291</v>
      </c>
      <c r="B28" s="106" t="str">
        <f t="shared" si="2"/>
        <v>Discovery</v>
      </c>
      <c r="C28" s="93">
        <f t="shared" si="3"/>
        <v>0</v>
      </c>
      <c r="D28" s="94">
        <v>0</v>
      </c>
      <c r="E28" s="94">
        <v>0</v>
      </c>
      <c r="F28" s="94">
        <v>0</v>
      </c>
      <c r="G28" s="94">
        <v>0</v>
      </c>
      <c r="H28" s="94">
        <v>0</v>
      </c>
      <c r="I28" s="94">
        <v>0</v>
      </c>
      <c r="J28" s="94">
        <v>0</v>
      </c>
      <c r="K28" s="95">
        <v>0</v>
      </c>
      <c r="L28" s="94">
        <f t="shared" si="0"/>
        <v>0</v>
      </c>
      <c r="M28" s="94">
        <v>0</v>
      </c>
      <c r="N28" s="94">
        <v>0</v>
      </c>
      <c r="O28" s="96">
        <v>0</v>
      </c>
      <c r="P28" s="95">
        <v>0</v>
      </c>
      <c r="Q28" s="97">
        <f>+monthly_drivers_0!Q28*1.25</f>
        <v>6.875</v>
      </c>
    </row>
    <row r="29" spans="1:17" x14ac:dyDescent="0.25">
      <c r="A29" s="98">
        <f t="shared" si="1"/>
        <v>45322</v>
      </c>
      <c r="B29" s="98" t="str">
        <f t="shared" si="2"/>
        <v>Discovery</v>
      </c>
      <c r="C29" s="99">
        <f t="shared" si="3"/>
        <v>0</v>
      </c>
      <c r="D29" s="100">
        <v>0</v>
      </c>
      <c r="E29" s="100">
        <v>0</v>
      </c>
      <c r="F29" s="100">
        <v>0</v>
      </c>
      <c r="G29" s="100">
        <v>0</v>
      </c>
      <c r="H29" s="100">
        <v>0</v>
      </c>
      <c r="I29" s="100">
        <v>0</v>
      </c>
      <c r="J29" s="100">
        <v>0</v>
      </c>
      <c r="K29" s="101">
        <v>0</v>
      </c>
      <c r="L29" s="102">
        <f t="shared" si="0"/>
        <v>0</v>
      </c>
      <c r="M29" s="102">
        <v>0</v>
      </c>
      <c r="N29" s="102">
        <v>0</v>
      </c>
      <c r="O29" s="103">
        <v>0</v>
      </c>
      <c r="P29" s="104">
        <v>0</v>
      </c>
      <c r="Q29" s="105">
        <f>+monthly_drivers_0!Q29*1.25</f>
        <v>6.875</v>
      </c>
    </row>
    <row r="30" spans="1:17" x14ac:dyDescent="0.25">
      <c r="A30" s="106">
        <f t="shared" si="1"/>
        <v>45351</v>
      </c>
      <c r="B30" s="106" t="str">
        <f t="shared" si="2"/>
        <v>Discovery</v>
      </c>
      <c r="C30" s="93">
        <f t="shared" si="3"/>
        <v>0</v>
      </c>
      <c r="D30" s="94">
        <v>0</v>
      </c>
      <c r="E30" s="94">
        <v>0</v>
      </c>
      <c r="F30" s="94">
        <v>0</v>
      </c>
      <c r="G30" s="94">
        <v>0</v>
      </c>
      <c r="H30" s="94">
        <v>0</v>
      </c>
      <c r="I30" s="94">
        <v>0</v>
      </c>
      <c r="J30" s="94">
        <v>0</v>
      </c>
      <c r="K30" s="95">
        <v>0</v>
      </c>
      <c r="L30" s="94">
        <f t="shared" si="0"/>
        <v>0</v>
      </c>
      <c r="M30" s="94">
        <v>0</v>
      </c>
      <c r="N30" s="94">
        <v>0</v>
      </c>
      <c r="O30" s="96">
        <v>0</v>
      </c>
      <c r="P30" s="95">
        <v>0</v>
      </c>
      <c r="Q30" s="97">
        <f>+monthly_drivers_0!Q30*1.25</f>
        <v>6.875</v>
      </c>
    </row>
    <row r="31" spans="1:17" x14ac:dyDescent="0.25">
      <c r="A31" s="98">
        <f t="shared" si="1"/>
        <v>45382</v>
      </c>
      <c r="B31" s="98" t="str">
        <f t="shared" si="2"/>
        <v>Discovery</v>
      </c>
      <c r="C31" s="99">
        <f t="shared" si="3"/>
        <v>0</v>
      </c>
      <c r="D31" s="100">
        <v>0</v>
      </c>
      <c r="E31" s="100">
        <v>0</v>
      </c>
      <c r="F31" s="100">
        <v>0</v>
      </c>
      <c r="G31" s="100">
        <v>0</v>
      </c>
      <c r="H31" s="100">
        <v>0</v>
      </c>
      <c r="I31" s="100">
        <v>0</v>
      </c>
      <c r="J31" s="100">
        <v>0</v>
      </c>
      <c r="K31" s="101">
        <v>0</v>
      </c>
      <c r="L31" s="102">
        <f t="shared" si="0"/>
        <v>0</v>
      </c>
      <c r="M31" s="102">
        <v>0</v>
      </c>
      <c r="N31" s="102">
        <v>0</v>
      </c>
      <c r="O31" s="103">
        <v>0</v>
      </c>
      <c r="P31" s="104">
        <v>0</v>
      </c>
      <c r="Q31" s="105">
        <f>+monthly_drivers_0!Q31*1.25</f>
        <v>6.875</v>
      </c>
    </row>
    <row r="32" spans="1:17" x14ac:dyDescent="0.25">
      <c r="A32" s="106">
        <f t="shared" si="1"/>
        <v>45412</v>
      </c>
      <c r="B32" s="106" t="str">
        <f t="shared" si="2"/>
        <v>Discovery</v>
      </c>
      <c r="C32" s="93">
        <f t="shared" si="3"/>
        <v>0</v>
      </c>
      <c r="D32" s="94">
        <v>0</v>
      </c>
      <c r="E32" s="94">
        <v>0</v>
      </c>
      <c r="F32" s="94">
        <v>0</v>
      </c>
      <c r="G32" s="94">
        <v>0</v>
      </c>
      <c r="H32" s="94">
        <v>0</v>
      </c>
      <c r="I32" s="94">
        <v>0</v>
      </c>
      <c r="J32" s="94">
        <v>0</v>
      </c>
      <c r="K32" s="95">
        <v>0</v>
      </c>
      <c r="L32" s="94">
        <f t="shared" si="0"/>
        <v>0</v>
      </c>
      <c r="M32" s="94">
        <v>0</v>
      </c>
      <c r="N32" s="94">
        <v>0</v>
      </c>
      <c r="O32" s="96">
        <v>0</v>
      </c>
      <c r="P32" s="95">
        <v>0</v>
      </c>
      <c r="Q32" s="97">
        <f>+monthly_drivers_0!Q32*1.25</f>
        <v>6.875</v>
      </c>
    </row>
    <row r="33" spans="1:17" x14ac:dyDescent="0.25">
      <c r="A33" s="98">
        <f t="shared" si="1"/>
        <v>45443</v>
      </c>
      <c r="B33" s="98" t="str">
        <f t="shared" si="2"/>
        <v>Discovery</v>
      </c>
      <c r="C33" s="99">
        <f t="shared" si="3"/>
        <v>0</v>
      </c>
      <c r="D33" s="100">
        <v>0</v>
      </c>
      <c r="E33" s="100">
        <v>0</v>
      </c>
      <c r="F33" s="100">
        <v>0</v>
      </c>
      <c r="G33" s="100">
        <v>0</v>
      </c>
      <c r="H33" s="100">
        <v>0</v>
      </c>
      <c r="I33" s="100">
        <v>0</v>
      </c>
      <c r="J33" s="100">
        <v>0</v>
      </c>
      <c r="K33" s="101">
        <v>0</v>
      </c>
      <c r="L33" s="102">
        <f t="shared" si="0"/>
        <v>0</v>
      </c>
      <c r="M33" s="102">
        <v>0</v>
      </c>
      <c r="N33" s="102">
        <v>0</v>
      </c>
      <c r="O33" s="103">
        <v>0</v>
      </c>
      <c r="P33" s="104">
        <v>0</v>
      </c>
      <c r="Q33" s="105">
        <f>+monthly_drivers_0!Q33*1.25</f>
        <v>6.875</v>
      </c>
    </row>
    <row r="34" spans="1:17" x14ac:dyDescent="0.25">
      <c r="A34" s="106">
        <f t="shared" si="1"/>
        <v>45473</v>
      </c>
      <c r="B34" s="106" t="str">
        <f t="shared" si="2"/>
        <v>Discovery</v>
      </c>
      <c r="C34" s="93">
        <f t="shared" si="3"/>
        <v>0</v>
      </c>
      <c r="D34" s="94">
        <v>0</v>
      </c>
      <c r="E34" s="94">
        <v>0</v>
      </c>
      <c r="F34" s="94">
        <v>0</v>
      </c>
      <c r="G34" s="94">
        <v>0</v>
      </c>
      <c r="H34" s="94">
        <v>0</v>
      </c>
      <c r="I34" s="94">
        <v>0</v>
      </c>
      <c r="J34" s="94">
        <v>0</v>
      </c>
      <c r="K34" s="95">
        <v>0</v>
      </c>
      <c r="L34" s="94">
        <f t="shared" si="0"/>
        <v>0</v>
      </c>
      <c r="M34" s="94">
        <v>0</v>
      </c>
      <c r="N34" s="94">
        <v>0</v>
      </c>
      <c r="O34" s="96">
        <v>0</v>
      </c>
      <c r="P34" s="95">
        <v>0</v>
      </c>
      <c r="Q34" s="97">
        <f>+monthly_drivers_0!Q34*1.25</f>
        <v>6.875</v>
      </c>
    </row>
    <row r="35" spans="1:17" x14ac:dyDescent="0.25">
      <c r="A35" s="98">
        <f t="shared" si="1"/>
        <v>45504</v>
      </c>
      <c r="B35" s="98" t="str">
        <f t="shared" si="2"/>
        <v>Discovery</v>
      </c>
      <c r="C35" s="99">
        <f t="shared" si="3"/>
        <v>0</v>
      </c>
      <c r="D35" s="100">
        <v>0</v>
      </c>
      <c r="E35" s="100">
        <v>0</v>
      </c>
      <c r="F35" s="100">
        <v>0</v>
      </c>
      <c r="G35" s="100">
        <v>0</v>
      </c>
      <c r="H35" s="100">
        <v>0</v>
      </c>
      <c r="I35" s="100">
        <v>0</v>
      </c>
      <c r="J35" s="100">
        <v>0</v>
      </c>
      <c r="K35" s="101">
        <v>0</v>
      </c>
      <c r="L35" s="102">
        <f t="shared" si="0"/>
        <v>0</v>
      </c>
      <c r="M35" s="102">
        <v>0</v>
      </c>
      <c r="N35" s="102">
        <v>0</v>
      </c>
      <c r="O35" s="103">
        <v>0</v>
      </c>
      <c r="P35" s="104">
        <v>0</v>
      </c>
      <c r="Q35" s="105">
        <f>+monthly_drivers_0!Q35*1.25</f>
        <v>6.875</v>
      </c>
    </row>
    <row r="36" spans="1:17" x14ac:dyDescent="0.25">
      <c r="A36" s="106">
        <f t="shared" si="1"/>
        <v>45535</v>
      </c>
      <c r="B36" s="106" t="str">
        <f t="shared" si="2"/>
        <v>Discovery</v>
      </c>
      <c r="C36" s="93">
        <f t="shared" si="3"/>
        <v>0</v>
      </c>
      <c r="D36" s="94">
        <v>0</v>
      </c>
      <c r="E36" s="94">
        <v>0</v>
      </c>
      <c r="F36" s="94">
        <v>0</v>
      </c>
      <c r="G36" s="94">
        <v>0</v>
      </c>
      <c r="H36" s="94">
        <v>0</v>
      </c>
      <c r="I36" s="94">
        <v>0</v>
      </c>
      <c r="J36" s="94">
        <v>0</v>
      </c>
      <c r="K36" s="95">
        <v>0</v>
      </c>
      <c r="L36" s="94">
        <f t="shared" si="0"/>
        <v>0</v>
      </c>
      <c r="M36" s="94">
        <v>0</v>
      </c>
      <c r="N36" s="94">
        <v>0</v>
      </c>
      <c r="O36" s="96">
        <v>0</v>
      </c>
      <c r="P36" s="95">
        <v>0</v>
      </c>
      <c r="Q36" s="97">
        <f>+monthly_drivers_0!Q36*1.25</f>
        <v>6.875</v>
      </c>
    </row>
    <row r="37" spans="1:17" x14ac:dyDescent="0.25">
      <c r="A37" s="98">
        <f t="shared" si="1"/>
        <v>45565</v>
      </c>
      <c r="B37" s="98" t="str">
        <f t="shared" si="2"/>
        <v>Discovery</v>
      </c>
      <c r="C37" s="99">
        <f t="shared" si="3"/>
        <v>0</v>
      </c>
      <c r="D37" s="100">
        <v>0</v>
      </c>
      <c r="E37" s="100">
        <v>0</v>
      </c>
      <c r="F37" s="100">
        <v>0</v>
      </c>
      <c r="G37" s="100">
        <v>0</v>
      </c>
      <c r="H37" s="100">
        <v>0</v>
      </c>
      <c r="I37" s="100">
        <v>0</v>
      </c>
      <c r="J37" s="100">
        <v>0</v>
      </c>
      <c r="K37" s="101">
        <v>0</v>
      </c>
      <c r="L37" s="102">
        <f t="shared" si="0"/>
        <v>0</v>
      </c>
      <c r="M37" s="102">
        <v>0</v>
      </c>
      <c r="N37" s="102">
        <v>0</v>
      </c>
      <c r="O37" s="103">
        <v>0</v>
      </c>
      <c r="P37" s="104">
        <v>0</v>
      </c>
      <c r="Q37" s="105">
        <f>+monthly_drivers_0!Q37*1.25</f>
        <v>6.875</v>
      </c>
    </row>
    <row r="38" spans="1:17" x14ac:dyDescent="0.25">
      <c r="A38" s="106">
        <f t="shared" si="1"/>
        <v>45596</v>
      </c>
      <c r="B38" s="106" t="str">
        <f t="shared" si="2"/>
        <v>Discovery</v>
      </c>
      <c r="C38" s="93">
        <f t="shared" si="3"/>
        <v>0</v>
      </c>
      <c r="D38" s="94">
        <v>0</v>
      </c>
      <c r="E38" s="94">
        <v>0</v>
      </c>
      <c r="F38" s="94">
        <v>0</v>
      </c>
      <c r="G38" s="94">
        <v>0</v>
      </c>
      <c r="H38" s="94">
        <v>0</v>
      </c>
      <c r="I38" s="94">
        <v>0</v>
      </c>
      <c r="J38" s="94">
        <v>0</v>
      </c>
      <c r="K38" s="95">
        <v>0</v>
      </c>
      <c r="L38" s="94">
        <f t="shared" si="0"/>
        <v>0</v>
      </c>
      <c r="M38" s="94">
        <v>0</v>
      </c>
      <c r="N38" s="94">
        <v>0</v>
      </c>
      <c r="O38" s="96">
        <v>0</v>
      </c>
      <c r="P38" s="95">
        <v>0</v>
      </c>
      <c r="Q38" s="97">
        <f>+monthly_drivers_0!Q38*1.25</f>
        <v>3.125</v>
      </c>
    </row>
    <row r="39" spans="1:17" x14ac:dyDescent="0.25">
      <c r="A39" s="98">
        <f t="shared" si="1"/>
        <v>45626</v>
      </c>
      <c r="B39" s="98" t="str">
        <f t="shared" si="2"/>
        <v>Discovery</v>
      </c>
      <c r="C39" s="99">
        <f t="shared" si="3"/>
        <v>0</v>
      </c>
      <c r="D39" s="100">
        <v>0</v>
      </c>
      <c r="E39" s="100">
        <v>0</v>
      </c>
      <c r="F39" s="100">
        <v>0</v>
      </c>
      <c r="G39" s="100">
        <v>0</v>
      </c>
      <c r="H39" s="100">
        <v>0</v>
      </c>
      <c r="I39" s="100">
        <v>0</v>
      </c>
      <c r="J39" s="100">
        <v>0</v>
      </c>
      <c r="K39" s="101">
        <v>0</v>
      </c>
      <c r="L39" s="102">
        <f t="shared" si="0"/>
        <v>0</v>
      </c>
      <c r="M39" s="102">
        <v>0</v>
      </c>
      <c r="N39" s="102">
        <v>0</v>
      </c>
      <c r="O39" s="103">
        <v>0</v>
      </c>
      <c r="P39" s="104">
        <v>0</v>
      </c>
      <c r="Q39" s="105">
        <f>+monthly_drivers_0!Q39*1.25</f>
        <v>3.125</v>
      </c>
    </row>
    <row r="40" spans="1:17" x14ac:dyDescent="0.25">
      <c r="A40" s="106">
        <f t="shared" si="1"/>
        <v>45657</v>
      </c>
      <c r="B40" s="106" t="str">
        <f t="shared" si="2"/>
        <v>Discovery</v>
      </c>
      <c r="C40" s="93">
        <f t="shared" si="3"/>
        <v>0</v>
      </c>
      <c r="D40" s="94">
        <v>0</v>
      </c>
      <c r="E40" s="94">
        <v>0</v>
      </c>
      <c r="F40" s="94">
        <v>0</v>
      </c>
      <c r="G40" s="94">
        <v>0</v>
      </c>
      <c r="H40" s="94">
        <v>0</v>
      </c>
      <c r="I40" s="94">
        <v>0</v>
      </c>
      <c r="J40" s="94">
        <v>0</v>
      </c>
      <c r="K40" s="95">
        <v>0</v>
      </c>
      <c r="L40" s="94">
        <f t="shared" si="0"/>
        <v>0</v>
      </c>
      <c r="M40" s="94">
        <v>0</v>
      </c>
      <c r="N40" s="94">
        <v>0</v>
      </c>
      <c r="O40" s="96">
        <v>0</v>
      </c>
      <c r="P40" s="95">
        <v>0</v>
      </c>
      <c r="Q40" s="97">
        <f>+monthly_drivers_0!Q40*1.25</f>
        <v>3.125</v>
      </c>
    </row>
    <row r="41" spans="1:17" x14ac:dyDescent="0.25">
      <c r="A41" s="98">
        <f t="shared" si="1"/>
        <v>45688</v>
      </c>
      <c r="B41" s="98" t="str">
        <f t="shared" si="2"/>
        <v>Discovery</v>
      </c>
      <c r="C41" s="99">
        <f t="shared" si="3"/>
        <v>0</v>
      </c>
      <c r="D41" s="100">
        <v>0</v>
      </c>
      <c r="E41" s="100">
        <v>0</v>
      </c>
      <c r="F41" s="100">
        <v>0</v>
      </c>
      <c r="G41" s="100">
        <v>0</v>
      </c>
      <c r="H41" s="100">
        <v>0</v>
      </c>
      <c r="I41" s="100">
        <v>0</v>
      </c>
      <c r="J41" s="100">
        <v>0</v>
      </c>
      <c r="K41" s="101">
        <v>0</v>
      </c>
      <c r="L41" s="102">
        <f t="shared" si="0"/>
        <v>0</v>
      </c>
      <c r="M41" s="102">
        <v>0</v>
      </c>
      <c r="N41" s="102">
        <v>0</v>
      </c>
      <c r="O41" s="103">
        <v>0</v>
      </c>
      <c r="P41" s="104">
        <v>0</v>
      </c>
      <c r="Q41" s="105">
        <f>+monthly_drivers_0!Q41*1.25</f>
        <v>3.125</v>
      </c>
    </row>
    <row r="42" spans="1:17" x14ac:dyDescent="0.25">
      <c r="A42" s="106">
        <f t="shared" si="1"/>
        <v>45716</v>
      </c>
      <c r="B42" s="106" t="str">
        <f t="shared" si="2"/>
        <v>Discovery</v>
      </c>
      <c r="C42" s="93">
        <f t="shared" si="3"/>
        <v>0</v>
      </c>
      <c r="D42" s="94">
        <v>0</v>
      </c>
      <c r="E42" s="94">
        <v>0</v>
      </c>
      <c r="F42" s="94">
        <v>0</v>
      </c>
      <c r="G42" s="94">
        <v>0</v>
      </c>
      <c r="H42" s="94">
        <v>0</v>
      </c>
      <c r="I42" s="94">
        <v>0</v>
      </c>
      <c r="J42" s="94">
        <v>0</v>
      </c>
      <c r="K42" s="95">
        <v>0</v>
      </c>
      <c r="L42" s="94">
        <f t="shared" si="0"/>
        <v>0</v>
      </c>
      <c r="M42" s="94">
        <v>0</v>
      </c>
      <c r="N42" s="94">
        <v>0</v>
      </c>
      <c r="O42" s="96">
        <v>0</v>
      </c>
      <c r="P42" s="95">
        <v>0</v>
      </c>
      <c r="Q42" s="97">
        <f>+monthly_drivers_0!Q42*1.25</f>
        <v>3.125</v>
      </c>
    </row>
    <row r="43" spans="1:17" x14ac:dyDescent="0.25">
      <c r="A43" s="98">
        <f t="shared" si="1"/>
        <v>45747</v>
      </c>
      <c r="B43" s="98" t="str">
        <f t="shared" si="2"/>
        <v>Discovery</v>
      </c>
      <c r="C43" s="99">
        <f t="shared" si="3"/>
        <v>0</v>
      </c>
      <c r="D43" s="100">
        <v>0</v>
      </c>
      <c r="E43" s="100">
        <v>0</v>
      </c>
      <c r="F43" s="100">
        <v>0</v>
      </c>
      <c r="G43" s="100">
        <v>0</v>
      </c>
      <c r="H43" s="100">
        <v>0</v>
      </c>
      <c r="I43" s="100">
        <v>0</v>
      </c>
      <c r="J43" s="100">
        <v>0</v>
      </c>
      <c r="K43" s="101">
        <v>0</v>
      </c>
      <c r="L43" s="102">
        <f t="shared" si="0"/>
        <v>0</v>
      </c>
      <c r="M43" s="102">
        <v>0</v>
      </c>
      <c r="N43" s="102">
        <v>0</v>
      </c>
      <c r="O43" s="103">
        <v>0</v>
      </c>
      <c r="P43" s="104">
        <v>0</v>
      </c>
      <c r="Q43" s="105">
        <f>+monthly_drivers_0!Q43*1.25</f>
        <v>3.125</v>
      </c>
    </row>
    <row r="44" spans="1:17" x14ac:dyDescent="0.25">
      <c r="A44" s="106">
        <f t="shared" si="1"/>
        <v>45777</v>
      </c>
      <c r="B44" s="106" t="str">
        <f t="shared" si="2"/>
        <v>Discovery</v>
      </c>
      <c r="C44" s="93">
        <f t="shared" si="3"/>
        <v>0</v>
      </c>
      <c r="D44" s="94">
        <v>0</v>
      </c>
      <c r="E44" s="94">
        <v>0</v>
      </c>
      <c r="F44" s="94">
        <v>0</v>
      </c>
      <c r="G44" s="94">
        <v>0</v>
      </c>
      <c r="H44" s="94">
        <v>0</v>
      </c>
      <c r="I44" s="94">
        <v>0</v>
      </c>
      <c r="J44" s="94">
        <v>0</v>
      </c>
      <c r="K44" s="95">
        <v>0</v>
      </c>
      <c r="L44" s="94">
        <f t="shared" si="0"/>
        <v>0</v>
      </c>
      <c r="M44" s="94">
        <v>0</v>
      </c>
      <c r="N44" s="94">
        <v>0</v>
      </c>
      <c r="O44" s="96">
        <v>0</v>
      </c>
      <c r="P44" s="95">
        <v>0</v>
      </c>
      <c r="Q44" s="97">
        <f>+monthly_drivers_0!Q44*1.25</f>
        <v>3.125</v>
      </c>
    </row>
    <row r="45" spans="1:17" x14ac:dyDescent="0.25">
      <c r="A45" s="98">
        <f t="shared" si="1"/>
        <v>45808</v>
      </c>
      <c r="B45" s="98" t="str">
        <f t="shared" si="2"/>
        <v>Discovery</v>
      </c>
      <c r="C45" s="99">
        <f t="shared" si="3"/>
        <v>0</v>
      </c>
      <c r="D45" s="100">
        <v>0</v>
      </c>
      <c r="E45" s="100">
        <v>0</v>
      </c>
      <c r="F45" s="100">
        <v>0</v>
      </c>
      <c r="G45" s="100">
        <v>0</v>
      </c>
      <c r="H45" s="100">
        <v>0</v>
      </c>
      <c r="I45" s="100">
        <v>0</v>
      </c>
      <c r="J45" s="100">
        <v>0</v>
      </c>
      <c r="K45" s="101">
        <v>0</v>
      </c>
      <c r="L45" s="102">
        <f t="shared" si="0"/>
        <v>0</v>
      </c>
      <c r="M45" s="102">
        <v>0</v>
      </c>
      <c r="N45" s="102">
        <v>0</v>
      </c>
      <c r="O45" s="103">
        <v>0</v>
      </c>
      <c r="P45" s="104">
        <v>0</v>
      </c>
      <c r="Q45" s="105">
        <f>+monthly_drivers_0!Q45*1.25</f>
        <v>3.125</v>
      </c>
    </row>
    <row r="46" spans="1:17" x14ac:dyDescent="0.25">
      <c r="A46" s="106">
        <f t="shared" si="1"/>
        <v>45838</v>
      </c>
      <c r="B46" s="106" t="str">
        <f t="shared" si="2"/>
        <v>Discovery</v>
      </c>
      <c r="C46" s="93">
        <f t="shared" si="3"/>
        <v>0</v>
      </c>
      <c r="D46" s="94">
        <v>0</v>
      </c>
      <c r="E46" s="94">
        <v>0</v>
      </c>
      <c r="F46" s="94">
        <v>0</v>
      </c>
      <c r="G46" s="94">
        <v>0</v>
      </c>
      <c r="H46" s="94">
        <v>0</v>
      </c>
      <c r="I46" s="94">
        <v>0</v>
      </c>
      <c r="J46" s="94">
        <v>0</v>
      </c>
      <c r="K46" s="95">
        <v>0</v>
      </c>
      <c r="L46" s="94">
        <f t="shared" si="0"/>
        <v>0</v>
      </c>
      <c r="M46" s="94">
        <v>0</v>
      </c>
      <c r="N46" s="94">
        <v>0</v>
      </c>
      <c r="O46" s="96">
        <v>0</v>
      </c>
      <c r="P46" s="95">
        <v>0</v>
      </c>
      <c r="Q46" s="97">
        <f>+monthly_drivers_0!Q46*1.25</f>
        <v>3.125</v>
      </c>
    </row>
    <row r="47" spans="1:17" x14ac:dyDescent="0.25">
      <c r="A47" s="98">
        <f t="shared" si="1"/>
        <v>45869</v>
      </c>
      <c r="B47" s="98" t="str">
        <f t="shared" si="2"/>
        <v>Discovery</v>
      </c>
      <c r="C47" s="99">
        <f t="shared" si="3"/>
        <v>0</v>
      </c>
      <c r="D47" s="100">
        <v>0</v>
      </c>
      <c r="E47" s="100">
        <v>0</v>
      </c>
      <c r="F47" s="100">
        <v>0</v>
      </c>
      <c r="G47" s="100">
        <v>0</v>
      </c>
      <c r="H47" s="100">
        <v>0</v>
      </c>
      <c r="I47" s="100">
        <v>0</v>
      </c>
      <c r="J47" s="100">
        <v>0</v>
      </c>
      <c r="K47" s="101">
        <v>0</v>
      </c>
      <c r="L47" s="102">
        <f t="shared" si="0"/>
        <v>0</v>
      </c>
      <c r="M47" s="102">
        <v>0</v>
      </c>
      <c r="N47" s="102">
        <v>0</v>
      </c>
      <c r="O47" s="103">
        <v>0</v>
      </c>
      <c r="P47" s="104">
        <v>0</v>
      </c>
      <c r="Q47" s="105">
        <f>+monthly_drivers_0!Q47*1.25</f>
        <v>3.125</v>
      </c>
    </row>
    <row r="48" spans="1:17" x14ac:dyDescent="0.25">
      <c r="A48" s="106">
        <f t="shared" si="1"/>
        <v>45900</v>
      </c>
      <c r="B48" s="106" t="str">
        <f t="shared" si="2"/>
        <v>Discovery</v>
      </c>
      <c r="C48" s="93">
        <f t="shared" si="3"/>
        <v>0</v>
      </c>
      <c r="D48" s="94">
        <v>0</v>
      </c>
      <c r="E48" s="94">
        <v>0</v>
      </c>
      <c r="F48" s="94">
        <v>0</v>
      </c>
      <c r="G48" s="94">
        <v>0</v>
      </c>
      <c r="H48" s="94">
        <v>0</v>
      </c>
      <c r="I48" s="94">
        <v>0</v>
      </c>
      <c r="J48" s="94">
        <v>0</v>
      </c>
      <c r="K48" s="95">
        <v>0</v>
      </c>
      <c r="L48" s="94">
        <f t="shared" si="0"/>
        <v>0</v>
      </c>
      <c r="M48" s="94">
        <v>0</v>
      </c>
      <c r="N48" s="94">
        <v>0</v>
      </c>
      <c r="O48" s="96">
        <v>0</v>
      </c>
      <c r="P48" s="95">
        <v>0</v>
      </c>
      <c r="Q48" s="97">
        <f>+monthly_drivers_0!Q48*1.25</f>
        <v>3.125</v>
      </c>
    </row>
    <row r="49" spans="1:17" x14ac:dyDescent="0.25">
      <c r="A49" s="98">
        <f t="shared" si="1"/>
        <v>45930</v>
      </c>
      <c r="B49" s="98" t="str">
        <f t="shared" si="2"/>
        <v>Discovery</v>
      </c>
      <c r="C49" s="99">
        <f t="shared" si="3"/>
        <v>0</v>
      </c>
      <c r="D49" s="100">
        <v>0</v>
      </c>
      <c r="E49" s="100">
        <v>0</v>
      </c>
      <c r="F49" s="100">
        <v>0</v>
      </c>
      <c r="G49" s="100">
        <v>0</v>
      </c>
      <c r="H49" s="100">
        <v>0</v>
      </c>
      <c r="I49" s="100">
        <v>0</v>
      </c>
      <c r="J49" s="100">
        <v>0</v>
      </c>
      <c r="K49" s="101">
        <v>0</v>
      </c>
      <c r="L49" s="102">
        <f t="shared" si="0"/>
        <v>0</v>
      </c>
      <c r="M49" s="102">
        <v>0</v>
      </c>
      <c r="N49" s="102">
        <v>0</v>
      </c>
      <c r="O49" s="103">
        <v>0</v>
      </c>
      <c r="P49" s="104">
        <v>0</v>
      </c>
      <c r="Q49" s="105">
        <f>+monthly_drivers_0!Q49*1.25</f>
        <v>3.125</v>
      </c>
    </row>
    <row r="50" spans="1:17" x14ac:dyDescent="0.25">
      <c r="A50" s="106">
        <f t="shared" si="1"/>
        <v>45961</v>
      </c>
      <c r="B50" s="106" t="str">
        <f t="shared" si="2"/>
        <v>Discovery</v>
      </c>
      <c r="C50" s="93">
        <f t="shared" si="3"/>
        <v>0</v>
      </c>
      <c r="D50" s="94">
        <v>0</v>
      </c>
      <c r="E50" s="94">
        <v>0</v>
      </c>
      <c r="F50" s="94">
        <v>0</v>
      </c>
      <c r="G50" s="94">
        <v>0</v>
      </c>
      <c r="H50" s="94">
        <v>0</v>
      </c>
      <c r="I50" s="94">
        <v>0</v>
      </c>
      <c r="J50" s="94">
        <v>0</v>
      </c>
      <c r="K50" s="95">
        <v>0</v>
      </c>
      <c r="L50" s="94">
        <f t="shared" si="0"/>
        <v>0</v>
      </c>
      <c r="M50" s="94">
        <v>0</v>
      </c>
      <c r="N50" s="94">
        <v>0</v>
      </c>
      <c r="O50" s="96">
        <v>0</v>
      </c>
      <c r="P50" s="95">
        <v>0</v>
      </c>
      <c r="Q50" s="97">
        <f>+monthly_drivers_0!Q50*1.25</f>
        <v>3.125</v>
      </c>
    </row>
    <row r="51" spans="1:17" x14ac:dyDescent="0.25">
      <c r="A51" s="98">
        <f t="shared" si="1"/>
        <v>45991</v>
      </c>
      <c r="B51" s="98" t="str">
        <f t="shared" si="2"/>
        <v>Discovery</v>
      </c>
      <c r="C51" s="99">
        <f t="shared" si="3"/>
        <v>0</v>
      </c>
      <c r="D51" s="100">
        <v>0</v>
      </c>
      <c r="E51" s="100">
        <v>0</v>
      </c>
      <c r="F51" s="100">
        <v>0</v>
      </c>
      <c r="G51" s="100">
        <v>0</v>
      </c>
      <c r="H51" s="100">
        <v>0</v>
      </c>
      <c r="I51" s="100">
        <v>0</v>
      </c>
      <c r="J51" s="100">
        <v>0</v>
      </c>
      <c r="K51" s="101">
        <v>0</v>
      </c>
      <c r="L51" s="102">
        <f t="shared" si="0"/>
        <v>0</v>
      </c>
      <c r="M51" s="102">
        <v>0</v>
      </c>
      <c r="N51" s="102">
        <v>0</v>
      </c>
      <c r="O51" s="103">
        <v>0</v>
      </c>
      <c r="P51" s="104">
        <v>0</v>
      </c>
      <c r="Q51" s="105">
        <f>+monthly_drivers_0!Q51*1.25</f>
        <v>3.125</v>
      </c>
    </row>
    <row r="52" spans="1:17" x14ac:dyDescent="0.25">
      <c r="A52" s="106">
        <f t="shared" si="1"/>
        <v>46022</v>
      </c>
      <c r="B52" s="106" t="str">
        <f t="shared" si="2"/>
        <v>Discovery</v>
      </c>
      <c r="C52" s="93">
        <f t="shared" si="3"/>
        <v>0</v>
      </c>
      <c r="D52" s="94">
        <v>0</v>
      </c>
      <c r="E52" s="94">
        <v>0</v>
      </c>
      <c r="F52" s="94">
        <v>0</v>
      </c>
      <c r="G52" s="94">
        <v>0</v>
      </c>
      <c r="H52" s="94">
        <v>0</v>
      </c>
      <c r="I52" s="94">
        <v>0</v>
      </c>
      <c r="J52" s="94">
        <v>0</v>
      </c>
      <c r="K52" s="95">
        <v>0</v>
      </c>
      <c r="L52" s="94">
        <f t="shared" si="0"/>
        <v>0</v>
      </c>
      <c r="M52" s="94">
        <v>0</v>
      </c>
      <c r="N52" s="94">
        <v>0</v>
      </c>
      <c r="O52" s="96">
        <v>0</v>
      </c>
      <c r="P52" s="95">
        <v>0</v>
      </c>
      <c r="Q52" s="97">
        <f>+monthly_drivers_0!Q52*1.25</f>
        <v>3.125</v>
      </c>
    </row>
    <row r="53" spans="1:17" x14ac:dyDescent="0.25">
      <c r="A53" s="98">
        <f t="shared" si="1"/>
        <v>46053</v>
      </c>
      <c r="B53" s="98" t="str">
        <f t="shared" si="2"/>
        <v>Discovery</v>
      </c>
      <c r="C53" s="99">
        <f t="shared" si="3"/>
        <v>0</v>
      </c>
      <c r="D53" s="100">
        <v>0</v>
      </c>
      <c r="E53" s="100">
        <v>0</v>
      </c>
      <c r="F53" s="100">
        <v>0</v>
      </c>
      <c r="G53" s="100">
        <v>0</v>
      </c>
      <c r="H53" s="100">
        <v>0</v>
      </c>
      <c r="I53" s="100">
        <v>0</v>
      </c>
      <c r="J53" s="100">
        <v>0</v>
      </c>
      <c r="K53" s="101">
        <v>0</v>
      </c>
      <c r="L53" s="102">
        <f t="shared" si="0"/>
        <v>0</v>
      </c>
      <c r="M53" s="102">
        <v>0</v>
      </c>
      <c r="N53" s="102">
        <v>0</v>
      </c>
      <c r="O53" s="103">
        <v>0</v>
      </c>
      <c r="P53" s="104">
        <v>0</v>
      </c>
      <c r="Q53" s="105">
        <f>+monthly_drivers_0!Q53*1.25</f>
        <v>3.125</v>
      </c>
    </row>
    <row r="54" spans="1:17" x14ac:dyDescent="0.25">
      <c r="A54" s="106">
        <f t="shared" si="1"/>
        <v>46081</v>
      </c>
      <c r="B54" s="106" t="str">
        <f t="shared" si="2"/>
        <v>Discovery</v>
      </c>
      <c r="C54" s="93">
        <f t="shared" si="3"/>
        <v>0</v>
      </c>
      <c r="D54" s="94">
        <v>0</v>
      </c>
      <c r="E54" s="94">
        <v>0</v>
      </c>
      <c r="F54" s="94">
        <v>0</v>
      </c>
      <c r="G54" s="94">
        <v>0</v>
      </c>
      <c r="H54" s="94">
        <v>0</v>
      </c>
      <c r="I54" s="94">
        <v>0</v>
      </c>
      <c r="J54" s="94">
        <v>0</v>
      </c>
      <c r="K54" s="95">
        <v>0</v>
      </c>
      <c r="L54" s="94">
        <f t="shared" si="0"/>
        <v>0</v>
      </c>
      <c r="M54" s="94">
        <v>0</v>
      </c>
      <c r="N54" s="94">
        <v>0</v>
      </c>
      <c r="O54" s="96">
        <v>0</v>
      </c>
      <c r="P54" s="95">
        <v>0</v>
      </c>
      <c r="Q54" s="97">
        <f>+monthly_drivers_0!Q54*1.25</f>
        <v>3.125</v>
      </c>
    </row>
    <row r="55" spans="1:17" x14ac:dyDescent="0.25">
      <c r="A55" s="98">
        <f t="shared" si="1"/>
        <v>46112</v>
      </c>
      <c r="B55" s="98" t="str">
        <f t="shared" si="2"/>
        <v>Discovery</v>
      </c>
      <c r="C55" s="99">
        <f t="shared" si="3"/>
        <v>0</v>
      </c>
      <c r="D55" s="100">
        <v>0</v>
      </c>
      <c r="E55" s="100">
        <v>0</v>
      </c>
      <c r="F55" s="100">
        <v>0</v>
      </c>
      <c r="G55" s="100">
        <v>0</v>
      </c>
      <c r="H55" s="100">
        <v>0</v>
      </c>
      <c r="I55" s="100">
        <v>0</v>
      </c>
      <c r="J55" s="100">
        <v>0</v>
      </c>
      <c r="K55" s="101">
        <v>0</v>
      </c>
      <c r="L55" s="102">
        <f t="shared" si="0"/>
        <v>0</v>
      </c>
      <c r="M55" s="102">
        <v>0</v>
      </c>
      <c r="N55" s="102">
        <v>0</v>
      </c>
      <c r="O55" s="103">
        <v>0</v>
      </c>
      <c r="P55" s="104">
        <v>0</v>
      </c>
      <c r="Q55" s="105">
        <f>+monthly_drivers_0!Q55*1.25</f>
        <v>3.125</v>
      </c>
    </row>
    <row r="56" spans="1:17" x14ac:dyDescent="0.25">
      <c r="A56" s="106">
        <f t="shared" si="1"/>
        <v>46142</v>
      </c>
      <c r="B56" s="106" t="str">
        <f t="shared" si="2"/>
        <v>Discovery</v>
      </c>
      <c r="C56" s="93">
        <f t="shared" si="3"/>
        <v>0</v>
      </c>
      <c r="D56" s="94">
        <v>0</v>
      </c>
      <c r="E56" s="94">
        <v>0</v>
      </c>
      <c r="F56" s="94">
        <v>0</v>
      </c>
      <c r="G56" s="94">
        <v>0</v>
      </c>
      <c r="H56" s="94">
        <v>0</v>
      </c>
      <c r="I56" s="94">
        <v>0</v>
      </c>
      <c r="J56" s="94">
        <v>0</v>
      </c>
      <c r="K56" s="95">
        <v>0</v>
      </c>
      <c r="L56" s="94">
        <f t="shared" si="0"/>
        <v>0</v>
      </c>
      <c r="M56" s="94">
        <v>0</v>
      </c>
      <c r="N56" s="94">
        <v>0</v>
      </c>
      <c r="O56" s="96">
        <v>0</v>
      </c>
      <c r="P56" s="95">
        <v>0</v>
      </c>
      <c r="Q56" s="97">
        <f>+monthly_drivers_0!Q56*1.25</f>
        <v>3.125</v>
      </c>
    </row>
    <row r="57" spans="1:17" x14ac:dyDescent="0.25">
      <c r="A57" s="98">
        <f t="shared" si="1"/>
        <v>46173</v>
      </c>
      <c r="B57" s="98" t="str">
        <f t="shared" si="2"/>
        <v>Discovery</v>
      </c>
      <c r="C57" s="99">
        <f t="shared" si="3"/>
        <v>0</v>
      </c>
      <c r="D57" s="100">
        <v>0</v>
      </c>
      <c r="E57" s="100">
        <v>0</v>
      </c>
      <c r="F57" s="100">
        <v>0</v>
      </c>
      <c r="G57" s="100">
        <v>0</v>
      </c>
      <c r="H57" s="100">
        <v>0</v>
      </c>
      <c r="I57" s="100">
        <v>0</v>
      </c>
      <c r="J57" s="100">
        <v>0</v>
      </c>
      <c r="K57" s="101">
        <v>0</v>
      </c>
      <c r="L57" s="102">
        <f t="shared" si="0"/>
        <v>0</v>
      </c>
      <c r="M57" s="102">
        <v>0</v>
      </c>
      <c r="N57" s="102">
        <v>0</v>
      </c>
      <c r="O57" s="103">
        <v>0</v>
      </c>
      <c r="P57" s="104">
        <v>0</v>
      </c>
      <c r="Q57" s="105">
        <f>+monthly_drivers_0!Q57*1.25</f>
        <v>3.125</v>
      </c>
    </row>
    <row r="58" spans="1:17" x14ac:dyDescent="0.25">
      <c r="A58" s="106">
        <f t="shared" si="1"/>
        <v>46203</v>
      </c>
      <c r="B58" s="106" t="str">
        <f t="shared" si="2"/>
        <v>Discovery</v>
      </c>
      <c r="C58" s="93">
        <f t="shared" si="3"/>
        <v>0</v>
      </c>
      <c r="D58" s="94">
        <v>0</v>
      </c>
      <c r="E58" s="94">
        <v>0</v>
      </c>
      <c r="F58" s="94">
        <v>0</v>
      </c>
      <c r="G58" s="94">
        <v>0</v>
      </c>
      <c r="H58" s="94">
        <v>0</v>
      </c>
      <c r="I58" s="94">
        <v>0</v>
      </c>
      <c r="J58" s="94">
        <v>0</v>
      </c>
      <c r="K58" s="95">
        <v>0</v>
      </c>
      <c r="L58" s="94">
        <f t="shared" si="0"/>
        <v>0</v>
      </c>
      <c r="M58" s="94">
        <v>0</v>
      </c>
      <c r="N58" s="94">
        <v>0</v>
      </c>
      <c r="O58" s="96">
        <v>0</v>
      </c>
      <c r="P58" s="95">
        <v>0</v>
      </c>
      <c r="Q58" s="97">
        <f>+monthly_drivers_0!Q58*1.25</f>
        <v>3.125</v>
      </c>
    </row>
    <row r="59" spans="1:17" x14ac:dyDescent="0.25">
      <c r="A59" s="98">
        <f t="shared" si="1"/>
        <v>46234</v>
      </c>
      <c r="B59" s="98" t="str">
        <f t="shared" si="2"/>
        <v>Discovery</v>
      </c>
      <c r="C59" s="99">
        <f t="shared" si="3"/>
        <v>0</v>
      </c>
      <c r="D59" s="100">
        <v>0</v>
      </c>
      <c r="E59" s="100">
        <v>0</v>
      </c>
      <c r="F59" s="100">
        <v>0</v>
      </c>
      <c r="G59" s="100">
        <v>0</v>
      </c>
      <c r="H59" s="100">
        <v>0</v>
      </c>
      <c r="I59" s="100">
        <v>0</v>
      </c>
      <c r="J59" s="100">
        <v>0</v>
      </c>
      <c r="K59" s="101">
        <v>0</v>
      </c>
      <c r="L59" s="102">
        <f t="shared" si="0"/>
        <v>0</v>
      </c>
      <c r="M59" s="102">
        <v>0</v>
      </c>
      <c r="N59" s="102">
        <v>0</v>
      </c>
      <c r="O59" s="103">
        <v>0</v>
      </c>
      <c r="P59" s="104">
        <v>0</v>
      </c>
      <c r="Q59" s="105">
        <f>+monthly_drivers_0!Q59*1.25</f>
        <v>3.125</v>
      </c>
    </row>
    <row r="60" spans="1:17" x14ac:dyDescent="0.25">
      <c r="A60" s="106">
        <f t="shared" si="1"/>
        <v>46265</v>
      </c>
      <c r="B60" s="106" t="str">
        <f t="shared" si="2"/>
        <v>Discovery</v>
      </c>
      <c r="C60" s="93">
        <f t="shared" si="3"/>
        <v>0</v>
      </c>
      <c r="D60" s="94">
        <v>0</v>
      </c>
      <c r="E60" s="94">
        <v>0</v>
      </c>
      <c r="F60" s="94">
        <v>0</v>
      </c>
      <c r="G60" s="94">
        <v>0</v>
      </c>
      <c r="H60" s="94">
        <v>0</v>
      </c>
      <c r="I60" s="94">
        <v>0</v>
      </c>
      <c r="J60" s="94">
        <v>0</v>
      </c>
      <c r="K60" s="95">
        <v>0</v>
      </c>
      <c r="L60" s="94">
        <f t="shared" si="0"/>
        <v>0</v>
      </c>
      <c r="M60" s="94">
        <v>0</v>
      </c>
      <c r="N60" s="94">
        <v>0</v>
      </c>
      <c r="O60" s="96">
        <v>0</v>
      </c>
      <c r="P60" s="95">
        <v>0</v>
      </c>
      <c r="Q60" s="97">
        <f>+monthly_drivers_0!Q60*1.25</f>
        <v>3.125</v>
      </c>
    </row>
    <row r="61" spans="1:17" x14ac:dyDescent="0.25">
      <c r="A61" s="98">
        <f t="shared" si="1"/>
        <v>46295</v>
      </c>
      <c r="B61" s="98" t="str">
        <f t="shared" si="2"/>
        <v>Discovery</v>
      </c>
      <c r="C61" s="99">
        <f t="shared" si="3"/>
        <v>0</v>
      </c>
      <c r="D61" s="100">
        <v>0</v>
      </c>
      <c r="E61" s="100">
        <v>0</v>
      </c>
      <c r="F61" s="100">
        <v>0</v>
      </c>
      <c r="G61" s="100">
        <v>0</v>
      </c>
      <c r="H61" s="100">
        <v>0</v>
      </c>
      <c r="I61" s="100">
        <v>0</v>
      </c>
      <c r="J61" s="100">
        <v>0</v>
      </c>
      <c r="K61" s="101">
        <v>0</v>
      </c>
      <c r="L61" s="102">
        <f t="shared" si="0"/>
        <v>0</v>
      </c>
      <c r="M61" s="102">
        <v>0</v>
      </c>
      <c r="N61" s="102">
        <v>0</v>
      </c>
      <c r="O61" s="103">
        <v>0</v>
      </c>
      <c r="P61" s="104">
        <v>0</v>
      </c>
      <c r="Q61" s="105">
        <f>+monthly_drivers_0!Q61*1.25</f>
        <v>3.125</v>
      </c>
    </row>
    <row r="62" spans="1:17" x14ac:dyDescent="0.25">
      <c r="A62" s="106">
        <f t="shared" si="1"/>
        <v>46326</v>
      </c>
      <c r="B62" s="106" t="str">
        <f t="shared" si="2"/>
        <v>Discovery</v>
      </c>
      <c r="C62" s="93">
        <f t="shared" si="3"/>
        <v>0</v>
      </c>
      <c r="D62" s="94">
        <v>0</v>
      </c>
      <c r="E62" s="94">
        <v>0</v>
      </c>
      <c r="F62" s="94">
        <v>0</v>
      </c>
      <c r="G62" s="94">
        <v>0</v>
      </c>
      <c r="H62" s="94">
        <v>0</v>
      </c>
      <c r="I62" s="94">
        <v>0</v>
      </c>
      <c r="J62" s="94">
        <v>0</v>
      </c>
      <c r="K62" s="95">
        <v>0</v>
      </c>
      <c r="L62" s="94">
        <f t="shared" si="0"/>
        <v>0</v>
      </c>
      <c r="M62" s="94">
        <v>0</v>
      </c>
      <c r="N62" s="94">
        <v>0</v>
      </c>
      <c r="O62" s="96">
        <v>0</v>
      </c>
      <c r="P62" s="95">
        <v>0</v>
      </c>
      <c r="Q62" s="97">
        <f>+monthly_drivers_0!Q62*1.25</f>
        <v>3.125</v>
      </c>
    </row>
    <row r="63" spans="1:17" x14ac:dyDescent="0.25">
      <c r="A63" s="98">
        <f t="shared" si="1"/>
        <v>46356</v>
      </c>
      <c r="B63" s="98" t="str">
        <f t="shared" si="2"/>
        <v>Discovery</v>
      </c>
      <c r="C63" s="99">
        <f t="shared" si="3"/>
        <v>0</v>
      </c>
      <c r="D63" s="100">
        <v>0</v>
      </c>
      <c r="E63" s="100">
        <v>0</v>
      </c>
      <c r="F63" s="100">
        <v>0</v>
      </c>
      <c r="G63" s="100">
        <v>0</v>
      </c>
      <c r="H63" s="100">
        <v>0</v>
      </c>
      <c r="I63" s="100">
        <v>0</v>
      </c>
      <c r="J63" s="100">
        <v>0</v>
      </c>
      <c r="K63" s="101">
        <v>0</v>
      </c>
      <c r="L63" s="102">
        <f t="shared" si="0"/>
        <v>0</v>
      </c>
      <c r="M63" s="102">
        <v>0</v>
      </c>
      <c r="N63" s="102">
        <v>0</v>
      </c>
      <c r="O63" s="103">
        <v>0</v>
      </c>
      <c r="P63" s="104">
        <v>0</v>
      </c>
      <c r="Q63" s="105">
        <f>+monthly_drivers_0!Q63*1.25</f>
        <v>3.125</v>
      </c>
    </row>
    <row r="64" spans="1:17" x14ac:dyDescent="0.25">
      <c r="A64" s="106">
        <f t="shared" si="1"/>
        <v>46387</v>
      </c>
      <c r="B64" s="106" t="str">
        <f t="shared" si="2"/>
        <v>Discovery</v>
      </c>
      <c r="C64" s="93">
        <f t="shared" si="3"/>
        <v>0</v>
      </c>
      <c r="D64" s="94">
        <v>0</v>
      </c>
      <c r="E64" s="94">
        <v>0</v>
      </c>
      <c r="F64" s="94">
        <v>0</v>
      </c>
      <c r="G64" s="94">
        <v>0</v>
      </c>
      <c r="H64" s="94">
        <v>0</v>
      </c>
      <c r="I64" s="94">
        <v>0</v>
      </c>
      <c r="J64" s="94">
        <v>0</v>
      </c>
      <c r="K64" s="95">
        <v>0</v>
      </c>
      <c r="L64" s="94">
        <f t="shared" si="0"/>
        <v>0</v>
      </c>
      <c r="M64" s="94">
        <v>0</v>
      </c>
      <c r="N64" s="94">
        <v>0</v>
      </c>
      <c r="O64" s="96">
        <v>0</v>
      </c>
      <c r="P64" s="95">
        <v>0</v>
      </c>
      <c r="Q64" s="97">
        <f>+monthly_drivers_0!Q64*1.25</f>
        <v>3.125</v>
      </c>
    </row>
    <row r="65" spans="1:17" x14ac:dyDescent="0.25">
      <c r="A65" s="98">
        <f t="shared" si="1"/>
        <v>46418</v>
      </c>
      <c r="B65" s="98" t="str">
        <f t="shared" si="2"/>
        <v>Discovery</v>
      </c>
      <c r="C65" s="99">
        <f t="shared" si="3"/>
        <v>0</v>
      </c>
      <c r="D65" s="100">
        <v>0</v>
      </c>
      <c r="E65" s="100">
        <v>0</v>
      </c>
      <c r="F65" s="100">
        <v>0</v>
      </c>
      <c r="G65" s="100">
        <v>0</v>
      </c>
      <c r="H65" s="100">
        <v>0</v>
      </c>
      <c r="I65" s="100">
        <v>0</v>
      </c>
      <c r="J65" s="100">
        <v>0</v>
      </c>
      <c r="K65" s="101">
        <v>0</v>
      </c>
      <c r="L65" s="102">
        <f t="shared" si="0"/>
        <v>0</v>
      </c>
      <c r="M65" s="102">
        <v>0</v>
      </c>
      <c r="N65" s="102">
        <v>0</v>
      </c>
      <c r="O65" s="103">
        <v>0</v>
      </c>
      <c r="P65" s="104">
        <v>0</v>
      </c>
      <c r="Q65" s="105">
        <f>+monthly_drivers_0!Q65*1.25</f>
        <v>3.125</v>
      </c>
    </row>
    <row r="66" spans="1:17" x14ac:dyDescent="0.25">
      <c r="A66" s="106">
        <f t="shared" si="1"/>
        <v>46446</v>
      </c>
      <c r="B66" s="106" t="str">
        <f t="shared" si="2"/>
        <v>Discovery</v>
      </c>
      <c r="C66" s="93">
        <f t="shared" si="3"/>
        <v>0</v>
      </c>
      <c r="D66" s="94">
        <v>0</v>
      </c>
      <c r="E66" s="94">
        <v>0</v>
      </c>
      <c r="F66" s="94">
        <v>0</v>
      </c>
      <c r="G66" s="94">
        <v>0</v>
      </c>
      <c r="H66" s="94">
        <v>0</v>
      </c>
      <c r="I66" s="94">
        <v>0</v>
      </c>
      <c r="J66" s="94">
        <v>0</v>
      </c>
      <c r="K66" s="95">
        <v>0</v>
      </c>
      <c r="L66" s="94">
        <f t="shared" ref="L66:L129" si="4">+O66+P66</f>
        <v>0</v>
      </c>
      <c r="M66" s="94">
        <v>0</v>
      </c>
      <c r="N66" s="94">
        <v>0</v>
      </c>
      <c r="O66" s="96">
        <v>0</v>
      </c>
      <c r="P66" s="95">
        <v>0</v>
      </c>
      <c r="Q66" s="97">
        <f>+monthly_drivers_0!Q66*1.25</f>
        <v>3.125</v>
      </c>
    </row>
    <row r="67" spans="1:17" x14ac:dyDescent="0.25">
      <c r="A67" s="98">
        <f t="shared" ref="A67:A130" si="5">+EOMONTH(A66,1)</f>
        <v>46477</v>
      </c>
      <c r="B67" s="98" t="str">
        <f t="shared" ref="B67:B130" si="6">+B66</f>
        <v>Discovery</v>
      </c>
      <c r="C67" s="99">
        <f t="shared" ref="C67:C130" si="7">+C66</f>
        <v>0</v>
      </c>
      <c r="D67" s="100">
        <v>0</v>
      </c>
      <c r="E67" s="100">
        <v>0</v>
      </c>
      <c r="F67" s="100">
        <v>0</v>
      </c>
      <c r="G67" s="100">
        <v>0</v>
      </c>
      <c r="H67" s="100">
        <v>0</v>
      </c>
      <c r="I67" s="100">
        <v>0</v>
      </c>
      <c r="J67" s="100">
        <v>0</v>
      </c>
      <c r="K67" s="101">
        <v>0</v>
      </c>
      <c r="L67" s="102">
        <f t="shared" si="4"/>
        <v>0</v>
      </c>
      <c r="M67" s="102">
        <v>0</v>
      </c>
      <c r="N67" s="102">
        <v>0</v>
      </c>
      <c r="O67" s="103">
        <v>0</v>
      </c>
      <c r="P67" s="104">
        <v>0</v>
      </c>
      <c r="Q67" s="105">
        <f>+monthly_drivers_0!Q67*1.25</f>
        <v>3.125</v>
      </c>
    </row>
    <row r="68" spans="1:17" x14ac:dyDescent="0.25">
      <c r="A68" s="106">
        <f t="shared" si="5"/>
        <v>46507</v>
      </c>
      <c r="B68" s="106" t="str">
        <f t="shared" si="6"/>
        <v>Discovery</v>
      </c>
      <c r="C68" s="93">
        <f t="shared" si="7"/>
        <v>0</v>
      </c>
      <c r="D68" s="94">
        <v>0</v>
      </c>
      <c r="E68" s="94">
        <v>0</v>
      </c>
      <c r="F68" s="94">
        <v>0</v>
      </c>
      <c r="G68" s="94">
        <v>0</v>
      </c>
      <c r="H68" s="94">
        <v>0</v>
      </c>
      <c r="I68" s="94">
        <v>0</v>
      </c>
      <c r="J68" s="94">
        <v>0</v>
      </c>
      <c r="K68" s="95">
        <v>0</v>
      </c>
      <c r="L68" s="94">
        <f t="shared" si="4"/>
        <v>0</v>
      </c>
      <c r="M68" s="94">
        <v>0</v>
      </c>
      <c r="N68" s="94">
        <v>0</v>
      </c>
      <c r="O68" s="96">
        <v>0</v>
      </c>
      <c r="P68" s="95">
        <v>0</v>
      </c>
      <c r="Q68" s="97">
        <f>+monthly_drivers_0!Q68*1.25</f>
        <v>3.125</v>
      </c>
    </row>
    <row r="69" spans="1:17" x14ac:dyDescent="0.25">
      <c r="A69" s="98">
        <f t="shared" si="5"/>
        <v>46538</v>
      </c>
      <c r="B69" s="98" t="str">
        <f t="shared" si="6"/>
        <v>Discovery</v>
      </c>
      <c r="C69" s="99">
        <f t="shared" si="7"/>
        <v>0</v>
      </c>
      <c r="D69" s="100">
        <v>0</v>
      </c>
      <c r="E69" s="100">
        <v>0</v>
      </c>
      <c r="F69" s="100">
        <v>0</v>
      </c>
      <c r="G69" s="100">
        <v>0</v>
      </c>
      <c r="H69" s="100">
        <v>0</v>
      </c>
      <c r="I69" s="100">
        <v>0</v>
      </c>
      <c r="J69" s="100">
        <v>0</v>
      </c>
      <c r="K69" s="101">
        <v>0</v>
      </c>
      <c r="L69" s="102">
        <f t="shared" si="4"/>
        <v>0</v>
      </c>
      <c r="M69" s="102">
        <v>0</v>
      </c>
      <c r="N69" s="102">
        <v>0</v>
      </c>
      <c r="O69" s="103">
        <v>0</v>
      </c>
      <c r="P69" s="104">
        <v>0</v>
      </c>
      <c r="Q69" s="105">
        <f>+monthly_drivers_0!Q69*1.25</f>
        <v>3.125</v>
      </c>
    </row>
    <row r="70" spans="1:17" x14ac:dyDescent="0.25">
      <c r="A70" s="106">
        <f t="shared" si="5"/>
        <v>46568</v>
      </c>
      <c r="B70" s="106" t="str">
        <f t="shared" si="6"/>
        <v>Discovery</v>
      </c>
      <c r="C70" s="93">
        <f t="shared" si="7"/>
        <v>0</v>
      </c>
      <c r="D70" s="94">
        <v>0</v>
      </c>
      <c r="E70" s="94">
        <v>0</v>
      </c>
      <c r="F70" s="94">
        <v>0</v>
      </c>
      <c r="G70" s="94">
        <v>0</v>
      </c>
      <c r="H70" s="94">
        <v>0</v>
      </c>
      <c r="I70" s="94">
        <v>0</v>
      </c>
      <c r="J70" s="94">
        <v>0</v>
      </c>
      <c r="K70" s="95">
        <v>0</v>
      </c>
      <c r="L70" s="94">
        <f t="shared" si="4"/>
        <v>0</v>
      </c>
      <c r="M70" s="94">
        <v>0</v>
      </c>
      <c r="N70" s="94">
        <v>0</v>
      </c>
      <c r="O70" s="96">
        <v>0</v>
      </c>
      <c r="P70" s="95">
        <v>0</v>
      </c>
      <c r="Q70" s="97">
        <f>+monthly_drivers_0!Q70*1.25</f>
        <v>3.125</v>
      </c>
    </row>
    <row r="71" spans="1:17" x14ac:dyDescent="0.25">
      <c r="A71" s="98">
        <f t="shared" si="5"/>
        <v>46599</v>
      </c>
      <c r="B71" s="98" t="str">
        <f t="shared" si="6"/>
        <v>Discovery</v>
      </c>
      <c r="C71" s="99">
        <f t="shared" si="7"/>
        <v>0</v>
      </c>
      <c r="D71" s="100">
        <v>0</v>
      </c>
      <c r="E71" s="100">
        <v>0</v>
      </c>
      <c r="F71" s="100">
        <v>0</v>
      </c>
      <c r="G71" s="100">
        <v>0</v>
      </c>
      <c r="H71" s="100">
        <v>0</v>
      </c>
      <c r="I71" s="100">
        <v>0</v>
      </c>
      <c r="J71" s="100">
        <v>0</v>
      </c>
      <c r="K71" s="101">
        <v>0</v>
      </c>
      <c r="L71" s="102">
        <f t="shared" si="4"/>
        <v>0</v>
      </c>
      <c r="M71" s="102">
        <v>0</v>
      </c>
      <c r="N71" s="102">
        <v>0</v>
      </c>
      <c r="O71" s="103">
        <v>0</v>
      </c>
      <c r="P71" s="104">
        <v>0</v>
      </c>
      <c r="Q71" s="105">
        <f>+monthly_drivers_0!Q71*1.25</f>
        <v>3.125</v>
      </c>
    </row>
    <row r="72" spans="1:17" x14ac:dyDescent="0.25">
      <c r="A72" s="106">
        <f t="shared" si="5"/>
        <v>46630</v>
      </c>
      <c r="B72" s="106" t="str">
        <f t="shared" si="6"/>
        <v>Discovery</v>
      </c>
      <c r="C72" s="93">
        <f t="shared" si="7"/>
        <v>0</v>
      </c>
      <c r="D72" s="94">
        <v>0</v>
      </c>
      <c r="E72" s="94">
        <v>0</v>
      </c>
      <c r="F72" s="94">
        <v>0</v>
      </c>
      <c r="G72" s="94">
        <v>0</v>
      </c>
      <c r="H72" s="94">
        <v>0</v>
      </c>
      <c r="I72" s="94">
        <v>0</v>
      </c>
      <c r="J72" s="94">
        <v>0</v>
      </c>
      <c r="K72" s="95">
        <v>0</v>
      </c>
      <c r="L72" s="94">
        <f t="shared" si="4"/>
        <v>0</v>
      </c>
      <c r="M72" s="94">
        <v>0</v>
      </c>
      <c r="N72" s="94">
        <v>0</v>
      </c>
      <c r="O72" s="96">
        <v>0</v>
      </c>
      <c r="P72" s="95">
        <v>0</v>
      </c>
      <c r="Q72" s="97">
        <f>+monthly_drivers_0!Q72*1.25</f>
        <v>3.125</v>
      </c>
    </row>
    <row r="73" spans="1:17" x14ac:dyDescent="0.25">
      <c r="A73" s="98">
        <f t="shared" si="5"/>
        <v>46660</v>
      </c>
      <c r="B73" s="98" t="str">
        <f t="shared" si="6"/>
        <v>Discovery</v>
      </c>
      <c r="C73" s="99">
        <f t="shared" si="7"/>
        <v>0</v>
      </c>
      <c r="D73" s="100">
        <v>0</v>
      </c>
      <c r="E73" s="100">
        <v>0</v>
      </c>
      <c r="F73" s="100">
        <v>0</v>
      </c>
      <c r="G73" s="100">
        <v>0</v>
      </c>
      <c r="H73" s="100">
        <v>0</v>
      </c>
      <c r="I73" s="100">
        <v>0</v>
      </c>
      <c r="J73" s="100">
        <v>0</v>
      </c>
      <c r="K73" s="101">
        <v>0</v>
      </c>
      <c r="L73" s="102">
        <f t="shared" si="4"/>
        <v>0</v>
      </c>
      <c r="M73" s="102">
        <v>0</v>
      </c>
      <c r="N73" s="102">
        <v>0</v>
      </c>
      <c r="O73" s="103">
        <v>0</v>
      </c>
      <c r="P73" s="104">
        <v>0</v>
      </c>
      <c r="Q73" s="105">
        <f>+monthly_drivers_0!Q73*1.25</f>
        <v>3.125</v>
      </c>
    </row>
    <row r="74" spans="1:17" x14ac:dyDescent="0.25">
      <c r="A74" s="106">
        <f t="shared" si="5"/>
        <v>46691</v>
      </c>
      <c r="B74" s="106" t="str">
        <f t="shared" si="6"/>
        <v>Discovery</v>
      </c>
      <c r="C74" s="93">
        <f t="shared" si="7"/>
        <v>0</v>
      </c>
      <c r="D74" s="94">
        <v>0</v>
      </c>
      <c r="E74" s="94">
        <v>0</v>
      </c>
      <c r="F74" s="94">
        <v>0</v>
      </c>
      <c r="G74" s="94">
        <v>0</v>
      </c>
      <c r="H74" s="94">
        <v>0</v>
      </c>
      <c r="I74" s="94">
        <v>0</v>
      </c>
      <c r="J74" s="94">
        <v>0</v>
      </c>
      <c r="K74" s="95">
        <v>0</v>
      </c>
      <c r="L74" s="94">
        <f t="shared" si="4"/>
        <v>0</v>
      </c>
      <c r="M74" s="94">
        <v>0</v>
      </c>
      <c r="N74" s="94">
        <v>0</v>
      </c>
      <c r="O74" s="96">
        <v>0</v>
      </c>
      <c r="P74" s="95">
        <v>0</v>
      </c>
      <c r="Q74" s="97">
        <f>+monthly_drivers_0!Q74*1.25</f>
        <v>3.125</v>
      </c>
    </row>
    <row r="75" spans="1:17" x14ac:dyDescent="0.25">
      <c r="A75" s="98">
        <f t="shared" si="5"/>
        <v>46721</v>
      </c>
      <c r="B75" s="98" t="str">
        <f t="shared" si="6"/>
        <v>Discovery</v>
      </c>
      <c r="C75" s="99">
        <f t="shared" si="7"/>
        <v>0</v>
      </c>
      <c r="D75" s="100">
        <v>0</v>
      </c>
      <c r="E75" s="100">
        <v>0</v>
      </c>
      <c r="F75" s="100">
        <v>0</v>
      </c>
      <c r="G75" s="100">
        <v>0</v>
      </c>
      <c r="H75" s="100">
        <v>0</v>
      </c>
      <c r="I75" s="100">
        <v>0</v>
      </c>
      <c r="J75" s="100">
        <v>0</v>
      </c>
      <c r="K75" s="101">
        <v>0</v>
      </c>
      <c r="L75" s="102">
        <f t="shared" si="4"/>
        <v>0</v>
      </c>
      <c r="M75" s="102">
        <v>0</v>
      </c>
      <c r="N75" s="102">
        <v>0</v>
      </c>
      <c r="O75" s="103">
        <v>0</v>
      </c>
      <c r="P75" s="104">
        <v>0</v>
      </c>
      <c r="Q75" s="105">
        <f>+monthly_drivers_0!Q75*1.25</f>
        <v>3.125</v>
      </c>
    </row>
    <row r="76" spans="1:17" x14ac:dyDescent="0.25">
      <c r="A76" s="106">
        <f t="shared" si="5"/>
        <v>46752</v>
      </c>
      <c r="B76" s="106" t="str">
        <f t="shared" si="6"/>
        <v>Discovery</v>
      </c>
      <c r="C76" s="93">
        <f t="shared" si="7"/>
        <v>0</v>
      </c>
      <c r="D76" s="94">
        <v>0</v>
      </c>
      <c r="E76" s="94">
        <v>0</v>
      </c>
      <c r="F76" s="94">
        <v>0</v>
      </c>
      <c r="G76" s="94">
        <v>0</v>
      </c>
      <c r="H76" s="94">
        <v>0</v>
      </c>
      <c r="I76" s="94">
        <v>0</v>
      </c>
      <c r="J76" s="94">
        <v>0</v>
      </c>
      <c r="K76" s="95">
        <v>0</v>
      </c>
      <c r="L76" s="94">
        <f t="shared" si="4"/>
        <v>0</v>
      </c>
      <c r="M76" s="94">
        <v>0</v>
      </c>
      <c r="N76" s="94">
        <v>0</v>
      </c>
      <c r="O76" s="96">
        <v>0</v>
      </c>
      <c r="P76" s="95">
        <v>0</v>
      </c>
      <c r="Q76" s="97">
        <f>+monthly_drivers_0!Q76*1.25</f>
        <v>3.125</v>
      </c>
    </row>
    <row r="77" spans="1:17" x14ac:dyDescent="0.25">
      <c r="A77" s="98">
        <f t="shared" si="5"/>
        <v>46783</v>
      </c>
      <c r="B77" s="98" t="str">
        <f t="shared" si="6"/>
        <v>Discovery</v>
      </c>
      <c r="C77" s="99">
        <f t="shared" si="7"/>
        <v>0</v>
      </c>
      <c r="D77" s="100">
        <v>0</v>
      </c>
      <c r="E77" s="100">
        <v>0</v>
      </c>
      <c r="F77" s="100">
        <v>0</v>
      </c>
      <c r="G77" s="100">
        <v>0</v>
      </c>
      <c r="H77" s="100">
        <v>0</v>
      </c>
      <c r="I77" s="100">
        <v>0</v>
      </c>
      <c r="J77" s="100">
        <v>0</v>
      </c>
      <c r="K77" s="101">
        <v>0</v>
      </c>
      <c r="L77" s="102">
        <f t="shared" si="4"/>
        <v>0</v>
      </c>
      <c r="M77" s="102">
        <v>0</v>
      </c>
      <c r="N77" s="102">
        <v>0</v>
      </c>
      <c r="O77" s="103">
        <v>0</v>
      </c>
      <c r="P77" s="104">
        <v>0</v>
      </c>
      <c r="Q77" s="105">
        <f>+monthly_drivers_0!Q77*1.25</f>
        <v>3.125</v>
      </c>
    </row>
    <row r="78" spans="1:17" x14ac:dyDescent="0.25">
      <c r="A78" s="106">
        <f t="shared" si="5"/>
        <v>46812</v>
      </c>
      <c r="B78" s="106" t="str">
        <f t="shared" si="6"/>
        <v>Discovery</v>
      </c>
      <c r="C78" s="93">
        <f t="shared" si="7"/>
        <v>0</v>
      </c>
      <c r="D78" s="94">
        <v>0</v>
      </c>
      <c r="E78" s="94">
        <v>0</v>
      </c>
      <c r="F78" s="94">
        <v>0</v>
      </c>
      <c r="G78" s="94">
        <v>0</v>
      </c>
      <c r="H78" s="94">
        <v>0</v>
      </c>
      <c r="I78" s="94">
        <v>0</v>
      </c>
      <c r="J78" s="94">
        <v>0</v>
      </c>
      <c r="K78" s="95">
        <v>0</v>
      </c>
      <c r="L78" s="94">
        <f t="shared" si="4"/>
        <v>0</v>
      </c>
      <c r="M78" s="94">
        <v>0</v>
      </c>
      <c r="N78" s="94">
        <v>0</v>
      </c>
      <c r="O78" s="96">
        <v>0</v>
      </c>
      <c r="P78" s="95">
        <v>0</v>
      </c>
      <c r="Q78" s="97">
        <f>+monthly_drivers_0!Q78*1.25</f>
        <v>3.125</v>
      </c>
    </row>
    <row r="79" spans="1:17" x14ac:dyDescent="0.25">
      <c r="A79" s="98">
        <f t="shared" si="5"/>
        <v>46843</v>
      </c>
      <c r="B79" s="98" t="str">
        <f t="shared" si="6"/>
        <v>Discovery</v>
      </c>
      <c r="C79" s="99">
        <f t="shared" si="7"/>
        <v>0</v>
      </c>
      <c r="D79" s="100">
        <v>0</v>
      </c>
      <c r="E79" s="100">
        <v>0</v>
      </c>
      <c r="F79" s="100">
        <v>0</v>
      </c>
      <c r="G79" s="100">
        <v>0</v>
      </c>
      <c r="H79" s="100">
        <v>0</v>
      </c>
      <c r="I79" s="100">
        <v>0</v>
      </c>
      <c r="J79" s="100">
        <v>0</v>
      </c>
      <c r="K79" s="101">
        <v>0</v>
      </c>
      <c r="L79" s="102">
        <f t="shared" si="4"/>
        <v>0</v>
      </c>
      <c r="M79" s="102">
        <v>0</v>
      </c>
      <c r="N79" s="102">
        <v>0</v>
      </c>
      <c r="O79" s="103">
        <v>0</v>
      </c>
      <c r="P79" s="104">
        <v>0</v>
      </c>
      <c r="Q79" s="105">
        <f>+monthly_drivers_0!Q79*1.25</f>
        <v>3.125</v>
      </c>
    </row>
    <row r="80" spans="1:17" x14ac:dyDescent="0.25">
      <c r="A80" s="106">
        <f t="shared" si="5"/>
        <v>46873</v>
      </c>
      <c r="B80" s="106" t="str">
        <f t="shared" si="6"/>
        <v>Discovery</v>
      </c>
      <c r="C80" s="93">
        <f t="shared" si="7"/>
        <v>0</v>
      </c>
      <c r="D80" s="94">
        <v>0</v>
      </c>
      <c r="E80" s="94">
        <v>0</v>
      </c>
      <c r="F80" s="94">
        <v>0</v>
      </c>
      <c r="G80" s="94">
        <v>0</v>
      </c>
      <c r="H80" s="94">
        <v>0</v>
      </c>
      <c r="I80" s="94">
        <v>0</v>
      </c>
      <c r="J80" s="94">
        <v>0</v>
      </c>
      <c r="K80" s="95">
        <v>0</v>
      </c>
      <c r="L80" s="94">
        <f t="shared" si="4"/>
        <v>0</v>
      </c>
      <c r="M80" s="94">
        <v>0</v>
      </c>
      <c r="N80" s="94">
        <v>0</v>
      </c>
      <c r="O80" s="96">
        <v>0</v>
      </c>
      <c r="P80" s="95">
        <v>0</v>
      </c>
      <c r="Q80" s="97">
        <f>+monthly_drivers_0!Q80*1.25</f>
        <v>3.125</v>
      </c>
    </row>
    <row r="81" spans="1:17" x14ac:dyDescent="0.25">
      <c r="A81" s="98">
        <f t="shared" si="5"/>
        <v>46904</v>
      </c>
      <c r="B81" s="98" t="str">
        <f t="shared" si="6"/>
        <v>Discovery</v>
      </c>
      <c r="C81" s="99">
        <f t="shared" si="7"/>
        <v>0</v>
      </c>
      <c r="D81" s="100">
        <v>0</v>
      </c>
      <c r="E81" s="100">
        <v>0</v>
      </c>
      <c r="F81" s="100">
        <v>0</v>
      </c>
      <c r="G81" s="100">
        <v>0</v>
      </c>
      <c r="H81" s="100">
        <v>0</v>
      </c>
      <c r="I81" s="100">
        <v>0</v>
      </c>
      <c r="J81" s="100">
        <v>0</v>
      </c>
      <c r="K81" s="101">
        <v>0</v>
      </c>
      <c r="L81" s="102">
        <f t="shared" si="4"/>
        <v>0</v>
      </c>
      <c r="M81" s="102">
        <v>0</v>
      </c>
      <c r="N81" s="102">
        <v>0</v>
      </c>
      <c r="O81" s="103">
        <v>0</v>
      </c>
      <c r="P81" s="104">
        <v>0</v>
      </c>
      <c r="Q81" s="105">
        <f>+monthly_drivers_0!Q81*1.25</f>
        <v>3.125</v>
      </c>
    </row>
    <row r="82" spans="1:17" x14ac:dyDescent="0.25">
      <c r="A82" s="106">
        <f t="shared" si="5"/>
        <v>46934</v>
      </c>
      <c r="B82" s="106" t="str">
        <f t="shared" si="6"/>
        <v>Discovery</v>
      </c>
      <c r="C82" s="93">
        <f t="shared" si="7"/>
        <v>0</v>
      </c>
      <c r="D82" s="94">
        <v>0</v>
      </c>
      <c r="E82" s="94">
        <v>0</v>
      </c>
      <c r="F82" s="94">
        <v>0</v>
      </c>
      <c r="G82" s="94">
        <v>0</v>
      </c>
      <c r="H82" s="94">
        <v>0</v>
      </c>
      <c r="I82" s="94">
        <v>0</v>
      </c>
      <c r="J82" s="94">
        <v>0</v>
      </c>
      <c r="K82" s="95">
        <v>0</v>
      </c>
      <c r="L82" s="94">
        <f t="shared" si="4"/>
        <v>0</v>
      </c>
      <c r="M82" s="94">
        <v>0</v>
      </c>
      <c r="N82" s="94">
        <v>0</v>
      </c>
      <c r="O82" s="96">
        <v>0</v>
      </c>
      <c r="P82" s="95">
        <v>0</v>
      </c>
      <c r="Q82" s="97">
        <f>+monthly_drivers_0!Q82*1.25</f>
        <v>3.125</v>
      </c>
    </row>
    <row r="83" spans="1:17" x14ac:dyDescent="0.25">
      <c r="A83" s="98">
        <f t="shared" si="5"/>
        <v>46965</v>
      </c>
      <c r="B83" s="98" t="str">
        <f t="shared" si="6"/>
        <v>Discovery</v>
      </c>
      <c r="C83" s="99">
        <f t="shared" si="7"/>
        <v>0</v>
      </c>
      <c r="D83" s="100">
        <v>0</v>
      </c>
      <c r="E83" s="100">
        <v>0</v>
      </c>
      <c r="F83" s="100">
        <v>0</v>
      </c>
      <c r="G83" s="100">
        <v>0</v>
      </c>
      <c r="H83" s="100">
        <v>0</v>
      </c>
      <c r="I83" s="100">
        <v>0</v>
      </c>
      <c r="J83" s="100">
        <v>0</v>
      </c>
      <c r="K83" s="101">
        <v>0</v>
      </c>
      <c r="L83" s="102">
        <f t="shared" si="4"/>
        <v>0</v>
      </c>
      <c r="M83" s="102">
        <v>0</v>
      </c>
      <c r="N83" s="102">
        <v>0</v>
      </c>
      <c r="O83" s="103">
        <v>0</v>
      </c>
      <c r="P83" s="104">
        <v>0</v>
      </c>
      <c r="Q83" s="105">
        <f>+monthly_drivers_0!Q83*1.25</f>
        <v>3.125</v>
      </c>
    </row>
    <row r="84" spans="1:17" x14ac:dyDescent="0.25">
      <c r="A84" s="106">
        <f t="shared" si="5"/>
        <v>46996</v>
      </c>
      <c r="B84" s="106" t="str">
        <f t="shared" si="6"/>
        <v>Discovery</v>
      </c>
      <c r="C84" s="93">
        <f t="shared" si="7"/>
        <v>0</v>
      </c>
      <c r="D84" s="94">
        <v>0</v>
      </c>
      <c r="E84" s="94">
        <v>0</v>
      </c>
      <c r="F84" s="94">
        <v>0</v>
      </c>
      <c r="G84" s="94">
        <v>0</v>
      </c>
      <c r="H84" s="94">
        <v>0</v>
      </c>
      <c r="I84" s="94">
        <v>0</v>
      </c>
      <c r="J84" s="94">
        <v>0</v>
      </c>
      <c r="K84" s="95">
        <v>0</v>
      </c>
      <c r="L84" s="94">
        <f t="shared" si="4"/>
        <v>0</v>
      </c>
      <c r="M84" s="94">
        <v>0</v>
      </c>
      <c r="N84" s="94">
        <v>0</v>
      </c>
      <c r="O84" s="96">
        <v>0</v>
      </c>
      <c r="P84" s="95">
        <v>0</v>
      </c>
      <c r="Q84" s="97">
        <f>+monthly_drivers_0!Q84*1.25</f>
        <v>3.125</v>
      </c>
    </row>
    <row r="85" spans="1:17" x14ac:dyDescent="0.25">
      <c r="A85" s="98">
        <f t="shared" si="5"/>
        <v>47026</v>
      </c>
      <c r="B85" s="98" t="str">
        <f t="shared" si="6"/>
        <v>Discovery</v>
      </c>
      <c r="C85" s="99">
        <f t="shared" si="7"/>
        <v>0</v>
      </c>
      <c r="D85" s="100">
        <v>0</v>
      </c>
      <c r="E85" s="100">
        <v>0</v>
      </c>
      <c r="F85" s="100">
        <v>0</v>
      </c>
      <c r="G85" s="100">
        <v>0</v>
      </c>
      <c r="H85" s="100">
        <v>0</v>
      </c>
      <c r="I85" s="100">
        <v>0</v>
      </c>
      <c r="J85" s="100">
        <v>0</v>
      </c>
      <c r="K85" s="101">
        <v>0</v>
      </c>
      <c r="L85" s="102">
        <f t="shared" si="4"/>
        <v>0</v>
      </c>
      <c r="M85" s="102">
        <v>0</v>
      </c>
      <c r="N85" s="102">
        <v>0</v>
      </c>
      <c r="O85" s="103">
        <v>0</v>
      </c>
      <c r="P85" s="104">
        <v>0</v>
      </c>
      <c r="Q85" s="105">
        <f>+monthly_drivers_0!Q85*1.25</f>
        <v>3.125</v>
      </c>
    </row>
    <row r="86" spans="1:17" x14ac:dyDescent="0.25">
      <c r="A86" s="106">
        <f t="shared" si="5"/>
        <v>47057</v>
      </c>
      <c r="B86" s="106" t="str">
        <f t="shared" si="6"/>
        <v>Discovery</v>
      </c>
      <c r="C86" s="93">
        <f t="shared" si="7"/>
        <v>0</v>
      </c>
      <c r="D86" s="94">
        <v>0</v>
      </c>
      <c r="E86" s="94">
        <v>0</v>
      </c>
      <c r="F86" s="94">
        <v>0</v>
      </c>
      <c r="G86" s="94">
        <v>0</v>
      </c>
      <c r="H86" s="94">
        <v>0</v>
      </c>
      <c r="I86" s="94">
        <v>0</v>
      </c>
      <c r="J86" s="94">
        <v>0</v>
      </c>
      <c r="K86" s="95">
        <v>0</v>
      </c>
      <c r="L86" s="94">
        <f t="shared" si="4"/>
        <v>0</v>
      </c>
      <c r="M86" s="94">
        <v>0</v>
      </c>
      <c r="N86" s="94">
        <v>0</v>
      </c>
      <c r="O86" s="96">
        <v>0</v>
      </c>
      <c r="P86" s="95">
        <v>0</v>
      </c>
      <c r="Q86" s="97">
        <f>+monthly_drivers_0!Q86*1.25</f>
        <v>3.125</v>
      </c>
    </row>
    <row r="87" spans="1:17" x14ac:dyDescent="0.25">
      <c r="A87" s="98">
        <f t="shared" si="5"/>
        <v>47087</v>
      </c>
      <c r="B87" s="98" t="str">
        <f t="shared" si="6"/>
        <v>Discovery</v>
      </c>
      <c r="C87" s="99">
        <f t="shared" si="7"/>
        <v>0</v>
      </c>
      <c r="D87" s="100">
        <v>0</v>
      </c>
      <c r="E87" s="100">
        <v>0</v>
      </c>
      <c r="F87" s="100">
        <v>0</v>
      </c>
      <c r="G87" s="100">
        <v>0</v>
      </c>
      <c r="H87" s="100">
        <v>0</v>
      </c>
      <c r="I87" s="100">
        <v>0</v>
      </c>
      <c r="J87" s="100">
        <v>0</v>
      </c>
      <c r="K87" s="101">
        <v>0</v>
      </c>
      <c r="L87" s="102">
        <f t="shared" si="4"/>
        <v>0</v>
      </c>
      <c r="M87" s="102">
        <v>0</v>
      </c>
      <c r="N87" s="102">
        <v>0</v>
      </c>
      <c r="O87" s="103">
        <v>0</v>
      </c>
      <c r="P87" s="104">
        <v>0</v>
      </c>
      <c r="Q87" s="105">
        <f>+monthly_drivers_0!Q87*1.25</f>
        <v>3.125</v>
      </c>
    </row>
    <row r="88" spans="1:17" x14ac:dyDescent="0.25">
      <c r="A88" s="106">
        <f t="shared" si="5"/>
        <v>47118</v>
      </c>
      <c r="B88" s="106" t="str">
        <f t="shared" si="6"/>
        <v>Discovery</v>
      </c>
      <c r="C88" s="93">
        <f t="shared" si="7"/>
        <v>0</v>
      </c>
      <c r="D88" s="94">
        <v>0</v>
      </c>
      <c r="E88" s="94">
        <v>0</v>
      </c>
      <c r="F88" s="94">
        <v>0</v>
      </c>
      <c r="G88" s="94">
        <v>0</v>
      </c>
      <c r="H88" s="94">
        <v>0</v>
      </c>
      <c r="I88" s="94">
        <v>0</v>
      </c>
      <c r="J88" s="94">
        <v>0</v>
      </c>
      <c r="K88" s="95">
        <v>0</v>
      </c>
      <c r="L88" s="94">
        <f t="shared" si="4"/>
        <v>0</v>
      </c>
      <c r="M88" s="94">
        <v>0</v>
      </c>
      <c r="N88" s="94">
        <v>0</v>
      </c>
      <c r="O88" s="96">
        <v>0</v>
      </c>
      <c r="P88" s="95">
        <v>0</v>
      </c>
      <c r="Q88" s="97">
        <f>+monthly_drivers_0!Q88*1.25</f>
        <v>3.125</v>
      </c>
    </row>
    <row r="89" spans="1:17" x14ac:dyDescent="0.25">
      <c r="A89" s="98">
        <f t="shared" si="5"/>
        <v>47149</v>
      </c>
      <c r="B89" s="98" t="str">
        <f t="shared" si="6"/>
        <v>Discovery</v>
      </c>
      <c r="C89" s="99">
        <f t="shared" si="7"/>
        <v>0</v>
      </c>
      <c r="D89" s="100">
        <v>0</v>
      </c>
      <c r="E89" s="100">
        <v>0</v>
      </c>
      <c r="F89" s="100">
        <v>0</v>
      </c>
      <c r="G89" s="100">
        <v>0</v>
      </c>
      <c r="H89" s="100">
        <v>0</v>
      </c>
      <c r="I89" s="100">
        <v>0</v>
      </c>
      <c r="J89" s="100">
        <v>0</v>
      </c>
      <c r="K89" s="101">
        <v>0</v>
      </c>
      <c r="L89" s="102">
        <f t="shared" si="4"/>
        <v>0</v>
      </c>
      <c r="M89" s="102">
        <v>0</v>
      </c>
      <c r="N89" s="102">
        <v>0</v>
      </c>
      <c r="O89" s="103">
        <v>0</v>
      </c>
      <c r="P89" s="104">
        <v>0</v>
      </c>
      <c r="Q89" s="105">
        <f>+monthly_drivers_0!Q89*1.25</f>
        <v>3.125</v>
      </c>
    </row>
    <row r="90" spans="1:17" x14ac:dyDescent="0.25">
      <c r="A90" s="106">
        <f t="shared" si="5"/>
        <v>47177</v>
      </c>
      <c r="B90" s="106" t="str">
        <f t="shared" si="6"/>
        <v>Discovery</v>
      </c>
      <c r="C90" s="93">
        <f t="shared" si="7"/>
        <v>0</v>
      </c>
      <c r="D90" s="94">
        <v>0</v>
      </c>
      <c r="E90" s="94">
        <v>0</v>
      </c>
      <c r="F90" s="94">
        <v>0</v>
      </c>
      <c r="G90" s="94">
        <v>0</v>
      </c>
      <c r="H90" s="94">
        <v>0</v>
      </c>
      <c r="I90" s="94">
        <v>0</v>
      </c>
      <c r="J90" s="94">
        <v>0</v>
      </c>
      <c r="K90" s="95">
        <v>0</v>
      </c>
      <c r="L90" s="94">
        <f t="shared" si="4"/>
        <v>0</v>
      </c>
      <c r="M90" s="94">
        <v>0</v>
      </c>
      <c r="N90" s="94">
        <v>0</v>
      </c>
      <c r="O90" s="96">
        <v>0</v>
      </c>
      <c r="P90" s="95">
        <v>0</v>
      </c>
      <c r="Q90" s="97">
        <f>+monthly_drivers_0!Q90*1.25</f>
        <v>3.125</v>
      </c>
    </row>
    <row r="91" spans="1:17" x14ac:dyDescent="0.25">
      <c r="A91" s="98">
        <f t="shared" si="5"/>
        <v>47208</v>
      </c>
      <c r="B91" s="98" t="str">
        <f t="shared" si="6"/>
        <v>Discovery</v>
      </c>
      <c r="C91" s="99">
        <f t="shared" si="7"/>
        <v>0</v>
      </c>
      <c r="D91" s="100">
        <v>0</v>
      </c>
      <c r="E91" s="100">
        <v>0</v>
      </c>
      <c r="F91" s="100">
        <v>0</v>
      </c>
      <c r="G91" s="100">
        <v>0</v>
      </c>
      <c r="H91" s="100">
        <v>0</v>
      </c>
      <c r="I91" s="100">
        <v>0</v>
      </c>
      <c r="J91" s="100">
        <v>0</v>
      </c>
      <c r="K91" s="101">
        <v>0</v>
      </c>
      <c r="L91" s="102">
        <f t="shared" si="4"/>
        <v>0</v>
      </c>
      <c r="M91" s="102">
        <v>0</v>
      </c>
      <c r="N91" s="102">
        <v>0</v>
      </c>
      <c r="O91" s="103">
        <v>0</v>
      </c>
      <c r="P91" s="104">
        <v>0</v>
      </c>
      <c r="Q91" s="105">
        <f>+monthly_drivers_0!Q91*1.25</f>
        <v>3.125</v>
      </c>
    </row>
    <row r="92" spans="1:17" x14ac:dyDescent="0.25">
      <c r="A92" s="106">
        <f t="shared" si="5"/>
        <v>47238</v>
      </c>
      <c r="B92" s="106" t="str">
        <f t="shared" si="6"/>
        <v>Discovery</v>
      </c>
      <c r="C92" s="93">
        <f t="shared" si="7"/>
        <v>0</v>
      </c>
      <c r="D92" s="94">
        <v>0</v>
      </c>
      <c r="E92" s="94">
        <v>0</v>
      </c>
      <c r="F92" s="94">
        <v>0</v>
      </c>
      <c r="G92" s="94">
        <v>0</v>
      </c>
      <c r="H92" s="94">
        <v>0</v>
      </c>
      <c r="I92" s="94">
        <v>0</v>
      </c>
      <c r="J92" s="94">
        <v>0</v>
      </c>
      <c r="K92" s="95">
        <v>0</v>
      </c>
      <c r="L92" s="94">
        <f t="shared" si="4"/>
        <v>0</v>
      </c>
      <c r="M92" s="94">
        <v>0</v>
      </c>
      <c r="N92" s="94">
        <v>0</v>
      </c>
      <c r="O92" s="96">
        <v>0</v>
      </c>
      <c r="P92" s="95">
        <v>0</v>
      </c>
      <c r="Q92" s="97">
        <f>+monthly_drivers_0!Q92*1.25</f>
        <v>3.125</v>
      </c>
    </row>
    <row r="93" spans="1:17" x14ac:dyDescent="0.25">
      <c r="A93" s="98">
        <f t="shared" si="5"/>
        <v>47269</v>
      </c>
      <c r="B93" s="98" t="str">
        <f t="shared" si="6"/>
        <v>Discovery</v>
      </c>
      <c r="C93" s="99">
        <f t="shared" si="7"/>
        <v>0</v>
      </c>
      <c r="D93" s="100">
        <v>0</v>
      </c>
      <c r="E93" s="100">
        <v>0</v>
      </c>
      <c r="F93" s="100">
        <v>0</v>
      </c>
      <c r="G93" s="100">
        <v>0</v>
      </c>
      <c r="H93" s="100">
        <v>0</v>
      </c>
      <c r="I93" s="100">
        <v>0</v>
      </c>
      <c r="J93" s="100">
        <v>0</v>
      </c>
      <c r="K93" s="101">
        <v>0</v>
      </c>
      <c r="L93" s="102">
        <f t="shared" si="4"/>
        <v>0</v>
      </c>
      <c r="M93" s="102">
        <v>0</v>
      </c>
      <c r="N93" s="102">
        <v>0</v>
      </c>
      <c r="O93" s="103">
        <v>0</v>
      </c>
      <c r="P93" s="104">
        <v>0</v>
      </c>
      <c r="Q93" s="105">
        <f>+monthly_drivers_0!Q93*1.25</f>
        <v>3.125</v>
      </c>
    </row>
    <row r="94" spans="1:17" x14ac:dyDescent="0.25">
      <c r="A94" s="106">
        <f t="shared" si="5"/>
        <v>47299</v>
      </c>
      <c r="B94" s="106" t="str">
        <f t="shared" si="6"/>
        <v>Discovery</v>
      </c>
      <c r="C94" s="93">
        <f t="shared" si="7"/>
        <v>0</v>
      </c>
      <c r="D94" s="94">
        <v>0</v>
      </c>
      <c r="E94" s="94">
        <v>0</v>
      </c>
      <c r="F94" s="94">
        <v>0</v>
      </c>
      <c r="G94" s="94">
        <v>0</v>
      </c>
      <c r="H94" s="94">
        <v>0</v>
      </c>
      <c r="I94" s="94">
        <v>0</v>
      </c>
      <c r="J94" s="94">
        <v>0</v>
      </c>
      <c r="K94" s="95">
        <v>0</v>
      </c>
      <c r="L94" s="94">
        <f t="shared" si="4"/>
        <v>0</v>
      </c>
      <c r="M94" s="94">
        <v>0</v>
      </c>
      <c r="N94" s="94">
        <v>0</v>
      </c>
      <c r="O94" s="96">
        <v>0</v>
      </c>
      <c r="P94" s="95">
        <v>0</v>
      </c>
      <c r="Q94" s="97">
        <f>+monthly_drivers_0!Q94*1.25</f>
        <v>3.125</v>
      </c>
    </row>
    <row r="95" spans="1:17" x14ac:dyDescent="0.25">
      <c r="A95" s="98">
        <f t="shared" si="5"/>
        <v>47330</v>
      </c>
      <c r="B95" s="98" t="str">
        <f t="shared" si="6"/>
        <v>Discovery</v>
      </c>
      <c r="C95" s="99">
        <f t="shared" si="7"/>
        <v>0</v>
      </c>
      <c r="D95" s="100">
        <v>0</v>
      </c>
      <c r="E95" s="100">
        <v>0</v>
      </c>
      <c r="F95" s="100">
        <v>0</v>
      </c>
      <c r="G95" s="100">
        <v>0</v>
      </c>
      <c r="H95" s="100">
        <v>0</v>
      </c>
      <c r="I95" s="100">
        <v>0</v>
      </c>
      <c r="J95" s="100">
        <v>0</v>
      </c>
      <c r="K95" s="101">
        <v>0</v>
      </c>
      <c r="L95" s="102">
        <f t="shared" si="4"/>
        <v>0</v>
      </c>
      <c r="M95" s="102">
        <v>0</v>
      </c>
      <c r="N95" s="102">
        <v>0</v>
      </c>
      <c r="O95" s="103">
        <v>0</v>
      </c>
      <c r="P95" s="104">
        <v>0</v>
      </c>
      <c r="Q95" s="105">
        <f>+monthly_drivers_0!Q95*1.25</f>
        <v>3.125</v>
      </c>
    </row>
    <row r="96" spans="1:17" x14ac:dyDescent="0.25">
      <c r="A96" s="106">
        <f t="shared" si="5"/>
        <v>47361</v>
      </c>
      <c r="B96" s="106" t="str">
        <f t="shared" si="6"/>
        <v>Discovery</v>
      </c>
      <c r="C96" s="93">
        <f t="shared" si="7"/>
        <v>0</v>
      </c>
      <c r="D96" s="94">
        <v>0</v>
      </c>
      <c r="E96" s="94">
        <v>0</v>
      </c>
      <c r="F96" s="94">
        <v>0</v>
      </c>
      <c r="G96" s="94">
        <v>0</v>
      </c>
      <c r="H96" s="94">
        <v>0</v>
      </c>
      <c r="I96" s="94">
        <v>0</v>
      </c>
      <c r="J96" s="94">
        <v>0</v>
      </c>
      <c r="K96" s="95">
        <v>0</v>
      </c>
      <c r="L96" s="94">
        <f t="shared" si="4"/>
        <v>0</v>
      </c>
      <c r="M96" s="94">
        <v>0</v>
      </c>
      <c r="N96" s="94">
        <v>0</v>
      </c>
      <c r="O96" s="96">
        <v>0</v>
      </c>
      <c r="P96" s="95">
        <v>0</v>
      </c>
      <c r="Q96" s="97">
        <f>+monthly_drivers_0!Q96*1.25</f>
        <v>3.125</v>
      </c>
    </row>
    <row r="97" spans="1:17" x14ac:dyDescent="0.25">
      <c r="A97" s="98">
        <f t="shared" si="5"/>
        <v>47391</v>
      </c>
      <c r="B97" s="98" t="str">
        <f t="shared" si="6"/>
        <v>Discovery</v>
      </c>
      <c r="C97" s="99">
        <f t="shared" si="7"/>
        <v>0</v>
      </c>
      <c r="D97" s="100">
        <v>0</v>
      </c>
      <c r="E97" s="100">
        <v>0</v>
      </c>
      <c r="F97" s="100">
        <v>0</v>
      </c>
      <c r="G97" s="100">
        <v>0</v>
      </c>
      <c r="H97" s="100">
        <v>0</v>
      </c>
      <c r="I97" s="100">
        <v>0</v>
      </c>
      <c r="J97" s="100">
        <v>0</v>
      </c>
      <c r="K97" s="101">
        <v>0</v>
      </c>
      <c r="L97" s="102">
        <f t="shared" si="4"/>
        <v>0</v>
      </c>
      <c r="M97" s="102">
        <v>0</v>
      </c>
      <c r="N97" s="102">
        <v>0</v>
      </c>
      <c r="O97" s="103">
        <v>0</v>
      </c>
      <c r="P97" s="104">
        <v>0</v>
      </c>
      <c r="Q97" s="105">
        <f>+monthly_drivers_0!Q97*1.25</f>
        <v>3.125</v>
      </c>
    </row>
    <row r="98" spans="1:17" x14ac:dyDescent="0.25">
      <c r="A98" s="106">
        <f t="shared" si="5"/>
        <v>47422</v>
      </c>
      <c r="B98" s="106" t="str">
        <f t="shared" si="6"/>
        <v>Discovery</v>
      </c>
      <c r="C98" s="93">
        <f t="shared" si="7"/>
        <v>0</v>
      </c>
      <c r="D98" s="94">
        <v>0</v>
      </c>
      <c r="E98" s="94">
        <v>0</v>
      </c>
      <c r="F98" s="94">
        <v>0</v>
      </c>
      <c r="G98" s="94">
        <v>0</v>
      </c>
      <c r="H98" s="94">
        <v>0</v>
      </c>
      <c r="I98" s="94">
        <v>0</v>
      </c>
      <c r="J98" s="94">
        <v>0</v>
      </c>
      <c r="K98" s="95">
        <v>0</v>
      </c>
      <c r="L98" s="94">
        <f t="shared" si="4"/>
        <v>0</v>
      </c>
      <c r="M98" s="94">
        <v>0</v>
      </c>
      <c r="N98" s="94">
        <v>0</v>
      </c>
      <c r="O98" s="96">
        <v>0</v>
      </c>
      <c r="P98" s="95">
        <v>0</v>
      </c>
      <c r="Q98" s="97">
        <f>+monthly_drivers_0!Q98*1.25</f>
        <v>3.125</v>
      </c>
    </row>
    <row r="99" spans="1:17" x14ac:dyDescent="0.25">
      <c r="A99" s="98">
        <f t="shared" si="5"/>
        <v>47452</v>
      </c>
      <c r="B99" s="98" t="str">
        <f t="shared" si="6"/>
        <v>Discovery</v>
      </c>
      <c r="C99" s="99">
        <f t="shared" si="7"/>
        <v>0</v>
      </c>
      <c r="D99" s="100">
        <v>0</v>
      </c>
      <c r="E99" s="100">
        <v>0</v>
      </c>
      <c r="F99" s="100">
        <v>0</v>
      </c>
      <c r="G99" s="100">
        <v>0</v>
      </c>
      <c r="H99" s="100">
        <v>0</v>
      </c>
      <c r="I99" s="100">
        <v>0</v>
      </c>
      <c r="J99" s="100">
        <v>0</v>
      </c>
      <c r="K99" s="101">
        <v>0</v>
      </c>
      <c r="L99" s="102">
        <f t="shared" si="4"/>
        <v>0</v>
      </c>
      <c r="M99" s="102">
        <v>0</v>
      </c>
      <c r="N99" s="102">
        <v>0</v>
      </c>
      <c r="O99" s="103">
        <v>0</v>
      </c>
      <c r="P99" s="104">
        <v>0</v>
      </c>
      <c r="Q99" s="105">
        <f>+monthly_drivers_0!Q99*1.25</f>
        <v>3.125</v>
      </c>
    </row>
    <row r="100" spans="1:17" x14ac:dyDescent="0.25">
      <c r="A100" s="106">
        <f t="shared" si="5"/>
        <v>47483</v>
      </c>
      <c r="B100" s="106" t="str">
        <f t="shared" si="6"/>
        <v>Discovery</v>
      </c>
      <c r="C100" s="93">
        <f t="shared" si="7"/>
        <v>0</v>
      </c>
      <c r="D100" s="94">
        <v>0</v>
      </c>
      <c r="E100" s="94">
        <v>0</v>
      </c>
      <c r="F100" s="94">
        <v>0</v>
      </c>
      <c r="G100" s="94">
        <v>0</v>
      </c>
      <c r="H100" s="94">
        <v>0</v>
      </c>
      <c r="I100" s="94">
        <v>0</v>
      </c>
      <c r="J100" s="94">
        <v>0</v>
      </c>
      <c r="K100" s="95">
        <v>0</v>
      </c>
      <c r="L100" s="94">
        <f t="shared" si="4"/>
        <v>0</v>
      </c>
      <c r="M100" s="94">
        <v>0</v>
      </c>
      <c r="N100" s="94">
        <v>0</v>
      </c>
      <c r="O100" s="96">
        <v>0</v>
      </c>
      <c r="P100" s="95">
        <v>0</v>
      </c>
      <c r="Q100" s="97">
        <f>+monthly_drivers_0!Q100*1.25</f>
        <v>3.125</v>
      </c>
    </row>
    <row r="101" spans="1:17" x14ac:dyDescent="0.25">
      <c r="A101" s="98">
        <f t="shared" si="5"/>
        <v>47514</v>
      </c>
      <c r="B101" s="98" t="str">
        <f t="shared" si="6"/>
        <v>Discovery</v>
      </c>
      <c r="C101" s="99">
        <f t="shared" si="7"/>
        <v>0</v>
      </c>
      <c r="D101" s="100">
        <v>0</v>
      </c>
      <c r="E101" s="100">
        <v>0</v>
      </c>
      <c r="F101" s="100">
        <v>0</v>
      </c>
      <c r="G101" s="100">
        <v>0</v>
      </c>
      <c r="H101" s="100">
        <v>0</v>
      </c>
      <c r="I101" s="100">
        <v>0</v>
      </c>
      <c r="J101" s="100">
        <v>0</v>
      </c>
      <c r="K101" s="101">
        <v>0</v>
      </c>
      <c r="L101" s="102">
        <f t="shared" si="4"/>
        <v>0</v>
      </c>
      <c r="M101" s="102">
        <v>0</v>
      </c>
      <c r="N101" s="102">
        <v>0</v>
      </c>
      <c r="O101" s="103">
        <v>0</v>
      </c>
      <c r="P101" s="104">
        <v>0</v>
      </c>
      <c r="Q101" s="105">
        <f>+monthly_drivers_0!Q101*1.25</f>
        <v>3.125</v>
      </c>
    </row>
    <row r="102" spans="1:17" x14ac:dyDescent="0.25">
      <c r="A102" s="106">
        <f t="shared" si="5"/>
        <v>47542</v>
      </c>
      <c r="B102" s="106" t="str">
        <f t="shared" si="6"/>
        <v>Discovery</v>
      </c>
      <c r="C102" s="93">
        <f t="shared" si="7"/>
        <v>0</v>
      </c>
      <c r="D102" s="94">
        <v>0</v>
      </c>
      <c r="E102" s="94">
        <v>0</v>
      </c>
      <c r="F102" s="94">
        <v>0</v>
      </c>
      <c r="G102" s="94">
        <v>0</v>
      </c>
      <c r="H102" s="94">
        <v>0</v>
      </c>
      <c r="I102" s="94">
        <v>0</v>
      </c>
      <c r="J102" s="94">
        <v>0</v>
      </c>
      <c r="K102" s="95">
        <v>0</v>
      </c>
      <c r="L102" s="94">
        <f t="shared" si="4"/>
        <v>0</v>
      </c>
      <c r="M102" s="94">
        <v>0</v>
      </c>
      <c r="N102" s="94">
        <v>0</v>
      </c>
      <c r="O102" s="96">
        <v>0</v>
      </c>
      <c r="P102" s="95">
        <v>0</v>
      </c>
      <c r="Q102" s="97">
        <f>+monthly_drivers_0!Q102*1.25</f>
        <v>3.125</v>
      </c>
    </row>
    <row r="103" spans="1:17" x14ac:dyDescent="0.25">
      <c r="A103" s="98">
        <f t="shared" si="5"/>
        <v>47573</v>
      </c>
      <c r="B103" s="98" t="str">
        <f t="shared" si="6"/>
        <v>Discovery</v>
      </c>
      <c r="C103" s="99">
        <f t="shared" si="7"/>
        <v>0</v>
      </c>
      <c r="D103" s="100">
        <v>0</v>
      </c>
      <c r="E103" s="100">
        <v>0</v>
      </c>
      <c r="F103" s="100">
        <v>0</v>
      </c>
      <c r="G103" s="100">
        <v>0</v>
      </c>
      <c r="H103" s="100">
        <v>0</v>
      </c>
      <c r="I103" s="100">
        <v>0</v>
      </c>
      <c r="J103" s="100">
        <v>0</v>
      </c>
      <c r="K103" s="101">
        <v>0</v>
      </c>
      <c r="L103" s="102">
        <f t="shared" si="4"/>
        <v>0</v>
      </c>
      <c r="M103" s="102">
        <v>0</v>
      </c>
      <c r="N103" s="102">
        <v>0</v>
      </c>
      <c r="O103" s="103">
        <v>0</v>
      </c>
      <c r="P103" s="104">
        <v>0</v>
      </c>
      <c r="Q103" s="105">
        <f>+monthly_drivers_0!Q103*1.25</f>
        <v>3.125</v>
      </c>
    </row>
    <row r="104" spans="1:17" x14ac:dyDescent="0.25">
      <c r="A104" s="106">
        <f t="shared" si="5"/>
        <v>47603</v>
      </c>
      <c r="B104" s="106" t="str">
        <f t="shared" si="6"/>
        <v>Discovery</v>
      </c>
      <c r="C104" s="93">
        <f t="shared" si="7"/>
        <v>0</v>
      </c>
      <c r="D104" s="94">
        <v>0</v>
      </c>
      <c r="E104" s="94">
        <v>0</v>
      </c>
      <c r="F104" s="94">
        <v>0</v>
      </c>
      <c r="G104" s="94">
        <v>0</v>
      </c>
      <c r="H104" s="94">
        <v>0</v>
      </c>
      <c r="I104" s="94">
        <v>0</v>
      </c>
      <c r="J104" s="94">
        <v>0</v>
      </c>
      <c r="K104" s="95">
        <v>0</v>
      </c>
      <c r="L104" s="94">
        <f t="shared" si="4"/>
        <v>0</v>
      </c>
      <c r="M104" s="94">
        <v>0</v>
      </c>
      <c r="N104" s="94">
        <v>0</v>
      </c>
      <c r="O104" s="96">
        <v>0</v>
      </c>
      <c r="P104" s="95">
        <v>0</v>
      </c>
      <c r="Q104" s="97">
        <f>+monthly_drivers_0!Q104*1.25</f>
        <v>3.125</v>
      </c>
    </row>
    <row r="105" spans="1:17" x14ac:dyDescent="0.25">
      <c r="A105" s="98">
        <f t="shared" si="5"/>
        <v>47634</v>
      </c>
      <c r="B105" s="98" t="str">
        <f t="shared" si="6"/>
        <v>Discovery</v>
      </c>
      <c r="C105" s="99">
        <f t="shared" si="7"/>
        <v>0</v>
      </c>
      <c r="D105" s="100">
        <v>0</v>
      </c>
      <c r="E105" s="100">
        <v>0</v>
      </c>
      <c r="F105" s="100">
        <v>0</v>
      </c>
      <c r="G105" s="100">
        <v>0</v>
      </c>
      <c r="H105" s="100">
        <v>0</v>
      </c>
      <c r="I105" s="100">
        <v>0</v>
      </c>
      <c r="J105" s="100">
        <v>0</v>
      </c>
      <c r="K105" s="101">
        <v>0</v>
      </c>
      <c r="L105" s="102">
        <f t="shared" si="4"/>
        <v>0</v>
      </c>
      <c r="M105" s="102">
        <v>0</v>
      </c>
      <c r="N105" s="102">
        <v>0</v>
      </c>
      <c r="O105" s="103">
        <v>0</v>
      </c>
      <c r="P105" s="104">
        <v>0</v>
      </c>
      <c r="Q105" s="105">
        <f>+monthly_drivers_0!Q105*1.25</f>
        <v>3.125</v>
      </c>
    </row>
    <row r="106" spans="1:17" x14ac:dyDescent="0.25">
      <c r="A106" s="106">
        <f t="shared" si="5"/>
        <v>47664</v>
      </c>
      <c r="B106" s="106" t="str">
        <f t="shared" si="6"/>
        <v>Discovery</v>
      </c>
      <c r="C106" s="93">
        <f t="shared" si="7"/>
        <v>0</v>
      </c>
      <c r="D106" s="94">
        <v>0</v>
      </c>
      <c r="E106" s="94">
        <v>0</v>
      </c>
      <c r="F106" s="94">
        <v>0</v>
      </c>
      <c r="G106" s="94">
        <v>0</v>
      </c>
      <c r="H106" s="94">
        <v>0</v>
      </c>
      <c r="I106" s="94">
        <v>0</v>
      </c>
      <c r="J106" s="94">
        <v>0</v>
      </c>
      <c r="K106" s="95">
        <v>0</v>
      </c>
      <c r="L106" s="94">
        <f t="shared" si="4"/>
        <v>0</v>
      </c>
      <c r="M106" s="94">
        <v>0</v>
      </c>
      <c r="N106" s="94">
        <v>0</v>
      </c>
      <c r="O106" s="96">
        <v>0</v>
      </c>
      <c r="P106" s="95">
        <v>0</v>
      </c>
      <c r="Q106" s="97">
        <f>+monthly_drivers_0!Q106*1.25</f>
        <v>3.125</v>
      </c>
    </row>
    <row r="107" spans="1:17" x14ac:dyDescent="0.25">
      <c r="A107" s="98">
        <f t="shared" si="5"/>
        <v>47695</v>
      </c>
      <c r="B107" s="98" t="str">
        <f t="shared" si="6"/>
        <v>Discovery</v>
      </c>
      <c r="C107" s="99">
        <f t="shared" si="7"/>
        <v>0</v>
      </c>
      <c r="D107" s="100">
        <v>0</v>
      </c>
      <c r="E107" s="100">
        <v>0</v>
      </c>
      <c r="F107" s="100">
        <v>0</v>
      </c>
      <c r="G107" s="100">
        <v>0</v>
      </c>
      <c r="H107" s="100">
        <v>0</v>
      </c>
      <c r="I107" s="100">
        <v>0</v>
      </c>
      <c r="J107" s="100">
        <v>0</v>
      </c>
      <c r="K107" s="101">
        <v>0</v>
      </c>
      <c r="L107" s="102">
        <f t="shared" si="4"/>
        <v>0</v>
      </c>
      <c r="M107" s="102">
        <v>0</v>
      </c>
      <c r="N107" s="102">
        <v>0</v>
      </c>
      <c r="O107" s="103">
        <v>0</v>
      </c>
      <c r="P107" s="104">
        <v>0</v>
      </c>
      <c r="Q107" s="105">
        <f>+monthly_drivers_0!Q107*1.25</f>
        <v>3.125</v>
      </c>
    </row>
    <row r="108" spans="1:17" x14ac:dyDescent="0.25">
      <c r="A108" s="106">
        <f t="shared" si="5"/>
        <v>47726</v>
      </c>
      <c r="B108" s="106" t="str">
        <f t="shared" si="6"/>
        <v>Discovery</v>
      </c>
      <c r="C108" s="93">
        <f t="shared" si="7"/>
        <v>0</v>
      </c>
      <c r="D108" s="94">
        <v>0</v>
      </c>
      <c r="E108" s="94">
        <v>0</v>
      </c>
      <c r="F108" s="94">
        <v>0</v>
      </c>
      <c r="G108" s="94">
        <v>0</v>
      </c>
      <c r="H108" s="94">
        <v>0</v>
      </c>
      <c r="I108" s="94">
        <v>0</v>
      </c>
      <c r="J108" s="94">
        <v>0</v>
      </c>
      <c r="K108" s="95">
        <v>0</v>
      </c>
      <c r="L108" s="94">
        <f t="shared" si="4"/>
        <v>0</v>
      </c>
      <c r="M108" s="94">
        <v>0</v>
      </c>
      <c r="N108" s="94">
        <v>0</v>
      </c>
      <c r="O108" s="96">
        <v>0</v>
      </c>
      <c r="P108" s="95">
        <v>0</v>
      </c>
      <c r="Q108" s="97">
        <f>+monthly_drivers_0!Q108*1.25</f>
        <v>3.125</v>
      </c>
    </row>
    <row r="109" spans="1:17" x14ac:dyDescent="0.25">
      <c r="A109" s="98">
        <f t="shared" si="5"/>
        <v>47756</v>
      </c>
      <c r="B109" s="98" t="str">
        <f t="shared" si="6"/>
        <v>Discovery</v>
      </c>
      <c r="C109" s="99">
        <f t="shared" si="7"/>
        <v>0</v>
      </c>
      <c r="D109" s="100">
        <v>0</v>
      </c>
      <c r="E109" s="100">
        <v>0</v>
      </c>
      <c r="F109" s="100">
        <v>0</v>
      </c>
      <c r="G109" s="100">
        <v>0</v>
      </c>
      <c r="H109" s="100">
        <v>0</v>
      </c>
      <c r="I109" s="100">
        <v>0</v>
      </c>
      <c r="J109" s="100">
        <v>0</v>
      </c>
      <c r="K109" s="101">
        <v>0</v>
      </c>
      <c r="L109" s="102">
        <f t="shared" si="4"/>
        <v>0</v>
      </c>
      <c r="M109" s="102">
        <v>0</v>
      </c>
      <c r="N109" s="102">
        <v>0</v>
      </c>
      <c r="O109" s="103">
        <v>0</v>
      </c>
      <c r="P109" s="104">
        <v>0</v>
      </c>
      <c r="Q109" s="105">
        <f>+monthly_drivers_0!Q109*1.25</f>
        <v>3.125</v>
      </c>
    </row>
    <row r="110" spans="1:17" x14ac:dyDescent="0.25">
      <c r="A110" s="106">
        <f t="shared" si="5"/>
        <v>47787</v>
      </c>
      <c r="B110" s="106" t="str">
        <f t="shared" si="6"/>
        <v>Discovery</v>
      </c>
      <c r="C110" s="93">
        <f t="shared" si="7"/>
        <v>0</v>
      </c>
      <c r="D110" s="94">
        <v>0</v>
      </c>
      <c r="E110" s="94">
        <v>0</v>
      </c>
      <c r="F110" s="94">
        <v>0</v>
      </c>
      <c r="G110" s="94">
        <v>0</v>
      </c>
      <c r="H110" s="94">
        <v>0</v>
      </c>
      <c r="I110" s="94">
        <v>0</v>
      </c>
      <c r="J110" s="94">
        <v>0</v>
      </c>
      <c r="K110" s="95">
        <v>0</v>
      </c>
      <c r="L110" s="94">
        <f t="shared" si="4"/>
        <v>0</v>
      </c>
      <c r="M110" s="94">
        <v>0</v>
      </c>
      <c r="N110" s="94">
        <v>0</v>
      </c>
      <c r="O110" s="96">
        <v>0</v>
      </c>
      <c r="P110" s="95">
        <v>0</v>
      </c>
      <c r="Q110" s="97">
        <f>+monthly_drivers_0!Q110*1.25</f>
        <v>3.125</v>
      </c>
    </row>
    <row r="111" spans="1:17" x14ac:dyDescent="0.25">
      <c r="A111" s="98">
        <f t="shared" si="5"/>
        <v>47817</v>
      </c>
      <c r="B111" s="98" t="str">
        <f t="shared" si="6"/>
        <v>Discovery</v>
      </c>
      <c r="C111" s="99">
        <f t="shared" si="7"/>
        <v>0</v>
      </c>
      <c r="D111" s="100">
        <v>0</v>
      </c>
      <c r="E111" s="100">
        <v>0</v>
      </c>
      <c r="F111" s="100">
        <v>0</v>
      </c>
      <c r="G111" s="100">
        <v>0</v>
      </c>
      <c r="H111" s="100">
        <v>0</v>
      </c>
      <c r="I111" s="100">
        <v>0</v>
      </c>
      <c r="J111" s="100">
        <v>0</v>
      </c>
      <c r="K111" s="101">
        <v>0</v>
      </c>
      <c r="L111" s="102">
        <f t="shared" si="4"/>
        <v>0</v>
      </c>
      <c r="M111" s="102">
        <v>0</v>
      </c>
      <c r="N111" s="102">
        <v>0</v>
      </c>
      <c r="O111" s="103">
        <v>0</v>
      </c>
      <c r="P111" s="104">
        <v>0</v>
      </c>
      <c r="Q111" s="105">
        <f>+monthly_drivers_0!Q111*1.25</f>
        <v>3.125</v>
      </c>
    </row>
    <row r="112" spans="1:17" x14ac:dyDescent="0.25">
      <c r="A112" s="106">
        <f t="shared" si="5"/>
        <v>47848</v>
      </c>
      <c r="B112" s="106" t="str">
        <f t="shared" si="6"/>
        <v>Discovery</v>
      </c>
      <c r="C112" s="93">
        <f t="shared" si="7"/>
        <v>0</v>
      </c>
      <c r="D112" s="94">
        <v>0</v>
      </c>
      <c r="E112" s="94">
        <v>0</v>
      </c>
      <c r="F112" s="94">
        <v>0</v>
      </c>
      <c r="G112" s="94">
        <v>0</v>
      </c>
      <c r="H112" s="94">
        <v>0</v>
      </c>
      <c r="I112" s="94">
        <v>0</v>
      </c>
      <c r="J112" s="94">
        <v>0</v>
      </c>
      <c r="K112" s="95">
        <v>0</v>
      </c>
      <c r="L112" s="94">
        <f t="shared" si="4"/>
        <v>0</v>
      </c>
      <c r="M112" s="94">
        <v>0</v>
      </c>
      <c r="N112" s="94">
        <v>0</v>
      </c>
      <c r="O112" s="96">
        <v>0</v>
      </c>
      <c r="P112" s="95">
        <v>0</v>
      </c>
      <c r="Q112" s="97">
        <f>+monthly_drivers_0!Q112*1.25</f>
        <v>3.125</v>
      </c>
    </row>
    <row r="113" spans="1:17" x14ac:dyDescent="0.25">
      <c r="A113" s="98">
        <f t="shared" si="5"/>
        <v>47879</v>
      </c>
      <c r="B113" s="98" t="str">
        <f t="shared" si="6"/>
        <v>Discovery</v>
      </c>
      <c r="C113" s="99">
        <f t="shared" si="7"/>
        <v>0</v>
      </c>
      <c r="D113" s="100">
        <v>0</v>
      </c>
      <c r="E113" s="100">
        <v>0</v>
      </c>
      <c r="F113" s="100">
        <v>0</v>
      </c>
      <c r="G113" s="100">
        <v>0</v>
      </c>
      <c r="H113" s="100">
        <v>0</v>
      </c>
      <c r="I113" s="100">
        <v>0</v>
      </c>
      <c r="J113" s="100">
        <v>0</v>
      </c>
      <c r="K113" s="101">
        <v>0</v>
      </c>
      <c r="L113" s="102">
        <f t="shared" si="4"/>
        <v>0</v>
      </c>
      <c r="M113" s="102">
        <v>0</v>
      </c>
      <c r="N113" s="102">
        <v>0</v>
      </c>
      <c r="O113" s="103">
        <v>0</v>
      </c>
      <c r="P113" s="104">
        <v>0</v>
      </c>
      <c r="Q113" s="105">
        <f>+monthly_drivers_0!Q113*1.25</f>
        <v>3.125</v>
      </c>
    </row>
    <row r="114" spans="1:17" x14ac:dyDescent="0.25">
      <c r="A114" s="106">
        <f t="shared" si="5"/>
        <v>47907</v>
      </c>
      <c r="B114" s="106" t="str">
        <f t="shared" si="6"/>
        <v>Discovery</v>
      </c>
      <c r="C114" s="93">
        <f t="shared" si="7"/>
        <v>0</v>
      </c>
      <c r="D114" s="94">
        <v>0</v>
      </c>
      <c r="E114" s="94">
        <v>0</v>
      </c>
      <c r="F114" s="94">
        <v>0</v>
      </c>
      <c r="G114" s="94">
        <v>0</v>
      </c>
      <c r="H114" s="94">
        <v>0</v>
      </c>
      <c r="I114" s="94">
        <v>0</v>
      </c>
      <c r="J114" s="94">
        <v>0</v>
      </c>
      <c r="K114" s="95">
        <v>0</v>
      </c>
      <c r="L114" s="94">
        <f t="shared" si="4"/>
        <v>0</v>
      </c>
      <c r="M114" s="94">
        <v>0</v>
      </c>
      <c r="N114" s="94">
        <v>0</v>
      </c>
      <c r="O114" s="96">
        <v>0</v>
      </c>
      <c r="P114" s="95">
        <v>0</v>
      </c>
      <c r="Q114" s="97">
        <f>+monthly_drivers_0!Q114*1.25</f>
        <v>3.125</v>
      </c>
    </row>
    <row r="115" spans="1:17" x14ac:dyDescent="0.25">
      <c r="A115" s="98">
        <f t="shared" si="5"/>
        <v>47938</v>
      </c>
      <c r="B115" s="98" t="str">
        <f t="shared" si="6"/>
        <v>Discovery</v>
      </c>
      <c r="C115" s="99">
        <f t="shared" si="7"/>
        <v>0</v>
      </c>
      <c r="D115" s="100">
        <v>0</v>
      </c>
      <c r="E115" s="100">
        <v>0</v>
      </c>
      <c r="F115" s="100">
        <v>0</v>
      </c>
      <c r="G115" s="100">
        <v>0</v>
      </c>
      <c r="H115" s="100">
        <v>0</v>
      </c>
      <c r="I115" s="100">
        <v>0</v>
      </c>
      <c r="J115" s="100">
        <v>0</v>
      </c>
      <c r="K115" s="101">
        <v>0</v>
      </c>
      <c r="L115" s="102">
        <f t="shared" si="4"/>
        <v>0</v>
      </c>
      <c r="M115" s="102">
        <v>0</v>
      </c>
      <c r="N115" s="102">
        <v>0</v>
      </c>
      <c r="O115" s="103">
        <v>0</v>
      </c>
      <c r="P115" s="104">
        <v>0</v>
      </c>
      <c r="Q115" s="105">
        <f>+monthly_drivers_0!Q115*1.25</f>
        <v>3.125</v>
      </c>
    </row>
    <row r="116" spans="1:17" x14ac:dyDescent="0.25">
      <c r="A116" s="106">
        <f t="shared" si="5"/>
        <v>47968</v>
      </c>
      <c r="B116" s="106" t="str">
        <f t="shared" si="6"/>
        <v>Discovery</v>
      </c>
      <c r="C116" s="93">
        <f t="shared" si="7"/>
        <v>0</v>
      </c>
      <c r="D116" s="94">
        <v>0</v>
      </c>
      <c r="E116" s="94">
        <v>0</v>
      </c>
      <c r="F116" s="94">
        <v>0</v>
      </c>
      <c r="G116" s="94">
        <v>0</v>
      </c>
      <c r="H116" s="94">
        <v>0</v>
      </c>
      <c r="I116" s="94">
        <v>0</v>
      </c>
      <c r="J116" s="94">
        <v>0</v>
      </c>
      <c r="K116" s="95">
        <v>0</v>
      </c>
      <c r="L116" s="94">
        <f t="shared" si="4"/>
        <v>0</v>
      </c>
      <c r="M116" s="94">
        <v>0</v>
      </c>
      <c r="N116" s="94">
        <v>0</v>
      </c>
      <c r="O116" s="96">
        <v>0</v>
      </c>
      <c r="P116" s="95">
        <v>0</v>
      </c>
      <c r="Q116" s="97">
        <f>+monthly_drivers_0!Q116*1.25</f>
        <v>3.125</v>
      </c>
    </row>
    <row r="117" spans="1:17" x14ac:dyDescent="0.25">
      <c r="A117" s="98">
        <f t="shared" si="5"/>
        <v>47999</v>
      </c>
      <c r="B117" s="98" t="str">
        <f t="shared" si="6"/>
        <v>Discovery</v>
      </c>
      <c r="C117" s="99">
        <f t="shared" si="7"/>
        <v>0</v>
      </c>
      <c r="D117" s="100">
        <v>0</v>
      </c>
      <c r="E117" s="100">
        <v>0</v>
      </c>
      <c r="F117" s="100">
        <v>0</v>
      </c>
      <c r="G117" s="100">
        <v>0</v>
      </c>
      <c r="H117" s="100">
        <v>0</v>
      </c>
      <c r="I117" s="100">
        <v>0</v>
      </c>
      <c r="J117" s="100">
        <v>0</v>
      </c>
      <c r="K117" s="101">
        <v>0</v>
      </c>
      <c r="L117" s="102">
        <f t="shared" si="4"/>
        <v>0</v>
      </c>
      <c r="M117" s="102">
        <v>0</v>
      </c>
      <c r="N117" s="102">
        <v>0</v>
      </c>
      <c r="O117" s="103">
        <v>0</v>
      </c>
      <c r="P117" s="104">
        <v>0</v>
      </c>
      <c r="Q117" s="105">
        <f>+monthly_drivers_0!Q117*1.25</f>
        <v>3.125</v>
      </c>
    </row>
    <row r="118" spans="1:17" x14ac:dyDescent="0.25">
      <c r="A118" s="106">
        <f t="shared" si="5"/>
        <v>48029</v>
      </c>
      <c r="B118" s="106" t="str">
        <f t="shared" si="6"/>
        <v>Discovery</v>
      </c>
      <c r="C118" s="93">
        <f t="shared" si="7"/>
        <v>0</v>
      </c>
      <c r="D118" s="94">
        <v>0</v>
      </c>
      <c r="E118" s="94">
        <v>0</v>
      </c>
      <c r="F118" s="94">
        <v>0</v>
      </c>
      <c r="G118" s="94">
        <v>0</v>
      </c>
      <c r="H118" s="94">
        <v>0</v>
      </c>
      <c r="I118" s="94">
        <v>0</v>
      </c>
      <c r="J118" s="94">
        <v>0</v>
      </c>
      <c r="K118" s="95">
        <v>0</v>
      </c>
      <c r="L118" s="94">
        <f t="shared" si="4"/>
        <v>0</v>
      </c>
      <c r="M118" s="94">
        <v>0</v>
      </c>
      <c r="N118" s="94">
        <v>0</v>
      </c>
      <c r="O118" s="96">
        <v>0</v>
      </c>
      <c r="P118" s="95">
        <v>0</v>
      </c>
      <c r="Q118" s="97">
        <f>+monthly_drivers_0!Q118*1.25</f>
        <v>3.125</v>
      </c>
    </row>
    <row r="119" spans="1:17" x14ac:dyDescent="0.25">
      <c r="A119" s="98">
        <f t="shared" si="5"/>
        <v>48060</v>
      </c>
      <c r="B119" s="98" t="str">
        <f t="shared" si="6"/>
        <v>Discovery</v>
      </c>
      <c r="C119" s="99">
        <f t="shared" si="7"/>
        <v>0</v>
      </c>
      <c r="D119" s="100">
        <v>0</v>
      </c>
      <c r="E119" s="100">
        <v>0</v>
      </c>
      <c r="F119" s="100">
        <v>0</v>
      </c>
      <c r="G119" s="100">
        <v>0</v>
      </c>
      <c r="H119" s="100">
        <v>0</v>
      </c>
      <c r="I119" s="100">
        <v>0</v>
      </c>
      <c r="J119" s="100">
        <v>0</v>
      </c>
      <c r="K119" s="101">
        <v>0</v>
      </c>
      <c r="L119" s="102">
        <f t="shared" si="4"/>
        <v>0</v>
      </c>
      <c r="M119" s="102">
        <v>0</v>
      </c>
      <c r="N119" s="102">
        <v>0</v>
      </c>
      <c r="O119" s="103">
        <v>0</v>
      </c>
      <c r="P119" s="104">
        <v>0</v>
      </c>
      <c r="Q119" s="105">
        <f>+monthly_drivers_0!Q119*1.25</f>
        <v>3.125</v>
      </c>
    </row>
    <row r="120" spans="1:17" x14ac:dyDescent="0.25">
      <c r="A120" s="106">
        <f t="shared" si="5"/>
        <v>48091</v>
      </c>
      <c r="B120" s="106" t="str">
        <f t="shared" si="6"/>
        <v>Discovery</v>
      </c>
      <c r="C120" s="93">
        <f t="shared" si="7"/>
        <v>0</v>
      </c>
      <c r="D120" s="94">
        <v>0</v>
      </c>
      <c r="E120" s="94">
        <v>0</v>
      </c>
      <c r="F120" s="94">
        <v>0</v>
      </c>
      <c r="G120" s="94">
        <v>0</v>
      </c>
      <c r="H120" s="94">
        <v>0</v>
      </c>
      <c r="I120" s="94">
        <v>0</v>
      </c>
      <c r="J120" s="94">
        <v>0</v>
      </c>
      <c r="K120" s="95">
        <v>0</v>
      </c>
      <c r="L120" s="94">
        <f t="shared" si="4"/>
        <v>0</v>
      </c>
      <c r="M120" s="94">
        <v>0</v>
      </c>
      <c r="N120" s="94">
        <v>0</v>
      </c>
      <c r="O120" s="96">
        <v>0</v>
      </c>
      <c r="P120" s="95">
        <v>0</v>
      </c>
      <c r="Q120" s="97">
        <f>+monthly_drivers_0!Q120*1.25</f>
        <v>3.125</v>
      </c>
    </row>
    <row r="121" spans="1:17" x14ac:dyDescent="0.25">
      <c r="A121" s="98">
        <f t="shared" si="5"/>
        <v>48121</v>
      </c>
      <c r="B121" s="98" t="str">
        <f t="shared" si="6"/>
        <v>Discovery</v>
      </c>
      <c r="C121" s="99">
        <f t="shared" si="7"/>
        <v>0</v>
      </c>
      <c r="D121" s="100">
        <v>0</v>
      </c>
      <c r="E121" s="100">
        <v>0</v>
      </c>
      <c r="F121" s="100">
        <v>0</v>
      </c>
      <c r="G121" s="100">
        <v>0</v>
      </c>
      <c r="H121" s="100">
        <v>0</v>
      </c>
      <c r="I121" s="100">
        <v>0</v>
      </c>
      <c r="J121" s="100">
        <v>0</v>
      </c>
      <c r="K121" s="101">
        <v>0</v>
      </c>
      <c r="L121" s="102">
        <f t="shared" si="4"/>
        <v>0</v>
      </c>
      <c r="M121" s="102">
        <v>0</v>
      </c>
      <c r="N121" s="102">
        <v>0</v>
      </c>
      <c r="O121" s="103">
        <v>0</v>
      </c>
      <c r="P121" s="104">
        <v>0</v>
      </c>
      <c r="Q121" s="105">
        <f>+monthly_drivers_0!Q121*1.25</f>
        <v>3.125</v>
      </c>
    </row>
    <row r="122" spans="1:17" x14ac:dyDescent="0.25">
      <c r="A122" s="106">
        <f t="shared" si="5"/>
        <v>48152</v>
      </c>
      <c r="B122" s="106" t="str">
        <f t="shared" si="6"/>
        <v>Discovery</v>
      </c>
      <c r="C122" s="93">
        <f t="shared" si="7"/>
        <v>0</v>
      </c>
      <c r="D122" s="94">
        <v>0</v>
      </c>
      <c r="E122" s="94">
        <v>0</v>
      </c>
      <c r="F122" s="94">
        <v>0</v>
      </c>
      <c r="G122" s="94">
        <v>0</v>
      </c>
      <c r="H122" s="94">
        <v>0</v>
      </c>
      <c r="I122" s="94">
        <v>0</v>
      </c>
      <c r="J122" s="94">
        <v>0</v>
      </c>
      <c r="K122" s="95">
        <v>0</v>
      </c>
      <c r="L122" s="94">
        <f t="shared" si="4"/>
        <v>0</v>
      </c>
      <c r="M122" s="94">
        <v>0</v>
      </c>
      <c r="N122" s="94">
        <v>0</v>
      </c>
      <c r="O122" s="96">
        <v>0</v>
      </c>
      <c r="P122" s="95">
        <v>0</v>
      </c>
      <c r="Q122" s="97">
        <f>+monthly_drivers_0!Q122*1.25</f>
        <v>3.125</v>
      </c>
    </row>
    <row r="123" spans="1:17" x14ac:dyDescent="0.25">
      <c r="A123" s="98">
        <f t="shared" si="5"/>
        <v>48182</v>
      </c>
      <c r="B123" s="98" t="str">
        <f t="shared" si="6"/>
        <v>Discovery</v>
      </c>
      <c r="C123" s="99">
        <f t="shared" si="7"/>
        <v>0</v>
      </c>
      <c r="D123" s="100">
        <v>0</v>
      </c>
      <c r="E123" s="100">
        <v>0</v>
      </c>
      <c r="F123" s="100">
        <v>0</v>
      </c>
      <c r="G123" s="100">
        <v>0</v>
      </c>
      <c r="H123" s="100">
        <v>0</v>
      </c>
      <c r="I123" s="100">
        <v>0</v>
      </c>
      <c r="J123" s="100">
        <v>0</v>
      </c>
      <c r="K123" s="101">
        <v>0</v>
      </c>
      <c r="L123" s="102">
        <f t="shared" si="4"/>
        <v>0</v>
      </c>
      <c r="M123" s="102">
        <v>0</v>
      </c>
      <c r="N123" s="102">
        <v>0</v>
      </c>
      <c r="O123" s="103">
        <v>0</v>
      </c>
      <c r="P123" s="104">
        <v>0</v>
      </c>
      <c r="Q123" s="105">
        <f>+monthly_drivers_0!Q123*1.25</f>
        <v>3.125</v>
      </c>
    </row>
    <row r="124" spans="1:17" x14ac:dyDescent="0.25">
      <c r="A124" s="106">
        <f t="shared" si="5"/>
        <v>48213</v>
      </c>
      <c r="B124" s="106" t="str">
        <f t="shared" si="6"/>
        <v>Discovery</v>
      </c>
      <c r="C124" s="93">
        <f t="shared" si="7"/>
        <v>0</v>
      </c>
      <c r="D124" s="94">
        <v>0</v>
      </c>
      <c r="E124" s="94">
        <v>0</v>
      </c>
      <c r="F124" s="94">
        <v>0</v>
      </c>
      <c r="G124" s="94">
        <v>0</v>
      </c>
      <c r="H124" s="94">
        <v>0</v>
      </c>
      <c r="I124" s="94">
        <v>0</v>
      </c>
      <c r="J124" s="94">
        <v>0</v>
      </c>
      <c r="K124" s="95">
        <v>0</v>
      </c>
      <c r="L124" s="94">
        <f t="shared" si="4"/>
        <v>0</v>
      </c>
      <c r="M124" s="94">
        <v>0</v>
      </c>
      <c r="N124" s="94">
        <v>0</v>
      </c>
      <c r="O124" s="96">
        <v>0</v>
      </c>
      <c r="P124" s="95">
        <v>0</v>
      </c>
      <c r="Q124" s="97">
        <f>+monthly_drivers_0!Q124*1.25</f>
        <v>3.125</v>
      </c>
    </row>
    <row r="125" spans="1:17" x14ac:dyDescent="0.25">
      <c r="A125" s="98">
        <f t="shared" si="5"/>
        <v>48244</v>
      </c>
      <c r="B125" s="98" t="str">
        <f t="shared" si="6"/>
        <v>Discovery</v>
      </c>
      <c r="C125" s="99">
        <f t="shared" si="7"/>
        <v>0</v>
      </c>
      <c r="D125" s="100">
        <v>0</v>
      </c>
      <c r="E125" s="100">
        <v>0</v>
      </c>
      <c r="F125" s="100">
        <v>0</v>
      </c>
      <c r="G125" s="100">
        <v>0</v>
      </c>
      <c r="H125" s="100">
        <v>0</v>
      </c>
      <c r="I125" s="100">
        <v>0</v>
      </c>
      <c r="J125" s="100">
        <v>0</v>
      </c>
      <c r="K125" s="101">
        <v>0</v>
      </c>
      <c r="L125" s="102">
        <f t="shared" si="4"/>
        <v>0</v>
      </c>
      <c r="M125" s="102">
        <v>0</v>
      </c>
      <c r="N125" s="102">
        <v>0</v>
      </c>
      <c r="O125" s="103">
        <v>0</v>
      </c>
      <c r="P125" s="104">
        <v>0</v>
      </c>
      <c r="Q125" s="105">
        <f>+monthly_drivers_0!Q125*1.25</f>
        <v>3.125</v>
      </c>
    </row>
    <row r="126" spans="1:17" x14ac:dyDescent="0.25">
      <c r="A126" s="106">
        <f t="shared" si="5"/>
        <v>48273</v>
      </c>
      <c r="B126" s="106" t="str">
        <f t="shared" si="6"/>
        <v>Discovery</v>
      </c>
      <c r="C126" s="93">
        <f t="shared" si="7"/>
        <v>0</v>
      </c>
      <c r="D126" s="94">
        <v>0</v>
      </c>
      <c r="E126" s="94">
        <v>0</v>
      </c>
      <c r="F126" s="94">
        <v>0</v>
      </c>
      <c r="G126" s="94">
        <v>0</v>
      </c>
      <c r="H126" s="94">
        <v>0</v>
      </c>
      <c r="I126" s="94">
        <v>0</v>
      </c>
      <c r="J126" s="94">
        <v>0</v>
      </c>
      <c r="K126" s="95">
        <v>0</v>
      </c>
      <c r="L126" s="94">
        <f t="shared" si="4"/>
        <v>0</v>
      </c>
      <c r="M126" s="94">
        <v>0</v>
      </c>
      <c r="N126" s="94">
        <v>0</v>
      </c>
      <c r="O126" s="96">
        <v>0</v>
      </c>
      <c r="P126" s="95">
        <v>0</v>
      </c>
      <c r="Q126" s="97">
        <f>+monthly_drivers_0!Q126*1.25</f>
        <v>3.125</v>
      </c>
    </row>
    <row r="127" spans="1:17" x14ac:dyDescent="0.25">
      <c r="A127" s="98">
        <f t="shared" si="5"/>
        <v>48304</v>
      </c>
      <c r="B127" s="98" t="str">
        <f t="shared" si="6"/>
        <v>Discovery</v>
      </c>
      <c r="C127" s="99">
        <f t="shared" si="7"/>
        <v>0</v>
      </c>
      <c r="D127" s="100">
        <v>0</v>
      </c>
      <c r="E127" s="100">
        <v>0</v>
      </c>
      <c r="F127" s="100">
        <v>0</v>
      </c>
      <c r="G127" s="100">
        <v>0</v>
      </c>
      <c r="H127" s="100">
        <v>0</v>
      </c>
      <c r="I127" s="100">
        <v>0</v>
      </c>
      <c r="J127" s="100">
        <v>0</v>
      </c>
      <c r="K127" s="101">
        <v>0</v>
      </c>
      <c r="L127" s="102">
        <f t="shared" si="4"/>
        <v>0</v>
      </c>
      <c r="M127" s="102">
        <v>0</v>
      </c>
      <c r="N127" s="102">
        <v>0</v>
      </c>
      <c r="O127" s="103">
        <v>0</v>
      </c>
      <c r="P127" s="104">
        <v>0</v>
      </c>
      <c r="Q127" s="105">
        <f>+monthly_drivers_0!Q127*1.25</f>
        <v>3.125</v>
      </c>
    </row>
    <row r="128" spans="1:17" x14ac:dyDescent="0.25">
      <c r="A128" s="106">
        <f t="shared" si="5"/>
        <v>48334</v>
      </c>
      <c r="B128" s="106" t="str">
        <f t="shared" si="6"/>
        <v>Discovery</v>
      </c>
      <c r="C128" s="93">
        <f t="shared" si="7"/>
        <v>0</v>
      </c>
      <c r="D128" s="94">
        <v>0</v>
      </c>
      <c r="E128" s="94">
        <v>0</v>
      </c>
      <c r="F128" s="94">
        <v>0</v>
      </c>
      <c r="G128" s="94">
        <v>0</v>
      </c>
      <c r="H128" s="94">
        <v>0</v>
      </c>
      <c r="I128" s="94">
        <v>0</v>
      </c>
      <c r="J128" s="94">
        <v>0</v>
      </c>
      <c r="K128" s="95">
        <v>0</v>
      </c>
      <c r="L128" s="94">
        <f t="shared" si="4"/>
        <v>0</v>
      </c>
      <c r="M128" s="94">
        <v>0</v>
      </c>
      <c r="N128" s="94">
        <v>0</v>
      </c>
      <c r="O128" s="96">
        <v>0</v>
      </c>
      <c r="P128" s="95">
        <v>0</v>
      </c>
      <c r="Q128" s="97">
        <f>+monthly_drivers_0!Q128*1.25</f>
        <v>3.125</v>
      </c>
    </row>
    <row r="129" spans="1:17" x14ac:dyDescent="0.25">
      <c r="A129" s="98">
        <f t="shared" si="5"/>
        <v>48365</v>
      </c>
      <c r="B129" s="98" t="str">
        <f t="shared" si="6"/>
        <v>Discovery</v>
      </c>
      <c r="C129" s="99">
        <f t="shared" si="7"/>
        <v>0</v>
      </c>
      <c r="D129" s="100">
        <v>0</v>
      </c>
      <c r="E129" s="100">
        <v>0</v>
      </c>
      <c r="F129" s="100">
        <v>0</v>
      </c>
      <c r="G129" s="100">
        <v>0</v>
      </c>
      <c r="H129" s="100">
        <v>0</v>
      </c>
      <c r="I129" s="100">
        <v>0</v>
      </c>
      <c r="J129" s="100">
        <v>0</v>
      </c>
      <c r="K129" s="101">
        <v>0</v>
      </c>
      <c r="L129" s="102">
        <f t="shared" si="4"/>
        <v>0</v>
      </c>
      <c r="M129" s="102">
        <v>0</v>
      </c>
      <c r="N129" s="102">
        <v>0</v>
      </c>
      <c r="O129" s="103">
        <v>0</v>
      </c>
      <c r="P129" s="104">
        <v>0</v>
      </c>
      <c r="Q129" s="105">
        <f>+monthly_drivers_0!Q129*1.25</f>
        <v>3.125</v>
      </c>
    </row>
    <row r="130" spans="1:17" x14ac:dyDescent="0.25">
      <c r="A130" s="106">
        <f t="shared" si="5"/>
        <v>48395</v>
      </c>
      <c r="B130" s="106" t="str">
        <f t="shared" si="6"/>
        <v>Discovery</v>
      </c>
      <c r="C130" s="93">
        <f t="shared" si="7"/>
        <v>0</v>
      </c>
      <c r="D130" s="94">
        <v>0</v>
      </c>
      <c r="E130" s="94">
        <v>0</v>
      </c>
      <c r="F130" s="94">
        <v>0</v>
      </c>
      <c r="G130" s="94">
        <v>0</v>
      </c>
      <c r="H130" s="94">
        <v>0</v>
      </c>
      <c r="I130" s="94">
        <v>0</v>
      </c>
      <c r="J130" s="94">
        <v>0</v>
      </c>
      <c r="K130" s="95">
        <v>0</v>
      </c>
      <c r="L130" s="94">
        <f t="shared" ref="L130:L193" si="8">+O130+P130</f>
        <v>65</v>
      </c>
      <c r="M130" s="94">
        <v>0</v>
      </c>
      <c r="N130" s="94">
        <v>0</v>
      </c>
      <c r="O130" s="96">
        <v>0</v>
      </c>
      <c r="P130" s="95">
        <v>65</v>
      </c>
      <c r="Q130" s="97">
        <f>+monthly_drivers_0!Q130*1.25</f>
        <v>3.125</v>
      </c>
    </row>
    <row r="131" spans="1:17" x14ac:dyDescent="0.25">
      <c r="A131" s="98">
        <f t="shared" ref="A131:A194" si="9">+EOMONTH(A130,1)</f>
        <v>48426</v>
      </c>
      <c r="B131" s="98" t="str">
        <f t="shared" ref="B131:B194" si="10">+B130</f>
        <v>Discovery</v>
      </c>
      <c r="C131" s="99">
        <f t="shared" ref="C131:C194" si="11">+C130</f>
        <v>0</v>
      </c>
      <c r="D131" s="100">
        <v>0</v>
      </c>
      <c r="E131" s="100">
        <v>0</v>
      </c>
      <c r="F131" s="100">
        <v>0</v>
      </c>
      <c r="G131" s="100">
        <v>0</v>
      </c>
      <c r="H131" s="100">
        <v>0</v>
      </c>
      <c r="I131" s="100">
        <v>0</v>
      </c>
      <c r="J131" s="100">
        <v>0</v>
      </c>
      <c r="K131" s="101">
        <v>0</v>
      </c>
      <c r="L131" s="102">
        <f t="shared" si="8"/>
        <v>0</v>
      </c>
      <c r="M131" s="102">
        <v>0</v>
      </c>
      <c r="N131" s="102">
        <v>0</v>
      </c>
      <c r="O131" s="103">
        <v>0</v>
      </c>
      <c r="P131" s="104">
        <v>0</v>
      </c>
      <c r="Q131" s="105">
        <f>+monthly_drivers_0!Q131*1.25</f>
        <v>3.125</v>
      </c>
    </row>
    <row r="132" spans="1:17" x14ac:dyDescent="0.25">
      <c r="A132" s="106">
        <f t="shared" si="9"/>
        <v>48457</v>
      </c>
      <c r="B132" s="106" t="str">
        <f t="shared" si="10"/>
        <v>Discovery</v>
      </c>
      <c r="C132" s="93">
        <f t="shared" si="11"/>
        <v>0</v>
      </c>
      <c r="D132" s="94">
        <v>0</v>
      </c>
      <c r="E132" s="94">
        <v>0</v>
      </c>
      <c r="F132" s="94">
        <v>0</v>
      </c>
      <c r="G132" s="94">
        <v>0</v>
      </c>
      <c r="H132" s="94">
        <v>0</v>
      </c>
      <c r="I132" s="94">
        <v>0</v>
      </c>
      <c r="J132" s="94">
        <v>0</v>
      </c>
      <c r="K132" s="95">
        <v>0</v>
      </c>
      <c r="L132" s="94">
        <f t="shared" si="8"/>
        <v>0</v>
      </c>
      <c r="M132" s="94">
        <v>0</v>
      </c>
      <c r="N132" s="94">
        <v>0</v>
      </c>
      <c r="O132" s="96">
        <v>0</v>
      </c>
      <c r="P132" s="95">
        <v>0</v>
      </c>
      <c r="Q132" s="97">
        <f>+monthly_drivers_0!Q132*1.25</f>
        <v>3.125</v>
      </c>
    </row>
    <row r="133" spans="1:17" x14ac:dyDescent="0.25">
      <c r="A133" s="98">
        <f t="shared" si="9"/>
        <v>48487</v>
      </c>
      <c r="B133" s="98" t="str">
        <f t="shared" si="10"/>
        <v>Discovery</v>
      </c>
      <c r="C133" s="99">
        <f t="shared" si="11"/>
        <v>0</v>
      </c>
      <c r="D133" s="100">
        <v>0</v>
      </c>
      <c r="E133" s="100">
        <v>0</v>
      </c>
      <c r="F133" s="100">
        <v>0</v>
      </c>
      <c r="G133" s="100">
        <v>0</v>
      </c>
      <c r="H133" s="100">
        <v>0</v>
      </c>
      <c r="I133" s="100">
        <v>0</v>
      </c>
      <c r="J133" s="100">
        <v>0</v>
      </c>
      <c r="K133" s="101">
        <v>0</v>
      </c>
      <c r="L133" s="102">
        <f t="shared" si="8"/>
        <v>0</v>
      </c>
      <c r="M133" s="102">
        <v>0</v>
      </c>
      <c r="N133" s="102">
        <v>0</v>
      </c>
      <c r="O133" s="103">
        <v>0</v>
      </c>
      <c r="P133" s="104">
        <v>0</v>
      </c>
      <c r="Q133" s="105">
        <f>+monthly_drivers_0!Q133*1.25</f>
        <v>3.125</v>
      </c>
    </row>
    <row r="134" spans="1:17" x14ac:dyDescent="0.25">
      <c r="A134" s="106">
        <f t="shared" si="9"/>
        <v>48518</v>
      </c>
      <c r="B134" s="106" t="str">
        <f t="shared" si="10"/>
        <v>Discovery</v>
      </c>
      <c r="C134" s="93">
        <f t="shared" si="11"/>
        <v>0</v>
      </c>
      <c r="D134" s="94">
        <v>0</v>
      </c>
      <c r="E134" s="94">
        <v>0</v>
      </c>
      <c r="F134" s="94">
        <v>0</v>
      </c>
      <c r="G134" s="94">
        <v>0</v>
      </c>
      <c r="H134" s="94">
        <v>0</v>
      </c>
      <c r="I134" s="94">
        <v>0</v>
      </c>
      <c r="J134" s="94">
        <v>0</v>
      </c>
      <c r="K134" s="95">
        <v>0</v>
      </c>
      <c r="L134" s="94">
        <f t="shared" si="8"/>
        <v>0</v>
      </c>
      <c r="M134" s="94">
        <v>0</v>
      </c>
      <c r="N134" s="94">
        <v>0</v>
      </c>
      <c r="O134" s="96">
        <v>0</v>
      </c>
      <c r="P134" s="95">
        <v>0</v>
      </c>
      <c r="Q134" s="97">
        <f>+monthly_drivers_0!Q134*1.25</f>
        <v>3.125</v>
      </c>
    </row>
    <row r="135" spans="1:17" x14ac:dyDescent="0.25">
      <c r="A135" s="98">
        <f t="shared" si="9"/>
        <v>48548</v>
      </c>
      <c r="B135" s="98" t="str">
        <f t="shared" si="10"/>
        <v>Discovery</v>
      </c>
      <c r="C135" s="99">
        <f t="shared" si="11"/>
        <v>0</v>
      </c>
      <c r="D135" s="100">
        <v>0</v>
      </c>
      <c r="E135" s="100">
        <v>0</v>
      </c>
      <c r="F135" s="100">
        <v>0</v>
      </c>
      <c r="G135" s="100">
        <v>0</v>
      </c>
      <c r="H135" s="100">
        <v>0</v>
      </c>
      <c r="I135" s="100">
        <v>0</v>
      </c>
      <c r="J135" s="100">
        <v>0</v>
      </c>
      <c r="K135" s="101">
        <v>0</v>
      </c>
      <c r="L135" s="102">
        <f t="shared" si="8"/>
        <v>0</v>
      </c>
      <c r="M135" s="102">
        <v>0</v>
      </c>
      <c r="N135" s="102">
        <v>0</v>
      </c>
      <c r="O135" s="103">
        <v>0</v>
      </c>
      <c r="P135" s="104">
        <v>0</v>
      </c>
      <c r="Q135" s="105">
        <f>+monthly_drivers_0!Q135*1.25</f>
        <v>3.125</v>
      </c>
    </row>
    <row r="136" spans="1:17" x14ac:dyDescent="0.25">
      <c r="A136" s="106">
        <f t="shared" si="9"/>
        <v>48579</v>
      </c>
      <c r="B136" s="106" t="str">
        <f t="shared" si="10"/>
        <v>Discovery</v>
      </c>
      <c r="C136" s="93">
        <f t="shared" si="11"/>
        <v>0</v>
      </c>
      <c r="D136" s="94">
        <v>0</v>
      </c>
      <c r="E136" s="94">
        <v>0</v>
      </c>
      <c r="F136" s="94">
        <v>0</v>
      </c>
      <c r="G136" s="94">
        <v>0</v>
      </c>
      <c r="H136" s="94">
        <v>0</v>
      </c>
      <c r="I136" s="94">
        <v>0</v>
      </c>
      <c r="J136" s="94">
        <v>0</v>
      </c>
      <c r="K136" s="95">
        <v>0</v>
      </c>
      <c r="L136" s="94">
        <f t="shared" si="8"/>
        <v>0</v>
      </c>
      <c r="M136" s="94">
        <v>0</v>
      </c>
      <c r="N136" s="94">
        <v>0</v>
      </c>
      <c r="O136" s="96">
        <v>0</v>
      </c>
      <c r="P136" s="95">
        <v>0</v>
      </c>
      <c r="Q136" s="97">
        <f>+monthly_drivers_0!Q136*1.25</f>
        <v>3.125</v>
      </c>
    </row>
    <row r="137" spans="1:17" x14ac:dyDescent="0.25">
      <c r="A137" s="98">
        <f t="shared" si="9"/>
        <v>48610</v>
      </c>
      <c r="B137" s="98" t="str">
        <f t="shared" si="10"/>
        <v>Discovery</v>
      </c>
      <c r="C137" s="99">
        <f t="shared" si="11"/>
        <v>0</v>
      </c>
      <c r="D137" s="100">
        <v>0</v>
      </c>
      <c r="E137" s="100">
        <v>0</v>
      </c>
      <c r="F137" s="100">
        <v>0</v>
      </c>
      <c r="G137" s="100">
        <v>0</v>
      </c>
      <c r="H137" s="100">
        <v>0</v>
      </c>
      <c r="I137" s="100">
        <v>0</v>
      </c>
      <c r="J137" s="100">
        <v>0</v>
      </c>
      <c r="K137" s="101">
        <v>0</v>
      </c>
      <c r="L137" s="102">
        <f t="shared" si="8"/>
        <v>0</v>
      </c>
      <c r="M137" s="102">
        <v>0</v>
      </c>
      <c r="N137" s="102">
        <v>0</v>
      </c>
      <c r="O137" s="103">
        <v>0</v>
      </c>
      <c r="P137" s="104">
        <v>0</v>
      </c>
      <c r="Q137" s="105">
        <f>+monthly_drivers_0!Q137*1.25</f>
        <v>3.125</v>
      </c>
    </row>
    <row r="138" spans="1:17" x14ac:dyDescent="0.25">
      <c r="A138" s="106">
        <f t="shared" si="9"/>
        <v>48638</v>
      </c>
      <c r="B138" s="106" t="str">
        <f t="shared" si="10"/>
        <v>Discovery</v>
      </c>
      <c r="C138" s="93">
        <f t="shared" si="11"/>
        <v>0</v>
      </c>
      <c r="D138" s="94">
        <v>0</v>
      </c>
      <c r="E138" s="94">
        <v>0</v>
      </c>
      <c r="F138" s="94">
        <v>0</v>
      </c>
      <c r="G138" s="94">
        <v>0</v>
      </c>
      <c r="H138" s="94">
        <v>0</v>
      </c>
      <c r="I138" s="94">
        <v>0</v>
      </c>
      <c r="J138" s="94">
        <v>0</v>
      </c>
      <c r="K138" s="95">
        <v>0</v>
      </c>
      <c r="L138" s="94">
        <f t="shared" si="8"/>
        <v>0</v>
      </c>
      <c r="M138" s="94">
        <v>0</v>
      </c>
      <c r="N138" s="94">
        <v>0</v>
      </c>
      <c r="O138" s="96">
        <v>0</v>
      </c>
      <c r="P138" s="95">
        <v>0</v>
      </c>
      <c r="Q138" s="97">
        <f>+monthly_drivers_0!Q138*1.25</f>
        <v>3.125</v>
      </c>
    </row>
    <row r="139" spans="1:17" x14ac:dyDescent="0.25">
      <c r="A139" s="98">
        <f t="shared" si="9"/>
        <v>48669</v>
      </c>
      <c r="B139" s="98" t="str">
        <f t="shared" si="10"/>
        <v>Discovery</v>
      </c>
      <c r="C139" s="99">
        <f t="shared" si="11"/>
        <v>0</v>
      </c>
      <c r="D139" s="100">
        <v>0</v>
      </c>
      <c r="E139" s="100">
        <v>0</v>
      </c>
      <c r="F139" s="100">
        <v>0</v>
      </c>
      <c r="G139" s="100">
        <v>0</v>
      </c>
      <c r="H139" s="100">
        <v>0</v>
      </c>
      <c r="I139" s="100">
        <v>0</v>
      </c>
      <c r="J139" s="100">
        <v>0</v>
      </c>
      <c r="K139" s="101">
        <v>0</v>
      </c>
      <c r="L139" s="102">
        <f t="shared" si="8"/>
        <v>0</v>
      </c>
      <c r="M139" s="102">
        <v>0</v>
      </c>
      <c r="N139" s="102">
        <v>0</v>
      </c>
      <c r="O139" s="103">
        <v>0</v>
      </c>
      <c r="P139" s="104">
        <v>0</v>
      </c>
      <c r="Q139" s="105">
        <f>+monthly_drivers_0!Q139*1.25</f>
        <v>3.125</v>
      </c>
    </row>
    <row r="140" spans="1:17" x14ac:dyDescent="0.25">
      <c r="A140" s="106">
        <f t="shared" si="9"/>
        <v>48699</v>
      </c>
      <c r="B140" s="106" t="str">
        <f t="shared" si="10"/>
        <v>Discovery</v>
      </c>
      <c r="C140" s="93">
        <f t="shared" si="11"/>
        <v>0</v>
      </c>
      <c r="D140" s="94">
        <v>0</v>
      </c>
      <c r="E140" s="94">
        <v>0</v>
      </c>
      <c r="F140" s="94">
        <v>0</v>
      </c>
      <c r="G140" s="94">
        <v>0</v>
      </c>
      <c r="H140" s="94">
        <v>0</v>
      </c>
      <c r="I140" s="94">
        <v>0</v>
      </c>
      <c r="J140" s="94">
        <v>0</v>
      </c>
      <c r="K140" s="95">
        <v>0</v>
      </c>
      <c r="L140" s="94">
        <f t="shared" si="8"/>
        <v>0</v>
      </c>
      <c r="M140" s="94">
        <v>0</v>
      </c>
      <c r="N140" s="94">
        <v>0</v>
      </c>
      <c r="O140" s="96">
        <v>0</v>
      </c>
      <c r="P140" s="95">
        <v>0</v>
      </c>
      <c r="Q140" s="97">
        <f>+monthly_drivers_0!Q140*1.25</f>
        <v>3.125</v>
      </c>
    </row>
    <row r="141" spans="1:17" x14ac:dyDescent="0.25">
      <c r="A141" s="98">
        <f t="shared" si="9"/>
        <v>48730</v>
      </c>
      <c r="B141" s="98" t="str">
        <f t="shared" si="10"/>
        <v>Discovery</v>
      </c>
      <c r="C141" s="99">
        <f t="shared" si="11"/>
        <v>0</v>
      </c>
      <c r="D141" s="100">
        <v>0</v>
      </c>
      <c r="E141" s="100">
        <v>0</v>
      </c>
      <c r="F141" s="100">
        <v>0</v>
      </c>
      <c r="G141" s="100">
        <v>0</v>
      </c>
      <c r="H141" s="100">
        <v>0</v>
      </c>
      <c r="I141" s="100">
        <v>0</v>
      </c>
      <c r="J141" s="100">
        <v>0</v>
      </c>
      <c r="K141" s="101">
        <v>0</v>
      </c>
      <c r="L141" s="102">
        <f t="shared" si="8"/>
        <v>0</v>
      </c>
      <c r="M141" s="102">
        <v>0</v>
      </c>
      <c r="N141" s="102">
        <v>0</v>
      </c>
      <c r="O141" s="103">
        <v>0</v>
      </c>
      <c r="P141" s="104">
        <v>0</v>
      </c>
      <c r="Q141" s="105">
        <f>+monthly_drivers_0!Q141*1.25</f>
        <v>3.125</v>
      </c>
    </row>
    <row r="142" spans="1:17" x14ac:dyDescent="0.25">
      <c r="A142" s="106">
        <f t="shared" si="9"/>
        <v>48760</v>
      </c>
      <c r="B142" s="106" t="str">
        <f t="shared" si="10"/>
        <v>Discovery</v>
      </c>
      <c r="C142" s="93">
        <f t="shared" si="11"/>
        <v>0</v>
      </c>
      <c r="D142" s="94">
        <v>0</v>
      </c>
      <c r="E142" s="94">
        <v>0</v>
      </c>
      <c r="F142" s="94">
        <v>0</v>
      </c>
      <c r="G142" s="94">
        <v>0</v>
      </c>
      <c r="H142" s="94">
        <v>0</v>
      </c>
      <c r="I142" s="94">
        <v>0</v>
      </c>
      <c r="J142" s="94">
        <v>0</v>
      </c>
      <c r="K142" s="95">
        <v>0</v>
      </c>
      <c r="L142" s="94">
        <f t="shared" si="8"/>
        <v>0</v>
      </c>
      <c r="M142" s="94">
        <v>0</v>
      </c>
      <c r="N142" s="94">
        <v>0</v>
      </c>
      <c r="O142" s="96">
        <v>0</v>
      </c>
      <c r="P142" s="95">
        <v>0</v>
      </c>
      <c r="Q142" s="97">
        <f>+monthly_drivers_0!Q142*1.25</f>
        <v>3.125</v>
      </c>
    </row>
    <row r="143" spans="1:17" x14ac:dyDescent="0.25">
      <c r="A143" s="98">
        <f t="shared" si="9"/>
        <v>48791</v>
      </c>
      <c r="B143" s="98" t="str">
        <f t="shared" si="10"/>
        <v>Discovery</v>
      </c>
      <c r="C143" s="99">
        <f t="shared" si="11"/>
        <v>0</v>
      </c>
      <c r="D143" s="100">
        <v>0</v>
      </c>
      <c r="E143" s="100">
        <v>0</v>
      </c>
      <c r="F143" s="100">
        <v>0</v>
      </c>
      <c r="G143" s="100">
        <v>0</v>
      </c>
      <c r="H143" s="100">
        <v>0</v>
      </c>
      <c r="I143" s="100">
        <v>0</v>
      </c>
      <c r="J143" s="100">
        <v>0</v>
      </c>
      <c r="K143" s="101">
        <v>0</v>
      </c>
      <c r="L143" s="102">
        <f t="shared" si="8"/>
        <v>0</v>
      </c>
      <c r="M143" s="102">
        <v>0</v>
      </c>
      <c r="N143" s="102">
        <v>0</v>
      </c>
      <c r="O143" s="103">
        <v>0</v>
      </c>
      <c r="P143" s="104">
        <v>0</v>
      </c>
      <c r="Q143" s="105">
        <f>+monthly_drivers_0!Q143*1.25</f>
        <v>3.125</v>
      </c>
    </row>
    <row r="144" spans="1:17" x14ac:dyDescent="0.25">
      <c r="A144" s="106">
        <f t="shared" si="9"/>
        <v>48822</v>
      </c>
      <c r="B144" s="106" t="str">
        <f t="shared" si="10"/>
        <v>Discovery</v>
      </c>
      <c r="C144" s="93">
        <f t="shared" si="11"/>
        <v>0</v>
      </c>
      <c r="D144" s="94">
        <v>0</v>
      </c>
      <c r="E144" s="94">
        <v>0</v>
      </c>
      <c r="F144" s="94">
        <v>0</v>
      </c>
      <c r="G144" s="94">
        <v>0</v>
      </c>
      <c r="H144" s="94">
        <v>0</v>
      </c>
      <c r="I144" s="94">
        <v>0</v>
      </c>
      <c r="J144" s="94">
        <v>0</v>
      </c>
      <c r="K144" s="95">
        <v>0</v>
      </c>
      <c r="L144" s="94">
        <f t="shared" si="8"/>
        <v>0</v>
      </c>
      <c r="M144" s="94">
        <v>0</v>
      </c>
      <c r="N144" s="94">
        <v>0</v>
      </c>
      <c r="O144" s="96">
        <v>0</v>
      </c>
      <c r="P144" s="95">
        <v>0</v>
      </c>
      <c r="Q144" s="97">
        <f>+monthly_drivers_0!Q144*1.25</f>
        <v>3.125</v>
      </c>
    </row>
    <row r="145" spans="1:17" x14ac:dyDescent="0.25">
      <c r="A145" s="98">
        <f t="shared" si="9"/>
        <v>48852</v>
      </c>
      <c r="B145" s="98" t="str">
        <f t="shared" si="10"/>
        <v>Discovery</v>
      </c>
      <c r="C145" s="99">
        <f t="shared" si="11"/>
        <v>0</v>
      </c>
      <c r="D145" s="100">
        <v>0</v>
      </c>
      <c r="E145" s="100">
        <v>0</v>
      </c>
      <c r="F145" s="100">
        <v>0</v>
      </c>
      <c r="G145" s="100">
        <v>0</v>
      </c>
      <c r="H145" s="100">
        <v>0</v>
      </c>
      <c r="I145" s="100">
        <v>0</v>
      </c>
      <c r="J145" s="100">
        <v>0</v>
      </c>
      <c r="K145" s="101">
        <v>0</v>
      </c>
      <c r="L145" s="102">
        <f t="shared" si="8"/>
        <v>0</v>
      </c>
      <c r="M145" s="102">
        <v>0</v>
      </c>
      <c r="N145" s="102">
        <v>0</v>
      </c>
      <c r="O145" s="103">
        <v>0</v>
      </c>
      <c r="P145" s="104">
        <v>0</v>
      </c>
      <c r="Q145" s="105">
        <f>+monthly_drivers_0!Q145*1.25</f>
        <v>3.125</v>
      </c>
    </row>
    <row r="146" spans="1:17" x14ac:dyDescent="0.25">
      <c r="A146" s="106">
        <f t="shared" si="9"/>
        <v>48883</v>
      </c>
      <c r="B146" s="106" t="str">
        <f t="shared" si="10"/>
        <v>Discovery</v>
      </c>
      <c r="C146" s="93">
        <f t="shared" si="11"/>
        <v>0</v>
      </c>
      <c r="D146" s="94">
        <v>0</v>
      </c>
      <c r="E146" s="94">
        <v>0</v>
      </c>
      <c r="F146" s="94">
        <v>0</v>
      </c>
      <c r="G146" s="94">
        <v>0</v>
      </c>
      <c r="H146" s="94">
        <v>0</v>
      </c>
      <c r="I146" s="94">
        <v>0</v>
      </c>
      <c r="J146" s="94">
        <v>0</v>
      </c>
      <c r="K146" s="95">
        <v>0</v>
      </c>
      <c r="L146" s="94">
        <f t="shared" si="8"/>
        <v>0</v>
      </c>
      <c r="M146" s="94">
        <v>0</v>
      </c>
      <c r="N146" s="94">
        <v>0</v>
      </c>
      <c r="O146" s="96">
        <v>0</v>
      </c>
      <c r="P146" s="95">
        <v>0</v>
      </c>
      <c r="Q146" s="97">
        <f>+monthly_drivers_0!Q146*1.25</f>
        <v>3.125</v>
      </c>
    </row>
    <row r="147" spans="1:17" x14ac:dyDescent="0.25">
      <c r="A147" s="98">
        <f t="shared" si="9"/>
        <v>48913</v>
      </c>
      <c r="B147" s="98" t="str">
        <f t="shared" si="10"/>
        <v>Discovery</v>
      </c>
      <c r="C147" s="99">
        <f t="shared" si="11"/>
        <v>0</v>
      </c>
      <c r="D147" s="100">
        <v>0</v>
      </c>
      <c r="E147" s="100">
        <v>0</v>
      </c>
      <c r="F147" s="100">
        <v>0</v>
      </c>
      <c r="G147" s="100">
        <v>0</v>
      </c>
      <c r="H147" s="100">
        <v>0</v>
      </c>
      <c r="I147" s="100">
        <v>0</v>
      </c>
      <c r="J147" s="100">
        <v>0</v>
      </c>
      <c r="K147" s="101">
        <v>0</v>
      </c>
      <c r="L147" s="102">
        <f t="shared" si="8"/>
        <v>0</v>
      </c>
      <c r="M147" s="102">
        <v>0</v>
      </c>
      <c r="N147" s="102">
        <v>0</v>
      </c>
      <c r="O147" s="103">
        <v>0</v>
      </c>
      <c r="P147" s="104">
        <v>0</v>
      </c>
      <c r="Q147" s="105">
        <f>+monthly_drivers_0!Q147*1.25</f>
        <v>3.125</v>
      </c>
    </row>
    <row r="148" spans="1:17" x14ac:dyDescent="0.25">
      <c r="A148" s="106">
        <f t="shared" si="9"/>
        <v>48944</v>
      </c>
      <c r="B148" s="106" t="str">
        <f t="shared" si="10"/>
        <v>Discovery</v>
      </c>
      <c r="C148" s="93">
        <f t="shared" si="11"/>
        <v>0</v>
      </c>
      <c r="D148" s="94">
        <v>0</v>
      </c>
      <c r="E148" s="94">
        <v>0</v>
      </c>
      <c r="F148" s="94">
        <v>0</v>
      </c>
      <c r="G148" s="94">
        <v>0</v>
      </c>
      <c r="H148" s="94">
        <v>0</v>
      </c>
      <c r="I148" s="94">
        <v>0</v>
      </c>
      <c r="J148" s="94">
        <v>0</v>
      </c>
      <c r="K148" s="95">
        <v>0</v>
      </c>
      <c r="L148" s="94">
        <f t="shared" si="8"/>
        <v>0</v>
      </c>
      <c r="M148" s="94">
        <v>0</v>
      </c>
      <c r="N148" s="94">
        <v>0</v>
      </c>
      <c r="O148" s="96">
        <v>0</v>
      </c>
      <c r="P148" s="95">
        <v>0</v>
      </c>
      <c r="Q148" s="97">
        <f>+monthly_drivers_0!Q148*1.25</f>
        <v>3.125</v>
      </c>
    </row>
    <row r="149" spans="1:17" x14ac:dyDescent="0.25">
      <c r="A149" s="98">
        <f t="shared" si="9"/>
        <v>48975</v>
      </c>
      <c r="B149" s="98" t="str">
        <f t="shared" si="10"/>
        <v>Discovery</v>
      </c>
      <c r="C149" s="99">
        <f t="shared" si="11"/>
        <v>0</v>
      </c>
      <c r="D149" s="100">
        <v>0</v>
      </c>
      <c r="E149" s="100">
        <v>0</v>
      </c>
      <c r="F149" s="100">
        <v>0</v>
      </c>
      <c r="G149" s="100">
        <v>0</v>
      </c>
      <c r="H149" s="100">
        <v>0</v>
      </c>
      <c r="I149" s="100">
        <v>0</v>
      </c>
      <c r="J149" s="100">
        <v>0</v>
      </c>
      <c r="K149" s="101">
        <v>0</v>
      </c>
      <c r="L149" s="102">
        <f t="shared" si="8"/>
        <v>0</v>
      </c>
      <c r="M149" s="102">
        <v>0</v>
      </c>
      <c r="N149" s="102">
        <v>0</v>
      </c>
      <c r="O149" s="103">
        <v>0</v>
      </c>
      <c r="P149" s="104">
        <v>0</v>
      </c>
      <c r="Q149" s="105">
        <f>+monthly_drivers_0!Q149*1.25</f>
        <v>3.125</v>
      </c>
    </row>
    <row r="150" spans="1:17" x14ac:dyDescent="0.25">
      <c r="A150" s="106">
        <f t="shared" si="9"/>
        <v>49003</v>
      </c>
      <c r="B150" s="106" t="str">
        <f t="shared" si="10"/>
        <v>Discovery</v>
      </c>
      <c r="C150" s="93">
        <f t="shared" si="11"/>
        <v>0</v>
      </c>
      <c r="D150" s="94">
        <v>0</v>
      </c>
      <c r="E150" s="94">
        <v>0</v>
      </c>
      <c r="F150" s="94">
        <v>0</v>
      </c>
      <c r="G150" s="94">
        <v>0</v>
      </c>
      <c r="H150" s="94">
        <v>0</v>
      </c>
      <c r="I150" s="94">
        <v>0</v>
      </c>
      <c r="J150" s="94">
        <v>0</v>
      </c>
      <c r="K150" s="95">
        <v>0</v>
      </c>
      <c r="L150" s="94">
        <f t="shared" si="8"/>
        <v>0</v>
      </c>
      <c r="M150" s="94">
        <v>0</v>
      </c>
      <c r="N150" s="94">
        <v>0</v>
      </c>
      <c r="O150" s="96">
        <v>0</v>
      </c>
      <c r="P150" s="95">
        <v>0</v>
      </c>
      <c r="Q150" s="97">
        <f>+monthly_drivers_0!Q150*1.25</f>
        <v>3.125</v>
      </c>
    </row>
    <row r="151" spans="1:17" x14ac:dyDescent="0.25">
      <c r="A151" s="98">
        <f t="shared" si="9"/>
        <v>49034</v>
      </c>
      <c r="B151" s="98" t="str">
        <f t="shared" si="10"/>
        <v>Discovery</v>
      </c>
      <c r="C151" s="99">
        <f t="shared" si="11"/>
        <v>0</v>
      </c>
      <c r="D151" s="100">
        <v>0</v>
      </c>
      <c r="E151" s="100">
        <v>0</v>
      </c>
      <c r="F151" s="100">
        <v>0</v>
      </c>
      <c r="G151" s="100">
        <v>0</v>
      </c>
      <c r="H151" s="100">
        <v>0</v>
      </c>
      <c r="I151" s="100">
        <v>0</v>
      </c>
      <c r="J151" s="100">
        <v>0</v>
      </c>
      <c r="K151" s="101">
        <v>0</v>
      </c>
      <c r="L151" s="102">
        <f t="shared" si="8"/>
        <v>0</v>
      </c>
      <c r="M151" s="102">
        <v>0</v>
      </c>
      <c r="N151" s="102">
        <v>0</v>
      </c>
      <c r="O151" s="103">
        <v>0</v>
      </c>
      <c r="P151" s="104">
        <v>0</v>
      </c>
      <c r="Q151" s="105">
        <f>+monthly_drivers_0!Q151*1.25</f>
        <v>3.125</v>
      </c>
    </row>
    <row r="152" spans="1:17" x14ac:dyDescent="0.25">
      <c r="A152" s="106">
        <f t="shared" si="9"/>
        <v>49064</v>
      </c>
      <c r="B152" s="106" t="str">
        <f t="shared" si="10"/>
        <v>Discovery</v>
      </c>
      <c r="C152" s="93">
        <f t="shared" si="11"/>
        <v>0</v>
      </c>
      <c r="D152" s="94">
        <v>0</v>
      </c>
      <c r="E152" s="94">
        <v>0</v>
      </c>
      <c r="F152" s="94">
        <v>0</v>
      </c>
      <c r="G152" s="94">
        <v>0</v>
      </c>
      <c r="H152" s="94">
        <v>0</v>
      </c>
      <c r="I152" s="94">
        <v>0</v>
      </c>
      <c r="J152" s="94">
        <v>0</v>
      </c>
      <c r="K152" s="95">
        <v>0</v>
      </c>
      <c r="L152" s="94">
        <f t="shared" si="8"/>
        <v>65</v>
      </c>
      <c r="M152" s="94">
        <v>0</v>
      </c>
      <c r="N152" s="94">
        <v>0</v>
      </c>
      <c r="O152" s="96">
        <v>0</v>
      </c>
      <c r="P152" s="95">
        <v>65</v>
      </c>
      <c r="Q152" s="97">
        <f>+monthly_drivers_0!Q152*1.25</f>
        <v>3.125</v>
      </c>
    </row>
    <row r="153" spans="1:17" x14ac:dyDescent="0.25">
      <c r="A153" s="98">
        <f t="shared" si="9"/>
        <v>49095</v>
      </c>
      <c r="B153" s="98" t="str">
        <f t="shared" si="10"/>
        <v>Discovery</v>
      </c>
      <c r="C153" s="99">
        <f t="shared" si="11"/>
        <v>0</v>
      </c>
      <c r="D153" s="100">
        <v>0</v>
      </c>
      <c r="E153" s="100">
        <v>0</v>
      </c>
      <c r="F153" s="100">
        <v>0</v>
      </c>
      <c r="G153" s="100">
        <v>0</v>
      </c>
      <c r="H153" s="100">
        <v>0</v>
      </c>
      <c r="I153" s="100">
        <v>0</v>
      </c>
      <c r="J153" s="100">
        <v>0</v>
      </c>
      <c r="K153" s="101">
        <v>0</v>
      </c>
      <c r="L153" s="102">
        <f t="shared" si="8"/>
        <v>0</v>
      </c>
      <c r="M153" s="102">
        <v>0</v>
      </c>
      <c r="N153" s="102">
        <v>0</v>
      </c>
      <c r="O153" s="103">
        <v>0</v>
      </c>
      <c r="P153" s="104">
        <v>0</v>
      </c>
      <c r="Q153" s="105">
        <f>+monthly_drivers_0!Q153*1.25</f>
        <v>3.125</v>
      </c>
    </row>
    <row r="154" spans="1:17" x14ac:dyDescent="0.25">
      <c r="A154" s="106">
        <f t="shared" si="9"/>
        <v>49125</v>
      </c>
      <c r="B154" s="106" t="str">
        <f t="shared" si="10"/>
        <v>Discovery</v>
      </c>
      <c r="C154" s="93">
        <f t="shared" si="11"/>
        <v>0</v>
      </c>
      <c r="D154" s="94">
        <v>0</v>
      </c>
      <c r="E154" s="94">
        <v>0</v>
      </c>
      <c r="F154" s="94">
        <v>0</v>
      </c>
      <c r="G154" s="94">
        <v>0</v>
      </c>
      <c r="H154" s="94">
        <v>0</v>
      </c>
      <c r="I154" s="94">
        <v>0</v>
      </c>
      <c r="J154" s="94">
        <v>0</v>
      </c>
      <c r="K154" s="95">
        <v>0</v>
      </c>
      <c r="L154" s="94">
        <f t="shared" si="8"/>
        <v>0</v>
      </c>
      <c r="M154" s="94">
        <v>0</v>
      </c>
      <c r="N154" s="94">
        <v>0</v>
      </c>
      <c r="O154" s="96">
        <v>0</v>
      </c>
      <c r="P154" s="95">
        <v>0</v>
      </c>
      <c r="Q154" s="97">
        <f>+monthly_drivers_0!Q154*1.25</f>
        <v>3.125</v>
      </c>
    </row>
    <row r="155" spans="1:17" x14ac:dyDescent="0.25">
      <c r="A155" s="98">
        <f t="shared" si="9"/>
        <v>49156</v>
      </c>
      <c r="B155" s="98" t="str">
        <f t="shared" si="10"/>
        <v>Discovery</v>
      </c>
      <c r="C155" s="99">
        <f t="shared" si="11"/>
        <v>0</v>
      </c>
      <c r="D155" s="100">
        <v>0</v>
      </c>
      <c r="E155" s="100">
        <v>0</v>
      </c>
      <c r="F155" s="100">
        <v>0</v>
      </c>
      <c r="G155" s="100">
        <v>0</v>
      </c>
      <c r="H155" s="100">
        <v>0</v>
      </c>
      <c r="I155" s="100">
        <v>0</v>
      </c>
      <c r="J155" s="100">
        <v>0</v>
      </c>
      <c r="K155" s="101">
        <v>0</v>
      </c>
      <c r="L155" s="102">
        <f t="shared" si="8"/>
        <v>65</v>
      </c>
      <c r="M155" s="102">
        <v>0</v>
      </c>
      <c r="N155" s="102">
        <v>0</v>
      </c>
      <c r="O155" s="103">
        <v>0</v>
      </c>
      <c r="P155" s="104">
        <v>65</v>
      </c>
      <c r="Q155" s="105">
        <f>+monthly_drivers_0!Q155*1.25</f>
        <v>3.125</v>
      </c>
    </row>
    <row r="156" spans="1:17" x14ac:dyDescent="0.25">
      <c r="A156" s="106">
        <f t="shared" si="9"/>
        <v>49187</v>
      </c>
      <c r="B156" s="106" t="str">
        <f t="shared" si="10"/>
        <v>Discovery</v>
      </c>
      <c r="C156" s="93">
        <f t="shared" si="11"/>
        <v>0</v>
      </c>
      <c r="D156" s="94">
        <v>0</v>
      </c>
      <c r="E156" s="94">
        <v>0</v>
      </c>
      <c r="F156" s="94">
        <v>0</v>
      </c>
      <c r="G156" s="94">
        <v>0</v>
      </c>
      <c r="H156" s="94">
        <v>0</v>
      </c>
      <c r="I156" s="94">
        <v>0</v>
      </c>
      <c r="J156" s="94">
        <v>0</v>
      </c>
      <c r="K156" s="95">
        <v>0</v>
      </c>
      <c r="L156" s="94">
        <f t="shared" si="8"/>
        <v>0</v>
      </c>
      <c r="M156" s="94">
        <v>0</v>
      </c>
      <c r="N156" s="94">
        <v>0</v>
      </c>
      <c r="O156" s="96">
        <v>0</v>
      </c>
      <c r="P156" s="95">
        <v>0</v>
      </c>
      <c r="Q156" s="97">
        <f>+monthly_drivers_0!Q156*1.25</f>
        <v>3.125</v>
      </c>
    </row>
    <row r="157" spans="1:17" x14ac:dyDescent="0.25">
      <c r="A157" s="98">
        <f t="shared" si="9"/>
        <v>49217</v>
      </c>
      <c r="B157" s="98" t="str">
        <f t="shared" si="10"/>
        <v>Discovery</v>
      </c>
      <c r="C157" s="99">
        <f t="shared" si="11"/>
        <v>0</v>
      </c>
      <c r="D157" s="100">
        <v>0</v>
      </c>
      <c r="E157" s="100">
        <v>0</v>
      </c>
      <c r="F157" s="100">
        <v>0</v>
      </c>
      <c r="G157" s="100">
        <v>0</v>
      </c>
      <c r="H157" s="100">
        <v>0</v>
      </c>
      <c r="I157" s="100">
        <v>0</v>
      </c>
      <c r="J157" s="100">
        <v>0</v>
      </c>
      <c r="K157" s="101">
        <v>0</v>
      </c>
      <c r="L157" s="102">
        <f t="shared" si="8"/>
        <v>0</v>
      </c>
      <c r="M157" s="102">
        <v>0</v>
      </c>
      <c r="N157" s="102">
        <v>0</v>
      </c>
      <c r="O157" s="103">
        <v>0</v>
      </c>
      <c r="P157" s="104">
        <v>0</v>
      </c>
      <c r="Q157" s="105">
        <f>+monthly_drivers_0!Q157*1.25</f>
        <v>3.125</v>
      </c>
    </row>
    <row r="158" spans="1:17" x14ac:dyDescent="0.25">
      <c r="A158" s="106">
        <f t="shared" si="9"/>
        <v>49248</v>
      </c>
      <c r="B158" s="106" t="str">
        <f t="shared" si="10"/>
        <v>Discovery</v>
      </c>
      <c r="C158" s="93">
        <f t="shared" si="11"/>
        <v>0</v>
      </c>
      <c r="D158" s="94">
        <v>0</v>
      </c>
      <c r="E158" s="94">
        <v>0</v>
      </c>
      <c r="F158" s="94">
        <v>0</v>
      </c>
      <c r="G158" s="94">
        <v>0</v>
      </c>
      <c r="H158" s="94">
        <v>0</v>
      </c>
      <c r="I158" s="94">
        <v>0</v>
      </c>
      <c r="J158" s="94">
        <v>0</v>
      </c>
      <c r="K158" s="95">
        <v>0</v>
      </c>
      <c r="L158" s="94">
        <f t="shared" si="8"/>
        <v>0</v>
      </c>
      <c r="M158" s="94">
        <v>0</v>
      </c>
      <c r="N158" s="94">
        <v>0</v>
      </c>
      <c r="O158" s="96">
        <v>0</v>
      </c>
      <c r="P158" s="95">
        <v>0</v>
      </c>
      <c r="Q158" s="97">
        <f>+monthly_drivers_0!Q158*1.25</f>
        <v>3.125</v>
      </c>
    </row>
    <row r="159" spans="1:17" x14ac:dyDescent="0.25">
      <c r="A159" s="98">
        <f t="shared" si="9"/>
        <v>49278</v>
      </c>
      <c r="B159" s="98" t="str">
        <f t="shared" si="10"/>
        <v>Discovery</v>
      </c>
      <c r="C159" s="99">
        <f t="shared" si="11"/>
        <v>0</v>
      </c>
      <c r="D159" s="100">
        <v>0</v>
      </c>
      <c r="E159" s="100">
        <v>0</v>
      </c>
      <c r="F159" s="100">
        <v>0</v>
      </c>
      <c r="G159" s="100">
        <v>0</v>
      </c>
      <c r="H159" s="100">
        <v>0</v>
      </c>
      <c r="I159" s="100">
        <v>0</v>
      </c>
      <c r="J159" s="100">
        <v>0</v>
      </c>
      <c r="K159" s="101">
        <v>0</v>
      </c>
      <c r="L159" s="102">
        <f t="shared" si="8"/>
        <v>0</v>
      </c>
      <c r="M159" s="102">
        <v>0</v>
      </c>
      <c r="N159" s="102">
        <v>0</v>
      </c>
      <c r="O159" s="103">
        <v>0</v>
      </c>
      <c r="P159" s="104">
        <v>0</v>
      </c>
      <c r="Q159" s="105">
        <f>+monthly_drivers_0!Q159*1.25</f>
        <v>3.125</v>
      </c>
    </row>
    <row r="160" spans="1:17" x14ac:dyDescent="0.25">
      <c r="A160" s="106">
        <f t="shared" si="9"/>
        <v>49309</v>
      </c>
      <c r="B160" s="106" t="str">
        <f t="shared" si="10"/>
        <v>Discovery</v>
      </c>
      <c r="C160" s="93">
        <f t="shared" si="11"/>
        <v>0</v>
      </c>
      <c r="D160" s="94">
        <v>0</v>
      </c>
      <c r="E160" s="94">
        <v>0</v>
      </c>
      <c r="F160" s="94">
        <v>0</v>
      </c>
      <c r="G160" s="94">
        <v>0</v>
      </c>
      <c r="H160" s="94">
        <v>0</v>
      </c>
      <c r="I160" s="94">
        <v>0</v>
      </c>
      <c r="J160" s="94">
        <v>0</v>
      </c>
      <c r="K160" s="95">
        <v>0</v>
      </c>
      <c r="L160" s="94">
        <f t="shared" si="8"/>
        <v>0</v>
      </c>
      <c r="M160" s="94">
        <v>0</v>
      </c>
      <c r="N160" s="94">
        <v>0</v>
      </c>
      <c r="O160" s="96">
        <v>0</v>
      </c>
      <c r="P160" s="95">
        <v>0</v>
      </c>
      <c r="Q160" s="97">
        <f>+monthly_drivers_0!Q160*1.25</f>
        <v>3.125</v>
      </c>
    </row>
    <row r="161" spans="1:17" x14ac:dyDescent="0.25">
      <c r="A161" s="98">
        <f t="shared" si="9"/>
        <v>49340</v>
      </c>
      <c r="B161" s="98" t="str">
        <f t="shared" si="10"/>
        <v>Discovery</v>
      </c>
      <c r="C161" s="99">
        <f t="shared" si="11"/>
        <v>0</v>
      </c>
      <c r="D161" s="100">
        <v>0</v>
      </c>
      <c r="E161" s="100">
        <v>0</v>
      </c>
      <c r="F161" s="100">
        <v>0</v>
      </c>
      <c r="G161" s="100">
        <v>0</v>
      </c>
      <c r="H161" s="100">
        <v>0</v>
      </c>
      <c r="I161" s="100">
        <v>0</v>
      </c>
      <c r="J161" s="100">
        <v>0</v>
      </c>
      <c r="K161" s="101">
        <v>0</v>
      </c>
      <c r="L161" s="102">
        <f t="shared" si="8"/>
        <v>0</v>
      </c>
      <c r="M161" s="102">
        <v>0</v>
      </c>
      <c r="N161" s="102">
        <v>0</v>
      </c>
      <c r="O161" s="103">
        <v>0</v>
      </c>
      <c r="P161" s="104">
        <v>0</v>
      </c>
      <c r="Q161" s="105">
        <f>+monthly_drivers_0!Q161*1.25</f>
        <v>3.125</v>
      </c>
    </row>
    <row r="162" spans="1:17" x14ac:dyDescent="0.25">
      <c r="A162" s="106">
        <f t="shared" si="9"/>
        <v>49368</v>
      </c>
      <c r="B162" s="106" t="str">
        <f t="shared" si="10"/>
        <v>Discovery</v>
      </c>
      <c r="C162" s="93">
        <f t="shared" si="11"/>
        <v>0</v>
      </c>
      <c r="D162" s="94">
        <v>0</v>
      </c>
      <c r="E162" s="94">
        <v>0</v>
      </c>
      <c r="F162" s="94">
        <v>0</v>
      </c>
      <c r="G162" s="94">
        <v>0</v>
      </c>
      <c r="H162" s="94">
        <v>0</v>
      </c>
      <c r="I162" s="94">
        <v>0</v>
      </c>
      <c r="J162" s="94">
        <v>0</v>
      </c>
      <c r="K162" s="95">
        <v>0</v>
      </c>
      <c r="L162" s="94">
        <f t="shared" si="8"/>
        <v>0</v>
      </c>
      <c r="M162" s="94">
        <v>0</v>
      </c>
      <c r="N162" s="94">
        <v>0</v>
      </c>
      <c r="O162" s="96">
        <v>0</v>
      </c>
      <c r="P162" s="95">
        <v>0</v>
      </c>
      <c r="Q162" s="97">
        <f>+monthly_drivers_0!Q162*1.25</f>
        <v>3.125</v>
      </c>
    </row>
    <row r="163" spans="1:17" x14ac:dyDescent="0.25">
      <c r="A163" s="98">
        <f t="shared" si="9"/>
        <v>49399</v>
      </c>
      <c r="B163" s="98" t="str">
        <f t="shared" si="10"/>
        <v>Discovery</v>
      </c>
      <c r="C163" s="99">
        <f t="shared" si="11"/>
        <v>0</v>
      </c>
      <c r="D163" s="100">
        <v>0</v>
      </c>
      <c r="E163" s="100">
        <v>0</v>
      </c>
      <c r="F163" s="100">
        <v>0</v>
      </c>
      <c r="G163" s="100">
        <v>0</v>
      </c>
      <c r="H163" s="100">
        <v>0</v>
      </c>
      <c r="I163" s="100">
        <v>0</v>
      </c>
      <c r="J163" s="100">
        <v>0</v>
      </c>
      <c r="K163" s="101">
        <v>0</v>
      </c>
      <c r="L163" s="102">
        <f t="shared" si="8"/>
        <v>0</v>
      </c>
      <c r="M163" s="102">
        <v>0</v>
      </c>
      <c r="N163" s="102">
        <v>0</v>
      </c>
      <c r="O163" s="103">
        <v>0</v>
      </c>
      <c r="P163" s="104">
        <v>0</v>
      </c>
      <c r="Q163" s="105">
        <f>+monthly_drivers_0!Q163*1.25</f>
        <v>3.125</v>
      </c>
    </row>
    <row r="164" spans="1:17" x14ac:dyDescent="0.25">
      <c r="A164" s="106">
        <f t="shared" si="9"/>
        <v>49429</v>
      </c>
      <c r="B164" s="106" t="str">
        <f t="shared" si="10"/>
        <v>Discovery</v>
      </c>
      <c r="C164" s="93">
        <f t="shared" si="11"/>
        <v>0</v>
      </c>
      <c r="D164" s="94">
        <v>0</v>
      </c>
      <c r="E164" s="94">
        <v>0</v>
      </c>
      <c r="F164" s="94">
        <v>0</v>
      </c>
      <c r="G164" s="94">
        <v>0</v>
      </c>
      <c r="H164" s="94">
        <v>0</v>
      </c>
      <c r="I164" s="94">
        <v>0</v>
      </c>
      <c r="J164" s="94">
        <v>0</v>
      </c>
      <c r="K164" s="95">
        <v>0</v>
      </c>
      <c r="L164" s="94">
        <f t="shared" si="8"/>
        <v>0</v>
      </c>
      <c r="M164" s="94">
        <v>0</v>
      </c>
      <c r="N164" s="94">
        <v>0</v>
      </c>
      <c r="O164" s="96">
        <v>0</v>
      </c>
      <c r="P164" s="95">
        <v>0</v>
      </c>
      <c r="Q164" s="97">
        <f>+monthly_drivers_0!Q164*1.25</f>
        <v>3.125</v>
      </c>
    </row>
    <row r="165" spans="1:17" x14ac:dyDescent="0.25">
      <c r="A165" s="98">
        <f t="shared" si="9"/>
        <v>49460</v>
      </c>
      <c r="B165" s="98" t="str">
        <f t="shared" si="10"/>
        <v>Discovery</v>
      </c>
      <c r="C165" s="99">
        <f t="shared" si="11"/>
        <v>0</v>
      </c>
      <c r="D165" s="100">
        <v>0</v>
      </c>
      <c r="E165" s="100">
        <v>0</v>
      </c>
      <c r="F165" s="100">
        <v>0</v>
      </c>
      <c r="G165" s="100">
        <v>0</v>
      </c>
      <c r="H165" s="100">
        <v>0</v>
      </c>
      <c r="I165" s="100">
        <v>0</v>
      </c>
      <c r="J165" s="100">
        <v>0</v>
      </c>
      <c r="K165" s="101">
        <v>0</v>
      </c>
      <c r="L165" s="102">
        <f t="shared" si="8"/>
        <v>0</v>
      </c>
      <c r="M165" s="102">
        <v>0</v>
      </c>
      <c r="N165" s="102">
        <v>0</v>
      </c>
      <c r="O165" s="103">
        <v>0</v>
      </c>
      <c r="P165" s="104">
        <v>0</v>
      </c>
      <c r="Q165" s="105">
        <f>+monthly_drivers_0!Q165*1.25</f>
        <v>3.125</v>
      </c>
    </row>
    <row r="166" spans="1:17" x14ac:dyDescent="0.25">
      <c r="A166" s="106">
        <f t="shared" si="9"/>
        <v>49490</v>
      </c>
      <c r="B166" s="106" t="str">
        <f t="shared" si="10"/>
        <v>Discovery</v>
      </c>
      <c r="C166" s="93">
        <f t="shared" si="11"/>
        <v>0</v>
      </c>
      <c r="D166" s="94">
        <v>0</v>
      </c>
      <c r="E166" s="94">
        <v>0</v>
      </c>
      <c r="F166" s="94">
        <v>0</v>
      </c>
      <c r="G166" s="94">
        <v>0</v>
      </c>
      <c r="H166" s="94">
        <v>0</v>
      </c>
      <c r="I166" s="94">
        <v>0</v>
      </c>
      <c r="J166" s="94">
        <v>0</v>
      </c>
      <c r="K166" s="95">
        <v>0</v>
      </c>
      <c r="L166" s="94">
        <f t="shared" si="8"/>
        <v>0</v>
      </c>
      <c r="M166" s="94">
        <v>0</v>
      </c>
      <c r="N166" s="94">
        <v>0</v>
      </c>
      <c r="O166" s="96">
        <v>0</v>
      </c>
      <c r="P166" s="95">
        <v>0</v>
      </c>
      <c r="Q166" s="97">
        <f>+monthly_drivers_0!Q166*1.25</f>
        <v>3.125</v>
      </c>
    </row>
    <row r="167" spans="1:17" x14ac:dyDescent="0.25">
      <c r="A167" s="98">
        <f t="shared" si="9"/>
        <v>49521</v>
      </c>
      <c r="B167" s="98" t="str">
        <f t="shared" si="10"/>
        <v>Discovery</v>
      </c>
      <c r="C167" s="99">
        <f t="shared" si="11"/>
        <v>0</v>
      </c>
      <c r="D167" s="100">
        <v>0</v>
      </c>
      <c r="E167" s="100">
        <v>0</v>
      </c>
      <c r="F167" s="100">
        <v>0</v>
      </c>
      <c r="G167" s="100">
        <v>0</v>
      </c>
      <c r="H167" s="100">
        <v>0</v>
      </c>
      <c r="I167" s="100">
        <v>0</v>
      </c>
      <c r="J167" s="100">
        <v>0</v>
      </c>
      <c r="K167" s="101">
        <v>0</v>
      </c>
      <c r="L167" s="102">
        <f t="shared" si="8"/>
        <v>0</v>
      </c>
      <c r="M167" s="102">
        <v>0</v>
      </c>
      <c r="N167" s="102">
        <v>0</v>
      </c>
      <c r="O167" s="103">
        <v>0</v>
      </c>
      <c r="P167" s="104">
        <v>0</v>
      </c>
      <c r="Q167" s="105">
        <f>+monthly_drivers_0!Q167*1.25</f>
        <v>3.125</v>
      </c>
    </row>
    <row r="168" spans="1:17" x14ac:dyDescent="0.25">
      <c r="A168" s="106">
        <f t="shared" si="9"/>
        <v>49552</v>
      </c>
      <c r="B168" s="106" t="str">
        <f t="shared" si="10"/>
        <v>Discovery</v>
      </c>
      <c r="C168" s="93">
        <f t="shared" si="11"/>
        <v>0</v>
      </c>
      <c r="D168" s="94">
        <v>0</v>
      </c>
      <c r="E168" s="94">
        <v>0</v>
      </c>
      <c r="F168" s="94">
        <v>0</v>
      </c>
      <c r="G168" s="94">
        <v>0</v>
      </c>
      <c r="H168" s="94">
        <v>0</v>
      </c>
      <c r="I168" s="94">
        <v>0</v>
      </c>
      <c r="J168" s="94">
        <v>0</v>
      </c>
      <c r="K168" s="95">
        <v>0</v>
      </c>
      <c r="L168" s="94">
        <f t="shared" si="8"/>
        <v>0</v>
      </c>
      <c r="M168" s="94">
        <v>0</v>
      </c>
      <c r="N168" s="94">
        <v>0</v>
      </c>
      <c r="O168" s="96">
        <v>0</v>
      </c>
      <c r="P168" s="95">
        <v>0</v>
      </c>
      <c r="Q168" s="97">
        <f>+monthly_drivers_0!Q168*1.25</f>
        <v>3.125</v>
      </c>
    </row>
    <row r="169" spans="1:17" x14ac:dyDescent="0.25">
      <c r="A169" s="98">
        <f t="shared" si="9"/>
        <v>49582</v>
      </c>
      <c r="B169" s="98" t="str">
        <f t="shared" si="10"/>
        <v>Discovery</v>
      </c>
      <c r="C169" s="99">
        <f t="shared" si="11"/>
        <v>0</v>
      </c>
      <c r="D169" s="100">
        <v>0</v>
      </c>
      <c r="E169" s="100">
        <v>0</v>
      </c>
      <c r="F169" s="100">
        <v>0</v>
      </c>
      <c r="G169" s="100">
        <v>0</v>
      </c>
      <c r="H169" s="100">
        <v>0</v>
      </c>
      <c r="I169" s="100">
        <v>0</v>
      </c>
      <c r="J169" s="100">
        <v>0</v>
      </c>
      <c r="K169" s="101">
        <v>0</v>
      </c>
      <c r="L169" s="102">
        <f t="shared" si="8"/>
        <v>0</v>
      </c>
      <c r="M169" s="102">
        <v>0</v>
      </c>
      <c r="N169" s="102">
        <v>0</v>
      </c>
      <c r="O169" s="103">
        <v>0</v>
      </c>
      <c r="P169" s="104">
        <v>0</v>
      </c>
      <c r="Q169" s="105">
        <f>+monthly_drivers_0!Q169*1.25</f>
        <v>3.125</v>
      </c>
    </row>
    <row r="170" spans="1:17" x14ac:dyDescent="0.25">
      <c r="A170" s="106">
        <f t="shared" si="9"/>
        <v>49613</v>
      </c>
      <c r="B170" s="106" t="str">
        <f t="shared" si="10"/>
        <v>Discovery</v>
      </c>
      <c r="C170" s="93">
        <f t="shared" si="11"/>
        <v>0</v>
      </c>
      <c r="D170" s="94">
        <v>0</v>
      </c>
      <c r="E170" s="94">
        <v>0</v>
      </c>
      <c r="F170" s="94">
        <v>0</v>
      </c>
      <c r="G170" s="94">
        <v>0</v>
      </c>
      <c r="H170" s="94">
        <v>0</v>
      </c>
      <c r="I170" s="94">
        <v>0</v>
      </c>
      <c r="J170" s="94">
        <v>0</v>
      </c>
      <c r="K170" s="95">
        <v>0</v>
      </c>
      <c r="L170" s="94">
        <f t="shared" si="8"/>
        <v>0</v>
      </c>
      <c r="M170" s="94">
        <v>0</v>
      </c>
      <c r="N170" s="94">
        <v>0</v>
      </c>
      <c r="O170" s="96">
        <v>0</v>
      </c>
      <c r="P170" s="95">
        <v>0</v>
      </c>
      <c r="Q170" s="97">
        <f>+monthly_drivers_0!Q170*1.25</f>
        <v>3.125</v>
      </c>
    </row>
    <row r="171" spans="1:17" x14ac:dyDescent="0.25">
      <c r="A171" s="98">
        <f t="shared" si="9"/>
        <v>49643</v>
      </c>
      <c r="B171" s="98" t="str">
        <f t="shared" si="10"/>
        <v>Discovery</v>
      </c>
      <c r="C171" s="99">
        <f t="shared" si="11"/>
        <v>0</v>
      </c>
      <c r="D171" s="100">
        <v>0</v>
      </c>
      <c r="E171" s="100">
        <v>0</v>
      </c>
      <c r="F171" s="100">
        <v>0</v>
      </c>
      <c r="G171" s="100">
        <v>0</v>
      </c>
      <c r="H171" s="100">
        <v>0</v>
      </c>
      <c r="I171" s="100">
        <v>0</v>
      </c>
      <c r="J171" s="100">
        <v>0</v>
      </c>
      <c r="K171" s="101">
        <v>0</v>
      </c>
      <c r="L171" s="102">
        <f t="shared" si="8"/>
        <v>0</v>
      </c>
      <c r="M171" s="102">
        <v>0</v>
      </c>
      <c r="N171" s="102">
        <v>0</v>
      </c>
      <c r="O171" s="103">
        <v>0</v>
      </c>
      <c r="P171" s="104">
        <v>0</v>
      </c>
      <c r="Q171" s="105">
        <f>+monthly_drivers_0!Q171*1.25</f>
        <v>3.125</v>
      </c>
    </row>
    <row r="172" spans="1:17" x14ac:dyDescent="0.25">
      <c r="A172" s="106">
        <f t="shared" si="9"/>
        <v>49674</v>
      </c>
      <c r="B172" s="106" t="str">
        <f t="shared" si="10"/>
        <v>Discovery</v>
      </c>
      <c r="C172" s="93">
        <f t="shared" si="11"/>
        <v>0</v>
      </c>
      <c r="D172" s="94">
        <v>0</v>
      </c>
      <c r="E172" s="94">
        <v>0</v>
      </c>
      <c r="F172" s="94">
        <v>0</v>
      </c>
      <c r="G172" s="94">
        <v>0</v>
      </c>
      <c r="H172" s="94">
        <v>0</v>
      </c>
      <c r="I172" s="94">
        <v>0</v>
      </c>
      <c r="J172" s="94">
        <v>0</v>
      </c>
      <c r="K172" s="95">
        <v>0</v>
      </c>
      <c r="L172" s="94">
        <f t="shared" si="8"/>
        <v>0</v>
      </c>
      <c r="M172" s="94">
        <v>0</v>
      </c>
      <c r="N172" s="94">
        <v>0</v>
      </c>
      <c r="O172" s="96">
        <v>0</v>
      </c>
      <c r="P172" s="95">
        <v>0</v>
      </c>
      <c r="Q172" s="97">
        <f>+monthly_drivers_0!Q172*1.25</f>
        <v>3.125</v>
      </c>
    </row>
    <row r="173" spans="1:17" x14ac:dyDescent="0.25">
      <c r="A173" s="98">
        <f t="shared" si="9"/>
        <v>49705</v>
      </c>
      <c r="B173" s="98" t="str">
        <f t="shared" si="10"/>
        <v>Discovery</v>
      </c>
      <c r="C173" s="99">
        <f t="shared" si="11"/>
        <v>0</v>
      </c>
      <c r="D173" s="100">
        <v>0</v>
      </c>
      <c r="E173" s="100">
        <v>0</v>
      </c>
      <c r="F173" s="100">
        <v>0</v>
      </c>
      <c r="G173" s="100">
        <v>0</v>
      </c>
      <c r="H173" s="100">
        <v>0</v>
      </c>
      <c r="I173" s="100">
        <v>0</v>
      </c>
      <c r="J173" s="100">
        <v>0</v>
      </c>
      <c r="K173" s="101">
        <v>0</v>
      </c>
      <c r="L173" s="102">
        <f t="shared" si="8"/>
        <v>0</v>
      </c>
      <c r="M173" s="102">
        <v>0</v>
      </c>
      <c r="N173" s="102">
        <v>0</v>
      </c>
      <c r="O173" s="103">
        <v>0</v>
      </c>
      <c r="P173" s="104">
        <v>0</v>
      </c>
      <c r="Q173" s="105">
        <f>+monthly_drivers_0!Q173*1.25</f>
        <v>3.125</v>
      </c>
    </row>
    <row r="174" spans="1:17" x14ac:dyDescent="0.25">
      <c r="A174" s="106">
        <f t="shared" si="9"/>
        <v>49734</v>
      </c>
      <c r="B174" s="106" t="str">
        <f t="shared" si="10"/>
        <v>Discovery</v>
      </c>
      <c r="C174" s="93">
        <f t="shared" si="11"/>
        <v>0</v>
      </c>
      <c r="D174" s="94">
        <v>0</v>
      </c>
      <c r="E174" s="94">
        <v>0</v>
      </c>
      <c r="F174" s="94">
        <v>0</v>
      </c>
      <c r="G174" s="94">
        <v>0</v>
      </c>
      <c r="H174" s="94">
        <v>0</v>
      </c>
      <c r="I174" s="94">
        <v>0</v>
      </c>
      <c r="J174" s="94">
        <v>0</v>
      </c>
      <c r="K174" s="95">
        <v>0</v>
      </c>
      <c r="L174" s="94">
        <f t="shared" si="8"/>
        <v>0</v>
      </c>
      <c r="M174" s="94">
        <v>0</v>
      </c>
      <c r="N174" s="94">
        <v>0</v>
      </c>
      <c r="O174" s="96">
        <v>0</v>
      </c>
      <c r="P174" s="95">
        <v>0</v>
      </c>
      <c r="Q174" s="97">
        <f>+monthly_drivers_0!Q174*1.25</f>
        <v>3.125</v>
      </c>
    </row>
    <row r="175" spans="1:17" x14ac:dyDescent="0.25">
      <c r="A175" s="98">
        <f t="shared" si="9"/>
        <v>49765</v>
      </c>
      <c r="B175" s="98" t="str">
        <f t="shared" si="10"/>
        <v>Discovery</v>
      </c>
      <c r="C175" s="99">
        <f t="shared" si="11"/>
        <v>0</v>
      </c>
      <c r="D175" s="100">
        <v>0</v>
      </c>
      <c r="E175" s="100">
        <v>0</v>
      </c>
      <c r="F175" s="100">
        <v>0</v>
      </c>
      <c r="G175" s="100">
        <v>0</v>
      </c>
      <c r="H175" s="100">
        <v>0</v>
      </c>
      <c r="I175" s="100">
        <v>0</v>
      </c>
      <c r="J175" s="100">
        <v>0</v>
      </c>
      <c r="K175" s="101">
        <v>0</v>
      </c>
      <c r="L175" s="102">
        <f t="shared" si="8"/>
        <v>0</v>
      </c>
      <c r="M175" s="102">
        <v>0</v>
      </c>
      <c r="N175" s="102">
        <v>0</v>
      </c>
      <c r="O175" s="103">
        <v>0</v>
      </c>
      <c r="P175" s="104">
        <v>0</v>
      </c>
      <c r="Q175" s="105">
        <f>+monthly_drivers_0!Q175*1.25</f>
        <v>3.125</v>
      </c>
    </row>
    <row r="176" spans="1:17" x14ac:dyDescent="0.25">
      <c r="A176" s="106">
        <f t="shared" si="9"/>
        <v>49795</v>
      </c>
      <c r="B176" s="106" t="str">
        <f t="shared" si="10"/>
        <v>Discovery</v>
      </c>
      <c r="C176" s="93">
        <f t="shared" si="11"/>
        <v>0</v>
      </c>
      <c r="D176" s="94">
        <v>0</v>
      </c>
      <c r="E176" s="94">
        <v>0</v>
      </c>
      <c r="F176" s="94">
        <v>0</v>
      </c>
      <c r="G176" s="94">
        <v>0</v>
      </c>
      <c r="H176" s="94">
        <v>0</v>
      </c>
      <c r="I176" s="94">
        <v>0</v>
      </c>
      <c r="J176" s="94">
        <v>0</v>
      </c>
      <c r="K176" s="95">
        <v>0</v>
      </c>
      <c r="L176" s="94">
        <f t="shared" si="8"/>
        <v>0</v>
      </c>
      <c r="M176" s="94">
        <v>0</v>
      </c>
      <c r="N176" s="94">
        <v>0</v>
      </c>
      <c r="O176" s="96">
        <v>0</v>
      </c>
      <c r="P176" s="95">
        <v>0</v>
      </c>
      <c r="Q176" s="97">
        <f>+monthly_drivers_0!Q176*1.25</f>
        <v>3.125</v>
      </c>
    </row>
    <row r="177" spans="1:17" x14ac:dyDescent="0.25">
      <c r="A177" s="98">
        <f t="shared" si="9"/>
        <v>49826</v>
      </c>
      <c r="B177" s="98" t="str">
        <f t="shared" si="10"/>
        <v>Discovery</v>
      </c>
      <c r="C177" s="99">
        <f t="shared" si="11"/>
        <v>0</v>
      </c>
      <c r="D177" s="100">
        <v>0</v>
      </c>
      <c r="E177" s="100">
        <v>0</v>
      </c>
      <c r="F177" s="100">
        <v>0</v>
      </c>
      <c r="G177" s="100">
        <v>0</v>
      </c>
      <c r="H177" s="100">
        <v>0</v>
      </c>
      <c r="I177" s="100">
        <v>0</v>
      </c>
      <c r="J177" s="100">
        <v>0</v>
      </c>
      <c r="K177" s="101">
        <v>0</v>
      </c>
      <c r="L177" s="102">
        <f t="shared" si="8"/>
        <v>0</v>
      </c>
      <c r="M177" s="102">
        <v>0</v>
      </c>
      <c r="N177" s="102">
        <v>0</v>
      </c>
      <c r="O177" s="103">
        <v>0</v>
      </c>
      <c r="P177" s="104">
        <v>0</v>
      </c>
      <c r="Q177" s="105">
        <f>+monthly_drivers_0!Q177*1.25</f>
        <v>3.125</v>
      </c>
    </row>
    <row r="178" spans="1:17" x14ac:dyDescent="0.25">
      <c r="A178" s="106">
        <f t="shared" si="9"/>
        <v>49856</v>
      </c>
      <c r="B178" s="106" t="str">
        <f t="shared" si="10"/>
        <v>Discovery</v>
      </c>
      <c r="C178" s="93">
        <f t="shared" si="11"/>
        <v>0</v>
      </c>
      <c r="D178" s="94">
        <v>0</v>
      </c>
      <c r="E178" s="94">
        <v>0</v>
      </c>
      <c r="F178" s="94">
        <v>0</v>
      </c>
      <c r="G178" s="94">
        <v>0</v>
      </c>
      <c r="H178" s="94">
        <v>0</v>
      </c>
      <c r="I178" s="94">
        <v>0</v>
      </c>
      <c r="J178" s="94">
        <v>0</v>
      </c>
      <c r="K178" s="95">
        <v>0</v>
      </c>
      <c r="L178" s="94">
        <f t="shared" si="8"/>
        <v>48.75</v>
      </c>
      <c r="M178" s="94">
        <v>0</v>
      </c>
      <c r="N178" s="94">
        <v>0</v>
      </c>
      <c r="O178" s="96">
        <v>0</v>
      </c>
      <c r="P178" s="95">
        <v>48.75</v>
      </c>
      <c r="Q178" s="97">
        <f>+monthly_drivers_0!Q178*1.25</f>
        <v>3.125</v>
      </c>
    </row>
    <row r="179" spans="1:17" x14ac:dyDescent="0.25">
      <c r="A179" s="98">
        <f t="shared" si="9"/>
        <v>49887</v>
      </c>
      <c r="B179" s="98" t="str">
        <f t="shared" si="10"/>
        <v>Discovery</v>
      </c>
      <c r="C179" s="99">
        <f t="shared" si="11"/>
        <v>0</v>
      </c>
      <c r="D179" s="100">
        <v>0</v>
      </c>
      <c r="E179" s="100">
        <v>0</v>
      </c>
      <c r="F179" s="100">
        <v>0</v>
      </c>
      <c r="G179" s="100">
        <v>0</v>
      </c>
      <c r="H179" s="100">
        <v>0</v>
      </c>
      <c r="I179" s="100">
        <v>0</v>
      </c>
      <c r="J179" s="100">
        <v>0</v>
      </c>
      <c r="K179" s="101">
        <v>0</v>
      </c>
      <c r="L179" s="102">
        <f t="shared" si="8"/>
        <v>0</v>
      </c>
      <c r="M179" s="102">
        <v>0</v>
      </c>
      <c r="N179" s="102">
        <v>0</v>
      </c>
      <c r="O179" s="103">
        <v>0</v>
      </c>
      <c r="P179" s="104">
        <v>0</v>
      </c>
      <c r="Q179" s="105">
        <f>+monthly_drivers_0!Q179*1.25</f>
        <v>3.125</v>
      </c>
    </row>
    <row r="180" spans="1:17" x14ac:dyDescent="0.25">
      <c r="A180" s="106">
        <f t="shared" si="9"/>
        <v>49918</v>
      </c>
      <c r="B180" s="106" t="str">
        <f t="shared" si="10"/>
        <v>Discovery</v>
      </c>
      <c r="C180" s="93">
        <f t="shared" si="11"/>
        <v>0</v>
      </c>
      <c r="D180" s="94">
        <v>0</v>
      </c>
      <c r="E180" s="94">
        <v>0</v>
      </c>
      <c r="F180" s="94">
        <v>0</v>
      </c>
      <c r="G180" s="94">
        <v>0</v>
      </c>
      <c r="H180" s="94">
        <v>0</v>
      </c>
      <c r="I180" s="94">
        <v>0</v>
      </c>
      <c r="J180" s="94">
        <v>0</v>
      </c>
      <c r="K180" s="95">
        <v>0</v>
      </c>
      <c r="L180" s="94">
        <f t="shared" si="8"/>
        <v>0</v>
      </c>
      <c r="M180" s="94">
        <v>0</v>
      </c>
      <c r="N180" s="94">
        <v>0</v>
      </c>
      <c r="O180" s="96">
        <v>0</v>
      </c>
      <c r="P180" s="95">
        <v>0</v>
      </c>
      <c r="Q180" s="97">
        <f>+monthly_drivers_0!Q180*1.25</f>
        <v>3.125</v>
      </c>
    </row>
    <row r="181" spans="1:17" x14ac:dyDescent="0.25">
      <c r="A181" s="98">
        <f t="shared" si="9"/>
        <v>49948</v>
      </c>
      <c r="B181" s="98" t="str">
        <f t="shared" si="10"/>
        <v>Discovery</v>
      </c>
      <c r="C181" s="99">
        <f t="shared" si="11"/>
        <v>0</v>
      </c>
      <c r="D181" s="100">
        <v>0</v>
      </c>
      <c r="E181" s="100">
        <v>0</v>
      </c>
      <c r="F181" s="100">
        <v>0</v>
      </c>
      <c r="G181" s="100">
        <v>0</v>
      </c>
      <c r="H181" s="100">
        <v>0</v>
      </c>
      <c r="I181" s="100">
        <v>0</v>
      </c>
      <c r="J181" s="100">
        <v>0</v>
      </c>
      <c r="K181" s="101">
        <v>0</v>
      </c>
      <c r="L181" s="102">
        <f t="shared" si="8"/>
        <v>0</v>
      </c>
      <c r="M181" s="102">
        <v>0</v>
      </c>
      <c r="N181" s="102">
        <v>0</v>
      </c>
      <c r="O181" s="103">
        <v>0</v>
      </c>
      <c r="P181" s="104">
        <v>0</v>
      </c>
      <c r="Q181" s="105">
        <f>+monthly_drivers_0!Q181*1.25</f>
        <v>3.125</v>
      </c>
    </row>
    <row r="182" spans="1:17" x14ac:dyDescent="0.25">
      <c r="A182" s="106">
        <f t="shared" si="9"/>
        <v>49979</v>
      </c>
      <c r="B182" s="106" t="str">
        <f t="shared" si="10"/>
        <v>Discovery</v>
      </c>
      <c r="C182" s="93">
        <f t="shared" si="11"/>
        <v>0</v>
      </c>
      <c r="D182" s="94">
        <v>0</v>
      </c>
      <c r="E182" s="94">
        <v>0</v>
      </c>
      <c r="F182" s="94">
        <v>0</v>
      </c>
      <c r="G182" s="94">
        <v>0</v>
      </c>
      <c r="H182" s="94">
        <v>0</v>
      </c>
      <c r="I182" s="94">
        <v>0</v>
      </c>
      <c r="J182" s="94">
        <v>0</v>
      </c>
      <c r="K182" s="95">
        <v>0</v>
      </c>
      <c r="L182" s="94">
        <f t="shared" si="8"/>
        <v>0</v>
      </c>
      <c r="M182" s="94">
        <v>0</v>
      </c>
      <c r="N182" s="94">
        <v>0</v>
      </c>
      <c r="O182" s="96">
        <v>0</v>
      </c>
      <c r="P182" s="95">
        <v>0</v>
      </c>
      <c r="Q182" s="97">
        <f>+monthly_drivers_0!Q182*1.25</f>
        <v>3.125</v>
      </c>
    </row>
    <row r="183" spans="1:17" x14ac:dyDescent="0.25">
      <c r="A183" s="98">
        <f t="shared" si="9"/>
        <v>50009</v>
      </c>
      <c r="B183" s="98" t="str">
        <f t="shared" si="10"/>
        <v>Discovery</v>
      </c>
      <c r="C183" s="99">
        <f t="shared" si="11"/>
        <v>0</v>
      </c>
      <c r="D183" s="100">
        <v>0</v>
      </c>
      <c r="E183" s="100">
        <v>0</v>
      </c>
      <c r="F183" s="100">
        <v>0</v>
      </c>
      <c r="G183" s="100">
        <v>0</v>
      </c>
      <c r="H183" s="100">
        <v>0</v>
      </c>
      <c r="I183" s="100">
        <v>0</v>
      </c>
      <c r="J183" s="100">
        <v>0</v>
      </c>
      <c r="K183" s="101">
        <v>0</v>
      </c>
      <c r="L183" s="102">
        <f t="shared" si="8"/>
        <v>0</v>
      </c>
      <c r="M183" s="102">
        <v>0</v>
      </c>
      <c r="N183" s="102">
        <v>0</v>
      </c>
      <c r="O183" s="103">
        <v>0</v>
      </c>
      <c r="P183" s="104">
        <v>0</v>
      </c>
      <c r="Q183" s="105">
        <f>+monthly_drivers_0!Q183*1.25</f>
        <v>3.125</v>
      </c>
    </row>
    <row r="184" spans="1:17" x14ac:dyDescent="0.25">
      <c r="A184" s="106">
        <f t="shared" si="9"/>
        <v>50040</v>
      </c>
      <c r="B184" s="106" t="str">
        <f t="shared" si="10"/>
        <v>Discovery</v>
      </c>
      <c r="C184" s="93">
        <f t="shared" si="11"/>
        <v>0</v>
      </c>
      <c r="D184" s="94">
        <v>0</v>
      </c>
      <c r="E184" s="94">
        <v>0</v>
      </c>
      <c r="F184" s="94">
        <v>0</v>
      </c>
      <c r="G184" s="94">
        <v>0</v>
      </c>
      <c r="H184" s="94">
        <v>0</v>
      </c>
      <c r="I184" s="94">
        <v>0</v>
      </c>
      <c r="J184" s="94">
        <v>0</v>
      </c>
      <c r="K184" s="95">
        <v>0</v>
      </c>
      <c r="L184" s="94">
        <f t="shared" si="8"/>
        <v>0</v>
      </c>
      <c r="M184" s="94">
        <v>0</v>
      </c>
      <c r="N184" s="94">
        <v>0</v>
      </c>
      <c r="O184" s="96">
        <v>0</v>
      </c>
      <c r="P184" s="95">
        <v>0</v>
      </c>
      <c r="Q184" s="97">
        <f>+monthly_drivers_0!Q184*1.25</f>
        <v>3.125</v>
      </c>
    </row>
    <row r="185" spans="1:17" x14ac:dyDescent="0.25">
      <c r="A185" s="98">
        <f t="shared" si="9"/>
        <v>50071</v>
      </c>
      <c r="B185" s="98" t="str">
        <f t="shared" si="10"/>
        <v>Discovery</v>
      </c>
      <c r="C185" s="99">
        <f t="shared" si="11"/>
        <v>0</v>
      </c>
      <c r="D185" s="100">
        <v>0</v>
      </c>
      <c r="E185" s="100">
        <v>0</v>
      </c>
      <c r="F185" s="100">
        <v>0</v>
      </c>
      <c r="G185" s="100">
        <v>0</v>
      </c>
      <c r="H185" s="100">
        <v>0</v>
      </c>
      <c r="I185" s="100">
        <v>0</v>
      </c>
      <c r="J185" s="100">
        <v>0</v>
      </c>
      <c r="K185" s="101">
        <v>0</v>
      </c>
      <c r="L185" s="102">
        <f t="shared" si="8"/>
        <v>0</v>
      </c>
      <c r="M185" s="102">
        <v>0</v>
      </c>
      <c r="N185" s="102">
        <v>0</v>
      </c>
      <c r="O185" s="103">
        <v>0</v>
      </c>
      <c r="P185" s="104">
        <v>0</v>
      </c>
      <c r="Q185" s="105">
        <f>+monthly_drivers_0!Q185*1.25</f>
        <v>3.125</v>
      </c>
    </row>
    <row r="186" spans="1:17" x14ac:dyDescent="0.25">
      <c r="A186" s="106">
        <f t="shared" si="9"/>
        <v>50099</v>
      </c>
      <c r="B186" s="106" t="str">
        <f t="shared" si="10"/>
        <v>Discovery</v>
      </c>
      <c r="C186" s="93">
        <f t="shared" si="11"/>
        <v>0</v>
      </c>
      <c r="D186" s="94">
        <v>0</v>
      </c>
      <c r="E186" s="94">
        <v>0</v>
      </c>
      <c r="F186" s="94">
        <v>0</v>
      </c>
      <c r="G186" s="94">
        <v>0</v>
      </c>
      <c r="H186" s="94">
        <v>0</v>
      </c>
      <c r="I186" s="94">
        <v>0</v>
      </c>
      <c r="J186" s="94">
        <v>0</v>
      </c>
      <c r="K186" s="95">
        <v>0</v>
      </c>
      <c r="L186" s="94">
        <f t="shared" si="8"/>
        <v>0</v>
      </c>
      <c r="M186" s="94">
        <v>0</v>
      </c>
      <c r="N186" s="94">
        <v>0</v>
      </c>
      <c r="O186" s="96">
        <v>0</v>
      </c>
      <c r="P186" s="95">
        <v>0</v>
      </c>
      <c r="Q186" s="97">
        <f>+monthly_drivers_0!Q186*1.25</f>
        <v>3.125</v>
      </c>
    </row>
    <row r="187" spans="1:17" x14ac:dyDescent="0.25">
      <c r="A187" s="98">
        <f t="shared" si="9"/>
        <v>50130</v>
      </c>
      <c r="B187" s="98" t="str">
        <f t="shared" si="10"/>
        <v>Discovery</v>
      </c>
      <c r="C187" s="99">
        <f t="shared" si="11"/>
        <v>0</v>
      </c>
      <c r="D187" s="100">
        <v>0</v>
      </c>
      <c r="E187" s="100">
        <v>0</v>
      </c>
      <c r="F187" s="100">
        <v>0</v>
      </c>
      <c r="G187" s="100">
        <v>0</v>
      </c>
      <c r="H187" s="100">
        <v>0</v>
      </c>
      <c r="I187" s="100">
        <v>0</v>
      </c>
      <c r="J187" s="100">
        <v>0</v>
      </c>
      <c r="K187" s="101">
        <v>0</v>
      </c>
      <c r="L187" s="102">
        <f t="shared" si="8"/>
        <v>0</v>
      </c>
      <c r="M187" s="102">
        <v>0</v>
      </c>
      <c r="N187" s="102">
        <v>0</v>
      </c>
      <c r="O187" s="103">
        <v>0</v>
      </c>
      <c r="P187" s="104">
        <v>0</v>
      </c>
      <c r="Q187" s="105">
        <f>+monthly_drivers_0!Q187*1.25</f>
        <v>3.125</v>
      </c>
    </row>
    <row r="188" spans="1:17" x14ac:dyDescent="0.25">
      <c r="A188" s="106">
        <f t="shared" si="9"/>
        <v>50160</v>
      </c>
      <c r="B188" s="106" t="str">
        <f t="shared" si="10"/>
        <v>Discovery</v>
      </c>
      <c r="C188" s="93">
        <f t="shared" si="11"/>
        <v>0</v>
      </c>
      <c r="D188" s="94">
        <v>0</v>
      </c>
      <c r="E188" s="94">
        <v>0</v>
      </c>
      <c r="F188" s="94">
        <v>0</v>
      </c>
      <c r="G188" s="94">
        <v>0</v>
      </c>
      <c r="H188" s="94">
        <v>0</v>
      </c>
      <c r="I188" s="94">
        <v>0</v>
      </c>
      <c r="J188" s="94">
        <v>0</v>
      </c>
      <c r="K188" s="95">
        <v>0</v>
      </c>
      <c r="L188" s="94">
        <f t="shared" si="8"/>
        <v>0</v>
      </c>
      <c r="M188" s="94">
        <v>0</v>
      </c>
      <c r="N188" s="94">
        <v>0</v>
      </c>
      <c r="O188" s="96">
        <v>0</v>
      </c>
      <c r="P188" s="95">
        <v>0</v>
      </c>
      <c r="Q188" s="97">
        <f>+monthly_drivers_0!Q188*1.25</f>
        <v>3.125</v>
      </c>
    </row>
    <row r="189" spans="1:17" x14ac:dyDescent="0.25">
      <c r="A189" s="98">
        <f t="shared" si="9"/>
        <v>50191</v>
      </c>
      <c r="B189" s="98" t="str">
        <f t="shared" si="10"/>
        <v>Discovery</v>
      </c>
      <c r="C189" s="99">
        <f t="shared" si="11"/>
        <v>0</v>
      </c>
      <c r="D189" s="100">
        <v>0</v>
      </c>
      <c r="E189" s="100">
        <v>0</v>
      </c>
      <c r="F189" s="100">
        <v>0</v>
      </c>
      <c r="G189" s="100">
        <v>0</v>
      </c>
      <c r="H189" s="100">
        <v>0</v>
      </c>
      <c r="I189" s="100">
        <v>0</v>
      </c>
      <c r="J189" s="100">
        <v>0</v>
      </c>
      <c r="K189" s="101">
        <v>0</v>
      </c>
      <c r="L189" s="102">
        <f t="shared" si="8"/>
        <v>0</v>
      </c>
      <c r="M189" s="102">
        <v>0</v>
      </c>
      <c r="N189" s="102">
        <v>0</v>
      </c>
      <c r="O189" s="103">
        <v>0</v>
      </c>
      <c r="P189" s="104">
        <v>0</v>
      </c>
      <c r="Q189" s="105">
        <f>+monthly_drivers_0!Q189*1.25</f>
        <v>3.125</v>
      </c>
    </row>
    <row r="190" spans="1:17" x14ac:dyDescent="0.25">
      <c r="A190" s="106">
        <f t="shared" si="9"/>
        <v>50221</v>
      </c>
      <c r="B190" s="106" t="str">
        <f t="shared" si="10"/>
        <v>Discovery</v>
      </c>
      <c r="C190" s="93">
        <f t="shared" si="11"/>
        <v>0</v>
      </c>
      <c r="D190" s="94">
        <v>0</v>
      </c>
      <c r="E190" s="94">
        <v>0</v>
      </c>
      <c r="F190" s="94">
        <v>0</v>
      </c>
      <c r="G190" s="94">
        <v>0</v>
      </c>
      <c r="H190" s="94">
        <v>0</v>
      </c>
      <c r="I190" s="94">
        <v>0</v>
      </c>
      <c r="J190" s="94">
        <v>0</v>
      </c>
      <c r="K190" s="95">
        <v>0</v>
      </c>
      <c r="L190" s="94">
        <f t="shared" si="8"/>
        <v>0</v>
      </c>
      <c r="M190" s="94">
        <v>0</v>
      </c>
      <c r="N190" s="94">
        <v>0</v>
      </c>
      <c r="O190" s="96">
        <v>0</v>
      </c>
      <c r="P190" s="95">
        <v>0</v>
      </c>
      <c r="Q190" s="97">
        <f>+monthly_drivers_0!Q190*1.25</f>
        <v>3.125</v>
      </c>
    </row>
    <row r="191" spans="1:17" x14ac:dyDescent="0.25">
      <c r="A191" s="98">
        <f t="shared" si="9"/>
        <v>50252</v>
      </c>
      <c r="B191" s="98" t="str">
        <f t="shared" si="10"/>
        <v>Discovery</v>
      </c>
      <c r="C191" s="99">
        <f t="shared" si="11"/>
        <v>0</v>
      </c>
      <c r="D191" s="100">
        <v>0</v>
      </c>
      <c r="E191" s="100">
        <v>0</v>
      </c>
      <c r="F191" s="100">
        <v>0</v>
      </c>
      <c r="G191" s="100">
        <v>0</v>
      </c>
      <c r="H191" s="100">
        <v>0</v>
      </c>
      <c r="I191" s="100">
        <v>0</v>
      </c>
      <c r="J191" s="100">
        <v>0</v>
      </c>
      <c r="K191" s="101">
        <v>0</v>
      </c>
      <c r="L191" s="102">
        <f t="shared" si="8"/>
        <v>0</v>
      </c>
      <c r="M191" s="102">
        <v>0</v>
      </c>
      <c r="N191" s="102">
        <v>0</v>
      </c>
      <c r="O191" s="103">
        <v>0</v>
      </c>
      <c r="P191" s="104">
        <v>0</v>
      </c>
      <c r="Q191" s="105">
        <f>+monthly_drivers_0!Q191*1.25</f>
        <v>3.125</v>
      </c>
    </row>
    <row r="192" spans="1:17" x14ac:dyDescent="0.25">
      <c r="A192" s="106">
        <f t="shared" si="9"/>
        <v>50283</v>
      </c>
      <c r="B192" s="106" t="str">
        <f t="shared" si="10"/>
        <v>Discovery</v>
      </c>
      <c r="C192" s="93">
        <f t="shared" si="11"/>
        <v>0</v>
      </c>
      <c r="D192" s="94">
        <v>0</v>
      </c>
      <c r="E192" s="94">
        <v>0</v>
      </c>
      <c r="F192" s="94">
        <v>0</v>
      </c>
      <c r="G192" s="94">
        <v>0</v>
      </c>
      <c r="H192" s="94">
        <v>0</v>
      </c>
      <c r="I192" s="94">
        <v>0</v>
      </c>
      <c r="J192" s="94">
        <v>0</v>
      </c>
      <c r="K192" s="95">
        <v>0</v>
      </c>
      <c r="L192" s="94">
        <f t="shared" si="8"/>
        <v>0</v>
      </c>
      <c r="M192" s="94">
        <v>0</v>
      </c>
      <c r="N192" s="94">
        <v>0</v>
      </c>
      <c r="O192" s="96">
        <v>0</v>
      </c>
      <c r="P192" s="95">
        <v>0</v>
      </c>
      <c r="Q192" s="97">
        <f>+monthly_drivers_0!Q192*1.25</f>
        <v>3.125</v>
      </c>
    </row>
    <row r="193" spans="1:17" x14ac:dyDescent="0.25">
      <c r="A193" s="98">
        <f t="shared" si="9"/>
        <v>50313</v>
      </c>
      <c r="B193" s="98" t="str">
        <f t="shared" si="10"/>
        <v>Discovery</v>
      </c>
      <c r="C193" s="99">
        <f t="shared" si="11"/>
        <v>0</v>
      </c>
      <c r="D193" s="100">
        <v>0</v>
      </c>
      <c r="E193" s="100">
        <v>0</v>
      </c>
      <c r="F193" s="100">
        <v>0</v>
      </c>
      <c r="G193" s="100">
        <v>0</v>
      </c>
      <c r="H193" s="100">
        <v>0</v>
      </c>
      <c r="I193" s="100">
        <v>0</v>
      </c>
      <c r="J193" s="100">
        <v>0</v>
      </c>
      <c r="K193" s="101">
        <v>0</v>
      </c>
      <c r="L193" s="102">
        <f t="shared" si="8"/>
        <v>0</v>
      </c>
      <c r="M193" s="102">
        <v>0</v>
      </c>
      <c r="N193" s="102">
        <v>0</v>
      </c>
      <c r="O193" s="103">
        <v>0</v>
      </c>
      <c r="P193" s="104">
        <v>0</v>
      </c>
      <c r="Q193" s="105">
        <f>+monthly_drivers_0!Q193*1.25</f>
        <v>3.125</v>
      </c>
    </row>
    <row r="194" spans="1:17" x14ac:dyDescent="0.25">
      <c r="A194" s="106">
        <f t="shared" si="9"/>
        <v>50344</v>
      </c>
      <c r="B194" s="106" t="str">
        <f t="shared" si="10"/>
        <v>Discovery</v>
      </c>
      <c r="C194" s="93">
        <f t="shared" si="11"/>
        <v>0</v>
      </c>
      <c r="D194" s="94">
        <v>0</v>
      </c>
      <c r="E194" s="94">
        <v>0</v>
      </c>
      <c r="F194" s="94">
        <v>0</v>
      </c>
      <c r="G194" s="94">
        <v>0</v>
      </c>
      <c r="H194" s="94">
        <v>0</v>
      </c>
      <c r="I194" s="94">
        <v>0</v>
      </c>
      <c r="J194" s="94">
        <v>0</v>
      </c>
      <c r="K194" s="95">
        <v>0</v>
      </c>
      <c r="L194" s="94">
        <f t="shared" ref="L194:L257" si="12">+O194+P194</f>
        <v>0</v>
      </c>
      <c r="M194" s="94">
        <v>0</v>
      </c>
      <c r="N194" s="94">
        <v>0</v>
      </c>
      <c r="O194" s="96">
        <v>0</v>
      </c>
      <c r="P194" s="95">
        <v>0</v>
      </c>
      <c r="Q194" s="97">
        <f>+monthly_drivers_0!Q194*1.25</f>
        <v>3.125</v>
      </c>
    </row>
    <row r="195" spans="1:17" x14ac:dyDescent="0.25">
      <c r="A195" s="98">
        <f t="shared" ref="A195:A258" si="13">+EOMONTH(A194,1)</f>
        <v>50374</v>
      </c>
      <c r="B195" s="98" t="str">
        <f t="shared" ref="B195:B258" si="14">+B194</f>
        <v>Discovery</v>
      </c>
      <c r="C195" s="99">
        <f t="shared" ref="C195:C258" si="15">+C194</f>
        <v>0</v>
      </c>
      <c r="D195" s="100">
        <v>0</v>
      </c>
      <c r="E195" s="100">
        <v>0</v>
      </c>
      <c r="F195" s="100">
        <v>0</v>
      </c>
      <c r="G195" s="100">
        <v>0</v>
      </c>
      <c r="H195" s="100">
        <v>0</v>
      </c>
      <c r="I195" s="100">
        <v>0</v>
      </c>
      <c r="J195" s="100">
        <v>0</v>
      </c>
      <c r="K195" s="101">
        <v>0</v>
      </c>
      <c r="L195" s="102">
        <f t="shared" si="12"/>
        <v>0</v>
      </c>
      <c r="M195" s="102">
        <v>0</v>
      </c>
      <c r="N195" s="102">
        <v>0</v>
      </c>
      <c r="O195" s="103">
        <v>0</v>
      </c>
      <c r="P195" s="104">
        <v>0</v>
      </c>
      <c r="Q195" s="105">
        <f>+monthly_drivers_0!Q195*1.25</f>
        <v>3.125</v>
      </c>
    </row>
    <row r="196" spans="1:17" x14ac:dyDescent="0.25">
      <c r="A196" s="106">
        <f t="shared" si="13"/>
        <v>50405</v>
      </c>
      <c r="B196" s="106" t="str">
        <f t="shared" si="14"/>
        <v>Discovery</v>
      </c>
      <c r="C196" s="93">
        <f t="shared" si="15"/>
        <v>0</v>
      </c>
      <c r="D196" s="94">
        <v>0</v>
      </c>
      <c r="E196" s="94">
        <v>0</v>
      </c>
      <c r="F196" s="94">
        <v>0</v>
      </c>
      <c r="G196" s="94">
        <v>0</v>
      </c>
      <c r="H196" s="94">
        <v>0</v>
      </c>
      <c r="I196" s="94">
        <v>0</v>
      </c>
      <c r="J196" s="94">
        <v>0</v>
      </c>
      <c r="K196" s="95">
        <v>0</v>
      </c>
      <c r="L196" s="94">
        <f t="shared" si="12"/>
        <v>0</v>
      </c>
      <c r="M196" s="94">
        <v>0</v>
      </c>
      <c r="N196" s="94">
        <v>0</v>
      </c>
      <c r="O196" s="96">
        <v>0</v>
      </c>
      <c r="P196" s="95">
        <v>0</v>
      </c>
      <c r="Q196" s="97">
        <f>+monthly_drivers_0!Q196*1.25</f>
        <v>3.125</v>
      </c>
    </row>
    <row r="197" spans="1:17" x14ac:dyDescent="0.25">
      <c r="A197" s="98">
        <f t="shared" si="13"/>
        <v>50436</v>
      </c>
      <c r="B197" s="98" t="str">
        <f t="shared" si="14"/>
        <v>Discovery</v>
      </c>
      <c r="C197" s="99">
        <f t="shared" si="15"/>
        <v>0</v>
      </c>
      <c r="D197" s="100">
        <v>0</v>
      </c>
      <c r="E197" s="100">
        <v>0</v>
      </c>
      <c r="F197" s="100">
        <v>0</v>
      </c>
      <c r="G197" s="100">
        <v>0</v>
      </c>
      <c r="H197" s="100">
        <v>0</v>
      </c>
      <c r="I197" s="100">
        <v>0</v>
      </c>
      <c r="J197" s="100">
        <v>0</v>
      </c>
      <c r="K197" s="101">
        <v>0</v>
      </c>
      <c r="L197" s="102">
        <f t="shared" si="12"/>
        <v>0</v>
      </c>
      <c r="M197" s="102">
        <v>0</v>
      </c>
      <c r="N197" s="102">
        <v>0</v>
      </c>
      <c r="O197" s="103">
        <v>0</v>
      </c>
      <c r="P197" s="104">
        <v>0</v>
      </c>
      <c r="Q197" s="105">
        <f>+monthly_drivers_0!Q197*1.25</f>
        <v>3.125</v>
      </c>
    </row>
    <row r="198" spans="1:17" x14ac:dyDescent="0.25">
      <c r="A198" s="106">
        <f t="shared" si="13"/>
        <v>50464</v>
      </c>
      <c r="B198" s="106" t="str">
        <f t="shared" si="14"/>
        <v>Discovery</v>
      </c>
      <c r="C198" s="93">
        <f t="shared" si="15"/>
        <v>0</v>
      </c>
      <c r="D198" s="94">
        <v>0</v>
      </c>
      <c r="E198" s="94">
        <v>0</v>
      </c>
      <c r="F198" s="94">
        <v>0</v>
      </c>
      <c r="G198" s="94">
        <v>0</v>
      </c>
      <c r="H198" s="94">
        <v>0</v>
      </c>
      <c r="I198" s="94">
        <v>0</v>
      </c>
      <c r="J198" s="94">
        <v>0</v>
      </c>
      <c r="K198" s="95">
        <v>0</v>
      </c>
      <c r="L198" s="94">
        <f t="shared" si="12"/>
        <v>0</v>
      </c>
      <c r="M198" s="94">
        <v>0</v>
      </c>
      <c r="N198" s="94">
        <v>0</v>
      </c>
      <c r="O198" s="96">
        <v>0</v>
      </c>
      <c r="P198" s="95">
        <v>0</v>
      </c>
      <c r="Q198" s="97">
        <f>+monthly_drivers_0!Q198*1.25</f>
        <v>3.125</v>
      </c>
    </row>
    <row r="199" spans="1:17" x14ac:dyDescent="0.25">
      <c r="A199" s="98">
        <f t="shared" si="13"/>
        <v>50495</v>
      </c>
      <c r="B199" s="98" t="str">
        <f t="shared" si="14"/>
        <v>Discovery</v>
      </c>
      <c r="C199" s="99">
        <f t="shared" si="15"/>
        <v>0</v>
      </c>
      <c r="D199" s="100">
        <v>0</v>
      </c>
      <c r="E199" s="100">
        <v>0</v>
      </c>
      <c r="F199" s="100">
        <v>0</v>
      </c>
      <c r="G199" s="100">
        <v>0</v>
      </c>
      <c r="H199" s="100">
        <v>0</v>
      </c>
      <c r="I199" s="100">
        <v>0</v>
      </c>
      <c r="J199" s="100">
        <v>0</v>
      </c>
      <c r="K199" s="101">
        <v>0</v>
      </c>
      <c r="L199" s="102">
        <f t="shared" si="12"/>
        <v>0</v>
      </c>
      <c r="M199" s="102">
        <v>0</v>
      </c>
      <c r="N199" s="102">
        <v>0</v>
      </c>
      <c r="O199" s="103">
        <v>0</v>
      </c>
      <c r="P199" s="104">
        <v>0</v>
      </c>
      <c r="Q199" s="105">
        <f>+monthly_drivers_0!Q199*1.25</f>
        <v>3.125</v>
      </c>
    </row>
    <row r="200" spans="1:17" x14ac:dyDescent="0.25">
      <c r="A200" s="106">
        <f t="shared" si="13"/>
        <v>50525</v>
      </c>
      <c r="B200" s="106" t="str">
        <f t="shared" si="14"/>
        <v>Discovery</v>
      </c>
      <c r="C200" s="93">
        <f t="shared" si="15"/>
        <v>0</v>
      </c>
      <c r="D200" s="94">
        <v>0</v>
      </c>
      <c r="E200" s="94">
        <v>0</v>
      </c>
      <c r="F200" s="94">
        <v>0</v>
      </c>
      <c r="G200" s="94">
        <v>0</v>
      </c>
      <c r="H200" s="94">
        <v>0</v>
      </c>
      <c r="I200" s="94">
        <v>0</v>
      </c>
      <c r="J200" s="94">
        <v>0</v>
      </c>
      <c r="K200" s="95">
        <v>0</v>
      </c>
      <c r="L200" s="94">
        <f t="shared" si="12"/>
        <v>0</v>
      </c>
      <c r="M200" s="94">
        <v>0</v>
      </c>
      <c r="N200" s="94">
        <v>0</v>
      </c>
      <c r="O200" s="96">
        <v>0</v>
      </c>
      <c r="P200" s="95">
        <v>0</v>
      </c>
      <c r="Q200" s="97">
        <f>+monthly_drivers_0!Q200*1.25</f>
        <v>3.125</v>
      </c>
    </row>
    <row r="201" spans="1:17" x14ac:dyDescent="0.25">
      <c r="A201" s="98">
        <f t="shared" si="13"/>
        <v>50556</v>
      </c>
      <c r="B201" s="98" t="str">
        <f t="shared" si="14"/>
        <v>Discovery</v>
      </c>
      <c r="C201" s="99">
        <f t="shared" si="15"/>
        <v>0</v>
      </c>
      <c r="D201" s="100">
        <v>0</v>
      </c>
      <c r="E201" s="100">
        <v>0</v>
      </c>
      <c r="F201" s="100">
        <v>0</v>
      </c>
      <c r="G201" s="100">
        <v>0</v>
      </c>
      <c r="H201" s="100">
        <v>0</v>
      </c>
      <c r="I201" s="100">
        <v>0</v>
      </c>
      <c r="J201" s="100">
        <v>0</v>
      </c>
      <c r="K201" s="101">
        <v>0</v>
      </c>
      <c r="L201" s="102">
        <f t="shared" si="12"/>
        <v>0</v>
      </c>
      <c r="M201" s="102">
        <v>0</v>
      </c>
      <c r="N201" s="102">
        <v>0</v>
      </c>
      <c r="O201" s="103">
        <v>0</v>
      </c>
      <c r="P201" s="104">
        <v>0</v>
      </c>
      <c r="Q201" s="105">
        <f>+monthly_drivers_0!Q201*1.25</f>
        <v>3.125</v>
      </c>
    </row>
    <row r="202" spans="1:17" x14ac:dyDescent="0.25">
      <c r="A202" s="106">
        <f t="shared" si="13"/>
        <v>50586</v>
      </c>
      <c r="B202" s="106" t="str">
        <f t="shared" si="14"/>
        <v>Discovery</v>
      </c>
      <c r="C202" s="93">
        <f t="shared" si="15"/>
        <v>0</v>
      </c>
      <c r="D202" s="94">
        <v>0</v>
      </c>
      <c r="E202" s="94">
        <v>0</v>
      </c>
      <c r="F202" s="94">
        <v>0</v>
      </c>
      <c r="G202" s="94">
        <v>0</v>
      </c>
      <c r="H202" s="94">
        <v>0</v>
      </c>
      <c r="I202" s="94">
        <v>0</v>
      </c>
      <c r="J202" s="94">
        <v>0</v>
      </c>
      <c r="K202" s="95">
        <v>0</v>
      </c>
      <c r="L202" s="94">
        <f t="shared" si="12"/>
        <v>0</v>
      </c>
      <c r="M202" s="94">
        <v>0</v>
      </c>
      <c r="N202" s="94">
        <v>0</v>
      </c>
      <c r="O202" s="96">
        <v>0</v>
      </c>
      <c r="P202" s="95">
        <v>0</v>
      </c>
      <c r="Q202" s="97">
        <f>+monthly_drivers_0!Q202*1.25</f>
        <v>3.125</v>
      </c>
    </row>
    <row r="203" spans="1:17" x14ac:dyDescent="0.25">
      <c r="A203" s="98">
        <f t="shared" si="13"/>
        <v>50617</v>
      </c>
      <c r="B203" s="98" t="str">
        <f t="shared" si="14"/>
        <v>Discovery</v>
      </c>
      <c r="C203" s="99">
        <f t="shared" si="15"/>
        <v>0</v>
      </c>
      <c r="D203" s="100">
        <v>0</v>
      </c>
      <c r="E203" s="100">
        <v>0</v>
      </c>
      <c r="F203" s="100">
        <v>0</v>
      </c>
      <c r="G203" s="100">
        <v>0</v>
      </c>
      <c r="H203" s="100">
        <v>0</v>
      </c>
      <c r="I203" s="100">
        <v>0</v>
      </c>
      <c r="J203" s="100">
        <v>0</v>
      </c>
      <c r="K203" s="101">
        <v>0</v>
      </c>
      <c r="L203" s="102">
        <f t="shared" si="12"/>
        <v>0</v>
      </c>
      <c r="M203" s="102">
        <v>0</v>
      </c>
      <c r="N203" s="102">
        <v>0</v>
      </c>
      <c r="O203" s="103">
        <v>0</v>
      </c>
      <c r="P203" s="104">
        <v>0</v>
      </c>
      <c r="Q203" s="105">
        <f>+monthly_drivers_0!Q203*1.25</f>
        <v>3.125</v>
      </c>
    </row>
    <row r="204" spans="1:17" x14ac:dyDescent="0.25">
      <c r="A204" s="106">
        <f t="shared" si="13"/>
        <v>50648</v>
      </c>
      <c r="B204" s="106" t="str">
        <f t="shared" si="14"/>
        <v>Discovery</v>
      </c>
      <c r="C204" s="93">
        <f t="shared" si="15"/>
        <v>0</v>
      </c>
      <c r="D204" s="94">
        <v>0</v>
      </c>
      <c r="E204" s="94">
        <v>0</v>
      </c>
      <c r="F204" s="94">
        <v>0</v>
      </c>
      <c r="G204" s="94">
        <v>0</v>
      </c>
      <c r="H204" s="94">
        <v>0</v>
      </c>
      <c r="I204" s="94">
        <v>0</v>
      </c>
      <c r="J204" s="94">
        <v>0</v>
      </c>
      <c r="K204" s="95">
        <v>0</v>
      </c>
      <c r="L204" s="94">
        <f t="shared" si="12"/>
        <v>0</v>
      </c>
      <c r="M204" s="94">
        <v>0</v>
      </c>
      <c r="N204" s="94">
        <v>0</v>
      </c>
      <c r="O204" s="96">
        <v>0</v>
      </c>
      <c r="P204" s="95">
        <v>0</v>
      </c>
      <c r="Q204" s="97">
        <f>+monthly_drivers_0!Q204*1.25</f>
        <v>3.125</v>
      </c>
    </row>
    <row r="205" spans="1:17" x14ac:dyDescent="0.25">
      <c r="A205" s="98">
        <f t="shared" si="13"/>
        <v>50678</v>
      </c>
      <c r="B205" s="98" t="str">
        <f t="shared" si="14"/>
        <v>Discovery</v>
      </c>
      <c r="C205" s="99">
        <f t="shared" si="15"/>
        <v>0</v>
      </c>
      <c r="D205" s="100">
        <v>0</v>
      </c>
      <c r="E205" s="100">
        <v>0</v>
      </c>
      <c r="F205" s="100">
        <v>0</v>
      </c>
      <c r="G205" s="100">
        <v>0</v>
      </c>
      <c r="H205" s="100">
        <v>0</v>
      </c>
      <c r="I205" s="100">
        <v>0</v>
      </c>
      <c r="J205" s="100">
        <v>0</v>
      </c>
      <c r="K205" s="101">
        <v>0</v>
      </c>
      <c r="L205" s="102">
        <f t="shared" si="12"/>
        <v>0</v>
      </c>
      <c r="M205" s="102">
        <v>0</v>
      </c>
      <c r="N205" s="102">
        <v>0</v>
      </c>
      <c r="O205" s="103">
        <v>0</v>
      </c>
      <c r="P205" s="104">
        <v>0</v>
      </c>
      <c r="Q205" s="105">
        <f>+monthly_drivers_0!Q205*1.25</f>
        <v>3.125</v>
      </c>
    </row>
    <row r="206" spans="1:17" x14ac:dyDescent="0.25">
      <c r="A206" s="106">
        <f t="shared" si="13"/>
        <v>50709</v>
      </c>
      <c r="B206" s="106" t="str">
        <f t="shared" si="14"/>
        <v>Discovery</v>
      </c>
      <c r="C206" s="93">
        <f t="shared" si="15"/>
        <v>0</v>
      </c>
      <c r="D206" s="94">
        <v>0</v>
      </c>
      <c r="E206" s="94">
        <v>0</v>
      </c>
      <c r="F206" s="94">
        <v>0</v>
      </c>
      <c r="G206" s="94">
        <v>0</v>
      </c>
      <c r="H206" s="94">
        <v>0</v>
      </c>
      <c r="I206" s="94">
        <v>0</v>
      </c>
      <c r="J206" s="94">
        <v>0</v>
      </c>
      <c r="K206" s="95">
        <v>0</v>
      </c>
      <c r="L206" s="94">
        <f t="shared" si="12"/>
        <v>0</v>
      </c>
      <c r="M206" s="94">
        <v>0</v>
      </c>
      <c r="N206" s="94">
        <v>0</v>
      </c>
      <c r="O206" s="96">
        <v>0</v>
      </c>
      <c r="P206" s="95">
        <v>0</v>
      </c>
      <c r="Q206" s="97">
        <f>+monthly_drivers_0!Q206*1.25</f>
        <v>3.125</v>
      </c>
    </row>
    <row r="207" spans="1:17" x14ac:dyDescent="0.25">
      <c r="A207" s="98">
        <f t="shared" si="13"/>
        <v>50739</v>
      </c>
      <c r="B207" s="98" t="str">
        <f t="shared" si="14"/>
        <v>Discovery</v>
      </c>
      <c r="C207" s="99">
        <f t="shared" si="15"/>
        <v>0</v>
      </c>
      <c r="D207" s="100">
        <v>0</v>
      </c>
      <c r="E207" s="100">
        <v>0</v>
      </c>
      <c r="F207" s="100">
        <v>0</v>
      </c>
      <c r="G207" s="100">
        <v>0</v>
      </c>
      <c r="H207" s="100">
        <v>0</v>
      </c>
      <c r="I207" s="100">
        <v>0</v>
      </c>
      <c r="J207" s="100">
        <v>0</v>
      </c>
      <c r="K207" s="101">
        <v>0</v>
      </c>
      <c r="L207" s="102">
        <f t="shared" si="12"/>
        <v>0</v>
      </c>
      <c r="M207" s="102">
        <v>0</v>
      </c>
      <c r="N207" s="102">
        <v>0</v>
      </c>
      <c r="O207" s="103">
        <v>0</v>
      </c>
      <c r="P207" s="104">
        <v>0</v>
      </c>
      <c r="Q207" s="105">
        <f>+monthly_drivers_0!Q207*1.25</f>
        <v>3.125</v>
      </c>
    </row>
    <row r="208" spans="1:17" x14ac:dyDescent="0.25">
      <c r="A208" s="106">
        <f t="shared" si="13"/>
        <v>50770</v>
      </c>
      <c r="B208" s="106" t="str">
        <f t="shared" si="14"/>
        <v>Discovery</v>
      </c>
      <c r="C208" s="93">
        <f t="shared" si="15"/>
        <v>0</v>
      </c>
      <c r="D208" s="94">
        <v>0</v>
      </c>
      <c r="E208" s="94">
        <v>0</v>
      </c>
      <c r="F208" s="94">
        <v>0</v>
      </c>
      <c r="G208" s="94">
        <v>0</v>
      </c>
      <c r="H208" s="94">
        <v>0</v>
      </c>
      <c r="I208" s="94">
        <v>0</v>
      </c>
      <c r="J208" s="94">
        <v>0</v>
      </c>
      <c r="K208" s="95">
        <v>0</v>
      </c>
      <c r="L208" s="94">
        <f t="shared" si="12"/>
        <v>0</v>
      </c>
      <c r="M208" s="94">
        <v>0</v>
      </c>
      <c r="N208" s="94">
        <v>0</v>
      </c>
      <c r="O208" s="96">
        <v>0</v>
      </c>
      <c r="P208" s="95">
        <v>0</v>
      </c>
      <c r="Q208" s="97">
        <f>+monthly_drivers_0!Q208*1.25</f>
        <v>3.125</v>
      </c>
    </row>
    <row r="209" spans="1:17" x14ac:dyDescent="0.25">
      <c r="A209" s="98">
        <f t="shared" si="13"/>
        <v>50801</v>
      </c>
      <c r="B209" s="98" t="str">
        <f t="shared" si="14"/>
        <v>Discovery</v>
      </c>
      <c r="C209" s="99">
        <f t="shared" si="15"/>
        <v>0</v>
      </c>
      <c r="D209" s="100">
        <v>0</v>
      </c>
      <c r="E209" s="100">
        <v>0</v>
      </c>
      <c r="F209" s="100">
        <v>0</v>
      </c>
      <c r="G209" s="100">
        <v>0</v>
      </c>
      <c r="H209" s="100">
        <v>0</v>
      </c>
      <c r="I209" s="100">
        <v>0</v>
      </c>
      <c r="J209" s="100">
        <v>0</v>
      </c>
      <c r="K209" s="101">
        <v>0</v>
      </c>
      <c r="L209" s="102">
        <f t="shared" si="12"/>
        <v>0</v>
      </c>
      <c r="M209" s="102">
        <v>0</v>
      </c>
      <c r="N209" s="102">
        <v>0</v>
      </c>
      <c r="O209" s="103">
        <v>0</v>
      </c>
      <c r="P209" s="104">
        <v>0</v>
      </c>
      <c r="Q209" s="105">
        <f>+monthly_drivers_0!Q209*1.25</f>
        <v>3.125</v>
      </c>
    </row>
    <row r="210" spans="1:17" x14ac:dyDescent="0.25">
      <c r="A210" s="106">
        <f t="shared" si="13"/>
        <v>50829</v>
      </c>
      <c r="B210" s="106" t="str">
        <f t="shared" si="14"/>
        <v>Discovery</v>
      </c>
      <c r="C210" s="93">
        <f t="shared" si="15"/>
        <v>0</v>
      </c>
      <c r="D210" s="94">
        <v>0</v>
      </c>
      <c r="E210" s="94">
        <v>0</v>
      </c>
      <c r="F210" s="94">
        <v>0</v>
      </c>
      <c r="G210" s="94">
        <v>0</v>
      </c>
      <c r="H210" s="94">
        <v>0</v>
      </c>
      <c r="I210" s="94">
        <v>0</v>
      </c>
      <c r="J210" s="94">
        <v>0</v>
      </c>
      <c r="K210" s="95">
        <v>0</v>
      </c>
      <c r="L210" s="94">
        <f t="shared" si="12"/>
        <v>0</v>
      </c>
      <c r="M210" s="94">
        <v>0</v>
      </c>
      <c r="N210" s="94">
        <v>0</v>
      </c>
      <c r="O210" s="96">
        <v>0</v>
      </c>
      <c r="P210" s="95">
        <v>0</v>
      </c>
      <c r="Q210" s="97">
        <f>+monthly_drivers_0!Q210*1.25</f>
        <v>3.125</v>
      </c>
    </row>
    <row r="211" spans="1:17" x14ac:dyDescent="0.25">
      <c r="A211" s="98">
        <f t="shared" si="13"/>
        <v>50860</v>
      </c>
      <c r="B211" s="98" t="str">
        <f t="shared" si="14"/>
        <v>Discovery</v>
      </c>
      <c r="C211" s="99">
        <f t="shared" si="15"/>
        <v>0</v>
      </c>
      <c r="D211" s="100">
        <v>0</v>
      </c>
      <c r="E211" s="100">
        <v>0</v>
      </c>
      <c r="F211" s="100">
        <v>0</v>
      </c>
      <c r="G211" s="100">
        <v>0</v>
      </c>
      <c r="H211" s="100">
        <v>0</v>
      </c>
      <c r="I211" s="100">
        <v>0</v>
      </c>
      <c r="J211" s="100">
        <v>0</v>
      </c>
      <c r="K211" s="101">
        <v>0</v>
      </c>
      <c r="L211" s="102">
        <f t="shared" si="12"/>
        <v>0</v>
      </c>
      <c r="M211" s="102">
        <v>0</v>
      </c>
      <c r="N211" s="102">
        <v>0</v>
      </c>
      <c r="O211" s="103">
        <v>0</v>
      </c>
      <c r="P211" s="104">
        <v>0</v>
      </c>
      <c r="Q211" s="105">
        <f>+monthly_drivers_0!Q211*1.25</f>
        <v>3.125</v>
      </c>
    </row>
    <row r="212" spans="1:17" x14ac:dyDescent="0.25">
      <c r="A212" s="106">
        <f t="shared" si="13"/>
        <v>50890</v>
      </c>
      <c r="B212" s="106" t="str">
        <f t="shared" si="14"/>
        <v>Discovery</v>
      </c>
      <c r="C212" s="93">
        <f t="shared" si="15"/>
        <v>0</v>
      </c>
      <c r="D212" s="94">
        <v>0</v>
      </c>
      <c r="E212" s="94">
        <v>0</v>
      </c>
      <c r="F212" s="94">
        <v>0</v>
      </c>
      <c r="G212" s="94">
        <v>0</v>
      </c>
      <c r="H212" s="94">
        <v>0</v>
      </c>
      <c r="I212" s="94">
        <v>0</v>
      </c>
      <c r="J212" s="94">
        <v>0</v>
      </c>
      <c r="K212" s="95">
        <v>0</v>
      </c>
      <c r="L212" s="94">
        <f t="shared" si="12"/>
        <v>0</v>
      </c>
      <c r="M212" s="94">
        <v>0</v>
      </c>
      <c r="N212" s="94">
        <v>0</v>
      </c>
      <c r="O212" s="96">
        <v>0</v>
      </c>
      <c r="P212" s="95">
        <v>0</v>
      </c>
      <c r="Q212" s="97">
        <f>+monthly_drivers_0!Q212*1.25</f>
        <v>3.125</v>
      </c>
    </row>
    <row r="213" spans="1:17" x14ac:dyDescent="0.25">
      <c r="A213" s="98">
        <f t="shared" si="13"/>
        <v>50921</v>
      </c>
      <c r="B213" s="98" t="str">
        <f t="shared" si="14"/>
        <v>Discovery</v>
      </c>
      <c r="C213" s="99">
        <f t="shared" si="15"/>
        <v>0</v>
      </c>
      <c r="D213" s="100">
        <v>0</v>
      </c>
      <c r="E213" s="100">
        <v>0</v>
      </c>
      <c r="F213" s="100">
        <v>0</v>
      </c>
      <c r="G213" s="100">
        <v>0</v>
      </c>
      <c r="H213" s="100">
        <v>0</v>
      </c>
      <c r="I213" s="100">
        <v>0</v>
      </c>
      <c r="J213" s="100">
        <v>0</v>
      </c>
      <c r="K213" s="101">
        <v>0</v>
      </c>
      <c r="L213" s="102">
        <f t="shared" si="12"/>
        <v>0</v>
      </c>
      <c r="M213" s="102">
        <v>0</v>
      </c>
      <c r="N213" s="102">
        <v>0</v>
      </c>
      <c r="O213" s="103">
        <v>0</v>
      </c>
      <c r="P213" s="104">
        <v>0</v>
      </c>
      <c r="Q213" s="105">
        <f>+monthly_drivers_0!Q213*1.25</f>
        <v>3.125</v>
      </c>
    </row>
    <row r="214" spans="1:17" x14ac:dyDescent="0.25">
      <c r="A214" s="106">
        <f t="shared" si="13"/>
        <v>50951</v>
      </c>
      <c r="B214" s="106" t="str">
        <f t="shared" si="14"/>
        <v>Discovery</v>
      </c>
      <c r="C214" s="93">
        <f t="shared" si="15"/>
        <v>0</v>
      </c>
      <c r="D214" s="94">
        <v>0</v>
      </c>
      <c r="E214" s="94">
        <v>0</v>
      </c>
      <c r="F214" s="94">
        <v>0</v>
      </c>
      <c r="G214" s="94">
        <v>0</v>
      </c>
      <c r="H214" s="94">
        <v>0</v>
      </c>
      <c r="I214" s="94">
        <v>0</v>
      </c>
      <c r="J214" s="94">
        <v>0</v>
      </c>
      <c r="K214" s="95">
        <v>0</v>
      </c>
      <c r="L214" s="94">
        <f t="shared" si="12"/>
        <v>0</v>
      </c>
      <c r="M214" s="94">
        <v>0</v>
      </c>
      <c r="N214" s="94">
        <v>0</v>
      </c>
      <c r="O214" s="96">
        <v>0</v>
      </c>
      <c r="P214" s="95">
        <v>0</v>
      </c>
      <c r="Q214" s="97">
        <f>+monthly_drivers_0!Q214*1.25</f>
        <v>3.125</v>
      </c>
    </row>
    <row r="215" spans="1:17" x14ac:dyDescent="0.25">
      <c r="A215" s="98">
        <f t="shared" si="13"/>
        <v>50982</v>
      </c>
      <c r="B215" s="98" t="str">
        <f t="shared" si="14"/>
        <v>Discovery</v>
      </c>
      <c r="C215" s="99">
        <f t="shared" si="15"/>
        <v>0</v>
      </c>
      <c r="D215" s="100">
        <v>0</v>
      </c>
      <c r="E215" s="100">
        <v>0</v>
      </c>
      <c r="F215" s="100">
        <v>0</v>
      </c>
      <c r="G215" s="100">
        <v>0</v>
      </c>
      <c r="H215" s="100">
        <v>0</v>
      </c>
      <c r="I215" s="100">
        <v>0</v>
      </c>
      <c r="J215" s="100">
        <v>0</v>
      </c>
      <c r="K215" s="101">
        <v>0</v>
      </c>
      <c r="L215" s="102">
        <f t="shared" si="12"/>
        <v>0</v>
      </c>
      <c r="M215" s="102">
        <v>0</v>
      </c>
      <c r="N215" s="102">
        <v>0</v>
      </c>
      <c r="O215" s="103">
        <v>0</v>
      </c>
      <c r="P215" s="104">
        <v>0</v>
      </c>
      <c r="Q215" s="105">
        <f>+monthly_drivers_0!Q215*1.25</f>
        <v>3.125</v>
      </c>
    </row>
    <row r="216" spans="1:17" x14ac:dyDescent="0.25">
      <c r="A216" s="106">
        <f t="shared" si="13"/>
        <v>51013</v>
      </c>
      <c r="B216" s="106" t="str">
        <f t="shared" si="14"/>
        <v>Discovery</v>
      </c>
      <c r="C216" s="93">
        <f t="shared" si="15"/>
        <v>0</v>
      </c>
      <c r="D216" s="94">
        <v>0</v>
      </c>
      <c r="E216" s="94">
        <v>0</v>
      </c>
      <c r="F216" s="94">
        <v>0</v>
      </c>
      <c r="G216" s="94">
        <v>0</v>
      </c>
      <c r="H216" s="94">
        <v>0</v>
      </c>
      <c r="I216" s="94">
        <v>0</v>
      </c>
      <c r="J216" s="94">
        <v>0</v>
      </c>
      <c r="K216" s="95">
        <v>0</v>
      </c>
      <c r="L216" s="94">
        <f t="shared" si="12"/>
        <v>0</v>
      </c>
      <c r="M216" s="94">
        <v>0</v>
      </c>
      <c r="N216" s="94">
        <v>0</v>
      </c>
      <c r="O216" s="96">
        <v>0</v>
      </c>
      <c r="P216" s="95">
        <v>0</v>
      </c>
      <c r="Q216" s="97">
        <f>+monthly_drivers_0!Q216*1.25</f>
        <v>3.125</v>
      </c>
    </row>
    <row r="217" spans="1:17" x14ac:dyDescent="0.25">
      <c r="A217" s="98">
        <f t="shared" si="13"/>
        <v>51043</v>
      </c>
      <c r="B217" s="98" t="str">
        <f t="shared" si="14"/>
        <v>Discovery</v>
      </c>
      <c r="C217" s="99">
        <f t="shared" si="15"/>
        <v>0</v>
      </c>
      <c r="D217" s="100">
        <v>0</v>
      </c>
      <c r="E217" s="100">
        <v>0</v>
      </c>
      <c r="F217" s="100">
        <v>0</v>
      </c>
      <c r="G217" s="100">
        <v>0</v>
      </c>
      <c r="H217" s="100">
        <v>0</v>
      </c>
      <c r="I217" s="100">
        <v>0</v>
      </c>
      <c r="J217" s="100">
        <v>0</v>
      </c>
      <c r="K217" s="101">
        <v>0</v>
      </c>
      <c r="L217" s="102">
        <f t="shared" si="12"/>
        <v>0</v>
      </c>
      <c r="M217" s="102">
        <v>0</v>
      </c>
      <c r="N217" s="102">
        <v>0</v>
      </c>
      <c r="O217" s="103">
        <v>0</v>
      </c>
      <c r="P217" s="104">
        <v>0</v>
      </c>
      <c r="Q217" s="105">
        <f>+monthly_drivers_0!Q217*1.25</f>
        <v>3.125</v>
      </c>
    </row>
    <row r="218" spans="1:17" x14ac:dyDescent="0.25">
      <c r="A218" s="106">
        <f t="shared" si="13"/>
        <v>51074</v>
      </c>
      <c r="B218" s="106" t="str">
        <f t="shared" si="14"/>
        <v>Discovery</v>
      </c>
      <c r="C218" s="93">
        <f t="shared" si="15"/>
        <v>0</v>
      </c>
      <c r="D218" s="94">
        <v>0</v>
      </c>
      <c r="E218" s="94">
        <v>0</v>
      </c>
      <c r="F218" s="94">
        <v>0</v>
      </c>
      <c r="G218" s="94">
        <v>0</v>
      </c>
      <c r="H218" s="94">
        <v>0</v>
      </c>
      <c r="I218" s="94">
        <v>0</v>
      </c>
      <c r="J218" s="94">
        <v>0</v>
      </c>
      <c r="K218" s="95">
        <v>0</v>
      </c>
      <c r="L218" s="94">
        <f t="shared" si="12"/>
        <v>0</v>
      </c>
      <c r="M218" s="94">
        <v>0</v>
      </c>
      <c r="N218" s="94">
        <v>0</v>
      </c>
      <c r="O218" s="96">
        <v>0</v>
      </c>
      <c r="P218" s="95">
        <v>0</v>
      </c>
      <c r="Q218" s="97">
        <f>+monthly_drivers_0!Q218*1.25</f>
        <v>3.125</v>
      </c>
    </row>
    <row r="219" spans="1:17" x14ac:dyDescent="0.25">
      <c r="A219" s="98">
        <f t="shared" si="13"/>
        <v>51104</v>
      </c>
      <c r="B219" s="98" t="str">
        <f t="shared" si="14"/>
        <v>Discovery</v>
      </c>
      <c r="C219" s="99">
        <f t="shared" si="15"/>
        <v>0</v>
      </c>
      <c r="D219" s="100">
        <v>0</v>
      </c>
      <c r="E219" s="100">
        <v>0</v>
      </c>
      <c r="F219" s="100">
        <v>0</v>
      </c>
      <c r="G219" s="100">
        <v>0</v>
      </c>
      <c r="H219" s="100">
        <v>0</v>
      </c>
      <c r="I219" s="100">
        <v>0</v>
      </c>
      <c r="J219" s="100">
        <v>0</v>
      </c>
      <c r="K219" s="101">
        <v>0</v>
      </c>
      <c r="L219" s="102">
        <f t="shared" si="12"/>
        <v>0</v>
      </c>
      <c r="M219" s="102">
        <v>0</v>
      </c>
      <c r="N219" s="102">
        <v>0</v>
      </c>
      <c r="O219" s="103">
        <v>0</v>
      </c>
      <c r="P219" s="104">
        <v>0</v>
      </c>
      <c r="Q219" s="105">
        <f>+monthly_drivers_0!Q219*1.25</f>
        <v>3.125</v>
      </c>
    </row>
    <row r="220" spans="1:17" x14ac:dyDescent="0.25">
      <c r="A220" s="106">
        <f t="shared" si="13"/>
        <v>51135</v>
      </c>
      <c r="B220" s="106" t="str">
        <f t="shared" si="14"/>
        <v>Discovery</v>
      </c>
      <c r="C220" s="93">
        <f t="shared" si="15"/>
        <v>0</v>
      </c>
      <c r="D220" s="94">
        <v>0</v>
      </c>
      <c r="E220" s="94">
        <v>0</v>
      </c>
      <c r="F220" s="94">
        <v>0</v>
      </c>
      <c r="G220" s="94">
        <v>0</v>
      </c>
      <c r="H220" s="94">
        <v>0</v>
      </c>
      <c r="I220" s="94">
        <v>0</v>
      </c>
      <c r="J220" s="94">
        <v>0</v>
      </c>
      <c r="K220" s="95">
        <v>0</v>
      </c>
      <c r="L220" s="94">
        <f t="shared" si="12"/>
        <v>0</v>
      </c>
      <c r="M220" s="94">
        <v>0</v>
      </c>
      <c r="N220" s="94">
        <v>0</v>
      </c>
      <c r="O220" s="96">
        <v>0</v>
      </c>
      <c r="P220" s="95">
        <v>0</v>
      </c>
      <c r="Q220" s="97">
        <f>+monthly_drivers_0!Q220*1.25</f>
        <v>3.125</v>
      </c>
    </row>
    <row r="221" spans="1:17" x14ac:dyDescent="0.25">
      <c r="A221" s="98">
        <f t="shared" si="13"/>
        <v>51166</v>
      </c>
      <c r="B221" s="98" t="str">
        <f t="shared" si="14"/>
        <v>Discovery</v>
      </c>
      <c r="C221" s="99">
        <f t="shared" si="15"/>
        <v>0</v>
      </c>
      <c r="D221" s="100">
        <v>0</v>
      </c>
      <c r="E221" s="100">
        <v>0</v>
      </c>
      <c r="F221" s="100">
        <v>0</v>
      </c>
      <c r="G221" s="100">
        <v>0</v>
      </c>
      <c r="H221" s="100">
        <v>0</v>
      </c>
      <c r="I221" s="100">
        <v>0</v>
      </c>
      <c r="J221" s="100">
        <v>0</v>
      </c>
      <c r="K221" s="101">
        <v>0</v>
      </c>
      <c r="L221" s="102">
        <f t="shared" si="12"/>
        <v>0</v>
      </c>
      <c r="M221" s="102">
        <v>0</v>
      </c>
      <c r="N221" s="102">
        <v>0</v>
      </c>
      <c r="O221" s="103">
        <v>0</v>
      </c>
      <c r="P221" s="104">
        <v>0</v>
      </c>
      <c r="Q221" s="105">
        <f>+monthly_drivers_0!Q221*1.25</f>
        <v>3.125</v>
      </c>
    </row>
    <row r="222" spans="1:17" x14ac:dyDescent="0.25">
      <c r="A222" s="106">
        <f t="shared" si="13"/>
        <v>51195</v>
      </c>
      <c r="B222" s="106" t="str">
        <f t="shared" si="14"/>
        <v>Discovery</v>
      </c>
      <c r="C222" s="93">
        <f t="shared" si="15"/>
        <v>0</v>
      </c>
      <c r="D222" s="94">
        <v>0</v>
      </c>
      <c r="E222" s="94">
        <v>0</v>
      </c>
      <c r="F222" s="94">
        <v>0</v>
      </c>
      <c r="G222" s="94">
        <v>0</v>
      </c>
      <c r="H222" s="94">
        <v>0</v>
      </c>
      <c r="I222" s="94">
        <v>0</v>
      </c>
      <c r="J222" s="94">
        <v>0</v>
      </c>
      <c r="K222" s="95">
        <v>0</v>
      </c>
      <c r="L222" s="94">
        <f t="shared" si="12"/>
        <v>0</v>
      </c>
      <c r="M222" s="94">
        <v>0</v>
      </c>
      <c r="N222" s="94">
        <v>0</v>
      </c>
      <c r="O222" s="96">
        <v>0</v>
      </c>
      <c r="P222" s="95">
        <v>0</v>
      </c>
      <c r="Q222" s="97">
        <f>+monthly_drivers_0!Q222*1.25</f>
        <v>3.125</v>
      </c>
    </row>
    <row r="223" spans="1:17" x14ac:dyDescent="0.25">
      <c r="A223" s="98">
        <f t="shared" si="13"/>
        <v>51226</v>
      </c>
      <c r="B223" s="98" t="str">
        <f t="shared" si="14"/>
        <v>Discovery</v>
      </c>
      <c r="C223" s="99">
        <f t="shared" si="15"/>
        <v>0</v>
      </c>
      <c r="D223" s="100">
        <v>0</v>
      </c>
      <c r="E223" s="100">
        <v>0</v>
      </c>
      <c r="F223" s="100">
        <v>0</v>
      </c>
      <c r="G223" s="100">
        <v>0</v>
      </c>
      <c r="H223" s="100">
        <v>0</v>
      </c>
      <c r="I223" s="100">
        <v>0</v>
      </c>
      <c r="J223" s="100">
        <v>0</v>
      </c>
      <c r="K223" s="101">
        <v>0</v>
      </c>
      <c r="L223" s="102">
        <f t="shared" si="12"/>
        <v>0</v>
      </c>
      <c r="M223" s="102">
        <v>0</v>
      </c>
      <c r="N223" s="102">
        <v>0</v>
      </c>
      <c r="O223" s="103">
        <v>0</v>
      </c>
      <c r="P223" s="104">
        <v>0</v>
      </c>
      <c r="Q223" s="105">
        <f>+monthly_drivers_0!Q223*1.25</f>
        <v>3.125</v>
      </c>
    </row>
    <row r="224" spans="1:17" x14ac:dyDescent="0.25">
      <c r="A224" s="106">
        <f t="shared" si="13"/>
        <v>51256</v>
      </c>
      <c r="B224" s="106" t="str">
        <f t="shared" si="14"/>
        <v>Discovery</v>
      </c>
      <c r="C224" s="93">
        <f t="shared" si="15"/>
        <v>0</v>
      </c>
      <c r="D224" s="94">
        <v>0</v>
      </c>
      <c r="E224" s="94">
        <v>0</v>
      </c>
      <c r="F224" s="94">
        <v>0</v>
      </c>
      <c r="G224" s="94">
        <v>0</v>
      </c>
      <c r="H224" s="94">
        <v>0</v>
      </c>
      <c r="I224" s="94">
        <v>0</v>
      </c>
      <c r="J224" s="94">
        <v>0</v>
      </c>
      <c r="K224" s="95">
        <v>0</v>
      </c>
      <c r="L224" s="94">
        <f t="shared" si="12"/>
        <v>0</v>
      </c>
      <c r="M224" s="94">
        <v>0</v>
      </c>
      <c r="N224" s="94">
        <v>0</v>
      </c>
      <c r="O224" s="96">
        <v>0</v>
      </c>
      <c r="P224" s="95">
        <v>0</v>
      </c>
      <c r="Q224" s="97">
        <f>+monthly_drivers_0!Q224*1.25</f>
        <v>3.125</v>
      </c>
    </row>
    <row r="225" spans="1:17" x14ac:dyDescent="0.25">
      <c r="A225" s="98">
        <f t="shared" si="13"/>
        <v>51287</v>
      </c>
      <c r="B225" s="98" t="str">
        <f t="shared" si="14"/>
        <v>Discovery</v>
      </c>
      <c r="C225" s="99">
        <f t="shared" si="15"/>
        <v>0</v>
      </c>
      <c r="D225" s="100">
        <v>0</v>
      </c>
      <c r="E225" s="100">
        <v>0</v>
      </c>
      <c r="F225" s="100">
        <v>0</v>
      </c>
      <c r="G225" s="100">
        <v>0</v>
      </c>
      <c r="H225" s="100">
        <v>0</v>
      </c>
      <c r="I225" s="100">
        <v>0</v>
      </c>
      <c r="J225" s="100">
        <v>0</v>
      </c>
      <c r="K225" s="101">
        <v>0</v>
      </c>
      <c r="L225" s="102">
        <f t="shared" si="12"/>
        <v>0</v>
      </c>
      <c r="M225" s="102">
        <v>0</v>
      </c>
      <c r="N225" s="102">
        <v>0</v>
      </c>
      <c r="O225" s="103">
        <v>0</v>
      </c>
      <c r="P225" s="104">
        <v>0</v>
      </c>
      <c r="Q225" s="105">
        <f>+monthly_drivers_0!Q225*1.25</f>
        <v>3.125</v>
      </c>
    </row>
    <row r="226" spans="1:17" x14ac:dyDescent="0.25">
      <c r="A226" s="106">
        <f t="shared" si="13"/>
        <v>51317</v>
      </c>
      <c r="B226" s="106" t="str">
        <f t="shared" si="14"/>
        <v>Discovery</v>
      </c>
      <c r="C226" s="93">
        <f t="shared" si="15"/>
        <v>0</v>
      </c>
      <c r="D226" s="94">
        <v>0</v>
      </c>
      <c r="E226" s="94">
        <v>0</v>
      </c>
      <c r="F226" s="94">
        <v>0</v>
      </c>
      <c r="G226" s="94">
        <v>0</v>
      </c>
      <c r="H226" s="94">
        <v>0</v>
      </c>
      <c r="I226" s="94">
        <v>0</v>
      </c>
      <c r="J226" s="94">
        <v>0</v>
      </c>
      <c r="K226" s="95">
        <v>0</v>
      </c>
      <c r="L226" s="94">
        <f t="shared" si="12"/>
        <v>0</v>
      </c>
      <c r="M226" s="94">
        <v>0</v>
      </c>
      <c r="N226" s="94">
        <v>0</v>
      </c>
      <c r="O226" s="96">
        <v>0</v>
      </c>
      <c r="P226" s="95">
        <v>0</v>
      </c>
      <c r="Q226" s="97">
        <f>+monthly_drivers_0!Q226*1.25</f>
        <v>3.125</v>
      </c>
    </row>
    <row r="227" spans="1:17" x14ac:dyDescent="0.25">
      <c r="A227" s="98">
        <f t="shared" si="13"/>
        <v>51348</v>
      </c>
      <c r="B227" s="98" t="str">
        <f t="shared" si="14"/>
        <v>Discovery</v>
      </c>
      <c r="C227" s="99">
        <f t="shared" si="15"/>
        <v>0</v>
      </c>
      <c r="D227" s="100">
        <v>0</v>
      </c>
      <c r="E227" s="100">
        <v>0</v>
      </c>
      <c r="F227" s="100">
        <v>0</v>
      </c>
      <c r="G227" s="100">
        <v>0</v>
      </c>
      <c r="H227" s="100">
        <v>0</v>
      </c>
      <c r="I227" s="100">
        <v>0</v>
      </c>
      <c r="J227" s="100">
        <v>0</v>
      </c>
      <c r="K227" s="101">
        <v>0</v>
      </c>
      <c r="L227" s="102">
        <f t="shared" si="12"/>
        <v>0</v>
      </c>
      <c r="M227" s="102">
        <v>0</v>
      </c>
      <c r="N227" s="102">
        <v>0</v>
      </c>
      <c r="O227" s="103">
        <v>0</v>
      </c>
      <c r="P227" s="104">
        <v>0</v>
      </c>
      <c r="Q227" s="105">
        <f>+monthly_drivers_0!Q227*1.25</f>
        <v>3.125</v>
      </c>
    </row>
    <row r="228" spans="1:17" x14ac:dyDescent="0.25">
      <c r="A228" s="106">
        <f t="shared" si="13"/>
        <v>51379</v>
      </c>
      <c r="B228" s="106" t="str">
        <f t="shared" si="14"/>
        <v>Discovery</v>
      </c>
      <c r="C228" s="93">
        <f t="shared" si="15"/>
        <v>0</v>
      </c>
      <c r="D228" s="94">
        <v>0</v>
      </c>
      <c r="E228" s="94">
        <v>0</v>
      </c>
      <c r="F228" s="94">
        <v>0</v>
      </c>
      <c r="G228" s="94">
        <v>0</v>
      </c>
      <c r="H228" s="94">
        <v>0</v>
      </c>
      <c r="I228" s="94">
        <v>0</v>
      </c>
      <c r="J228" s="94">
        <v>0</v>
      </c>
      <c r="K228" s="95">
        <v>0</v>
      </c>
      <c r="L228" s="94">
        <f t="shared" si="12"/>
        <v>0</v>
      </c>
      <c r="M228" s="94">
        <v>0</v>
      </c>
      <c r="N228" s="94">
        <v>0</v>
      </c>
      <c r="O228" s="96">
        <v>0</v>
      </c>
      <c r="P228" s="95">
        <v>0</v>
      </c>
      <c r="Q228" s="97">
        <f>+monthly_drivers_0!Q228*1.25</f>
        <v>3.125</v>
      </c>
    </row>
    <row r="229" spans="1:17" x14ac:dyDescent="0.25">
      <c r="A229" s="98">
        <f t="shared" si="13"/>
        <v>51409</v>
      </c>
      <c r="B229" s="98" t="str">
        <f t="shared" si="14"/>
        <v>Discovery</v>
      </c>
      <c r="C229" s="99">
        <f t="shared" si="15"/>
        <v>0</v>
      </c>
      <c r="D229" s="100">
        <v>0</v>
      </c>
      <c r="E229" s="100">
        <v>0</v>
      </c>
      <c r="F229" s="100">
        <v>0</v>
      </c>
      <c r="G229" s="100">
        <v>0</v>
      </c>
      <c r="H229" s="100">
        <v>0</v>
      </c>
      <c r="I229" s="100">
        <v>0</v>
      </c>
      <c r="J229" s="100">
        <v>0</v>
      </c>
      <c r="K229" s="101">
        <v>0</v>
      </c>
      <c r="L229" s="102">
        <f t="shared" si="12"/>
        <v>0</v>
      </c>
      <c r="M229" s="102">
        <v>0</v>
      </c>
      <c r="N229" s="102">
        <v>0</v>
      </c>
      <c r="O229" s="103">
        <v>0</v>
      </c>
      <c r="P229" s="104">
        <v>0</v>
      </c>
      <c r="Q229" s="105">
        <f>+monthly_drivers_0!Q229*1.25</f>
        <v>3.125</v>
      </c>
    </row>
    <row r="230" spans="1:17" x14ac:dyDescent="0.25">
      <c r="A230" s="106">
        <f t="shared" si="13"/>
        <v>51440</v>
      </c>
      <c r="B230" s="106" t="str">
        <f t="shared" si="14"/>
        <v>Discovery</v>
      </c>
      <c r="C230" s="93">
        <f t="shared" si="15"/>
        <v>0</v>
      </c>
      <c r="D230" s="94">
        <v>0</v>
      </c>
      <c r="E230" s="94">
        <v>0</v>
      </c>
      <c r="F230" s="94">
        <v>0</v>
      </c>
      <c r="G230" s="94">
        <v>0</v>
      </c>
      <c r="H230" s="94">
        <v>0</v>
      </c>
      <c r="I230" s="94">
        <v>0</v>
      </c>
      <c r="J230" s="94">
        <v>0</v>
      </c>
      <c r="K230" s="95">
        <v>0</v>
      </c>
      <c r="L230" s="94">
        <f t="shared" si="12"/>
        <v>0</v>
      </c>
      <c r="M230" s="94">
        <v>0</v>
      </c>
      <c r="N230" s="94">
        <v>0</v>
      </c>
      <c r="O230" s="96">
        <v>0</v>
      </c>
      <c r="P230" s="95">
        <v>0</v>
      </c>
      <c r="Q230" s="97">
        <f>+monthly_drivers_0!Q230*1.25</f>
        <v>3.125</v>
      </c>
    </row>
    <row r="231" spans="1:17" x14ac:dyDescent="0.25">
      <c r="A231" s="98">
        <f t="shared" si="13"/>
        <v>51470</v>
      </c>
      <c r="B231" s="98" t="str">
        <f t="shared" si="14"/>
        <v>Discovery</v>
      </c>
      <c r="C231" s="99">
        <f t="shared" si="15"/>
        <v>0</v>
      </c>
      <c r="D231" s="100">
        <v>0</v>
      </c>
      <c r="E231" s="100">
        <v>0</v>
      </c>
      <c r="F231" s="100">
        <v>0</v>
      </c>
      <c r="G231" s="100">
        <v>0</v>
      </c>
      <c r="H231" s="100">
        <v>0</v>
      </c>
      <c r="I231" s="100">
        <v>0</v>
      </c>
      <c r="J231" s="100">
        <v>0</v>
      </c>
      <c r="K231" s="101">
        <v>0</v>
      </c>
      <c r="L231" s="102">
        <f t="shared" si="12"/>
        <v>0</v>
      </c>
      <c r="M231" s="102">
        <v>0</v>
      </c>
      <c r="N231" s="102">
        <v>0</v>
      </c>
      <c r="O231" s="103">
        <v>0</v>
      </c>
      <c r="P231" s="104">
        <v>0</v>
      </c>
      <c r="Q231" s="105">
        <f>+monthly_drivers_0!Q231*1.25</f>
        <v>3.125</v>
      </c>
    </row>
    <row r="232" spans="1:17" x14ac:dyDescent="0.25">
      <c r="A232" s="106">
        <f t="shared" si="13"/>
        <v>51501</v>
      </c>
      <c r="B232" s="106" t="str">
        <f t="shared" si="14"/>
        <v>Discovery</v>
      </c>
      <c r="C232" s="93">
        <f t="shared" si="15"/>
        <v>0</v>
      </c>
      <c r="D232" s="94">
        <v>0</v>
      </c>
      <c r="E232" s="94">
        <v>0</v>
      </c>
      <c r="F232" s="94">
        <v>0</v>
      </c>
      <c r="G232" s="94">
        <v>0</v>
      </c>
      <c r="H232" s="94">
        <v>0</v>
      </c>
      <c r="I232" s="94">
        <v>0</v>
      </c>
      <c r="J232" s="94">
        <v>0</v>
      </c>
      <c r="K232" s="95">
        <v>0</v>
      </c>
      <c r="L232" s="94">
        <f t="shared" si="12"/>
        <v>0</v>
      </c>
      <c r="M232" s="94">
        <v>0</v>
      </c>
      <c r="N232" s="94">
        <v>0</v>
      </c>
      <c r="O232" s="96">
        <v>0</v>
      </c>
      <c r="P232" s="95">
        <v>0</v>
      </c>
      <c r="Q232" s="97">
        <f>+monthly_drivers_0!Q232*1.25</f>
        <v>3.125</v>
      </c>
    </row>
    <row r="233" spans="1:17" x14ac:dyDescent="0.25">
      <c r="A233" s="98">
        <f t="shared" si="13"/>
        <v>51532</v>
      </c>
      <c r="B233" s="98" t="str">
        <f t="shared" si="14"/>
        <v>Discovery</v>
      </c>
      <c r="C233" s="99">
        <f t="shared" si="15"/>
        <v>0</v>
      </c>
      <c r="D233" s="100">
        <v>0</v>
      </c>
      <c r="E233" s="100">
        <v>0</v>
      </c>
      <c r="F233" s="100">
        <v>0</v>
      </c>
      <c r="G233" s="100">
        <v>0</v>
      </c>
      <c r="H233" s="100">
        <v>0</v>
      </c>
      <c r="I233" s="100">
        <v>0</v>
      </c>
      <c r="J233" s="100">
        <v>0</v>
      </c>
      <c r="K233" s="101">
        <v>0</v>
      </c>
      <c r="L233" s="102">
        <f t="shared" si="12"/>
        <v>0</v>
      </c>
      <c r="M233" s="102">
        <v>0</v>
      </c>
      <c r="N233" s="102">
        <v>0</v>
      </c>
      <c r="O233" s="103">
        <v>0</v>
      </c>
      <c r="P233" s="104">
        <v>0</v>
      </c>
      <c r="Q233" s="105">
        <f>+monthly_drivers_0!Q233*1.25</f>
        <v>3.125</v>
      </c>
    </row>
    <row r="234" spans="1:17" x14ac:dyDescent="0.25">
      <c r="A234" s="106">
        <f t="shared" si="13"/>
        <v>51560</v>
      </c>
      <c r="B234" s="106" t="str">
        <f t="shared" si="14"/>
        <v>Discovery</v>
      </c>
      <c r="C234" s="93">
        <f t="shared" si="15"/>
        <v>0</v>
      </c>
      <c r="D234" s="94">
        <v>0</v>
      </c>
      <c r="E234" s="94">
        <v>0</v>
      </c>
      <c r="F234" s="94">
        <v>0</v>
      </c>
      <c r="G234" s="94">
        <v>0</v>
      </c>
      <c r="H234" s="94">
        <v>0</v>
      </c>
      <c r="I234" s="94">
        <v>0</v>
      </c>
      <c r="J234" s="94">
        <v>0</v>
      </c>
      <c r="K234" s="95">
        <v>0</v>
      </c>
      <c r="L234" s="94">
        <f t="shared" si="12"/>
        <v>0</v>
      </c>
      <c r="M234" s="94">
        <v>0</v>
      </c>
      <c r="N234" s="94">
        <v>0</v>
      </c>
      <c r="O234" s="96">
        <v>0</v>
      </c>
      <c r="P234" s="95">
        <v>0</v>
      </c>
      <c r="Q234" s="97">
        <f>+monthly_drivers_0!Q234*1.25</f>
        <v>3.125</v>
      </c>
    </row>
    <row r="235" spans="1:17" x14ac:dyDescent="0.25">
      <c r="A235" s="98">
        <f t="shared" si="13"/>
        <v>51591</v>
      </c>
      <c r="B235" s="98" t="str">
        <f t="shared" si="14"/>
        <v>Discovery</v>
      </c>
      <c r="C235" s="99">
        <f t="shared" si="15"/>
        <v>0</v>
      </c>
      <c r="D235" s="100">
        <v>0</v>
      </c>
      <c r="E235" s="100">
        <v>0</v>
      </c>
      <c r="F235" s="100">
        <v>0</v>
      </c>
      <c r="G235" s="100">
        <v>0</v>
      </c>
      <c r="H235" s="100">
        <v>0</v>
      </c>
      <c r="I235" s="100">
        <v>0</v>
      </c>
      <c r="J235" s="100">
        <v>0</v>
      </c>
      <c r="K235" s="101">
        <v>0</v>
      </c>
      <c r="L235" s="102">
        <f t="shared" si="12"/>
        <v>0</v>
      </c>
      <c r="M235" s="102">
        <v>0</v>
      </c>
      <c r="N235" s="102">
        <v>0</v>
      </c>
      <c r="O235" s="103">
        <v>0</v>
      </c>
      <c r="P235" s="104">
        <v>0</v>
      </c>
      <c r="Q235" s="105">
        <f>+monthly_drivers_0!Q235*1.25</f>
        <v>3.125</v>
      </c>
    </row>
    <row r="236" spans="1:17" x14ac:dyDescent="0.25">
      <c r="A236" s="106">
        <f t="shared" si="13"/>
        <v>51621</v>
      </c>
      <c r="B236" s="106" t="str">
        <f t="shared" si="14"/>
        <v>Discovery</v>
      </c>
      <c r="C236" s="93">
        <f t="shared" si="15"/>
        <v>0</v>
      </c>
      <c r="D236" s="94">
        <v>0</v>
      </c>
      <c r="E236" s="94">
        <v>0</v>
      </c>
      <c r="F236" s="94">
        <v>0</v>
      </c>
      <c r="G236" s="94">
        <v>0</v>
      </c>
      <c r="H236" s="94">
        <v>0</v>
      </c>
      <c r="I236" s="94">
        <v>0</v>
      </c>
      <c r="J236" s="94">
        <v>0</v>
      </c>
      <c r="K236" s="95">
        <v>0</v>
      </c>
      <c r="L236" s="94">
        <f t="shared" si="12"/>
        <v>0</v>
      </c>
      <c r="M236" s="94">
        <v>0</v>
      </c>
      <c r="N236" s="94">
        <v>0</v>
      </c>
      <c r="O236" s="96">
        <v>0</v>
      </c>
      <c r="P236" s="95">
        <v>0</v>
      </c>
      <c r="Q236" s="97">
        <f>+monthly_drivers_0!Q236*1.25</f>
        <v>3.125</v>
      </c>
    </row>
    <row r="237" spans="1:17" x14ac:dyDescent="0.25">
      <c r="A237" s="98">
        <f t="shared" si="13"/>
        <v>51652</v>
      </c>
      <c r="B237" s="98" t="str">
        <f t="shared" si="14"/>
        <v>Discovery</v>
      </c>
      <c r="C237" s="99">
        <f t="shared" si="15"/>
        <v>0</v>
      </c>
      <c r="D237" s="100">
        <v>0</v>
      </c>
      <c r="E237" s="100">
        <v>0</v>
      </c>
      <c r="F237" s="100">
        <v>0</v>
      </c>
      <c r="G237" s="100">
        <v>0</v>
      </c>
      <c r="H237" s="100">
        <v>0</v>
      </c>
      <c r="I237" s="100">
        <v>0</v>
      </c>
      <c r="J237" s="100">
        <v>0</v>
      </c>
      <c r="K237" s="101">
        <v>0</v>
      </c>
      <c r="L237" s="102">
        <f t="shared" si="12"/>
        <v>0</v>
      </c>
      <c r="M237" s="102">
        <v>0</v>
      </c>
      <c r="N237" s="102">
        <v>0</v>
      </c>
      <c r="O237" s="103">
        <v>0</v>
      </c>
      <c r="P237" s="104">
        <v>0</v>
      </c>
      <c r="Q237" s="105">
        <f>+monthly_drivers_0!Q237*1.25</f>
        <v>3.125</v>
      </c>
    </row>
    <row r="238" spans="1:17" x14ac:dyDescent="0.25">
      <c r="A238" s="106">
        <f t="shared" si="13"/>
        <v>51682</v>
      </c>
      <c r="B238" s="106" t="str">
        <f t="shared" si="14"/>
        <v>Discovery</v>
      </c>
      <c r="C238" s="93">
        <f t="shared" si="15"/>
        <v>0</v>
      </c>
      <c r="D238" s="94">
        <v>0</v>
      </c>
      <c r="E238" s="94">
        <v>0</v>
      </c>
      <c r="F238" s="94">
        <v>0</v>
      </c>
      <c r="G238" s="94">
        <v>0</v>
      </c>
      <c r="H238" s="94">
        <v>0</v>
      </c>
      <c r="I238" s="94">
        <v>0</v>
      </c>
      <c r="J238" s="94">
        <v>0</v>
      </c>
      <c r="K238" s="95">
        <v>0</v>
      </c>
      <c r="L238" s="94">
        <f t="shared" si="12"/>
        <v>0</v>
      </c>
      <c r="M238" s="94">
        <v>0</v>
      </c>
      <c r="N238" s="94">
        <v>0</v>
      </c>
      <c r="O238" s="96">
        <v>0</v>
      </c>
      <c r="P238" s="95">
        <v>0</v>
      </c>
      <c r="Q238" s="97">
        <f>+monthly_drivers_0!Q238*1.25</f>
        <v>3.125</v>
      </c>
    </row>
    <row r="239" spans="1:17" x14ac:dyDescent="0.25">
      <c r="A239" s="98">
        <f t="shared" si="13"/>
        <v>51713</v>
      </c>
      <c r="B239" s="98" t="str">
        <f t="shared" si="14"/>
        <v>Discovery</v>
      </c>
      <c r="C239" s="99">
        <f t="shared" si="15"/>
        <v>0</v>
      </c>
      <c r="D239" s="100">
        <v>0</v>
      </c>
      <c r="E239" s="100">
        <v>0</v>
      </c>
      <c r="F239" s="100">
        <v>0</v>
      </c>
      <c r="G239" s="100">
        <v>0</v>
      </c>
      <c r="H239" s="100">
        <v>0</v>
      </c>
      <c r="I239" s="100">
        <v>0</v>
      </c>
      <c r="J239" s="100">
        <v>0</v>
      </c>
      <c r="K239" s="101">
        <v>0</v>
      </c>
      <c r="L239" s="102">
        <f t="shared" si="12"/>
        <v>0</v>
      </c>
      <c r="M239" s="102">
        <v>0</v>
      </c>
      <c r="N239" s="102">
        <v>0</v>
      </c>
      <c r="O239" s="103">
        <v>0</v>
      </c>
      <c r="P239" s="104">
        <v>0</v>
      </c>
      <c r="Q239" s="105">
        <f>+monthly_drivers_0!Q239*1.25</f>
        <v>3.125</v>
      </c>
    </row>
    <row r="240" spans="1:17" x14ac:dyDescent="0.25">
      <c r="A240" s="106">
        <f t="shared" si="13"/>
        <v>51744</v>
      </c>
      <c r="B240" s="106" t="str">
        <f t="shared" si="14"/>
        <v>Discovery</v>
      </c>
      <c r="C240" s="93">
        <f t="shared" si="15"/>
        <v>0</v>
      </c>
      <c r="D240" s="94">
        <v>0</v>
      </c>
      <c r="E240" s="94">
        <v>0</v>
      </c>
      <c r="F240" s="94">
        <v>0</v>
      </c>
      <c r="G240" s="94">
        <v>0</v>
      </c>
      <c r="H240" s="94">
        <v>0</v>
      </c>
      <c r="I240" s="94">
        <v>0</v>
      </c>
      <c r="J240" s="94">
        <v>0</v>
      </c>
      <c r="K240" s="95">
        <v>0</v>
      </c>
      <c r="L240" s="94">
        <f t="shared" si="12"/>
        <v>0</v>
      </c>
      <c r="M240" s="94">
        <v>0</v>
      </c>
      <c r="N240" s="94">
        <v>0</v>
      </c>
      <c r="O240" s="96">
        <v>0</v>
      </c>
      <c r="P240" s="95">
        <v>0</v>
      </c>
      <c r="Q240" s="97">
        <f>+monthly_drivers_0!Q240*1.25</f>
        <v>3.125</v>
      </c>
    </row>
    <row r="241" spans="1:17" x14ac:dyDescent="0.25">
      <c r="A241" s="98">
        <f t="shared" si="13"/>
        <v>51774</v>
      </c>
      <c r="B241" s="98" t="str">
        <f t="shared" si="14"/>
        <v>Discovery</v>
      </c>
      <c r="C241" s="99">
        <f t="shared" si="15"/>
        <v>0</v>
      </c>
      <c r="D241" s="100">
        <v>0</v>
      </c>
      <c r="E241" s="100">
        <v>0</v>
      </c>
      <c r="F241" s="100">
        <v>0</v>
      </c>
      <c r="G241" s="100">
        <v>0</v>
      </c>
      <c r="H241" s="100">
        <v>0</v>
      </c>
      <c r="I241" s="100">
        <v>0</v>
      </c>
      <c r="J241" s="100">
        <v>0</v>
      </c>
      <c r="K241" s="101">
        <v>0</v>
      </c>
      <c r="L241" s="102">
        <f t="shared" si="12"/>
        <v>0</v>
      </c>
      <c r="M241" s="102">
        <v>0</v>
      </c>
      <c r="N241" s="102">
        <v>0</v>
      </c>
      <c r="O241" s="103">
        <v>0</v>
      </c>
      <c r="P241" s="104">
        <v>0</v>
      </c>
      <c r="Q241" s="105">
        <f>+monthly_drivers_0!Q241*1.25</f>
        <v>3.125</v>
      </c>
    </row>
    <row r="242" spans="1:17" x14ac:dyDescent="0.25">
      <c r="A242" s="106">
        <f t="shared" si="13"/>
        <v>51805</v>
      </c>
      <c r="B242" s="106" t="str">
        <f t="shared" si="14"/>
        <v>Discovery</v>
      </c>
      <c r="C242" s="93">
        <f t="shared" si="15"/>
        <v>0</v>
      </c>
      <c r="D242" s="94">
        <v>0</v>
      </c>
      <c r="E242" s="94">
        <v>0</v>
      </c>
      <c r="F242" s="94">
        <v>0</v>
      </c>
      <c r="G242" s="94">
        <v>0</v>
      </c>
      <c r="H242" s="94">
        <v>0</v>
      </c>
      <c r="I242" s="94">
        <v>0</v>
      </c>
      <c r="J242" s="94">
        <v>0</v>
      </c>
      <c r="K242" s="95">
        <v>0</v>
      </c>
      <c r="L242" s="94">
        <f t="shared" si="12"/>
        <v>0</v>
      </c>
      <c r="M242" s="94">
        <v>0</v>
      </c>
      <c r="N242" s="94">
        <v>0</v>
      </c>
      <c r="O242" s="96">
        <v>0</v>
      </c>
      <c r="P242" s="95">
        <v>0</v>
      </c>
      <c r="Q242" s="97">
        <f>+monthly_drivers_0!Q242*1.25</f>
        <v>3.125</v>
      </c>
    </row>
    <row r="243" spans="1:17" x14ac:dyDescent="0.25">
      <c r="A243" s="98">
        <f t="shared" si="13"/>
        <v>51835</v>
      </c>
      <c r="B243" s="98" t="str">
        <f t="shared" si="14"/>
        <v>Discovery</v>
      </c>
      <c r="C243" s="99">
        <f t="shared" si="15"/>
        <v>0</v>
      </c>
      <c r="D243" s="100">
        <v>0</v>
      </c>
      <c r="E243" s="100">
        <v>0</v>
      </c>
      <c r="F243" s="100">
        <v>0</v>
      </c>
      <c r="G243" s="100">
        <v>0</v>
      </c>
      <c r="H243" s="100">
        <v>0</v>
      </c>
      <c r="I243" s="100">
        <v>0</v>
      </c>
      <c r="J243" s="100">
        <v>0</v>
      </c>
      <c r="K243" s="101">
        <v>0</v>
      </c>
      <c r="L243" s="102">
        <f t="shared" si="12"/>
        <v>0</v>
      </c>
      <c r="M243" s="102">
        <v>0</v>
      </c>
      <c r="N243" s="102">
        <v>0</v>
      </c>
      <c r="O243" s="103">
        <v>0</v>
      </c>
      <c r="P243" s="104">
        <v>0</v>
      </c>
      <c r="Q243" s="105">
        <f>+monthly_drivers_0!Q243*1.25</f>
        <v>3.125</v>
      </c>
    </row>
    <row r="244" spans="1:17" x14ac:dyDescent="0.25">
      <c r="A244" s="106">
        <f t="shared" si="13"/>
        <v>51866</v>
      </c>
      <c r="B244" s="106" t="str">
        <f t="shared" si="14"/>
        <v>Discovery</v>
      </c>
      <c r="C244" s="93">
        <f t="shared" si="15"/>
        <v>0</v>
      </c>
      <c r="D244" s="94">
        <v>0</v>
      </c>
      <c r="E244" s="94">
        <v>0</v>
      </c>
      <c r="F244" s="94">
        <v>0</v>
      </c>
      <c r="G244" s="94">
        <v>0</v>
      </c>
      <c r="H244" s="94">
        <v>0</v>
      </c>
      <c r="I244" s="94">
        <v>0</v>
      </c>
      <c r="J244" s="94">
        <v>0</v>
      </c>
      <c r="K244" s="95">
        <v>0</v>
      </c>
      <c r="L244" s="94">
        <f t="shared" si="12"/>
        <v>0</v>
      </c>
      <c r="M244" s="94">
        <v>0</v>
      </c>
      <c r="N244" s="94">
        <v>0</v>
      </c>
      <c r="O244" s="96">
        <v>0</v>
      </c>
      <c r="P244" s="95">
        <v>0</v>
      </c>
      <c r="Q244" s="97">
        <f>+monthly_drivers_0!Q244*1.25</f>
        <v>3.125</v>
      </c>
    </row>
    <row r="245" spans="1:17" x14ac:dyDescent="0.25">
      <c r="A245" s="98">
        <f t="shared" si="13"/>
        <v>51897</v>
      </c>
      <c r="B245" s="98" t="str">
        <f t="shared" si="14"/>
        <v>Discovery</v>
      </c>
      <c r="C245" s="99">
        <f t="shared" si="15"/>
        <v>0</v>
      </c>
      <c r="D245" s="100">
        <v>0</v>
      </c>
      <c r="E245" s="100">
        <v>0</v>
      </c>
      <c r="F245" s="100">
        <v>0</v>
      </c>
      <c r="G245" s="100">
        <v>0</v>
      </c>
      <c r="H245" s="100">
        <v>0</v>
      </c>
      <c r="I245" s="100">
        <v>0</v>
      </c>
      <c r="J245" s="100">
        <v>0</v>
      </c>
      <c r="K245" s="101">
        <v>0</v>
      </c>
      <c r="L245" s="102">
        <f t="shared" si="12"/>
        <v>0</v>
      </c>
      <c r="M245" s="102">
        <v>0</v>
      </c>
      <c r="N245" s="102">
        <v>0</v>
      </c>
      <c r="O245" s="103">
        <v>0</v>
      </c>
      <c r="P245" s="104">
        <v>0</v>
      </c>
      <c r="Q245" s="105">
        <f>+monthly_drivers_0!Q245*1.25</f>
        <v>3.125</v>
      </c>
    </row>
    <row r="246" spans="1:17" x14ac:dyDescent="0.25">
      <c r="A246" s="106">
        <f t="shared" si="13"/>
        <v>51925</v>
      </c>
      <c r="B246" s="106" t="str">
        <f t="shared" si="14"/>
        <v>Discovery</v>
      </c>
      <c r="C246" s="93">
        <f t="shared" si="15"/>
        <v>0</v>
      </c>
      <c r="D246" s="94">
        <v>0</v>
      </c>
      <c r="E246" s="94">
        <v>0</v>
      </c>
      <c r="F246" s="94">
        <v>0</v>
      </c>
      <c r="G246" s="94">
        <v>0</v>
      </c>
      <c r="H246" s="94">
        <v>0</v>
      </c>
      <c r="I246" s="94">
        <v>0</v>
      </c>
      <c r="J246" s="94">
        <v>0</v>
      </c>
      <c r="K246" s="95">
        <v>0</v>
      </c>
      <c r="L246" s="94">
        <f t="shared" si="12"/>
        <v>0</v>
      </c>
      <c r="M246" s="94">
        <v>0</v>
      </c>
      <c r="N246" s="94">
        <v>0</v>
      </c>
      <c r="O246" s="96">
        <v>0</v>
      </c>
      <c r="P246" s="95">
        <v>0</v>
      </c>
      <c r="Q246" s="97">
        <f>+monthly_drivers_0!Q246*1.25</f>
        <v>3.125</v>
      </c>
    </row>
    <row r="247" spans="1:17" x14ac:dyDescent="0.25">
      <c r="A247" s="98">
        <f t="shared" si="13"/>
        <v>51956</v>
      </c>
      <c r="B247" s="98" t="str">
        <f t="shared" si="14"/>
        <v>Discovery</v>
      </c>
      <c r="C247" s="99">
        <f t="shared" si="15"/>
        <v>0</v>
      </c>
      <c r="D247" s="100">
        <v>0</v>
      </c>
      <c r="E247" s="100">
        <v>0</v>
      </c>
      <c r="F247" s="100">
        <v>0</v>
      </c>
      <c r="G247" s="100">
        <v>0</v>
      </c>
      <c r="H247" s="100">
        <v>0</v>
      </c>
      <c r="I247" s="100">
        <v>0</v>
      </c>
      <c r="J247" s="100">
        <v>0</v>
      </c>
      <c r="K247" s="101">
        <v>0</v>
      </c>
      <c r="L247" s="102">
        <f t="shared" si="12"/>
        <v>0</v>
      </c>
      <c r="M247" s="102">
        <v>0</v>
      </c>
      <c r="N247" s="102">
        <v>0</v>
      </c>
      <c r="O247" s="103">
        <v>0</v>
      </c>
      <c r="P247" s="104">
        <v>0</v>
      </c>
      <c r="Q247" s="105">
        <f>+monthly_drivers_0!Q247*1.25</f>
        <v>3.125</v>
      </c>
    </row>
    <row r="248" spans="1:17" x14ac:dyDescent="0.25">
      <c r="A248" s="106">
        <f t="shared" si="13"/>
        <v>51986</v>
      </c>
      <c r="B248" s="106" t="str">
        <f t="shared" si="14"/>
        <v>Discovery</v>
      </c>
      <c r="C248" s="93">
        <f t="shared" si="15"/>
        <v>0</v>
      </c>
      <c r="D248" s="94">
        <v>0</v>
      </c>
      <c r="E248" s="94">
        <v>0</v>
      </c>
      <c r="F248" s="94">
        <v>0</v>
      </c>
      <c r="G248" s="94">
        <v>0</v>
      </c>
      <c r="H248" s="94">
        <v>0</v>
      </c>
      <c r="I248" s="94">
        <v>0</v>
      </c>
      <c r="J248" s="94">
        <v>0</v>
      </c>
      <c r="K248" s="95">
        <v>0</v>
      </c>
      <c r="L248" s="94">
        <f t="shared" si="12"/>
        <v>0</v>
      </c>
      <c r="M248" s="94">
        <v>0</v>
      </c>
      <c r="N248" s="94">
        <v>0</v>
      </c>
      <c r="O248" s="96">
        <v>0</v>
      </c>
      <c r="P248" s="95">
        <v>0</v>
      </c>
      <c r="Q248" s="97">
        <f>+monthly_drivers_0!Q248*1.25</f>
        <v>3.125</v>
      </c>
    </row>
    <row r="249" spans="1:17" x14ac:dyDescent="0.25">
      <c r="A249" s="98">
        <f t="shared" si="13"/>
        <v>52017</v>
      </c>
      <c r="B249" s="98" t="str">
        <f t="shared" si="14"/>
        <v>Discovery</v>
      </c>
      <c r="C249" s="99">
        <f t="shared" si="15"/>
        <v>0</v>
      </c>
      <c r="D249" s="100">
        <v>0</v>
      </c>
      <c r="E249" s="100">
        <v>0</v>
      </c>
      <c r="F249" s="100">
        <v>0</v>
      </c>
      <c r="G249" s="100">
        <v>0</v>
      </c>
      <c r="H249" s="100">
        <v>0</v>
      </c>
      <c r="I249" s="100">
        <v>0</v>
      </c>
      <c r="J249" s="100">
        <v>0</v>
      </c>
      <c r="K249" s="101">
        <v>0</v>
      </c>
      <c r="L249" s="102">
        <f t="shared" si="12"/>
        <v>0</v>
      </c>
      <c r="M249" s="102">
        <v>0</v>
      </c>
      <c r="N249" s="102">
        <v>0</v>
      </c>
      <c r="O249" s="103">
        <v>0</v>
      </c>
      <c r="P249" s="104">
        <v>0</v>
      </c>
      <c r="Q249" s="105">
        <f>+monthly_drivers_0!Q249*1.25</f>
        <v>3.125</v>
      </c>
    </row>
    <row r="250" spans="1:17" x14ac:dyDescent="0.25">
      <c r="A250" s="106">
        <f t="shared" si="13"/>
        <v>52047</v>
      </c>
      <c r="B250" s="106" t="str">
        <f t="shared" si="14"/>
        <v>Discovery</v>
      </c>
      <c r="C250" s="93">
        <f t="shared" si="15"/>
        <v>0</v>
      </c>
      <c r="D250" s="94">
        <v>0</v>
      </c>
      <c r="E250" s="94">
        <v>0</v>
      </c>
      <c r="F250" s="94">
        <v>0</v>
      </c>
      <c r="G250" s="94">
        <v>0</v>
      </c>
      <c r="H250" s="94">
        <v>0</v>
      </c>
      <c r="I250" s="94">
        <v>0</v>
      </c>
      <c r="J250" s="94">
        <v>0</v>
      </c>
      <c r="K250" s="95">
        <v>0</v>
      </c>
      <c r="L250" s="94">
        <f t="shared" si="12"/>
        <v>0</v>
      </c>
      <c r="M250" s="94">
        <v>0</v>
      </c>
      <c r="N250" s="94">
        <v>0</v>
      </c>
      <c r="O250" s="96">
        <v>0</v>
      </c>
      <c r="P250" s="95">
        <v>0</v>
      </c>
      <c r="Q250" s="97">
        <f>+monthly_drivers_0!Q250*1.25</f>
        <v>3.125</v>
      </c>
    </row>
    <row r="251" spans="1:17" x14ac:dyDescent="0.25">
      <c r="A251" s="98">
        <f t="shared" si="13"/>
        <v>52078</v>
      </c>
      <c r="B251" s="98" t="str">
        <f t="shared" si="14"/>
        <v>Discovery</v>
      </c>
      <c r="C251" s="99">
        <f t="shared" si="15"/>
        <v>0</v>
      </c>
      <c r="D251" s="100">
        <v>0</v>
      </c>
      <c r="E251" s="100">
        <v>0</v>
      </c>
      <c r="F251" s="100">
        <v>0</v>
      </c>
      <c r="G251" s="100">
        <v>0</v>
      </c>
      <c r="H251" s="100">
        <v>0</v>
      </c>
      <c r="I251" s="100">
        <v>0</v>
      </c>
      <c r="J251" s="100">
        <v>0</v>
      </c>
      <c r="K251" s="101">
        <v>0</v>
      </c>
      <c r="L251" s="102">
        <f t="shared" si="12"/>
        <v>0</v>
      </c>
      <c r="M251" s="102">
        <v>0</v>
      </c>
      <c r="N251" s="102">
        <v>0</v>
      </c>
      <c r="O251" s="103">
        <v>0</v>
      </c>
      <c r="P251" s="104">
        <v>0</v>
      </c>
      <c r="Q251" s="105">
        <f>+monthly_drivers_0!Q251*1.25</f>
        <v>3.125</v>
      </c>
    </row>
    <row r="252" spans="1:17" x14ac:dyDescent="0.25">
      <c r="A252" s="106">
        <f t="shared" si="13"/>
        <v>52109</v>
      </c>
      <c r="B252" s="106" t="str">
        <f t="shared" si="14"/>
        <v>Discovery</v>
      </c>
      <c r="C252" s="93">
        <f t="shared" si="15"/>
        <v>0</v>
      </c>
      <c r="D252" s="94">
        <v>0</v>
      </c>
      <c r="E252" s="94">
        <v>0</v>
      </c>
      <c r="F252" s="94">
        <v>0</v>
      </c>
      <c r="G252" s="94">
        <v>0</v>
      </c>
      <c r="H252" s="94">
        <v>0</v>
      </c>
      <c r="I252" s="94">
        <v>0</v>
      </c>
      <c r="J252" s="94">
        <v>0</v>
      </c>
      <c r="K252" s="95">
        <v>0</v>
      </c>
      <c r="L252" s="94">
        <f t="shared" si="12"/>
        <v>0</v>
      </c>
      <c r="M252" s="94">
        <v>0</v>
      </c>
      <c r="N252" s="94">
        <v>0</v>
      </c>
      <c r="O252" s="96">
        <v>0</v>
      </c>
      <c r="P252" s="95">
        <v>0</v>
      </c>
      <c r="Q252" s="97">
        <f>+monthly_drivers_0!Q252*1.25</f>
        <v>3.125</v>
      </c>
    </row>
    <row r="253" spans="1:17" x14ac:dyDescent="0.25">
      <c r="A253" s="98">
        <f t="shared" si="13"/>
        <v>52139</v>
      </c>
      <c r="B253" s="98" t="str">
        <f t="shared" si="14"/>
        <v>Discovery</v>
      </c>
      <c r="C253" s="99">
        <f t="shared" si="15"/>
        <v>0</v>
      </c>
      <c r="D253" s="100">
        <v>0</v>
      </c>
      <c r="E253" s="100">
        <v>0</v>
      </c>
      <c r="F253" s="100">
        <v>0</v>
      </c>
      <c r="G253" s="100">
        <v>0</v>
      </c>
      <c r="H253" s="100">
        <v>0</v>
      </c>
      <c r="I253" s="100">
        <v>0</v>
      </c>
      <c r="J253" s="100">
        <v>0</v>
      </c>
      <c r="K253" s="101">
        <v>0</v>
      </c>
      <c r="L253" s="102">
        <f t="shared" si="12"/>
        <v>0</v>
      </c>
      <c r="M253" s="102">
        <v>0</v>
      </c>
      <c r="N253" s="102">
        <v>0</v>
      </c>
      <c r="O253" s="103">
        <v>0</v>
      </c>
      <c r="P253" s="104">
        <v>0</v>
      </c>
      <c r="Q253" s="105">
        <f>+monthly_drivers_0!Q253*1.25</f>
        <v>3.125</v>
      </c>
    </row>
    <row r="254" spans="1:17" x14ac:dyDescent="0.25">
      <c r="A254" s="106">
        <f t="shared" si="13"/>
        <v>52170</v>
      </c>
      <c r="B254" s="106" t="str">
        <f t="shared" si="14"/>
        <v>Discovery</v>
      </c>
      <c r="C254" s="93">
        <f t="shared" si="15"/>
        <v>0</v>
      </c>
      <c r="D254" s="94">
        <v>0</v>
      </c>
      <c r="E254" s="94">
        <v>0</v>
      </c>
      <c r="F254" s="94">
        <v>0</v>
      </c>
      <c r="G254" s="94">
        <v>0</v>
      </c>
      <c r="H254" s="94">
        <v>0</v>
      </c>
      <c r="I254" s="94">
        <v>0</v>
      </c>
      <c r="J254" s="94">
        <v>0</v>
      </c>
      <c r="K254" s="95">
        <v>0</v>
      </c>
      <c r="L254" s="94">
        <f t="shared" si="12"/>
        <v>0</v>
      </c>
      <c r="M254" s="94">
        <v>0</v>
      </c>
      <c r="N254" s="94">
        <v>0</v>
      </c>
      <c r="O254" s="96">
        <v>0</v>
      </c>
      <c r="P254" s="95">
        <v>0</v>
      </c>
      <c r="Q254" s="97">
        <f>+monthly_drivers_0!Q254*1.25</f>
        <v>3.125</v>
      </c>
    </row>
    <row r="255" spans="1:17" x14ac:dyDescent="0.25">
      <c r="A255" s="98">
        <f t="shared" si="13"/>
        <v>52200</v>
      </c>
      <c r="B255" s="98" t="str">
        <f t="shared" si="14"/>
        <v>Discovery</v>
      </c>
      <c r="C255" s="99">
        <f t="shared" si="15"/>
        <v>0</v>
      </c>
      <c r="D255" s="100">
        <v>0</v>
      </c>
      <c r="E255" s="100">
        <v>0</v>
      </c>
      <c r="F255" s="100">
        <v>0</v>
      </c>
      <c r="G255" s="100">
        <v>0</v>
      </c>
      <c r="H255" s="100">
        <v>0</v>
      </c>
      <c r="I255" s="100">
        <v>0</v>
      </c>
      <c r="J255" s="100">
        <v>0</v>
      </c>
      <c r="K255" s="101">
        <v>0</v>
      </c>
      <c r="L255" s="102">
        <f t="shared" si="12"/>
        <v>0</v>
      </c>
      <c r="M255" s="102">
        <v>0</v>
      </c>
      <c r="N255" s="102">
        <v>0</v>
      </c>
      <c r="O255" s="103">
        <v>0</v>
      </c>
      <c r="P255" s="104">
        <v>0</v>
      </c>
      <c r="Q255" s="105">
        <f>+monthly_drivers_0!Q255*1.25</f>
        <v>3.125</v>
      </c>
    </row>
    <row r="256" spans="1:17" x14ac:dyDescent="0.25">
      <c r="A256" s="106">
        <f t="shared" si="13"/>
        <v>52231</v>
      </c>
      <c r="B256" s="106" t="str">
        <f t="shared" si="14"/>
        <v>Discovery</v>
      </c>
      <c r="C256" s="93">
        <f t="shared" si="15"/>
        <v>0</v>
      </c>
      <c r="D256" s="94">
        <v>0</v>
      </c>
      <c r="E256" s="94">
        <v>0</v>
      </c>
      <c r="F256" s="94">
        <v>0</v>
      </c>
      <c r="G256" s="94">
        <v>0</v>
      </c>
      <c r="H256" s="94">
        <v>0</v>
      </c>
      <c r="I256" s="94">
        <v>0</v>
      </c>
      <c r="J256" s="94">
        <v>0</v>
      </c>
      <c r="K256" s="95">
        <v>0</v>
      </c>
      <c r="L256" s="94">
        <f t="shared" si="12"/>
        <v>0</v>
      </c>
      <c r="M256" s="94">
        <v>0</v>
      </c>
      <c r="N256" s="94">
        <v>0</v>
      </c>
      <c r="O256" s="96">
        <v>0</v>
      </c>
      <c r="P256" s="95">
        <v>0</v>
      </c>
      <c r="Q256" s="97">
        <f>+monthly_drivers_0!Q256*1.25</f>
        <v>3.125</v>
      </c>
    </row>
    <row r="257" spans="1:17" x14ac:dyDescent="0.25">
      <c r="A257" s="98">
        <f t="shared" si="13"/>
        <v>52262</v>
      </c>
      <c r="B257" s="98" t="str">
        <f t="shared" si="14"/>
        <v>Discovery</v>
      </c>
      <c r="C257" s="99">
        <f t="shared" si="15"/>
        <v>0</v>
      </c>
      <c r="D257" s="100">
        <v>0</v>
      </c>
      <c r="E257" s="100">
        <v>0</v>
      </c>
      <c r="F257" s="100">
        <v>0</v>
      </c>
      <c r="G257" s="100">
        <v>0</v>
      </c>
      <c r="H257" s="100">
        <v>0</v>
      </c>
      <c r="I257" s="100">
        <v>0</v>
      </c>
      <c r="J257" s="100">
        <v>0</v>
      </c>
      <c r="K257" s="101">
        <v>0</v>
      </c>
      <c r="L257" s="102">
        <f t="shared" si="12"/>
        <v>0</v>
      </c>
      <c r="M257" s="102">
        <v>0</v>
      </c>
      <c r="N257" s="102">
        <v>0</v>
      </c>
      <c r="O257" s="103">
        <v>0</v>
      </c>
      <c r="P257" s="104">
        <v>0</v>
      </c>
      <c r="Q257" s="105">
        <f>+monthly_drivers_0!Q257*1.25</f>
        <v>3.125</v>
      </c>
    </row>
    <row r="258" spans="1:17" x14ac:dyDescent="0.25">
      <c r="A258" s="106">
        <f t="shared" si="13"/>
        <v>52290</v>
      </c>
      <c r="B258" s="106" t="str">
        <f t="shared" si="14"/>
        <v>Discovery</v>
      </c>
      <c r="C258" s="93">
        <f t="shared" si="15"/>
        <v>0</v>
      </c>
      <c r="D258" s="94">
        <v>0</v>
      </c>
      <c r="E258" s="94">
        <v>0</v>
      </c>
      <c r="F258" s="94">
        <v>0</v>
      </c>
      <c r="G258" s="94">
        <v>0</v>
      </c>
      <c r="H258" s="94">
        <v>0</v>
      </c>
      <c r="I258" s="94">
        <v>0</v>
      </c>
      <c r="J258" s="94">
        <v>0</v>
      </c>
      <c r="K258" s="95">
        <v>0</v>
      </c>
      <c r="L258" s="94">
        <f t="shared" ref="L258:L321" si="16">+O258+P258</f>
        <v>0</v>
      </c>
      <c r="M258" s="94">
        <v>0</v>
      </c>
      <c r="N258" s="94">
        <v>0</v>
      </c>
      <c r="O258" s="96">
        <v>0</v>
      </c>
      <c r="P258" s="95">
        <v>0</v>
      </c>
      <c r="Q258" s="97">
        <f>+monthly_drivers_0!Q258*1.25</f>
        <v>3.125</v>
      </c>
    </row>
    <row r="259" spans="1:17" x14ac:dyDescent="0.25">
      <c r="A259" s="98">
        <f t="shared" ref="A259:A322" si="17">+EOMONTH(A258,1)</f>
        <v>52321</v>
      </c>
      <c r="B259" s="98" t="str">
        <f t="shared" ref="B259:B322" si="18">+B258</f>
        <v>Discovery</v>
      </c>
      <c r="C259" s="99">
        <f t="shared" ref="C259:C322" si="19">+C258</f>
        <v>0</v>
      </c>
      <c r="D259" s="100">
        <v>0</v>
      </c>
      <c r="E259" s="100">
        <v>0</v>
      </c>
      <c r="F259" s="100">
        <v>0</v>
      </c>
      <c r="G259" s="100">
        <v>0</v>
      </c>
      <c r="H259" s="100">
        <v>0</v>
      </c>
      <c r="I259" s="100">
        <v>0</v>
      </c>
      <c r="J259" s="100">
        <v>0</v>
      </c>
      <c r="K259" s="101">
        <v>0</v>
      </c>
      <c r="L259" s="102">
        <f t="shared" si="16"/>
        <v>0</v>
      </c>
      <c r="M259" s="102">
        <v>0</v>
      </c>
      <c r="N259" s="102">
        <v>0</v>
      </c>
      <c r="O259" s="103">
        <v>0</v>
      </c>
      <c r="P259" s="104">
        <v>0</v>
      </c>
      <c r="Q259" s="105">
        <f>+monthly_drivers_0!Q259*1.25</f>
        <v>3.125</v>
      </c>
    </row>
    <row r="260" spans="1:17" x14ac:dyDescent="0.25">
      <c r="A260" s="106">
        <f t="shared" si="17"/>
        <v>52351</v>
      </c>
      <c r="B260" s="106" t="str">
        <f t="shared" si="18"/>
        <v>Discovery</v>
      </c>
      <c r="C260" s="93">
        <f t="shared" si="19"/>
        <v>0</v>
      </c>
      <c r="D260" s="94">
        <v>0</v>
      </c>
      <c r="E260" s="94">
        <v>0</v>
      </c>
      <c r="F260" s="94">
        <v>0</v>
      </c>
      <c r="G260" s="94">
        <v>0</v>
      </c>
      <c r="H260" s="94">
        <v>0</v>
      </c>
      <c r="I260" s="94">
        <v>0</v>
      </c>
      <c r="J260" s="94">
        <v>0</v>
      </c>
      <c r="K260" s="95">
        <v>0</v>
      </c>
      <c r="L260" s="94">
        <f t="shared" si="16"/>
        <v>0</v>
      </c>
      <c r="M260" s="94">
        <v>0</v>
      </c>
      <c r="N260" s="94">
        <v>0</v>
      </c>
      <c r="O260" s="96">
        <v>0</v>
      </c>
      <c r="P260" s="95">
        <v>0</v>
      </c>
      <c r="Q260" s="97">
        <f>+monthly_drivers_0!Q260*1.25</f>
        <v>3.125</v>
      </c>
    </row>
    <row r="261" spans="1:17" x14ac:dyDescent="0.25">
      <c r="A261" s="98">
        <f t="shared" si="17"/>
        <v>52382</v>
      </c>
      <c r="B261" s="98" t="str">
        <f t="shared" si="18"/>
        <v>Discovery</v>
      </c>
      <c r="C261" s="99">
        <f t="shared" si="19"/>
        <v>0</v>
      </c>
      <c r="D261" s="100">
        <v>0</v>
      </c>
      <c r="E261" s="100">
        <v>0</v>
      </c>
      <c r="F261" s="100">
        <v>0</v>
      </c>
      <c r="G261" s="100">
        <v>0</v>
      </c>
      <c r="H261" s="100">
        <v>0</v>
      </c>
      <c r="I261" s="100">
        <v>0</v>
      </c>
      <c r="J261" s="100">
        <v>0</v>
      </c>
      <c r="K261" s="101">
        <v>0</v>
      </c>
      <c r="L261" s="102">
        <f t="shared" si="16"/>
        <v>0</v>
      </c>
      <c r="M261" s="102">
        <v>0</v>
      </c>
      <c r="N261" s="102">
        <v>0</v>
      </c>
      <c r="O261" s="103">
        <v>0</v>
      </c>
      <c r="P261" s="104">
        <v>0</v>
      </c>
      <c r="Q261" s="105">
        <f>+monthly_drivers_0!Q261*1.25</f>
        <v>3.125</v>
      </c>
    </row>
    <row r="262" spans="1:17" x14ac:dyDescent="0.25">
      <c r="A262" s="106">
        <f t="shared" si="17"/>
        <v>52412</v>
      </c>
      <c r="B262" s="106" t="str">
        <f t="shared" si="18"/>
        <v>Discovery</v>
      </c>
      <c r="C262" s="93">
        <f t="shared" si="19"/>
        <v>0</v>
      </c>
      <c r="D262" s="94">
        <v>0</v>
      </c>
      <c r="E262" s="94">
        <v>0</v>
      </c>
      <c r="F262" s="94">
        <v>0</v>
      </c>
      <c r="G262" s="94">
        <v>0</v>
      </c>
      <c r="H262" s="94">
        <v>0</v>
      </c>
      <c r="I262" s="94">
        <v>0</v>
      </c>
      <c r="J262" s="94">
        <v>0</v>
      </c>
      <c r="K262" s="95">
        <v>0</v>
      </c>
      <c r="L262" s="94">
        <f t="shared" si="16"/>
        <v>0</v>
      </c>
      <c r="M262" s="94">
        <v>0</v>
      </c>
      <c r="N262" s="94">
        <v>0</v>
      </c>
      <c r="O262" s="96">
        <v>0</v>
      </c>
      <c r="P262" s="95">
        <v>0</v>
      </c>
      <c r="Q262" s="97">
        <f>+monthly_drivers_0!Q262*1.25</f>
        <v>3.125</v>
      </c>
    </row>
    <row r="263" spans="1:17" x14ac:dyDescent="0.25">
      <c r="A263" s="98">
        <f t="shared" si="17"/>
        <v>52443</v>
      </c>
      <c r="B263" s="98" t="str">
        <f t="shared" si="18"/>
        <v>Discovery</v>
      </c>
      <c r="C263" s="99">
        <f t="shared" si="19"/>
        <v>0</v>
      </c>
      <c r="D263" s="100">
        <v>0</v>
      </c>
      <c r="E263" s="100">
        <v>0</v>
      </c>
      <c r="F263" s="100">
        <v>0</v>
      </c>
      <c r="G263" s="100">
        <v>0</v>
      </c>
      <c r="H263" s="100">
        <v>0</v>
      </c>
      <c r="I263" s="100">
        <v>0</v>
      </c>
      <c r="J263" s="100">
        <v>0</v>
      </c>
      <c r="K263" s="101">
        <v>0</v>
      </c>
      <c r="L263" s="102">
        <f t="shared" si="16"/>
        <v>0</v>
      </c>
      <c r="M263" s="102">
        <v>0</v>
      </c>
      <c r="N263" s="102">
        <v>0</v>
      </c>
      <c r="O263" s="103">
        <v>0</v>
      </c>
      <c r="P263" s="104">
        <v>0</v>
      </c>
      <c r="Q263" s="105">
        <f>+monthly_drivers_0!Q263*1.25</f>
        <v>3.125</v>
      </c>
    </row>
    <row r="264" spans="1:17" x14ac:dyDescent="0.25">
      <c r="A264" s="106">
        <f t="shared" si="17"/>
        <v>52474</v>
      </c>
      <c r="B264" s="106" t="str">
        <f t="shared" si="18"/>
        <v>Discovery</v>
      </c>
      <c r="C264" s="93">
        <f t="shared" si="19"/>
        <v>0</v>
      </c>
      <c r="D264" s="94">
        <v>0</v>
      </c>
      <c r="E264" s="94">
        <v>0</v>
      </c>
      <c r="F264" s="94">
        <v>0</v>
      </c>
      <c r="G264" s="94">
        <v>0</v>
      </c>
      <c r="H264" s="94">
        <v>0</v>
      </c>
      <c r="I264" s="94">
        <v>0</v>
      </c>
      <c r="J264" s="94">
        <v>0</v>
      </c>
      <c r="K264" s="95">
        <v>0</v>
      </c>
      <c r="L264" s="94">
        <f t="shared" si="16"/>
        <v>0</v>
      </c>
      <c r="M264" s="94">
        <v>0</v>
      </c>
      <c r="N264" s="94">
        <v>0</v>
      </c>
      <c r="O264" s="96">
        <v>0</v>
      </c>
      <c r="P264" s="95">
        <v>0</v>
      </c>
      <c r="Q264" s="97">
        <f>+monthly_drivers_0!Q264*1.25</f>
        <v>3.125</v>
      </c>
    </row>
    <row r="265" spans="1:17" x14ac:dyDescent="0.25">
      <c r="A265" s="98">
        <f t="shared" si="17"/>
        <v>52504</v>
      </c>
      <c r="B265" s="98" t="str">
        <f t="shared" si="18"/>
        <v>Discovery</v>
      </c>
      <c r="C265" s="99">
        <f t="shared" si="19"/>
        <v>0</v>
      </c>
      <c r="D265" s="100">
        <v>0</v>
      </c>
      <c r="E265" s="100">
        <v>0</v>
      </c>
      <c r="F265" s="100">
        <v>0</v>
      </c>
      <c r="G265" s="100">
        <v>0</v>
      </c>
      <c r="H265" s="100">
        <v>0</v>
      </c>
      <c r="I265" s="100">
        <v>0</v>
      </c>
      <c r="J265" s="100">
        <v>0</v>
      </c>
      <c r="K265" s="101">
        <v>0</v>
      </c>
      <c r="L265" s="102">
        <f t="shared" si="16"/>
        <v>0</v>
      </c>
      <c r="M265" s="102">
        <v>0</v>
      </c>
      <c r="N265" s="102">
        <v>0</v>
      </c>
      <c r="O265" s="103">
        <v>0</v>
      </c>
      <c r="P265" s="104">
        <v>0</v>
      </c>
      <c r="Q265" s="105">
        <f>+monthly_drivers_0!Q265*1.25</f>
        <v>3.125</v>
      </c>
    </row>
    <row r="266" spans="1:17" x14ac:dyDescent="0.25">
      <c r="A266" s="106">
        <f t="shared" si="17"/>
        <v>52535</v>
      </c>
      <c r="B266" s="106" t="str">
        <f t="shared" si="18"/>
        <v>Discovery</v>
      </c>
      <c r="C266" s="93">
        <f t="shared" si="19"/>
        <v>0</v>
      </c>
      <c r="D266" s="94">
        <v>0</v>
      </c>
      <c r="E266" s="94">
        <v>0</v>
      </c>
      <c r="F266" s="94">
        <v>0</v>
      </c>
      <c r="G266" s="94">
        <v>0</v>
      </c>
      <c r="H266" s="94">
        <v>0</v>
      </c>
      <c r="I266" s="94">
        <v>0</v>
      </c>
      <c r="J266" s="94">
        <v>0</v>
      </c>
      <c r="K266" s="95">
        <v>0</v>
      </c>
      <c r="L266" s="94">
        <f t="shared" si="16"/>
        <v>0</v>
      </c>
      <c r="M266" s="94">
        <v>0</v>
      </c>
      <c r="N266" s="94">
        <v>0</v>
      </c>
      <c r="O266" s="96">
        <v>0</v>
      </c>
      <c r="P266" s="95">
        <v>0</v>
      </c>
      <c r="Q266" s="97">
        <f>+monthly_drivers_0!Q266*1.25</f>
        <v>3.125</v>
      </c>
    </row>
    <row r="267" spans="1:17" x14ac:dyDescent="0.25">
      <c r="A267" s="98">
        <f t="shared" si="17"/>
        <v>52565</v>
      </c>
      <c r="B267" s="98" t="str">
        <f t="shared" si="18"/>
        <v>Discovery</v>
      </c>
      <c r="C267" s="99">
        <f t="shared" si="19"/>
        <v>0</v>
      </c>
      <c r="D267" s="100">
        <v>0</v>
      </c>
      <c r="E267" s="100">
        <v>0</v>
      </c>
      <c r="F267" s="100">
        <v>0</v>
      </c>
      <c r="G267" s="100">
        <v>0</v>
      </c>
      <c r="H267" s="100">
        <v>0</v>
      </c>
      <c r="I267" s="100">
        <v>0</v>
      </c>
      <c r="J267" s="100">
        <v>0</v>
      </c>
      <c r="K267" s="101">
        <v>0</v>
      </c>
      <c r="L267" s="102">
        <f t="shared" si="16"/>
        <v>0</v>
      </c>
      <c r="M267" s="102">
        <v>0</v>
      </c>
      <c r="N267" s="102">
        <v>0</v>
      </c>
      <c r="O267" s="103">
        <v>0</v>
      </c>
      <c r="P267" s="104">
        <v>0</v>
      </c>
      <c r="Q267" s="105">
        <f>+monthly_drivers_0!Q267*1.25</f>
        <v>3.125</v>
      </c>
    </row>
    <row r="268" spans="1:17" x14ac:dyDescent="0.25">
      <c r="A268" s="106">
        <f t="shared" si="17"/>
        <v>52596</v>
      </c>
      <c r="B268" s="106" t="str">
        <f t="shared" si="18"/>
        <v>Discovery</v>
      </c>
      <c r="C268" s="93">
        <f t="shared" si="19"/>
        <v>0</v>
      </c>
      <c r="D268" s="94">
        <v>0</v>
      </c>
      <c r="E268" s="94">
        <v>0</v>
      </c>
      <c r="F268" s="94">
        <v>0</v>
      </c>
      <c r="G268" s="94">
        <v>0</v>
      </c>
      <c r="H268" s="94">
        <v>0</v>
      </c>
      <c r="I268" s="94">
        <v>0</v>
      </c>
      <c r="J268" s="94">
        <v>0</v>
      </c>
      <c r="K268" s="95">
        <v>0</v>
      </c>
      <c r="L268" s="94">
        <f t="shared" si="16"/>
        <v>0</v>
      </c>
      <c r="M268" s="94">
        <v>0</v>
      </c>
      <c r="N268" s="94">
        <v>0</v>
      </c>
      <c r="O268" s="96">
        <v>0</v>
      </c>
      <c r="P268" s="95">
        <v>0</v>
      </c>
      <c r="Q268" s="97">
        <f>+monthly_drivers_0!Q268*1.25</f>
        <v>3.125</v>
      </c>
    </row>
    <row r="269" spans="1:17" x14ac:dyDescent="0.25">
      <c r="A269" s="98">
        <f t="shared" si="17"/>
        <v>52627</v>
      </c>
      <c r="B269" s="98" t="str">
        <f t="shared" si="18"/>
        <v>Discovery</v>
      </c>
      <c r="C269" s="99">
        <f t="shared" si="19"/>
        <v>0</v>
      </c>
      <c r="D269" s="100">
        <v>0</v>
      </c>
      <c r="E269" s="100">
        <v>0</v>
      </c>
      <c r="F269" s="100">
        <v>0</v>
      </c>
      <c r="G269" s="100">
        <v>0</v>
      </c>
      <c r="H269" s="100">
        <v>0</v>
      </c>
      <c r="I269" s="100">
        <v>0</v>
      </c>
      <c r="J269" s="100">
        <v>0</v>
      </c>
      <c r="K269" s="101">
        <v>0</v>
      </c>
      <c r="L269" s="102">
        <f t="shared" si="16"/>
        <v>0</v>
      </c>
      <c r="M269" s="102">
        <v>0</v>
      </c>
      <c r="N269" s="102">
        <v>0</v>
      </c>
      <c r="O269" s="103">
        <v>0</v>
      </c>
      <c r="P269" s="104">
        <v>0</v>
      </c>
      <c r="Q269" s="105">
        <f>+monthly_drivers_0!Q269*1.25</f>
        <v>3.125</v>
      </c>
    </row>
    <row r="270" spans="1:17" x14ac:dyDescent="0.25">
      <c r="A270" s="106">
        <f t="shared" si="17"/>
        <v>52656</v>
      </c>
      <c r="B270" s="106" t="str">
        <f t="shared" si="18"/>
        <v>Discovery</v>
      </c>
      <c r="C270" s="93">
        <f t="shared" si="19"/>
        <v>0</v>
      </c>
      <c r="D270" s="94">
        <v>0</v>
      </c>
      <c r="E270" s="94">
        <v>0</v>
      </c>
      <c r="F270" s="94">
        <v>0</v>
      </c>
      <c r="G270" s="94">
        <v>0</v>
      </c>
      <c r="H270" s="94">
        <v>0</v>
      </c>
      <c r="I270" s="94">
        <v>0</v>
      </c>
      <c r="J270" s="94">
        <v>0</v>
      </c>
      <c r="K270" s="95">
        <v>0</v>
      </c>
      <c r="L270" s="94">
        <f t="shared" si="16"/>
        <v>0</v>
      </c>
      <c r="M270" s="94">
        <v>0</v>
      </c>
      <c r="N270" s="94">
        <v>0</v>
      </c>
      <c r="O270" s="96">
        <v>0</v>
      </c>
      <c r="P270" s="95">
        <v>0</v>
      </c>
      <c r="Q270" s="97">
        <f>+monthly_drivers_0!Q270*1.25</f>
        <v>3.125</v>
      </c>
    </row>
    <row r="271" spans="1:17" x14ac:dyDescent="0.25">
      <c r="A271" s="98">
        <f t="shared" si="17"/>
        <v>52687</v>
      </c>
      <c r="B271" s="98" t="str">
        <f t="shared" si="18"/>
        <v>Discovery</v>
      </c>
      <c r="C271" s="99">
        <f t="shared" si="19"/>
        <v>0</v>
      </c>
      <c r="D271" s="100">
        <v>0</v>
      </c>
      <c r="E271" s="100">
        <v>0</v>
      </c>
      <c r="F271" s="100">
        <v>0</v>
      </c>
      <c r="G271" s="100">
        <v>0</v>
      </c>
      <c r="H271" s="100">
        <v>0</v>
      </c>
      <c r="I271" s="100">
        <v>0</v>
      </c>
      <c r="J271" s="100">
        <v>0</v>
      </c>
      <c r="K271" s="101">
        <v>0</v>
      </c>
      <c r="L271" s="102">
        <f t="shared" si="16"/>
        <v>0</v>
      </c>
      <c r="M271" s="102">
        <v>0</v>
      </c>
      <c r="N271" s="102">
        <v>0</v>
      </c>
      <c r="O271" s="103">
        <v>0</v>
      </c>
      <c r="P271" s="104">
        <v>0</v>
      </c>
      <c r="Q271" s="105">
        <f>+monthly_drivers_0!Q271*1.25</f>
        <v>3.125</v>
      </c>
    </row>
    <row r="272" spans="1:17" x14ac:dyDescent="0.25">
      <c r="A272" s="106">
        <f t="shared" si="17"/>
        <v>52717</v>
      </c>
      <c r="B272" s="106" t="str">
        <f t="shared" si="18"/>
        <v>Discovery</v>
      </c>
      <c r="C272" s="93">
        <f t="shared" si="19"/>
        <v>0</v>
      </c>
      <c r="D272" s="94">
        <v>0</v>
      </c>
      <c r="E272" s="94">
        <v>0</v>
      </c>
      <c r="F272" s="94">
        <v>0</v>
      </c>
      <c r="G272" s="94">
        <v>0</v>
      </c>
      <c r="H272" s="94">
        <v>0</v>
      </c>
      <c r="I272" s="94">
        <v>0</v>
      </c>
      <c r="J272" s="94">
        <v>0</v>
      </c>
      <c r="K272" s="95">
        <v>0</v>
      </c>
      <c r="L272" s="94">
        <f t="shared" si="16"/>
        <v>0</v>
      </c>
      <c r="M272" s="94">
        <v>0</v>
      </c>
      <c r="N272" s="94">
        <v>0</v>
      </c>
      <c r="O272" s="96">
        <v>0</v>
      </c>
      <c r="P272" s="95">
        <v>0</v>
      </c>
      <c r="Q272" s="97">
        <f>+monthly_drivers_0!Q272*1.25</f>
        <v>3.125</v>
      </c>
    </row>
    <row r="273" spans="1:17" x14ac:dyDescent="0.25">
      <c r="A273" s="98">
        <f t="shared" si="17"/>
        <v>52748</v>
      </c>
      <c r="B273" s="98" t="str">
        <f t="shared" si="18"/>
        <v>Discovery</v>
      </c>
      <c r="C273" s="99">
        <f t="shared" si="19"/>
        <v>0</v>
      </c>
      <c r="D273" s="100">
        <v>0</v>
      </c>
      <c r="E273" s="100">
        <v>0</v>
      </c>
      <c r="F273" s="100">
        <v>0</v>
      </c>
      <c r="G273" s="100">
        <v>0</v>
      </c>
      <c r="H273" s="100">
        <v>0</v>
      </c>
      <c r="I273" s="100">
        <v>0</v>
      </c>
      <c r="J273" s="100">
        <v>0</v>
      </c>
      <c r="K273" s="101">
        <v>0</v>
      </c>
      <c r="L273" s="102">
        <f t="shared" si="16"/>
        <v>0</v>
      </c>
      <c r="M273" s="102">
        <v>0</v>
      </c>
      <c r="N273" s="102">
        <v>0</v>
      </c>
      <c r="O273" s="103">
        <v>0</v>
      </c>
      <c r="P273" s="104">
        <v>0</v>
      </c>
      <c r="Q273" s="105">
        <f>+monthly_drivers_0!Q273*1.25</f>
        <v>3.125</v>
      </c>
    </row>
    <row r="274" spans="1:17" x14ac:dyDescent="0.25">
      <c r="A274" s="106">
        <f t="shared" si="17"/>
        <v>52778</v>
      </c>
      <c r="B274" s="106" t="str">
        <f t="shared" si="18"/>
        <v>Discovery</v>
      </c>
      <c r="C274" s="93">
        <f t="shared" si="19"/>
        <v>0</v>
      </c>
      <c r="D274" s="94">
        <v>0</v>
      </c>
      <c r="E274" s="94">
        <v>0</v>
      </c>
      <c r="F274" s="94">
        <v>0</v>
      </c>
      <c r="G274" s="94">
        <v>0</v>
      </c>
      <c r="H274" s="94">
        <v>0</v>
      </c>
      <c r="I274" s="94">
        <v>0</v>
      </c>
      <c r="J274" s="94">
        <v>0</v>
      </c>
      <c r="K274" s="95">
        <v>0</v>
      </c>
      <c r="L274" s="94">
        <f t="shared" si="16"/>
        <v>0</v>
      </c>
      <c r="M274" s="94">
        <v>0</v>
      </c>
      <c r="N274" s="94">
        <v>0</v>
      </c>
      <c r="O274" s="96">
        <v>0</v>
      </c>
      <c r="P274" s="95">
        <v>0</v>
      </c>
      <c r="Q274" s="97">
        <f>+monthly_drivers_0!Q274*1.25</f>
        <v>3.125</v>
      </c>
    </row>
    <row r="275" spans="1:17" x14ac:dyDescent="0.25">
      <c r="A275" s="98">
        <f t="shared" si="17"/>
        <v>52809</v>
      </c>
      <c r="B275" s="98" t="str">
        <f t="shared" si="18"/>
        <v>Discovery</v>
      </c>
      <c r="C275" s="99">
        <f t="shared" si="19"/>
        <v>0</v>
      </c>
      <c r="D275" s="100">
        <v>0</v>
      </c>
      <c r="E275" s="100">
        <v>0</v>
      </c>
      <c r="F275" s="100">
        <v>0</v>
      </c>
      <c r="G275" s="100">
        <v>0</v>
      </c>
      <c r="H275" s="100">
        <v>0</v>
      </c>
      <c r="I275" s="100">
        <v>0</v>
      </c>
      <c r="J275" s="100">
        <v>0</v>
      </c>
      <c r="K275" s="101">
        <v>0</v>
      </c>
      <c r="L275" s="102">
        <f t="shared" si="16"/>
        <v>0</v>
      </c>
      <c r="M275" s="102">
        <v>0</v>
      </c>
      <c r="N275" s="102">
        <v>0</v>
      </c>
      <c r="O275" s="103">
        <v>0</v>
      </c>
      <c r="P275" s="104">
        <v>0</v>
      </c>
      <c r="Q275" s="105">
        <f>+monthly_drivers_0!Q275*1.25</f>
        <v>3.125</v>
      </c>
    </row>
    <row r="276" spans="1:17" x14ac:dyDescent="0.25">
      <c r="A276" s="106">
        <f t="shared" si="17"/>
        <v>52840</v>
      </c>
      <c r="B276" s="106" t="str">
        <f t="shared" si="18"/>
        <v>Discovery</v>
      </c>
      <c r="C276" s="93">
        <f t="shared" si="19"/>
        <v>0</v>
      </c>
      <c r="D276" s="94">
        <v>0</v>
      </c>
      <c r="E276" s="94">
        <v>0</v>
      </c>
      <c r="F276" s="94">
        <v>0</v>
      </c>
      <c r="G276" s="94">
        <v>0</v>
      </c>
      <c r="H276" s="94">
        <v>0</v>
      </c>
      <c r="I276" s="94">
        <v>0</v>
      </c>
      <c r="J276" s="94">
        <v>0</v>
      </c>
      <c r="K276" s="95">
        <v>0</v>
      </c>
      <c r="L276" s="94">
        <f t="shared" si="16"/>
        <v>0</v>
      </c>
      <c r="M276" s="94">
        <v>0</v>
      </c>
      <c r="N276" s="94">
        <v>0</v>
      </c>
      <c r="O276" s="96">
        <v>0</v>
      </c>
      <c r="P276" s="95">
        <v>0</v>
      </c>
      <c r="Q276" s="97">
        <f>+monthly_drivers_0!Q276*1.25</f>
        <v>3.125</v>
      </c>
    </row>
    <row r="277" spans="1:17" x14ac:dyDescent="0.25">
      <c r="A277" s="98">
        <f t="shared" si="17"/>
        <v>52870</v>
      </c>
      <c r="B277" s="98" t="str">
        <f t="shared" si="18"/>
        <v>Discovery</v>
      </c>
      <c r="C277" s="99">
        <f t="shared" si="19"/>
        <v>0</v>
      </c>
      <c r="D277" s="100">
        <v>0</v>
      </c>
      <c r="E277" s="100">
        <v>0</v>
      </c>
      <c r="F277" s="100">
        <v>0</v>
      </c>
      <c r="G277" s="100">
        <v>0</v>
      </c>
      <c r="H277" s="100">
        <v>0</v>
      </c>
      <c r="I277" s="100">
        <v>0</v>
      </c>
      <c r="J277" s="100">
        <v>0</v>
      </c>
      <c r="K277" s="101">
        <v>0</v>
      </c>
      <c r="L277" s="102">
        <f t="shared" si="16"/>
        <v>0</v>
      </c>
      <c r="M277" s="102">
        <v>0</v>
      </c>
      <c r="N277" s="102">
        <v>0</v>
      </c>
      <c r="O277" s="103">
        <v>0</v>
      </c>
      <c r="P277" s="104">
        <v>0</v>
      </c>
      <c r="Q277" s="105">
        <f>+monthly_drivers_0!Q277*1.25</f>
        <v>3.125</v>
      </c>
    </row>
    <row r="278" spans="1:17" x14ac:dyDescent="0.25">
      <c r="A278" s="106">
        <f t="shared" si="17"/>
        <v>52901</v>
      </c>
      <c r="B278" s="106" t="str">
        <f t="shared" si="18"/>
        <v>Discovery</v>
      </c>
      <c r="C278" s="93">
        <f t="shared" si="19"/>
        <v>0</v>
      </c>
      <c r="D278" s="94">
        <v>0</v>
      </c>
      <c r="E278" s="94">
        <v>0</v>
      </c>
      <c r="F278" s="94">
        <v>0</v>
      </c>
      <c r="G278" s="94">
        <v>0</v>
      </c>
      <c r="H278" s="94">
        <v>0</v>
      </c>
      <c r="I278" s="94">
        <v>0</v>
      </c>
      <c r="J278" s="94">
        <v>0</v>
      </c>
      <c r="K278" s="95">
        <v>0</v>
      </c>
      <c r="L278" s="94">
        <f t="shared" si="16"/>
        <v>0</v>
      </c>
      <c r="M278" s="94">
        <v>0</v>
      </c>
      <c r="N278" s="94">
        <v>0</v>
      </c>
      <c r="O278" s="96">
        <v>0</v>
      </c>
      <c r="P278" s="95">
        <v>0</v>
      </c>
      <c r="Q278" s="97">
        <f>+monthly_drivers_0!Q278*1.25</f>
        <v>3.125</v>
      </c>
    </row>
    <row r="279" spans="1:17" x14ac:dyDescent="0.25">
      <c r="A279" s="98">
        <f t="shared" si="17"/>
        <v>52931</v>
      </c>
      <c r="B279" s="98" t="str">
        <f t="shared" si="18"/>
        <v>Discovery</v>
      </c>
      <c r="C279" s="99">
        <f t="shared" si="19"/>
        <v>0</v>
      </c>
      <c r="D279" s="100">
        <v>0</v>
      </c>
      <c r="E279" s="100">
        <v>0</v>
      </c>
      <c r="F279" s="100">
        <v>0</v>
      </c>
      <c r="G279" s="100">
        <v>0</v>
      </c>
      <c r="H279" s="100">
        <v>0</v>
      </c>
      <c r="I279" s="100">
        <v>0</v>
      </c>
      <c r="J279" s="100">
        <v>0</v>
      </c>
      <c r="K279" s="101">
        <v>0</v>
      </c>
      <c r="L279" s="102">
        <f t="shared" si="16"/>
        <v>0</v>
      </c>
      <c r="M279" s="102">
        <v>0</v>
      </c>
      <c r="N279" s="102">
        <v>0</v>
      </c>
      <c r="O279" s="103">
        <v>0</v>
      </c>
      <c r="P279" s="104">
        <v>0</v>
      </c>
      <c r="Q279" s="105">
        <f>+monthly_drivers_0!Q279*1.25</f>
        <v>3.125</v>
      </c>
    </row>
    <row r="280" spans="1:17" x14ac:dyDescent="0.25">
      <c r="A280" s="106">
        <f t="shared" si="17"/>
        <v>52962</v>
      </c>
      <c r="B280" s="106" t="str">
        <f t="shared" si="18"/>
        <v>Discovery</v>
      </c>
      <c r="C280" s="93">
        <f t="shared" si="19"/>
        <v>0</v>
      </c>
      <c r="D280" s="94">
        <v>0</v>
      </c>
      <c r="E280" s="94">
        <v>0</v>
      </c>
      <c r="F280" s="94">
        <v>0</v>
      </c>
      <c r="G280" s="94">
        <v>0</v>
      </c>
      <c r="H280" s="94">
        <v>0</v>
      </c>
      <c r="I280" s="94">
        <v>0</v>
      </c>
      <c r="J280" s="94">
        <v>0</v>
      </c>
      <c r="K280" s="95">
        <v>0</v>
      </c>
      <c r="L280" s="94">
        <f t="shared" si="16"/>
        <v>0</v>
      </c>
      <c r="M280" s="94">
        <v>0</v>
      </c>
      <c r="N280" s="94">
        <v>0</v>
      </c>
      <c r="O280" s="96">
        <v>0</v>
      </c>
      <c r="P280" s="95">
        <v>0</v>
      </c>
      <c r="Q280" s="97">
        <f>+monthly_drivers_0!Q280*1.25</f>
        <v>3.125</v>
      </c>
    </row>
    <row r="281" spans="1:17" x14ac:dyDescent="0.25">
      <c r="A281" s="98">
        <f t="shared" si="17"/>
        <v>52993</v>
      </c>
      <c r="B281" s="98" t="str">
        <f t="shared" si="18"/>
        <v>Discovery</v>
      </c>
      <c r="C281" s="99">
        <f t="shared" si="19"/>
        <v>0</v>
      </c>
      <c r="D281" s="100">
        <v>0</v>
      </c>
      <c r="E281" s="100">
        <v>0</v>
      </c>
      <c r="F281" s="100">
        <v>0</v>
      </c>
      <c r="G281" s="100">
        <v>0</v>
      </c>
      <c r="H281" s="100">
        <v>0</v>
      </c>
      <c r="I281" s="100">
        <v>0</v>
      </c>
      <c r="J281" s="100">
        <v>0</v>
      </c>
      <c r="K281" s="101">
        <v>0</v>
      </c>
      <c r="L281" s="102">
        <f t="shared" si="16"/>
        <v>0</v>
      </c>
      <c r="M281" s="102">
        <v>0</v>
      </c>
      <c r="N281" s="102">
        <v>0</v>
      </c>
      <c r="O281" s="103">
        <v>0</v>
      </c>
      <c r="P281" s="104">
        <v>0</v>
      </c>
      <c r="Q281" s="105">
        <f>+monthly_drivers_0!Q281*1.25</f>
        <v>3.125</v>
      </c>
    </row>
    <row r="282" spans="1:17" x14ac:dyDescent="0.25">
      <c r="A282" s="106">
        <f t="shared" si="17"/>
        <v>53021</v>
      </c>
      <c r="B282" s="106" t="str">
        <f t="shared" si="18"/>
        <v>Discovery</v>
      </c>
      <c r="C282" s="93">
        <f t="shared" si="19"/>
        <v>0</v>
      </c>
      <c r="D282" s="94">
        <v>0</v>
      </c>
      <c r="E282" s="94">
        <v>0</v>
      </c>
      <c r="F282" s="94">
        <v>0</v>
      </c>
      <c r="G282" s="94">
        <v>0</v>
      </c>
      <c r="H282" s="94">
        <v>0</v>
      </c>
      <c r="I282" s="94">
        <v>0</v>
      </c>
      <c r="J282" s="94">
        <v>0</v>
      </c>
      <c r="K282" s="95">
        <v>0</v>
      </c>
      <c r="L282" s="94">
        <f t="shared" si="16"/>
        <v>0</v>
      </c>
      <c r="M282" s="94">
        <v>0</v>
      </c>
      <c r="N282" s="94">
        <v>0</v>
      </c>
      <c r="O282" s="96">
        <v>0</v>
      </c>
      <c r="P282" s="95">
        <v>0</v>
      </c>
      <c r="Q282" s="97">
        <f>+monthly_drivers_0!Q282*1.25</f>
        <v>3.125</v>
      </c>
    </row>
    <row r="283" spans="1:17" x14ac:dyDescent="0.25">
      <c r="A283" s="98">
        <f t="shared" si="17"/>
        <v>53052</v>
      </c>
      <c r="B283" s="98" t="str">
        <f t="shared" si="18"/>
        <v>Discovery</v>
      </c>
      <c r="C283" s="99">
        <f t="shared" si="19"/>
        <v>0</v>
      </c>
      <c r="D283" s="100">
        <v>0</v>
      </c>
      <c r="E283" s="100">
        <v>0</v>
      </c>
      <c r="F283" s="100">
        <v>0</v>
      </c>
      <c r="G283" s="100">
        <v>0</v>
      </c>
      <c r="H283" s="100">
        <v>0</v>
      </c>
      <c r="I283" s="100">
        <v>0</v>
      </c>
      <c r="J283" s="100">
        <v>0</v>
      </c>
      <c r="K283" s="101">
        <v>0</v>
      </c>
      <c r="L283" s="102">
        <f t="shared" si="16"/>
        <v>0</v>
      </c>
      <c r="M283" s="102">
        <v>0</v>
      </c>
      <c r="N283" s="102">
        <v>0</v>
      </c>
      <c r="O283" s="103">
        <v>0</v>
      </c>
      <c r="P283" s="104">
        <v>0</v>
      </c>
      <c r="Q283" s="105">
        <f>+monthly_drivers_0!Q283*1.25</f>
        <v>3.125</v>
      </c>
    </row>
    <row r="284" spans="1:17" x14ac:dyDescent="0.25">
      <c r="A284" s="106">
        <f t="shared" si="17"/>
        <v>53082</v>
      </c>
      <c r="B284" s="106" t="str">
        <f t="shared" si="18"/>
        <v>Discovery</v>
      </c>
      <c r="C284" s="93">
        <f t="shared" si="19"/>
        <v>0</v>
      </c>
      <c r="D284" s="94">
        <v>0</v>
      </c>
      <c r="E284" s="94">
        <v>0</v>
      </c>
      <c r="F284" s="94">
        <v>0</v>
      </c>
      <c r="G284" s="94">
        <v>0</v>
      </c>
      <c r="H284" s="94">
        <v>0</v>
      </c>
      <c r="I284" s="94">
        <v>0</v>
      </c>
      <c r="J284" s="94">
        <v>0</v>
      </c>
      <c r="K284" s="95">
        <v>0</v>
      </c>
      <c r="L284" s="94">
        <f t="shared" si="16"/>
        <v>0</v>
      </c>
      <c r="M284" s="94">
        <v>0</v>
      </c>
      <c r="N284" s="94">
        <v>0</v>
      </c>
      <c r="O284" s="96">
        <v>0</v>
      </c>
      <c r="P284" s="95">
        <v>0</v>
      </c>
      <c r="Q284" s="97">
        <f>+monthly_drivers_0!Q284*1.25</f>
        <v>3.125</v>
      </c>
    </row>
    <row r="285" spans="1:17" x14ac:dyDescent="0.25">
      <c r="A285" s="98">
        <f t="shared" si="17"/>
        <v>53113</v>
      </c>
      <c r="B285" s="98" t="str">
        <f t="shared" si="18"/>
        <v>Discovery</v>
      </c>
      <c r="C285" s="99">
        <f t="shared" si="19"/>
        <v>0</v>
      </c>
      <c r="D285" s="100">
        <v>0</v>
      </c>
      <c r="E285" s="100">
        <v>0</v>
      </c>
      <c r="F285" s="100">
        <v>0</v>
      </c>
      <c r="G285" s="100">
        <v>0</v>
      </c>
      <c r="H285" s="100">
        <v>0</v>
      </c>
      <c r="I285" s="100">
        <v>0</v>
      </c>
      <c r="J285" s="100">
        <v>0</v>
      </c>
      <c r="K285" s="101">
        <v>0</v>
      </c>
      <c r="L285" s="102">
        <f t="shared" si="16"/>
        <v>0</v>
      </c>
      <c r="M285" s="102">
        <v>0</v>
      </c>
      <c r="N285" s="102">
        <v>0</v>
      </c>
      <c r="O285" s="103">
        <v>0</v>
      </c>
      <c r="P285" s="104">
        <v>0</v>
      </c>
      <c r="Q285" s="105">
        <f>+monthly_drivers_0!Q285*1.25</f>
        <v>3.125</v>
      </c>
    </row>
    <row r="286" spans="1:17" x14ac:dyDescent="0.25">
      <c r="A286" s="106">
        <f t="shared" si="17"/>
        <v>53143</v>
      </c>
      <c r="B286" s="106" t="str">
        <f t="shared" si="18"/>
        <v>Discovery</v>
      </c>
      <c r="C286" s="93">
        <f t="shared" si="19"/>
        <v>0</v>
      </c>
      <c r="D286" s="94">
        <v>0</v>
      </c>
      <c r="E286" s="94">
        <v>0</v>
      </c>
      <c r="F286" s="94">
        <v>0</v>
      </c>
      <c r="G286" s="94">
        <v>0</v>
      </c>
      <c r="H286" s="94">
        <v>0</v>
      </c>
      <c r="I286" s="94">
        <v>0</v>
      </c>
      <c r="J286" s="94">
        <v>0</v>
      </c>
      <c r="K286" s="95">
        <v>0</v>
      </c>
      <c r="L286" s="94">
        <f t="shared" si="16"/>
        <v>0</v>
      </c>
      <c r="M286" s="94">
        <v>0</v>
      </c>
      <c r="N286" s="94">
        <v>0</v>
      </c>
      <c r="O286" s="96">
        <v>0</v>
      </c>
      <c r="P286" s="95">
        <v>0</v>
      </c>
      <c r="Q286" s="97">
        <f>+monthly_drivers_0!Q286*1.25</f>
        <v>3.125</v>
      </c>
    </row>
    <row r="287" spans="1:17" x14ac:dyDescent="0.25">
      <c r="A287" s="98">
        <f t="shared" si="17"/>
        <v>53174</v>
      </c>
      <c r="B287" s="98" t="str">
        <f t="shared" si="18"/>
        <v>Discovery</v>
      </c>
      <c r="C287" s="99">
        <f t="shared" si="19"/>
        <v>0</v>
      </c>
      <c r="D287" s="100">
        <v>0</v>
      </c>
      <c r="E287" s="100">
        <v>0</v>
      </c>
      <c r="F287" s="100">
        <v>0</v>
      </c>
      <c r="G287" s="100">
        <v>0</v>
      </c>
      <c r="H287" s="100">
        <v>0</v>
      </c>
      <c r="I287" s="100">
        <v>0</v>
      </c>
      <c r="J287" s="100">
        <v>0</v>
      </c>
      <c r="K287" s="101">
        <v>0</v>
      </c>
      <c r="L287" s="102">
        <f t="shared" si="16"/>
        <v>0</v>
      </c>
      <c r="M287" s="102">
        <v>0</v>
      </c>
      <c r="N287" s="102">
        <v>0</v>
      </c>
      <c r="O287" s="103">
        <v>0</v>
      </c>
      <c r="P287" s="104">
        <v>0</v>
      </c>
      <c r="Q287" s="105">
        <f>+monthly_drivers_0!Q287*1.25</f>
        <v>3.125</v>
      </c>
    </row>
    <row r="288" spans="1:17" x14ac:dyDescent="0.25">
      <c r="A288" s="106">
        <f t="shared" si="17"/>
        <v>53205</v>
      </c>
      <c r="B288" s="106" t="str">
        <f t="shared" si="18"/>
        <v>Discovery</v>
      </c>
      <c r="C288" s="93">
        <f t="shared" si="19"/>
        <v>0</v>
      </c>
      <c r="D288" s="94">
        <v>0</v>
      </c>
      <c r="E288" s="94">
        <v>0</v>
      </c>
      <c r="F288" s="94">
        <v>0</v>
      </c>
      <c r="G288" s="94">
        <v>0</v>
      </c>
      <c r="H288" s="94">
        <v>0</v>
      </c>
      <c r="I288" s="94">
        <v>0</v>
      </c>
      <c r="J288" s="94">
        <v>0</v>
      </c>
      <c r="K288" s="95">
        <v>0</v>
      </c>
      <c r="L288" s="94">
        <f t="shared" si="16"/>
        <v>0</v>
      </c>
      <c r="M288" s="94">
        <v>0</v>
      </c>
      <c r="N288" s="94">
        <v>0</v>
      </c>
      <c r="O288" s="96">
        <v>0</v>
      </c>
      <c r="P288" s="95">
        <v>0</v>
      </c>
      <c r="Q288" s="97">
        <f>+monthly_drivers_0!Q288*1.25</f>
        <v>3.125</v>
      </c>
    </row>
    <row r="289" spans="1:17" x14ac:dyDescent="0.25">
      <c r="A289" s="98">
        <f t="shared" si="17"/>
        <v>53235</v>
      </c>
      <c r="B289" s="98" t="str">
        <f t="shared" si="18"/>
        <v>Discovery</v>
      </c>
      <c r="C289" s="99">
        <f t="shared" si="19"/>
        <v>0</v>
      </c>
      <c r="D289" s="100">
        <v>0</v>
      </c>
      <c r="E289" s="100">
        <v>0</v>
      </c>
      <c r="F289" s="100">
        <v>0</v>
      </c>
      <c r="G289" s="100">
        <v>0</v>
      </c>
      <c r="H289" s="100">
        <v>0</v>
      </c>
      <c r="I289" s="100">
        <v>0</v>
      </c>
      <c r="J289" s="100">
        <v>0</v>
      </c>
      <c r="K289" s="101">
        <v>0</v>
      </c>
      <c r="L289" s="102">
        <f t="shared" si="16"/>
        <v>0</v>
      </c>
      <c r="M289" s="102">
        <v>0</v>
      </c>
      <c r="N289" s="102">
        <v>0</v>
      </c>
      <c r="O289" s="103">
        <v>0</v>
      </c>
      <c r="P289" s="104">
        <v>0</v>
      </c>
      <c r="Q289" s="105">
        <f>+monthly_drivers_0!Q289*1.25</f>
        <v>3.125</v>
      </c>
    </row>
    <row r="290" spans="1:17" x14ac:dyDescent="0.25">
      <c r="A290" s="106">
        <f t="shared" si="17"/>
        <v>53266</v>
      </c>
      <c r="B290" s="106" t="str">
        <f t="shared" si="18"/>
        <v>Discovery</v>
      </c>
      <c r="C290" s="93">
        <f t="shared" si="19"/>
        <v>0</v>
      </c>
      <c r="D290" s="94">
        <v>0</v>
      </c>
      <c r="E290" s="94">
        <v>0</v>
      </c>
      <c r="F290" s="94">
        <v>0</v>
      </c>
      <c r="G290" s="94">
        <v>0</v>
      </c>
      <c r="H290" s="94">
        <v>0</v>
      </c>
      <c r="I290" s="94">
        <v>0</v>
      </c>
      <c r="J290" s="94">
        <v>0</v>
      </c>
      <c r="K290" s="95">
        <v>0</v>
      </c>
      <c r="L290" s="94">
        <f t="shared" si="16"/>
        <v>0</v>
      </c>
      <c r="M290" s="94">
        <v>0</v>
      </c>
      <c r="N290" s="94">
        <v>0</v>
      </c>
      <c r="O290" s="96">
        <v>0</v>
      </c>
      <c r="P290" s="95">
        <v>0</v>
      </c>
      <c r="Q290" s="97">
        <f>+monthly_drivers_0!Q290*1.25</f>
        <v>3.125</v>
      </c>
    </row>
    <row r="291" spans="1:17" x14ac:dyDescent="0.25">
      <c r="A291" s="98">
        <f t="shared" si="17"/>
        <v>53296</v>
      </c>
      <c r="B291" s="98" t="str">
        <f t="shared" si="18"/>
        <v>Discovery</v>
      </c>
      <c r="C291" s="99">
        <f t="shared" si="19"/>
        <v>0</v>
      </c>
      <c r="D291" s="100">
        <v>0</v>
      </c>
      <c r="E291" s="100">
        <v>0</v>
      </c>
      <c r="F291" s="100">
        <v>0</v>
      </c>
      <c r="G291" s="100">
        <v>0</v>
      </c>
      <c r="H291" s="100">
        <v>0</v>
      </c>
      <c r="I291" s="100">
        <v>0</v>
      </c>
      <c r="J291" s="100">
        <v>0</v>
      </c>
      <c r="K291" s="101">
        <v>0</v>
      </c>
      <c r="L291" s="102">
        <f t="shared" si="16"/>
        <v>0</v>
      </c>
      <c r="M291" s="102">
        <v>0</v>
      </c>
      <c r="N291" s="102">
        <v>0</v>
      </c>
      <c r="O291" s="103">
        <v>0</v>
      </c>
      <c r="P291" s="104">
        <v>0</v>
      </c>
      <c r="Q291" s="105">
        <f>+monthly_drivers_0!Q291*1.25</f>
        <v>3.125</v>
      </c>
    </row>
    <row r="292" spans="1:17" x14ac:dyDescent="0.25">
      <c r="A292" s="106">
        <f t="shared" si="17"/>
        <v>53327</v>
      </c>
      <c r="B292" s="106" t="str">
        <f t="shared" si="18"/>
        <v>Discovery</v>
      </c>
      <c r="C292" s="93">
        <f t="shared" si="19"/>
        <v>0</v>
      </c>
      <c r="D292" s="94">
        <v>0</v>
      </c>
      <c r="E292" s="94">
        <v>0</v>
      </c>
      <c r="F292" s="94">
        <v>0</v>
      </c>
      <c r="G292" s="94">
        <v>0</v>
      </c>
      <c r="H292" s="94">
        <v>0</v>
      </c>
      <c r="I292" s="94">
        <v>0</v>
      </c>
      <c r="J292" s="94">
        <v>0</v>
      </c>
      <c r="K292" s="95">
        <v>0</v>
      </c>
      <c r="L292" s="94">
        <f t="shared" si="16"/>
        <v>0</v>
      </c>
      <c r="M292" s="94">
        <v>0</v>
      </c>
      <c r="N292" s="94">
        <v>0</v>
      </c>
      <c r="O292" s="96">
        <v>0</v>
      </c>
      <c r="P292" s="95">
        <v>0</v>
      </c>
      <c r="Q292" s="97">
        <f>+monthly_drivers_0!Q292*1.25</f>
        <v>3.125</v>
      </c>
    </row>
    <row r="293" spans="1:17" x14ac:dyDescent="0.25">
      <c r="A293" s="98">
        <f t="shared" si="17"/>
        <v>53358</v>
      </c>
      <c r="B293" s="98" t="str">
        <f t="shared" si="18"/>
        <v>Discovery</v>
      </c>
      <c r="C293" s="99">
        <f t="shared" si="19"/>
        <v>0</v>
      </c>
      <c r="D293" s="100">
        <v>0</v>
      </c>
      <c r="E293" s="100">
        <v>0</v>
      </c>
      <c r="F293" s="100">
        <v>0</v>
      </c>
      <c r="G293" s="100">
        <v>0</v>
      </c>
      <c r="H293" s="100">
        <v>0</v>
      </c>
      <c r="I293" s="100">
        <v>0</v>
      </c>
      <c r="J293" s="100">
        <v>0</v>
      </c>
      <c r="K293" s="101">
        <v>0</v>
      </c>
      <c r="L293" s="102">
        <f t="shared" si="16"/>
        <v>0</v>
      </c>
      <c r="M293" s="102">
        <v>0</v>
      </c>
      <c r="N293" s="102">
        <v>0</v>
      </c>
      <c r="O293" s="103">
        <v>0</v>
      </c>
      <c r="P293" s="104">
        <v>0</v>
      </c>
      <c r="Q293" s="105">
        <f>+monthly_drivers_0!Q293*1.25</f>
        <v>3.125</v>
      </c>
    </row>
    <row r="294" spans="1:17" x14ac:dyDescent="0.25">
      <c r="A294" s="106">
        <f t="shared" si="17"/>
        <v>53386</v>
      </c>
      <c r="B294" s="106" t="str">
        <f t="shared" si="18"/>
        <v>Discovery</v>
      </c>
      <c r="C294" s="93">
        <f t="shared" si="19"/>
        <v>0</v>
      </c>
      <c r="D294" s="94">
        <v>0</v>
      </c>
      <c r="E294" s="94">
        <v>0</v>
      </c>
      <c r="F294" s="94">
        <v>0</v>
      </c>
      <c r="G294" s="94">
        <v>0</v>
      </c>
      <c r="H294" s="94">
        <v>0</v>
      </c>
      <c r="I294" s="94">
        <v>0</v>
      </c>
      <c r="J294" s="94">
        <v>0</v>
      </c>
      <c r="K294" s="95">
        <v>0</v>
      </c>
      <c r="L294" s="94">
        <f t="shared" si="16"/>
        <v>0</v>
      </c>
      <c r="M294" s="94">
        <v>0</v>
      </c>
      <c r="N294" s="94">
        <v>0</v>
      </c>
      <c r="O294" s="96">
        <v>0</v>
      </c>
      <c r="P294" s="95">
        <v>0</v>
      </c>
      <c r="Q294" s="97">
        <f>+monthly_drivers_0!Q294*1.25</f>
        <v>3.125</v>
      </c>
    </row>
    <row r="295" spans="1:17" x14ac:dyDescent="0.25">
      <c r="A295" s="98">
        <f t="shared" si="17"/>
        <v>53417</v>
      </c>
      <c r="B295" s="98" t="str">
        <f t="shared" si="18"/>
        <v>Discovery</v>
      </c>
      <c r="C295" s="99">
        <f t="shared" si="19"/>
        <v>0</v>
      </c>
      <c r="D295" s="100">
        <v>0</v>
      </c>
      <c r="E295" s="100">
        <v>0</v>
      </c>
      <c r="F295" s="100">
        <v>0</v>
      </c>
      <c r="G295" s="100">
        <v>0</v>
      </c>
      <c r="H295" s="100">
        <v>0</v>
      </c>
      <c r="I295" s="100">
        <v>0</v>
      </c>
      <c r="J295" s="100">
        <v>0</v>
      </c>
      <c r="K295" s="101">
        <v>0</v>
      </c>
      <c r="L295" s="102">
        <f t="shared" si="16"/>
        <v>0</v>
      </c>
      <c r="M295" s="102">
        <v>0</v>
      </c>
      <c r="N295" s="102">
        <v>0</v>
      </c>
      <c r="O295" s="103">
        <v>0</v>
      </c>
      <c r="P295" s="104">
        <v>0</v>
      </c>
      <c r="Q295" s="105">
        <f>+monthly_drivers_0!Q295*1.25</f>
        <v>3.125</v>
      </c>
    </row>
    <row r="296" spans="1:17" x14ac:dyDescent="0.25">
      <c r="A296" s="106">
        <f t="shared" si="17"/>
        <v>53447</v>
      </c>
      <c r="B296" s="106" t="str">
        <f t="shared" si="18"/>
        <v>Discovery</v>
      </c>
      <c r="C296" s="93">
        <f t="shared" si="19"/>
        <v>0</v>
      </c>
      <c r="D296" s="94">
        <v>0</v>
      </c>
      <c r="E296" s="94">
        <v>0</v>
      </c>
      <c r="F296" s="94">
        <v>0</v>
      </c>
      <c r="G296" s="94">
        <v>0</v>
      </c>
      <c r="H296" s="94">
        <v>0</v>
      </c>
      <c r="I296" s="94">
        <v>0</v>
      </c>
      <c r="J296" s="94">
        <v>0</v>
      </c>
      <c r="K296" s="95">
        <v>0</v>
      </c>
      <c r="L296" s="94">
        <f t="shared" si="16"/>
        <v>65</v>
      </c>
      <c r="M296" s="94">
        <v>0</v>
      </c>
      <c r="N296" s="94">
        <v>0</v>
      </c>
      <c r="O296" s="96">
        <v>0</v>
      </c>
      <c r="P296" s="95">
        <v>65</v>
      </c>
      <c r="Q296" s="97">
        <f>+monthly_drivers_0!Q296*1.25</f>
        <v>3.125</v>
      </c>
    </row>
    <row r="297" spans="1:17" x14ac:dyDescent="0.25">
      <c r="A297" s="98">
        <f t="shared" si="17"/>
        <v>53478</v>
      </c>
      <c r="B297" s="98" t="str">
        <f t="shared" si="18"/>
        <v>Discovery</v>
      </c>
      <c r="C297" s="99">
        <f t="shared" si="19"/>
        <v>0</v>
      </c>
      <c r="D297" s="100">
        <v>0</v>
      </c>
      <c r="E297" s="100">
        <v>0</v>
      </c>
      <c r="F297" s="100">
        <v>0</v>
      </c>
      <c r="G297" s="100">
        <v>0</v>
      </c>
      <c r="H297" s="100">
        <v>0</v>
      </c>
      <c r="I297" s="100">
        <v>0</v>
      </c>
      <c r="J297" s="100">
        <v>0</v>
      </c>
      <c r="K297" s="101">
        <v>0</v>
      </c>
      <c r="L297" s="102">
        <f t="shared" si="16"/>
        <v>0</v>
      </c>
      <c r="M297" s="102">
        <v>0</v>
      </c>
      <c r="N297" s="102">
        <v>0</v>
      </c>
      <c r="O297" s="103">
        <v>0</v>
      </c>
      <c r="P297" s="104">
        <v>0</v>
      </c>
      <c r="Q297" s="105">
        <f>+monthly_drivers_0!Q297*1.25</f>
        <v>3.125</v>
      </c>
    </row>
    <row r="298" spans="1:17" x14ac:dyDescent="0.25">
      <c r="A298" s="106">
        <f t="shared" si="17"/>
        <v>53508</v>
      </c>
      <c r="B298" s="106" t="str">
        <f t="shared" si="18"/>
        <v>Discovery</v>
      </c>
      <c r="C298" s="93">
        <f t="shared" si="19"/>
        <v>0</v>
      </c>
      <c r="D298" s="94">
        <v>0</v>
      </c>
      <c r="E298" s="94">
        <v>0</v>
      </c>
      <c r="F298" s="94">
        <v>0</v>
      </c>
      <c r="G298" s="94">
        <v>0</v>
      </c>
      <c r="H298" s="94">
        <v>0</v>
      </c>
      <c r="I298" s="94">
        <v>0</v>
      </c>
      <c r="J298" s="94">
        <v>0</v>
      </c>
      <c r="K298" s="95">
        <v>0</v>
      </c>
      <c r="L298" s="94">
        <f t="shared" si="16"/>
        <v>0</v>
      </c>
      <c r="M298" s="94">
        <v>0</v>
      </c>
      <c r="N298" s="94">
        <v>0</v>
      </c>
      <c r="O298" s="96">
        <v>0</v>
      </c>
      <c r="P298" s="95">
        <v>0</v>
      </c>
      <c r="Q298" s="97">
        <f>+monthly_drivers_0!Q298*1.25</f>
        <v>3.125</v>
      </c>
    </row>
    <row r="299" spans="1:17" x14ac:dyDescent="0.25">
      <c r="A299" s="98">
        <f t="shared" si="17"/>
        <v>53539</v>
      </c>
      <c r="B299" s="98" t="str">
        <f t="shared" si="18"/>
        <v>Discovery</v>
      </c>
      <c r="C299" s="99">
        <f t="shared" si="19"/>
        <v>0</v>
      </c>
      <c r="D299" s="100">
        <v>0</v>
      </c>
      <c r="E299" s="100">
        <v>0</v>
      </c>
      <c r="F299" s="100">
        <v>0</v>
      </c>
      <c r="G299" s="100">
        <v>0</v>
      </c>
      <c r="H299" s="100">
        <v>0</v>
      </c>
      <c r="I299" s="100">
        <v>0</v>
      </c>
      <c r="J299" s="100">
        <v>0</v>
      </c>
      <c r="K299" s="101">
        <v>0</v>
      </c>
      <c r="L299" s="102">
        <f t="shared" si="16"/>
        <v>48.75</v>
      </c>
      <c r="M299" s="102">
        <v>0</v>
      </c>
      <c r="N299" s="102">
        <v>0</v>
      </c>
      <c r="O299" s="103">
        <v>0</v>
      </c>
      <c r="P299" s="104">
        <v>48.75</v>
      </c>
      <c r="Q299" s="105">
        <f>+monthly_drivers_0!Q299*1.25</f>
        <v>3.125</v>
      </c>
    </row>
    <row r="300" spans="1:17" x14ac:dyDescent="0.25">
      <c r="A300" s="106">
        <f t="shared" si="17"/>
        <v>53570</v>
      </c>
      <c r="B300" s="106" t="str">
        <f t="shared" si="18"/>
        <v>Discovery</v>
      </c>
      <c r="C300" s="93">
        <f t="shared" si="19"/>
        <v>0</v>
      </c>
      <c r="D300" s="94">
        <v>0</v>
      </c>
      <c r="E300" s="94">
        <v>0</v>
      </c>
      <c r="F300" s="94">
        <v>0</v>
      </c>
      <c r="G300" s="94">
        <v>0</v>
      </c>
      <c r="H300" s="94">
        <v>0</v>
      </c>
      <c r="I300" s="94">
        <v>0</v>
      </c>
      <c r="J300" s="94">
        <v>0</v>
      </c>
      <c r="K300" s="95">
        <v>0</v>
      </c>
      <c r="L300" s="94">
        <f t="shared" si="16"/>
        <v>0</v>
      </c>
      <c r="M300" s="94">
        <v>0</v>
      </c>
      <c r="N300" s="94">
        <v>0</v>
      </c>
      <c r="O300" s="96">
        <v>0</v>
      </c>
      <c r="P300" s="95">
        <v>0</v>
      </c>
      <c r="Q300" s="97">
        <f>+monthly_drivers_0!Q300*1.25</f>
        <v>3.125</v>
      </c>
    </row>
    <row r="301" spans="1:17" x14ac:dyDescent="0.25">
      <c r="A301" s="98">
        <f t="shared" si="17"/>
        <v>53600</v>
      </c>
      <c r="B301" s="98" t="str">
        <f t="shared" si="18"/>
        <v>Discovery</v>
      </c>
      <c r="C301" s="99">
        <f t="shared" si="19"/>
        <v>0</v>
      </c>
      <c r="D301" s="100">
        <v>0</v>
      </c>
      <c r="E301" s="100">
        <v>0</v>
      </c>
      <c r="F301" s="100">
        <v>0</v>
      </c>
      <c r="G301" s="100">
        <v>0</v>
      </c>
      <c r="H301" s="100">
        <v>0</v>
      </c>
      <c r="I301" s="100">
        <v>0</v>
      </c>
      <c r="J301" s="100">
        <v>0</v>
      </c>
      <c r="K301" s="101">
        <v>0</v>
      </c>
      <c r="L301" s="102">
        <f t="shared" si="16"/>
        <v>0</v>
      </c>
      <c r="M301" s="102">
        <v>0</v>
      </c>
      <c r="N301" s="102">
        <v>0</v>
      </c>
      <c r="O301" s="103">
        <v>0</v>
      </c>
      <c r="P301" s="104">
        <v>0</v>
      </c>
      <c r="Q301" s="105">
        <f>+monthly_drivers_0!Q301*1.25</f>
        <v>3.125</v>
      </c>
    </row>
    <row r="302" spans="1:17" x14ac:dyDescent="0.25">
      <c r="A302" s="106">
        <f t="shared" si="17"/>
        <v>53631</v>
      </c>
      <c r="B302" s="106" t="str">
        <f t="shared" si="18"/>
        <v>Discovery</v>
      </c>
      <c r="C302" s="93">
        <f t="shared" si="19"/>
        <v>0</v>
      </c>
      <c r="D302" s="94">
        <v>0</v>
      </c>
      <c r="E302" s="94">
        <v>0</v>
      </c>
      <c r="F302" s="94">
        <v>0</v>
      </c>
      <c r="G302" s="94">
        <v>0</v>
      </c>
      <c r="H302" s="94">
        <v>0</v>
      </c>
      <c r="I302" s="94">
        <v>0</v>
      </c>
      <c r="J302" s="94">
        <v>0</v>
      </c>
      <c r="K302" s="95">
        <v>0</v>
      </c>
      <c r="L302" s="94">
        <f t="shared" si="16"/>
        <v>0</v>
      </c>
      <c r="M302" s="94">
        <v>0</v>
      </c>
      <c r="N302" s="94">
        <v>0</v>
      </c>
      <c r="O302" s="96">
        <v>0</v>
      </c>
      <c r="P302" s="95">
        <v>0</v>
      </c>
      <c r="Q302" s="97">
        <f>+monthly_drivers_0!Q302*1.25</f>
        <v>3.125</v>
      </c>
    </row>
    <row r="303" spans="1:17" x14ac:dyDescent="0.25">
      <c r="A303" s="98">
        <f t="shared" si="17"/>
        <v>53661</v>
      </c>
      <c r="B303" s="98" t="str">
        <f t="shared" si="18"/>
        <v>Discovery</v>
      </c>
      <c r="C303" s="99">
        <f t="shared" si="19"/>
        <v>0</v>
      </c>
      <c r="D303" s="100">
        <v>0</v>
      </c>
      <c r="E303" s="100">
        <v>0</v>
      </c>
      <c r="F303" s="100">
        <v>0</v>
      </c>
      <c r="G303" s="100">
        <v>0</v>
      </c>
      <c r="H303" s="100">
        <v>0</v>
      </c>
      <c r="I303" s="100">
        <v>0</v>
      </c>
      <c r="J303" s="100">
        <v>0</v>
      </c>
      <c r="K303" s="101">
        <v>0</v>
      </c>
      <c r="L303" s="102">
        <f t="shared" si="16"/>
        <v>0</v>
      </c>
      <c r="M303" s="102">
        <v>0</v>
      </c>
      <c r="N303" s="102">
        <v>0</v>
      </c>
      <c r="O303" s="103">
        <v>0</v>
      </c>
      <c r="P303" s="104">
        <v>0</v>
      </c>
      <c r="Q303" s="105">
        <f>+monthly_drivers_0!Q303*1.25</f>
        <v>3.125</v>
      </c>
    </row>
    <row r="304" spans="1:17" x14ac:dyDescent="0.25">
      <c r="A304" s="106">
        <f t="shared" si="17"/>
        <v>53692</v>
      </c>
      <c r="B304" s="106" t="str">
        <f t="shared" si="18"/>
        <v>Discovery</v>
      </c>
      <c r="C304" s="93">
        <f t="shared" si="19"/>
        <v>0</v>
      </c>
      <c r="D304" s="94">
        <v>0</v>
      </c>
      <c r="E304" s="94">
        <v>0</v>
      </c>
      <c r="F304" s="94">
        <v>0</v>
      </c>
      <c r="G304" s="94">
        <v>0</v>
      </c>
      <c r="H304" s="94">
        <v>0</v>
      </c>
      <c r="I304" s="94">
        <v>0</v>
      </c>
      <c r="J304" s="94">
        <v>0</v>
      </c>
      <c r="K304" s="95">
        <v>0</v>
      </c>
      <c r="L304" s="94">
        <f t="shared" si="16"/>
        <v>0</v>
      </c>
      <c r="M304" s="94">
        <v>0</v>
      </c>
      <c r="N304" s="94">
        <v>0</v>
      </c>
      <c r="O304" s="96">
        <v>0</v>
      </c>
      <c r="P304" s="95">
        <v>0</v>
      </c>
      <c r="Q304" s="97">
        <f>+monthly_drivers_0!Q304*1.25</f>
        <v>3.125</v>
      </c>
    </row>
    <row r="305" spans="1:17" x14ac:dyDescent="0.25">
      <c r="A305" s="98">
        <f t="shared" si="17"/>
        <v>53723</v>
      </c>
      <c r="B305" s="98" t="str">
        <f t="shared" si="18"/>
        <v>Discovery</v>
      </c>
      <c r="C305" s="99">
        <f t="shared" si="19"/>
        <v>0</v>
      </c>
      <c r="D305" s="100">
        <v>0</v>
      </c>
      <c r="E305" s="100">
        <v>0</v>
      </c>
      <c r="F305" s="100">
        <v>0</v>
      </c>
      <c r="G305" s="100">
        <v>0</v>
      </c>
      <c r="H305" s="100">
        <v>0</v>
      </c>
      <c r="I305" s="100">
        <v>0</v>
      </c>
      <c r="J305" s="100">
        <v>0</v>
      </c>
      <c r="K305" s="101">
        <v>0</v>
      </c>
      <c r="L305" s="102">
        <f t="shared" si="16"/>
        <v>0</v>
      </c>
      <c r="M305" s="102">
        <v>0</v>
      </c>
      <c r="N305" s="102">
        <v>0</v>
      </c>
      <c r="O305" s="103">
        <v>0</v>
      </c>
      <c r="P305" s="104">
        <v>0</v>
      </c>
      <c r="Q305" s="105">
        <f>+monthly_drivers_0!Q305*1.25</f>
        <v>3.125</v>
      </c>
    </row>
    <row r="306" spans="1:17" x14ac:dyDescent="0.25">
      <c r="A306" s="106">
        <f t="shared" si="17"/>
        <v>53751</v>
      </c>
      <c r="B306" s="106" t="str">
        <f t="shared" si="18"/>
        <v>Discovery</v>
      </c>
      <c r="C306" s="93">
        <f t="shared" si="19"/>
        <v>0</v>
      </c>
      <c r="D306" s="94">
        <v>0</v>
      </c>
      <c r="E306" s="94">
        <v>0</v>
      </c>
      <c r="F306" s="94">
        <v>0</v>
      </c>
      <c r="G306" s="94">
        <v>0</v>
      </c>
      <c r="H306" s="94">
        <v>0</v>
      </c>
      <c r="I306" s="94">
        <v>0</v>
      </c>
      <c r="J306" s="94">
        <v>0</v>
      </c>
      <c r="K306" s="95">
        <v>0</v>
      </c>
      <c r="L306" s="94">
        <f t="shared" si="16"/>
        <v>0</v>
      </c>
      <c r="M306" s="94">
        <v>0</v>
      </c>
      <c r="N306" s="94">
        <v>0</v>
      </c>
      <c r="O306" s="96">
        <v>0</v>
      </c>
      <c r="P306" s="95">
        <v>0</v>
      </c>
      <c r="Q306" s="97">
        <f>+monthly_drivers_0!Q306*1.25</f>
        <v>3.125</v>
      </c>
    </row>
    <row r="307" spans="1:17" x14ac:dyDescent="0.25">
      <c r="A307" s="98">
        <f t="shared" si="17"/>
        <v>53782</v>
      </c>
      <c r="B307" s="98" t="str">
        <f t="shared" si="18"/>
        <v>Discovery</v>
      </c>
      <c r="C307" s="99">
        <f t="shared" si="19"/>
        <v>0</v>
      </c>
      <c r="D307" s="100">
        <v>0</v>
      </c>
      <c r="E307" s="100">
        <v>0</v>
      </c>
      <c r="F307" s="100">
        <v>0</v>
      </c>
      <c r="G307" s="100">
        <v>0</v>
      </c>
      <c r="H307" s="100">
        <v>0</v>
      </c>
      <c r="I307" s="100">
        <v>0</v>
      </c>
      <c r="J307" s="100">
        <v>0</v>
      </c>
      <c r="K307" s="101">
        <v>0</v>
      </c>
      <c r="L307" s="102">
        <f t="shared" si="16"/>
        <v>0</v>
      </c>
      <c r="M307" s="102">
        <v>0</v>
      </c>
      <c r="N307" s="102">
        <v>0</v>
      </c>
      <c r="O307" s="103">
        <v>0</v>
      </c>
      <c r="P307" s="104">
        <v>0</v>
      </c>
      <c r="Q307" s="105">
        <f>+monthly_drivers_0!Q307*1.25</f>
        <v>3.125</v>
      </c>
    </row>
    <row r="308" spans="1:17" x14ac:dyDescent="0.25">
      <c r="A308" s="106">
        <f t="shared" si="17"/>
        <v>53812</v>
      </c>
      <c r="B308" s="106" t="str">
        <f t="shared" si="18"/>
        <v>Discovery</v>
      </c>
      <c r="C308" s="93">
        <f t="shared" si="19"/>
        <v>0</v>
      </c>
      <c r="D308" s="94">
        <v>0</v>
      </c>
      <c r="E308" s="94">
        <v>0</v>
      </c>
      <c r="F308" s="94">
        <v>0</v>
      </c>
      <c r="G308" s="94">
        <v>0</v>
      </c>
      <c r="H308" s="94">
        <v>0</v>
      </c>
      <c r="I308" s="94">
        <v>0</v>
      </c>
      <c r="J308" s="94">
        <v>0</v>
      </c>
      <c r="K308" s="95">
        <v>0</v>
      </c>
      <c r="L308" s="94">
        <f t="shared" si="16"/>
        <v>0</v>
      </c>
      <c r="M308" s="94">
        <v>0</v>
      </c>
      <c r="N308" s="94">
        <v>0</v>
      </c>
      <c r="O308" s="96">
        <v>0</v>
      </c>
      <c r="P308" s="95">
        <v>0</v>
      </c>
      <c r="Q308" s="97">
        <f>+monthly_drivers_0!Q308*1.25</f>
        <v>3.125</v>
      </c>
    </row>
    <row r="309" spans="1:17" x14ac:dyDescent="0.25">
      <c r="A309" s="98">
        <f t="shared" si="17"/>
        <v>53843</v>
      </c>
      <c r="B309" s="98" t="str">
        <f t="shared" si="18"/>
        <v>Discovery</v>
      </c>
      <c r="C309" s="99">
        <f t="shared" si="19"/>
        <v>0</v>
      </c>
      <c r="D309" s="100">
        <v>0</v>
      </c>
      <c r="E309" s="100">
        <v>0</v>
      </c>
      <c r="F309" s="100">
        <v>0</v>
      </c>
      <c r="G309" s="100">
        <v>0</v>
      </c>
      <c r="H309" s="100">
        <v>0</v>
      </c>
      <c r="I309" s="100">
        <v>0</v>
      </c>
      <c r="J309" s="100">
        <v>0</v>
      </c>
      <c r="K309" s="101">
        <v>0</v>
      </c>
      <c r="L309" s="102">
        <f t="shared" si="16"/>
        <v>0</v>
      </c>
      <c r="M309" s="102">
        <v>0</v>
      </c>
      <c r="N309" s="102">
        <v>0</v>
      </c>
      <c r="O309" s="103">
        <v>0</v>
      </c>
      <c r="P309" s="104">
        <v>0</v>
      </c>
      <c r="Q309" s="105">
        <f>+monthly_drivers_0!Q309*1.25</f>
        <v>3.125</v>
      </c>
    </row>
    <row r="310" spans="1:17" x14ac:dyDescent="0.25">
      <c r="A310" s="106">
        <f t="shared" si="17"/>
        <v>53873</v>
      </c>
      <c r="B310" s="106" t="str">
        <f t="shared" si="18"/>
        <v>Discovery</v>
      </c>
      <c r="C310" s="93">
        <f t="shared" si="19"/>
        <v>0</v>
      </c>
      <c r="D310" s="94">
        <v>0</v>
      </c>
      <c r="E310" s="94">
        <v>0</v>
      </c>
      <c r="F310" s="94">
        <v>0</v>
      </c>
      <c r="G310" s="94">
        <v>0</v>
      </c>
      <c r="H310" s="94">
        <v>0</v>
      </c>
      <c r="I310" s="94">
        <v>0</v>
      </c>
      <c r="J310" s="94">
        <v>0</v>
      </c>
      <c r="K310" s="95">
        <v>0</v>
      </c>
      <c r="L310" s="94">
        <f t="shared" si="16"/>
        <v>0</v>
      </c>
      <c r="M310" s="94">
        <v>0</v>
      </c>
      <c r="N310" s="94">
        <v>0</v>
      </c>
      <c r="O310" s="96">
        <v>0</v>
      </c>
      <c r="P310" s="95">
        <v>0</v>
      </c>
      <c r="Q310" s="97">
        <f>+monthly_drivers_0!Q310*1.25</f>
        <v>3.125</v>
      </c>
    </row>
    <row r="311" spans="1:17" x14ac:dyDescent="0.25">
      <c r="A311" s="98">
        <f t="shared" si="17"/>
        <v>53904</v>
      </c>
      <c r="B311" s="98" t="str">
        <f t="shared" si="18"/>
        <v>Discovery</v>
      </c>
      <c r="C311" s="99">
        <f t="shared" si="19"/>
        <v>0</v>
      </c>
      <c r="D311" s="100">
        <v>0</v>
      </c>
      <c r="E311" s="100">
        <v>0</v>
      </c>
      <c r="F311" s="100">
        <v>0</v>
      </c>
      <c r="G311" s="100">
        <v>0</v>
      </c>
      <c r="H311" s="100">
        <v>0</v>
      </c>
      <c r="I311" s="100">
        <v>0</v>
      </c>
      <c r="J311" s="100">
        <v>0</v>
      </c>
      <c r="K311" s="101">
        <v>0</v>
      </c>
      <c r="L311" s="102">
        <f t="shared" si="16"/>
        <v>0</v>
      </c>
      <c r="M311" s="102">
        <v>0</v>
      </c>
      <c r="N311" s="102">
        <v>0</v>
      </c>
      <c r="O311" s="103">
        <v>0</v>
      </c>
      <c r="P311" s="104">
        <v>0</v>
      </c>
      <c r="Q311" s="105">
        <f>+monthly_drivers_0!Q311*1.25</f>
        <v>3.125</v>
      </c>
    </row>
    <row r="312" spans="1:17" x14ac:dyDescent="0.25">
      <c r="A312" s="106">
        <f t="shared" si="17"/>
        <v>53935</v>
      </c>
      <c r="B312" s="106" t="str">
        <f t="shared" si="18"/>
        <v>Discovery</v>
      </c>
      <c r="C312" s="93">
        <f t="shared" si="19"/>
        <v>0</v>
      </c>
      <c r="D312" s="94">
        <v>0</v>
      </c>
      <c r="E312" s="94">
        <v>0</v>
      </c>
      <c r="F312" s="94">
        <v>0</v>
      </c>
      <c r="G312" s="94">
        <v>0</v>
      </c>
      <c r="H312" s="94">
        <v>0</v>
      </c>
      <c r="I312" s="94">
        <v>0</v>
      </c>
      <c r="J312" s="94">
        <v>0</v>
      </c>
      <c r="K312" s="95">
        <v>0</v>
      </c>
      <c r="L312" s="94">
        <f t="shared" si="16"/>
        <v>0</v>
      </c>
      <c r="M312" s="94">
        <v>0</v>
      </c>
      <c r="N312" s="94">
        <v>0</v>
      </c>
      <c r="O312" s="96">
        <v>0</v>
      </c>
      <c r="P312" s="95">
        <v>0</v>
      </c>
      <c r="Q312" s="97">
        <f>+monthly_drivers_0!Q312*1.25</f>
        <v>3.125</v>
      </c>
    </row>
    <row r="313" spans="1:17" x14ac:dyDescent="0.25">
      <c r="A313" s="98">
        <f t="shared" si="17"/>
        <v>53965</v>
      </c>
      <c r="B313" s="98" t="str">
        <f t="shared" si="18"/>
        <v>Discovery</v>
      </c>
      <c r="C313" s="99">
        <f t="shared" si="19"/>
        <v>0</v>
      </c>
      <c r="D313" s="100">
        <v>0</v>
      </c>
      <c r="E313" s="100">
        <v>0</v>
      </c>
      <c r="F313" s="100">
        <v>0</v>
      </c>
      <c r="G313" s="100">
        <v>0</v>
      </c>
      <c r="H313" s="100">
        <v>0</v>
      </c>
      <c r="I313" s="100">
        <v>0</v>
      </c>
      <c r="J313" s="100">
        <v>0</v>
      </c>
      <c r="K313" s="101">
        <v>0</v>
      </c>
      <c r="L313" s="102">
        <f t="shared" si="16"/>
        <v>0</v>
      </c>
      <c r="M313" s="102">
        <v>0</v>
      </c>
      <c r="N313" s="102">
        <v>0</v>
      </c>
      <c r="O313" s="103">
        <v>0</v>
      </c>
      <c r="P313" s="104">
        <v>0</v>
      </c>
      <c r="Q313" s="105">
        <f>+monthly_drivers_0!Q313*1.25</f>
        <v>3.125</v>
      </c>
    </row>
    <row r="314" spans="1:17" x14ac:dyDescent="0.25">
      <c r="A314" s="106">
        <f t="shared" si="17"/>
        <v>53996</v>
      </c>
      <c r="B314" s="106" t="str">
        <f t="shared" si="18"/>
        <v>Discovery</v>
      </c>
      <c r="C314" s="93">
        <f t="shared" si="19"/>
        <v>0</v>
      </c>
      <c r="D314" s="94">
        <v>0</v>
      </c>
      <c r="E314" s="94">
        <v>0</v>
      </c>
      <c r="F314" s="94">
        <v>0</v>
      </c>
      <c r="G314" s="94">
        <v>0</v>
      </c>
      <c r="H314" s="94">
        <v>0</v>
      </c>
      <c r="I314" s="94">
        <v>0</v>
      </c>
      <c r="J314" s="94">
        <v>0</v>
      </c>
      <c r="K314" s="95">
        <v>0</v>
      </c>
      <c r="L314" s="94">
        <f t="shared" si="16"/>
        <v>0</v>
      </c>
      <c r="M314" s="94">
        <v>0</v>
      </c>
      <c r="N314" s="94">
        <v>0</v>
      </c>
      <c r="O314" s="96">
        <v>0</v>
      </c>
      <c r="P314" s="95">
        <v>0</v>
      </c>
      <c r="Q314" s="97">
        <f>+monthly_drivers_0!Q314*1.25</f>
        <v>3.125</v>
      </c>
    </row>
    <row r="315" spans="1:17" x14ac:dyDescent="0.25">
      <c r="A315" s="98">
        <f t="shared" si="17"/>
        <v>54026</v>
      </c>
      <c r="B315" s="98" t="str">
        <f t="shared" si="18"/>
        <v>Discovery</v>
      </c>
      <c r="C315" s="99">
        <f t="shared" si="19"/>
        <v>0</v>
      </c>
      <c r="D315" s="100">
        <v>0</v>
      </c>
      <c r="E315" s="100">
        <v>0</v>
      </c>
      <c r="F315" s="100">
        <v>0</v>
      </c>
      <c r="G315" s="100">
        <v>0</v>
      </c>
      <c r="H315" s="100">
        <v>0</v>
      </c>
      <c r="I315" s="100">
        <v>0</v>
      </c>
      <c r="J315" s="100">
        <v>0</v>
      </c>
      <c r="K315" s="101">
        <v>0</v>
      </c>
      <c r="L315" s="102">
        <f t="shared" si="16"/>
        <v>0</v>
      </c>
      <c r="M315" s="102">
        <v>0</v>
      </c>
      <c r="N315" s="102">
        <v>0</v>
      </c>
      <c r="O315" s="103">
        <v>0</v>
      </c>
      <c r="P315" s="104">
        <v>0</v>
      </c>
      <c r="Q315" s="105">
        <f>+monthly_drivers_0!Q315*1.25</f>
        <v>3.125</v>
      </c>
    </row>
    <row r="316" spans="1:17" x14ac:dyDescent="0.25">
      <c r="A316" s="106">
        <f t="shared" si="17"/>
        <v>54057</v>
      </c>
      <c r="B316" s="106" t="str">
        <f t="shared" si="18"/>
        <v>Discovery</v>
      </c>
      <c r="C316" s="93">
        <f t="shared" si="19"/>
        <v>0</v>
      </c>
      <c r="D316" s="94">
        <v>0</v>
      </c>
      <c r="E316" s="94">
        <v>0</v>
      </c>
      <c r="F316" s="94">
        <v>0</v>
      </c>
      <c r="G316" s="94">
        <v>0</v>
      </c>
      <c r="H316" s="94">
        <v>0</v>
      </c>
      <c r="I316" s="94">
        <v>0</v>
      </c>
      <c r="J316" s="94">
        <v>0</v>
      </c>
      <c r="K316" s="95">
        <v>0</v>
      </c>
      <c r="L316" s="94">
        <f t="shared" si="16"/>
        <v>0</v>
      </c>
      <c r="M316" s="94">
        <v>0</v>
      </c>
      <c r="N316" s="94">
        <v>0</v>
      </c>
      <c r="O316" s="96">
        <v>0</v>
      </c>
      <c r="P316" s="95">
        <v>0</v>
      </c>
      <c r="Q316" s="97">
        <f>+monthly_drivers_0!Q316*1.25</f>
        <v>3.125</v>
      </c>
    </row>
    <row r="317" spans="1:17" x14ac:dyDescent="0.25">
      <c r="A317" s="98">
        <f t="shared" si="17"/>
        <v>54088</v>
      </c>
      <c r="B317" s="98" t="str">
        <f t="shared" si="18"/>
        <v>Discovery</v>
      </c>
      <c r="C317" s="99">
        <f t="shared" si="19"/>
        <v>0</v>
      </c>
      <c r="D317" s="100">
        <v>0</v>
      </c>
      <c r="E317" s="100">
        <v>0</v>
      </c>
      <c r="F317" s="100">
        <v>0</v>
      </c>
      <c r="G317" s="100">
        <v>0</v>
      </c>
      <c r="H317" s="100">
        <v>0</v>
      </c>
      <c r="I317" s="100">
        <v>0</v>
      </c>
      <c r="J317" s="100">
        <v>0</v>
      </c>
      <c r="K317" s="101">
        <v>0</v>
      </c>
      <c r="L317" s="102">
        <f t="shared" si="16"/>
        <v>0</v>
      </c>
      <c r="M317" s="102">
        <v>0</v>
      </c>
      <c r="N317" s="102">
        <v>0</v>
      </c>
      <c r="O317" s="103">
        <v>0</v>
      </c>
      <c r="P317" s="104">
        <v>0</v>
      </c>
      <c r="Q317" s="105">
        <f>+monthly_drivers_0!Q317*1.25</f>
        <v>3.125</v>
      </c>
    </row>
    <row r="318" spans="1:17" x14ac:dyDescent="0.25">
      <c r="A318" s="106">
        <f t="shared" si="17"/>
        <v>54117</v>
      </c>
      <c r="B318" s="106" t="str">
        <f t="shared" si="18"/>
        <v>Discovery</v>
      </c>
      <c r="C318" s="93">
        <f t="shared" si="19"/>
        <v>0</v>
      </c>
      <c r="D318" s="94">
        <v>0</v>
      </c>
      <c r="E318" s="94">
        <v>0</v>
      </c>
      <c r="F318" s="94">
        <v>0</v>
      </c>
      <c r="G318" s="94">
        <v>0</v>
      </c>
      <c r="H318" s="94">
        <v>0</v>
      </c>
      <c r="I318" s="94">
        <v>0</v>
      </c>
      <c r="J318" s="94">
        <v>0</v>
      </c>
      <c r="K318" s="95">
        <v>0</v>
      </c>
      <c r="L318" s="94">
        <f t="shared" si="16"/>
        <v>0</v>
      </c>
      <c r="M318" s="94">
        <v>0</v>
      </c>
      <c r="N318" s="94">
        <v>0</v>
      </c>
      <c r="O318" s="96">
        <v>0</v>
      </c>
      <c r="P318" s="95">
        <v>0</v>
      </c>
      <c r="Q318" s="97">
        <f>+monthly_drivers_0!Q318*1.25</f>
        <v>3.125</v>
      </c>
    </row>
    <row r="319" spans="1:17" x14ac:dyDescent="0.25">
      <c r="A319" s="98">
        <f t="shared" si="17"/>
        <v>54148</v>
      </c>
      <c r="B319" s="98" t="str">
        <f t="shared" si="18"/>
        <v>Discovery</v>
      </c>
      <c r="C319" s="99">
        <f t="shared" si="19"/>
        <v>0</v>
      </c>
      <c r="D319" s="100">
        <v>0</v>
      </c>
      <c r="E319" s="100">
        <v>0</v>
      </c>
      <c r="F319" s="100">
        <v>0</v>
      </c>
      <c r="G319" s="100">
        <v>0</v>
      </c>
      <c r="H319" s="100">
        <v>0</v>
      </c>
      <c r="I319" s="100">
        <v>0</v>
      </c>
      <c r="J319" s="100">
        <v>0</v>
      </c>
      <c r="K319" s="101">
        <v>0</v>
      </c>
      <c r="L319" s="102">
        <f t="shared" si="16"/>
        <v>0</v>
      </c>
      <c r="M319" s="102">
        <v>0</v>
      </c>
      <c r="N319" s="102">
        <v>0</v>
      </c>
      <c r="O319" s="103">
        <v>0</v>
      </c>
      <c r="P319" s="104">
        <v>0</v>
      </c>
      <c r="Q319" s="105">
        <f>+monthly_drivers_0!Q319*1.25</f>
        <v>3.125</v>
      </c>
    </row>
    <row r="320" spans="1:17" x14ac:dyDescent="0.25">
      <c r="A320" s="106">
        <f t="shared" si="17"/>
        <v>54178</v>
      </c>
      <c r="B320" s="106" t="str">
        <f t="shared" si="18"/>
        <v>Discovery</v>
      </c>
      <c r="C320" s="93">
        <f t="shared" si="19"/>
        <v>0</v>
      </c>
      <c r="D320" s="94">
        <v>0</v>
      </c>
      <c r="E320" s="94">
        <v>0</v>
      </c>
      <c r="F320" s="94">
        <v>0</v>
      </c>
      <c r="G320" s="94">
        <v>0</v>
      </c>
      <c r="H320" s="94">
        <v>0</v>
      </c>
      <c r="I320" s="94">
        <v>0</v>
      </c>
      <c r="J320" s="94">
        <v>0</v>
      </c>
      <c r="K320" s="95">
        <v>0</v>
      </c>
      <c r="L320" s="94">
        <f t="shared" si="16"/>
        <v>0</v>
      </c>
      <c r="M320" s="94">
        <v>0</v>
      </c>
      <c r="N320" s="94">
        <v>0</v>
      </c>
      <c r="O320" s="96">
        <v>0</v>
      </c>
      <c r="P320" s="95">
        <v>0</v>
      </c>
      <c r="Q320" s="97">
        <f>+monthly_drivers_0!Q320*1.25</f>
        <v>3.125</v>
      </c>
    </row>
    <row r="321" spans="1:17" x14ac:dyDescent="0.25">
      <c r="A321" s="98">
        <f t="shared" si="17"/>
        <v>54209</v>
      </c>
      <c r="B321" s="98" t="str">
        <f t="shared" si="18"/>
        <v>Discovery</v>
      </c>
      <c r="C321" s="99">
        <f t="shared" si="19"/>
        <v>0</v>
      </c>
      <c r="D321" s="100">
        <v>0</v>
      </c>
      <c r="E321" s="100">
        <v>0</v>
      </c>
      <c r="F321" s="100">
        <v>0</v>
      </c>
      <c r="G321" s="100">
        <v>0</v>
      </c>
      <c r="H321" s="100">
        <v>0</v>
      </c>
      <c r="I321" s="100">
        <v>0</v>
      </c>
      <c r="J321" s="100">
        <v>0</v>
      </c>
      <c r="K321" s="101">
        <v>0</v>
      </c>
      <c r="L321" s="102">
        <f t="shared" si="16"/>
        <v>0</v>
      </c>
      <c r="M321" s="102">
        <v>0</v>
      </c>
      <c r="N321" s="102">
        <v>0</v>
      </c>
      <c r="O321" s="103">
        <v>0</v>
      </c>
      <c r="P321" s="104">
        <v>0</v>
      </c>
      <c r="Q321" s="105">
        <f>+monthly_drivers_0!Q321*1.25</f>
        <v>3.125</v>
      </c>
    </row>
    <row r="322" spans="1:17" x14ac:dyDescent="0.25">
      <c r="A322" s="106">
        <f t="shared" si="17"/>
        <v>54239</v>
      </c>
      <c r="B322" s="106" t="str">
        <f t="shared" si="18"/>
        <v>Discovery</v>
      </c>
      <c r="C322" s="93">
        <f t="shared" si="19"/>
        <v>0</v>
      </c>
      <c r="D322" s="94">
        <v>0</v>
      </c>
      <c r="E322" s="94">
        <v>0</v>
      </c>
      <c r="F322" s="94">
        <v>0</v>
      </c>
      <c r="G322" s="94">
        <v>0</v>
      </c>
      <c r="H322" s="94">
        <v>0</v>
      </c>
      <c r="I322" s="94">
        <v>0</v>
      </c>
      <c r="J322" s="94">
        <v>0</v>
      </c>
      <c r="K322" s="95">
        <v>0</v>
      </c>
      <c r="L322" s="94">
        <f t="shared" ref="L322:L385" si="20">+O322+P322</f>
        <v>0</v>
      </c>
      <c r="M322" s="94">
        <v>0</v>
      </c>
      <c r="N322" s="94">
        <v>0</v>
      </c>
      <c r="O322" s="96">
        <v>0</v>
      </c>
      <c r="P322" s="95">
        <v>0</v>
      </c>
      <c r="Q322" s="97">
        <f>+monthly_drivers_0!Q322*1.25</f>
        <v>3.125</v>
      </c>
    </row>
    <row r="323" spans="1:17" x14ac:dyDescent="0.25">
      <c r="A323" s="98">
        <f t="shared" ref="A323:A386" si="21">+EOMONTH(A322,1)</f>
        <v>54270</v>
      </c>
      <c r="B323" s="98" t="str">
        <f t="shared" ref="B323:B386" si="22">+B322</f>
        <v>Discovery</v>
      </c>
      <c r="C323" s="99">
        <f t="shared" ref="C323:C386" si="23">+C322</f>
        <v>0</v>
      </c>
      <c r="D323" s="100">
        <v>0</v>
      </c>
      <c r="E323" s="100">
        <v>0</v>
      </c>
      <c r="F323" s="100">
        <v>0</v>
      </c>
      <c r="G323" s="100">
        <v>0</v>
      </c>
      <c r="H323" s="100">
        <v>0</v>
      </c>
      <c r="I323" s="100">
        <v>0</v>
      </c>
      <c r="J323" s="100">
        <v>0</v>
      </c>
      <c r="K323" s="101">
        <v>0</v>
      </c>
      <c r="L323" s="102">
        <f t="shared" si="20"/>
        <v>0</v>
      </c>
      <c r="M323" s="102">
        <v>0</v>
      </c>
      <c r="N323" s="102">
        <v>0</v>
      </c>
      <c r="O323" s="103">
        <v>0</v>
      </c>
      <c r="P323" s="104">
        <v>0</v>
      </c>
      <c r="Q323" s="105">
        <f>+monthly_drivers_0!Q323*1.25</f>
        <v>3.125</v>
      </c>
    </row>
    <row r="324" spans="1:17" x14ac:dyDescent="0.25">
      <c r="A324" s="106">
        <f t="shared" si="21"/>
        <v>54301</v>
      </c>
      <c r="B324" s="106" t="str">
        <f t="shared" si="22"/>
        <v>Discovery</v>
      </c>
      <c r="C324" s="93">
        <f t="shared" si="23"/>
        <v>0</v>
      </c>
      <c r="D324" s="94">
        <v>0</v>
      </c>
      <c r="E324" s="94">
        <v>0</v>
      </c>
      <c r="F324" s="94">
        <v>0</v>
      </c>
      <c r="G324" s="94">
        <v>0</v>
      </c>
      <c r="H324" s="94">
        <v>0</v>
      </c>
      <c r="I324" s="94">
        <v>0</v>
      </c>
      <c r="J324" s="94">
        <v>0</v>
      </c>
      <c r="K324" s="95">
        <v>0</v>
      </c>
      <c r="L324" s="94">
        <f t="shared" si="20"/>
        <v>0</v>
      </c>
      <c r="M324" s="94">
        <v>0</v>
      </c>
      <c r="N324" s="94">
        <v>0</v>
      </c>
      <c r="O324" s="96">
        <v>0</v>
      </c>
      <c r="P324" s="95">
        <v>0</v>
      </c>
      <c r="Q324" s="97">
        <f>+monthly_drivers_0!Q324*1.25</f>
        <v>3.125</v>
      </c>
    </row>
    <row r="325" spans="1:17" x14ac:dyDescent="0.25">
      <c r="A325" s="98">
        <f t="shared" si="21"/>
        <v>54331</v>
      </c>
      <c r="B325" s="98" t="str">
        <f t="shared" si="22"/>
        <v>Discovery</v>
      </c>
      <c r="C325" s="99">
        <f t="shared" si="23"/>
        <v>0</v>
      </c>
      <c r="D325" s="100">
        <v>0</v>
      </c>
      <c r="E325" s="100">
        <v>0</v>
      </c>
      <c r="F325" s="100">
        <v>0</v>
      </c>
      <c r="G325" s="100">
        <v>0</v>
      </c>
      <c r="H325" s="100">
        <v>0</v>
      </c>
      <c r="I325" s="100">
        <v>0</v>
      </c>
      <c r="J325" s="100">
        <v>0</v>
      </c>
      <c r="K325" s="101">
        <v>0</v>
      </c>
      <c r="L325" s="102">
        <f t="shared" si="20"/>
        <v>0</v>
      </c>
      <c r="M325" s="102">
        <v>0</v>
      </c>
      <c r="N325" s="102">
        <v>0</v>
      </c>
      <c r="O325" s="103">
        <v>0</v>
      </c>
      <c r="P325" s="104">
        <v>0</v>
      </c>
      <c r="Q325" s="105">
        <f>+monthly_drivers_0!Q325*1.25</f>
        <v>3.125</v>
      </c>
    </row>
    <row r="326" spans="1:17" x14ac:dyDescent="0.25">
      <c r="A326" s="106">
        <f t="shared" si="21"/>
        <v>54362</v>
      </c>
      <c r="B326" s="106" t="str">
        <f t="shared" si="22"/>
        <v>Discovery</v>
      </c>
      <c r="C326" s="93">
        <f t="shared" si="23"/>
        <v>0</v>
      </c>
      <c r="D326" s="94">
        <v>0</v>
      </c>
      <c r="E326" s="94">
        <v>0</v>
      </c>
      <c r="F326" s="94">
        <v>0</v>
      </c>
      <c r="G326" s="94">
        <v>0</v>
      </c>
      <c r="H326" s="94">
        <v>0</v>
      </c>
      <c r="I326" s="94">
        <v>0</v>
      </c>
      <c r="J326" s="94">
        <v>0</v>
      </c>
      <c r="K326" s="95">
        <v>0</v>
      </c>
      <c r="L326" s="94">
        <f t="shared" si="20"/>
        <v>0</v>
      </c>
      <c r="M326" s="94">
        <v>0</v>
      </c>
      <c r="N326" s="94">
        <v>0</v>
      </c>
      <c r="O326" s="96">
        <v>0</v>
      </c>
      <c r="P326" s="95">
        <v>0</v>
      </c>
      <c r="Q326" s="97">
        <f>+monthly_drivers_0!Q326*1.25</f>
        <v>3.125</v>
      </c>
    </row>
    <row r="327" spans="1:17" x14ac:dyDescent="0.25">
      <c r="A327" s="98">
        <f t="shared" si="21"/>
        <v>54392</v>
      </c>
      <c r="B327" s="98" t="str">
        <f t="shared" si="22"/>
        <v>Discovery</v>
      </c>
      <c r="C327" s="99">
        <f t="shared" si="23"/>
        <v>0</v>
      </c>
      <c r="D327" s="100">
        <v>0</v>
      </c>
      <c r="E327" s="100">
        <v>0</v>
      </c>
      <c r="F327" s="100">
        <v>0</v>
      </c>
      <c r="G327" s="100">
        <v>0</v>
      </c>
      <c r="H327" s="100">
        <v>0</v>
      </c>
      <c r="I327" s="100">
        <v>0</v>
      </c>
      <c r="J327" s="100">
        <v>0</v>
      </c>
      <c r="K327" s="101">
        <v>0</v>
      </c>
      <c r="L327" s="102">
        <f t="shared" si="20"/>
        <v>0</v>
      </c>
      <c r="M327" s="102">
        <v>0</v>
      </c>
      <c r="N327" s="102">
        <v>0</v>
      </c>
      <c r="O327" s="103">
        <v>0</v>
      </c>
      <c r="P327" s="104">
        <v>0</v>
      </c>
      <c r="Q327" s="105">
        <f>+monthly_drivers_0!Q327*1.25</f>
        <v>3.125</v>
      </c>
    </row>
    <row r="328" spans="1:17" x14ac:dyDescent="0.25">
      <c r="A328" s="106">
        <f t="shared" si="21"/>
        <v>54423</v>
      </c>
      <c r="B328" s="106" t="str">
        <f t="shared" si="22"/>
        <v>Discovery</v>
      </c>
      <c r="C328" s="93">
        <f t="shared" si="23"/>
        <v>0</v>
      </c>
      <c r="D328" s="94">
        <v>0</v>
      </c>
      <c r="E328" s="94">
        <v>0</v>
      </c>
      <c r="F328" s="94">
        <v>0</v>
      </c>
      <c r="G328" s="94">
        <v>0</v>
      </c>
      <c r="H328" s="94">
        <v>0</v>
      </c>
      <c r="I328" s="94">
        <v>0</v>
      </c>
      <c r="J328" s="94">
        <v>0</v>
      </c>
      <c r="K328" s="95">
        <v>0</v>
      </c>
      <c r="L328" s="94">
        <f t="shared" si="20"/>
        <v>0</v>
      </c>
      <c r="M328" s="94">
        <v>0</v>
      </c>
      <c r="N328" s="94">
        <v>0</v>
      </c>
      <c r="O328" s="96">
        <v>0</v>
      </c>
      <c r="P328" s="95">
        <v>0</v>
      </c>
      <c r="Q328" s="97">
        <f>+monthly_drivers_0!Q328*1.25</f>
        <v>3.125</v>
      </c>
    </row>
    <row r="329" spans="1:17" x14ac:dyDescent="0.25">
      <c r="A329" s="98">
        <f t="shared" si="21"/>
        <v>54454</v>
      </c>
      <c r="B329" s="98" t="str">
        <f t="shared" si="22"/>
        <v>Discovery</v>
      </c>
      <c r="C329" s="99">
        <f t="shared" si="23"/>
        <v>0</v>
      </c>
      <c r="D329" s="100">
        <v>0</v>
      </c>
      <c r="E329" s="100">
        <v>0</v>
      </c>
      <c r="F329" s="100">
        <v>0</v>
      </c>
      <c r="G329" s="100">
        <v>0</v>
      </c>
      <c r="H329" s="100">
        <v>0</v>
      </c>
      <c r="I329" s="100">
        <v>0</v>
      </c>
      <c r="J329" s="100">
        <v>0</v>
      </c>
      <c r="K329" s="101">
        <v>0</v>
      </c>
      <c r="L329" s="102">
        <f t="shared" si="20"/>
        <v>0</v>
      </c>
      <c r="M329" s="102">
        <v>0</v>
      </c>
      <c r="N329" s="102">
        <v>0</v>
      </c>
      <c r="O329" s="103">
        <v>0</v>
      </c>
      <c r="P329" s="104">
        <v>0</v>
      </c>
      <c r="Q329" s="105">
        <f>+monthly_drivers_0!Q329*1.25</f>
        <v>3.125</v>
      </c>
    </row>
    <row r="330" spans="1:17" x14ac:dyDescent="0.25">
      <c r="A330" s="106">
        <f t="shared" si="21"/>
        <v>54482</v>
      </c>
      <c r="B330" s="106" t="str">
        <f t="shared" si="22"/>
        <v>Discovery</v>
      </c>
      <c r="C330" s="93">
        <f t="shared" si="23"/>
        <v>0</v>
      </c>
      <c r="D330" s="94">
        <v>0</v>
      </c>
      <c r="E330" s="94">
        <v>0</v>
      </c>
      <c r="F330" s="94">
        <v>0</v>
      </c>
      <c r="G330" s="94">
        <v>0</v>
      </c>
      <c r="H330" s="94">
        <v>0</v>
      </c>
      <c r="I330" s="94">
        <v>0</v>
      </c>
      <c r="J330" s="94">
        <v>0</v>
      </c>
      <c r="K330" s="95">
        <v>0</v>
      </c>
      <c r="L330" s="94">
        <f t="shared" si="20"/>
        <v>0</v>
      </c>
      <c r="M330" s="94">
        <v>0</v>
      </c>
      <c r="N330" s="94">
        <v>0</v>
      </c>
      <c r="O330" s="96">
        <v>0</v>
      </c>
      <c r="P330" s="95">
        <v>0</v>
      </c>
      <c r="Q330" s="97">
        <f>+monthly_drivers_0!Q330*1.25</f>
        <v>3.125</v>
      </c>
    </row>
    <row r="331" spans="1:17" x14ac:dyDescent="0.25">
      <c r="A331" s="98">
        <f t="shared" si="21"/>
        <v>54513</v>
      </c>
      <c r="B331" s="98" t="str">
        <f t="shared" si="22"/>
        <v>Discovery</v>
      </c>
      <c r="C331" s="99">
        <f t="shared" si="23"/>
        <v>0</v>
      </c>
      <c r="D331" s="100">
        <v>0</v>
      </c>
      <c r="E331" s="100">
        <v>0</v>
      </c>
      <c r="F331" s="100">
        <v>0</v>
      </c>
      <c r="G331" s="100">
        <v>0</v>
      </c>
      <c r="H331" s="100">
        <v>0</v>
      </c>
      <c r="I331" s="100">
        <v>0</v>
      </c>
      <c r="J331" s="100">
        <v>0</v>
      </c>
      <c r="K331" s="101">
        <v>0</v>
      </c>
      <c r="L331" s="102">
        <f t="shared" si="20"/>
        <v>0</v>
      </c>
      <c r="M331" s="102">
        <v>0</v>
      </c>
      <c r="N331" s="102">
        <v>0</v>
      </c>
      <c r="O331" s="103">
        <v>0</v>
      </c>
      <c r="P331" s="104">
        <v>0</v>
      </c>
      <c r="Q331" s="105">
        <f>+monthly_drivers_0!Q331*1.25</f>
        <v>3.125</v>
      </c>
    </row>
    <row r="332" spans="1:17" x14ac:dyDescent="0.25">
      <c r="A332" s="106">
        <f t="shared" si="21"/>
        <v>54543</v>
      </c>
      <c r="B332" s="106" t="str">
        <f t="shared" si="22"/>
        <v>Discovery</v>
      </c>
      <c r="C332" s="93">
        <f t="shared" si="23"/>
        <v>0</v>
      </c>
      <c r="D332" s="94">
        <v>0</v>
      </c>
      <c r="E332" s="94">
        <v>0</v>
      </c>
      <c r="F332" s="94">
        <v>0</v>
      </c>
      <c r="G332" s="94">
        <v>0</v>
      </c>
      <c r="H332" s="94">
        <v>0</v>
      </c>
      <c r="I332" s="94">
        <v>0</v>
      </c>
      <c r="J332" s="94">
        <v>0</v>
      </c>
      <c r="K332" s="95">
        <v>0</v>
      </c>
      <c r="L332" s="94">
        <f t="shared" si="20"/>
        <v>0</v>
      </c>
      <c r="M332" s="94">
        <v>0</v>
      </c>
      <c r="N332" s="94">
        <v>0</v>
      </c>
      <c r="O332" s="96">
        <v>0</v>
      </c>
      <c r="P332" s="95">
        <v>0</v>
      </c>
      <c r="Q332" s="97">
        <f>+monthly_drivers_0!Q332*1.25</f>
        <v>3.125</v>
      </c>
    </row>
    <row r="333" spans="1:17" x14ac:dyDescent="0.25">
      <c r="A333" s="98">
        <f t="shared" si="21"/>
        <v>54574</v>
      </c>
      <c r="B333" s="98" t="str">
        <f t="shared" si="22"/>
        <v>Discovery</v>
      </c>
      <c r="C333" s="99">
        <f t="shared" si="23"/>
        <v>0</v>
      </c>
      <c r="D333" s="100">
        <v>0</v>
      </c>
      <c r="E333" s="100">
        <v>0</v>
      </c>
      <c r="F333" s="100">
        <v>0</v>
      </c>
      <c r="G333" s="100">
        <v>0</v>
      </c>
      <c r="H333" s="100">
        <v>0</v>
      </c>
      <c r="I333" s="100">
        <v>0</v>
      </c>
      <c r="J333" s="100">
        <v>0</v>
      </c>
      <c r="K333" s="101">
        <v>0</v>
      </c>
      <c r="L333" s="102">
        <f t="shared" si="20"/>
        <v>0</v>
      </c>
      <c r="M333" s="102">
        <v>0</v>
      </c>
      <c r="N333" s="102">
        <v>0</v>
      </c>
      <c r="O333" s="103">
        <v>0</v>
      </c>
      <c r="P333" s="104">
        <v>0</v>
      </c>
      <c r="Q333" s="105">
        <f>+monthly_drivers_0!Q333*1.25</f>
        <v>3.125</v>
      </c>
    </row>
    <row r="334" spans="1:17" x14ac:dyDescent="0.25">
      <c r="A334" s="106">
        <f t="shared" si="21"/>
        <v>54604</v>
      </c>
      <c r="B334" s="106" t="str">
        <f t="shared" si="22"/>
        <v>Discovery</v>
      </c>
      <c r="C334" s="93">
        <f t="shared" si="23"/>
        <v>0</v>
      </c>
      <c r="D334" s="94">
        <v>0</v>
      </c>
      <c r="E334" s="94">
        <v>0</v>
      </c>
      <c r="F334" s="94">
        <v>0</v>
      </c>
      <c r="G334" s="94">
        <v>0</v>
      </c>
      <c r="H334" s="94">
        <v>0</v>
      </c>
      <c r="I334" s="94">
        <v>0</v>
      </c>
      <c r="J334" s="94">
        <v>0</v>
      </c>
      <c r="K334" s="95">
        <v>0</v>
      </c>
      <c r="L334" s="94">
        <f t="shared" si="20"/>
        <v>0</v>
      </c>
      <c r="M334" s="94">
        <v>0</v>
      </c>
      <c r="N334" s="94">
        <v>0</v>
      </c>
      <c r="O334" s="96">
        <v>0</v>
      </c>
      <c r="P334" s="95">
        <v>0</v>
      </c>
      <c r="Q334" s="97">
        <f>+monthly_drivers_0!Q334*1.25</f>
        <v>3.125</v>
      </c>
    </row>
    <row r="335" spans="1:17" x14ac:dyDescent="0.25">
      <c r="A335" s="98">
        <f t="shared" si="21"/>
        <v>54635</v>
      </c>
      <c r="B335" s="98" t="str">
        <f t="shared" si="22"/>
        <v>Discovery</v>
      </c>
      <c r="C335" s="99">
        <f t="shared" si="23"/>
        <v>0</v>
      </c>
      <c r="D335" s="100">
        <v>0</v>
      </c>
      <c r="E335" s="100">
        <v>0</v>
      </c>
      <c r="F335" s="100">
        <v>0</v>
      </c>
      <c r="G335" s="100">
        <v>0</v>
      </c>
      <c r="H335" s="100">
        <v>0</v>
      </c>
      <c r="I335" s="100">
        <v>0</v>
      </c>
      <c r="J335" s="100">
        <v>0</v>
      </c>
      <c r="K335" s="101">
        <v>0</v>
      </c>
      <c r="L335" s="102">
        <f t="shared" si="20"/>
        <v>0</v>
      </c>
      <c r="M335" s="102">
        <v>0</v>
      </c>
      <c r="N335" s="102">
        <v>0</v>
      </c>
      <c r="O335" s="103">
        <v>0</v>
      </c>
      <c r="P335" s="104">
        <v>0</v>
      </c>
      <c r="Q335" s="105">
        <f>+monthly_drivers_0!Q335*1.25</f>
        <v>3.125</v>
      </c>
    </row>
    <row r="336" spans="1:17" x14ac:dyDescent="0.25">
      <c r="A336" s="106">
        <f t="shared" si="21"/>
        <v>54666</v>
      </c>
      <c r="B336" s="106" t="str">
        <f t="shared" si="22"/>
        <v>Discovery</v>
      </c>
      <c r="C336" s="93">
        <f t="shared" si="23"/>
        <v>0</v>
      </c>
      <c r="D336" s="94">
        <v>0</v>
      </c>
      <c r="E336" s="94">
        <v>0</v>
      </c>
      <c r="F336" s="94">
        <v>0</v>
      </c>
      <c r="G336" s="94">
        <v>0</v>
      </c>
      <c r="H336" s="94">
        <v>0</v>
      </c>
      <c r="I336" s="94">
        <v>0</v>
      </c>
      <c r="J336" s="94">
        <v>0</v>
      </c>
      <c r="K336" s="95">
        <v>0</v>
      </c>
      <c r="L336" s="94">
        <f t="shared" si="20"/>
        <v>0</v>
      </c>
      <c r="M336" s="94">
        <v>0</v>
      </c>
      <c r="N336" s="94">
        <v>0</v>
      </c>
      <c r="O336" s="96">
        <v>0</v>
      </c>
      <c r="P336" s="95">
        <v>0</v>
      </c>
      <c r="Q336" s="97">
        <f>+monthly_drivers_0!Q336*1.25</f>
        <v>3.125</v>
      </c>
    </row>
    <row r="337" spans="1:17" x14ac:dyDescent="0.25">
      <c r="A337" s="98">
        <f t="shared" si="21"/>
        <v>54696</v>
      </c>
      <c r="B337" s="98" t="str">
        <f t="shared" si="22"/>
        <v>Discovery</v>
      </c>
      <c r="C337" s="99">
        <f t="shared" si="23"/>
        <v>0</v>
      </c>
      <c r="D337" s="100">
        <v>0</v>
      </c>
      <c r="E337" s="100">
        <v>0</v>
      </c>
      <c r="F337" s="100">
        <v>0</v>
      </c>
      <c r="G337" s="100">
        <v>0</v>
      </c>
      <c r="H337" s="100">
        <v>0</v>
      </c>
      <c r="I337" s="100">
        <v>0</v>
      </c>
      <c r="J337" s="100">
        <v>0</v>
      </c>
      <c r="K337" s="101">
        <v>0</v>
      </c>
      <c r="L337" s="102">
        <f t="shared" si="20"/>
        <v>0</v>
      </c>
      <c r="M337" s="102">
        <v>0</v>
      </c>
      <c r="N337" s="102">
        <v>0</v>
      </c>
      <c r="O337" s="103">
        <v>0</v>
      </c>
      <c r="P337" s="104">
        <v>0</v>
      </c>
      <c r="Q337" s="105">
        <f>+monthly_drivers_0!Q337*1.25</f>
        <v>3.125</v>
      </c>
    </row>
    <row r="338" spans="1:17" x14ac:dyDescent="0.25">
      <c r="A338" s="106">
        <f t="shared" si="21"/>
        <v>54727</v>
      </c>
      <c r="B338" s="106" t="str">
        <f t="shared" si="22"/>
        <v>Discovery</v>
      </c>
      <c r="C338" s="93">
        <f t="shared" si="23"/>
        <v>0</v>
      </c>
      <c r="D338" s="94">
        <v>0</v>
      </c>
      <c r="E338" s="94">
        <v>0</v>
      </c>
      <c r="F338" s="94">
        <v>0</v>
      </c>
      <c r="G338" s="94">
        <v>0</v>
      </c>
      <c r="H338" s="94">
        <v>0</v>
      </c>
      <c r="I338" s="94">
        <v>0</v>
      </c>
      <c r="J338" s="94">
        <v>0</v>
      </c>
      <c r="K338" s="95">
        <v>0</v>
      </c>
      <c r="L338" s="94">
        <f t="shared" si="20"/>
        <v>0</v>
      </c>
      <c r="M338" s="94">
        <v>0</v>
      </c>
      <c r="N338" s="94">
        <v>0</v>
      </c>
      <c r="O338" s="96">
        <v>0</v>
      </c>
      <c r="P338" s="95">
        <v>0</v>
      </c>
      <c r="Q338" s="97">
        <f>+monthly_drivers_0!Q338*1.25</f>
        <v>3.125</v>
      </c>
    </row>
    <row r="339" spans="1:17" x14ac:dyDescent="0.25">
      <c r="A339" s="98">
        <f t="shared" si="21"/>
        <v>54757</v>
      </c>
      <c r="B339" s="98" t="str">
        <f t="shared" si="22"/>
        <v>Discovery</v>
      </c>
      <c r="C339" s="99">
        <f t="shared" si="23"/>
        <v>0</v>
      </c>
      <c r="D339" s="100">
        <v>0</v>
      </c>
      <c r="E339" s="100">
        <v>0</v>
      </c>
      <c r="F339" s="100">
        <v>0</v>
      </c>
      <c r="G339" s="100">
        <v>0</v>
      </c>
      <c r="H339" s="100">
        <v>0</v>
      </c>
      <c r="I339" s="100">
        <v>0</v>
      </c>
      <c r="J339" s="100">
        <v>0</v>
      </c>
      <c r="K339" s="101">
        <v>0</v>
      </c>
      <c r="L339" s="102">
        <f t="shared" si="20"/>
        <v>0</v>
      </c>
      <c r="M339" s="102">
        <v>0</v>
      </c>
      <c r="N339" s="102">
        <v>0</v>
      </c>
      <c r="O339" s="103">
        <v>0</v>
      </c>
      <c r="P339" s="104">
        <v>0</v>
      </c>
      <c r="Q339" s="105">
        <f>+monthly_drivers_0!Q339*1.25</f>
        <v>3.125</v>
      </c>
    </row>
    <row r="340" spans="1:17" x14ac:dyDescent="0.25">
      <c r="A340" s="106">
        <f t="shared" si="21"/>
        <v>54788</v>
      </c>
      <c r="B340" s="106" t="str">
        <f t="shared" si="22"/>
        <v>Discovery</v>
      </c>
      <c r="C340" s="93">
        <f t="shared" si="23"/>
        <v>0</v>
      </c>
      <c r="D340" s="94">
        <v>0</v>
      </c>
      <c r="E340" s="94">
        <v>0</v>
      </c>
      <c r="F340" s="94">
        <v>0</v>
      </c>
      <c r="G340" s="94">
        <v>0</v>
      </c>
      <c r="H340" s="94">
        <v>0</v>
      </c>
      <c r="I340" s="94">
        <v>0</v>
      </c>
      <c r="J340" s="94">
        <v>0</v>
      </c>
      <c r="K340" s="95">
        <v>0</v>
      </c>
      <c r="L340" s="94">
        <f t="shared" si="20"/>
        <v>0</v>
      </c>
      <c r="M340" s="94">
        <v>0</v>
      </c>
      <c r="N340" s="94">
        <v>0</v>
      </c>
      <c r="O340" s="96">
        <v>0</v>
      </c>
      <c r="P340" s="95">
        <v>0</v>
      </c>
      <c r="Q340" s="97">
        <f>+monthly_drivers_0!Q340*1.25</f>
        <v>3.125</v>
      </c>
    </row>
    <row r="341" spans="1:17" x14ac:dyDescent="0.25">
      <c r="A341" s="98">
        <f t="shared" si="21"/>
        <v>54819</v>
      </c>
      <c r="B341" s="98" t="str">
        <f t="shared" si="22"/>
        <v>Discovery</v>
      </c>
      <c r="C341" s="99">
        <f t="shared" si="23"/>
        <v>0</v>
      </c>
      <c r="D341" s="100">
        <v>0</v>
      </c>
      <c r="E341" s="100">
        <v>0</v>
      </c>
      <c r="F341" s="100">
        <v>0</v>
      </c>
      <c r="G341" s="100">
        <v>0</v>
      </c>
      <c r="H341" s="100">
        <v>0</v>
      </c>
      <c r="I341" s="100">
        <v>0</v>
      </c>
      <c r="J341" s="100">
        <v>0</v>
      </c>
      <c r="K341" s="101">
        <v>0</v>
      </c>
      <c r="L341" s="102">
        <f t="shared" si="20"/>
        <v>0</v>
      </c>
      <c r="M341" s="102">
        <v>0</v>
      </c>
      <c r="N341" s="102">
        <v>0</v>
      </c>
      <c r="O341" s="103">
        <v>0</v>
      </c>
      <c r="P341" s="104">
        <v>0</v>
      </c>
      <c r="Q341" s="105">
        <f>+monthly_drivers_0!Q341*1.25</f>
        <v>3.125</v>
      </c>
    </row>
    <row r="342" spans="1:17" x14ac:dyDescent="0.25">
      <c r="A342" s="106">
        <f t="shared" si="21"/>
        <v>54847</v>
      </c>
      <c r="B342" s="106" t="str">
        <f t="shared" si="22"/>
        <v>Discovery</v>
      </c>
      <c r="C342" s="93">
        <f t="shared" si="23"/>
        <v>0</v>
      </c>
      <c r="D342" s="94">
        <v>0</v>
      </c>
      <c r="E342" s="94">
        <v>0</v>
      </c>
      <c r="F342" s="94">
        <v>0</v>
      </c>
      <c r="G342" s="94">
        <v>0</v>
      </c>
      <c r="H342" s="94">
        <v>0</v>
      </c>
      <c r="I342" s="94">
        <v>0</v>
      </c>
      <c r="J342" s="94">
        <v>0</v>
      </c>
      <c r="K342" s="95">
        <v>0</v>
      </c>
      <c r="L342" s="94">
        <f t="shared" si="20"/>
        <v>0</v>
      </c>
      <c r="M342" s="94">
        <v>0</v>
      </c>
      <c r="N342" s="94">
        <v>0</v>
      </c>
      <c r="O342" s="96">
        <v>0</v>
      </c>
      <c r="P342" s="95">
        <v>0</v>
      </c>
      <c r="Q342" s="97">
        <f>+monthly_drivers_0!Q342*1.25</f>
        <v>3.125</v>
      </c>
    </row>
    <row r="343" spans="1:17" x14ac:dyDescent="0.25">
      <c r="A343" s="98">
        <f t="shared" si="21"/>
        <v>54878</v>
      </c>
      <c r="B343" s="98" t="str">
        <f t="shared" si="22"/>
        <v>Discovery</v>
      </c>
      <c r="C343" s="99">
        <f t="shared" si="23"/>
        <v>0</v>
      </c>
      <c r="D343" s="100">
        <v>0</v>
      </c>
      <c r="E343" s="100">
        <v>0</v>
      </c>
      <c r="F343" s="100">
        <v>0</v>
      </c>
      <c r="G343" s="100">
        <v>0</v>
      </c>
      <c r="H343" s="100">
        <v>0</v>
      </c>
      <c r="I343" s="100">
        <v>0</v>
      </c>
      <c r="J343" s="100">
        <v>0</v>
      </c>
      <c r="K343" s="101">
        <v>0</v>
      </c>
      <c r="L343" s="102">
        <f t="shared" si="20"/>
        <v>0</v>
      </c>
      <c r="M343" s="102">
        <v>0</v>
      </c>
      <c r="N343" s="102">
        <v>0</v>
      </c>
      <c r="O343" s="103">
        <v>0</v>
      </c>
      <c r="P343" s="104">
        <v>0</v>
      </c>
      <c r="Q343" s="105">
        <f>+monthly_drivers_0!Q343*1.25</f>
        <v>3.125</v>
      </c>
    </row>
    <row r="344" spans="1:17" x14ac:dyDescent="0.25">
      <c r="A344" s="106">
        <f t="shared" si="21"/>
        <v>54908</v>
      </c>
      <c r="B344" s="106" t="str">
        <f t="shared" si="22"/>
        <v>Discovery</v>
      </c>
      <c r="C344" s="93">
        <f t="shared" si="23"/>
        <v>0</v>
      </c>
      <c r="D344" s="94">
        <v>0</v>
      </c>
      <c r="E344" s="94">
        <v>0</v>
      </c>
      <c r="F344" s="94">
        <v>0</v>
      </c>
      <c r="G344" s="94">
        <v>0</v>
      </c>
      <c r="H344" s="94">
        <v>0</v>
      </c>
      <c r="I344" s="94">
        <v>0</v>
      </c>
      <c r="J344" s="94">
        <v>0</v>
      </c>
      <c r="K344" s="95">
        <v>0</v>
      </c>
      <c r="L344" s="94">
        <f t="shared" si="20"/>
        <v>0</v>
      </c>
      <c r="M344" s="94">
        <v>0</v>
      </c>
      <c r="N344" s="94">
        <v>0</v>
      </c>
      <c r="O344" s="96">
        <v>0</v>
      </c>
      <c r="P344" s="95">
        <v>0</v>
      </c>
      <c r="Q344" s="97">
        <f>+monthly_drivers_0!Q344*1.25</f>
        <v>3.125</v>
      </c>
    </row>
    <row r="345" spans="1:17" x14ac:dyDescent="0.25">
      <c r="A345" s="98">
        <f t="shared" si="21"/>
        <v>54939</v>
      </c>
      <c r="B345" s="98" t="str">
        <f t="shared" si="22"/>
        <v>Discovery</v>
      </c>
      <c r="C345" s="99">
        <f t="shared" si="23"/>
        <v>0</v>
      </c>
      <c r="D345" s="100">
        <v>0</v>
      </c>
      <c r="E345" s="100">
        <v>0</v>
      </c>
      <c r="F345" s="100">
        <v>0</v>
      </c>
      <c r="G345" s="100">
        <v>0</v>
      </c>
      <c r="H345" s="100">
        <v>0</v>
      </c>
      <c r="I345" s="100">
        <v>0</v>
      </c>
      <c r="J345" s="100">
        <v>0</v>
      </c>
      <c r="K345" s="101">
        <v>0</v>
      </c>
      <c r="L345" s="102">
        <f t="shared" si="20"/>
        <v>0</v>
      </c>
      <c r="M345" s="102">
        <v>0</v>
      </c>
      <c r="N345" s="102">
        <v>0</v>
      </c>
      <c r="O345" s="103">
        <v>0</v>
      </c>
      <c r="P345" s="104">
        <v>0</v>
      </c>
      <c r="Q345" s="105">
        <f>+monthly_drivers_0!Q345*1.25</f>
        <v>3.125</v>
      </c>
    </row>
    <row r="346" spans="1:17" x14ac:dyDescent="0.25">
      <c r="A346" s="106">
        <f t="shared" si="21"/>
        <v>54969</v>
      </c>
      <c r="B346" s="106" t="str">
        <f t="shared" si="22"/>
        <v>Discovery</v>
      </c>
      <c r="C346" s="93">
        <f t="shared" si="23"/>
        <v>0</v>
      </c>
      <c r="D346" s="94">
        <v>0</v>
      </c>
      <c r="E346" s="94">
        <v>0</v>
      </c>
      <c r="F346" s="94">
        <v>0</v>
      </c>
      <c r="G346" s="94">
        <v>0</v>
      </c>
      <c r="H346" s="94">
        <v>0</v>
      </c>
      <c r="I346" s="94">
        <v>0</v>
      </c>
      <c r="J346" s="94">
        <v>0</v>
      </c>
      <c r="K346" s="95">
        <v>0</v>
      </c>
      <c r="L346" s="94">
        <f t="shared" si="20"/>
        <v>0</v>
      </c>
      <c r="M346" s="94">
        <v>0</v>
      </c>
      <c r="N346" s="94">
        <v>0</v>
      </c>
      <c r="O346" s="96">
        <v>0</v>
      </c>
      <c r="P346" s="95">
        <v>0</v>
      </c>
      <c r="Q346" s="97">
        <f>+monthly_drivers_0!Q346*1.25</f>
        <v>3.125</v>
      </c>
    </row>
    <row r="347" spans="1:17" x14ac:dyDescent="0.25">
      <c r="A347" s="98">
        <f t="shared" si="21"/>
        <v>55000</v>
      </c>
      <c r="B347" s="98" t="str">
        <f t="shared" si="22"/>
        <v>Discovery</v>
      </c>
      <c r="C347" s="99">
        <f t="shared" si="23"/>
        <v>0</v>
      </c>
      <c r="D347" s="100">
        <v>0</v>
      </c>
      <c r="E347" s="100">
        <v>0</v>
      </c>
      <c r="F347" s="100">
        <v>0</v>
      </c>
      <c r="G347" s="100">
        <v>0</v>
      </c>
      <c r="H347" s="100">
        <v>0</v>
      </c>
      <c r="I347" s="100">
        <v>0</v>
      </c>
      <c r="J347" s="100">
        <v>0</v>
      </c>
      <c r="K347" s="101">
        <v>0</v>
      </c>
      <c r="L347" s="102">
        <f t="shared" si="20"/>
        <v>0</v>
      </c>
      <c r="M347" s="102">
        <v>0</v>
      </c>
      <c r="N347" s="102">
        <v>0</v>
      </c>
      <c r="O347" s="103">
        <v>0</v>
      </c>
      <c r="P347" s="104">
        <v>0</v>
      </c>
      <c r="Q347" s="105">
        <f>+monthly_drivers_0!Q347*1.25</f>
        <v>3.125</v>
      </c>
    </row>
    <row r="348" spans="1:17" x14ac:dyDescent="0.25">
      <c r="A348" s="106">
        <f t="shared" si="21"/>
        <v>55031</v>
      </c>
      <c r="B348" s="106" t="str">
        <f t="shared" si="22"/>
        <v>Discovery</v>
      </c>
      <c r="C348" s="93">
        <f t="shared" si="23"/>
        <v>0</v>
      </c>
      <c r="D348" s="94">
        <v>0</v>
      </c>
      <c r="E348" s="94">
        <v>0</v>
      </c>
      <c r="F348" s="94">
        <v>0</v>
      </c>
      <c r="G348" s="94">
        <v>0</v>
      </c>
      <c r="H348" s="94">
        <v>0</v>
      </c>
      <c r="I348" s="94">
        <v>0</v>
      </c>
      <c r="J348" s="94">
        <v>0</v>
      </c>
      <c r="K348" s="95">
        <v>0</v>
      </c>
      <c r="L348" s="94">
        <f t="shared" si="20"/>
        <v>0</v>
      </c>
      <c r="M348" s="94">
        <v>0</v>
      </c>
      <c r="N348" s="94">
        <v>0</v>
      </c>
      <c r="O348" s="96">
        <v>0</v>
      </c>
      <c r="P348" s="95">
        <v>0</v>
      </c>
      <c r="Q348" s="97">
        <f>+monthly_drivers_0!Q348*1.25</f>
        <v>3.125</v>
      </c>
    </row>
    <row r="349" spans="1:17" x14ac:dyDescent="0.25">
      <c r="A349" s="98">
        <f t="shared" si="21"/>
        <v>55061</v>
      </c>
      <c r="B349" s="98" t="str">
        <f t="shared" si="22"/>
        <v>Discovery</v>
      </c>
      <c r="C349" s="99">
        <f t="shared" si="23"/>
        <v>0</v>
      </c>
      <c r="D349" s="100">
        <v>0</v>
      </c>
      <c r="E349" s="100">
        <v>0</v>
      </c>
      <c r="F349" s="100">
        <v>0</v>
      </c>
      <c r="G349" s="100">
        <v>0</v>
      </c>
      <c r="H349" s="100">
        <v>0</v>
      </c>
      <c r="I349" s="100">
        <v>0</v>
      </c>
      <c r="J349" s="100">
        <v>0</v>
      </c>
      <c r="K349" s="101">
        <v>0</v>
      </c>
      <c r="L349" s="102">
        <f t="shared" si="20"/>
        <v>0</v>
      </c>
      <c r="M349" s="102">
        <v>0</v>
      </c>
      <c r="N349" s="102">
        <v>0</v>
      </c>
      <c r="O349" s="103">
        <v>0</v>
      </c>
      <c r="P349" s="104">
        <v>0</v>
      </c>
      <c r="Q349" s="105">
        <f>+monthly_drivers_0!Q349*1.25</f>
        <v>3.125</v>
      </c>
    </row>
    <row r="350" spans="1:17" x14ac:dyDescent="0.25">
      <c r="A350" s="106">
        <f t="shared" si="21"/>
        <v>55092</v>
      </c>
      <c r="B350" s="106" t="str">
        <f t="shared" si="22"/>
        <v>Discovery</v>
      </c>
      <c r="C350" s="93">
        <f t="shared" si="23"/>
        <v>0</v>
      </c>
      <c r="D350" s="94">
        <v>0</v>
      </c>
      <c r="E350" s="94">
        <v>0</v>
      </c>
      <c r="F350" s="94">
        <v>0</v>
      </c>
      <c r="G350" s="94">
        <v>0</v>
      </c>
      <c r="H350" s="94">
        <v>0</v>
      </c>
      <c r="I350" s="94">
        <v>0</v>
      </c>
      <c r="J350" s="94">
        <v>0</v>
      </c>
      <c r="K350" s="95">
        <v>0</v>
      </c>
      <c r="L350" s="94">
        <f t="shared" si="20"/>
        <v>0</v>
      </c>
      <c r="M350" s="94">
        <v>0</v>
      </c>
      <c r="N350" s="94">
        <v>0</v>
      </c>
      <c r="O350" s="96">
        <v>0</v>
      </c>
      <c r="P350" s="95">
        <v>0</v>
      </c>
      <c r="Q350" s="97">
        <f>+monthly_drivers_0!Q350*1.25</f>
        <v>3.125</v>
      </c>
    </row>
    <row r="351" spans="1:17" x14ac:dyDescent="0.25">
      <c r="A351" s="98">
        <f t="shared" si="21"/>
        <v>55122</v>
      </c>
      <c r="B351" s="98" t="str">
        <f t="shared" si="22"/>
        <v>Discovery</v>
      </c>
      <c r="C351" s="99">
        <f t="shared" si="23"/>
        <v>0</v>
      </c>
      <c r="D351" s="100">
        <v>0</v>
      </c>
      <c r="E351" s="100">
        <v>0</v>
      </c>
      <c r="F351" s="100">
        <v>0</v>
      </c>
      <c r="G351" s="100">
        <v>0</v>
      </c>
      <c r="H351" s="100">
        <v>0</v>
      </c>
      <c r="I351" s="100">
        <v>0</v>
      </c>
      <c r="J351" s="100">
        <v>0</v>
      </c>
      <c r="K351" s="101">
        <v>0</v>
      </c>
      <c r="L351" s="102">
        <f t="shared" si="20"/>
        <v>0</v>
      </c>
      <c r="M351" s="102">
        <v>0</v>
      </c>
      <c r="N351" s="102">
        <v>0</v>
      </c>
      <c r="O351" s="103">
        <v>0</v>
      </c>
      <c r="P351" s="104">
        <v>0</v>
      </c>
      <c r="Q351" s="105">
        <f>+monthly_drivers_0!Q351*1.25</f>
        <v>3.125</v>
      </c>
    </row>
    <row r="352" spans="1:17" x14ac:dyDescent="0.25">
      <c r="A352" s="106">
        <f t="shared" si="21"/>
        <v>55153</v>
      </c>
      <c r="B352" s="106" t="str">
        <f t="shared" si="22"/>
        <v>Discovery</v>
      </c>
      <c r="C352" s="93">
        <f t="shared" si="23"/>
        <v>0</v>
      </c>
      <c r="D352" s="94">
        <v>0</v>
      </c>
      <c r="E352" s="94">
        <v>0</v>
      </c>
      <c r="F352" s="94">
        <v>0</v>
      </c>
      <c r="G352" s="94">
        <v>0</v>
      </c>
      <c r="H352" s="94">
        <v>0</v>
      </c>
      <c r="I352" s="94">
        <v>0</v>
      </c>
      <c r="J352" s="94">
        <v>0</v>
      </c>
      <c r="K352" s="95">
        <v>0</v>
      </c>
      <c r="L352" s="94">
        <f t="shared" si="20"/>
        <v>0</v>
      </c>
      <c r="M352" s="94">
        <v>0</v>
      </c>
      <c r="N352" s="94">
        <v>0</v>
      </c>
      <c r="O352" s="96">
        <v>0</v>
      </c>
      <c r="P352" s="95">
        <v>0</v>
      </c>
      <c r="Q352" s="97">
        <f>+monthly_drivers_0!Q352*1.25</f>
        <v>3.125</v>
      </c>
    </row>
    <row r="353" spans="1:17" x14ac:dyDescent="0.25">
      <c r="A353" s="98">
        <f t="shared" si="21"/>
        <v>55184</v>
      </c>
      <c r="B353" s="98" t="str">
        <f t="shared" si="22"/>
        <v>Discovery</v>
      </c>
      <c r="C353" s="99">
        <f t="shared" si="23"/>
        <v>0</v>
      </c>
      <c r="D353" s="100">
        <v>0</v>
      </c>
      <c r="E353" s="100">
        <v>0</v>
      </c>
      <c r="F353" s="100">
        <v>0</v>
      </c>
      <c r="G353" s="100">
        <v>0</v>
      </c>
      <c r="H353" s="100">
        <v>0</v>
      </c>
      <c r="I353" s="100">
        <v>0</v>
      </c>
      <c r="J353" s="100">
        <v>0</v>
      </c>
      <c r="K353" s="101">
        <v>0</v>
      </c>
      <c r="L353" s="102">
        <f t="shared" si="20"/>
        <v>0</v>
      </c>
      <c r="M353" s="102">
        <v>0</v>
      </c>
      <c r="N353" s="102">
        <v>0</v>
      </c>
      <c r="O353" s="103">
        <v>0</v>
      </c>
      <c r="P353" s="104">
        <v>0</v>
      </c>
      <c r="Q353" s="105">
        <f>+monthly_drivers_0!Q353*1.25</f>
        <v>3.125</v>
      </c>
    </row>
    <row r="354" spans="1:17" x14ac:dyDescent="0.25">
      <c r="A354" s="106">
        <f t="shared" si="21"/>
        <v>55212</v>
      </c>
      <c r="B354" s="106" t="str">
        <f t="shared" si="22"/>
        <v>Discovery</v>
      </c>
      <c r="C354" s="93">
        <f t="shared" si="23"/>
        <v>0</v>
      </c>
      <c r="D354" s="94">
        <v>0</v>
      </c>
      <c r="E354" s="94">
        <v>0</v>
      </c>
      <c r="F354" s="94">
        <v>0</v>
      </c>
      <c r="G354" s="94">
        <v>0</v>
      </c>
      <c r="H354" s="94">
        <v>0</v>
      </c>
      <c r="I354" s="94">
        <v>0</v>
      </c>
      <c r="J354" s="94">
        <v>0</v>
      </c>
      <c r="K354" s="95">
        <v>0</v>
      </c>
      <c r="L354" s="94">
        <f t="shared" si="20"/>
        <v>0</v>
      </c>
      <c r="M354" s="94">
        <v>0</v>
      </c>
      <c r="N354" s="94">
        <v>0</v>
      </c>
      <c r="O354" s="96">
        <v>0</v>
      </c>
      <c r="P354" s="95">
        <v>0</v>
      </c>
      <c r="Q354" s="97">
        <f>+monthly_drivers_0!Q354*1.25</f>
        <v>3.125</v>
      </c>
    </row>
    <row r="355" spans="1:17" x14ac:dyDescent="0.25">
      <c r="A355" s="98">
        <f t="shared" si="21"/>
        <v>55243</v>
      </c>
      <c r="B355" s="98" t="str">
        <f t="shared" si="22"/>
        <v>Discovery</v>
      </c>
      <c r="C355" s="99">
        <f t="shared" si="23"/>
        <v>0</v>
      </c>
      <c r="D355" s="100">
        <v>0</v>
      </c>
      <c r="E355" s="100">
        <v>0</v>
      </c>
      <c r="F355" s="100">
        <v>0</v>
      </c>
      <c r="G355" s="100">
        <v>0</v>
      </c>
      <c r="H355" s="100">
        <v>0</v>
      </c>
      <c r="I355" s="100">
        <v>0</v>
      </c>
      <c r="J355" s="100">
        <v>0</v>
      </c>
      <c r="K355" s="101">
        <v>0</v>
      </c>
      <c r="L355" s="102">
        <f t="shared" si="20"/>
        <v>0</v>
      </c>
      <c r="M355" s="102">
        <v>0</v>
      </c>
      <c r="N355" s="102">
        <v>0</v>
      </c>
      <c r="O355" s="103">
        <v>0</v>
      </c>
      <c r="P355" s="104">
        <v>0</v>
      </c>
      <c r="Q355" s="105">
        <f>+monthly_drivers_0!Q355*1.25</f>
        <v>3.125</v>
      </c>
    </row>
    <row r="356" spans="1:17" x14ac:dyDescent="0.25">
      <c r="A356" s="106">
        <f t="shared" si="21"/>
        <v>55273</v>
      </c>
      <c r="B356" s="106" t="str">
        <f t="shared" si="22"/>
        <v>Discovery</v>
      </c>
      <c r="C356" s="93">
        <f t="shared" si="23"/>
        <v>0</v>
      </c>
      <c r="D356" s="94">
        <v>0</v>
      </c>
      <c r="E356" s="94">
        <v>0</v>
      </c>
      <c r="F356" s="94">
        <v>0</v>
      </c>
      <c r="G356" s="94">
        <v>0</v>
      </c>
      <c r="H356" s="94">
        <v>0</v>
      </c>
      <c r="I356" s="94">
        <v>0</v>
      </c>
      <c r="J356" s="94">
        <v>0</v>
      </c>
      <c r="K356" s="95">
        <v>0</v>
      </c>
      <c r="L356" s="94">
        <f t="shared" si="20"/>
        <v>0</v>
      </c>
      <c r="M356" s="94">
        <v>0</v>
      </c>
      <c r="N356" s="94">
        <v>0</v>
      </c>
      <c r="O356" s="96">
        <v>0</v>
      </c>
      <c r="P356" s="95">
        <v>0</v>
      </c>
      <c r="Q356" s="97">
        <f>+monthly_drivers_0!Q356*1.25</f>
        <v>3.125</v>
      </c>
    </row>
    <row r="357" spans="1:17" x14ac:dyDescent="0.25">
      <c r="A357" s="98">
        <f t="shared" si="21"/>
        <v>55304</v>
      </c>
      <c r="B357" s="98" t="str">
        <f t="shared" si="22"/>
        <v>Discovery</v>
      </c>
      <c r="C357" s="99">
        <f t="shared" si="23"/>
        <v>0</v>
      </c>
      <c r="D357" s="100">
        <v>0</v>
      </c>
      <c r="E357" s="100">
        <v>0</v>
      </c>
      <c r="F357" s="100">
        <v>0</v>
      </c>
      <c r="G357" s="100">
        <v>0</v>
      </c>
      <c r="H357" s="100">
        <v>0</v>
      </c>
      <c r="I357" s="100">
        <v>0</v>
      </c>
      <c r="J357" s="100">
        <v>0</v>
      </c>
      <c r="K357" s="101">
        <v>0</v>
      </c>
      <c r="L357" s="102">
        <f t="shared" si="20"/>
        <v>0</v>
      </c>
      <c r="M357" s="102">
        <v>0</v>
      </c>
      <c r="N357" s="102">
        <v>0</v>
      </c>
      <c r="O357" s="103">
        <v>0</v>
      </c>
      <c r="P357" s="104">
        <v>0</v>
      </c>
      <c r="Q357" s="105">
        <f>+monthly_drivers_0!Q357*1.25</f>
        <v>3.125</v>
      </c>
    </row>
    <row r="358" spans="1:17" x14ac:dyDescent="0.25">
      <c r="A358" s="106">
        <f t="shared" si="21"/>
        <v>55334</v>
      </c>
      <c r="B358" s="106" t="str">
        <f t="shared" si="22"/>
        <v>Discovery</v>
      </c>
      <c r="C358" s="93">
        <f t="shared" si="23"/>
        <v>0</v>
      </c>
      <c r="D358" s="94">
        <v>0</v>
      </c>
      <c r="E358" s="94">
        <v>0</v>
      </c>
      <c r="F358" s="94">
        <v>0</v>
      </c>
      <c r="G358" s="94">
        <v>0</v>
      </c>
      <c r="H358" s="94">
        <v>0</v>
      </c>
      <c r="I358" s="94">
        <v>0</v>
      </c>
      <c r="J358" s="94">
        <v>0</v>
      </c>
      <c r="K358" s="95">
        <v>0</v>
      </c>
      <c r="L358" s="94">
        <f t="shared" si="20"/>
        <v>0</v>
      </c>
      <c r="M358" s="94">
        <v>0</v>
      </c>
      <c r="N358" s="94">
        <v>0</v>
      </c>
      <c r="O358" s="96">
        <v>0</v>
      </c>
      <c r="P358" s="95">
        <v>0</v>
      </c>
      <c r="Q358" s="97">
        <f>+monthly_drivers_0!Q358*1.25</f>
        <v>3.125</v>
      </c>
    </row>
    <row r="359" spans="1:17" x14ac:dyDescent="0.25">
      <c r="A359" s="98">
        <f t="shared" si="21"/>
        <v>55365</v>
      </c>
      <c r="B359" s="98" t="str">
        <f t="shared" si="22"/>
        <v>Discovery</v>
      </c>
      <c r="C359" s="99">
        <f t="shared" si="23"/>
        <v>0</v>
      </c>
      <c r="D359" s="100">
        <v>0</v>
      </c>
      <c r="E359" s="100">
        <v>0</v>
      </c>
      <c r="F359" s="100">
        <v>0</v>
      </c>
      <c r="G359" s="100">
        <v>0</v>
      </c>
      <c r="H359" s="100">
        <v>0</v>
      </c>
      <c r="I359" s="100">
        <v>0</v>
      </c>
      <c r="J359" s="100">
        <v>0</v>
      </c>
      <c r="K359" s="101">
        <v>0</v>
      </c>
      <c r="L359" s="102">
        <f t="shared" si="20"/>
        <v>0</v>
      </c>
      <c r="M359" s="102">
        <v>0</v>
      </c>
      <c r="N359" s="102">
        <v>0</v>
      </c>
      <c r="O359" s="103">
        <v>0</v>
      </c>
      <c r="P359" s="104">
        <v>0</v>
      </c>
      <c r="Q359" s="105">
        <f>+monthly_drivers_0!Q359*1.25</f>
        <v>3.125</v>
      </c>
    </row>
    <row r="360" spans="1:17" x14ac:dyDescent="0.25">
      <c r="A360" s="106">
        <f t="shared" si="21"/>
        <v>55396</v>
      </c>
      <c r="B360" s="106" t="str">
        <f t="shared" si="22"/>
        <v>Discovery</v>
      </c>
      <c r="C360" s="93">
        <f t="shared" si="23"/>
        <v>0</v>
      </c>
      <c r="D360" s="94">
        <v>0</v>
      </c>
      <c r="E360" s="94">
        <v>0</v>
      </c>
      <c r="F360" s="94">
        <v>0</v>
      </c>
      <c r="G360" s="94">
        <v>0</v>
      </c>
      <c r="H360" s="94">
        <v>0</v>
      </c>
      <c r="I360" s="94">
        <v>0</v>
      </c>
      <c r="J360" s="94">
        <v>0</v>
      </c>
      <c r="K360" s="95">
        <v>0</v>
      </c>
      <c r="L360" s="94">
        <f t="shared" si="20"/>
        <v>0</v>
      </c>
      <c r="M360" s="94">
        <v>0</v>
      </c>
      <c r="N360" s="94">
        <v>0</v>
      </c>
      <c r="O360" s="96">
        <v>0</v>
      </c>
      <c r="P360" s="95">
        <v>0</v>
      </c>
      <c r="Q360" s="97">
        <f>+monthly_drivers_0!Q360*1.25</f>
        <v>3.125</v>
      </c>
    </row>
    <row r="361" spans="1:17" x14ac:dyDescent="0.25">
      <c r="A361" s="98">
        <f t="shared" si="21"/>
        <v>55426</v>
      </c>
      <c r="B361" s="98" t="str">
        <f t="shared" si="22"/>
        <v>Discovery</v>
      </c>
      <c r="C361" s="99">
        <f t="shared" si="23"/>
        <v>0</v>
      </c>
      <c r="D361" s="100">
        <v>0</v>
      </c>
      <c r="E361" s="100">
        <v>0</v>
      </c>
      <c r="F361" s="100">
        <v>0</v>
      </c>
      <c r="G361" s="100">
        <v>0</v>
      </c>
      <c r="H361" s="100">
        <v>0</v>
      </c>
      <c r="I361" s="100">
        <v>0</v>
      </c>
      <c r="J361" s="100">
        <v>0</v>
      </c>
      <c r="K361" s="101">
        <v>0</v>
      </c>
      <c r="L361" s="102">
        <f t="shared" si="20"/>
        <v>0</v>
      </c>
      <c r="M361" s="102">
        <v>0</v>
      </c>
      <c r="N361" s="102">
        <v>0</v>
      </c>
      <c r="O361" s="103">
        <v>0</v>
      </c>
      <c r="P361" s="104">
        <v>0</v>
      </c>
      <c r="Q361" s="105">
        <f>+monthly_drivers_0!Q361*1.25</f>
        <v>3.125</v>
      </c>
    </row>
    <row r="362" spans="1:17" x14ac:dyDescent="0.25">
      <c r="A362" s="106">
        <f t="shared" si="21"/>
        <v>55457</v>
      </c>
      <c r="B362" s="106" t="str">
        <f t="shared" si="22"/>
        <v>Discovery</v>
      </c>
      <c r="C362" s="93">
        <f t="shared" si="23"/>
        <v>0</v>
      </c>
      <c r="D362" s="94">
        <v>0</v>
      </c>
      <c r="E362" s="94">
        <v>0</v>
      </c>
      <c r="F362" s="94">
        <v>0</v>
      </c>
      <c r="G362" s="94">
        <v>0</v>
      </c>
      <c r="H362" s="94">
        <v>0</v>
      </c>
      <c r="I362" s="94">
        <v>0</v>
      </c>
      <c r="J362" s="94">
        <v>0</v>
      </c>
      <c r="K362" s="95">
        <v>0</v>
      </c>
      <c r="L362" s="94">
        <f t="shared" si="20"/>
        <v>0</v>
      </c>
      <c r="M362" s="94">
        <v>0</v>
      </c>
      <c r="N362" s="94">
        <v>0</v>
      </c>
      <c r="O362" s="96">
        <v>0</v>
      </c>
      <c r="P362" s="95">
        <v>0</v>
      </c>
      <c r="Q362" s="97">
        <f>+monthly_drivers_0!Q362*1.25</f>
        <v>3.125</v>
      </c>
    </row>
    <row r="363" spans="1:17" x14ac:dyDescent="0.25">
      <c r="A363" s="98">
        <f t="shared" si="21"/>
        <v>55487</v>
      </c>
      <c r="B363" s="98" t="str">
        <f t="shared" si="22"/>
        <v>Discovery</v>
      </c>
      <c r="C363" s="99">
        <f t="shared" si="23"/>
        <v>0</v>
      </c>
      <c r="D363" s="100">
        <v>0</v>
      </c>
      <c r="E363" s="100">
        <v>0</v>
      </c>
      <c r="F363" s="100">
        <v>0</v>
      </c>
      <c r="G363" s="100">
        <v>0</v>
      </c>
      <c r="H363" s="100">
        <v>0</v>
      </c>
      <c r="I363" s="100">
        <v>0</v>
      </c>
      <c r="J363" s="100">
        <v>0</v>
      </c>
      <c r="K363" s="101">
        <v>0</v>
      </c>
      <c r="L363" s="102">
        <f t="shared" si="20"/>
        <v>0</v>
      </c>
      <c r="M363" s="102">
        <v>0</v>
      </c>
      <c r="N363" s="102">
        <v>0</v>
      </c>
      <c r="O363" s="103">
        <v>0</v>
      </c>
      <c r="P363" s="104">
        <v>0</v>
      </c>
      <c r="Q363" s="105">
        <f>+monthly_drivers_0!Q363*1.25</f>
        <v>3.125</v>
      </c>
    </row>
    <row r="364" spans="1:17" x14ac:dyDescent="0.25">
      <c r="A364" s="106">
        <f t="shared" si="21"/>
        <v>55518</v>
      </c>
      <c r="B364" s="106" t="str">
        <f t="shared" si="22"/>
        <v>Discovery</v>
      </c>
      <c r="C364" s="93">
        <f t="shared" si="23"/>
        <v>0</v>
      </c>
      <c r="D364" s="94">
        <v>0</v>
      </c>
      <c r="E364" s="94">
        <v>0</v>
      </c>
      <c r="F364" s="94">
        <v>0</v>
      </c>
      <c r="G364" s="94">
        <v>0</v>
      </c>
      <c r="H364" s="94">
        <v>0</v>
      </c>
      <c r="I364" s="94">
        <v>0</v>
      </c>
      <c r="J364" s="94">
        <v>0</v>
      </c>
      <c r="K364" s="95">
        <v>0</v>
      </c>
      <c r="L364" s="94">
        <f t="shared" si="20"/>
        <v>0</v>
      </c>
      <c r="M364" s="94">
        <v>0</v>
      </c>
      <c r="N364" s="94">
        <v>0</v>
      </c>
      <c r="O364" s="96">
        <v>0</v>
      </c>
      <c r="P364" s="95">
        <v>0</v>
      </c>
      <c r="Q364" s="97">
        <f>+monthly_drivers_0!Q364*1.25</f>
        <v>3.125</v>
      </c>
    </row>
    <row r="365" spans="1:17" x14ac:dyDescent="0.25">
      <c r="A365" s="98">
        <f t="shared" si="21"/>
        <v>55549</v>
      </c>
      <c r="B365" s="98" t="str">
        <f t="shared" si="22"/>
        <v>Discovery</v>
      </c>
      <c r="C365" s="99">
        <f t="shared" si="23"/>
        <v>0</v>
      </c>
      <c r="D365" s="100">
        <v>0</v>
      </c>
      <c r="E365" s="100">
        <v>0</v>
      </c>
      <c r="F365" s="100">
        <v>0</v>
      </c>
      <c r="G365" s="100">
        <v>0</v>
      </c>
      <c r="H365" s="100">
        <v>0</v>
      </c>
      <c r="I365" s="100">
        <v>0</v>
      </c>
      <c r="J365" s="100">
        <v>0</v>
      </c>
      <c r="K365" s="101">
        <v>0</v>
      </c>
      <c r="L365" s="102">
        <f t="shared" si="20"/>
        <v>0</v>
      </c>
      <c r="M365" s="102">
        <v>0</v>
      </c>
      <c r="N365" s="102">
        <v>0</v>
      </c>
      <c r="O365" s="103">
        <v>0</v>
      </c>
      <c r="P365" s="104">
        <v>0</v>
      </c>
      <c r="Q365" s="105">
        <f>+monthly_drivers_0!Q365*1.25</f>
        <v>3.125</v>
      </c>
    </row>
    <row r="366" spans="1:17" x14ac:dyDescent="0.25">
      <c r="A366" s="106">
        <f t="shared" si="21"/>
        <v>55578</v>
      </c>
      <c r="B366" s="106" t="str">
        <f t="shared" si="22"/>
        <v>Discovery</v>
      </c>
      <c r="C366" s="93">
        <f t="shared" si="23"/>
        <v>0</v>
      </c>
      <c r="D366" s="94">
        <v>0</v>
      </c>
      <c r="E366" s="94">
        <v>0</v>
      </c>
      <c r="F366" s="94">
        <v>0</v>
      </c>
      <c r="G366" s="94">
        <v>0</v>
      </c>
      <c r="H366" s="94">
        <v>0</v>
      </c>
      <c r="I366" s="94">
        <v>0</v>
      </c>
      <c r="J366" s="94">
        <v>0</v>
      </c>
      <c r="K366" s="95">
        <v>0</v>
      </c>
      <c r="L366" s="94">
        <f t="shared" si="20"/>
        <v>0</v>
      </c>
      <c r="M366" s="94">
        <v>0</v>
      </c>
      <c r="N366" s="94">
        <v>0</v>
      </c>
      <c r="O366" s="96">
        <v>0</v>
      </c>
      <c r="P366" s="95">
        <v>0</v>
      </c>
      <c r="Q366" s="97">
        <f>+monthly_drivers_0!Q366*1.25</f>
        <v>3.125</v>
      </c>
    </row>
    <row r="367" spans="1:17" x14ac:dyDescent="0.25">
      <c r="A367" s="98">
        <f t="shared" si="21"/>
        <v>55609</v>
      </c>
      <c r="B367" s="98" t="str">
        <f t="shared" si="22"/>
        <v>Discovery</v>
      </c>
      <c r="C367" s="99">
        <f t="shared" si="23"/>
        <v>0</v>
      </c>
      <c r="D367" s="100">
        <v>0</v>
      </c>
      <c r="E367" s="100">
        <v>0</v>
      </c>
      <c r="F367" s="100">
        <v>0</v>
      </c>
      <c r="G367" s="100">
        <v>0</v>
      </c>
      <c r="H367" s="100">
        <v>0</v>
      </c>
      <c r="I367" s="100">
        <v>0</v>
      </c>
      <c r="J367" s="100">
        <v>0</v>
      </c>
      <c r="K367" s="101">
        <v>0</v>
      </c>
      <c r="L367" s="102">
        <f t="shared" si="20"/>
        <v>0</v>
      </c>
      <c r="M367" s="102">
        <v>0</v>
      </c>
      <c r="N367" s="102">
        <v>0</v>
      </c>
      <c r="O367" s="103">
        <v>0</v>
      </c>
      <c r="P367" s="104">
        <v>0</v>
      </c>
      <c r="Q367" s="105">
        <f>+monthly_drivers_0!Q367*1.25</f>
        <v>3.125</v>
      </c>
    </row>
    <row r="368" spans="1:17" x14ac:dyDescent="0.25">
      <c r="A368" s="106">
        <f t="shared" si="21"/>
        <v>55639</v>
      </c>
      <c r="B368" s="106" t="str">
        <f t="shared" si="22"/>
        <v>Discovery</v>
      </c>
      <c r="C368" s="93">
        <f t="shared" si="23"/>
        <v>0</v>
      </c>
      <c r="D368" s="94">
        <v>0</v>
      </c>
      <c r="E368" s="94">
        <v>0</v>
      </c>
      <c r="F368" s="94">
        <v>0</v>
      </c>
      <c r="G368" s="94">
        <v>0</v>
      </c>
      <c r="H368" s="94">
        <v>0</v>
      </c>
      <c r="I368" s="94">
        <v>0</v>
      </c>
      <c r="J368" s="94">
        <v>0</v>
      </c>
      <c r="K368" s="95">
        <v>0</v>
      </c>
      <c r="L368" s="94">
        <f t="shared" si="20"/>
        <v>0</v>
      </c>
      <c r="M368" s="94">
        <v>0</v>
      </c>
      <c r="N368" s="94">
        <v>0</v>
      </c>
      <c r="O368" s="96">
        <v>0</v>
      </c>
      <c r="P368" s="95">
        <v>0</v>
      </c>
      <c r="Q368" s="97">
        <f>+monthly_drivers_0!Q368*1.25</f>
        <v>3.125</v>
      </c>
    </row>
    <row r="369" spans="1:17" x14ac:dyDescent="0.25">
      <c r="A369" s="98">
        <f t="shared" si="21"/>
        <v>55670</v>
      </c>
      <c r="B369" s="98" t="str">
        <f t="shared" si="22"/>
        <v>Discovery</v>
      </c>
      <c r="C369" s="99">
        <f t="shared" si="23"/>
        <v>0</v>
      </c>
      <c r="D369" s="100">
        <v>0</v>
      </c>
      <c r="E369" s="100">
        <v>0</v>
      </c>
      <c r="F369" s="100">
        <v>0</v>
      </c>
      <c r="G369" s="100">
        <v>0</v>
      </c>
      <c r="H369" s="100">
        <v>0</v>
      </c>
      <c r="I369" s="100">
        <v>0</v>
      </c>
      <c r="J369" s="100">
        <v>0</v>
      </c>
      <c r="K369" s="101">
        <v>0</v>
      </c>
      <c r="L369" s="102">
        <f t="shared" si="20"/>
        <v>0</v>
      </c>
      <c r="M369" s="102">
        <v>0</v>
      </c>
      <c r="N369" s="102">
        <v>0</v>
      </c>
      <c r="O369" s="103">
        <v>0</v>
      </c>
      <c r="P369" s="104">
        <v>0</v>
      </c>
      <c r="Q369" s="105">
        <f>+monthly_drivers_0!Q369*1.25</f>
        <v>3.125</v>
      </c>
    </row>
    <row r="370" spans="1:17" x14ac:dyDescent="0.25">
      <c r="A370" s="106">
        <f t="shared" si="21"/>
        <v>55700</v>
      </c>
      <c r="B370" s="106" t="str">
        <f t="shared" si="22"/>
        <v>Discovery</v>
      </c>
      <c r="C370" s="93">
        <f t="shared" si="23"/>
        <v>0</v>
      </c>
      <c r="D370" s="94">
        <v>0</v>
      </c>
      <c r="E370" s="94">
        <v>0</v>
      </c>
      <c r="F370" s="94">
        <v>0</v>
      </c>
      <c r="G370" s="94">
        <v>0</v>
      </c>
      <c r="H370" s="94">
        <v>0</v>
      </c>
      <c r="I370" s="94">
        <v>0</v>
      </c>
      <c r="J370" s="94">
        <v>0</v>
      </c>
      <c r="K370" s="95">
        <v>0</v>
      </c>
      <c r="L370" s="94">
        <f t="shared" si="20"/>
        <v>0</v>
      </c>
      <c r="M370" s="94">
        <v>0</v>
      </c>
      <c r="N370" s="94">
        <v>0</v>
      </c>
      <c r="O370" s="96">
        <v>0</v>
      </c>
      <c r="P370" s="95">
        <v>0</v>
      </c>
      <c r="Q370" s="97">
        <f>+monthly_drivers_0!Q370*1.25</f>
        <v>3.125</v>
      </c>
    </row>
    <row r="371" spans="1:17" x14ac:dyDescent="0.25">
      <c r="A371" s="98">
        <f t="shared" si="21"/>
        <v>55731</v>
      </c>
      <c r="B371" s="98" t="str">
        <f t="shared" si="22"/>
        <v>Discovery</v>
      </c>
      <c r="C371" s="99">
        <f t="shared" si="23"/>
        <v>0</v>
      </c>
      <c r="D371" s="100">
        <v>0</v>
      </c>
      <c r="E371" s="100">
        <v>0</v>
      </c>
      <c r="F371" s="100">
        <v>0</v>
      </c>
      <c r="G371" s="100">
        <v>0</v>
      </c>
      <c r="H371" s="100">
        <v>0</v>
      </c>
      <c r="I371" s="100">
        <v>0</v>
      </c>
      <c r="J371" s="100">
        <v>0</v>
      </c>
      <c r="K371" s="101">
        <v>0</v>
      </c>
      <c r="L371" s="102">
        <f t="shared" si="20"/>
        <v>0</v>
      </c>
      <c r="M371" s="102">
        <v>0</v>
      </c>
      <c r="N371" s="102">
        <v>0</v>
      </c>
      <c r="O371" s="103">
        <v>0</v>
      </c>
      <c r="P371" s="104">
        <v>0</v>
      </c>
      <c r="Q371" s="105">
        <f>+monthly_drivers_0!Q371*1.25</f>
        <v>3.125</v>
      </c>
    </row>
    <row r="372" spans="1:17" x14ac:dyDescent="0.25">
      <c r="A372" s="106">
        <f t="shared" si="21"/>
        <v>55762</v>
      </c>
      <c r="B372" s="106" t="str">
        <f t="shared" si="22"/>
        <v>Discovery</v>
      </c>
      <c r="C372" s="93">
        <f t="shared" si="23"/>
        <v>0</v>
      </c>
      <c r="D372" s="94">
        <v>0</v>
      </c>
      <c r="E372" s="94">
        <v>0</v>
      </c>
      <c r="F372" s="94">
        <v>0</v>
      </c>
      <c r="G372" s="94">
        <v>0</v>
      </c>
      <c r="H372" s="94">
        <v>0</v>
      </c>
      <c r="I372" s="94">
        <v>0</v>
      </c>
      <c r="J372" s="94">
        <v>0</v>
      </c>
      <c r="K372" s="95">
        <v>0</v>
      </c>
      <c r="L372" s="94">
        <f t="shared" si="20"/>
        <v>0</v>
      </c>
      <c r="M372" s="94">
        <v>0</v>
      </c>
      <c r="N372" s="94">
        <v>0</v>
      </c>
      <c r="O372" s="96">
        <v>0</v>
      </c>
      <c r="P372" s="95">
        <v>0</v>
      </c>
      <c r="Q372" s="97">
        <f>+monthly_drivers_0!Q372*1.25</f>
        <v>3.125</v>
      </c>
    </row>
    <row r="373" spans="1:17" x14ac:dyDescent="0.25">
      <c r="A373" s="98">
        <f t="shared" si="21"/>
        <v>55792</v>
      </c>
      <c r="B373" s="98" t="str">
        <f t="shared" si="22"/>
        <v>Discovery</v>
      </c>
      <c r="C373" s="99">
        <f t="shared" si="23"/>
        <v>0</v>
      </c>
      <c r="D373" s="100">
        <v>0</v>
      </c>
      <c r="E373" s="100">
        <v>0</v>
      </c>
      <c r="F373" s="100">
        <v>0</v>
      </c>
      <c r="G373" s="100">
        <v>0</v>
      </c>
      <c r="H373" s="100">
        <v>0</v>
      </c>
      <c r="I373" s="100">
        <v>0</v>
      </c>
      <c r="J373" s="100">
        <v>0</v>
      </c>
      <c r="K373" s="101">
        <v>0</v>
      </c>
      <c r="L373" s="102">
        <f t="shared" si="20"/>
        <v>0</v>
      </c>
      <c r="M373" s="102">
        <v>0</v>
      </c>
      <c r="N373" s="102">
        <v>0</v>
      </c>
      <c r="O373" s="103">
        <v>0</v>
      </c>
      <c r="P373" s="104">
        <v>0</v>
      </c>
      <c r="Q373" s="105">
        <f>+monthly_drivers_0!Q373*1.25</f>
        <v>3.125</v>
      </c>
    </row>
    <row r="374" spans="1:17" x14ac:dyDescent="0.25">
      <c r="A374" s="106">
        <f t="shared" si="21"/>
        <v>55823</v>
      </c>
      <c r="B374" s="106" t="str">
        <f t="shared" si="22"/>
        <v>Discovery</v>
      </c>
      <c r="C374" s="93">
        <f t="shared" si="23"/>
        <v>0</v>
      </c>
      <c r="D374" s="94">
        <v>0</v>
      </c>
      <c r="E374" s="94">
        <v>0</v>
      </c>
      <c r="F374" s="94">
        <v>0</v>
      </c>
      <c r="G374" s="94">
        <v>0</v>
      </c>
      <c r="H374" s="94">
        <v>0</v>
      </c>
      <c r="I374" s="94">
        <v>0</v>
      </c>
      <c r="J374" s="94">
        <v>0</v>
      </c>
      <c r="K374" s="95">
        <v>0</v>
      </c>
      <c r="L374" s="94">
        <f t="shared" si="20"/>
        <v>0</v>
      </c>
      <c r="M374" s="94">
        <v>0</v>
      </c>
      <c r="N374" s="94">
        <v>0</v>
      </c>
      <c r="O374" s="96">
        <v>0</v>
      </c>
      <c r="P374" s="95">
        <v>0</v>
      </c>
      <c r="Q374" s="97">
        <f>+monthly_drivers_0!Q374*1.25</f>
        <v>3.125</v>
      </c>
    </row>
    <row r="375" spans="1:17" x14ac:dyDescent="0.25">
      <c r="A375" s="98">
        <f t="shared" si="21"/>
        <v>55853</v>
      </c>
      <c r="B375" s="98" t="str">
        <f t="shared" si="22"/>
        <v>Discovery</v>
      </c>
      <c r="C375" s="99">
        <f t="shared" si="23"/>
        <v>0</v>
      </c>
      <c r="D375" s="100">
        <v>0</v>
      </c>
      <c r="E375" s="100">
        <v>0</v>
      </c>
      <c r="F375" s="100">
        <v>0</v>
      </c>
      <c r="G375" s="100">
        <v>0</v>
      </c>
      <c r="H375" s="100">
        <v>0</v>
      </c>
      <c r="I375" s="100">
        <v>0</v>
      </c>
      <c r="J375" s="100">
        <v>0</v>
      </c>
      <c r="K375" s="101">
        <v>0</v>
      </c>
      <c r="L375" s="102">
        <f t="shared" si="20"/>
        <v>0</v>
      </c>
      <c r="M375" s="102">
        <v>0</v>
      </c>
      <c r="N375" s="102">
        <v>0</v>
      </c>
      <c r="O375" s="103">
        <v>0</v>
      </c>
      <c r="P375" s="104">
        <v>0</v>
      </c>
      <c r="Q375" s="105">
        <f>+monthly_drivers_0!Q375*1.25</f>
        <v>3.125</v>
      </c>
    </row>
    <row r="376" spans="1:17" x14ac:dyDescent="0.25">
      <c r="A376" s="106">
        <f t="shared" si="21"/>
        <v>55884</v>
      </c>
      <c r="B376" s="106" t="str">
        <f t="shared" si="22"/>
        <v>Discovery</v>
      </c>
      <c r="C376" s="93">
        <f t="shared" si="23"/>
        <v>0</v>
      </c>
      <c r="D376" s="94">
        <v>0</v>
      </c>
      <c r="E376" s="94">
        <v>0</v>
      </c>
      <c r="F376" s="94">
        <v>0</v>
      </c>
      <c r="G376" s="94">
        <v>0</v>
      </c>
      <c r="H376" s="94">
        <v>0</v>
      </c>
      <c r="I376" s="94">
        <v>0</v>
      </c>
      <c r="J376" s="94">
        <v>0</v>
      </c>
      <c r="K376" s="95">
        <v>0</v>
      </c>
      <c r="L376" s="94">
        <f t="shared" si="20"/>
        <v>0</v>
      </c>
      <c r="M376" s="94">
        <v>0</v>
      </c>
      <c r="N376" s="94">
        <v>0</v>
      </c>
      <c r="O376" s="96">
        <v>0</v>
      </c>
      <c r="P376" s="95">
        <v>0</v>
      </c>
      <c r="Q376" s="97">
        <f>+monthly_drivers_0!Q376*1.25</f>
        <v>3.125</v>
      </c>
    </row>
    <row r="377" spans="1:17" x14ac:dyDescent="0.25">
      <c r="A377" s="98">
        <f t="shared" si="21"/>
        <v>55915</v>
      </c>
      <c r="B377" s="98" t="str">
        <f t="shared" si="22"/>
        <v>Discovery</v>
      </c>
      <c r="C377" s="99">
        <f t="shared" si="23"/>
        <v>0</v>
      </c>
      <c r="D377" s="100">
        <v>0</v>
      </c>
      <c r="E377" s="100">
        <v>0</v>
      </c>
      <c r="F377" s="100">
        <v>0</v>
      </c>
      <c r="G377" s="100">
        <v>0</v>
      </c>
      <c r="H377" s="100">
        <v>0</v>
      </c>
      <c r="I377" s="100">
        <v>0</v>
      </c>
      <c r="J377" s="100">
        <v>0</v>
      </c>
      <c r="K377" s="101">
        <v>0</v>
      </c>
      <c r="L377" s="102">
        <f t="shared" si="20"/>
        <v>0</v>
      </c>
      <c r="M377" s="102">
        <v>0</v>
      </c>
      <c r="N377" s="102">
        <v>0</v>
      </c>
      <c r="O377" s="103">
        <v>0</v>
      </c>
      <c r="P377" s="104">
        <v>0</v>
      </c>
      <c r="Q377" s="105">
        <f>+monthly_drivers_0!Q377*1.25</f>
        <v>3.125</v>
      </c>
    </row>
    <row r="378" spans="1:17" x14ac:dyDescent="0.25">
      <c r="A378" s="106">
        <f t="shared" si="21"/>
        <v>55943</v>
      </c>
      <c r="B378" s="106" t="str">
        <f t="shared" si="22"/>
        <v>Discovery</v>
      </c>
      <c r="C378" s="93">
        <f t="shared" si="23"/>
        <v>0</v>
      </c>
      <c r="D378" s="94">
        <v>0</v>
      </c>
      <c r="E378" s="94">
        <v>0</v>
      </c>
      <c r="F378" s="94">
        <v>0</v>
      </c>
      <c r="G378" s="94">
        <v>0</v>
      </c>
      <c r="H378" s="94">
        <v>0</v>
      </c>
      <c r="I378" s="94">
        <v>0</v>
      </c>
      <c r="J378" s="94">
        <v>0</v>
      </c>
      <c r="K378" s="95">
        <v>0</v>
      </c>
      <c r="L378" s="94">
        <f t="shared" si="20"/>
        <v>0</v>
      </c>
      <c r="M378" s="94">
        <v>0</v>
      </c>
      <c r="N378" s="94">
        <v>0</v>
      </c>
      <c r="O378" s="96">
        <v>0</v>
      </c>
      <c r="P378" s="95">
        <v>0</v>
      </c>
      <c r="Q378" s="97">
        <f>+monthly_drivers_0!Q378*1.25</f>
        <v>3.125</v>
      </c>
    </row>
    <row r="379" spans="1:17" x14ac:dyDescent="0.25">
      <c r="A379" s="98">
        <f t="shared" si="21"/>
        <v>55974</v>
      </c>
      <c r="B379" s="98" t="str">
        <f t="shared" si="22"/>
        <v>Discovery</v>
      </c>
      <c r="C379" s="99">
        <f t="shared" si="23"/>
        <v>0</v>
      </c>
      <c r="D379" s="100">
        <v>0</v>
      </c>
      <c r="E379" s="100">
        <v>0</v>
      </c>
      <c r="F379" s="100">
        <v>0</v>
      </c>
      <c r="G379" s="100">
        <v>0</v>
      </c>
      <c r="H379" s="100">
        <v>0</v>
      </c>
      <c r="I379" s="100">
        <v>0</v>
      </c>
      <c r="J379" s="100">
        <v>0</v>
      </c>
      <c r="K379" s="101">
        <v>0</v>
      </c>
      <c r="L379" s="102">
        <f t="shared" si="20"/>
        <v>0</v>
      </c>
      <c r="M379" s="102">
        <v>0</v>
      </c>
      <c r="N379" s="102">
        <v>0</v>
      </c>
      <c r="O379" s="103">
        <v>0</v>
      </c>
      <c r="P379" s="104">
        <v>0</v>
      </c>
      <c r="Q379" s="105">
        <f>+monthly_drivers_0!Q379*1.25</f>
        <v>3.125</v>
      </c>
    </row>
    <row r="380" spans="1:17" x14ac:dyDescent="0.25">
      <c r="A380" s="106">
        <f t="shared" si="21"/>
        <v>56004</v>
      </c>
      <c r="B380" s="106" t="str">
        <f t="shared" si="22"/>
        <v>Discovery</v>
      </c>
      <c r="C380" s="93">
        <f t="shared" si="23"/>
        <v>0</v>
      </c>
      <c r="D380" s="94">
        <v>0</v>
      </c>
      <c r="E380" s="94">
        <v>0</v>
      </c>
      <c r="F380" s="94">
        <v>0</v>
      </c>
      <c r="G380" s="94">
        <v>0</v>
      </c>
      <c r="H380" s="94">
        <v>0</v>
      </c>
      <c r="I380" s="94">
        <v>0</v>
      </c>
      <c r="J380" s="94">
        <v>0</v>
      </c>
      <c r="K380" s="95">
        <v>0</v>
      </c>
      <c r="L380" s="94">
        <f t="shared" si="20"/>
        <v>0</v>
      </c>
      <c r="M380" s="94">
        <v>0</v>
      </c>
      <c r="N380" s="94">
        <v>0</v>
      </c>
      <c r="O380" s="96">
        <v>0</v>
      </c>
      <c r="P380" s="95">
        <v>0</v>
      </c>
      <c r="Q380" s="97">
        <f>+monthly_drivers_0!Q380*1.25</f>
        <v>3.125</v>
      </c>
    </row>
    <row r="381" spans="1:17" x14ac:dyDescent="0.25">
      <c r="A381" s="98">
        <f t="shared" si="21"/>
        <v>56035</v>
      </c>
      <c r="B381" s="98" t="str">
        <f t="shared" si="22"/>
        <v>Discovery</v>
      </c>
      <c r="C381" s="99">
        <f t="shared" si="23"/>
        <v>0</v>
      </c>
      <c r="D381" s="100">
        <v>0</v>
      </c>
      <c r="E381" s="100">
        <v>0</v>
      </c>
      <c r="F381" s="100">
        <v>0</v>
      </c>
      <c r="G381" s="100">
        <v>0</v>
      </c>
      <c r="H381" s="100">
        <v>0</v>
      </c>
      <c r="I381" s="100">
        <v>0</v>
      </c>
      <c r="J381" s="100">
        <v>0</v>
      </c>
      <c r="K381" s="101">
        <v>0</v>
      </c>
      <c r="L381" s="102">
        <f t="shared" si="20"/>
        <v>0</v>
      </c>
      <c r="M381" s="102">
        <v>0</v>
      </c>
      <c r="N381" s="102">
        <v>0</v>
      </c>
      <c r="O381" s="103">
        <v>0</v>
      </c>
      <c r="P381" s="104">
        <v>0</v>
      </c>
      <c r="Q381" s="105">
        <f>+monthly_drivers_0!Q381*1.25</f>
        <v>3.125</v>
      </c>
    </row>
    <row r="382" spans="1:17" x14ac:dyDescent="0.25">
      <c r="A382" s="106">
        <f t="shared" si="21"/>
        <v>56065</v>
      </c>
      <c r="B382" s="106" t="str">
        <f t="shared" si="22"/>
        <v>Discovery</v>
      </c>
      <c r="C382" s="93">
        <f t="shared" si="23"/>
        <v>0</v>
      </c>
      <c r="D382" s="94">
        <v>0</v>
      </c>
      <c r="E382" s="94">
        <v>0</v>
      </c>
      <c r="F382" s="94">
        <v>0</v>
      </c>
      <c r="G382" s="94">
        <v>0</v>
      </c>
      <c r="H382" s="94">
        <v>0</v>
      </c>
      <c r="I382" s="94">
        <v>0</v>
      </c>
      <c r="J382" s="94">
        <v>0</v>
      </c>
      <c r="K382" s="95">
        <v>0</v>
      </c>
      <c r="L382" s="94">
        <f t="shared" si="20"/>
        <v>0</v>
      </c>
      <c r="M382" s="94">
        <v>0</v>
      </c>
      <c r="N382" s="94">
        <v>0</v>
      </c>
      <c r="O382" s="96">
        <v>0</v>
      </c>
      <c r="P382" s="95">
        <v>0</v>
      </c>
      <c r="Q382" s="97">
        <f>+monthly_drivers_0!Q382*1.25</f>
        <v>3.125</v>
      </c>
    </row>
    <row r="383" spans="1:17" x14ac:dyDescent="0.25">
      <c r="A383" s="98">
        <f t="shared" si="21"/>
        <v>56096</v>
      </c>
      <c r="B383" s="98" t="str">
        <f t="shared" si="22"/>
        <v>Discovery</v>
      </c>
      <c r="C383" s="99">
        <f t="shared" si="23"/>
        <v>0</v>
      </c>
      <c r="D383" s="100">
        <v>0</v>
      </c>
      <c r="E383" s="100">
        <v>0</v>
      </c>
      <c r="F383" s="100">
        <v>0</v>
      </c>
      <c r="G383" s="100">
        <v>0</v>
      </c>
      <c r="H383" s="100">
        <v>0</v>
      </c>
      <c r="I383" s="100">
        <v>0</v>
      </c>
      <c r="J383" s="100">
        <v>0</v>
      </c>
      <c r="K383" s="101">
        <v>0</v>
      </c>
      <c r="L383" s="102">
        <f t="shared" si="20"/>
        <v>0</v>
      </c>
      <c r="M383" s="102">
        <v>0</v>
      </c>
      <c r="N383" s="102">
        <v>0</v>
      </c>
      <c r="O383" s="103">
        <v>0</v>
      </c>
      <c r="P383" s="104">
        <v>0</v>
      </c>
      <c r="Q383" s="105">
        <f>+monthly_drivers_0!Q383*1.25</f>
        <v>3.125</v>
      </c>
    </row>
    <row r="384" spans="1:17" x14ac:dyDescent="0.25">
      <c r="A384" s="106">
        <f t="shared" si="21"/>
        <v>56127</v>
      </c>
      <c r="B384" s="106" t="str">
        <f t="shared" si="22"/>
        <v>Discovery</v>
      </c>
      <c r="C384" s="93">
        <f t="shared" si="23"/>
        <v>0</v>
      </c>
      <c r="D384" s="94">
        <v>0</v>
      </c>
      <c r="E384" s="94">
        <v>0</v>
      </c>
      <c r="F384" s="94">
        <v>0</v>
      </c>
      <c r="G384" s="94">
        <v>0</v>
      </c>
      <c r="H384" s="94">
        <v>0</v>
      </c>
      <c r="I384" s="94">
        <v>0</v>
      </c>
      <c r="J384" s="94">
        <v>0</v>
      </c>
      <c r="K384" s="95">
        <v>0</v>
      </c>
      <c r="L384" s="94">
        <f t="shared" si="20"/>
        <v>0</v>
      </c>
      <c r="M384" s="94">
        <v>0</v>
      </c>
      <c r="N384" s="94">
        <v>0</v>
      </c>
      <c r="O384" s="96">
        <v>0</v>
      </c>
      <c r="P384" s="95">
        <v>0</v>
      </c>
      <c r="Q384" s="97">
        <f>+monthly_drivers_0!Q384*1.25</f>
        <v>3.125</v>
      </c>
    </row>
    <row r="385" spans="1:17" x14ac:dyDescent="0.25">
      <c r="A385" s="98">
        <f t="shared" si="21"/>
        <v>56157</v>
      </c>
      <c r="B385" s="98" t="str">
        <f t="shared" si="22"/>
        <v>Discovery</v>
      </c>
      <c r="C385" s="99">
        <f t="shared" si="23"/>
        <v>0</v>
      </c>
      <c r="D385" s="100">
        <v>0</v>
      </c>
      <c r="E385" s="100">
        <v>0</v>
      </c>
      <c r="F385" s="100">
        <v>0</v>
      </c>
      <c r="G385" s="100">
        <v>0</v>
      </c>
      <c r="H385" s="100">
        <v>0</v>
      </c>
      <c r="I385" s="100">
        <v>0</v>
      </c>
      <c r="J385" s="100">
        <v>0</v>
      </c>
      <c r="K385" s="101">
        <v>0</v>
      </c>
      <c r="L385" s="102">
        <f t="shared" si="20"/>
        <v>0</v>
      </c>
      <c r="M385" s="102">
        <v>0</v>
      </c>
      <c r="N385" s="102">
        <v>0</v>
      </c>
      <c r="O385" s="103">
        <v>0</v>
      </c>
      <c r="P385" s="104">
        <v>0</v>
      </c>
      <c r="Q385" s="105">
        <f>+monthly_drivers_0!Q385*1.25</f>
        <v>3.125</v>
      </c>
    </row>
    <row r="386" spans="1:17" x14ac:dyDescent="0.25">
      <c r="A386" s="106">
        <f t="shared" si="21"/>
        <v>56188</v>
      </c>
      <c r="B386" s="106" t="str">
        <f t="shared" si="22"/>
        <v>Discovery</v>
      </c>
      <c r="C386" s="93">
        <f t="shared" si="23"/>
        <v>0</v>
      </c>
      <c r="D386" s="94">
        <v>0</v>
      </c>
      <c r="E386" s="94">
        <v>0</v>
      </c>
      <c r="F386" s="94">
        <v>0</v>
      </c>
      <c r="G386" s="94">
        <v>0</v>
      </c>
      <c r="H386" s="94">
        <v>0</v>
      </c>
      <c r="I386" s="94">
        <v>0</v>
      </c>
      <c r="J386" s="94">
        <v>0</v>
      </c>
      <c r="K386" s="95">
        <v>0</v>
      </c>
      <c r="L386" s="94">
        <f t="shared" ref="L386:L449" si="24">+O386+P386</f>
        <v>0</v>
      </c>
      <c r="M386" s="94">
        <v>0</v>
      </c>
      <c r="N386" s="94">
        <v>0</v>
      </c>
      <c r="O386" s="96">
        <v>0</v>
      </c>
      <c r="P386" s="95">
        <v>0</v>
      </c>
      <c r="Q386" s="97">
        <f>+monthly_drivers_0!Q386*1.25</f>
        <v>3.125</v>
      </c>
    </row>
    <row r="387" spans="1:17" x14ac:dyDescent="0.25">
      <c r="A387" s="98">
        <f t="shared" ref="A387:A450" si="25">+EOMONTH(A386,1)</f>
        <v>56218</v>
      </c>
      <c r="B387" s="98" t="str">
        <f t="shared" ref="B387:B450" si="26">+B386</f>
        <v>Discovery</v>
      </c>
      <c r="C387" s="99">
        <f t="shared" ref="C387:C450" si="27">+C386</f>
        <v>0</v>
      </c>
      <c r="D387" s="100">
        <v>0</v>
      </c>
      <c r="E387" s="100">
        <v>0</v>
      </c>
      <c r="F387" s="100">
        <v>0</v>
      </c>
      <c r="G387" s="100">
        <v>0</v>
      </c>
      <c r="H387" s="100">
        <v>0</v>
      </c>
      <c r="I387" s="100">
        <v>0</v>
      </c>
      <c r="J387" s="100">
        <v>0</v>
      </c>
      <c r="K387" s="101">
        <v>0</v>
      </c>
      <c r="L387" s="102">
        <f t="shared" si="24"/>
        <v>0</v>
      </c>
      <c r="M387" s="102">
        <v>0</v>
      </c>
      <c r="N387" s="102">
        <v>0</v>
      </c>
      <c r="O387" s="103">
        <v>0</v>
      </c>
      <c r="P387" s="104">
        <v>0</v>
      </c>
      <c r="Q387" s="105">
        <f>+monthly_drivers_0!Q387*1.25</f>
        <v>3.125</v>
      </c>
    </row>
    <row r="388" spans="1:17" x14ac:dyDescent="0.25">
      <c r="A388" s="106">
        <f t="shared" si="25"/>
        <v>56249</v>
      </c>
      <c r="B388" s="106" t="str">
        <f t="shared" si="26"/>
        <v>Discovery</v>
      </c>
      <c r="C388" s="93">
        <f t="shared" si="27"/>
        <v>0</v>
      </c>
      <c r="D388" s="94">
        <v>0</v>
      </c>
      <c r="E388" s="94">
        <v>0</v>
      </c>
      <c r="F388" s="94">
        <v>0</v>
      </c>
      <c r="G388" s="94">
        <v>0</v>
      </c>
      <c r="H388" s="94">
        <v>0</v>
      </c>
      <c r="I388" s="94">
        <v>0</v>
      </c>
      <c r="J388" s="94">
        <v>0</v>
      </c>
      <c r="K388" s="95">
        <v>0</v>
      </c>
      <c r="L388" s="94">
        <f t="shared" si="24"/>
        <v>0</v>
      </c>
      <c r="M388" s="94">
        <v>0</v>
      </c>
      <c r="N388" s="94">
        <v>0</v>
      </c>
      <c r="O388" s="96">
        <v>0</v>
      </c>
      <c r="P388" s="95">
        <v>0</v>
      </c>
      <c r="Q388" s="97">
        <f>+monthly_drivers_0!Q388*1.25</f>
        <v>3.125</v>
      </c>
    </row>
    <row r="389" spans="1:17" x14ac:dyDescent="0.25">
      <c r="A389" s="98">
        <f t="shared" si="25"/>
        <v>56280</v>
      </c>
      <c r="B389" s="98" t="str">
        <f t="shared" si="26"/>
        <v>Discovery</v>
      </c>
      <c r="C389" s="99">
        <f t="shared" si="27"/>
        <v>0</v>
      </c>
      <c r="D389" s="100">
        <v>0</v>
      </c>
      <c r="E389" s="100">
        <v>0</v>
      </c>
      <c r="F389" s="100">
        <v>0</v>
      </c>
      <c r="G389" s="100">
        <v>0</v>
      </c>
      <c r="H389" s="100">
        <v>0</v>
      </c>
      <c r="I389" s="100">
        <v>0</v>
      </c>
      <c r="J389" s="100">
        <v>0</v>
      </c>
      <c r="K389" s="101">
        <v>0</v>
      </c>
      <c r="L389" s="102">
        <f t="shared" si="24"/>
        <v>0</v>
      </c>
      <c r="M389" s="102">
        <v>0</v>
      </c>
      <c r="N389" s="102">
        <v>0</v>
      </c>
      <c r="O389" s="103">
        <v>0</v>
      </c>
      <c r="P389" s="104">
        <v>0</v>
      </c>
      <c r="Q389" s="105">
        <f>+monthly_drivers_0!Q389*1.25</f>
        <v>3.125</v>
      </c>
    </row>
    <row r="390" spans="1:17" x14ac:dyDescent="0.25">
      <c r="A390" s="106">
        <f t="shared" si="25"/>
        <v>56308</v>
      </c>
      <c r="B390" s="106" t="str">
        <f t="shared" si="26"/>
        <v>Discovery</v>
      </c>
      <c r="C390" s="93">
        <f t="shared" si="27"/>
        <v>0</v>
      </c>
      <c r="D390" s="94">
        <v>0</v>
      </c>
      <c r="E390" s="94">
        <v>0</v>
      </c>
      <c r="F390" s="94">
        <v>0</v>
      </c>
      <c r="G390" s="94">
        <v>0</v>
      </c>
      <c r="H390" s="94">
        <v>0</v>
      </c>
      <c r="I390" s="94">
        <v>0</v>
      </c>
      <c r="J390" s="94">
        <v>0</v>
      </c>
      <c r="K390" s="95">
        <v>0</v>
      </c>
      <c r="L390" s="94">
        <f t="shared" si="24"/>
        <v>0</v>
      </c>
      <c r="M390" s="94">
        <v>0</v>
      </c>
      <c r="N390" s="94">
        <v>0</v>
      </c>
      <c r="O390" s="96">
        <v>0</v>
      </c>
      <c r="P390" s="95">
        <v>0</v>
      </c>
      <c r="Q390" s="97">
        <f>+monthly_drivers_0!Q390*1.25</f>
        <v>3.125</v>
      </c>
    </row>
    <row r="391" spans="1:17" x14ac:dyDescent="0.25">
      <c r="A391" s="98">
        <f t="shared" si="25"/>
        <v>56339</v>
      </c>
      <c r="B391" s="98" t="str">
        <f t="shared" si="26"/>
        <v>Discovery</v>
      </c>
      <c r="C391" s="99">
        <f t="shared" si="27"/>
        <v>0</v>
      </c>
      <c r="D391" s="100">
        <v>0</v>
      </c>
      <c r="E391" s="100">
        <v>0</v>
      </c>
      <c r="F391" s="100">
        <v>0</v>
      </c>
      <c r="G391" s="100">
        <v>0</v>
      </c>
      <c r="H391" s="100">
        <v>0</v>
      </c>
      <c r="I391" s="100">
        <v>0</v>
      </c>
      <c r="J391" s="100">
        <v>0</v>
      </c>
      <c r="K391" s="101">
        <v>0</v>
      </c>
      <c r="L391" s="102">
        <f t="shared" si="24"/>
        <v>0</v>
      </c>
      <c r="M391" s="102">
        <v>0</v>
      </c>
      <c r="N391" s="102">
        <v>0</v>
      </c>
      <c r="O391" s="103">
        <v>0</v>
      </c>
      <c r="P391" s="104">
        <v>0</v>
      </c>
      <c r="Q391" s="105">
        <f>+monthly_drivers_0!Q391*1.25</f>
        <v>3.125</v>
      </c>
    </row>
    <row r="392" spans="1:17" x14ac:dyDescent="0.25">
      <c r="A392" s="106">
        <f t="shared" si="25"/>
        <v>56369</v>
      </c>
      <c r="B392" s="106" t="str">
        <f t="shared" si="26"/>
        <v>Discovery</v>
      </c>
      <c r="C392" s="93">
        <f t="shared" si="27"/>
        <v>0</v>
      </c>
      <c r="D392" s="94">
        <v>0</v>
      </c>
      <c r="E392" s="94">
        <v>0</v>
      </c>
      <c r="F392" s="94">
        <v>0</v>
      </c>
      <c r="G392" s="94">
        <v>0</v>
      </c>
      <c r="H392" s="94">
        <v>0</v>
      </c>
      <c r="I392" s="94">
        <v>0</v>
      </c>
      <c r="J392" s="94">
        <v>0</v>
      </c>
      <c r="K392" s="95">
        <v>0</v>
      </c>
      <c r="L392" s="94">
        <f t="shared" si="24"/>
        <v>0</v>
      </c>
      <c r="M392" s="94">
        <v>0</v>
      </c>
      <c r="N392" s="94">
        <v>0</v>
      </c>
      <c r="O392" s="96">
        <v>0</v>
      </c>
      <c r="P392" s="95">
        <v>0</v>
      </c>
      <c r="Q392" s="97">
        <f>+monthly_drivers_0!Q392*1.25</f>
        <v>3.125</v>
      </c>
    </row>
    <row r="393" spans="1:17" x14ac:dyDescent="0.25">
      <c r="A393" s="98">
        <f t="shared" si="25"/>
        <v>56400</v>
      </c>
      <c r="B393" s="98" t="str">
        <f t="shared" si="26"/>
        <v>Discovery</v>
      </c>
      <c r="C393" s="99">
        <f t="shared" si="27"/>
        <v>0</v>
      </c>
      <c r="D393" s="100">
        <v>0</v>
      </c>
      <c r="E393" s="100">
        <v>0</v>
      </c>
      <c r="F393" s="100">
        <v>0</v>
      </c>
      <c r="G393" s="100">
        <v>0</v>
      </c>
      <c r="H393" s="100">
        <v>0</v>
      </c>
      <c r="I393" s="100">
        <v>0</v>
      </c>
      <c r="J393" s="100">
        <v>0</v>
      </c>
      <c r="K393" s="101">
        <v>0</v>
      </c>
      <c r="L393" s="102">
        <f t="shared" si="24"/>
        <v>0</v>
      </c>
      <c r="M393" s="102">
        <v>0</v>
      </c>
      <c r="N393" s="102">
        <v>0</v>
      </c>
      <c r="O393" s="103">
        <v>0</v>
      </c>
      <c r="P393" s="104">
        <v>0</v>
      </c>
      <c r="Q393" s="105">
        <f>+monthly_drivers_0!Q393*1.25</f>
        <v>3.125</v>
      </c>
    </row>
    <row r="394" spans="1:17" x14ac:dyDescent="0.25">
      <c r="A394" s="106">
        <f t="shared" si="25"/>
        <v>56430</v>
      </c>
      <c r="B394" s="106" t="str">
        <f t="shared" si="26"/>
        <v>Discovery</v>
      </c>
      <c r="C394" s="93">
        <f t="shared" si="27"/>
        <v>0</v>
      </c>
      <c r="D394" s="94">
        <v>0</v>
      </c>
      <c r="E394" s="94">
        <v>0</v>
      </c>
      <c r="F394" s="94">
        <v>0</v>
      </c>
      <c r="G394" s="94">
        <v>0</v>
      </c>
      <c r="H394" s="94">
        <v>0</v>
      </c>
      <c r="I394" s="94">
        <v>0</v>
      </c>
      <c r="J394" s="94">
        <v>0</v>
      </c>
      <c r="K394" s="95">
        <v>0</v>
      </c>
      <c r="L394" s="94">
        <f t="shared" si="24"/>
        <v>0</v>
      </c>
      <c r="M394" s="94">
        <v>0</v>
      </c>
      <c r="N394" s="94">
        <v>0</v>
      </c>
      <c r="O394" s="96">
        <v>0</v>
      </c>
      <c r="P394" s="95">
        <v>0</v>
      </c>
      <c r="Q394" s="97">
        <f>+monthly_drivers_0!Q394*1.25</f>
        <v>3.125</v>
      </c>
    </row>
    <row r="395" spans="1:17" x14ac:dyDescent="0.25">
      <c r="A395" s="98">
        <f t="shared" si="25"/>
        <v>56461</v>
      </c>
      <c r="B395" s="98" t="str">
        <f t="shared" si="26"/>
        <v>Discovery</v>
      </c>
      <c r="C395" s="99">
        <f t="shared" si="27"/>
        <v>0</v>
      </c>
      <c r="D395" s="100">
        <v>0</v>
      </c>
      <c r="E395" s="100">
        <v>0</v>
      </c>
      <c r="F395" s="100">
        <v>0</v>
      </c>
      <c r="G395" s="100">
        <v>0</v>
      </c>
      <c r="H395" s="100">
        <v>0</v>
      </c>
      <c r="I395" s="100">
        <v>0</v>
      </c>
      <c r="J395" s="100">
        <v>0</v>
      </c>
      <c r="K395" s="101">
        <v>0</v>
      </c>
      <c r="L395" s="102">
        <f t="shared" si="24"/>
        <v>0</v>
      </c>
      <c r="M395" s="102">
        <v>0</v>
      </c>
      <c r="N395" s="102">
        <v>0</v>
      </c>
      <c r="O395" s="103">
        <v>0</v>
      </c>
      <c r="P395" s="104">
        <v>0</v>
      </c>
      <c r="Q395" s="105">
        <f>+monthly_drivers_0!Q395*1.25</f>
        <v>3.125</v>
      </c>
    </row>
    <row r="396" spans="1:17" x14ac:dyDescent="0.25">
      <c r="A396" s="106">
        <f t="shared" si="25"/>
        <v>56492</v>
      </c>
      <c r="B396" s="106" t="str">
        <f t="shared" si="26"/>
        <v>Discovery</v>
      </c>
      <c r="C396" s="93">
        <f t="shared" si="27"/>
        <v>0</v>
      </c>
      <c r="D396" s="94">
        <v>0</v>
      </c>
      <c r="E396" s="94">
        <v>0</v>
      </c>
      <c r="F396" s="94">
        <v>0</v>
      </c>
      <c r="G396" s="94">
        <v>0</v>
      </c>
      <c r="H396" s="94">
        <v>0</v>
      </c>
      <c r="I396" s="94">
        <v>0</v>
      </c>
      <c r="J396" s="94">
        <v>0</v>
      </c>
      <c r="K396" s="95">
        <v>0</v>
      </c>
      <c r="L396" s="94">
        <f t="shared" si="24"/>
        <v>0</v>
      </c>
      <c r="M396" s="94">
        <v>0</v>
      </c>
      <c r="N396" s="94">
        <v>0</v>
      </c>
      <c r="O396" s="96">
        <v>0</v>
      </c>
      <c r="P396" s="95">
        <v>0</v>
      </c>
      <c r="Q396" s="97">
        <f>+monthly_drivers_0!Q396*1.25</f>
        <v>3.125</v>
      </c>
    </row>
    <row r="397" spans="1:17" x14ac:dyDescent="0.25">
      <c r="A397" s="98">
        <f t="shared" si="25"/>
        <v>56522</v>
      </c>
      <c r="B397" s="98" t="str">
        <f t="shared" si="26"/>
        <v>Discovery</v>
      </c>
      <c r="C397" s="99">
        <f t="shared" si="27"/>
        <v>0</v>
      </c>
      <c r="D397" s="100">
        <v>0</v>
      </c>
      <c r="E397" s="100">
        <v>0</v>
      </c>
      <c r="F397" s="100">
        <v>0</v>
      </c>
      <c r="G397" s="100">
        <v>0</v>
      </c>
      <c r="H397" s="100">
        <v>0</v>
      </c>
      <c r="I397" s="100">
        <v>0</v>
      </c>
      <c r="J397" s="100">
        <v>0</v>
      </c>
      <c r="K397" s="101">
        <v>0</v>
      </c>
      <c r="L397" s="102">
        <f t="shared" si="24"/>
        <v>0</v>
      </c>
      <c r="M397" s="102">
        <v>0</v>
      </c>
      <c r="N397" s="102">
        <v>0</v>
      </c>
      <c r="O397" s="103">
        <v>0</v>
      </c>
      <c r="P397" s="104">
        <v>0</v>
      </c>
      <c r="Q397" s="105">
        <f>+monthly_drivers_0!Q397*1.25</f>
        <v>3.125</v>
      </c>
    </row>
    <row r="398" spans="1:17" x14ac:dyDescent="0.25">
      <c r="A398" s="106">
        <f t="shared" si="25"/>
        <v>56553</v>
      </c>
      <c r="B398" s="106" t="str">
        <f t="shared" si="26"/>
        <v>Discovery</v>
      </c>
      <c r="C398" s="93">
        <f t="shared" si="27"/>
        <v>0</v>
      </c>
      <c r="D398" s="94">
        <v>0</v>
      </c>
      <c r="E398" s="94">
        <v>0</v>
      </c>
      <c r="F398" s="94">
        <v>0</v>
      </c>
      <c r="G398" s="94">
        <v>0</v>
      </c>
      <c r="H398" s="94">
        <v>0</v>
      </c>
      <c r="I398" s="94">
        <v>0</v>
      </c>
      <c r="J398" s="94">
        <v>0</v>
      </c>
      <c r="K398" s="95">
        <v>0</v>
      </c>
      <c r="L398" s="94">
        <f t="shared" si="24"/>
        <v>0</v>
      </c>
      <c r="M398" s="94">
        <v>0</v>
      </c>
      <c r="N398" s="94">
        <v>0</v>
      </c>
      <c r="O398" s="96">
        <v>0</v>
      </c>
      <c r="P398" s="95">
        <v>0</v>
      </c>
      <c r="Q398" s="97">
        <f>+monthly_drivers_0!Q398*1.25</f>
        <v>3.125</v>
      </c>
    </row>
    <row r="399" spans="1:17" x14ac:dyDescent="0.25">
      <c r="A399" s="98">
        <f t="shared" si="25"/>
        <v>56583</v>
      </c>
      <c r="B399" s="98" t="str">
        <f t="shared" si="26"/>
        <v>Discovery</v>
      </c>
      <c r="C399" s="99">
        <f t="shared" si="27"/>
        <v>0</v>
      </c>
      <c r="D399" s="100">
        <v>0</v>
      </c>
      <c r="E399" s="100">
        <v>0</v>
      </c>
      <c r="F399" s="100">
        <v>0</v>
      </c>
      <c r="G399" s="100">
        <v>0</v>
      </c>
      <c r="H399" s="100">
        <v>0</v>
      </c>
      <c r="I399" s="100">
        <v>0</v>
      </c>
      <c r="J399" s="100">
        <v>0</v>
      </c>
      <c r="K399" s="101">
        <v>0</v>
      </c>
      <c r="L399" s="102">
        <f t="shared" si="24"/>
        <v>0</v>
      </c>
      <c r="M399" s="102">
        <v>0</v>
      </c>
      <c r="N399" s="102">
        <v>0</v>
      </c>
      <c r="O399" s="103">
        <v>0</v>
      </c>
      <c r="P399" s="104">
        <v>0</v>
      </c>
      <c r="Q399" s="105">
        <f>+monthly_drivers_0!Q399*1.25</f>
        <v>3.125</v>
      </c>
    </row>
    <row r="400" spans="1:17" x14ac:dyDescent="0.25">
      <c r="A400" s="106">
        <f t="shared" si="25"/>
        <v>56614</v>
      </c>
      <c r="B400" s="106" t="str">
        <f t="shared" si="26"/>
        <v>Discovery</v>
      </c>
      <c r="C400" s="93">
        <f t="shared" si="27"/>
        <v>0</v>
      </c>
      <c r="D400" s="94">
        <v>0</v>
      </c>
      <c r="E400" s="94">
        <v>0</v>
      </c>
      <c r="F400" s="94">
        <v>0</v>
      </c>
      <c r="G400" s="94">
        <v>0</v>
      </c>
      <c r="H400" s="94">
        <v>0</v>
      </c>
      <c r="I400" s="94">
        <v>0</v>
      </c>
      <c r="J400" s="94">
        <v>0</v>
      </c>
      <c r="K400" s="95">
        <v>0</v>
      </c>
      <c r="L400" s="94">
        <f t="shared" si="24"/>
        <v>0</v>
      </c>
      <c r="M400" s="94">
        <v>0</v>
      </c>
      <c r="N400" s="94">
        <v>0</v>
      </c>
      <c r="O400" s="96">
        <v>0</v>
      </c>
      <c r="P400" s="95">
        <v>0</v>
      </c>
      <c r="Q400" s="97">
        <f>+monthly_drivers_0!Q400*1.25</f>
        <v>3.125</v>
      </c>
    </row>
    <row r="401" spans="1:17" x14ac:dyDescent="0.25">
      <c r="A401" s="98">
        <f t="shared" si="25"/>
        <v>56645</v>
      </c>
      <c r="B401" s="98" t="str">
        <f t="shared" si="26"/>
        <v>Discovery</v>
      </c>
      <c r="C401" s="99">
        <f t="shared" si="27"/>
        <v>0</v>
      </c>
      <c r="D401" s="100">
        <v>0</v>
      </c>
      <c r="E401" s="100">
        <v>0</v>
      </c>
      <c r="F401" s="100">
        <v>0</v>
      </c>
      <c r="G401" s="100">
        <v>0</v>
      </c>
      <c r="H401" s="100">
        <v>0</v>
      </c>
      <c r="I401" s="100">
        <v>0</v>
      </c>
      <c r="J401" s="100">
        <v>0</v>
      </c>
      <c r="K401" s="101">
        <v>0</v>
      </c>
      <c r="L401" s="102">
        <f t="shared" si="24"/>
        <v>0</v>
      </c>
      <c r="M401" s="102">
        <v>0</v>
      </c>
      <c r="N401" s="102">
        <v>0</v>
      </c>
      <c r="O401" s="103">
        <v>0</v>
      </c>
      <c r="P401" s="104">
        <v>0</v>
      </c>
      <c r="Q401" s="105">
        <f>+monthly_drivers_0!Q401*1.25</f>
        <v>3.125</v>
      </c>
    </row>
    <row r="402" spans="1:17" x14ac:dyDescent="0.25">
      <c r="A402" s="106">
        <f t="shared" si="25"/>
        <v>56673</v>
      </c>
      <c r="B402" s="106" t="str">
        <f t="shared" si="26"/>
        <v>Discovery</v>
      </c>
      <c r="C402" s="93">
        <f t="shared" si="27"/>
        <v>0</v>
      </c>
      <c r="D402" s="94">
        <v>0</v>
      </c>
      <c r="E402" s="94">
        <v>0</v>
      </c>
      <c r="F402" s="94">
        <v>0</v>
      </c>
      <c r="G402" s="94">
        <v>0</v>
      </c>
      <c r="H402" s="94">
        <v>0</v>
      </c>
      <c r="I402" s="94">
        <v>0</v>
      </c>
      <c r="J402" s="94">
        <v>0</v>
      </c>
      <c r="K402" s="95">
        <v>0</v>
      </c>
      <c r="L402" s="94">
        <f t="shared" si="24"/>
        <v>0</v>
      </c>
      <c r="M402" s="94">
        <v>0</v>
      </c>
      <c r="N402" s="94">
        <v>0</v>
      </c>
      <c r="O402" s="96">
        <v>0</v>
      </c>
      <c r="P402" s="95">
        <v>0</v>
      </c>
      <c r="Q402" s="97">
        <f>+monthly_drivers_0!Q402*1.25</f>
        <v>3.125</v>
      </c>
    </row>
    <row r="403" spans="1:17" x14ac:dyDescent="0.25">
      <c r="A403" s="98">
        <f t="shared" si="25"/>
        <v>56704</v>
      </c>
      <c r="B403" s="98" t="str">
        <f t="shared" si="26"/>
        <v>Discovery</v>
      </c>
      <c r="C403" s="99">
        <f t="shared" si="27"/>
        <v>0</v>
      </c>
      <c r="D403" s="100">
        <v>0</v>
      </c>
      <c r="E403" s="100">
        <v>0</v>
      </c>
      <c r="F403" s="100">
        <v>0</v>
      </c>
      <c r="G403" s="100">
        <v>0</v>
      </c>
      <c r="H403" s="100">
        <v>0</v>
      </c>
      <c r="I403" s="100">
        <v>0</v>
      </c>
      <c r="J403" s="100">
        <v>0</v>
      </c>
      <c r="K403" s="101">
        <v>0</v>
      </c>
      <c r="L403" s="102">
        <f t="shared" si="24"/>
        <v>0</v>
      </c>
      <c r="M403" s="102">
        <v>0</v>
      </c>
      <c r="N403" s="102">
        <v>0</v>
      </c>
      <c r="O403" s="103">
        <v>0</v>
      </c>
      <c r="P403" s="104">
        <v>0</v>
      </c>
      <c r="Q403" s="105">
        <f>+monthly_drivers_0!Q403*1.25</f>
        <v>3.125</v>
      </c>
    </row>
    <row r="404" spans="1:17" x14ac:dyDescent="0.25">
      <c r="A404" s="106">
        <f t="shared" si="25"/>
        <v>56734</v>
      </c>
      <c r="B404" s="106" t="str">
        <f t="shared" si="26"/>
        <v>Discovery</v>
      </c>
      <c r="C404" s="93">
        <f t="shared" si="27"/>
        <v>0</v>
      </c>
      <c r="D404" s="94">
        <v>0</v>
      </c>
      <c r="E404" s="94">
        <v>0</v>
      </c>
      <c r="F404" s="94">
        <v>0</v>
      </c>
      <c r="G404" s="94">
        <v>0</v>
      </c>
      <c r="H404" s="94">
        <v>0</v>
      </c>
      <c r="I404" s="94">
        <v>0</v>
      </c>
      <c r="J404" s="94">
        <v>0</v>
      </c>
      <c r="K404" s="95">
        <v>0</v>
      </c>
      <c r="L404" s="94">
        <f t="shared" si="24"/>
        <v>0</v>
      </c>
      <c r="M404" s="94">
        <v>0</v>
      </c>
      <c r="N404" s="94">
        <v>0</v>
      </c>
      <c r="O404" s="96">
        <v>0</v>
      </c>
      <c r="P404" s="95">
        <v>0</v>
      </c>
      <c r="Q404" s="97">
        <f>+monthly_drivers_0!Q404*1.25</f>
        <v>3.125</v>
      </c>
    </row>
    <row r="405" spans="1:17" x14ac:dyDescent="0.25">
      <c r="A405" s="98">
        <f t="shared" si="25"/>
        <v>56765</v>
      </c>
      <c r="B405" s="98" t="str">
        <f t="shared" si="26"/>
        <v>Discovery</v>
      </c>
      <c r="C405" s="99">
        <f t="shared" si="27"/>
        <v>0</v>
      </c>
      <c r="D405" s="100">
        <v>0</v>
      </c>
      <c r="E405" s="100">
        <v>0</v>
      </c>
      <c r="F405" s="100">
        <v>0</v>
      </c>
      <c r="G405" s="100">
        <v>0</v>
      </c>
      <c r="H405" s="100">
        <v>0</v>
      </c>
      <c r="I405" s="100">
        <v>0</v>
      </c>
      <c r="J405" s="100">
        <v>0</v>
      </c>
      <c r="K405" s="101">
        <v>0</v>
      </c>
      <c r="L405" s="102">
        <f t="shared" si="24"/>
        <v>0</v>
      </c>
      <c r="M405" s="102">
        <v>0</v>
      </c>
      <c r="N405" s="102">
        <v>0</v>
      </c>
      <c r="O405" s="103">
        <v>0</v>
      </c>
      <c r="P405" s="104">
        <v>0</v>
      </c>
      <c r="Q405" s="105">
        <f>+monthly_drivers_0!Q405*1.25</f>
        <v>3.125</v>
      </c>
    </row>
    <row r="406" spans="1:17" x14ac:dyDescent="0.25">
      <c r="A406" s="106">
        <f t="shared" si="25"/>
        <v>56795</v>
      </c>
      <c r="B406" s="106" t="str">
        <f t="shared" si="26"/>
        <v>Discovery</v>
      </c>
      <c r="C406" s="93">
        <f t="shared" si="27"/>
        <v>0</v>
      </c>
      <c r="D406" s="94">
        <v>0</v>
      </c>
      <c r="E406" s="94">
        <v>0</v>
      </c>
      <c r="F406" s="94">
        <v>0</v>
      </c>
      <c r="G406" s="94">
        <v>0</v>
      </c>
      <c r="H406" s="94">
        <v>0</v>
      </c>
      <c r="I406" s="94">
        <v>0</v>
      </c>
      <c r="J406" s="94">
        <v>0</v>
      </c>
      <c r="K406" s="95">
        <v>0</v>
      </c>
      <c r="L406" s="94">
        <f t="shared" si="24"/>
        <v>0</v>
      </c>
      <c r="M406" s="94">
        <v>0</v>
      </c>
      <c r="N406" s="94">
        <v>0</v>
      </c>
      <c r="O406" s="96">
        <v>0</v>
      </c>
      <c r="P406" s="95">
        <v>0</v>
      </c>
      <c r="Q406" s="97">
        <f>+monthly_drivers_0!Q406*1.25</f>
        <v>3.125</v>
      </c>
    </row>
    <row r="407" spans="1:17" x14ac:dyDescent="0.25">
      <c r="A407" s="98">
        <f t="shared" si="25"/>
        <v>56826</v>
      </c>
      <c r="B407" s="98" t="str">
        <f t="shared" si="26"/>
        <v>Discovery</v>
      </c>
      <c r="C407" s="99">
        <f t="shared" si="27"/>
        <v>0</v>
      </c>
      <c r="D407" s="100">
        <v>0</v>
      </c>
      <c r="E407" s="100">
        <v>0</v>
      </c>
      <c r="F407" s="100">
        <v>0</v>
      </c>
      <c r="G407" s="100">
        <v>0</v>
      </c>
      <c r="H407" s="100">
        <v>0</v>
      </c>
      <c r="I407" s="100">
        <v>0</v>
      </c>
      <c r="J407" s="100">
        <v>0</v>
      </c>
      <c r="K407" s="101">
        <v>0</v>
      </c>
      <c r="L407" s="102">
        <f t="shared" si="24"/>
        <v>0</v>
      </c>
      <c r="M407" s="102">
        <v>0</v>
      </c>
      <c r="N407" s="102">
        <v>0</v>
      </c>
      <c r="O407" s="103">
        <v>0</v>
      </c>
      <c r="P407" s="104">
        <v>0</v>
      </c>
      <c r="Q407" s="105">
        <f>+monthly_drivers_0!Q407*1.25</f>
        <v>3.125</v>
      </c>
    </row>
    <row r="408" spans="1:17" x14ac:dyDescent="0.25">
      <c r="A408" s="106">
        <f t="shared" si="25"/>
        <v>56857</v>
      </c>
      <c r="B408" s="106" t="str">
        <f t="shared" si="26"/>
        <v>Discovery</v>
      </c>
      <c r="C408" s="93">
        <f t="shared" si="27"/>
        <v>0</v>
      </c>
      <c r="D408" s="94">
        <v>0</v>
      </c>
      <c r="E408" s="94">
        <v>0</v>
      </c>
      <c r="F408" s="94">
        <v>0</v>
      </c>
      <c r="G408" s="94">
        <v>0</v>
      </c>
      <c r="H408" s="94">
        <v>0</v>
      </c>
      <c r="I408" s="94">
        <v>0</v>
      </c>
      <c r="J408" s="94">
        <v>0</v>
      </c>
      <c r="K408" s="95">
        <v>0</v>
      </c>
      <c r="L408" s="94">
        <f t="shared" si="24"/>
        <v>0</v>
      </c>
      <c r="M408" s="94">
        <v>0</v>
      </c>
      <c r="N408" s="94">
        <v>0</v>
      </c>
      <c r="O408" s="96">
        <v>0</v>
      </c>
      <c r="P408" s="95">
        <v>0</v>
      </c>
      <c r="Q408" s="97">
        <f>+monthly_drivers_0!Q408*1.25</f>
        <v>3.125</v>
      </c>
    </row>
    <row r="409" spans="1:17" x14ac:dyDescent="0.25">
      <c r="A409" s="98">
        <f t="shared" si="25"/>
        <v>56887</v>
      </c>
      <c r="B409" s="98" t="str">
        <f t="shared" si="26"/>
        <v>Discovery</v>
      </c>
      <c r="C409" s="99">
        <f t="shared" si="27"/>
        <v>0</v>
      </c>
      <c r="D409" s="100">
        <v>0</v>
      </c>
      <c r="E409" s="100">
        <v>0</v>
      </c>
      <c r="F409" s="100">
        <v>0</v>
      </c>
      <c r="G409" s="100">
        <v>0</v>
      </c>
      <c r="H409" s="100">
        <v>0</v>
      </c>
      <c r="I409" s="100">
        <v>0</v>
      </c>
      <c r="J409" s="100">
        <v>0</v>
      </c>
      <c r="K409" s="101">
        <v>0</v>
      </c>
      <c r="L409" s="102">
        <f t="shared" si="24"/>
        <v>0</v>
      </c>
      <c r="M409" s="102">
        <v>0</v>
      </c>
      <c r="N409" s="102">
        <v>0</v>
      </c>
      <c r="O409" s="103">
        <v>0</v>
      </c>
      <c r="P409" s="104">
        <v>0</v>
      </c>
      <c r="Q409" s="105">
        <f>+monthly_drivers_0!Q409*1.25</f>
        <v>3.125</v>
      </c>
    </row>
    <row r="410" spans="1:17" x14ac:dyDescent="0.25">
      <c r="A410" s="106">
        <f t="shared" si="25"/>
        <v>56918</v>
      </c>
      <c r="B410" s="106" t="str">
        <f t="shared" si="26"/>
        <v>Discovery</v>
      </c>
      <c r="C410" s="93">
        <f t="shared" si="27"/>
        <v>0</v>
      </c>
      <c r="D410" s="94">
        <v>0</v>
      </c>
      <c r="E410" s="94">
        <v>0</v>
      </c>
      <c r="F410" s="94">
        <v>0</v>
      </c>
      <c r="G410" s="94">
        <v>0</v>
      </c>
      <c r="H410" s="94">
        <v>0</v>
      </c>
      <c r="I410" s="94">
        <v>0</v>
      </c>
      <c r="J410" s="94">
        <v>0</v>
      </c>
      <c r="K410" s="95">
        <v>0</v>
      </c>
      <c r="L410" s="94">
        <f t="shared" si="24"/>
        <v>0</v>
      </c>
      <c r="M410" s="94">
        <v>0</v>
      </c>
      <c r="N410" s="94">
        <v>0</v>
      </c>
      <c r="O410" s="96">
        <v>0</v>
      </c>
      <c r="P410" s="95">
        <v>0</v>
      </c>
      <c r="Q410" s="97">
        <f>+monthly_drivers_0!Q410*1.25</f>
        <v>3.125</v>
      </c>
    </row>
    <row r="411" spans="1:17" x14ac:dyDescent="0.25">
      <c r="A411" s="98">
        <f t="shared" si="25"/>
        <v>56948</v>
      </c>
      <c r="B411" s="98" t="str">
        <f t="shared" si="26"/>
        <v>Discovery</v>
      </c>
      <c r="C411" s="99">
        <f t="shared" si="27"/>
        <v>0</v>
      </c>
      <c r="D411" s="100">
        <v>0</v>
      </c>
      <c r="E411" s="100">
        <v>0</v>
      </c>
      <c r="F411" s="100">
        <v>0</v>
      </c>
      <c r="G411" s="100">
        <v>0</v>
      </c>
      <c r="H411" s="100">
        <v>0</v>
      </c>
      <c r="I411" s="100">
        <v>0</v>
      </c>
      <c r="J411" s="100">
        <v>0</v>
      </c>
      <c r="K411" s="101">
        <v>0</v>
      </c>
      <c r="L411" s="102">
        <f t="shared" si="24"/>
        <v>0</v>
      </c>
      <c r="M411" s="102">
        <v>0</v>
      </c>
      <c r="N411" s="102">
        <v>0</v>
      </c>
      <c r="O411" s="103">
        <v>0</v>
      </c>
      <c r="P411" s="104">
        <v>0</v>
      </c>
      <c r="Q411" s="105">
        <f>+monthly_drivers_0!Q411*1.25</f>
        <v>3.125</v>
      </c>
    </row>
    <row r="412" spans="1:17" x14ac:dyDescent="0.25">
      <c r="A412" s="106">
        <f t="shared" si="25"/>
        <v>56979</v>
      </c>
      <c r="B412" s="106" t="str">
        <f t="shared" si="26"/>
        <v>Discovery</v>
      </c>
      <c r="C412" s="93">
        <f t="shared" si="27"/>
        <v>0</v>
      </c>
      <c r="D412" s="94">
        <v>0</v>
      </c>
      <c r="E412" s="94">
        <v>0</v>
      </c>
      <c r="F412" s="94">
        <v>0</v>
      </c>
      <c r="G412" s="94">
        <v>0</v>
      </c>
      <c r="H412" s="94">
        <v>0</v>
      </c>
      <c r="I412" s="94">
        <v>0</v>
      </c>
      <c r="J412" s="94">
        <v>0</v>
      </c>
      <c r="K412" s="95">
        <v>0</v>
      </c>
      <c r="L412" s="94">
        <f t="shared" si="24"/>
        <v>0</v>
      </c>
      <c r="M412" s="94">
        <v>0</v>
      </c>
      <c r="N412" s="94">
        <v>0</v>
      </c>
      <c r="O412" s="96">
        <v>0</v>
      </c>
      <c r="P412" s="95">
        <v>0</v>
      </c>
      <c r="Q412" s="97">
        <f>+monthly_drivers_0!Q412*1.25</f>
        <v>3.125</v>
      </c>
    </row>
    <row r="413" spans="1:17" x14ac:dyDescent="0.25">
      <c r="A413" s="98">
        <f t="shared" si="25"/>
        <v>57010</v>
      </c>
      <c r="B413" s="98" t="str">
        <f t="shared" si="26"/>
        <v>Discovery</v>
      </c>
      <c r="C413" s="99">
        <f t="shared" si="27"/>
        <v>0</v>
      </c>
      <c r="D413" s="100">
        <v>0</v>
      </c>
      <c r="E413" s="100">
        <v>0</v>
      </c>
      <c r="F413" s="100">
        <v>0</v>
      </c>
      <c r="G413" s="100">
        <v>0</v>
      </c>
      <c r="H413" s="100">
        <v>0</v>
      </c>
      <c r="I413" s="100">
        <v>0</v>
      </c>
      <c r="J413" s="100">
        <v>0</v>
      </c>
      <c r="K413" s="101">
        <v>0</v>
      </c>
      <c r="L413" s="102">
        <f t="shared" si="24"/>
        <v>0</v>
      </c>
      <c r="M413" s="102">
        <v>0</v>
      </c>
      <c r="N413" s="102">
        <v>0</v>
      </c>
      <c r="O413" s="103">
        <v>0</v>
      </c>
      <c r="P413" s="104">
        <v>0</v>
      </c>
      <c r="Q413" s="105">
        <f>+monthly_drivers_0!Q413*1.25</f>
        <v>3.125</v>
      </c>
    </row>
    <row r="414" spans="1:17" x14ac:dyDescent="0.25">
      <c r="A414" s="106">
        <f t="shared" si="25"/>
        <v>57039</v>
      </c>
      <c r="B414" s="106" t="str">
        <f t="shared" si="26"/>
        <v>Discovery</v>
      </c>
      <c r="C414" s="93">
        <f t="shared" si="27"/>
        <v>0</v>
      </c>
      <c r="D414" s="94">
        <v>0</v>
      </c>
      <c r="E414" s="94">
        <v>0</v>
      </c>
      <c r="F414" s="94">
        <v>0</v>
      </c>
      <c r="G414" s="94">
        <v>0</v>
      </c>
      <c r="H414" s="94">
        <v>0</v>
      </c>
      <c r="I414" s="94">
        <v>0</v>
      </c>
      <c r="J414" s="94">
        <v>0</v>
      </c>
      <c r="K414" s="95">
        <v>0</v>
      </c>
      <c r="L414" s="94">
        <f t="shared" si="24"/>
        <v>0</v>
      </c>
      <c r="M414" s="94">
        <v>0</v>
      </c>
      <c r="N414" s="94">
        <v>0</v>
      </c>
      <c r="O414" s="96">
        <v>0</v>
      </c>
      <c r="P414" s="95">
        <v>0</v>
      </c>
      <c r="Q414" s="97">
        <f>+monthly_drivers_0!Q414*1.25</f>
        <v>3.125</v>
      </c>
    </row>
    <row r="415" spans="1:17" x14ac:dyDescent="0.25">
      <c r="A415" s="98">
        <f t="shared" si="25"/>
        <v>57070</v>
      </c>
      <c r="B415" s="98" t="str">
        <f t="shared" si="26"/>
        <v>Discovery</v>
      </c>
      <c r="C415" s="99">
        <f t="shared" si="27"/>
        <v>0</v>
      </c>
      <c r="D415" s="100">
        <v>0</v>
      </c>
      <c r="E415" s="100">
        <v>0</v>
      </c>
      <c r="F415" s="100">
        <v>0</v>
      </c>
      <c r="G415" s="100">
        <v>0</v>
      </c>
      <c r="H415" s="100">
        <v>0</v>
      </c>
      <c r="I415" s="100">
        <v>0</v>
      </c>
      <c r="J415" s="100">
        <v>0</v>
      </c>
      <c r="K415" s="101">
        <v>0</v>
      </c>
      <c r="L415" s="102">
        <f t="shared" si="24"/>
        <v>0</v>
      </c>
      <c r="M415" s="102">
        <v>0</v>
      </c>
      <c r="N415" s="102">
        <v>0</v>
      </c>
      <c r="O415" s="103">
        <v>0</v>
      </c>
      <c r="P415" s="104">
        <v>0</v>
      </c>
      <c r="Q415" s="105">
        <f>+monthly_drivers_0!Q415*1.25</f>
        <v>3.125</v>
      </c>
    </row>
    <row r="416" spans="1:17" x14ac:dyDescent="0.25">
      <c r="A416" s="106">
        <f t="shared" si="25"/>
        <v>57100</v>
      </c>
      <c r="B416" s="106" t="str">
        <f t="shared" si="26"/>
        <v>Discovery</v>
      </c>
      <c r="C416" s="93">
        <f t="shared" si="27"/>
        <v>0</v>
      </c>
      <c r="D416" s="94">
        <v>0</v>
      </c>
      <c r="E416" s="94">
        <v>0</v>
      </c>
      <c r="F416" s="94">
        <v>0</v>
      </c>
      <c r="G416" s="94">
        <v>0</v>
      </c>
      <c r="H416" s="94">
        <v>0</v>
      </c>
      <c r="I416" s="94">
        <v>0</v>
      </c>
      <c r="J416" s="94">
        <v>0</v>
      </c>
      <c r="K416" s="95">
        <v>0</v>
      </c>
      <c r="L416" s="94">
        <f t="shared" si="24"/>
        <v>0</v>
      </c>
      <c r="M416" s="94">
        <v>0</v>
      </c>
      <c r="N416" s="94">
        <v>0</v>
      </c>
      <c r="O416" s="96">
        <v>0</v>
      </c>
      <c r="P416" s="95">
        <v>0</v>
      </c>
      <c r="Q416" s="97">
        <f>+monthly_drivers_0!Q416*1.25</f>
        <v>3.125</v>
      </c>
    </row>
    <row r="417" spans="1:17" x14ac:dyDescent="0.25">
      <c r="A417" s="98">
        <f t="shared" si="25"/>
        <v>57131</v>
      </c>
      <c r="B417" s="98" t="str">
        <f t="shared" si="26"/>
        <v>Discovery</v>
      </c>
      <c r="C417" s="99">
        <f t="shared" si="27"/>
        <v>0</v>
      </c>
      <c r="D417" s="100">
        <v>0</v>
      </c>
      <c r="E417" s="100">
        <v>0</v>
      </c>
      <c r="F417" s="100">
        <v>0</v>
      </c>
      <c r="G417" s="100">
        <v>0</v>
      </c>
      <c r="H417" s="100">
        <v>0</v>
      </c>
      <c r="I417" s="100">
        <v>0</v>
      </c>
      <c r="J417" s="100">
        <v>0</v>
      </c>
      <c r="K417" s="101">
        <v>0</v>
      </c>
      <c r="L417" s="102">
        <f t="shared" si="24"/>
        <v>0</v>
      </c>
      <c r="M417" s="102">
        <v>0</v>
      </c>
      <c r="N417" s="102">
        <v>0</v>
      </c>
      <c r="O417" s="103">
        <v>0</v>
      </c>
      <c r="P417" s="104">
        <v>0</v>
      </c>
      <c r="Q417" s="105">
        <f>+monthly_drivers_0!Q417*1.25</f>
        <v>3.125</v>
      </c>
    </row>
    <row r="418" spans="1:17" x14ac:dyDescent="0.25">
      <c r="A418" s="106">
        <f t="shared" si="25"/>
        <v>57161</v>
      </c>
      <c r="B418" s="106" t="str">
        <f t="shared" si="26"/>
        <v>Discovery</v>
      </c>
      <c r="C418" s="93">
        <f t="shared" si="27"/>
        <v>0</v>
      </c>
      <c r="D418" s="94">
        <v>0</v>
      </c>
      <c r="E418" s="94">
        <v>0</v>
      </c>
      <c r="F418" s="94">
        <v>0</v>
      </c>
      <c r="G418" s="94">
        <v>0</v>
      </c>
      <c r="H418" s="94">
        <v>0</v>
      </c>
      <c r="I418" s="94">
        <v>0</v>
      </c>
      <c r="J418" s="94">
        <v>0</v>
      </c>
      <c r="K418" s="95">
        <v>0</v>
      </c>
      <c r="L418" s="94">
        <f t="shared" si="24"/>
        <v>0</v>
      </c>
      <c r="M418" s="94">
        <v>0</v>
      </c>
      <c r="N418" s="94">
        <v>0</v>
      </c>
      <c r="O418" s="96">
        <v>0</v>
      </c>
      <c r="P418" s="95">
        <v>0</v>
      </c>
      <c r="Q418" s="97">
        <f>+monthly_drivers_0!Q418*1.25</f>
        <v>3.125</v>
      </c>
    </row>
    <row r="419" spans="1:17" x14ac:dyDescent="0.25">
      <c r="A419" s="98">
        <f t="shared" si="25"/>
        <v>57192</v>
      </c>
      <c r="B419" s="98" t="str">
        <f t="shared" si="26"/>
        <v>Discovery</v>
      </c>
      <c r="C419" s="99">
        <f t="shared" si="27"/>
        <v>0</v>
      </c>
      <c r="D419" s="100">
        <v>0</v>
      </c>
      <c r="E419" s="100">
        <v>0</v>
      </c>
      <c r="F419" s="100">
        <v>0</v>
      </c>
      <c r="G419" s="100">
        <v>0</v>
      </c>
      <c r="H419" s="100">
        <v>0</v>
      </c>
      <c r="I419" s="100">
        <v>0</v>
      </c>
      <c r="J419" s="100">
        <v>0</v>
      </c>
      <c r="K419" s="101">
        <v>0</v>
      </c>
      <c r="L419" s="102">
        <f t="shared" si="24"/>
        <v>65</v>
      </c>
      <c r="M419" s="102">
        <v>0</v>
      </c>
      <c r="N419" s="102">
        <v>0</v>
      </c>
      <c r="O419" s="103">
        <v>0</v>
      </c>
      <c r="P419" s="104">
        <v>65</v>
      </c>
      <c r="Q419" s="105">
        <f>+monthly_drivers_0!Q419*1.25</f>
        <v>3.125</v>
      </c>
    </row>
    <row r="420" spans="1:17" x14ac:dyDescent="0.25">
      <c r="A420" s="106">
        <f t="shared" si="25"/>
        <v>57223</v>
      </c>
      <c r="B420" s="106" t="str">
        <f t="shared" si="26"/>
        <v>Discovery</v>
      </c>
      <c r="C420" s="93">
        <f t="shared" si="27"/>
        <v>0</v>
      </c>
      <c r="D420" s="94">
        <v>0</v>
      </c>
      <c r="E420" s="94">
        <v>0</v>
      </c>
      <c r="F420" s="94">
        <v>0</v>
      </c>
      <c r="G420" s="94">
        <v>0</v>
      </c>
      <c r="H420" s="94">
        <v>0</v>
      </c>
      <c r="I420" s="94">
        <v>0</v>
      </c>
      <c r="J420" s="94">
        <v>0</v>
      </c>
      <c r="K420" s="95">
        <v>0</v>
      </c>
      <c r="L420" s="94">
        <f t="shared" si="24"/>
        <v>0</v>
      </c>
      <c r="M420" s="94">
        <v>0</v>
      </c>
      <c r="N420" s="94">
        <v>0</v>
      </c>
      <c r="O420" s="96">
        <v>0</v>
      </c>
      <c r="P420" s="95">
        <v>0</v>
      </c>
      <c r="Q420" s="97">
        <f>+monthly_drivers_0!Q420*1.25</f>
        <v>3.125</v>
      </c>
    </row>
    <row r="421" spans="1:17" x14ac:dyDescent="0.25">
      <c r="A421" s="98">
        <f t="shared" si="25"/>
        <v>57253</v>
      </c>
      <c r="B421" s="98" t="str">
        <f t="shared" si="26"/>
        <v>Discovery</v>
      </c>
      <c r="C421" s="99">
        <f t="shared" si="27"/>
        <v>0</v>
      </c>
      <c r="D421" s="100">
        <v>0</v>
      </c>
      <c r="E421" s="100">
        <v>0</v>
      </c>
      <c r="F421" s="100">
        <v>0</v>
      </c>
      <c r="G421" s="100">
        <v>0</v>
      </c>
      <c r="H421" s="100">
        <v>0</v>
      </c>
      <c r="I421" s="100">
        <v>0</v>
      </c>
      <c r="J421" s="100">
        <v>0</v>
      </c>
      <c r="K421" s="101">
        <v>0</v>
      </c>
      <c r="L421" s="102">
        <f t="shared" si="24"/>
        <v>0</v>
      </c>
      <c r="M421" s="102">
        <v>0</v>
      </c>
      <c r="N421" s="102">
        <v>0</v>
      </c>
      <c r="O421" s="103">
        <v>0</v>
      </c>
      <c r="P421" s="104">
        <v>0</v>
      </c>
      <c r="Q421" s="105">
        <f>+monthly_drivers_0!Q421*1.25</f>
        <v>3.125</v>
      </c>
    </row>
    <row r="422" spans="1:17" x14ac:dyDescent="0.25">
      <c r="A422" s="106">
        <f t="shared" si="25"/>
        <v>57284</v>
      </c>
      <c r="B422" s="106" t="str">
        <f t="shared" si="26"/>
        <v>Discovery</v>
      </c>
      <c r="C422" s="93">
        <f t="shared" si="27"/>
        <v>0</v>
      </c>
      <c r="D422" s="94">
        <v>0</v>
      </c>
      <c r="E422" s="94">
        <v>0</v>
      </c>
      <c r="F422" s="94">
        <v>0</v>
      </c>
      <c r="G422" s="94">
        <v>0</v>
      </c>
      <c r="H422" s="94">
        <v>0</v>
      </c>
      <c r="I422" s="94">
        <v>0</v>
      </c>
      <c r="J422" s="94">
        <v>0</v>
      </c>
      <c r="K422" s="95">
        <v>0</v>
      </c>
      <c r="L422" s="94">
        <f t="shared" si="24"/>
        <v>0</v>
      </c>
      <c r="M422" s="94">
        <v>0</v>
      </c>
      <c r="N422" s="94">
        <v>0</v>
      </c>
      <c r="O422" s="96">
        <v>0</v>
      </c>
      <c r="P422" s="95">
        <v>0</v>
      </c>
      <c r="Q422" s="97">
        <f>+monthly_drivers_0!Q422*1.25</f>
        <v>3.125</v>
      </c>
    </row>
    <row r="423" spans="1:17" x14ac:dyDescent="0.25">
      <c r="A423" s="98">
        <f t="shared" si="25"/>
        <v>57314</v>
      </c>
      <c r="B423" s="98" t="str">
        <f t="shared" si="26"/>
        <v>Discovery</v>
      </c>
      <c r="C423" s="99">
        <f t="shared" si="27"/>
        <v>0</v>
      </c>
      <c r="D423" s="100">
        <v>0</v>
      </c>
      <c r="E423" s="100">
        <v>0</v>
      </c>
      <c r="F423" s="100">
        <v>0</v>
      </c>
      <c r="G423" s="100">
        <v>0</v>
      </c>
      <c r="H423" s="100">
        <v>0</v>
      </c>
      <c r="I423" s="100">
        <v>0</v>
      </c>
      <c r="J423" s="100">
        <v>0</v>
      </c>
      <c r="K423" s="101">
        <v>0</v>
      </c>
      <c r="L423" s="102">
        <f t="shared" si="24"/>
        <v>0</v>
      </c>
      <c r="M423" s="102">
        <v>0</v>
      </c>
      <c r="N423" s="102">
        <v>0</v>
      </c>
      <c r="O423" s="103">
        <v>0</v>
      </c>
      <c r="P423" s="104">
        <v>0</v>
      </c>
      <c r="Q423" s="105">
        <f>+monthly_drivers_0!Q423*1.25</f>
        <v>3.125</v>
      </c>
    </row>
    <row r="424" spans="1:17" x14ac:dyDescent="0.25">
      <c r="A424" s="106">
        <f t="shared" si="25"/>
        <v>57345</v>
      </c>
      <c r="B424" s="106" t="str">
        <f t="shared" si="26"/>
        <v>Discovery</v>
      </c>
      <c r="C424" s="93">
        <f t="shared" si="27"/>
        <v>0</v>
      </c>
      <c r="D424" s="94">
        <v>0</v>
      </c>
      <c r="E424" s="94">
        <v>0</v>
      </c>
      <c r="F424" s="94">
        <v>0</v>
      </c>
      <c r="G424" s="94">
        <v>0</v>
      </c>
      <c r="H424" s="94">
        <v>0</v>
      </c>
      <c r="I424" s="94">
        <v>0</v>
      </c>
      <c r="J424" s="94">
        <v>0</v>
      </c>
      <c r="K424" s="95">
        <v>0</v>
      </c>
      <c r="L424" s="94">
        <f t="shared" si="24"/>
        <v>0</v>
      </c>
      <c r="M424" s="94">
        <v>0</v>
      </c>
      <c r="N424" s="94">
        <v>0</v>
      </c>
      <c r="O424" s="96">
        <v>0</v>
      </c>
      <c r="P424" s="95">
        <v>0</v>
      </c>
      <c r="Q424" s="97">
        <f>+monthly_drivers_0!Q424*1.25</f>
        <v>3.125</v>
      </c>
    </row>
    <row r="425" spans="1:17" x14ac:dyDescent="0.25">
      <c r="A425" s="98">
        <f t="shared" si="25"/>
        <v>57376</v>
      </c>
      <c r="B425" s="98" t="str">
        <f t="shared" si="26"/>
        <v>Discovery</v>
      </c>
      <c r="C425" s="99">
        <f t="shared" si="27"/>
        <v>0</v>
      </c>
      <c r="D425" s="100">
        <v>0</v>
      </c>
      <c r="E425" s="100">
        <v>0</v>
      </c>
      <c r="F425" s="100">
        <v>0</v>
      </c>
      <c r="G425" s="100">
        <v>0</v>
      </c>
      <c r="H425" s="100">
        <v>0</v>
      </c>
      <c r="I425" s="100">
        <v>0</v>
      </c>
      <c r="J425" s="100">
        <v>0</v>
      </c>
      <c r="K425" s="101">
        <v>0</v>
      </c>
      <c r="L425" s="102">
        <f t="shared" si="24"/>
        <v>0</v>
      </c>
      <c r="M425" s="102">
        <v>0</v>
      </c>
      <c r="N425" s="102">
        <v>0</v>
      </c>
      <c r="O425" s="103">
        <v>0</v>
      </c>
      <c r="P425" s="104">
        <v>0</v>
      </c>
      <c r="Q425" s="105">
        <f>+monthly_drivers_0!Q425*1.25</f>
        <v>3.125</v>
      </c>
    </row>
    <row r="426" spans="1:17" x14ac:dyDescent="0.25">
      <c r="A426" s="106">
        <f t="shared" si="25"/>
        <v>57404</v>
      </c>
      <c r="B426" s="106" t="str">
        <f t="shared" si="26"/>
        <v>Discovery</v>
      </c>
      <c r="C426" s="93">
        <f t="shared" si="27"/>
        <v>0</v>
      </c>
      <c r="D426" s="94">
        <v>0</v>
      </c>
      <c r="E426" s="94">
        <v>0</v>
      </c>
      <c r="F426" s="94">
        <v>0</v>
      </c>
      <c r="G426" s="94">
        <v>0</v>
      </c>
      <c r="H426" s="94">
        <v>0</v>
      </c>
      <c r="I426" s="94">
        <v>0</v>
      </c>
      <c r="J426" s="94">
        <v>0</v>
      </c>
      <c r="K426" s="95">
        <v>0</v>
      </c>
      <c r="L426" s="94">
        <f t="shared" si="24"/>
        <v>0</v>
      </c>
      <c r="M426" s="94">
        <v>0</v>
      </c>
      <c r="N426" s="94">
        <v>0</v>
      </c>
      <c r="O426" s="96">
        <v>0</v>
      </c>
      <c r="P426" s="95">
        <v>0</v>
      </c>
      <c r="Q426" s="97">
        <f>+monthly_drivers_0!Q426*1.25</f>
        <v>3.125</v>
      </c>
    </row>
    <row r="427" spans="1:17" x14ac:dyDescent="0.25">
      <c r="A427" s="98">
        <f t="shared" si="25"/>
        <v>57435</v>
      </c>
      <c r="B427" s="98" t="str">
        <f t="shared" si="26"/>
        <v>Discovery</v>
      </c>
      <c r="C427" s="99">
        <f t="shared" si="27"/>
        <v>0</v>
      </c>
      <c r="D427" s="100">
        <v>0</v>
      </c>
      <c r="E427" s="100">
        <v>0</v>
      </c>
      <c r="F427" s="100">
        <v>0</v>
      </c>
      <c r="G427" s="100">
        <v>0</v>
      </c>
      <c r="H427" s="100">
        <v>0</v>
      </c>
      <c r="I427" s="100">
        <v>0</v>
      </c>
      <c r="J427" s="100">
        <v>0</v>
      </c>
      <c r="K427" s="101">
        <v>0</v>
      </c>
      <c r="L427" s="102">
        <f t="shared" si="24"/>
        <v>0</v>
      </c>
      <c r="M427" s="102">
        <v>0</v>
      </c>
      <c r="N427" s="102">
        <v>0</v>
      </c>
      <c r="O427" s="103">
        <v>0</v>
      </c>
      <c r="P427" s="104">
        <v>0</v>
      </c>
      <c r="Q427" s="105">
        <f>+monthly_drivers_0!Q427*1.25</f>
        <v>3.125</v>
      </c>
    </row>
    <row r="428" spans="1:17" x14ac:dyDescent="0.25">
      <c r="A428" s="106">
        <f t="shared" si="25"/>
        <v>57465</v>
      </c>
      <c r="B428" s="106" t="str">
        <f t="shared" si="26"/>
        <v>Discovery</v>
      </c>
      <c r="C428" s="93">
        <f t="shared" si="27"/>
        <v>0</v>
      </c>
      <c r="D428" s="94">
        <v>0</v>
      </c>
      <c r="E428" s="94">
        <v>0</v>
      </c>
      <c r="F428" s="94">
        <v>0</v>
      </c>
      <c r="G428" s="94">
        <v>0</v>
      </c>
      <c r="H428" s="94">
        <v>0</v>
      </c>
      <c r="I428" s="94">
        <v>0</v>
      </c>
      <c r="J428" s="94">
        <v>0</v>
      </c>
      <c r="K428" s="95">
        <v>0</v>
      </c>
      <c r="L428" s="94">
        <f t="shared" si="24"/>
        <v>0</v>
      </c>
      <c r="M428" s="94">
        <v>0</v>
      </c>
      <c r="N428" s="94">
        <v>0</v>
      </c>
      <c r="O428" s="96">
        <v>0</v>
      </c>
      <c r="P428" s="95">
        <v>0</v>
      </c>
      <c r="Q428" s="97">
        <f>+monthly_drivers_0!Q428*1.25</f>
        <v>3.125</v>
      </c>
    </row>
    <row r="429" spans="1:17" x14ac:dyDescent="0.25">
      <c r="A429" s="98">
        <f t="shared" si="25"/>
        <v>57496</v>
      </c>
      <c r="B429" s="98" t="str">
        <f t="shared" si="26"/>
        <v>Discovery</v>
      </c>
      <c r="C429" s="99">
        <f t="shared" si="27"/>
        <v>0</v>
      </c>
      <c r="D429" s="100">
        <v>0</v>
      </c>
      <c r="E429" s="100">
        <v>0</v>
      </c>
      <c r="F429" s="100">
        <v>0</v>
      </c>
      <c r="G429" s="100">
        <v>0</v>
      </c>
      <c r="H429" s="100">
        <v>0</v>
      </c>
      <c r="I429" s="100">
        <v>0</v>
      </c>
      <c r="J429" s="100">
        <v>0</v>
      </c>
      <c r="K429" s="101">
        <v>0</v>
      </c>
      <c r="L429" s="102">
        <f t="shared" si="24"/>
        <v>0</v>
      </c>
      <c r="M429" s="102">
        <v>0</v>
      </c>
      <c r="N429" s="102">
        <v>0</v>
      </c>
      <c r="O429" s="103">
        <v>0</v>
      </c>
      <c r="P429" s="104">
        <v>0</v>
      </c>
      <c r="Q429" s="105">
        <f>+monthly_drivers_0!Q429*1.25</f>
        <v>3.125</v>
      </c>
    </row>
    <row r="430" spans="1:17" x14ac:dyDescent="0.25">
      <c r="A430" s="106">
        <f t="shared" si="25"/>
        <v>57526</v>
      </c>
      <c r="B430" s="106" t="str">
        <f t="shared" si="26"/>
        <v>Discovery</v>
      </c>
      <c r="C430" s="93">
        <f t="shared" si="27"/>
        <v>0</v>
      </c>
      <c r="D430" s="94">
        <v>0</v>
      </c>
      <c r="E430" s="94">
        <v>0</v>
      </c>
      <c r="F430" s="94">
        <v>0</v>
      </c>
      <c r="G430" s="94">
        <v>0</v>
      </c>
      <c r="H430" s="94">
        <v>0</v>
      </c>
      <c r="I430" s="94">
        <v>0</v>
      </c>
      <c r="J430" s="94">
        <v>0</v>
      </c>
      <c r="K430" s="95">
        <v>0</v>
      </c>
      <c r="L430" s="94">
        <f t="shared" si="24"/>
        <v>0</v>
      </c>
      <c r="M430" s="94">
        <v>0</v>
      </c>
      <c r="N430" s="94">
        <v>0</v>
      </c>
      <c r="O430" s="96">
        <v>0</v>
      </c>
      <c r="P430" s="95">
        <v>0</v>
      </c>
      <c r="Q430" s="97">
        <f>+monthly_drivers_0!Q430*1.25</f>
        <v>3.125</v>
      </c>
    </row>
    <row r="431" spans="1:17" x14ac:dyDescent="0.25">
      <c r="A431" s="98">
        <f t="shared" si="25"/>
        <v>57557</v>
      </c>
      <c r="B431" s="98" t="str">
        <f t="shared" si="26"/>
        <v>Discovery</v>
      </c>
      <c r="C431" s="99">
        <f t="shared" si="27"/>
        <v>0</v>
      </c>
      <c r="D431" s="100">
        <v>0</v>
      </c>
      <c r="E431" s="100">
        <v>0</v>
      </c>
      <c r="F431" s="100">
        <v>0</v>
      </c>
      <c r="G431" s="100">
        <v>0</v>
      </c>
      <c r="H431" s="100">
        <v>0</v>
      </c>
      <c r="I431" s="100">
        <v>0</v>
      </c>
      <c r="J431" s="100">
        <v>0</v>
      </c>
      <c r="K431" s="101">
        <v>0</v>
      </c>
      <c r="L431" s="102">
        <f t="shared" si="24"/>
        <v>0</v>
      </c>
      <c r="M431" s="102">
        <v>0</v>
      </c>
      <c r="N431" s="102">
        <v>0</v>
      </c>
      <c r="O431" s="103">
        <v>0</v>
      </c>
      <c r="P431" s="104">
        <v>0</v>
      </c>
      <c r="Q431" s="105">
        <f>+monthly_drivers_0!Q431*1.25</f>
        <v>3.125</v>
      </c>
    </row>
    <row r="432" spans="1:17" x14ac:dyDescent="0.25">
      <c r="A432" s="106">
        <f t="shared" si="25"/>
        <v>57588</v>
      </c>
      <c r="B432" s="106" t="str">
        <f t="shared" si="26"/>
        <v>Discovery</v>
      </c>
      <c r="C432" s="93">
        <f t="shared" si="27"/>
        <v>0</v>
      </c>
      <c r="D432" s="94">
        <v>0</v>
      </c>
      <c r="E432" s="94">
        <v>0</v>
      </c>
      <c r="F432" s="94">
        <v>0</v>
      </c>
      <c r="G432" s="94">
        <v>0</v>
      </c>
      <c r="H432" s="94">
        <v>0</v>
      </c>
      <c r="I432" s="94">
        <v>0</v>
      </c>
      <c r="J432" s="94">
        <v>0</v>
      </c>
      <c r="K432" s="95">
        <v>0</v>
      </c>
      <c r="L432" s="94">
        <f t="shared" si="24"/>
        <v>0</v>
      </c>
      <c r="M432" s="94">
        <v>0</v>
      </c>
      <c r="N432" s="94">
        <v>0</v>
      </c>
      <c r="O432" s="96">
        <v>0</v>
      </c>
      <c r="P432" s="95">
        <v>0</v>
      </c>
      <c r="Q432" s="97">
        <f>+monthly_drivers_0!Q432*1.25</f>
        <v>3.125</v>
      </c>
    </row>
    <row r="433" spans="1:17" x14ac:dyDescent="0.25">
      <c r="A433" s="98">
        <f t="shared" si="25"/>
        <v>57618</v>
      </c>
      <c r="B433" s="98" t="str">
        <f t="shared" si="26"/>
        <v>Discovery</v>
      </c>
      <c r="C433" s="99">
        <f t="shared" si="27"/>
        <v>0</v>
      </c>
      <c r="D433" s="100">
        <v>0</v>
      </c>
      <c r="E433" s="100">
        <v>0</v>
      </c>
      <c r="F433" s="100">
        <v>0</v>
      </c>
      <c r="G433" s="100">
        <v>0</v>
      </c>
      <c r="H433" s="100">
        <v>0</v>
      </c>
      <c r="I433" s="100">
        <v>0</v>
      </c>
      <c r="J433" s="100">
        <v>0</v>
      </c>
      <c r="K433" s="101">
        <v>0</v>
      </c>
      <c r="L433" s="102">
        <f t="shared" si="24"/>
        <v>0</v>
      </c>
      <c r="M433" s="102">
        <v>0</v>
      </c>
      <c r="N433" s="102">
        <v>0</v>
      </c>
      <c r="O433" s="103">
        <v>0</v>
      </c>
      <c r="P433" s="104">
        <v>0</v>
      </c>
      <c r="Q433" s="105">
        <f>+monthly_drivers_0!Q433*1.25</f>
        <v>3.125</v>
      </c>
    </row>
    <row r="434" spans="1:17" x14ac:dyDescent="0.25">
      <c r="A434" s="106">
        <f t="shared" si="25"/>
        <v>57649</v>
      </c>
      <c r="B434" s="106" t="str">
        <f t="shared" si="26"/>
        <v>Discovery</v>
      </c>
      <c r="C434" s="93">
        <f t="shared" si="27"/>
        <v>0</v>
      </c>
      <c r="D434" s="94">
        <v>0</v>
      </c>
      <c r="E434" s="94">
        <v>0</v>
      </c>
      <c r="F434" s="94">
        <v>0</v>
      </c>
      <c r="G434" s="94">
        <v>0</v>
      </c>
      <c r="H434" s="94">
        <v>0</v>
      </c>
      <c r="I434" s="94">
        <v>0</v>
      </c>
      <c r="J434" s="94">
        <v>0</v>
      </c>
      <c r="K434" s="95">
        <v>0</v>
      </c>
      <c r="L434" s="94">
        <f t="shared" si="24"/>
        <v>0</v>
      </c>
      <c r="M434" s="94">
        <v>0</v>
      </c>
      <c r="N434" s="94">
        <v>0</v>
      </c>
      <c r="O434" s="96">
        <v>0</v>
      </c>
      <c r="P434" s="95">
        <v>0</v>
      </c>
      <c r="Q434" s="97">
        <f>+monthly_drivers_0!Q434*1.25</f>
        <v>3.125</v>
      </c>
    </row>
    <row r="435" spans="1:17" x14ac:dyDescent="0.25">
      <c r="A435" s="98">
        <f t="shared" si="25"/>
        <v>57679</v>
      </c>
      <c r="B435" s="98" t="str">
        <f t="shared" si="26"/>
        <v>Discovery</v>
      </c>
      <c r="C435" s="99">
        <f t="shared" si="27"/>
        <v>0</v>
      </c>
      <c r="D435" s="100">
        <v>0</v>
      </c>
      <c r="E435" s="100">
        <v>0</v>
      </c>
      <c r="F435" s="100">
        <v>0</v>
      </c>
      <c r="G435" s="100">
        <v>0</v>
      </c>
      <c r="H435" s="100">
        <v>0</v>
      </c>
      <c r="I435" s="100">
        <v>0</v>
      </c>
      <c r="J435" s="100">
        <v>0</v>
      </c>
      <c r="K435" s="101">
        <v>0</v>
      </c>
      <c r="L435" s="102">
        <f t="shared" si="24"/>
        <v>0</v>
      </c>
      <c r="M435" s="102">
        <v>0</v>
      </c>
      <c r="N435" s="102">
        <v>0</v>
      </c>
      <c r="O435" s="103">
        <v>0</v>
      </c>
      <c r="P435" s="104">
        <v>0</v>
      </c>
      <c r="Q435" s="105">
        <f>+monthly_drivers_0!Q435*1.25</f>
        <v>3.125</v>
      </c>
    </row>
    <row r="436" spans="1:17" x14ac:dyDescent="0.25">
      <c r="A436" s="106">
        <f t="shared" si="25"/>
        <v>57710</v>
      </c>
      <c r="B436" s="106" t="str">
        <f t="shared" si="26"/>
        <v>Discovery</v>
      </c>
      <c r="C436" s="93">
        <f t="shared" si="27"/>
        <v>0</v>
      </c>
      <c r="D436" s="94">
        <v>0</v>
      </c>
      <c r="E436" s="94">
        <v>0</v>
      </c>
      <c r="F436" s="94">
        <v>0</v>
      </c>
      <c r="G436" s="94">
        <v>0</v>
      </c>
      <c r="H436" s="94">
        <v>0</v>
      </c>
      <c r="I436" s="94">
        <v>0</v>
      </c>
      <c r="J436" s="94">
        <v>0</v>
      </c>
      <c r="K436" s="95">
        <v>0</v>
      </c>
      <c r="L436" s="94">
        <f t="shared" si="24"/>
        <v>0</v>
      </c>
      <c r="M436" s="94">
        <v>0</v>
      </c>
      <c r="N436" s="94">
        <v>0</v>
      </c>
      <c r="O436" s="96">
        <v>0</v>
      </c>
      <c r="P436" s="95">
        <v>0</v>
      </c>
      <c r="Q436" s="97">
        <f>+monthly_drivers_0!Q436*1.25</f>
        <v>3.125</v>
      </c>
    </row>
    <row r="437" spans="1:17" x14ac:dyDescent="0.25">
      <c r="A437" s="98">
        <f t="shared" si="25"/>
        <v>57741</v>
      </c>
      <c r="B437" s="98" t="str">
        <f t="shared" si="26"/>
        <v>Discovery</v>
      </c>
      <c r="C437" s="99">
        <f t="shared" si="27"/>
        <v>0</v>
      </c>
      <c r="D437" s="100">
        <v>0</v>
      </c>
      <c r="E437" s="100">
        <v>0</v>
      </c>
      <c r="F437" s="100">
        <v>0</v>
      </c>
      <c r="G437" s="100">
        <v>0</v>
      </c>
      <c r="H437" s="100">
        <v>0</v>
      </c>
      <c r="I437" s="100">
        <v>0</v>
      </c>
      <c r="J437" s="100">
        <v>0</v>
      </c>
      <c r="K437" s="101">
        <v>0</v>
      </c>
      <c r="L437" s="102">
        <f t="shared" si="24"/>
        <v>0</v>
      </c>
      <c r="M437" s="102">
        <v>0</v>
      </c>
      <c r="N437" s="102">
        <v>0</v>
      </c>
      <c r="O437" s="103">
        <v>0</v>
      </c>
      <c r="P437" s="104">
        <v>0</v>
      </c>
      <c r="Q437" s="105">
        <f>+monthly_drivers_0!Q437*1.25</f>
        <v>3.125</v>
      </c>
    </row>
    <row r="438" spans="1:17" x14ac:dyDescent="0.25">
      <c r="A438" s="106">
        <f t="shared" si="25"/>
        <v>57769</v>
      </c>
      <c r="B438" s="106" t="str">
        <f t="shared" si="26"/>
        <v>Discovery</v>
      </c>
      <c r="C438" s="93">
        <f t="shared" si="27"/>
        <v>0</v>
      </c>
      <c r="D438" s="94">
        <v>0</v>
      </c>
      <c r="E438" s="94">
        <v>0</v>
      </c>
      <c r="F438" s="94">
        <v>0</v>
      </c>
      <c r="G438" s="94">
        <v>0</v>
      </c>
      <c r="H438" s="94">
        <v>0</v>
      </c>
      <c r="I438" s="94">
        <v>0</v>
      </c>
      <c r="J438" s="94">
        <v>0</v>
      </c>
      <c r="K438" s="95">
        <v>0</v>
      </c>
      <c r="L438" s="94">
        <f t="shared" si="24"/>
        <v>0</v>
      </c>
      <c r="M438" s="94">
        <v>0</v>
      </c>
      <c r="N438" s="94">
        <v>0</v>
      </c>
      <c r="O438" s="96">
        <v>0</v>
      </c>
      <c r="P438" s="95">
        <v>0</v>
      </c>
      <c r="Q438" s="97">
        <f>+monthly_drivers_0!Q438*1.25</f>
        <v>3.125</v>
      </c>
    </row>
    <row r="439" spans="1:17" x14ac:dyDescent="0.25">
      <c r="A439" s="98">
        <f t="shared" si="25"/>
        <v>57800</v>
      </c>
      <c r="B439" s="98" t="str">
        <f t="shared" si="26"/>
        <v>Discovery</v>
      </c>
      <c r="C439" s="99">
        <f t="shared" si="27"/>
        <v>0</v>
      </c>
      <c r="D439" s="100">
        <v>0</v>
      </c>
      <c r="E439" s="100">
        <v>0</v>
      </c>
      <c r="F439" s="100">
        <v>0</v>
      </c>
      <c r="G439" s="100">
        <v>0</v>
      </c>
      <c r="H439" s="100">
        <v>0</v>
      </c>
      <c r="I439" s="100">
        <v>0</v>
      </c>
      <c r="J439" s="100">
        <v>0</v>
      </c>
      <c r="K439" s="101">
        <v>0</v>
      </c>
      <c r="L439" s="102">
        <f t="shared" si="24"/>
        <v>0</v>
      </c>
      <c r="M439" s="102">
        <v>0</v>
      </c>
      <c r="N439" s="102">
        <v>0</v>
      </c>
      <c r="O439" s="103">
        <v>0</v>
      </c>
      <c r="P439" s="104">
        <v>0</v>
      </c>
      <c r="Q439" s="105">
        <f>+monthly_drivers_0!Q439*1.25</f>
        <v>3.125</v>
      </c>
    </row>
    <row r="440" spans="1:17" x14ac:dyDescent="0.25">
      <c r="A440" s="106">
        <f t="shared" si="25"/>
        <v>57830</v>
      </c>
      <c r="B440" s="106" t="str">
        <f t="shared" si="26"/>
        <v>Discovery</v>
      </c>
      <c r="C440" s="93">
        <f t="shared" si="27"/>
        <v>0</v>
      </c>
      <c r="D440" s="94">
        <v>0</v>
      </c>
      <c r="E440" s="94">
        <v>0</v>
      </c>
      <c r="F440" s="94">
        <v>0</v>
      </c>
      <c r="G440" s="94">
        <v>0</v>
      </c>
      <c r="H440" s="94">
        <v>0</v>
      </c>
      <c r="I440" s="94">
        <v>0</v>
      </c>
      <c r="J440" s="94">
        <v>0</v>
      </c>
      <c r="K440" s="95">
        <v>0</v>
      </c>
      <c r="L440" s="94">
        <f t="shared" si="24"/>
        <v>0</v>
      </c>
      <c r="M440" s="94">
        <v>0</v>
      </c>
      <c r="N440" s="94">
        <v>0</v>
      </c>
      <c r="O440" s="96">
        <v>0</v>
      </c>
      <c r="P440" s="95">
        <v>0</v>
      </c>
      <c r="Q440" s="97">
        <f>+monthly_drivers_0!Q440*1.25</f>
        <v>3.125</v>
      </c>
    </row>
    <row r="441" spans="1:17" x14ac:dyDescent="0.25">
      <c r="A441" s="98">
        <f t="shared" si="25"/>
        <v>57861</v>
      </c>
      <c r="B441" s="98" t="str">
        <f t="shared" si="26"/>
        <v>Discovery</v>
      </c>
      <c r="C441" s="99">
        <f t="shared" si="27"/>
        <v>0</v>
      </c>
      <c r="D441" s="100">
        <v>0</v>
      </c>
      <c r="E441" s="100">
        <v>0</v>
      </c>
      <c r="F441" s="100">
        <v>0</v>
      </c>
      <c r="G441" s="100">
        <v>0</v>
      </c>
      <c r="H441" s="100">
        <v>0</v>
      </c>
      <c r="I441" s="100">
        <v>0</v>
      </c>
      <c r="J441" s="100">
        <v>0</v>
      </c>
      <c r="K441" s="101">
        <v>0</v>
      </c>
      <c r="L441" s="102">
        <f t="shared" si="24"/>
        <v>0</v>
      </c>
      <c r="M441" s="102">
        <v>0</v>
      </c>
      <c r="N441" s="102">
        <v>0</v>
      </c>
      <c r="O441" s="103">
        <v>0</v>
      </c>
      <c r="P441" s="104">
        <v>0</v>
      </c>
      <c r="Q441" s="105">
        <f>+monthly_drivers_0!Q441*1.25</f>
        <v>3.125</v>
      </c>
    </row>
    <row r="442" spans="1:17" x14ac:dyDescent="0.25">
      <c r="A442" s="106">
        <f t="shared" si="25"/>
        <v>57891</v>
      </c>
      <c r="B442" s="106" t="str">
        <f t="shared" si="26"/>
        <v>Discovery</v>
      </c>
      <c r="C442" s="93">
        <f t="shared" si="27"/>
        <v>0</v>
      </c>
      <c r="D442" s="94">
        <v>0</v>
      </c>
      <c r="E442" s="94">
        <v>0</v>
      </c>
      <c r="F442" s="94">
        <v>0</v>
      </c>
      <c r="G442" s="94">
        <v>0</v>
      </c>
      <c r="H442" s="94">
        <v>0</v>
      </c>
      <c r="I442" s="94">
        <v>0</v>
      </c>
      <c r="J442" s="94">
        <v>0</v>
      </c>
      <c r="K442" s="95">
        <v>0</v>
      </c>
      <c r="L442" s="94">
        <f t="shared" si="24"/>
        <v>0</v>
      </c>
      <c r="M442" s="94">
        <v>0</v>
      </c>
      <c r="N442" s="94">
        <v>0</v>
      </c>
      <c r="O442" s="96">
        <v>0</v>
      </c>
      <c r="P442" s="95">
        <v>0</v>
      </c>
      <c r="Q442" s="97">
        <f>+monthly_drivers_0!Q442*1.25</f>
        <v>3.125</v>
      </c>
    </row>
    <row r="443" spans="1:17" x14ac:dyDescent="0.25">
      <c r="A443" s="98">
        <f t="shared" si="25"/>
        <v>57922</v>
      </c>
      <c r="B443" s="98" t="str">
        <f t="shared" si="26"/>
        <v>Discovery</v>
      </c>
      <c r="C443" s="99">
        <f t="shared" si="27"/>
        <v>0</v>
      </c>
      <c r="D443" s="100">
        <v>0</v>
      </c>
      <c r="E443" s="100">
        <v>0</v>
      </c>
      <c r="F443" s="100">
        <v>0</v>
      </c>
      <c r="G443" s="100">
        <v>0</v>
      </c>
      <c r="H443" s="100">
        <v>0</v>
      </c>
      <c r="I443" s="100">
        <v>0</v>
      </c>
      <c r="J443" s="100">
        <v>0</v>
      </c>
      <c r="K443" s="101">
        <v>0</v>
      </c>
      <c r="L443" s="102">
        <f t="shared" si="24"/>
        <v>0</v>
      </c>
      <c r="M443" s="102">
        <v>0</v>
      </c>
      <c r="N443" s="102">
        <v>0</v>
      </c>
      <c r="O443" s="103">
        <v>0</v>
      </c>
      <c r="P443" s="104">
        <v>0</v>
      </c>
      <c r="Q443" s="105">
        <f>+monthly_drivers_0!Q443*1.25</f>
        <v>3.125</v>
      </c>
    </row>
    <row r="444" spans="1:17" x14ac:dyDescent="0.25">
      <c r="A444" s="106">
        <f t="shared" si="25"/>
        <v>57953</v>
      </c>
      <c r="B444" s="106" t="str">
        <f t="shared" si="26"/>
        <v>Discovery</v>
      </c>
      <c r="C444" s="93">
        <f t="shared" si="27"/>
        <v>0</v>
      </c>
      <c r="D444" s="94">
        <v>0</v>
      </c>
      <c r="E444" s="94">
        <v>0</v>
      </c>
      <c r="F444" s="94">
        <v>0</v>
      </c>
      <c r="G444" s="94">
        <v>0</v>
      </c>
      <c r="H444" s="94">
        <v>0</v>
      </c>
      <c r="I444" s="94">
        <v>0</v>
      </c>
      <c r="J444" s="94">
        <v>0</v>
      </c>
      <c r="K444" s="95">
        <v>0</v>
      </c>
      <c r="L444" s="94">
        <f t="shared" si="24"/>
        <v>0</v>
      </c>
      <c r="M444" s="94">
        <v>0</v>
      </c>
      <c r="N444" s="94">
        <v>0</v>
      </c>
      <c r="O444" s="96">
        <v>0</v>
      </c>
      <c r="P444" s="95">
        <v>0</v>
      </c>
      <c r="Q444" s="97">
        <f>+monthly_drivers_0!Q444*1.25</f>
        <v>3.125</v>
      </c>
    </row>
    <row r="445" spans="1:17" x14ac:dyDescent="0.25">
      <c r="A445" s="98">
        <f t="shared" si="25"/>
        <v>57983</v>
      </c>
      <c r="B445" s="98" t="str">
        <f t="shared" si="26"/>
        <v>Discovery</v>
      </c>
      <c r="C445" s="99">
        <f t="shared" si="27"/>
        <v>0</v>
      </c>
      <c r="D445" s="100">
        <v>0</v>
      </c>
      <c r="E445" s="100">
        <v>0</v>
      </c>
      <c r="F445" s="100">
        <v>0</v>
      </c>
      <c r="G445" s="100">
        <v>0</v>
      </c>
      <c r="H445" s="100">
        <v>0</v>
      </c>
      <c r="I445" s="100">
        <v>0</v>
      </c>
      <c r="J445" s="100">
        <v>0</v>
      </c>
      <c r="K445" s="101">
        <v>0</v>
      </c>
      <c r="L445" s="102">
        <f t="shared" si="24"/>
        <v>0</v>
      </c>
      <c r="M445" s="102">
        <v>0</v>
      </c>
      <c r="N445" s="102">
        <v>0</v>
      </c>
      <c r="O445" s="103">
        <v>0</v>
      </c>
      <c r="P445" s="104">
        <v>0</v>
      </c>
      <c r="Q445" s="105">
        <f>+monthly_drivers_0!Q445*1.25</f>
        <v>3.125</v>
      </c>
    </row>
    <row r="446" spans="1:17" x14ac:dyDescent="0.25">
      <c r="A446" s="106">
        <f t="shared" si="25"/>
        <v>58014</v>
      </c>
      <c r="B446" s="106" t="str">
        <f t="shared" si="26"/>
        <v>Discovery</v>
      </c>
      <c r="C446" s="93">
        <f t="shared" si="27"/>
        <v>0</v>
      </c>
      <c r="D446" s="94">
        <v>0</v>
      </c>
      <c r="E446" s="94">
        <v>0</v>
      </c>
      <c r="F446" s="94">
        <v>0</v>
      </c>
      <c r="G446" s="94">
        <v>0</v>
      </c>
      <c r="H446" s="94">
        <v>0</v>
      </c>
      <c r="I446" s="94">
        <v>0</v>
      </c>
      <c r="J446" s="94">
        <v>0</v>
      </c>
      <c r="K446" s="95">
        <v>0</v>
      </c>
      <c r="L446" s="94">
        <f t="shared" si="24"/>
        <v>0</v>
      </c>
      <c r="M446" s="94">
        <v>0</v>
      </c>
      <c r="N446" s="94">
        <v>0</v>
      </c>
      <c r="O446" s="96">
        <v>0</v>
      </c>
      <c r="P446" s="95">
        <v>0</v>
      </c>
      <c r="Q446" s="97">
        <f>+monthly_drivers_0!Q446*1.25</f>
        <v>3.125</v>
      </c>
    </row>
    <row r="447" spans="1:17" x14ac:dyDescent="0.25">
      <c r="A447" s="98">
        <f t="shared" si="25"/>
        <v>58044</v>
      </c>
      <c r="B447" s="98" t="str">
        <f t="shared" si="26"/>
        <v>Discovery</v>
      </c>
      <c r="C447" s="99">
        <f t="shared" si="27"/>
        <v>0</v>
      </c>
      <c r="D447" s="100">
        <v>0</v>
      </c>
      <c r="E447" s="100">
        <v>0</v>
      </c>
      <c r="F447" s="100">
        <v>0</v>
      </c>
      <c r="G447" s="100">
        <v>0</v>
      </c>
      <c r="H447" s="100">
        <v>0</v>
      </c>
      <c r="I447" s="100">
        <v>0</v>
      </c>
      <c r="J447" s="100">
        <v>0</v>
      </c>
      <c r="K447" s="101">
        <v>0</v>
      </c>
      <c r="L447" s="102">
        <f t="shared" si="24"/>
        <v>0</v>
      </c>
      <c r="M447" s="102">
        <v>0</v>
      </c>
      <c r="N447" s="102">
        <v>0</v>
      </c>
      <c r="O447" s="103">
        <v>0</v>
      </c>
      <c r="P447" s="104">
        <v>0</v>
      </c>
      <c r="Q447" s="105">
        <f>+monthly_drivers_0!Q447*1.25</f>
        <v>3.125</v>
      </c>
    </row>
    <row r="448" spans="1:17" x14ac:dyDescent="0.25">
      <c r="A448" s="106">
        <f t="shared" si="25"/>
        <v>58075</v>
      </c>
      <c r="B448" s="106" t="str">
        <f t="shared" si="26"/>
        <v>Discovery</v>
      </c>
      <c r="C448" s="93">
        <f t="shared" si="27"/>
        <v>0</v>
      </c>
      <c r="D448" s="94">
        <v>0</v>
      </c>
      <c r="E448" s="94">
        <v>0</v>
      </c>
      <c r="F448" s="94">
        <v>0</v>
      </c>
      <c r="G448" s="94">
        <v>0</v>
      </c>
      <c r="H448" s="94">
        <v>0</v>
      </c>
      <c r="I448" s="94">
        <v>0</v>
      </c>
      <c r="J448" s="94">
        <v>0</v>
      </c>
      <c r="K448" s="95">
        <v>0</v>
      </c>
      <c r="L448" s="94">
        <f t="shared" si="24"/>
        <v>0</v>
      </c>
      <c r="M448" s="94">
        <v>0</v>
      </c>
      <c r="N448" s="94">
        <v>0</v>
      </c>
      <c r="O448" s="96">
        <v>0</v>
      </c>
      <c r="P448" s="95">
        <v>0</v>
      </c>
      <c r="Q448" s="97">
        <f>+monthly_drivers_0!Q448*1.25</f>
        <v>3.125</v>
      </c>
    </row>
    <row r="449" spans="1:17" x14ac:dyDescent="0.25">
      <c r="A449" s="98">
        <f t="shared" si="25"/>
        <v>58106</v>
      </c>
      <c r="B449" s="98" t="str">
        <f t="shared" si="26"/>
        <v>Discovery</v>
      </c>
      <c r="C449" s="99">
        <f t="shared" si="27"/>
        <v>0</v>
      </c>
      <c r="D449" s="100">
        <v>0</v>
      </c>
      <c r="E449" s="100">
        <v>0</v>
      </c>
      <c r="F449" s="100">
        <v>0</v>
      </c>
      <c r="G449" s="100">
        <v>0</v>
      </c>
      <c r="H449" s="100">
        <v>0</v>
      </c>
      <c r="I449" s="100">
        <v>0</v>
      </c>
      <c r="J449" s="100">
        <v>0</v>
      </c>
      <c r="K449" s="101">
        <v>0</v>
      </c>
      <c r="L449" s="102">
        <f t="shared" si="24"/>
        <v>0</v>
      </c>
      <c r="M449" s="102">
        <v>0</v>
      </c>
      <c r="N449" s="102">
        <v>0</v>
      </c>
      <c r="O449" s="103">
        <v>0</v>
      </c>
      <c r="P449" s="104">
        <v>0</v>
      </c>
      <c r="Q449" s="105">
        <f>+monthly_drivers_0!Q449*1.25</f>
        <v>3.125</v>
      </c>
    </row>
    <row r="450" spans="1:17" x14ac:dyDescent="0.25">
      <c r="A450" s="106">
        <f t="shared" si="25"/>
        <v>58134</v>
      </c>
      <c r="B450" s="106" t="str">
        <f t="shared" si="26"/>
        <v>Discovery</v>
      </c>
      <c r="C450" s="93">
        <f t="shared" si="27"/>
        <v>0</v>
      </c>
      <c r="D450" s="94">
        <v>0</v>
      </c>
      <c r="E450" s="94">
        <v>0</v>
      </c>
      <c r="F450" s="94">
        <v>0</v>
      </c>
      <c r="G450" s="94">
        <v>0</v>
      </c>
      <c r="H450" s="94">
        <v>0</v>
      </c>
      <c r="I450" s="94">
        <v>0</v>
      </c>
      <c r="J450" s="94">
        <v>0</v>
      </c>
      <c r="K450" s="95">
        <v>0</v>
      </c>
      <c r="L450" s="94">
        <f t="shared" ref="L450:L513" si="28">+O450+P450</f>
        <v>0</v>
      </c>
      <c r="M450" s="94">
        <v>0</v>
      </c>
      <c r="N450" s="94">
        <v>0</v>
      </c>
      <c r="O450" s="96">
        <v>0</v>
      </c>
      <c r="P450" s="95">
        <v>0</v>
      </c>
      <c r="Q450" s="97">
        <f>+monthly_drivers_0!Q450*1.25</f>
        <v>3.125</v>
      </c>
    </row>
    <row r="451" spans="1:17" x14ac:dyDescent="0.25">
      <c r="A451" s="98">
        <f t="shared" ref="A451:A514" si="29">+EOMONTH(A450,1)</f>
        <v>58165</v>
      </c>
      <c r="B451" s="98" t="str">
        <f t="shared" ref="B451:B514" si="30">+B450</f>
        <v>Discovery</v>
      </c>
      <c r="C451" s="99">
        <f t="shared" ref="C451:C514" si="31">+C450</f>
        <v>0</v>
      </c>
      <c r="D451" s="100">
        <v>0</v>
      </c>
      <c r="E451" s="100">
        <v>0</v>
      </c>
      <c r="F451" s="100">
        <v>0</v>
      </c>
      <c r="G451" s="100">
        <v>0</v>
      </c>
      <c r="H451" s="100">
        <v>0</v>
      </c>
      <c r="I451" s="100">
        <v>0</v>
      </c>
      <c r="J451" s="100">
        <v>0</v>
      </c>
      <c r="K451" s="101">
        <v>0</v>
      </c>
      <c r="L451" s="102">
        <f t="shared" si="28"/>
        <v>0</v>
      </c>
      <c r="M451" s="102">
        <v>0</v>
      </c>
      <c r="N451" s="102">
        <v>0</v>
      </c>
      <c r="O451" s="103">
        <v>0</v>
      </c>
      <c r="P451" s="104">
        <v>0</v>
      </c>
      <c r="Q451" s="105">
        <f>+monthly_drivers_0!Q451*1.25</f>
        <v>3.125</v>
      </c>
    </row>
    <row r="452" spans="1:17" x14ac:dyDescent="0.25">
      <c r="A452" s="106">
        <f t="shared" si="29"/>
        <v>58195</v>
      </c>
      <c r="B452" s="106" t="str">
        <f t="shared" si="30"/>
        <v>Discovery</v>
      </c>
      <c r="C452" s="93">
        <f t="shared" si="31"/>
        <v>0</v>
      </c>
      <c r="D452" s="94">
        <v>0</v>
      </c>
      <c r="E452" s="94">
        <v>0</v>
      </c>
      <c r="F452" s="94">
        <v>0</v>
      </c>
      <c r="G452" s="94">
        <v>0</v>
      </c>
      <c r="H452" s="94">
        <v>0</v>
      </c>
      <c r="I452" s="94">
        <v>0</v>
      </c>
      <c r="J452" s="94">
        <v>0</v>
      </c>
      <c r="K452" s="95">
        <v>0</v>
      </c>
      <c r="L452" s="94">
        <f t="shared" si="28"/>
        <v>0</v>
      </c>
      <c r="M452" s="94">
        <v>0</v>
      </c>
      <c r="N452" s="94">
        <v>0</v>
      </c>
      <c r="O452" s="96">
        <v>0</v>
      </c>
      <c r="P452" s="95">
        <v>0</v>
      </c>
      <c r="Q452" s="97">
        <f>+monthly_drivers_0!Q452*1.25</f>
        <v>3.125</v>
      </c>
    </row>
    <row r="453" spans="1:17" x14ac:dyDescent="0.25">
      <c r="A453" s="98">
        <f t="shared" si="29"/>
        <v>58226</v>
      </c>
      <c r="B453" s="98" t="str">
        <f t="shared" si="30"/>
        <v>Discovery</v>
      </c>
      <c r="C453" s="99">
        <f t="shared" si="31"/>
        <v>0</v>
      </c>
      <c r="D453" s="100">
        <v>0</v>
      </c>
      <c r="E453" s="100">
        <v>0</v>
      </c>
      <c r="F453" s="100">
        <v>0</v>
      </c>
      <c r="G453" s="100">
        <v>0</v>
      </c>
      <c r="H453" s="100">
        <v>0</v>
      </c>
      <c r="I453" s="100">
        <v>0</v>
      </c>
      <c r="J453" s="100">
        <v>0</v>
      </c>
      <c r="K453" s="101">
        <v>0</v>
      </c>
      <c r="L453" s="102">
        <f t="shared" si="28"/>
        <v>0</v>
      </c>
      <c r="M453" s="102">
        <v>0</v>
      </c>
      <c r="N453" s="102">
        <v>0</v>
      </c>
      <c r="O453" s="103">
        <v>0</v>
      </c>
      <c r="P453" s="104">
        <v>0</v>
      </c>
      <c r="Q453" s="105">
        <f>+monthly_drivers_0!Q453*1.25</f>
        <v>3.125</v>
      </c>
    </row>
    <row r="454" spans="1:17" x14ac:dyDescent="0.25">
      <c r="A454" s="106">
        <f t="shared" si="29"/>
        <v>58256</v>
      </c>
      <c r="B454" s="106" t="str">
        <f t="shared" si="30"/>
        <v>Discovery</v>
      </c>
      <c r="C454" s="93">
        <f t="shared" si="31"/>
        <v>0</v>
      </c>
      <c r="D454" s="94">
        <v>0</v>
      </c>
      <c r="E454" s="94">
        <v>0</v>
      </c>
      <c r="F454" s="94">
        <v>0</v>
      </c>
      <c r="G454" s="94">
        <v>0</v>
      </c>
      <c r="H454" s="94">
        <v>0</v>
      </c>
      <c r="I454" s="94">
        <v>0</v>
      </c>
      <c r="J454" s="94">
        <v>0</v>
      </c>
      <c r="K454" s="95">
        <v>0</v>
      </c>
      <c r="L454" s="94">
        <f t="shared" si="28"/>
        <v>0</v>
      </c>
      <c r="M454" s="94">
        <v>0</v>
      </c>
      <c r="N454" s="94">
        <v>0</v>
      </c>
      <c r="O454" s="96">
        <v>0</v>
      </c>
      <c r="P454" s="95">
        <v>0</v>
      </c>
      <c r="Q454" s="97">
        <f>+monthly_drivers_0!Q454*1.25</f>
        <v>3.125</v>
      </c>
    </row>
    <row r="455" spans="1:17" x14ac:dyDescent="0.25">
      <c r="A455" s="98">
        <f t="shared" si="29"/>
        <v>58287</v>
      </c>
      <c r="B455" s="98" t="str">
        <f t="shared" si="30"/>
        <v>Discovery</v>
      </c>
      <c r="C455" s="99">
        <f t="shared" si="31"/>
        <v>0</v>
      </c>
      <c r="D455" s="100">
        <v>0</v>
      </c>
      <c r="E455" s="100">
        <v>0</v>
      </c>
      <c r="F455" s="100">
        <v>0</v>
      </c>
      <c r="G455" s="100">
        <v>0</v>
      </c>
      <c r="H455" s="100">
        <v>0</v>
      </c>
      <c r="I455" s="100">
        <v>0</v>
      </c>
      <c r="J455" s="100">
        <v>0</v>
      </c>
      <c r="K455" s="101">
        <v>0</v>
      </c>
      <c r="L455" s="102">
        <f t="shared" si="28"/>
        <v>0</v>
      </c>
      <c r="M455" s="102">
        <v>0</v>
      </c>
      <c r="N455" s="102">
        <v>0</v>
      </c>
      <c r="O455" s="103">
        <v>0</v>
      </c>
      <c r="P455" s="104">
        <v>0</v>
      </c>
      <c r="Q455" s="105">
        <f>+monthly_drivers_0!Q455*1.25</f>
        <v>3.125</v>
      </c>
    </row>
    <row r="456" spans="1:17" x14ac:dyDescent="0.25">
      <c r="A456" s="106">
        <f t="shared" si="29"/>
        <v>58318</v>
      </c>
      <c r="B456" s="106" t="str">
        <f t="shared" si="30"/>
        <v>Discovery</v>
      </c>
      <c r="C456" s="93">
        <f t="shared" si="31"/>
        <v>0</v>
      </c>
      <c r="D456" s="94">
        <v>0</v>
      </c>
      <c r="E456" s="94">
        <v>0</v>
      </c>
      <c r="F456" s="94">
        <v>0</v>
      </c>
      <c r="G456" s="94">
        <v>0</v>
      </c>
      <c r="H456" s="94">
        <v>0</v>
      </c>
      <c r="I456" s="94">
        <v>0</v>
      </c>
      <c r="J456" s="94">
        <v>0</v>
      </c>
      <c r="K456" s="95">
        <v>0</v>
      </c>
      <c r="L456" s="94">
        <f t="shared" si="28"/>
        <v>0</v>
      </c>
      <c r="M456" s="94">
        <v>0</v>
      </c>
      <c r="N456" s="94">
        <v>0</v>
      </c>
      <c r="O456" s="96">
        <v>0</v>
      </c>
      <c r="P456" s="95">
        <v>0</v>
      </c>
      <c r="Q456" s="97">
        <f>+monthly_drivers_0!Q456*1.25</f>
        <v>3.125</v>
      </c>
    </row>
    <row r="457" spans="1:17" x14ac:dyDescent="0.25">
      <c r="A457" s="98">
        <f t="shared" si="29"/>
        <v>58348</v>
      </c>
      <c r="B457" s="98" t="str">
        <f t="shared" si="30"/>
        <v>Discovery</v>
      </c>
      <c r="C457" s="99">
        <f t="shared" si="31"/>
        <v>0</v>
      </c>
      <c r="D457" s="100">
        <v>0</v>
      </c>
      <c r="E457" s="100">
        <v>0</v>
      </c>
      <c r="F457" s="100">
        <v>0</v>
      </c>
      <c r="G457" s="100">
        <v>0</v>
      </c>
      <c r="H457" s="100">
        <v>0</v>
      </c>
      <c r="I457" s="100">
        <v>0</v>
      </c>
      <c r="J457" s="100">
        <v>0</v>
      </c>
      <c r="K457" s="101">
        <v>0</v>
      </c>
      <c r="L457" s="102">
        <f t="shared" si="28"/>
        <v>0</v>
      </c>
      <c r="M457" s="102">
        <v>0</v>
      </c>
      <c r="N457" s="102">
        <v>0</v>
      </c>
      <c r="O457" s="103">
        <v>0</v>
      </c>
      <c r="P457" s="104">
        <v>0</v>
      </c>
      <c r="Q457" s="105">
        <f>+monthly_drivers_0!Q457*1.25</f>
        <v>3.125</v>
      </c>
    </row>
    <row r="458" spans="1:17" x14ac:dyDescent="0.25">
      <c r="A458" s="106">
        <f t="shared" si="29"/>
        <v>58379</v>
      </c>
      <c r="B458" s="106" t="str">
        <f t="shared" si="30"/>
        <v>Discovery</v>
      </c>
      <c r="C458" s="93">
        <f t="shared" si="31"/>
        <v>0</v>
      </c>
      <c r="D458" s="94">
        <v>0</v>
      </c>
      <c r="E458" s="94">
        <v>0</v>
      </c>
      <c r="F458" s="94">
        <v>0</v>
      </c>
      <c r="G458" s="94">
        <v>0</v>
      </c>
      <c r="H458" s="94">
        <v>0</v>
      </c>
      <c r="I458" s="94">
        <v>0</v>
      </c>
      <c r="J458" s="94">
        <v>0</v>
      </c>
      <c r="K458" s="95">
        <v>0</v>
      </c>
      <c r="L458" s="94">
        <f t="shared" si="28"/>
        <v>0</v>
      </c>
      <c r="M458" s="94">
        <v>0</v>
      </c>
      <c r="N458" s="94">
        <v>0</v>
      </c>
      <c r="O458" s="96">
        <v>0</v>
      </c>
      <c r="P458" s="95">
        <v>0</v>
      </c>
      <c r="Q458" s="97">
        <f>+monthly_drivers_0!Q458*1.25</f>
        <v>3.125</v>
      </c>
    </row>
    <row r="459" spans="1:17" x14ac:dyDescent="0.25">
      <c r="A459" s="98">
        <f t="shared" si="29"/>
        <v>58409</v>
      </c>
      <c r="B459" s="98" t="str">
        <f t="shared" si="30"/>
        <v>Discovery</v>
      </c>
      <c r="C459" s="99">
        <f t="shared" si="31"/>
        <v>0</v>
      </c>
      <c r="D459" s="100">
        <v>0</v>
      </c>
      <c r="E459" s="100">
        <v>0</v>
      </c>
      <c r="F459" s="100">
        <v>0</v>
      </c>
      <c r="G459" s="100">
        <v>0</v>
      </c>
      <c r="H459" s="100">
        <v>0</v>
      </c>
      <c r="I459" s="100">
        <v>0</v>
      </c>
      <c r="J459" s="100">
        <v>0</v>
      </c>
      <c r="K459" s="101">
        <v>0</v>
      </c>
      <c r="L459" s="102">
        <f t="shared" si="28"/>
        <v>0</v>
      </c>
      <c r="M459" s="102">
        <v>0</v>
      </c>
      <c r="N459" s="102">
        <v>0</v>
      </c>
      <c r="O459" s="103">
        <v>0</v>
      </c>
      <c r="P459" s="104">
        <v>0</v>
      </c>
      <c r="Q459" s="105">
        <f>+monthly_drivers_0!Q459*1.25</f>
        <v>3.125</v>
      </c>
    </row>
    <row r="460" spans="1:17" x14ac:dyDescent="0.25">
      <c r="A460" s="106">
        <f t="shared" si="29"/>
        <v>58440</v>
      </c>
      <c r="B460" s="106" t="str">
        <f t="shared" si="30"/>
        <v>Discovery</v>
      </c>
      <c r="C460" s="93">
        <f t="shared" si="31"/>
        <v>0</v>
      </c>
      <c r="D460" s="94">
        <v>0</v>
      </c>
      <c r="E460" s="94">
        <v>0</v>
      </c>
      <c r="F460" s="94">
        <v>0</v>
      </c>
      <c r="G460" s="94">
        <v>0</v>
      </c>
      <c r="H460" s="94">
        <v>0</v>
      </c>
      <c r="I460" s="94">
        <v>0</v>
      </c>
      <c r="J460" s="94">
        <v>0</v>
      </c>
      <c r="K460" s="95">
        <v>0</v>
      </c>
      <c r="L460" s="94">
        <f t="shared" si="28"/>
        <v>0</v>
      </c>
      <c r="M460" s="94">
        <v>0</v>
      </c>
      <c r="N460" s="94">
        <v>0</v>
      </c>
      <c r="O460" s="96">
        <v>0</v>
      </c>
      <c r="P460" s="95">
        <v>0</v>
      </c>
      <c r="Q460" s="97">
        <f>+monthly_drivers_0!Q460*1.25</f>
        <v>3.125</v>
      </c>
    </row>
    <row r="461" spans="1:17" x14ac:dyDescent="0.25">
      <c r="A461" s="98">
        <f t="shared" si="29"/>
        <v>58471</v>
      </c>
      <c r="B461" s="98" t="str">
        <f t="shared" si="30"/>
        <v>Discovery</v>
      </c>
      <c r="C461" s="99">
        <f t="shared" si="31"/>
        <v>0</v>
      </c>
      <c r="D461" s="100">
        <v>0</v>
      </c>
      <c r="E461" s="100">
        <v>0</v>
      </c>
      <c r="F461" s="100">
        <v>0</v>
      </c>
      <c r="G461" s="100">
        <v>0</v>
      </c>
      <c r="H461" s="100">
        <v>0</v>
      </c>
      <c r="I461" s="100">
        <v>0</v>
      </c>
      <c r="J461" s="100">
        <v>0</v>
      </c>
      <c r="K461" s="101">
        <v>0</v>
      </c>
      <c r="L461" s="102">
        <f t="shared" si="28"/>
        <v>0</v>
      </c>
      <c r="M461" s="102">
        <v>0</v>
      </c>
      <c r="N461" s="102">
        <v>0</v>
      </c>
      <c r="O461" s="103">
        <v>0</v>
      </c>
      <c r="P461" s="104">
        <v>0</v>
      </c>
      <c r="Q461" s="105">
        <f>+monthly_drivers_0!Q461*1.25</f>
        <v>3.125</v>
      </c>
    </row>
    <row r="462" spans="1:17" x14ac:dyDescent="0.25">
      <c r="A462" s="106">
        <f t="shared" si="29"/>
        <v>58500</v>
      </c>
      <c r="B462" s="106" t="str">
        <f t="shared" si="30"/>
        <v>Discovery</v>
      </c>
      <c r="C462" s="93">
        <f t="shared" si="31"/>
        <v>0</v>
      </c>
      <c r="D462" s="94">
        <v>0</v>
      </c>
      <c r="E462" s="94">
        <v>0</v>
      </c>
      <c r="F462" s="94">
        <v>0</v>
      </c>
      <c r="G462" s="94">
        <v>0</v>
      </c>
      <c r="H462" s="94">
        <v>0</v>
      </c>
      <c r="I462" s="94">
        <v>0</v>
      </c>
      <c r="J462" s="94">
        <v>0</v>
      </c>
      <c r="K462" s="95">
        <v>0</v>
      </c>
      <c r="L462" s="94">
        <f t="shared" si="28"/>
        <v>0</v>
      </c>
      <c r="M462" s="94">
        <v>0</v>
      </c>
      <c r="N462" s="94">
        <v>0</v>
      </c>
      <c r="O462" s="96">
        <v>0</v>
      </c>
      <c r="P462" s="95">
        <v>0</v>
      </c>
      <c r="Q462" s="97">
        <f>+monthly_drivers_0!Q462*1.25</f>
        <v>3.125</v>
      </c>
    </row>
    <row r="463" spans="1:17" x14ac:dyDescent="0.25">
      <c r="A463" s="98">
        <f t="shared" si="29"/>
        <v>58531</v>
      </c>
      <c r="B463" s="98" t="str">
        <f t="shared" si="30"/>
        <v>Discovery</v>
      </c>
      <c r="C463" s="99">
        <f t="shared" si="31"/>
        <v>0</v>
      </c>
      <c r="D463" s="100">
        <v>0</v>
      </c>
      <c r="E463" s="100">
        <v>0</v>
      </c>
      <c r="F463" s="100">
        <v>0</v>
      </c>
      <c r="G463" s="100">
        <v>0</v>
      </c>
      <c r="H463" s="100">
        <v>0</v>
      </c>
      <c r="I463" s="100">
        <v>0</v>
      </c>
      <c r="J463" s="100">
        <v>0</v>
      </c>
      <c r="K463" s="101">
        <v>0</v>
      </c>
      <c r="L463" s="102">
        <f t="shared" si="28"/>
        <v>0</v>
      </c>
      <c r="M463" s="102">
        <v>0</v>
      </c>
      <c r="N463" s="102">
        <v>0</v>
      </c>
      <c r="O463" s="103">
        <v>0</v>
      </c>
      <c r="P463" s="104">
        <v>0</v>
      </c>
      <c r="Q463" s="105">
        <f>+monthly_drivers_0!Q463*1.25</f>
        <v>3.125</v>
      </c>
    </row>
    <row r="464" spans="1:17" x14ac:dyDescent="0.25">
      <c r="A464" s="106">
        <f t="shared" si="29"/>
        <v>58561</v>
      </c>
      <c r="B464" s="106" t="str">
        <f t="shared" si="30"/>
        <v>Discovery</v>
      </c>
      <c r="C464" s="93">
        <f t="shared" si="31"/>
        <v>0</v>
      </c>
      <c r="D464" s="94">
        <v>0</v>
      </c>
      <c r="E464" s="94">
        <v>0</v>
      </c>
      <c r="F464" s="94">
        <v>0</v>
      </c>
      <c r="G464" s="94">
        <v>0</v>
      </c>
      <c r="H464" s="94">
        <v>0</v>
      </c>
      <c r="I464" s="94">
        <v>0</v>
      </c>
      <c r="J464" s="94">
        <v>0</v>
      </c>
      <c r="K464" s="95">
        <v>0</v>
      </c>
      <c r="L464" s="94">
        <f t="shared" si="28"/>
        <v>0</v>
      </c>
      <c r="M464" s="94">
        <v>0</v>
      </c>
      <c r="N464" s="94">
        <v>0</v>
      </c>
      <c r="O464" s="96">
        <v>0</v>
      </c>
      <c r="P464" s="95">
        <v>0</v>
      </c>
      <c r="Q464" s="97">
        <f>+monthly_drivers_0!Q464*1.25</f>
        <v>3.125</v>
      </c>
    </row>
    <row r="465" spans="1:17" x14ac:dyDescent="0.25">
      <c r="A465" s="98">
        <f t="shared" si="29"/>
        <v>58592</v>
      </c>
      <c r="B465" s="98" t="str">
        <f t="shared" si="30"/>
        <v>Discovery</v>
      </c>
      <c r="C465" s="99">
        <f t="shared" si="31"/>
        <v>0</v>
      </c>
      <c r="D465" s="100">
        <v>0</v>
      </c>
      <c r="E465" s="100">
        <v>0</v>
      </c>
      <c r="F465" s="100">
        <v>0</v>
      </c>
      <c r="G465" s="100">
        <v>0</v>
      </c>
      <c r="H465" s="100">
        <v>0</v>
      </c>
      <c r="I465" s="100">
        <v>0</v>
      </c>
      <c r="J465" s="100">
        <v>0</v>
      </c>
      <c r="K465" s="101">
        <v>0</v>
      </c>
      <c r="L465" s="102">
        <f t="shared" si="28"/>
        <v>0</v>
      </c>
      <c r="M465" s="102">
        <v>0</v>
      </c>
      <c r="N465" s="102">
        <v>0</v>
      </c>
      <c r="O465" s="103">
        <v>0</v>
      </c>
      <c r="P465" s="104">
        <v>0</v>
      </c>
      <c r="Q465" s="105">
        <f>+monthly_drivers_0!Q465*1.25</f>
        <v>3.125</v>
      </c>
    </row>
    <row r="466" spans="1:17" x14ac:dyDescent="0.25">
      <c r="A466" s="106">
        <f t="shared" si="29"/>
        <v>58622</v>
      </c>
      <c r="B466" s="106" t="str">
        <f t="shared" si="30"/>
        <v>Discovery</v>
      </c>
      <c r="C466" s="93">
        <f t="shared" si="31"/>
        <v>0</v>
      </c>
      <c r="D466" s="94">
        <v>0</v>
      </c>
      <c r="E466" s="94">
        <v>0</v>
      </c>
      <c r="F466" s="94">
        <v>0</v>
      </c>
      <c r="G466" s="94">
        <v>0</v>
      </c>
      <c r="H466" s="94">
        <v>0</v>
      </c>
      <c r="I466" s="94">
        <v>0</v>
      </c>
      <c r="J466" s="94">
        <v>0</v>
      </c>
      <c r="K466" s="95">
        <v>0</v>
      </c>
      <c r="L466" s="94">
        <f t="shared" si="28"/>
        <v>0</v>
      </c>
      <c r="M466" s="94">
        <v>0</v>
      </c>
      <c r="N466" s="94">
        <v>0</v>
      </c>
      <c r="O466" s="96">
        <v>0</v>
      </c>
      <c r="P466" s="95">
        <v>0</v>
      </c>
      <c r="Q466" s="97">
        <f>+monthly_drivers_0!Q466*1.25</f>
        <v>3.125</v>
      </c>
    </row>
    <row r="467" spans="1:17" x14ac:dyDescent="0.25">
      <c r="A467" s="98">
        <f t="shared" si="29"/>
        <v>58653</v>
      </c>
      <c r="B467" s="98" t="str">
        <f t="shared" si="30"/>
        <v>Discovery</v>
      </c>
      <c r="C467" s="99">
        <f t="shared" si="31"/>
        <v>0</v>
      </c>
      <c r="D467" s="100">
        <v>0</v>
      </c>
      <c r="E467" s="100">
        <v>0</v>
      </c>
      <c r="F467" s="100">
        <v>0</v>
      </c>
      <c r="G467" s="100">
        <v>0</v>
      </c>
      <c r="H467" s="100">
        <v>0</v>
      </c>
      <c r="I467" s="100">
        <v>0</v>
      </c>
      <c r="J467" s="100">
        <v>0</v>
      </c>
      <c r="K467" s="101">
        <v>0</v>
      </c>
      <c r="L467" s="102">
        <f t="shared" si="28"/>
        <v>0</v>
      </c>
      <c r="M467" s="102">
        <v>0</v>
      </c>
      <c r="N467" s="102">
        <v>0</v>
      </c>
      <c r="O467" s="103">
        <v>0</v>
      </c>
      <c r="P467" s="104">
        <v>0</v>
      </c>
      <c r="Q467" s="105">
        <f>+monthly_drivers_0!Q467*1.25</f>
        <v>3.125</v>
      </c>
    </row>
    <row r="468" spans="1:17" x14ac:dyDescent="0.25">
      <c r="A468" s="106">
        <f t="shared" si="29"/>
        <v>58684</v>
      </c>
      <c r="B468" s="106" t="str">
        <f t="shared" si="30"/>
        <v>Discovery</v>
      </c>
      <c r="C468" s="93">
        <f t="shared" si="31"/>
        <v>0</v>
      </c>
      <c r="D468" s="94">
        <v>0</v>
      </c>
      <c r="E468" s="94">
        <v>0</v>
      </c>
      <c r="F468" s="94">
        <v>0</v>
      </c>
      <c r="G468" s="94">
        <v>0</v>
      </c>
      <c r="H468" s="94">
        <v>0</v>
      </c>
      <c r="I468" s="94">
        <v>0</v>
      </c>
      <c r="J468" s="94">
        <v>0</v>
      </c>
      <c r="K468" s="95">
        <v>0</v>
      </c>
      <c r="L468" s="94">
        <f t="shared" si="28"/>
        <v>0</v>
      </c>
      <c r="M468" s="94">
        <v>0</v>
      </c>
      <c r="N468" s="94">
        <v>0</v>
      </c>
      <c r="O468" s="96">
        <v>0</v>
      </c>
      <c r="P468" s="95">
        <v>0</v>
      </c>
      <c r="Q468" s="97">
        <f>+monthly_drivers_0!Q468*1.25</f>
        <v>3.125</v>
      </c>
    </row>
    <row r="469" spans="1:17" x14ac:dyDescent="0.25">
      <c r="A469" s="98">
        <f t="shared" si="29"/>
        <v>58714</v>
      </c>
      <c r="B469" s="98" t="str">
        <f t="shared" si="30"/>
        <v>Discovery</v>
      </c>
      <c r="C469" s="99">
        <f t="shared" si="31"/>
        <v>0</v>
      </c>
      <c r="D469" s="100">
        <v>0</v>
      </c>
      <c r="E469" s="100">
        <v>0</v>
      </c>
      <c r="F469" s="100">
        <v>0</v>
      </c>
      <c r="G469" s="100">
        <v>0</v>
      </c>
      <c r="H469" s="100">
        <v>0</v>
      </c>
      <c r="I469" s="100">
        <v>0</v>
      </c>
      <c r="J469" s="100">
        <v>0</v>
      </c>
      <c r="K469" s="101">
        <v>0</v>
      </c>
      <c r="L469" s="102">
        <f t="shared" si="28"/>
        <v>0</v>
      </c>
      <c r="M469" s="102">
        <v>0</v>
      </c>
      <c r="N469" s="102">
        <v>0</v>
      </c>
      <c r="O469" s="103">
        <v>0</v>
      </c>
      <c r="P469" s="104">
        <v>0</v>
      </c>
      <c r="Q469" s="105">
        <f>+monthly_drivers_0!Q469*1.25</f>
        <v>3.125</v>
      </c>
    </row>
    <row r="470" spans="1:17" x14ac:dyDescent="0.25">
      <c r="A470" s="106">
        <f t="shared" si="29"/>
        <v>58745</v>
      </c>
      <c r="B470" s="106" t="str">
        <f t="shared" si="30"/>
        <v>Discovery</v>
      </c>
      <c r="C470" s="93">
        <f t="shared" si="31"/>
        <v>0</v>
      </c>
      <c r="D470" s="94">
        <v>0</v>
      </c>
      <c r="E470" s="94">
        <v>0</v>
      </c>
      <c r="F470" s="94">
        <v>0</v>
      </c>
      <c r="G470" s="94">
        <v>0</v>
      </c>
      <c r="H470" s="94">
        <v>0</v>
      </c>
      <c r="I470" s="94">
        <v>0</v>
      </c>
      <c r="J470" s="94">
        <v>0</v>
      </c>
      <c r="K470" s="95">
        <v>0</v>
      </c>
      <c r="L470" s="94">
        <f t="shared" si="28"/>
        <v>0</v>
      </c>
      <c r="M470" s="94">
        <v>0</v>
      </c>
      <c r="N470" s="94">
        <v>0</v>
      </c>
      <c r="O470" s="96">
        <v>0</v>
      </c>
      <c r="P470" s="95">
        <v>0</v>
      </c>
      <c r="Q470" s="97">
        <f>+monthly_drivers_0!Q470*1.25</f>
        <v>3.125</v>
      </c>
    </row>
    <row r="471" spans="1:17" x14ac:dyDescent="0.25">
      <c r="A471" s="98">
        <f t="shared" si="29"/>
        <v>58775</v>
      </c>
      <c r="B471" s="98" t="str">
        <f t="shared" si="30"/>
        <v>Discovery</v>
      </c>
      <c r="C471" s="99">
        <f t="shared" si="31"/>
        <v>0</v>
      </c>
      <c r="D471" s="100">
        <v>0</v>
      </c>
      <c r="E471" s="100">
        <v>0</v>
      </c>
      <c r="F471" s="100">
        <v>0</v>
      </c>
      <c r="G471" s="100">
        <v>0</v>
      </c>
      <c r="H471" s="100">
        <v>0</v>
      </c>
      <c r="I471" s="100">
        <v>0</v>
      </c>
      <c r="J471" s="100">
        <v>0</v>
      </c>
      <c r="K471" s="101">
        <v>0</v>
      </c>
      <c r="L471" s="102">
        <f t="shared" si="28"/>
        <v>0</v>
      </c>
      <c r="M471" s="102">
        <v>0</v>
      </c>
      <c r="N471" s="102">
        <v>0</v>
      </c>
      <c r="O471" s="103">
        <v>0</v>
      </c>
      <c r="P471" s="104">
        <v>0</v>
      </c>
      <c r="Q471" s="105">
        <f>+monthly_drivers_0!Q471*1.25</f>
        <v>3.125</v>
      </c>
    </row>
    <row r="472" spans="1:17" x14ac:dyDescent="0.25">
      <c r="A472" s="106">
        <f t="shared" si="29"/>
        <v>58806</v>
      </c>
      <c r="B472" s="106" t="str">
        <f t="shared" si="30"/>
        <v>Discovery</v>
      </c>
      <c r="C472" s="93">
        <f t="shared" si="31"/>
        <v>0</v>
      </c>
      <c r="D472" s="94">
        <v>0</v>
      </c>
      <c r="E472" s="94">
        <v>0</v>
      </c>
      <c r="F472" s="94">
        <v>0</v>
      </c>
      <c r="G472" s="94">
        <v>0</v>
      </c>
      <c r="H472" s="94">
        <v>0</v>
      </c>
      <c r="I472" s="94">
        <v>0</v>
      </c>
      <c r="J472" s="94">
        <v>0</v>
      </c>
      <c r="K472" s="95">
        <v>0</v>
      </c>
      <c r="L472" s="94">
        <f t="shared" si="28"/>
        <v>0</v>
      </c>
      <c r="M472" s="94">
        <v>0</v>
      </c>
      <c r="N472" s="94">
        <v>0</v>
      </c>
      <c r="O472" s="96">
        <v>0</v>
      </c>
      <c r="P472" s="95">
        <v>0</v>
      </c>
      <c r="Q472" s="97">
        <f>+monthly_drivers_0!Q472*1.25</f>
        <v>3.125</v>
      </c>
    </row>
    <row r="473" spans="1:17" x14ac:dyDescent="0.25">
      <c r="A473" s="98">
        <f t="shared" si="29"/>
        <v>58837</v>
      </c>
      <c r="B473" s="98" t="str">
        <f t="shared" si="30"/>
        <v>Discovery</v>
      </c>
      <c r="C473" s="99">
        <f t="shared" si="31"/>
        <v>0</v>
      </c>
      <c r="D473" s="100">
        <v>0</v>
      </c>
      <c r="E473" s="100">
        <v>0</v>
      </c>
      <c r="F473" s="100">
        <v>0</v>
      </c>
      <c r="G473" s="100">
        <v>0</v>
      </c>
      <c r="H473" s="100">
        <v>0</v>
      </c>
      <c r="I473" s="100">
        <v>0</v>
      </c>
      <c r="J473" s="100">
        <v>0</v>
      </c>
      <c r="K473" s="101">
        <v>0</v>
      </c>
      <c r="L473" s="102">
        <f t="shared" si="28"/>
        <v>0</v>
      </c>
      <c r="M473" s="102">
        <v>0</v>
      </c>
      <c r="N473" s="102">
        <v>0</v>
      </c>
      <c r="O473" s="103">
        <v>0</v>
      </c>
      <c r="P473" s="104">
        <v>0</v>
      </c>
      <c r="Q473" s="105">
        <f>+monthly_drivers_0!Q473*1.25</f>
        <v>3.125</v>
      </c>
    </row>
    <row r="474" spans="1:17" x14ac:dyDescent="0.25">
      <c r="A474" s="106">
        <f t="shared" si="29"/>
        <v>58865</v>
      </c>
      <c r="B474" s="106" t="str">
        <f t="shared" si="30"/>
        <v>Discovery</v>
      </c>
      <c r="C474" s="93">
        <f t="shared" si="31"/>
        <v>0</v>
      </c>
      <c r="D474" s="94">
        <v>0</v>
      </c>
      <c r="E474" s="94">
        <v>0</v>
      </c>
      <c r="F474" s="94">
        <v>0</v>
      </c>
      <c r="G474" s="94">
        <v>0</v>
      </c>
      <c r="H474" s="94">
        <v>0</v>
      </c>
      <c r="I474" s="94">
        <v>0</v>
      </c>
      <c r="J474" s="94">
        <v>0</v>
      </c>
      <c r="K474" s="95">
        <v>0</v>
      </c>
      <c r="L474" s="94">
        <f t="shared" si="28"/>
        <v>0</v>
      </c>
      <c r="M474" s="94">
        <v>0</v>
      </c>
      <c r="N474" s="94">
        <v>0</v>
      </c>
      <c r="O474" s="96">
        <v>0</v>
      </c>
      <c r="P474" s="95">
        <v>0</v>
      </c>
      <c r="Q474" s="97">
        <f>+monthly_drivers_0!Q474*1.25</f>
        <v>3.125</v>
      </c>
    </row>
    <row r="475" spans="1:17" x14ac:dyDescent="0.25">
      <c r="A475" s="98">
        <f t="shared" si="29"/>
        <v>58896</v>
      </c>
      <c r="B475" s="98" t="str">
        <f t="shared" si="30"/>
        <v>Discovery</v>
      </c>
      <c r="C475" s="99">
        <f t="shared" si="31"/>
        <v>0</v>
      </c>
      <c r="D475" s="100">
        <v>0</v>
      </c>
      <c r="E475" s="100">
        <v>0</v>
      </c>
      <c r="F475" s="100">
        <v>0</v>
      </c>
      <c r="G475" s="100">
        <v>0</v>
      </c>
      <c r="H475" s="100">
        <v>0</v>
      </c>
      <c r="I475" s="100">
        <v>0</v>
      </c>
      <c r="J475" s="100">
        <v>0</v>
      </c>
      <c r="K475" s="101">
        <v>0</v>
      </c>
      <c r="L475" s="102">
        <f t="shared" si="28"/>
        <v>0</v>
      </c>
      <c r="M475" s="102">
        <v>0</v>
      </c>
      <c r="N475" s="102">
        <v>0</v>
      </c>
      <c r="O475" s="103">
        <v>0</v>
      </c>
      <c r="P475" s="104">
        <v>0</v>
      </c>
      <c r="Q475" s="105">
        <f>+monthly_drivers_0!Q475*1.25</f>
        <v>3.125</v>
      </c>
    </row>
    <row r="476" spans="1:17" x14ac:dyDescent="0.25">
      <c r="A476" s="106">
        <f t="shared" si="29"/>
        <v>58926</v>
      </c>
      <c r="B476" s="106" t="str">
        <f t="shared" si="30"/>
        <v>Discovery</v>
      </c>
      <c r="C476" s="93">
        <f t="shared" si="31"/>
        <v>0</v>
      </c>
      <c r="D476" s="94">
        <v>0</v>
      </c>
      <c r="E476" s="94">
        <v>0</v>
      </c>
      <c r="F476" s="94">
        <v>0</v>
      </c>
      <c r="G476" s="94">
        <v>0</v>
      </c>
      <c r="H476" s="94">
        <v>0</v>
      </c>
      <c r="I476" s="94">
        <v>0</v>
      </c>
      <c r="J476" s="94">
        <v>0</v>
      </c>
      <c r="K476" s="95">
        <v>0</v>
      </c>
      <c r="L476" s="94">
        <f t="shared" si="28"/>
        <v>0</v>
      </c>
      <c r="M476" s="94">
        <v>0</v>
      </c>
      <c r="N476" s="94">
        <v>0</v>
      </c>
      <c r="O476" s="96">
        <v>0</v>
      </c>
      <c r="P476" s="95">
        <v>0</v>
      </c>
      <c r="Q476" s="97">
        <f>+monthly_drivers_0!Q476*1.25</f>
        <v>3.125</v>
      </c>
    </row>
    <row r="477" spans="1:17" x14ac:dyDescent="0.25">
      <c r="A477" s="98">
        <f t="shared" si="29"/>
        <v>58957</v>
      </c>
      <c r="B477" s="98" t="str">
        <f t="shared" si="30"/>
        <v>Discovery</v>
      </c>
      <c r="C477" s="99">
        <f t="shared" si="31"/>
        <v>0</v>
      </c>
      <c r="D477" s="100">
        <v>0</v>
      </c>
      <c r="E477" s="100">
        <v>0</v>
      </c>
      <c r="F477" s="100">
        <v>0</v>
      </c>
      <c r="G477" s="100">
        <v>0</v>
      </c>
      <c r="H477" s="100">
        <v>0</v>
      </c>
      <c r="I477" s="100">
        <v>0</v>
      </c>
      <c r="J477" s="100">
        <v>0</v>
      </c>
      <c r="K477" s="101">
        <v>0</v>
      </c>
      <c r="L477" s="102">
        <f t="shared" si="28"/>
        <v>0</v>
      </c>
      <c r="M477" s="102">
        <v>0</v>
      </c>
      <c r="N477" s="102">
        <v>0</v>
      </c>
      <c r="O477" s="103">
        <v>0</v>
      </c>
      <c r="P477" s="104">
        <v>0</v>
      </c>
      <c r="Q477" s="105">
        <f>+monthly_drivers_0!Q477*1.25</f>
        <v>3.125</v>
      </c>
    </row>
    <row r="478" spans="1:17" x14ac:dyDescent="0.25">
      <c r="A478" s="106">
        <f t="shared" si="29"/>
        <v>58987</v>
      </c>
      <c r="B478" s="106" t="str">
        <f t="shared" si="30"/>
        <v>Discovery</v>
      </c>
      <c r="C478" s="93">
        <f t="shared" si="31"/>
        <v>0</v>
      </c>
      <c r="D478" s="94">
        <v>0</v>
      </c>
      <c r="E478" s="94">
        <v>0</v>
      </c>
      <c r="F478" s="94">
        <v>0</v>
      </c>
      <c r="G478" s="94">
        <v>0</v>
      </c>
      <c r="H478" s="94">
        <v>0</v>
      </c>
      <c r="I478" s="94">
        <v>0</v>
      </c>
      <c r="J478" s="94">
        <v>0</v>
      </c>
      <c r="K478" s="95">
        <v>0</v>
      </c>
      <c r="L478" s="94">
        <f t="shared" si="28"/>
        <v>0</v>
      </c>
      <c r="M478" s="94">
        <v>0</v>
      </c>
      <c r="N478" s="94">
        <v>0</v>
      </c>
      <c r="O478" s="96">
        <v>0</v>
      </c>
      <c r="P478" s="95">
        <v>0</v>
      </c>
      <c r="Q478" s="97">
        <f>+monthly_drivers_0!Q478*1.25</f>
        <v>3.125</v>
      </c>
    </row>
    <row r="479" spans="1:17" x14ac:dyDescent="0.25">
      <c r="A479" s="98">
        <f t="shared" si="29"/>
        <v>59018</v>
      </c>
      <c r="B479" s="98" t="str">
        <f t="shared" si="30"/>
        <v>Discovery</v>
      </c>
      <c r="C479" s="99">
        <f t="shared" si="31"/>
        <v>0</v>
      </c>
      <c r="D479" s="100">
        <v>0</v>
      </c>
      <c r="E479" s="100">
        <v>0</v>
      </c>
      <c r="F479" s="100">
        <v>0</v>
      </c>
      <c r="G479" s="100">
        <v>0</v>
      </c>
      <c r="H479" s="100">
        <v>0</v>
      </c>
      <c r="I479" s="100">
        <v>0</v>
      </c>
      <c r="J479" s="100">
        <v>0</v>
      </c>
      <c r="K479" s="101">
        <v>0</v>
      </c>
      <c r="L479" s="102">
        <f t="shared" si="28"/>
        <v>0</v>
      </c>
      <c r="M479" s="102">
        <v>0</v>
      </c>
      <c r="N479" s="102">
        <v>0</v>
      </c>
      <c r="O479" s="103">
        <v>0</v>
      </c>
      <c r="P479" s="104">
        <v>0</v>
      </c>
      <c r="Q479" s="105">
        <f>+monthly_drivers_0!Q479*1.25</f>
        <v>3.125</v>
      </c>
    </row>
    <row r="480" spans="1:17" x14ac:dyDescent="0.25">
      <c r="A480" s="106">
        <f t="shared" si="29"/>
        <v>59049</v>
      </c>
      <c r="B480" s="106" t="str">
        <f t="shared" si="30"/>
        <v>Discovery</v>
      </c>
      <c r="C480" s="93">
        <f t="shared" si="31"/>
        <v>0</v>
      </c>
      <c r="D480" s="94">
        <v>0</v>
      </c>
      <c r="E480" s="94">
        <v>0</v>
      </c>
      <c r="F480" s="94">
        <v>0</v>
      </c>
      <c r="G480" s="94">
        <v>0</v>
      </c>
      <c r="H480" s="94">
        <v>0</v>
      </c>
      <c r="I480" s="94">
        <v>0</v>
      </c>
      <c r="J480" s="94">
        <v>0</v>
      </c>
      <c r="K480" s="95">
        <v>0</v>
      </c>
      <c r="L480" s="94">
        <f t="shared" si="28"/>
        <v>0</v>
      </c>
      <c r="M480" s="94">
        <v>0</v>
      </c>
      <c r="N480" s="94">
        <v>0</v>
      </c>
      <c r="O480" s="96">
        <v>0</v>
      </c>
      <c r="P480" s="95">
        <v>0</v>
      </c>
      <c r="Q480" s="97">
        <f>+monthly_drivers_0!Q480*1.25</f>
        <v>3.125</v>
      </c>
    </row>
    <row r="481" spans="1:17" x14ac:dyDescent="0.25">
      <c r="A481" s="98">
        <f t="shared" si="29"/>
        <v>59079</v>
      </c>
      <c r="B481" s="98" t="str">
        <f t="shared" si="30"/>
        <v>Discovery</v>
      </c>
      <c r="C481" s="99">
        <f t="shared" si="31"/>
        <v>0</v>
      </c>
      <c r="D481" s="100">
        <v>0</v>
      </c>
      <c r="E481" s="100">
        <v>0</v>
      </c>
      <c r="F481" s="100">
        <v>0</v>
      </c>
      <c r="G481" s="100">
        <v>0</v>
      </c>
      <c r="H481" s="100">
        <v>0</v>
      </c>
      <c r="I481" s="100">
        <v>0</v>
      </c>
      <c r="J481" s="100">
        <v>0</v>
      </c>
      <c r="K481" s="101">
        <v>0</v>
      </c>
      <c r="L481" s="102">
        <f t="shared" si="28"/>
        <v>0</v>
      </c>
      <c r="M481" s="102">
        <v>0</v>
      </c>
      <c r="N481" s="102">
        <v>0</v>
      </c>
      <c r="O481" s="103">
        <v>0</v>
      </c>
      <c r="P481" s="104">
        <v>0</v>
      </c>
      <c r="Q481" s="105">
        <f>+monthly_drivers_0!Q481*1.25</f>
        <v>3.125</v>
      </c>
    </row>
    <row r="482" spans="1:17" x14ac:dyDescent="0.25">
      <c r="A482" s="106">
        <f t="shared" si="29"/>
        <v>59110</v>
      </c>
      <c r="B482" s="106" t="str">
        <f t="shared" si="30"/>
        <v>Discovery</v>
      </c>
      <c r="C482" s="93">
        <f t="shared" si="31"/>
        <v>0</v>
      </c>
      <c r="D482" s="94">
        <v>0</v>
      </c>
      <c r="E482" s="94">
        <v>0</v>
      </c>
      <c r="F482" s="94">
        <v>0</v>
      </c>
      <c r="G482" s="94">
        <v>0</v>
      </c>
      <c r="H482" s="94">
        <v>0</v>
      </c>
      <c r="I482" s="94">
        <v>0</v>
      </c>
      <c r="J482" s="94">
        <v>0</v>
      </c>
      <c r="K482" s="95">
        <v>0</v>
      </c>
      <c r="L482" s="94">
        <f t="shared" si="28"/>
        <v>0</v>
      </c>
      <c r="M482" s="94">
        <v>0</v>
      </c>
      <c r="N482" s="94">
        <v>0</v>
      </c>
      <c r="O482" s="96">
        <v>0</v>
      </c>
      <c r="P482" s="95">
        <v>0</v>
      </c>
      <c r="Q482" s="97">
        <f>+monthly_drivers_0!Q482*1.25</f>
        <v>3.125</v>
      </c>
    </row>
    <row r="483" spans="1:17" x14ac:dyDescent="0.25">
      <c r="A483" s="98">
        <f t="shared" si="29"/>
        <v>59140</v>
      </c>
      <c r="B483" s="98" t="str">
        <f t="shared" si="30"/>
        <v>Discovery</v>
      </c>
      <c r="C483" s="99">
        <f t="shared" si="31"/>
        <v>0</v>
      </c>
      <c r="D483" s="100">
        <v>0</v>
      </c>
      <c r="E483" s="100">
        <v>0</v>
      </c>
      <c r="F483" s="100">
        <v>0</v>
      </c>
      <c r="G483" s="100">
        <v>0</v>
      </c>
      <c r="H483" s="100">
        <v>0</v>
      </c>
      <c r="I483" s="100">
        <v>0</v>
      </c>
      <c r="J483" s="100">
        <v>0</v>
      </c>
      <c r="K483" s="101">
        <v>0</v>
      </c>
      <c r="L483" s="102">
        <f t="shared" si="28"/>
        <v>0</v>
      </c>
      <c r="M483" s="102">
        <v>0</v>
      </c>
      <c r="N483" s="102">
        <v>0</v>
      </c>
      <c r="O483" s="103">
        <v>0</v>
      </c>
      <c r="P483" s="104">
        <v>0</v>
      </c>
      <c r="Q483" s="105">
        <f>+monthly_drivers_0!Q483*1.25</f>
        <v>3.125</v>
      </c>
    </row>
    <row r="484" spans="1:17" x14ac:dyDescent="0.25">
      <c r="A484" s="106">
        <f t="shared" si="29"/>
        <v>59171</v>
      </c>
      <c r="B484" s="106" t="str">
        <f t="shared" si="30"/>
        <v>Discovery</v>
      </c>
      <c r="C484" s="93">
        <f t="shared" si="31"/>
        <v>0</v>
      </c>
      <c r="D484" s="94">
        <v>0</v>
      </c>
      <c r="E484" s="94">
        <v>0</v>
      </c>
      <c r="F484" s="94">
        <v>0</v>
      </c>
      <c r="G484" s="94">
        <v>0</v>
      </c>
      <c r="H484" s="94">
        <v>0</v>
      </c>
      <c r="I484" s="94">
        <v>0</v>
      </c>
      <c r="J484" s="94">
        <v>0</v>
      </c>
      <c r="K484" s="95">
        <v>0</v>
      </c>
      <c r="L484" s="94">
        <f t="shared" si="28"/>
        <v>0</v>
      </c>
      <c r="M484" s="94">
        <v>0</v>
      </c>
      <c r="N484" s="94">
        <v>0</v>
      </c>
      <c r="O484" s="96">
        <v>0</v>
      </c>
      <c r="P484" s="95">
        <v>0</v>
      </c>
      <c r="Q484" s="97">
        <f>+monthly_drivers_0!Q484*1.25</f>
        <v>3.125</v>
      </c>
    </row>
    <row r="485" spans="1:17" x14ac:dyDescent="0.25">
      <c r="A485" s="98">
        <f t="shared" si="29"/>
        <v>59202</v>
      </c>
      <c r="B485" s="98" t="str">
        <f t="shared" si="30"/>
        <v>Discovery</v>
      </c>
      <c r="C485" s="99">
        <f t="shared" si="31"/>
        <v>0</v>
      </c>
      <c r="D485" s="100">
        <v>0</v>
      </c>
      <c r="E485" s="100">
        <v>0</v>
      </c>
      <c r="F485" s="100">
        <v>0</v>
      </c>
      <c r="G485" s="100">
        <v>0</v>
      </c>
      <c r="H485" s="100">
        <v>0</v>
      </c>
      <c r="I485" s="100">
        <v>0</v>
      </c>
      <c r="J485" s="100">
        <v>0</v>
      </c>
      <c r="K485" s="101">
        <v>0</v>
      </c>
      <c r="L485" s="102">
        <f t="shared" si="28"/>
        <v>0</v>
      </c>
      <c r="M485" s="102">
        <v>0</v>
      </c>
      <c r="N485" s="102">
        <v>0</v>
      </c>
      <c r="O485" s="103">
        <v>0</v>
      </c>
      <c r="P485" s="104">
        <v>0</v>
      </c>
      <c r="Q485" s="105">
        <f>+monthly_drivers_0!Q485*1.25</f>
        <v>3.125</v>
      </c>
    </row>
    <row r="486" spans="1:17" x14ac:dyDescent="0.25">
      <c r="A486" s="106">
        <f t="shared" si="29"/>
        <v>59230</v>
      </c>
      <c r="B486" s="106" t="str">
        <f t="shared" si="30"/>
        <v>Discovery</v>
      </c>
      <c r="C486" s="93">
        <f t="shared" si="31"/>
        <v>0</v>
      </c>
      <c r="D486" s="94">
        <v>0</v>
      </c>
      <c r="E486" s="94">
        <v>0</v>
      </c>
      <c r="F486" s="94">
        <v>0</v>
      </c>
      <c r="G486" s="94">
        <v>0</v>
      </c>
      <c r="H486" s="94">
        <v>0</v>
      </c>
      <c r="I486" s="94">
        <v>0</v>
      </c>
      <c r="J486" s="94">
        <v>0</v>
      </c>
      <c r="K486" s="95">
        <v>0</v>
      </c>
      <c r="L486" s="94">
        <f t="shared" si="28"/>
        <v>0</v>
      </c>
      <c r="M486" s="94">
        <v>0</v>
      </c>
      <c r="N486" s="94">
        <v>0</v>
      </c>
      <c r="O486" s="96">
        <v>0</v>
      </c>
      <c r="P486" s="95">
        <v>0</v>
      </c>
      <c r="Q486" s="97">
        <f>+monthly_drivers_0!Q486*1.25</f>
        <v>3.125</v>
      </c>
    </row>
    <row r="487" spans="1:17" x14ac:dyDescent="0.25">
      <c r="A487" s="98">
        <f t="shared" si="29"/>
        <v>59261</v>
      </c>
      <c r="B487" s="98" t="str">
        <f t="shared" si="30"/>
        <v>Discovery</v>
      </c>
      <c r="C487" s="99">
        <f t="shared" si="31"/>
        <v>0</v>
      </c>
      <c r="D487" s="100">
        <v>0</v>
      </c>
      <c r="E487" s="100">
        <v>0</v>
      </c>
      <c r="F487" s="100">
        <v>0</v>
      </c>
      <c r="G487" s="100">
        <v>0</v>
      </c>
      <c r="H487" s="100">
        <v>0</v>
      </c>
      <c r="I487" s="100">
        <v>0</v>
      </c>
      <c r="J487" s="100">
        <v>0</v>
      </c>
      <c r="K487" s="101">
        <v>0</v>
      </c>
      <c r="L487" s="102">
        <f t="shared" si="28"/>
        <v>0</v>
      </c>
      <c r="M487" s="102">
        <v>0</v>
      </c>
      <c r="N487" s="102">
        <v>0</v>
      </c>
      <c r="O487" s="103">
        <v>0</v>
      </c>
      <c r="P487" s="104">
        <v>0</v>
      </c>
      <c r="Q487" s="105">
        <f>+monthly_drivers_0!Q487*1.25</f>
        <v>3.125</v>
      </c>
    </row>
    <row r="488" spans="1:17" x14ac:dyDescent="0.25">
      <c r="A488" s="106">
        <f t="shared" si="29"/>
        <v>59291</v>
      </c>
      <c r="B488" s="106" t="str">
        <f t="shared" si="30"/>
        <v>Discovery</v>
      </c>
      <c r="C488" s="93">
        <f t="shared" si="31"/>
        <v>0</v>
      </c>
      <c r="D488" s="94">
        <v>0</v>
      </c>
      <c r="E488" s="94">
        <v>0</v>
      </c>
      <c r="F488" s="94">
        <v>0</v>
      </c>
      <c r="G488" s="94">
        <v>0</v>
      </c>
      <c r="H488" s="94">
        <v>0</v>
      </c>
      <c r="I488" s="94">
        <v>0</v>
      </c>
      <c r="J488" s="94">
        <v>0</v>
      </c>
      <c r="K488" s="95">
        <v>0</v>
      </c>
      <c r="L488" s="94">
        <f t="shared" si="28"/>
        <v>0</v>
      </c>
      <c r="M488" s="94">
        <v>0</v>
      </c>
      <c r="N488" s="94">
        <v>0</v>
      </c>
      <c r="O488" s="96">
        <v>0</v>
      </c>
      <c r="P488" s="95">
        <v>0</v>
      </c>
      <c r="Q488" s="97">
        <f>+monthly_drivers_0!Q488*1.25</f>
        <v>3.125</v>
      </c>
    </row>
    <row r="489" spans="1:17" x14ac:dyDescent="0.25">
      <c r="A489" s="98">
        <f t="shared" si="29"/>
        <v>59322</v>
      </c>
      <c r="B489" s="98" t="str">
        <f t="shared" si="30"/>
        <v>Discovery</v>
      </c>
      <c r="C489" s="99">
        <f t="shared" si="31"/>
        <v>0</v>
      </c>
      <c r="D489" s="100">
        <v>0</v>
      </c>
      <c r="E489" s="100">
        <v>0</v>
      </c>
      <c r="F489" s="100">
        <v>0</v>
      </c>
      <c r="G489" s="100">
        <v>0</v>
      </c>
      <c r="H489" s="100">
        <v>0</v>
      </c>
      <c r="I489" s="100">
        <v>0</v>
      </c>
      <c r="J489" s="100">
        <v>0</v>
      </c>
      <c r="K489" s="101">
        <v>0</v>
      </c>
      <c r="L489" s="102">
        <f t="shared" si="28"/>
        <v>0</v>
      </c>
      <c r="M489" s="102">
        <v>0</v>
      </c>
      <c r="N489" s="102">
        <v>0</v>
      </c>
      <c r="O489" s="103">
        <v>0</v>
      </c>
      <c r="P489" s="104">
        <v>0</v>
      </c>
      <c r="Q489" s="105">
        <f>+monthly_drivers_0!Q489*1.25</f>
        <v>3.125</v>
      </c>
    </row>
    <row r="490" spans="1:17" x14ac:dyDescent="0.25">
      <c r="A490" s="106">
        <f t="shared" si="29"/>
        <v>59352</v>
      </c>
      <c r="B490" s="106" t="str">
        <f t="shared" si="30"/>
        <v>Discovery</v>
      </c>
      <c r="C490" s="93">
        <f t="shared" si="31"/>
        <v>0</v>
      </c>
      <c r="D490" s="94">
        <v>0</v>
      </c>
      <c r="E490" s="94">
        <v>0</v>
      </c>
      <c r="F490" s="94">
        <v>0</v>
      </c>
      <c r="G490" s="94">
        <v>0</v>
      </c>
      <c r="H490" s="94">
        <v>0</v>
      </c>
      <c r="I490" s="94">
        <v>0</v>
      </c>
      <c r="J490" s="94">
        <v>0</v>
      </c>
      <c r="K490" s="95">
        <v>0</v>
      </c>
      <c r="L490" s="94">
        <f t="shared" si="28"/>
        <v>0</v>
      </c>
      <c r="M490" s="94">
        <v>0</v>
      </c>
      <c r="N490" s="94">
        <v>0</v>
      </c>
      <c r="O490" s="96">
        <v>0</v>
      </c>
      <c r="P490" s="95">
        <v>0</v>
      </c>
      <c r="Q490" s="97">
        <f>+monthly_drivers_0!Q490*1.25</f>
        <v>3.125</v>
      </c>
    </row>
    <row r="491" spans="1:17" x14ac:dyDescent="0.25">
      <c r="A491" s="98">
        <f t="shared" si="29"/>
        <v>59383</v>
      </c>
      <c r="B491" s="98" t="str">
        <f t="shared" si="30"/>
        <v>Discovery</v>
      </c>
      <c r="C491" s="99">
        <f t="shared" si="31"/>
        <v>0</v>
      </c>
      <c r="D491" s="100">
        <v>0</v>
      </c>
      <c r="E491" s="100">
        <v>0</v>
      </c>
      <c r="F491" s="100">
        <v>0</v>
      </c>
      <c r="G491" s="100">
        <v>0</v>
      </c>
      <c r="H491" s="100">
        <v>0</v>
      </c>
      <c r="I491" s="100">
        <v>0</v>
      </c>
      <c r="J491" s="100">
        <v>0</v>
      </c>
      <c r="K491" s="101">
        <v>0</v>
      </c>
      <c r="L491" s="102">
        <f t="shared" si="28"/>
        <v>0</v>
      </c>
      <c r="M491" s="102">
        <v>0</v>
      </c>
      <c r="N491" s="102">
        <v>0</v>
      </c>
      <c r="O491" s="103">
        <v>0</v>
      </c>
      <c r="P491" s="104">
        <v>0</v>
      </c>
      <c r="Q491" s="105">
        <f>+monthly_drivers_0!Q491*1.25</f>
        <v>3.125</v>
      </c>
    </row>
    <row r="492" spans="1:17" x14ac:dyDescent="0.25">
      <c r="A492" s="106">
        <f t="shared" si="29"/>
        <v>59414</v>
      </c>
      <c r="B492" s="106" t="str">
        <f t="shared" si="30"/>
        <v>Discovery</v>
      </c>
      <c r="C492" s="93">
        <f t="shared" si="31"/>
        <v>0</v>
      </c>
      <c r="D492" s="94">
        <v>0</v>
      </c>
      <c r="E492" s="94">
        <v>0</v>
      </c>
      <c r="F492" s="94">
        <v>0</v>
      </c>
      <c r="G492" s="94">
        <v>0</v>
      </c>
      <c r="H492" s="94">
        <v>0</v>
      </c>
      <c r="I492" s="94">
        <v>0</v>
      </c>
      <c r="J492" s="94">
        <v>0</v>
      </c>
      <c r="K492" s="95">
        <v>0</v>
      </c>
      <c r="L492" s="94">
        <f t="shared" si="28"/>
        <v>0</v>
      </c>
      <c r="M492" s="94">
        <v>0</v>
      </c>
      <c r="N492" s="94">
        <v>0</v>
      </c>
      <c r="O492" s="96">
        <v>0</v>
      </c>
      <c r="P492" s="95">
        <v>0</v>
      </c>
      <c r="Q492" s="97">
        <f>+monthly_drivers_0!Q492*1.25</f>
        <v>3.125</v>
      </c>
    </row>
    <row r="493" spans="1:17" x14ac:dyDescent="0.25">
      <c r="A493" s="98">
        <f t="shared" si="29"/>
        <v>59444</v>
      </c>
      <c r="B493" s="98" t="str">
        <f t="shared" si="30"/>
        <v>Discovery</v>
      </c>
      <c r="C493" s="99">
        <f t="shared" si="31"/>
        <v>0</v>
      </c>
      <c r="D493" s="100">
        <v>0</v>
      </c>
      <c r="E493" s="100">
        <v>0</v>
      </c>
      <c r="F493" s="100">
        <v>0</v>
      </c>
      <c r="G493" s="100">
        <v>0</v>
      </c>
      <c r="H493" s="100">
        <v>0</v>
      </c>
      <c r="I493" s="100">
        <v>0</v>
      </c>
      <c r="J493" s="100">
        <v>0</v>
      </c>
      <c r="K493" s="101">
        <v>0</v>
      </c>
      <c r="L493" s="102">
        <f t="shared" si="28"/>
        <v>0</v>
      </c>
      <c r="M493" s="102">
        <v>0</v>
      </c>
      <c r="N493" s="102">
        <v>0</v>
      </c>
      <c r="O493" s="103">
        <v>0</v>
      </c>
      <c r="P493" s="104">
        <v>0</v>
      </c>
      <c r="Q493" s="105">
        <f>+monthly_drivers_0!Q493*1.25</f>
        <v>3.125</v>
      </c>
    </row>
    <row r="494" spans="1:17" x14ac:dyDescent="0.25">
      <c r="A494" s="106">
        <f t="shared" si="29"/>
        <v>59475</v>
      </c>
      <c r="B494" s="106" t="str">
        <f t="shared" si="30"/>
        <v>Discovery</v>
      </c>
      <c r="C494" s="93">
        <f t="shared" si="31"/>
        <v>0</v>
      </c>
      <c r="D494" s="94">
        <v>0</v>
      </c>
      <c r="E494" s="94">
        <v>0</v>
      </c>
      <c r="F494" s="94">
        <v>0</v>
      </c>
      <c r="G494" s="94">
        <v>0</v>
      </c>
      <c r="H494" s="94">
        <v>0</v>
      </c>
      <c r="I494" s="94">
        <v>0</v>
      </c>
      <c r="J494" s="94">
        <v>0</v>
      </c>
      <c r="K494" s="95">
        <v>0</v>
      </c>
      <c r="L494" s="94">
        <f t="shared" si="28"/>
        <v>0</v>
      </c>
      <c r="M494" s="94">
        <v>0</v>
      </c>
      <c r="N494" s="94">
        <v>0</v>
      </c>
      <c r="O494" s="96">
        <v>0</v>
      </c>
      <c r="P494" s="95">
        <v>0</v>
      </c>
      <c r="Q494" s="97">
        <f>+monthly_drivers_0!Q494*1.25</f>
        <v>3.125</v>
      </c>
    </row>
    <row r="495" spans="1:17" x14ac:dyDescent="0.25">
      <c r="A495" s="98">
        <f t="shared" si="29"/>
        <v>59505</v>
      </c>
      <c r="B495" s="98" t="str">
        <f t="shared" si="30"/>
        <v>Discovery</v>
      </c>
      <c r="C495" s="99">
        <f t="shared" si="31"/>
        <v>0</v>
      </c>
      <c r="D495" s="100">
        <v>0</v>
      </c>
      <c r="E495" s="100">
        <v>0</v>
      </c>
      <c r="F495" s="100">
        <v>0</v>
      </c>
      <c r="G495" s="100">
        <v>0</v>
      </c>
      <c r="H495" s="100">
        <v>0</v>
      </c>
      <c r="I495" s="100">
        <v>0</v>
      </c>
      <c r="J495" s="100">
        <v>0</v>
      </c>
      <c r="K495" s="101">
        <v>0</v>
      </c>
      <c r="L495" s="102">
        <f t="shared" si="28"/>
        <v>0</v>
      </c>
      <c r="M495" s="102">
        <v>0</v>
      </c>
      <c r="N495" s="102">
        <v>0</v>
      </c>
      <c r="O495" s="103">
        <v>0</v>
      </c>
      <c r="P495" s="104">
        <v>0</v>
      </c>
      <c r="Q495" s="105">
        <f>+monthly_drivers_0!Q495*1.25</f>
        <v>3.125</v>
      </c>
    </row>
    <row r="496" spans="1:17" x14ac:dyDescent="0.25">
      <c r="A496" s="106">
        <f t="shared" si="29"/>
        <v>59536</v>
      </c>
      <c r="B496" s="106" t="str">
        <f t="shared" si="30"/>
        <v>Discovery</v>
      </c>
      <c r="C496" s="93">
        <f t="shared" si="31"/>
        <v>0</v>
      </c>
      <c r="D496" s="94">
        <v>0</v>
      </c>
      <c r="E496" s="94">
        <v>0</v>
      </c>
      <c r="F496" s="94">
        <v>0</v>
      </c>
      <c r="G496" s="94">
        <v>0</v>
      </c>
      <c r="H496" s="94">
        <v>0</v>
      </c>
      <c r="I496" s="94">
        <v>0</v>
      </c>
      <c r="J496" s="94">
        <v>0</v>
      </c>
      <c r="K496" s="95">
        <v>0</v>
      </c>
      <c r="L496" s="94">
        <f t="shared" si="28"/>
        <v>0</v>
      </c>
      <c r="M496" s="94">
        <v>0</v>
      </c>
      <c r="N496" s="94">
        <v>0</v>
      </c>
      <c r="O496" s="96">
        <v>0</v>
      </c>
      <c r="P496" s="95">
        <v>0</v>
      </c>
      <c r="Q496" s="97">
        <f>+monthly_drivers_0!Q496*1.25</f>
        <v>3.125</v>
      </c>
    </row>
    <row r="497" spans="1:17" x14ac:dyDescent="0.25">
      <c r="A497" s="98">
        <f t="shared" si="29"/>
        <v>59567</v>
      </c>
      <c r="B497" s="98" t="str">
        <f t="shared" si="30"/>
        <v>Discovery</v>
      </c>
      <c r="C497" s="99">
        <f t="shared" si="31"/>
        <v>0</v>
      </c>
      <c r="D497" s="100">
        <v>0</v>
      </c>
      <c r="E497" s="100">
        <v>0</v>
      </c>
      <c r="F497" s="100">
        <v>0</v>
      </c>
      <c r="G497" s="100">
        <v>0</v>
      </c>
      <c r="H497" s="100">
        <v>0</v>
      </c>
      <c r="I497" s="100">
        <v>0</v>
      </c>
      <c r="J497" s="100">
        <v>0</v>
      </c>
      <c r="K497" s="101">
        <v>0</v>
      </c>
      <c r="L497" s="102">
        <f t="shared" si="28"/>
        <v>0</v>
      </c>
      <c r="M497" s="102">
        <v>0</v>
      </c>
      <c r="N497" s="102">
        <v>0</v>
      </c>
      <c r="O497" s="103">
        <v>0</v>
      </c>
      <c r="P497" s="104">
        <v>0</v>
      </c>
      <c r="Q497" s="105">
        <f>+monthly_drivers_0!Q497*1.25</f>
        <v>3.125</v>
      </c>
    </row>
    <row r="498" spans="1:17" x14ac:dyDescent="0.25">
      <c r="A498" s="106">
        <f t="shared" si="29"/>
        <v>59595</v>
      </c>
      <c r="B498" s="106" t="str">
        <f t="shared" si="30"/>
        <v>Discovery</v>
      </c>
      <c r="C498" s="93">
        <f t="shared" si="31"/>
        <v>0</v>
      </c>
      <c r="D498" s="94">
        <v>0</v>
      </c>
      <c r="E498" s="94">
        <v>0</v>
      </c>
      <c r="F498" s="94">
        <v>0</v>
      </c>
      <c r="G498" s="94">
        <v>0</v>
      </c>
      <c r="H498" s="94">
        <v>0</v>
      </c>
      <c r="I498" s="94">
        <v>0</v>
      </c>
      <c r="J498" s="94">
        <v>0</v>
      </c>
      <c r="K498" s="95">
        <v>0</v>
      </c>
      <c r="L498" s="94">
        <f t="shared" si="28"/>
        <v>0</v>
      </c>
      <c r="M498" s="94">
        <v>0</v>
      </c>
      <c r="N498" s="94">
        <v>0</v>
      </c>
      <c r="O498" s="96">
        <v>0</v>
      </c>
      <c r="P498" s="95">
        <v>0</v>
      </c>
      <c r="Q498" s="97">
        <f>+monthly_drivers_0!Q498*1.25</f>
        <v>3.125</v>
      </c>
    </row>
    <row r="499" spans="1:17" x14ac:dyDescent="0.25">
      <c r="A499" s="98">
        <f t="shared" si="29"/>
        <v>59626</v>
      </c>
      <c r="B499" s="98" t="str">
        <f t="shared" si="30"/>
        <v>Discovery</v>
      </c>
      <c r="C499" s="99">
        <f t="shared" si="31"/>
        <v>0</v>
      </c>
      <c r="D499" s="100">
        <v>0</v>
      </c>
      <c r="E499" s="100">
        <v>0</v>
      </c>
      <c r="F499" s="100">
        <v>0</v>
      </c>
      <c r="G499" s="100">
        <v>0</v>
      </c>
      <c r="H499" s="100">
        <v>0</v>
      </c>
      <c r="I499" s="100">
        <v>0</v>
      </c>
      <c r="J499" s="100">
        <v>0</v>
      </c>
      <c r="K499" s="101">
        <v>0</v>
      </c>
      <c r="L499" s="102">
        <f t="shared" si="28"/>
        <v>0</v>
      </c>
      <c r="M499" s="102">
        <v>0</v>
      </c>
      <c r="N499" s="102">
        <v>0</v>
      </c>
      <c r="O499" s="103">
        <v>0</v>
      </c>
      <c r="P499" s="104">
        <v>0</v>
      </c>
      <c r="Q499" s="105">
        <f>+monthly_drivers_0!Q499*1.25</f>
        <v>3.125</v>
      </c>
    </row>
    <row r="500" spans="1:17" x14ac:dyDescent="0.25">
      <c r="A500" s="106">
        <f t="shared" si="29"/>
        <v>59656</v>
      </c>
      <c r="B500" s="106" t="str">
        <f t="shared" si="30"/>
        <v>Discovery</v>
      </c>
      <c r="C500" s="93">
        <f t="shared" si="31"/>
        <v>0</v>
      </c>
      <c r="D500" s="94">
        <v>0</v>
      </c>
      <c r="E500" s="94">
        <v>0</v>
      </c>
      <c r="F500" s="94">
        <v>0</v>
      </c>
      <c r="G500" s="94">
        <v>0</v>
      </c>
      <c r="H500" s="94">
        <v>0</v>
      </c>
      <c r="I500" s="94">
        <v>0</v>
      </c>
      <c r="J500" s="94">
        <v>0</v>
      </c>
      <c r="K500" s="95">
        <v>0</v>
      </c>
      <c r="L500" s="94">
        <f t="shared" si="28"/>
        <v>0</v>
      </c>
      <c r="M500" s="94">
        <v>0</v>
      </c>
      <c r="N500" s="94">
        <v>0</v>
      </c>
      <c r="O500" s="96">
        <v>0</v>
      </c>
      <c r="P500" s="95">
        <v>0</v>
      </c>
      <c r="Q500" s="97">
        <f>+monthly_drivers_0!Q500*1.25</f>
        <v>3.125</v>
      </c>
    </row>
    <row r="501" spans="1:17" x14ac:dyDescent="0.25">
      <c r="A501" s="98">
        <f t="shared" si="29"/>
        <v>59687</v>
      </c>
      <c r="B501" s="98" t="str">
        <f t="shared" si="30"/>
        <v>Discovery</v>
      </c>
      <c r="C501" s="99">
        <f t="shared" si="31"/>
        <v>0</v>
      </c>
      <c r="D501" s="100">
        <v>0</v>
      </c>
      <c r="E501" s="100">
        <v>0</v>
      </c>
      <c r="F501" s="100">
        <v>0</v>
      </c>
      <c r="G501" s="100">
        <v>0</v>
      </c>
      <c r="H501" s="100">
        <v>0</v>
      </c>
      <c r="I501" s="100">
        <v>0</v>
      </c>
      <c r="J501" s="100">
        <v>0</v>
      </c>
      <c r="K501" s="101">
        <v>0</v>
      </c>
      <c r="L501" s="102">
        <f t="shared" si="28"/>
        <v>0</v>
      </c>
      <c r="M501" s="102">
        <v>0</v>
      </c>
      <c r="N501" s="102">
        <v>0</v>
      </c>
      <c r="O501" s="103">
        <v>0</v>
      </c>
      <c r="P501" s="104">
        <v>0</v>
      </c>
      <c r="Q501" s="105">
        <f>+monthly_drivers_0!Q501*1.25</f>
        <v>3.125</v>
      </c>
    </row>
    <row r="502" spans="1:17" x14ac:dyDescent="0.25">
      <c r="A502" s="106">
        <f t="shared" si="29"/>
        <v>59717</v>
      </c>
      <c r="B502" s="106" t="str">
        <f t="shared" si="30"/>
        <v>Discovery</v>
      </c>
      <c r="C502" s="93">
        <f t="shared" si="31"/>
        <v>0</v>
      </c>
      <c r="D502" s="94">
        <v>0</v>
      </c>
      <c r="E502" s="94">
        <v>0</v>
      </c>
      <c r="F502" s="94">
        <v>0</v>
      </c>
      <c r="G502" s="94">
        <v>0</v>
      </c>
      <c r="H502" s="94">
        <v>0</v>
      </c>
      <c r="I502" s="94">
        <v>0</v>
      </c>
      <c r="J502" s="94">
        <v>0</v>
      </c>
      <c r="K502" s="95">
        <v>0</v>
      </c>
      <c r="L502" s="94">
        <f t="shared" si="28"/>
        <v>0</v>
      </c>
      <c r="M502" s="94">
        <v>0</v>
      </c>
      <c r="N502" s="94">
        <v>0</v>
      </c>
      <c r="O502" s="96">
        <v>0</v>
      </c>
      <c r="P502" s="95">
        <v>0</v>
      </c>
      <c r="Q502" s="97">
        <f>+monthly_drivers_0!Q502*1.25</f>
        <v>3.125</v>
      </c>
    </row>
    <row r="503" spans="1:17" x14ac:dyDescent="0.25">
      <c r="A503" s="98">
        <f t="shared" si="29"/>
        <v>59748</v>
      </c>
      <c r="B503" s="98" t="str">
        <f t="shared" si="30"/>
        <v>Discovery</v>
      </c>
      <c r="C503" s="99">
        <f t="shared" si="31"/>
        <v>0</v>
      </c>
      <c r="D503" s="100">
        <v>0</v>
      </c>
      <c r="E503" s="100">
        <v>0</v>
      </c>
      <c r="F503" s="100">
        <v>0</v>
      </c>
      <c r="G503" s="100">
        <v>0</v>
      </c>
      <c r="H503" s="100">
        <v>0</v>
      </c>
      <c r="I503" s="100">
        <v>0</v>
      </c>
      <c r="J503" s="100">
        <v>0</v>
      </c>
      <c r="K503" s="101">
        <v>0</v>
      </c>
      <c r="L503" s="102">
        <f t="shared" si="28"/>
        <v>0</v>
      </c>
      <c r="M503" s="102">
        <v>0</v>
      </c>
      <c r="N503" s="102">
        <v>0</v>
      </c>
      <c r="O503" s="103">
        <v>0</v>
      </c>
      <c r="P503" s="104">
        <v>0</v>
      </c>
      <c r="Q503" s="105">
        <f>+monthly_drivers_0!Q503*1.25</f>
        <v>3.125</v>
      </c>
    </row>
    <row r="504" spans="1:17" x14ac:dyDescent="0.25">
      <c r="A504" s="106">
        <f t="shared" si="29"/>
        <v>59779</v>
      </c>
      <c r="B504" s="106" t="str">
        <f t="shared" si="30"/>
        <v>Discovery</v>
      </c>
      <c r="C504" s="93">
        <f t="shared" si="31"/>
        <v>0</v>
      </c>
      <c r="D504" s="94">
        <v>0</v>
      </c>
      <c r="E504" s="94">
        <v>0</v>
      </c>
      <c r="F504" s="94">
        <v>0</v>
      </c>
      <c r="G504" s="94">
        <v>0</v>
      </c>
      <c r="H504" s="94">
        <v>0</v>
      </c>
      <c r="I504" s="94">
        <v>0</v>
      </c>
      <c r="J504" s="94">
        <v>0</v>
      </c>
      <c r="K504" s="95">
        <v>0</v>
      </c>
      <c r="L504" s="94">
        <f t="shared" si="28"/>
        <v>0</v>
      </c>
      <c r="M504" s="94">
        <v>0</v>
      </c>
      <c r="N504" s="94">
        <v>0</v>
      </c>
      <c r="O504" s="96">
        <v>0</v>
      </c>
      <c r="P504" s="95">
        <v>0</v>
      </c>
      <c r="Q504" s="97">
        <f>+monthly_drivers_0!Q504*1.25</f>
        <v>3.125</v>
      </c>
    </row>
    <row r="505" spans="1:17" x14ac:dyDescent="0.25">
      <c r="A505" s="98">
        <f t="shared" si="29"/>
        <v>59809</v>
      </c>
      <c r="B505" s="98" t="str">
        <f t="shared" si="30"/>
        <v>Discovery</v>
      </c>
      <c r="C505" s="99">
        <f t="shared" si="31"/>
        <v>0</v>
      </c>
      <c r="D505" s="100">
        <v>0</v>
      </c>
      <c r="E505" s="100">
        <v>0</v>
      </c>
      <c r="F505" s="100">
        <v>0</v>
      </c>
      <c r="G505" s="100">
        <v>0</v>
      </c>
      <c r="H505" s="100">
        <v>0</v>
      </c>
      <c r="I505" s="100">
        <v>0</v>
      </c>
      <c r="J505" s="100">
        <v>0</v>
      </c>
      <c r="K505" s="101">
        <v>0</v>
      </c>
      <c r="L505" s="102">
        <f t="shared" si="28"/>
        <v>0</v>
      </c>
      <c r="M505" s="102">
        <v>0</v>
      </c>
      <c r="N505" s="102">
        <v>0</v>
      </c>
      <c r="O505" s="103">
        <v>0</v>
      </c>
      <c r="P505" s="104">
        <v>0</v>
      </c>
      <c r="Q505" s="105">
        <f>+monthly_drivers_0!Q505*1.25</f>
        <v>3.125</v>
      </c>
    </row>
    <row r="506" spans="1:17" x14ac:dyDescent="0.25">
      <c r="A506" s="106">
        <f t="shared" si="29"/>
        <v>59840</v>
      </c>
      <c r="B506" s="106" t="str">
        <f t="shared" si="30"/>
        <v>Discovery</v>
      </c>
      <c r="C506" s="93">
        <f t="shared" si="31"/>
        <v>0</v>
      </c>
      <c r="D506" s="94">
        <v>0</v>
      </c>
      <c r="E506" s="94">
        <v>0</v>
      </c>
      <c r="F506" s="94">
        <v>0</v>
      </c>
      <c r="G506" s="94">
        <v>0</v>
      </c>
      <c r="H506" s="94">
        <v>0</v>
      </c>
      <c r="I506" s="94">
        <v>0</v>
      </c>
      <c r="J506" s="94">
        <v>0</v>
      </c>
      <c r="K506" s="95">
        <v>0</v>
      </c>
      <c r="L506" s="94">
        <f t="shared" si="28"/>
        <v>0</v>
      </c>
      <c r="M506" s="94">
        <v>0</v>
      </c>
      <c r="N506" s="94">
        <v>0</v>
      </c>
      <c r="O506" s="96">
        <v>0</v>
      </c>
      <c r="P506" s="95">
        <v>0</v>
      </c>
      <c r="Q506" s="97">
        <f>+monthly_drivers_0!Q506*1.25</f>
        <v>3.125</v>
      </c>
    </row>
    <row r="507" spans="1:17" x14ac:dyDescent="0.25">
      <c r="A507" s="98">
        <f t="shared" si="29"/>
        <v>59870</v>
      </c>
      <c r="B507" s="98" t="str">
        <f t="shared" si="30"/>
        <v>Discovery</v>
      </c>
      <c r="C507" s="99">
        <f t="shared" si="31"/>
        <v>0</v>
      </c>
      <c r="D507" s="100">
        <v>0</v>
      </c>
      <c r="E507" s="100">
        <v>0</v>
      </c>
      <c r="F507" s="100">
        <v>0</v>
      </c>
      <c r="G507" s="100">
        <v>0</v>
      </c>
      <c r="H507" s="100">
        <v>0</v>
      </c>
      <c r="I507" s="100">
        <v>0</v>
      </c>
      <c r="J507" s="100">
        <v>0</v>
      </c>
      <c r="K507" s="101">
        <v>0</v>
      </c>
      <c r="L507" s="102">
        <f t="shared" si="28"/>
        <v>0</v>
      </c>
      <c r="M507" s="102">
        <v>0</v>
      </c>
      <c r="N507" s="102">
        <v>0</v>
      </c>
      <c r="O507" s="103">
        <v>0</v>
      </c>
      <c r="P507" s="104">
        <v>0</v>
      </c>
      <c r="Q507" s="105">
        <f>+monthly_drivers_0!Q507*1.25</f>
        <v>3.125</v>
      </c>
    </row>
    <row r="508" spans="1:17" x14ac:dyDescent="0.25">
      <c r="A508" s="106">
        <f t="shared" si="29"/>
        <v>59901</v>
      </c>
      <c r="B508" s="106" t="str">
        <f t="shared" si="30"/>
        <v>Discovery</v>
      </c>
      <c r="C508" s="93">
        <f t="shared" si="31"/>
        <v>0</v>
      </c>
      <c r="D508" s="94">
        <v>0</v>
      </c>
      <c r="E508" s="94">
        <v>0</v>
      </c>
      <c r="F508" s="94">
        <v>0</v>
      </c>
      <c r="G508" s="94">
        <v>0</v>
      </c>
      <c r="H508" s="94">
        <v>0</v>
      </c>
      <c r="I508" s="94">
        <v>0</v>
      </c>
      <c r="J508" s="94">
        <v>0</v>
      </c>
      <c r="K508" s="95">
        <v>0</v>
      </c>
      <c r="L508" s="94">
        <f t="shared" si="28"/>
        <v>0</v>
      </c>
      <c r="M508" s="94">
        <v>0</v>
      </c>
      <c r="N508" s="94">
        <v>0</v>
      </c>
      <c r="O508" s="96">
        <v>0</v>
      </c>
      <c r="P508" s="95">
        <v>0</v>
      </c>
      <c r="Q508" s="97">
        <f>+monthly_drivers_0!Q508*1.25</f>
        <v>3.125</v>
      </c>
    </row>
    <row r="509" spans="1:17" x14ac:dyDescent="0.25">
      <c r="A509" s="98">
        <f t="shared" si="29"/>
        <v>59932</v>
      </c>
      <c r="B509" s="98" t="str">
        <f t="shared" si="30"/>
        <v>Discovery</v>
      </c>
      <c r="C509" s="99">
        <f t="shared" si="31"/>
        <v>0</v>
      </c>
      <c r="D509" s="100">
        <v>0</v>
      </c>
      <c r="E509" s="100">
        <v>0</v>
      </c>
      <c r="F509" s="100">
        <v>0</v>
      </c>
      <c r="G509" s="100">
        <v>0</v>
      </c>
      <c r="H509" s="100">
        <v>0</v>
      </c>
      <c r="I509" s="100">
        <v>0</v>
      </c>
      <c r="J509" s="100">
        <v>0</v>
      </c>
      <c r="K509" s="101">
        <v>0</v>
      </c>
      <c r="L509" s="102">
        <f t="shared" si="28"/>
        <v>0</v>
      </c>
      <c r="M509" s="102">
        <v>0</v>
      </c>
      <c r="N509" s="102">
        <v>0</v>
      </c>
      <c r="O509" s="103">
        <v>0</v>
      </c>
      <c r="P509" s="104">
        <v>0</v>
      </c>
      <c r="Q509" s="105">
        <f>+monthly_drivers_0!Q509*1.25</f>
        <v>3.125</v>
      </c>
    </row>
    <row r="510" spans="1:17" x14ac:dyDescent="0.25">
      <c r="A510" s="106">
        <f t="shared" si="29"/>
        <v>59961</v>
      </c>
      <c r="B510" s="106" t="str">
        <f t="shared" si="30"/>
        <v>Discovery</v>
      </c>
      <c r="C510" s="93">
        <f t="shared" si="31"/>
        <v>0</v>
      </c>
      <c r="D510" s="94">
        <v>0</v>
      </c>
      <c r="E510" s="94">
        <v>0</v>
      </c>
      <c r="F510" s="94">
        <v>0</v>
      </c>
      <c r="G510" s="94">
        <v>0</v>
      </c>
      <c r="H510" s="94">
        <v>0</v>
      </c>
      <c r="I510" s="94">
        <v>0</v>
      </c>
      <c r="J510" s="94">
        <v>0</v>
      </c>
      <c r="K510" s="95">
        <v>0</v>
      </c>
      <c r="L510" s="94">
        <f t="shared" si="28"/>
        <v>0</v>
      </c>
      <c r="M510" s="94">
        <v>0</v>
      </c>
      <c r="N510" s="94">
        <v>0</v>
      </c>
      <c r="O510" s="96">
        <v>0</v>
      </c>
      <c r="P510" s="95">
        <v>0</v>
      </c>
      <c r="Q510" s="97">
        <f>+monthly_drivers_0!Q510*1.25</f>
        <v>3.125</v>
      </c>
    </row>
    <row r="511" spans="1:17" x14ac:dyDescent="0.25">
      <c r="A511" s="98">
        <f t="shared" si="29"/>
        <v>59992</v>
      </c>
      <c r="B511" s="98" t="str">
        <f t="shared" si="30"/>
        <v>Discovery</v>
      </c>
      <c r="C511" s="99">
        <f t="shared" si="31"/>
        <v>0</v>
      </c>
      <c r="D511" s="100">
        <v>0</v>
      </c>
      <c r="E511" s="100">
        <v>0</v>
      </c>
      <c r="F511" s="100">
        <v>0</v>
      </c>
      <c r="G511" s="100">
        <v>0</v>
      </c>
      <c r="H511" s="100">
        <v>0</v>
      </c>
      <c r="I511" s="100">
        <v>0</v>
      </c>
      <c r="J511" s="100">
        <v>0</v>
      </c>
      <c r="K511" s="101">
        <v>0</v>
      </c>
      <c r="L511" s="102">
        <f t="shared" si="28"/>
        <v>0</v>
      </c>
      <c r="M511" s="102">
        <v>0</v>
      </c>
      <c r="N511" s="102">
        <v>0</v>
      </c>
      <c r="O511" s="103">
        <v>0</v>
      </c>
      <c r="P511" s="104">
        <v>0</v>
      </c>
      <c r="Q511" s="105">
        <f>+monthly_drivers_0!Q511*1.25</f>
        <v>3.125</v>
      </c>
    </row>
    <row r="512" spans="1:17" x14ac:dyDescent="0.25">
      <c r="A512" s="106">
        <f t="shared" si="29"/>
        <v>60022</v>
      </c>
      <c r="B512" s="106" t="str">
        <f t="shared" si="30"/>
        <v>Discovery</v>
      </c>
      <c r="C512" s="93">
        <f t="shared" si="31"/>
        <v>0</v>
      </c>
      <c r="D512" s="94">
        <v>0</v>
      </c>
      <c r="E512" s="94">
        <v>0</v>
      </c>
      <c r="F512" s="94">
        <v>0</v>
      </c>
      <c r="G512" s="94">
        <v>0</v>
      </c>
      <c r="H512" s="94">
        <v>0</v>
      </c>
      <c r="I512" s="94">
        <v>0</v>
      </c>
      <c r="J512" s="94">
        <v>0</v>
      </c>
      <c r="K512" s="95">
        <v>0</v>
      </c>
      <c r="L512" s="94">
        <f t="shared" si="28"/>
        <v>0</v>
      </c>
      <c r="M512" s="94">
        <v>0</v>
      </c>
      <c r="N512" s="94">
        <v>0</v>
      </c>
      <c r="O512" s="96">
        <v>0</v>
      </c>
      <c r="P512" s="95">
        <v>0</v>
      </c>
      <c r="Q512" s="97">
        <f>+monthly_drivers_0!Q512*1.25</f>
        <v>3.125</v>
      </c>
    </row>
    <row r="513" spans="1:17" x14ac:dyDescent="0.25">
      <c r="A513" s="98">
        <f t="shared" si="29"/>
        <v>60053</v>
      </c>
      <c r="B513" s="98" t="str">
        <f t="shared" si="30"/>
        <v>Discovery</v>
      </c>
      <c r="C513" s="99">
        <f t="shared" si="31"/>
        <v>0</v>
      </c>
      <c r="D513" s="100">
        <v>0</v>
      </c>
      <c r="E513" s="100">
        <v>0</v>
      </c>
      <c r="F513" s="100">
        <v>0</v>
      </c>
      <c r="G513" s="100">
        <v>0</v>
      </c>
      <c r="H513" s="100">
        <v>0</v>
      </c>
      <c r="I513" s="100">
        <v>0</v>
      </c>
      <c r="J513" s="100">
        <v>0</v>
      </c>
      <c r="K513" s="101">
        <v>0</v>
      </c>
      <c r="L513" s="102">
        <f t="shared" si="28"/>
        <v>0</v>
      </c>
      <c r="M513" s="102">
        <v>0</v>
      </c>
      <c r="N513" s="102">
        <v>0</v>
      </c>
      <c r="O513" s="103">
        <v>0</v>
      </c>
      <c r="P513" s="104">
        <v>0</v>
      </c>
      <c r="Q513" s="105">
        <f>+monthly_drivers_0!Q513*1.25</f>
        <v>3.125</v>
      </c>
    </row>
    <row r="514" spans="1:17" x14ac:dyDescent="0.25">
      <c r="A514" s="106">
        <f t="shared" si="29"/>
        <v>60083</v>
      </c>
      <c r="B514" s="106" t="str">
        <f t="shared" si="30"/>
        <v>Discovery</v>
      </c>
      <c r="C514" s="93">
        <f t="shared" si="31"/>
        <v>0</v>
      </c>
      <c r="D514" s="94">
        <v>0</v>
      </c>
      <c r="E514" s="94">
        <v>0</v>
      </c>
      <c r="F514" s="94">
        <v>0</v>
      </c>
      <c r="G514" s="94">
        <v>0</v>
      </c>
      <c r="H514" s="94">
        <v>0</v>
      </c>
      <c r="I514" s="94">
        <v>0</v>
      </c>
      <c r="J514" s="94">
        <v>0</v>
      </c>
      <c r="K514" s="95">
        <v>0</v>
      </c>
      <c r="L514" s="94">
        <f t="shared" ref="L514:L577" si="32">+O514+P514</f>
        <v>0</v>
      </c>
      <c r="M514" s="94">
        <v>0</v>
      </c>
      <c r="N514" s="94">
        <v>0</v>
      </c>
      <c r="O514" s="96">
        <v>0</v>
      </c>
      <c r="P514" s="95">
        <v>0</v>
      </c>
      <c r="Q514" s="97">
        <f>+monthly_drivers_0!Q514*1.25</f>
        <v>3.125</v>
      </c>
    </row>
    <row r="515" spans="1:17" x14ac:dyDescent="0.25">
      <c r="A515" s="98">
        <f t="shared" ref="A515:A578" si="33">+EOMONTH(A514,1)</f>
        <v>60114</v>
      </c>
      <c r="B515" s="98" t="str">
        <f t="shared" ref="B515:B578" si="34">+B514</f>
        <v>Discovery</v>
      </c>
      <c r="C515" s="99">
        <f t="shared" ref="C515:C578" si="35">+C514</f>
        <v>0</v>
      </c>
      <c r="D515" s="100">
        <v>0</v>
      </c>
      <c r="E515" s="100">
        <v>0</v>
      </c>
      <c r="F515" s="100">
        <v>0</v>
      </c>
      <c r="G515" s="100">
        <v>0</v>
      </c>
      <c r="H515" s="100">
        <v>0</v>
      </c>
      <c r="I515" s="100">
        <v>0</v>
      </c>
      <c r="J515" s="100">
        <v>0</v>
      </c>
      <c r="K515" s="101">
        <v>0</v>
      </c>
      <c r="L515" s="102">
        <f t="shared" si="32"/>
        <v>0</v>
      </c>
      <c r="M515" s="102">
        <v>0</v>
      </c>
      <c r="N515" s="102">
        <v>0</v>
      </c>
      <c r="O515" s="103">
        <v>0</v>
      </c>
      <c r="P515" s="104">
        <v>0</v>
      </c>
      <c r="Q515" s="105">
        <f>+monthly_drivers_0!Q515*1.25</f>
        <v>3.125</v>
      </c>
    </row>
    <row r="516" spans="1:17" x14ac:dyDescent="0.25">
      <c r="A516" s="106">
        <f t="shared" si="33"/>
        <v>60145</v>
      </c>
      <c r="B516" s="106" t="str">
        <f t="shared" si="34"/>
        <v>Discovery</v>
      </c>
      <c r="C516" s="93">
        <f t="shared" si="35"/>
        <v>0</v>
      </c>
      <c r="D516" s="94">
        <v>0</v>
      </c>
      <c r="E516" s="94">
        <v>0</v>
      </c>
      <c r="F516" s="94">
        <v>0</v>
      </c>
      <c r="G516" s="94">
        <v>0</v>
      </c>
      <c r="H516" s="94">
        <v>0</v>
      </c>
      <c r="I516" s="94">
        <v>0</v>
      </c>
      <c r="J516" s="94">
        <v>0</v>
      </c>
      <c r="K516" s="95">
        <v>0</v>
      </c>
      <c r="L516" s="94">
        <f t="shared" si="32"/>
        <v>0</v>
      </c>
      <c r="M516" s="94">
        <v>0</v>
      </c>
      <c r="N516" s="94">
        <v>0</v>
      </c>
      <c r="O516" s="96">
        <v>0</v>
      </c>
      <c r="P516" s="95">
        <v>0</v>
      </c>
      <c r="Q516" s="97">
        <f>+monthly_drivers_0!Q516*1.25</f>
        <v>3.125</v>
      </c>
    </row>
    <row r="517" spans="1:17" x14ac:dyDescent="0.25">
      <c r="A517" s="98">
        <f t="shared" si="33"/>
        <v>60175</v>
      </c>
      <c r="B517" s="98" t="str">
        <f t="shared" si="34"/>
        <v>Discovery</v>
      </c>
      <c r="C517" s="99">
        <f t="shared" si="35"/>
        <v>0</v>
      </c>
      <c r="D517" s="100">
        <v>0</v>
      </c>
      <c r="E517" s="100">
        <v>0</v>
      </c>
      <c r="F517" s="100">
        <v>0</v>
      </c>
      <c r="G517" s="100">
        <v>0</v>
      </c>
      <c r="H517" s="100">
        <v>0</v>
      </c>
      <c r="I517" s="100">
        <v>0</v>
      </c>
      <c r="J517" s="100">
        <v>0</v>
      </c>
      <c r="K517" s="101">
        <v>0</v>
      </c>
      <c r="L517" s="102">
        <f t="shared" si="32"/>
        <v>0</v>
      </c>
      <c r="M517" s="102">
        <v>0</v>
      </c>
      <c r="N517" s="102">
        <v>0</v>
      </c>
      <c r="O517" s="103">
        <v>0</v>
      </c>
      <c r="P517" s="104">
        <v>0</v>
      </c>
      <c r="Q517" s="105">
        <f>+monthly_drivers_0!Q517*1.25</f>
        <v>3.125</v>
      </c>
    </row>
    <row r="518" spans="1:17" x14ac:dyDescent="0.25">
      <c r="A518" s="106">
        <f t="shared" si="33"/>
        <v>60206</v>
      </c>
      <c r="B518" s="106" t="str">
        <f t="shared" si="34"/>
        <v>Discovery</v>
      </c>
      <c r="C518" s="93">
        <f t="shared" si="35"/>
        <v>0</v>
      </c>
      <c r="D518" s="94">
        <v>0</v>
      </c>
      <c r="E518" s="94">
        <v>0</v>
      </c>
      <c r="F518" s="94">
        <v>0</v>
      </c>
      <c r="G518" s="94">
        <v>0</v>
      </c>
      <c r="H518" s="94">
        <v>0</v>
      </c>
      <c r="I518" s="94">
        <v>0</v>
      </c>
      <c r="J518" s="94">
        <v>0</v>
      </c>
      <c r="K518" s="95">
        <v>0</v>
      </c>
      <c r="L518" s="94">
        <f t="shared" si="32"/>
        <v>0</v>
      </c>
      <c r="M518" s="94">
        <v>0</v>
      </c>
      <c r="N518" s="94">
        <v>0</v>
      </c>
      <c r="O518" s="96">
        <v>0</v>
      </c>
      <c r="P518" s="95">
        <v>0</v>
      </c>
      <c r="Q518" s="97">
        <f>+monthly_drivers_0!Q518*1.25</f>
        <v>3.125</v>
      </c>
    </row>
    <row r="519" spans="1:17" x14ac:dyDescent="0.25">
      <c r="A519" s="98">
        <f t="shared" si="33"/>
        <v>60236</v>
      </c>
      <c r="B519" s="98" t="str">
        <f t="shared" si="34"/>
        <v>Discovery</v>
      </c>
      <c r="C519" s="99">
        <f t="shared" si="35"/>
        <v>0</v>
      </c>
      <c r="D519" s="100">
        <v>0</v>
      </c>
      <c r="E519" s="100">
        <v>0</v>
      </c>
      <c r="F519" s="100">
        <v>0</v>
      </c>
      <c r="G519" s="100">
        <v>0</v>
      </c>
      <c r="H519" s="100">
        <v>0</v>
      </c>
      <c r="I519" s="100">
        <v>0</v>
      </c>
      <c r="J519" s="100">
        <v>0</v>
      </c>
      <c r="K519" s="101">
        <v>0</v>
      </c>
      <c r="L519" s="102">
        <f t="shared" si="32"/>
        <v>0</v>
      </c>
      <c r="M519" s="102">
        <v>0</v>
      </c>
      <c r="N519" s="102">
        <v>0</v>
      </c>
      <c r="O519" s="103">
        <v>0</v>
      </c>
      <c r="P519" s="104">
        <v>0</v>
      </c>
      <c r="Q519" s="105">
        <f>+monthly_drivers_0!Q519*1.25</f>
        <v>3.125</v>
      </c>
    </row>
    <row r="520" spans="1:17" x14ac:dyDescent="0.25">
      <c r="A520" s="106">
        <f t="shared" si="33"/>
        <v>60267</v>
      </c>
      <c r="B520" s="106" t="str">
        <f t="shared" si="34"/>
        <v>Discovery</v>
      </c>
      <c r="C520" s="93">
        <f t="shared" si="35"/>
        <v>0</v>
      </c>
      <c r="D520" s="94">
        <v>0</v>
      </c>
      <c r="E520" s="94">
        <v>0</v>
      </c>
      <c r="F520" s="94">
        <v>0</v>
      </c>
      <c r="G520" s="94">
        <v>0</v>
      </c>
      <c r="H520" s="94">
        <v>0</v>
      </c>
      <c r="I520" s="94">
        <v>0</v>
      </c>
      <c r="J520" s="94">
        <v>0</v>
      </c>
      <c r="K520" s="95">
        <v>0</v>
      </c>
      <c r="L520" s="94">
        <f t="shared" si="32"/>
        <v>0</v>
      </c>
      <c r="M520" s="94">
        <v>0</v>
      </c>
      <c r="N520" s="94">
        <v>0</v>
      </c>
      <c r="O520" s="96">
        <v>0</v>
      </c>
      <c r="P520" s="95">
        <v>0</v>
      </c>
      <c r="Q520" s="97">
        <f>+monthly_drivers_0!Q520*1.25</f>
        <v>3.125</v>
      </c>
    </row>
    <row r="521" spans="1:17" x14ac:dyDescent="0.25">
      <c r="A521" s="98">
        <f t="shared" si="33"/>
        <v>60298</v>
      </c>
      <c r="B521" s="98" t="str">
        <f t="shared" si="34"/>
        <v>Discovery</v>
      </c>
      <c r="C521" s="99">
        <f t="shared" si="35"/>
        <v>0</v>
      </c>
      <c r="D521" s="100">
        <v>0</v>
      </c>
      <c r="E521" s="100">
        <v>0</v>
      </c>
      <c r="F521" s="100">
        <v>0</v>
      </c>
      <c r="G521" s="100">
        <v>0</v>
      </c>
      <c r="H521" s="100">
        <v>0</v>
      </c>
      <c r="I521" s="100">
        <v>0</v>
      </c>
      <c r="J521" s="100">
        <v>0</v>
      </c>
      <c r="K521" s="101">
        <v>0</v>
      </c>
      <c r="L521" s="102">
        <f t="shared" si="32"/>
        <v>0</v>
      </c>
      <c r="M521" s="102">
        <v>0</v>
      </c>
      <c r="N521" s="102">
        <v>0</v>
      </c>
      <c r="O521" s="103">
        <v>0</v>
      </c>
      <c r="P521" s="104">
        <v>0</v>
      </c>
      <c r="Q521" s="105">
        <f>+monthly_drivers_0!Q521*1.25</f>
        <v>3.125</v>
      </c>
    </row>
    <row r="522" spans="1:17" x14ac:dyDescent="0.25">
      <c r="A522" s="106">
        <f t="shared" si="33"/>
        <v>60326</v>
      </c>
      <c r="B522" s="106" t="str">
        <f t="shared" si="34"/>
        <v>Discovery</v>
      </c>
      <c r="C522" s="93">
        <f t="shared" si="35"/>
        <v>0</v>
      </c>
      <c r="D522" s="94">
        <v>0</v>
      </c>
      <c r="E522" s="94">
        <v>0</v>
      </c>
      <c r="F522" s="94">
        <v>0</v>
      </c>
      <c r="G522" s="94">
        <v>0</v>
      </c>
      <c r="H522" s="94">
        <v>0</v>
      </c>
      <c r="I522" s="94">
        <v>0</v>
      </c>
      <c r="J522" s="94">
        <v>0</v>
      </c>
      <c r="K522" s="95">
        <v>0</v>
      </c>
      <c r="L522" s="94">
        <f t="shared" si="32"/>
        <v>0</v>
      </c>
      <c r="M522" s="94">
        <v>0</v>
      </c>
      <c r="N522" s="94">
        <v>0</v>
      </c>
      <c r="O522" s="96">
        <v>0</v>
      </c>
      <c r="P522" s="95">
        <v>0</v>
      </c>
      <c r="Q522" s="97">
        <f>+monthly_drivers_0!Q522*1.25</f>
        <v>3.125</v>
      </c>
    </row>
    <row r="523" spans="1:17" x14ac:dyDescent="0.25">
      <c r="A523" s="98">
        <f t="shared" si="33"/>
        <v>60357</v>
      </c>
      <c r="B523" s="98" t="str">
        <f t="shared" si="34"/>
        <v>Discovery</v>
      </c>
      <c r="C523" s="99">
        <f t="shared" si="35"/>
        <v>0</v>
      </c>
      <c r="D523" s="100">
        <v>0</v>
      </c>
      <c r="E523" s="100">
        <v>0</v>
      </c>
      <c r="F523" s="100">
        <v>0</v>
      </c>
      <c r="G523" s="100">
        <v>0</v>
      </c>
      <c r="H523" s="100">
        <v>0</v>
      </c>
      <c r="I523" s="100">
        <v>0</v>
      </c>
      <c r="J523" s="100">
        <v>0</v>
      </c>
      <c r="K523" s="101">
        <v>0</v>
      </c>
      <c r="L523" s="102">
        <f t="shared" si="32"/>
        <v>0</v>
      </c>
      <c r="M523" s="102">
        <v>0</v>
      </c>
      <c r="N523" s="102">
        <v>0</v>
      </c>
      <c r="O523" s="103">
        <v>0</v>
      </c>
      <c r="P523" s="104">
        <v>0</v>
      </c>
      <c r="Q523" s="105">
        <f>+monthly_drivers_0!Q523*1.25</f>
        <v>3.125</v>
      </c>
    </row>
    <row r="524" spans="1:17" x14ac:dyDescent="0.25">
      <c r="A524" s="106">
        <f t="shared" si="33"/>
        <v>60387</v>
      </c>
      <c r="B524" s="106" t="str">
        <f t="shared" si="34"/>
        <v>Discovery</v>
      </c>
      <c r="C524" s="93">
        <f t="shared" si="35"/>
        <v>0</v>
      </c>
      <c r="D524" s="94">
        <v>0</v>
      </c>
      <c r="E524" s="94">
        <v>0</v>
      </c>
      <c r="F524" s="94">
        <v>0</v>
      </c>
      <c r="G524" s="94">
        <v>0</v>
      </c>
      <c r="H524" s="94">
        <v>0</v>
      </c>
      <c r="I524" s="94">
        <v>0</v>
      </c>
      <c r="J524" s="94">
        <v>0</v>
      </c>
      <c r="K524" s="95">
        <v>0</v>
      </c>
      <c r="L524" s="94">
        <f t="shared" si="32"/>
        <v>0</v>
      </c>
      <c r="M524" s="94">
        <v>0</v>
      </c>
      <c r="N524" s="94">
        <v>0</v>
      </c>
      <c r="O524" s="96">
        <v>0</v>
      </c>
      <c r="P524" s="95">
        <v>0</v>
      </c>
      <c r="Q524" s="97">
        <f>+monthly_drivers_0!Q524*1.25</f>
        <v>3.125</v>
      </c>
    </row>
    <row r="525" spans="1:17" x14ac:dyDescent="0.25">
      <c r="A525" s="98">
        <f t="shared" si="33"/>
        <v>60418</v>
      </c>
      <c r="B525" s="98" t="str">
        <f t="shared" si="34"/>
        <v>Discovery</v>
      </c>
      <c r="C525" s="99">
        <f t="shared" si="35"/>
        <v>0</v>
      </c>
      <c r="D525" s="100">
        <v>0</v>
      </c>
      <c r="E525" s="100">
        <v>0</v>
      </c>
      <c r="F525" s="100">
        <v>0</v>
      </c>
      <c r="G525" s="100">
        <v>0</v>
      </c>
      <c r="H525" s="100">
        <v>0</v>
      </c>
      <c r="I525" s="100">
        <v>0</v>
      </c>
      <c r="J525" s="100">
        <v>0</v>
      </c>
      <c r="K525" s="101">
        <v>0</v>
      </c>
      <c r="L525" s="102">
        <f t="shared" si="32"/>
        <v>0</v>
      </c>
      <c r="M525" s="102">
        <v>0</v>
      </c>
      <c r="N525" s="102">
        <v>0</v>
      </c>
      <c r="O525" s="103">
        <v>0</v>
      </c>
      <c r="P525" s="104">
        <v>0</v>
      </c>
      <c r="Q525" s="105">
        <f>+monthly_drivers_0!Q525*1.25</f>
        <v>3.125</v>
      </c>
    </row>
    <row r="526" spans="1:17" x14ac:dyDescent="0.25">
      <c r="A526" s="106">
        <f t="shared" si="33"/>
        <v>60448</v>
      </c>
      <c r="B526" s="106" t="str">
        <f t="shared" si="34"/>
        <v>Discovery</v>
      </c>
      <c r="C526" s="93">
        <f t="shared" si="35"/>
        <v>0</v>
      </c>
      <c r="D526" s="94">
        <v>0</v>
      </c>
      <c r="E526" s="94">
        <v>0</v>
      </c>
      <c r="F526" s="94">
        <v>0</v>
      </c>
      <c r="G526" s="94">
        <v>0</v>
      </c>
      <c r="H526" s="94">
        <v>0</v>
      </c>
      <c r="I526" s="94">
        <v>0</v>
      </c>
      <c r="J526" s="94">
        <v>0</v>
      </c>
      <c r="K526" s="95">
        <v>0</v>
      </c>
      <c r="L526" s="94">
        <f t="shared" si="32"/>
        <v>0</v>
      </c>
      <c r="M526" s="94">
        <v>0</v>
      </c>
      <c r="N526" s="94">
        <v>0</v>
      </c>
      <c r="O526" s="96">
        <v>0</v>
      </c>
      <c r="P526" s="95">
        <v>0</v>
      </c>
      <c r="Q526" s="97">
        <f>+monthly_drivers_0!Q526*1.25</f>
        <v>3.125</v>
      </c>
    </row>
    <row r="527" spans="1:17" x14ac:dyDescent="0.25">
      <c r="A527" s="98">
        <f t="shared" si="33"/>
        <v>60479</v>
      </c>
      <c r="B527" s="98" t="str">
        <f t="shared" si="34"/>
        <v>Discovery</v>
      </c>
      <c r="C527" s="99">
        <f t="shared" si="35"/>
        <v>0</v>
      </c>
      <c r="D527" s="100">
        <v>0</v>
      </c>
      <c r="E527" s="100">
        <v>0</v>
      </c>
      <c r="F527" s="100">
        <v>0</v>
      </c>
      <c r="G527" s="100">
        <v>0</v>
      </c>
      <c r="H527" s="100">
        <v>0</v>
      </c>
      <c r="I527" s="100">
        <v>0</v>
      </c>
      <c r="J527" s="100">
        <v>0</v>
      </c>
      <c r="K527" s="101">
        <v>0</v>
      </c>
      <c r="L527" s="102">
        <f t="shared" si="32"/>
        <v>0</v>
      </c>
      <c r="M527" s="102">
        <v>0</v>
      </c>
      <c r="N527" s="102">
        <v>0</v>
      </c>
      <c r="O527" s="103">
        <v>0</v>
      </c>
      <c r="P527" s="104">
        <v>0</v>
      </c>
      <c r="Q527" s="105">
        <f>+monthly_drivers_0!Q527*1.25</f>
        <v>3.125</v>
      </c>
    </row>
    <row r="528" spans="1:17" x14ac:dyDescent="0.25">
      <c r="A528" s="106">
        <f t="shared" si="33"/>
        <v>60510</v>
      </c>
      <c r="B528" s="106" t="str">
        <f t="shared" si="34"/>
        <v>Discovery</v>
      </c>
      <c r="C528" s="93">
        <f t="shared" si="35"/>
        <v>0</v>
      </c>
      <c r="D528" s="94">
        <v>0</v>
      </c>
      <c r="E528" s="94">
        <v>0</v>
      </c>
      <c r="F528" s="94">
        <v>0</v>
      </c>
      <c r="G528" s="94">
        <v>0</v>
      </c>
      <c r="H528" s="94">
        <v>0</v>
      </c>
      <c r="I528" s="94">
        <v>0</v>
      </c>
      <c r="J528" s="94">
        <v>0</v>
      </c>
      <c r="K528" s="95">
        <v>0</v>
      </c>
      <c r="L528" s="94">
        <f t="shared" si="32"/>
        <v>0</v>
      </c>
      <c r="M528" s="94">
        <v>0</v>
      </c>
      <c r="N528" s="94">
        <v>0</v>
      </c>
      <c r="O528" s="96">
        <v>0</v>
      </c>
      <c r="P528" s="95">
        <v>0</v>
      </c>
      <c r="Q528" s="97">
        <f>+monthly_drivers_0!Q528*1.25</f>
        <v>3.125</v>
      </c>
    </row>
    <row r="529" spans="1:17" x14ac:dyDescent="0.25">
      <c r="A529" s="98">
        <f t="shared" si="33"/>
        <v>60540</v>
      </c>
      <c r="B529" s="98" t="str">
        <f t="shared" si="34"/>
        <v>Discovery</v>
      </c>
      <c r="C529" s="99">
        <f t="shared" si="35"/>
        <v>0</v>
      </c>
      <c r="D529" s="100">
        <v>0</v>
      </c>
      <c r="E529" s="100">
        <v>0</v>
      </c>
      <c r="F529" s="100">
        <v>0</v>
      </c>
      <c r="G529" s="100">
        <v>0</v>
      </c>
      <c r="H529" s="100">
        <v>0</v>
      </c>
      <c r="I529" s="100">
        <v>0</v>
      </c>
      <c r="J529" s="100">
        <v>0</v>
      </c>
      <c r="K529" s="101">
        <v>0</v>
      </c>
      <c r="L529" s="102">
        <f t="shared" si="32"/>
        <v>0</v>
      </c>
      <c r="M529" s="102">
        <v>0</v>
      </c>
      <c r="N529" s="102">
        <v>0</v>
      </c>
      <c r="O529" s="103">
        <v>0</v>
      </c>
      <c r="P529" s="104">
        <v>0</v>
      </c>
      <c r="Q529" s="105">
        <f>+monthly_drivers_0!Q529*1.25</f>
        <v>3.125</v>
      </c>
    </row>
    <row r="530" spans="1:17" x14ac:dyDescent="0.25">
      <c r="A530" s="106">
        <f t="shared" si="33"/>
        <v>60571</v>
      </c>
      <c r="B530" s="106" t="str">
        <f t="shared" si="34"/>
        <v>Discovery</v>
      </c>
      <c r="C530" s="93">
        <f t="shared" si="35"/>
        <v>0</v>
      </c>
      <c r="D530" s="94">
        <v>0</v>
      </c>
      <c r="E530" s="94">
        <v>0</v>
      </c>
      <c r="F530" s="94">
        <v>0</v>
      </c>
      <c r="G530" s="94">
        <v>0</v>
      </c>
      <c r="H530" s="94">
        <v>0</v>
      </c>
      <c r="I530" s="94">
        <v>0</v>
      </c>
      <c r="J530" s="94">
        <v>0</v>
      </c>
      <c r="K530" s="95">
        <v>0</v>
      </c>
      <c r="L530" s="94">
        <f t="shared" si="32"/>
        <v>0</v>
      </c>
      <c r="M530" s="94">
        <v>0</v>
      </c>
      <c r="N530" s="94">
        <v>0</v>
      </c>
      <c r="O530" s="96">
        <v>0</v>
      </c>
      <c r="P530" s="95">
        <v>0</v>
      </c>
      <c r="Q530" s="97">
        <f>+monthly_drivers_0!Q530*1.25</f>
        <v>3.125</v>
      </c>
    </row>
    <row r="531" spans="1:17" x14ac:dyDescent="0.25">
      <c r="A531" s="98">
        <f t="shared" si="33"/>
        <v>60601</v>
      </c>
      <c r="B531" s="98" t="str">
        <f t="shared" si="34"/>
        <v>Discovery</v>
      </c>
      <c r="C531" s="99">
        <f t="shared" si="35"/>
        <v>0</v>
      </c>
      <c r="D531" s="100">
        <v>0</v>
      </c>
      <c r="E531" s="100">
        <v>0</v>
      </c>
      <c r="F531" s="100">
        <v>0</v>
      </c>
      <c r="G531" s="100">
        <v>0</v>
      </c>
      <c r="H531" s="100">
        <v>0</v>
      </c>
      <c r="I531" s="100">
        <v>0</v>
      </c>
      <c r="J531" s="100">
        <v>0</v>
      </c>
      <c r="K531" s="101">
        <v>0</v>
      </c>
      <c r="L531" s="102">
        <f t="shared" si="32"/>
        <v>0</v>
      </c>
      <c r="M531" s="102">
        <v>0</v>
      </c>
      <c r="N531" s="102">
        <v>0</v>
      </c>
      <c r="O531" s="103">
        <v>0</v>
      </c>
      <c r="P531" s="104">
        <v>0</v>
      </c>
      <c r="Q531" s="105">
        <f>+monthly_drivers_0!Q531*1.25</f>
        <v>3.125</v>
      </c>
    </row>
    <row r="532" spans="1:17" x14ac:dyDescent="0.25">
      <c r="A532" s="106">
        <f t="shared" si="33"/>
        <v>60632</v>
      </c>
      <c r="B532" s="106" t="str">
        <f t="shared" si="34"/>
        <v>Discovery</v>
      </c>
      <c r="C532" s="93">
        <f t="shared" si="35"/>
        <v>0</v>
      </c>
      <c r="D532" s="94">
        <v>0</v>
      </c>
      <c r="E532" s="94">
        <v>0</v>
      </c>
      <c r="F532" s="94">
        <v>0</v>
      </c>
      <c r="G532" s="94">
        <v>0</v>
      </c>
      <c r="H532" s="94">
        <v>0</v>
      </c>
      <c r="I532" s="94">
        <v>0</v>
      </c>
      <c r="J532" s="94">
        <v>0</v>
      </c>
      <c r="K532" s="95">
        <v>0</v>
      </c>
      <c r="L532" s="94">
        <f t="shared" si="32"/>
        <v>0</v>
      </c>
      <c r="M532" s="94">
        <v>0</v>
      </c>
      <c r="N532" s="94">
        <v>0</v>
      </c>
      <c r="O532" s="96">
        <v>0</v>
      </c>
      <c r="P532" s="95">
        <v>0</v>
      </c>
      <c r="Q532" s="97">
        <f>+monthly_drivers_0!Q532*1.25</f>
        <v>3.125</v>
      </c>
    </row>
    <row r="533" spans="1:17" x14ac:dyDescent="0.25">
      <c r="A533" s="98">
        <f t="shared" si="33"/>
        <v>60663</v>
      </c>
      <c r="B533" s="98" t="str">
        <f t="shared" si="34"/>
        <v>Discovery</v>
      </c>
      <c r="C533" s="99">
        <f t="shared" si="35"/>
        <v>0</v>
      </c>
      <c r="D533" s="100">
        <v>0</v>
      </c>
      <c r="E533" s="100">
        <v>0</v>
      </c>
      <c r="F533" s="100">
        <v>0</v>
      </c>
      <c r="G533" s="100">
        <v>0</v>
      </c>
      <c r="H533" s="100">
        <v>0</v>
      </c>
      <c r="I533" s="100">
        <v>0</v>
      </c>
      <c r="J533" s="100">
        <v>0</v>
      </c>
      <c r="K533" s="101">
        <v>0</v>
      </c>
      <c r="L533" s="102">
        <f t="shared" si="32"/>
        <v>0</v>
      </c>
      <c r="M533" s="102">
        <v>0</v>
      </c>
      <c r="N533" s="102">
        <v>0</v>
      </c>
      <c r="O533" s="103">
        <v>0</v>
      </c>
      <c r="P533" s="104">
        <v>0</v>
      </c>
      <c r="Q533" s="105">
        <f>+monthly_drivers_0!Q533*1.25</f>
        <v>3.125</v>
      </c>
    </row>
    <row r="534" spans="1:17" x14ac:dyDescent="0.25">
      <c r="A534" s="106">
        <f t="shared" si="33"/>
        <v>60691</v>
      </c>
      <c r="B534" s="106" t="str">
        <f t="shared" si="34"/>
        <v>Discovery</v>
      </c>
      <c r="C534" s="93">
        <f t="shared" si="35"/>
        <v>0</v>
      </c>
      <c r="D534" s="94">
        <v>0</v>
      </c>
      <c r="E534" s="94">
        <v>0</v>
      </c>
      <c r="F534" s="94">
        <v>0</v>
      </c>
      <c r="G534" s="94">
        <v>0</v>
      </c>
      <c r="H534" s="94">
        <v>0</v>
      </c>
      <c r="I534" s="94">
        <v>0</v>
      </c>
      <c r="J534" s="94">
        <v>0</v>
      </c>
      <c r="K534" s="95">
        <v>0</v>
      </c>
      <c r="L534" s="94">
        <f t="shared" si="32"/>
        <v>0</v>
      </c>
      <c r="M534" s="94">
        <v>0</v>
      </c>
      <c r="N534" s="94">
        <v>0</v>
      </c>
      <c r="O534" s="96">
        <v>0</v>
      </c>
      <c r="P534" s="95">
        <v>0</v>
      </c>
      <c r="Q534" s="97">
        <f>+monthly_drivers_0!Q534*1.25</f>
        <v>3.125</v>
      </c>
    </row>
    <row r="535" spans="1:17" x14ac:dyDescent="0.25">
      <c r="A535" s="98">
        <f t="shared" si="33"/>
        <v>60722</v>
      </c>
      <c r="B535" s="98" t="str">
        <f t="shared" si="34"/>
        <v>Discovery</v>
      </c>
      <c r="C535" s="99">
        <f t="shared" si="35"/>
        <v>0</v>
      </c>
      <c r="D535" s="100">
        <v>0</v>
      </c>
      <c r="E535" s="100">
        <v>0</v>
      </c>
      <c r="F535" s="100">
        <v>0</v>
      </c>
      <c r="G535" s="100">
        <v>0</v>
      </c>
      <c r="H535" s="100">
        <v>0</v>
      </c>
      <c r="I535" s="100">
        <v>0</v>
      </c>
      <c r="J535" s="100">
        <v>0</v>
      </c>
      <c r="K535" s="101">
        <v>0</v>
      </c>
      <c r="L535" s="102">
        <f t="shared" si="32"/>
        <v>0</v>
      </c>
      <c r="M535" s="102">
        <v>0</v>
      </c>
      <c r="N535" s="102">
        <v>0</v>
      </c>
      <c r="O535" s="103">
        <v>0</v>
      </c>
      <c r="P535" s="104">
        <v>0</v>
      </c>
      <c r="Q535" s="105">
        <f>+monthly_drivers_0!Q535*1.25</f>
        <v>3.125</v>
      </c>
    </row>
    <row r="536" spans="1:17" x14ac:dyDescent="0.25">
      <c r="A536" s="106">
        <f t="shared" si="33"/>
        <v>60752</v>
      </c>
      <c r="B536" s="106" t="str">
        <f t="shared" si="34"/>
        <v>Discovery</v>
      </c>
      <c r="C536" s="93">
        <f t="shared" si="35"/>
        <v>0</v>
      </c>
      <c r="D536" s="94">
        <v>0</v>
      </c>
      <c r="E536" s="94">
        <v>0</v>
      </c>
      <c r="F536" s="94">
        <v>0</v>
      </c>
      <c r="G536" s="94">
        <v>0</v>
      </c>
      <c r="H536" s="94">
        <v>0</v>
      </c>
      <c r="I536" s="94">
        <v>0</v>
      </c>
      <c r="J536" s="94">
        <v>0</v>
      </c>
      <c r="K536" s="95">
        <v>0</v>
      </c>
      <c r="L536" s="94">
        <f t="shared" si="32"/>
        <v>0</v>
      </c>
      <c r="M536" s="94">
        <v>0</v>
      </c>
      <c r="N536" s="94">
        <v>0</v>
      </c>
      <c r="O536" s="96">
        <v>0</v>
      </c>
      <c r="P536" s="95">
        <v>0</v>
      </c>
      <c r="Q536" s="97">
        <f>+monthly_drivers_0!Q536*1.25</f>
        <v>3.125</v>
      </c>
    </row>
    <row r="537" spans="1:17" x14ac:dyDescent="0.25">
      <c r="A537" s="98">
        <f t="shared" si="33"/>
        <v>60783</v>
      </c>
      <c r="B537" s="98" t="str">
        <f t="shared" si="34"/>
        <v>Discovery</v>
      </c>
      <c r="C537" s="99">
        <f t="shared" si="35"/>
        <v>0</v>
      </c>
      <c r="D537" s="100">
        <v>0</v>
      </c>
      <c r="E537" s="100">
        <v>0</v>
      </c>
      <c r="F537" s="100">
        <v>0</v>
      </c>
      <c r="G537" s="100">
        <v>0</v>
      </c>
      <c r="H537" s="100">
        <v>0</v>
      </c>
      <c r="I537" s="100">
        <v>0</v>
      </c>
      <c r="J537" s="100">
        <v>0</v>
      </c>
      <c r="K537" s="101">
        <v>0</v>
      </c>
      <c r="L537" s="102">
        <f t="shared" si="32"/>
        <v>0</v>
      </c>
      <c r="M537" s="102">
        <v>0</v>
      </c>
      <c r="N537" s="102">
        <v>0</v>
      </c>
      <c r="O537" s="103">
        <v>0</v>
      </c>
      <c r="P537" s="104">
        <v>0</v>
      </c>
      <c r="Q537" s="105">
        <f>+monthly_drivers_0!Q537*1.25</f>
        <v>3.125</v>
      </c>
    </row>
    <row r="538" spans="1:17" x14ac:dyDescent="0.25">
      <c r="A538" s="106">
        <f t="shared" si="33"/>
        <v>60813</v>
      </c>
      <c r="B538" s="106" t="str">
        <f t="shared" si="34"/>
        <v>Discovery</v>
      </c>
      <c r="C538" s="93">
        <f t="shared" si="35"/>
        <v>0</v>
      </c>
      <c r="D538" s="94">
        <v>0</v>
      </c>
      <c r="E538" s="94">
        <v>0</v>
      </c>
      <c r="F538" s="94">
        <v>0</v>
      </c>
      <c r="G538" s="94">
        <v>0</v>
      </c>
      <c r="H538" s="94">
        <v>0</v>
      </c>
      <c r="I538" s="94">
        <v>0</v>
      </c>
      <c r="J538" s="94">
        <v>0</v>
      </c>
      <c r="K538" s="95">
        <v>0</v>
      </c>
      <c r="L538" s="94">
        <f t="shared" si="32"/>
        <v>0</v>
      </c>
      <c r="M538" s="94">
        <v>0</v>
      </c>
      <c r="N538" s="94">
        <v>0</v>
      </c>
      <c r="O538" s="96">
        <v>0</v>
      </c>
      <c r="P538" s="95">
        <v>0</v>
      </c>
      <c r="Q538" s="97">
        <f>+monthly_drivers_0!Q538*1.25</f>
        <v>3.125</v>
      </c>
    </row>
    <row r="539" spans="1:17" x14ac:dyDescent="0.25">
      <c r="A539" s="98">
        <f t="shared" si="33"/>
        <v>60844</v>
      </c>
      <c r="B539" s="98" t="str">
        <f t="shared" si="34"/>
        <v>Discovery</v>
      </c>
      <c r="C539" s="99">
        <f t="shared" si="35"/>
        <v>0</v>
      </c>
      <c r="D539" s="100">
        <v>0</v>
      </c>
      <c r="E539" s="100">
        <v>0</v>
      </c>
      <c r="F539" s="100">
        <v>0</v>
      </c>
      <c r="G539" s="100">
        <v>0</v>
      </c>
      <c r="H539" s="100">
        <v>0</v>
      </c>
      <c r="I539" s="100">
        <v>0</v>
      </c>
      <c r="J539" s="100">
        <v>0</v>
      </c>
      <c r="K539" s="101">
        <v>0</v>
      </c>
      <c r="L539" s="102">
        <f t="shared" si="32"/>
        <v>0</v>
      </c>
      <c r="M539" s="102">
        <v>0</v>
      </c>
      <c r="N539" s="102">
        <v>0</v>
      </c>
      <c r="O539" s="103">
        <v>0</v>
      </c>
      <c r="P539" s="104">
        <v>0</v>
      </c>
      <c r="Q539" s="105">
        <f>+monthly_drivers_0!Q539*1.25</f>
        <v>3.125</v>
      </c>
    </row>
    <row r="540" spans="1:17" x14ac:dyDescent="0.25">
      <c r="A540" s="106">
        <f t="shared" si="33"/>
        <v>60875</v>
      </c>
      <c r="B540" s="106" t="str">
        <f t="shared" si="34"/>
        <v>Discovery</v>
      </c>
      <c r="C540" s="93">
        <f t="shared" si="35"/>
        <v>0</v>
      </c>
      <c r="D540" s="94">
        <v>0</v>
      </c>
      <c r="E540" s="94">
        <v>0</v>
      </c>
      <c r="F540" s="94">
        <v>0</v>
      </c>
      <c r="G540" s="94">
        <v>0</v>
      </c>
      <c r="H540" s="94">
        <v>0</v>
      </c>
      <c r="I540" s="94">
        <v>0</v>
      </c>
      <c r="J540" s="94">
        <v>0</v>
      </c>
      <c r="K540" s="95">
        <v>0</v>
      </c>
      <c r="L540" s="94">
        <f t="shared" si="32"/>
        <v>0</v>
      </c>
      <c r="M540" s="94">
        <v>0</v>
      </c>
      <c r="N540" s="94">
        <v>0</v>
      </c>
      <c r="O540" s="96">
        <v>0</v>
      </c>
      <c r="P540" s="95">
        <v>0</v>
      </c>
      <c r="Q540" s="97">
        <f>+monthly_drivers_0!Q540*1.25</f>
        <v>3.125</v>
      </c>
    </row>
    <row r="541" spans="1:17" x14ac:dyDescent="0.25">
      <c r="A541" s="98">
        <f t="shared" si="33"/>
        <v>60905</v>
      </c>
      <c r="B541" s="98" t="str">
        <f t="shared" si="34"/>
        <v>Discovery</v>
      </c>
      <c r="C541" s="99">
        <f t="shared" si="35"/>
        <v>0</v>
      </c>
      <c r="D541" s="100">
        <v>0</v>
      </c>
      <c r="E541" s="100">
        <v>0</v>
      </c>
      <c r="F541" s="100">
        <v>0</v>
      </c>
      <c r="G541" s="100">
        <v>0</v>
      </c>
      <c r="H541" s="100">
        <v>0</v>
      </c>
      <c r="I541" s="100">
        <v>0</v>
      </c>
      <c r="J541" s="100">
        <v>0</v>
      </c>
      <c r="K541" s="101">
        <v>0</v>
      </c>
      <c r="L541" s="102">
        <f t="shared" si="32"/>
        <v>0</v>
      </c>
      <c r="M541" s="102">
        <v>0</v>
      </c>
      <c r="N541" s="102">
        <v>0</v>
      </c>
      <c r="O541" s="103">
        <v>0</v>
      </c>
      <c r="P541" s="104">
        <v>0</v>
      </c>
      <c r="Q541" s="105">
        <f>+monthly_drivers_0!Q541*1.25</f>
        <v>3.125</v>
      </c>
    </row>
    <row r="542" spans="1:17" x14ac:dyDescent="0.25">
      <c r="A542" s="106">
        <f t="shared" si="33"/>
        <v>60936</v>
      </c>
      <c r="B542" s="106" t="str">
        <f t="shared" si="34"/>
        <v>Discovery</v>
      </c>
      <c r="C542" s="93">
        <f t="shared" si="35"/>
        <v>0</v>
      </c>
      <c r="D542" s="94">
        <v>0</v>
      </c>
      <c r="E542" s="94">
        <v>0</v>
      </c>
      <c r="F542" s="94">
        <v>0</v>
      </c>
      <c r="G542" s="94">
        <v>0</v>
      </c>
      <c r="H542" s="94">
        <v>0</v>
      </c>
      <c r="I542" s="94">
        <v>0</v>
      </c>
      <c r="J542" s="94">
        <v>0</v>
      </c>
      <c r="K542" s="95">
        <v>0</v>
      </c>
      <c r="L542" s="94">
        <f t="shared" si="32"/>
        <v>0</v>
      </c>
      <c r="M542" s="94">
        <v>0</v>
      </c>
      <c r="N542" s="94">
        <v>0</v>
      </c>
      <c r="O542" s="96">
        <v>0</v>
      </c>
      <c r="P542" s="95">
        <v>0</v>
      </c>
      <c r="Q542" s="97">
        <f>+monthly_drivers_0!Q542*1.25</f>
        <v>3.125</v>
      </c>
    </row>
    <row r="543" spans="1:17" x14ac:dyDescent="0.25">
      <c r="A543" s="98">
        <f t="shared" si="33"/>
        <v>60966</v>
      </c>
      <c r="B543" s="98" t="str">
        <f t="shared" si="34"/>
        <v>Discovery</v>
      </c>
      <c r="C543" s="99">
        <f t="shared" si="35"/>
        <v>0</v>
      </c>
      <c r="D543" s="100">
        <v>0</v>
      </c>
      <c r="E543" s="100">
        <v>0</v>
      </c>
      <c r="F543" s="100">
        <v>0</v>
      </c>
      <c r="G543" s="100">
        <v>0</v>
      </c>
      <c r="H543" s="100">
        <v>0</v>
      </c>
      <c r="I543" s="100">
        <v>0</v>
      </c>
      <c r="J543" s="100">
        <v>0</v>
      </c>
      <c r="K543" s="101">
        <v>0</v>
      </c>
      <c r="L543" s="102">
        <f t="shared" si="32"/>
        <v>0</v>
      </c>
      <c r="M543" s="102">
        <v>0</v>
      </c>
      <c r="N543" s="102">
        <v>0</v>
      </c>
      <c r="O543" s="103">
        <v>0</v>
      </c>
      <c r="P543" s="104">
        <v>0</v>
      </c>
      <c r="Q543" s="105">
        <f>+monthly_drivers_0!Q543*1.25</f>
        <v>3.125</v>
      </c>
    </row>
    <row r="544" spans="1:17" x14ac:dyDescent="0.25">
      <c r="A544" s="106">
        <f t="shared" si="33"/>
        <v>60997</v>
      </c>
      <c r="B544" s="106" t="str">
        <f t="shared" si="34"/>
        <v>Discovery</v>
      </c>
      <c r="C544" s="93">
        <f t="shared" si="35"/>
        <v>0</v>
      </c>
      <c r="D544" s="94">
        <v>0</v>
      </c>
      <c r="E544" s="94">
        <v>0</v>
      </c>
      <c r="F544" s="94">
        <v>0</v>
      </c>
      <c r="G544" s="94">
        <v>0</v>
      </c>
      <c r="H544" s="94">
        <v>0</v>
      </c>
      <c r="I544" s="94">
        <v>0</v>
      </c>
      <c r="J544" s="94">
        <v>0</v>
      </c>
      <c r="K544" s="95">
        <v>0</v>
      </c>
      <c r="L544" s="94">
        <f t="shared" si="32"/>
        <v>0</v>
      </c>
      <c r="M544" s="94">
        <v>0</v>
      </c>
      <c r="N544" s="94">
        <v>0</v>
      </c>
      <c r="O544" s="96">
        <v>0</v>
      </c>
      <c r="P544" s="95">
        <v>0</v>
      </c>
      <c r="Q544" s="97">
        <f>+monthly_drivers_0!Q544*1.25</f>
        <v>3.125</v>
      </c>
    </row>
    <row r="545" spans="1:17" x14ac:dyDescent="0.25">
      <c r="A545" s="98">
        <f t="shared" si="33"/>
        <v>61028</v>
      </c>
      <c r="B545" s="98" t="str">
        <f t="shared" si="34"/>
        <v>Discovery</v>
      </c>
      <c r="C545" s="99">
        <f t="shared" si="35"/>
        <v>0</v>
      </c>
      <c r="D545" s="100">
        <v>0</v>
      </c>
      <c r="E545" s="100">
        <v>0</v>
      </c>
      <c r="F545" s="100">
        <v>0</v>
      </c>
      <c r="G545" s="100">
        <v>0</v>
      </c>
      <c r="H545" s="100">
        <v>0</v>
      </c>
      <c r="I545" s="100">
        <v>0</v>
      </c>
      <c r="J545" s="100">
        <v>0</v>
      </c>
      <c r="K545" s="101">
        <v>0</v>
      </c>
      <c r="L545" s="102">
        <f t="shared" si="32"/>
        <v>0</v>
      </c>
      <c r="M545" s="102">
        <v>0</v>
      </c>
      <c r="N545" s="102">
        <v>0</v>
      </c>
      <c r="O545" s="103">
        <v>0</v>
      </c>
      <c r="P545" s="104">
        <v>0</v>
      </c>
      <c r="Q545" s="105">
        <f>+monthly_drivers_0!Q545*1.25</f>
        <v>3.125</v>
      </c>
    </row>
    <row r="546" spans="1:17" x14ac:dyDescent="0.25">
      <c r="A546" s="106">
        <f t="shared" si="33"/>
        <v>61056</v>
      </c>
      <c r="B546" s="106" t="str">
        <f t="shared" si="34"/>
        <v>Discovery</v>
      </c>
      <c r="C546" s="93">
        <f t="shared" si="35"/>
        <v>0</v>
      </c>
      <c r="D546" s="94">
        <v>0</v>
      </c>
      <c r="E546" s="94">
        <v>0</v>
      </c>
      <c r="F546" s="94">
        <v>0</v>
      </c>
      <c r="G546" s="94">
        <v>0</v>
      </c>
      <c r="H546" s="94">
        <v>0</v>
      </c>
      <c r="I546" s="94">
        <v>0</v>
      </c>
      <c r="J546" s="94">
        <v>0</v>
      </c>
      <c r="K546" s="95">
        <v>0</v>
      </c>
      <c r="L546" s="94">
        <f t="shared" si="32"/>
        <v>0</v>
      </c>
      <c r="M546" s="94">
        <v>0</v>
      </c>
      <c r="N546" s="94">
        <v>0</v>
      </c>
      <c r="O546" s="96">
        <v>0</v>
      </c>
      <c r="P546" s="95">
        <v>0</v>
      </c>
      <c r="Q546" s="97">
        <f>+monthly_drivers_0!Q546*1.25</f>
        <v>3.125</v>
      </c>
    </row>
    <row r="547" spans="1:17" x14ac:dyDescent="0.25">
      <c r="A547" s="98">
        <f t="shared" si="33"/>
        <v>61087</v>
      </c>
      <c r="B547" s="98" t="str">
        <f t="shared" si="34"/>
        <v>Discovery</v>
      </c>
      <c r="C547" s="99">
        <f t="shared" si="35"/>
        <v>0</v>
      </c>
      <c r="D547" s="100">
        <v>0</v>
      </c>
      <c r="E547" s="100">
        <v>0</v>
      </c>
      <c r="F547" s="100">
        <v>0</v>
      </c>
      <c r="G547" s="100">
        <v>0</v>
      </c>
      <c r="H547" s="100">
        <v>0</v>
      </c>
      <c r="I547" s="100">
        <v>0</v>
      </c>
      <c r="J547" s="100">
        <v>0</v>
      </c>
      <c r="K547" s="101">
        <v>0</v>
      </c>
      <c r="L547" s="102">
        <f t="shared" si="32"/>
        <v>0</v>
      </c>
      <c r="M547" s="102">
        <v>0</v>
      </c>
      <c r="N547" s="102">
        <v>0</v>
      </c>
      <c r="O547" s="103">
        <v>0</v>
      </c>
      <c r="P547" s="104">
        <v>0</v>
      </c>
      <c r="Q547" s="105">
        <f>+monthly_drivers_0!Q547*1.25</f>
        <v>3.125</v>
      </c>
    </row>
    <row r="548" spans="1:17" x14ac:dyDescent="0.25">
      <c r="A548" s="106">
        <f t="shared" si="33"/>
        <v>61117</v>
      </c>
      <c r="B548" s="106" t="str">
        <f t="shared" si="34"/>
        <v>Discovery</v>
      </c>
      <c r="C548" s="93">
        <f t="shared" si="35"/>
        <v>0</v>
      </c>
      <c r="D548" s="94">
        <v>0</v>
      </c>
      <c r="E548" s="94">
        <v>0</v>
      </c>
      <c r="F548" s="94">
        <v>0</v>
      </c>
      <c r="G548" s="94">
        <v>0</v>
      </c>
      <c r="H548" s="94">
        <v>0</v>
      </c>
      <c r="I548" s="94">
        <v>0</v>
      </c>
      <c r="J548" s="94">
        <v>0</v>
      </c>
      <c r="K548" s="95">
        <v>0</v>
      </c>
      <c r="L548" s="94">
        <f t="shared" si="32"/>
        <v>0</v>
      </c>
      <c r="M548" s="94">
        <v>0</v>
      </c>
      <c r="N548" s="94">
        <v>0</v>
      </c>
      <c r="O548" s="96">
        <v>0</v>
      </c>
      <c r="P548" s="95">
        <v>0</v>
      </c>
      <c r="Q548" s="97">
        <f>+monthly_drivers_0!Q548*1.25</f>
        <v>3.125</v>
      </c>
    </row>
    <row r="549" spans="1:17" x14ac:dyDescent="0.25">
      <c r="A549" s="98">
        <f t="shared" si="33"/>
        <v>61148</v>
      </c>
      <c r="B549" s="98" t="str">
        <f t="shared" si="34"/>
        <v>Discovery</v>
      </c>
      <c r="C549" s="99">
        <f t="shared" si="35"/>
        <v>0</v>
      </c>
      <c r="D549" s="100">
        <v>0</v>
      </c>
      <c r="E549" s="100">
        <v>0</v>
      </c>
      <c r="F549" s="100">
        <v>0</v>
      </c>
      <c r="G549" s="100">
        <v>0</v>
      </c>
      <c r="H549" s="100">
        <v>0</v>
      </c>
      <c r="I549" s="100">
        <v>0</v>
      </c>
      <c r="J549" s="100">
        <v>0</v>
      </c>
      <c r="K549" s="101">
        <v>0</v>
      </c>
      <c r="L549" s="102">
        <f t="shared" si="32"/>
        <v>0</v>
      </c>
      <c r="M549" s="102">
        <v>0</v>
      </c>
      <c r="N549" s="102">
        <v>0</v>
      </c>
      <c r="O549" s="103">
        <v>0</v>
      </c>
      <c r="P549" s="104">
        <v>0</v>
      </c>
      <c r="Q549" s="105">
        <f>+monthly_drivers_0!Q549*1.25</f>
        <v>3.125</v>
      </c>
    </row>
    <row r="550" spans="1:17" x14ac:dyDescent="0.25">
      <c r="A550" s="106">
        <f t="shared" si="33"/>
        <v>61178</v>
      </c>
      <c r="B550" s="106" t="str">
        <f t="shared" si="34"/>
        <v>Discovery</v>
      </c>
      <c r="C550" s="93">
        <f t="shared" si="35"/>
        <v>0</v>
      </c>
      <c r="D550" s="94">
        <v>0</v>
      </c>
      <c r="E550" s="94">
        <v>0</v>
      </c>
      <c r="F550" s="94">
        <v>0</v>
      </c>
      <c r="G550" s="94">
        <v>0</v>
      </c>
      <c r="H550" s="94">
        <v>0</v>
      </c>
      <c r="I550" s="94">
        <v>0</v>
      </c>
      <c r="J550" s="94">
        <v>0</v>
      </c>
      <c r="K550" s="95">
        <v>0</v>
      </c>
      <c r="L550" s="94">
        <f t="shared" si="32"/>
        <v>0</v>
      </c>
      <c r="M550" s="94">
        <v>0</v>
      </c>
      <c r="N550" s="94">
        <v>0</v>
      </c>
      <c r="O550" s="96">
        <v>0</v>
      </c>
      <c r="P550" s="95">
        <v>0</v>
      </c>
      <c r="Q550" s="97">
        <f>+monthly_drivers_0!Q550*1.25</f>
        <v>3.125</v>
      </c>
    </row>
    <row r="551" spans="1:17" x14ac:dyDescent="0.25">
      <c r="A551" s="98">
        <f t="shared" si="33"/>
        <v>61209</v>
      </c>
      <c r="B551" s="98" t="str">
        <f t="shared" si="34"/>
        <v>Discovery</v>
      </c>
      <c r="C551" s="99">
        <f t="shared" si="35"/>
        <v>0</v>
      </c>
      <c r="D551" s="100">
        <v>0</v>
      </c>
      <c r="E551" s="100">
        <v>0</v>
      </c>
      <c r="F551" s="100">
        <v>0</v>
      </c>
      <c r="G551" s="100">
        <v>0</v>
      </c>
      <c r="H551" s="100">
        <v>0</v>
      </c>
      <c r="I551" s="100">
        <v>0</v>
      </c>
      <c r="J551" s="100">
        <v>0</v>
      </c>
      <c r="K551" s="101">
        <v>0</v>
      </c>
      <c r="L551" s="102">
        <f t="shared" si="32"/>
        <v>0</v>
      </c>
      <c r="M551" s="102">
        <v>0</v>
      </c>
      <c r="N551" s="102">
        <v>0</v>
      </c>
      <c r="O551" s="103">
        <v>0</v>
      </c>
      <c r="P551" s="104">
        <v>0</v>
      </c>
      <c r="Q551" s="105">
        <f>+monthly_drivers_0!Q551*1.25</f>
        <v>3.125</v>
      </c>
    </row>
    <row r="552" spans="1:17" x14ac:dyDescent="0.25">
      <c r="A552" s="106">
        <f t="shared" si="33"/>
        <v>61240</v>
      </c>
      <c r="B552" s="106" t="str">
        <f t="shared" si="34"/>
        <v>Discovery</v>
      </c>
      <c r="C552" s="93">
        <f t="shared" si="35"/>
        <v>0</v>
      </c>
      <c r="D552" s="94">
        <v>0</v>
      </c>
      <c r="E552" s="94">
        <v>0</v>
      </c>
      <c r="F552" s="94">
        <v>0</v>
      </c>
      <c r="G552" s="94">
        <v>0</v>
      </c>
      <c r="H552" s="94">
        <v>0</v>
      </c>
      <c r="I552" s="94">
        <v>0</v>
      </c>
      <c r="J552" s="94">
        <v>0</v>
      </c>
      <c r="K552" s="95">
        <v>0</v>
      </c>
      <c r="L552" s="94">
        <f t="shared" si="32"/>
        <v>0</v>
      </c>
      <c r="M552" s="94">
        <v>0</v>
      </c>
      <c r="N552" s="94">
        <v>0</v>
      </c>
      <c r="O552" s="96">
        <v>0</v>
      </c>
      <c r="P552" s="95">
        <v>0</v>
      </c>
      <c r="Q552" s="97">
        <f>+monthly_drivers_0!Q552*1.25</f>
        <v>3.125</v>
      </c>
    </row>
    <row r="553" spans="1:17" x14ac:dyDescent="0.25">
      <c r="A553" s="98">
        <f t="shared" si="33"/>
        <v>61270</v>
      </c>
      <c r="B553" s="98" t="str">
        <f t="shared" si="34"/>
        <v>Discovery</v>
      </c>
      <c r="C553" s="99">
        <f t="shared" si="35"/>
        <v>0</v>
      </c>
      <c r="D553" s="100">
        <v>0</v>
      </c>
      <c r="E553" s="100">
        <v>0</v>
      </c>
      <c r="F553" s="100">
        <v>0</v>
      </c>
      <c r="G553" s="100">
        <v>0</v>
      </c>
      <c r="H553" s="100">
        <v>0</v>
      </c>
      <c r="I553" s="100">
        <v>0</v>
      </c>
      <c r="J553" s="100">
        <v>0</v>
      </c>
      <c r="K553" s="101">
        <v>0</v>
      </c>
      <c r="L553" s="102">
        <f t="shared" si="32"/>
        <v>0</v>
      </c>
      <c r="M553" s="102">
        <v>0</v>
      </c>
      <c r="N553" s="102">
        <v>0</v>
      </c>
      <c r="O553" s="103">
        <v>0</v>
      </c>
      <c r="P553" s="104">
        <v>0</v>
      </c>
      <c r="Q553" s="105">
        <f>+monthly_drivers_0!Q553*1.25</f>
        <v>3.125</v>
      </c>
    </row>
    <row r="554" spans="1:17" x14ac:dyDescent="0.25">
      <c r="A554" s="106">
        <f t="shared" si="33"/>
        <v>61301</v>
      </c>
      <c r="B554" s="106" t="str">
        <f t="shared" si="34"/>
        <v>Discovery</v>
      </c>
      <c r="C554" s="93">
        <f t="shared" si="35"/>
        <v>0</v>
      </c>
      <c r="D554" s="94">
        <v>0</v>
      </c>
      <c r="E554" s="94">
        <v>0</v>
      </c>
      <c r="F554" s="94">
        <v>0</v>
      </c>
      <c r="G554" s="94">
        <v>0</v>
      </c>
      <c r="H554" s="94">
        <v>0</v>
      </c>
      <c r="I554" s="94">
        <v>0</v>
      </c>
      <c r="J554" s="94">
        <v>0</v>
      </c>
      <c r="K554" s="95">
        <v>0</v>
      </c>
      <c r="L554" s="94">
        <f t="shared" si="32"/>
        <v>0</v>
      </c>
      <c r="M554" s="94">
        <v>0</v>
      </c>
      <c r="N554" s="94">
        <v>0</v>
      </c>
      <c r="O554" s="96">
        <v>0</v>
      </c>
      <c r="P554" s="95">
        <v>0</v>
      </c>
      <c r="Q554" s="97">
        <f>+monthly_drivers_0!Q554*1.25</f>
        <v>3.125</v>
      </c>
    </row>
    <row r="555" spans="1:17" x14ac:dyDescent="0.25">
      <c r="A555" s="98">
        <f t="shared" si="33"/>
        <v>61331</v>
      </c>
      <c r="B555" s="98" t="str">
        <f t="shared" si="34"/>
        <v>Discovery</v>
      </c>
      <c r="C555" s="99">
        <f t="shared" si="35"/>
        <v>0</v>
      </c>
      <c r="D555" s="100">
        <v>0</v>
      </c>
      <c r="E555" s="100">
        <v>0</v>
      </c>
      <c r="F555" s="100">
        <v>0</v>
      </c>
      <c r="G555" s="100">
        <v>0</v>
      </c>
      <c r="H555" s="100">
        <v>0</v>
      </c>
      <c r="I555" s="100">
        <v>0</v>
      </c>
      <c r="J555" s="100">
        <v>0</v>
      </c>
      <c r="K555" s="101">
        <v>0</v>
      </c>
      <c r="L555" s="102">
        <f t="shared" si="32"/>
        <v>0</v>
      </c>
      <c r="M555" s="102">
        <v>0</v>
      </c>
      <c r="N555" s="102">
        <v>0</v>
      </c>
      <c r="O555" s="103">
        <v>0</v>
      </c>
      <c r="P555" s="104">
        <v>0</v>
      </c>
      <c r="Q555" s="105">
        <f>+monthly_drivers_0!Q555*1.25</f>
        <v>3.125</v>
      </c>
    </row>
    <row r="556" spans="1:17" x14ac:dyDescent="0.25">
      <c r="A556" s="106">
        <f t="shared" si="33"/>
        <v>61362</v>
      </c>
      <c r="B556" s="106" t="str">
        <f t="shared" si="34"/>
        <v>Discovery</v>
      </c>
      <c r="C556" s="93">
        <f t="shared" si="35"/>
        <v>0</v>
      </c>
      <c r="D556" s="94">
        <v>0</v>
      </c>
      <c r="E556" s="94">
        <v>0</v>
      </c>
      <c r="F556" s="94">
        <v>0</v>
      </c>
      <c r="G556" s="94">
        <v>0</v>
      </c>
      <c r="H556" s="94">
        <v>0</v>
      </c>
      <c r="I556" s="94">
        <v>0</v>
      </c>
      <c r="J556" s="94">
        <v>0</v>
      </c>
      <c r="K556" s="95">
        <v>0</v>
      </c>
      <c r="L556" s="94">
        <f t="shared" si="32"/>
        <v>0</v>
      </c>
      <c r="M556" s="94">
        <v>0</v>
      </c>
      <c r="N556" s="94">
        <v>0</v>
      </c>
      <c r="O556" s="96">
        <v>0</v>
      </c>
      <c r="P556" s="95">
        <v>0</v>
      </c>
      <c r="Q556" s="97">
        <f>+monthly_drivers_0!Q556*1.25</f>
        <v>3.125</v>
      </c>
    </row>
    <row r="557" spans="1:17" x14ac:dyDescent="0.25">
      <c r="A557" s="98">
        <f t="shared" si="33"/>
        <v>61393</v>
      </c>
      <c r="B557" s="98" t="str">
        <f t="shared" si="34"/>
        <v>Discovery</v>
      </c>
      <c r="C557" s="99">
        <f t="shared" si="35"/>
        <v>0</v>
      </c>
      <c r="D557" s="100">
        <v>0</v>
      </c>
      <c r="E557" s="100">
        <v>0</v>
      </c>
      <c r="F557" s="100">
        <v>0</v>
      </c>
      <c r="G557" s="100">
        <v>0</v>
      </c>
      <c r="H557" s="100">
        <v>0</v>
      </c>
      <c r="I557" s="100">
        <v>0</v>
      </c>
      <c r="J557" s="100">
        <v>0</v>
      </c>
      <c r="K557" s="101">
        <v>0</v>
      </c>
      <c r="L557" s="102">
        <f t="shared" si="32"/>
        <v>0</v>
      </c>
      <c r="M557" s="102">
        <v>0</v>
      </c>
      <c r="N557" s="102">
        <v>0</v>
      </c>
      <c r="O557" s="103">
        <v>0</v>
      </c>
      <c r="P557" s="104">
        <v>0</v>
      </c>
      <c r="Q557" s="105">
        <f>+monthly_drivers_0!Q557*1.25</f>
        <v>3.125</v>
      </c>
    </row>
    <row r="558" spans="1:17" x14ac:dyDescent="0.25">
      <c r="A558" s="106">
        <f t="shared" si="33"/>
        <v>61422</v>
      </c>
      <c r="B558" s="106" t="str">
        <f t="shared" si="34"/>
        <v>Discovery</v>
      </c>
      <c r="C558" s="93">
        <f t="shared" si="35"/>
        <v>0</v>
      </c>
      <c r="D558" s="94">
        <v>0</v>
      </c>
      <c r="E558" s="94">
        <v>0</v>
      </c>
      <c r="F558" s="94">
        <v>0</v>
      </c>
      <c r="G558" s="94">
        <v>0</v>
      </c>
      <c r="H558" s="94">
        <v>0</v>
      </c>
      <c r="I558" s="94">
        <v>0</v>
      </c>
      <c r="J558" s="94">
        <v>0</v>
      </c>
      <c r="K558" s="95">
        <v>0</v>
      </c>
      <c r="L558" s="94">
        <f t="shared" si="32"/>
        <v>0</v>
      </c>
      <c r="M558" s="94">
        <v>0</v>
      </c>
      <c r="N558" s="94">
        <v>0</v>
      </c>
      <c r="O558" s="96">
        <v>0</v>
      </c>
      <c r="P558" s="95">
        <v>0</v>
      </c>
      <c r="Q558" s="97">
        <f>+monthly_drivers_0!Q558*1.25</f>
        <v>3.125</v>
      </c>
    </row>
    <row r="559" spans="1:17" x14ac:dyDescent="0.25">
      <c r="A559" s="98">
        <f t="shared" si="33"/>
        <v>61453</v>
      </c>
      <c r="B559" s="98" t="str">
        <f t="shared" si="34"/>
        <v>Discovery</v>
      </c>
      <c r="C559" s="99">
        <f t="shared" si="35"/>
        <v>0</v>
      </c>
      <c r="D559" s="100">
        <v>0</v>
      </c>
      <c r="E559" s="100">
        <v>0</v>
      </c>
      <c r="F559" s="100">
        <v>0</v>
      </c>
      <c r="G559" s="100">
        <v>0</v>
      </c>
      <c r="H559" s="100">
        <v>0</v>
      </c>
      <c r="I559" s="100">
        <v>0</v>
      </c>
      <c r="J559" s="100">
        <v>0</v>
      </c>
      <c r="K559" s="101">
        <v>0</v>
      </c>
      <c r="L559" s="102">
        <f t="shared" si="32"/>
        <v>0</v>
      </c>
      <c r="M559" s="102">
        <v>0</v>
      </c>
      <c r="N559" s="102">
        <v>0</v>
      </c>
      <c r="O559" s="103">
        <v>0</v>
      </c>
      <c r="P559" s="104">
        <v>0</v>
      </c>
      <c r="Q559" s="105">
        <f>+monthly_drivers_0!Q559*1.25</f>
        <v>3.125</v>
      </c>
    </row>
    <row r="560" spans="1:17" x14ac:dyDescent="0.25">
      <c r="A560" s="106">
        <f t="shared" si="33"/>
        <v>61483</v>
      </c>
      <c r="B560" s="106" t="str">
        <f t="shared" si="34"/>
        <v>Discovery</v>
      </c>
      <c r="C560" s="93">
        <f t="shared" si="35"/>
        <v>0</v>
      </c>
      <c r="D560" s="94">
        <v>0</v>
      </c>
      <c r="E560" s="94">
        <v>0</v>
      </c>
      <c r="F560" s="94">
        <v>0</v>
      </c>
      <c r="G560" s="94">
        <v>0</v>
      </c>
      <c r="H560" s="94">
        <v>0</v>
      </c>
      <c r="I560" s="94">
        <v>0</v>
      </c>
      <c r="J560" s="94">
        <v>0</v>
      </c>
      <c r="K560" s="95">
        <v>0</v>
      </c>
      <c r="L560" s="94">
        <f t="shared" si="32"/>
        <v>0</v>
      </c>
      <c r="M560" s="94">
        <v>0</v>
      </c>
      <c r="N560" s="94">
        <v>0</v>
      </c>
      <c r="O560" s="96">
        <v>0</v>
      </c>
      <c r="P560" s="95">
        <v>0</v>
      </c>
      <c r="Q560" s="97">
        <f>+monthly_drivers_0!Q560*1.25</f>
        <v>3.125</v>
      </c>
    </row>
    <row r="561" spans="1:17" x14ac:dyDescent="0.25">
      <c r="A561" s="98">
        <f t="shared" si="33"/>
        <v>61514</v>
      </c>
      <c r="B561" s="98" t="str">
        <f t="shared" si="34"/>
        <v>Discovery</v>
      </c>
      <c r="C561" s="99">
        <f t="shared" si="35"/>
        <v>0</v>
      </c>
      <c r="D561" s="100">
        <v>0</v>
      </c>
      <c r="E561" s="100">
        <v>0</v>
      </c>
      <c r="F561" s="100">
        <v>0</v>
      </c>
      <c r="G561" s="100">
        <v>0</v>
      </c>
      <c r="H561" s="100">
        <v>0</v>
      </c>
      <c r="I561" s="100">
        <v>0</v>
      </c>
      <c r="J561" s="100">
        <v>0</v>
      </c>
      <c r="K561" s="101">
        <v>0</v>
      </c>
      <c r="L561" s="102">
        <f t="shared" si="32"/>
        <v>0</v>
      </c>
      <c r="M561" s="102">
        <v>0</v>
      </c>
      <c r="N561" s="102">
        <v>0</v>
      </c>
      <c r="O561" s="103">
        <v>0</v>
      </c>
      <c r="P561" s="104">
        <v>0</v>
      </c>
      <c r="Q561" s="105">
        <f>+monthly_drivers_0!Q561*1.25</f>
        <v>3.125</v>
      </c>
    </row>
    <row r="562" spans="1:17" x14ac:dyDescent="0.25">
      <c r="A562" s="106">
        <f t="shared" si="33"/>
        <v>61544</v>
      </c>
      <c r="B562" s="106" t="str">
        <f t="shared" si="34"/>
        <v>Discovery</v>
      </c>
      <c r="C562" s="93">
        <f t="shared" si="35"/>
        <v>0</v>
      </c>
      <c r="D562" s="94">
        <v>0</v>
      </c>
      <c r="E562" s="94">
        <v>0</v>
      </c>
      <c r="F562" s="94">
        <v>0</v>
      </c>
      <c r="G562" s="94">
        <v>0</v>
      </c>
      <c r="H562" s="94">
        <v>0</v>
      </c>
      <c r="I562" s="94">
        <v>0</v>
      </c>
      <c r="J562" s="94">
        <v>0</v>
      </c>
      <c r="K562" s="95">
        <v>0</v>
      </c>
      <c r="L562" s="94">
        <f t="shared" si="32"/>
        <v>0</v>
      </c>
      <c r="M562" s="94">
        <v>0</v>
      </c>
      <c r="N562" s="94">
        <v>0</v>
      </c>
      <c r="O562" s="96">
        <v>0</v>
      </c>
      <c r="P562" s="95">
        <v>0</v>
      </c>
      <c r="Q562" s="97">
        <f>+monthly_drivers_0!Q562*1.25</f>
        <v>3.125</v>
      </c>
    </row>
    <row r="563" spans="1:17" x14ac:dyDescent="0.25">
      <c r="A563" s="98">
        <f t="shared" si="33"/>
        <v>61575</v>
      </c>
      <c r="B563" s="98" t="str">
        <f t="shared" si="34"/>
        <v>Discovery</v>
      </c>
      <c r="C563" s="99">
        <f t="shared" si="35"/>
        <v>0</v>
      </c>
      <c r="D563" s="100">
        <v>0</v>
      </c>
      <c r="E563" s="100">
        <v>0</v>
      </c>
      <c r="F563" s="100">
        <v>0</v>
      </c>
      <c r="G563" s="100">
        <v>0</v>
      </c>
      <c r="H563" s="100">
        <v>0</v>
      </c>
      <c r="I563" s="100">
        <v>0</v>
      </c>
      <c r="J563" s="100">
        <v>0</v>
      </c>
      <c r="K563" s="101">
        <v>0</v>
      </c>
      <c r="L563" s="102">
        <f t="shared" si="32"/>
        <v>0</v>
      </c>
      <c r="M563" s="102">
        <v>0</v>
      </c>
      <c r="N563" s="102">
        <v>0</v>
      </c>
      <c r="O563" s="103">
        <v>0</v>
      </c>
      <c r="P563" s="104">
        <v>0</v>
      </c>
      <c r="Q563" s="105">
        <f>+monthly_drivers_0!Q563*1.25</f>
        <v>3.125</v>
      </c>
    </row>
    <row r="564" spans="1:17" x14ac:dyDescent="0.25">
      <c r="A564" s="106">
        <f t="shared" si="33"/>
        <v>61606</v>
      </c>
      <c r="B564" s="106" t="str">
        <f t="shared" si="34"/>
        <v>Discovery</v>
      </c>
      <c r="C564" s="93">
        <f t="shared" si="35"/>
        <v>0</v>
      </c>
      <c r="D564" s="94">
        <v>0</v>
      </c>
      <c r="E564" s="94">
        <v>0</v>
      </c>
      <c r="F564" s="94">
        <v>0</v>
      </c>
      <c r="G564" s="94">
        <v>0</v>
      </c>
      <c r="H564" s="94">
        <v>0</v>
      </c>
      <c r="I564" s="94">
        <v>0</v>
      </c>
      <c r="J564" s="94">
        <v>0</v>
      </c>
      <c r="K564" s="95">
        <v>0</v>
      </c>
      <c r="L564" s="94">
        <f t="shared" si="32"/>
        <v>0</v>
      </c>
      <c r="M564" s="94">
        <v>0</v>
      </c>
      <c r="N564" s="94">
        <v>0</v>
      </c>
      <c r="O564" s="96">
        <v>0</v>
      </c>
      <c r="P564" s="95">
        <v>0</v>
      </c>
      <c r="Q564" s="97">
        <f>+monthly_drivers_0!Q564*1.25</f>
        <v>3.125</v>
      </c>
    </row>
    <row r="565" spans="1:17" x14ac:dyDescent="0.25">
      <c r="A565" s="98">
        <f t="shared" si="33"/>
        <v>61636</v>
      </c>
      <c r="B565" s="98" t="str">
        <f t="shared" si="34"/>
        <v>Discovery</v>
      </c>
      <c r="C565" s="99">
        <f t="shared" si="35"/>
        <v>0</v>
      </c>
      <c r="D565" s="100">
        <v>0</v>
      </c>
      <c r="E565" s="100">
        <v>0</v>
      </c>
      <c r="F565" s="100">
        <v>0</v>
      </c>
      <c r="G565" s="100">
        <v>0</v>
      </c>
      <c r="H565" s="100">
        <v>0</v>
      </c>
      <c r="I565" s="100">
        <v>0</v>
      </c>
      <c r="J565" s="100">
        <v>0</v>
      </c>
      <c r="K565" s="101">
        <v>0</v>
      </c>
      <c r="L565" s="102">
        <f t="shared" si="32"/>
        <v>0</v>
      </c>
      <c r="M565" s="102">
        <v>0</v>
      </c>
      <c r="N565" s="102">
        <v>0</v>
      </c>
      <c r="O565" s="103">
        <v>0</v>
      </c>
      <c r="P565" s="104">
        <v>0</v>
      </c>
      <c r="Q565" s="105">
        <f>+monthly_drivers_0!Q565*1.25</f>
        <v>3.125</v>
      </c>
    </row>
    <row r="566" spans="1:17" x14ac:dyDescent="0.25">
      <c r="A566" s="106">
        <f t="shared" si="33"/>
        <v>61667</v>
      </c>
      <c r="B566" s="106" t="str">
        <f t="shared" si="34"/>
        <v>Discovery</v>
      </c>
      <c r="C566" s="93">
        <f t="shared" si="35"/>
        <v>0</v>
      </c>
      <c r="D566" s="94">
        <v>0</v>
      </c>
      <c r="E566" s="94">
        <v>0</v>
      </c>
      <c r="F566" s="94">
        <v>0</v>
      </c>
      <c r="G566" s="94">
        <v>0</v>
      </c>
      <c r="H566" s="94">
        <v>0</v>
      </c>
      <c r="I566" s="94">
        <v>0</v>
      </c>
      <c r="J566" s="94">
        <v>0</v>
      </c>
      <c r="K566" s="95">
        <v>0</v>
      </c>
      <c r="L566" s="94">
        <f t="shared" si="32"/>
        <v>0</v>
      </c>
      <c r="M566" s="94">
        <v>0</v>
      </c>
      <c r="N566" s="94">
        <v>0</v>
      </c>
      <c r="O566" s="96">
        <v>0</v>
      </c>
      <c r="P566" s="95">
        <v>0</v>
      </c>
      <c r="Q566" s="97">
        <f>+monthly_drivers_0!Q566*1.25</f>
        <v>3.125</v>
      </c>
    </row>
    <row r="567" spans="1:17" x14ac:dyDescent="0.25">
      <c r="A567" s="98">
        <f t="shared" si="33"/>
        <v>61697</v>
      </c>
      <c r="B567" s="98" t="str">
        <f t="shared" si="34"/>
        <v>Discovery</v>
      </c>
      <c r="C567" s="99">
        <f t="shared" si="35"/>
        <v>0</v>
      </c>
      <c r="D567" s="100">
        <v>0</v>
      </c>
      <c r="E567" s="100">
        <v>0</v>
      </c>
      <c r="F567" s="100">
        <v>0</v>
      </c>
      <c r="G567" s="100">
        <v>0</v>
      </c>
      <c r="H567" s="100">
        <v>0</v>
      </c>
      <c r="I567" s="100">
        <v>0</v>
      </c>
      <c r="J567" s="100">
        <v>0</v>
      </c>
      <c r="K567" s="101">
        <v>0</v>
      </c>
      <c r="L567" s="102">
        <f t="shared" si="32"/>
        <v>0</v>
      </c>
      <c r="M567" s="102">
        <v>0</v>
      </c>
      <c r="N567" s="102">
        <v>0</v>
      </c>
      <c r="O567" s="103">
        <v>0</v>
      </c>
      <c r="P567" s="104">
        <v>0</v>
      </c>
      <c r="Q567" s="105">
        <f>+monthly_drivers_0!Q567*1.25</f>
        <v>3.125</v>
      </c>
    </row>
    <row r="568" spans="1:17" x14ac:dyDescent="0.25">
      <c r="A568" s="106">
        <f t="shared" si="33"/>
        <v>61728</v>
      </c>
      <c r="B568" s="106" t="str">
        <f t="shared" si="34"/>
        <v>Discovery</v>
      </c>
      <c r="C568" s="93">
        <f t="shared" si="35"/>
        <v>0</v>
      </c>
      <c r="D568" s="94">
        <v>0</v>
      </c>
      <c r="E568" s="94">
        <v>0</v>
      </c>
      <c r="F568" s="94">
        <v>0</v>
      </c>
      <c r="G568" s="94">
        <v>0</v>
      </c>
      <c r="H568" s="94">
        <v>0</v>
      </c>
      <c r="I568" s="94">
        <v>0</v>
      </c>
      <c r="J568" s="94">
        <v>0</v>
      </c>
      <c r="K568" s="95">
        <v>0</v>
      </c>
      <c r="L568" s="94">
        <f t="shared" si="32"/>
        <v>0</v>
      </c>
      <c r="M568" s="94">
        <v>0</v>
      </c>
      <c r="N568" s="94">
        <v>0</v>
      </c>
      <c r="O568" s="96">
        <v>0</v>
      </c>
      <c r="P568" s="95">
        <v>0</v>
      </c>
      <c r="Q568" s="97">
        <f>+monthly_drivers_0!Q568*1.25</f>
        <v>3.125</v>
      </c>
    </row>
    <row r="569" spans="1:17" x14ac:dyDescent="0.25">
      <c r="A569" s="98">
        <f t="shared" si="33"/>
        <v>61759</v>
      </c>
      <c r="B569" s="98" t="str">
        <f t="shared" si="34"/>
        <v>Discovery</v>
      </c>
      <c r="C569" s="99">
        <f t="shared" si="35"/>
        <v>0</v>
      </c>
      <c r="D569" s="100">
        <v>0</v>
      </c>
      <c r="E569" s="100">
        <v>0</v>
      </c>
      <c r="F569" s="100">
        <v>0</v>
      </c>
      <c r="G569" s="100">
        <v>0</v>
      </c>
      <c r="H569" s="100">
        <v>0</v>
      </c>
      <c r="I569" s="100">
        <v>0</v>
      </c>
      <c r="J569" s="100">
        <v>0</v>
      </c>
      <c r="K569" s="101">
        <v>0</v>
      </c>
      <c r="L569" s="102">
        <f t="shared" si="32"/>
        <v>0</v>
      </c>
      <c r="M569" s="102">
        <v>0</v>
      </c>
      <c r="N569" s="102">
        <v>0</v>
      </c>
      <c r="O569" s="103">
        <v>0</v>
      </c>
      <c r="P569" s="104">
        <v>0</v>
      </c>
      <c r="Q569" s="105">
        <f>+monthly_drivers_0!Q569*1.25</f>
        <v>3.125</v>
      </c>
    </row>
    <row r="570" spans="1:17" x14ac:dyDescent="0.25">
      <c r="A570" s="106">
        <f t="shared" si="33"/>
        <v>61787</v>
      </c>
      <c r="B570" s="106" t="str">
        <f t="shared" si="34"/>
        <v>Discovery</v>
      </c>
      <c r="C570" s="93">
        <f t="shared" si="35"/>
        <v>0</v>
      </c>
      <c r="D570" s="94">
        <v>0</v>
      </c>
      <c r="E570" s="94">
        <v>0</v>
      </c>
      <c r="F570" s="94">
        <v>0</v>
      </c>
      <c r="G570" s="94">
        <v>0</v>
      </c>
      <c r="H570" s="94">
        <v>0</v>
      </c>
      <c r="I570" s="94">
        <v>0</v>
      </c>
      <c r="J570" s="94">
        <v>0</v>
      </c>
      <c r="K570" s="95">
        <v>0</v>
      </c>
      <c r="L570" s="94">
        <f t="shared" si="32"/>
        <v>0</v>
      </c>
      <c r="M570" s="94">
        <v>0</v>
      </c>
      <c r="N570" s="94">
        <v>0</v>
      </c>
      <c r="O570" s="96">
        <v>0</v>
      </c>
      <c r="P570" s="95">
        <v>0</v>
      </c>
      <c r="Q570" s="97">
        <f>+monthly_drivers_0!Q570*1.25</f>
        <v>3.125</v>
      </c>
    </row>
    <row r="571" spans="1:17" x14ac:dyDescent="0.25">
      <c r="A571" s="98">
        <f t="shared" si="33"/>
        <v>61818</v>
      </c>
      <c r="B571" s="98" t="str">
        <f t="shared" si="34"/>
        <v>Discovery</v>
      </c>
      <c r="C571" s="99">
        <f t="shared" si="35"/>
        <v>0</v>
      </c>
      <c r="D571" s="100">
        <v>0</v>
      </c>
      <c r="E571" s="100">
        <v>0</v>
      </c>
      <c r="F571" s="100">
        <v>0</v>
      </c>
      <c r="G571" s="100">
        <v>0</v>
      </c>
      <c r="H571" s="100">
        <v>0</v>
      </c>
      <c r="I571" s="100">
        <v>0</v>
      </c>
      <c r="J571" s="100">
        <v>0</v>
      </c>
      <c r="K571" s="101">
        <v>0</v>
      </c>
      <c r="L571" s="102">
        <f t="shared" si="32"/>
        <v>0</v>
      </c>
      <c r="M571" s="102">
        <v>0</v>
      </c>
      <c r="N571" s="102">
        <v>0</v>
      </c>
      <c r="O571" s="103">
        <v>0</v>
      </c>
      <c r="P571" s="104">
        <v>0</v>
      </c>
      <c r="Q571" s="105">
        <f>+monthly_drivers_0!Q571*1.25</f>
        <v>3.125</v>
      </c>
    </row>
    <row r="572" spans="1:17" x14ac:dyDescent="0.25">
      <c r="A572" s="106">
        <f t="shared" si="33"/>
        <v>61848</v>
      </c>
      <c r="B572" s="106" t="str">
        <f t="shared" si="34"/>
        <v>Discovery</v>
      </c>
      <c r="C572" s="93">
        <f t="shared" si="35"/>
        <v>0</v>
      </c>
      <c r="D572" s="94">
        <v>0</v>
      </c>
      <c r="E572" s="94">
        <v>0</v>
      </c>
      <c r="F572" s="94">
        <v>0</v>
      </c>
      <c r="G572" s="94">
        <v>0</v>
      </c>
      <c r="H572" s="94">
        <v>0</v>
      </c>
      <c r="I572" s="94">
        <v>0</v>
      </c>
      <c r="J572" s="94">
        <v>0</v>
      </c>
      <c r="K572" s="95">
        <v>0</v>
      </c>
      <c r="L572" s="94">
        <f t="shared" si="32"/>
        <v>0</v>
      </c>
      <c r="M572" s="94">
        <v>0</v>
      </c>
      <c r="N572" s="94">
        <v>0</v>
      </c>
      <c r="O572" s="96">
        <v>0</v>
      </c>
      <c r="P572" s="95">
        <v>0</v>
      </c>
      <c r="Q572" s="97">
        <f>+monthly_drivers_0!Q572*1.25</f>
        <v>3.125</v>
      </c>
    </row>
    <row r="573" spans="1:17" x14ac:dyDescent="0.25">
      <c r="A573" s="98">
        <f t="shared" si="33"/>
        <v>61879</v>
      </c>
      <c r="B573" s="98" t="str">
        <f t="shared" si="34"/>
        <v>Discovery</v>
      </c>
      <c r="C573" s="99">
        <f t="shared" si="35"/>
        <v>0</v>
      </c>
      <c r="D573" s="100">
        <v>0</v>
      </c>
      <c r="E573" s="100">
        <v>0</v>
      </c>
      <c r="F573" s="100">
        <v>0</v>
      </c>
      <c r="G573" s="100">
        <v>0</v>
      </c>
      <c r="H573" s="100">
        <v>0</v>
      </c>
      <c r="I573" s="100">
        <v>0</v>
      </c>
      <c r="J573" s="100">
        <v>0</v>
      </c>
      <c r="K573" s="101">
        <v>0</v>
      </c>
      <c r="L573" s="102">
        <f t="shared" si="32"/>
        <v>0</v>
      </c>
      <c r="M573" s="102">
        <v>0</v>
      </c>
      <c r="N573" s="102">
        <v>0</v>
      </c>
      <c r="O573" s="103">
        <v>0</v>
      </c>
      <c r="P573" s="104">
        <v>0</v>
      </c>
      <c r="Q573" s="105">
        <f>+monthly_drivers_0!Q573*1.25</f>
        <v>3.125</v>
      </c>
    </row>
    <row r="574" spans="1:17" x14ac:dyDescent="0.25">
      <c r="A574" s="106">
        <f t="shared" si="33"/>
        <v>61909</v>
      </c>
      <c r="B574" s="106" t="str">
        <f t="shared" si="34"/>
        <v>Discovery</v>
      </c>
      <c r="C574" s="93">
        <f t="shared" si="35"/>
        <v>0</v>
      </c>
      <c r="D574" s="94">
        <v>0</v>
      </c>
      <c r="E574" s="94">
        <v>0</v>
      </c>
      <c r="F574" s="94">
        <v>0</v>
      </c>
      <c r="G574" s="94">
        <v>0</v>
      </c>
      <c r="H574" s="94">
        <v>0</v>
      </c>
      <c r="I574" s="94">
        <v>0</v>
      </c>
      <c r="J574" s="94">
        <v>0</v>
      </c>
      <c r="K574" s="95">
        <v>0</v>
      </c>
      <c r="L574" s="94">
        <f t="shared" si="32"/>
        <v>0</v>
      </c>
      <c r="M574" s="94">
        <v>0</v>
      </c>
      <c r="N574" s="94">
        <v>0</v>
      </c>
      <c r="O574" s="96">
        <v>0</v>
      </c>
      <c r="P574" s="95">
        <v>0</v>
      </c>
      <c r="Q574" s="97">
        <f>+monthly_drivers_0!Q574*1.25</f>
        <v>3.125</v>
      </c>
    </row>
    <row r="575" spans="1:17" x14ac:dyDescent="0.25">
      <c r="A575" s="98">
        <f t="shared" si="33"/>
        <v>61940</v>
      </c>
      <c r="B575" s="98" t="str">
        <f t="shared" si="34"/>
        <v>Discovery</v>
      </c>
      <c r="C575" s="99">
        <f t="shared" si="35"/>
        <v>0</v>
      </c>
      <c r="D575" s="100">
        <v>0</v>
      </c>
      <c r="E575" s="100">
        <v>0</v>
      </c>
      <c r="F575" s="100">
        <v>0</v>
      </c>
      <c r="G575" s="100">
        <v>0</v>
      </c>
      <c r="H575" s="100">
        <v>0</v>
      </c>
      <c r="I575" s="100">
        <v>0</v>
      </c>
      <c r="J575" s="100">
        <v>0</v>
      </c>
      <c r="K575" s="101">
        <v>0</v>
      </c>
      <c r="L575" s="102">
        <f t="shared" si="32"/>
        <v>0</v>
      </c>
      <c r="M575" s="102">
        <v>0</v>
      </c>
      <c r="N575" s="102">
        <v>0</v>
      </c>
      <c r="O575" s="103">
        <v>0</v>
      </c>
      <c r="P575" s="104">
        <v>0</v>
      </c>
      <c r="Q575" s="105">
        <f>+monthly_drivers_0!Q575*1.25</f>
        <v>3.125</v>
      </c>
    </row>
    <row r="576" spans="1:17" x14ac:dyDescent="0.25">
      <c r="A576" s="106">
        <f t="shared" si="33"/>
        <v>61971</v>
      </c>
      <c r="B576" s="106" t="str">
        <f t="shared" si="34"/>
        <v>Discovery</v>
      </c>
      <c r="C576" s="93">
        <f t="shared" si="35"/>
        <v>0</v>
      </c>
      <c r="D576" s="94">
        <v>0</v>
      </c>
      <c r="E576" s="94">
        <v>0</v>
      </c>
      <c r="F576" s="94">
        <v>0</v>
      </c>
      <c r="G576" s="94">
        <v>0</v>
      </c>
      <c r="H576" s="94">
        <v>0</v>
      </c>
      <c r="I576" s="94">
        <v>0</v>
      </c>
      <c r="J576" s="94">
        <v>0</v>
      </c>
      <c r="K576" s="95">
        <v>0</v>
      </c>
      <c r="L576" s="94">
        <f t="shared" si="32"/>
        <v>0</v>
      </c>
      <c r="M576" s="94">
        <v>0</v>
      </c>
      <c r="N576" s="94">
        <v>0</v>
      </c>
      <c r="O576" s="96">
        <v>0</v>
      </c>
      <c r="P576" s="95">
        <v>0</v>
      </c>
      <c r="Q576" s="97">
        <f>+monthly_drivers_0!Q576*1.25</f>
        <v>3.125</v>
      </c>
    </row>
    <row r="577" spans="1:17" x14ac:dyDescent="0.25">
      <c r="A577" s="98">
        <f t="shared" si="33"/>
        <v>62001</v>
      </c>
      <c r="B577" s="98" t="str">
        <f t="shared" si="34"/>
        <v>Discovery</v>
      </c>
      <c r="C577" s="99">
        <f t="shared" si="35"/>
        <v>0</v>
      </c>
      <c r="D577" s="100">
        <v>0</v>
      </c>
      <c r="E577" s="100">
        <v>0</v>
      </c>
      <c r="F577" s="100">
        <v>0</v>
      </c>
      <c r="G577" s="100">
        <v>0</v>
      </c>
      <c r="H577" s="100">
        <v>0</v>
      </c>
      <c r="I577" s="100">
        <v>0</v>
      </c>
      <c r="J577" s="100">
        <v>0</v>
      </c>
      <c r="K577" s="101">
        <v>0</v>
      </c>
      <c r="L577" s="102">
        <f t="shared" si="32"/>
        <v>0</v>
      </c>
      <c r="M577" s="102">
        <v>0</v>
      </c>
      <c r="N577" s="102">
        <v>0</v>
      </c>
      <c r="O577" s="103">
        <v>0</v>
      </c>
      <c r="P577" s="104">
        <v>0</v>
      </c>
      <c r="Q577" s="105">
        <f>+monthly_drivers_0!Q577*1.25</f>
        <v>3.125</v>
      </c>
    </row>
    <row r="578" spans="1:17" x14ac:dyDescent="0.25">
      <c r="A578" s="106">
        <f t="shared" si="33"/>
        <v>62032</v>
      </c>
      <c r="B578" s="106" t="str">
        <f t="shared" si="34"/>
        <v>Discovery</v>
      </c>
      <c r="C578" s="93">
        <f t="shared" si="35"/>
        <v>0</v>
      </c>
      <c r="D578" s="94">
        <v>0</v>
      </c>
      <c r="E578" s="94">
        <v>0</v>
      </c>
      <c r="F578" s="94">
        <v>0</v>
      </c>
      <c r="G578" s="94">
        <v>0</v>
      </c>
      <c r="H578" s="94">
        <v>0</v>
      </c>
      <c r="I578" s="94">
        <v>0</v>
      </c>
      <c r="J578" s="94">
        <v>0</v>
      </c>
      <c r="K578" s="95">
        <v>0</v>
      </c>
      <c r="L578" s="94">
        <f t="shared" ref="L578:L641" si="36">+O578+P578</f>
        <v>0</v>
      </c>
      <c r="M578" s="94">
        <v>0</v>
      </c>
      <c r="N578" s="94">
        <v>0</v>
      </c>
      <c r="O578" s="96">
        <v>0</v>
      </c>
      <c r="P578" s="95">
        <v>0</v>
      </c>
      <c r="Q578" s="97">
        <f>+monthly_drivers_0!Q578*1.25</f>
        <v>3.125</v>
      </c>
    </row>
    <row r="579" spans="1:17" x14ac:dyDescent="0.25">
      <c r="A579" s="98">
        <f t="shared" ref="A579:A642" si="37">+EOMONTH(A578,1)</f>
        <v>62062</v>
      </c>
      <c r="B579" s="98" t="str">
        <f t="shared" ref="B579:B642" si="38">+B578</f>
        <v>Discovery</v>
      </c>
      <c r="C579" s="99">
        <f t="shared" ref="C579:C642" si="39">+C578</f>
        <v>0</v>
      </c>
      <c r="D579" s="100">
        <v>0</v>
      </c>
      <c r="E579" s="100">
        <v>0</v>
      </c>
      <c r="F579" s="100">
        <v>0</v>
      </c>
      <c r="G579" s="100">
        <v>0</v>
      </c>
      <c r="H579" s="100">
        <v>0</v>
      </c>
      <c r="I579" s="100">
        <v>0</v>
      </c>
      <c r="J579" s="100">
        <v>0</v>
      </c>
      <c r="K579" s="101">
        <v>0</v>
      </c>
      <c r="L579" s="102">
        <f t="shared" si="36"/>
        <v>0</v>
      </c>
      <c r="M579" s="102">
        <v>0</v>
      </c>
      <c r="N579" s="102">
        <v>0</v>
      </c>
      <c r="O579" s="103">
        <v>0</v>
      </c>
      <c r="P579" s="104">
        <v>0</v>
      </c>
      <c r="Q579" s="105">
        <f>+monthly_drivers_0!Q579*1.25</f>
        <v>3.125</v>
      </c>
    </row>
    <row r="580" spans="1:17" x14ac:dyDescent="0.25">
      <c r="A580" s="106">
        <f t="shared" si="37"/>
        <v>62093</v>
      </c>
      <c r="B580" s="106" t="str">
        <f t="shared" si="38"/>
        <v>Discovery</v>
      </c>
      <c r="C580" s="93">
        <f t="shared" si="39"/>
        <v>0</v>
      </c>
      <c r="D580" s="94">
        <v>0</v>
      </c>
      <c r="E580" s="94">
        <v>0</v>
      </c>
      <c r="F580" s="94">
        <v>0</v>
      </c>
      <c r="G580" s="94">
        <v>0</v>
      </c>
      <c r="H580" s="94">
        <v>0</v>
      </c>
      <c r="I580" s="94">
        <v>0</v>
      </c>
      <c r="J580" s="94">
        <v>0</v>
      </c>
      <c r="K580" s="95">
        <v>0</v>
      </c>
      <c r="L580" s="94">
        <f t="shared" si="36"/>
        <v>0</v>
      </c>
      <c r="M580" s="94">
        <v>0</v>
      </c>
      <c r="N580" s="94">
        <v>0</v>
      </c>
      <c r="O580" s="96">
        <v>0</v>
      </c>
      <c r="P580" s="95">
        <v>0</v>
      </c>
      <c r="Q580" s="97">
        <f>+monthly_drivers_0!Q580*1.25</f>
        <v>3.125</v>
      </c>
    </row>
    <row r="581" spans="1:17" x14ac:dyDescent="0.25">
      <c r="A581" s="98">
        <f t="shared" si="37"/>
        <v>62124</v>
      </c>
      <c r="B581" s="98" t="str">
        <f t="shared" si="38"/>
        <v>Discovery</v>
      </c>
      <c r="C581" s="99">
        <f t="shared" si="39"/>
        <v>0</v>
      </c>
      <c r="D581" s="100">
        <v>0</v>
      </c>
      <c r="E581" s="100">
        <v>0</v>
      </c>
      <c r="F581" s="100">
        <v>0</v>
      </c>
      <c r="G581" s="100">
        <v>0</v>
      </c>
      <c r="H581" s="100">
        <v>0</v>
      </c>
      <c r="I581" s="100">
        <v>0</v>
      </c>
      <c r="J581" s="100">
        <v>0</v>
      </c>
      <c r="K581" s="101">
        <v>0</v>
      </c>
      <c r="L581" s="102">
        <f t="shared" si="36"/>
        <v>0</v>
      </c>
      <c r="M581" s="102">
        <v>0</v>
      </c>
      <c r="N581" s="102">
        <v>0</v>
      </c>
      <c r="O581" s="103">
        <v>0</v>
      </c>
      <c r="P581" s="104">
        <v>0</v>
      </c>
      <c r="Q581" s="105">
        <f>+monthly_drivers_0!Q581*1.25</f>
        <v>3.125</v>
      </c>
    </row>
    <row r="582" spans="1:17" x14ac:dyDescent="0.25">
      <c r="A582" s="106">
        <f t="shared" si="37"/>
        <v>62152</v>
      </c>
      <c r="B582" s="106" t="str">
        <f t="shared" si="38"/>
        <v>Discovery</v>
      </c>
      <c r="C582" s="93">
        <f t="shared" si="39"/>
        <v>0</v>
      </c>
      <c r="D582" s="94">
        <v>0</v>
      </c>
      <c r="E582" s="94">
        <v>0</v>
      </c>
      <c r="F582" s="94">
        <v>0</v>
      </c>
      <c r="G582" s="94">
        <v>0</v>
      </c>
      <c r="H582" s="94">
        <v>0</v>
      </c>
      <c r="I582" s="94">
        <v>0</v>
      </c>
      <c r="J582" s="94">
        <v>0</v>
      </c>
      <c r="K582" s="95">
        <v>0</v>
      </c>
      <c r="L582" s="94">
        <f t="shared" si="36"/>
        <v>0</v>
      </c>
      <c r="M582" s="94">
        <v>0</v>
      </c>
      <c r="N582" s="94">
        <v>0</v>
      </c>
      <c r="O582" s="96">
        <v>0</v>
      </c>
      <c r="P582" s="95">
        <v>0</v>
      </c>
      <c r="Q582" s="97">
        <f>+monthly_drivers_0!Q582*1.25</f>
        <v>3.125</v>
      </c>
    </row>
    <row r="583" spans="1:17" x14ac:dyDescent="0.25">
      <c r="A583" s="98">
        <f t="shared" si="37"/>
        <v>62183</v>
      </c>
      <c r="B583" s="98" t="str">
        <f t="shared" si="38"/>
        <v>Discovery</v>
      </c>
      <c r="C583" s="99">
        <f t="shared" si="39"/>
        <v>0</v>
      </c>
      <c r="D583" s="100">
        <v>0</v>
      </c>
      <c r="E583" s="100">
        <v>0</v>
      </c>
      <c r="F583" s="100">
        <v>0</v>
      </c>
      <c r="G583" s="100">
        <v>0</v>
      </c>
      <c r="H583" s="100">
        <v>0</v>
      </c>
      <c r="I583" s="100">
        <v>0</v>
      </c>
      <c r="J583" s="100">
        <v>0</v>
      </c>
      <c r="K583" s="101">
        <v>0</v>
      </c>
      <c r="L583" s="102">
        <f t="shared" si="36"/>
        <v>0</v>
      </c>
      <c r="M583" s="102">
        <v>0</v>
      </c>
      <c r="N583" s="102">
        <v>0</v>
      </c>
      <c r="O583" s="103">
        <v>0</v>
      </c>
      <c r="P583" s="104">
        <v>0</v>
      </c>
      <c r="Q583" s="105">
        <f>+monthly_drivers_0!Q583*1.25</f>
        <v>3.125</v>
      </c>
    </row>
    <row r="584" spans="1:17" x14ac:dyDescent="0.25">
      <c r="A584" s="106">
        <f t="shared" si="37"/>
        <v>62213</v>
      </c>
      <c r="B584" s="106" t="str">
        <f t="shared" si="38"/>
        <v>Discovery</v>
      </c>
      <c r="C584" s="93">
        <f t="shared" si="39"/>
        <v>0</v>
      </c>
      <c r="D584" s="94">
        <v>0</v>
      </c>
      <c r="E584" s="94">
        <v>0</v>
      </c>
      <c r="F584" s="94">
        <v>0</v>
      </c>
      <c r="G584" s="94">
        <v>0</v>
      </c>
      <c r="H584" s="94">
        <v>0</v>
      </c>
      <c r="I584" s="94">
        <v>0</v>
      </c>
      <c r="J584" s="94">
        <v>0</v>
      </c>
      <c r="K584" s="95">
        <v>0</v>
      </c>
      <c r="L584" s="94">
        <f t="shared" si="36"/>
        <v>0</v>
      </c>
      <c r="M584" s="94">
        <v>0</v>
      </c>
      <c r="N584" s="94">
        <v>0</v>
      </c>
      <c r="O584" s="96">
        <v>0</v>
      </c>
      <c r="P584" s="95">
        <v>0</v>
      </c>
      <c r="Q584" s="97">
        <f>+monthly_drivers_0!Q584*1.25</f>
        <v>3.125</v>
      </c>
    </row>
    <row r="585" spans="1:17" x14ac:dyDescent="0.25">
      <c r="A585" s="98">
        <f t="shared" si="37"/>
        <v>62244</v>
      </c>
      <c r="B585" s="98" t="str">
        <f t="shared" si="38"/>
        <v>Discovery</v>
      </c>
      <c r="C585" s="99">
        <f t="shared" si="39"/>
        <v>0</v>
      </c>
      <c r="D585" s="100">
        <v>0</v>
      </c>
      <c r="E585" s="100">
        <v>0</v>
      </c>
      <c r="F585" s="100">
        <v>0</v>
      </c>
      <c r="G585" s="100">
        <v>0</v>
      </c>
      <c r="H585" s="100">
        <v>0</v>
      </c>
      <c r="I585" s="100">
        <v>0</v>
      </c>
      <c r="J585" s="100">
        <v>0</v>
      </c>
      <c r="K585" s="101">
        <v>0</v>
      </c>
      <c r="L585" s="102">
        <f t="shared" si="36"/>
        <v>0</v>
      </c>
      <c r="M585" s="102">
        <v>0</v>
      </c>
      <c r="N585" s="102">
        <v>0</v>
      </c>
      <c r="O585" s="103">
        <v>0</v>
      </c>
      <c r="P585" s="104">
        <v>0</v>
      </c>
      <c r="Q585" s="105">
        <f>+monthly_drivers_0!Q585*1.25</f>
        <v>3.125</v>
      </c>
    </row>
    <row r="586" spans="1:17" x14ac:dyDescent="0.25">
      <c r="A586" s="106">
        <f t="shared" si="37"/>
        <v>62274</v>
      </c>
      <c r="B586" s="106" t="str">
        <f t="shared" si="38"/>
        <v>Discovery</v>
      </c>
      <c r="C586" s="93">
        <f t="shared" si="39"/>
        <v>0</v>
      </c>
      <c r="D586" s="94">
        <v>0</v>
      </c>
      <c r="E586" s="94">
        <v>0</v>
      </c>
      <c r="F586" s="94">
        <v>0</v>
      </c>
      <c r="G586" s="94">
        <v>0</v>
      </c>
      <c r="H586" s="94">
        <v>0</v>
      </c>
      <c r="I586" s="94">
        <v>0</v>
      </c>
      <c r="J586" s="94">
        <v>0</v>
      </c>
      <c r="K586" s="95">
        <v>0</v>
      </c>
      <c r="L586" s="94">
        <f t="shared" si="36"/>
        <v>0</v>
      </c>
      <c r="M586" s="94">
        <v>0</v>
      </c>
      <c r="N586" s="94">
        <v>0</v>
      </c>
      <c r="O586" s="96">
        <v>0</v>
      </c>
      <c r="P586" s="95">
        <v>0</v>
      </c>
      <c r="Q586" s="97">
        <f>+monthly_drivers_0!Q586*1.25</f>
        <v>3.125</v>
      </c>
    </row>
    <row r="587" spans="1:17" x14ac:dyDescent="0.25">
      <c r="A587" s="98">
        <f t="shared" si="37"/>
        <v>62305</v>
      </c>
      <c r="B587" s="98" t="str">
        <f t="shared" si="38"/>
        <v>Discovery</v>
      </c>
      <c r="C587" s="99">
        <f t="shared" si="39"/>
        <v>0</v>
      </c>
      <c r="D587" s="100">
        <v>0</v>
      </c>
      <c r="E587" s="100">
        <v>0</v>
      </c>
      <c r="F587" s="100">
        <v>0</v>
      </c>
      <c r="G587" s="100">
        <v>0</v>
      </c>
      <c r="H587" s="100">
        <v>0</v>
      </c>
      <c r="I587" s="100">
        <v>0</v>
      </c>
      <c r="J587" s="100">
        <v>0</v>
      </c>
      <c r="K587" s="101">
        <v>0</v>
      </c>
      <c r="L587" s="102">
        <f t="shared" si="36"/>
        <v>0</v>
      </c>
      <c r="M587" s="102">
        <v>0</v>
      </c>
      <c r="N587" s="102">
        <v>0</v>
      </c>
      <c r="O587" s="103">
        <v>0</v>
      </c>
      <c r="P587" s="104">
        <v>0</v>
      </c>
      <c r="Q587" s="105">
        <f>+monthly_drivers_0!Q587*1.25</f>
        <v>3.125</v>
      </c>
    </row>
    <row r="588" spans="1:17" x14ac:dyDescent="0.25">
      <c r="A588" s="106">
        <f t="shared" si="37"/>
        <v>62336</v>
      </c>
      <c r="B588" s="106" t="str">
        <f t="shared" si="38"/>
        <v>Discovery</v>
      </c>
      <c r="C588" s="93">
        <f t="shared" si="39"/>
        <v>0</v>
      </c>
      <c r="D588" s="94">
        <v>0</v>
      </c>
      <c r="E588" s="94">
        <v>0</v>
      </c>
      <c r="F588" s="94">
        <v>0</v>
      </c>
      <c r="G588" s="94">
        <v>0</v>
      </c>
      <c r="H588" s="94">
        <v>0</v>
      </c>
      <c r="I588" s="94">
        <v>0</v>
      </c>
      <c r="J588" s="94">
        <v>0</v>
      </c>
      <c r="K588" s="95">
        <v>0</v>
      </c>
      <c r="L588" s="94">
        <f t="shared" si="36"/>
        <v>0</v>
      </c>
      <c r="M588" s="94">
        <v>0</v>
      </c>
      <c r="N588" s="94">
        <v>0</v>
      </c>
      <c r="O588" s="96">
        <v>0</v>
      </c>
      <c r="P588" s="95">
        <v>0</v>
      </c>
      <c r="Q588" s="97">
        <f>+monthly_drivers_0!Q588*1.25</f>
        <v>3.125</v>
      </c>
    </row>
    <row r="589" spans="1:17" x14ac:dyDescent="0.25">
      <c r="A589" s="98">
        <f t="shared" si="37"/>
        <v>62366</v>
      </c>
      <c r="B589" s="98" t="str">
        <f t="shared" si="38"/>
        <v>Discovery</v>
      </c>
      <c r="C589" s="99">
        <f t="shared" si="39"/>
        <v>0</v>
      </c>
      <c r="D589" s="100">
        <v>0</v>
      </c>
      <c r="E589" s="100">
        <v>0</v>
      </c>
      <c r="F589" s="100">
        <v>0</v>
      </c>
      <c r="G589" s="100">
        <v>0</v>
      </c>
      <c r="H589" s="100">
        <v>0</v>
      </c>
      <c r="I589" s="100">
        <v>0</v>
      </c>
      <c r="J589" s="100">
        <v>0</v>
      </c>
      <c r="K589" s="101">
        <v>0</v>
      </c>
      <c r="L589" s="102">
        <f t="shared" si="36"/>
        <v>0</v>
      </c>
      <c r="M589" s="102">
        <v>0</v>
      </c>
      <c r="N589" s="102">
        <v>0</v>
      </c>
      <c r="O589" s="103">
        <v>0</v>
      </c>
      <c r="P589" s="104">
        <v>0</v>
      </c>
      <c r="Q589" s="105">
        <f>+monthly_drivers_0!Q589*1.25</f>
        <v>3.125</v>
      </c>
    </row>
    <row r="590" spans="1:17" x14ac:dyDescent="0.25">
      <c r="A590" s="106">
        <f t="shared" si="37"/>
        <v>62397</v>
      </c>
      <c r="B590" s="106" t="str">
        <f t="shared" si="38"/>
        <v>Discovery</v>
      </c>
      <c r="C590" s="93">
        <f t="shared" si="39"/>
        <v>0</v>
      </c>
      <c r="D590" s="94">
        <v>0</v>
      </c>
      <c r="E590" s="94">
        <v>0</v>
      </c>
      <c r="F590" s="94">
        <v>0</v>
      </c>
      <c r="G590" s="94">
        <v>0</v>
      </c>
      <c r="H590" s="94">
        <v>0</v>
      </c>
      <c r="I590" s="94">
        <v>0</v>
      </c>
      <c r="J590" s="94">
        <v>0</v>
      </c>
      <c r="K590" s="95">
        <v>0</v>
      </c>
      <c r="L590" s="94">
        <f t="shared" si="36"/>
        <v>0</v>
      </c>
      <c r="M590" s="94">
        <v>0</v>
      </c>
      <c r="N590" s="94">
        <v>0</v>
      </c>
      <c r="O590" s="96">
        <v>0</v>
      </c>
      <c r="P590" s="95">
        <v>0</v>
      </c>
      <c r="Q590" s="97">
        <f>+monthly_drivers_0!Q590*1.25</f>
        <v>3.125</v>
      </c>
    </row>
    <row r="591" spans="1:17" x14ac:dyDescent="0.25">
      <c r="A591" s="98">
        <f t="shared" si="37"/>
        <v>62427</v>
      </c>
      <c r="B591" s="98" t="str">
        <f t="shared" si="38"/>
        <v>Discovery</v>
      </c>
      <c r="C591" s="99">
        <f t="shared" si="39"/>
        <v>0</v>
      </c>
      <c r="D591" s="100">
        <v>0</v>
      </c>
      <c r="E591" s="100">
        <v>0</v>
      </c>
      <c r="F591" s="100">
        <v>0</v>
      </c>
      <c r="G591" s="100">
        <v>0</v>
      </c>
      <c r="H591" s="100">
        <v>0</v>
      </c>
      <c r="I591" s="100">
        <v>0</v>
      </c>
      <c r="J591" s="100">
        <v>0</v>
      </c>
      <c r="K591" s="101">
        <v>0</v>
      </c>
      <c r="L591" s="102">
        <f t="shared" si="36"/>
        <v>0</v>
      </c>
      <c r="M591" s="102">
        <v>0</v>
      </c>
      <c r="N591" s="102">
        <v>0</v>
      </c>
      <c r="O591" s="103">
        <v>0</v>
      </c>
      <c r="P591" s="104">
        <v>0</v>
      </c>
      <c r="Q591" s="105">
        <f>+monthly_drivers_0!Q591*1.25</f>
        <v>3.125</v>
      </c>
    </row>
    <row r="592" spans="1:17" x14ac:dyDescent="0.25">
      <c r="A592" s="106">
        <f t="shared" si="37"/>
        <v>62458</v>
      </c>
      <c r="B592" s="106" t="str">
        <f t="shared" si="38"/>
        <v>Discovery</v>
      </c>
      <c r="C592" s="93">
        <f t="shared" si="39"/>
        <v>0</v>
      </c>
      <c r="D592" s="94">
        <v>0</v>
      </c>
      <c r="E592" s="94">
        <v>0</v>
      </c>
      <c r="F592" s="94">
        <v>0</v>
      </c>
      <c r="G592" s="94">
        <v>0</v>
      </c>
      <c r="H592" s="94">
        <v>0</v>
      </c>
      <c r="I592" s="94">
        <v>0</v>
      </c>
      <c r="J592" s="94">
        <v>0</v>
      </c>
      <c r="K592" s="95">
        <v>0</v>
      </c>
      <c r="L592" s="94">
        <f t="shared" si="36"/>
        <v>0</v>
      </c>
      <c r="M592" s="94">
        <v>0</v>
      </c>
      <c r="N592" s="94">
        <v>0</v>
      </c>
      <c r="O592" s="96">
        <v>0</v>
      </c>
      <c r="P592" s="95">
        <v>0</v>
      </c>
      <c r="Q592" s="97">
        <f>+monthly_drivers_0!Q592*1.25</f>
        <v>3.125</v>
      </c>
    </row>
    <row r="593" spans="1:17" x14ac:dyDescent="0.25">
      <c r="A593" s="98">
        <f t="shared" si="37"/>
        <v>62489</v>
      </c>
      <c r="B593" s="98" t="str">
        <f t="shared" si="38"/>
        <v>Discovery</v>
      </c>
      <c r="C593" s="99">
        <f t="shared" si="39"/>
        <v>0</v>
      </c>
      <c r="D593" s="100">
        <v>0</v>
      </c>
      <c r="E593" s="100">
        <v>0</v>
      </c>
      <c r="F593" s="100">
        <v>0</v>
      </c>
      <c r="G593" s="100">
        <v>0</v>
      </c>
      <c r="H593" s="100">
        <v>0</v>
      </c>
      <c r="I593" s="100">
        <v>0</v>
      </c>
      <c r="J593" s="100">
        <v>0</v>
      </c>
      <c r="K593" s="101">
        <v>0</v>
      </c>
      <c r="L593" s="102">
        <f t="shared" si="36"/>
        <v>0</v>
      </c>
      <c r="M593" s="102">
        <v>0</v>
      </c>
      <c r="N593" s="102">
        <v>0</v>
      </c>
      <c r="O593" s="103">
        <v>0</v>
      </c>
      <c r="P593" s="104">
        <v>0</v>
      </c>
      <c r="Q593" s="105">
        <f>+monthly_drivers_0!Q593*1.25</f>
        <v>3.125</v>
      </c>
    </row>
    <row r="594" spans="1:17" x14ac:dyDescent="0.25">
      <c r="A594" s="106">
        <f t="shared" si="37"/>
        <v>62517</v>
      </c>
      <c r="B594" s="106" t="str">
        <f t="shared" si="38"/>
        <v>Discovery</v>
      </c>
      <c r="C594" s="93">
        <f t="shared" si="39"/>
        <v>0</v>
      </c>
      <c r="D594" s="94">
        <v>0</v>
      </c>
      <c r="E594" s="94">
        <v>0</v>
      </c>
      <c r="F594" s="94">
        <v>0</v>
      </c>
      <c r="G594" s="94">
        <v>0</v>
      </c>
      <c r="H594" s="94">
        <v>0</v>
      </c>
      <c r="I594" s="94">
        <v>0</v>
      </c>
      <c r="J594" s="94">
        <v>0</v>
      </c>
      <c r="K594" s="95">
        <v>0</v>
      </c>
      <c r="L594" s="94">
        <f t="shared" si="36"/>
        <v>0</v>
      </c>
      <c r="M594" s="94">
        <v>0</v>
      </c>
      <c r="N594" s="94">
        <v>0</v>
      </c>
      <c r="O594" s="96">
        <v>0</v>
      </c>
      <c r="P594" s="95">
        <v>0</v>
      </c>
      <c r="Q594" s="97">
        <f>+monthly_drivers_0!Q594*1.25</f>
        <v>3.125</v>
      </c>
    </row>
    <row r="595" spans="1:17" x14ac:dyDescent="0.25">
      <c r="A595" s="98">
        <f t="shared" si="37"/>
        <v>62548</v>
      </c>
      <c r="B595" s="98" t="str">
        <f t="shared" si="38"/>
        <v>Discovery</v>
      </c>
      <c r="C595" s="99">
        <f t="shared" si="39"/>
        <v>0</v>
      </c>
      <c r="D595" s="100">
        <v>0</v>
      </c>
      <c r="E595" s="100">
        <v>0</v>
      </c>
      <c r="F595" s="100">
        <v>0</v>
      </c>
      <c r="G595" s="100">
        <v>0</v>
      </c>
      <c r="H595" s="100">
        <v>0</v>
      </c>
      <c r="I595" s="100">
        <v>0</v>
      </c>
      <c r="J595" s="100">
        <v>0</v>
      </c>
      <c r="K595" s="101">
        <v>0</v>
      </c>
      <c r="L595" s="102">
        <f t="shared" si="36"/>
        <v>0</v>
      </c>
      <c r="M595" s="102">
        <v>0</v>
      </c>
      <c r="N595" s="102">
        <v>0</v>
      </c>
      <c r="O595" s="103">
        <v>0</v>
      </c>
      <c r="P595" s="104">
        <v>0</v>
      </c>
      <c r="Q595" s="105">
        <f>+monthly_drivers_0!Q595*1.25</f>
        <v>3.125</v>
      </c>
    </row>
    <row r="596" spans="1:17" x14ac:dyDescent="0.25">
      <c r="A596" s="106">
        <f t="shared" si="37"/>
        <v>62578</v>
      </c>
      <c r="B596" s="106" t="str">
        <f t="shared" si="38"/>
        <v>Discovery</v>
      </c>
      <c r="C596" s="93">
        <f t="shared" si="39"/>
        <v>0</v>
      </c>
      <c r="D596" s="94">
        <v>0</v>
      </c>
      <c r="E596" s="94">
        <v>0</v>
      </c>
      <c r="F596" s="94">
        <v>0</v>
      </c>
      <c r="G596" s="94">
        <v>0</v>
      </c>
      <c r="H596" s="94">
        <v>0</v>
      </c>
      <c r="I596" s="94">
        <v>0</v>
      </c>
      <c r="J596" s="94">
        <v>0</v>
      </c>
      <c r="K596" s="95">
        <v>0</v>
      </c>
      <c r="L596" s="94">
        <f t="shared" si="36"/>
        <v>0</v>
      </c>
      <c r="M596" s="94">
        <v>0</v>
      </c>
      <c r="N596" s="94">
        <v>0</v>
      </c>
      <c r="O596" s="96">
        <v>0</v>
      </c>
      <c r="P596" s="95">
        <v>0</v>
      </c>
      <c r="Q596" s="97">
        <f>+monthly_drivers_0!Q596*1.25</f>
        <v>3.125</v>
      </c>
    </row>
    <row r="597" spans="1:17" x14ac:dyDescent="0.25">
      <c r="A597" s="98">
        <f t="shared" si="37"/>
        <v>62609</v>
      </c>
      <c r="B597" s="98" t="str">
        <f t="shared" si="38"/>
        <v>Discovery</v>
      </c>
      <c r="C597" s="99">
        <f t="shared" si="39"/>
        <v>0</v>
      </c>
      <c r="D597" s="100">
        <v>0</v>
      </c>
      <c r="E597" s="100">
        <v>0</v>
      </c>
      <c r="F597" s="100">
        <v>0</v>
      </c>
      <c r="G597" s="100">
        <v>0</v>
      </c>
      <c r="H597" s="100">
        <v>0</v>
      </c>
      <c r="I597" s="100">
        <v>0</v>
      </c>
      <c r="J597" s="100">
        <v>0</v>
      </c>
      <c r="K597" s="101">
        <v>0</v>
      </c>
      <c r="L597" s="102">
        <f t="shared" si="36"/>
        <v>0</v>
      </c>
      <c r="M597" s="102">
        <v>0</v>
      </c>
      <c r="N597" s="102">
        <v>0</v>
      </c>
      <c r="O597" s="103">
        <v>0</v>
      </c>
      <c r="P597" s="104">
        <v>0</v>
      </c>
      <c r="Q597" s="105">
        <f>+monthly_drivers_0!Q597*1.25</f>
        <v>3.125</v>
      </c>
    </row>
    <row r="598" spans="1:17" x14ac:dyDescent="0.25">
      <c r="A598" s="106">
        <f t="shared" si="37"/>
        <v>62639</v>
      </c>
      <c r="B598" s="106" t="str">
        <f t="shared" si="38"/>
        <v>Discovery</v>
      </c>
      <c r="C598" s="93">
        <f t="shared" si="39"/>
        <v>0</v>
      </c>
      <c r="D598" s="94">
        <v>0</v>
      </c>
      <c r="E598" s="94">
        <v>0</v>
      </c>
      <c r="F598" s="94">
        <v>0</v>
      </c>
      <c r="G598" s="94">
        <v>0</v>
      </c>
      <c r="H598" s="94">
        <v>0</v>
      </c>
      <c r="I598" s="94">
        <v>0</v>
      </c>
      <c r="J598" s="94">
        <v>0</v>
      </c>
      <c r="K598" s="95">
        <v>0</v>
      </c>
      <c r="L598" s="94">
        <f t="shared" si="36"/>
        <v>0</v>
      </c>
      <c r="M598" s="94">
        <v>0</v>
      </c>
      <c r="N598" s="94">
        <v>0</v>
      </c>
      <c r="O598" s="96">
        <v>0</v>
      </c>
      <c r="P598" s="95">
        <v>0</v>
      </c>
      <c r="Q598" s="97">
        <f>+monthly_drivers_0!Q598*1.25</f>
        <v>3.125</v>
      </c>
    </row>
    <row r="599" spans="1:17" x14ac:dyDescent="0.25">
      <c r="A599" s="98">
        <f t="shared" si="37"/>
        <v>62670</v>
      </c>
      <c r="B599" s="98" t="str">
        <f t="shared" si="38"/>
        <v>Discovery</v>
      </c>
      <c r="C599" s="99">
        <f t="shared" si="39"/>
        <v>0</v>
      </c>
      <c r="D599" s="100">
        <v>0</v>
      </c>
      <c r="E599" s="100">
        <v>0</v>
      </c>
      <c r="F599" s="100">
        <v>0</v>
      </c>
      <c r="G599" s="100">
        <v>0</v>
      </c>
      <c r="H599" s="100">
        <v>0</v>
      </c>
      <c r="I599" s="100">
        <v>0</v>
      </c>
      <c r="J599" s="100">
        <v>0</v>
      </c>
      <c r="K599" s="101">
        <v>0</v>
      </c>
      <c r="L599" s="102">
        <f t="shared" si="36"/>
        <v>0</v>
      </c>
      <c r="M599" s="102">
        <v>0</v>
      </c>
      <c r="N599" s="102">
        <v>0</v>
      </c>
      <c r="O599" s="103">
        <v>0</v>
      </c>
      <c r="P599" s="104">
        <v>0</v>
      </c>
      <c r="Q599" s="105">
        <f>+monthly_drivers_0!Q599*1.25</f>
        <v>3.125</v>
      </c>
    </row>
    <row r="600" spans="1:17" x14ac:dyDescent="0.25">
      <c r="A600" s="106">
        <f t="shared" si="37"/>
        <v>62701</v>
      </c>
      <c r="B600" s="106" t="str">
        <f t="shared" si="38"/>
        <v>Discovery</v>
      </c>
      <c r="C600" s="93">
        <f t="shared" si="39"/>
        <v>0</v>
      </c>
      <c r="D600" s="94">
        <v>0</v>
      </c>
      <c r="E600" s="94">
        <v>0</v>
      </c>
      <c r="F600" s="94">
        <v>0</v>
      </c>
      <c r="G600" s="94">
        <v>0</v>
      </c>
      <c r="H600" s="94">
        <v>0</v>
      </c>
      <c r="I600" s="94">
        <v>0</v>
      </c>
      <c r="J600" s="94">
        <v>0</v>
      </c>
      <c r="K600" s="95">
        <v>0</v>
      </c>
      <c r="L600" s="94">
        <f t="shared" si="36"/>
        <v>0</v>
      </c>
      <c r="M600" s="94">
        <v>0</v>
      </c>
      <c r="N600" s="94">
        <v>0</v>
      </c>
      <c r="O600" s="96">
        <v>0</v>
      </c>
      <c r="P600" s="95">
        <v>0</v>
      </c>
      <c r="Q600" s="97">
        <f>+monthly_drivers_0!Q600*1.25</f>
        <v>3.125</v>
      </c>
    </row>
    <row r="601" spans="1:17" x14ac:dyDescent="0.25">
      <c r="A601" s="98">
        <f t="shared" si="37"/>
        <v>62731</v>
      </c>
      <c r="B601" s="98" t="str">
        <f t="shared" si="38"/>
        <v>Discovery</v>
      </c>
      <c r="C601" s="99">
        <f t="shared" si="39"/>
        <v>0</v>
      </c>
      <c r="D601" s="100">
        <v>0</v>
      </c>
      <c r="E601" s="100">
        <v>0</v>
      </c>
      <c r="F601" s="100">
        <v>0</v>
      </c>
      <c r="G601" s="100">
        <v>0</v>
      </c>
      <c r="H601" s="100">
        <v>0</v>
      </c>
      <c r="I601" s="100">
        <v>0</v>
      </c>
      <c r="J601" s="100">
        <v>0</v>
      </c>
      <c r="K601" s="101">
        <v>0</v>
      </c>
      <c r="L601" s="102">
        <f t="shared" si="36"/>
        <v>0</v>
      </c>
      <c r="M601" s="102">
        <v>0</v>
      </c>
      <c r="N601" s="102">
        <v>0</v>
      </c>
      <c r="O601" s="103">
        <v>0</v>
      </c>
      <c r="P601" s="104">
        <v>0</v>
      </c>
      <c r="Q601" s="105">
        <f>+monthly_drivers_0!Q601*1.25</f>
        <v>3.125</v>
      </c>
    </row>
    <row r="602" spans="1:17" x14ac:dyDescent="0.25">
      <c r="A602" s="106">
        <f t="shared" si="37"/>
        <v>62762</v>
      </c>
      <c r="B602" s="106" t="str">
        <f t="shared" si="38"/>
        <v>Discovery</v>
      </c>
      <c r="C602" s="93">
        <f t="shared" si="39"/>
        <v>0</v>
      </c>
      <c r="D602" s="94">
        <f t="shared" ref="D602:D633" si="40">+IFERROR(D601/D600*D601,D601)</f>
        <v>0</v>
      </c>
      <c r="E602" s="94">
        <f t="shared" ref="E602:E633" si="41">+IFERROR(E601/E600*E601,E601)</f>
        <v>0</v>
      </c>
      <c r="F602" s="94">
        <f t="shared" ref="F602:F633" si="42">+IFERROR(F601/F600*F601,F601)</f>
        <v>0</v>
      </c>
      <c r="G602" s="94">
        <f t="shared" ref="G602:G633" si="43">+IFERROR(G601/G600*G601,G601)</f>
        <v>0</v>
      </c>
      <c r="H602" s="94">
        <f t="shared" ref="H602:H633" si="44">+IFERROR(H601/H600*H601,H601)</f>
        <v>0</v>
      </c>
      <c r="I602" s="94">
        <f t="shared" ref="I602:I633" si="45">+IFERROR(I601/I600*I601,I601)</f>
        <v>0</v>
      </c>
      <c r="J602" s="94">
        <f t="shared" ref="J602:J633" si="46">+IFERROR(J601/J600*J601,J601)</f>
        <v>0</v>
      </c>
      <c r="K602" s="95">
        <f t="shared" ref="K602:K633" si="47">+IFERROR(K601/K600*K601,K601)</f>
        <v>0</v>
      </c>
      <c r="L602" s="94">
        <f t="shared" si="36"/>
        <v>0</v>
      </c>
      <c r="M602" s="94">
        <v>0</v>
      </c>
      <c r="N602" s="94">
        <v>0</v>
      </c>
      <c r="O602" s="96">
        <v>0</v>
      </c>
      <c r="P602" s="95">
        <v>0</v>
      </c>
      <c r="Q602" s="97">
        <f>+monthly_drivers_0!Q602*1.25</f>
        <v>3.125</v>
      </c>
    </row>
    <row r="603" spans="1:17" x14ac:dyDescent="0.25">
      <c r="A603" s="98">
        <f t="shared" si="37"/>
        <v>62792</v>
      </c>
      <c r="B603" s="98" t="str">
        <f t="shared" si="38"/>
        <v>Discovery</v>
      </c>
      <c r="C603" s="99">
        <f t="shared" si="39"/>
        <v>0</v>
      </c>
      <c r="D603" s="100">
        <f t="shared" si="40"/>
        <v>0</v>
      </c>
      <c r="E603" s="100">
        <f t="shared" si="41"/>
        <v>0</v>
      </c>
      <c r="F603" s="100">
        <f t="shared" si="42"/>
        <v>0</v>
      </c>
      <c r="G603" s="100">
        <f t="shared" si="43"/>
        <v>0</v>
      </c>
      <c r="H603" s="100">
        <f t="shared" si="44"/>
        <v>0</v>
      </c>
      <c r="I603" s="100">
        <f t="shared" si="45"/>
        <v>0</v>
      </c>
      <c r="J603" s="100">
        <f t="shared" si="46"/>
        <v>0</v>
      </c>
      <c r="K603" s="101">
        <f t="shared" si="47"/>
        <v>0</v>
      </c>
      <c r="L603" s="102">
        <f t="shared" si="36"/>
        <v>0</v>
      </c>
      <c r="M603" s="102">
        <v>0</v>
      </c>
      <c r="N603" s="102">
        <v>0</v>
      </c>
      <c r="O603" s="103">
        <v>0</v>
      </c>
      <c r="P603" s="104">
        <v>0</v>
      </c>
      <c r="Q603" s="105">
        <f>+monthly_drivers_0!Q603*1.25</f>
        <v>3.125</v>
      </c>
    </row>
    <row r="604" spans="1:17" x14ac:dyDescent="0.25">
      <c r="A604" s="106">
        <f t="shared" si="37"/>
        <v>62823</v>
      </c>
      <c r="B604" s="106" t="str">
        <f t="shared" si="38"/>
        <v>Discovery</v>
      </c>
      <c r="C604" s="93">
        <f t="shared" si="39"/>
        <v>0</v>
      </c>
      <c r="D604" s="94">
        <f t="shared" si="40"/>
        <v>0</v>
      </c>
      <c r="E604" s="94">
        <f t="shared" si="41"/>
        <v>0</v>
      </c>
      <c r="F604" s="94">
        <f t="shared" si="42"/>
        <v>0</v>
      </c>
      <c r="G604" s="94">
        <f t="shared" si="43"/>
        <v>0</v>
      </c>
      <c r="H604" s="94">
        <f t="shared" si="44"/>
        <v>0</v>
      </c>
      <c r="I604" s="94">
        <f t="shared" si="45"/>
        <v>0</v>
      </c>
      <c r="J604" s="94">
        <f t="shared" si="46"/>
        <v>0</v>
      </c>
      <c r="K604" s="95">
        <f t="shared" si="47"/>
        <v>0</v>
      </c>
      <c r="L604" s="94">
        <f t="shared" si="36"/>
        <v>0</v>
      </c>
      <c r="M604" s="94">
        <v>0</v>
      </c>
      <c r="N604" s="94">
        <v>0</v>
      </c>
      <c r="O604" s="96">
        <v>0</v>
      </c>
      <c r="P604" s="95">
        <v>0</v>
      </c>
      <c r="Q604" s="97">
        <f>+monthly_drivers_0!Q604*1.25</f>
        <v>3.125</v>
      </c>
    </row>
    <row r="605" spans="1:17" x14ac:dyDescent="0.25">
      <c r="A605" s="98">
        <f t="shared" si="37"/>
        <v>62854</v>
      </c>
      <c r="B605" s="98" t="str">
        <f t="shared" si="38"/>
        <v>Discovery</v>
      </c>
      <c r="C605" s="99">
        <f t="shared" si="39"/>
        <v>0</v>
      </c>
      <c r="D605" s="100">
        <f t="shared" si="40"/>
        <v>0</v>
      </c>
      <c r="E605" s="100">
        <f t="shared" si="41"/>
        <v>0</v>
      </c>
      <c r="F605" s="100">
        <f t="shared" si="42"/>
        <v>0</v>
      </c>
      <c r="G605" s="100">
        <f t="shared" si="43"/>
        <v>0</v>
      </c>
      <c r="H605" s="100">
        <f t="shared" si="44"/>
        <v>0</v>
      </c>
      <c r="I605" s="100">
        <f t="shared" si="45"/>
        <v>0</v>
      </c>
      <c r="J605" s="100">
        <f t="shared" si="46"/>
        <v>0</v>
      </c>
      <c r="K605" s="101">
        <f t="shared" si="47"/>
        <v>0</v>
      </c>
      <c r="L605" s="102">
        <f t="shared" si="36"/>
        <v>0</v>
      </c>
      <c r="M605" s="102">
        <v>0</v>
      </c>
      <c r="N605" s="102">
        <v>0</v>
      </c>
      <c r="O605" s="103">
        <v>0</v>
      </c>
      <c r="P605" s="104">
        <v>0</v>
      </c>
      <c r="Q605" s="105">
        <f>+monthly_drivers_0!Q605*1.25</f>
        <v>3.125</v>
      </c>
    </row>
    <row r="606" spans="1:17" x14ac:dyDescent="0.25">
      <c r="A606" s="106">
        <f t="shared" si="37"/>
        <v>62883</v>
      </c>
      <c r="B606" s="106" t="str">
        <f t="shared" si="38"/>
        <v>Discovery</v>
      </c>
      <c r="C606" s="93">
        <f t="shared" si="39"/>
        <v>0</v>
      </c>
      <c r="D606" s="94">
        <f t="shared" si="40"/>
        <v>0</v>
      </c>
      <c r="E606" s="94">
        <f t="shared" si="41"/>
        <v>0</v>
      </c>
      <c r="F606" s="94">
        <f t="shared" si="42"/>
        <v>0</v>
      </c>
      <c r="G606" s="94">
        <f t="shared" si="43"/>
        <v>0</v>
      </c>
      <c r="H606" s="94">
        <f t="shared" si="44"/>
        <v>0</v>
      </c>
      <c r="I606" s="94">
        <f t="shared" si="45"/>
        <v>0</v>
      </c>
      <c r="J606" s="94">
        <f t="shared" si="46"/>
        <v>0</v>
      </c>
      <c r="K606" s="95">
        <f t="shared" si="47"/>
        <v>0</v>
      </c>
      <c r="L606" s="94">
        <f t="shared" si="36"/>
        <v>0</v>
      </c>
      <c r="M606" s="94">
        <v>0</v>
      </c>
      <c r="N606" s="94">
        <v>0</v>
      </c>
      <c r="O606" s="96">
        <v>0</v>
      </c>
      <c r="P606" s="95">
        <v>0</v>
      </c>
      <c r="Q606" s="97">
        <f>+monthly_drivers_0!Q606*1.25</f>
        <v>3.125</v>
      </c>
    </row>
    <row r="607" spans="1:17" x14ac:dyDescent="0.25">
      <c r="A607" s="98">
        <f t="shared" si="37"/>
        <v>62914</v>
      </c>
      <c r="B607" s="98" t="str">
        <f t="shared" si="38"/>
        <v>Discovery</v>
      </c>
      <c r="C607" s="99">
        <f t="shared" si="39"/>
        <v>0</v>
      </c>
      <c r="D607" s="100">
        <f t="shared" si="40"/>
        <v>0</v>
      </c>
      <c r="E607" s="100">
        <f t="shared" si="41"/>
        <v>0</v>
      </c>
      <c r="F607" s="100">
        <f t="shared" si="42"/>
        <v>0</v>
      </c>
      <c r="G607" s="100">
        <f t="shared" si="43"/>
        <v>0</v>
      </c>
      <c r="H607" s="100">
        <f t="shared" si="44"/>
        <v>0</v>
      </c>
      <c r="I607" s="100">
        <f t="shared" si="45"/>
        <v>0</v>
      </c>
      <c r="J607" s="100">
        <f t="shared" si="46"/>
        <v>0</v>
      </c>
      <c r="K607" s="101">
        <f t="shared" si="47"/>
        <v>0</v>
      </c>
      <c r="L607" s="102">
        <f t="shared" si="36"/>
        <v>0</v>
      </c>
      <c r="M607" s="102">
        <v>0</v>
      </c>
      <c r="N607" s="102">
        <v>0</v>
      </c>
      <c r="O607" s="103">
        <v>0</v>
      </c>
      <c r="P607" s="104">
        <v>0</v>
      </c>
      <c r="Q607" s="105">
        <f>+monthly_drivers_0!Q607*1.25</f>
        <v>3.125</v>
      </c>
    </row>
    <row r="608" spans="1:17" x14ac:dyDescent="0.25">
      <c r="A608" s="106">
        <f t="shared" si="37"/>
        <v>62944</v>
      </c>
      <c r="B608" s="106" t="str">
        <f t="shared" si="38"/>
        <v>Discovery</v>
      </c>
      <c r="C608" s="93">
        <f t="shared" si="39"/>
        <v>0</v>
      </c>
      <c r="D608" s="94">
        <f t="shared" si="40"/>
        <v>0</v>
      </c>
      <c r="E608" s="94">
        <f t="shared" si="41"/>
        <v>0</v>
      </c>
      <c r="F608" s="94">
        <f t="shared" si="42"/>
        <v>0</v>
      </c>
      <c r="G608" s="94">
        <f t="shared" si="43"/>
        <v>0</v>
      </c>
      <c r="H608" s="94">
        <f t="shared" si="44"/>
        <v>0</v>
      </c>
      <c r="I608" s="94">
        <f t="shared" si="45"/>
        <v>0</v>
      </c>
      <c r="J608" s="94">
        <f t="shared" si="46"/>
        <v>0</v>
      </c>
      <c r="K608" s="95">
        <f t="shared" si="47"/>
        <v>0</v>
      </c>
      <c r="L608" s="94">
        <f t="shared" si="36"/>
        <v>0</v>
      </c>
      <c r="M608" s="94">
        <v>0</v>
      </c>
      <c r="N608" s="94">
        <v>0</v>
      </c>
      <c r="O608" s="96">
        <v>0</v>
      </c>
      <c r="P608" s="95">
        <v>0</v>
      </c>
      <c r="Q608" s="97">
        <f>+monthly_drivers_0!Q608*1.25</f>
        <v>3.125</v>
      </c>
    </row>
    <row r="609" spans="1:17" x14ac:dyDescent="0.25">
      <c r="A609" s="98">
        <f t="shared" si="37"/>
        <v>62975</v>
      </c>
      <c r="B609" s="98" t="str">
        <f t="shared" si="38"/>
        <v>Discovery</v>
      </c>
      <c r="C609" s="99">
        <f t="shared" si="39"/>
        <v>0</v>
      </c>
      <c r="D609" s="100">
        <f t="shared" si="40"/>
        <v>0</v>
      </c>
      <c r="E609" s="100">
        <f t="shared" si="41"/>
        <v>0</v>
      </c>
      <c r="F609" s="100">
        <f t="shared" si="42"/>
        <v>0</v>
      </c>
      <c r="G609" s="100">
        <f t="shared" si="43"/>
        <v>0</v>
      </c>
      <c r="H609" s="100">
        <f t="shared" si="44"/>
        <v>0</v>
      </c>
      <c r="I609" s="100">
        <f t="shared" si="45"/>
        <v>0</v>
      </c>
      <c r="J609" s="100">
        <f t="shared" si="46"/>
        <v>0</v>
      </c>
      <c r="K609" s="101">
        <f t="shared" si="47"/>
        <v>0</v>
      </c>
      <c r="L609" s="102">
        <f t="shared" si="36"/>
        <v>0</v>
      </c>
      <c r="M609" s="102">
        <v>0</v>
      </c>
      <c r="N609" s="102">
        <v>0</v>
      </c>
      <c r="O609" s="103">
        <v>0</v>
      </c>
      <c r="P609" s="104">
        <v>0</v>
      </c>
      <c r="Q609" s="105">
        <f>+monthly_drivers_0!Q609*1.25</f>
        <v>3.125</v>
      </c>
    </row>
    <row r="610" spans="1:17" x14ac:dyDescent="0.25">
      <c r="A610" s="106">
        <f t="shared" si="37"/>
        <v>63005</v>
      </c>
      <c r="B610" s="106" t="str">
        <f t="shared" si="38"/>
        <v>Discovery</v>
      </c>
      <c r="C610" s="93">
        <f t="shared" si="39"/>
        <v>0</v>
      </c>
      <c r="D610" s="94">
        <f t="shared" si="40"/>
        <v>0</v>
      </c>
      <c r="E610" s="94">
        <f t="shared" si="41"/>
        <v>0</v>
      </c>
      <c r="F610" s="94">
        <f t="shared" si="42"/>
        <v>0</v>
      </c>
      <c r="G610" s="94">
        <f t="shared" si="43"/>
        <v>0</v>
      </c>
      <c r="H610" s="94">
        <f t="shared" si="44"/>
        <v>0</v>
      </c>
      <c r="I610" s="94">
        <f t="shared" si="45"/>
        <v>0</v>
      </c>
      <c r="J610" s="94">
        <f t="shared" si="46"/>
        <v>0</v>
      </c>
      <c r="K610" s="95">
        <f t="shared" si="47"/>
        <v>0</v>
      </c>
      <c r="L610" s="94">
        <f t="shared" si="36"/>
        <v>0</v>
      </c>
      <c r="M610" s="94">
        <v>0</v>
      </c>
      <c r="N610" s="94">
        <v>0</v>
      </c>
      <c r="O610" s="96">
        <v>0</v>
      </c>
      <c r="P610" s="95">
        <v>0</v>
      </c>
      <c r="Q610" s="97">
        <f>+monthly_drivers_0!Q610*1.25</f>
        <v>3.125</v>
      </c>
    </row>
    <row r="611" spans="1:17" x14ac:dyDescent="0.25">
      <c r="A611" s="98">
        <f t="shared" si="37"/>
        <v>63036</v>
      </c>
      <c r="B611" s="98" t="str">
        <f t="shared" si="38"/>
        <v>Discovery</v>
      </c>
      <c r="C611" s="99">
        <f t="shared" si="39"/>
        <v>0</v>
      </c>
      <c r="D611" s="100">
        <f t="shared" si="40"/>
        <v>0</v>
      </c>
      <c r="E611" s="100">
        <f t="shared" si="41"/>
        <v>0</v>
      </c>
      <c r="F611" s="100">
        <f t="shared" si="42"/>
        <v>0</v>
      </c>
      <c r="G611" s="100">
        <f t="shared" si="43"/>
        <v>0</v>
      </c>
      <c r="H611" s="100">
        <f t="shared" si="44"/>
        <v>0</v>
      </c>
      <c r="I611" s="100">
        <f t="shared" si="45"/>
        <v>0</v>
      </c>
      <c r="J611" s="100">
        <f t="shared" si="46"/>
        <v>0</v>
      </c>
      <c r="K611" s="101">
        <f t="shared" si="47"/>
        <v>0</v>
      </c>
      <c r="L611" s="102">
        <f t="shared" si="36"/>
        <v>0</v>
      </c>
      <c r="M611" s="102">
        <v>0</v>
      </c>
      <c r="N611" s="102">
        <v>0</v>
      </c>
      <c r="O611" s="103">
        <v>0</v>
      </c>
      <c r="P611" s="104">
        <v>0</v>
      </c>
      <c r="Q611" s="105">
        <f>+monthly_drivers_0!Q611*1.25</f>
        <v>3.125</v>
      </c>
    </row>
    <row r="612" spans="1:17" x14ac:dyDescent="0.25">
      <c r="A612" s="106">
        <f t="shared" si="37"/>
        <v>63067</v>
      </c>
      <c r="B612" s="106" t="str">
        <f t="shared" si="38"/>
        <v>Discovery</v>
      </c>
      <c r="C612" s="93">
        <f t="shared" si="39"/>
        <v>0</v>
      </c>
      <c r="D612" s="94">
        <f t="shared" si="40"/>
        <v>0</v>
      </c>
      <c r="E612" s="94">
        <f t="shared" si="41"/>
        <v>0</v>
      </c>
      <c r="F612" s="94">
        <f t="shared" si="42"/>
        <v>0</v>
      </c>
      <c r="G612" s="94">
        <f t="shared" si="43"/>
        <v>0</v>
      </c>
      <c r="H612" s="94">
        <f t="shared" si="44"/>
        <v>0</v>
      </c>
      <c r="I612" s="94">
        <f t="shared" si="45"/>
        <v>0</v>
      </c>
      <c r="J612" s="94">
        <f t="shared" si="46"/>
        <v>0</v>
      </c>
      <c r="K612" s="95">
        <f t="shared" si="47"/>
        <v>0</v>
      </c>
      <c r="L612" s="94">
        <f t="shared" si="36"/>
        <v>0</v>
      </c>
      <c r="M612" s="94">
        <v>0</v>
      </c>
      <c r="N612" s="94">
        <v>0</v>
      </c>
      <c r="O612" s="96">
        <v>0</v>
      </c>
      <c r="P612" s="95">
        <v>0</v>
      </c>
      <c r="Q612" s="97">
        <f>+monthly_drivers_0!Q612*1.25</f>
        <v>3.125</v>
      </c>
    </row>
    <row r="613" spans="1:17" x14ac:dyDescent="0.25">
      <c r="A613" s="98">
        <f t="shared" si="37"/>
        <v>63097</v>
      </c>
      <c r="B613" s="98" t="str">
        <f t="shared" si="38"/>
        <v>Discovery</v>
      </c>
      <c r="C613" s="99">
        <f t="shared" si="39"/>
        <v>0</v>
      </c>
      <c r="D613" s="100">
        <f t="shared" si="40"/>
        <v>0</v>
      </c>
      <c r="E613" s="100">
        <f t="shared" si="41"/>
        <v>0</v>
      </c>
      <c r="F613" s="100">
        <f t="shared" si="42"/>
        <v>0</v>
      </c>
      <c r="G613" s="100">
        <f t="shared" si="43"/>
        <v>0</v>
      </c>
      <c r="H613" s="100">
        <f t="shared" si="44"/>
        <v>0</v>
      </c>
      <c r="I613" s="100">
        <f t="shared" si="45"/>
        <v>0</v>
      </c>
      <c r="J613" s="100">
        <f t="shared" si="46"/>
        <v>0</v>
      </c>
      <c r="K613" s="101">
        <f t="shared" si="47"/>
        <v>0</v>
      </c>
      <c r="L613" s="102">
        <f t="shared" si="36"/>
        <v>0</v>
      </c>
      <c r="M613" s="102">
        <v>0</v>
      </c>
      <c r="N613" s="102">
        <v>0</v>
      </c>
      <c r="O613" s="103">
        <v>0</v>
      </c>
      <c r="P613" s="104">
        <v>0</v>
      </c>
      <c r="Q613" s="105">
        <f>+monthly_drivers_0!Q613*1.25</f>
        <v>3.125</v>
      </c>
    </row>
    <row r="614" spans="1:17" x14ac:dyDescent="0.25">
      <c r="A614" s="106">
        <f t="shared" si="37"/>
        <v>63128</v>
      </c>
      <c r="B614" s="106" t="str">
        <f t="shared" si="38"/>
        <v>Discovery</v>
      </c>
      <c r="C614" s="93">
        <f t="shared" si="39"/>
        <v>0</v>
      </c>
      <c r="D614" s="94">
        <f t="shared" si="40"/>
        <v>0</v>
      </c>
      <c r="E614" s="94">
        <f t="shared" si="41"/>
        <v>0</v>
      </c>
      <c r="F614" s="94">
        <f t="shared" si="42"/>
        <v>0</v>
      </c>
      <c r="G614" s="94">
        <f t="shared" si="43"/>
        <v>0</v>
      </c>
      <c r="H614" s="94">
        <f t="shared" si="44"/>
        <v>0</v>
      </c>
      <c r="I614" s="94">
        <f t="shared" si="45"/>
        <v>0</v>
      </c>
      <c r="J614" s="94">
        <f t="shared" si="46"/>
        <v>0</v>
      </c>
      <c r="K614" s="95">
        <f t="shared" si="47"/>
        <v>0</v>
      </c>
      <c r="L614" s="94">
        <f t="shared" si="36"/>
        <v>0</v>
      </c>
      <c r="M614" s="94">
        <v>0</v>
      </c>
      <c r="N614" s="94">
        <v>0</v>
      </c>
      <c r="O614" s="96">
        <v>0</v>
      </c>
      <c r="P614" s="95">
        <v>0</v>
      </c>
      <c r="Q614" s="97">
        <f>+monthly_drivers_0!Q614*1.25</f>
        <v>3.125</v>
      </c>
    </row>
    <row r="615" spans="1:17" x14ac:dyDescent="0.25">
      <c r="A615" s="98">
        <f t="shared" si="37"/>
        <v>63158</v>
      </c>
      <c r="B615" s="98" t="str">
        <f t="shared" si="38"/>
        <v>Discovery</v>
      </c>
      <c r="C615" s="99">
        <f t="shared" si="39"/>
        <v>0</v>
      </c>
      <c r="D615" s="100">
        <f t="shared" si="40"/>
        <v>0</v>
      </c>
      <c r="E615" s="100">
        <f t="shared" si="41"/>
        <v>0</v>
      </c>
      <c r="F615" s="100">
        <f t="shared" si="42"/>
        <v>0</v>
      </c>
      <c r="G615" s="100">
        <f t="shared" si="43"/>
        <v>0</v>
      </c>
      <c r="H615" s="100">
        <f t="shared" si="44"/>
        <v>0</v>
      </c>
      <c r="I615" s="100">
        <f t="shared" si="45"/>
        <v>0</v>
      </c>
      <c r="J615" s="100">
        <f t="shared" si="46"/>
        <v>0</v>
      </c>
      <c r="K615" s="101">
        <f t="shared" si="47"/>
        <v>0</v>
      </c>
      <c r="L615" s="102">
        <f t="shared" si="36"/>
        <v>0</v>
      </c>
      <c r="M615" s="102">
        <v>0</v>
      </c>
      <c r="N615" s="102">
        <v>0</v>
      </c>
      <c r="O615" s="103">
        <v>0</v>
      </c>
      <c r="P615" s="104">
        <v>0</v>
      </c>
      <c r="Q615" s="105">
        <f>+monthly_drivers_0!Q615*1.25</f>
        <v>3.125</v>
      </c>
    </row>
    <row r="616" spans="1:17" x14ac:dyDescent="0.25">
      <c r="A616" s="106">
        <f t="shared" si="37"/>
        <v>63189</v>
      </c>
      <c r="B616" s="106" t="str">
        <f t="shared" si="38"/>
        <v>Discovery</v>
      </c>
      <c r="C616" s="93">
        <f t="shared" si="39"/>
        <v>0</v>
      </c>
      <c r="D616" s="94">
        <f t="shared" si="40"/>
        <v>0</v>
      </c>
      <c r="E616" s="94">
        <f t="shared" si="41"/>
        <v>0</v>
      </c>
      <c r="F616" s="94">
        <f t="shared" si="42"/>
        <v>0</v>
      </c>
      <c r="G616" s="94">
        <f t="shared" si="43"/>
        <v>0</v>
      </c>
      <c r="H616" s="94">
        <f t="shared" si="44"/>
        <v>0</v>
      </c>
      <c r="I616" s="94">
        <f t="shared" si="45"/>
        <v>0</v>
      </c>
      <c r="J616" s="94">
        <f t="shared" si="46"/>
        <v>0</v>
      </c>
      <c r="K616" s="95">
        <f t="shared" si="47"/>
        <v>0</v>
      </c>
      <c r="L616" s="94">
        <f t="shared" si="36"/>
        <v>0</v>
      </c>
      <c r="M616" s="94">
        <v>0</v>
      </c>
      <c r="N616" s="94">
        <v>0</v>
      </c>
      <c r="O616" s="96">
        <v>0</v>
      </c>
      <c r="P616" s="95">
        <v>0</v>
      </c>
      <c r="Q616" s="97">
        <f>+monthly_drivers_0!Q616*1.25</f>
        <v>3.125</v>
      </c>
    </row>
    <row r="617" spans="1:17" x14ac:dyDescent="0.25">
      <c r="A617" s="98">
        <f t="shared" si="37"/>
        <v>63220</v>
      </c>
      <c r="B617" s="98" t="str">
        <f t="shared" si="38"/>
        <v>Discovery</v>
      </c>
      <c r="C617" s="99">
        <f t="shared" si="39"/>
        <v>0</v>
      </c>
      <c r="D617" s="100">
        <f t="shared" si="40"/>
        <v>0</v>
      </c>
      <c r="E617" s="100">
        <f t="shared" si="41"/>
        <v>0</v>
      </c>
      <c r="F617" s="100">
        <f t="shared" si="42"/>
        <v>0</v>
      </c>
      <c r="G617" s="100">
        <f t="shared" si="43"/>
        <v>0</v>
      </c>
      <c r="H617" s="100">
        <f t="shared" si="44"/>
        <v>0</v>
      </c>
      <c r="I617" s="100">
        <f t="shared" si="45"/>
        <v>0</v>
      </c>
      <c r="J617" s="100">
        <f t="shared" si="46"/>
        <v>0</v>
      </c>
      <c r="K617" s="101">
        <f t="shared" si="47"/>
        <v>0</v>
      </c>
      <c r="L617" s="102">
        <f t="shared" si="36"/>
        <v>0</v>
      </c>
      <c r="M617" s="102">
        <v>0</v>
      </c>
      <c r="N617" s="102">
        <v>0</v>
      </c>
      <c r="O617" s="103">
        <v>0</v>
      </c>
      <c r="P617" s="104">
        <v>0</v>
      </c>
      <c r="Q617" s="105">
        <f>+monthly_drivers_0!Q617*1.25</f>
        <v>3.125</v>
      </c>
    </row>
    <row r="618" spans="1:17" x14ac:dyDescent="0.25">
      <c r="A618" s="106">
        <f t="shared" si="37"/>
        <v>63248</v>
      </c>
      <c r="B618" s="106" t="str">
        <f t="shared" si="38"/>
        <v>Discovery</v>
      </c>
      <c r="C618" s="93">
        <f t="shared" si="39"/>
        <v>0</v>
      </c>
      <c r="D618" s="94">
        <f t="shared" si="40"/>
        <v>0</v>
      </c>
      <c r="E618" s="94">
        <f t="shared" si="41"/>
        <v>0</v>
      </c>
      <c r="F618" s="94">
        <f t="shared" si="42"/>
        <v>0</v>
      </c>
      <c r="G618" s="94">
        <f t="shared" si="43"/>
        <v>0</v>
      </c>
      <c r="H618" s="94">
        <f t="shared" si="44"/>
        <v>0</v>
      </c>
      <c r="I618" s="94">
        <f t="shared" si="45"/>
        <v>0</v>
      </c>
      <c r="J618" s="94">
        <f t="shared" si="46"/>
        <v>0</v>
      </c>
      <c r="K618" s="95">
        <f t="shared" si="47"/>
        <v>0</v>
      </c>
      <c r="L618" s="94">
        <f t="shared" si="36"/>
        <v>0</v>
      </c>
      <c r="M618" s="94">
        <v>0</v>
      </c>
      <c r="N618" s="94">
        <v>0</v>
      </c>
      <c r="O618" s="96">
        <v>0</v>
      </c>
      <c r="P618" s="95">
        <v>0</v>
      </c>
      <c r="Q618" s="97">
        <f>+monthly_drivers_0!Q618*1.25</f>
        <v>3.125</v>
      </c>
    </row>
    <row r="619" spans="1:17" x14ac:dyDescent="0.25">
      <c r="A619" s="98">
        <f t="shared" si="37"/>
        <v>63279</v>
      </c>
      <c r="B619" s="98" t="str">
        <f t="shared" si="38"/>
        <v>Discovery</v>
      </c>
      <c r="C619" s="99">
        <f t="shared" si="39"/>
        <v>0</v>
      </c>
      <c r="D619" s="100">
        <f t="shared" si="40"/>
        <v>0</v>
      </c>
      <c r="E619" s="100">
        <f t="shared" si="41"/>
        <v>0</v>
      </c>
      <c r="F619" s="100">
        <f t="shared" si="42"/>
        <v>0</v>
      </c>
      <c r="G619" s="100">
        <f t="shared" si="43"/>
        <v>0</v>
      </c>
      <c r="H619" s="100">
        <f t="shared" si="44"/>
        <v>0</v>
      </c>
      <c r="I619" s="100">
        <f t="shared" si="45"/>
        <v>0</v>
      </c>
      <c r="J619" s="100">
        <f t="shared" si="46"/>
        <v>0</v>
      </c>
      <c r="K619" s="101">
        <f t="shared" si="47"/>
        <v>0</v>
      </c>
      <c r="L619" s="102">
        <f t="shared" si="36"/>
        <v>0</v>
      </c>
      <c r="M619" s="102">
        <v>0</v>
      </c>
      <c r="N619" s="102">
        <v>0</v>
      </c>
      <c r="O619" s="103">
        <v>0</v>
      </c>
      <c r="P619" s="104">
        <v>0</v>
      </c>
      <c r="Q619" s="105">
        <f>+monthly_drivers_0!Q619*1.25</f>
        <v>3.125</v>
      </c>
    </row>
    <row r="620" spans="1:17" x14ac:dyDescent="0.25">
      <c r="A620" s="106">
        <f t="shared" si="37"/>
        <v>63309</v>
      </c>
      <c r="B620" s="106" t="str">
        <f t="shared" si="38"/>
        <v>Discovery</v>
      </c>
      <c r="C620" s="93">
        <f t="shared" si="39"/>
        <v>0</v>
      </c>
      <c r="D620" s="94">
        <f t="shared" si="40"/>
        <v>0</v>
      </c>
      <c r="E620" s="94">
        <f t="shared" si="41"/>
        <v>0</v>
      </c>
      <c r="F620" s="94">
        <f t="shared" si="42"/>
        <v>0</v>
      </c>
      <c r="G620" s="94">
        <f t="shared" si="43"/>
        <v>0</v>
      </c>
      <c r="H620" s="94">
        <f t="shared" si="44"/>
        <v>0</v>
      </c>
      <c r="I620" s="94">
        <f t="shared" si="45"/>
        <v>0</v>
      </c>
      <c r="J620" s="94">
        <f t="shared" si="46"/>
        <v>0</v>
      </c>
      <c r="K620" s="95">
        <f t="shared" si="47"/>
        <v>0</v>
      </c>
      <c r="L620" s="94">
        <f t="shared" si="36"/>
        <v>0</v>
      </c>
      <c r="M620" s="94">
        <v>0</v>
      </c>
      <c r="N620" s="94">
        <v>0</v>
      </c>
      <c r="O620" s="96">
        <v>0</v>
      </c>
      <c r="P620" s="95">
        <v>0</v>
      </c>
      <c r="Q620" s="97">
        <f>+monthly_drivers_0!Q620*1.25</f>
        <v>3.125</v>
      </c>
    </row>
    <row r="621" spans="1:17" x14ac:dyDescent="0.25">
      <c r="A621" s="98">
        <f t="shared" si="37"/>
        <v>63340</v>
      </c>
      <c r="B621" s="98" t="str">
        <f t="shared" si="38"/>
        <v>Discovery</v>
      </c>
      <c r="C621" s="99">
        <f t="shared" si="39"/>
        <v>0</v>
      </c>
      <c r="D621" s="100">
        <f t="shared" si="40"/>
        <v>0</v>
      </c>
      <c r="E621" s="100">
        <f t="shared" si="41"/>
        <v>0</v>
      </c>
      <c r="F621" s="100">
        <f t="shared" si="42"/>
        <v>0</v>
      </c>
      <c r="G621" s="100">
        <f t="shared" si="43"/>
        <v>0</v>
      </c>
      <c r="H621" s="100">
        <f t="shared" si="44"/>
        <v>0</v>
      </c>
      <c r="I621" s="100">
        <f t="shared" si="45"/>
        <v>0</v>
      </c>
      <c r="J621" s="100">
        <f t="shared" si="46"/>
        <v>0</v>
      </c>
      <c r="K621" s="101">
        <f t="shared" si="47"/>
        <v>0</v>
      </c>
      <c r="L621" s="102">
        <f t="shared" si="36"/>
        <v>0</v>
      </c>
      <c r="M621" s="102">
        <v>0</v>
      </c>
      <c r="N621" s="102">
        <v>0</v>
      </c>
      <c r="O621" s="103">
        <v>0</v>
      </c>
      <c r="P621" s="104">
        <v>0</v>
      </c>
      <c r="Q621" s="105">
        <f>+monthly_drivers_0!Q621*1.25</f>
        <v>3.125</v>
      </c>
    </row>
    <row r="622" spans="1:17" x14ac:dyDescent="0.25">
      <c r="A622" s="106">
        <f t="shared" si="37"/>
        <v>63370</v>
      </c>
      <c r="B622" s="106" t="str">
        <f t="shared" si="38"/>
        <v>Discovery</v>
      </c>
      <c r="C622" s="93">
        <f t="shared" si="39"/>
        <v>0</v>
      </c>
      <c r="D622" s="94">
        <f t="shared" si="40"/>
        <v>0</v>
      </c>
      <c r="E622" s="94">
        <f t="shared" si="41"/>
        <v>0</v>
      </c>
      <c r="F622" s="94">
        <f t="shared" si="42"/>
        <v>0</v>
      </c>
      <c r="G622" s="94">
        <f t="shared" si="43"/>
        <v>0</v>
      </c>
      <c r="H622" s="94">
        <f t="shared" si="44"/>
        <v>0</v>
      </c>
      <c r="I622" s="94">
        <f t="shared" si="45"/>
        <v>0</v>
      </c>
      <c r="J622" s="94">
        <f t="shared" si="46"/>
        <v>0</v>
      </c>
      <c r="K622" s="95">
        <f t="shared" si="47"/>
        <v>0</v>
      </c>
      <c r="L622" s="94">
        <f t="shared" si="36"/>
        <v>0</v>
      </c>
      <c r="M622" s="94">
        <v>0</v>
      </c>
      <c r="N622" s="94">
        <v>0</v>
      </c>
      <c r="O622" s="96">
        <v>0</v>
      </c>
      <c r="P622" s="95">
        <v>0</v>
      </c>
      <c r="Q622" s="97">
        <f>+monthly_drivers_0!Q622*1.25</f>
        <v>3.125</v>
      </c>
    </row>
    <row r="623" spans="1:17" x14ac:dyDescent="0.25">
      <c r="A623" s="98">
        <f t="shared" si="37"/>
        <v>63401</v>
      </c>
      <c r="B623" s="98" t="str">
        <f t="shared" si="38"/>
        <v>Discovery</v>
      </c>
      <c r="C623" s="99">
        <f t="shared" si="39"/>
        <v>0</v>
      </c>
      <c r="D623" s="100">
        <f t="shared" si="40"/>
        <v>0</v>
      </c>
      <c r="E623" s="100">
        <f t="shared" si="41"/>
        <v>0</v>
      </c>
      <c r="F623" s="100">
        <f t="shared" si="42"/>
        <v>0</v>
      </c>
      <c r="G623" s="100">
        <f t="shared" si="43"/>
        <v>0</v>
      </c>
      <c r="H623" s="100">
        <f t="shared" si="44"/>
        <v>0</v>
      </c>
      <c r="I623" s="100">
        <f t="shared" si="45"/>
        <v>0</v>
      </c>
      <c r="J623" s="100">
        <f t="shared" si="46"/>
        <v>0</v>
      </c>
      <c r="K623" s="101">
        <f t="shared" si="47"/>
        <v>0</v>
      </c>
      <c r="L623" s="102">
        <f t="shared" si="36"/>
        <v>0</v>
      </c>
      <c r="M623" s="102">
        <v>0</v>
      </c>
      <c r="N623" s="102">
        <v>0</v>
      </c>
      <c r="O623" s="103">
        <v>0</v>
      </c>
      <c r="P623" s="104">
        <v>0</v>
      </c>
      <c r="Q623" s="105">
        <f>+monthly_drivers_0!Q623*1.25</f>
        <v>3.125</v>
      </c>
    </row>
    <row r="624" spans="1:17" x14ac:dyDescent="0.25">
      <c r="A624" s="106">
        <f t="shared" si="37"/>
        <v>63432</v>
      </c>
      <c r="B624" s="106" t="str">
        <f t="shared" si="38"/>
        <v>Discovery</v>
      </c>
      <c r="C624" s="93">
        <f t="shared" si="39"/>
        <v>0</v>
      </c>
      <c r="D624" s="94">
        <f t="shared" si="40"/>
        <v>0</v>
      </c>
      <c r="E624" s="94">
        <f t="shared" si="41"/>
        <v>0</v>
      </c>
      <c r="F624" s="94">
        <f t="shared" si="42"/>
        <v>0</v>
      </c>
      <c r="G624" s="94">
        <f t="shared" si="43"/>
        <v>0</v>
      </c>
      <c r="H624" s="94">
        <f t="shared" si="44"/>
        <v>0</v>
      </c>
      <c r="I624" s="94">
        <f t="shared" si="45"/>
        <v>0</v>
      </c>
      <c r="J624" s="94">
        <f t="shared" si="46"/>
        <v>0</v>
      </c>
      <c r="K624" s="95">
        <f t="shared" si="47"/>
        <v>0</v>
      </c>
      <c r="L624" s="94">
        <f t="shared" si="36"/>
        <v>0</v>
      </c>
      <c r="M624" s="94">
        <v>0</v>
      </c>
      <c r="N624" s="94">
        <v>0</v>
      </c>
      <c r="O624" s="96">
        <v>0</v>
      </c>
      <c r="P624" s="95">
        <v>0</v>
      </c>
      <c r="Q624" s="97">
        <f>+monthly_drivers_0!Q624*1.25</f>
        <v>3.125</v>
      </c>
    </row>
    <row r="625" spans="1:17" x14ac:dyDescent="0.25">
      <c r="A625" s="98">
        <f t="shared" si="37"/>
        <v>63462</v>
      </c>
      <c r="B625" s="98" t="str">
        <f t="shared" si="38"/>
        <v>Discovery</v>
      </c>
      <c r="C625" s="99">
        <f t="shared" si="39"/>
        <v>0</v>
      </c>
      <c r="D625" s="100">
        <f t="shared" si="40"/>
        <v>0</v>
      </c>
      <c r="E625" s="100">
        <f t="shared" si="41"/>
        <v>0</v>
      </c>
      <c r="F625" s="100">
        <f t="shared" si="42"/>
        <v>0</v>
      </c>
      <c r="G625" s="100">
        <f t="shared" si="43"/>
        <v>0</v>
      </c>
      <c r="H625" s="100">
        <f t="shared" si="44"/>
        <v>0</v>
      </c>
      <c r="I625" s="100">
        <f t="shared" si="45"/>
        <v>0</v>
      </c>
      <c r="J625" s="100">
        <f t="shared" si="46"/>
        <v>0</v>
      </c>
      <c r="K625" s="101">
        <f t="shared" si="47"/>
        <v>0</v>
      </c>
      <c r="L625" s="102">
        <f t="shared" si="36"/>
        <v>0</v>
      </c>
      <c r="M625" s="102">
        <v>0</v>
      </c>
      <c r="N625" s="102">
        <v>0</v>
      </c>
      <c r="O625" s="103">
        <v>0</v>
      </c>
      <c r="P625" s="104">
        <v>0</v>
      </c>
      <c r="Q625" s="105">
        <f>+monthly_drivers_0!Q625*1.25</f>
        <v>3.125</v>
      </c>
    </row>
    <row r="626" spans="1:17" x14ac:dyDescent="0.25">
      <c r="A626" s="106">
        <f t="shared" si="37"/>
        <v>63493</v>
      </c>
      <c r="B626" s="106" t="str">
        <f t="shared" si="38"/>
        <v>Discovery</v>
      </c>
      <c r="C626" s="93">
        <f t="shared" si="39"/>
        <v>0</v>
      </c>
      <c r="D626" s="94">
        <f t="shared" si="40"/>
        <v>0</v>
      </c>
      <c r="E626" s="94">
        <f t="shared" si="41"/>
        <v>0</v>
      </c>
      <c r="F626" s="94">
        <f t="shared" si="42"/>
        <v>0</v>
      </c>
      <c r="G626" s="94">
        <f t="shared" si="43"/>
        <v>0</v>
      </c>
      <c r="H626" s="94">
        <f t="shared" si="44"/>
        <v>0</v>
      </c>
      <c r="I626" s="94">
        <f t="shared" si="45"/>
        <v>0</v>
      </c>
      <c r="J626" s="94">
        <f t="shared" si="46"/>
        <v>0</v>
      </c>
      <c r="K626" s="95">
        <f t="shared" si="47"/>
        <v>0</v>
      </c>
      <c r="L626" s="94">
        <f t="shared" si="36"/>
        <v>0</v>
      </c>
      <c r="M626" s="94">
        <v>0</v>
      </c>
      <c r="N626" s="94">
        <v>0</v>
      </c>
      <c r="O626" s="96">
        <v>0</v>
      </c>
      <c r="P626" s="95">
        <v>0</v>
      </c>
      <c r="Q626" s="97">
        <f>+monthly_drivers_0!Q626*1.25</f>
        <v>3.125</v>
      </c>
    </row>
    <row r="627" spans="1:17" x14ac:dyDescent="0.25">
      <c r="A627" s="98">
        <f t="shared" si="37"/>
        <v>63523</v>
      </c>
      <c r="B627" s="98" t="str">
        <f t="shared" si="38"/>
        <v>Discovery</v>
      </c>
      <c r="C627" s="99">
        <f t="shared" si="39"/>
        <v>0</v>
      </c>
      <c r="D627" s="100">
        <f t="shared" si="40"/>
        <v>0</v>
      </c>
      <c r="E627" s="100">
        <f t="shared" si="41"/>
        <v>0</v>
      </c>
      <c r="F627" s="100">
        <f t="shared" si="42"/>
        <v>0</v>
      </c>
      <c r="G627" s="100">
        <f t="shared" si="43"/>
        <v>0</v>
      </c>
      <c r="H627" s="100">
        <f t="shared" si="44"/>
        <v>0</v>
      </c>
      <c r="I627" s="100">
        <f t="shared" si="45"/>
        <v>0</v>
      </c>
      <c r="J627" s="100">
        <f t="shared" si="46"/>
        <v>0</v>
      </c>
      <c r="K627" s="101">
        <f t="shared" si="47"/>
        <v>0</v>
      </c>
      <c r="L627" s="102">
        <f t="shared" si="36"/>
        <v>0</v>
      </c>
      <c r="M627" s="102">
        <v>0</v>
      </c>
      <c r="N627" s="102">
        <v>0</v>
      </c>
      <c r="O627" s="103">
        <v>0</v>
      </c>
      <c r="P627" s="104">
        <v>0</v>
      </c>
      <c r="Q627" s="105">
        <f>+monthly_drivers_0!Q627*1.25</f>
        <v>3.125</v>
      </c>
    </row>
    <row r="628" spans="1:17" x14ac:dyDescent="0.25">
      <c r="A628" s="106">
        <f t="shared" si="37"/>
        <v>63554</v>
      </c>
      <c r="B628" s="106" t="str">
        <f t="shared" si="38"/>
        <v>Discovery</v>
      </c>
      <c r="C628" s="93">
        <f t="shared" si="39"/>
        <v>0</v>
      </c>
      <c r="D628" s="94">
        <f t="shared" si="40"/>
        <v>0</v>
      </c>
      <c r="E628" s="94">
        <f t="shared" si="41"/>
        <v>0</v>
      </c>
      <c r="F628" s="94">
        <f t="shared" si="42"/>
        <v>0</v>
      </c>
      <c r="G628" s="94">
        <f t="shared" si="43"/>
        <v>0</v>
      </c>
      <c r="H628" s="94">
        <f t="shared" si="44"/>
        <v>0</v>
      </c>
      <c r="I628" s="94">
        <f t="shared" si="45"/>
        <v>0</v>
      </c>
      <c r="J628" s="94">
        <f t="shared" si="46"/>
        <v>0</v>
      </c>
      <c r="K628" s="95">
        <f t="shared" si="47"/>
        <v>0</v>
      </c>
      <c r="L628" s="94">
        <f t="shared" si="36"/>
        <v>0</v>
      </c>
      <c r="M628" s="94">
        <v>0</v>
      </c>
      <c r="N628" s="94">
        <v>0</v>
      </c>
      <c r="O628" s="96">
        <v>0</v>
      </c>
      <c r="P628" s="95">
        <v>0</v>
      </c>
      <c r="Q628" s="97">
        <f>+monthly_drivers_0!Q628*1.25</f>
        <v>3.125</v>
      </c>
    </row>
    <row r="629" spans="1:17" x14ac:dyDescent="0.25">
      <c r="A629" s="98">
        <f t="shared" si="37"/>
        <v>63585</v>
      </c>
      <c r="B629" s="98" t="str">
        <f t="shared" si="38"/>
        <v>Discovery</v>
      </c>
      <c r="C629" s="99">
        <f t="shared" si="39"/>
        <v>0</v>
      </c>
      <c r="D629" s="100">
        <f t="shared" si="40"/>
        <v>0</v>
      </c>
      <c r="E629" s="100">
        <f t="shared" si="41"/>
        <v>0</v>
      </c>
      <c r="F629" s="100">
        <f t="shared" si="42"/>
        <v>0</v>
      </c>
      <c r="G629" s="100">
        <f t="shared" si="43"/>
        <v>0</v>
      </c>
      <c r="H629" s="100">
        <f t="shared" si="44"/>
        <v>0</v>
      </c>
      <c r="I629" s="100">
        <f t="shared" si="45"/>
        <v>0</v>
      </c>
      <c r="J629" s="100">
        <f t="shared" si="46"/>
        <v>0</v>
      </c>
      <c r="K629" s="101">
        <f t="shared" si="47"/>
        <v>0</v>
      </c>
      <c r="L629" s="102">
        <f t="shared" si="36"/>
        <v>0</v>
      </c>
      <c r="M629" s="102">
        <v>0</v>
      </c>
      <c r="N629" s="102">
        <v>0</v>
      </c>
      <c r="O629" s="103">
        <v>0</v>
      </c>
      <c r="P629" s="104">
        <v>0</v>
      </c>
      <c r="Q629" s="105">
        <f>+monthly_drivers_0!Q629*1.25</f>
        <v>3.125</v>
      </c>
    </row>
    <row r="630" spans="1:17" x14ac:dyDescent="0.25">
      <c r="A630" s="106">
        <f t="shared" si="37"/>
        <v>63613</v>
      </c>
      <c r="B630" s="106" t="str">
        <f t="shared" si="38"/>
        <v>Discovery</v>
      </c>
      <c r="C630" s="93">
        <f t="shared" si="39"/>
        <v>0</v>
      </c>
      <c r="D630" s="94">
        <f t="shared" si="40"/>
        <v>0</v>
      </c>
      <c r="E630" s="94">
        <f t="shared" si="41"/>
        <v>0</v>
      </c>
      <c r="F630" s="94">
        <f t="shared" si="42"/>
        <v>0</v>
      </c>
      <c r="G630" s="94">
        <f t="shared" si="43"/>
        <v>0</v>
      </c>
      <c r="H630" s="94">
        <f t="shared" si="44"/>
        <v>0</v>
      </c>
      <c r="I630" s="94">
        <f t="shared" si="45"/>
        <v>0</v>
      </c>
      <c r="J630" s="94">
        <f t="shared" si="46"/>
        <v>0</v>
      </c>
      <c r="K630" s="95">
        <f t="shared" si="47"/>
        <v>0</v>
      </c>
      <c r="L630" s="94">
        <f t="shared" si="36"/>
        <v>0</v>
      </c>
      <c r="M630" s="94">
        <v>0</v>
      </c>
      <c r="N630" s="94">
        <v>0</v>
      </c>
      <c r="O630" s="96">
        <v>0</v>
      </c>
      <c r="P630" s="95">
        <v>0</v>
      </c>
      <c r="Q630" s="97">
        <f>+monthly_drivers_0!Q630*1.25</f>
        <v>3.125</v>
      </c>
    </row>
    <row r="631" spans="1:17" x14ac:dyDescent="0.25">
      <c r="A631" s="98">
        <f t="shared" si="37"/>
        <v>63644</v>
      </c>
      <c r="B631" s="98" t="str">
        <f t="shared" si="38"/>
        <v>Discovery</v>
      </c>
      <c r="C631" s="99">
        <f t="shared" si="39"/>
        <v>0</v>
      </c>
      <c r="D631" s="100">
        <f t="shared" si="40"/>
        <v>0</v>
      </c>
      <c r="E631" s="100">
        <f t="shared" si="41"/>
        <v>0</v>
      </c>
      <c r="F631" s="100">
        <f t="shared" si="42"/>
        <v>0</v>
      </c>
      <c r="G631" s="100">
        <f t="shared" si="43"/>
        <v>0</v>
      </c>
      <c r="H631" s="100">
        <f t="shared" si="44"/>
        <v>0</v>
      </c>
      <c r="I631" s="100">
        <f t="shared" si="45"/>
        <v>0</v>
      </c>
      <c r="J631" s="100">
        <f t="shared" si="46"/>
        <v>0</v>
      </c>
      <c r="K631" s="101">
        <f t="shared" si="47"/>
        <v>0</v>
      </c>
      <c r="L631" s="102">
        <f t="shared" si="36"/>
        <v>0</v>
      </c>
      <c r="M631" s="102">
        <v>0</v>
      </c>
      <c r="N631" s="102">
        <v>0</v>
      </c>
      <c r="O631" s="103">
        <v>0</v>
      </c>
      <c r="P631" s="104">
        <v>0</v>
      </c>
      <c r="Q631" s="105">
        <f>+monthly_drivers_0!Q631*1.25</f>
        <v>3.125</v>
      </c>
    </row>
    <row r="632" spans="1:17" x14ac:dyDescent="0.25">
      <c r="A632" s="106">
        <f t="shared" si="37"/>
        <v>63674</v>
      </c>
      <c r="B632" s="106" t="str">
        <f t="shared" si="38"/>
        <v>Discovery</v>
      </c>
      <c r="C632" s="93">
        <f t="shared" si="39"/>
        <v>0</v>
      </c>
      <c r="D632" s="94">
        <f t="shared" si="40"/>
        <v>0</v>
      </c>
      <c r="E632" s="94">
        <f t="shared" si="41"/>
        <v>0</v>
      </c>
      <c r="F632" s="94">
        <f t="shared" si="42"/>
        <v>0</v>
      </c>
      <c r="G632" s="94">
        <f t="shared" si="43"/>
        <v>0</v>
      </c>
      <c r="H632" s="94">
        <f t="shared" si="44"/>
        <v>0</v>
      </c>
      <c r="I632" s="94">
        <f t="shared" si="45"/>
        <v>0</v>
      </c>
      <c r="J632" s="94">
        <f t="shared" si="46"/>
        <v>0</v>
      </c>
      <c r="K632" s="95">
        <f t="shared" si="47"/>
        <v>0</v>
      </c>
      <c r="L632" s="94">
        <f t="shared" si="36"/>
        <v>0</v>
      </c>
      <c r="M632" s="94">
        <v>0</v>
      </c>
      <c r="N632" s="94">
        <v>0</v>
      </c>
      <c r="O632" s="96">
        <v>0</v>
      </c>
      <c r="P632" s="95">
        <v>0</v>
      </c>
      <c r="Q632" s="97">
        <f>+monthly_drivers_0!Q632*1.25</f>
        <v>3.125</v>
      </c>
    </row>
    <row r="633" spans="1:17" x14ac:dyDescent="0.25">
      <c r="A633" s="98">
        <f t="shared" si="37"/>
        <v>63705</v>
      </c>
      <c r="B633" s="98" t="str">
        <f t="shared" si="38"/>
        <v>Discovery</v>
      </c>
      <c r="C633" s="99">
        <f t="shared" si="39"/>
        <v>0</v>
      </c>
      <c r="D633" s="100">
        <f t="shared" si="40"/>
        <v>0</v>
      </c>
      <c r="E633" s="100">
        <f t="shared" si="41"/>
        <v>0</v>
      </c>
      <c r="F633" s="100">
        <f t="shared" si="42"/>
        <v>0</v>
      </c>
      <c r="G633" s="100">
        <f t="shared" si="43"/>
        <v>0</v>
      </c>
      <c r="H633" s="100">
        <f t="shared" si="44"/>
        <v>0</v>
      </c>
      <c r="I633" s="100">
        <f t="shared" si="45"/>
        <v>0</v>
      </c>
      <c r="J633" s="100">
        <f t="shared" si="46"/>
        <v>0</v>
      </c>
      <c r="K633" s="101">
        <f t="shared" si="47"/>
        <v>0</v>
      </c>
      <c r="L633" s="102">
        <f t="shared" si="36"/>
        <v>0</v>
      </c>
      <c r="M633" s="102">
        <v>0</v>
      </c>
      <c r="N633" s="102">
        <v>0</v>
      </c>
      <c r="O633" s="103">
        <v>0</v>
      </c>
      <c r="P633" s="104">
        <v>0</v>
      </c>
      <c r="Q633" s="105">
        <f>+monthly_drivers_0!Q633*1.25</f>
        <v>3.125</v>
      </c>
    </row>
    <row r="634" spans="1:17" x14ac:dyDescent="0.25">
      <c r="A634" s="106">
        <f t="shared" si="37"/>
        <v>63735</v>
      </c>
      <c r="B634" s="106" t="str">
        <f t="shared" si="38"/>
        <v>Discovery</v>
      </c>
      <c r="C634" s="93">
        <f t="shared" si="39"/>
        <v>0</v>
      </c>
      <c r="D634" s="94">
        <f t="shared" ref="D634:D665" si="48">+IFERROR(D633/D632*D633,D633)</f>
        <v>0</v>
      </c>
      <c r="E634" s="94">
        <f t="shared" ref="E634:E665" si="49">+IFERROR(E633/E632*E633,E633)</f>
        <v>0</v>
      </c>
      <c r="F634" s="94">
        <f t="shared" ref="F634:F665" si="50">+IFERROR(F633/F632*F633,F633)</f>
        <v>0</v>
      </c>
      <c r="G634" s="94">
        <f t="shared" ref="G634:G665" si="51">+IFERROR(G633/G632*G633,G633)</f>
        <v>0</v>
      </c>
      <c r="H634" s="94">
        <f t="shared" ref="H634:H665" si="52">+IFERROR(H633/H632*H633,H633)</f>
        <v>0</v>
      </c>
      <c r="I634" s="94">
        <f t="shared" ref="I634:I665" si="53">+IFERROR(I633/I632*I633,I633)</f>
        <v>0</v>
      </c>
      <c r="J634" s="94">
        <f t="shared" ref="J634:J665" si="54">+IFERROR(J633/J632*J633,J633)</f>
        <v>0</v>
      </c>
      <c r="K634" s="95">
        <f t="shared" ref="K634:K665" si="55">+IFERROR(K633/K632*K633,K633)</f>
        <v>0</v>
      </c>
      <c r="L634" s="94">
        <f t="shared" si="36"/>
        <v>0</v>
      </c>
      <c r="M634" s="94">
        <v>0</v>
      </c>
      <c r="N634" s="94">
        <v>0</v>
      </c>
      <c r="O634" s="96">
        <v>0</v>
      </c>
      <c r="P634" s="95">
        <v>0</v>
      </c>
      <c r="Q634" s="97">
        <f>+monthly_drivers_0!Q634*1.25</f>
        <v>3.125</v>
      </c>
    </row>
    <row r="635" spans="1:17" x14ac:dyDescent="0.25">
      <c r="A635" s="98">
        <f t="shared" si="37"/>
        <v>63766</v>
      </c>
      <c r="B635" s="98" t="str">
        <f t="shared" si="38"/>
        <v>Discovery</v>
      </c>
      <c r="C635" s="99">
        <f t="shared" si="39"/>
        <v>0</v>
      </c>
      <c r="D635" s="100">
        <f t="shared" si="48"/>
        <v>0</v>
      </c>
      <c r="E635" s="100">
        <f t="shared" si="49"/>
        <v>0</v>
      </c>
      <c r="F635" s="100">
        <f t="shared" si="50"/>
        <v>0</v>
      </c>
      <c r="G635" s="100">
        <f t="shared" si="51"/>
        <v>0</v>
      </c>
      <c r="H635" s="100">
        <f t="shared" si="52"/>
        <v>0</v>
      </c>
      <c r="I635" s="100">
        <f t="shared" si="53"/>
        <v>0</v>
      </c>
      <c r="J635" s="100">
        <f t="shared" si="54"/>
        <v>0</v>
      </c>
      <c r="K635" s="101">
        <f t="shared" si="55"/>
        <v>0</v>
      </c>
      <c r="L635" s="102">
        <f t="shared" si="36"/>
        <v>0</v>
      </c>
      <c r="M635" s="102">
        <v>0</v>
      </c>
      <c r="N635" s="102">
        <v>0</v>
      </c>
      <c r="O635" s="103">
        <v>0</v>
      </c>
      <c r="P635" s="104">
        <v>0</v>
      </c>
      <c r="Q635" s="105">
        <f>+monthly_drivers_0!Q635*1.25</f>
        <v>3.125</v>
      </c>
    </row>
    <row r="636" spans="1:17" x14ac:dyDescent="0.25">
      <c r="A636" s="106">
        <f t="shared" si="37"/>
        <v>63797</v>
      </c>
      <c r="B636" s="106" t="str">
        <f t="shared" si="38"/>
        <v>Discovery</v>
      </c>
      <c r="C636" s="93">
        <f t="shared" si="39"/>
        <v>0</v>
      </c>
      <c r="D636" s="94">
        <f t="shared" si="48"/>
        <v>0</v>
      </c>
      <c r="E636" s="94">
        <f t="shared" si="49"/>
        <v>0</v>
      </c>
      <c r="F636" s="94">
        <f t="shared" si="50"/>
        <v>0</v>
      </c>
      <c r="G636" s="94">
        <f t="shared" si="51"/>
        <v>0</v>
      </c>
      <c r="H636" s="94">
        <f t="shared" si="52"/>
        <v>0</v>
      </c>
      <c r="I636" s="94">
        <f t="shared" si="53"/>
        <v>0</v>
      </c>
      <c r="J636" s="94">
        <f t="shared" si="54"/>
        <v>0</v>
      </c>
      <c r="K636" s="95">
        <f t="shared" si="55"/>
        <v>0</v>
      </c>
      <c r="L636" s="94">
        <f t="shared" si="36"/>
        <v>0</v>
      </c>
      <c r="M636" s="94">
        <v>0</v>
      </c>
      <c r="N636" s="94">
        <v>0</v>
      </c>
      <c r="O636" s="96">
        <v>0</v>
      </c>
      <c r="P636" s="95">
        <v>0</v>
      </c>
      <c r="Q636" s="97">
        <f>+monthly_drivers_0!Q636*1.25</f>
        <v>3.125</v>
      </c>
    </row>
    <row r="637" spans="1:17" x14ac:dyDescent="0.25">
      <c r="A637" s="98">
        <f t="shared" si="37"/>
        <v>63827</v>
      </c>
      <c r="B637" s="98" t="str">
        <f t="shared" si="38"/>
        <v>Discovery</v>
      </c>
      <c r="C637" s="99">
        <f t="shared" si="39"/>
        <v>0</v>
      </c>
      <c r="D637" s="100">
        <f t="shared" si="48"/>
        <v>0</v>
      </c>
      <c r="E637" s="100">
        <f t="shared" si="49"/>
        <v>0</v>
      </c>
      <c r="F637" s="100">
        <f t="shared" si="50"/>
        <v>0</v>
      </c>
      <c r="G637" s="100">
        <f t="shared" si="51"/>
        <v>0</v>
      </c>
      <c r="H637" s="100">
        <f t="shared" si="52"/>
        <v>0</v>
      </c>
      <c r="I637" s="100">
        <f t="shared" si="53"/>
        <v>0</v>
      </c>
      <c r="J637" s="100">
        <f t="shared" si="54"/>
        <v>0</v>
      </c>
      <c r="K637" s="101">
        <f t="shared" si="55"/>
        <v>0</v>
      </c>
      <c r="L637" s="102">
        <f t="shared" si="36"/>
        <v>0</v>
      </c>
      <c r="M637" s="102">
        <v>0</v>
      </c>
      <c r="N637" s="102">
        <v>0</v>
      </c>
      <c r="O637" s="103">
        <v>0</v>
      </c>
      <c r="P637" s="104">
        <v>0</v>
      </c>
      <c r="Q637" s="105">
        <f>+monthly_drivers_0!Q637*1.25</f>
        <v>3.125</v>
      </c>
    </row>
    <row r="638" spans="1:17" x14ac:dyDescent="0.25">
      <c r="A638" s="106">
        <f t="shared" si="37"/>
        <v>63858</v>
      </c>
      <c r="B638" s="106" t="str">
        <f t="shared" si="38"/>
        <v>Discovery</v>
      </c>
      <c r="C638" s="93">
        <f t="shared" si="39"/>
        <v>0</v>
      </c>
      <c r="D638" s="94">
        <f t="shared" si="48"/>
        <v>0</v>
      </c>
      <c r="E638" s="94">
        <f t="shared" si="49"/>
        <v>0</v>
      </c>
      <c r="F638" s="94">
        <f t="shared" si="50"/>
        <v>0</v>
      </c>
      <c r="G638" s="94">
        <f t="shared" si="51"/>
        <v>0</v>
      </c>
      <c r="H638" s="94">
        <f t="shared" si="52"/>
        <v>0</v>
      </c>
      <c r="I638" s="94">
        <f t="shared" si="53"/>
        <v>0</v>
      </c>
      <c r="J638" s="94">
        <f t="shared" si="54"/>
        <v>0</v>
      </c>
      <c r="K638" s="95">
        <f t="shared" si="55"/>
        <v>0</v>
      </c>
      <c r="L638" s="94">
        <f t="shared" si="36"/>
        <v>0</v>
      </c>
      <c r="M638" s="94">
        <v>0</v>
      </c>
      <c r="N638" s="94">
        <v>0</v>
      </c>
      <c r="O638" s="96">
        <v>0</v>
      </c>
      <c r="P638" s="95">
        <v>0</v>
      </c>
      <c r="Q638" s="97">
        <f>+monthly_drivers_0!Q638*1.25</f>
        <v>3.125</v>
      </c>
    </row>
    <row r="639" spans="1:17" x14ac:dyDescent="0.25">
      <c r="A639" s="98">
        <f t="shared" si="37"/>
        <v>63888</v>
      </c>
      <c r="B639" s="98" t="str">
        <f t="shared" si="38"/>
        <v>Discovery</v>
      </c>
      <c r="C639" s="99">
        <f t="shared" si="39"/>
        <v>0</v>
      </c>
      <c r="D639" s="100">
        <f t="shared" si="48"/>
        <v>0</v>
      </c>
      <c r="E639" s="100">
        <f t="shared" si="49"/>
        <v>0</v>
      </c>
      <c r="F639" s="100">
        <f t="shared" si="50"/>
        <v>0</v>
      </c>
      <c r="G639" s="100">
        <f t="shared" si="51"/>
        <v>0</v>
      </c>
      <c r="H639" s="100">
        <f t="shared" si="52"/>
        <v>0</v>
      </c>
      <c r="I639" s="100">
        <f t="shared" si="53"/>
        <v>0</v>
      </c>
      <c r="J639" s="100">
        <f t="shared" si="54"/>
        <v>0</v>
      </c>
      <c r="K639" s="101">
        <f t="shared" si="55"/>
        <v>0</v>
      </c>
      <c r="L639" s="102">
        <f t="shared" si="36"/>
        <v>0</v>
      </c>
      <c r="M639" s="102">
        <v>0</v>
      </c>
      <c r="N639" s="102">
        <v>0</v>
      </c>
      <c r="O639" s="103">
        <v>0</v>
      </c>
      <c r="P639" s="104">
        <v>0</v>
      </c>
      <c r="Q639" s="105">
        <f>+monthly_drivers_0!Q639*1.25</f>
        <v>3.125</v>
      </c>
    </row>
    <row r="640" spans="1:17" x14ac:dyDescent="0.25">
      <c r="A640" s="106">
        <f t="shared" si="37"/>
        <v>63919</v>
      </c>
      <c r="B640" s="106" t="str">
        <f t="shared" si="38"/>
        <v>Discovery</v>
      </c>
      <c r="C640" s="93">
        <f t="shared" si="39"/>
        <v>0</v>
      </c>
      <c r="D640" s="94">
        <f t="shared" si="48"/>
        <v>0</v>
      </c>
      <c r="E640" s="94">
        <f t="shared" si="49"/>
        <v>0</v>
      </c>
      <c r="F640" s="94">
        <f t="shared" si="50"/>
        <v>0</v>
      </c>
      <c r="G640" s="94">
        <f t="shared" si="51"/>
        <v>0</v>
      </c>
      <c r="H640" s="94">
        <f t="shared" si="52"/>
        <v>0</v>
      </c>
      <c r="I640" s="94">
        <f t="shared" si="53"/>
        <v>0</v>
      </c>
      <c r="J640" s="94">
        <f t="shared" si="54"/>
        <v>0</v>
      </c>
      <c r="K640" s="95">
        <f t="shared" si="55"/>
        <v>0</v>
      </c>
      <c r="L640" s="94">
        <f t="shared" si="36"/>
        <v>0</v>
      </c>
      <c r="M640" s="94">
        <v>0</v>
      </c>
      <c r="N640" s="94">
        <v>0</v>
      </c>
      <c r="O640" s="96">
        <v>0</v>
      </c>
      <c r="P640" s="95">
        <v>0</v>
      </c>
      <c r="Q640" s="97">
        <f>+monthly_drivers_0!Q640*1.25</f>
        <v>3.125</v>
      </c>
    </row>
    <row r="641" spans="1:17" x14ac:dyDescent="0.25">
      <c r="A641" s="98">
        <f t="shared" si="37"/>
        <v>63950</v>
      </c>
      <c r="B641" s="98" t="str">
        <f t="shared" si="38"/>
        <v>Discovery</v>
      </c>
      <c r="C641" s="99">
        <f t="shared" si="39"/>
        <v>0</v>
      </c>
      <c r="D641" s="100">
        <f t="shared" si="48"/>
        <v>0</v>
      </c>
      <c r="E641" s="100">
        <f t="shared" si="49"/>
        <v>0</v>
      </c>
      <c r="F641" s="100">
        <f t="shared" si="50"/>
        <v>0</v>
      </c>
      <c r="G641" s="100">
        <f t="shared" si="51"/>
        <v>0</v>
      </c>
      <c r="H641" s="100">
        <f t="shared" si="52"/>
        <v>0</v>
      </c>
      <c r="I641" s="100">
        <f t="shared" si="53"/>
        <v>0</v>
      </c>
      <c r="J641" s="100">
        <f t="shared" si="54"/>
        <v>0</v>
      </c>
      <c r="K641" s="101">
        <f t="shared" si="55"/>
        <v>0</v>
      </c>
      <c r="L641" s="102">
        <f t="shared" si="36"/>
        <v>0</v>
      </c>
      <c r="M641" s="102">
        <v>0</v>
      </c>
      <c r="N641" s="102">
        <v>0</v>
      </c>
      <c r="O641" s="103">
        <v>0</v>
      </c>
      <c r="P641" s="104">
        <v>0</v>
      </c>
      <c r="Q641" s="105">
        <f>+monthly_drivers_0!Q641*1.25</f>
        <v>3.125</v>
      </c>
    </row>
    <row r="642" spans="1:17" x14ac:dyDescent="0.25">
      <c r="A642" s="106">
        <f t="shared" si="37"/>
        <v>63978</v>
      </c>
      <c r="B642" s="106" t="str">
        <f t="shared" si="38"/>
        <v>Discovery</v>
      </c>
      <c r="C642" s="93">
        <f t="shared" si="39"/>
        <v>0</v>
      </c>
      <c r="D642" s="94">
        <f t="shared" si="48"/>
        <v>0</v>
      </c>
      <c r="E642" s="94">
        <f t="shared" si="49"/>
        <v>0</v>
      </c>
      <c r="F642" s="94">
        <f t="shared" si="50"/>
        <v>0</v>
      </c>
      <c r="G642" s="94">
        <f t="shared" si="51"/>
        <v>0</v>
      </c>
      <c r="H642" s="94">
        <f t="shared" si="52"/>
        <v>0</v>
      </c>
      <c r="I642" s="94">
        <f t="shared" si="53"/>
        <v>0</v>
      </c>
      <c r="J642" s="94">
        <f t="shared" si="54"/>
        <v>0</v>
      </c>
      <c r="K642" s="95">
        <f t="shared" si="55"/>
        <v>0</v>
      </c>
      <c r="L642" s="94">
        <f t="shared" ref="L642:L705" si="56">+O642+P642</f>
        <v>0</v>
      </c>
      <c r="M642" s="94">
        <v>0</v>
      </c>
      <c r="N642" s="94">
        <v>0</v>
      </c>
      <c r="O642" s="96">
        <v>0</v>
      </c>
      <c r="P642" s="95">
        <v>0</v>
      </c>
      <c r="Q642" s="97">
        <f>+monthly_drivers_0!Q642*1.25</f>
        <v>3.125</v>
      </c>
    </row>
    <row r="643" spans="1:17" x14ac:dyDescent="0.25">
      <c r="A643" s="98">
        <f t="shared" ref="A643:A706" si="57">+EOMONTH(A642,1)</f>
        <v>64009</v>
      </c>
      <c r="B643" s="98" t="str">
        <f t="shared" ref="B643:B706" si="58">+B642</f>
        <v>Discovery</v>
      </c>
      <c r="C643" s="99">
        <f t="shared" ref="C643:C706" si="59">+C642</f>
        <v>0</v>
      </c>
      <c r="D643" s="100">
        <f t="shared" si="48"/>
        <v>0</v>
      </c>
      <c r="E643" s="100">
        <f t="shared" si="49"/>
        <v>0</v>
      </c>
      <c r="F643" s="100">
        <f t="shared" si="50"/>
        <v>0</v>
      </c>
      <c r="G643" s="100">
        <f t="shared" si="51"/>
        <v>0</v>
      </c>
      <c r="H643" s="100">
        <f t="shared" si="52"/>
        <v>0</v>
      </c>
      <c r="I643" s="100">
        <f t="shared" si="53"/>
        <v>0</v>
      </c>
      <c r="J643" s="100">
        <f t="shared" si="54"/>
        <v>0</v>
      </c>
      <c r="K643" s="101">
        <f t="shared" si="55"/>
        <v>0</v>
      </c>
      <c r="L643" s="102">
        <f t="shared" si="56"/>
        <v>0</v>
      </c>
      <c r="M643" s="102">
        <v>0</v>
      </c>
      <c r="N643" s="102">
        <v>0</v>
      </c>
      <c r="O643" s="103">
        <v>0</v>
      </c>
      <c r="P643" s="104">
        <v>0</v>
      </c>
      <c r="Q643" s="105">
        <f>+monthly_drivers_0!Q643*1.25</f>
        <v>3.125</v>
      </c>
    </row>
    <row r="644" spans="1:17" x14ac:dyDescent="0.25">
      <c r="A644" s="106">
        <f t="shared" si="57"/>
        <v>64039</v>
      </c>
      <c r="B644" s="106" t="str">
        <f t="shared" si="58"/>
        <v>Discovery</v>
      </c>
      <c r="C644" s="93">
        <f t="shared" si="59"/>
        <v>0</v>
      </c>
      <c r="D644" s="94">
        <f t="shared" si="48"/>
        <v>0</v>
      </c>
      <c r="E644" s="94">
        <f t="shared" si="49"/>
        <v>0</v>
      </c>
      <c r="F644" s="94">
        <f t="shared" si="50"/>
        <v>0</v>
      </c>
      <c r="G644" s="94">
        <f t="shared" si="51"/>
        <v>0</v>
      </c>
      <c r="H644" s="94">
        <f t="shared" si="52"/>
        <v>0</v>
      </c>
      <c r="I644" s="94">
        <f t="shared" si="53"/>
        <v>0</v>
      </c>
      <c r="J644" s="94">
        <f t="shared" si="54"/>
        <v>0</v>
      </c>
      <c r="K644" s="95">
        <f t="shared" si="55"/>
        <v>0</v>
      </c>
      <c r="L644" s="94">
        <f t="shared" si="56"/>
        <v>0</v>
      </c>
      <c r="M644" s="94">
        <v>0</v>
      </c>
      <c r="N644" s="94">
        <v>0</v>
      </c>
      <c r="O644" s="96">
        <v>0</v>
      </c>
      <c r="P644" s="95">
        <v>0</v>
      </c>
      <c r="Q644" s="97">
        <f>+monthly_drivers_0!Q644*1.25</f>
        <v>3.125</v>
      </c>
    </row>
    <row r="645" spans="1:17" x14ac:dyDescent="0.25">
      <c r="A645" s="98">
        <f t="shared" si="57"/>
        <v>64070</v>
      </c>
      <c r="B645" s="98" t="str">
        <f t="shared" si="58"/>
        <v>Discovery</v>
      </c>
      <c r="C645" s="99">
        <f t="shared" si="59"/>
        <v>0</v>
      </c>
      <c r="D645" s="100">
        <f t="shared" si="48"/>
        <v>0</v>
      </c>
      <c r="E645" s="100">
        <f t="shared" si="49"/>
        <v>0</v>
      </c>
      <c r="F645" s="100">
        <f t="shared" si="50"/>
        <v>0</v>
      </c>
      <c r="G645" s="100">
        <f t="shared" si="51"/>
        <v>0</v>
      </c>
      <c r="H645" s="100">
        <f t="shared" si="52"/>
        <v>0</v>
      </c>
      <c r="I645" s="100">
        <f t="shared" si="53"/>
        <v>0</v>
      </c>
      <c r="J645" s="100">
        <f t="shared" si="54"/>
        <v>0</v>
      </c>
      <c r="K645" s="101">
        <f t="shared" si="55"/>
        <v>0</v>
      </c>
      <c r="L645" s="102">
        <f t="shared" si="56"/>
        <v>0</v>
      </c>
      <c r="M645" s="102">
        <v>0</v>
      </c>
      <c r="N645" s="102">
        <v>0</v>
      </c>
      <c r="O645" s="103">
        <v>0</v>
      </c>
      <c r="P645" s="104">
        <v>0</v>
      </c>
      <c r="Q645" s="105">
        <f>+monthly_drivers_0!Q645*1.25</f>
        <v>3.125</v>
      </c>
    </row>
    <row r="646" spans="1:17" x14ac:dyDescent="0.25">
      <c r="A646" s="106">
        <f t="shared" si="57"/>
        <v>64100</v>
      </c>
      <c r="B646" s="106" t="str">
        <f t="shared" si="58"/>
        <v>Discovery</v>
      </c>
      <c r="C646" s="93">
        <f t="shared" si="59"/>
        <v>0</v>
      </c>
      <c r="D646" s="94">
        <f t="shared" si="48"/>
        <v>0</v>
      </c>
      <c r="E646" s="94">
        <f t="shared" si="49"/>
        <v>0</v>
      </c>
      <c r="F646" s="94">
        <f t="shared" si="50"/>
        <v>0</v>
      </c>
      <c r="G646" s="94">
        <f t="shared" si="51"/>
        <v>0</v>
      </c>
      <c r="H646" s="94">
        <f t="shared" si="52"/>
        <v>0</v>
      </c>
      <c r="I646" s="94">
        <f t="shared" si="53"/>
        <v>0</v>
      </c>
      <c r="J646" s="94">
        <f t="shared" si="54"/>
        <v>0</v>
      </c>
      <c r="K646" s="95">
        <f t="shared" si="55"/>
        <v>0</v>
      </c>
      <c r="L646" s="94">
        <f t="shared" si="56"/>
        <v>0</v>
      </c>
      <c r="M646" s="94">
        <v>0</v>
      </c>
      <c r="N646" s="94">
        <v>0</v>
      </c>
      <c r="O646" s="96">
        <v>0</v>
      </c>
      <c r="P646" s="95">
        <v>0</v>
      </c>
      <c r="Q646" s="97">
        <f>+monthly_drivers_0!Q646*1.25</f>
        <v>3.125</v>
      </c>
    </row>
    <row r="647" spans="1:17" x14ac:dyDescent="0.25">
      <c r="A647" s="98">
        <f t="shared" si="57"/>
        <v>64131</v>
      </c>
      <c r="B647" s="98" t="str">
        <f t="shared" si="58"/>
        <v>Discovery</v>
      </c>
      <c r="C647" s="99">
        <f t="shared" si="59"/>
        <v>0</v>
      </c>
      <c r="D647" s="100">
        <f t="shared" si="48"/>
        <v>0</v>
      </c>
      <c r="E647" s="100">
        <f t="shared" si="49"/>
        <v>0</v>
      </c>
      <c r="F647" s="100">
        <f t="shared" si="50"/>
        <v>0</v>
      </c>
      <c r="G647" s="100">
        <f t="shared" si="51"/>
        <v>0</v>
      </c>
      <c r="H647" s="100">
        <f t="shared" si="52"/>
        <v>0</v>
      </c>
      <c r="I647" s="100">
        <f t="shared" si="53"/>
        <v>0</v>
      </c>
      <c r="J647" s="100">
        <f t="shared" si="54"/>
        <v>0</v>
      </c>
      <c r="K647" s="101">
        <f t="shared" si="55"/>
        <v>0</v>
      </c>
      <c r="L647" s="102">
        <f t="shared" si="56"/>
        <v>0</v>
      </c>
      <c r="M647" s="102">
        <v>0</v>
      </c>
      <c r="N647" s="102">
        <v>0</v>
      </c>
      <c r="O647" s="103">
        <v>0</v>
      </c>
      <c r="P647" s="104">
        <v>0</v>
      </c>
      <c r="Q647" s="105">
        <f>+monthly_drivers_0!Q647*1.25</f>
        <v>3.125</v>
      </c>
    </row>
    <row r="648" spans="1:17" x14ac:dyDescent="0.25">
      <c r="A648" s="106">
        <f t="shared" si="57"/>
        <v>64162</v>
      </c>
      <c r="B648" s="106" t="str">
        <f t="shared" si="58"/>
        <v>Discovery</v>
      </c>
      <c r="C648" s="93">
        <f t="shared" si="59"/>
        <v>0</v>
      </c>
      <c r="D648" s="94">
        <f t="shared" si="48"/>
        <v>0</v>
      </c>
      <c r="E648" s="94">
        <f t="shared" si="49"/>
        <v>0</v>
      </c>
      <c r="F648" s="94">
        <f t="shared" si="50"/>
        <v>0</v>
      </c>
      <c r="G648" s="94">
        <f t="shared" si="51"/>
        <v>0</v>
      </c>
      <c r="H648" s="94">
        <f t="shared" si="52"/>
        <v>0</v>
      </c>
      <c r="I648" s="94">
        <f t="shared" si="53"/>
        <v>0</v>
      </c>
      <c r="J648" s="94">
        <f t="shared" si="54"/>
        <v>0</v>
      </c>
      <c r="K648" s="95">
        <f t="shared" si="55"/>
        <v>0</v>
      </c>
      <c r="L648" s="94">
        <f t="shared" si="56"/>
        <v>0</v>
      </c>
      <c r="M648" s="94">
        <v>0</v>
      </c>
      <c r="N648" s="94">
        <v>0</v>
      </c>
      <c r="O648" s="96">
        <v>0</v>
      </c>
      <c r="P648" s="95">
        <v>0</v>
      </c>
      <c r="Q648" s="97">
        <f>+monthly_drivers_0!Q648*1.25</f>
        <v>3.125</v>
      </c>
    </row>
    <row r="649" spans="1:17" x14ac:dyDescent="0.25">
      <c r="A649" s="98">
        <f t="shared" si="57"/>
        <v>64192</v>
      </c>
      <c r="B649" s="98" t="str">
        <f t="shared" si="58"/>
        <v>Discovery</v>
      </c>
      <c r="C649" s="99">
        <f t="shared" si="59"/>
        <v>0</v>
      </c>
      <c r="D649" s="100">
        <f t="shared" si="48"/>
        <v>0</v>
      </c>
      <c r="E649" s="100">
        <f t="shared" si="49"/>
        <v>0</v>
      </c>
      <c r="F649" s="100">
        <f t="shared" si="50"/>
        <v>0</v>
      </c>
      <c r="G649" s="100">
        <f t="shared" si="51"/>
        <v>0</v>
      </c>
      <c r="H649" s="100">
        <f t="shared" si="52"/>
        <v>0</v>
      </c>
      <c r="I649" s="100">
        <f t="shared" si="53"/>
        <v>0</v>
      </c>
      <c r="J649" s="100">
        <f t="shared" si="54"/>
        <v>0</v>
      </c>
      <c r="K649" s="101">
        <f t="shared" si="55"/>
        <v>0</v>
      </c>
      <c r="L649" s="102">
        <f t="shared" si="56"/>
        <v>0</v>
      </c>
      <c r="M649" s="102">
        <v>0</v>
      </c>
      <c r="N649" s="102">
        <v>0</v>
      </c>
      <c r="O649" s="103">
        <v>0</v>
      </c>
      <c r="P649" s="104">
        <v>0</v>
      </c>
      <c r="Q649" s="105">
        <f>+monthly_drivers_0!Q649*1.25</f>
        <v>3.125</v>
      </c>
    </row>
    <row r="650" spans="1:17" x14ac:dyDescent="0.25">
      <c r="A650" s="106">
        <f t="shared" si="57"/>
        <v>64223</v>
      </c>
      <c r="B650" s="106" t="str">
        <f t="shared" si="58"/>
        <v>Discovery</v>
      </c>
      <c r="C650" s="93">
        <f t="shared" si="59"/>
        <v>0</v>
      </c>
      <c r="D650" s="94">
        <f t="shared" si="48"/>
        <v>0</v>
      </c>
      <c r="E650" s="94">
        <f t="shared" si="49"/>
        <v>0</v>
      </c>
      <c r="F650" s="94">
        <f t="shared" si="50"/>
        <v>0</v>
      </c>
      <c r="G650" s="94">
        <f t="shared" si="51"/>
        <v>0</v>
      </c>
      <c r="H650" s="94">
        <f t="shared" si="52"/>
        <v>0</v>
      </c>
      <c r="I650" s="94">
        <f t="shared" si="53"/>
        <v>0</v>
      </c>
      <c r="J650" s="94">
        <f t="shared" si="54"/>
        <v>0</v>
      </c>
      <c r="K650" s="95">
        <f t="shared" si="55"/>
        <v>0</v>
      </c>
      <c r="L650" s="94">
        <f t="shared" si="56"/>
        <v>0</v>
      </c>
      <c r="M650" s="94">
        <v>0</v>
      </c>
      <c r="N650" s="94">
        <v>0</v>
      </c>
      <c r="O650" s="96">
        <v>0</v>
      </c>
      <c r="P650" s="95">
        <v>0</v>
      </c>
      <c r="Q650" s="97">
        <f>+monthly_drivers_0!Q650*1.25</f>
        <v>3.125</v>
      </c>
    </row>
    <row r="651" spans="1:17" x14ac:dyDescent="0.25">
      <c r="A651" s="98">
        <f t="shared" si="57"/>
        <v>64253</v>
      </c>
      <c r="B651" s="98" t="str">
        <f t="shared" si="58"/>
        <v>Discovery</v>
      </c>
      <c r="C651" s="99">
        <f t="shared" si="59"/>
        <v>0</v>
      </c>
      <c r="D651" s="100">
        <f t="shared" si="48"/>
        <v>0</v>
      </c>
      <c r="E651" s="100">
        <f t="shared" si="49"/>
        <v>0</v>
      </c>
      <c r="F651" s="100">
        <f t="shared" si="50"/>
        <v>0</v>
      </c>
      <c r="G651" s="100">
        <f t="shared" si="51"/>
        <v>0</v>
      </c>
      <c r="H651" s="100">
        <f t="shared" si="52"/>
        <v>0</v>
      </c>
      <c r="I651" s="100">
        <f t="shared" si="53"/>
        <v>0</v>
      </c>
      <c r="J651" s="100">
        <f t="shared" si="54"/>
        <v>0</v>
      </c>
      <c r="K651" s="101">
        <f t="shared" si="55"/>
        <v>0</v>
      </c>
      <c r="L651" s="102">
        <f t="shared" si="56"/>
        <v>0</v>
      </c>
      <c r="M651" s="102">
        <v>0</v>
      </c>
      <c r="N651" s="102">
        <v>0</v>
      </c>
      <c r="O651" s="103">
        <v>0</v>
      </c>
      <c r="P651" s="104">
        <v>0</v>
      </c>
      <c r="Q651" s="105">
        <f>+monthly_drivers_0!Q651*1.25</f>
        <v>3.125</v>
      </c>
    </row>
    <row r="652" spans="1:17" x14ac:dyDescent="0.25">
      <c r="A652" s="106">
        <f t="shared" si="57"/>
        <v>64284</v>
      </c>
      <c r="B652" s="106" t="str">
        <f t="shared" si="58"/>
        <v>Discovery</v>
      </c>
      <c r="C652" s="93">
        <f t="shared" si="59"/>
        <v>0</v>
      </c>
      <c r="D652" s="94">
        <f t="shared" si="48"/>
        <v>0</v>
      </c>
      <c r="E652" s="94">
        <f t="shared" si="49"/>
        <v>0</v>
      </c>
      <c r="F652" s="94">
        <f t="shared" si="50"/>
        <v>0</v>
      </c>
      <c r="G652" s="94">
        <f t="shared" si="51"/>
        <v>0</v>
      </c>
      <c r="H652" s="94">
        <f t="shared" si="52"/>
        <v>0</v>
      </c>
      <c r="I652" s="94">
        <f t="shared" si="53"/>
        <v>0</v>
      </c>
      <c r="J652" s="94">
        <f t="shared" si="54"/>
        <v>0</v>
      </c>
      <c r="K652" s="95">
        <f t="shared" si="55"/>
        <v>0</v>
      </c>
      <c r="L652" s="94">
        <f t="shared" si="56"/>
        <v>0</v>
      </c>
      <c r="M652" s="94">
        <v>0</v>
      </c>
      <c r="N652" s="94">
        <v>0</v>
      </c>
      <c r="O652" s="96">
        <v>0</v>
      </c>
      <c r="P652" s="95">
        <v>0</v>
      </c>
      <c r="Q652" s="97">
        <f>+monthly_drivers_0!Q652*1.25</f>
        <v>3.125</v>
      </c>
    </row>
    <row r="653" spans="1:17" x14ac:dyDescent="0.25">
      <c r="A653" s="98">
        <f t="shared" si="57"/>
        <v>64315</v>
      </c>
      <c r="B653" s="98" t="str">
        <f t="shared" si="58"/>
        <v>Discovery</v>
      </c>
      <c r="C653" s="99">
        <f t="shared" si="59"/>
        <v>0</v>
      </c>
      <c r="D653" s="100">
        <f t="shared" si="48"/>
        <v>0</v>
      </c>
      <c r="E653" s="100">
        <f t="shared" si="49"/>
        <v>0</v>
      </c>
      <c r="F653" s="100">
        <f t="shared" si="50"/>
        <v>0</v>
      </c>
      <c r="G653" s="100">
        <f t="shared" si="51"/>
        <v>0</v>
      </c>
      <c r="H653" s="100">
        <f t="shared" si="52"/>
        <v>0</v>
      </c>
      <c r="I653" s="100">
        <f t="shared" si="53"/>
        <v>0</v>
      </c>
      <c r="J653" s="100">
        <f t="shared" si="54"/>
        <v>0</v>
      </c>
      <c r="K653" s="101">
        <f t="shared" si="55"/>
        <v>0</v>
      </c>
      <c r="L653" s="102">
        <f t="shared" si="56"/>
        <v>0</v>
      </c>
      <c r="M653" s="102">
        <v>0</v>
      </c>
      <c r="N653" s="102">
        <v>0</v>
      </c>
      <c r="O653" s="103">
        <v>0</v>
      </c>
      <c r="P653" s="104">
        <v>0</v>
      </c>
      <c r="Q653" s="105">
        <f>+monthly_drivers_0!Q653*1.25</f>
        <v>3.125</v>
      </c>
    </row>
    <row r="654" spans="1:17" x14ac:dyDescent="0.25">
      <c r="A654" s="106">
        <f t="shared" si="57"/>
        <v>64344</v>
      </c>
      <c r="B654" s="106" t="str">
        <f t="shared" si="58"/>
        <v>Discovery</v>
      </c>
      <c r="C654" s="93">
        <f t="shared" si="59"/>
        <v>0</v>
      </c>
      <c r="D654" s="94">
        <f t="shared" si="48"/>
        <v>0</v>
      </c>
      <c r="E654" s="94">
        <f t="shared" si="49"/>
        <v>0</v>
      </c>
      <c r="F654" s="94">
        <f t="shared" si="50"/>
        <v>0</v>
      </c>
      <c r="G654" s="94">
        <f t="shared" si="51"/>
        <v>0</v>
      </c>
      <c r="H654" s="94">
        <f t="shared" si="52"/>
        <v>0</v>
      </c>
      <c r="I654" s="94">
        <f t="shared" si="53"/>
        <v>0</v>
      </c>
      <c r="J654" s="94">
        <f t="shared" si="54"/>
        <v>0</v>
      </c>
      <c r="K654" s="95">
        <f t="shared" si="55"/>
        <v>0</v>
      </c>
      <c r="L654" s="94">
        <f t="shared" si="56"/>
        <v>0</v>
      </c>
      <c r="M654" s="94">
        <v>0</v>
      </c>
      <c r="N654" s="94">
        <v>0</v>
      </c>
      <c r="O654" s="96">
        <v>0</v>
      </c>
      <c r="P654" s="95">
        <v>0</v>
      </c>
      <c r="Q654" s="97">
        <f>+monthly_drivers_0!Q654*1.25</f>
        <v>3.125</v>
      </c>
    </row>
    <row r="655" spans="1:17" x14ac:dyDescent="0.25">
      <c r="A655" s="98">
        <f t="shared" si="57"/>
        <v>64375</v>
      </c>
      <c r="B655" s="98" t="str">
        <f t="shared" si="58"/>
        <v>Discovery</v>
      </c>
      <c r="C655" s="99">
        <f t="shared" si="59"/>
        <v>0</v>
      </c>
      <c r="D655" s="100">
        <f t="shared" si="48"/>
        <v>0</v>
      </c>
      <c r="E655" s="100">
        <f t="shared" si="49"/>
        <v>0</v>
      </c>
      <c r="F655" s="100">
        <f t="shared" si="50"/>
        <v>0</v>
      </c>
      <c r="G655" s="100">
        <f t="shared" si="51"/>
        <v>0</v>
      </c>
      <c r="H655" s="100">
        <f t="shared" si="52"/>
        <v>0</v>
      </c>
      <c r="I655" s="100">
        <f t="shared" si="53"/>
        <v>0</v>
      </c>
      <c r="J655" s="100">
        <f t="shared" si="54"/>
        <v>0</v>
      </c>
      <c r="K655" s="101">
        <f t="shared" si="55"/>
        <v>0</v>
      </c>
      <c r="L655" s="102">
        <f t="shared" si="56"/>
        <v>0</v>
      </c>
      <c r="M655" s="102">
        <v>0</v>
      </c>
      <c r="N655" s="102">
        <v>0</v>
      </c>
      <c r="O655" s="103">
        <v>0</v>
      </c>
      <c r="P655" s="104">
        <v>0</v>
      </c>
      <c r="Q655" s="105">
        <f>+monthly_drivers_0!Q655*1.25</f>
        <v>3.125</v>
      </c>
    </row>
    <row r="656" spans="1:17" x14ac:dyDescent="0.25">
      <c r="A656" s="106">
        <f t="shared" si="57"/>
        <v>64405</v>
      </c>
      <c r="B656" s="106" t="str">
        <f t="shared" si="58"/>
        <v>Discovery</v>
      </c>
      <c r="C656" s="93">
        <f t="shared" si="59"/>
        <v>0</v>
      </c>
      <c r="D656" s="94">
        <f t="shared" si="48"/>
        <v>0</v>
      </c>
      <c r="E656" s="94">
        <f t="shared" si="49"/>
        <v>0</v>
      </c>
      <c r="F656" s="94">
        <f t="shared" si="50"/>
        <v>0</v>
      </c>
      <c r="G656" s="94">
        <f t="shared" si="51"/>
        <v>0</v>
      </c>
      <c r="H656" s="94">
        <f t="shared" si="52"/>
        <v>0</v>
      </c>
      <c r="I656" s="94">
        <f t="shared" si="53"/>
        <v>0</v>
      </c>
      <c r="J656" s="94">
        <f t="shared" si="54"/>
        <v>0</v>
      </c>
      <c r="K656" s="95">
        <f t="shared" si="55"/>
        <v>0</v>
      </c>
      <c r="L656" s="94">
        <f t="shared" si="56"/>
        <v>0</v>
      </c>
      <c r="M656" s="94">
        <v>0</v>
      </c>
      <c r="N656" s="94">
        <v>0</v>
      </c>
      <c r="O656" s="96">
        <v>0</v>
      </c>
      <c r="P656" s="95">
        <v>0</v>
      </c>
      <c r="Q656" s="97">
        <f>+monthly_drivers_0!Q656*1.25</f>
        <v>3.125</v>
      </c>
    </row>
    <row r="657" spans="1:17" x14ac:dyDescent="0.25">
      <c r="A657" s="98">
        <f t="shared" si="57"/>
        <v>64436</v>
      </c>
      <c r="B657" s="98" t="str">
        <f t="shared" si="58"/>
        <v>Discovery</v>
      </c>
      <c r="C657" s="99">
        <f t="shared" si="59"/>
        <v>0</v>
      </c>
      <c r="D657" s="100">
        <f t="shared" si="48"/>
        <v>0</v>
      </c>
      <c r="E657" s="100">
        <f t="shared" si="49"/>
        <v>0</v>
      </c>
      <c r="F657" s="100">
        <f t="shared" si="50"/>
        <v>0</v>
      </c>
      <c r="G657" s="100">
        <f t="shared" si="51"/>
        <v>0</v>
      </c>
      <c r="H657" s="100">
        <f t="shared" si="52"/>
        <v>0</v>
      </c>
      <c r="I657" s="100">
        <f t="shared" si="53"/>
        <v>0</v>
      </c>
      <c r="J657" s="100">
        <f t="shared" si="54"/>
        <v>0</v>
      </c>
      <c r="K657" s="101">
        <f t="shared" si="55"/>
        <v>0</v>
      </c>
      <c r="L657" s="102">
        <f t="shared" si="56"/>
        <v>0</v>
      </c>
      <c r="M657" s="102">
        <v>0</v>
      </c>
      <c r="N657" s="102">
        <v>0</v>
      </c>
      <c r="O657" s="103">
        <v>0</v>
      </c>
      <c r="P657" s="104">
        <v>0</v>
      </c>
      <c r="Q657" s="105">
        <f>+monthly_drivers_0!Q657*1.25</f>
        <v>3.125</v>
      </c>
    </row>
    <row r="658" spans="1:17" x14ac:dyDescent="0.25">
      <c r="A658" s="106">
        <f t="shared" si="57"/>
        <v>64466</v>
      </c>
      <c r="B658" s="106" t="str">
        <f t="shared" si="58"/>
        <v>Discovery</v>
      </c>
      <c r="C658" s="93">
        <f t="shared" si="59"/>
        <v>0</v>
      </c>
      <c r="D658" s="94">
        <f t="shared" si="48"/>
        <v>0</v>
      </c>
      <c r="E658" s="94">
        <f t="shared" si="49"/>
        <v>0</v>
      </c>
      <c r="F658" s="94">
        <f t="shared" si="50"/>
        <v>0</v>
      </c>
      <c r="G658" s="94">
        <f t="shared" si="51"/>
        <v>0</v>
      </c>
      <c r="H658" s="94">
        <f t="shared" si="52"/>
        <v>0</v>
      </c>
      <c r="I658" s="94">
        <f t="shared" si="53"/>
        <v>0</v>
      </c>
      <c r="J658" s="94">
        <f t="shared" si="54"/>
        <v>0</v>
      </c>
      <c r="K658" s="95">
        <f t="shared" si="55"/>
        <v>0</v>
      </c>
      <c r="L658" s="94">
        <f t="shared" si="56"/>
        <v>0</v>
      </c>
      <c r="M658" s="94">
        <v>0</v>
      </c>
      <c r="N658" s="94">
        <v>0</v>
      </c>
      <c r="O658" s="96">
        <v>0</v>
      </c>
      <c r="P658" s="95">
        <v>0</v>
      </c>
      <c r="Q658" s="97">
        <f>+monthly_drivers_0!Q658*1.25</f>
        <v>3.125</v>
      </c>
    </row>
    <row r="659" spans="1:17" x14ac:dyDescent="0.25">
      <c r="A659" s="98">
        <f t="shared" si="57"/>
        <v>64497</v>
      </c>
      <c r="B659" s="98" t="str">
        <f t="shared" si="58"/>
        <v>Discovery</v>
      </c>
      <c r="C659" s="99">
        <f t="shared" si="59"/>
        <v>0</v>
      </c>
      <c r="D659" s="100">
        <f t="shared" si="48"/>
        <v>0</v>
      </c>
      <c r="E659" s="100">
        <f t="shared" si="49"/>
        <v>0</v>
      </c>
      <c r="F659" s="100">
        <f t="shared" si="50"/>
        <v>0</v>
      </c>
      <c r="G659" s="100">
        <f t="shared" si="51"/>
        <v>0</v>
      </c>
      <c r="H659" s="100">
        <f t="shared" si="52"/>
        <v>0</v>
      </c>
      <c r="I659" s="100">
        <f t="shared" si="53"/>
        <v>0</v>
      </c>
      <c r="J659" s="100">
        <f t="shared" si="54"/>
        <v>0</v>
      </c>
      <c r="K659" s="101">
        <f t="shared" si="55"/>
        <v>0</v>
      </c>
      <c r="L659" s="102">
        <f t="shared" si="56"/>
        <v>0</v>
      </c>
      <c r="M659" s="102">
        <v>0</v>
      </c>
      <c r="N659" s="102">
        <v>0</v>
      </c>
      <c r="O659" s="103">
        <v>0</v>
      </c>
      <c r="P659" s="104">
        <v>0</v>
      </c>
      <c r="Q659" s="105">
        <f>+monthly_drivers_0!Q659*1.25</f>
        <v>3.125</v>
      </c>
    </row>
    <row r="660" spans="1:17" x14ac:dyDescent="0.25">
      <c r="A660" s="106">
        <f t="shared" si="57"/>
        <v>64528</v>
      </c>
      <c r="B660" s="106" t="str">
        <f t="shared" si="58"/>
        <v>Discovery</v>
      </c>
      <c r="C660" s="93">
        <f t="shared" si="59"/>
        <v>0</v>
      </c>
      <c r="D660" s="94">
        <f t="shared" si="48"/>
        <v>0</v>
      </c>
      <c r="E660" s="94">
        <f t="shared" si="49"/>
        <v>0</v>
      </c>
      <c r="F660" s="94">
        <f t="shared" si="50"/>
        <v>0</v>
      </c>
      <c r="G660" s="94">
        <f t="shared" si="51"/>
        <v>0</v>
      </c>
      <c r="H660" s="94">
        <f t="shared" si="52"/>
        <v>0</v>
      </c>
      <c r="I660" s="94">
        <f t="shared" si="53"/>
        <v>0</v>
      </c>
      <c r="J660" s="94">
        <f t="shared" si="54"/>
        <v>0</v>
      </c>
      <c r="K660" s="95">
        <f t="shared" si="55"/>
        <v>0</v>
      </c>
      <c r="L660" s="94">
        <f t="shared" si="56"/>
        <v>0</v>
      </c>
      <c r="M660" s="94">
        <v>0</v>
      </c>
      <c r="N660" s="94">
        <v>0</v>
      </c>
      <c r="O660" s="96">
        <v>0</v>
      </c>
      <c r="P660" s="95">
        <v>0</v>
      </c>
      <c r="Q660" s="97">
        <f>+monthly_drivers_0!Q660*1.25</f>
        <v>3.125</v>
      </c>
    </row>
    <row r="661" spans="1:17" x14ac:dyDescent="0.25">
      <c r="A661" s="98">
        <f t="shared" si="57"/>
        <v>64558</v>
      </c>
      <c r="B661" s="98" t="str">
        <f t="shared" si="58"/>
        <v>Discovery</v>
      </c>
      <c r="C661" s="99">
        <f t="shared" si="59"/>
        <v>0</v>
      </c>
      <c r="D661" s="100">
        <f t="shared" si="48"/>
        <v>0</v>
      </c>
      <c r="E661" s="100">
        <f t="shared" si="49"/>
        <v>0</v>
      </c>
      <c r="F661" s="100">
        <f t="shared" si="50"/>
        <v>0</v>
      </c>
      <c r="G661" s="100">
        <f t="shared" si="51"/>
        <v>0</v>
      </c>
      <c r="H661" s="100">
        <f t="shared" si="52"/>
        <v>0</v>
      </c>
      <c r="I661" s="100">
        <f t="shared" si="53"/>
        <v>0</v>
      </c>
      <c r="J661" s="100">
        <f t="shared" si="54"/>
        <v>0</v>
      </c>
      <c r="K661" s="101">
        <f t="shared" si="55"/>
        <v>0</v>
      </c>
      <c r="L661" s="102">
        <f t="shared" si="56"/>
        <v>0</v>
      </c>
      <c r="M661" s="102">
        <v>0</v>
      </c>
      <c r="N661" s="102">
        <v>0</v>
      </c>
      <c r="O661" s="103">
        <v>0</v>
      </c>
      <c r="P661" s="104">
        <v>0</v>
      </c>
      <c r="Q661" s="105">
        <f>+monthly_drivers_0!Q661*1.25</f>
        <v>3.125</v>
      </c>
    </row>
    <row r="662" spans="1:17" x14ac:dyDescent="0.25">
      <c r="A662" s="106">
        <f t="shared" si="57"/>
        <v>64589</v>
      </c>
      <c r="B662" s="106" t="str">
        <f t="shared" si="58"/>
        <v>Discovery</v>
      </c>
      <c r="C662" s="93">
        <f t="shared" si="59"/>
        <v>0</v>
      </c>
      <c r="D662" s="94">
        <f t="shared" si="48"/>
        <v>0</v>
      </c>
      <c r="E662" s="94">
        <f t="shared" si="49"/>
        <v>0</v>
      </c>
      <c r="F662" s="94">
        <f t="shared" si="50"/>
        <v>0</v>
      </c>
      <c r="G662" s="94">
        <f t="shared" si="51"/>
        <v>0</v>
      </c>
      <c r="H662" s="94">
        <f t="shared" si="52"/>
        <v>0</v>
      </c>
      <c r="I662" s="94">
        <f t="shared" si="53"/>
        <v>0</v>
      </c>
      <c r="J662" s="94">
        <f t="shared" si="54"/>
        <v>0</v>
      </c>
      <c r="K662" s="95">
        <f t="shared" si="55"/>
        <v>0</v>
      </c>
      <c r="L662" s="94">
        <f t="shared" si="56"/>
        <v>0</v>
      </c>
      <c r="M662" s="94">
        <v>0</v>
      </c>
      <c r="N662" s="94">
        <v>0</v>
      </c>
      <c r="O662" s="96">
        <v>0</v>
      </c>
      <c r="P662" s="95">
        <v>0</v>
      </c>
      <c r="Q662" s="97">
        <f>+monthly_drivers_0!Q662*1.25</f>
        <v>3.125</v>
      </c>
    </row>
    <row r="663" spans="1:17" x14ac:dyDescent="0.25">
      <c r="A663" s="98">
        <f t="shared" si="57"/>
        <v>64619</v>
      </c>
      <c r="B663" s="98" t="str">
        <f t="shared" si="58"/>
        <v>Discovery</v>
      </c>
      <c r="C663" s="99">
        <f t="shared" si="59"/>
        <v>0</v>
      </c>
      <c r="D663" s="100">
        <f t="shared" si="48"/>
        <v>0</v>
      </c>
      <c r="E663" s="100">
        <f t="shared" si="49"/>
        <v>0</v>
      </c>
      <c r="F663" s="100">
        <f t="shared" si="50"/>
        <v>0</v>
      </c>
      <c r="G663" s="100">
        <f t="shared" si="51"/>
        <v>0</v>
      </c>
      <c r="H663" s="100">
        <f t="shared" si="52"/>
        <v>0</v>
      </c>
      <c r="I663" s="100">
        <f t="shared" si="53"/>
        <v>0</v>
      </c>
      <c r="J663" s="100">
        <f t="shared" si="54"/>
        <v>0</v>
      </c>
      <c r="K663" s="101">
        <f t="shared" si="55"/>
        <v>0</v>
      </c>
      <c r="L663" s="102">
        <f t="shared" si="56"/>
        <v>0</v>
      </c>
      <c r="M663" s="102">
        <v>0</v>
      </c>
      <c r="N663" s="102">
        <v>0</v>
      </c>
      <c r="O663" s="103">
        <v>0</v>
      </c>
      <c r="P663" s="104">
        <v>0</v>
      </c>
      <c r="Q663" s="105">
        <f>+monthly_drivers_0!Q663*1.25</f>
        <v>3.125</v>
      </c>
    </row>
    <row r="664" spans="1:17" x14ac:dyDescent="0.25">
      <c r="A664" s="106">
        <f t="shared" si="57"/>
        <v>64650</v>
      </c>
      <c r="B664" s="106" t="str">
        <f t="shared" si="58"/>
        <v>Discovery</v>
      </c>
      <c r="C664" s="93">
        <f t="shared" si="59"/>
        <v>0</v>
      </c>
      <c r="D664" s="94">
        <f t="shared" si="48"/>
        <v>0</v>
      </c>
      <c r="E664" s="94">
        <f t="shared" si="49"/>
        <v>0</v>
      </c>
      <c r="F664" s="94">
        <f t="shared" si="50"/>
        <v>0</v>
      </c>
      <c r="G664" s="94">
        <f t="shared" si="51"/>
        <v>0</v>
      </c>
      <c r="H664" s="94">
        <f t="shared" si="52"/>
        <v>0</v>
      </c>
      <c r="I664" s="94">
        <f t="shared" si="53"/>
        <v>0</v>
      </c>
      <c r="J664" s="94">
        <f t="shared" si="54"/>
        <v>0</v>
      </c>
      <c r="K664" s="95">
        <f t="shared" si="55"/>
        <v>0</v>
      </c>
      <c r="L664" s="94">
        <f t="shared" si="56"/>
        <v>0</v>
      </c>
      <c r="M664" s="94">
        <v>0</v>
      </c>
      <c r="N664" s="94">
        <v>0</v>
      </c>
      <c r="O664" s="96">
        <v>0</v>
      </c>
      <c r="P664" s="95">
        <v>0</v>
      </c>
      <c r="Q664" s="97">
        <f>+monthly_drivers_0!Q664*1.25</f>
        <v>3.125</v>
      </c>
    </row>
    <row r="665" spans="1:17" x14ac:dyDescent="0.25">
      <c r="A665" s="98">
        <f t="shared" si="57"/>
        <v>64681</v>
      </c>
      <c r="B665" s="98" t="str">
        <f t="shared" si="58"/>
        <v>Discovery</v>
      </c>
      <c r="C665" s="99">
        <f t="shared" si="59"/>
        <v>0</v>
      </c>
      <c r="D665" s="100">
        <f t="shared" si="48"/>
        <v>0</v>
      </c>
      <c r="E665" s="100">
        <f t="shared" si="49"/>
        <v>0</v>
      </c>
      <c r="F665" s="100">
        <f t="shared" si="50"/>
        <v>0</v>
      </c>
      <c r="G665" s="100">
        <f t="shared" si="51"/>
        <v>0</v>
      </c>
      <c r="H665" s="100">
        <f t="shared" si="52"/>
        <v>0</v>
      </c>
      <c r="I665" s="100">
        <f t="shared" si="53"/>
        <v>0</v>
      </c>
      <c r="J665" s="100">
        <f t="shared" si="54"/>
        <v>0</v>
      </c>
      <c r="K665" s="101">
        <f t="shared" si="55"/>
        <v>0</v>
      </c>
      <c r="L665" s="102">
        <f t="shared" si="56"/>
        <v>0</v>
      </c>
      <c r="M665" s="102">
        <v>0</v>
      </c>
      <c r="N665" s="102">
        <v>0</v>
      </c>
      <c r="O665" s="103">
        <v>0</v>
      </c>
      <c r="P665" s="104">
        <v>0</v>
      </c>
      <c r="Q665" s="105">
        <f>+monthly_drivers_0!Q665*1.25</f>
        <v>3.125</v>
      </c>
    </row>
    <row r="666" spans="1:17" x14ac:dyDescent="0.25">
      <c r="A666" s="106">
        <f t="shared" si="57"/>
        <v>64709</v>
      </c>
      <c r="B666" s="106" t="str">
        <f t="shared" si="58"/>
        <v>Discovery</v>
      </c>
      <c r="C666" s="93">
        <f t="shared" si="59"/>
        <v>0</v>
      </c>
      <c r="D666" s="94">
        <f t="shared" ref="D666:D697" si="60">+IFERROR(D665/D664*D665,D665)</f>
        <v>0</v>
      </c>
      <c r="E666" s="94">
        <f t="shared" ref="E666:E697" si="61">+IFERROR(E665/E664*E665,E665)</f>
        <v>0</v>
      </c>
      <c r="F666" s="94">
        <f t="shared" ref="F666:F697" si="62">+IFERROR(F665/F664*F665,F665)</f>
        <v>0</v>
      </c>
      <c r="G666" s="94">
        <f t="shared" ref="G666:G697" si="63">+IFERROR(G665/G664*G665,G665)</f>
        <v>0</v>
      </c>
      <c r="H666" s="94">
        <f t="shared" ref="H666:H697" si="64">+IFERROR(H665/H664*H665,H665)</f>
        <v>0</v>
      </c>
      <c r="I666" s="94">
        <f t="shared" ref="I666:I697" si="65">+IFERROR(I665/I664*I665,I665)</f>
        <v>0</v>
      </c>
      <c r="J666" s="94">
        <f t="shared" ref="J666:J697" si="66">+IFERROR(J665/J664*J665,J665)</f>
        <v>0</v>
      </c>
      <c r="K666" s="95">
        <f t="shared" ref="K666:K697" si="67">+IFERROR(K665/K664*K665,K665)</f>
        <v>0</v>
      </c>
      <c r="L666" s="94">
        <f t="shared" si="56"/>
        <v>0</v>
      </c>
      <c r="M666" s="94">
        <v>0</v>
      </c>
      <c r="N666" s="94">
        <v>0</v>
      </c>
      <c r="O666" s="96">
        <v>0</v>
      </c>
      <c r="P666" s="95">
        <v>0</v>
      </c>
      <c r="Q666" s="97">
        <f>+monthly_drivers_0!Q666*1.25</f>
        <v>3.125</v>
      </c>
    </row>
    <row r="667" spans="1:17" x14ac:dyDescent="0.25">
      <c r="A667" s="98">
        <f t="shared" si="57"/>
        <v>64740</v>
      </c>
      <c r="B667" s="98" t="str">
        <f t="shared" si="58"/>
        <v>Discovery</v>
      </c>
      <c r="C667" s="99">
        <f t="shared" si="59"/>
        <v>0</v>
      </c>
      <c r="D667" s="100">
        <f t="shared" si="60"/>
        <v>0</v>
      </c>
      <c r="E667" s="100">
        <f t="shared" si="61"/>
        <v>0</v>
      </c>
      <c r="F667" s="100">
        <f t="shared" si="62"/>
        <v>0</v>
      </c>
      <c r="G667" s="100">
        <f t="shared" si="63"/>
        <v>0</v>
      </c>
      <c r="H667" s="100">
        <f t="shared" si="64"/>
        <v>0</v>
      </c>
      <c r="I667" s="100">
        <f t="shared" si="65"/>
        <v>0</v>
      </c>
      <c r="J667" s="100">
        <f t="shared" si="66"/>
        <v>0</v>
      </c>
      <c r="K667" s="101">
        <f t="shared" si="67"/>
        <v>0</v>
      </c>
      <c r="L667" s="102">
        <f t="shared" si="56"/>
        <v>0</v>
      </c>
      <c r="M667" s="102">
        <v>0</v>
      </c>
      <c r="N667" s="102">
        <v>0</v>
      </c>
      <c r="O667" s="103">
        <v>0</v>
      </c>
      <c r="P667" s="104">
        <v>0</v>
      </c>
      <c r="Q667" s="105">
        <f>+monthly_drivers_0!Q667*1.25</f>
        <v>3.125</v>
      </c>
    </row>
    <row r="668" spans="1:17" x14ac:dyDescent="0.25">
      <c r="A668" s="106">
        <f t="shared" si="57"/>
        <v>64770</v>
      </c>
      <c r="B668" s="106" t="str">
        <f t="shared" si="58"/>
        <v>Discovery</v>
      </c>
      <c r="C668" s="93">
        <f t="shared" si="59"/>
        <v>0</v>
      </c>
      <c r="D668" s="94">
        <f t="shared" si="60"/>
        <v>0</v>
      </c>
      <c r="E668" s="94">
        <f t="shared" si="61"/>
        <v>0</v>
      </c>
      <c r="F668" s="94">
        <f t="shared" si="62"/>
        <v>0</v>
      </c>
      <c r="G668" s="94">
        <f t="shared" si="63"/>
        <v>0</v>
      </c>
      <c r="H668" s="94">
        <f t="shared" si="64"/>
        <v>0</v>
      </c>
      <c r="I668" s="94">
        <f t="shared" si="65"/>
        <v>0</v>
      </c>
      <c r="J668" s="94">
        <f t="shared" si="66"/>
        <v>0</v>
      </c>
      <c r="K668" s="95">
        <f t="shared" si="67"/>
        <v>0</v>
      </c>
      <c r="L668" s="94">
        <f t="shared" si="56"/>
        <v>0</v>
      </c>
      <c r="M668" s="94">
        <v>0</v>
      </c>
      <c r="N668" s="94">
        <v>0</v>
      </c>
      <c r="O668" s="96">
        <v>0</v>
      </c>
      <c r="P668" s="95">
        <v>0</v>
      </c>
      <c r="Q668" s="97">
        <f>+monthly_drivers_0!Q668*1.25</f>
        <v>3.125</v>
      </c>
    </row>
    <row r="669" spans="1:17" x14ac:dyDescent="0.25">
      <c r="A669" s="98">
        <f t="shared" si="57"/>
        <v>64801</v>
      </c>
      <c r="B669" s="98" t="str">
        <f t="shared" si="58"/>
        <v>Discovery</v>
      </c>
      <c r="C669" s="99">
        <f t="shared" si="59"/>
        <v>0</v>
      </c>
      <c r="D669" s="100">
        <f t="shared" si="60"/>
        <v>0</v>
      </c>
      <c r="E669" s="100">
        <f t="shared" si="61"/>
        <v>0</v>
      </c>
      <c r="F669" s="100">
        <f t="shared" si="62"/>
        <v>0</v>
      </c>
      <c r="G669" s="100">
        <f t="shared" si="63"/>
        <v>0</v>
      </c>
      <c r="H669" s="100">
        <f t="shared" si="64"/>
        <v>0</v>
      </c>
      <c r="I669" s="100">
        <f t="shared" si="65"/>
        <v>0</v>
      </c>
      <c r="J669" s="100">
        <f t="shared" si="66"/>
        <v>0</v>
      </c>
      <c r="K669" s="101">
        <f t="shared" si="67"/>
        <v>0</v>
      </c>
      <c r="L669" s="102">
        <f t="shared" si="56"/>
        <v>0</v>
      </c>
      <c r="M669" s="102">
        <v>0</v>
      </c>
      <c r="N669" s="102">
        <v>0</v>
      </c>
      <c r="O669" s="103">
        <v>0</v>
      </c>
      <c r="P669" s="104">
        <v>0</v>
      </c>
      <c r="Q669" s="105">
        <f>+monthly_drivers_0!Q669*1.25</f>
        <v>3.125</v>
      </c>
    </row>
    <row r="670" spans="1:17" x14ac:dyDescent="0.25">
      <c r="A670" s="106">
        <f t="shared" si="57"/>
        <v>64831</v>
      </c>
      <c r="B670" s="106" t="str">
        <f t="shared" si="58"/>
        <v>Discovery</v>
      </c>
      <c r="C670" s="93">
        <f t="shared" si="59"/>
        <v>0</v>
      </c>
      <c r="D670" s="94">
        <f t="shared" si="60"/>
        <v>0</v>
      </c>
      <c r="E670" s="94">
        <f t="shared" si="61"/>
        <v>0</v>
      </c>
      <c r="F670" s="94">
        <f t="shared" si="62"/>
        <v>0</v>
      </c>
      <c r="G670" s="94">
        <f t="shared" si="63"/>
        <v>0</v>
      </c>
      <c r="H670" s="94">
        <f t="shared" si="64"/>
        <v>0</v>
      </c>
      <c r="I670" s="94">
        <f t="shared" si="65"/>
        <v>0</v>
      </c>
      <c r="J670" s="94">
        <f t="shared" si="66"/>
        <v>0</v>
      </c>
      <c r="K670" s="95">
        <f t="shared" si="67"/>
        <v>0</v>
      </c>
      <c r="L670" s="94">
        <f t="shared" si="56"/>
        <v>0</v>
      </c>
      <c r="M670" s="94">
        <v>0</v>
      </c>
      <c r="N670" s="94">
        <v>0</v>
      </c>
      <c r="O670" s="96">
        <v>0</v>
      </c>
      <c r="P670" s="95">
        <v>0</v>
      </c>
      <c r="Q670" s="97">
        <f>+monthly_drivers_0!Q670*1.25</f>
        <v>3.125</v>
      </c>
    </row>
    <row r="671" spans="1:17" x14ac:dyDescent="0.25">
      <c r="A671" s="98">
        <f t="shared" si="57"/>
        <v>64862</v>
      </c>
      <c r="B671" s="98" t="str">
        <f t="shared" si="58"/>
        <v>Discovery</v>
      </c>
      <c r="C671" s="99">
        <f t="shared" si="59"/>
        <v>0</v>
      </c>
      <c r="D671" s="100">
        <f t="shared" si="60"/>
        <v>0</v>
      </c>
      <c r="E671" s="100">
        <f t="shared" si="61"/>
        <v>0</v>
      </c>
      <c r="F671" s="100">
        <f t="shared" si="62"/>
        <v>0</v>
      </c>
      <c r="G671" s="100">
        <f t="shared" si="63"/>
        <v>0</v>
      </c>
      <c r="H671" s="100">
        <f t="shared" si="64"/>
        <v>0</v>
      </c>
      <c r="I671" s="100">
        <f t="shared" si="65"/>
        <v>0</v>
      </c>
      <c r="J671" s="100">
        <f t="shared" si="66"/>
        <v>0</v>
      </c>
      <c r="K671" s="101">
        <f t="shared" si="67"/>
        <v>0</v>
      </c>
      <c r="L671" s="102">
        <f t="shared" si="56"/>
        <v>0</v>
      </c>
      <c r="M671" s="102">
        <v>0</v>
      </c>
      <c r="N671" s="102">
        <v>0</v>
      </c>
      <c r="O671" s="103">
        <v>0</v>
      </c>
      <c r="P671" s="104">
        <v>0</v>
      </c>
      <c r="Q671" s="105">
        <f>+monthly_drivers_0!Q671*1.25</f>
        <v>3.125</v>
      </c>
    </row>
    <row r="672" spans="1:17" x14ac:dyDescent="0.25">
      <c r="A672" s="106">
        <f t="shared" si="57"/>
        <v>64893</v>
      </c>
      <c r="B672" s="106" t="str">
        <f t="shared" si="58"/>
        <v>Discovery</v>
      </c>
      <c r="C672" s="93">
        <f t="shared" si="59"/>
        <v>0</v>
      </c>
      <c r="D672" s="94">
        <f t="shared" si="60"/>
        <v>0</v>
      </c>
      <c r="E672" s="94">
        <f t="shared" si="61"/>
        <v>0</v>
      </c>
      <c r="F672" s="94">
        <f t="shared" si="62"/>
        <v>0</v>
      </c>
      <c r="G672" s="94">
        <f t="shared" si="63"/>
        <v>0</v>
      </c>
      <c r="H672" s="94">
        <f t="shared" si="64"/>
        <v>0</v>
      </c>
      <c r="I672" s="94">
        <f t="shared" si="65"/>
        <v>0</v>
      </c>
      <c r="J672" s="94">
        <f t="shared" si="66"/>
        <v>0</v>
      </c>
      <c r="K672" s="95">
        <f t="shared" si="67"/>
        <v>0</v>
      </c>
      <c r="L672" s="94">
        <f t="shared" si="56"/>
        <v>0</v>
      </c>
      <c r="M672" s="94">
        <v>0</v>
      </c>
      <c r="N672" s="94">
        <v>0</v>
      </c>
      <c r="O672" s="96">
        <v>0</v>
      </c>
      <c r="P672" s="95">
        <v>0</v>
      </c>
      <c r="Q672" s="97">
        <f>+monthly_drivers_0!Q672*1.25</f>
        <v>3.125</v>
      </c>
    </row>
    <row r="673" spans="1:17" x14ac:dyDescent="0.25">
      <c r="A673" s="98">
        <f t="shared" si="57"/>
        <v>64923</v>
      </c>
      <c r="B673" s="98" t="str">
        <f t="shared" si="58"/>
        <v>Discovery</v>
      </c>
      <c r="C673" s="99">
        <f t="shared" si="59"/>
        <v>0</v>
      </c>
      <c r="D673" s="100">
        <f t="shared" si="60"/>
        <v>0</v>
      </c>
      <c r="E673" s="100">
        <f t="shared" si="61"/>
        <v>0</v>
      </c>
      <c r="F673" s="100">
        <f t="shared" si="62"/>
        <v>0</v>
      </c>
      <c r="G673" s="100">
        <f t="shared" si="63"/>
        <v>0</v>
      </c>
      <c r="H673" s="100">
        <f t="shared" si="64"/>
        <v>0</v>
      </c>
      <c r="I673" s="100">
        <f t="shared" si="65"/>
        <v>0</v>
      </c>
      <c r="J673" s="100">
        <f t="shared" si="66"/>
        <v>0</v>
      </c>
      <c r="K673" s="101">
        <f t="shared" si="67"/>
        <v>0</v>
      </c>
      <c r="L673" s="102">
        <f t="shared" si="56"/>
        <v>0</v>
      </c>
      <c r="M673" s="102">
        <v>0</v>
      </c>
      <c r="N673" s="102">
        <v>0</v>
      </c>
      <c r="O673" s="103">
        <v>0</v>
      </c>
      <c r="P673" s="104">
        <v>0</v>
      </c>
      <c r="Q673" s="105">
        <f>+monthly_drivers_0!Q673*1.25</f>
        <v>3.125</v>
      </c>
    </row>
    <row r="674" spans="1:17" x14ac:dyDescent="0.25">
      <c r="A674" s="106">
        <f t="shared" si="57"/>
        <v>64954</v>
      </c>
      <c r="B674" s="106" t="str">
        <f t="shared" si="58"/>
        <v>Discovery</v>
      </c>
      <c r="C674" s="93">
        <f t="shared" si="59"/>
        <v>0</v>
      </c>
      <c r="D674" s="94">
        <f t="shared" si="60"/>
        <v>0</v>
      </c>
      <c r="E674" s="94">
        <f t="shared" si="61"/>
        <v>0</v>
      </c>
      <c r="F674" s="94">
        <f t="shared" si="62"/>
        <v>0</v>
      </c>
      <c r="G674" s="94">
        <f t="shared" si="63"/>
        <v>0</v>
      </c>
      <c r="H674" s="94">
        <f t="shared" si="64"/>
        <v>0</v>
      </c>
      <c r="I674" s="94">
        <f t="shared" si="65"/>
        <v>0</v>
      </c>
      <c r="J674" s="94">
        <f t="shared" si="66"/>
        <v>0</v>
      </c>
      <c r="K674" s="95">
        <f t="shared" si="67"/>
        <v>0</v>
      </c>
      <c r="L674" s="94">
        <f t="shared" si="56"/>
        <v>0</v>
      </c>
      <c r="M674" s="94">
        <v>0</v>
      </c>
      <c r="N674" s="94">
        <v>0</v>
      </c>
      <c r="O674" s="96">
        <v>0</v>
      </c>
      <c r="P674" s="95">
        <v>0</v>
      </c>
      <c r="Q674" s="97">
        <f>+monthly_drivers_0!Q674*1.25</f>
        <v>3.125</v>
      </c>
    </row>
    <row r="675" spans="1:17" x14ac:dyDescent="0.25">
      <c r="A675" s="98">
        <f t="shared" si="57"/>
        <v>64984</v>
      </c>
      <c r="B675" s="98" t="str">
        <f t="shared" si="58"/>
        <v>Discovery</v>
      </c>
      <c r="C675" s="99">
        <f t="shared" si="59"/>
        <v>0</v>
      </c>
      <c r="D675" s="100">
        <f t="shared" si="60"/>
        <v>0</v>
      </c>
      <c r="E675" s="100">
        <f t="shared" si="61"/>
        <v>0</v>
      </c>
      <c r="F675" s="100">
        <f t="shared" si="62"/>
        <v>0</v>
      </c>
      <c r="G675" s="100">
        <f t="shared" si="63"/>
        <v>0</v>
      </c>
      <c r="H675" s="100">
        <f t="shared" si="64"/>
        <v>0</v>
      </c>
      <c r="I675" s="100">
        <f t="shared" si="65"/>
        <v>0</v>
      </c>
      <c r="J675" s="100">
        <f t="shared" si="66"/>
        <v>0</v>
      </c>
      <c r="K675" s="101">
        <f t="shared" si="67"/>
        <v>0</v>
      </c>
      <c r="L675" s="102">
        <f t="shared" si="56"/>
        <v>0</v>
      </c>
      <c r="M675" s="102">
        <v>0</v>
      </c>
      <c r="N675" s="102">
        <v>0</v>
      </c>
      <c r="O675" s="103">
        <v>0</v>
      </c>
      <c r="P675" s="104">
        <v>0</v>
      </c>
      <c r="Q675" s="105">
        <f>+monthly_drivers_0!Q675*1.25</f>
        <v>3.125</v>
      </c>
    </row>
    <row r="676" spans="1:17" x14ac:dyDescent="0.25">
      <c r="A676" s="106">
        <f t="shared" si="57"/>
        <v>65015</v>
      </c>
      <c r="B676" s="106" t="str">
        <f t="shared" si="58"/>
        <v>Discovery</v>
      </c>
      <c r="C676" s="93">
        <f t="shared" si="59"/>
        <v>0</v>
      </c>
      <c r="D676" s="94">
        <f t="shared" si="60"/>
        <v>0</v>
      </c>
      <c r="E676" s="94">
        <f t="shared" si="61"/>
        <v>0</v>
      </c>
      <c r="F676" s="94">
        <f t="shared" si="62"/>
        <v>0</v>
      </c>
      <c r="G676" s="94">
        <f t="shared" si="63"/>
        <v>0</v>
      </c>
      <c r="H676" s="94">
        <f t="shared" si="64"/>
        <v>0</v>
      </c>
      <c r="I676" s="94">
        <f t="shared" si="65"/>
        <v>0</v>
      </c>
      <c r="J676" s="94">
        <f t="shared" si="66"/>
        <v>0</v>
      </c>
      <c r="K676" s="95">
        <f t="shared" si="67"/>
        <v>0</v>
      </c>
      <c r="L676" s="94">
        <f t="shared" si="56"/>
        <v>0</v>
      </c>
      <c r="M676" s="94">
        <v>0</v>
      </c>
      <c r="N676" s="94">
        <v>0</v>
      </c>
      <c r="O676" s="96">
        <v>0</v>
      </c>
      <c r="P676" s="95">
        <v>0</v>
      </c>
      <c r="Q676" s="97">
        <f>+monthly_drivers_0!Q676*1.25</f>
        <v>3.125</v>
      </c>
    </row>
    <row r="677" spans="1:17" x14ac:dyDescent="0.25">
      <c r="A677" s="98">
        <f t="shared" si="57"/>
        <v>65046</v>
      </c>
      <c r="B677" s="98" t="str">
        <f t="shared" si="58"/>
        <v>Discovery</v>
      </c>
      <c r="C677" s="99">
        <f t="shared" si="59"/>
        <v>0</v>
      </c>
      <c r="D677" s="100">
        <f t="shared" si="60"/>
        <v>0</v>
      </c>
      <c r="E677" s="100">
        <f t="shared" si="61"/>
        <v>0</v>
      </c>
      <c r="F677" s="100">
        <f t="shared" si="62"/>
        <v>0</v>
      </c>
      <c r="G677" s="100">
        <f t="shared" si="63"/>
        <v>0</v>
      </c>
      <c r="H677" s="100">
        <f t="shared" si="64"/>
        <v>0</v>
      </c>
      <c r="I677" s="100">
        <f t="shared" si="65"/>
        <v>0</v>
      </c>
      <c r="J677" s="100">
        <f t="shared" si="66"/>
        <v>0</v>
      </c>
      <c r="K677" s="101">
        <f t="shared" si="67"/>
        <v>0</v>
      </c>
      <c r="L677" s="102">
        <f t="shared" si="56"/>
        <v>0</v>
      </c>
      <c r="M677" s="102">
        <v>0</v>
      </c>
      <c r="N677" s="102">
        <v>0</v>
      </c>
      <c r="O677" s="103">
        <v>0</v>
      </c>
      <c r="P677" s="104">
        <v>0</v>
      </c>
      <c r="Q677" s="105">
        <f>+monthly_drivers_0!Q677*1.25</f>
        <v>3.125</v>
      </c>
    </row>
    <row r="678" spans="1:17" x14ac:dyDescent="0.25">
      <c r="A678" s="106">
        <f t="shared" si="57"/>
        <v>65074</v>
      </c>
      <c r="B678" s="106" t="str">
        <f t="shared" si="58"/>
        <v>Discovery</v>
      </c>
      <c r="C678" s="93">
        <f t="shared" si="59"/>
        <v>0</v>
      </c>
      <c r="D678" s="94">
        <f t="shared" si="60"/>
        <v>0</v>
      </c>
      <c r="E678" s="94">
        <f t="shared" si="61"/>
        <v>0</v>
      </c>
      <c r="F678" s="94">
        <f t="shared" si="62"/>
        <v>0</v>
      </c>
      <c r="G678" s="94">
        <f t="shared" si="63"/>
        <v>0</v>
      </c>
      <c r="H678" s="94">
        <f t="shared" si="64"/>
        <v>0</v>
      </c>
      <c r="I678" s="94">
        <f t="shared" si="65"/>
        <v>0</v>
      </c>
      <c r="J678" s="94">
        <f t="shared" si="66"/>
        <v>0</v>
      </c>
      <c r="K678" s="95">
        <f t="shared" si="67"/>
        <v>0</v>
      </c>
      <c r="L678" s="94">
        <f t="shared" si="56"/>
        <v>0</v>
      </c>
      <c r="M678" s="94">
        <v>0</v>
      </c>
      <c r="N678" s="94">
        <v>0</v>
      </c>
      <c r="O678" s="96">
        <v>0</v>
      </c>
      <c r="P678" s="95">
        <v>0</v>
      </c>
      <c r="Q678" s="97">
        <f>+monthly_drivers_0!Q678*1.25</f>
        <v>3.125</v>
      </c>
    </row>
    <row r="679" spans="1:17" x14ac:dyDescent="0.25">
      <c r="A679" s="98">
        <f t="shared" si="57"/>
        <v>65105</v>
      </c>
      <c r="B679" s="98" t="str">
        <f t="shared" si="58"/>
        <v>Discovery</v>
      </c>
      <c r="C679" s="99">
        <f t="shared" si="59"/>
        <v>0</v>
      </c>
      <c r="D679" s="100">
        <f t="shared" si="60"/>
        <v>0</v>
      </c>
      <c r="E679" s="100">
        <f t="shared" si="61"/>
        <v>0</v>
      </c>
      <c r="F679" s="100">
        <f t="shared" si="62"/>
        <v>0</v>
      </c>
      <c r="G679" s="100">
        <f t="shared" si="63"/>
        <v>0</v>
      </c>
      <c r="H679" s="100">
        <f t="shared" si="64"/>
        <v>0</v>
      </c>
      <c r="I679" s="100">
        <f t="shared" si="65"/>
        <v>0</v>
      </c>
      <c r="J679" s="100">
        <f t="shared" si="66"/>
        <v>0</v>
      </c>
      <c r="K679" s="101">
        <f t="shared" si="67"/>
        <v>0</v>
      </c>
      <c r="L679" s="102">
        <f t="shared" si="56"/>
        <v>0</v>
      </c>
      <c r="M679" s="102">
        <v>0</v>
      </c>
      <c r="N679" s="102">
        <v>0</v>
      </c>
      <c r="O679" s="103">
        <v>0</v>
      </c>
      <c r="P679" s="104">
        <v>0</v>
      </c>
      <c r="Q679" s="105">
        <f>+monthly_drivers_0!Q679*1.25</f>
        <v>3.125</v>
      </c>
    </row>
    <row r="680" spans="1:17" x14ac:dyDescent="0.25">
      <c r="A680" s="106">
        <f t="shared" si="57"/>
        <v>65135</v>
      </c>
      <c r="B680" s="106" t="str">
        <f t="shared" si="58"/>
        <v>Discovery</v>
      </c>
      <c r="C680" s="93">
        <f t="shared" si="59"/>
        <v>0</v>
      </c>
      <c r="D680" s="94">
        <f t="shared" si="60"/>
        <v>0</v>
      </c>
      <c r="E680" s="94">
        <f t="shared" si="61"/>
        <v>0</v>
      </c>
      <c r="F680" s="94">
        <f t="shared" si="62"/>
        <v>0</v>
      </c>
      <c r="G680" s="94">
        <f t="shared" si="63"/>
        <v>0</v>
      </c>
      <c r="H680" s="94">
        <f t="shared" si="64"/>
        <v>0</v>
      </c>
      <c r="I680" s="94">
        <f t="shared" si="65"/>
        <v>0</v>
      </c>
      <c r="J680" s="94">
        <f t="shared" si="66"/>
        <v>0</v>
      </c>
      <c r="K680" s="95">
        <f t="shared" si="67"/>
        <v>0</v>
      </c>
      <c r="L680" s="94">
        <f t="shared" si="56"/>
        <v>0</v>
      </c>
      <c r="M680" s="94">
        <v>0</v>
      </c>
      <c r="N680" s="94">
        <v>0</v>
      </c>
      <c r="O680" s="96">
        <v>0</v>
      </c>
      <c r="P680" s="95">
        <v>0</v>
      </c>
      <c r="Q680" s="97">
        <f>+monthly_drivers_0!Q680*1.25</f>
        <v>3.125</v>
      </c>
    </row>
    <row r="681" spans="1:17" x14ac:dyDescent="0.25">
      <c r="A681" s="98">
        <f t="shared" si="57"/>
        <v>65166</v>
      </c>
      <c r="B681" s="98" t="str">
        <f t="shared" si="58"/>
        <v>Discovery</v>
      </c>
      <c r="C681" s="99">
        <f t="shared" si="59"/>
        <v>0</v>
      </c>
      <c r="D681" s="100">
        <f t="shared" si="60"/>
        <v>0</v>
      </c>
      <c r="E681" s="100">
        <f t="shared" si="61"/>
        <v>0</v>
      </c>
      <c r="F681" s="100">
        <f t="shared" si="62"/>
        <v>0</v>
      </c>
      <c r="G681" s="100">
        <f t="shared" si="63"/>
        <v>0</v>
      </c>
      <c r="H681" s="100">
        <f t="shared" si="64"/>
        <v>0</v>
      </c>
      <c r="I681" s="100">
        <f t="shared" si="65"/>
        <v>0</v>
      </c>
      <c r="J681" s="100">
        <f t="shared" si="66"/>
        <v>0</v>
      </c>
      <c r="K681" s="101">
        <f t="shared" si="67"/>
        <v>0</v>
      </c>
      <c r="L681" s="102">
        <f t="shared" si="56"/>
        <v>0</v>
      </c>
      <c r="M681" s="102">
        <v>0</v>
      </c>
      <c r="N681" s="102">
        <v>0</v>
      </c>
      <c r="O681" s="103">
        <v>0</v>
      </c>
      <c r="P681" s="104">
        <v>0</v>
      </c>
      <c r="Q681" s="105">
        <f>+monthly_drivers_0!Q681*1.25</f>
        <v>3.125</v>
      </c>
    </row>
    <row r="682" spans="1:17" x14ac:dyDescent="0.25">
      <c r="A682" s="106">
        <f t="shared" si="57"/>
        <v>65196</v>
      </c>
      <c r="B682" s="106" t="str">
        <f t="shared" si="58"/>
        <v>Discovery</v>
      </c>
      <c r="C682" s="93">
        <f t="shared" si="59"/>
        <v>0</v>
      </c>
      <c r="D682" s="94">
        <f t="shared" si="60"/>
        <v>0</v>
      </c>
      <c r="E682" s="94">
        <f t="shared" si="61"/>
        <v>0</v>
      </c>
      <c r="F682" s="94">
        <f t="shared" si="62"/>
        <v>0</v>
      </c>
      <c r="G682" s="94">
        <f t="shared" si="63"/>
        <v>0</v>
      </c>
      <c r="H682" s="94">
        <f t="shared" si="64"/>
        <v>0</v>
      </c>
      <c r="I682" s="94">
        <f t="shared" si="65"/>
        <v>0</v>
      </c>
      <c r="J682" s="94">
        <f t="shared" si="66"/>
        <v>0</v>
      </c>
      <c r="K682" s="95">
        <f t="shared" si="67"/>
        <v>0</v>
      </c>
      <c r="L682" s="94">
        <f t="shared" si="56"/>
        <v>0</v>
      </c>
      <c r="M682" s="94">
        <v>0</v>
      </c>
      <c r="N682" s="94">
        <v>0</v>
      </c>
      <c r="O682" s="96">
        <v>0</v>
      </c>
      <c r="P682" s="95">
        <v>0</v>
      </c>
      <c r="Q682" s="97">
        <f>+monthly_drivers_0!Q682*1.25</f>
        <v>3.125</v>
      </c>
    </row>
    <row r="683" spans="1:17" x14ac:dyDescent="0.25">
      <c r="A683" s="98">
        <f t="shared" si="57"/>
        <v>65227</v>
      </c>
      <c r="B683" s="98" t="str">
        <f t="shared" si="58"/>
        <v>Discovery</v>
      </c>
      <c r="C683" s="99">
        <f t="shared" si="59"/>
        <v>0</v>
      </c>
      <c r="D683" s="100">
        <f t="shared" si="60"/>
        <v>0</v>
      </c>
      <c r="E683" s="100">
        <f t="shared" si="61"/>
        <v>0</v>
      </c>
      <c r="F683" s="100">
        <f t="shared" si="62"/>
        <v>0</v>
      </c>
      <c r="G683" s="100">
        <f t="shared" si="63"/>
        <v>0</v>
      </c>
      <c r="H683" s="100">
        <f t="shared" si="64"/>
        <v>0</v>
      </c>
      <c r="I683" s="100">
        <f t="shared" si="65"/>
        <v>0</v>
      </c>
      <c r="J683" s="100">
        <f t="shared" si="66"/>
        <v>0</v>
      </c>
      <c r="K683" s="101">
        <f t="shared" si="67"/>
        <v>0</v>
      </c>
      <c r="L683" s="102">
        <f t="shared" si="56"/>
        <v>0</v>
      </c>
      <c r="M683" s="102">
        <v>0</v>
      </c>
      <c r="N683" s="102">
        <v>0</v>
      </c>
      <c r="O683" s="103">
        <v>0</v>
      </c>
      <c r="P683" s="104">
        <v>0</v>
      </c>
      <c r="Q683" s="105">
        <f>+monthly_drivers_0!Q683*1.25</f>
        <v>3.125</v>
      </c>
    </row>
    <row r="684" spans="1:17" x14ac:dyDescent="0.25">
      <c r="A684" s="106">
        <f t="shared" si="57"/>
        <v>65258</v>
      </c>
      <c r="B684" s="106" t="str">
        <f t="shared" si="58"/>
        <v>Discovery</v>
      </c>
      <c r="C684" s="93">
        <f t="shared" si="59"/>
        <v>0</v>
      </c>
      <c r="D684" s="94">
        <f t="shared" si="60"/>
        <v>0</v>
      </c>
      <c r="E684" s="94">
        <f t="shared" si="61"/>
        <v>0</v>
      </c>
      <c r="F684" s="94">
        <f t="shared" si="62"/>
        <v>0</v>
      </c>
      <c r="G684" s="94">
        <f t="shared" si="63"/>
        <v>0</v>
      </c>
      <c r="H684" s="94">
        <f t="shared" si="64"/>
        <v>0</v>
      </c>
      <c r="I684" s="94">
        <f t="shared" si="65"/>
        <v>0</v>
      </c>
      <c r="J684" s="94">
        <f t="shared" si="66"/>
        <v>0</v>
      </c>
      <c r="K684" s="95">
        <f t="shared" si="67"/>
        <v>0</v>
      </c>
      <c r="L684" s="94">
        <f t="shared" si="56"/>
        <v>0</v>
      </c>
      <c r="M684" s="94">
        <v>0</v>
      </c>
      <c r="N684" s="94">
        <v>0</v>
      </c>
      <c r="O684" s="96">
        <v>0</v>
      </c>
      <c r="P684" s="95">
        <v>0</v>
      </c>
      <c r="Q684" s="97">
        <f>+monthly_drivers_0!Q684*1.25</f>
        <v>3.125</v>
      </c>
    </row>
    <row r="685" spans="1:17" x14ac:dyDescent="0.25">
      <c r="A685" s="98">
        <f t="shared" si="57"/>
        <v>65288</v>
      </c>
      <c r="B685" s="98" t="str">
        <f t="shared" si="58"/>
        <v>Discovery</v>
      </c>
      <c r="C685" s="99">
        <f t="shared" si="59"/>
        <v>0</v>
      </c>
      <c r="D685" s="100">
        <f t="shared" si="60"/>
        <v>0</v>
      </c>
      <c r="E685" s="100">
        <f t="shared" si="61"/>
        <v>0</v>
      </c>
      <c r="F685" s="100">
        <f t="shared" si="62"/>
        <v>0</v>
      </c>
      <c r="G685" s="100">
        <f t="shared" si="63"/>
        <v>0</v>
      </c>
      <c r="H685" s="100">
        <f t="shared" si="64"/>
        <v>0</v>
      </c>
      <c r="I685" s="100">
        <f t="shared" si="65"/>
        <v>0</v>
      </c>
      <c r="J685" s="100">
        <f t="shared" si="66"/>
        <v>0</v>
      </c>
      <c r="K685" s="101">
        <f t="shared" si="67"/>
        <v>0</v>
      </c>
      <c r="L685" s="102">
        <f t="shared" si="56"/>
        <v>0</v>
      </c>
      <c r="M685" s="102">
        <v>0</v>
      </c>
      <c r="N685" s="102">
        <v>0</v>
      </c>
      <c r="O685" s="103">
        <v>0</v>
      </c>
      <c r="P685" s="104">
        <v>0</v>
      </c>
      <c r="Q685" s="105">
        <f>+monthly_drivers_0!Q685*1.25</f>
        <v>3.125</v>
      </c>
    </row>
    <row r="686" spans="1:17" x14ac:dyDescent="0.25">
      <c r="A686" s="106">
        <f t="shared" si="57"/>
        <v>65319</v>
      </c>
      <c r="B686" s="106" t="str">
        <f t="shared" si="58"/>
        <v>Discovery</v>
      </c>
      <c r="C686" s="93">
        <f t="shared" si="59"/>
        <v>0</v>
      </c>
      <c r="D686" s="94">
        <f t="shared" si="60"/>
        <v>0</v>
      </c>
      <c r="E686" s="94">
        <f t="shared" si="61"/>
        <v>0</v>
      </c>
      <c r="F686" s="94">
        <f t="shared" si="62"/>
        <v>0</v>
      </c>
      <c r="G686" s="94">
        <f t="shared" si="63"/>
        <v>0</v>
      </c>
      <c r="H686" s="94">
        <f t="shared" si="64"/>
        <v>0</v>
      </c>
      <c r="I686" s="94">
        <f t="shared" si="65"/>
        <v>0</v>
      </c>
      <c r="J686" s="94">
        <f t="shared" si="66"/>
        <v>0</v>
      </c>
      <c r="K686" s="95">
        <f t="shared" si="67"/>
        <v>0</v>
      </c>
      <c r="L686" s="94">
        <f t="shared" si="56"/>
        <v>0</v>
      </c>
      <c r="M686" s="94">
        <v>0</v>
      </c>
      <c r="N686" s="94">
        <v>0</v>
      </c>
      <c r="O686" s="96">
        <v>0</v>
      </c>
      <c r="P686" s="95">
        <v>0</v>
      </c>
      <c r="Q686" s="97">
        <f>+monthly_drivers_0!Q686*1.25</f>
        <v>3.125</v>
      </c>
    </row>
    <row r="687" spans="1:17" x14ac:dyDescent="0.25">
      <c r="A687" s="98">
        <f t="shared" si="57"/>
        <v>65349</v>
      </c>
      <c r="B687" s="98" t="str">
        <f t="shared" si="58"/>
        <v>Discovery</v>
      </c>
      <c r="C687" s="99">
        <f t="shared" si="59"/>
        <v>0</v>
      </c>
      <c r="D687" s="100">
        <f t="shared" si="60"/>
        <v>0</v>
      </c>
      <c r="E687" s="100">
        <f t="shared" si="61"/>
        <v>0</v>
      </c>
      <c r="F687" s="100">
        <f t="shared" si="62"/>
        <v>0</v>
      </c>
      <c r="G687" s="100">
        <f t="shared" si="63"/>
        <v>0</v>
      </c>
      <c r="H687" s="100">
        <f t="shared" si="64"/>
        <v>0</v>
      </c>
      <c r="I687" s="100">
        <f t="shared" si="65"/>
        <v>0</v>
      </c>
      <c r="J687" s="100">
        <f t="shared" si="66"/>
        <v>0</v>
      </c>
      <c r="K687" s="101">
        <f t="shared" si="67"/>
        <v>0</v>
      </c>
      <c r="L687" s="102">
        <f t="shared" si="56"/>
        <v>0</v>
      </c>
      <c r="M687" s="102">
        <v>0</v>
      </c>
      <c r="N687" s="102">
        <v>0</v>
      </c>
      <c r="O687" s="103">
        <v>0</v>
      </c>
      <c r="P687" s="104">
        <v>0</v>
      </c>
      <c r="Q687" s="105">
        <f>+monthly_drivers_0!Q687*1.25</f>
        <v>3.125</v>
      </c>
    </row>
    <row r="688" spans="1:17" x14ac:dyDescent="0.25">
      <c r="A688" s="106">
        <f t="shared" si="57"/>
        <v>65380</v>
      </c>
      <c r="B688" s="106" t="str">
        <f t="shared" si="58"/>
        <v>Discovery</v>
      </c>
      <c r="C688" s="93">
        <f t="shared" si="59"/>
        <v>0</v>
      </c>
      <c r="D688" s="94">
        <f t="shared" si="60"/>
        <v>0</v>
      </c>
      <c r="E688" s="94">
        <f t="shared" si="61"/>
        <v>0</v>
      </c>
      <c r="F688" s="94">
        <f t="shared" si="62"/>
        <v>0</v>
      </c>
      <c r="G688" s="94">
        <f t="shared" si="63"/>
        <v>0</v>
      </c>
      <c r="H688" s="94">
        <f t="shared" si="64"/>
        <v>0</v>
      </c>
      <c r="I688" s="94">
        <f t="shared" si="65"/>
        <v>0</v>
      </c>
      <c r="J688" s="94">
        <f t="shared" si="66"/>
        <v>0</v>
      </c>
      <c r="K688" s="95">
        <f t="shared" si="67"/>
        <v>0</v>
      </c>
      <c r="L688" s="94">
        <f t="shared" si="56"/>
        <v>0</v>
      </c>
      <c r="M688" s="94">
        <v>0</v>
      </c>
      <c r="N688" s="94">
        <v>0</v>
      </c>
      <c r="O688" s="96">
        <v>0</v>
      </c>
      <c r="P688" s="95">
        <v>0</v>
      </c>
      <c r="Q688" s="97">
        <f>+monthly_drivers_0!Q688*1.25</f>
        <v>3.125</v>
      </c>
    </row>
    <row r="689" spans="1:17" x14ac:dyDescent="0.25">
      <c r="A689" s="98">
        <f t="shared" si="57"/>
        <v>65411</v>
      </c>
      <c r="B689" s="98" t="str">
        <f t="shared" si="58"/>
        <v>Discovery</v>
      </c>
      <c r="C689" s="99">
        <f t="shared" si="59"/>
        <v>0</v>
      </c>
      <c r="D689" s="100">
        <f t="shared" si="60"/>
        <v>0</v>
      </c>
      <c r="E689" s="100">
        <f t="shared" si="61"/>
        <v>0</v>
      </c>
      <c r="F689" s="100">
        <f t="shared" si="62"/>
        <v>0</v>
      </c>
      <c r="G689" s="100">
        <f t="shared" si="63"/>
        <v>0</v>
      </c>
      <c r="H689" s="100">
        <f t="shared" si="64"/>
        <v>0</v>
      </c>
      <c r="I689" s="100">
        <f t="shared" si="65"/>
        <v>0</v>
      </c>
      <c r="J689" s="100">
        <f t="shared" si="66"/>
        <v>0</v>
      </c>
      <c r="K689" s="101">
        <f t="shared" si="67"/>
        <v>0</v>
      </c>
      <c r="L689" s="102">
        <f t="shared" si="56"/>
        <v>0</v>
      </c>
      <c r="M689" s="102">
        <v>0</v>
      </c>
      <c r="N689" s="102">
        <v>0</v>
      </c>
      <c r="O689" s="103">
        <v>0</v>
      </c>
      <c r="P689" s="104">
        <v>0</v>
      </c>
      <c r="Q689" s="105">
        <f>+monthly_drivers_0!Q689*1.25</f>
        <v>3.125</v>
      </c>
    </row>
    <row r="690" spans="1:17" x14ac:dyDescent="0.25">
      <c r="A690" s="106">
        <f t="shared" si="57"/>
        <v>65439</v>
      </c>
      <c r="B690" s="106" t="str">
        <f t="shared" si="58"/>
        <v>Discovery</v>
      </c>
      <c r="C690" s="93">
        <f t="shared" si="59"/>
        <v>0</v>
      </c>
      <c r="D690" s="94">
        <f t="shared" si="60"/>
        <v>0</v>
      </c>
      <c r="E690" s="94">
        <f t="shared" si="61"/>
        <v>0</v>
      </c>
      <c r="F690" s="94">
        <f t="shared" si="62"/>
        <v>0</v>
      </c>
      <c r="G690" s="94">
        <f t="shared" si="63"/>
        <v>0</v>
      </c>
      <c r="H690" s="94">
        <f t="shared" si="64"/>
        <v>0</v>
      </c>
      <c r="I690" s="94">
        <f t="shared" si="65"/>
        <v>0</v>
      </c>
      <c r="J690" s="94">
        <f t="shared" si="66"/>
        <v>0</v>
      </c>
      <c r="K690" s="95">
        <f t="shared" si="67"/>
        <v>0</v>
      </c>
      <c r="L690" s="94">
        <f t="shared" si="56"/>
        <v>0</v>
      </c>
      <c r="M690" s="94">
        <v>0</v>
      </c>
      <c r="N690" s="94">
        <v>0</v>
      </c>
      <c r="O690" s="96">
        <v>0</v>
      </c>
      <c r="P690" s="95">
        <v>0</v>
      </c>
      <c r="Q690" s="97">
        <f>+monthly_drivers_0!Q690*1.25</f>
        <v>3.125</v>
      </c>
    </row>
    <row r="691" spans="1:17" x14ac:dyDescent="0.25">
      <c r="A691" s="98">
        <f t="shared" si="57"/>
        <v>65470</v>
      </c>
      <c r="B691" s="98" t="str">
        <f t="shared" si="58"/>
        <v>Discovery</v>
      </c>
      <c r="C691" s="99">
        <f t="shared" si="59"/>
        <v>0</v>
      </c>
      <c r="D691" s="100">
        <f t="shared" si="60"/>
        <v>0</v>
      </c>
      <c r="E691" s="100">
        <f t="shared" si="61"/>
        <v>0</v>
      </c>
      <c r="F691" s="100">
        <f t="shared" si="62"/>
        <v>0</v>
      </c>
      <c r="G691" s="100">
        <f t="shared" si="63"/>
        <v>0</v>
      </c>
      <c r="H691" s="100">
        <f t="shared" si="64"/>
        <v>0</v>
      </c>
      <c r="I691" s="100">
        <f t="shared" si="65"/>
        <v>0</v>
      </c>
      <c r="J691" s="100">
        <f t="shared" si="66"/>
        <v>0</v>
      </c>
      <c r="K691" s="101">
        <f t="shared" si="67"/>
        <v>0</v>
      </c>
      <c r="L691" s="102">
        <f t="shared" si="56"/>
        <v>0</v>
      </c>
      <c r="M691" s="102">
        <v>0</v>
      </c>
      <c r="N691" s="102">
        <v>0</v>
      </c>
      <c r="O691" s="103">
        <v>0</v>
      </c>
      <c r="P691" s="104">
        <v>0</v>
      </c>
      <c r="Q691" s="105">
        <f>+monthly_drivers_0!Q691*1.25</f>
        <v>3.125</v>
      </c>
    </row>
    <row r="692" spans="1:17" x14ac:dyDescent="0.25">
      <c r="A692" s="106">
        <f t="shared" si="57"/>
        <v>65500</v>
      </c>
      <c r="B692" s="106" t="str">
        <f t="shared" si="58"/>
        <v>Discovery</v>
      </c>
      <c r="C692" s="93">
        <f t="shared" si="59"/>
        <v>0</v>
      </c>
      <c r="D692" s="94">
        <f t="shared" si="60"/>
        <v>0</v>
      </c>
      <c r="E692" s="94">
        <f t="shared" si="61"/>
        <v>0</v>
      </c>
      <c r="F692" s="94">
        <f t="shared" si="62"/>
        <v>0</v>
      </c>
      <c r="G692" s="94">
        <f t="shared" si="63"/>
        <v>0</v>
      </c>
      <c r="H692" s="94">
        <f t="shared" si="64"/>
        <v>0</v>
      </c>
      <c r="I692" s="94">
        <f t="shared" si="65"/>
        <v>0</v>
      </c>
      <c r="J692" s="94">
        <f t="shared" si="66"/>
        <v>0</v>
      </c>
      <c r="K692" s="95">
        <f t="shared" si="67"/>
        <v>0</v>
      </c>
      <c r="L692" s="94">
        <f t="shared" si="56"/>
        <v>0</v>
      </c>
      <c r="M692" s="94">
        <v>0</v>
      </c>
      <c r="N692" s="94">
        <v>0</v>
      </c>
      <c r="O692" s="96">
        <v>0</v>
      </c>
      <c r="P692" s="95">
        <v>0</v>
      </c>
      <c r="Q692" s="97">
        <f>+monthly_drivers_0!Q692*1.25</f>
        <v>3.125</v>
      </c>
    </row>
    <row r="693" spans="1:17" x14ac:dyDescent="0.25">
      <c r="A693" s="98">
        <f t="shared" si="57"/>
        <v>65531</v>
      </c>
      <c r="B693" s="98" t="str">
        <f t="shared" si="58"/>
        <v>Discovery</v>
      </c>
      <c r="C693" s="99">
        <f t="shared" si="59"/>
        <v>0</v>
      </c>
      <c r="D693" s="100">
        <f t="shared" si="60"/>
        <v>0</v>
      </c>
      <c r="E693" s="100">
        <f t="shared" si="61"/>
        <v>0</v>
      </c>
      <c r="F693" s="100">
        <f t="shared" si="62"/>
        <v>0</v>
      </c>
      <c r="G693" s="100">
        <f t="shared" si="63"/>
        <v>0</v>
      </c>
      <c r="H693" s="100">
        <f t="shared" si="64"/>
        <v>0</v>
      </c>
      <c r="I693" s="100">
        <f t="shared" si="65"/>
        <v>0</v>
      </c>
      <c r="J693" s="100">
        <f t="shared" si="66"/>
        <v>0</v>
      </c>
      <c r="K693" s="101">
        <f t="shared" si="67"/>
        <v>0</v>
      </c>
      <c r="L693" s="102">
        <f t="shared" si="56"/>
        <v>0</v>
      </c>
      <c r="M693" s="102">
        <v>0</v>
      </c>
      <c r="N693" s="102">
        <v>0</v>
      </c>
      <c r="O693" s="103">
        <v>0</v>
      </c>
      <c r="P693" s="104">
        <v>0</v>
      </c>
      <c r="Q693" s="105">
        <f>+monthly_drivers_0!Q693*1.25</f>
        <v>3.125</v>
      </c>
    </row>
    <row r="694" spans="1:17" x14ac:dyDescent="0.25">
      <c r="A694" s="106">
        <f t="shared" si="57"/>
        <v>65561</v>
      </c>
      <c r="B694" s="106" t="str">
        <f t="shared" si="58"/>
        <v>Discovery</v>
      </c>
      <c r="C694" s="93">
        <f t="shared" si="59"/>
        <v>0</v>
      </c>
      <c r="D694" s="94">
        <f t="shared" si="60"/>
        <v>0</v>
      </c>
      <c r="E694" s="94">
        <f t="shared" si="61"/>
        <v>0</v>
      </c>
      <c r="F694" s="94">
        <f t="shared" si="62"/>
        <v>0</v>
      </c>
      <c r="G694" s="94">
        <f t="shared" si="63"/>
        <v>0</v>
      </c>
      <c r="H694" s="94">
        <f t="shared" si="64"/>
        <v>0</v>
      </c>
      <c r="I694" s="94">
        <f t="shared" si="65"/>
        <v>0</v>
      </c>
      <c r="J694" s="94">
        <f t="shared" si="66"/>
        <v>0</v>
      </c>
      <c r="K694" s="95">
        <f t="shared" si="67"/>
        <v>0</v>
      </c>
      <c r="L694" s="94">
        <f t="shared" si="56"/>
        <v>0</v>
      </c>
      <c r="M694" s="94">
        <v>0</v>
      </c>
      <c r="N694" s="94">
        <v>0</v>
      </c>
      <c r="O694" s="96">
        <v>0</v>
      </c>
      <c r="P694" s="95">
        <v>0</v>
      </c>
      <c r="Q694" s="97">
        <f>+monthly_drivers_0!Q694*1.25</f>
        <v>3.125</v>
      </c>
    </row>
    <row r="695" spans="1:17" x14ac:dyDescent="0.25">
      <c r="A695" s="98">
        <f t="shared" si="57"/>
        <v>65592</v>
      </c>
      <c r="B695" s="98" t="str">
        <f t="shared" si="58"/>
        <v>Discovery</v>
      </c>
      <c r="C695" s="99">
        <f t="shared" si="59"/>
        <v>0</v>
      </c>
      <c r="D695" s="100">
        <f t="shared" si="60"/>
        <v>0</v>
      </c>
      <c r="E695" s="100">
        <f t="shared" si="61"/>
        <v>0</v>
      </c>
      <c r="F695" s="100">
        <f t="shared" si="62"/>
        <v>0</v>
      </c>
      <c r="G695" s="100">
        <f t="shared" si="63"/>
        <v>0</v>
      </c>
      <c r="H695" s="100">
        <f t="shared" si="64"/>
        <v>0</v>
      </c>
      <c r="I695" s="100">
        <f t="shared" si="65"/>
        <v>0</v>
      </c>
      <c r="J695" s="100">
        <f t="shared" si="66"/>
        <v>0</v>
      </c>
      <c r="K695" s="101">
        <f t="shared" si="67"/>
        <v>0</v>
      </c>
      <c r="L695" s="102">
        <f t="shared" si="56"/>
        <v>0</v>
      </c>
      <c r="M695" s="102">
        <v>0</v>
      </c>
      <c r="N695" s="102">
        <v>0</v>
      </c>
      <c r="O695" s="103">
        <v>0</v>
      </c>
      <c r="P695" s="104">
        <v>0</v>
      </c>
      <c r="Q695" s="105">
        <f>+monthly_drivers_0!Q695*1.25</f>
        <v>3.125</v>
      </c>
    </row>
    <row r="696" spans="1:17" x14ac:dyDescent="0.25">
      <c r="A696" s="106">
        <f t="shared" si="57"/>
        <v>65623</v>
      </c>
      <c r="B696" s="106" t="str">
        <f t="shared" si="58"/>
        <v>Discovery</v>
      </c>
      <c r="C696" s="93">
        <f t="shared" si="59"/>
        <v>0</v>
      </c>
      <c r="D696" s="94">
        <f t="shared" si="60"/>
        <v>0</v>
      </c>
      <c r="E696" s="94">
        <f t="shared" si="61"/>
        <v>0</v>
      </c>
      <c r="F696" s="94">
        <f t="shared" si="62"/>
        <v>0</v>
      </c>
      <c r="G696" s="94">
        <f t="shared" si="63"/>
        <v>0</v>
      </c>
      <c r="H696" s="94">
        <f t="shared" si="64"/>
        <v>0</v>
      </c>
      <c r="I696" s="94">
        <f t="shared" si="65"/>
        <v>0</v>
      </c>
      <c r="J696" s="94">
        <f t="shared" si="66"/>
        <v>0</v>
      </c>
      <c r="K696" s="95">
        <f t="shared" si="67"/>
        <v>0</v>
      </c>
      <c r="L696" s="94">
        <f t="shared" si="56"/>
        <v>0</v>
      </c>
      <c r="M696" s="94">
        <v>0</v>
      </c>
      <c r="N696" s="94">
        <v>0</v>
      </c>
      <c r="O696" s="96">
        <v>0</v>
      </c>
      <c r="P696" s="95">
        <v>0</v>
      </c>
      <c r="Q696" s="97">
        <f>+monthly_drivers_0!Q696*1.25</f>
        <v>3.125</v>
      </c>
    </row>
    <row r="697" spans="1:17" x14ac:dyDescent="0.25">
      <c r="A697" s="98">
        <f t="shared" si="57"/>
        <v>65653</v>
      </c>
      <c r="B697" s="98" t="str">
        <f t="shared" si="58"/>
        <v>Discovery</v>
      </c>
      <c r="C697" s="99">
        <f t="shared" si="59"/>
        <v>0</v>
      </c>
      <c r="D697" s="100">
        <f t="shared" si="60"/>
        <v>0</v>
      </c>
      <c r="E697" s="100">
        <f t="shared" si="61"/>
        <v>0</v>
      </c>
      <c r="F697" s="100">
        <f t="shared" si="62"/>
        <v>0</v>
      </c>
      <c r="G697" s="100">
        <f t="shared" si="63"/>
        <v>0</v>
      </c>
      <c r="H697" s="100">
        <f t="shared" si="64"/>
        <v>0</v>
      </c>
      <c r="I697" s="100">
        <f t="shared" si="65"/>
        <v>0</v>
      </c>
      <c r="J697" s="100">
        <f t="shared" si="66"/>
        <v>0</v>
      </c>
      <c r="K697" s="101">
        <f t="shared" si="67"/>
        <v>0</v>
      </c>
      <c r="L697" s="102">
        <f t="shared" si="56"/>
        <v>0</v>
      </c>
      <c r="M697" s="102">
        <v>0</v>
      </c>
      <c r="N697" s="102">
        <v>0</v>
      </c>
      <c r="O697" s="103">
        <v>0</v>
      </c>
      <c r="P697" s="104">
        <v>0</v>
      </c>
      <c r="Q697" s="105">
        <f>+monthly_drivers_0!Q697*1.25</f>
        <v>3.125</v>
      </c>
    </row>
    <row r="698" spans="1:17" x14ac:dyDescent="0.25">
      <c r="A698" s="106">
        <f t="shared" si="57"/>
        <v>65684</v>
      </c>
      <c r="B698" s="106" t="str">
        <f t="shared" si="58"/>
        <v>Discovery</v>
      </c>
      <c r="C698" s="93">
        <f t="shared" si="59"/>
        <v>0</v>
      </c>
      <c r="D698" s="94">
        <f t="shared" ref="D698:D721" si="68">+IFERROR(D697/D696*D697,D697)</f>
        <v>0</v>
      </c>
      <c r="E698" s="94">
        <f t="shared" ref="E698:E721" si="69">+IFERROR(E697/E696*E697,E697)</f>
        <v>0</v>
      </c>
      <c r="F698" s="94">
        <f t="shared" ref="F698:F721" si="70">+IFERROR(F697/F696*F697,F697)</f>
        <v>0</v>
      </c>
      <c r="G698" s="94">
        <f t="shared" ref="G698:G721" si="71">+IFERROR(G697/G696*G697,G697)</f>
        <v>0</v>
      </c>
      <c r="H698" s="94">
        <f t="shared" ref="H698:H721" si="72">+IFERROR(H697/H696*H697,H697)</f>
        <v>0</v>
      </c>
      <c r="I698" s="94">
        <f t="shared" ref="I698:I721" si="73">+IFERROR(I697/I696*I697,I697)</f>
        <v>0</v>
      </c>
      <c r="J698" s="94">
        <f t="shared" ref="J698:J721" si="74">+IFERROR(J697/J696*J697,J697)</f>
        <v>0</v>
      </c>
      <c r="K698" s="95">
        <f t="shared" ref="K698:K721" si="75">+IFERROR(K697/K696*K697,K697)</f>
        <v>0</v>
      </c>
      <c r="L698" s="94">
        <f t="shared" si="56"/>
        <v>0</v>
      </c>
      <c r="M698" s="94">
        <v>0</v>
      </c>
      <c r="N698" s="94">
        <v>0</v>
      </c>
      <c r="O698" s="96">
        <v>0</v>
      </c>
      <c r="P698" s="95">
        <v>0</v>
      </c>
      <c r="Q698" s="97">
        <f>+monthly_drivers_0!Q698*1.25</f>
        <v>3.125</v>
      </c>
    </row>
    <row r="699" spans="1:17" x14ac:dyDescent="0.25">
      <c r="A699" s="98">
        <f t="shared" si="57"/>
        <v>65714</v>
      </c>
      <c r="B699" s="98" t="str">
        <f t="shared" si="58"/>
        <v>Discovery</v>
      </c>
      <c r="C699" s="99">
        <f t="shared" si="59"/>
        <v>0</v>
      </c>
      <c r="D699" s="100">
        <f t="shared" si="68"/>
        <v>0</v>
      </c>
      <c r="E699" s="100">
        <f t="shared" si="69"/>
        <v>0</v>
      </c>
      <c r="F699" s="100">
        <f t="shared" si="70"/>
        <v>0</v>
      </c>
      <c r="G699" s="100">
        <f t="shared" si="71"/>
        <v>0</v>
      </c>
      <c r="H699" s="100">
        <f t="shared" si="72"/>
        <v>0</v>
      </c>
      <c r="I699" s="100">
        <f t="shared" si="73"/>
        <v>0</v>
      </c>
      <c r="J699" s="100">
        <f t="shared" si="74"/>
        <v>0</v>
      </c>
      <c r="K699" s="101">
        <f t="shared" si="75"/>
        <v>0</v>
      </c>
      <c r="L699" s="102">
        <f t="shared" si="56"/>
        <v>0</v>
      </c>
      <c r="M699" s="102">
        <v>0</v>
      </c>
      <c r="N699" s="102">
        <v>0</v>
      </c>
      <c r="O699" s="103">
        <v>0</v>
      </c>
      <c r="P699" s="104">
        <v>0</v>
      </c>
      <c r="Q699" s="105">
        <f>+monthly_drivers_0!Q699*1.25</f>
        <v>3.125</v>
      </c>
    </row>
    <row r="700" spans="1:17" x14ac:dyDescent="0.25">
      <c r="A700" s="106">
        <f t="shared" si="57"/>
        <v>65745</v>
      </c>
      <c r="B700" s="106" t="str">
        <f t="shared" si="58"/>
        <v>Discovery</v>
      </c>
      <c r="C700" s="93">
        <f t="shared" si="59"/>
        <v>0</v>
      </c>
      <c r="D700" s="94">
        <f t="shared" si="68"/>
        <v>0</v>
      </c>
      <c r="E700" s="94">
        <f t="shared" si="69"/>
        <v>0</v>
      </c>
      <c r="F700" s="94">
        <f t="shared" si="70"/>
        <v>0</v>
      </c>
      <c r="G700" s="94">
        <f t="shared" si="71"/>
        <v>0</v>
      </c>
      <c r="H700" s="94">
        <f t="shared" si="72"/>
        <v>0</v>
      </c>
      <c r="I700" s="94">
        <f t="shared" si="73"/>
        <v>0</v>
      </c>
      <c r="J700" s="94">
        <f t="shared" si="74"/>
        <v>0</v>
      </c>
      <c r="K700" s="95">
        <f t="shared" si="75"/>
        <v>0</v>
      </c>
      <c r="L700" s="94">
        <f t="shared" si="56"/>
        <v>0</v>
      </c>
      <c r="M700" s="94">
        <v>0</v>
      </c>
      <c r="N700" s="94">
        <v>0</v>
      </c>
      <c r="O700" s="96">
        <v>0</v>
      </c>
      <c r="P700" s="95">
        <v>0</v>
      </c>
      <c r="Q700" s="97">
        <f>+monthly_drivers_0!Q700*1.25</f>
        <v>3.125</v>
      </c>
    </row>
    <row r="701" spans="1:17" x14ac:dyDescent="0.25">
      <c r="A701" s="98">
        <f t="shared" si="57"/>
        <v>65776</v>
      </c>
      <c r="B701" s="98" t="str">
        <f t="shared" si="58"/>
        <v>Discovery</v>
      </c>
      <c r="C701" s="99">
        <f t="shared" si="59"/>
        <v>0</v>
      </c>
      <c r="D701" s="100">
        <f t="shared" si="68"/>
        <v>0</v>
      </c>
      <c r="E701" s="100">
        <f t="shared" si="69"/>
        <v>0</v>
      </c>
      <c r="F701" s="100">
        <f t="shared" si="70"/>
        <v>0</v>
      </c>
      <c r="G701" s="100">
        <f t="shared" si="71"/>
        <v>0</v>
      </c>
      <c r="H701" s="100">
        <f t="shared" si="72"/>
        <v>0</v>
      </c>
      <c r="I701" s="100">
        <f t="shared" si="73"/>
        <v>0</v>
      </c>
      <c r="J701" s="100">
        <f t="shared" si="74"/>
        <v>0</v>
      </c>
      <c r="K701" s="101">
        <f t="shared" si="75"/>
        <v>0</v>
      </c>
      <c r="L701" s="102">
        <f t="shared" si="56"/>
        <v>0</v>
      </c>
      <c r="M701" s="102">
        <v>0</v>
      </c>
      <c r="N701" s="102">
        <v>0</v>
      </c>
      <c r="O701" s="103">
        <v>0</v>
      </c>
      <c r="P701" s="104">
        <v>0</v>
      </c>
      <c r="Q701" s="105">
        <f>+monthly_drivers_0!Q701*1.25</f>
        <v>3.125</v>
      </c>
    </row>
    <row r="702" spans="1:17" x14ac:dyDescent="0.25">
      <c r="A702" s="106">
        <f t="shared" si="57"/>
        <v>65805</v>
      </c>
      <c r="B702" s="106" t="str">
        <f t="shared" si="58"/>
        <v>Discovery</v>
      </c>
      <c r="C702" s="93">
        <f t="shared" si="59"/>
        <v>0</v>
      </c>
      <c r="D702" s="94">
        <f t="shared" si="68"/>
        <v>0</v>
      </c>
      <c r="E702" s="94">
        <f t="shared" si="69"/>
        <v>0</v>
      </c>
      <c r="F702" s="94">
        <f t="shared" si="70"/>
        <v>0</v>
      </c>
      <c r="G702" s="94">
        <f t="shared" si="71"/>
        <v>0</v>
      </c>
      <c r="H702" s="94">
        <f t="shared" si="72"/>
        <v>0</v>
      </c>
      <c r="I702" s="94">
        <f t="shared" si="73"/>
        <v>0</v>
      </c>
      <c r="J702" s="94">
        <f t="shared" si="74"/>
        <v>0</v>
      </c>
      <c r="K702" s="95">
        <f t="shared" si="75"/>
        <v>0</v>
      </c>
      <c r="L702" s="94">
        <f t="shared" si="56"/>
        <v>0</v>
      </c>
      <c r="M702" s="94">
        <v>0</v>
      </c>
      <c r="N702" s="94">
        <v>0</v>
      </c>
      <c r="O702" s="96">
        <v>0</v>
      </c>
      <c r="P702" s="95">
        <v>0</v>
      </c>
      <c r="Q702" s="97">
        <f>+monthly_drivers_0!Q702*1.25</f>
        <v>3.125</v>
      </c>
    </row>
    <row r="703" spans="1:17" x14ac:dyDescent="0.25">
      <c r="A703" s="98">
        <f t="shared" si="57"/>
        <v>65836</v>
      </c>
      <c r="B703" s="98" t="str">
        <f t="shared" si="58"/>
        <v>Discovery</v>
      </c>
      <c r="C703" s="99">
        <f t="shared" si="59"/>
        <v>0</v>
      </c>
      <c r="D703" s="100">
        <f t="shared" si="68"/>
        <v>0</v>
      </c>
      <c r="E703" s="100">
        <f t="shared" si="69"/>
        <v>0</v>
      </c>
      <c r="F703" s="100">
        <f t="shared" si="70"/>
        <v>0</v>
      </c>
      <c r="G703" s="100">
        <f t="shared" si="71"/>
        <v>0</v>
      </c>
      <c r="H703" s="100">
        <f t="shared" si="72"/>
        <v>0</v>
      </c>
      <c r="I703" s="100">
        <f t="shared" si="73"/>
        <v>0</v>
      </c>
      <c r="J703" s="100">
        <f t="shared" si="74"/>
        <v>0</v>
      </c>
      <c r="K703" s="101">
        <f t="shared" si="75"/>
        <v>0</v>
      </c>
      <c r="L703" s="102">
        <f t="shared" si="56"/>
        <v>0</v>
      </c>
      <c r="M703" s="102">
        <v>0</v>
      </c>
      <c r="N703" s="102">
        <v>0</v>
      </c>
      <c r="O703" s="103">
        <v>0</v>
      </c>
      <c r="P703" s="104">
        <v>0</v>
      </c>
      <c r="Q703" s="105">
        <f>+monthly_drivers_0!Q703*1.25</f>
        <v>3.125</v>
      </c>
    </row>
    <row r="704" spans="1:17" x14ac:dyDescent="0.25">
      <c r="A704" s="106">
        <f t="shared" si="57"/>
        <v>65866</v>
      </c>
      <c r="B704" s="106" t="str">
        <f t="shared" si="58"/>
        <v>Discovery</v>
      </c>
      <c r="C704" s="93">
        <f t="shared" si="59"/>
        <v>0</v>
      </c>
      <c r="D704" s="94">
        <f t="shared" si="68"/>
        <v>0</v>
      </c>
      <c r="E704" s="94">
        <f t="shared" si="69"/>
        <v>0</v>
      </c>
      <c r="F704" s="94">
        <f t="shared" si="70"/>
        <v>0</v>
      </c>
      <c r="G704" s="94">
        <f t="shared" si="71"/>
        <v>0</v>
      </c>
      <c r="H704" s="94">
        <f t="shared" si="72"/>
        <v>0</v>
      </c>
      <c r="I704" s="94">
        <f t="shared" si="73"/>
        <v>0</v>
      </c>
      <c r="J704" s="94">
        <f t="shared" si="74"/>
        <v>0</v>
      </c>
      <c r="K704" s="95">
        <f t="shared" si="75"/>
        <v>0</v>
      </c>
      <c r="L704" s="94">
        <f t="shared" si="56"/>
        <v>0</v>
      </c>
      <c r="M704" s="94">
        <v>0</v>
      </c>
      <c r="N704" s="94">
        <v>0</v>
      </c>
      <c r="O704" s="96">
        <v>0</v>
      </c>
      <c r="P704" s="95">
        <v>0</v>
      </c>
      <c r="Q704" s="97">
        <f>+monthly_drivers_0!Q704*1.25</f>
        <v>3.125</v>
      </c>
    </row>
    <row r="705" spans="1:17" x14ac:dyDescent="0.25">
      <c r="A705" s="98">
        <f t="shared" si="57"/>
        <v>65897</v>
      </c>
      <c r="B705" s="98" t="str">
        <f t="shared" si="58"/>
        <v>Discovery</v>
      </c>
      <c r="C705" s="99">
        <f t="shared" si="59"/>
        <v>0</v>
      </c>
      <c r="D705" s="100">
        <f t="shared" si="68"/>
        <v>0</v>
      </c>
      <c r="E705" s="100">
        <f t="shared" si="69"/>
        <v>0</v>
      </c>
      <c r="F705" s="100">
        <f t="shared" si="70"/>
        <v>0</v>
      </c>
      <c r="G705" s="100">
        <f t="shared" si="71"/>
        <v>0</v>
      </c>
      <c r="H705" s="100">
        <f t="shared" si="72"/>
        <v>0</v>
      </c>
      <c r="I705" s="100">
        <f t="shared" si="73"/>
        <v>0</v>
      </c>
      <c r="J705" s="100">
        <f t="shared" si="74"/>
        <v>0</v>
      </c>
      <c r="K705" s="101">
        <f t="shared" si="75"/>
        <v>0</v>
      </c>
      <c r="L705" s="102">
        <f t="shared" si="56"/>
        <v>0</v>
      </c>
      <c r="M705" s="102">
        <v>0</v>
      </c>
      <c r="N705" s="102">
        <v>0</v>
      </c>
      <c r="O705" s="103">
        <v>0</v>
      </c>
      <c r="P705" s="104">
        <v>0</v>
      </c>
      <c r="Q705" s="105">
        <f>+monthly_drivers_0!Q705*1.25</f>
        <v>3.125</v>
      </c>
    </row>
    <row r="706" spans="1:17" x14ac:dyDescent="0.25">
      <c r="A706" s="106">
        <f t="shared" si="57"/>
        <v>65927</v>
      </c>
      <c r="B706" s="106" t="str">
        <f t="shared" si="58"/>
        <v>Discovery</v>
      </c>
      <c r="C706" s="93">
        <f t="shared" si="59"/>
        <v>0</v>
      </c>
      <c r="D706" s="94">
        <f t="shared" si="68"/>
        <v>0</v>
      </c>
      <c r="E706" s="94">
        <f t="shared" si="69"/>
        <v>0</v>
      </c>
      <c r="F706" s="94">
        <f t="shared" si="70"/>
        <v>0</v>
      </c>
      <c r="G706" s="94">
        <f t="shared" si="71"/>
        <v>0</v>
      </c>
      <c r="H706" s="94">
        <f t="shared" si="72"/>
        <v>0</v>
      </c>
      <c r="I706" s="94">
        <f t="shared" si="73"/>
        <v>0</v>
      </c>
      <c r="J706" s="94">
        <f t="shared" si="74"/>
        <v>0</v>
      </c>
      <c r="K706" s="95">
        <f t="shared" si="75"/>
        <v>0</v>
      </c>
      <c r="L706" s="94">
        <f t="shared" ref="L706:L721" si="76">+O706+P706</f>
        <v>0</v>
      </c>
      <c r="M706" s="94">
        <v>0</v>
      </c>
      <c r="N706" s="94">
        <v>0</v>
      </c>
      <c r="O706" s="96">
        <v>0</v>
      </c>
      <c r="P706" s="95">
        <v>0</v>
      </c>
      <c r="Q706" s="97">
        <f>+monthly_drivers_0!Q706*1.25</f>
        <v>3.125</v>
      </c>
    </row>
    <row r="707" spans="1:17" x14ac:dyDescent="0.25">
      <c r="A707" s="98">
        <f t="shared" ref="A707:A721" si="77">+EOMONTH(A706,1)</f>
        <v>65958</v>
      </c>
      <c r="B707" s="98" t="str">
        <f t="shared" ref="B707:B721" si="78">+B706</f>
        <v>Discovery</v>
      </c>
      <c r="C707" s="99">
        <f t="shared" ref="C707:C721" si="79">+C706</f>
        <v>0</v>
      </c>
      <c r="D707" s="100">
        <f t="shared" si="68"/>
        <v>0</v>
      </c>
      <c r="E707" s="100">
        <f t="shared" si="69"/>
        <v>0</v>
      </c>
      <c r="F707" s="100">
        <f t="shared" si="70"/>
        <v>0</v>
      </c>
      <c r="G707" s="100">
        <f t="shared" si="71"/>
        <v>0</v>
      </c>
      <c r="H707" s="100">
        <f t="shared" si="72"/>
        <v>0</v>
      </c>
      <c r="I707" s="100">
        <f t="shared" si="73"/>
        <v>0</v>
      </c>
      <c r="J707" s="100">
        <f t="shared" si="74"/>
        <v>0</v>
      </c>
      <c r="K707" s="101">
        <f t="shared" si="75"/>
        <v>0</v>
      </c>
      <c r="L707" s="102">
        <f t="shared" si="76"/>
        <v>0</v>
      </c>
      <c r="M707" s="102">
        <v>0</v>
      </c>
      <c r="N707" s="102">
        <v>0</v>
      </c>
      <c r="O707" s="103">
        <v>0</v>
      </c>
      <c r="P707" s="104">
        <v>0</v>
      </c>
      <c r="Q707" s="105">
        <f>+monthly_drivers_0!Q707*1.25</f>
        <v>3.125</v>
      </c>
    </row>
    <row r="708" spans="1:17" x14ac:dyDescent="0.25">
      <c r="A708" s="106">
        <f t="shared" si="77"/>
        <v>65989</v>
      </c>
      <c r="B708" s="106" t="str">
        <f t="shared" si="78"/>
        <v>Discovery</v>
      </c>
      <c r="C708" s="93">
        <f t="shared" si="79"/>
        <v>0</v>
      </c>
      <c r="D708" s="94">
        <f t="shared" si="68"/>
        <v>0</v>
      </c>
      <c r="E708" s="94">
        <f t="shared" si="69"/>
        <v>0</v>
      </c>
      <c r="F708" s="94">
        <f t="shared" si="70"/>
        <v>0</v>
      </c>
      <c r="G708" s="94">
        <f t="shared" si="71"/>
        <v>0</v>
      </c>
      <c r="H708" s="94">
        <f t="shared" si="72"/>
        <v>0</v>
      </c>
      <c r="I708" s="94">
        <f t="shared" si="73"/>
        <v>0</v>
      </c>
      <c r="J708" s="94">
        <f t="shared" si="74"/>
        <v>0</v>
      </c>
      <c r="K708" s="95">
        <f t="shared" si="75"/>
        <v>0</v>
      </c>
      <c r="L708" s="94">
        <f t="shared" si="76"/>
        <v>0</v>
      </c>
      <c r="M708" s="94">
        <v>0</v>
      </c>
      <c r="N708" s="94">
        <v>0</v>
      </c>
      <c r="O708" s="96">
        <v>0</v>
      </c>
      <c r="P708" s="95">
        <v>0</v>
      </c>
      <c r="Q708" s="97">
        <f>+monthly_drivers_0!Q708*1.25</f>
        <v>3.125</v>
      </c>
    </row>
    <row r="709" spans="1:17" x14ac:dyDescent="0.25">
      <c r="A709" s="98">
        <f t="shared" si="77"/>
        <v>66019</v>
      </c>
      <c r="B709" s="98" t="str">
        <f t="shared" si="78"/>
        <v>Discovery</v>
      </c>
      <c r="C709" s="99">
        <f t="shared" si="79"/>
        <v>0</v>
      </c>
      <c r="D709" s="100">
        <f t="shared" si="68"/>
        <v>0</v>
      </c>
      <c r="E709" s="100">
        <f t="shared" si="69"/>
        <v>0</v>
      </c>
      <c r="F709" s="100">
        <f t="shared" si="70"/>
        <v>0</v>
      </c>
      <c r="G709" s="100">
        <f t="shared" si="71"/>
        <v>0</v>
      </c>
      <c r="H709" s="100">
        <f t="shared" si="72"/>
        <v>0</v>
      </c>
      <c r="I709" s="100">
        <f t="shared" si="73"/>
        <v>0</v>
      </c>
      <c r="J709" s="100">
        <f t="shared" si="74"/>
        <v>0</v>
      </c>
      <c r="K709" s="101">
        <f t="shared" si="75"/>
        <v>0</v>
      </c>
      <c r="L709" s="102">
        <f t="shared" si="76"/>
        <v>0</v>
      </c>
      <c r="M709" s="102">
        <v>0</v>
      </c>
      <c r="N709" s="102">
        <v>0</v>
      </c>
      <c r="O709" s="103">
        <v>0</v>
      </c>
      <c r="P709" s="104">
        <v>0</v>
      </c>
      <c r="Q709" s="105">
        <f>+monthly_drivers_0!Q709*1.25</f>
        <v>3.125</v>
      </c>
    </row>
    <row r="710" spans="1:17" x14ac:dyDescent="0.25">
      <c r="A710" s="106">
        <f t="shared" si="77"/>
        <v>66050</v>
      </c>
      <c r="B710" s="106" t="str">
        <f t="shared" si="78"/>
        <v>Discovery</v>
      </c>
      <c r="C710" s="93">
        <f t="shared" si="79"/>
        <v>0</v>
      </c>
      <c r="D710" s="94">
        <f t="shared" si="68"/>
        <v>0</v>
      </c>
      <c r="E710" s="94">
        <f t="shared" si="69"/>
        <v>0</v>
      </c>
      <c r="F710" s="94">
        <f t="shared" si="70"/>
        <v>0</v>
      </c>
      <c r="G710" s="94">
        <f t="shared" si="71"/>
        <v>0</v>
      </c>
      <c r="H710" s="94">
        <f t="shared" si="72"/>
        <v>0</v>
      </c>
      <c r="I710" s="94">
        <f t="shared" si="73"/>
        <v>0</v>
      </c>
      <c r="J710" s="94">
        <f t="shared" si="74"/>
        <v>0</v>
      </c>
      <c r="K710" s="95">
        <f t="shared" si="75"/>
        <v>0</v>
      </c>
      <c r="L710" s="94">
        <f t="shared" si="76"/>
        <v>0</v>
      </c>
      <c r="M710" s="94">
        <v>0</v>
      </c>
      <c r="N710" s="94">
        <v>0</v>
      </c>
      <c r="O710" s="96">
        <v>0</v>
      </c>
      <c r="P710" s="95">
        <v>0</v>
      </c>
      <c r="Q710" s="97">
        <f>+monthly_drivers_0!Q710*1.25</f>
        <v>3.125</v>
      </c>
    </row>
    <row r="711" spans="1:17" x14ac:dyDescent="0.25">
      <c r="A711" s="98">
        <f t="shared" si="77"/>
        <v>66080</v>
      </c>
      <c r="B711" s="98" t="str">
        <f t="shared" si="78"/>
        <v>Discovery</v>
      </c>
      <c r="C711" s="99">
        <f t="shared" si="79"/>
        <v>0</v>
      </c>
      <c r="D711" s="100">
        <f t="shared" si="68"/>
        <v>0</v>
      </c>
      <c r="E711" s="100">
        <f t="shared" si="69"/>
        <v>0</v>
      </c>
      <c r="F711" s="100">
        <f t="shared" si="70"/>
        <v>0</v>
      </c>
      <c r="G711" s="100">
        <f t="shared" si="71"/>
        <v>0</v>
      </c>
      <c r="H711" s="100">
        <f t="shared" si="72"/>
        <v>0</v>
      </c>
      <c r="I711" s="100">
        <f t="shared" si="73"/>
        <v>0</v>
      </c>
      <c r="J711" s="100">
        <f t="shared" si="74"/>
        <v>0</v>
      </c>
      <c r="K711" s="101">
        <f t="shared" si="75"/>
        <v>0</v>
      </c>
      <c r="L711" s="102">
        <f t="shared" si="76"/>
        <v>0</v>
      </c>
      <c r="M711" s="102">
        <v>0</v>
      </c>
      <c r="N711" s="102">
        <v>0</v>
      </c>
      <c r="O711" s="103">
        <v>0</v>
      </c>
      <c r="P711" s="104">
        <v>0</v>
      </c>
      <c r="Q711" s="105">
        <f>+monthly_drivers_0!Q711*1.25</f>
        <v>3.125</v>
      </c>
    </row>
    <row r="712" spans="1:17" x14ac:dyDescent="0.25">
      <c r="A712" s="106">
        <f t="shared" si="77"/>
        <v>66111</v>
      </c>
      <c r="B712" s="106" t="str">
        <f t="shared" si="78"/>
        <v>Discovery</v>
      </c>
      <c r="C712" s="93">
        <f t="shared" si="79"/>
        <v>0</v>
      </c>
      <c r="D712" s="94">
        <f t="shared" si="68"/>
        <v>0</v>
      </c>
      <c r="E712" s="94">
        <f t="shared" si="69"/>
        <v>0</v>
      </c>
      <c r="F712" s="94">
        <f t="shared" si="70"/>
        <v>0</v>
      </c>
      <c r="G712" s="94">
        <f t="shared" si="71"/>
        <v>0</v>
      </c>
      <c r="H712" s="94">
        <f t="shared" si="72"/>
        <v>0</v>
      </c>
      <c r="I712" s="94">
        <f t="shared" si="73"/>
        <v>0</v>
      </c>
      <c r="J712" s="94">
        <f t="shared" si="74"/>
        <v>0</v>
      </c>
      <c r="K712" s="95">
        <f t="shared" si="75"/>
        <v>0</v>
      </c>
      <c r="L712" s="94">
        <f t="shared" si="76"/>
        <v>0</v>
      </c>
      <c r="M712" s="94">
        <v>0</v>
      </c>
      <c r="N712" s="94">
        <v>0</v>
      </c>
      <c r="O712" s="96">
        <v>0</v>
      </c>
      <c r="P712" s="95">
        <v>0</v>
      </c>
      <c r="Q712" s="97">
        <f>+monthly_drivers_0!Q712*1.25</f>
        <v>3.125</v>
      </c>
    </row>
    <row r="713" spans="1:17" x14ac:dyDescent="0.25">
      <c r="A713" s="98">
        <f t="shared" si="77"/>
        <v>66142</v>
      </c>
      <c r="B713" s="98" t="str">
        <f t="shared" si="78"/>
        <v>Discovery</v>
      </c>
      <c r="C713" s="99">
        <f t="shared" si="79"/>
        <v>0</v>
      </c>
      <c r="D713" s="100">
        <f t="shared" si="68"/>
        <v>0</v>
      </c>
      <c r="E713" s="100">
        <f t="shared" si="69"/>
        <v>0</v>
      </c>
      <c r="F713" s="100">
        <f t="shared" si="70"/>
        <v>0</v>
      </c>
      <c r="G713" s="100">
        <f t="shared" si="71"/>
        <v>0</v>
      </c>
      <c r="H713" s="100">
        <f t="shared" si="72"/>
        <v>0</v>
      </c>
      <c r="I713" s="100">
        <f t="shared" si="73"/>
        <v>0</v>
      </c>
      <c r="J713" s="100">
        <f t="shared" si="74"/>
        <v>0</v>
      </c>
      <c r="K713" s="101">
        <f t="shared" si="75"/>
        <v>0</v>
      </c>
      <c r="L713" s="102">
        <f t="shared" si="76"/>
        <v>0</v>
      </c>
      <c r="M713" s="102">
        <v>0</v>
      </c>
      <c r="N713" s="102">
        <v>0</v>
      </c>
      <c r="O713" s="103">
        <v>0</v>
      </c>
      <c r="P713" s="104">
        <v>0</v>
      </c>
      <c r="Q713" s="105">
        <f>+monthly_drivers_0!Q713*1.25</f>
        <v>3.125</v>
      </c>
    </row>
    <row r="714" spans="1:17" x14ac:dyDescent="0.25">
      <c r="A714" s="106">
        <f t="shared" si="77"/>
        <v>66170</v>
      </c>
      <c r="B714" s="106" t="str">
        <f t="shared" si="78"/>
        <v>Discovery</v>
      </c>
      <c r="C714" s="93">
        <f t="shared" si="79"/>
        <v>0</v>
      </c>
      <c r="D714" s="94">
        <f t="shared" si="68"/>
        <v>0</v>
      </c>
      <c r="E714" s="94">
        <f t="shared" si="69"/>
        <v>0</v>
      </c>
      <c r="F714" s="94">
        <f t="shared" si="70"/>
        <v>0</v>
      </c>
      <c r="G714" s="94">
        <f t="shared" si="71"/>
        <v>0</v>
      </c>
      <c r="H714" s="94">
        <f t="shared" si="72"/>
        <v>0</v>
      </c>
      <c r="I714" s="94">
        <f t="shared" si="73"/>
        <v>0</v>
      </c>
      <c r="J714" s="94">
        <f t="shared" si="74"/>
        <v>0</v>
      </c>
      <c r="K714" s="95">
        <f t="shared" si="75"/>
        <v>0</v>
      </c>
      <c r="L714" s="94">
        <f t="shared" si="76"/>
        <v>0</v>
      </c>
      <c r="M714" s="94">
        <v>0</v>
      </c>
      <c r="N714" s="94">
        <v>0</v>
      </c>
      <c r="O714" s="96">
        <v>0</v>
      </c>
      <c r="P714" s="95">
        <v>0</v>
      </c>
      <c r="Q714" s="97">
        <f>+monthly_drivers_0!Q714*1.25</f>
        <v>3.125</v>
      </c>
    </row>
    <row r="715" spans="1:17" x14ac:dyDescent="0.25">
      <c r="A715" s="98">
        <f t="shared" si="77"/>
        <v>66201</v>
      </c>
      <c r="B715" s="98" t="str">
        <f t="shared" si="78"/>
        <v>Discovery</v>
      </c>
      <c r="C715" s="99">
        <f t="shared" si="79"/>
        <v>0</v>
      </c>
      <c r="D715" s="100">
        <f t="shared" si="68"/>
        <v>0</v>
      </c>
      <c r="E715" s="100">
        <f t="shared" si="69"/>
        <v>0</v>
      </c>
      <c r="F715" s="100">
        <f t="shared" si="70"/>
        <v>0</v>
      </c>
      <c r="G715" s="100">
        <f t="shared" si="71"/>
        <v>0</v>
      </c>
      <c r="H715" s="100">
        <f t="shared" si="72"/>
        <v>0</v>
      </c>
      <c r="I715" s="100">
        <f t="shared" si="73"/>
        <v>0</v>
      </c>
      <c r="J715" s="100">
        <f t="shared" si="74"/>
        <v>0</v>
      </c>
      <c r="K715" s="101">
        <f t="shared" si="75"/>
        <v>0</v>
      </c>
      <c r="L715" s="102">
        <f t="shared" si="76"/>
        <v>0</v>
      </c>
      <c r="M715" s="102">
        <v>0</v>
      </c>
      <c r="N715" s="102">
        <v>0</v>
      </c>
      <c r="O715" s="103">
        <v>0</v>
      </c>
      <c r="P715" s="104">
        <v>0</v>
      </c>
      <c r="Q715" s="105">
        <f>+monthly_drivers_0!Q715*1.25</f>
        <v>3.125</v>
      </c>
    </row>
    <row r="716" spans="1:17" x14ac:dyDescent="0.25">
      <c r="A716" s="106">
        <f t="shared" si="77"/>
        <v>66231</v>
      </c>
      <c r="B716" s="106" t="str">
        <f t="shared" si="78"/>
        <v>Discovery</v>
      </c>
      <c r="C716" s="93">
        <f t="shared" si="79"/>
        <v>0</v>
      </c>
      <c r="D716" s="94">
        <f t="shared" si="68"/>
        <v>0</v>
      </c>
      <c r="E716" s="94">
        <f t="shared" si="69"/>
        <v>0</v>
      </c>
      <c r="F716" s="94">
        <f t="shared" si="70"/>
        <v>0</v>
      </c>
      <c r="G716" s="94">
        <f t="shared" si="71"/>
        <v>0</v>
      </c>
      <c r="H716" s="94">
        <f t="shared" si="72"/>
        <v>0</v>
      </c>
      <c r="I716" s="94">
        <f t="shared" si="73"/>
        <v>0</v>
      </c>
      <c r="J716" s="94">
        <f t="shared" si="74"/>
        <v>0</v>
      </c>
      <c r="K716" s="95">
        <f t="shared" si="75"/>
        <v>0</v>
      </c>
      <c r="L716" s="94">
        <f t="shared" si="76"/>
        <v>0</v>
      </c>
      <c r="M716" s="94">
        <v>0</v>
      </c>
      <c r="N716" s="94">
        <v>0</v>
      </c>
      <c r="O716" s="96">
        <v>0</v>
      </c>
      <c r="P716" s="95">
        <v>0</v>
      </c>
      <c r="Q716" s="97">
        <f>+monthly_drivers_0!Q716*1.25</f>
        <v>3.125</v>
      </c>
    </row>
    <row r="717" spans="1:17" x14ac:dyDescent="0.25">
      <c r="A717" s="98">
        <f t="shared" si="77"/>
        <v>66262</v>
      </c>
      <c r="B717" s="98" t="str">
        <f t="shared" si="78"/>
        <v>Discovery</v>
      </c>
      <c r="C717" s="99">
        <f t="shared" si="79"/>
        <v>0</v>
      </c>
      <c r="D717" s="100">
        <f t="shared" si="68"/>
        <v>0</v>
      </c>
      <c r="E717" s="100">
        <f t="shared" si="69"/>
        <v>0</v>
      </c>
      <c r="F717" s="100">
        <f t="shared" si="70"/>
        <v>0</v>
      </c>
      <c r="G717" s="100">
        <f t="shared" si="71"/>
        <v>0</v>
      </c>
      <c r="H717" s="100">
        <f t="shared" si="72"/>
        <v>0</v>
      </c>
      <c r="I717" s="100">
        <f t="shared" si="73"/>
        <v>0</v>
      </c>
      <c r="J717" s="100">
        <f t="shared" si="74"/>
        <v>0</v>
      </c>
      <c r="K717" s="101">
        <f t="shared" si="75"/>
        <v>0</v>
      </c>
      <c r="L717" s="102">
        <f t="shared" si="76"/>
        <v>0</v>
      </c>
      <c r="M717" s="102">
        <v>0</v>
      </c>
      <c r="N717" s="102">
        <v>0</v>
      </c>
      <c r="O717" s="103">
        <v>0</v>
      </c>
      <c r="P717" s="104">
        <v>0</v>
      </c>
      <c r="Q717" s="105">
        <f>+monthly_drivers_0!Q717*1.25</f>
        <v>3.125</v>
      </c>
    </row>
    <row r="718" spans="1:17" x14ac:dyDescent="0.25">
      <c r="A718" s="106">
        <f t="shared" si="77"/>
        <v>66292</v>
      </c>
      <c r="B718" s="106" t="str">
        <f t="shared" si="78"/>
        <v>Discovery</v>
      </c>
      <c r="C718" s="93">
        <f t="shared" si="79"/>
        <v>0</v>
      </c>
      <c r="D718" s="94">
        <f t="shared" si="68"/>
        <v>0</v>
      </c>
      <c r="E718" s="94">
        <f t="shared" si="69"/>
        <v>0</v>
      </c>
      <c r="F718" s="94">
        <f t="shared" si="70"/>
        <v>0</v>
      </c>
      <c r="G718" s="94">
        <f t="shared" si="71"/>
        <v>0</v>
      </c>
      <c r="H718" s="94">
        <f t="shared" si="72"/>
        <v>0</v>
      </c>
      <c r="I718" s="94">
        <f t="shared" si="73"/>
        <v>0</v>
      </c>
      <c r="J718" s="94">
        <f t="shared" si="74"/>
        <v>0</v>
      </c>
      <c r="K718" s="95">
        <f t="shared" si="75"/>
        <v>0</v>
      </c>
      <c r="L718" s="94">
        <f t="shared" si="76"/>
        <v>0</v>
      </c>
      <c r="M718" s="94">
        <v>0</v>
      </c>
      <c r="N718" s="94">
        <v>0</v>
      </c>
      <c r="O718" s="96">
        <v>0</v>
      </c>
      <c r="P718" s="95">
        <v>0</v>
      </c>
      <c r="Q718" s="97">
        <f>+monthly_drivers_0!Q718*1.25</f>
        <v>3.125</v>
      </c>
    </row>
    <row r="719" spans="1:17" x14ac:dyDescent="0.25">
      <c r="A719" s="98">
        <f t="shared" si="77"/>
        <v>66323</v>
      </c>
      <c r="B719" s="98" t="str">
        <f t="shared" si="78"/>
        <v>Discovery</v>
      </c>
      <c r="C719" s="99">
        <f t="shared" si="79"/>
        <v>0</v>
      </c>
      <c r="D719" s="100">
        <f t="shared" si="68"/>
        <v>0</v>
      </c>
      <c r="E719" s="100">
        <f t="shared" si="69"/>
        <v>0</v>
      </c>
      <c r="F719" s="100">
        <f t="shared" si="70"/>
        <v>0</v>
      </c>
      <c r="G719" s="100">
        <f t="shared" si="71"/>
        <v>0</v>
      </c>
      <c r="H719" s="100">
        <f t="shared" si="72"/>
        <v>0</v>
      </c>
      <c r="I719" s="100">
        <f t="shared" si="73"/>
        <v>0</v>
      </c>
      <c r="J719" s="100">
        <f t="shared" si="74"/>
        <v>0</v>
      </c>
      <c r="K719" s="101">
        <f t="shared" si="75"/>
        <v>0</v>
      </c>
      <c r="L719" s="102">
        <f t="shared" si="76"/>
        <v>0</v>
      </c>
      <c r="M719" s="102">
        <v>0</v>
      </c>
      <c r="N719" s="102">
        <v>0</v>
      </c>
      <c r="O719" s="103">
        <v>0</v>
      </c>
      <c r="P719" s="104">
        <v>0</v>
      </c>
      <c r="Q719" s="105">
        <f>+monthly_drivers_0!Q719*1.25</f>
        <v>3.125</v>
      </c>
    </row>
    <row r="720" spans="1:17" x14ac:dyDescent="0.25">
      <c r="A720" s="106">
        <f t="shared" si="77"/>
        <v>66354</v>
      </c>
      <c r="B720" s="106" t="str">
        <f t="shared" si="78"/>
        <v>Discovery</v>
      </c>
      <c r="C720" s="93">
        <f t="shared" si="79"/>
        <v>0</v>
      </c>
      <c r="D720" s="94">
        <f t="shared" si="68"/>
        <v>0</v>
      </c>
      <c r="E720" s="94">
        <f t="shared" si="69"/>
        <v>0</v>
      </c>
      <c r="F720" s="94">
        <f t="shared" si="70"/>
        <v>0</v>
      </c>
      <c r="G720" s="94">
        <f t="shared" si="71"/>
        <v>0</v>
      </c>
      <c r="H720" s="94">
        <f t="shared" si="72"/>
        <v>0</v>
      </c>
      <c r="I720" s="94">
        <f t="shared" si="73"/>
        <v>0</v>
      </c>
      <c r="J720" s="94">
        <f t="shared" si="74"/>
        <v>0</v>
      </c>
      <c r="K720" s="95">
        <f t="shared" si="75"/>
        <v>0</v>
      </c>
      <c r="L720" s="94">
        <f t="shared" si="76"/>
        <v>0</v>
      </c>
      <c r="M720" s="94">
        <v>0</v>
      </c>
      <c r="N720" s="94">
        <v>0</v>
      </c>
      <c r="O720" s="96">
        <v>0</v>
      </c>
      <c r="P720" s="95">
        <v>0</v>
      </c>
      <c r="Q720" s="97">
        <f>+monthly_drivers_0!Q720*1.25</f>
        <v>3.125</v>
      </c>
    </row>
    <row r="721" spans="1:17" x14ac:dyDescent="0.25">
      <c r="A721" s="98">
        <f t="shared" si="77"/>
        <v>66384</v>
      </c>
      <c r="B721" s="98" t="str">
        <f t="shared" si="78"/>
        <v>Discovery</v>
      </c>
      <c r="C721" s="99">
        <f t="shared" si="79"/>
        <v>0</v>
      </c>
      <c r="D721" s="100">
        <f t="shared" si="68"/>
        <v>0</v>
      </c>
      <c r="E721" s="100">
        <f t="shared" si="69"/>
        <v>0</v>
      </c>
      <c r="F721" s="100">
        <f t="shared" si="70"/>
        <v>0</v>
      </c>
      <c r="G721" s="100">
        <f t="shared" si="71"/>
        <v>0</v>
      </c>
      <c r="H721" s="100">
        <f t="shared" si="72"/>
        <v>0</v>
      </c>
      <c r="I721" s="100">
        <f t="shared" si="73"/>
        <v>0</v>
      </c>
      <c r="J721" s="100">
        <f t="shared" si="74"/>
        <v>0</v>
      </c>
      <c r="K721" s="101">
        <f t="shared" si="75"/>
        <v>0</v>
      </c>
      <c r="L721" s="102">
        <f t="shared" si="76"/>
        <v>0</v>
      </c>
      <c r="M721" s="102">
        <v>0</v>
      </c>
      <c r="N721" s="102">
        <v>0</v>
      </c>
      <c r="O721" s="103">
        <v>0</v>
      </c>
      <c r="P721" s="104">
        <v>0</v>
      </c>
      <c r="Q721" s="105">
        <f>+monthly_drivers_0!Q721*1.25</f>
        <v>3.125</v>
      </c>
    </row>
  </sheetData>
  <conditionalFormatting sqref="C2:P721">
    <cfRule type="expression" dxfId="34" priority="4">
      <formula>_xlfn.ISFORMULA(C2)</formula>
    </cfRule>
  </conditionalFormatting>
  <conditionalFormatting sqref="O2:O721">
    <cfRule type="expression" dxfId="33" priority="3">
      <formula>_xlfn.ISFORMULA(O2)</formula>
    </cfRule>
  </conditionalFormatting>
  <conditionalFormatting sqref="P2:P721">
    <cfRule type="expression" dxfId="32" priority="2">
      <formula>_xlfn.ISFORMULA(P2)</formula>
    </cfRule>
  </conditionalFormatting>
  <conditionalFormatting sqref="Q2:Q721">
    <cfRule type="expression" dxfId="31" priority="1">
      <formula>_xlfn.ISFORMULA(Q2)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BA95A-42CB-4814-8891-E003D40CEF22}">
  <sheetPr codeName="Sheet13">
    <tabColor rgb="FF000000"/>
  </sheetPr>
  <dimension ref="A1:Q721"/>
  <sheetViews>
    <sheetView workbookViewId="0"/>
  </sheetViews>
  <sheetFormatPr defaultRowHeight="15" x14ac:dyDescent="0.25"/>
  <cols>
    <col min="2" max="2" width="8.140625" style="715" customWidth="1"/>
    <col min="15" max="15" width="9" bestFit="1" customWidth="1"/>
    <col min="16" max="16" width="9.140625" style="2"/>
  </cols>
  <sheetData>
    <row r="1" spans="1:17" ht="57" x14ac:dyDescent="0.25">
      <c r="A1" s="89" t="s">
        <v>205</v>
      </c>
      <c r="B1" s="711"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107">
        <v>44135</v>
      </c>
      <c r="B2" s="712" t="str">
        <f>+asset_level_drivers!$J$1</f>
        <v>AMCo</v>
      </c>
      <c r="C2" s="93">
        <v>0</v>
      </c>
      <c r="D2" s="94">
        <v>0</v>
      </c>
      <c r="E2" s="94">
        <v>0</v>
      </c>
      <c r="F2" s="94">
        <v>0</v>
      </c>
      <c r="G2" s="94">
        <v>0</v>
      </c>
      <c r="H2" s="94">
        <v>0</v>
      </c>
      <c r="I2" s="94">
        <v>0</v>
      </c>
      <c r="J2" s="94">
        <v>0</v>
      </c>
      <c r="K2" s="95">
        <v>0</v>
      </c>
      <c r="L2" s="94">
        <f t="shared" ref="L2:L65" si="0">+O2+P2</f>
        <v>0</v>
      </c>
      <c r="M2" s="95">
        <v>0</v>
      </c>
      <c r="N2" s="95">
        <v>0</v>
      </c>
      <c r="O2" s="95">
        <v>0</v>
      </c>
      <c r="P2" s="95">
        <v>0</v>
      </c>
      <c r="Q2" s="97">
        <v>0</v>
      </c>
    </row>
    <row r="3" spans="1:17" x14ac:dyDescent="0.25">
      <c r="A3" s="98">
        <f t="shared" ref="A3:A66" si="1">+EOMONTH(A2,1)</f>
        <v>44165</v>
      </c>
      <c r="B3" s="713" t="str">
        <f t="shared" ref="B3:B66" si="2">+B2</f>
        <v>AMCo</v>
      </c>
      <c r="C3" s="99">
        <v>0</v>
      </c>
      <c r="D3" s="100">
        <v>0</v>
      </c>
      <c r="E3" s="100">
        <v>0</v>
      </c>
      <c r="F3" s="100">
        <v>0</v>
      </c>
      <c r="G3" s="100">
        <v>0</v>
      </c>
      <c r="H3" s="100">
        <v>0</v>
      </c>
      <c r="I3" s="100">
        <v>0</v>
      </c>
      <c r="J3" s="100">
        <v>0</v>
      </c>
      <c r="K3" s="101">
        <v>0</v>
      </c>
      <c r="L3" s="102">
        <f t="shared" si="0"/>
        <v>0</v>
      </c>
      <c r="M3" s="104">
        <v>0</v>
      </c>
      <c r="N3" s="104">
        <v>0</v>
      </c>
      <c r="O3" s="104">
        <v>0</v>
      </c>
      <c r="P3" s="104">
        <v>0</v>
      </c>
      <c r="Q3" s="105">
        <v>0</v>
      </c>
    </row>
    <row r="4" spans="1:17" x14ac:dyDescent="0.25">
      <c r="A4" s="106">
        <f t="shared" si="1"/>
        <v>44196</v>
      </c>
      <c r="B4" s="714" t="str">
        <f t="shared" si="2"/>
        <v>AMCo</v>
      </c>
      <c r="C4" s="93">
        <v>0</v>
      </c>
      <c r="D4" s="94">
        <v>0</v>
      </c>
      <c r="E4" s="94">
        <v>0</v>
      </c>
      <c r="F4" s="94">
        <v>0</v>
      </c>
      <c r="G4" s="94">
        <v>0</v>
      </c>
      <c r="H4" s="94">
        <v>0</v>
      </c>
      <c r="I4" s="94">
        <v>0</v>
      </c>
      <c r="J4" s="94">
        <v>0</v>
      </c>
      <c r="K4" s="95">
        <v>0</v>
      </c>
      <c r="L4" s="94">
        <f t="shared" si="0"/>
        <v>0</v>
      </c>
      <c r="M4" s="95">
        <v>0</v>
      </c>
      <c r="N4" s="95">
        <v>0</v>
      </c>
      <c r="O4" s="95">
        <v>0</v>
      </c>
      <c r="P4" s="95">
        <v>0</v>
      </c>
      <c r="Q4" s="97">
        <v>0</v>
      </c>
    </row>
    <row r="5" spans="1:17" x14ac:dyDescent="0.25">
      <c r="A5" s="98">
        <f t="shared" si="1"/>
        <v>44227</v>
      </c>
      <c r="B5" s="713" t="str">
        <f t="shared" si="2"/>
        <v>AMCo</v>
      </c>
      <c r="C5" s="99">
        <v>0</v>
      </c>
      <c r="D5" s="100">
        <v>0</v>
      </c>
      <c r="E5" s="100">
        <v>0</v>
      </c>
      <c r="F5" s="100">
        <v>0</v>
      </c>
      <c r="G5" s="100">
        <v>0</v>
      </c>
      <c r="H5" s="100">
        <v>0</v>
      </c>
      <c r="I5" s="100">
        <v>0</v>
      </c>
      <c r="J5" s="100">
        <v>0</v>
      </c>
      <c r="K5" s="101">
        <v>0</v>
      </c>
      <c r="L5" s="102">
        <f t="shared" si="0"/>
        <v>0</v>
      </c>
      <c r="M5" s="108">
        <v>0</v>
      </c>
      <c r="N5" s="104">
        <v>0</v>
      </c>
      <c r="O5" s="104">
        <v>0</v>
      </c>
      <c r="P5" s="104">
        <v>0</v>
      </c>
      <c r="Q5" s="105">
        <v>0</v>
      </c>
    </row>
    <row r="6" spans="1:17" x14ac:dyDescent="0.25">
      <c r="A6" s="106">
        <f t="shared" si="1"/>
        <v>44255</v>
      </c>
      <c r="B6" s="714" t="str">
        <f t="shared" si="2"/>
        <v>AMCo</v>
      </c>
      <c r="C6" s="93">
        <v>0</v>
      </c>
      <c r="D6" s="94">
        <v>0</v>
      </c>
      <c r="E6" s="94">
        <v>0</v>
      </c>
      <c r="F6" s="94">
        <v>0</v>
      </c>
      <c r="G6" s="94">
        <v>0</v>
      </c>
      <c r="H6" s="94">
        <v>0</v>
      </c>
      <c r="I6" s="94">
        <v>0</v>
      </c>
      <c r="J6" s="94">
        <v>0</v>
      </c>
      <c r="K6" s="95">
        <v>0</v>
      </c>
      <c r="L6" s="94">
        <f t="shared" si="0"/>
        <v>0</v>
      </c>
      <c r="M6" s="108">
        <v>0</v>
      </c>
      <c r="N6" s="95">
        <v>0</v>
      </c>
      <c r="O6" s="95">
        <v>0</v>
      </c>
      <c r="P6" s="95">
        <v>0</v>
      </c>
      <c r="Q6" s="97">
        <v>0</v>
      </c>
    </row>
    <row r="7" spans="1:17" x14ac:dyDescent="0.25">
      <c r="A7" s="98">
        <f t="shared" si="1"/>
        <v>44286</v>
      </c>
      <c r="B7" s="713" t="str">
        <f t="shared" si="2"/>
        <v>AMCo</v>
      </c>
      <c r="C7" s="99">
        <v>0</v>
      </c>
      <c r="D7" s="100">
        <v>0</v>
      </c>
      <c r="E7" s="100">
        <v>0</v>
      </c>
      <c r="F7" s="100">
        <v>0</v>
      </c>
      <c r="G7" s="100">
        <v>0</v>
      </c>
      <c r="H7" s="100">
        <v>0</v>
      </c>
      <c r="I7" s="100">
        <v>0</v>
      </c>
      <c r="J7" s="100">
        <v>0</v>
      </c>
      <c r="K7" s="101">
        <v>0</v>
      </c>
      <c r="L7" s="102">
        <f t="shared" si="0"/>
        <v>0</v>
      </c>
      <c r="M7" s="108">
        <v>0</v>
      </c>
      <c r="N7" s="104">
        <v>0</v>
      </c>
      <c r="O7" s="104">
        <v>0</v>
      </c>
      <c r="P7" s="104">
        <v>0</v>
      </c>
      <c r="Q7" s="105">
        <v>0</v>
      </c>
    </row>
    <row r="8" spans="1:17" x14ac:dyDescent="0.25">
      <c r="A8" s="106">
        <f t="shared" si="1"/>
        <v>44316</v>
      </c>
      <c r="B8" s="714" t="str">
        <f t="shared" si="2"/>
        <v>AMCo</v>
      </c>
      <c r="C8" s="93">
        <v>0</v>
      </c>
      <c r="D8" s="94">
        <v>0</v>
      </c>
      <c r="E8" s="94">
        <v>0</v>
      </c>
      <c r="F8" s="94">
        <v>0</v>
      </c>
      <c r="G8" s="94">
        <v>0</v>
      </c>
      <c r="H8" s="94">
        <v>0</v>
      </c>
      <c r="I8" s="94">
        <v>0</v>
      </c>
      <c r="J8" s="94">
        <v>0</v>
      </c>
      <c r="K8" s="95">
        <v>0</v>
      </c>
      <c r="L8" s="94">
        <f t="shared" si="0"/>
        <v>0</v>
      </c>
      <c r="M8" s="108">
        <v>1000</v>
      </c>
      <c r="N8" s="95">
        <v>0</v>
      </c>
      <c r="O8" s="95">
        <v>0</v>
      </c>
      <c r="P8" s="95">
        <v>0</v>
      </c>
      <c r="Q8" s="97">
        <v>0</v>
      </c>
    </row>
    <row r="9" spans="1:17" x14ac:dyDescent="0.25">
      <c r="A9" s="98">
        <f t="shared" si="1"/>
        <v>44347</v>
      </c>
      <c r="B9" s="713" t="str">
        <f t="shared" si="2"/>
        <v>AMCo</v>
      </c>
      <c r="C9" s="99">
        <v>0</v>
      </c>
      <c r="D9" s="100">
        <v>0</v>
      </c>
      <c r="E9" s="100">
        <v>0</v>
      </c>
      <c r="F9" s="100">
        <v>0</v>
      </c>
      <c r="G9" s="100">
        <v>0</v>
      </c>
      <c r="H9" s="100">
        <v>0</v>
      </c>
      <c r="I9" s="100">
        <v>0</v>
      </c>
      <c r="J9" s="100">
        <v>0</v>
      </c>
      <c r="K9" s="101">
        <v>0</v>
      </c>
      <c r="L9" s="102">
        <f t="shared" si="0"/>
        <v>0</v>
      </c>
      <c r="M9" s="108">
        <v>1500</v>
      </c>
      <c r="N9" s="104">
        <v>0</v>
      </c>
      <c r="O9" s="104">
        <v>0</v>
      </c>
      <c r="P9" s="104">
        <v>0</v>
      </c>
      <c r="Q9" s="105">
        <v>0</v>
      </c>
    </row>
    <row r="10" spans="1:17" x14ac:dyDescent="0.25">
      <c r="A10" s="106">
        <f t="shared" si="1"/>
        <v>44377</v>
      </c>
      <c r="B10" s="714" t="str">
        <f t="shared" si="2"/>
        <v>AMCo</v>
      </c>
      <c r="C10" s="93">
        <v>0</v>
      </c>
      <c r="D10" s="94">
        <v>0</v>
      </c>
      <c r="E10" s="94">
        <v>0</v>
      </c>
      <c r="F10" s="94">
        <v>0</v>
      </c>
      <c r="G10" s="94">
        <v>0</v>
      </c>
      <c r="H10" s="94">
        <v>0</v>
      </c>
      <c r="I10" s="94">
        <v>0</v>
      </c>
      <c r="J10" s="94">
        <v>0</v>
      </c>
      <c r="K10" s="95">
        <v>0</v>
      </c>
      <c r="L10" s="94">
        <f t="shared" si="0"/>
        <v>0</v>
      </c>
      <c r="M10" s="108">
        <v>1500</v>
      </c>
      <c r="N10" s="95">
        <v>0</v>
      </c>
      <c r="O10" s="95">
        <v>0</v>
      </c>
      <c r="P10" s="95">
        <v>0</v>
      </c>
      <c r="Q10" s="97">
        <v>0</v>
      </c>
    </row>
    <row r="11" spans="1:17" x14ac:dyDescent="0.25">
      <c r="A11" s="98">
        <f t="shared" si="1"/>
        <v>44408</v>
      </c>
      <c r="B11" s="713" t="str">
        <f t="shared" si="2"/>
        <v>AMCo</v>
      </c>
      <c r="C11" s="99">
        <v>0</v>
      </c>
      <c r="D11" s="100">
        <v>0</v>
      </c>
      <c r="E11" s="100">
        <v>0</v>
      </c>
      <c r="F11" s="100">
        <v>0</v>
      </c>
      <c r="G11" s="100">
        <v>0</v>
      </c>
      <c r="H11" s="100">
        <v>0</v>
      </c>
      <c r="I11" s="100">
        <v>0</v>
      </c>
      <c r="J11" s="100">
        <v>0</v>
      </c>
      <c r="K11" s="101">
        <v>0</v>
      </c>
      <c r="L11" s="102">
        <f t="shared" si="0"/>
        <v>0</v>
      </c>
      <c r="M11" s="108">
        <v>0</v>
      </c>
      <c r="N11" s="104">
        <v>0</v>
      </c>
      <c r="O11" s="104">
        <v>0</v>
      </c>
      <c r="P11" s="104">
        <v>0</v>
      </c>
      <c r="Q11" s="105">
        <v>0</v>
      </c>
    </row>
    <row r="12" spans="1:17" x14ac:dyDescent="0.25">
      <c r="A12" s="106">
        <f t="shared" si="1"/>
        <v>44439</v>
      </c>
      <c r="B12" s="714" t="str">
        <f t="shared" si="2"/>
        <v>AMCo</v>
      </c>
      <c r="C12" s="93">
        <v>0</v>
      </c>
      <c r="D12" s="94">
        <v>0</v>
      </c>
      <c r="E12" s="94">
        <v>0</v>
      </c>
      <c r="F12" s="94">
        <v>0</v>
      </c>
      <c r="G12" s="94">
        <v>0</v>
      </c>
      <c r="H12" s="94">
        <v>0</v>
      </c>
      <c r="I12" s="94">
        <v>0</v>
      </c>
      <c r="J12" s="94">
        <v>0</v>
      </c>
      <c r="K12" s="95">
        <v>0</v>
      </c>
      <c r="L12" s="94">
        <f t="shared" si="0"/>
        <v>0</v>
      </c>
      <c r="M12" s="108">
        <v>0</v>
      </c>
      <c r="N12" s="95">
        <v>0</v>
      </c>
      <c r="O12" s="95">
        <v>0</v>
      </c>
      <c r="P12" s="95">
        <v>0</v>
      </c>
      <c r="Q12" s="97">
        <v>0</v>
      </c>
    </row>
    <row r="13" spans="1:17" x14ac:dyDescent="0.25">
      <c r="A13" s="98">
        <f t="shared" si="1"/>
        <v>44469</v>
      </c>
      <c r="B13" s="713" t="str">
        <f t="shared" si="2"/>
        <v>AMCo</v>
      </c>
      <c r="C13" s="99">
        <v>0</v>
      </c>
      <c r="D13" s="100">
        <v>0</v>
      </c>
      <c r="E13" s="100">
        <v>0</v>
      </c>
      <c r="F13" s="100">
        <v>0</v>
      </c>
      <c r="G13" s="100">
        <v>0</v>
      </c>
      <c r="H13" s="100">
        <v>0</v>
      </c>
      <c r="I13" s="100">
        <v>0</v>
      </c>
      <c r="J13" s="100">
        <v>0</v>
      </c>
      <c r="K13" s="101">
        <v>0</v>
      </c>
      <c r="L13" s="102">
        <f t="shared" si="0"/>
        <v>0</v>
      </c>
      <c r="M13" s="108">
        <v>0</v>
      </c>
      <c r="N13" s="104">
        <v>0</v>
      </c>
      <c r="O13" s="104">
        <v>0</v>
      </c>
      <c r="P13" s="104">
        <v>0</v>
      </c>
      <c r="Q13" s="105">
        <v>0</v>
      </c>
    </row>
    <row r="14" spans="1:17" x14ac:dyDescent="0.25">
      <c r="A14" s="106">
        <f t="shared" si="1"/>
        <v>44500</v>
      </c>
      <c r="B14" s="714" t="str">
        <f t="shared" si="2"/>
        <v>AMCo</v>
      </c>
      <c r="C14" s="93">
        <v>0</v>
      </c>
      <c r="D14" s="94">
        <v>0</v>
      </c>
      <c r="E14" s="94">
        <v>0</v>
      </c>
      <c r="F14" s="94">
        <v>0</v>
      </c>
      <c r="G14" s="94">
        <v>0</v>
      </c>
      <c r="H14" s="94">
        <v>0</v>
      </c>
      <c r="I14" s="94">
        <v>0</v>
      </c>
      <c r="J14" s="94">
        <v>0</v>
      </c>
      <c r="K14" s="95">
        <v>0</v>
      </c>
      <c r="L14" s="94">
        <f t="shared" si="0"/>
        <v>0</v>
      </c>
      <c r="M14" s="108"/>
      <c r="N14" s="95">
        <v>0</v>
      </c>
      <c r="O14" s="95">
        <v>0</v>
      </c>
      <c r="P14" s="95">
        <v>0</v>
      </c>
      <c r="Q14" s="97">
        <v>0</v>
      </c>
    </row>
    <row r="15" spans="1:17" x14ac:dyDescent="0.25">
      <c r="A15" s="98">
        <f t="shared" si="1"/>
        <v>44530</v>
      </c>
      <c r="B15" s="713" t="str">
        <f t="shared" si="2"/>
        <v>AMCo</v>
      </c>
      <c r="C15" s="99">
        <v>0</v>
      </c>
      <c r="D15" s="100">
        <v>0</v>
      </c>
      <c r="E15" s="100">
        <v>0</v>
      </c>
      <c r="F15" s="100">
        <v>0</v>
      </c>
      <c r="G15" s="100">
        <v>0</v>
      </c>
      <c r="H15" s="100">
        <v>0</v>
      </c>
      <c r="I15" s="100">
        <v>0</v>
      </c>
      <c r="J15" s="100">
        <v>0</v>
      </c>
      <c r="K15" s="101">
        <v>0</v>
      </c>
      <c r="L15" s="102">
        <f t="shared" si="0"/>
        <v>0</v>
      </c>
      <c r="M15" s="108">
        <v>0</v>
      </c>
      <c r="N15" s="104">
        <v>0</v>
      </c>
      <c r="O15" s="104">
        <v>0</v>
      </c>
      <c r="P15" s="104">
        <v>0</v>
      </c>
      <c r="Q15" s="105">
        <v>0</v>
      </c>
    </row>
    <row r="16" spans="1:17" x14ac:dyDescent="0.25">
      <c r="A16" s="106">
        <f t="shared" si="1"/>
        <v>44561</v>
      </c>
      <c r="B16" s="714" t="str">
        <f t="shared" si="2"/>
        <v>AMCo</v>
      </c>
      <c r="C16" s="93">
        <v>0</v>
      </c>
      <c r="D16" s="94">
        <v>0</v>
      </c>
      <c r="E16" s="94">
        <v>0</v>
      </c>
      <c r="F16" s="94">
        <v>0</v>
      </c>
      <c r="G16" s="94">
        <v>0</v>
      </c>
      <c r="H16" s="94">
        <v>0</v>
      </c>
      <c r="I16" s="94">
        <v>0</v>
      </c>
      <c r="J16" s="94">
        <v>0</v>
      </c>
      <c r="K16" s="95">
        <v>0</v>
      </c>
      <c r="L16" s="94">
        <f t="shared" si="0"/>
        <v>0</v>
      </c>
      <c r="M16" s="108">
        <v>0</v>
      </c>
      <c r="N16" s="95">
        <v>0</v>
      </c>
      <c r="O16" s="95">
        <v>0</v>
      </c>
      <c r="P16" s="95">
        <v>0</v>
      </c>
      <c r="Q16" s="97">
        <v>0</v>
      </c>
    </row>
    <row r="17" spans="1:17" x14ac:dyDescent="0.25">
      <c r="A17" s="98">
        <f t="shared" si="1"/>
        <v>44592</v>
      </c>
      <c r="B17" s="713" t="str">
        <f t="shared" si="2"/>
        <v>AMCo</v>
      </c>
      <c r="C17" s="99">
        <v>0</v>
      </c>
      <c r="D17" s="100">
        <v>0</v>
      </c>
      <c r="E17" s="100">
        <v>0</v>
      </c>
      <c r="F17" s="100">
        <v>0</v>
      </c>
      <c r="G17" s="100">
        <v>0</v>
      </c>
      <c r="H17" s="100">
        <v>0</v>
      </c>
      <c r="I17" s="100">
        <v>0</v>
      </c>
      <c r="J17" s="100">
        <v>0</v>
      </c>
      <c r="K17" s="101">
        <v>0</v>
      </c>
      <c r="L17" s="102">
        <f t="shared" si="0"/>
        <v>0</v>
      </c>
      <c r="M17" s="104">
        <v>0</v>
      </c>
      <c r="N17" s="104">
        <v>0</v>
      </c>
      <c r="O17" s="104">
        <v>0</v>
      </c>
      <c r="P17" s="104">
        <v>0</v>
      </c>
      <c r="Q17" s="105">
        <v>0</v>
      </c>
    </row>
    <row r="18" spans="1:17" x14ac:dyDescent="0.25">
      <c r="A18" s="106">
        <f t="shared" si="1"/>
        <v>44620</v>
      </c>
      <c r="B18" s="714" t="str">
        <f t="shared" si="2"/>
        <v>AMCo</v>
      </c>
      <c r="C18" s="93">
        <v>0</v>
      </c>
      <c r="D18" s="94">
        <v>0</v>
      </c>
      <c r="E18" s="94">
        <v>0</v>
      </c>
      <c r="F18" s="94">
        <v>0</v>
      </c>
      <c r="G18" s="94">
        <v>0</v>
      </c>
      <c r="H18" s="94">
        <v>0</v>
      </c>
      <c r="I18" s="94">
        <v>0</v>
      </c>
      <c r="J18" s="94">
        <v>0</v>
      </c>
      <c r="K18" s="95">
        <v>0</v>
      </c>
      <c r="L18" s="94">
        <f t="shared" si="0"/>
        <v>0</v>
      </c>
      <c r="M18" s="95">
        <v>0</v>
      </c>
      <c r="N18" s="95">
        <v>0</v>
      </c>
      <c r="O18" s="95">
        <v>0</v>
      </c>
      <c r="P18" s="95">
        <v>0</v>
      </c>
      <c r="Q18" s="97">
        <v>0</v>
      </c>
    </row>
    <row r="19" spans="1:17" x14ac:dyDescent="0.25">
      <c r="A19" s="98">
        <f t="shared" si="1"/>
        <v>44651</v>
      </c>
      <c r="B19" s="713" t="str">
        <f t="shared" si="2"/>
        <v>AMCo</v>
      </c>
      <c r="C19" s="99">
        <v>0</v>
      </c>
      <c r="D19" s="100">
        <v>0</v>
      </c>
      <c r="E19" s="100">
        <v>0</v>
      </c>
      <c r="F19" s="100">
        <v>0</v>
      </c>
      <c r="G19" s="100">
        <v>0</v>
      </c>
      <c r="H19" s="100">
        <v>0</v>
      </c>
      <c r="I19" s="100">
        <v>0</v>
      </c>
      <c r="J19" s="100">
        <v>0</v>
      </c>
      <c r="K19" s="101">
        <v>0</v>
      </c>
      <c r="L19" s="102">
        <f t="shared" si="0"/>
        <v>0</v>
      </c>
      <c r="M19" s="104">
        <v>0</v>
      </c>
      <c r="N19" s="104">
        <v>0</v>
      </c>
      <c r="O19" s="104">
        <v>0</v>
      </c>
      <c r="P19" s="104">
        <v>0</v>
      </c>
      <c r="Q19" s="105">
        <v>0</v>
      </c>
    </row>
    <row r="20" spans="1:17" x14ac:dyDescent="0.25">
      <c r="A20" s="106">
        <f t="shared" si="1"/>
        <v>44681</v>
      </c>
      <c r="B20" s="714" t="str">
        <f t="shared" si="2"/>
        <v>AMCo</v>
      </c>
      <c r="C20" s="93">
        <v>0</v>
      </c>
      <c r="D20" s="94">
        <v>0</v>
      </c>
      <c r="E20" s="94">
        <v>0</v>
      </c>
      <c r="F20" s="94">
        <v>0</v>
      </c>
      <c r="G20" s="94">
        <v>0</v>
      </c>
      <c r="H20" s="94">
        <v>0</v>
      </c>
      <c r="I20" s="94">
        <v>0</v>
      </c>
      <c r="J20" s="94">
        <v>0</v>
      </c>
      <c r="K20" s="95">
        <v>0</v>
      </c>
      <c r="L20" s="94">
        <f t="shared" si="0"/>
        <v>0</v>
      </c>
      <c r="M20" s="95">
        <v>0</v>
      </c>
      <c r="N20" s="95">
        <v>0</v>
      </c>
      <c r="O20" s="95">
        <v>0</v>
      </c>
      <c r="P20" s="95">
        <v>0</v>
      </c>
      <c r="Q20" s="97">
        <v>0</v>
      </c>
    </row>
    <row r="21" spans="1:17" x14ac:dyDescent="0.25">
      <c r="A21" s="98">
        <f t="shared" si="1"/>
        <v>44712</v>
      </c>
      <c r="B21" s="713" t="str">
        <f t="shared" si="2"/>
        <v>AMCo</v>
      </c>
      <c r="C21" s="99">
        <v>0</v>
      </c>
      <c r="D21" s="100">
        <v>0</v>
      </c>
      <c r="E21" s="100">
        <v>0</v>
      </c>
      <c r="F21" s="100">
        <v>0</v>
      </c>
      <c r="G21" s="100">
        <v>0</v>
      </c>
      <c r="H21" s="100">
        <v>0</v>
      </c>
      <c r="I21" s="100">
        <v>0</v>
      </c>
      <c r="J21" s="100">
        <v>0</v>
      </c>
      <c r="K21" s="101">
        <v>0</v>
      </c>
      <c r="L21" s="102">
        <f t="shared" si="0"/>
        <v>0</v>
      </c>
      <c r="M21" s="104">
        <v>0</v>
      </c>
      <c r="N21" s="104">
        <v>0</v>
      </c>
      <c r="O21" s="104">
        <v>0</v>
      </c>
      <c r="P21" s="104">
        <v>0</v>
      </c>
      <c r="Q21" s="105">
        <v>0</v>
      </c>
    </row>
    <row r="22" spans="1:17" x14ac:dyDescent="0.25">
      <c r="A22" s="106">
        <f t="shared" si="1"/>
        <v>44742</v>
      </c>
      <c r="B22" s="714" t="str">
        <f t="shared" si="2"/>
        <v>AMCo</v>
      </c>
      <c r="C22" s="93">
        <v>0</v>
      </c>
      <c r="D22" s="94">
        <v>0</v>
      </c>
      <c r="E22" s="94">
        <v>0</v>
      </c>
      <c r="F22" s="94">
        <v>0</v>
      </c>
      <c r="G22" s="94">
        <v>0</v>
      </c>
      <c r="H22" s="94">
        <v>0</v>
      </c>
      <c r="I22" s="94">
        <v>0</v>
      </c>
      <c r="J22" s="94">
        <v>0</v>
      </c>
      <c r="K22" s="95">
        <v>0</v>
      </c>
      <c r="L22" s="94">
        <f t="shared" si="0"/>
        <v>0</v>
      </c>
      <c r="M22" s="95">
        <v>0</v>
      </c>
      <c r="N22" s="95">
        <v>0</v>
      </c>
      <c r="O22" s="95">
        <v>0</v>
      </c>
      <c r="P22" s="95">
        <v>0</v>
      </c>
      <c r="Q22" s="97">
        <v>0</v>
      </c>
    </row>
    <row r="23" spans="1:17" x14ac:dyDescent="0.25">
      <c r="A23" s="98">
        <f t="shared" si="1"/>
        <v>44773</v>
      </c>
      <c r="B23" s="713" t="str">
        <f t="shared" si="2"/>
        <v>AMCo</v>
      </c>
      <c r="C23" s="99">
        <v>0</v>
      </c>
      <c r="D23" s="100">
        <v>0</v>
      </c>
      <c r="E23" s="100">
        <v>0</v>
      </c>
      <c r="F23" s="100">
        <v>0</v>
      </c>
      <c r="G23" s="100">
        <v>0</v>
      </c>
      <c r="H23" s="100">
        <v>0</v>
      </c>
      <c r="I23" s="100">
        <v>0</v>
      </c>
      <c r="J23" s="100">
        <v>0</v>
      </c>
      <c r="K23" s="101">
        <v>0</v>
      </c>
      <c r="L23" s="102">
        <f t="shared" si="0"/>
        <v>0</v>
      </c>
      <c r="M23" s="104">
        <v>0</v>
      </c>
      <c r="N23" s="104">
        <v>0</v>
      </c>
      <c r="O23" s="104">
        <v>0</v>
      </c>
      <c r="P23" s="104">
        <v>0</v>
      </c>
      <c r="Q23" s="105">
        <v>0</v>
      </c>
    </row>
    <row r="24" spans="1:17" x14ac:dyDescent="0.25">
      <c r="A24" s="106">
        <f t="shared" si="1"/>
        <v>44804</v>
      </c>
      <c r="B24" s="714" t="str">
        <f t="shared" si="2"/>
        <v>AMCo</v>
      </c>
      <c r="C24" s="93">
        <v>0</v>
      </c>
      <c r="D24" s="94">
        <v>0</v>
      </c>
      <c r="E24" s="94">
        <v>0</v>
      </c>
      <c r="F24" s="94">
        <v>0</v>
      </c>
      <c r="G24" s="94">
        <v>0</v>
      </c>
      <c r="H24" s="94">
        <v>0</v>
      </c>
      <c r="I24" s="94">
        <v>0</v>
      </c>
      <c r="J24" s="94">
        <v>0</v>
      </c>
      <c r="K24" s="95">
        <v>0</v>
      </c>
      <c r="L24" s="94">
        <f t="shared" si="0"/>
        <v>0</v>
      </c>
      <c r="M24" s="95">
        <v>0</v>
      </c>
      <c r="N24" s="95">
        <v>0</v>
      </c>
      <c r="O24" s="95">
        <v>0</v>
      </c>
      <c r="P24" s="95">
        <v>0</v>
      </c>
      <c r="Q24" s="97">
        <v>0</v>
      </c>
    </row>
    <row r="25" spans="1:17" x14ac:dyDescent="0.25">
      <c r="A25" s="98">
        <f t="shared" si="1"/>
        <v>44834</v>
      </c>
      <c r="B25" s="713" t="str">
        <f t="shared" si="2"/>
        <v>AMCo</v>
      </c>
      <c r="C25" s="99">
        <v>0</v>
      </c>
      <c r="D25" s="100">
        <v>0</v>
      </c>
      <c r="E25" s="100">
        <v>0</v>
      </c>
      <c r="F25" s="100">
        <v>0</v>
      </c>
      <c r="G25" s="100">
        <v>0</v>
      </c>
      <c r="H25" s="100">
        <v>0</v>
      </c>
      <c r="I25" s="100">
        <v>0</v>
      </c>
      <c r="J25" s="100">
        <v>0</v>
      </c>
      <c r="K25" s="101">
        <v>0</v>
      </c>
      <c r="L25" s="102">
        <f t="shared" si="0"/>
        <v>0</v>
      </c>
      <c r="M25" s="104">
        <v>0</v>
      </c>
      <c r="N25" s="104">
        <v>0</v>
      </c>
      <c r="O25" s="104">
        <v>0</v>
      </c>
      <c r="P25" s="104">
        <v>0</v>
      </c>
      <c r="Q25" s="105">
        <v>0</v>
      </c>
    </row>
    <row r="26" spans="1:17" x14ac:dyDescent="0.25">
      <c r="A26" s="106">
        <f t="shared" si="1"/>
        <v>44865</v>
      </c>
      <c r="B26" s="714" t="str">
        <f t="shared" si="2"/>
        <v>AMCo</v>
      </c>
      <c r="C26" s="93">
        <v>0</v>
      </c>
      <c r="D26" s="94">
        <v>0</v>
      </c>
      <c r="E26" s="94">
        <v>0</v>
      </c>
      <c r="F26" s="94">
        <v>0</v>
      </c>
      <c r="G26" s="94">
        <v>0</v>
      </c>
      <c r="H26" s="94">
        <v>0</v>
      </c>
      <c r="I26" s="94">
        <v>0</v>
      </c>
      <c r="J26" s="94">
        <v>0</v>
      </c>
      <c r="K26" s="95">
        <v>0</v>
      </c>
      <c r="L26" s="94">
        <f t="shared" si="0"/>
        <v>0</v>
      </c>
      <c r="M26" s="95">
        <v>0</v>
      </c>
      <c r="N26" s="95">
        <v>0</v>
      </c>
      <c r="O26" s="95">
        <v>0</v>
      </c>
      <c r="P26" s="95">
        <v>0</v>
      </c>
      <c r="Q26" s="97">
        <v>0</v>
      </c>
    </row>
    <row r="27" spans="1:17" x14ac:dyDescent="0.25">
      <c r="A27" s="98">
        <f t="shared" si="1"/>
        <v>44895</v>
      </c>
      <c r="B27" s="713" t="str">
        <f t="shared" si="2"/>
        <v>AMCo</v>
      </c>
      <c r="C27" s="99">
        <v>0</v>
      </c>
      <c r="D27" s="100">
        <v>0</v>
      </c>
      <c r="E27" s="100">
        <v>0</v>
      </c>
      <c r="F27" s="100">
        <v>0</v>
      </c>
      <c r="G27" s="100">
        <v>0</v>
      </c>
      <c r="H27" s="100">
        <v>0</v>
      </c>
      <c r="I27" s="100">
        <v>0</v>
      </c>
      <c r="J27" s="100">
        <v>0</v>
      </c>
      <c r="K27" s="101">
        <v>0</v>
      </c>
      <c r="L27" s="102">
        <f t="shared" si="0"/>
        <v>0</v>
      </c>
      <c r="M27" s="104">
        <v>0</v>
      </c>
      <c r="N27" s="104">
        <v>0</v>
      </c>
      <c r="O27" s="104">
        <v>0</v>
      </c>
      <c r="P27" s="104">
        <v>0</v>
      </c>
      <c r="Q27" s="105">
        <v>0</v>
      </c>
    </row>
    <row r="28" spans="1:17" x14ac:dyDescent="0.25">
      <c r="A28" s="106">
        <f t="shared" si="1"/>
        <v>44926</v>
      </c>
      <c r="B28" s="714" t="str">
        <f t="shared" si="2"/>
        <v>AMCo</v>
      </c>
      <c r="C28" s="93">
        <v>0</v>
      </c>
      <c r="D28" s="94">
        <v>0</v>
      </c>
      <c r="E28" s="94">
        <v>0</v>
      </c>
      <c r="F28" s="94">
        <v>0</v>
      </c>
      <c r="G28" s="94">
        <v>0</v>
      </c>
      <c r="H28" s="94">
        <v>0</v>
      </c>
      <c r="I28" s="94">
        <v>0</v>
      </c>
      <c r="J28" s="94">
        <v>0</v>
      </c>
      <c r="K28" s="95">
        <v>0</v>
      </c>
      <c r="L28" s="94">
        <f t="shared" si="0"/>
        <v>0</v>
      </c>
      <c r="M28" s="95">
        <v>0</v>
      </c>
      <c r="N28" s="95">
        <v>0</v>
      </c>
      <c r="O28" s="95">
        <v>0</v>
      </c>
      <c r="P28" s="95">
        <v>0</v>
      </c>
      <c r="Q28" s="97">
        <v>0</v>
      </c>
    </row>
    <row r="29" spans="1:17" x14ac:dyDescent="0.25">
      <c r="A29" s="98">
        <f t="shared" si="1"/>
        <v>44957</v>
      </c>
      <c r="B29" s="713" t="str">
        <f t="shared" si="2"/>
        <v>AMCo</v>
      </c>
      <c r="C29" s="99">
        <v>0</v>
      </c>
      <c r="D29" s="100">
        <v>0</v>
      </c>
      <c r="E29" s="100">
        <v>0</v>
      </c>
      <c r="F29" s="100">
        <v>0</v>
      </c>
      <c r="G29" s="100">
        <v>0</v>
      </c>
      <c r="H29" s="100">
        <v>0</v>
      </c>
      <c r="I29" s="100">
        <v>0</v>
      </c>
      <c r="J29" s="100">
        <v>0</v>
      </c>
      <c r="K29" s="101">
        <v>0</v>
      </c>
      <c r="L29" s="102">
        <f t="shared" si="0"/>
        <v>0</v>
      </c>
      <c r="M29" s="104">
        <v>0</v>
      </c>
      <c r="N29" s="104">
        <v>0</v>
      </c>
      <c r="O29" s="104">
        <v>0</v>
      </c>
      <c r="P29" s="104">
        <v>0</v>
      </c>
      <c r="Q29" s="105">
        <v>0</v>
      </c>
    </row>
    <row r="30" spans="1:17" x14ac:dyDescent="0.25">
      <c r="A30" s="106">
        <f t="shared" si="1"/>
        <v>44985</v>
      </c>
      <c r="B30" s="714" t="str">
        <f t="shared" si="2"/>
        <v>AMCo</v>
      </c>
      <c r="C30" s="93">
        <v>0</v>
      </c>
      <c r="D30" s="94">
        <v>0</v>
      </c>
      <c r="E30" s="94">
        <v>0</v>
      </c>
      <c r="F30" s="94">
        <v>0</v>
      </c>
      <c r="G30" s="94">
        <v>0</v>
      </c>
      <c r="H30" s="94">
        <v>0</v>
      </c>
      <c r="I30" s="94">
        <v>0</v>
      </c>
      <c r="J30" s="94">
        <v>0</v>
      </c>
      <c r="K30" s="95">
        <v>0</v>
      </c>
      <c r="L30" s="94">
        <f t="shared" si="0"/>
        <v>0</v>
      </c>
      <c r="M30" s="95">
        <v>0</v>
      </c>
      <c r="N30" s="95">
        <v>0</v>
      </c>
      <c r="O30" s="95">
        <v>0</v>
      </c>
      <c r="P30" s="95">
        <v>0</v>
      </c>
      <c r="Q30" s="97">
        <v>0</v>
      </c>
    </row>
    <row r="31" spans="1:17" x14ac:dyDescent="0.25">
      <c r="A31" s="98">
        <f t="shared" si="1"/>
        <v>45016</v>
      </c>
      <c r="B31" s="713" t="str">
        <f t="shared" si="2"/>
        <v>AMCo</v>
      </c>
      <c r="C31" s="99">
        <v>0</v>
      </c>
      <c r="D31" s="100">
        <v>0</v>
      </c>
      <c r="E31" s="100">
        <v>0</v>
      </c>
      <c r="F31" s="100">
        <v>0</v>
      </c>
      <c r="G31" s="100">
        <v>0</v>
      </c>
      <c r="H31" s="100">
        <v>0</v>
      </c>
      <c r="I31" s="100">
        <v>0</v>
      </c>
      <c r="J31" s="100">
        <v>0</v>
      </c>
      <c r="K31" s="101">
        <v>0</v>
      </c>
      <c r="L31" s="102">
        <f t="shared" si="0"/>
        <v>0</v>
      </c>
      <c r="M31" s="104">
        <v>0</v>
      </c>
      <c r="N31" s="104">
        <v>0</v>
      </c>
      <c r="O31" s="104">
        <v>0</v>
      </c>
      <c r="P31" s="104">
        <v>0</v>
      </c>
      <c r="Q31" s="105">
        <v>0</v>
      </c>
    </row>
    <row r="32" spans="1:17" x14ac:dyDescent="0.25">
      <c r="A32" s="106">
        <f t="shared" si="1"/>
        <v>45046</v>
      </c>
      <c r="B32" s="714" t="str">
        <f t="shared" si="2"/>
        <v>AMCo</v>
      </c>
      <c r="C32" s="93">
        <v>0</v>
      </c>
      <c r="D32" s="94">
        <v>0</v>
      </c>
      <c r="E32" s="94">
        <v>0</v>
      </c>
      <c r="F32" s="94">
        <v>0</v>
      </c>
      <c r="G32" s="94">
        <v>0</v>
      </c>
      <c r="H32" s="94">
        <v>0</v>
      </c>
      <c r="I32" s="94">
        <v>0</v>
      </c>
      <c r="J32" s="94">
        <v>0</v>
      </c>
      <c r="K32" s="95">
        <v>0</v>
      </c>
      <c r="L32" s="94">
        <f t="shared" si="0"/>
        <v>0</v>
      </c>
      <c r="M32" s="95">
        <v>0</v>
      </c>
      <c r="N32" s="95">
        <v>0</v>
      </c>
      <c r="O32" s="95">
        <v>0</v>
      </c>
      <c r="P32" s="95">
        <v>0</v>
      </c>
      <c r="Q32" s="97">
        <v>0</v>
      </c>
    </row>
    <row r="33" spans="1:17" x14ac:dyDescent="0.25">
      <c r="A33" s="98">
        <f t="shared" si="1"/>
        <v>45077</v>
      </c>
      <c r="B33" s="713" t="str">
        <f t="shared" si="2"/>
        <v>AMCo</v>
      </c>
      <c r="C33" s="99">
        <v>0</v>
      </c>
      <c r="D33" s="100">
        <v>0</v>
      </c>
      <c r="E33" s="100">
        <v>0</v>
      </c>
      <c r="F33" s="100">
        <v>0</v>
      </c>
      <c r="G33" s="100">
        <v>0</v>
      </c>
      <c r="H33" s="100">
        <v>0</v>
      </c>
      <c r="I33" s="100">
        <v>0</v>
      </c>
      <c r="J33" s="100">
        <v>0</v>
      </c>
      <c r="K33" s="101">
        <v>0</v>
      </c>
      <c r="L33" s="102">
        <f t="shared" si="0"/>
        <v>0</v>
      </c>
      <c r="M33" s="104">
        <v>0</v>
      </c>
      <c r="N33" s="104">
        <v>0</v>
      </c>
      <c r="O33" s="104">
        <v>0</v>
      </c>
      <c r="P33" s="104">
        <v>0</v>
      </c>
      <c r="Q33" s="105">
        <v>0</v>
      </c>
    </row>
    <row r="34" spans="1:17" x14ac:dyDescent="0.25">
      <c r="A34" s="106">
        <f t="shared" si="1"/>
        <v>45107</v>
      </c>
      <c r="B34" s="714" t="str">
        <f t="shared" si="2"/>
        <v>AMCo</v>
      </c>
      <c r="C34" s="93">
        <v>0</v>
      </c>
      <c r="D34" s="94">
        <v>0</v>
      </c>
      <c r="E34" s="94">
        <v>0</v>
      </c>
      <c r="F34" s="94">
        <v>0</v>
      </c>
      <c r="G34" s="94">
        <v>0</v>
      </c>
      <c r="H34" s="94">
        <v>0</v>
      </c>
      <c r="I34" s="94">
        <v>0</v>
      </c>
      <c r="J34" s="94">
        <v>0</v>
      </c>
      <c r="K34" s="95">
        <v>0</v>
      </c>
      <c r="L34" s="94">
        <f t="shared" si="0"/>
        <v>0</v>
      </c>
      <c r="M34" s="95">
        <v>0</v>
      </c>
      <c r="N34" s="95">
        <v>0</v>
      </c>
      <c r="O34" s="95">
        <v>0</v>
      </c>
      <c r="P34" s="95">
        <v>0</v>
      </c>
      <c r="Q34" s="97">
        <v>0</v>
      </c>
    </row>
    <row r="35" spans="1:17" x14ac:dyDescent="0.25">
      <c r="A35" s="98">
        <f t="shared" si="1"/>
        <v>45138</v>
      </c>
      <c r="B35" s="713" t="str">
        <f t="shared" si="2"/>
        <v>AMCo</v>
      </c>
      <c r="C35" s="99">
        <v>0</v>
      </c>
      <c r="D35" s="100">
        <v>0</v>
      </c>
      <c r="E35" s="100">
        <v>0</v>
      </c>
      <c r="F35" s="100">
        <v>0</v>
      </c>
      <c r="G35" s="100">
        <v>0</v>
      </c>
      <c r="H35" s="100">
        <v>0</v>
      </c>
      <c r="I35" s="100">
        <v>0</v>
      </c>
      <c r="J35" s="100">
        <v>0</v>
      </c>
      <c r="K35" s="101">
        <v>0</v>
      </c>
      <c r="L35" s="102">
        <f t="shared" si="0"/>
        <v>0</v>
      </c>
      <c r="M35" s="104">
        <v>0</v>
      </c>
      <c r="N35" s="104">
        <v>0</v>
      </c>
      <c r="O35" s="104">
        <v>0</v>
      </c>
      <c r="P35" s="104">
        <v>0</v>
      </c>
      <c r="Q35" s="105">
        <v>0</v>
      </c>
    </row>
    <row r="36" spans="1:17" x14ac:dyDescent="0.25">
      <c r="A36" s="106">
        <f t="shared" si="1"/>
        <v>45169</v>
      </c>
      <c r="B36" s="714" t="str">
        <f t="shared" si="2"/>
        <v>AMCo</v>
      </c>
      <c r="C36" s="93">
        <v>0</v>
      </c>
      <c r="D36" s="94">
        <v>0</v>
      </c>
      <c r="E36" s="94">
        <v>0</v>
      </c>
      <c r="F36" s="94">
        <v>0</v>
      </c>
      <c r="G36" s="94">
        <v>0</v>
      </c>
      <c r="H36" s="94">
        <v>0</v>
      </c>
      <c r="I36" s="94">
        <v>0</v>
      </c>
      <c r="J36" s="94">
        <v>0</v>
      </c>
      <c r="K36" s="95">
        <v>0</v>
      </c>
      <c r="L36" s="94">
        <f t="shared" si="0"/>
        <v>0</v>
      </c>
      <c r="M36" s="95">
        <v>0</v>
      </c>
      <c r="N36" s="95">
        <v>0</v>
      </c>
      <c r="O36" s="95">
        <v>0</v>
      </c>
      <c r="P36" s="95">
        <v>0</v>
      </c>
      <c r="Q36" s="97">
        <v>0</v>
      </c>
    </row>
    <row r="37" spans="1:17" x14ac:dyDescent="0.25">
      <c r="A37" s="98">
        <f t="shared" si="1"/>
        <v>45199</v>
      </c>
      <c r="B37" s="713" t="str">
        <f t="shared" si="2"/>
        <v>AMCo</v>
      </c>
      <c r="C37" s="99">
        <v>0</v>
      </c>
      <c r="D37" s="100">
        <v>0</v>
      </c>
      <c r="E37" s="100">
        <v>0</v>
      </c>
      <c r="F37" s="100">
        <v>0</v>
      </c>
      <c r="G37" s="100">
        <v>0</v>
      </c>
      <c r="H37" s="100">
        <v>0</v>
      </c>
      <c r="I37" s="100">
        <v>0</v>
      </c>
      <c r="J37" s="100">
        <v>0</v>
      </c>
      <c r="K37" s="101">
        <v>0</v>
      </c>
      <c r="L37" s="102">
        <f t="shared" si="0"/>
        <v>0</v>
      </c>
      <c r="M37" s="104">
        <v>0</v>
      </c>
      <c r="N37" s="104">
        <v>0</v>
      </c>
      <c r="O37" s="104">
        <v>0</v>
      </c>
      <c r="P37" s="104">
        <v>0</v>
      </c>
      <c r="Q37" s="105">
        <v>0</v>
      </c>
    </row>
    <row r="38" spans="1:17" x14ac:dyDescent="0.25">
      <c r="A38" s="106">
        <f t="shared" si="1"/>
        <v>45230</v>
      </c>
      <c r="B38" s="714" t="str">
        <f t="shared" si="2"/>
        <v>AMCo</v>
      </c>
      <c r="C38" s="93">
        <v>0</v>
      </c>
      <c r="D38" s="94">
        <v>0</v>
      </c>
      <c r="E38" s="94">
        <v>0</v>
      </c>
      <c r="F38" s="94">
        <v>0</v>
      </c>
      <c r="G38" s="94">
        <v>0</v>
      </c>
      <c r="H38" s="94">
        <v>0</v>
      </c>
      <c r="I38" s="94">
        <v>0</v>
      </c>
      <c r="J38" s="94">
        <v>0</v>
      </c>
      <c r="K38" s="95">
        <v>0</v>
      </c>
      <c r="L38" s="94">
        <f t="shared" si="0"/>
        <v>0</v>
      </c>
      <c r="M38" s="95">
        <v>0</v>
      </c>
      <c r="N38" s="95">
        <v>0</v>
      </c>
      <c r="O38" s="95">
        <v>0</v>
      </c>
      <c r="P38" s="95">
        <v>0</v>
      </c>
      <c r="Q38" s="97">
        <v>0</v>
      </c>
    </row>
    <row r="39" spans="1:17" x14ac:dyDescent="0.25">
      <c r="A39" s="98">
        <f t="shared" si="1"/>
        <v>45260</v>
      </c>
      <c r="B39" s="713" t="str">
        <f t="shared" si="2"/>
        <v>AMCo</v>
      </c>
      <c r="C39" s="99">
        <v>0</v>
      </c>
      <c r="D39" s="100">
        <v>0</v>
      </c>
      <c r="E39" s="100">
        <v>0</v>
      </c>
      <c r="F39" s="100">
        <v>0</v>
      </c>
      <c r="G39" s="100">
        <v>0</v>
      </c>
      <c r="H39" s="100">
        <v>0</v>
      </c>
      <c r="I39" s="100">
        <v>0</v>
      </c>
      <c r="J39" s="100">
        <v>0</v>
      </c>
      <c r="K39" s="101">
        <v>0</v>
      </c>
      <c r="L39" s="102">
        <f t="shared" si="0"/>
        <v>0</v>
      </c>
      <c r="M39" s="104">
        <v>0</v>
      </c>
      <c r="N39" s="104">
        <v>0</v>
      </c>
      <c r="O39" s="104">
        <v>0</v>
      </c>
      <c r="P39" s="104">
        <v>0</v>
      </c>
      <c r="Q39" s="105">
        <v>0</v>
      </c>
    </row>
    <row r="40" spans="1:17" x14ac:dyDescent="0.25">
      <c r="A40" s="106">
        <f t="shared" si="1"/>
        <v>45291</v>
      </c>
      <c r="B40" s="714" t="str">
        <f t="shared" si="2"/>
        <v>AMCo</v>
      </c>
      <c r="C40" s="93">
        <v>0</v>
      </c>
      <c r="D40" s="94">
        <v>0</v>
      </c>
      <c r="E40" s="94">
        <v>0</v>
      </c>
      <c r="F40" s="94">
        <v>0</v>
      </c>
      <c r="G40" s="94">
        <v>0</v>
      </c>
      <c r="H40" s="94">
        <v>0</v>
      </c>
      <c r="I40" s="94">
        <v>0</v>
      </c>
      <c r="J40" s="94">
        <v>0</v>
      </c>
      <c r="K40" s="95">
        <v>0</v>
      </c>
      <c r="L40" s="94">
        <f t="shared" si="0"/>
        <v>0</v>
      </c>
      <c r="M40" s="95">
        <v>0</v>
      </c>
      <c r="N40" s="95">
        <v>0</v>
      </c>
      <c r="O40" s="95">
        <v>0</v>
      </c>
      <c r="P40" s="95">
        <v>0</v>
      </c>
      <c r="Q40" s="97">
        <v>0</v>
      </c>
    </row>
    <row r="41" spans="1:17" x14ac:dyDescent="0.25">
      <c r="A41" s="98">
        <f t="shared" si="1"/>
        <v>45322</v>
      </c>
      <c r="B41" s="713" t="str">
        <f t="shared" si="2"/>
        <v>AMCo</v>
      </c>
      <c r="C41" s="99">
        <v>0</v>
      </c>
      <c r="D41" s="100">
        <v>0</v>
      </c>
      <c r="E41" s="100">
        <v>0</v>
      </c>
      <c r="F41" s="100">
        <v>0</v>
      </c>
      <c r="G41" s="100">
        <v>0</v>
      </c>
      <c r="H41" s="100">
        <v>0</v>
      </c>
      <c r="I41" s="100">
        <v>0</v>
      </c>
      <c r="J41" s="100">
        <v>0</v>
      </c>
      <c r="K41" s="101">
        <v>0</v>
      </c>
      <c r="L41" s="102">
        <f t="shared" si="0"/>
        <v>0</v>
      </c>
      <c r="M41" s="104">
        <v>0</v>
      </c>
      <c r="N41" s="104">
        <v>0</v>
      </c>
      <c r="O41" s="104">
        <v>0</v>
      </c>
      <c r="P41" s="104">
        <v>0</v>
      </c>
      <c r="Q41" s="105">
        <v>0</v>
      </c>
    </row>
    <row r="42" spans="1:17" x14ac:dyDescent="0.25">
      <c r="A42" s="106">
        <f t="shared" si="1"/>
        <v>45351</v>
      </c>
      <c r="B42" s="714" t="str">
        <f t="shared" si="2"/>
        <v>AMCo</v>
      </c>
      <c r="C42" s="93">
        <v>0</v>
      </c>
      <c r="D42" s="94">
        <v>0</v>
      </c>
      <c r="E42" s="94">
        <v>0</v>
      </c>
      <c r="F42" s="94">
        <v>0</v>
      </c>
      <c r="G42" s="94">
        <v>0</v>
      </c>
      <c r="H42" s="94">
        <v>0</v>
      </c>
      <c r="I42" s="94">
        <v>0</v>
      </c>
      <c r="J42" s="94">
        <v>0</v>
      </c>
      <c r="K42" s="95">
        <v>0</v>
      </c>
      <c r="L42" s="94">
        <f t="shared" si="0"/>
        <v>0</v>
      </c>
      <c r="M42" s="95">
        <v>0</v>
      </c>
      <c r="N42" s="95">
        <v>0</v>
      </c>
      <c r="O42" s="95">
        <v>0</v>
      </c>
      <c r="P42" s="95">
        <v>0</v>
      </c>
      <c r="Q42" s="97">
        <v>0</v>
      </c>
    </row>
    <row r="43" spans="1:17" x14ac:dyDescent="0.25">
      <c r="A43" s="98">
        <f t="shared" si="1"/>
        <v>45382</v>
      </c>
      <c r="B43" s="713" t="str">
        <f t="shared" si="2"/>
        <v>AMCo</v>
      </c>
      <c r="C43" s="99">
        <v>0</v>
      </c>
      <c r="D43" s="100">
        <v>0</v>
      </c>
      <c r="E43" s="100">
        <v>0</v>
      </c>
      <c r="F43" s="100">
        <v>0</v>
      </c>
      <c r="G43" s="100">
        <v>0</v>
      </c>
      <c r="H43" s="100">
        <v>0</v>
      </c>
      <c r="I43" s="100">
        <v>0</v>
      </c>
      <c r="J43" s="100">
        <v>0</v>
      </c>
      <c r="K43" s="101">
        <v>0</v>
      </c>
      <c r="L43" s="102">
        <f t="shared" si="0"/>
        <v>0</v>
      </c>
      <c r="M43" s="104">
        <v>0</v>
      </c>
      <c r="N43" s="104">
        <v>0</v>
      </c>
      <c r="O43" s="104">
        <v>0</v>
      </c>
      <c r="P43" s="104">
        <v>0</v>
      </c>
      <c r="Q43" s="105">
        <v>0</v>
      </c>
    </row>
    <row r="44" spans="1:17" x14ac:dyDescent="0.25">
      <c r="A44" s="106">
        <f t="shared" si="1"/>
        <v>45412</v>
      </c>
      <c r="B44" s="714" t="str">
        <f t="shared" si="2"/>
        <v>AMCo</v>
      </c>
      <c r="C44" s="93">
        <v>0</v>
      </c>
      <c r="D44" s="94">
        <v>0</v>
      </c>
      <c r="E44" s="94">
        <v>0</v>
      </c>
      <c r="F44" s="94">
        <v>0</v>
      </c>
      <c r="G44" s="94">
        <v>0</v>
      </c>
      <c r="H44" s="94">
        <v>0</v>
      </c>
      <c r="I44" s="94">
        <v>0</v>
      </c>
      <c r="J44" s="94">
        <v>0</v>
      </c>
      <c r="K44" s="95">
        <v>0</v>
      </c>
      <c r="L44" s="94">
        <f t="shared" si="0"/>
        <v>0</v>
      </c>
      <c r="M44" s="95">
        <v>0</v>
      </c>
      <c r="N44" s="95">
        <v>0</v>
      </c>
      <c r="O44" s="95">
        <v>0</v>
      </c>
      <c r="P44" s="95">
        <v>0</v>
      </c>
      <c r="Q44" s="97">
        <v>0</v>
      </c>
    </row>
    <row r="45" spans="1:17" x14ac:dyDescent="0.25">
      <c r="A45" s="98">
        <f t="shared" si="1"/>
        <v>45443</v>
      </c>
      <c r="B45" s="713" t="str">
        <f t="shared" si="2"/>
        <v>AMCo</v>
      </c>
      <c r="C45" s="99">
        <v>0</v>
      </c>
      <c r="D45" s="100">
        <v>0</v>
      </c>
      <c r="E45" s="100">
        <v>0</v>
      </c>
      <c r="F45" s="100">
        <v>0</v>
      </c>
      <c r="G45" s="100">
        <v>0</v>
      </c>
      <c r="H45" s="100">
        <v>0</v>
      </c>
      <c r="I45" s="100">
        <v>0</v>
      </c>
      <c r="J45" s="100">
        <v>0</v>
      </c>
      <c r="K45" s="101">
        <v>0</v>
      </c>
      <c r="L45" s="102">
        <f t="shared" si="0"/>
        <v>0</v>
      </c>
      <c r="M45" s="104">
        <v>0</v>
      </c>
      <c r="N45" s="104">
        <v>0</v>
      </c>
      <c r="O45" s="104">
        <v>0</v>
      </c>
      <c r="P45" s="104">
        <v>0</v>
      </c>
      <c r="Q45" s="105">
        <v>0</v>
      </c>
    </row>
    <row r="46" spans="1:17" x14ac:dyDescent="0.25">
      <c r="A46" s="106">
        <f t="shared" si="1"/>
        <v>45473</v>
      </c>
      <c r="B46" s="714" t="str">
        <f t="shared" si="2"/>
        <v>AMCo</v>
      </c>
      <c r="C46" s="93">
        <v>0</v>
      </c>
      <c r="D46" s="94">
        <v>0</v>
      </c>
      <c r="E46" s="94">
        <v>0</v>
      </c>
      <c r="F46" s="94">
        <v>0</v>
      </c>
      <c r="G46" s="94">
        <v>0</v>
      </c>
      <c r="H46" s="94">
        <v>0</v>
      </c>
      <c r="I46" s="94">
        <v>0</v>
      </c>
      <c r="J46" s="94">
        <v>0</v>
      </c>
      <c r="K46" s="95">
        <v>0</v>
      </c>
      <c r="L46" s="94">
        <f t="shared" si="0"/>
        <v>0</v>
      </c>
      <c r="M46" s="95">
        <v>0</v>
      </c>
      <c r="N46" s="95">
        <v>0</v>
      </c>
      <c r="O46" s="95">
        <v>0</v>
      </c>
      <c r="P46" s="95">
        <v>0</v>
      </c>
      <c r="Q46" s="97">
        <v>0</v>
      </c>
    </row>
    <row r="47" spans="1:17" x14ac:dyDescent="0.25">
      <c r="A47" s="98">
        <f t="shared" si="1"/>
        <v>45504</v>
      </c>
      <c r="B47" s="713" t="str">
        <f t="shared" si="2"/>
        <v>AMCo</v>
      </c>
      <c r="C47" s="99">
        <v>0</v>
      </c>
      <c r="D47" s="100">
        <v>0</v>
      </c>
      <c r="E47" s="100">
        <v>0</v>
      </c>
      <c r="F47" s="100">
        <v>0</v>
      </c>
      <c r="G47" s="100">
        <v>0</v>
      </c>
      <c r="H47" s="100">
        <v>0</v>
      </c>
      <c r="I47" s="100">
        <v>0</v>
      </c>
      <c r="J47" s="100">
        <v>0</v>
      </c>
      <c r="K47" s="101">
        <v>0</v>
      </c>
      <c r="L47" s="102">
        <f t="shared" si="0"/>
        <v>0</v>
      </c>
      <c r="M47" s="104">
        <v>0</v>
      </c>
      <c r="N47" s="104">
        <v>0</v>
      </c>
      <c r="O47" s="104">
        <v>0</v>
      </c>
      <c r="P47" s="104">
        <v>0</v>
      </c>
      <c r="Q47" s="105">
        <v>0</v>
      </c>
    </row>
    <row r="48" spans="1:17" x14ac:dyDescent="0.25">
      <c r="A48" s="106">
        <f t="shared" si="1"/>
        <v>45535</v>
      </c>
      <c r="B48" s="714" t="str">
        <f t="shared" si="2"/>
        <v>AMCo</v>
      </c>
      <c r="C48" s="93">
        <v>0</v>
      </c>
      <c r="D48" s="94">
        <v>0</v>
      </c>
      <c r="E48" s="94">
        <v>0</v>
      </c>
      <c r="F48" s="94">
        <v>0</v>
      </c>
      <c r="G48" s="94">
        <v>0</v>
      </c>
      <c r="H48" s="94">
        <v>0</v>
      </c>
      <c r="I48" s="94">
        <v>0</v>
      </c>
      <c r="J48" s="94">
        <v>0</v>
      </c>
      <c r="K48" s="95">
        <v>0</v>
      </c>
      <c r="L48" s="94">
        <f t="shared" si="0"/>
        <v>0</v>
      </c>
      <c r="M48" s="95">
        <v>0</v>
      </c>
      <c r="N48" s="95">
        <v>0</v>
      </c>
      <c r="O48" s="95">
        <v>0</v>
      </c>
      <c r="P48" s="95">
        <v>0</v>
      </c>
      <c r="Q48" s="97">
        <v>0</v>
      </c>
    </row>
    <row r="49" spans="1:17" x14ac:dyDescent="0.25">
      <c r="A49" s="98">
        <f t="shared" si="1"/>
        <v>45565</v>
      </c>
      <c r="B49" s="713" t="str">
        <f t="shared" si="2"/>
        <v>AMCo</v>
      </c>
      <c r="C49" s="99">
        <v>0</v>
      </c>
      <c r="D49" s="100">
        <v>0</v>
      </c>
      <c r="E49" s="100">
        <v>0</v>
      </c>
      <c r="F49" s="100">
        <v>0</v>
      </c>
      <c r="G49" s="100">
        <v>0</v>
      </c>
      <c r="H49" s="100">
        <v>0</v>
      </c>
      <c r="I49" s="100">
        <v>0</v>
      </c>
      <c r="J49" s="100">
        <v>0</v>
      </c>
      <c r="K49" s="101">
        <v>0</v>
      </c>
      <c r="L49" s="102">
        <f t="shared" si="0"/>
        <v>0</v>
      </c>
      <c r="M49" s="104">
        <v>0</v>
      </c>
      <c r="N49" s="104">
        <v>0</v>
      </c>
      <c r="O49" s="104">
        <v>0</v>
      </c>
      <c r="P49" s="104">
        <v>0</v>
      </c>
      <c r="Q49" s="105">
        <v>0</v>
      </c>
    </row>
    <row r="50" spans="1:17" x14ac:dyDescent="0.25">
      <c r="A50" s="106">
        <f t="shared" si="1"/>
        <v>45596</v>
      </c>
      <c r="B50" s="714" t="str">
        <f t="shared" si="2"/>
        <v>AMCo</v>
      </c>
      <c r="C50" s="93">
        <v>0</v>
      </c>
      <c r="D50" s="94">
        <v>0</v>
      </c>
      <c r="E50" s="94">
        <v>0</v>
      </c>
      <c r="F50" s="94">
        <v>0</v>
      </c>
      <c r="G50" s="94">
        <v>0</v>
      </c>
      <c r="H50" s="94">
        <v>0</v>
      </c>
      <c r="I50" s="94">
        <v>0</v>
      </c>
      <c r="J50" s="94">
        <v>0</v>
      </c>
      <c r="K50" s="95">
        <v>0</v>
      </c>
      <c r="L50" s="94">
        <f t="shared" si="0"/>
        <v>0</v>
      </c>
      <c r="M50" s="95">
        <v>0</v>
      </c>
      <c r="N50" s="95">
        <v>0</v>
      </c>
      <c r="O50" s="95">
        <v>0</v>
      </c>
      <c r="P50" s="95">
        <v>0</v>
      </c>
      <c r="Q50" s="97">
        <v>0</v>
      </c>
    </row>
    <row r="51" spans="1:17" x14ac:dyDescent="0.25">
      <c r="A51" s="98">
        <f t="shared" si="1"/>
        <v>45626</v>
      </c>
      <c r="B51" s="713" t="str">
        <f t="shared" si="2"/>
        <v>AMCo</v>
      </c>
      <c r="C51" s="99">
        <v>0</v>
      </c>
      <c r="D51" s="100">
        <v>0</v>
      </c>
      <c r="E51" s="100">
        <v>0</v>
      </c>
      <c r="F51" s="100">
        <v>0</v>
      </c>
      <c r="G51" s="100">
        <v>0</v>
      </c>
      <c r="H51" s="100">
        <v>0</v>
      </c>
      <c r="I51" s="100">
        <v>0</v>
      </c>
      <c r="J51" s="100">
        <v>0</v>
      </c>
      <c r="K51" s="101">
        <v>0</v>
      </c>
      <c r="L51" s="102">
        <f t="shared" si="0"/>
        <v>0</v>
      </c>
      <c r="M51" s="104">
        <v>0</v>
      </c>
      <c r="N51" s="104">
        <v>0</v>
      </c>
      <c r="O51" s="104">
        <v>0</v>
      </c>
      <c r="P51" s="104">
        <v>0</v>
      </c>
      <c r="Q51" s="105">
        <v>0</v>
      </c>
    </row>
    <row r="52" spans="1:17" x14ac:dyDescent="0.25">
      <c r="A52" s="106">
        <f t="shared" si="1"/>
        <v>45657</v>
      </c>
      <c r="B52" s="714" t="str">
        <f t="shared" si="2"/>
        <v>AMCo</v>
      </c>
      <c r="C52" s="93">
        <v>0</v>
      </c>
      <c r="D52" s="94">
        <v>0</v>
      </c>
      <c r="E52" s="94">
        <v>0</v>
      </c>
      <c r="F52" s="94">
        <v>0</v>
      </c>
      <c r="G52" s="94">
        <v>0</v>
      </c>
      <c r="H52" s="94">
        <v>0</v>
      </c>
      <c r="I52" s="94">
        <v>0</v>
      </c>
      <c r="J52" s="94">
        <v>0</v>
      </c>
      <c r="K52" s="95">
        <v>0</v>
      </c>
      <c r="L52" s="94">
        <f t="shared" si="0"/>
        <v>0</v>
      </c>
      <c r="M52" s="95">
        <v>0</v>
      </c>
      <c r="N52" s="95">
        <v>0</v>
      </c>
      <c r="O52" s="95">
        <v>0</v>
      </c>
      <c r="P52" s="95">
        <v>0</v>
      </c>
      <c r="Q52" s="97">
        <v>0</v>
      </c>
    </row>
    <row r="53" spans="1:17" x14ac:dyDescent="0.25">
      <c r="A53" s="98">
        <f t="shared" si="1"/>
        <v>45688</v>
      </c>
      <c r="B53" s="713" t="str">
        <f t="shared" si="2"/>
        <v>AMCo</v>
      </c>
      <c r="C53" s="99">
        <v>0</v>
      </c>
      <c r="D53" s="100">
        <v>0</v>
      </c>
      <c r="E53" s="100">
        <v>0</v>
      </c>
      <c r="F53" s="100">
        <v>0</v>
      </c>
      <c r="G53" s="100">
        <v>0</v>
      </c>
      <c r="H53" s="100">
        <v>0</v>
      </c>
      <c r="I53" s="100">
        <v>0</v>
      </c>
      <c r="J53" s="100">
        <v>0</v>
      </c>
      <c r="K53" s="101">
        <v>0</v>
      </c>
      <c r="L53" s="102">
        <f t="shared" si="0"/>
        <v>0</v>
      </c>
      <c r="M53" s="104">
        <v>0</v>
      </c>
      <c r="N53" s="104">
        <v>0</v>
      </c>
      <c r="O53" s="104">
        <v>0</v>
      </c>
      <c r="P53" s="104">
        <v>0</v>
      </c>
      <c r="Q53" s="105">
        <v>0</v>
      </c>
    </row>
    <row r="54" spans="1:17" x14ac:dyDescent="0.25">
      <c r="A54" s="106">
        <f t="shared" si="1"/>
        <v>45716</v>
      </c>
      <c r="B54" s="714" t="str">
        <f t="shared" si="2"/>
        <v>AMCo</v>
      </c>
      <c r="C54" s="93">
        <v>0</v>
      </c>
      <c r="D54" s="94">
        <v>0</v>
      </c>
      <c r="E54" s="94">
        <v>0</v>
      </c>
      <c r="F54" s="94">
        <v>0</v>
      </c>
      <c r="G54" s="94">
        <v>0</v>
      </c>
      <c r="H54" s="94">
        <v>0</v>
      </c>
      <c r="I54" s="94">
        <v>0</v>
      </c>
      <c r="J54" s="94">
        <v>0</v>
      </c>
      <c r="K54" s="95">
        <v>0</v>
      </c>
      <c r="L54" s="94">
        <f t="shared" si="0"/>
        <v>0</v>
      </c>
      <c r="M54" s="95">
        <v>0</v>
      </c>
      <c r="N54" s="95">
        <v>0</v>
      </c>
      <c r="O54" s="95">
        <v>0</v>
      </c>
      <c r="P54" s="95">
        <v>0</v>
      </c>
      <c r="Q54" s="97">
        <v>0</v>
      </c>
    </row>
    <row r="55" spans="1:17" x14ac:dyDescent="0.25">
      <c r="A55" s="98">
        <f t="shared" si="1"/>
        <v>45747</v>
      </c>
      <c r="B55" s="713" t="str">
        <f t="shared" si="2"/>
        <v>AMCo</v>
      </c>
      <c r="C55" s="99">
        <v>0</v>
      </c>
      <c r="D55" s="100">
        <v>0</v>
      </c>
      <c r="E55" s="100">
        <v>0</v>
      </c>
      <c r="F55" s="100">
        <v>0</v>
      </c>
      <c r="G55" s="100">
        <v>0</v>
      </c>
      <c r="H55" s="100">
        <v>0</v>
      </c>
      <c r="I55" s="100">
        <v>0</v>
      </c>
      <c r="J55" s="100">
        <v>0</v>
      </c>
      <c r="K55" s="101">
        <v>0</v>
      </c>
      <c r="L55" s="102">
        <f t="shared" si="0"/>
        <v>0</v>
      </c>
      <c r="M55" s="104">
        <v>0</v>
      </c>
      <c r="N55" s="104">
        <v>0</v>
      </c>
      <c r="O55" s="104">
        <v>0</v>
      </c>
      <c r="P55" s="104">
        <v>0</v>
      </c>
      <c r="Q55" s="105">
        <v>0</v>
      </c>
    </row>
    <row r="56" spans="1:17" x14ac:dyDescent="0.25">
      <c r="A56" s="106">
        <f t="shared" si="1"/>
        <v>45777</v>
      </c>
      <c r="B56" s="714" t="str">
        <f t="shared" si="2"/>
        <v>AMCo</v>
      </c>
      <c r="C56" s="93">
        <v>0</v>
      </c>
      <c r="D56" s="94">
        <v>0</v>
      </c>
      <c r="E56" s="94">
        <v>0</v>
      </c>
      <c r="F56" s="94">
        <v>0</v>
      </c>
      <c r="G56" s="94">
        <v>0</v>
      </c>
      <c r="H56" s="94">
        <v>0</v>
      </c>
      <c r="I56" s="94">
        <v>0</v>
      </c>
      <c r="J56" s="94">
        <v>0</v>
      </c>
      <c r="K56" s="95">
        <v>0</v>
      </c>
      <c r="L56" s="94">
        <f t="shared" si="0"/>
        <v>0</v>
      </c>
      <c r="M56" s="95">
        <v>0</v>
      </c>
      <c r="N56" s="95">
        <v>0</v>
      </c>
      <c r="O56" s="95">
        <v>0</v>
      </c>
      <c r="P56" s="95">
        <v>0</v>
      </c>
      <c r="Q56" s="97">
        <v>0</v>
      </c>
    </row>
    <row r="57" spans="1:17" x14ac:dyDescent="0.25">
      <c r="A57" s="98">
        <f t="shared" si="1"/>
        <v>45808</v>
      </c>
      <c r="B57" s="713" t="str">
        <f t="shared" si="2"/>
        <v>AMCo</v>
      </c>
      <c r="C57" s="99">
        <v>0</v>
      </c>
      <c r="D57" s="100">
        <v>0</v>
      </c>
      <c r="E57" s="100">
        <v>0</v>
      </c>
      <c r="F57" s="100">
        <v>0</v>
      </c>
      <c r="G57" s="100">
        <v>0</v>
      </c>
      <c r="H57" s="100">
        <v>0</v>
      </c>
      <c r="I57" s="100">
        <v>0</v>
      </c>
      <c r="J57" s="100">
        <v>0</v>
      </c>
      <c r="K57" s="101">
        <v>0</v>
      </c>
      <c r="L57" s="102">
        <f t="shared" si="0"/>
        <v>0</v>
      </c>
      <c r="M57" s="104">
        <v>0</v>
      </c>
      <c r="N57" s="104">
        <v>0</v>
      </c>
      <c r="O57" s="104">
        <v>0</v>
      </c>
      <c r="P57" s="104">
        <v>0</v>
      </c>
      <c r="Q57" s="105">
        <v>0</v>
      </c>
    </row>
    <row r="58" spans="1:17" x14ac:dyDescent="0.25">
      <c r="A58" s="106">
        <f t="shared" si="1"/>
        <v>45838</v>
      </c>
      <c r="B58" s="714" t="str">
        <f t="shared" si="2"/>
        <v>AMCo</v>
      </c>
      <c r="C58" s="93">
        <v>0</v>
      </c>
      <c r="D58" s="94">
        <v>0</v>
      </c>
      <c r="E58" s="94">
        <v>0</v>
      </c>
      <c r="F58" s="94">
        <v>0</v>
      </c>
      <c r="G58" s="94">
        <v>0</v>
      </c>
      <c r="H58" s="94">
        <v>0</v>
      </c>
      <c r="I58" s="94">
        <v>0</v>
      </c>
      <c r="J58" s="94">
        <v>0</v>
      </c>
      <c r="K58" s="95">
        <v>0</v>
      </c>
      <c r="L58" s="94">
        <f t="shared" si="0"/>
        <v>0</v>
      </c>
      <c r="M58" s="95">
        <v>0</v>
      </c>
      <c r="N58" s="95">
        <v>0</v>
      </c>
      <c r="O58" s="95">
        <v>0</v>
      </c>
      <c r="P58" s="95">
        <v>0</v>
      </c>
      <c r="Q58" s="97">
        <v>0</v>
      </c>
    </row>
    <row r="59" spans="1:17" x14ac:dyDescent="0.25">
      <c r="A59" s="98">
        <f t="shared" si="1"/>
        <v>45869</v>
      </c>
      <c r="B59" s="713" t="str">
        <f t="shared" si="2"/>
        <v>AMCo</v>
      </c>
      <c r="C59" s="99">
        <v>0</v>
      </c>
      <c r="D59" s="100">
        <v>0</v>
      </c>
      <c r="E59" s="100">
        <v>0</v>
      </c>
      <c r="F59" s="100">
        <v>0</v>
      </c>
      <c r="G59" s="100">
        <v>0</v>
      </c>
      <c r="H59" s="100">
        <v>0</v>
      </c>
      <c r="I59" s="100">
        <v>0</v>
      </c>
      <c r="J59" s="100">
        <v>0</v>
      </c>
      <c r="K59" s="101">
        <v>0</v>
      </c>
      <c r="L59" s="102">
        <f t="shared" si="0"/>
        <v>0</v>
      </c>
      <c r="M59" s="104">
        <v>0</v>
      </c>
      <c r="N59" s="104">
        <v>0</v>
      </c>
      <c r="O59" s="104">
        <v>0</v>
      </c>
      <c r="P59" s="104">
        <v>0</v>
      </c>
      <c r="Q59" s="105">
        <v>0</v>
      </c>
    </row>
    <row r="60" spans="1:17" x14ac:dyDescent="0.25">
      <c r="A60" s="106">
        <f t="shared" si="1"/>
        <v>45900</v>
      </c>
      <c r="B60" s="714" t="str">
        <f t="shared" si="2"/>
        <v>AMCo</v>
      </c>
      <c r="C60" s="93">
        <v>0</v>
      </c>
      <c r="D60" s="94">
        <v>0</v>
      </c>
      <c r="E60" s="94">
        <v>0</v>
      </c>
      <c r="F60" s="94">
        <v>0</v>
      </c>
      <c r="G60" s="94">
        <v>0</v>
      </c>
      <c r="H60" s="94">
        <v>0</v>
      </c>
      <c r="I60" s="94">
        <v>0</v>
      </c>
      <c r="J60" s="94">
        <v>0</v>
      </c>
      <c r="K60" s="95">
        <v>0</v>
      </c>
      <c r="L60" s="94">
        <f t="shared" si="0"/>
        <v>0</v>
      </c>
      <c r="M60" s="95">
        <v>0</v>
      </c>
      <c r="N60" s="95">
        <v>0</v>
      </c>
      <c r="O60" s="95">
        <v>0</v>
      </c>
      <c r="P60" s="95">
        <v>0</v>
      </c>
      <c r="Q60" s="97">
        <v>0</v>
      </c>
    </row>
    <row r="61" spans="1:17" x14ac:dyDescent="0.25">
      <c r="A61" s="98">
        <f t="shared" si="1"/>
        <v>45930</v>
      </c>
      <c r="B61" s="713" t="str">
        <f t="shared" si="2"/>
        <v>AMCo</v>
      </c>
      <c r="C61" s="99">
        <v>0</v>
      </c>
      <c r="D61" s="100">
        <v>0</v>
      </c>
      <c r="E61" s="100">
        <v>0</v>
      </c>
      <c r="F61" s="100">
        <v>0</v>
      </c>
      <c r="G61" s="100">
        <v>0</v>
      </c>
      <c r="H61" s="100">
        <v>0</v>
      </c>
      <c r="I61" s="100">
        <v>0</v>
      </c>
      <c r="J61" s="100">
        <v>0</v>
      </c>
      <c r="K61" s="101">
        <v>0</v>
      </c>
      <c r="L61" s="102">
        <f t="shared" si="0"/>
        <v>0</v>
      </c>
      <c r="M61" s="104">
        <v>0</v>
      </c>
      <c r="N61" s="104">
        <v>0</v>
      </c>
      <c r="O61" s="104">
        <v>0</v>
      </c>
      <c r="P61" s="104">
        <v>0</v>
      </c>
      <c r="Q61" s="105">
        <v>0</v>
      </c>
    </row>
    <row r="62" spans="1:17" x14ac:dyDescent="0.25">
      <c r="A62" s="106">
        <f t="shared" si="1"/>
        <v>45961</v>
      </c>
      <c r="B62" s="714" t="str">
        <f t="shared" si="2"/>
        <v>AMCo</v>
      </c>
      <c r="C62" s="93">
        <v>0</v>
      </c>
      <c r="D62" s="94">
        <v>0</v>
      </c>
      <c r="E62" s="94">
        <v>0</v>
      </c>
      <c r="F62" s="94">
        <v>0</v>
      </c>
      <c r="G62" s="94">
        <v>0</v>
      </c>
      <c r="H62" s="94">
        <v>0</v>
      </c>
      <c r="I62" s="94">
        <v>0</v>
      </c>
      <c r="J62" s="94">
        <v>0</v>
      </c>
      <c r="K62" s="95">
        <v>0</v>
      </c>
      <c r="L62" s="94">
        <f t="shared" si="0"/>
        <v>0</v>
      </c>
      <c r="M62" s="95">
        <v>0</v>
      </c>
      <c r="N62" s="95">
        <v>0</v>
      </c>
      <c r="O62" s="95">
        <v>0</v>
      </c>
      <c r="P62" s="95">
        <v>0</v>
      </c>
      <c r="Q62" s="97">
        <v>0</v>
      </c>
    </row>
    <row r="63" spans="1:17" x14ac:dyDescent="0.25">
      <c r="A63" s="98">
        <f t="shared" si="1"/>
        <v>45991</v>
      </c>
      <c r="B63" s="713" t="str">
        <f t="shared" si="2"/>
        <v>AMCo</v>
      </c>
      <c r="C63" s="99">
        <v>0</v>
      </c>
      <c r="D63" s="100">
        <v>0</v>
      </c>
      <c r="E63" s="100">
        <v>0</v>
      </c>
      <c r="F63" s="100">
        <v>0</v>
      </c>
      <c r="G63" s="100">
        <v>0</v>
      </c>
      <c r="H63" s="100">
        <v>0</v>
      </c>
      <c r="I63" s="100">
        <v>0</v>
      </c>
      <c r="J63" s="100">
        <v>0</v>
      </c>
      <c r="K63" s="101">
        <v>0</v>
      </c>
      <c r="L63" s="102">
        <f t="shared" si="0"/>
        <v>0</v>
      </c>
      <c r="M63" s="104">
        <v>0</v>
      </c>
      <c r="N63" s="104">
        <v>0</v>
      </c>
      <c r="O63" s="104">
        <v>0</v>
      </c>
      <c r="P63" s="104">
        <v>0</v>
      </c>
      <c r="Q63" s="105">
        <v>0</v>
      </c>
    </row>
    <row r="64" spans="1:17" x14ac:dyDescent="0.25">
      <c r="A64" s="106">
        <f t="shared" si="1"/>
        <v>46022</v>
      </c>
      <c r="B64" s="714" t="str">
        <f t="shared" si="2"/>
        <v>AMCo</v>
      </c>
      <c r="C64" s="93">
        <v>0</v>
      </c>
      <c r="D64" s="94">
        <v>0</v>
      </c>
      <c r="E64" s="94">
        <v>0</v>
      </c>
      <c r="F64" s="94">
        <v>0</v>
      </c>
      <c r="G64" s="94">
        <v>0</v>
      </c>
      <c r="H64" s="94">
        <v>0</v>
      </c>
      <c r="I64" s="94">
        <v>0</v>
      </c>
      <c r="J64" s="94">
        <v>0</v>
      </c>
      <c r="K64" s="95">
        <v>0</v>
      </c>
      <c r="L64" s="94">
        <f t="shared" si="0"/>
        <v>0</v>
      </c>
      <c r="M64" s="95">
        <v>0</v>
      </c>
      <c r="N64" s="95">
        <v>0</v>
      </c>
      <c r="O64" s="95">
        <v>0</v>
      </c>
      <c r="P64" s="95">
        <v>0</v>
      </c>
      <c r="Q64" s="97">
        <v>0</v>
      </c>
    </row>
    <row r="65" spans="1:17" x14ac:dyDescent="0.25">
      <c r="A65" s="98">
        <f t="shared" si="1"/>
        <v>46053</v>
      </c>
      <c r="B65" s="713" t="str">
        <f t="shared" si="2"/>
        <v>AMCo</v>
      </c>
      <c r="C65" s="99">
        <v>0</v>
      </c>
      <c r="D65" s="100">
        <v>0</v>
      </c>
      <c r="E65" s="100">
        <v>0</v>
      </c>
      <c r="F65" s="100">
        <v>0</v>
      </c>
      <c r="G65" s="100">
        <v>0</v>
      </c>
      <c r="H65" s="100">
        <v>0</v>
      </c>
      <c r="I65" s="100">
        <v>0</v>
      </c>
      <c r="J65" s="100">
        <v>0</v>
      </c>
      <c r="K65" s="101">
        <v>0</v>
      </c>
      <c r="L65" s="102">
        <f t="shared" si="0"/>
        <v>0</v>
      </c>
      <c r="M65" s="104">
        <v>0</v>
      </c>
      <c r="N65" s="104">
        <v>0</v>
      </c>
      <c r="O65" s="104">
        <v>0</v>
      </c>
      <c r="P65" s="104">
        <v>0</v>
      </c>
      <c r="Q65" s="105">
        <v>0</v>
      </c>
    </row>
    <row r="66" spans="1:17" x14ac:dyDescent="0.25">
      <c r="A66" s="106">
        <f t="shared" si="1"/>
        <v>46081</v>
      </c>
      <c r="B66" s="714" t="str">
        <f t="shared" si="2"/>
        <v>AMCo</v>
      </c>
      <c r="C66" s="93">
        <v>0</v>
      </c>
      <c r="D66" s="94">
        <v>0</v>
      </c>
      <c r="E66" s="94">
        <v>0</v>
      </c>
      <c r="F66" s="94">
        <v>0</v>
      </c>
      <c r="G66" s="94">
        <v>0</v>
      </c>
      <c r="H66" s="94">
        <v>0</v>
      </c>
      <c r="I66" s="94">
        <v>0</v>
      </c>
      <c r="J66" s="94">
        <v>0</v>
      </c>
      <c r="K66" s="95">
        <v>0</v>
      </c>
      <c r="L66" s="94">
        <f t="shared" ref="L66:L129" si="3">+O66+P66</f>
        <v>0</v>
      </c>
      <c r="M66" s="95">
        <v>0</v>
      </c>
      <c r="N66" s="95">
        <v>0</v>
      </c>
      <c r="O66" s="95">
        <v>0</v>
      </c>
      <c r="P66" s="95">
        <v>0</v>
      </c>
      <c r="Q66" s="97">
        <v>0</v>
      </c>
    </row>
    <row r="67" spans="1:17" x14ac:dyDescent="0.25">
      <c r="A67" s="98">
        <f t="shared" ref="A67:A130" si="4">+EOMONTH(A66,1)</f>
        <v>46112</v>
      </c>
      <c r="B67" s="713" t="str">
        <f t="shared" ref="B67:B130" si="5">+B66</f>
        <v>AMCo</v>
      </c>
      <c r="C67" s="99">
        <v>0</v>
      </c>
      <c r="D67" s="100">
        <v>0</v>
      </c>
      <c r="E67" s="100">
        <v>0</v>
      </c>
      <c r="F67" s="100">
        <v>0</v>
      </c>
      <c r="G67" s="100">
        <v>0</v>
      </c>
      <c r="H67" s="100">
        <v>0</v>
      </c>
      <c r="I67" s="100">
        <v>0</v>
      </c>
      <c r="J67" s="100">
        <v>0</v>
      </c>
      <c r="K67" s="101">
        <v>0</v>
      </c>
      <c r="L67" s="102">
        <f t="shared" si="3"/>
        <v>0</v>
      </c>
      <c r="M67" s="104">
        <v>0</v>
      </c>
      <c r="N67" s="104">
        <v>0</v>
      </c>
      <c r="O67" s="104">
        <v>0</v>
      </c>
      <c r="P67" s="104">
        <v>0</v>
      </c>
      <c r="Q67" s="105">
        <v>0</v>
      </c>
    </row>
    <row r="68" spans="1:17" x14ac:dyDescent="0.25">
      <c r="A68" s="106">
        <f t="shared" si="4"/>
        <v>46142</v>
      </c>
      <c r="B68" s="714" t="str">
        <f t="shared" si="5"/>
        <v>AMCo</v>
      </c>
      <c r="C68" s="93">
        <v>0</v>
      </c>
      <c r="D68" s="94">
        <v>0</v>
      </c>
      <c r="E68" s="94">
        <v>0</v>
      </c>
      <c r="F68" s="94">
        <v>0</v>
      </c>
      <c r="G68" s="94">
        <v>0</v>
      </c>
      <c r="H68" s="94">
        <v>0</v>
      </c>
      <c r="I68" s="94">
        <v>0</v>
      </c>
      <c r="J68" s="94">
        <v>0</v>
      </c>
      <c r="K68" s="95">
        <v>0</v>
      </c>
      <c r="L68" s="94">
        <f t="shared" si="3"/>
        <v>0</v>
      </c>
      <c r="M68" s="95">
        <v>0</v>
      </c>
      <c r="N68" s="95">
        <v>0</v>
      </c>
      <c r="O68" s="95">
        <v>0</v>
      </c>
      <c r="P68" s="95">
        <v>0</v>
      </c>
      <c r="Q68" s="97">
        <v>0</v>
      </c>
    </row>
    <row r="69" spans="1:17" x14ac:dyDescent="0.25">
      <c r="A69" s="98">
        <f t="shared" si="4"/>
        <v>46173</v>
      </c>
      <c r="B69" s="713" t="str">
        <f t="shared" si="5"/>
        <v>AMCo</v>
      </c>
      <c r="C69" s="99">
        <v>0</v>
      </c>
      <c r="D69" s="100">
        <v>0</v>
      </c>
      <c r="E69" s="100">
        <v>0</v>
      </c>
      <c r="F69" s="100">
        <v>0</v>
      </c>
      <c r="G69" s="100">
        <v>0</v>
      </c>
      <c r="H69" s="100">
        <v>0</v>
      </c>
      <c r="I69" s="100">
        <v>0</v>
      </c>
      <c r="J69" s="100">
        <v>0</v>
      </c>
      <c r="K69" s="101">
        <v>0</v>
      </c>
      <c r="L69" s="102">
        <f t="shared" si="3"/>
        <v>0</v>
      </c>
      <c r="M69" s="104">
        <v>0</v>
      </c>
      <c r="N69" s="104">
        <v>0</v>
      </c>
      <c r="O69" s="104">
        <v>0</v>
      </c>
      <c r="P69" s="104">
        <v>0</v>
      </c>
      <c r="Q69" s="105">
        <v>0</v>
      </c>
    </row>
    <row r="70" spans="1:17" x14ac:dyDescent="0.25">
      <c r="A70" s="106">
        <f t="shared" si="4"/>
        <v>46203</v>
      </c>
      <c r="B70" s="714" t="str">
        <f t="shared" si="5"/>
        <v>AMCo</v>
      </c>
      <c r="C70" s="93">
        <v>0</v>
      </c>
      <c r="D70" s="94">
        <v>0</v>
      </c>
      <c r="E70" s="94">
        <v>0</v>
      </c>
      <c r="F70" s="94">
        <v>0</v>
      </c>
      <c r="G70" s="94">
        <v>0</v>
      </c>
      <c r="H70" s="94">
        <v>0</v>
      </c>
      <c r="I70" s="94">
        <v>0</v>
      </c>
      <c r="J70" s="94">
        <v>0</v>
      </c>
      <c r="K70" s="95">
        <v>0</v>
      </c>
      <c r="L70" s="94">
        <f t="shared" si="3"/>
        <v>0</v>
      </c>
      <c r="M70" s="95">
        <v>0</v>
      </c>
      <c r="N70" s="95">
        <v>0</v>
      </c>
      <c r="O70" s="95">
        <v>0</v>
      </c>
      <c r="P70" s="95">
        <v>0</v>
      </c>
      <c r="Q70" s="97">
        <v>0</v>
      </c>
    </row>
    <row r="71" spans="1:17" x14ac:dyDescent="0.25">
      <c r="A71" s="98">
        <f t="shared" si="4"/>
        <v>46234</v>
      </c>
      <c r="B71" s="713" t="str">
        <f t="shared" si="5"/>
        <v>AMCo</v>
      </c>
      <c r="C71" s="99">
        <v>0</v>
      </c>
      <c r="D71" s="100">
        <v>0</v>
      </c>
      <c r="E71" s="100">
        <v>0</v>
      </c>
      <c r="F71" s="100">
        <v>0</v>
      </c>
      <c r="G71" s="100">
        <v>0</v>
      </c>
      <c r="H71" s="100">
        <v>0</v>
      </c>
      <c r="I71" s="100">
        <v>0</v>
      </c>
      <c r="J71" s="100">
        <v>0</v>
      </c>
      <c r="K71" s="101">
        <v>0</v>
      </c>
      <c r="L71" s="102">
        <f t="shared" si="3"/>
        <v>0</v>
      </c>
      <c r="M71" s="104">
        <v>0</v>
      </c>
      <c r="N71" s="104">
        <v>0</v>
      </c>
      <c r="O71" s="104">
        <v>0</v>
      </c>
      <c r="P71" s="104">
        <v>0</v>
      </c>
      <c r="Q71" s="105">
        <v>0</v>
      </c>
    </row>
    <row r="72" spans="1:17" x14ac:dyDescent="0.25">
      <c r="A72" s="106">
        <f t="shared" si="4"/>
        <v>46265</v>
      </c>
      <c r="B72" s="714" t="str">
        <f t="shared" si="5"/>
        <v>AMCo</v>
      </c>
      <c r="C72" s="93">
        <v>0</v>
      </c>
      <c r="D72" s="94">
        <v>0</v>
      </c>
      <c r="E72" s="94">
        <v>0</v>
      </c>
      <c r="F72" s="94">
        <v>0</v>
      </c>
      <c r="G72" s="94">
        <v>0</v>
      </c>
      <c r="H72" s="94">
        <v>0</v>
      </c>
      <c r="I72" s="94">
        <v>0</v>
      </c>
      <c r="J72" s="94">
        <v>0</v>
      </c>
      <c r="K72" s="95">
        <v>0</v>
      </c>
      <c r="L72" s="94">
        <f t="shared" si="3"/>
        <v>0</v>
      </c>
      <c r="M72" s="95">
        <v>0</v>
      </c>
      <c r="N72" s="95">
        <v>0</v>
      </c>
      <c r="O72" s="95">
        <v>0</v>
      </c>
      <c r="P72" s="95">
        <v>0</v>
      </c>
      <c r="Q72" s="97">
        <v>0</v>
      </c>
    </row>
    <row r="73" spans="1:17" x14ac:dyDescent="0.25">
      <c r="A73" s="98">
        <f t="shared" si="4"/>
        <v>46295</v>
      </c>
      <c r="B73" s="713" t="str">
        <f t="shared" si="5"/>
        <v>AMCo</v>
      </c>
      <c r="C73" s="99">
        <v>0</v>
      </c>
      <c r="D73" s="100">
        <v>0</v>
      </c>
      <c r="E73" s="100">
        <v>0</v>
      </c>
      <c r="F73" s="100">
        <v>0</v>
      </c>
      <c r="G73" s="100">
        <v>0</v>
      </c>
      <c r="H73" s="100">
        <v>0</v>
      </c>
      <c r="I73" s="100">
        <v>0</v>
      </c>
      <c r="J73" s="100">
        <v>0</v>
      </c>
      <c r="K73" s="101">
        <v>0</v>
      </c>
      <c r="L73" s="102">
        <f t="shared" si="3"/>
        <v>0</v>
      </c>
      <c r="M73" s="104">
        <v>0</v>
      </c>
      <c r="N73" s="104">
        <v>0</v>
      </c>
      <c r="O73" s="104">
        <v>0</v>
      </c>
      <c r="P73" s="104">
        <v>0</v>
      </c>
      <c r="Q73" s="105">
        <v>0</v>
      </c>
    </row>
    <row r="74" spans="1:17" x14ac:dyDescent="0.25">
      <c r="A74" s="106">
        <f t="shared" si="4"/>
        <v>46326</v>
      </c>
      <c r="B74" s="714" t="str">
        <f t="shared" si="5"/>
        <v>AMCo</v>
      </c>
      <c r="C74" s="93">
        <v>0</v>
      </c>
      <c r="D74" s="94">
        <v>0</v>
      </c>
      <c r="E74" s="94">
        <v>0</v>
      </c>
      <c r="F74" s="94">
        <v>0</v>
      </c>
      <c r="G74" s="94">
        <v>0</v>
      </c>
      <c r="H74" s="94">
        <v>0</v>
      </c>
      <c r="I74" s="94">
        <v>0</v>
      </c>
      <c r="J74" s="94">
        <v>0</v>
      </c>
      <c r="K74" s="95">
        <v>0</v>
      </c>
      <c r="L74" s="94">
        <f t="shared" si="3"/>
        <v>0</v>
      </c>
      <c r="M74" s="95">
        <v>0</v>
      </c>
      <c r="N74" s="95">
        <v>0</v>
      </c>
      <c r="O74" s="95">
        <v>0</v>
      </c>
      <c r="P74" s="95">
        <v>0</v>
      </c>
      <c r="Q74" s="97">
        <v>0</v>
      </c>
    </row>
    <row r="75" spans="1:17" x14ac:dyDescent="0.25">
      <c r="A75" s="98">
        <f t="shared" si="4"/>
        <v>46356</v>
      </c>
      <c r="B75" s="713" t="str">
        <f t="shared" si="5"/>
        <v>AMCo</v>
      </c>
      <c r="C75" s="99">
        <v>0</v>
      </c>
      <c r="D75" s="100">
        <v>0</v>
      </c>
      <c r="E75" s="100">
        <v>0</v>
      </c>
      <c r="F75" s="100">
        <v>0</v>
      </c>
      <c r="G75" s="100">
        <v>0</v>
      </c>
      <c r="H75" s="100">
        <v>0</v>
      </c>
      <c r="I75" s="100">
        <v>0</v>
      </c>
      <c r="J75" s="100">
        <v>0</v>
      </c>
      <c r="K75" s="101">
        <v>0</v>
      </c>
      <c r="L75" s="102">
        <f t="shared" si="3"/>
        <v>0</v>
      </c>
      <c r="M75" s="104">
        <v>0</v>
      </c>
      <c r="N75" s="104">
        <v>0</v>
      </c>
      <c r="O75" s="104">
        <v>0</v>
      </c>
      <c r="P75" s="104">
        <v>0</v>
      </c>
      <c r="Q75" s="105">
        <v>0</v>
      </c>
    </row>
    <row r="76" spans="1:17" x14ac:dyDescent="0.25">
      <c r="A76" s="106">
        <f t="shared" si="4"/>
        <v>46387</v>
      </c>
      <c r="B76" s="714" t="str">
        <f t="shared" si="5"/>
        <v>AMCo</v>
      </c>
      <c r="C76" s="93">
        <v>0</v>
      </c>
      <c r="D76" s="94">
        <v>0</v>
      </c>
      <c r="E76" s="94">
        <v>0</v>
      </c>
      <c r="F76" s="94">
        <v>0</v>
      </c>
      <c r="G76" s="94">
        <v>0</v>
      </c>
      <c r="H76" s="94">
        <v>0</v>
      </c>
      <c r="I76" s="94">
        <v>0</v>
      </c>
      <c r="J76" s="94">
        <v>0</v>
      </c>
      <c r="K76" s="95">
        <v>0</v>
      </c>
      <c r="L76" s="94">
        <f t="shared" si="3"/>
        <v>0</v>
      </c>
      <c r="M76" s="95">
        <v>0</v>
      </c>
      <c r="N76" s="95">
        <v>0</v>
      </c>
      <c r="O76" s="95">
        <v>0</v>
      </c>
      <c r="P76" s="95">
        <v>0</v>
      </c>
      <c r="Q76" s="97">
        <v>0</v>
      </c>
    </row>
    <row r="77" spans="1:17" x14ac:dyDescent="0.25">
      <c r="A77" s="98">
        <f t="shared" si="4"/>
        <v>46418</v>
      </c>
      <c r="B77" s="713" t="str">
        <f t="shared" si="5"/>
        <v>AMCo</v>
      </c>
      <c r="C77" s="99">
        <v>0</v>
      </c>
      <c r="D77" s="100">
        <v>0</v>
      </c>
      <c r="E77" s="100">
        <v>0</v>
      </c>
      <c r="F77" s="100">
        <v>0</v>
      </c>
      <c r="G77" s="100">
        <v>0</v>
      </c>
      <c r="H77" s="100">
        <v>0</v>
      </c>
      <c r="I77" s="100">
        <v>0</v>
      </c>
      <c r="J77" s="100">
        <v>0</v>
      </c>
      <c r="K77" s="101">
        <v>0</v>
      </c>
      <c r="L77" s="102">
        <f t="shared" si="3"/>
        <v>0</v>
      </c>
      <c r="M77" s="104">
        <v>0</v>
      </c>
      <c r="N77" s="104">
        <v>0</v>
      </c>
      <c r="O77" s="104">
        <v>0</v>
      </c>
      <c r="P77" s="104">
        <v>0</v>
      </c>
      <c r="Q77" s="105">
        <v>0</v>
      </c>
    </row>
    <row r="78" spans="1:17" x14ac:dyDescent="0.25">
      <c r="A78" s="106">
        <f t="shared" si="4"/>
        <v>46446</v>
      </c>
      <c r="B78" s="714" t="str">
        <f t="shared" si="5"/>
        <v>AMCo</v>
      </c>
      <c r="C78" s="93">
        <v>0</v>
      </c>
      <c r="D78" s="94">
        <v>0</v>
      </c>
      <c r="E78" s="94">
        <v>0</v>
      </c>
      <c r="F78" s="94">
        <v>0</v>
      </c>
      <c r="G78" s="94">
        <v>0</v>
      </c>
      <c r="H78" s="94">
        <v>0</v>
      </c>
      <c r="I78" s="94">
        <v>0</v>
      </c>
      <c r="J78" s="94">
        <v>0</v>
      </c>
      <c r="K78" s="95">
        <v>0</v>
      </c>
      <c r="L78" s="94">
        <f t="shared" si="3"/>
        <v>0</v>
      </c>
      <c r="M78" s="95">
        <v>0</v>
      </c>
      <c r="N78" s="95">
        <v>0</v>
      </c>
      <c r="O78" s="95">
        <v>0</v>
      </c>
      <c r="P78" s="95">
        <v>0</v>
      </c>
      <c r="Q78" s="97">
        <v>0</v>
      </c>
    </row>
    <row r="79" spans="1:17" x14ac:dyDescent="0.25">
      <c r="A79" s="98">
        <f t="shared" si="4"/>
        <v>46477</v>
      </c>
      <c r="B79" s="713" t="str">
        <f t="shared" si="5"/>
        <v>AMCo</v>
      </c>
      <c r="C79" s="99">
        <v>0</v>
      </c>
      <c r="D79" s="100">
        <v>0</v>
      </c>
      <c r="E79" s="100">
        <v>0</v>
      </c>
      <c r="F79" s="100">
        <v>0</v>
      </c>
      <c r="G79" s="100">
        <v>0</v>
      </c>
      <c r="H79" s="100">
        <v>0</v>
      </c>
      <c r="I79" s="100">
        <v>0</v>
      </c>
      <c r="J79" s="100">
        <v>0</v>
      </c>
      <c r="K79" s="101">
        <v>0</v>
      </c>
      <c r="L79" s="102">
        <f t="shared" si="3"/>
        <v>0</v>
      </c>
      <c r="M79" s="104">
        <v>0</v>
      </c>
      <c r="N79" s="104">
        <v>0</v>
      </c>
      <c r="O79" s="104">
        <v>0</v>
      </c>
      <c r="P79" s="104">
        <v>0</v>
      </c>
      <c r="Q79" s="105">
        <v>0</v>
      </c>
    </row>
    <row r="80" spans="1:17" x14ac:dyDescent="0.25">
      <c r="A80" s="106">
        <f t="shared" si="4"/>
        <v>46507</v>
      </c>
      <c r="B80" s="714" t="str">
        <f t="shared" si="5"/>
        <v>AMCo</v>
      </c>
      <c r="C80" s="93">
        <v>0</v>
      </c>
      <c r="D80" s="94">
        <v>0</v>
      </c>
      <c r="E80" s="94">
        <v>0</v>
      </c>
      <c r="F80" s="94">
        <v>0</v>
      </c>
      <c r="G80" s="94">
        <v>0</v>
      </c>
      <c r="H80" s="94">
        <v>0</v>
      </c>
      <c r="I80" s="94">
        <v>0</v>
      </c>
      <c r="J80" s="94">
        <v>0</v>
      </c>
      <c r="K80" s="95">
        <v>0</v>
      </c>
      <c r="L80" s="94">
        <f t="shared" si="3"/>
        <v>0</v>
      </c>
      <c r="M80" s="95">
        <v>0</v>
      </c>
      <c r="N80" s="95">
        <v>0</v>
      </c>
      <c r="O80" s="95">
        <v>0</v>
      </c>
      <c r="P80" s="95">
        <v>0</v>
      </c>
      <c r="Q80" s="97">
        <v>0</v>
      </c>
    </row>
    <row r="81" spans="1:17" x14ac:dyDescent="0.25">
      <c r="A81" s="98">
        <f t="shared" si="4"/>
        <v>46538</v>
      </c>
      <c r="B81" s="713" t="str">
        <f t="shared" si="5"/>
        <v>AMCo</v>
      </c>
      <c r="C81" s="99">
        <v>0</v>
      </c>
      <c r="D81" s="100">
        <v>0</v>
      </c>
      <c r="E81" s="100">
        <v>0</v>
      </c>
      <c r="F81" s="100">
        <v>0</v>
      </c>
      <c r="G81" s="100">
        <v>0</v>
      </c>
      <c r="H81" s="100">
        <v>0</v>
      </c>
      <c r="I81" s="100">
        <v>0</v>
      </c>
      <c r="J81" s="100">
        <v>0</v>
      </c>
      <c r="K81" s="101">
        <v>0</v>
      </c>
      <c r="L81" s="102">
        <f t="shared" si="3"/>
        <v>0</v>
      </c>
      <c r="M81" s="104">
        <v>0</v>
      </c>
      <c r="N81" s="104">
        <v>0</v>
      </c>
      <c r="O81" s="104">
        <v>0</v>
      </c>
      <c r="P81" s="104">
        <v>0</v>
      </c>
      <c r="Q81" s="105">
        <v>0</v>
      </c>
    </row>
    <row r="82" spans="1:17" x14ac:dyDescent="0.25">
      <c r="A82" s="106">
        <f t="shared" si="4"/>
        <v>46568</v>
      </c>
      <c r="B82" s="714" t="str">
        <f t="shared" si="5"/>
        <v>AMCo</v>
      </c>
      <c r="C82" s="93">
        <v>0</v>
      </c>
      <c r="D82" s="94">
        <v>0</v>
      </c>
      <c r="E82" s="94">
        <v>0</v>
      </c>
      <c r="F82" s="94">
        <v>0</v>
      </c>
      <c r="G82" s="94">
        <v>0</v>
      </c>
      <c r="H82" s="94">
        <v>0</v>
      </c>
      <c r="I82" s="94">
        <v>0</v>
      </c>
      <c r="J82" s="94">
        <v>0</v>
      </c>
      <c r="K82" s="95">
        <v>0</v>
      </c>
      <c r="L82" s="94">
        <f t="shared" si="3"/>
        <v>0</v>
      </c>
      <c r="M82" s="95">
        <v>0</v>
      </c>
      <c r="N82" s="95">
        <v>0</v>
      </c>
      <c r="O82" s="95">
        <v>0</v>
      </c>
      <c r="P82" s="95">
        <v>0</v>
      </c>
      <c r="Q82" s="97">
        <v>0</v>
      </c>
    </row>
    <row r="83" spans="1:17" x14ac:dyDescent="0.25">
      <c r="A83" s="98">
        <f t="shared" si="4"/>
        <v>46599</v>
      </c>
      <c r="B83" s="713" t="str">
        <f t="shared" si="5"/>
        <v>AMCo</v>
      </c>
      <c r="C83" s="99">
        <v>0</v>
      </c>
      <c r="D83" s="100">
        <v>0</v>
      </c>
      <c r="E83" s="100">
        <v>0</v>
      </c>
      <c r="F83" s="100">
        <v>0</v>
      </c>
      <c r="G83" s="100">
        <v>0</v>
      </c>
      <c r="H83" s="100">
        <v>0</v>
      </c>
      <c r="I83" s="100">
        <v>0</v>
      </c>
      <c r="J83" s="100">
        <v>0</v>
      </c>
      <c r="K83" s="101">
        <v>0</v>
      </c>
      <c r="L83" s="102">
        <f t="shared" si="3"/>
        <v>0</v>
      </c>
      <c r="M83" s="104">
        <v>0</v>
      </c>
      <c r="N83" s="104">
        <v>0</v>
      </c>
      <c r="O83" s="104">
        <v>0</v>
      </c>
      <c r="P83" s="104">
        <v>0</v>
      </c>
      <c r="Q83" s="105">
        <v>0</v>
      </c>
    </row>
    <row r="84" spans="1:17" x14ac:dyDescent="0.25">
      <c r="A84" s="106">
        <f t="shared" si="4"/>
        <v>46630</v>
      </c>
      <c r="B84" s="714" t="str">
        <f t="shared" si="5"/>
        <v>AMCo</v>
      </c>
      <c r="C84" s="93">
        <v>0</v>
      </c>
      <c r="D84" s="94">
        <v>0</v>
      </c>
      <c r="E84" s="94">
        <v>0</v>
      </c>
      <c r="F84" s="94">
        <v>0</v>
      </c>
      <c r="G84" s="94">
        <v>0</v>
      </c>
      <c r="H84" s="94">
        <v>0</v>
      </c>
      <c r="I84" s="94">
        <v>0</v>
      </c>
      <c r="J84" s="94">
        <v>0</v>
      </c>
      <c r="K84" s="95">
        <v>0</v>
      </c>
      <c r="L84" s="94">
        <f t="shared" si="3"/>
        <v>0</v>
      </c>
      <c r="M84" s="95">
        <v>0</v>
      </c>
      <c r="N84" s="95">
        <v>0</v>
      </c>
      <c r="O84" s="95">
        <v>0</v>
      </c>
      <c r="P84" s="95">
        <v>0</v>
      </c>
      <c r="Q84" s="97">
        <v>0</v>
      </c>
    </row>
    <row r="85" spans="1:17" x14ac:dyDescent="0.25">
      <c r="A85" s="98">
        <f t="shared" si="4"/>
        <v>46660</v>
      </c>
      <c r="B85" s="713" t="str">
        <f t="shared" si="5"/>
        <v>AMCo</v>
      </c>
      <c r="C85" s="99">
        <v>0</v>
      </c>
      <c r="D85" s="100">
        <v>0</v>
      </c>
      <c r="E85" s="100">
        <v>0</v>
      </c>
      <c r="F85" s="100">
        <v>0</v>
      </c>
      <c r="G85" s="100">
        <v>0</v>
      </c>
      <c r="H85" s="100">
        <v>0</v>
      </c>
      <c r="I85" s="100">
        <v>0</v>
      </c>
      <c r="J85" s="100">
        <v>0</v>
      </c>
      <c r="K85" s="101">
        <v>0</v>
      </c>
      <c r="L85" s="102">
        <f t="shared" si="3"/>
        <v>0</v>
      </c>
      <c r="M85" s="104">
        <v>0</v>
      </c>
      <c r="N85" s="104">
        <v>0</v>
      </c>
      <c r="O85" s="104">
        <v>0</v>
      </c>
      <c r="P85" s="104">
        <v>0</v>
      </c>
      <c r="Q85" s="105">
        <v>0</v>
      </c>
    </row>
    <row r="86" spans="1:17" x14ac:dyDescent="0.25">
      <c r="A86" s="106">
        <f t="shared" si="4"/>
        <v>46691</v>
      </c>
      <c r="B86" s="714" t="str">
        <f t="shared" si="5"/>
        <v>AMCo</v>
      </c>
      <c r="C86" s="93">
        <v>0</v>
      </c>
      <c r="D86" s="94">
        <v>0</v>
      </c>
      <c r="E86" s="94">
        <v>0</v>
      </c>
      <c r="F86" s="94">
        <v>0</v>
      </c>
      <c r="G86" s="94">
        <v>0</v>
      </c>
      <c r="H86" s="94">
        <v>0</v>
      </c>
      <c r="I86" s="94">
        <v>0</v>
      </c>
      <c r="J86" s="94">
        <v>0</v>
      </c>
      <c r="K86" s="95">
        <v>0</v>
      </c>
      <c r="L86" s="94">
        <f t="shared" si="3"/>
        <v>0</v>
      </c>
      <c r="M86" s="95">
        <v>0</v>
      </c>
      <c r="N86" s="95">
        <v>0</v>
      </c>
      <c r="O86" s="95">
        <v>0</v>
      </c>
      <c r="P86" s="95">
        <v>0</v>
      </c>
      <c r="Q86" s="97">
        <v>0</v>
      </c>
    </row>
    <row r="87" spans="1:17" x14ac:dyDescent="0.25">
      <c r="A87" s="98">
        <f t="shared" si="4"/>
        <v>46721</v>
      </c>
      <c r="B87" s="713" t="str">
        <f t="shared" si="5"/>
        <v>AMCo</v>
      </c>
      <c r="C87" s="99">
        <v>0</v>
      </c>
      <c r="D87" s="100">
        <v>0</v>
      </c>
      <c r="E87" s="100">
        <v>0</v>
      </c>
      <c r="F87" s="100">
        <v>0</v>
      </c>
      <c r="G87" s="100">
        <v>0</v>
      </c>
      <c r="H87" s="100">
        <v>0</v>
      </c>
      <c r="I87" s="100">
        <v>0</v>
      </c>
      <c r="J87" s="100">
        <v>0</v>
      </c>
      <c r="K87" s="101">
        <v>0</v>
      </c>
      <c r="L87" s="102">
        <f t="shared" si="3"/>
        <v>0</v>
      </c>
      <c r="M87" s="104">
        <v>0</v>
      </c>
      <c r="N87" s="104">
        <v>0</v>
      </c>
      <c r="O87" s="104">
        <v>0</v>
      </c>
      <c r="P87" s="104">
        <v>0</v>
      </c>
      <c r="Q87" s="105">
        <v>0</v>
      </c>
    </row>
    <row r="88" spans="1:17" x14ac:dyDescent="0.25">
      <c r="A88" s="106">
        <f t="shared" si="4"/>
        <v>46752</v>
      </c>
      <c r="B88" s="714" t="str">
        <f t="shared" si="5"/>
        <v>AMCo</v>
      </c>
      <c r="C88" s="93">
        <v>0</v>
      </c>
      <c r="D88" s="94">
        <v>0</v>
      </c>
      <c r="E88" s="94">
        <v>0</v>
      </c>
      <c r="F88" s="94">
        <v>0</v>
      </c>
      <c r="G88" s="94">
        <v>0</v>
      </c>
      <c r="H88" s="94">
        <v>0</v>
      </c>
      <c r="I88" s="94">
        <v>0</v>
      </c>
      <c r="J88" s="94">
        <v>0</v>
      </c>
      <c r="K88" s="95">
        <v>0</v>
      </c>
      <c r="L88" s="94">
        <f t="shared" si="3"/>
        <v>0</v>
      </c>
      <c r="M88" s="95">
        <v>0</v>
      </c>
      <c r="N88" s="95">
        <v>0</v>
      </c>
      <c r="O88" s="95">
        <v>0</v>
      </c>
      <c r="P88" s="95">
        <v>0</v>
      </c>
      <c r="Q88" s="97">
        <v>0</v>
      </c>
    </row>
    <row r="89" spans="1:17" x14ac:dyDescent="0.25">
      <c r="A89" s="98">
        <f t="shared" si="4"/>
        <v>46783</v>
      </c>
      <c r="B89" s="713" t="str">
        <f t="shared" si="5"/>
        <v>AMCo</v>
      </c>
      <c r="C89" s="99">
        <v>0</v>
      </c>
      <c r="D89" s="100">
        <v>0</v>
      </c>
      <c r="E89" s="100">
        <v>0</v>
      </c>
      <c r="F89" s="100">
        <v>0</v>
      </c>
      <c r="G89" s="100">
        <v>0</v>
      </c>
      <c r="H89" s="100">
        <v>0</v>
      </c>
      <c r="I89" s="100">
        <v>0</v>
      </c>
      <c r="J89" s="100">
        <v>0</v>
      </c>
      <c r="K89" s="101">
        <v>0</v>
      </c>
      <c r="L89" s="102">
        <f t="shared" si="3"/>
        <v>0</v>
      </c>
      <c r="M89" s="104">
        <v>0</v>
      </c>
      <c r="N89" s="104">
        <v>0</v>
      </c>
      <c r="O89" s="104">
        <v>0</v>
      </c>
      <c r="P89" s="104">
        <v>0</v>
      </c>
      <c r="Q89" s="105">
        <v>0</v>
      </c>
    </row>
    <row r="90" spans="1:17" x14ac:dyDescent="0.25">
      <c r="A90" s="106">
        <f t="shared" si="4"/>
        <v>46812</v>
      </c>
      <c r="B90" s="714" t="str">
        <f t="shared" si="5"/>
        <v>AMCo</v>
      </c>
      <c r="C90" s="93">
        <v>0</v>
      </c>
      <c r="D90" s="94">
        <v>0</v>
      </c>
      <c r="E90" s="94">
        <v>0</v>
      </c>
      <c r="F90" s="94">
        <v>0</v>
      </c>
      <c r="G90" s="94">
        <v>0</v>
      </c>
      <c r="H90" s="94">
        <v>0</v>
      </c>
      <c r="I90" s="94">
        <v>0</v>
      </c>
      <c r="J90" s="94">
        <v>0</v>
      </c>
      <c r="K90" s="95">
        <v>0</v>
      </c>
      <c r="L90" s="94">
        <f t="shared" si="3"/>
        <v>0</v>
      </c>
      <c r="M90" s="95">
        <v>0</v>
      </c>
      <c r="N90" s="95">
        <v>0</v>
      </c>
      <c r="O90" s="95">
        <v>0</v>
      </c>
      <c r="P90" s="95">
        <v>0</v>
      </c>
      <c r="Q90" s="97">
        <v>0</v>
      </c>
    </row>
    <row r="91" spans="1:17" x14ac:dyDescent="0.25">
      <c r="A91" s="98">
        <f t="shared" si="4"/>
        <v>46843</v>
      </c>
      <c r="B91" s="713" t="str">
        <f t="shared" si="5"/>
        <v>AMCo</v>
      </c>
      <c r="C91" s="99">
        <v>0</v>
      </c>
      <c r="D91" s="100">
        <v>0</v>
      </c>
      <c r="E91" s="100">
        <v>0</v>
      </c>
      <c r="F91" s="100">
        <v>0</v>
      </c>
      <c r="G91" s="100">
        <v>0</v>
      </c>
      <c r="H91" s="100">
        <v>0</v>
      </c>
      <c r="I91" s="100">
        <v>0</v>
      </c>
      <c r="J91" s="100">
        <v>0</v>
      </c>
      <c r="K91" s="101">
        <v>0</v>
      </c>
      <c r="L91" s="102">
        <f t="shared" si="3"/>
        <v>0</v>
      </c>
      <c r="M91" s="104">
        <v>0</v>
      </c>
      <c r="N91" s="104">
        <v>0</v>
      </c>
      <c r="O91" s="104">
        <v>0</v>
      </c>
      <c r="P91" s="104">
        <v>0</v>
      </c>
      <c r="Q91" s="105">
        <v>0</v>
      </c>
    </row>
    <row r="92" spans="1:17" x14ac:dyDescent="0.25">
      <c r="A92" s="106">
        <f t="shared" si="4"/>
        <v>46873</v>
      </c>
      <c r="B92" s="714" t="str">
        <f t="shared" si="5"/>
        <v>AMCo</v>
      </c>
      <c r="C92" s="93">
        <v>0</v>
      </c>
      <c r="D92" s="94">
        <v>0</v>
      </c>
      <c r="E92" s="94">
        <v>0</v>
      </c>
      <c r="F92" s="94">
        <v>0</v>
      </c>
      <c r="G92" s="94">
        <v>0</v>
      </c>
      <c r="H92" s="94">
        <v>0</v>
      </c>
      <c r="I92" s="94">
        <v>0</v>
      </c>
      <c r="J92" s="94">
        <v>0</v>
      </c>
      <c r="K92" s="95">
        <v>0</v>
      </c>
      <c r="L92" s="94">
        <f t="shared" si="3"/>
        <v>0</v>
      </c>
      <c r="M92" s="95">
        <v>0</v>
      </c>
      <c r="N92" s="95">
        <v>0</v>
      </c>
      <c r="O92" s="95">
        <v>0</v>
      </c>
      <c r="P92" s="95">
        <v>0</v>
      </c>
      <c r="Q92" s="97">
        <v>0</v>
      </c>
    </row>
    <row r="93" spans="1:17" x14ac:dyDescent="0.25">
      <c r="A93" s="98">
        <f t="shared" si="4"/>
        <v>46904</v>
      </c>
      <c r="B93" s="713" t="str">
        <f t="shared" si="5"/>
        <v>AMCo</v>
      </c>
      <c r="C93" s="99">
        <v>0</v>
      </c>
      <c r="D93" s="100">
        <v>0</v>
      </c>
      <c r="E93" s="100">
        <v>0</v>
      </c>
      <c r="F93" s="100">
        <v>0</v>
      </c>
      <c r="G93" s="100">
        <v>0</v>
      </c>
      <c r="H93" s="100">
        <v>0</v>
      </c>
      <c r="I93" s="100">
        <v>0</v>
      </c>
      <c r="J93" s="100">
        <v>0</v>
      </c>
      <c r="K93" s="101">
        <v>0</v>
      </c>
      <c r="L93" s="102">
        <f t="shared" si="3"/>
        <v>0</v>
      </c>
      <c r="M93" s="104">
        <v>0</v>
      </c>
      <c r="N93" s="104">
        <v>0</v>
      </c>
      <c r="O93" s="104">
        <v>0</v>
      </c>
      <c r="P93" s="104">
        <v>0</v>
      </c>
      <c r="Q93" s="105">
        <v>0</v>
      </c>
    </row>
    <row r="94" spans="1:17" x14ac:dyDescent="0.25">
      <c r="A94" s="106">
        <f t="shared" si="4"/>
        <v>46934</v>
      </c>
      <c r="B94" s="714" t="str">
        <f t="shared" si="5"/>
        <v>AMCo</v>
      </c>
      <c r="C94" s="93">
        <v>0</v>
      </c>
      <c r="D94" s="94">
        <v>0</v>
      </c>
      <c r="E94" s="94">
        <v>0</v>
      </c>
      <c r="F94" s="94">
        <v>0</v>
      </c>
      <c r="G94" s="94">
        <v>0</v>
      </c>
      <c r="H94" s="94">
        <v>0</v>
      </c>
      <c r="I94" s="94">
        <v>0</v>
      </c>
      <c r="J94" s="94">
        <v>0</v>
      </c>
      <c r="K94" s="95">
        <v>0</v>
      </c>
      <c r="L94" s="94">
        <f t="shared" si="3"/>
        <v>0</v>
      </c>
      <c r="M94" s="95">
        <v>0</v>
      </c>
      <c r="N94" s="95">
        <v>0</v>
      </c>
      <c r="O94" s="95">
        <v>0</v>
      </c>
      <c r="P94" s="95">
        <v>0</v>
      </c>
      <c r="Q94" s="97">
        <v>0</v>
      </c>
    </row>
    <row r="95" spans="1:17" x14ac:dyDescent="0.25">
      <c r="A95" s="98">
        <f t="shared" si="4"/>
        <v>46965</v>
      </c>
      <c r="B95" s="713" t="str">
        <f t="shared" si="5"/>
        <v>AMCo</v>
      </c>
      <c r="C95" s="99">
        <v>0</v>
      </c>
      <c r="D95" s="100">
        <v>0</v>
      </c>
      <c r="E95" s="100">
        <v>0</v>
      </c>
      <c r="F95" s="100">
        <v>0</v>
      </c>
      <c r="G95" s="100">
        <v>0</v>
      </c>
      <c r="H95" s="100">
        <v>0</v>
      </c>
      <c r="I95" s="100">
        <v>0</v>
      </c>
      <c r="J95" s="100">
        <v>0</v>
      </c>
      <c r="K95" s="101">
        <v>0</v>
      </c>
      <c r="L95" s="102">
        <f t="shared" si="3"/>
        <v>0</v>
      </c>
      <c r="M95" s="104">
        <v>0</v>
      </c>
      <c r="N95" s="104">
        <v>0</v>
      </c>
      <c r="O95" s="104">
        <v>0</v>
      </c>
      <c r="P95" s="104">
        <v>0</v>
      </c>
      <c r="Q95" s="105">
        <v>0</v>
      </c>
    </row>
    <row r="96" spans="1:17" x14ac:dyDescent="0.25">
      <c r="A96" s="106">
        <f t="shared" si="4"/>
        <v>46996</v>
      </c>
      <c r="B96" s="714" t="str">
        <f t="shared" si="5"/>
        <v>AMCo</v>
      </c>
      <c r="C96" s="93">
        <v>0</v>
      </c>
      <c r="D96" s="94">
        <v>0</v>
      </c>
      <c r="E96" s="94">
        <v>0</v>
      </c>
      <c r="F96" s="94">
        <v>0</v>
      </c>
      <c r="G96" s="94">
        <v>0</v>
      </c>
      <c r="H96" s="94">
        <v>0</v>
      </c>
      <c r="I96" s="94">
        <v>0</v>
      </c>
      <c r="J96" s="94">
        <v>0</v>
      </c>
      <c r="K96" s="95">
        <v>0</v>
      </c>
      <c r="L96" s="94">
        <f t="shared" si="3"/>
        <v>0</v>
      </c>
      <c r="M96" s="95">
        <v>0</v>
      </c>
      <c r="N96" s="95">
        <v>0</v>
      </c>
      <c r="O96" s="95">
        <v>0</v>
      </c>
      <c r="P96" s="95">
        <v>0</v>
      </c>
      <c r="Q96" s="97">
        <v>0</v>
      </c>
    </row>
    <row r="97" spans="1:17" x14ac:dyDescent="0.25">
      <c r="A97" s="98">
        <f t="shared" si="4"/>
        <v>47026</v>
      </c>
      <c r="B97" s="713" t="str">
        <f t="shared" si="5"/>
        <v>AMCo</v>
      </c>
      <c r="C97" s="99">
        <v>0</v>
      </c>
      <c r="D97" s="100">
        <v>0</v>
      </c>
      <c r="E97" s="100">
        <v>0</v>
      </c>
      <c r="F97" s="100">
        <v>0</v>
      </c>
      <c r="G97" s="100">
        <v>0</v>
      </c>
      <c r="H97" s="100">
        <v>0</v>
      </c>
      <c r="I97" s="100">
        <v>0</v>
      </c>
      <c r="J97" s="100">
        <v>0</v>
      </c>
      <c r="K97" s="101">
        <v>0</v>
      </c>
      <c r="L97" s="102">
        <f t="shared" si="3"/>
        <v>0</v>
      </c>
      <c r="M97" s="104">
        <v>0</v>
      </c>
      <c r="N97" s="104">
        <v>0</v>
      </c>
      <c r="O97" s="104">
        <v>0</v>
      </c>
      <c r="P97" s="104">
        <v>0</v>
      </c>
      <c r="Q97" s="105">
        <v>0</v>
      </c>
    </row>
    <row r="98" spans="1:17" x14ac:dyDescent="0.25">
      <c r="A98" s="106">
        <f t="shared" si="4"/>
        <v>47057</v>
      </c>
      <c r="B98" s="714" t="str">
        <f t="shared" si="5"/>
        <v>AMCo</v>
      </c>
      <c r="C98" s="93">
        <v>0</v>
      </c>
      <c r="D98" s="94">
        <v>0</v>
      </c>
      <c r="E98" s="94">
        <v>0</v>
      </c>
      <c r="F98" s="94">
        <v>0</v>
      </c>
      <c r="G98" s="94">
        <v>0</v>
      </c>
      <c r="H98" s="94">
        <v>0</v>
      </c>
      <c r="I98" s="94">
        <v>0</v>
      </c>
      <c r="J98" s="94">
        <v>0</v>
      </c>
      <c r="K98" s="95">
        <v>0</v>
      </c>
      <c r="L98" s="94">
        <f t="shared" si="3"/>
        <v>0</v>
      </c>
      <c r="M98" s="95">
        <v>0</v>
      </c>
      <c r="N98" s="95">
        <v>0</v>
      </c>
      <c r="O98" s="95">
        <v>0</v>
      </c>
      <c r="P98" s="95">
        <v>0</v>
      </c>
      <c r="Q98" s="97">
        <v>0</v>
      </c>
    </row>
    <row r="99" spans="1:17" x14ac:dyDescent="0.25">
      <c r="A99" s="98">
        <f t="shared" si="4"/>
        <v>47087</v>
      </c>
      <c r="B99" s="713" t="str">
        <f t="shared" si="5"/>
        <v>AMCo</v>
      </c>
      <c r="C99" s="99">
        <v>0</v>
      </c>
      <c r="D99" s="100">
        <v>0</v>
      </c>
      <c r="E99" s="100">
        <v>0</v>
      </c>
      <c r="F99" s="100">
        <v>0</v>
      </c>
      <c r="G99" s="100">
        <v>0</v>
      </c>
      <c r="H99" s="100">
        <v>0</v>
      </c>
      <c r="I99" s="100">
        <v>0</v>
      </c>
      <c r="J99" s="100">
        <v>0</v>
      </c>
      <c r="K99" s="101">
        <v>0</v>
      </c>
      <c r="L99" s="102">
        <f t="shared" si="3"/>
        <v>0</v>
      </c>
      <c r="M99" s="104">
        <v>0</v>
      </c>
      <c r="N99" s="104">
        <v>0</v>
      </c>
      <c r="O99" s="104">
        <v>0</v>
      </c>
      <c r="P99" s="104">
        <v>0</v>
      </c>
      <c r="Q99" s="105">
        <v>0</v>
      </c>
    </row>
    <row r="100" spans="1:17" x14ac:dyDescent="0.25">
      <c r="A100" s="106">
        <f t="shared" si="4"/>
        <v>47118</v>
      </c>
      <c r="B100" s="714" t="str">
        <f t="shared" si="5"/>
        <v>AMCo</v>
      </c>
      <c r="C100" s="93">
        <v>0</v>
      </c>
      <c r="D100" s="94">
        <v>0</v>
      </c>
      <c r="E100" s="94">
        <v>0</v>
      </c>
      <c r="F100" s="94">
        <v>0</v>
      </c>
      <c r="G100" s="94">
        <v>0</v>
      </c>
      <c r="H100" s="94">
        <v>0</v>
      </c>
      <c r="I100" s="94">
        <v>0</v>
      </c>
      <c r="J100" s="94">
        <v>0</v>
      </c>
      <c r="K100" s="95">
        <v>0</v>
      </c>
      <c r="L100" s="94">
        <f t="shared" si="3"/>
        <v>0</v>
      </c>
      <c r="M100" s="95">
        <v>0</v>
      </c>
      <c r="N100" s="95">
        <v>0</v>
      </c>
      <c r="O100" s="95">
        <v>0</v>
      </c>
      <c r="P100" s="95">
        <v>0</v>
      </c>
      <c r="Q100" s="97">
        <v>0</v>
      </c>
    </row>
    <row r="101" spans="1:17" x14ac:dyDescent="0.25">
      <c r="A101" s="98">
        <f t="shared" si="4"/>
        <v>47149</v>
      </c>
      <c r="B101" s="713" t="str">
        <f t="shared" si="5"/>
        <v>AMCo</v>
      </c>
      <c r="C101" s="99">
        <v>0</v>
      </c>
      <c r="D101" s="100">
        <v>0</v>
      </c>
      <c r="E101" s="100">
        <v>0</v>
      </c>
      <c r="F101" s="100">
        <v>0</v>
      </c>
      <c r="G101" s="100">
        <v>0</v>
      </c>
      <c r="H101" s="100">
        <v>0</v>
      </c>
      <c r="I101" s="100">
        <v>0</v>
      </c>
      <c r="J101" s="100">
        <v>0</v>
      </c>
      <c r="K101" s="101">
        <v>0</v>
      </c>
      <c r="L101" s="102">
        <f t="shared" si="3"/>
        <v>0</v>
      </c>
      <c r="M101" s="104">
        <v>0</v>
      </c>
      <c r="N101" s="104">
        <v>0</v>
      </c>
      <c r="O101" s="104">
        <v>0</v>
      </c>
      <c r="P101" s="104">
        <v>0</v>
      </c>
      <c r="Q101" s="105">
        <v>0</v>
      </c>
    </row>
    <row r="102" spans="1:17" x14ac:dyDescent="0.25">
      <c r="A102" s="106">
        <f t="shared" si="4"/>
        <v>47177</v>
      </c>
      <c r="B102" s="714" t="str">
        <f t="shared" si="5"/>
        <v>AMCo</v>
      </c>
      <c r="C102" s="93">
        <v>0</v>
      </c>
      <c r="D102" s="94">
        <v>0</v>
      </c>
      <c r="E102" s="94">
        <v>0</v>
      </c>
      <c r="F102" s="94">
        <v>0</v>
      </c>
      <c r="G102" s="94">
        <v>0</v>
      </c>
      <c r="H102" s="94">
        <v>0</v>
      </c>
      <c r="I102" s="94">
        <v>0</v>
      </c>
      <c r="J102" s="94">
        <v>0</v>
      </c>
      <c r="K102" s="95">
        <v>0</v>
      </c>
      <c r="L102" s="94">
        <f t="shared" si="3"/>
        <v>0</v>
      </c>
      <c r="M102" s="95">
        <v>0</v>
      </c>
      <c r="N102" s="95">
        <v>0</v>
      </c>
      <c r="O102" s="95">
        <v>0</v>
      </c>
      <c r="P102" s="95">
        <v>0</v>
      </c>
      <c r="Q102" s="97">
        <v>0</v>
      </c>
    </row>
    <row r="103" spans="1:17" x14ac:dyDescent="0.25">
      <c r="A103" s="98">
        <f t="shared" si="4"/>
        <v>47208</v>
      </c>
      <c r="B103" s="713" t="str">
        <f t="shared" si="5"/>
        <v>AMCo</v>
      </c>
      <c r="C103" s="99">
        <v>0</v>
      </c>
      <c r="D103" s="100">
        <v>0</v>
      </c>
      <c r="E103" s="100">
        <v>0</v>
      </c>
      <c r="F103" s="100">
        <v>0</v>
      </c>
      <c r="G103" s="100">
        <v>0</v>
      </c>
      <c r="H103" s="100">
        <v>0</v>
      </c>
      <c r="I103" s="100">
        <v>0</v>
      </c>
      <c r="J103" s="100">
        <v>0</v>
      </c>
      <c r="K103" s="101">
        <v>0</v>
      </c>
      <c r="L103" s="102">
        <f t="shared" si="3"/>
        <v>0</v>
      </c>
      <c r="M103" s="104">
        <v>0</v>
      </c>
      <c r="N103" s="104">
        <v>0</v>
      </c>
      <c r="O103" s="104">
        <v>0</v>
      </c>
      <c r="P103" s="104">
        <v>0</v>
      </c>
      <c r="Q103" s="105">
        <v>0</v>
      </c>
    </row>
    <row r="104" spans="1:17" x14ac:dyDescent="0.25">
      <c r="A104" s="106">
        <f t="shared" si="4"/>
        <v>47238</v>
      </c>
      <c r="B104" s="714" t="str">
        <f t="shared" si="5"/>
        <v>AMCo</v>
      </c>
      <c r="C104" s="93">
        <v>0</v>
      </c>
      <c r="D104" s="94">
        <v>0</v>
      </c>
      <c r="E104" s="94">
        <v>0</v>
      </c>
      <c r="F104" s="94">
        <v>0</v>
      </c>
      <c r="G104" s="94">
        <v>0</v>
      </c>
      <c r="H104" s="94">
        <v>0</v>
      </c>
      <c r="I104" s="94">
        <v>0</v>
      </c>
      <c r="J104" s="94">
        <v>0</v>
      </c>
      <c r="K104" s="95">
        <v>0</v>
      </c>
      <c r="L104" s="94">
        <f t="shared" si="3"/>
        <v>0</v>
      </c>
      <c r="M104" s="95">
        <v>0</v>
      </c>
      <c r="N104" s="95">
        <v>0</v>
      </c>
      <c r="O104" s="95">
        <v>0</v>
      </c>
      <c r="P104" s="95">
        <v>0</v>
      </c>
      <c r="Q104" s="97">
        <v>0</v>
      </c>
    </row>
    <row r="105" spans="1:17" x14ac:dyDescent="0.25">
      <c r="A105" s="98">
        <f t="shared" si="4"/>
        <v>47269</v>
      </c>
      <c r="B105" s="713" t="str">
        <f t="shared" si="5"/>
        <v>AMCo</v>
      </c>
      <c r="C105" s="99">
        <v>0</v>
      </c>
      <c r="D105" s="100">
        <v>0</v>
      </c>
      <c r="E105" s="100">
        <v>0</v>
      </c>
      <c r="F105" s="100">
        <v>0</v>
      </c>
      <c r="G105" s="100">
        <v>0</v>
      </c>
      <c r="H105" s="100">
        <v>0</v>
      </c>
      <c r="I105" s="100">
        <v>0</v>
      </c>
      <c r="J105" s="100">
        <v>0</v>
      </c>
      <c r="K105" s="101">
        <v>0</v>
      </c>
      <c r="L105" s="102">
        <f t="shared" si="3"/>
        <v>0</v>
      </c>
      <c r="M105" s="104">
        <v>0</v>
      </c>
      <c r="N105" s="104">
        <v>0</v>
      </c>
      <c r="O105" s="104">
        <v>0</v>
      </c>
      <c r="P105" s="104">
        <v>0</v>
      </c>
      <c r="Q105" s="105">
        <v>0</v>
      </c>
    </row>
    <row r="106" spans="1:17" x14ac:dyDescent="0.25">
      <c r="A106" s="106">
        <f t="shared" si="4"/>
        <v>47299</v>
      </c>
      <c r="B106" s="714" t="str">
        <f t="shared" si="5"/>
        <v>AMCo</v>
      </c>
      <c r="C106" s="93">
        <v>0</v>
      </c>
      <c r="D106" s="94">
        <v>0</v>
      </c>
      <c r="E106" s="94">
        <v>0</v>
      </c>
      <c r="F106" s="94">
        <v>0</v>
      </c>
      <c r="G106" s="94">
        <v>0</v>
      </c>
      <c r="H106" s="94">
        <v>0</v>
      </c>
      <c r="I106" s="94">
        <v>0</v>
      </c>
      <c r="J106" s="94">
        <v>0</v>
      </c>
      <c r="K106" s="95">
        <v>0</v>
      </c>
      <c r="L106" s="94">
        <f t="shared" si="3"/>
        <v>0</v>
      </c>
      <c r="M106" s="95">
        <v>0</v>
      </c>
      <c r="N106" s="95">
        <v>0</v>
      </c>
      <c r="O106" s="95">
        <v>0</v>
      </c>
      <c r="P106" s="95">
        <v>0</v>
      </c>
      <c r="Q106" s="97">
        <v>0</v>
      </c>
    </row>
    <row r="107" spans="1:17" x14ac:dyDescent="0.25">
      <c r="A107" s="98">
        <f t="shared" si="4"/>
        <v>47330</v>
      </c>
      <c r="B107" s="713" t="str">
        <f t="shared" si="5"/>
        <v>AMCo</v>
      </c>
      <c r="C107" s="99">
        <v>0</v>
      </c>
      <c r="D107" s="100">
        <v>0</v>
      </c>
      <c r="E107" s="100">
        <v>0</v>
      </c>
      <c r="F107" s="100">
        <v>0</v>
      </c>
      <c r="G107" s="100">
        <v>0</v>
      </c>
      <c r="H107" s="100">
        <v>0</v>
      </c>
      <c r="I107" s="100">
        <v>0</v>
      </c>
      <c r="J107" s="100">
        <v>0</v>
      </c>
      <c r="K107" s="101">
        <v>0</v>
      </c>
      <c r="L107" s="102">
        <f t="shared" si="3"/>
        <v>0</v>
      </c>
      <c r="M107" s="104">
        <v>0</v>
      </c>
      <c r="N107" s="104">
        <v>0</v>
      </c>
      <c r="O107" s="104">
        <v>0</v>
      </c>
      <c r="P107" s="104">
        <v>0</v>
      </c>
      <c r="Q107" s="105">
        <v>0</v>
      </c>
    </row>
    <row r="108" spans="1:17" x14ac:dyDescent="0.25">
      <c r="A108" s="106">
        <f t="shared" si="4"/>
        <v>47361</v>
      </c>
      <c r="B108" s="714" t="str">
        <f t="shared" si="5"/>
        <v>AMCo</v>
      </c>
      <c r="C108" s="93">
        <v>0</v>
      </c>
      <c r="D108" s="94">
        <v>0</v>
      </c>
      <c r="E108" s="94">
        <v>0</v>
      </c>
      <c r="F108" s="94">
        <v>0</v>
      </c>
      <c r="G108" s="94">
        <v>0</v>
      </c>
      <c r="H108" s="94">
        <v>0</v>
      </c>
      <c r="I108" s="94">
        <v>0</v>
      </c>
      <c r="J108" s="94">
        <v>0</v>
      </c>
      <c r="K108" s="95">
        <v>0</v>
      </c>
      <c r="L108" s="94">
        <f t="shared" si="3"/>
        <v>0</v>
      </c>
      <c r="M108" s="95">
        <v>0</v>
      </c>
      <c r="N108" s="95">
        <v>0</v>
      </c>
      <c r="O108" s="95">
        <v>0</v>
      </c>
      <c r="P108" s="95">
        <v>0</v>
      </c>
      <c r="Q108" s="97">
        <v>0</v>
      </c>
    </row>
    <row r="109" spans="1:17" x14ac:dyDescent="0.25">
      <c r="A109" s="98">
        <f t="shared" si="4"/>
        <v>47391</v>
      </c>
      <c r="B109" s="713" t="str">
        <f t="shared" si="5"/>
        <v>AMCo</v>
      </c>
      <c r="C109" s="99">
        <v>0</v>
      </c>
      <c r="D109" s="100">
        <v>0</v>
      </c>
      <c r="E109" s="100">
        <v>0</v>
      </c>
      <c r="F109" s="100">
        <v>0</v>
      </c>
      <c r="G109" s="100">
        <v>0</v>
      </c>
      <c r="H109" s="100">
        <v>0</v>
      </c>
      <c r="I109" s="100">
        <v>0</v>
      </c>
      <c r="J109" s="100">
        <v>0</v>
      </c>
      <c r="K109" s="101">
        <v>0</v>
      </c>
      <c r="L109" s="102">
        <f t="shared" si="3"/>
        <v>0</v>
      </c>
      <c r="M109" s="104">
        <v>0</v>
      </c>
      <c r="N109" s="104">
        <v>0</v>
      </c>
      <c r="O109" s="104">
        <v>0</v>
      </c>
      <c r="P109" s="104">
        <v>0</v>
      </c>
      <c r="Q109" s="105">
        <v>0</v>
      </c>
    </row>
    <row r="110" spans="1:17" x14ac:dyDescent="0.25">
      <c r="A110" s="106">
        <f t="shared" si="4"/>
        <v>47422</v>
      </c>
      <c r="B110" s="714" t="str">
        <f t="shared" si="5"/>
        <v>AMCo</v>
      </c>
      <c r="C110" s="93">
        <v>0</v>
      </c>
      <c r="D110" s="94">
        <v>0</v>
      </c>
      <c r="E110" s="94">
        <v>0</v>
      </c>
      <c r="F110" s="94">
        <v>0</v>
      </c>
      <c r="G110" s="94">
        <v>0</v>
      </c>
      <c r="H110" s="94">
        <v>0</v>
      </c>
      <c r="I110" s="94">
        <v>0</v>
      </c>
      <c r="J110" s="94">
        <v>0</v>
      </c>
      <c r="K110" s="95">
        <v>0</v>
      </c>
      <c r="L110" s="94">
        <f t="shared" si="3"/>
        <v>0</v>
      </c>
      <c r="M110" s="95">
        <v>0</v>
      </c>
      <c r="N110" s="95">
        <v>0</v>
      </c>
      <c r="O110" s="95">
        <v>0</v>
      </c>
      <c r="P110" s="95">
        <v>0</v>
      </c>
      <c r="Q110" s="97">
        <v>0</v>
      </c>
    </row>
    <row r="111" spans="1:17" x14ac:dyDescent="0.25">
      <c r="A111" s="98">
        <f t="shared" si="4"/>
        <v>47452</v>
      </c>
      <c r="B111" s="713" t="str">
        <f t="shared" si="5"/>
        <v>AMCo</v>
      </c>
      <c r="C111" s="99">
        <v>0</v>
      </c>
      <c r="D111" s="100">
        <v>0</v>
      </c>
      <c r="E111" s="100">
        <v>0</v>
      </c>
      <c r="F111" s="100">
        <v>0</v>
      </c>
      <c r="G111" s="100">
        <v>0</v>
      </c>
      <c r="H111" s="100">
        <v>0</v>
      </c>
      <c r="I111" s="100">
        <v>0</v>
      </c>
      <c r="J111" s="100">
        <v>0</v>
      </c>
      <c r="K111" s="101">
        <v>0</v>
      </c>
      <c r="L111" s="102">
        <f t="shared" si="3"/>
        <v>0</v>
      </c>
      <c r="M111" s="104">
        <v>0</v>
      </c>
      <c r="N111" s="104">
        <v>0</v>
      </c>
      <c r="O111" s="104">
        <v>0</v>
      </c>
      <c r="P111" s="104">
        <v>0</v>
      </c>
      <c r="Q111" s="105">
        <v>0</v>
      </c>
    </row>
    <row r="112" spans="1:17" x14ac:dyDescent="0.25">
      <c r="A112" s="106">
        <f t="shared" si="4"/>
        <v>47483</v>
      </c>
      <c r="B112" s="714" t="str">
        <f t="shared" si="5"/>
        <v>AMCo</v>
      </c>
      <c r="C112" s="93">
        <v>0</v>
      </c>
      <c r="D112" s="94">
        <v>0</v>
      </c>
      <c r="E112" s="94">
        <v>0</v>
      </c>
      <c r="F112" s="94">
        <v>0</v>
      </c>
      <c r="G112" s="94">
        <v>0</v>
      </c>
      <c r="H112" s="94">
        <v>0</v>
      </c>
      <c r="I112" s="94">
        <v>0</v>
      </c>
      <c r="J112" s="94">
        <v>0</v>
      </c>
      <c r="K112" s="95">
        <v>0</v>
      </c>
      <c r="L112" s="94">
        <f t="shared" si="3"/>
        <v>0</v>
      </c>
      <c r="M112" s="95">
        <v>0</v>
      </c>
      <c r="N112" s="95">
        <v>0</v>
      </c>
      <c r="O112" s="95">
        <v>0</v>
      </c>
      <c r="P112" s="95">
        <v>0</v>
      </c>
      <c r="Q112" s="97">
        <v>0</v>
      </c>
    </row>
    <row r="113" spans="1:17" x14ac:dyDescent="0.25">
      <c r="A113" s="98">
        <f t="shared" si="4"/>
        <v>47514</v>
      </c>
      <c r="B113" s="713" t="str">
        <f t="shared" si="5"/>
        <v>AMCo</v>
      </c>
      <c r="C113" s="99">
        <v>0</v>
      </c>
      <c r="D113" s="100">
        <v>0</v>
      </c>
      <c r="E113" s="100">
        <v>0</v>
      </c>
      <c r="F113" s="100">
        <v>0</v>
      </c>
      <c r="G113" s="100">
        <v>0</v>
      </c>
      <c r="H113" s="100">
        <v>0</v>
      </c>
      <c r="I113" s="100">
        <v>0</v>
      </c>
      <c r="J113" s="100">
        <v>0</v>
      </c>
      <c r="K113" s="101">
        <v>0</v>
      </c>
      <c r="L113" s="102">
        <f t="shared" si="3"/>
        <v>0</v>
      </c>
      <c r="M113" s="104">
        <v>0</v>
      </c>
      <c r="N113" s="104">
        <v>0</v>
      </c>
      <c r="O113" s="104">
        <v>0</v>
      </c>
      <c r="P113" s="104">
        <v>0</v>
      </c>
      <c r="Q113" s="105">
        <v>0</v>
      </c>
    </row>
    <row r="114" spans="1:17" x14ac:dyDescent="0.25">
      <c r="A114" s="106">
        <f t="shared" si="4"/>
        <v>47542</v>
      </c>
      <c r="B114" s="714" t="str">
        <f t="shared" si="5"/>
        <v>AMCo</v>
      </c>
      <c r="C114" s="93">
        <v>0</v>
      </c>
      <c r="D114" s="94">
        <v>0</v>
      </c>
      <c r="E114" s="94">
        <v>0</v>
      </c>
      <c r="F114" s="94">
        <v>0</v>
      </c>
      <c r="G114" s="94">
        <v>0</v>
      </c>
      <c r="H114" s="94">
        <v>0</v>
      </c>
      <c r="I114" s="94">
        <v>0</v>
      </c>
      <c r="J114" s="94">
        <v>0</v>
      </c>
      <c r="K114" s="95">
        <v>0</v>
      </c>
      <c r="L114" s="94">
        <f t="shared" si="3"/>
        <v>0</v>
      </c>
      <c r="M114" s="95">
        <v>0</v>
      </c>
      <c r="N114" s="95">
        <v>0</v>
      </c>
      <c r="O114" s="95">
        <v>0</v>
      </c>
      <c r="P114" s="95">
        <v>0</v>
      </c>
      <c r="Q114" s="97">
        <v>0</v>
      </c>
    </row>
    <row r="115" spans="1:17" x14ac:dyDescent="0.25">
      <c r="A115" s="98">
        <f t="shared" si="4"/>
        <v>47573</v>
      </c>
      <c r="B115" s="713" t="str">
        <f t="shared" si="5"/>
        <v>AMCo</v>
      </c>
      <c r="C115" s="99">
        <v>0</v>
      </c>
      <c r="D115" s="100">
        <v>0</v>
      </c>
      <c r="E115" s="100">
        <v>0</v>
      </c>
      <c r="F115" s="100">
        <v>0</v>
      </c>
      <c r="G115" s="100">
        <v>0</v>
      </c>
      <c r="H115" s="100">
        <v>0</v>
      </c>
      <c r="I115" s="100">
        <v>0</v>
      </c>
      <c r="J115" s="100">
        <v>0</v>
      </c>
      <c r="K115" s="101">
        <v>0</v>
      </c>
      <c r="L115" s="102">
        <f t="shared" si="3"/>
        <v>0</v>
      </c>
      <c r="M115" s="104">
        <v>0</v>
      </c>
      <c r="N115" s="104">
        <v>0</v>
      </c>
      <c r="O115" s="104">
        <v>0</v>
      </c>
      <c r="P115" s="104">
        <v>0</v>
      </c>
      <c r="Q115" s="105">
        <v>0</v>
      </c>
    </row>
    <row r="116" spans="1:17" x14ac:dyDescent="0.25">
      <c r="A116" s="106">
        <f t="shared" si="4"/>
        <v>47603</v>
      </c>
      <c r="B116" s="714" t="str">
        <f t="shared" si="5"/>
        <v>AMCo</v>
      </c>
      <c r="C116" s="93">
        <v>0</v>
      </c>
      <c r="D116" s="94">
        <v>0</v>
      </c>
      <c r="E116" s="94">
        <v>0</v>
      </c>
      <c r="F116" s="94">
        <v>0</v>
      </c>
      <c r="G116" s="94">
        <v>0</v>
      </c>
      <c r="H116" s="94">
        <v>0</v>
      </c>
      <c r="I116" s="94">
        <v>0</v>
      </c>
      <c r="J116" s="94">
        <v>0</v>
      </c>
      <c r="K116" s="95">
        <v>0</v>
      </c>
      <c r="L116" s="94">
        <f t="shared" si="3"/>
        <v>0</v>
      </c>
      <c r="M116" s="95">
        <v>0</v>
      </c>
      <c r="N116" s="95">
        <v>0</v>
      </c>
      <c r="O116" s="95">
        <v>0</v>
      </c>
      <c r="P116" s="95">
        <v>0</v>
      </c>
      <c r="Q116" s="97">
        <v>0</v>
      </c>
    </row>
    <row r="117" spans="1:17" x14ac:dyDescent="0.25">
      <c r="A117" s="98">
        <f t="shared" si="4"/>
        <v>47634</v>
      </c>
      <c r="B117" s="713" t="str">
        <f t="shared" si="5"/>
        <v>AMCo</v>
      </c>
      <c r="C117" s="99">
        <v>0</v>
      </c>
      <c r="D117" s="100">
        <v>0</v>
      </c>
      <c r="E117" s="100">
        <v>0</v>
      </c>
      <c r="F117" s="100">
        <v>0</v>
      </c>
      <c r="G117" s="100">
        <v>0</v>
      </c>
      <c r="H117" s="100">
        <v>0</v>
      </c>
      <c r="I117" s="100">
        <v>0</v>
      </c>
      <c r="J117" s="100">
        <v>0</v>
      </c>
      <c r="K117" s="101">
        <v>0</v>
      </c>
      <c r="L117" s="102">
        <f t="shared" si="3"/>
        <v>0</v>
      </c>
      <c r="M117" s="104">
        <v>0</v>
      </c>
      <c r="N117" s="104">
        <v>0</v>
      </c>
      <c r="O117" s="104">
        <v>0</v>
      </c>
      <c r="P117" s="104">
        <v>0</v>
      </c>
      <c r="Q117" s="105">
        <v>0</v>
      </c>
    </row>
    <row r="118" spans="1:17" x14ac:dyDescent="0.25">
      <c r="A118" s="106">
        <f t="shared" si="4"/>
        <v>47664</v>
      </c>
      <c r="B118" s="714" t="str">
        <f t="shared" si="5"/>
        <v>AMCo</v>
      </c>
      <c r="C118" s="93">
        <v>0</v>
      </c>
      <c r="D118" s="94">
        <v>0</v>
      </c>
      <c r="E118" s="94">
        <v>0</v>
      </c>
      <c r="F118" s="94">
        <v>0</v>
      </c>
      <c r="G118" s="94">
        <v>0</v>
      </c>
      <c r="H118" s="94">
        <v>0</v>
      </c>
      <c r="I118" s="94">
        <v>0</v>
      </c>
      <c r="J118" s="94">
        <v>0</v>
      </c>
      <c r="K118" s="95">
        <v>0</v>
      </c>
      <c r="L118" s="94">
        <f t="shared" si="3"/>
        <v>0</v>
      </c>
      <c r="M118" s="95">
        <v>0</v>
      </c>
      <c r="N118" s="95">
        <v>0</v>
      </c>
      <c r="O118" s="95">
        <v>0</v>
      </c>
      <c r="P118" s="95">
        <v>0</v>
      </c>
      <c r="Q118" s="97">
        <v>0</v>
      </c>
    </row>
    <row r="119" spans="1:17" x14ac:dyDescent="0.25">
      <c r="A119" s="98">
        <f t="shared" si="4"/>
        <v>47695</v>
      </c>
      <c r="B119" s="713" t="str">
        <f t="shared" si="5"/>
        <v>AMCo</v>
      </c>
      <c r="C119" s="99">
        <v>0</v>
      </c>
      <c r="D119" s="100">
        <v>0</v>
      </c>
      <c r="E119" s="100">
        <v>0</v>
      </c>
      <c r="F119" s="100">
        <v>0</v>
      </c>
      <c r="G119" s="100">
        <v>0</v>
      </c>
      <c r="H119" s="100">
        <v>0</v>
      </c>
      <c r="I119" s="100">
        <v>0</v>
      </c>
      <c r="J119" s="100">
        <v>0</v>
      </c>
      <c r="K119" s="101">
        <v>0</v>
      </c>
      <c r="L119" s="102">
        <f t="shared" si="3"/>
        <v>0</v>
      </c>
      <c r="M119" s="104">
        <v>0</v>
      </c>
      <c r="N119" s="104">
        <v>0</v>
      </c>
      <c r="O119" s="104">
        <v>0</v>
      </c>
      <c r="P119" s="104">
        <v>0</v>
      </c>
      <c r="Q119" s="105">
        <v>0</v>
      </c>
    </row>
    <row r="120" spans="1:17" x14ac:dyDescent="0.25">
      <c r="A120" s="106">
        <f t="shared" si="4"/>
        <v>47726</v>
      </c>
      <c r="B120" s="714" t="str">
        <f t="shared" si="5"/>
        <v>AMCo</v>
      </c>
      <c r="C120" s="93">
        <v>0</v>
      </c>
      <c r="D120" s="94">
        <v>0</v>
      </c>
      <c r="E120" s="94">
        <v>0</v>
      </c>
      <c r="F120" s="94">
        <v>0</v>
      </c>
      <c r="G120" s="94">
        <v>0</v>
      </c>
      <c r="H120" s="94">
        <v>0</v>
      </c>
      <c r="I120" s="94">
        <v>0</v>
      </c>
      <c r="J120" s="94">
        <v>0</v>
      </c>
      <c r="K120" s="95">
        <v>0</v>
      </c>
      <c r="L120" s="94">
        <f t="shared" si="3"/>
        <v>0</v>
      </c>
      <c r="M120" s="95">
        <v>0</v>
      </c>
      <c r="N120" s="95">
        <v>0</v>
      </c>
      <c r="O120" s="95">
        <v>0</v>
      </c>
      <c r="P120" s="95">
        <v>0</v>
      </c>
      <c r="Q120" s="97">
        <v>0</v>
      </c>
    </row>
    <row r="121" spans="1:17" x14ac:dyDescent="0.25">
      <c r="A121" s="98">
        <f t="shared" si="4"/>
        <v>47756</v>
      </c>
      <c r="B121" s="713" t="str">
        <f t="shared" si="5"/>
        <v>AMCo</v>
      </c>
      <c r="C121" s="99">
        <v>0</v>
      </c>
      <c r="D121" s="100">
        <v>0</v>
      </c>
      <c r="E121" s="100">
        <v>0</v>
      </c>
      <c r="F121" s="100">
        <v>0</v>
      </c>
      <c r="G121" s="100">
        <v>0</v>
      </c>
      <c r="H121" s="100">
        <v>0</v>
      </c>
      <c r="I121" s="100">
        <v>0</v>
      </c>
      <c r="J121" s="100">
        <v>0</v>
      </c>
      <c r="K121" s="101">
        <v>0</v>
      </c>
      <c r="L121" s="102">
        <f t="shared" si="3"/>
        <v>0</v>
      </c>
      <c r="M121" s="104">
        <v>0</v>
      </c>
      <c r="N121" s="104">
        <v>0</v>
      </c>
      <c r="O121" s="104">
        <v>0</v>
      </c>
      <c r="P121" s="104">
        <v>0</v>
      </c>
      <c r="Q121" s="105">
        <v>0</v>
      </c>
    </row>
    <row r="122" spans="1:17" x14ac:dyDescent="0.25">
      <c r="A122" s="106">
        <f t="shared" si="4"/>
        <v>47787</v>
      </c>
      <c r="B122" s="714" t="str">
        <f t="shared" si="5"/>
        <v>AMCo</v>
      </c>
      <c r="C122" s="93">
        <v>0</v>
      </c>
      <c r="D122" s="94">
        <v>0</v>
      </c>
      <c r="E122" s="94">
        <v>0</v>
      </c>
      <c r="F122" s="94">
        <v>0</v>
      </c>
      <c r="G122" s="94">
        <v>0</v>
      </c>
      <c r="H122" s="94">
        <v>0</v>
      </c>
      <c r="I122" s="94">
        <v>0</v>
      </c>
      <c r="J122" s="94">
        <v>0</v>
      </c>
      <c r="K122" s="95">
        <v>0</v>
      </c>
      <c r="L122" s="94">
        <f t="shared" si="3"/>
        <v>0</v>
      </c>
      <c r="M122" s="95">
        <v>0</v>
      </c>
      <c r="N122" s="95">
        <v>0</v>
      </c>
      <c r="O122" s="95">
        <v>0</v>
      </c>
      <c r="P122" s="95">
        <v>0</v>
      </c>
      <c r="Q122" s="97">
        <v>0</v>
      </c>
    </row>
    <row r="123" spans="1:17" x14ac:dyDescent="0.25">
      <c r="A123" s="98">
        <f t="shared" si="4"/>
        <v>47817</v>
      </c>
      <c r="B123" s="713" t="str">
        <f t="shared" si="5"/>
        <v>AMCo</v>
      </c>
      <c r="C123" s="99">
        <v>0</v>
      </c>
      <c r="D123" s="100">
        <v>0</v>
      </c>
      <c r="E123" s="100">
        <v>0</v>
      </c>
      <c r="F123" s="100">
        <v>0</v>
      </c>
      <c r="G123" s="100">
        <v>0</v>
      </c>
      <c r="H123" s="100">
        <v>0</v>
      </c>
      <c r="I123" s="100">
        <v>0</v>
      </c>
      <c r="J123" s="100">
        <v>0</v>
      </c>
      <c r="K123" s="101">
        <v>0</v>
      </c>
      <c r="L123" s="102">
        <f t="shared" si="3"/>
        <v>0</v>
      </c>
      <c r="M123" s="104">
        <v>0</v>
      </c>
      <c r="N123" s="104">
        <v>0</v>
      </c>
      <c r="O123" s="104">
        <v>0</v>
      </c>
      <c r="P123" s="104">
        <v>0</v>
      </c>
      <c r="Q123" s="105">
        <v>0</v>
      </c>
    </row>
    <row r="124" spans="1:17" x14ac:dyDescent="0.25">
      <c r="A124" s="106">
        <f t="shared" si="4"/>
        <v>47848</v>
      </c>
      <c r="B124" s="714" t="str">
        <f t="shared" si="5"/>
        <v>AMCo</v>
      </c>
      <c r="C124" s="93">
        <v>0</v>
      </c>
      <c r="D124" s="94">
        <v>0</v>
      </c>
      <c r="E124" s="94">
        <v>0</v>
      </c>
      <c r="F124" s="94">
        <v>0</v>
      </c>
      <c r="G124" s="94">
        <v>0</v>
      </c>
      <c r="H124" s="94">
        <v>0</v>
      </c>
      <c r="I124" s="94">
        <v>0</v>
      </c>
      <c r="J124" s="94">
        <v>0</v>
      </c>
      <c r="K124" s="95">
        <v>0</v>
      </c>
      <c r="L124" s="94">
        <f t="shared" si="3"/>
        <v>0</v>
      </c>
      <c r="M124" s="95">
        <v>0</v>
      </c>
      <c r="N124" s="95">
        <v>0</v>
      </c>
      <c r="O124" s="95">
        <v>0</v>
      </c>
      <c r="P124" s="95">
        <v>0</v>
      </c>
      <c r="Q124" s="97">
        <v>0</v>
      </c>
    </row>
    <row r="125" spans="1:17" x14ac:dyDescent="0.25">
      <c r="A125" s="98">
        <f t="shared" si="4"/>
        <v>47879</v>
      </c>
      <c r="B125" s="713" t="str">
        <f t="shared" si="5"/>
        <v>AMCo</v>
      </c>
      <c r="C125" s="99">
        <v>0</v>
      </c>
      <c r="D125" s="100">
        <v>0</v>
      </c>
      <c r="E125" s="100">
        <v>0</v>
      </c>
      <c r="F125" s="100">
        <v>0</v>
      </c>
      <c r="G125" s="100">
        <v>0</v>
      </c>
      <c r="H125" s="100">
        <v>0</v>
      </c>
      <c r="I125" s="100">
        <v>0</v>
      </c>
      <c r="J125" s="100">
        <v>0</v>
      </c>
      <c r="K125" s="101">
        <v>0</v>
      </c>
      <c r="L125" s="102">
        <f t="shared" si="3"/>
        <v>0</v>
      </c>
      <c r="M125" s="104">
        <v>0</v>
      </c>
      <c r="N125" s="104">
        <v>0</v>
      </c>
      <c r="O125" s="104">
        <v>0</v>
      </c>
      <c r="P125" s="104">
        <v>0</v>
      </c>
      <c r="Q125" s="105">
        <v>0</v>
      </c>
    </row>
    <row r="126" spans="1:17" x14ac:dyDescent="0.25">
      <c r="A126" s="106">
        <f t="shared" si="4"/>
        <v>47907</v>
      </c>
      <c r="B126" s="714" t="str">
        <f t="shared" si="5"/>
        <v>AMCo</v>
      </c>
      <c r="C126" s="93">
        <v>0</v>
      </c>
      <c r="D126" s="94">
        <v>0</v>
      </c>
      <c r="E126" s="94">
        <v>0</v>
      </c>
      <c r="F126" s="94">
        <v>0</v>
      </c>
      <c r="G126" s="94">
        <v>0</v>
      </c>
      <c r="H126" s="94">
        <v>0</v>
      </c>
      <c r="I126" s="94">
        <v>0</v>
      </c>
      <c r="J126" s="94">
        <v>0</v>
      </c>
      <c r="K126" s="95">
        <v>0</v>
      </c>
      <c r="L126" s="94">
        <f t="shared" si="3"/>
        <v>0</v>
      </c>
      <c r="M126" s="95">
        <v>0</v>
      </c>
      <c r="N126" s="95">
        <v>0</v>
      </c>
      <c r="O126" s="95">
        <v>0</v>
      </c>
      <c r="P126" s="95">
        <v>0</v>
      </c>
      <c r="Q126" s="97">
        <v>0</v>
      </c>
    </row>
    <row r="127" spans="1:17" x14ac:dyDescent="0.25">
      <c r="A127" s="98">
        <f t="shared" si="4"/>
        <v>47938</v>
      </c>
      <c r="B127" s="713" t="str">
        <f t="shared" si="5"/>
        <v>AMCo</v>
      </c>
      <c r="C127" s="99">
        <v>0</v>
      </c>
      <c r="D127" s="100">
        <v>0</v>
      </c>
      <c r="E127" s="100">
        <v>0</v>
      </c>
      <c r="F127" s="100">
        <v>0</v>
      </c>
      <c r="G127" s="100">
        <v>0</v>
      </c>
      <c r="H127" s="100">
        <v>0</v>
      </c>
      <c r="I127" s="100">
        <v>0</v>
      </c>
      <c r="J127" s="100">
        <v>0</v>
      </c>
      <c r="K127" s="101">
        <v>0</v>
      </c>
      <c r="L127" s="102">
        <f t="shared" si="3"/>
        <v>0</v>
      </c>
      <c r="M127" s="104">
        <v>0</v>
      </c>
      <c r="N127" s="104">
        <v>0</v>
      </c>
      <c r="O127" s="104">
        <v>0</v>
      </c>
      <c r="P127" s="104">
        <v>0</v>
      </c>
      <c r="Q127" s="105">
        <v>0</v>
      </c>
    </row>
    <row r="128" spans="1:17" x14ac:dyDescent="0.25">
      <c r="A128" s="106">
        <f t="shared" si="4"/>
        <v>47968</v>
      </c>
      <c r="B128" s="714" t="str">
        <f t="shared" si="5"/>
        <v>AMCo</v>
      </c>
      <c r="C128" s="93">
        <v>0</v>
      </c>
      <c r="D128" s="94">
        <v>0</v>
      </c>
      <c r="E128" s="94">
        <v>0</v>
      </c>
      <c r="F128" s="94">
        <v>0</v>
      </c>
      <c r="G128" s="94">
        <v>0</v>
      </c>
      <c r="H128" s="94">
        <v>0</v>
      </c>
      <c r="I128" s="94">
        <v>0</v>
      </c>
      <c r="J128" s="94">
        <v>0</v>
      </c>
      <c r="K128" s="95">
        <v>0</v>
      </c>
      <c r="L128" s="94">
        <f t="shared" si="3"/>
        <v>0</v>
      </c>
      <c r="M128" s="95">
        <v>0</v>
      </c>
      <c r="N128" s="95">
        <v>0</v>
      </c>
      <c r="O128" s="95">
        <v>0</v>
      </c>
      <c r="P128" s="95">
        <v>0</v>
      </c>
      <c r="Q128" s="97">
        <v>0</v>
      </c>
    </row>
    <row r="129" spans="1:17" x14ac:dyDescent="0.25">
      <c r="A129" s="98">
        <f t="shared" si="4"/>
        <v>47999</v>
      </c>
      <c r="B129" s="713" t="str">
        <f t="shared" si="5"/>
        <v>AMCo</v>
      </c>
      <c r="C129" s="99">
        <v>0</v>
      </c>
      <c r="D129" s="100">
        <v>0</v>
      </c>
      <c r="E129" s="100">
        <v>0</v>
      </c>
      <c r="F129" s="100">
        <v>0</v>
      </c>
      <c r="G129" s="100">
        <v>0</v>
      </c>
      <c r="H129" s="100">
        <v>0</v>
      </c>
      <c r="I129" s="100">
        <v>0</v>
      </c>
      <c r="J129" s="100">
        <v>0</v>
      </c>
      <c r="K129" s="101">
        <v>0</v>
      </c>
      <c r="L129" s="102">
        <f t="shared" si="3"/>
        <v>0</v>
      </c>
      <c r="M129" s="104">
        <v>0</v>
      </c>
      <c r="N129" s="104">
        <v>0</v>
      </c>
      <c r="O129" s="104">
        <v>0</v>
      </c>
      <c r="P129" s="104">
        <v>0</v>
      </c>
      <c r="Q129" s="105">
        <v>0</v>
      </c>
    </row>
    <row r="130" spans="1:17" x14ac:dyDescent="0.25">
      <c r="A130" s="106">
        <f t="shared" si="4"/>
        <v>48029</v>
      </c>
      <c r="B130" s="714" t="str">
        <f t="shared" si="5"/>
        <v>AMCo</v>
      </c>
      <c r="C130" s="93">
        <v>0</v>
      </c>
      <c r="D130" s="94">
        <v>0</v>
      </c>
      <c r="E130" s="94">
        <v>0</v>
      </c>
      <c r="F130" s="94">
        <v>0</v>
      </c>
      <c r="G130" s="94">
        <v>0</v>
      </c>
      <c r="H130" s="94">
        <v>0</v>
      </c>
      <c r="I130" s="94">
        <v>0</v>
      </c>
      <c r="J130" s="94">
        <v>0</v>
      </c>
      <c r="K130" s="95">
        <v>0</v>
      </c>
      <c r="L130" s="94">
        <f t="shared" ref="L130:L193" si="6">+O130+P130</f>
        <v>0</v>
      </c>
      <c r="M130" s="95">
        <v>0</v>
      </c>
      <c r="N130" s="95">
        <v>0</v>
      </c>
      <c r="O130" s="95">
        <v>0</v>
      </c>
      <c r="P130" s="95">
        <v>0</v>
      </c>
      <c r="Q130" s="97">
        <v>0</v>
      </c>
    </row>
    <row r="131" spans="1:17" x14ac:dyDescent="0.25">
      <c r="A131" s="98">
        <f t="shared" ref="A131:A194" si="7">+EOMONTH(A130,1)</f>
        <v>48060</v>
      </c>
      <c r="B131" s="713" t="str">
        <f t="shared" ref="B131:B194" si="8">+B130</f>
        <v>AMCo</v>
      </c>
      <c r="C131" s="99">
        <v>0</v>
      </c>
      <c r="D131" s="100">
        <v>0</v>
      </c>
      <c r="E131" s="100">
        <v>0</v>
      </c>
      <c r="F131" s="100">
        <v>0</v>
      </c>
      <c r="G131" s="100">
        <v>0</v>
      </c>
      <c r="H131" s="100">
        <v>0</v>
      </c>
      <c r="I131" s="100">
        <v>0</v>
      </c>
      <c r="J131" s="100">
        <v>0</v>
      </c>
      <c r="K131" s="101">
        <v>0</v>
      </c>
      <c r="L131" s="102">
        <f t="shared" si="6"/>
        <v>0</v>
      </c>
      <c r="M131" s="104">
        <v>0</v>
      </c>
      <c r="N131" s="104">
        <v>0</v>
      </c>
      <c r="O131" s="104">
        <v>0</v>
      </c>
      <c r="P131" s="104">
        <v>0</v>
      </c>
      <c r="Q131" s="105">
        <v>0</v>
      </c>
    </row>
    <row r="132" spans="1:17" x14ac:dyDescent="0.25">
      <c r="A132" s="106">
        <f t="shared" si="7"/>
        <v>48091</v>
      </c>
      <c r="B132" s="714" t="str">
        <f t="shared" si="8"/>
        <v>AMCo</v>
      </c>
      <c r="C132" s="93">
        <v>0</v>
      </c>
      <c r="D132" s="94">
        <v>0</v>
      </c>
      <c r="E132" s="94">
        <v>0</v>
      </c>
      <c r="F132" s="94">
        <v>0</v>
      </c>
      <c r="G132" s="94">
        <v>0</v>
      </c>
      <c r="H132" s="94">
        <v>0</v>
      </c>
      <c r="I132" s="94">
        <v>0</v>
      </c>
      <c r="J132" s="94">
        <v>0</v>
      </c>
      <c r="K132" s="95">
        <v>0</v>
      </c>
      <c r="L132" s="94">
        <f t="shared" si="6"/>
        <v>0</v>
      </c>
      <c r="M132" s="95">
        <v>0</v>
      </c>
      <c r="N132" s="95">
        <v>0</v>
      </c>
      <c r="O132" s="95">
        <v>0</v>
      </c>
      <c r="P132" s="95">
        <v>0</v>
      </c>
      <c r="Q132" s="97">
        <v>0</v>
      </c>
    </row>
    <row r="133" spans="1:17" x14ac:dyDescent="0.25">
      <c r="A133" s="98">
        <f t="shared" si="7"/>
        <v>48121</v>
      </c>
      <c r="B133" s="713" t="str">
        <f t="shared" si="8"/>
        <v>AMCo</v>
      </c>
      <c r="C133" s="99">
        <v>0</v>
      </c>
      <c r="D133" s="100">
        <v>0</v>
      </c>
      <c r="E133" s="100">
        <v>0</v>
      </c>
      <c r="F133" s="100">
        <v>0</v>
      </c>
      <c r="G133" s="100">
        <v>0</v>
      </c>
      <c r="H133" s="100">
        <v>0</v>
      </c>
      <c r="I133" s="100">
        <v>0</v>
      </c>
      <c r="J133" s="100">
        <v>0</v>
      </c>
      <c r="K133" s="101">
        <v>0</v>
      </c>
      <c r="L133" s="102">
        <f t="shared" si="6"/>
        <v>0</v>
      </c>
      <c r="M133" s="104">
        <v>0</v>
      </c>
      <c r="N133" s="104">
        <v>0</v>
      </c>
      <c r="O133" s="104">
        <v>0</v>
      </c>
      <c r="P133" s="104">
        <v>0</v>
      </c>
      <c r="Q133" s="105">
        <v>0</v>
      </c>
    </row>
    <row r="134" spans="1:17" x14ac:dyDescent="0.25">
      <c r="A134" s="106">
        <f t="shared" si="7"/>
        <v>48152</v>
      </c>
      <c r="B134" s="714" t="str">
        <f t="shared" si="8"/>
        <v>AMCo</v>
      </c>
      <c r="C134" s="93">
        <v>0</v>
      </c>
      <c r="D134" s="94">
        <v>0</v>
      </c>
      <c r="E134" s="94">
        <v>0</v>
      </c>
      <c r="F134" s="94">
        <v>0</v>
      </c>
      <c r="G134" s="94">
        <v>0</v>
      </c>
      <c r="H134" s="94">
        <v>0</v>
      </c>
      <c r="I134" s="94">
        <v>0</v>
      </c>
      <c r="J134" s="94">
        <v>0</v>
      </c>
      <c r="K134" s="95">
        <v>0</v>
      </c>
      <c r="L134" s="94">
        <f t="shared" si="6"/>
        <v>0</v>
      </c>
      <c r="M134" s="95">
        <v>0</v>
      </c>
      <c r="N134" s="95">
        <v>0</v>
      </c>
      <c r="O134" s="95">
        <v>0</v>
      </c>
      <c r="P134" s="95">
        <v>0</v>
      </c>
      <c r="Q134" s="97">
        <v>0</v>
      </c>
    </row>
    <row r="135" spans="1:17" x14ac:dyDescent="0.25">
      <c r="A135" s="98">
        <f t="shared" si="7"/>
        <v>48182</v>
      </c>
      <c r="B135" s="713" t="str">
        <f t="shared" si="8"/>
        <v>AMCo</v>
      </c>
      <c r="C135" s="99">
        <v>0</v>
      </c>
      <c r="D135" s="100">
        <v>0</v>
      </c>
      <c r="E135" s="100">
        <v>0</v>
      </c>
      <c r="F135" s="100">
        <v>0</v>
      </c>
      <c r="G135" s="100">
        <v>0</v>
      </c>
      <c r="H135" s="100">
        <v>0</v>
      </c>
      <c r="I135" s="100">
        <v>0</v>
      </c>
      <c r="J135" s="100">
        <v>0</v>
      </c>
      <c r="K135" s="101">
        <v>0</v>
      </c>
      <c r="L135" s="102">
        <f t="shared" si="6"/>
        <v>0</v>
      </c>
      <c r="M135" s="104">
        <v>0</v>
      </c>
      <c r="N135" s="104">
        <v>0</v>
      </c>
      <c r="O135" s="104">
        <v>0</v>
      </c>
      <c r="P135" s="104">
        <v>0</v>
      </c>
      <c r="Q135" s="105">
        <v>0</v>
      </c>
    </row>
    <row r="136" spans="1:17" x14ac:dyDescent="0.25">
      <c r="A136" s="106">
        <f t="shared" si="7"/>
        <v>48213</v>
      </c>
      <c r="B136" s="714" t="str">
        <f t="shared" si="8"/>
        <v>AMCo</v>
      </c>
      <c r="C136" s="93">
        <v>0</v>
      </c>
      <c r="D136" s="94">
        <v>0</v>
      </c>
      <c r="E136" s="94">
        <v>0</v>
      </c>
      <c r="F136" s="94">
        <v>0</v>
      </c>
      <c r="G136" s="94">
        <v>0</v>
      </c>
      <c r="H136" s="94">
        <v>0</v>
      </c>
      <c r="I136" s="94">
        <v>0</v>
      </c>
      <c r="J136" s="94">
        <v>0</v>
      </c>
      <c r="K136" s="95">
        <v>0</v>
      </c>
      <c r="L136" s="94">
        <f t="shared" si="6"/>
        <v>0</v>
      </c>
      <c r="M136" s="95">
        <v>0</v>
      </c>
      <c r="N136" s="95">
        <v>0</v>
      </c>
      <c r="O136" s="95">
        <v>0</v>
      </c>
      <c r="P136" s="95">
        <v>0</v>
      </c>
      <c r="Q136" s="97">
        <v>0</v>
      </c>
    </row>
    <row r="137" spans="1:17" x14ac:dyDescent="0.25">
      <c r="A137" s="98">
        <f t="shared" si="7"/>
        <v>48244</v>
      </c>
      <c r="B137" s="713" t="str">
        <f t="shared" si="8"/>
        <v>AMCo</v>
      </c>
      <c r="C137" s="99">
        <v>0</v>
      </c>
      <c r="D137" s="100">
        <v>0</v>
      </c>
      <c r="E137" s="100">
        <v>0</v>
      </c>
      <c r="F137" s="100">
        <v>0</v>
      </c>
      <c r="G137" s="100">
        <v>0</v>
      </c>
      <c r="H137" s="100">
        <v>0</v>
      </c>
      <c r="I137" s="100">
        <v>0</v>
      </c>
      <c r="J137" s="100">
        <v>0</v>
      </c>
      <c r="K137" s="101">
        <v>0</v>
      </c>
      <c r="L137" s="102">
        <f t="shared" si="6"/>
        <v>0</v>
      </c>
      <c r="M137" s="104">
        <v>0</v>
      </c>
      <c r="N137" s="104">
        <v>0</v>
      </c>
      <c r="O137" s="104">
        <v>0</v>
      </c>
      <c r="P137" s="104">
        <v>0</v>
      </c>
      <c r="Q137" s="105">
        <v>0</v>
      </c>
    </row>
    <row r="138" spans="1:17" x14ac:dyDescent="0.25">
      <c r="A138" s="106">
        <f t="shared" si="7"/>
        <v>48273</v>
      </c>
      <c r="B138" s="714" t="str">
        <f t="shared" si="8"/>
        <v>AMCo</v>
      </c>
      <c r="C138" s="93">
        <v>0</v>
      </c>
      <c r="D138" s="94">
        <v>0</v>
      </c>
      <c r="E138" s="94">
        <v>0</v>
      </c>
      <c r="F138" s="94">
        <v>0</v>
      </c>
      <c r="G138" s="94">
        <v>0</v>
      </c>
      <c r="H138" s="94">
        <v>0</v>
      </c>
      <c r="I138" s="94">
        <v>0</v>
      </c>
      <c r="J138" s="94">
        <v>0</v>
      </c>
      <c r="K138" s="95">
        <v>0</v>
      </c>
      <c r="L138" s="94">
        <f t="shared" si="6"/>
        <v>0</v>
      </c>
      <c r="M138" s="95">
        <v>0</v>
      </c>
      <c r="N138" s="95">
        <v>0</v>
      </c>
      <c r="O138" s="95">
        <v>0</v>
      </c>
      <c r="P138" s="95">
        <v>0</v>
      </c>
      <c r="Q138" s="97">
        <v>0</v>
      </c>
    </row>
    <row r="139" spans="1:17" x14ac:dyDescent="0.25">
      <c r="A139" s="98">
        <f t="shared" si="7"/>
        <v>48304</v>
      </c>
      <c r="B139" s="713" t="str">
        <f t="shared" si="8"/>
        <v>AMCo</v>
      </c>
      <c r="C139" s="99">
        <v>0</v>
      </c>
      <c r="D139" s="100">
        <v>0</v>
      </c>
      <c r="E139" s="100">
        <v>0</v>
      </c>
      <c r="F139" s="100">
        <v>0</v>
      </c>
      <c r="G139" s="100">
        <v>0</v>
      </c>
      <c r="H139" s="100">
        <v>0</v>
      </c>
      <c r="I139" s="100">
        <v>0</v>
      </c>
      <c r="J139" s="100">
        <v>0</v>
      </c>
      <c r="K139" s="101">
        <v>0</v>
      </c>
      <c r="L139" s="102">
        <f t="shared" si="6"/>
        <v>0</v>
      </c>
      <c r="M139" s="104">
        <v>0</v>
      </c>
      <c r="N139" s="104">
        <v>0</v>
      </c>
      <c r="O139" s="104">
        <v>0</v>
      </c>
      <c r="P139" s="104">
        <v>0</v>
      </c>
      <c r="Q139" s="105">
        <v>0</v>
      </c>
    </row>
    <row r="140" spans="1:17" x14ac:dyDescent="0.25">
      <c r="A140" s="106">
        <f t="shared" si="7"/>
        <v>48334</v>
      </c>
      <c r="B140" s="714" t="str">
        <f t="shared" si="8"/>
        <v>AMCo</v>
      </c>
      <c r="C140" s="93">
        <v>0</v>
      </c>
      <c r="D140" s="94">
        <v>0</v>
      </c>
      <c r="E140" s="94">
        <v>0</v>
      </c>
      <c r="F140" s="94">
        <v>0</v>
      </c>
      <c r="G140" s="94">
        <v>0</v>
      </c>
      <c r="H140" s="94">
        <v>0</v>
      </c>
      <c r="I140" s="94">
        <v>0</v>
      </c>
      <c r="J140" s="94">
        <v>0</v>
      </c>
      <c r="K140" s="95">
        <v>0</v>
      </c>
      <c r="L140" s="94">
        <f t="shared" si="6"/>
        <v>0</v>
      </c>
      <c r="M140" s="95">
        <v>0</v>
      </c>
      <c r="N140" s="95">
        <v>0</v>
      </c>
      <c r="O140" s="95">
        <v>0</v>
      </c>
      <c r="P140" s="95">
        <v>0</v>
      </c>
      <c r="Q140" s="97">
        <v>0</v>
      </c>
    </row>
    <row r="141" spans="1:17" x14ac:dyDescent="0.25">
      <c r="A141" s="98">
        <f t="shared" si="7"/>
        <v>48365</v>
      </c>
      <c r="B141" s="713" t="str">
        <f t="shared" si="8"/>
        <v>AMCo</v>
      </c>
      <c r="C141" s="99">
        <v>0</v>
      </c>
      <c r="D141" s="100">
        <v>0</v>
      </c>
      <c r="E141" s="100">
        <v>0</v>
      </c>
      <c r="F141" s="100">
        <v>0</v>
      </c>
      <c r="G141" s="100">
        <v>0</v>
      </c>
      <c r="H141" s="100">
        <v>0</v>
      </c>
      <c r="I141" s="100">
        <v>0</v>
      </c>
      <c r="J141" s="100">
        <v>0</v>
      </c>
      <c r="K141" s="101">
        <v>0</v>
      </c>
      <c r="L141" s="102">
        <f t="shared" si="6"/>
        <v>0</v>
      </c>
      <c r="M141" s="104">
        <v>0</v>
      </c>
      <c r="N141" s="104">
        <v>0</v>
      </c>
      <c r="O141" s="104">
        <v>0</v>
      </c>
      <c r="P141" s="104">
        <v>0</v>
      </c>
      <c r="Q141" s="105">
        <v>0</v>
      </c>
    </row>
    <row r="142" spans="1:17" x14ac:dyDescent="0.25">
      <c r="A142" s="106">
        <f t="shared" si="7"/>
        <v>48395</v>
      </c>
      <c r="B142" s="714" t="str">
        <f t="shared" si="8"/>
        <v>AMCo</v>
      </c>
      <c r="C142" s="93">
        <v>0</v>
      </c>
      <c r="D142" s="94">
        <v>0</v>
      </c>
      <c r="E142" s="94">
        <v>0</v>
      </c>
      <c r="F142" s="94">
        <v>0</v>
      </c>
      <c r="G142" s="94">
        <v>0</v>
      </c>
      <c r="H142" s="94">
        <v>0</v>
      </c>
      <c r="I142" s="94">
        <v>0</v>
      </c>
      <c r="J142" s="94">
        <v>0</v>
      </c>
      <c r="K142" s="95">
        <v>0</v>
      </c>
      <c r="L142" s="94">
        <f t="shared" si="6"/>
        <v>0</v>
      </c>
      <c r="M142" s="95">
        <v>0</v>
      </c>
      <c r="N142" s="95">
        <v>0</v>
      </c>
      <c r="O142" s="95">
        <v>0</v>
      </c>
      <c r="P142" s="95">
        <v>0</v>
      </c>
      <c r="Q142" s="97">
        <v>0</v>
      </c>
    </row>
    <row r="143" spans="1:17" x14ac:dyDescent="0.25">
      <c r="A143" s="98">
        <f t="shared" si="7"/>
        <v>48426</v>
      </c>
      <c r="B143" s="713" t="str">
        <f t="shared" si="8"/>
        <v>AMCo</v>
      </c>
      <c r="C143" s="99">
        <v>0</v>
      </c>
      <c r="D143" s="100">
        <v>0</v>
      </c>
      <c r="E143" s="100">
        <v>0</v>
      </c>
      <c r="F143" s="100">
        <v>0</v>
      </c>
      <c r="G143" s="100">
        <v>0</v>
      </c>
      <c r="H143" s="100">
        <v>0</v>
      </c>
      <c r="I143" s="100">
        <v>0</v>
      </c>
      <c r="J143" s="100">
        <v>0</v>
      </c>
      <c r="K143" s="101">
        <v>0</v>
      </c>
      <c r="L143" s="102">
        <f t="shared" si="6"/>
        <v>0</v>
      </c>
      <c r="M143" s="104">
        <v>0</v>
      </c>
      <c r="N143" s="104">
        <v>0</v>
      </c>
      <c r="O143" s="104">
        <v>0</v>
      </c>
      <c r="P143" s="104">
        <v>0</v>
      </c>
      <c r="Q143" s="105">
        <v>0</v>
      </c>
    </row>
    <row r="144" spans="1:17" x14ac:dyDescent="0.25">
      <c r="A144" s="106">
        <f t="shared" si="7"/>
        <v>48457</v>
      </c>
      <c r="B144" s="714" t="str">
        <f t="shared" si="8"/>
        <v>AMCo</v>
      </c>
      <c r="C144" s="93">
        <v>0</v>
      </c>
      <c r="D144" s="94">
        <v>0</v>
      </c>
      <c r="E144" s="94">
        <v>0</v>
      </c>
      <c r="F144" s="94">
        <v>0</v>
      </c>
      <c r="G144" s="94">
        <v>0</v>
      </c>
      <c r="H144" s="94">
        <v>0</v>
      </c>
      <c r="I144" s="94">
        <v>0</v>
      </c>
      <c r="J144" s="94">
        <v>0</v>
      </c>
      <c r="K144" s="95">
        <v>0</v>
      </c>
      <c r="L144" s="94">
        <f t="shared" si="6"/>
        <v>0</v>
      </c>
      <c r="M144" s="95">
        <v>0</v>
      </c>
      <c r="N144" s="95">
        <v>0</v>
      </c>
      <c r="O144" s="95">
        <v>0</v>
      </c>
      <c r="P144" s="95">
        <v>0</v>
      </c>
      <c r="Q144" s="97">
        <v>0</v>
      </c>
    </row>
    <row r="145" spans="1:17" x14ac:dyDescent="0.25">
      <c r="A145" s="98">
        <f t="shared" si="7"/>
        <v>48487</v>
      </c>
      <c r="B145" s="713" t="str">
        <f t="shared" si="8"/>
        <v>AMCo</v>
      </c>
      <c r="C145" s="99">
        <v>0</v>
      </c>
      <c r="D145" s="100">
        <v>0</v>
      </c>
      <c r="E145" s="100">
        <v>0</v>
      </c>
      <c r="F145" s="100">
        <v>0</v>
      </c>
      <c r="G145" s="100">
        <v>0</v>
      </c>
      <c r="H145" s="100">
        <v>0</v>
      </c>
      <c r="I145" s="100">
        <v>0</v>
      </c>
      <c r="J145" s="100">
        <v>0</v>
      </c>
      <c r="K145" s="101">
        <v>0</v>
      </c>
      <c r="L145" s="102">
        <f t="shared" si="6"/>
        <v>0</v>
      </c>
      <c r="M145" s="104">
        <v>0</v>
      </c>
      <c r="N145" s="104">
        <v>0</v>
      </c>
      <c r="O145" s="104">
        <v>0</v>
      </c>
      <c r="P145" s="104">
        <v>0</v>
      </c>
      <c r="Q145" s="105">
        <v>0</v>
      </c>
    </row>
    <row r="146" spans="1:17" x14ac:dyDescent="0.25">
      <c r="A146" s="106">
        <f t="shared" si="7"/>
        <v>48518</v>
      </c>
      <c r="B146" s="714" t="str">
        <f t="shared" si="8"/>
        <v>AMCo</v>
      </c>
      <c r="C146" s="93">
        <v>0</v>
      </c>
      <c r="D146" s="94">
        <v>0</v>
      </c>
      <c r="E146" s="94">
        <v>0</v>
      </c>
      <c r="F146" s="94">
        <v>0</v>
      </c>
      <c r="G146" s="94">
        <v>0</v>
      </c>
      <c r="H146" s="94">
        <v>0</v>
      </c>
      <c r="I146" s="94">
        <v>0</v>
      </c>
      <c r="J146" s="94">
        <v>0</v>
      </c>
      <c r="K146" s="95">
        <v>0</v>
      </c>
      <c r="L146" s="94">
        <f t="shared" si="6"/>
        <v>0</v>
      </c>
      <c r="M146" s="95">
        <v>0</v>
      </c>
      <c r="N146" s="95">
        <v>0</v>
      </c>
      <c r="O146" s="95">
        <v>0</v>
      </c>
      <c r="P146" s="95">
        <v>0</v>
      </c>
      <c r="Q146" s="97">
        <v>0</v>
      </c>
    </row>
    <row r="147" spans="1:17" x14ac:dyDescent="0.25">
      <c r="A147" s="98">
        <f t="shared" si="7"/>
        <v>48548</v>
      </c>
      <c r="B147" s="713" t="str">
        <f t="shared" si="8"/>
        <v>AMCo</v>
      </c>
      <c r="C147" s="99">
        <v>0</v>
      </c>
      <c r="D147" s="100">
        <v>0</v>
      </c>
      <c r="E147" s="100">
        <v>0</v>
      </c>
      <c r="F147" s="100">
        <v>0</v>
      </c>
      <c r="G147" s="100">
        <v>0</v>
      </c>
      <c r="H147" s="100">
        <v>0</v>
      </c>
      <c r="I147" s="100">
        <v>0</v>
      </c>
      <c r="J147" s="100">
        <v>0</v>
      </c>
      <c r="K147" s="101">
        <v>0</v>
      </c>
      <c r="L147" s="102">
        <f t="shared" si="6"/>
        <v>0</v>
      </c>
      <c r="M147" s="104">
        <v>0</v>
      </c>
      <c r="N147" s="104">
        <v>0</v>
      </c>
      <c r="O147" s="104">
        <v>0</v>
      </c>
      <c r="P147" s="104">
        <v>0</v>
      </c>
      <c r="Q147" s="105">
        <v>0</v>
      </c>
    </row>
    <row r="148" spans="1:17" x14ac:dyDescent="0.25">
      <c r="A148" s="106">
        <f t="shared" si="7"/>
        <v>48579</v>
      </c>
      <c r="B148" s="714" t="str">
        <f t="shared" si="8"/>
        <v>AMCo</v>
      </c>
      <c r="C148" s="93">
        <v>0</v>
      </c>
      <c r="D148" s="94">
        <v>0</v>
      </c>
      <c r="E148" s="94">
        <v>0</v>
      </c>
      <c r="F148" s="94">
        <v>0</v>
      </c>
      <c r="G148" s="94">
        <v>0</v>
      </c>
      <c r="H148" s="94">
        <v>0</v>
      </c>
      <c r="I148" s="94">
        <v>0</v>
      </c>
      <c r="J148" s="94">
        <v>0</v>
      </c>
      <c r="K148" s="95">
        <v>0</v>
      </c>
      <c r="L148" s="94">
        <f t="shared" si="6"/>
        <v>0</v>
      </c>
      <c r="M148" s="95">
        <v>0</v>
      </c>
      <c r="N148" s="95">
        <v>0</v>
      </c>
      <c r="O148" s="95">
        <v>0</v>
      </c>
      <c r="P148" s="95">
        <v>0</v>
      </c>
      <c r="Q148" s="97">
        <v>0</v>
      </c>
    </row>
    <row r="149" spans="1:17" x14ac:dyDescent="0.25">
      <c r="A149" s="98">
        <f t="shared" si="7"/>
        <v>48610</v>
      </c>
      <c r="B149" s="713" t="str">
        <f t="shared" si="8"/>
        <v>AMCo</v>
      </c>
      <c r="C149" s="99">
        <v>0</v>
      </c>
      <c r="D149" s="100">
        <v>0</v>
      </c>
      <c r="E149" s="100">
        <v>0</v>
      </c>
      <c r="F149" s="100">
        <v>0</v>
      </c>
      <c r="G149" s="100">
        <v>0</v>
      </c>
      <c r="H149" s="100">
        <v>0</v>
      </c>
      <c r="I149" s="100">
        <v>0</v>
      </c>
      <c r="J149" s="100">
        <v>0</v>
      </c>
      <c r="K149" s="101">
        <v>0</v>
      </c>
      <c r="L149" s="102">
        <f t="shared" si="6"/>
        <v>0</v>
      </c>
      <c r="M149" s="104">
        <v>0</v>
      </c>
      <c r="N149" s="104">
        <v>0</v>
      </c>
      <c r="O149" s="104">
        <v>0</v>
      </c>
      <c r="P149" s="104">
        <v>0</v>
      </c>
      <c r="Q149" s="105">
        <v>0</v>
      </c>
    </row>
    <row r="150" spans="1:17" x14ac:dyDescent="0.25">
      <c r="A150" s="106">
        <f t="shared" si="7"/>
        <v>48638</v>
      </c>
      <c r="B150" s="714" t="str">
        <f t="shared" si="8"/>
        <v>AMCo</v>
      </c>
      <c r="C150" s="93">
        <v>0</v>
      </c>
      <c r="D150" s="94">
        <v>0</v>
      </c>
      <c r="E150" s="94">
        <v>0</v>
      </c>
      <c r="F150" s="94">
        <v>0</v>
      </c>
      <c r="G150" s="94">
        <v>0</v>
      </c>
      <c r="H150" s="94">
        <v>0</v>
      </c>
      <c r="I150" s="94">
        <v>0</v>
      </c>
      <c r="J150" s="94">
        <v>0</v>
      </c>
      <c r="K150" s="95">
        <v>0</v>
      </c>
      <c r="L150" s="94">
        <f t="shared" si="6"/>
        <v>0</v>
      </c>
      <c r="M150" s="95">
        <v>0</v>
      </c>
      <c r="N150" s="95">
        <v>0</v>
      </c>
      <c r="O150" s="95">
        <v>0</v>
      </c>
      <c r="P150" s="95">
        <v>0</v>
      </c>
      <c r="Q150" s="97">
        <v>0</v>
      </c>
    </row>
    <row r="151" spans="1:17" x14ac:dyDescent="0.25">
      <c r="A151" s="98">
        <f t="shared" si="7"/>
        <v>48669</v>
      </c>
      <c r="B151" s="713" t="str">
        <f t="shared" si="8"/>
        <v>AMCo</v>
      </c>
      <c r="C151" s="99">
        <v>0</v>
      </c>
      <c r="D151" s="100">
        <v>0</v>
      </c>
      <c r="E151" s="100">
        <v>0</v>
      </c>
      <c r="F151" s="100">
        <v>0</v>
      </c>
      <c r="G151" s="100">
        <v>0</v>
      </c>
      <c r="H151" s="100">
        <v>0</v>
      </c>
      <c r="I151" s="100">
        <v>0</v>
      </c>
      <c r="J151" s="100">
        <v>0</v>
      </c>
      <c r="K151" s="101">
        <v>0</v>
      </c>
      <c r="L151" s="102">
        <f t="shared" si="6"/>
        <v>0</v>
      </c>
      <c r="M151" s="104">
        <v>0</v>
      </c>
      <c r="N151" s="104">
        <v>0</v>
      </c>
      <c r="O151" s="104">
        <v>0</v>
      </c>
      <c r="P151" s="104">
        <v>0</v>
      </c>
      <c r="Q151" s="105">
        <v>0</v>
      </c>
    </row>
    <row r="152" spans="1:17" x14ac:dyDescent="0.25">
      <c r="A152" s="106">
        <f t="shared" si="7"/>
        <v>48699</v>
      </c>
      <c r="B152" s="714" t="str">
        <f t="shared" si="8"/>
        <v>AMCo</v>
      </c>
      <c r="C152" s="93">
        <v>0</v>
      </c>
      <c r="D152" s="94">
        <v>0</v>
      </c>
      <c r="E152" s="94">
        <v>0</v>
      </c>
      <c r="F152" s="94">
        <v>0</v>
      </c>
      <c r="G152" s="94">
        <v>0</v>
      </c>
      <c r="H152" s="94">
        <v>0</v>
      </c>
      <c r="I152" s="94">
        <v>0</v>
      </c>
      <c r="J152" s="94">
        <v>0</v>
      </c>
      <c r="K152" s="95">
        <v>0</v>
      </c>
      <c r="L152" s="94">
        <f t="shared" si="6"/>
        <v>0</v>
      </c>
      <c r="M152" s="95">
        <v>0</v>
      </c>
      <c r="N152" s="95">
        <v>0</v>
      </c>
      <c r="O152" s="95">
        <v>0</v>
      </c>
      <c r="P152" s="95">
        <v>0</v>
      </c>
      <c r="Q152" s="97">
        <v>0</v>
      </c>
    </row>
    <row r="153" spans="1:17" x14ac:dyDescent="0.25">
      <c r="A153" s="98">
        <f t="shared" si="7"/>
        <v>48730</v>
      </c>
      <c r="B153" s="713" t="str">
        <f t="shared" si="8"/>
        <v>AMCo</v>
      </c>
      <c r="C153" s="99">
        <v>0</v>
      </c>
      <c r="D153" s="100">
        <v>0</v>
      </c>
      <c r="E153" s="100">
        <v>0</v>
      </c>
      <c r="F153" s="100">
        <v>0</v>
      </c>
      <c r="G153" s="100">
        <v>0</v>
      </c>
      <c r="H153" s="100">
        <v>0</v>
      </c>
      <c r="I153" s="100">
        <v>0</v>
      </c>
      <c r="J153" s="100">
        <v>0</v>
      </c>
      <c r="K153" s="101">
        <v>0</v>
      </c>
      <c r="L153" s="102">
        <f t="shared" si="6"/>
        <v>0</v>
      </c>
      <c r="M153" s="104">
        <v>0</v>
      </c>
      <c r="N153" s="104">
        <v>0</v>
      </c>
      <c r="O153" s="104">
        <v>0</v>
      </c>
      <c r="P153" s="104">
        <v>0</v>
      </c>
      <c r="Q153" s="105">
        <v>0</v>
      </c>
    </row>
    <row r="154" spans="1:17" x14ac:dyDescent="0.25">
      <c r="A154" s="106">
        <f t="shared" si="7"/>
        <v>48760</v>
      </c>
      <c r="B154" s="714" t="str">
        <f t="shared" si="8"/>
        <v>AMCo</v>
      </c>
      <c r="C154" s="93">
        <v>0</v>
      </c>
      <c r="D154" s="94">
        <v>0</v>
      </c>
      <c r="E154" s="94">
        <v>0</v>
      </c>
      <c r="F154" s="94">
        <v>0</v>
      </c>
      <c r="G154" s="94">
        <v>0</v>
      </c>
      <c r="H154" s="94">
        <v>0</v>
      </c>
      <c r="I154" s="94">
        <v>0</v>
      </c>
      <c r="J154" s="94">
        <v>0</v>
      </c>
      <c r="K154" s="95">
        <v>0</v>
      </c>
      <c r="L154" s="94">
        <f t="shared" si="6"/>
        <v>0</v>
      </c>
      <c r="M154" s="95">
        <v>0</v>
      </c>
      <c r="N154" s="95">
        <v>0</v>
      </c>
      <c r="O154" s="95">
        <v>0</v>
      </c>
      <c r="P154" s="95">
        <v>0</v>
      </c>
      <c r="Q154" s="97">
        <v>0</v>
      </c>
    </row>
    <row r="155" spans="1:17" x14ac:dyDescent="0.25">
      <c r="A155" s="98">
        <f t="shared" si="7"/>
        <v>48791</v>
      </c>
      <c r="B155" s="713" t="str">
        <f t="shared" si="8"/>
        <v>AMCo</v>
      </c>
      <c r="C155" s="99">
        <v>0</v>
      </c>
      <c r="D155" s="100">
        <v>0</v>
      </c>
      <c r="E155" s="100">
        <v>0</v>
      </c>
      <c r="F155" s="100">
        <v>0</v>
      </c>
      <c r="G155" s="100">
        <v>0</v>
      </c>
      <c r="H155" s="100">
        <v>0</v>
      </c>
      <c r="I155" s="100">
        <v>0</v>
      </c>
      <c r="J155" s="100">
        <v>0</v>
      </c>
      <c r="K155" s="101">
        <v>0</v>
      </c>
      <c r="L155" s="102">
        <f t="shared" si="6"/>
        <v>0</v>
      </c>
      <c r="M155" s="104">
        <v>0</v>
      </c>
      <c r="N155" s="104">
        <v>0</v>
      </c>
      <c r="O155" s="104">
        <v>0</v>
      </c>
      <c r="P155" s="104">
        <v>0</v>
      </c>
      <c r="Q155" s="105">
        <v>0</v>
      </c>
    </row>
    <row r="156" spans="1:17" x14ac:dyDescent="0.25">
      <c r="A156" s="106">
        <f t="shared" si="7"/>
        <v>48822</v>
      </c>
      <c r="B156" s="714" t="str">
        <f t="shared" si="8"/>
        <v>AMCo</v>
      </c>
      <c r="C156" s="93">
        <v>0</v>
      </c>
      <c r="D156" s="94">
        <v>0</v>
      </c>
      <c r="E156" s="94">
        <v>0</v>
      </c>
      <c r="F156" s="94">
        <v>0</v>
      </c>
      <c r="G156" s="94">
        <v>0</v>
      </c>
      <c r="H156" s="94">
        <v>0</v>
      </c>
      <c r="I156" s="94">
        <v>0</v>
      </c>
      <c r="J156" s="94">
        <v>0</v>
      </c>
      <c r="K156" s="95">
        <v>0</v>
      </c>
      <c r="L156" s="94">
        <f t="shared" si="6"/>
        <v>0</v>
      </c>
      <c r="M156" s="95">
        <v>0</v>
      </c>
      <c r="N156" s="95">
        <v>0</v>
      </c>
      <c r="O156" s="95">
        <v>0</v>
      </c>
      <c r="P156" s="95">
        <v>0</v>
      </c>
      <c r="Q156" s="97">
        <v>0</v>
      </c>
    </row>
    <row r="157" spans="1:17" x14ac:dyDescent="0.25">
      <c r="A157" s="98">
        <f t="shared" si="7"/>
        <v>48852</v>
      </c>
      <c r="B157" s="713" t="str">
        <f t="shared" si="8"/>
        <v>AMCo</v>
      </c>
      <c r="C157" s="99">
        <v>0</v>
      </c>
      <c r="D157" s="100">
        <v>0</v>
      </c>
      <c r="E157" s="100">
        <v>0</v>
      </c>
      <c r="F157" s="100">
        <v>0</v>
      </c>
      <c r="G157" s="100">
        <v>0</v>
      </c>
      <c r="H157" s="100">
        <v>0</v>
      </c>
      <c r="I157" s="100">
        <v>0</v>
      </c>
      <c r="J157" s="100">
        <v>0</v>
      </c>
      <c r="K157" s="101">
        <v>0</v>
      </c>
      <c r="L157" s="102">
        <f t="shared" si="6"/>
        <v>0</v>
      </c>
      <c r="M157" s="104">
        <v>0</v>
      </c>
      <c r="N157" s="104">
        <v>0</v>
      </c>
      <c r="O157" s="104">
        <v>0</v>
      </c>
      <c r="P157" s="104">
        <v>0</v>
      </c>
      <c r="Q157" s="105">
        <v>0</v>
      </c>
    </row>
    <row r="158" spans="1:17" x14ac:dyDescent="0.25">
      <c r="A158" s="106">
        <f t="shared" si="7"/>
        <v>48883</v>
      </c>
      <c r="B158" s="714" t="str">
        <f t="shared" si="8"/>
        <v>AMCo</v>
      </c>
      <c r="C158" s="93">
        <v>0</v>
      </c>
      <c r="D158" s="94">
        <v>0</v>
      </c>
      <c r="E158" s="94">
        <v>0</v>
      </c>
      <c r="F158" s="94">
        <v>0</v>
      </c>
      <c r="G158" s="94">
        <v>0</v>
      </c>
      <c r="H158" s="94">
        <v>0</v>
      </c>
      <c r="I158" s="94">
        <v>0</v>
      </c>
      <c r="J158" s="94">
        <v>0</v>
      </c>
      <c r="K158" s="95">
        <v>0</v>
      </c>
      <c r="L158" s="94">
        <f t="shared" si="6"/>
        <v>0</v>
      </c>
      <c r="M158" s="95">
        <v>0</v>
      </c>
      <c r="N158" s="95">
        <v>0</v>
      </c>
      <c r="O158" s="95">
        <v>0</v>
      </c>
      <c r="P158" s="95">
        <v>0</v>
      </c>
      <c r="Q158" s="97">
        <v>0</v>
      </c>
    </row>
    <row r="159" spans="1:17" x14ac:dyDescent="0.25">
      <c r="A159" s="98">
        <f t="shared" si="7"/>
        <v>48913</v>
      </c>
      <c r="B159" s="713" t="str">
        <f t="shared" si="8"/>
        <v>AMCo</v>
      </c>
      <c r="C159" s="99">
        <v>0</v>
      </c>
      <c r="D159" s="100">
        <v>0</v>
      </c>
      <c r="E159" s="100">
        <v>0</v>
      </c>
      <c r="F159" s="100">
        <v>0</v>
      </c>
      <c r="G159" s="100">
        <v>0</v>
      </c>
      <c r="H159" s="100">
        <v>0</v>
      </c>
      <c r="I159" s="100">
        <v>0</v>
      </c>
      <c r="J159" s="100">
        <v>0</v>
      </c>
      <c r="K159" s="101">
        <v>0</v>
      </c>
      <c r="L159" s="102">
        <f t="shared" si="6"/>
        <v>0</v>
      </c>
      <c r="M159" s="104">
        <v>0</v>
      </c>
      <c r="N159" s="104">
        <v>0</v>
      </c>
      <c r="O159" s="104">
        <v>0</v>
      </c>
      <c r="P159" s="104">
        <v>0</v>
      </c>
      <c r="Q159" s="105">
        <v>0</v>
      </c>
    </row>
    <row r="160" spans="1:17" x14ac:dyDescent="0.25">
      <c r="A160" s="106">
        <f t="shared" si="7"/>
        <v>48944</v>
      </c>
      <c r="B160" s="714" t="str">
        <f t="shared" si="8"/>
        <v>AMCo</v>
      </c>
      <c r="C160" s="93">
        <v>0</v>
      </c>
      <c r="D160" s="94">
        <v>0</v>
      </c>
      <c r="E160" s="94">
        <v>0</v>
      </c>
      <c r="F160" s="94">
        <v>0</v>
      </c>
      <c r="G160" s="94">
        <v>0</v>
      </c>
      <c r="H160" s="94">
        <v>0</v>
      </c>
      <c r="I160" s="94">
        <v>0</v>
      </c>
      <c r="J160" s="94">
        <v>0</v>
      </c>
      <c r="K160" s="95">
        <v>0</v>
      </c>
      <c r="L160" s="94">
        <f t="shared" si="6"/>
        <v>0</v>
      </c>
      <c r="M160" s="95">
        <v>0</v>
      </c>
      <c r="N160" s="95">
        <v>0</v>
      </c>
      <c r="O160" s="95">
        <v>0</v>
      </c>
      <c r="P160" s="95">
        <v>0</v>
      </c>
      <c r="Q160" s="97">
        <v>0</v>
      </c>
    </row>
    <row r="161" spans="1:17" x14ac:dyDescent="0.25">
      <c r="A161" s="98">
        <f t="shared" si="7"/>
        <v>48975</v>
      </c>
      <c r="B161" s="713" t="str">
        <f t="shared" si="8"/>
        <v>AMCo</v>
      </c>
      <c r="C161" s="99">
        <v>0</v>
      </c>
      <c r="D161" s="100">
        <v>0</v>
      </c>
      <c r="E161" s="100">
        <v>0</v>
      </c>
      <c r="F161" s="100">
        <v>0</v>
      </c>
      <c r="G161" s="100">
        <v>0</v>
      </c>
      <c r="H161" s="100">
        <v>0</v>
      </c>
      <c r="I161" s="100">
        <v>0</v>
      </c>
      <c r="J161" s="100">
        <v>0</v>
      </c>
      <c r="K161" s="101">
        <v>0</v>
      </c>
      <c r="L161" s="102">
        <f t="shared" si="6"/>
        <v>0</v>
      </c>
      <c r="M161" s="104">
        <v>0</v>
      </c>
      <c r="N161" s="104">
        <v>0</v>
      </c>
      <c r="O161" s="104">
        <v>0</v>
      </c>
      <c r="P161" s="104">
        <v>0</v>
      </c>
      <c r="Q161" s="105">
        <v>0</v>
      </c>
    </row>
    <row r="162" spans="1:17" x14ac:dyDescent="0.25">
      <c r="A162" s="106">
        <f t="shared" si="7"/>
        <v>49003</v>
      </c>
      <c r="B162" s="714" t="str">
        <f t="shared" si="8"/>
        <v>AMCo</v>
      </c>
      <c r="C162" s="93">
        <v>0</v>
      </c>
      <c r="D162" s="94">
        <v>0</v>
      </c>
      <c r="E162" s="94">
        <v>0</v>
      </c>
      <c r="F162" s="94">
        <v>0</v>
      </c>
      <c r="G162" s="94">
        <v>0</v>
      </c>
      <c r="H162" s="94">
        <v>0</v>
      </c>
      <c r="I162" s="94">
        <v>0</v>
      </c>
      <c r="J162" s="94">
        <v>0</v>
      </c>
      <c r="K162" s="95">
        <v>0</v>
      </c>
      <c r="L162" s="94">
        <f t="shared" si="6"/>
        <v>0</v>
      </c>
      <c r="M162" s="95">
        <v>0</v>
      </c>
      <c r="N162" s="95">
        <v>0</v>
      </c>
      <c r="O162" s="95">
        <v>0</v>
      </c>
      <c r="P162" s="95">
        <v>0</v>
      </c>
      <c r="Q162" s="97">
        <v>0</v>
      </c>
    </row>
    <row r="163" spans="1:17" x14ac:dyDescent="0.25">
      <c r="A163" s="98">
        <f t="shared" si="7"/>
        <v>49034</v>
      </c>
      <c r="B163" s="713" t="str">
        <f t="shared" si="8"/>
        <v>AMCo</v>
      </c>
      <c r="C163" s="99">
        <v>0</v>
      </c>
      <c r="D163" s="100">
        <v>0</v>
      </c>
      <c r="E163" s="100">
        <v>0</v>
      </c>
      <c r="F163" s="100">
        <v>0</v>
      </c>
      <c r="G163" s="100">
        <v>0</v>
      </c>
      <c r="H163" s="100">
        <v>0</v>
      </c>
      <c r="I163" s="100">
        <v>0</v>
      </c>
      <c r="J163" s="100">
        <v>0</v>
      </c>
      <c r="K163" s="101">
        <v>0</v>
      </c>
      <c r="L163" s="102">
        <f t="shared" si="6"/>
        <v>0</v>
      </c>
      <c r="M163" s="104">
        <v>0</v>
      </c>
      <c r="N163" s="104">
        <v>0</v>
      </c>
      <c r="O163" s="104">
        <v>0</v>
      </c>
      <c r="P163" s="104">
        <v>0</v>
      </c>
      <c r="Q163" s="105">
        <v>0</v>
      </c>
    </row>
    <row r="164" spans="1:17" x14ac:dyDescent="0.25">
      <c r="A164" s="106">
        <f t="shared" si="7"/>
        <v>49064</v>
      </c>
      <c r="B164" s="714" t="str">
        <f t="shared" si="8"/>
        <v>AMCo</v>
      </c>
      <c r="C164" s="93">
        <v>0</v>
      </c>
      <c r="D164" s="94">
        <v>0</v>
      </c>
      <c r="E164" s="94">
        <v>0</v>
      </c>
      <c r="F164" s="94">
        <v>0</v>
      </c>
      <c r="G164" s="94">
        <v>0</v>
      </c>
      <c r="H164" s="94">
        <v>0</v>
      </c>
      <c r="I164" s="94">
        <v>0</v>
      </c>
      <c r="J164" s="94">
        <v>0</v>
      </c>
      <c r="K164" s="95">
        <v>0</v>
      </c>
      <c r="L164" s="94">
        <f t="shared" si="6"/>
        <v>0</v>
      </c>
      <c r="M164" s="95">
        <v>0</v>
      </c>
      <c r="N164" s="95">
        <v>0</v>
      </c>
      <c r="O164" s="95">
        <v>0</v>
      </c>
      <c r="P164" s="95">
        <v>0</v>
      </c>
      <c r="Q164" s="97">
        <v>0</v>
      </c>
    </row>
    <row r="165" spans="1:17" x14ac:dyDescent="0.25">
      <c r="A165" s="98">
        <f t="shared" si="7"/>
        <v>49095</v>
      </c>
      <c r="B165" s="713" t="str">
        <f t="shared" si="8"/>
        <v>AMCo</v>
      </c>
      <c r="C165" s="99">
        <v>0</v>
      </c>
      <c r="D165" s="100">
        <v>0</v>
      </c>
      <c r="E165" s="100">
        <v>0</v>
      </c>
      <c r="F165" s="100">
        <v>0</v>
      </c>
      <c r="G165" s="100">
        <v>0</v>
      </c>
      <c r="H165" s="100">
        <v>0</v>
      </c>
      <c r="I165" s="100">
        <v>0</v>
      </c>
      <c r="J165" s="100">
        <v>0</v>
      </c>
      <c r="K165" s="101">
        <v>0</v>
      </c>
      <c r="L165" s="102">
        <f t="shared" si="6"/>
        <v>0</v>
      </c>
      <c r="M165" s="104">
        <v>0</v>
      </c>
      <c r="N165" s="104">
        <v>0</v>
      </c>
      <c r="O165" s="104">
        <v>0</v>
      </c>
      <c r="P165" s="104">
        <v>0</v>
      </c>
      <c r="Q165" s="105">
        <v>0</v>
      </c>
    </row>
    <row r="166" spans="1:17" x14ac:dyDescent="0.25">
      <c r="A166" s="106">
        <f t="shared" si="7"/>
        <v>49125</v>
      </c>
      <c r="B166" s="714" t="str">
        <f t="shared" si="8"/>
        <v>AMCo</v>
      </c>
      <c r="C166" s="93">
        <v>0</v>
      </c>
      <c r="D166" s="94">
        <v>0</v>
      </c>
      <c r="E166" s="94">
        <v>0</v>
      </c>
      <c r="F166" s="94">
        <v>0</v>
      </c>
      <c r="G166" s="94">
        <v>0</v>
      </c>
      <c r="H166" s="94">
        <v>0</v>
      </c>
      <c r="I166" s="94">
        <v>0</v>
      </c>
      <c r="J166" s="94">
        <v>0</v>
      </c>
      <c r="K166" s="95">
        <v>0</v>
      </c>
      <c r="L166" s="94">
        <f t="shared" si="6"/>
        <v>0</v>
      </c>
      <c r="M166" s="95">
        <v>0</v>
      </c>
      <c r="N166" s="95">
        <v>0</v>
      </c>
      <c r="O166" s="95">
        <v>0</v>
      </c>
      <c r="P166" s="95">
        <v>0</v>
      </c>
      <c r="Q166" s="97">
        <v>0</v>
      </c>
    </row>
    <row r="167" spans="1:17" x14ac:dyDescent="0.25">
      <c r="A167" s="98">
        <f t="shared" si="7"/>
        <v>49156</v>
      </c>
      <c r="B167" s="713" t="str">
        <f t="shared" si="8"/>
        <v>AMCo</v>
      </c>
      <c r="C167" s="99">
        <v>0</v>
      </c>
      <c r="D167" s="100">
        <v>0</v>
      </c>
      <c r="E167" s="100">
        <v>0</v>
      </c>
      <c r="F167" s="100">
        <v>0</v>
      </c>
      <c r="G167" s="100">
        <v>0</v>
      </c>
      <c r="H167" s="100">
        <v>0</v>
      </c>
      <c r="I167" s="100">
        <v>0</v>
      </c>
      <c r="J167" s="100">
        <v>0</v>
      </c>
      <c r="K167" s="101">
        <v>0</v>
      </c>
      <c r="L167" s="102">
        <f t="shared" si="6"/>
        <v>0</v>
      </c>
      <c r="M167" s="104">
        <v>0</v>
      </c>
      <c r="N167" s="104">
        <v>0</v>
      </c>
      <c r="O167" s="104">
        <v>0</v>
      </c>
      <c r="P167" s="104">
        <v>0</v>
      </c>
      <c r="Q167" s="105">
        <v>0</v>
      </c>
    </row>
    <row r="168" spans="1:17" x14ac:dyDescent="0.25">
      <c r="A168" s="106">
        <f t="shared" si="7"/>
        <v>49187</v>
      </c>
      <c r="B168" s="714" t="str">
        <f t="shared" si="8"/>
        <v>AMCo</v>
      </c>
      <c r="C168" s="93">
        <v>0</v>
      </c>
      <c r="D168" s="94">
        <v>0</v>
      </c>
      <c r="E168" s="94">
        <v>0</v>
      </c>
      <c r="F168" s="94">
        <v>0</v>
      </c>
      <c r="G168" s="94">
        <v>0</v>
      </c>
      <c r="H168" s="94">
        <v>0</v>
      </c>
      <c r="I168" s="94">
        <v>0</v>
      </c>
      <c r="J168" s="94">
        <v>0</v>
      </c>
      <c r="K168" s="95">
        <v>0</v>
      </c>
      <c r="L168" s="94">
        <f t="shared" si="6"/>
        <v>0</v>
      </c>
      <c r="M168" s="95">
        <v>0</v>
      </c>
      <c r="N168" s="95">
        <v>0</v>
      </c>
      <c r="O168" s="95">
        <v>0</v>
      </c>
      <c r="P168" s="95">
        <v>0</v>
      </c>
      <c r="Q168" s="97">
        <v>0</v>
      </c>
    </row>
    <row r="169" spans="1:17" x14ac:dyDescent="0.25">
      <c r="A169" s="98">
        <f t="shared" si="7"/>
        <v>49217</v>
      </c>
      <c r="B169" s="713" t="str">
        <f t="shared" si="8"/>
        <v>AMCo</v>
      </c>
      <c r="C169" s="99">
        <v>0</v>
      </c>
      <c r="D169" s="100">
        <v>0</v>
      </c>
      <c r="E169" s="100">
        <v>0</v>
      </c>
      <c r="F169" s="100">
        <v>0</v>
      </c>
      <c r="G169" s="100">
        <v>0</v>
      </c>
      <c r="H169" s="100">
        <v>0</v>
      </c>
      <c r="I169" s="100">
        <v>0</v>
      </c>
      <c r="J169" s="100">
        <v>0</v>
      </c>
      <c r="K169" s="101">
        <v>0</v>
      </c>
      <c r="L169" s="102">
        <f t="shared" si="6"/>
        <v>0</v>
      </c>
      <c r="M169" s="104">
        <v>0</v>
      </c>
      <c r="N169" s="104">
        <v>0</v>
      </c>
      <c r="O169" s="104">
        <v>0</v>
      </c>
      <c r="P169" s="104">
        <v>0</v>
      </c>
      <c r="Q169" s="105">
        <v>0</v>
      </c>
    </row>
    <row r="170" spans="1:17" x14ac:dyDescent="0.25">
      <c r="A170" s="106">
        <f t="shared" si="7"/>
        <v>49248</v>
      </c>
      <c r="B170" s="714" t="str">
        <f t="shared" si="8"/>
        <v>AMCo</v>
      </c>
      <c r="C170" s="93">
        <v>0</v>
      </c>
      <c r="D170" s="94">
        <v>0</v>
      </c>
      <c r="E170" s="94">
        <v>0</v>
      </c>
      <c r="F170" s="94">
        <v>0</v>
      </c>
      <c r="G170" s="94">
        <v>0</v>
      </c>
      <c r="H170" s="94">
        <v>0</v>
      </c>
      <c r="I170" s="94">
        <v>0</v>
      </c>
      <c r="J170" s="94">
        <v>0</v>
      </c>
      <c r="K170" s="95">
        <v>0</v>
      </c>
      <c r="L170" s="94">
        <f t="shared" si="6"/>
        <v>0</v>
      </c>
      <c r="M170" s="95">
        <v>0</v>
      </c>
      <c r="N170" s="95">
        <v>0</v>
      </c>
      <c r="O170" s="95">
        <v>0</v>
      </c>
      <c r="P170" s="95">
        <v>0</v>
      </c>
      <c r="Q170" s="97">
        <v>0</v>
      </c>
    </row>
    <row r="171" spans="1:17" x14ac:dyDescent="0.25">
      <c r="A171" s="98">
        <f t="shared" si="7"/>
        <v>49278</v>
      </c>
      <c r="B171" s="713" t="str">
        <f t="shared" si="8"/>
        <v>AMCo</v>
      </c>
      <c r="C171" s="99">
        <v>0</v>
      </c>
      <c r="D171" s="100">
        <v>0</v>
      </c>
      <c r="E171" s="100">
        <v>0</v>
      </c>
      <c r="F171" s="100">
        <v>0</v>
      </c>
      <c r="G171" s="100">
        <v>0</v>
      </c>
      <c r="H171" s="100">
        <v>0</v>
      </c>
      <c r="I171" s="100">
        <v>0</v>
      </c>
      <c r="J171" s="100">
        <v>0</v>
      </c>
      <c r="K171" s="101">
        <v>0</v>
      </c>
      <c r="L171" s="102">
        <f t="shared" si="6"/>
        <v>0</v>
      </c>
      <c r="M171" s="104">
        <v>0</v>
      </c>
      <c r="N171" s="104">
        <v>0</v>
      </c>
      <c r="O171" s="104">
        <v>0</v>
      </c>
      <c r="P171" s="104">
        <v>0</v>
      </c>
      <c r="Q171" s="105">
        <v>0</v>
      </c>
    </row>
    <row r="172" spans="1:17" x14ac:dyDescent="0.25">
      <c r="A172" s="106">
        <f t="shared" si="7"/>
        <v>49309</v>
      </c>
      <c r="B172" s="714" t="str">
        <f t="shared" si="8"/>
        <v>AMCo</v>
      </c>
      <c r="C172" s="93">
        <v>0</v>
      </c>
      <c r="D172" s="94">
        <v>0</v>
      </c>
      <c r="E172" s="94">
        <v>0</v>
      </c>
      <c r="F172" s="94">
        <v>0</v>
      </c>
      <c r="G172" s="94">
        <v>0</v>
      </c>
      <c r="H172" s="94">
        <v>0</v>
      </c>
      <c r="I172" s="94">
        <v>0</v>
      </c>
      <c r="J172" s="94">
        <v>0</v>
      </c>
      <c r="K172" s="95">
        <v>0</v>
      </c>
      <c r="L172" s="94">
        <f t="shared" si="6"/>
        <v>0</v>
      </c>
      <c r="M172" s="95">
        <v>0</v>
      </c>
      <c r="N172" s="95">
        <v>0</v>
      </c>
      <c r="O172" s="95">
        <v>0</v>
      </c>
      <c r="P172" s="95">
        <v>0</v>
      </c>
      <c r="Q172" s="97">
        <v>0</v>
      </c>
    </row>
    <row r="173" spans="1:17" x14ac:dyDescent="0.25">
      <c r="A173" s="98">
        <f t="shared" si="7"/>
        <v>49340</v>
      </c>
      <c r="B173" s="713" t="str">
        <f t="shared" si="8"/>
        <v>AMCo</v>
      </c>
      <c r="C173" s="99">
        <v>0</v>
      </c>
      <c r="D173" s="100">
        <v>0</v>
      </c>
      <c r="E173" s="100">
        <v>0</v>
      </c>
      <c r="F173" s="100">
        <v>0</v>
      </c>
      <c r="G173" s="100">
        <v>0</v>
      </c>
      <c r="H173" s="100">
        <v>0</v>
      </c>
      <c r="I173" s="100">
        <v>0</v>
      </c>
      <c r="J173" s="100">
        <v>0</v>
      </c>
      <c r="K173" s="101">
        <v>0</v>
      </c>
      <c r="L173" s="102">
        <f t="shared" si="6"/>
        <v>0</v>
      </c>
      <c r="M173" s="104">
        <v>0</v>
      </c>
      <c r="N173" s="104">
        <v>0</v>
      </c>
      <c r="O173" s="104">
        <v>0</v>
      </c>
      <c r="P173" s="104">
        <v>0</v>
      </c>
      <c r="Q173" s="105">
        <v>0</v>
      </c>
    </row>
    <row r="174" spans="1:17" x14ac:dyDescent="0.25">
      <c r="A174" s="106">
        <f t="shared" si="7"/>
        <v>49368</v>
      </c>
      <c r="B174" s="714" t="str">
        <f t="shared" si="8"/>
        <v>AMCo</v>
      </c>
      <c r="C174" s="93">
        <v>0</v>
      </c>
      <c r="D174" s="94">
        <v>0</v>
      </c>
      <c r="E174" s="94">
        <v>0</v>
      </c>
      <c r="F174" s="94">
        <v>0</v>
      </c>
      <c r="G174" s="94">
        <v>0</v>
      </c>
      <c r="H174" s="94">
        <v>0</v>
      </c>
      <c r="I174" s="94">
        <v>0</v>
      </c>
      <c r="J174" s="94">
        <v>0</v>
      </c>
      <c r="K174" s="95">
        <v>0</v>
      </c>
      <c r="L174" s="94">
        <f t="shared" si="6"/>
        <v>0</v>
      </c>
      <c r="M174" s="95">
        <v>0</v>
      </c>
      <c r="N174" s="95">
        <v>0</v>
      </c>
      <c r="O174" s="95">
        <v>0</v>
      </c>
      <c r="P174" s="95">
        <v>0</v>
      </c>
      <c r="Q174" s="97">
        <v>0</v>
      </c>
    </row>
    <row r="175" spans="1:17" x14ac:dyDescent="0.25">
      <c r="A175" s="98">
        <f t="shared" si="7"/>
        <v>49399</v>
      </c>
      <c r="B175" s="713" t="str">
        <f t="shared" si="8"/>
        <v>AMCo</v>
      </c>
      <c r="C175" s="99">
        <v>0</v>
      </c>
      <c r="D175" s="100">
        <v>0</v>
      </c>
      <c r="E175" s="100">
        <v>0</v>
      </c>
      <c r="F175" s="100">
        <v>0</v>
      </c>
      <c r="G175" s="100">
        <v>0</v>
      </c>
      <c r="H175" s="100">
        <v>0</v>
      </c>
      <c r="I175" s="100">
        <v>0</v>
      </c>
      <c r="J175" s="100">
        <v>0</v>
      </c>
      <c r="K175" s="101">
        <v>0</v>
      </c>
      <c r="L175" s="102">
        <f t="shared" si="6"/>
        <v>0</v>
      </c>
      <c r="M175" s="104">
        <v>0</v>
      </c>
      <c r="N175" s="104">
        <v>0</v>
      </c>
      <c r="O175" s="104">
        <v>0</v>
      </c>
      <c r="P175" s="104">
        <v>0</v>
      </c>
      <c r="Q175" s="105">
        <v>0</v>
      </c>
    </row>
    <row r="176" spans="1:17" x14ac:dyDescent="0.25">
      <c r="A176" s="106">
        <f t="shared" si="7"/>
        <v>49429</v>
      </c>
      <c r="B176" s="714" t="str">
        <f t="shared" si="8"/>
        <v>AMCo</v>
      </c>
      <c r="C176" s="93">
        <v>0</v>
      </c>
      <c r="D176" s="94">
        <v>0</v>
      </c>
      <c r="E176" s="94">
        <v>0</v>
      </c>
      <c r="F176" s="94">
        <v>0</v>
      </c>
      <c r="G176" s="94">
        <v>0</v>
      </c>
      <c r="H176" s="94">
        <v>0</v>
      </c>
      <c r="I176" s="94">
        <v>0</v>
      </c>
      <c r="J176" s="94">
        <v>0</v>
      </c>
      <c r="K176" s="95">
        <v>0</v>
      </c>
      <c r="L176" s="94">
        <f t="shared" si="6"/>
        <v>0</v>
      </c>
      <c r="M176" s="95">
        <v>0</v>
      </c>
      <c r="N176" s="95">
        <v>0</v>
      </c>
      <c r="O176" s="95">
        <v>0</v>
      </c>
      <c r="P176" s="95">
        <v>0</v>
      </c>
      <c r="Q176" s="97">
        <v>0</v>
      </c>
    </row>
    <row r="177" spans="1:17" x14ac:dyDescent="0.25">
      <c r="A177" s="98">
        <f t="shared" si="7"/>
        <v>49460</v>
      </c>
      <c r="B177" s="713" t="str">
        <f t="shared" si="8"/>
        <v>AMCo</v>
      </c>
      <c r="C177" s="99">
        <v>0</v>
      </c>
      <c r="D177" s="100">
        <v>0</v>
      </c>
      <c r="E177" s="100">
        <v>0</v>
      </c>
      <c r="F177" s="100">
        <v>0</v>
      </c>
      <c r="G177" s="100">
        <v>0</v>
      </c>
      <c r="H177" s="100">
        <v>0</v>
      </c>
      <c r="I177" s="100">
        <v>0</v>
      </c>
      <c r="J177" s="100">
        <v>0</v>
      </c>
      <c r="K177" s="101">
        <v>0</v>
      </c>
      <c r="L177" s="102">
        <f t="shared" si="6"/>
        <v>0</v>
      </c>
      <c r="M177" s="104">
        <v>0</v>
      </c>
      <c r="N177" s="104">
        <v>0</v>
      </c>
      <c r="O177" s="104">
        <v>0</v>
      </c>
      <c r="P177" s="104">
        <v>0</v>
      </c>
      <c r="Q177" s="105">
        <v>0</v>
      </c>
    </row>
    <row r="178" spans="1:17" x14ac:dyDescent="0.25">
      <c r="A178" s="106">
        <f t="shared" si="7"/>
        <v>49490</v>
      </c>
      <c r="B178" s="714" t="str">
        <f t="shared" si="8"/>
        <v>AMCo</v>
      </c>
      <c r="C178" s="93">
        <v>0</v>
      </c>
      <c r="D178" s="94">
        <v>0</v>
      </c>
      <c r="E178" s="94">
        <v>0</v>
      </c>
      <c r="F178" s="94">
        <v>0</v>
      </c>
      <c r="G178" s="94">
        <v>0</v>
      </c>
      <c r="H178" s="94">
        <v>0</v>
      </c>
      <c r="I178" s="94">
        <v>0</v>
      </c>
      <c r="J178" s="94">
        <v>0</v>
      </c>
      <c r="K178" s="95">
        <v>0</v>
      </c>
      <c r="L178" s="94">
        <f t="shared" si="6"/>
        <v>0</v>
      </c>
      <c r="M178" s="95">
        <v>0</v>
      </c>
      <c r="N178" s="95">
        <v>0</v>
      </c>
      <c r="O178" s="95">
        <v>0</v>
      </c>
      <c r="P178" s="95">
        <v>0</v>
      </c>
      <c r="Q178" s="97">
        <v>0</v>
      </c>
    </row>
    <row r="179" spans="1:17" x14ac:dyDescent="0.25">
      <c r="A179" s="98">
        <f t="shared" si="7"/>
        <v>49521</v>
      </c>
      <c r="B179" s="713" t="str">
        <f t="shared" si="8"/>
        <v>AMCo</v>
      </c>
      <c r="C179" s="99">
        <v>0</v>
      </c>
      <c r="D179" s="100">
        <v>0</v>
      </c>
      <c r="E179" s="100">
        <v>0</v>
      </c>
      <c r="F179" s="100">
        <v>0</v>
      </c>
      <c r="G179" s="100">
        <v>0</v>
      </c>
      <c r="H179" s="100">
        <v>0</v>
      </c>
      <c r="I179" s="100">
        <v>0</v>
      </c>
      <c r="J179" s="100">
        <v>0</v>
      </c>
      <c r="K179" s="101">
        <v>0</v>
      </c>
      <c r="L179" s="102">
        <f t="shared" si="6"/>
        <v>0</v>
      </c>
      <c r="M179" s="104">
        <v>0</v>
      </c>
      <c r="N179" s="104">
        <v>0</v>
      </c>
      <c r="O179" s="104">
        <v>0</v>
      </c>
      <c r="P179" s="104">
        <v>0</v>
      </c>
      <c r="Q179" s="105">
        <v>0</v>
      </c>
    </row>
    <row r="180" spans="1:17" x14ac:dyDescent="0.25">
      <c r="A180" s="106">
        <f t="shared" si="7"/>
        <v>49552</v>
      </c>
      <c r="B180" s="714" t="str">
        <f t="shared" si="8"/>
        <v>AMCo</v>
      </c>
      <c r="C180" s="93">
        <v>0</v>
      </c>
      <c r="D180" s="94">
        <v>0</v>
      </c>
      <c r="E180" s="94">
        <v>0</v>
      </c>
      <c r="F180" s="94">
        <v>0</v>
      </c>
      <c r="G180" s="94">
        <v>0</v>
      </c>
      <c r="H180" s="94">
        <v>0</v>
      </c>
      <c r="I180" s="94">
        <v>0</v>
      </c>
      <c r="J180" s="94">
        <v>0</v>
      </c>
      <c r="K180" s="95">
        <v>0</v>
      </c>
      <c r="L180" s="94">
        <f t="shared" si="6"/>
        <v>0</v>
      </c>
      <c r="M180" s="95">
        <v>0</v>
      </c>
      <c r="N180" s="95">
        <v>0</v>
      </c>
      <c r="O180" s="95">
        <v>0</v>
      </c>
      <c r="P180" s="95">
        <v>0</v>
      </c>
      <c r="Q180" s="97">
        <v>0</v>
      </c>
    </row>
    <row r="181" spans="1:17" x14ac:dyDescent="0.25">
      <c r="A181" s="98">
        <f t="shared" si="7"/>
        <v>49582</v>
      </c>
      <c r="B181" s="713" t="str">
        <f t="shared" si="8"/>
        <v>AMCo</v>
      </c>
      <c r="C181" s="99">
        <v>0</v>
      </c>
      <c r="D181" s="100">
        <v>0</v>
      </c>
      <c r="E181" s="100">
        <v>0</v>
      </c>
      <c r="F181" s="100">
        <v>0</v>
      </c>
      <c r="G181" s="100">
        <v>0</v>
      </c>
      <c r="H181" s="100">
        <v>0</v>
      </c>
      <c r="I181" s="100">
        <v>0</v>
      </c>
      <c r="J181" s="100">
        <v>0</v>
      </c>
      <c r="K181" s="101">
        <v>0</v>
      </c>
      <c r="L181" s="102">
        <f t="shared" si="6"/>
        <v>0</v>
      </c>
      <c r="M181" s="104">
        <v>0</v>
      </c>
      <c r="N181" s="104">
        <v>0</v>
      </c>
      <c r="O181" s="104">
        <v>0</v>
      </c>
      <c r="P181" s="104">
        <v>0</v>
      </c>
      <c r="Q181" s="105">
        <v>0</v>
      </c>
    </row>
    <row r="182" spans="1:17" x14ac:dyDescent="0.25">
      <c r="A182" s="106">
        <f t="shared" si="7"/>
        <v>49613</v>
      </c>
      <c r="B182" s="714" t="str">
        <f t="shared" si="8"/>
        <v>AMCo</v>
      </c>
      <c r="C182" s="93">
        <v>0</v>
      </c>
      <c r="D182" s="94">
        <v>0</v>
      </c>
      <c r="E182" s="94">
        <v>0</v>
      </c>
      <c r="F182" s="94">
        <v>0</v>
      </c>
      <c r="G182" s="94">
        <v>0</v>
      </c>
      <c r="H182" s="94">
        <v>0</v>
      </c>
      <c r="I182" s="94">
        <v>0</v>
      </c>
      <c r="J182" s="94">
        <v>0</v>
      </c>
      <c r="K182" s="95">
        <v>0</v>
      </c>
      <c r="L182" s="94">
        <f t="shared" si="6"/>
        <v>0</v>
      </c>
      <c r="M182" s="95">
        <v>0</v>
      </c>
      <c r="N182" s="95">
        <v>0</v>
      </c>
      <c r="O182" s="95">
        <v>0</v>
      </c>
      <c r="P182" s="95">
        <v>0</v>
      </c>
      <c r="Q182" s="97">
        <v>0</v>
      </c>
    </row>
    <row r="183" spans="1:17" x14ac:dyDescent="0.25">
      <c r="A183" s="98">
        <f t="shared" si="7"/>
        <v>49643</v>
      </c>
      <c r="B183" s="713" t="str">
        <f t="shared" si="8"/>
        <v>AMCo</v>
      </c>
      <c r="C183" s="99">
        <v>0</v>
      </c>
      <c r="D183" s="100">
        <v>0</v>
      </c>
      <c r="E183" s="100">
        <v>0</v>
      </c>
      <c r="F183" s="100">
        <v>0</v>
      </c>
      <c r="G183" s="100">
        <v>0</v>
      </c>
      <c r="H183" s="100">
        <v>0</v>
      </c>
      <c r="I183" s="100">
        <v>0</v>
      </c>
      <c r="J183" s="100">
        <v>0</v>
      </c>
      <c r="K183" s="101">
        <v>0</v>
      </c>
      <c r="L183" s="102">
        <f t="shared" si="6"/>
        <v>0</v>
      </c>
      <c r="M183" s="104">
        <v>0</v>
      </c>
      <c r="N183" s="104">
        <v>0</v>
      </c>
      <c r="O183" s="104">
        <v>0</v>
      </c>
      <c r="P183" s="104">
        <v>0</v>
      </c>
      <c r="Q183" s="105">
        <v>0</v>
      </c>
    </row>
    <row r="184" spans="1:17" x14ac:dyDescent="0.25">
      <c r="A184" s="106">
        <f t="shared" si="7"/>
        <v>49674</v>
      </c>
      <c r="B184" s="714" t="str">
        <f t="shared" si="8"/>
        <v>AMCo</v>
      </c>
      <c r="C184" s="93">
        <v>0</v>
      </c>
      <c r="D184" s="94">
        <v>0</v>
      </c>
      <c r="E184" s="94">
        <v>0</v>
      </c>
      <c r="F184" s="94">
        <v>0</v>
      </c>
      <c r="G184" s="94">
        <v>0</v>
      </c>
      <c r="H184" s="94">
        <v>0</v>
      </c>
      <c r="I184" s="94">
        <v>0</v>
      </c>
      <c r="J184" s="94">
        <v>0</v>
      </c>
      <c r="K184" s="95">
        <v>0</v>
      </c>
      <c r="L184" s="94">
        <f t="shared" si="6"/>
        <v>0</v>
      </c>
      <c r="M184" s="95">
        <v>0</v>
      </c>
      <c r="N184" s="95">
        <v>0</v>
      </c>
      <c r="O184" s="95">
        <v>0</v>
      </c>
      <c r="P184" s="95">
        <v>0</v>
      </c>
      <c r="Q184" s="97">
        <v>0</v>
      </c>
    </row>
    <row r="185" spans="1:17" x14ac:dyDescent="0.25">
      <c r="A185" s="98">
        <f t="shared" si="7"/>
        <v>49705</v>
      </c>
      <c r="B185" s="713" t="str">
        <f t="shared" si="8"/>
        <v>AMCo</v>
      </c>
      <c r="C185" s="99">
        <v>0</v>
      </c>
      <c r="D185" s="100">
        <v>0</v>
      </c>
      <c r="E185" s="100">
        <v>0</v>
      </c>
      <c r="F185" s="100">
        <v>0</v>
      </c>
      <c r="G185" s="100">
        <v>0</v>
      </c>
      <c r="H185" s="100">
        <v>0</v>
      </c>
      <c r="I185" s="100">
        <v>0</v>
      </c>
      <c r="J185" s="100">
        <v>0</v>
      </c>
      <c r="K185" s="101">
        <v>0</v>
      </c>
      <c r="L185" s="102">
        <f t="shared" si="6"/>
        <v>0</v>
      </c>
      <c r="M185" s="104">
        <v>0</v>
      </c>
      <c r="N185" s="104">
        <v>0</v>
      </c>
      <c r="O185" s="104">
        <v>0</v>
      </c>
      <c r="P185" s="104">
        <v>0</v>
      </c>
      <c r="Q185" s="105">
        <v>0</v>
      </c>
    </row>
    <row r="186" spans="1:17" x14ac:dyDescent="0.25">
      <c r="A186" s="106">
        <f t="shared" si="7"/>
        <v>49734</v>
      </c>
      <c r="B186" s="714" t="str">
        <f t="shared" si="8"/>
        <v>AMCo</v>
      </c>
      <c r="C186" s="93">
        <v>0</v>
      </c>
      <c r="D186" s="94">
        <v>0</v>
      </c>
      <c r="E186" s="94">
        <v>0</v>
      </c>
      <c r="F186" s="94">
        <v>0</v>
      </c>
      <c r="G186" s="94">
        <v>0</v>
      </c>
      <c r="H186" s="94">
        <v>0</v>
      </c>
      <c r="I186" s="94">
        <v>0</v>
      </c>
      <c r="J186" s="94">
        <v>0</v>
      </c>
      <c r="K186" s="95">
        <v>0</v>
      </c>
      <c r="L186" s="94">
        <f t="shared" si="6"/>
        <v>0</v>
      </c>
      <c r="M186" s="95">
        <v>0</v>
      </c>
      <c r="N186" s="95">
        <v>0</v>
      </c>
      <c r="O186" s="95">
        <v>0</v>
      </c>
      <c r="P186" s="95">
        <v>0</v>
      </c>
      <c r="Q186" s="97">
        <v>0</v>
      </c>
    </row>
    <row r="187" spans="1:17" x14ac:dyDescent="0.25">
      <c r="A187" s="98">
        <f t="shared" si="7"/>
        <v>49765</v>
      </c>
      <c r="B187" s="713" t="str">
        <f t="shared" si="8"/>
        <v>AMCo</v>
      </c>
      <c r="C187" s="99">
        <v>0</v>
      </c>
      <c r="D187" s="100">
        <v>0</v>
      </c>
      <c r="E187" s="100">
        <v>0</v>
      </c>
      <c r="F187" s="100">
        <v>0</v>
      </c>
      <c r="G187" s="100">
        <v>0</v>
      </c>
      <c r="H187" s="100">
        <v>0</v>
      </c>
      <c r="I187" s="100">
        <v>0</v>
      </c>
      <c r="J187" s="100">
        <v>0</v>
      </c>
      <c r="K187" s="101">
        <v>0</v>
      </c>
      <c r="L187" s="102">
        <f t="shared" si="6"/>
        <v>0</v>
      </c>
      <c r="M187" s="104">
        <v>0</v>
      </c>
      <c r="N187" s="104">
        <v>0</v>
      </c>
      <c r="O187" s="104">
        <v>0</v>
      </c>
      <c r="P187" s="104">
        <v>0</v>
      </c>
      <c r="Q187" s="105">
        <v>0</v>
      </c>
    </row>
    <row r="188" spans="1:17" x14ac:dyDescent="0.25">
      <c r="A188" s="106">
        <f t="shared" si="7"/>
        <v>49795</v>
      </c>
      <c r="B188" s="714" t="str">
        <f t="shared" si="8"/>
        <v>AMCo</v>
      </c>
      <c r="C188" s="93">
        <v>0</v>
      </c>
      <c r="D188" s="94">
        <v>0</v>
      </c>
      <c r="E188" s="94">
        <v>0</v>
      </c>
      <c r="F188" s="94">
        <v>0</v>
      </c>
      <c r="G188" s="94">
        <v>0</v>
      </c>
      <c r="H188" s="94">
        <v>0</v>
      </c>
      <c r="I188" s="94">
        <v>0</v>
      </c>
      <c r="J188" s="94">
        <v>0</v>
      </c>
      <c r="K188" s="95">
        <v>0</v>
      </c>
      <c r="L188" s="94">
        <f t="shared" si="6"/>
        <v>0</v>
      </c>
      <c r="M188" s="95">
        <v>0</v>
      </c>
      <c r="N188" s="95">
        <v>0</v>
      </c>
      <c r="O188" s="95">
        <v>0</v>
      </c>
      <c r="P188" s="95">
        <v>0</v>
      </c>
      <c r="Q188" s="97">
        <v>0</v>
      </c>
    </row>
    <row r="189" spans="1:17" x14ac:dyDescent="0.25">
      <c r="A189" s="98">
        <f t="shared" si="7"/>
        <v>49826</v>
      </c>
      <c r="B189" s="713" t="str">
        <f t="shared" si="8"/>
        <v>AMCo</v>
      </c>
      <c r="C189" s="99">
        <v>0</v>
      </c>
      <c r="D189" s="100">
        <v>0</v>
      </c>
      <c r="E189" s="100">
        <v>0</v>
      </c>
      <c r="F189" s="100">
        <v>0</v>
      </c>
      <c r="G189" s="100">
        <v>0</v>
      </c>
      <c r="H189" s="100">
        <v>0</v>
      </c>
      <c r="I189" s="100">
        <v>0</v>
      </c>
      <c r="J189" s="100">
        <v>0</v>
      </c>
      <c r="K189" s="101">
        <v>0</v>
      </c>
      <c r="L189" s="102">
        <f t="shared" si="6"/>
        <v>0</v>
      </c>
      <c r="M189" s="104">
        <v>0</v>
      </c>
      <c r="N189" s="104">
        <v>0</v>
      </c>
      <c r="O189" s="104">
        <v>0</v>
      </c>
      <c r="P189" s="104">
        <v>0</v>
      </c>
      <c r="Q189" s="105">
        <v>0</v>
      </c>
    </row>
    <row r="190" spans="1:17" x14ac:dyDescent="0.25">
      <c r="A190" s="106">
        <f t="shared" si="7"/>
        <v>49856</v>
      </c>
      <c r="B190" s="714" t="str">
        <f t="shared" si="8"/>
        <v>AMCo</v>
      </c>
      <c r="C190" s="93">
        <v>0</v>
      </c>
      <c r="D190" s="94">
        <v>0</v>
      </c>
      <c r="E190" s="94">
        <v>0</v>
      </c>
      <c r="F190" s="94">
        <v>0</v>
      </c>
      <c r="G190" s="94">
        <v>0</v>
      </c>
      <c r="H190" s="94">
        <v>0</v>
      </c>
      <c r="I190" s="94">
        <v>0</v>
      </c>
      <c r="J190" s="94">
        <v>0</v>
      </c>
      <c r="K190" s="95">
        <v>0</v>
      </c>
      <c r="L190" s="94">
        <f t="shared" si="6"/>
        <v>0</v>
      </c>
      <c r="M190" s="95">
        <v>0</v>
      </c>
      <c r="N190" s="95">
        <v>0</v>
      </c>
      <c r="O190" s="95">
        <v>0</v>
      </c>
      <c r="P190" s="95">
        <v>0</v>
      </c>
      <c r="Q190" s="97">
        <v>0</v>
      </c>
    </row>
    <row r="191" spans="1:17" x14ac:dyDescent="0.25">
      <c r="A191" s="98">
        <f t="shared" si="7"/>
        <v>49887</v>
      </c>
      <c r="B191" s="713" t="str">
        <f t="shared" si="8"/>
        <v>AMCo</v>
      </c>
      <c r="C191" s="99">
        <v>0</v>
      </c>
      <c r="D191" s="100">
        <v>0</v>
      </c>
      <c r="E191" s="100">
        <v>0</v>
      </c>
      <c r="F191" s="100">
        <v>0</v>
      </c>
      <c r="G191" s="100">
        <v>0</v>
      </c>
      <c r="H191" s="100">
        <v>0</v>
      </c>
      <c r="I191" s="100">
        <v>0</v>
      </c>
      <c r="J191" s="100">
        <v>0</v>
      </c>
      <c r="K191" s="101">
        <v>0</v>
      </c>
      <c r="L191" s="102">
        <f t="shared" si="6"/>
        <v>0</v>
      </c>
      <c r="M191" s="104">
        <v>0</v>
      </c>
      <c r="N191" s="104">
        <v>0</v>
      </c>
      <c r="O191" s="104">
        <v>0</v>
      </c>
      <c r="P191" s="104">
        <v>0</v>
      </c>
      <c r="Q191" s="105">
        <v>0</v>
      </c>
    </row>
    <row r="192" spans="1:17" x14ac:dyDescent="0.25">
      <c r="A192" s="106">
        <f t="shared" si="7"/>
        <v>49918</v>
      </c>
      <c r="B192" s="714" t="str">
        <f t="shared" si="8"/>
        <v>AMCo</v>
      </c>
      <c r="C192" s="93">
        <v>0</v>
      </c>
      <c r="D192" s="94">
        <v>0</v>
      </c>
      <c r="E192" s="94">
        <v>0</v>
      </c>
      <c r="F192" s="94">
        <v>0</v>
      </c>
      <c r="G192" s="94">
        <v>0</v>
      </c>
      <c r="H192" s="94">
        <v>0</v>
      </c>
      <c r="I192" s="94">
        <v>0</v>
      </c>
      <c r="J192" s="94">
        <v>0</v>
      </c>
      <c r="K192" s="95">
        <v>0</v>
      </c>
      <c r="L192" s="94">
        <f t="shared" si="6"/>
        <v>0</v>
      </c>
      <c r="M192" s="95">
        <v>0</v>
      </c>
      <c r="N192" s="95">
        <v>0</v>
      </c>
      <c r="O192" s="95">
        <v>0</v>
      </c>
      <c r="P192" s="95">
        <v>0</v>
      </c>
      <c r="Q192" s="97">
        <v>0</v>
      </c>
    </row>
    <row r="193" spans="1:17" x14ac:dyDescent="0.25">
      <c r="A193" s="98">
        <f t="shared" si="7"/>
        <v>49948</v>
      </c>
      <c r="B193" s="713" t="str">
        <f t="shared" si="8"/>
        <v>AMCo</v>
      </c>
      <c r="C193" s="99">
        <v>0</v>
      </c>
      <c r="D193" s="100">
        <v>0</v>
      </c>
      <c r="E193" s="100">
        <v>0</v>
      </c>
      <c r="F193" s="100">
        <v>0</v>
      </c>
      <c r="G193" s="100">
        <v>0</v>
      </c>
      <c r="H193" s="100">
        <v>0</v>
      </c>
      <c r="I193" s="100">
        <v>0</v>
      </c>
      <c r="J193" s="100">
        <v>0</v>
      </c>
      <c r="K193" s="101">
        <v>0</v>
      </c>
      <c r="L193" s="102">
        <f t="shared" si="6"/>
        <v>0</v>
      </c>
      <c r="M193" s="104">
        <v>0</v>
      </c>
      <c r="N193" s="104">
        <v>0</v>
      </c>
      <c r="O193" s="104">
        <v>0</v>
      </c>
      <c r="P193" s="104">
        <v>0</v>
      </c>
      <c r="Q193" s="105">
        <v>0</v>
      </c>
    </row>
    <row r="194" spans="1:17" x14ac:dyDescent="0.25">
      <c r="A194" s="106">
        <f t="shared" si="7"/>
        <v>49979</v>
      </c>
      <c r="B194" s="714" t="str">
        <f t="shared" si="8"/>
        <v>AMCo</v>
      </c>
      <c r="C194" s="93">
        <v>0</v>
      </c>
      <c r="D194" s="94">
        <v>0</v>
      </c>
      <c r="E194" s="94">
        <v>0</v>
      </c>
      <c r="F194" s="94">
        <v>0</v>
      </c>
      <c r="G194" s="94">
        <v>0</v>
      </c>
      <c r="H194" s="94">
        <v>0</v>
      </c>
      <c r="I194" s="94">
        <v>0</v>
      </c>
      <c r="J194" s="94">
        <v>0</v>
      </c>
      <c r="K194" s="95">
        <v>0</v>
      </c>
      <c r="L194" s="94">
        <f t="shared" ref="L194:L257" si="9">+O194+P194</f>
        <v>0</v>
      </c>
      <c r="M194" s="95">
        <v>0</v>
      </c>
      <c r="N194" s="95">
        <v>0</v>
      </c>
      <c r="O194" s="95">
        <v>0</v>
      </c>
      <c r="P194" s="95">
        <v>0</v>
      </c>
      <c r="Q194" s="97">
        <v>0</v>
      </c>
    </row>
    <row r="195" spans="1:17" x14ac:dyDescent="0.25">
      <c r="A195" s="98">
        <f t="shared" ref="A195:A258" si="10">+EOMONTH(A194,1)</f>
        <v>50009</v>
      </c>
      <c r="B195" s="713" t="str">
        <f t="shared" ref="B195:B258" si="11">+B194</f>
        <v>AMCo</v>
      </c>
      <c r="C195" s="99">
        <v>0</v>
      </c>
      <c r="D195" s="100">
        <v>0</v>
      </c>
      <c r="E195" s="100">
        <v>0</v>
      </c>
      <c r="F195" s="100">
        <v>0</v>
      </c>
      <c r="G195" s="100">
        <v>0</v>
      </c>
      <c r="H195" s="100">
        <v>0</v>
      </c>
      <c r="I195" s="100">
        <v>0</v>
      </c>
      <c r="J195" s="100">
        <v>0</v>
      </c>
      <c r="K195" s="101">
        <v>0</v>
      </c>
      <c r="L195" s="102">
        <f t="shared" si="9"/>
        <v>0</v>
      </c>
      <c r="M195" s="104">
        <v>0</v>
      </c>
      <c r="N195" s="104">
        <v>0</v>
      </c>
      <c r="O195" s="104">
        <v>0</v>
      </c>
      <c r="P195" s="104">
        <v>0</v>
      </c>
      <c r="Q195" s="105">
        <v>0</v>
      </c>
    </row>
    <row r="196" spans="1:17" x14ac:dyDescent="0.25">
      <c r="A196" s="106">
        <f t="shared" si="10"/>
        <v>50040</v>
      </c>
      <c r="B196" s="714" t="str">
        <f t="shared" si="11"/>
        <v>AMCo</v>
      </c>
      <c r="C196" s="93">
        <v>0</v>
      </c>
      <c r="D196" s="94">
        <v>0</v>
      </c>
      <c r="E196" s="94">
        <v>0</v>
      </c>
      <c r="F196" s="94">
        <v>0</v>
      </c>
      <c r="G196" s="94">
        <v>0</v>
      </c>
      <c r="H196" s="94">
        <v>0</v>
      </c>
      <c r="I196" s="94">
        <v>0</v>
      </c>
      <c r="J196" s="94">
        <v>0</v>
      </c>
      <c r="K196" s="95">
        <v>0</v>
      </c>
      <c r="L196" s="94">
        <f t="shared" si="9"/>
        <v>0</v>
      </c>
      <c r="M196" s="95">
        <v>0</v>
      </c>
      <c r="N196" s="95">
        <v>0</v>
      </c>
      <c r="O196" s="95">
        <v>0</v>
      </c>
      <c r="P196" s="95">
        <v>0</v>
      </c>
      <c r="Q196" s="97">
        <v>0</v>
      </c>
    </row>
    <row r="197" spans="1:17" x14ac:dyDescent="0.25">
      <c r="A197" s="98">
        <f t="shared" si="10"/>
        <v>50071</v>
      </c>
      <c r="B197" s="713" t="str">
        <f t="shared" si="11"/>
        <v>AMCo</v>
      </c>
      <c r="C197" s="99">
        <v>0</v>
      </c>
      <c r="D197" s="100">
        <v>0</v>
      </c>
      <c r="E197" s="100">
        <v>0</v>
      </c>
      <c r="F197" s="100">
        <v>0</v>
      </c>
      <c r="G197" s="100">
        <v>0</v>
      </c>
      <c r="H197" s="100">
        <v>0</v>
      </c>
      <c r="I197" s="100">
        <v>0</v>
      </c>
      <c r="J197" s="100">
        <v>0</v>
      </c>
      <c r="K197" s="101">
        <v>0</v>
      </c>
      <c r="L197" s="102">
        <f t="shared" si="9"/>
        <v>0</v>
      </c>
      <c r="M197" s="104">
        <v>0</v>
      </c>
      <c r="N197" s="104">
        <v>0</v>
      </c>
      <c r="O197" s="104">
        <v>0</v>
      </c>
      <c r="P197" s="104">
        <v>0</v>
      </c>
      <c r="Q197" s="105">
        <v>0</v>
      </c>
    </row>
    <row r="198" spans="1:17" x14ac:dyDescent="0.25">
      <c r="A198" s="106">
        <f t="shared" si="10"/>
        <v>50099</v>
      </c>
      <c r="B198" s="714" t="str">
        <f t="shared" si="11"/>
        <v>AMCo</v>
      </c>
      <c r="C198" s="93">
        <v>0</v>
      </c>
      <c r="D198" s="94">
        <v>0</v>
      </c>
      <c r="E198" s="94">
        <v>0</v>
      </c>
      <c r="F198" s="94">
        <v>0</v>
      </c>
      <c r="G198" s="94">
        <v>0</v>
      </c>
      <c r="H198" s="94">
        <v>0</v>
      </c>
      <c r="I198" s="94">
        <v>0</v>
      </c>
      <c r="J198" s="94">
        <v>0</v>
      </c>
      <c r="K198" s="95">
        <v>0</v>
      </c>
      <c r="L198" s="94">
        <f t="shared" si="9"/>
        <v>0</v>
      </c>
      <c r="M198" s="95">
        <v>0</v>
      </c>
      <c r="N198" s="95">
        <v>0</v>
      </c>
      <c r="O198" s="95">
        <v>0</v>
      </c>
      <c r="P198" s="95">
        <v>0</v>
      </c>
      <c r="Q198" s="97">
        <v>0</v>
      </c>
    </row>
    <row r="199" spans="1:17" x14ac:dyDescent="0.25">
      <c r="A199" s="98">
        <f t="shared" si="10"/>
        <v>50130</v>
      </c>
      <c r="B199" s="713" t="str">
        <f t="shared" si="11"/>
        <v>AMCo</v>
      </c>
      <c r="C199" s="99">
        <v>0</v>
      </c>
      <c r="D199" s="100">
        <v>0</v>
      </c>
      <c r="E199" s="100">
        <v>0</v>
      </c>
      <c r="F199" s="100">
        <v>0</v>
      </c>
      <c r="G199" s="100">
        <v>0</v>
      </c>
      <c r="H199" s="100">
        <v>0</v>
      </c>
      <c r="I199" s="100">
        <v>0</v>
      </c>
      <c r="J199" s="100">
        <v>0</v>
      </c>
      <c r="K199" s="101">
        <v>0</v>
      </c>
      <c r="L199" s="102">
        <f t="shared" si="9"/>
        <v>0</v>
      </c>
      <c r="M199" s="104">
        <v>0</v>
      </c>
      <c r="N199" s="104">
        <v>0</v>
      </c>
      <c r="O199" s="104">
        <v>0</v>
      </c>
      <c r="P199" s="104">
        <v>0</v>
      </c>
      <c r="Q199" s="105">
        <v>0</v>
      </c>
    </row>
    <row r="200" spans="1:17" x14ac:dyDescent="0.25">
      <c r="A200" s="106">
        <f t="shared" si="10"/>
        <v>50160</v>
      </c>
      <c r="B200" s="714" t="str">
        <f t="shared" si="11"/>
        <v>AMCo</v>
      </c>
      <c r="C200" s="93">
        <v>0</v>
      </c>
      <c r="D200" s="94">
        <v>0</v>
      </c>
      <c r="E200" s="94">
        <v>0</v>
      </c>
      <c r="F200" s="94">
        <v>0</v>
      </c>
      <c r="G200" s="94">
        <v>0</v>
      </c>
      <c r="H200" s="94">
        <v>0</v>
      </c>
      <c r="I200" s="94">
        <v>0</v>
      </c>
      <c r="J200" s="94">
        <v>0</v>
      </c>
      <c r="K200" s="95">
        <v>0</v>
      </c>
      <c r="L200" s="94">
        <f t="shared" si="9"/>
        <v>0</v>
      </c>
      <c r="M200" s="95">
        <v>0</v>
      </c>
      <c r="N200" s="95">
        <v>0</v>
      </c>
      <c r="O200" s="95">
        <v>0</v>
      </c>
      <c r="P200" s="95">
        <v>0</v>
      </c>
      <c r="Q200" s="97">
        <v>0</v>
      </c>
    </row>
    <row r="201" spans="1:17" x14ac:dyDescent="0.25">
      <c r="A201" s="98">
        <f t="shared" si="10"/>
        <v>50191</v>
      </c>
      <c r="B201" s="713" t="str">
        <f t="shared" si="11"/>
        <v>AMCo</v>
      </c>
      <c r="C201" s="99">
        <v>0</v>
      </c>
      <c r="D201" s="100">
        <v>0</v>
      </c>
      <c r="E201" s="100">
        <v>0</v>
      </c>
      <c r="F201" s="100">
        <v>0</v>
      </c>
      <c r="G201" s="100">
        <v>0</v>
      </c>
      <c r="H201" s="100">
        <v>0</v>
      </c>
      <c r="I201" s="100">
        <v>0</v>
      </c>
      <c r="J201" s="100">
        <v>0</v>
      </c>
      <c r="K201" s="101">
        <v>0</v>
      </c>
      <c r="L201" s="102">
        <f t="shared" si="9"/>
        <v>0</v>
      </c>
      <c r="M201" s="104">
        <v>0</v>
      </c>
      <c r="N201" s="104">
        <v>0</v>
      </c>
      <c r="O201" s="104">
        <v>0</v>
      </c>
      <c r="P201" s="104">
        <v>0</v>
      </c>
      <c r="Q201" s="105">
        <v>0</v>
      </c>
    </row>
    <row r="202" spans="1:17" x14ac:dyDescent="0.25">
      <c r="A202" s="106">
        <f t="shared" si="10"/>
        <v>50221</v>
      </c>
      <c r="B202" s="714" t="str">
        <f t="shared" si="11"/>
        <v>AMCo</v>
      </c>
      <c r="C202" s="93">
        <v>0</v>
      </c>
      <c r="D202" s="94">
        <v>0</v>
      </c>
      <c r="E202" s="94">
        <v>0</v>
      </c>
      <c r="F202" s="94">
        <v>0</v>
      </c>
      <c r="G202" s="94">
        <v>0</v>
      </c>
      <c r="H202" s="94">
        <v>0</v>
      </c>
      <c r="I202" s="94">
        <v>0</v>
      </c>
      <c r="J202" s="94">
        <v>0</v>
      </c>
      <c r="K202" s="95">
        <v>0</v>
      </c>
      <c r="L202" s="94">
        <f t="shared" si="9"/>
        <v>0</v>
      </c>
      <c r="M202" s="95">
        <v>0</v>
      </c>
      <c r="N202" s="95">
        <v>0</v>
      </c>
      <c r="O202" s="95">
        <v>0</v>
      </c>
      <c r="P202" s="95">
        <v>0</v>
      </c>
      <c r="Q202" s="97">
        <v>0</v>
      </c>
    </row>
    <row r="203" spans="1:17" x14ac:dyDescent="0.25">
      <c r="A203" s="98">
        <f t="shared" si="10"/>
        <v>50252</v>
      </c>
      <c r="B203" s="713" t="str">
        <f t="shared" si="11"/>
        <v>AMCo</v>
      </c>
      <c r="C203" s="99">
        <v>0</v>
      </c>
      <c r="D203" s="100">
        <v>0</v>
      </c>
      <c r="E203" s="100">
        <v>0</v>
      </c>
      <c r="F203" s="100">
        <v>0</v>
      </c>
      <c r="G203" s="100">
        <v>0</v>
      </c>
      <c r="H203" s="100">
        <v>0</v>
      </c>
      <c r="I203" s="100">
        <v>0</v>
      </c>
      <c r="J203" s="100">
        <v>0</v>
      </c>
      <c r="K203" s="101">
        <v>0</v>
      </c>
      <c r="L203" s="102">
        <f t="shared" si="9"/>
        <v>0</v>
      </c>
      <c r="M203" s="104">
        <v>0</v>
      </c>
      <c r="N203" s="104">
        <v>0</v>
      </c>
      <c r="O203" s="104">
        <v>0</v>
      </c>
      <c r="P203" s="104">
        <v>0</v>
      </c>
      <c r="Q203" s="105">
        <v>0</v>
      </c>
    </row>
    <row r="204" spans="1:17" x14ac:dyDescent="0.25">
      <c r="A204" s="106">
        <f t="shared" si="10"/>
        <v>50283</v>
      </c>
      <c r="B204" s="714" t="str">
        <f t="shared" si="11"/>
        <v>AMCo</v>
      </c>
      <c r="C204" s="93">
        <v>0</v>
      </c>
      <c r="D204" s="94">
        <v>0</v>
      </c>
      <c r="E204" s="94">
        <v>0</v>
      </c>
      <c r="F204" s="94">
        <v>0</v>
      </c>
      <c r="G204" s="94">
        <v>0</v>
      </c>
      <c r="H204" s="94">
        <v>0</v>
      </c>
      <c r="I204" s="94">
        <v>0</v>
      </c>
      <c r="J204" s="94">
        <v>0</v>
      </c>
      <c r="K204" s="95">
        <v>0</v>
      </c>
      <c r="L204" s="94">
        <f t="shared" si="9"/>
        <v>0</v>
      </c>
      <c r="M204" s="95">
        <v>0</v>
      </c>
      <c r="N204" s="95">
        <v>0</v>
      </c>
      <c r="O204" s="95">
        <v>0</v>
      </c>
      <c r="P204" s="95">
        <v>0</v>
      </c>
      <c r="Q204" s="97">
        <v>0</v>
      </c>
    </row>
    <row r="205" spans="1:17" x14ac:dyDescent="0.25">
      <c r="A205" s="98">
        <f t="shared" si="10"/>
        <v>50313</v>
      </c>
      <c r="B205" s="713" t="str">
        <f t="shared" si="11"/>
        <v>AMCo</v>
      </c>
      <c r="C205" s="99">
        <v>0</v>
      </c>
      <c r="D205" s="100">
        <v>0</v>
      </c>
      <c r="E205" s="100">
        <v>0</v>
      </c>
      <c r="F205" s="100">
        <v>0</v>
      </c>
      <c r="G205" s="100">
        <v>0</v>
      </c>
      <c r="H205" s="100">
        <v>0</v>
      </c>
      <c r="I205" s="100">
        <v>0</v>
      </c>
      <c r="J205" s="100">
        <v>0</v>
      </c>
      <c r="K205" s="101">
        <v>0</v>
      </c>
      <c r="L205" s="102">
        <f t="shared" si="9"/>
        <v>0</v>
      </c>
      <c r="M205" s="104">
        <v>0</v>
      </c>
      <c r="N205" s="104">
        <v>0</v>
      </c>
      <c r="O205" s="104">
        <v>0</v>
      </c>
      <c r="P205" s="104">
        <v>0</v>
      </c>
      <c r="Q205" s="105">
        <v>0</v>
      </c>
    </row>
    <row r="206" spans="1:17" x14ac:dyDescent="0.25">
      <c r="A206" s="106">
        <f t="shared" si="10"/>
        <v>50344</v>
      </c>
      <c r="B206" s="714" t="str">
        <f t="shared" si="11"/>
        <v>AMCo</v>
      </c>
      <c r="C206" s="93">
        <v>0</v>
      </c>
      <c r="D206" s="94">
        <v>0</v>
      </c>
      <c r="E206" s="94">
        <v>0</v>
      </c>
      <c r="F206" s="94">
        <v>0</v>
      </c>
      <c r="G206" s="94">
        <v>0</v>
      </c>
      <c r="H206" s="94">
        <v>0</v>
      </c>
      <c r="I206" s="94">
        <v>0</v>
      </c>
      <c r="J206" s="94">
        <v>0</v>
      </c>
      <c r="K206" s="95">
        <v>0</v>
      </c>
      <c r="L206" s="94">
        <f t="shared" si="9"/>
        <v>0</v>
      </c>
      <c r="M206" s="95">
        <v>0</v>
      </c>
      <c r="N206" s="95">
        <v>0</v>
      </c>
      <c r="O206" s="95">
        <v>0</v>
      </c>
      <c r="P206" s="95">
        <v>0</v>
      </c>
      <c r="Q206" s="97">
        <v>0</v>
      </c>
    </row>
    <row r="207" spans="1:17" x14ac:dyDescent="0.25">
      <c r="A207" s="98">
        <f t="shared" si="10"/>
        <v>50374</v>
      </c>
      <c r="B207" s="713" t="str">
        <f t="shared" si="11"/>
        <v>AMCo</v>
      </c>
      <c r="C207" s="99">
        <v>0</v>
      </c>
      <c r="D207" s="100">
        <v>0</v>
      </c>
      <c r="E207" s="100">
        <v>0</v>
      </c>
      <c r="F207" s="100">
        <v>0</v>
      </c>
      <c r="G207" s="100">
        <v>0</v>
      </c>
      <c r="H207" s="100">
        <v>0</v>
      </c>
      <c r="I207" s="100">
        <v>0</v>
      </c>
      <c r="J207" s="100">
        <v>0</v>
      </c>
      <c r="K207" s="101">
        <v>0</v>
      </c>
      <c r="L207" s="102">
        <f t="shared" si="9"/>
        <v>0</v>
      </c>
      <c r="M207" s="104">
        <v>0</v>
      </c>
      <c r="N207" s="104">
        <v>0</v>
      </c>
      <c r="O207" s="104">
        <v>0</v>
      </c>
      <c r="P207" s="104">
        <v>0</v>
      </c>
      <c r="Q207" s="105">
        <v>0</v>
      </c>
    </row>
    <row r="208" spans="1:17" x14ac:dyDescent="0.25">
      <c r="A208" s="106">
        <f t="shared" si="10"/>
        <v>50405</v>
      </c>
      <c r="B208" s="714" t="str">
        <f t="shared" si="11"/>
        <v>AMCo</v>
      </c>
      <c r="C208" s="93">
        <v>0</v>
      </c>
      <c r="D208" s="94">
        <v>0</v>
      </c>
      <c r="E208" s="94">
        <v>0</v>
      </c>
      <c r="F208" s="94">
        <v>0</v>
      </c>
      <c r="G208" s="94">
        <v>0</v>
      </c>
      <c r="H208" s="94">
        <v>0</v>
      </c>
      <c r="I208" s="94">
        <v>0</v>
      </c>
      <c r="J208" s="94">
        <v>0</v>
      </c>
      <c r="K208" s="95">
        <v>0</v>
      </c>
      <c r="L208" s="94">
        <f t="shared" si="9"/>
        <v>0</v>
      </c>
      <c r="M208" s="95">
        <v>0</v>
      </c>
      <c r="N208" s="95">
        <v>0</v>
      </c>
      <c r="O208" s="95">
        <v>0</v>
      </c>
      <c r="P208" s="95">
        <v>0</v>
      </c>
      <c r="Q208" s="97">
        <v>0</v>
      </c>
    </row>
    <row r="209" spans="1:17" x14ac:dyDescent="0.25">
      <c r="A209" s="98">
        <f t="shared" si="10"/>
        <v>50436</v>
      </c>
      <c r="B209" s="713" t="str">
        <f t="shared" si="11"/>
        <v>AMCo</v>
      </c>
      <c r="C209" s="99">
        <v>0</v>
      </c>
      <c r="D209" s="100">
        <v>0</v>
      </c>
      <c r="E209" s="100">
        <v>0</v>
      </c>
      <c r="F209" s="100">
        <v>0</v>
      </c>
      <c r="G209" s="100">
        <v>0</v>
      </c>
      <c r="H209" s="100">
        <v>0</v>
      </c>
      <c r="I209" s="100">
        <v>0</v>
      </c>
      <c r="J209" s="100">
        <v>0</v>
      </c>
      <c r="K209" s="101">
        <v>0</v>
      </c>
      <c r="L209" s="102">
        <f t="shared" si="9"/>
        <v>0</v>
      </c>
      <c r="M209" s="104">
        <v>0</v>
      </c>
      <c r="N209" s="104">
        <v>0</v>
      </c>
      <c r="O209" s="104">
        <v>0</v>
      </c>
      <c r="P209" s="104">
        <v>0</v>
      </c>
      <c r="Q209" s="105">
        <v>0</v>
      </c>
    </row>
    <row r="210" spans="1:17" x14ac:dyDescent="0.25">
      <c r="A210" s="106">
        <f t="shared" si="10"/>
        <v>50464</v>
      </c>
      <c r="B210" s="714" t="str">
        <f t="shared" si="11"/>
        <v>AMCo</v>
      </c>
      <c r="C210" s="93">
        <v>0</v>
      </c>
      <c r="D210" s="94">
        <v>0</v>
      </c>
      <c r="E210" s="94">
        <v>0</v>
      </c>
      <c r="F210" s="94">
        <v>0</v>
      </c>
      <c r="G210" s="94">
        <v>0</v>
      </c>
      <c r="H210" s="94">
        <v>0</v>
      </c>
      <c r="I210" s="94">
        <v>0</v>
      </c>
      <c r="J210" s="94">
        <v>0</v>
      </c>
      <c r="K210" s="95">
        <v>0</v>
      </c>
      <c r="L210" s="94">
        <f t="shared" si="9"/>
        <v>0</v>
      </c>
      <c r="M210" s="95">
        <v>0</v>
      </c>
      <c r="N210" s="95">
        <v>0</v>
      </c>
      <c r="O210" s="95">
        <v>0</v>
      </c>
      <c r="P210" s="95">
        <v>0</v>
      </c>
      <c r="Q210" s="97">
        <v>0</v>
      </c>
    </row>
    <row r="211" spans="1:17" x14ac:dyDescent="0.25">
      <c r="A211" s="98">
        <f t="shared" si="10"/>
        <v>50495</v>
      </c>
      <c r="B211" s="713" t="str">
        <f t="shared" si="11"/>
        <v>AMCo</v>
      </c>
      <c r="C211" s="99">
        <v>0</v>
      </c>
      <c r="D211" s="100">
        <v>0</v>
      </c>
      <c r="E211" s="100">
        <v>0</v>
      </c>
      <c r="F211" s="100">
        <v>0</v>
      </c>
      <c r="G211" s="100">
        <v>0</v>
      </c>
      <c r="H211" s="100">
        <v>0</v>
      </c>
      <c r="I211" s="100">
        <v>0</v>
      </c>
      <c r="J211" s="100">
        <v>0</v>
      </c>
      <c r="K211" s="101">
        <v>0</v>
      </c>
      <c r="L211" s="102">
        <f t="shared" si="9"/>
        <v>0</v>
      </c>
      <c r="M211" s="104">
        <v>0</v>
      </c>
      <c r="N211" s="104">
        <v>0</v>
      </c>
      <c r="O211" s="104">
        <v>0</v>
      </c>
      <c r="P211" s="104">
        <v>0</v>
      </c>
      <c r="Q211" s="105">
        <v>0</v>
      </c>
    </row>
    <row r="212" spans="1:17" x14ac:dyDescent="0.25">
      <c r="A212" s="106">
        <f t="shared" si="10"/>
        <v>50525</v>
      </c>
      <c r="B212" s="714" t="str">
        <f t="shared" si="11"/>
        <v>AMCo</v>
      </c>
      <c r="C212" s="93">
        <v>0</v>
      </c>
      <c r="D212" s="94">
        <v>0</v>
      </c>
      <c r="E212" s="94">
        <v>0</v>
      </c>
      <c r="F212" s="94">
        <v>0</v>
      </c>
      <c r="G212" s="94">
        <v>0</v>
      </c>
      <c r="H212" s="94">
        <v>0</v>
      </c>
      <c r="I212" s="94">
        <v>0</v>
      </c>
      <c r="J212" s="94">
        <v>0</v>
      </c>
      <c r="K212" s="95">
        <v>0</v>
      </c>
      <c r="L212" s="94">
        <f t="shared" si="9"/>
        <v>0</v>
      </c>
      <c r="M212" s="95">
        <v>0</v>
      </c>
      <c r="N212" s="95">
        <v>0</v>
      </c>
      <c r="O212" s="95">
        <v>0</v>
      </c>
      <c r="P212" s="95">
        <v>0</v>
      </c>
      <c r="Q212" s="97">
        <v>0</v>
      </c>
    </row>
    <row r="213" spans="1:17" x14ac:dyDescent="0.25">
      <c r="A213" s="98">
        <f t="shared" si="10"/>
        <v>50556</v>
      </c>
      <c r="B213" s="713" t="str">
        <f t="shared" si="11"/>
        <v>AMCo</v>
      </c>
      <c r="C213" s="99">
        <v>0</v>
      </c>
      <c r="D213" s="100">
        <v>0</v>
      </c>
      <c r="E213" s="100">
        <v>0</v>
      </c>
      <c r="F213" s="100">
        <v>0</v>
      </c>
      <c r="G213" s="100">
        <v>0</v>
      </c>
      <c r="H213" s="100">
        <v>0</v>
      </c>
      <c r="I213" s="100">
        <v>0</v>
      </c>
      <c r="J213" s="100">
        <v>0</v>
      </c>
      <c r="K213" s="101">
        <v>0</v>
      </c>
      <c r="L213" s="102">
        <f t="shared" si="9"/>
        <v>0</v>
      </c>
      <c r="M213" s="104">
        <v>0</v>
      </c>
      <c r="N213" s="104">
        <v>0</v>
      </c>
      <c r="O213" s="104">
        <v>0</v>
      </c>
      <c r="P213" s="104">
        <v>0</v>
      </c>
      <c r="Q213" s="105">
        <v>0</v>
      </c>
    </row>
    <row r="214" spans="1:17" x14ac:dyDescent="0.25">
      <c r="A214" s="106">
        <f t="shared" si="10"/>
        <v>50586</v>
      </c>
      <c r="B214" s="714" t="str">
        <f t="shared" si="11"/>
        <v>AMCo</v>
      </c>
      <c r="C214" s="93">
        <v>0</v>
      </c>
      <c r="D214" s="94">
        <v>0</v>
      </c>
      <c r="E214" s="94">
        <v>0</v>
      </c>
      <c r="F214" s="94">
        <v>0</v>
      </c>
      <c r="G214" s="94">
        <v>0</v>
      </c>
      <c r="H214" s="94">
        <v>0</v>
      </c>
      <c r="I214" s="94">
        <v>0</v>
      </c>
      <c r="J214" s="94">
        <v>0</v>
      </c>
      <c r="K214" s="95">
        <v>0</v>
      </c>
      <c r="L214" s="94">
        <f t="shared" si="9"/>
        <v>0</v>
      </c>
      <c r="M214" s="95">
        <v>0</v>
      </c>
      <c r="N214" s="95">
        <v>0</v>
      </c>
      <c r="O214" s="95">
        <v>0</v>
      </c>
      <c r="P214" s="95">
        <v>0</v>
      </c>
      <c r="Q214" s="97">
        <v>0</v>
      </c>
    </row>
    <row r="215" spans="1:17" x14ac:dyDescent="0.25">
      <c r="A215" s="98">
        <f t="shared" si="10"/>
        <v>50617</v>
      </c>
      <c r="B215" s="713" t="str">
        <f t="shared" si="11"/>
        <v>AMCo</v>
      </c>
      <c r="C215" s="99">
        <v>0</v>
      </c>
      <c r="D215" s="100">
        <v>0</v>
      </c>
      <c r="E215" s="100">
        <v>0</v>
      </c>
      <c r="F215" s="100">
        <v>0</v>
      </c>
      <c r="G215" s="100">
        <v>0</v>
      </c>
      <c r="H215" s="100">
        <v>0</v>
      </c>
      <c r="I215" s="100">
        <v>0</v>
      </c>
      <c r="J215" s="100">
        <v>0</v>
      </c>
      <c r="K215" s="101">
        <v>0</v>
      </c>
      <c r="L215" s="102">
        <f t="shared" si="9"/>
        <v>0</v>
      </c>
      <c r="M215" s="104">
        <v>0</v>
      </c>
      <c r="N215" s="104">
        <v>0</v>
      </c>
      <c r="O215" s="104">
        <v>0</v>
      </c>
      <c r="P215" s="104">
        <v>0</v>
      </c>
      <c r="Q215" s="105">
        <v>0</v>
      </c>
    </row>
    <row r="216" spans="1:17" x14ac:dyDescent="0.25">
      <c r="A216" s="106">
        <f t="shared" si="10"/>
        <v>50648</v>
      </c>
      <c r="B216" s="714" t="str">
        <f t="shared" si="11"/>
        <v>AMCo</v>
      </c>
      <c r="C216" s="93">
        <v>0</v>
      </c>
      <c r="D216" s="94">
        <v>0</v>
      </c>
      <c r="E216" s="94">
        <v>0</v>
      </c>
      <c r="F216" s="94">
        <v>0</v>
      </c>
      <c r="G216" s="94">
        <v>0</v>
      </c>
      <c r="H216" s="94">
        <v>0</v>
      </c>
      <c r="I216" s="94">
        <v>0</v>
      </c>
      <c r="J216" s="94">
        <v>0</v>
      </c>
      <c r="K216" s="95">
        <v>0</v>
      </c>
      <c r="L216" s="94">
        <f t="shared" si="9"/>
        <v>0</v>
      </c>
      <c r="M216" s="95">
        <v>0</v>
      </c>
      <c r="N216" s="95">
        <v>0</v>
      </c>
      <c r="O216" s="95">
        <v>0</v>
      </c>
      <c r="P216" s="95">
        <v>0</v>
      </c>
      <c r="Q216" s="97">
        <v>0</v>
      </c>
    </row>
    <row r="217" spans="1:17" x14ac:dyDescent="0.25">
      <c r="A217" s="98">
        <f t="shared" si="10"/>
        <v>50678</v>
      </c>
      <c r="B217" s="713" t="str">
        <f t="shared" si="11"/>
        <v>AMCo</v>
      </c>
      <c r="C217" s="99">
        <v>0</v>
      </c>
      <c r="D217" s="100">
        <v>0</v>
      </c>
      <c r="E217" s="100">
        <v>0</v>
      </c>
      <c r="F217" s="100">
        <v>0</v>
      </c>
      <c r="G217" s="100">
        <v>0</v>
      </c>
      <c r="H217" s="100">
        <v>0</v>
      </c>
      <c r="I217" s="100">
        <v>0</v>
      </c>
      <c r="J217" s="100">
        <v>0</v>
      </c>
      <c r="K217" s="101">
        <v>0</v>
      </c>
      <c r="L217" s="102">
        <f t="shared" si="9"/>
        <v>0</v>
      </c>
      <c r="M217" s="104">
        <v>0</v>
      </c>
      <c r="N217" s="104">
        <v>0</v>
      </c>
      <c r="O217" s="104">
        <v>0</v>
      </c>
      <c r="P217" s="104">
        <v>0</v>
      </c>
      <c r="Q217" s="105">
        <v>0</v>
      </c>
    </row>
    <row r="218" spans="1:17" x14ac:dyDescent="0.25">
      <c r="A218" s="106">
        <f t="shared" si="10"/>
        <v>50709</v>
      </c>
      <c r="B218" s="714" t="str">
        <f t="shared" si="11"/>
        <v>AMCo</v>
      </c>
      <c r="C218" s="93">
        <v>0</v>
      </c>
      <c r="D218" s="94">
        <v>0</v>
      </c>
      <c r="E218" s="94">
        <v>0</v>
      </c>
      <c r="F218" s="94">
        <v>0</v>
      </c>
      <c r="G218" s="94">
        <v>0</v>
      </c>
      <c r="H218" s="94">
        <v>0</v>
      </c>
      <c r="I218" s="94">
        <v>0</v>
      </c>
      <c r="J218" s="94">
        <v>0</v>
      </c>
      <c r="K218" s="95">
        <v>0</v>
      </c>
      <c r="L218" s="94">
        <f t="shared" si="9"/>
        <v>0</v>
      </c>
      <c r="M218" s="95">
        <v>0</v>
      </c>
      <c r="N218" s="95">
        <v>0</v>
      </c>
      <c r="O218" s="95">
        <v>0</v>
      </c>
      <c r="P218" s="95">
        <v>0</v>
      </c>
      <c r="Q218" s="97">
        <v>0</v>
      </c>
    </row>
    <row r="219" spans="1:17" x14ac:dyDescent="0.25">
      <c r="A219" s="98">
        <f t="shared" si="10"/>
        <v>50739</v>
      </c>
      <c r="B219" s="713" t="str">
        <f t="shared" si="11"/>
        <v>AMCo</v>
      </c>
      <c r="C219" s="99">
        <v>0</v>
      </c>
      <c r="D219" s="100">
        <v>0</v>
      </c>
      <c r="E219" s="100">
        <v>0</v>
      </c>
      <c r="F219" s="100">
        <v>0</v>
      </c>
      <c r="G219" s="100">
        <v>0</v>
      </c>
      <c r="H219" s="100">
        <v>0</v>
      </c>
      <c r="I219" s="100">
        <v>0</v>
      </c>
      <c r="J219" s="100">
        <v>0</v>
      </c>
      <c r="K219" s="101">
        <v>0</v>
      </c>
      <c r="L219" s="102">
        <f t="shared" si="9"/>
        <v>0</v>
      </c>
      <c r="M219" s="104">
        <v>0</v>
      </c>
      <c r="N219" s="104">
        <v>0</v>
      </c>
      <c r="O219" s="104">
        <v>0</v>
      </c>
      <c r="P219" s="104">
        <v>0</v>
      </c>
      <c r="Q219" s="105">
        <v>0</v>
      </c>
    </row>
    <row r="220" spans="1:17" x14ac:dyDescent="0.25">
      <c r="A220" s="106">
        <f t="shared" si="10"/>
        <v>50770</v>
      </c>
      <c r="B220" s="714" t="str">
        <f t="shared" si="11"/>
        <v>AMCo</v>
      </c>
      <c r="C220" s="93">
        <v>0</v>
      </c>
      <c r="D220" s="94">
        <v>0</v>
      </c>
      <c r="E220" s="94">
        <v>0</v>
      </c>
      <c r="F220" s="94">
        <v>0</v>
      </c>
      <c r="G220" s="94">
        <v>0</v>
      </c>
      <c r="H220" s="94">
        <v>0</v>
      </c>
      <c r="I220" s="94">
        <v>0</v>
      </c>
      <c r="J220" s="94">
        <v>0</v>
      </c>
      <c r="K220" s="95">
        <v>0</v>
      </c>
      <c r="L220" s="94">
        <f t="shared" si="9"/>
        <v>0</v>
      </c>
      <c r="M220" s="95">
        <v>0</v>
      </c>
      <c r="N220" s="95">
        <v>0</v>
      </c>
      <c r="O220" s="95">
        <v>0</v>
      </c>
      <c r="P220" s="95">
        <v>0</v>
      </c>
      <c r="Q220" s="97">
        <v>0</v>
      </c>
    </row>
    <row r="221" spans="1:17" x14ac:dyDescent="0.25">
      <c r="A221" s="98">
        <f t="shared" si="10"/>
        <v>50801</v>
      </c>
      <c r="B221" s="713" t="str">
        <f t="shared" si="11"/>
        <v>AMCo</v>
      </c>
      <c r="C221" s="99">
        <v>0</v>
      </c>
      <c r="D221" s="100">
        <v>0</v>
      </c>
      <c r="E221" s="100">
        <v>0</v>
      </c>
      <c r="F221" s="100">
        <v>0</v>
      </c>
      <c r="G221" s="100">
        <v>0</v>
      </c>
      <c r="H221" s="100">
        <v>0</v>
      </c>
      <c r="I221" s="100">
        <v>0</v>
      </c>
      <c r="J221" s="100">
        <v>0</v>
      </c>
      <c r="K221" s="101">
        <v>0</v>
      </c>
      <c r="L221" s="102">
        <f t="shared" si="9"/>
        <v>0</v>
      </c>
      <c r="M221" s="104">
        <v>0</v>
      </c>
      <c r="N221" s="104">
        <v>0</v>
      </c>
      <c r="O221" s="104">
        <v>0</v>
      </c>
      <c r="P221" s="104">
        <v>0</v>
      </c>
      <c r="Q221" s="105">
        <v>0</v>
      </c>
    </row>
    <row r="222" spans="1:17" x14ac:dyDescent="0.25">
      <c r="A222" s="106">
        <f t="shared" si="10"/>
        <v>50829</v>
      </c>
      <c r="B222" s="714" t="str">
        <f t="shared" si="11"/>
        <v>AMCo</v>
      </c>
      <c r="C222" s="93">
        <v>0</v>
      </c>
      <c r="D222" s="94">
        <v>0</v>
      </c>
      <c r="E222" s="94">
        <v>0</v>
      </c>
      <c r="F222" s="94">
        <v>0</v>
      </c>
      <c r="G222" s="94">
        <v>0</v>
      </c>
      <c r="H222" s="94">
        <v>0</v>
      </c>
      <c r="I222" s="94">
        <v>0</v>
      </c>
      <c r="J222" s="94">
        <v>0</v>
      </c>
      <c r="K222" s="95">
        <v>0</v>
      </c>
      <c r="L222" s="94">
        <f t="shared" si="9"/>
        <v>0</v>
      </c>
      <c r="M222" s="95">
        <v>0</v>
      </c>
      <c r="N222" s="95">
        <v>0</v>
      </c>
      <c r="O222" s="95">
        <v>0</v>
      </c>
      <c r="P222" s="95">
        <v>0</v>
      </c>
      <c r="Q222" s="97">
        <v>0</v>
      </c>
    </row>
    <row r="223" spans="1:17" x14ac:dyDescent="0.25">
      <c r="A223" s="98">
        <f t="shared" si="10"/>
        <v>50860</v>
      </c>
      <c r="B223" s="713" t="str">
        <f t="shared" si="11"/>
        <v>AMCo</v>
      </c>
      <c r="C223" s="99">
        <v>0</v>
      </c>
      <c r="D223" s="100">
        <v>0</v>
      </c>
      <c r="E223" s="100">
        <v>0</v>
      </c>
      <c r="F223" s="100">
        <v>0</v>
      </c>
      <c r="G223" s="100">
        <v>0</v>
      </c>
      <c r="H223" s="100">
        <v>0</v>
      </c>
      <c r="I223" s="100">
        <v>0</v>
      </c>
      <c r="J223" s="100">
        <v>0</v>
      </c>
      <c r="K223" s="101">
        <v>0</v>
      </c>
      <c r="L223" s="102">
        <f t="shared" si="9"/>
        <v>0</v>
      </c>
      <c r="M223" s="104">
        <v>0</v>
      </c>
      <c r="N223" s="104">
        <v>0</v>
      </c>
      <c r="O223" s="104">
        <v>0</v>
      </c>
      <c r="P223" s="104">
        <v>0</v>
      </c>
      <c r="Q223" s="105">
        <v>0</v>
      </c>
    </row>
    <row r="224" spans="1:17" x14ac:dyDescent="0.25">
      <c r="A224" s="106">
        <f t="shared" si="10"/>
        <v>50890</v>
      </c>
      <c r="B224" s="714" t="str">
        <f t="shared" si="11"/>
        <v>AMCo</v>
      </c>
      <c r="C224" s="93">
        <v>0</v>
      </c>
      <c r="D224" s="94">
        <v>0</v>
      </c>
      <c r="E224" s="94">
        <v>0</v>
      </c>
      <c r="F224" s="94">
        <v>0</v>
      </c>
      <c r="G224" s="94">
        <v>0</v>
      </c>
      <c r="H224" s="94">
        <v>0</v>
      </c>
      <c r="I224" s="94">
        <v>0</v>
      </c>
      <c r="J224" s="94">
        <v>0</v>
      </c>
      <c r="K224" s="95">
        <v>0</v>
      </c>
      <c r="L224" s="94">
        <f t="shared" si="9"/>
        <v>0</v>
      </c>
      <c r="M224" s="95">
        <v>0</v>
      </c>
      <c r="N224" s="95">
        <v>0</v>
      </c>
      <c r="O224" s="95">
        <v>0</v>
      </c>
      <c r="P224" s="95">
        <v>0</v>
      </c>
      <c r="Q224" s="97">
        <v>0</v>
      </c>
    </row>
    <row r="225" spans="1:17" x14ac:dyDescent="0.25">
      <c r="A225" s="98">
        <f t="shared" si="10"/>
        <v>50921</v>
      </c>
      <c r="B225" s="713" t="str">
        <f t="shared" si="11"/>
        <v>AMCo</v>
      </c>
      <c r="C225" s="99">
        <v>0</v>
      </c>
      <c r="D225" s="100">
        <v>0</v>
      </c>
      <c r="E225" s="100">
        <v>0</v>
      </c>
      <c r="F225" s="100">
        <v>0</v>
      </c>
      <c r="G225" s="100">
        <v>0</v>
      </c>
      <c r="H225" s="100">
        <v>0</v>
      </c>
      <c r="I225" s="100">
        <v>0</v>
      </c>
      <c r="J225" s="100">
        <v>0</v>
      </c>
      <c r="K225" s="101">
        <v>0</v>
      </c>
      <c r="L225" s="102">
        <f t="shared" si="9"/>
        <v>0</v>
      </c>
      <c r="M225" s="104">
        <v>0</v>
      </c>
      <c r="N225" s="104">
        <v>0</v>
      </c>
      <c r="O225" s="104">
        <v>0</v>
      </c>
      <c r="P225" s="104">
        <v>0</v>
      </c>
      <c r="Q225" s="105">
        <v>0</v>
      </c>
    </row>
    <row r="226" spans="1:17" x14ac:dyDescent="0.25">
      <c r="A226" s="106">
        <f t="shared" si="10"/>
        <v>50951</v>
      </c>
      <c r="B226" s="714" t="str">
        <f t="shared" si="11"/>
        <v>AMCo</v>
      </c>
      <c r="C226" s="93">
        <v>0</v>
      </c>
      <c r="D226" s="94">
        <v>0</v>
      </c>
      <c r="E226" s="94">
        <v>0</v>
      </c>
      <c r="F226" s="94">
        <v>0</v>
      </c>
      <c r="G226" s="94">
        <v>0</v>
      </c>
      <c r="H226" s="94">
        <v>0</v>
      </c>
      <c r="I226" s="94">
        <v>0</v>
      </c>
      <c r="J226" s="94">
        <v>0</v>
      </c>
      <c r="K226" s="95">
        <v>0</v>
      </c>
      <c r="L226" s="94">
        <f t="shared" si="9"/>
        <v>0</v>
      </c>
      <c r="M226" s="95">
        <v>0</v>
      </c>
      <c r="N226" s="95">
        <v>0</v>
      </c>
      <c r="O226" s="95">
        <v>0</v>
      </c>
      <c r="P226" s="95">
        <v>0</v>
      </c>
      <c r="Q226" s="97">
        <v>0</v>
      </c>
    </row>
    <row r="227" spans="1:17" x14ac:dyDescent="0.25">
      <c r="A227" s="98">
        <f t="shared" si="10"/>
        <v>50982</v>
      </c>
      <c r="B227" s="713" t="str">
        <f t="shared" si="11"/>
        <v>AMCo</v>
      </c>
      <c r="C227" s="99">
        <v>0</v>
      </c>
      <c r="D227" s="100">
        <v>0</v>
      </c>
      <c r="E227" s="100">
        <v>0</v>
      </c>
      <c r="F227" s="100">
        <v>0</v>
      </c>
      <c r="G227" s="100">
        <v>0</v>
      </c>
      <c r="H227" s="100">
        <v>0</v>
      </c>
      <c r="I227" s="100">
        <v>0</v>
      </c>
      <c r="J227" s="100">
        <v>0</v>
      </c>
      <c r="K227" s="101">
        <v>0</v>
      </c>
      <c r="L227" s="102">
        <f t="shared" si="9"/>
        <v>0</v>
      </c>
      <c r="M227" s="104">
        <v>0</v>
      </c>
      <c r="N227" s="104">
        <v>0</v>
      </c>
      <c r="O227" s="104">
        <v>0</v>
      </c>
      <c r="P227" s="104">
        <v>0</v>
      </c>
      <c r="Q227" s="105">
        <v>0</v>
      </c>
    </row>
    <row r="228" spans="1:17" x14ac:dyDescent="0.25">
      <c r="A228" s="106">
        <f t="shared" si="10"/>
        <v>51013</v>
      </c>
      <c r="B228" s="714" t="str">
        <f t="shared" si="11"/>
        <v>AMCo</v>
      </c>
      <c r="C228" s="93">
        <v>0</v>
      </c>
      <c r="D228" s="94">
        <v>0</v>
      </c>
      <c r="E228" s="94">
        <v>0</v>
      </c>
      <c r="F228" s="94">
        <v>0</v>
      </c>
      <c r="G228" s="94">
        <v>0</v>
      </c>
      <c r="H228" s="94">
        <v>0</v>
      </c>
      <c r="I228" s="94">
        <v>0</v>
      </c>
      <c r="J228" s="94">
        <v>0</v>
      </c>
      <c r="K228" s="95">
        <v>0</v>
      </c>
      <c r="L228" s="94">
        <f t="shared" si="9"/>
        <v>0</v>
      </c>
      <c r="M228" s="95">
        <v>0</v>
      </c>
      <c r="N228" s="95">
        <v>0</v>
      </c>
      <c r="O228" s="95">
        <v>0</v>
      </c>
      <c r="P228" s="95">
        <v>0</v>
      </c>
      <c r="Q228" s="97">
        <v>0</v>
      </c>
    </row>
    <row r="229" spans="1:17" x14ac:dyDescent="0.25">
      <c r="A229" s="98">
        <f t="shared" si="10"/>
        <v>51043</v>
      </c>
      <c r="B229" s="713" t="str">
        <f t="shared" si="11"/>
        <v>AMCo</v>
      </c>
      <c r="C229" s="99">
        <v>0</v>
      </c>
      <c r="D229" s="100">
        <v>0</v>
      </c>
      <c r="E229" s="100">
        <v>0</v>
      </c>
      <c r="F229" s="100">
        <v>0</v>
      </c>
      <c r="G229" s="100">
        <v>0</v>
      </c>
      <c r="H229" s="100">
        <v>0</v>
      </c>
      <c r="I229" s="100">
        <v>0</v>
      </c>
      <c r="J229" s="100">
        <v>0</v>
      </c>
      <c r="K229" s="101">
        <v>0</v>
      </c>
      <c r="L229" s="102">
        <f t="shared" si="9"/>
        <v>0</v>
      </c>
      <c r="M229" s="104">
        <v>0</v>
      </c>
      <c r="N229" s="104">
        <v>0</v>
      </c>
      <c r="O229" s="104">
        <v>0</v>
      </c>
      <c r="P229" s="104">
        <v>0</v>
      </c>
      <c r="Q229" s="105">
        <v>0</v>
      </c>
    </row>
    <row r="230" spans="1:17" x14ac:dyDescent="0.25">
      <c r="A230" s="106">
        <f t="shared" si="10"/>
        <v>51074</v>
      </c>
      <c r="B230" s="714" t="str">
        <f t="shared" si="11"/>
        <v>AMCo</v>
      </c>
      <c r="C230" s="93">
        <v>0</v>
      </c>
      <c r="D230" s="94">
        <v>0</v>
      </c>
      <c r="E230" s="94">
        <v>0</v>
      </c>
      <c r="F230" s="94">
        <v>0</v>
      </c>
      <c r="G230" s="94">
        <v>0</v>
      </c>
      <c r="H230" s="94">
        <v>0</v>
      </c>
      <c r="I230" s="94">
        <v>0</v>
      </c>
      <c r="J230" s="94">
        <v>0</v>
      </c>
      <c r="K230" s="95">
        <v>0</v>
      </c>
      <c r="L230" s="94">
        <f t="shared" si="9"/>
        <v>0</v>
      </c>
      <c r="M230" s="95">
        <v>0</v>
      </c>
      <c r="N230" s="95">
        <v>0</v>
      </c>
      <c r="O230" s="95">
        <v>0</v>
      </c>
      <c r="P230" s="95">
        <v>0</v>
      </c>
      <c r="Q230" s="97">
        <v>0</v>
      </c>
    </row>
    <row r="231" spans="1:17" x14ac:dyDescent="0.25">
      <c r="A231" s="98">
        <f t="shared" si="10"/>
        <v>51104</v>
      </c>
      <c r="B231" s="713" t="str">
        <f t="shared" si="11"/>
        <v>AMCo</v>
      </c>
      <c r="C231" s="99">
        <v>0</v>
      </c>
      <c r="D231" s="100">
        <v>0</v>
      </c>
      <c r="E231" s="100">
        <v>0</v>
      </c>
      <c r="F231" s="100">
        <v>0</v>
      </c>
      <c r="G231" s="100">
        <v>0</v>
      </c>
      <c r="H231" s="100">
        <v>0</v>
      </c>
      <c r="I231" s="100">
        <v>0</v>
      </c>
      <c r="J231" s="100">
        <v>0</v>
      </c>
      <c r="K231" s="101">
        <v>0</v>
      </c>
      <c r="L231" s="102">
        <f t="shared" si="9"/>
        <v>0</v>
      </c>
      <c r="M231" s="104">
        <v>0</v>
      </c>
      <c r="N231" s="104">
        <v>0</v>
      </c>
      <c r="O231" s="104">
        <v>0</v>
      </c>
      <c r="P231" s="104">
        <v>0</v>
      </c>
      <c r="Q231" s="105">
        <v>0</v>
      </c>
    </row>
    <row r="232" spans="1:17" x14ac:dyDescent="0.25">
      <c r="A232" s="106">
        <f t="shared" si="10"/>
        <v>51135</v>
      </c>
      <c r="B232" s="714" t="str">
        <f t="shared" si="11"/>
        <v>AMCo</v>
      </c>
      <c r="C232" s="93">
        <v>0</v>
      </c>
      <c r="D232" s="94">
        <v>0</v>
      </c>
      <c r="E232" s="94">
        <v>0</v>
      </c>
      <c r="F232" s="94">
        <v>0</v>
      </c>
      <c r="G232" s="94">
        <v>0</v>
      </c>
      <c r="H232" s="94">
        <v>0</v>
      </c>
      <c r="I232" s="94">
        <v>0</v>
      </c>
      <c r="J232" s="94">
        <v>0</v>
      </c>
      <c r="K232" s="95">
        <v>0</v>
      </c>
      <c r="L232" s="94">
        <f t="shared" si="9"/>
        <v>0</v>
      </c>
      <c r="M232" s="95">
        <v>0</v>
      </c>
      <c r="N232" s="95">
        <v>0</v>
      </c>
      <c r="O232" s="95">
        <v>0</v>
      </c>
      <c r="P232" s="95">
        <v>0</v>
      </c>
      <c r="Q232" s="97">
        <v>0</v>
      </c>
    </row>
    <row r="233" spans="1:17" x14ac:dyDescent="0.25">
      <c r="A233" s="98">
        <f t="shared" si="10"/>
        <v>51166</v>
      </c>
      <c r="B233" s="713" t="str">
        <f t="shared" si="11"/>
        <v>AMCo</v>
      </c>
      <c r="C233" s="99">
        <v>0</v>
      </c>
      <c r="D233" s="100">
        <v>0</v>
      </c>
      <c r="E233" s="100">
        <v>0</v>
      </c>
      <c r="F233" s="100">
        <v>0</v>
      </c>
      <c r="G233" s="100">
        <v>0</v>
      </c>
      <c r="H233" s="100">
        <v>0</v>
      </c>
      <c r="I233" s="100">
        <v>0</v>
      </c>
      <c r="J233" s="100">
        <v>0</v>
      </c>
      <c r="K233" s="101">
        <v>0</v>
      </c>
      <c r="L233" s="102">
        <f t="shared" si="9"/>
        <v>0</v>
      </c>
      <c r="M233" s="104">
        <v>0</v>
      </c>
      <c r="N233" s="104">
        <v>0</v>
      </c>
      <c r="O233" s="104">
        <v>0</v>
      </c>
      <c r="P233" s="104">
        <v>0</v>
      </c>
      <c r="Q233" s="105">
        <v>0</v>
      </c>
    </row>
    <row r="234" spans="1:17" x14ac:dyDescent="0.25">
      <c r="A234" s="106">
        <f t="shared" si="10"/>
        <v>51195</v>
      </c>
      <c r="B234" s="714" t="str">
        <f t="shared" si="11"/>
        <v>AMCo</v>
      </c>
      <c r="C234" s="93">
        <v>0</v>
      </c>
      <c r="D234" s="94">
        <v>0</v>
      </c>
      <c r="E234" s="94">
        <v>0</v>
      </c>
      <c r="F234" s="94">
        <v>0</v>
      </c>
      <c r="G234" s="94">
        <v>0</v>
      </c>
      <c r="H234" s="94">
        <v>0</v>
      </c>
      <c r="I234" s="94">
        <v>0</v>
      </c>
      <c r="J234" s="94">
        <v>0</v>
      </c>
      <c r="K234" s="95">
        <v>0</v>
      </c>
      <c r="L234" s="94">
        <f t="shared" si="9"/>
        <v>0</v>
      </c>
      <c r="M234" s="95">
        <v>0</v>
      </c>
      <c r="N234" s="95">
        <v>0</v>
      </c>
      <c r="O234" s="95">
        <v>0</v>
      </c>
      <c r="P234" s="95">
        <v>0</v>
      </c>
      <c r="Q234" s="97">
        <v>0</v>
      </c>
    </row>
    <row r="235" spans="1:17" x14ac:dyDescent="0.25">
      <c r="A235" s="98">
        <f t="shared" si="10"/>
        <v>51226</v>
      </c>
      <c r="B235" s="713" t="str">
        <f t="shared" si="11"/>
        <v>AMCo</v>
      </c>
      <c r="C235" s="99">
        <v>0</v>
      </c>
      <c r="D235" s="100">
        <v>0</v>
      </c>
      <c r="E235" s="100">
        <v>0</v>
      </c>
      <c r="F235" s="100">
        <v>0</v>
      </c>
      <c r="G235" s="100">
        <v>0</v>
      </c>
      <c r="H235" s="100">
        <v>0</v>
      </c>
      <c r="I235" s="100">
        <v>0</v>
      </c>
      <c r="J235" s="100">
        <v>0</v>
      </c>
      <c r="K235" s="101">
        <v>0</v>
      </c>
      <c r="L235" s="102">
        <f t="shared" si="9"/>
        <v>0</v>
      </c>
      <c r="M235" s="104">
        <v>0</v>
      </c>
      <c r="N235" s="104">
        <v>0</v>
      </c>
      <c r="O235" s="104">
        <v>0</v>
      </c>
      <c r="P235" s="104">
        <v>0</v>
      </c>
      <c r="Q235" s="105">
        <v>0</v>
      </c>
    </row>
    <row r="236" spans="1:17" x14ac:dyDescent="0.25">
      <c r="A236" s="106">
        <f t="shared" si="10"/>
        <v>51256</v>
      </c>
      <c r="B236" s="714" t="str">
        <f t="shared" si="11"/>
        <v>AMCo</v>
      </c>
      <c r="C236" s="93">
        <v>0</v>
      </c>
      <c r="D236" s="94">
        <v>0</v>
      </c>
      <c r="E236" s="94">
        <v>0</v>
      </c>
      <c r="F236" s="94">
        <v>0</v>
      </c>
      <c r="G236" s="94">
        <v>0</v>
      </c>
      <c r="H236" s="94">
        <v>0</v>
      </c>
      <c r="I236" s="94">
        <v>0</v>
      </c>
      <c r="J236" s="94">
        <v>0</v>
      </c>
      <c r="K236" s="95">
        <v>0</v>
      </c>
      <c r="L236" s="94">
        <f t="shared" si="9"/>
        <v>0</v>
      </c>
      <c r="M236" s="95">
        <v>0</v>
      </c>
      <c r="N236" s="95">
        <v>0</v>
      </c>
      <c r="O236" s="95">
        <v>0</v>
      </c>
      <c r="P236" s="95">
        <v>0</v>
      </c>
      <c r="Q236" s="97">
        <v>0</v>
      </c>
    </row>
    <row r="237" spans="1:17" x14ac:dyDescent="0.25">
      <c r="A237" s="98">
        <f t="shared" si="10"/>
        <v>51287</v>
      </c>
      <c r="B237" s="713" t="str">
        <f t="shared" si="11"/>
        <v>AMCo</v>
      </c>
      <c r="C237" s="99">
        <v>0</v>
      </c>
      <c r="D237" s="100">
        <v>0</v>
      </c>
      <c r="E237" s="100">
        <v>0</v>
      </c>
      <c r="F237" s="100">
        <v>0</v>
      </c>
      <c r="G237" s="100">
        <v>0</v>
      </c>
      <c r="H237" s="100">
        <v>0</v>
      </c>
      <c r="I237" s="100">
        <v>0</v>
      </c>
      <c r="J237" s="100">
        <v>0</v>
      </c>
      <c r="K237" s="101">
        <v>0</v>
      </c>
      <c r="L237" s="102">
        <f t="shared" si="9"/>
        <v>0</v>
      </c>
      <c r="M237" s="104">
        <v>0</v>
      </c>
      <c r="N237" s="104">
        <v>0</v>
      </c>
      <c r="O237" s="104">
        <v>0</v>
      </c>
      <c r="P237" s="104">
        <v>0</v>
      </c>
      <c r="Q237" s="105">
        <v>0</v>
      </c>
    </row>
    <row r="238" spans="1:17" x14ac:dyDescent="0.25">
      <c r="A238" s="106">
        <f t="shared" si="10"/>
        <v>51317</v>
      </c>
      <c r="B238" s="714" t="str">
        <f t="shared" si="11"/>
        <v>AMCo</v>
      </c>
      <c r="C238" s="93">
        <v>0</v>
      </c>
      <c r="D238" s="94">
        <v>0</v>
      </c>
      <c r="E238" s="94">
        <v>0</v>
      </c>
      <c r="F238" s="94">
        <v>0</v>
      </c>
      <c r="G238" s="94">
        <v>0</v>
      </c>
      <c r="H238" s="94">
        <v>0</v>
      </c>
      <c r="I238" s="94">
        <v>0</v>
      </c>
      <c r="J238" s="94">
        <v>0</v>
      </c>
      <c r="K238" s="95">
        <v>0</v>
      </c>
      <c r="L238" s="94">
        <f t="shared" si="9"/>
        <v>0</v>
      </c>
      <c r="M238" s="95">
        <v>0</v>
      </c>
      <c r="N238" s="95">
        <v>0</v>
      </c>
      <c r="O238" s="95">
        <v>0</v>
      </c>
      <c r="P238" s="95">
        <v>0</v>
      </c>
      <c r="Q238" s="97">
        <v>0</v>
      </c>
    </row>
    <row r="239" spans="1:17" x14ac:dyDescent="0.25">
      <c r="A239" s="98">
        <f t="shared" si="10"/>
        <v>51348</v>
      </c>
      <c r="B239" s="713" t="str">
        <f t="shared" si="11"/>
        <v>AMCo</v>
      </c>
      <c r="C239" s="99">
        <v>0</v>
      </c>
      <c r="D239" s="100">
        <v>0</v>
      </c>
      <c r="E239" s="100">
        <v>0</v>
      </c>
      <c r="F239" s="100">
        <v>0</v>
      </c>
      <c r="G239" s="100">
        <v>0</v>
      </c>
      <c r="H239" s="100">
        <v>0</v>
      </c>
      <c r="I239" s="100">
        <v>0</v>
      </c>
      <c r="J239" s="100">
        <v>0</v>
      </c>
      <c r="K239" s="101">
        <v>0</v>
      </c>
      <c r="L239" s="102">
        <f t="shared" si="9"/>
        <v>0</v>
      </c>
      <c r="M239" s="104">
        <v>0</v>
      </c>
      <c r="N239" s="104">
        <v>0</v>
      </c>
      <c r="O239" s="104">
        <v>0</v>
      </c>
      <c r="P239" s="104">
        <v>0</v>
      </c>
      <c r="Q239" s="105">
        <v>0</v>
      </c>
    </row>
    <row r="240" spans="1:17" x14ac:dyDescent="0.25">
      <c r="A240" s="106">
        <f t="shared" si="10"/>
        <v>51379</v>
      </c>
      <c r="B240" s="714" t="str">
        <f t="shared" si="11"/>
        <v>AMCo</v>
      </c>
      <c r="C240" s="93">
        <v>0</v>
      </c>
      <c r="D240" s="94">
        <v>0</v>
      </c>
      <c r="E240" s="94">
        <v>0</v>
      </c>
      <c r="F240" s="94">
        <v>0</v>
      </c>
      <c r="G240" s="94">
        <v>0</v>
      </c>
      <c r="H240" s="94">
        <v>0</v>
      </c>
      <c r="I240" s="94">
        <v>0</v>
      </c>
      <c r="J240" s="94">
        <v>0</v>
      </c>
      <c r="K240" s="95">
        <v>0</v>
      </c>
      <c r="L240" s="94">
        <f t="shared" si="9"/>
        <v>0</v>
      </c>
      <c r="M240" s="95">
        <v>0</v>
      </c>
      <c r="N240" s="95">
        <v>0</v>
      </c>
      <c r="O240" s="95">
        <v>0</v>
      </c>
      <c r="P240" s="95">
        <v>0</v>
      </c>
      <c r="Q240" s="97">
        <v>0</v>
      </c>
    </row>
    <row r="241" spans="1:17" x14ac:dyDescent="0.25">
      <c r="A241" s="98">
        <f t="shared" si="10"/>
        <v>51409</v>
      </c>
      <c r="B241" s="713" t="str">
        <f t="shared" si="11"/>
        <v>AMCo</v>
      </c>
      <c r="C241" s="99">
        <v>0</v>
      </c>
      <c r="D241" s="100">
        <v>0</v>
      </c>
      <c r="E241" s="100">
        <v>0</v>
      </c>
      <c r="F241" s="100">
        <v>0</v>
      </c>
      <c r="G241" s="100">
        <v>0</v>
      </c>
      <c r="H241" s="100">
        <v>0</v>
      </c>
      <c r="I241" s="100">
        <v>0</v>
      </c>
      <c r="J241" s="100">
        <v>0</v>
      </c>
      <c r="K241" s="101">
        <v>0</v>
      </c>
      <c r="L241" s="102">
        <f t="shared" si="9"/>
        <v>0</v>
      </c>
      <c r="M241" s="104">
        <v>0</v>
      </c>
      <c r="N241" s="104">
        <v>0</v>
      </c>
      <c r="O241" s="104">
        <v>0</v>
      </c>
      <c r="P241" s="104">
        <v>0</v>
      </c>
      <c r="Q241" s="105">
        <v>0</v>
      </c>
    </row>
    <row r="242" spans="1:17" x14ac:dyDescent="0.25">
      <c r="A242" s="106">
        <f t="shared" si="10"/>
        <v>51440</v>
      </c>
      <c r="B242" s="714" t="str">
        <f t="shared" si="11"/>
        <v>AMCo</v>
      </c>
      <c r="C242" s="93">
        <v>0</v>
      </c>
      <c r="D242" s="94">
        <v>0</v>
      </c>
      <c r="E242" s="94">
        <v>0</v>
      </c>
      <c r="F242" s="94">
        <v>0</v>
      </c>
      <c r="G242" s="94">
        <v>0</v>
      </c>
      <c r="H242" s="94">
        <v>0</v>
      </c>
      <c r="I242" s="94">
        <v>0</v>
      </c>
      <c r="J242" s="94">
        <v>0</v>
      </c>
      <c r="K242" s="95">
        <v>0</v>
      </c>
      <c r="L242" s="94">
        <f t="shared" si="9"/>
        <v>0</v>
      </c>
      <c r="M242" s="95">
        <v>0</v>
      </c>
      <c r="N242" s="95">
        <v>0</v>
      </c>
      <c r="O242" s="95">
        <v>0</v>
      </c>
      <c r="P242" s="95">
        <v>0</v>
      </c>
      <c r="Q242" s="97">
        <v>0</v>
      </c>
    </row>
    <row r="243" spans="1:17" x14ac:dyDescent="0.25">
      <c r="A243" s="98">
        <f t="shared" si="10"/>
        <v>51470</v>
      </c>
      <c r="B243" s="713" t="str">
        <f t="shared" si="11"/>
        <v>AMCo</v>
      </c>
      <c r="C243" s="99">
        <v>0</v>
      </c>
      <c r="D243" s="100">
        <v>0</v>
      </c>
      <c r="E243" s="100">
        <v>0</v>
      </c>
      <c r="F243" s="100">
        <v>0</v>
      </c>
      <c r="G243" s="100">
        <v>0</v>
      </c>
      <c r="H243" s="100">
        <v>0</v>
      </c>
      <c r="I243" s="100">
        <v>0</v>
      </c>
      <c r="J243" s="100">
        <v>0</v>
      </c>
      <c r="K243" s="101">
        <v>0</v>
      </c>
      <c r="L243" s="102">
        <f t="shared" si="9"/>
        <v>0</v>
      </c>
      <c r="M243" s="104">
        <v>0</v>
      </c>
      <c r="N243" s="104">
        <v>0</v>
      </c>
      <c r="O243" s="104">
        <v>0</v>
      </c>
      <c r="P243" s="104">
        <v>0</v>
      </c>
      <c r="Q243" s="105">
        <v>0</v>
      </c>
    </row>
    <row r="244" spans="1:17" x14ac:dyDescent="0.25">
      <c r="A244" s="106">
        <f t="shared" si="10"/>
        <v>51501</v>
      </c>
      <c r="B244" s="714" t="str">
        <f t="shared" si="11"/>
        <v>AMCo</v>
      </c>
      <c r="C244" s="93">
        <v>0</v>
      </c>
      <c r="D244" s="94">
        <v>0</v>
      </c>
      <c r="E244" s="94">
        <v>0</v>
      </c>
      <c r="F244" s="94">
        <v>0</v>
      </c>
      <c r="G244" s="94">
        <v>0</v>
      </c>
      <c r="H244" s="94">
        <v>0</v>
      </c>
      <c r="I244" s="94">
        <v>0</v>
      </c>
      <c r="J244" s="94">
        <v>0</v>
      </c>
      <c r="K244" s="95">
        <v>0</v>
      </c>
      <c r="L244" s="94">
        <f t="shared" si="9"/>
        <v>0</v>
      </c>
      <c r="M244" s="95">
        <v>0</v>
      </c>
      <c r="N244" s="95">
        <v>0</v>
      </c>
      <c r="O244" s="95">
        <v>0</v>
      </c>
      <c r="P244" s="95">
        <v>0</v>
      </c>
      <c r="Q244" s="97">
        <v>0</v>
      </c>
    </row>
    <row r="245" spans="1:17" x14ac:dyDescent="0.25">
      <c r="A245" s="98">
        <f t="shared" si="10"/>
        <v>51532</v>
      </c>
      <c r="B245" s="713" t="str">
        <f t="shared" si="11"/>
        <v>AMCo</v>
      </c>
      <c r="C245" s="99">
        <v>0</v>
      </c>
      <c r="D245" s="100">
        <v>0</v>
      </c>
      <c r="E245" s="100">
        <v>0</v>
      </c>
      <c r="F245" s="100">
        <v>0</v>
      </c>
      <c r="G245" s="100">
        <v>0</v>
      </c>
      <c r="H245" s="100">
        <v>0</v>
      </c>
      <c r="I245" s="100">
        <v>0</v>
      </c>
      <c r="J245" s="100">
        <v>0</v>
      </c>
      <c r="K245" s="101">
        <v>0</v>
      </c>
      <c r="L245" s="102">
        <f t="shared" si="9"/>
        <v>0</v>
      </c>
      <c r="M245" s="104">
        <v>0</v>
      </c>
      <c r="N245" s="104">
        <v>0</v>
      </c>
      <c r="O245" s="104">
        <v>0</v>
      </c>
      <c r="P245" s="104">
        <v>0</v>
      </c>
      <c r="Q245" s="105">
        <v>0</v>
      </c>
    </row>
    <row r="246" spans="1:17" x14ac:dyDescent="0.25">
      <c r="A246" s="106">
        <f t="shared" si="10"/>
        <v>51560</v>
      </c>
      <c r="B246" s="714" t="str">
        <f t="shared" si="11"/>
        <v>AMCo</v>
      </c>
      <c r="C246" s="93">
        <v>0</v>
      </c>
      <c r="D246" s="94">
        <v>0</v>
      </c>
      <c r="E246" s="94">
        <v>0</v>
      </c>
      <c r="F246" s="94">
        <v>0</v>
      </c>
      <c r="G246" s="94">
        <v>0</v>
      </c>
      <c r="H246" s="94">
        <v>0</v>
      </c>
      <c r="I246" s="94">
        <v>0</v>
      </c>
      <c r="J246" s="94">
        <v>0</v>
      </c>
      <c r="K246" s="95">
        <v>0</v>
      </c>
      <c r="L246" s="94">
        <f t="shared" si="9"/>
        <v>0</v>
      </c>
      <c r="M246" s="95">
        <v>0</v>
      </c>
      <c r="N246" s="95">
        <v>0</v>
      </c>
      <c r="O246" s="95">
        <v>0</v>
      </c>
      <c r="P246" s="95">
        <v>0</v>
      </c>
      <c r="Q246" s="97">
        <v>0</v>
      </c>
    </row>
    <row r="247" spans="1:17" x14ac:dyDescent="0.25">
      <c r="A247" s="98">
        <f t="shared" si="10"/>
        <v>51591</v>
      </c>
      <c r="B247" s="713" t="str">
        <f t="shared" si="11"/>
        <v>AMCo</v>
      </c>
      <c r="C247" s="99">
        <v>0</v>
      </c>
      <c r="D247" s="100">
        <v>0</v>
      </c>
      <c r="E247" s="100">
        <v>0</v>
      </c>
      <c r="F247" s="100">
        <v>0</v>
      </c>
      <c r="G247" s="100">
        <v>0</v>
      </c>
      <c r="H247" s="100">
        <v>0</v>
      </c>
      <c r="I247" s="100">
        <v>0</v>
      </c>
      <c r="J247" s="100">
        <v>0</v>
      </c>
      <c r="K247" s="101">
        <v>0</v>
      </c>
      <c r="L247" s="102">
        <f t="shared" si="9"/>
        <v>0</v>
      </c>
      <c r="M247" s="104">
        <v>0</v>
      </c>
      <c r="N247" s="104">
        <v>0</v>
      </c>
      <c r="O247" s="104">
        <v>0</v>
      </c>
      <c r="P247" s="104">
        <v>0</v>
      </c>
      <c r="Q247" s="105">
        <v>0</v>
      </c>
    </row>
    <row r="248" spans="1:17" x14ac:dyDescent="0.25">
      <c r="A248" s="106">
        <f t="shared" si="10"/>
        <v>51621</v>
      </c>
      <c r="B248" s="714" t="str">
        <f t="shared" si="11"/>
        <v>AMCo</v>
      </c>
      <c r="C248" s="93">
        <v>0</v>
      </c>
      <c r="D248" s="94">
        <v>0</v>
      </c>
      <c r="E248" s="94">
        <v>0</v>
      </c>
      <c r="F248" s="94">
        <v>0</v>
      </c>
      <c r="G248" s="94">
        <v>0</v>
      </c>
      <c r="H248" s="94">
        <v>0</v>
      </c>
      <c r="I248" s="94">
        <v>0</v>
      </c>
      <c r="J248" s="94">
        <v>0</v>
      </c>
      <c r="K248" s="95">
        <v>0</v>
      </c>
      <c r="L248" s="94">
        <f t="shared" si="9"/>
        <v>0</v>
      </c>
      <c r="M248" s="95">
        <v>0</v>
      </c>
      <c r="N248" s="95">
        <v>0</v>
      </c>
      <c r="O248" s="95">
        <v>0</v>
      </c>
      <c r="P248" s="95">
        <v>0</v>
      </c>
      <c r="Q248" s="97">
        <v>0</v>
      </c>
    </row>
    <row r="249" spans="1:17" x14ac:dyDescent="0.25">
      <c r="A249" s="98">
        <f t="shared" si="10"/>
        <v>51652</v>
      </c>
      <c r="B249" s="713" t="str">
        <f t="shared" si="11"/>
        <v>AMCo</v>
      </c>
      <c r="C249" s="99">
        <v>0</v>
      </c>
      <c r="D249" s="100">
        <v>0</v>
      </c>
      <c r="E249" s="100">
        <v>0</v>
      </c>
      <c r="F249" s="100">
        <v>0</v>
      </c>
      <c r="G249" s="100">
        <v>0</v>
      </c>
      <c r="H249" s="100">
        <v>0</v>
      </c>
      <c r="I249" s="100">
        <v>0</v>
      </c>
      <c r="J249" s="100">
        <v>0</v>
      </c>
      <c r="K249" s="101">
        <v>0</v>
      </c>
      <c r="L249" s="102">
        <f t="shared" si="9"/>
        <v>0</v>
      </c>
      <c r="M249" s="104">
        <v>0</v>
      </c>
      <c r="N249" s="104">
        <v>0</v>
      </c>
      <c r="O249" s="104">
        <v>0</v>
      </c>
      <c r="P249" s="104">
        <v>0</v>
      </c>
      <c r="Q249" s="105">
        <v>0</v>
      </c>
    </row>
    <row r="250" spans="1:17" x14ac:dyDescent="0.25">
      <c r="A250" s="106">
        <f t="shared" si="10"/>
        <v>51682</v>
      </c>
      <c r="B250" s="714" t="str">
        <f t="shared" si="11"/>
        <v>AMCo</v>
      </c>
      <c r="C250" s="93">
        <v>0</v>
      </c>
      <c r="D250" s="94">
        <v>0</v>
      </c>
      <c r="E250" s="94">
        <v>0</v>
      </c>
      <c r="F250" s="94">
        <v>0</v>
      </c>
      <c r="G250" s="94">
        <v>0</v>
      </c>
      <c r="H250" s="94">
        <v>0</v>
      </c>
      <c r="I250" s="94">
        <v>0</v>
      </c>
      <c r="J250" s="94">
        <v>0</v>
      </c>
      <c r="K250" s="95">
        <v>0</v>
      </c>
      <c r="L250" s="94">
        <f t="shared" si="9"/>
        <v>0</v>
      </c>
      <c r="M250" s="95">
        <v>0</v>
      </c>
      <c r="N250" s="95">
        <v>0</v>
      </c>
      <c r="O250" s="95">
        <v>0</v>
      </c>
      <c r="P250" s="95">
        <v>0</v>
      </c>
      <c r="Q250" s="97">
        <v>0</v>
      </c>
    </row>
    <row r="251" spans="1:17" x14ac:dyDescent="0.25">
      <c r="A251" s="98">
        <f t="shared" si="10"/>
        <v>51713</v>
      </c>
      <c r="B251" s="713" t="str">
        <f t="shared" si="11"/>
        <v>AMCo</v>
      </c>
      <c r="C251" s="99">
        <v>0</v>
      </c>
      <c r="D251" s="100">
        <v>0</v>
      </c>
      <c r="E251" s="100">
        <v>0</v>
      </c>
      <c r="F251" s="100">
        <v>0</v>
      </c>
      <c r="G251" s="100">
        <v>0</v>
      </c>
      <c r="H251" s="100">
        <v>0</v>
      </c>
      <c r="I251" s="100">
        <v>0</v>
      </c>
      <c r="J251" s="100">
        <v>0</v>
      </c>
      <c r="K251" s="101">
        <v>0</v>
      </c>
      <c r="L251" s="102">
        <f t="shared" si="9"/>
        <v>0</v>
      </c>
      <c r="M251" s="104">
        <v>0</v>
      </c>
      <c r="N251" s="104">
        <v>0</v>
      </c>
      <c r="O251" s="104">
        <v>0</v>
      </c>
      <c r="P251" s="104">
        <v>0</v>
      </c>
      <c r="Q251" s="105">
        <v>0</v>
      </c>
    </row>
    <row r="252" spans="1:17" x14ac:dyDescent="0.25">
      <c r="A252" s="106">
        <f t="shared" si="10"/>
        <v>51744</v>
      </c>
      <c r="B252" s="714" t="str">
        <f t="shared" si="11"/>
        <v>AMCo</v>
      </c>
      <c r="C252" s="93">
        <v>0</v>
      </c>
      <c r="D252" s="94">
        <v>0</v>
      </c>
      <c r="E252" s="94">
        <v>0</v>
      </c>
      <c r="F252" s="94">
        <v>0</v>
      </c>
      <c r="G252" s="94">
        <v>0</v>
      </c>
      <c r="H252" s="94">
        <v>0</v>
      </c>
      <c r="I252" s="94">
        <v>0</v>
      </c>
      <c r="J252" s="94">
        <v>0</v>
      </c>
      <c r="K252" s="95">
        <v>0</v>
      </c>
      <c r="L252" s="94">
        <f t="shared" si="9"/>
        <v>0</v>
      </c>
      <c r="M252" s="95">
        <v>0</v>
      </c>
      <c r="N252" s="95">
        <v>0</v>
      </c>
      <c r="O252" s="95">
        <v>0</v>
      </c>
      <c r="P252" s="95">
        <v>0</v>
      </c>
      <c r="Q252" s="97">
        <v>0</v>
      </c>
    </row>
    <row r="253" spans="1:17" x14ac:dyDescent="0.25">
      <c r="A253" s="98">
        <f t="shared" si="10"/>
        <v>51774</v>
      </c>
      <c r="B253" s="713" t="str">
        <f t="shared" si="11"/>
        <v>AMCo</v>
      </c>
      <c r="C253" s="99">
        <v>0</v>
      </c>
      <c r="D253" s="100">
        <v>0</v>
      </c>
      <c r="E253" s="100">
        <v>0</v>
      </c>
      <c r="F253" s="100">
        <v>0</v>
      </c>
      <c r="G253" s="100">
        <v>0</v>
      </c>
      <c r="H253" s="100">
        <v>0</v>
      </c>
      <c r="I253" s="100">
        <v>0</v>
      </c>
      <c r="J253" s="100">
        <v>0</v>
      </c>
      <c r="K253" s="101">
        <v>0</v>
      </c>
      <c r="L253" s="102">
        <f t="shared" si="9"/>
        <v>0</v>
      </c>
      <c r="M253" s="104">
        <v>0</v>
      </c>
      <c r="N253" s="104">
        <v>0</v>
      </c>
      <c r="O253" s="104">
        <v>0</v>
      </c>
      <c r="P253" s="104">
        <v>0</v>
      </c>
      <c r="Q253" s="105">
        <v>0</v>
      </c>
    </row>
    <row r="254" spans="1:17" x14ac:dyDescent="0.25">
      <c r="A254" s="106">
        <f t="shared" si="10"/>
        <v>51805</v>
      </c>
      <c r="B254" s="714" t="str">
        <f t="shared" si="11"/>
        <v>AMCo</v>
      </c>
      <c r="C254" s="93">
        <v>0</v>
      </c>
      <c r="D254" s="94">
        <v>0</v>
      </c>
      <c r="E254" s="94">
        <v>0</v>
      </c>
      <c r="F254" s="94">
        <v>0</v>
      </c>
      <c r="G254" s="94">
        <v>0</v>
      </c>
      <c r="H254" s="94">
        <v>0</v>
      </c>
      <c r="I254" s="94">
        <v>0</v>
      </c>
      <c r="J254" s="94">
        <v>0</v>
      </c>
      <c r="K254" s="95">
        <v>0</v>
      </c>
      <c r="L254" s="94">
        <f t="shared" si="9"/>
        <v>0</v>
      </c>
      <c r="M254" s="95">
        <v>0</v>
      </c>
      <c r="N254" s="95">
        <v>0</v>
      </c>
      <c r="O254" s="95">
        <v>0</v>
      </c>
      <c r="P254" s="95">
        <v>0</v>
      </c>
      <c r="Q254" s="97">
        <v>0</v>
      </c>
    </row>
    <row r="255" spans="1:17" x14ac:dyDescent="0.25">
      <c r="A255" s="98">
        <f t="shared" si="10"/>
        <v>51835</v>
      </c>
      <c r="B255" s="713" t="str">
        <f t="shared" si="11"/>
        <v>AMCo</v>
      </c>
      <c r="C255" s="99">
        <v>0</v>
      </c>
      <c r="D255" s="100">
        <v>0</v>
      </c>
      <c r="E255" s="100">
        <v>0</v>
      </c>
      <c r="F255" s="100">
        <v>0</v>
      </c>
      <c r="G255" s="100">
        <v>0</v>
      </c>
      <c r="H255" s="100">
        <v>0</v>
      </c>
      <c r="I255" s="100">
        <v>0</v>
      </c>
      <c r="J255" s="100">
        <v>0</v>
      </c>
      <c r="K255" s="101">
        <v>0</v>
      </c>
      <c r="L255" s="102">
        <f t="shared" si="9"/>
        <v>0</v>
      </c>
      <c r="M255" s="104">
        <v>0</v>
      </c>
      <c r="N255" s="104">
        <v>0</v>
      </c>
      <c r="O255" s="104">
        <v>0</v>
      </c>
      <c r="P255" s="104">
        <v>0</v>
      </c>
      <c r="Q255" s="105">
        <v>0</v>
      </c>
    </row>
    <row r="256" spans="1:17" x14ac:dyDescent="0.25">
      <c r="A256" s="106">
        <f t="shared" si="10"/>
        <v>51866</v>
      </c>
      <c r="B256" s="714" t="str">
        <f t="shared" si="11"/>
        <v>AMCo</v>
      </c>
      <c r="C256" s="93">
        <v>0</v>
      </c>
      <c r="D256" s="94">
        <v>0</v>
      </c>
      <c r="E256" s="94">
        <v>0</v>
      </c>
      <c r="F256" s="94">
        <v>0</v>
      </c>
      <c r="G256" s="94">
        <v>0</v>
      </c>
      <c r="H256" s="94">
        <v>0</v>
      </c>
      <c r="I256" s="94">
        <v>0</v>
      </c>
      <c r="J256" s="94">
        <v>0</v>
      </c>
      <c r="K256" s="95">
        <v>0</v>
      </c>
      <c r="L256" s="94">
        <f t="shared" si="9"/>
        <v>0</v>
      </c>
      <c r="M256" s="95">
        <v>0</v>
      </c>
      <c r="N256" s="95">
        <v>0</v>
      </c>
      <c r="O256" s="95">
        <v>0</v>
      </c>
      <c r="P256" s="95">
        <v>0</v>
      </c>
      <c r="Q256" s="97">
        <v>0</v>
      </c>
    </row>
    <row r="257" spans="1:17" x14ac:dyDescent="0.25">
      <c r="A257" s="98">
        <f t="shared" si="10"/>
        <v>51897</v>
      </c>
      <c r="B257" s="713" t="str">
        <f t="shared" si="11"/>
        <v>AMCo</v>
      </c>
      <c r="C257" s="99">
        <v>0</v>
      </c>
      <c r="D257" s="100">
        <v>0</v>
      </c>
      <c r="E257" s="100">
        <v>0</v>
      </c>
      <c r="F257" s="100">
        <v>0</v>
      </c>
      <c r="G257" s="100">
        <v>0</v>
      </c>
      <c r="H257" s="100">
        <v>0</v>
      </c>
      <c r="I257" s="100">
        <v>0</v>
      </c>
      <c r="J257" s="100">
        <v>0</v>
      </c>
      <c r="K257" s="101">
        <v>0</v>
      </c>
      <c r="L257" s="102">
        <f t="shared" si="9"/>
        <v>0</v>
      </c>
      <c r="M257" s="104">
        <v>0</v>
      </c>
      <c r="N257" s="104">
        <v>0</v>
      </c>
      <c r="O257" s="104">
        <v>0</v>
      </c>
      <c r="P257" s="104">
        <v>0</v>
      </c>
      <c r="Q257" s="105">
        <v>0</v>
      </c>
    </row>
    <row r="258" spans="1:17" x14ac:dyDescent="0.25">
      <c r="A258" s="106">
        <f t="shared" si="10"/>
        <v>51925</v>
      </c>
      <c r="B258" s="714" t="str">
        <f t="shared" si="11"/>
        <v>AMCo</v>
      </c>
      <c r="C258" s="93">
        <v>0</v>
      </c>
      <c r="D258" s="94">
        <v>0</v>
      </c>
      <c r="E258" s="94">
        <v>0</v>
      </c>
      <c r="F258" s="94">
        <v>0</v>
      </c>
      <c r="G258" s="94">
        <v>0</v>
      </c>
      <c r="H258" s="94">
        <v>0</v>
      </c>
      <c r="I258" s="94">
        <v>0</v>
      </c>
      <c r="J258" s="94">
        <v>0</v>
      </c>
      <c r="K258" s="95">
        <v>0</v>
      </c>
      <c r="L258" s="94">
        <f t="shared" ref="L258:L321" si="12">+O258+P258</f>
        <v>0</v>
      </c>
      <c r="M258" s="95">
        <v>0</v>
      </c>
      <c r="N258" s="95">
        <v>0</v>
      </c>
      <c r="O258" s="95">
        <v>0</v>
      </c>
      <c r="P258" s="95">
        <v>0</v>
      </c>
      <c r="Q258" s="97">
        <v>0</v>
      </c>
    </row>
    <row r="259" spans="1:17" x14ac:dyDescent="0.25">
      <c r="A259" s="98">
        <f t="shared" ref="A259:A322" si="13">+EOMONTH(A258,1)</f>
        <v>51956</v>
      </c>
      <c r="B259" s="713" t="str">
        <f t="shared" ref="B259:B322" si="14">+B258</f>
        <v>AMCo</v>
      </c>
      <c r="C259" s="99">
        <v>0</v>
      </c>
      <c r="D259" s="100">
        <v>0</v>
      </c>
      <c r="E259" s="100">
        <v>0</v>
      </c>
      <c r="F259" s="100">
        <v>0</v>
      </c>
      <c r="G259" s="100">
        <v>0</v>
      </c>
      <c r="H259" s="100">
        <v>0</v>
      </c>
      <c r="I259" s="100">
        <v>0</v>
      </c>
      <c r="J259" s="100">
        <v>0</v>
      </c>
      <c r="K259" s="101">
        <v>0</v>
      </c>
      <c r="L259" s="102">
        <f t="shared" si="12"/>
        <v>0</v>
      </c>
      <c r="M259" s="104">
        <v>0</v>
      </c>
      <c r="N259" s="104">
        <v>0</v>
      </c>
      <c r="O259" s="104">
        <v>0</v>
      </c>
      <c r="P259" s="104">
        <v>0</v>
      </c>
      <c r="Q259" s="105">
        <v>0</v>
      </c>
    </row>
    <row r="260" spans="1:17" x14ac:dyDescent="0.25">
      <c r="A260" s="106">
        <f t="shared" si="13"/>
        <v>51986</v>
      </c>
      <c r="B260" s="714" t="str">
        <f t="shared" si="14"/>
        <v>AMCo</v>
      </c>
      <c r="C260" s="93">
        <v>0</v>
      </c>
      <c r="D260" s="94">
        <v>0</v>
      </c>
      <c r="E260" s="94">
        <v>0</v>
      </c>
      <c r="F260" s="94">
        <v>0</v>
      </c>
      <c r="G260" s="94">
        <v>0</v>
      </c>
      <c r="H260" s="94">
        <v>0</v>
      </c>
      <c r="I260" s="94">
        <v>0</v>
      </c>
      <c r="J260" s="94">
        <v>0</v>
      </c>
      <c r="K260" s="95">
        <v>0</v>
      </c>
      <c r="L260" s="94">
        <f t="shared" si="12"/>
        <v>0</v>
      </c>
      <c r="M260" s="95">
        <v>0</v>
      </c>
      <c r="N260" s="95">
        <v>0</v>
      </c>
      <c r="O260" s="95">
        <v>0</v>
      </c>
      <c r="P260" s="95">
        <v>0</v>
      </c>
      <c r="Q260" s="97">
        <v>0</v>
      </c>
    </row>
    <row r="261" spans="1:17" x14ac:dyDescent="0.25">
      <c r="A261" s="98">
        <f t="shared" si="13"/>
        <v>52017</v>
      </c>
      <c r="B261" s="713" t="str">
        <f t="shared" si="14"/>
        <v>AMCo</v>
      </c>
      <c r="C261" s="99">
        <v>0</v>
      </c>
      <c r="D261" s="100">
        <v>0</v>
      </c>
      <c r="E261" s="100">
        <v>0</v>
      </c>
      <c r="F261" s="100">
        <v>0</v>
      </c>
      <c r="G261" s="100">
        <v>0</v>
      </c>
      <c r="H261" s="100">
        <v>0</v>
      </c>
      <c r="I261" s="100">
        <v>0</v>
      </c>
      <c r="J261" s="100">
        <v>0</v>
      </c>
      <c r="K261" s="101">
        <v>0</v>
      </c>
      <c r="L261" s="102">
        <f t="shared" si="12"/>
        <v>0</v>
      </c>
      <c r="M261" s="104">
        <v>0</v>
      </c>
      <c r="N261" s="104">
        <v>0</v>
      </c>
      <c r="O261" s="104">
        <v>0</v>
      </c>
      <c r="P261" s="104">
        <v>0</v>
      </c>
      <c r="Q261" s="105">
        <v>0</v>
      </c>
    </row>
    <row r="262" spans="1:17" x14ac:dyDescent="0.25">
      <c r="A262" s="106">
        <f t="shared" si="13"/>
        <v>52047</v>
      </c>
      <c r="B262" s="714" t="str">
        <f t="shared" si="14"/>
        <v>AMCo</v>
      </c>
      <c r="C262" s="93">
        <v>0</v>
      </c>
      <c r="D262" s="94">
        <v>0</v>
      </c>
      <c r="E262" s="94">
        <v>0</v>
      </c>
      <c r="F262" s="94">
        <v>0</v>
      </c>
      <c r="G262" s="94">
        <v>0</v>
      </c>
      <c r="H262" s="94">
        <v>0</v>
      </c>
      <c r="I262" s="94">
        <v>0</v>
      </c>
      <c r="J262" s="94">
        <v>0</v>
      </c>
      <c r="K262" s="95">
        <v>0</v>
      </c>
      <c r="L262" s="94">
        <f t="shared" si="12"/>
        <v>0</v>
      </c>
      <c r="M262" s="95">
        <v>0</v>
      </c>
      <c r="N262" s="95">
        <v>0</v>
      </c>
      <c r="O262" s="95">
        <v>0</v>
      </c>
      <c r="P262" s="95">
        <v>0</v>
      </c>
      <c r="Q262" s="97">
        <v>0</v>
      </c>
    </row>
    <row r="263" spans="1:17" x14ac:dyDescent="0.25">
      <c r="A263" s="98">
        <f t="shared" si="13"/>
        <v>52078</v>
      </c>
      <c r="B263" s="713" t="str">
        <f t="shared" si="14"/>
        <v>AMCo</v>
      </c>
      <c r="C263" s="99">
        <v>0</v>
      </c>
      <c r="D263" s="100">
        <v>0</v>
      </c>
      <c r="E263" s="100">
        <v>0</v>
      </c>
      <c r="F263" s="100">
        <v>0</v>
      </c>
      <c r="G263" s="100">
        <v>0</v>
      </c>
      <c r="H263" s="100">
        <v>0</v>
      </c>
      <c r="I263" s="100">
        <v>0</v>
      </c>
      <c r="J263" s="100">
        <v>0</v>
      </c>
      <c r="K263" s="101">
        <v>0</v>
      </c>
      <c r="L263" s="102">
        <f t="shared" si="12"/>
        <v>0</v>
      </c>
      <c r="M263" s="104">
        <v>0</v>
      </c>
      <c r="N263" s="104">
        <v>0</v>
      </c>
      <c r="O263" s="104">
        <v>0</v>
      </c>
      <c r="P263" s="104">
        <v>0</v>
      </c>
      <c r="Q263" s="105">
        <v>0</v>
      </c>
    </row>
    <row r="264" spans="1:17" x14ac:dyDescent="0.25">
      <c r="A264" s="106">
        <f t="shared" si="13"/>
        <v>52109</v>
      </c>
      <c r="B264" s="714" t="str">
        <f t="shared" si="14"/>
        <v>AMCo</v>
      </c>
      <c r="C264" s="93">
        <v>0</v>
      </c>
      <c r="D264" s="94">
        <v>0</v>
      </c>
      <c r="E264" s="94">
        <v>0</v>
      </c>
      <c r="F264" s="94">
        <v>0</v>
      </c>
      <c r="G264" s="94">
        <v>0</v>
      </c>
      <c r="H264" s="94">
        <v>0</v>
      </c>
      <c r="I264" s="94">
        <v>0</v>
      </c>
      <c r="J264" s="94">
        <v>0</v>
      </c>
      <c r="K264" s="95">
        <v>0</v>
      </c>
      <c r="L264" s="94">
        <f t="shared" si="12"/>
        <v>0</v>
      </c>
      <c r="M264" s="95">
        <v>0</v>
      </c>
      <c r="N264" s="95">
        <v>0</v>
      </c>
      <c r="O264" s="95">
        <v>0</v>
      </c>
      <c r="P264" s="95">
        <v>0</v>
      </c>
      <c r="Q264" s="97">
        <v>0</v>
      </c>
    </row>
    <row r="265" spans="1:17" x14ac:dyDescent="0.25">
      <c r="A265" s="98">
        <f t="shared" si="13"/>
        <v>52139</v>
      </c>
      <c r="B265" s="713" t="str">
        <f t="shared" si="14"/>
        <v>AMCo</v>
      </c>
      <c r="C265" s="99">
        <v>0</v>
      </c>
      <c r="D265" s="100">
        <v>0</v>
      </c>
      <c r="E265" s="100">
        <v>0</v>
      </c>
      <c r="F265" s="100">
        <v>0</v>
      </c>
      <c r="G265" s="100">
        <v>0</v>
      </c>
      <c r="H265" s="100">
        <v>0</v>
      </c>
      <c r="I265" s="100">
        <v>0</v>
      </c>
      <c r="J265" s="100">
        <v>0</v>
      </c>
      <c r="K265" s="101">
        <v>0</v>
      </c>
      <c r="L265" s="102">
        <f t="shared" si="12"/>
        <v>0</v>
      </c>
      <c r="M265" s="104">
        <v>0</v>
      </c>
      <c r="N265" s="104">
        <v>0</v>
      </c>
      <c r="O265" s="104">
        <v>0</v>
      </c>
      <c r="P265" s="104">
        <v>0</v>
      </c>
      <c r="Q265" s="105">
        <v>0</v>
      </c>
    </row>
    <row r="266" spans="1:17" x14ac:dyDescent="0.25">
      <c r="A266" s="106">
        <f t="shared" si="13"/>
        <v>52170</v>
      </c>
      <c r="B266" s="714" t="str">
        <f t="shared" si="14"/>
        <v>AMCo</v>
      </c>
      <c r="C266" s="93">
        <v>0</v>
      </c>
      <c r="D266" s="94">
        <v>0</v>
      </c>
      <c r="E266" s="94">
        <v>0</v>
      </c>
      <c r="F266" s="94">
        <v>0</v>
      </c>
      <c r="G266" s="94">
        <v>0</v>
      </c>
      <c r="H266" s="94">
        <v>0</v>
      </c>
      <c r="I266" s="94">
        <v>0</v>
      </c>
      <c r="J266" s="94">
        <v>0</v>
      </c>
      <c r="K266" s="95">
        <v>0</v>
      </c>
      <c r="L266" s="94">
        <f t="shared" si="12"/>
        <v>0</v>
      </c>
      <c r="M266" s="95">
        <v>0</v>
      </c>
      <c r="N266" s="95">
        <v>0</v>
      </c>
      <c r="O266" s="95">
        <v>0</v>
      </c>
      <c r="P266" s="95">
        <v>0</v>
      </c>
      <c r="Q266" s="97">
        <v>0</v>
      </c>
    </row>
    <row r="267" spans="1:17" x14ac:dyDescent="0.25">
      <c r="A267" s="98">
        <f t="shared" si="13"/>
        <v>52200</v>
      </c>
      <c r="B267" s="713" t="str">
        <f t="shared" si="14"/>
        <v>AMCo</v>
      </c>
      <c r="C267" s="99">
        <v>0</v>
      </c>
      <c r="D267" s="100">
        <v>0</v>
      </c>
      <c r="E267" s="100">
        <v>0</v>
      </c>
      <c r="F267" s="100">
        <v>0</v>
      </c>
      <c r="G267" s="100">
        <v>0</v>
      </c>
      <c r="H267" s="100">
        <v>0</v>
      </c>
      <c r="I267" s="100">
        <v>0</v>
      </c>
      <c r="J267" s="100">
        <v>0</v>
      </c>
      <c r="K267" s="101">
        <v>0</v>
      </c>
      <c r="L267" s="102">
        <f t="shared" si="12"/>
        <v>0</v>
      </c>
      <c r="M267" s="104">
        <v>0</v>
      </c>
      <c r="N267" s="104">
        <v>0</v>
      </c>
      <c r="O267" s="104">
        <v>0</v>
      </c>
      <c r="P267" s="104">
        <v>0</v>
      </c>
      <c r="Q267" s="105">
        <v>0</v>
      </c>
    </row>
    <row r="268" spans="1:17" x14ac:dyDescent="0.25">
      <c r="A268" s="106">
        <f t="shared" si="13"/>
        <v>52231</v>
      </c>
      <c r="B268" s="714" t="str">
        <f t="shared" si="14"/>
        <v>AMCo</v>
      </c>
      <c r="C268" s="93">
        <v>0</v>
      </c>
      <c r="D268" s="94">
        <v>0</v>
      </c>
      <c r="E268" s="94">
        <v>0</v>
      </c>
      <c r="F268" s="94">
        <v>0</v>
      </c>
      <c r="G268" s="94">
        <v>0</v>
      </c>
      <c r="H268" s="94">
        <v>0</v>
      </c>
      <c r="I268" s="94">
        <v>0</v>
      </c>
      <c r="J268" s="94">
        <v>0</v>
      </c>
      <c r="K268" s="95">
        <v>0</v>
      </c>
      <c r="L268" s="94">
        <f t="shared" si="12"/>
        <v>0</v>
      </c>
      <c r="M268" s="95">
        <v>0</v>
      </c>
      <c r="N268" s="95">
        <v>0</v>
      </c>
      <c r="O268" s="95">
        <v>0</v>
      </c>
      <c r="P268" s="95">
        <v>0</v>
      </c>
      <c r="Q268" s="97">
        <v>0</v>
      </c>
    </row>
    <row r="269" spans="1:17" x14ac:dyDescent="0.25">
      <c r="A269" s="98">
        <f t="shared" si="13"/>
        <v>52262</v>
      </c>
      <c r="B269" s="713" t="str">
        <f t="shared" si="14"/>
        <v>AMCo</v>
      </c>
      <c r="C269" s="99">
        <v>0</v>
      </c>
      <c r="D269" s="100">
        <v>0</v>
      </c>
      <c r="E269" s="100">
        <v>0</v>
      </c>
      <c r="F269" s="100">
        <v>0</v>
      </c>
      <c r="G269" s="100">
        <v>0</v>
      </c>
      <c r="H269" s="100">
        <v>0</v>
      </c>
      <c r="I269" s="100">
        <v>0</v>
      </c>
      <c r="J269" s="100">
        <v>0</v>
      </c>
      <c r="K269" s="101">
        <v>0</v>
      </c>
      <c r="L269" s="102">
        <f t="shared" si="12"/>
        <v>0</v>
      </c>
      <c r="M269" s="104">
        <v>0</v>
      </c>
      <c r="N269" s="104">
        <v>0</v>
      </c>
      <c r="O269" s="104">
        <v>0</v>
      </c>
      <c r="P269" s="104">
        <v>0</v>
      </c>
      <c r="Q269" s="105">
        <v>0</v>
      </c>
    </row>
    <row r="270" spans="1:17" x14ac:dyDescent="0.25">
      <c r="A270" s="106">
        <f t="shared" si="13"/>
        <v>52290</v>
      </c>
      <c r="B270" s="714" t="str">
        <f t="shared" si="14"/>
        <v>AMCo</v>
      </c>
      <c r="C270" s="93">
        <v>0</v>
      </c>
      <c r="D270" s="94">
        <v>0</v>
      </c>
      <c r="E270" s="94">
        <v>0</v>
      </c>
      <c r="F270" s="94">
        <v>0</v>
      </c>
      <c r="G270" s="94">
        <v>0</v>
      </c>
      <c r="H270" s="94">
        <v>0</v>
      </c>
      <c r="I270" s="94">
        <v>0</v>
      </c>
      <c r="J270" s="94">
        <v>0</v>
      </c>
      <c r="K270" s="95">
        <v>0</v>
      </c>
      <c r="L270" s="94">
        <f t="shared" si="12"/>
        <v>0</v>
      </c>
      <c r="M270" s="95">
        <v>0</v>
      </c>
      <c r="N270" s="95">
        <v>0</v>
      </c>
      <c r="O270" s="95">
        <v>0</v>
      </c>
      <c r="P270" s="95">
        <v>0</v>
      </c>
      <c r="Q270" s="97">
        <v>0</v>
      </c>
    </row>
    <row r="271" spans="1:17" x14ac:dyDescent="0.25">
      <c r="A271" s="98">
        <f t="shared" si="13"/>
        <v>52321</v>
      </c>
      <c r="B271" s="713" t="str">
        <f t="shared" si="14"/>
        <v>AMCo</v>
      </c>
      <c r="C271" s="99">
        <v>0</v>
      </c>
      <c r="D271" s="100">
        <v>0</v>
      </c>
      <c r="E271" s="100">
        <v>0</v>
      </c>
      <c r="F271" s="100">
        <v>0</v>
      </c>
      <c r="G271" s="100">
        <v>0</v>
      </c>
      <c r="H271" s="100">
        <v>0</v>
      </c>
      <c r="I271" s="100">
        <v>0</v>
      </c>
      <c r="J271" s="100">
        <v>0</v>
      </c>
      <c r="K271" s="101">
        <v>0</v>
      </c>
      <c r="L271" s="102">
        <f t="shared" si="12"/>
        <v>0</v>
      </c>
      <c r="M271" s="104">
        <v>0</v>
      </c>
      <c r="N271" s="104">
        <v>0</v>
      </c>
      <c r="O271" s="104">
        <v>0</v>
      </c>
      <c r="P271" s="104">
        <v>0</v>
      </c>
      <c r="Q271" s="105">
        <v>0</v>
      </c>
    </row>
    <row r="272" spans="1:17" x14ac:dyDescent="0.25">
      <c r="A272" s="106">
        <f t="shared" si="13"/>
        <v>52351</v>
      </c>
      <c r="B272" s="714" t="str">
        <f t="shared" si="14"/>
        <v>AMCo</v>
      </c>
      <c r="C272" s="93">
        <v>0</v>
      </c>
      <c r="D272" s="94">
        <v>0</v>
      </c>
      <c r="E272" s="94">
        <v>0</v>
      </c>
      <c r="F272" s="94">
        <v>0</v>
      </c>
      <c r="G272" s="94">
        <v>0</v>
      </c>
      <c r="H272" s="94">
        <v>0</v>
      </c>
      <c r="I272" s="94">
        <v>0</v>
      </c>
      <c r="J272" s="94">
        <v>0</v>
      </c>
      <c r="K272" s="95">
        <v>0</v>
      </c>
      <c r="L272" s="94">
        <f t="shared" si="12"/>
        <v>0</v>
      </c>
      <c r="M272" s="95">
        <v>0</v>
      </c>
      <c r="N272" s="95">
        <v>0</v>
      </c>
      <c r="O272" s="95">
        <v>0</v>
      </c>
      <c r="P272" s="95">
        <v>0</v>
      </c>
      <c r="Q272" s="97">
        <v>0</v>
      </c>
    </row>
    <row r="273" spans="1:17" x14ac:dyDescent="0.25">
      <c r="A273" s="98">
        <f t="shared" si="13"/>
        <v>52382</v>
      </c>
      <c r="B273" s="713" t="str">
        <f t="shared" si="14"/>
        <v>AMCo</v>
      </c>
      <c r="C273" s="99">
        <v>0</v>
      </c>
      <c r="D273" s="100">
        <v>0</v>
      </c>
      <c r="E273" s="100">
        <v>0</v>
      </c>
      <c r="F273" s="100">
        <v>0</v>
      </c>
      <c r="G273" s="100">
        <v>0</v>
      </c>
      <c r="H273" s="100">
        <v>0</v>
      </c>
      <c r="I273" s="100">
        <v>0</v>
      </c>
      <c r="J273" s="100">
        <v>0</v>
      </c>
      <c r="K273" s="101">
        <v>0</v>
      </c>
      <c r="L273" s="102">
        <f t="shared" si="12"/>
        <v>0</v>
      </c>
      <c r="M273" s="104">
        <v>0</v>
      </c>
      <c r="N273" s="104">
        <v>0</v>
      </c>
      <c r="O273" s="104">
        <v>0</v>
      </c>
      <c r="P273" s="104">
        <v>0</v>
      </c>
      <c r="Q273" s="105">
        <v>0</v>
      </c>
    </row>
    <row r="274" spans="1:17" x14ac:dyDescent="0.25">
      <c r="A274" s="106">
        <f t="shared" si="13"/>
        <v>52412</v>
      </c>
      <c r="B274" s="714" t="str">
        <f t="shared" si="14"/>
        <v>AMCo</v>
      </c>
      <c r="C274" s="93">
        <v>0</v>
      </c>
      <c r="D274" s="94">
        <v>0</v>
      </c>
      <c r="E274" s="94">
        <v>0</v>
      </c>
      <c r="F274" s="94">
        <v>0</v>
      </c>
      <c r="G274" s="94">
        <v>0</v>
      </c>
      <c r="H274" s="94">
        <v>0</v>
      </c>
      <c r="I274" s="94">
        <v>0</v>
      </c>
      <c r="J274" s="94">
        <v>0</v>
      </c>
      <c r="K274" s="95">
        <v>0</v>
      </c>
      <c r="L274" s="94">
        <f t="shared" si="12"/>
        <v>0</v>
      </c>
      <c r="M274" s="95">
        <v>0</v>
      </c>
      <c r="N274" s="95">
        <v>0</v>
      </c>
      <c r="O274" s="95">
        <v>0</v>
      </c>
      <c r="P274" s="95">
        <v>0</v>
      </c>
      <c r="Q274" s="97">
        <v>0</v>
      </c>
    </row>
    <row r="275" spans="1:17" x14ac:dyDescent="0.25">
      <c r="A275" s="98">
        <f t="shared" si="13"/>
        <v>52443</v>
      </c>
      <c r="B275" s="713" t="str">
        <f t="shared" si="14"/>
        <v>AMCo</v>
      </c>
      <c r="C275" s="99">
        <v>0</v>
      </c>
      <c r="D275" s="100">
        <v>0</v>
      </c>
      <c r="E275" s="100">
        <v>0</v>
      </c>
      <c r="F275" s="100">
        <v>0</v>
      </c>
      <c r="G275" s="100">
        <v>0</v>
      </c>
      <c r="H275" s="100">
        <v>0</v>
      </c>
      <c r="I275" s="100">
        <v>0</v>
      </c>
      <c r="J275" s="100">
        <v>0</v>
      </c>
      <c r="K275" s="101">
        <v>0</v>
      </c>
      <c r="L275" s="102">
        <f t="shared" si="12"/>
        <v>0</v>
      </c>
      <c r="M275" s="104">
        <v>0</v>
      </c>
      <c r="N275" s="104">
        <v>0</v>
      </c>
      <c r="O275" s="104">
        <v>0</v>
      </c>
      <c r="P275" s="104">
        <v>0</v>
      </c>
      <c r="Q275" s="105">
        <v>0</v>
      </c>
    </row>
    <row r="276" spans="1:17" x14ac:dyDescent="0.25">
      <c r="A276" s="106">
        <f t="shared" si="13"/>
        <v>52474</v>
      </c>
      <c r="B276" s="714" t="str">
        <f t="shared" si="14"/>
        <v>AMCo</v>
      </c>
      <c r="C276" s="93">
        <v>0</v>
      </c>
      <c r="D276" s="94">
        <v>0</v>
      </c>
      <c r="E276" s="94">
        <v>0</v>
      </c>
      <c r="F276" s="94">
        <v>0</v>
      </c>
      <c r="G276" s="94">
        <v>0</v>
      </c>
      <c r="H276" s="94">
        <v>0</v>
      </c>
      <c r="I276" s="94">
        <v>0</v>
      </c>
      <c r="J276" s="94">
        <v>0</v>
      </c>
      <c r="K276" s="95">
        <v>0</v>
      </c>
      <c r="L276" s="94">
        <f t="shared" si="12"/>
        <v>0</v>
      </c>
      <c r="M276" s="95">
        <v>0</v>
      </c>
      <c r="N276" s="95">
        <v>0</v>
      </c>
      <c r="O276" s="95">
        <v>0</v>
      </c>
      <c r="P276" s="95">
        <v>0</v>
      </c>
      <c r="Q276" s="97">
        <v>0</v>
      </c>
    </row>
    <row r="277" spans="1:17" x14ac:dyDescent="0.25">
      <c r="A277" s="98">
        <f t="shared" si="13"/>
        <v>52504</v>
      </c>
      <c r="B277" s="713" t="str">
        <f t="shared" si="14"/>
        <v>AMCo</v>
      </c>
      <c r="C277" s="99">
        <v>0</v>
      </c>
      <c r="D277" s="100">
        <v>0</v>
      </c>
      <c r="E277" s="100">
        <v>0</v>
      </c>
      <c r="F277" s="100">
        <v>0</v>
      </c>
      <c r="G277" s="100">
        <v>0</v>
      </c>
      <c r="H277" s="100">
        <v>0</v>
      </c>
      <c r="I277" s="100">
        <v>0</v>
      </c>
      <c r="J277" s="100">
        <v>0</v>
      </c>
      <c r="K277" s="101">
        <v>0</v>
      </c>
      <c r="L277" s="102">
        <f t="shared" si="12"/>
        <v>0</v>
      </c>
      <c r="M277" s="104">
        <v>0</v>
      </c>
      <c r="N277" s="104">
        <v>0</v>
      </c>
      <c r="O277" s="104">
        <v>0</v>
      </c>
      <c r="P277" s="104">
        <v>0</v>
      </c>
      <c r="Q277" s="105">
        <v>0</v>
      </c>
    </row>
    <row r="278" spans="1:17" x14ac:dyDescent="0.25">
      <c r="A278" s="106">
        <f t="shared" si="13"/>
        <v>52535</v>
      </c>
      <c r="B278" s="714" t="str">
        <f t="shared" si="14"/>
        <v>AMCo</v>
      </c>
      <c r="C278" s="93">
        <v>0</v>
      </c>
      <c r="D278" s="94">
        <v>0</v>
      </c>
      <c r="E278" s="94">
        <v>0</v>
      </c>
      <c r="F278" s="94">
        <v>0</v>
      </c>
      <c r="G278" s="94">
        <v>0</v>
      </c>
      <c r="H278" s="94">
        <v>0</v>
      </c>
      <c r="I278" s="94">
        <v>0</v>
      </c>
      <c r="J278" s="94">
        <v>0</v>
      </c>
      <c r="K278" s="95">
        <v>0</v>
      </c>
      <c r="L278" s="94">
        <f t="shared" si="12"/>
        <v>0</v>
      </c>
      <c r="M278" s="95">
        <v>0</v>
      </c>
      <c r="N278" s="95">
        <v>0</v>
      </c>
      <c r="O278" s="95">
        <v>0</v>
      </c>
      <c r="P278" s="95">
        <v>0</v>
      </c>
      <c r="Q278" s="97">
        <v>0</v>
      </c>
    </row>
    <row r="279" spans="1:17" x14ac:dyDescent="0.25">
      <c r="A279" s="98">
        <f t="shared" si="13"/>
        <v>52565</v>
      </c>
      <c r="B279" s="713" t="str">
        <f t="shared" si="14"/>
        <v>AMCo</v>
      </c>
      <c r="C279" s="99">
        <v>0</v>
      </c>
      <c r="D279" s="100">
        <v>0</v>
      </c>
      <c r="E279" s="100">
        <v>0</v>
      </c>
      <c r="F279" s="100">
        <v>0</v>
      </c>
      <c r="G279" s="100">
        <v>0</v>
      </c>
      <c r="H279" s="100">
        <v>0</v>
      </c>
      <c r="I279" s="100">
        <v>0</v>
      </c>
      <c r="J279" s="100">
        <v>0</v>
      </c>
      <c r="K279" s="101">
        <v>0</v>
      </c>
      <c r="L279" s="102">
        <f t="shared" si="12"/>
        <v>0</v>
      </c>
      <c r="M279" s="104">
        <v>0</v>
      </c>
      <c r="N279" s="104">
        <v>0</v>
      </c>
      <c r="O279" s="104">
        <v>0</v>
      </c>
      <c r="P279" s="104">
        <v>0</v>
      </c>
      <c r="Q279" s="105">
        <v>0</v>
      </c>
    </row>
    <row r="280" spans="1:17" x14ac:dyDescent="0.25">
      <c r="A280" s="106">
        <f t="shared" si="13"/>
        <v>52596</v>
      </c>
      <c r="B280" s="714" t="str">
        <f t="shared" si="14"/>
        <v>AMCo</v>
      </c>
      <c r="C280" s="93">
        <v>0</v>
      </c>
      <c r="D280" s="94">
        <v>0</v>
      </c>
      <c r="E280" s="94">
        <v>0</v>
      </c>
      <c r="F280" s="94">
        <v>0</v>
      </c>
      <c r="G280" s="94">
        <v>0</v>
      </c>
      <c r="H280" s="94">
        <v>0</v>
      </c>
      <c r="I280" s="94">
        <v>0</v>
      </c>
      <c r="J280" s="94">
        <v>0</v>
      </c>
      <c r="K280" s="95">
        <v>0</v>
      </c>
      <c r="L280" s="94">
        <f t="shared" si="12"/>
        <v>0</v>
      </c>
      <c r="M280" s="95">
        <v>0</v>
      </c>
      <c r="N280" s="95">
        <v>0</v>
      </c>
      <c r="O280" s="95">
        <v>0</v>
      </c>
      <c r="P280" s="95">
        <v>0</v>
      </c>
      <c r="Q280" s="97">
        <v>0</v>
      </c>
    </row>
    <row r="281" spans="1:17" x14ac:dyDescent="0.25">
      <c r="A281" s="98">
        <f t="shared" si="13"/>
        <v>52627</v>
      </c>
      <c r="B281" s="713" t="str">
        <f t="shared" si="14"/>
        <v>AMCo</v>
      </c>
      <c r="C281" s="99">
        <v>0</v>
      </c>
      <c r="D281" s="100">
        <v>0</v>
      </c>
      <c r="E281" s="100">
        <v>0</v>
      </c>
      <c r="F281" s="100">
        <v>0</v>
      </c>
      <c r="G281" s="100">
        <v>0</v>
      </c>
      <c r="H281" s="100">
        <v>0</v>
      </c>
      <c r="I281" s="100">
        <v>0</v>
      </c>
      <c r="J281" s="100">
        <v>0</v>
      </c>
      <c r="K281" s="101">
        <v>0</v>
      </c>
      <c r="L281" s="102">
        <f t="shared" si="12"/>
        <v>0</v>
      </c>
      <c r="M281" s="104">
        <v>0</v>
      </c>
      <c r="N281" s="104">
        <v>0</v>
      </c>
      <c r="O281" s="104">
        <v>0</v>
      </c>
      <c r="P281" s="104">
        <v>0</v>
      </c>
      <c r="Q281" s="105">
        <v>0</v>
      </c>
    </row>
    <row r="282" spans="1:17" x14ac:dyDescent="0.25">
      <c r="A282" s="106">
        <f t="shared" si="13"/>
        <v>52656</v>
      </c>
      <c r="B282" s="714" t="str">
        <f t="shared" si="14"/>
        <v>AMCo</v>
      </c>
      <c r="C282" s="93">
        <v>0</v>
      </c>
      <c r="D282" s="94">
        <v>0</v>
      </c>
      <c r="E282" s="94">
        <v>0</v>
      </c>
      <c r="F282" s="94">
        <v>0</v>
      </c>
      <c r="G282" s="94">
        <v>0</v>
      </c>
      <c r="H282" s="94">
        <v>0</v>
      </c>
      <c r="I282" s="94">
        <v>0</v>
      </c>
      <c r="J282" s="94">
        <v>0</v>
      </c>
      <c r="K282" s="95">
        <v>0</v>
      </c>
      <c r="L282" s="94">
        <f t="shared" si="12"/>
        <v>0</v>
      </c>
      <c r="M282" s="95">
        <v>0</v>
      </c>
      <c r="N282" s="95">
        <v>0</v>
      </c>
      <c r="O282" s="95">
        <v>0</v>
      </c>
      <c r="P282" s="95">
        <v>0</v>
      </c>
      <c r="Q282" s="97">
        <v>0</v>
      </c>
    </row>
    <row r="283" spans="1:17" x14ac:dyDescent="0.25">
      <c r="A283" s="98">
        <f t="shared" si="13"/>
        <v>52687</v>
      </c>
      <c r="B283" s="713" t="str">
        <f t="shared" si="14"/>
        <v>AMCo</v>
      </c>
      <c r="C283" s="99">
        <v>0</v>
      </c>
      <c r="D283" s="100">
        <v>0</v>
      </c>
      <c r="E283" s="100">
        <v>0</v>
      </c>
      <c r="F283" s="100">
        <v>0</v>
      </c>
      <c r="G283" s="100">
        <v>0</v>
      </c>
      <c r="H283" s="100">
        <v>0</v>
      </c>
      <c r="I283" s="100">
        <v>0</v>
      </c>
      <c r="J283" s="100">
        <v>0</v>
      </c>
      <c r="K283" s="101">
        <v>0</v>
      </c>
      <c r="L283" s="102">
        <f t="shared" si="12"/>
        <v>0</v>
      </c>
      <c r="M283" s="104">
        <v>0</v>
      </c>
      <c r="N283" s="104">
        <v>0</v>
      </c>
      <c r="O283" s="104">
        <v>0</v>
      </c>
      <c r="P283" s="104">
        <v>0</v>
      </c>
      <c r="Q283" s="105">
        <v>0</v>
      </c>
    </row>
    <row r="284" spans="1:17" x14ac:dyDescent="0.25">
      <c r="A284" s="106">
        <f t="shared" si="13"/>
        <v>52717</v>
      </c>
      <c r="B284" s="714" t="str">
        <f t="shared" si="14"/>
        <v>AMCo</v>
      </c>
      <c r="C284" s="93">
        <v>0</v>
      </c>
      <c r="D284" s="94">
        <v>0</v>
      </c>
      <c r="E284" s="94">
        <v>0</v>
      </c>
      <c r="F284" s="94">
        <v>0</v>
      </c>
      <c r="G284" s="94">
        <v>0</v>
      </c>
      <c r="H284" s="94">
        <v>0</v>
      </c>
      <c r="I284" s="94">
        <v>0</v>
      </c>
      <c r="J284" s="94">
        <v>0</v>
      </c>
      <c r="K284" s="95">
        <v>0</v>
      </c>
      <c r="L284" s="94">
        <f t="shared" si="12"/>
        <v>0</v>
      </c>
      <c r="M284" s="95">
        <v>0</v>
      </c>
      <c r="N284" s="95">
        <v>0</v>
      </c>
      <c r="O284" s="95">
        <v>0</v>
      </c>
      <c r="P284" s="95">
        <v>0</v>
      </c>
      <c r="Q284" s="97">
        <v>0</v>
      </c>
    </row>
    <row r="285" spans="1:17" x14ac:dyDescent="0.25">
      <c r="A285" s="98">
        <f t="shared" si="13"/>
        <v>52748</v>
      </c>
      <c r="B285" s="713" t="str">
        <f t="shared" si="14"/>
        <v>AMCo</v>
      </c>
      <c r="C285" s="99">
        <v>0</v>
      </c>
      <c r="D285" s="100">
        <v>0</v>
      </c>
      <c r="E285" s="100">
        <v>0</v>
      </c>
      <c r="F285" s="100">
        <v>0</v>
      </c>
      <c r="G285" s="100">
        <v>0</v>
      </c>
      <c r="H285" s="100">
        <v>0</v>
      </c>
      <c r="I285" s="100">
        <v>0</v>
      </c>
      <c r="J285" s="100">
        <v>0</v>
      </c>
      <c r="K285" s="101">
        <v>0</v>
      </c>
      <c r="L285" s="102">
        <f t="shared" si="12"/>
        <v>0</v>
      </c>
      <c r="M285" s="104">
        <v>0</v>
      </c>
      <c r="N285" s="104">
        <v>0</v>
      </c>
      <c r="O285" s="104">
        <v>0</v>
      </c>
      <c r="P285" s="104">
        <v>0</v>
      </c>
      <c r="Q285" s="105">
        <v>0</v>
      </c>
    </row>
    <row r="286" spans="1:17" x14ac:dyDescent="0.25">
      <c r="A286" s="106">
        <f t="shared" si="13"/>
        <v>52778</v>
      </c>
      <c r="B286" s="714" t="str">
        <f t="shared" si="14"/>
        <v>AMCo</v>
      </c>
      <c r="C286" s="93">
        <v>0</v>
      </c>
      <c r="D286" s="94">
        <v>0</v>
      </c>
      <c r="E286" s="94">
        <v>0</v>
      </c>
      <c r="F286" s="94">
        <v>0</v>
      </c>
      <c r="G286" s="94">
        <v>0</v>
      </c>
      <c r="H286" s="94">
        <v>0</v>
      </c>
      <c r="I286" s="94">
        <v>0</v>
      </c>
      <c r="J286" s="94">
        <v>0</v>
      </c>
      <c r="K286" s="95">
        <v>0</v>
      </c>
      <c r="L286" s="94">
        <f t="shared" si="12"/>
        <v>0</v>
      </c>
      <c r="M286" s="95">
        <v>0</v>
      </c>
      <c r="N286" s="95">
        <v>0</v>
      </c>
      <c r="O286" s="95">
        <v>0</v>
      </c>
      <c r="P286" s="95">
        <v>0</v>
      </c>
      <c r="Q286" s="97">
        <v>0</v>
      </c>
    </row>
    <row r="287" spans="1:17" x14ac:dyDescent="0.25">
      <c r="A287" s="98">
        <f t="shared" si="13"/>
        <v>52809</v>
      </c>
      <c r="B287" s="713" t="str">
        <f t="shared" si="14"/>
        <v>AMCo</v>
      </c>
      <c r="C287" s="99">
        <v>0</v>
      </c>
      <c r="D287" s="100">
        <v>0</v>
      </c>
      <c r="E287" s="100">
        <v>0</v>
      </c>
      <c r="F287" s="100">
        <v>0</v>
      </c>
      <c r="G287" s="100">
        <v>0</v>
      </c>
      <c r="H287" s="100">
        <v>0</v>
      </c>
      <c r="I287" s="100">
        <v>0</v>
      </c>
      <c r="J287" s="100">
        <v>0</v>
      </c>
      <c r="K287" s="101">
        <v>0</v>
      </c>
      <c r="L287" s="102">
        <f t="shared" si="12"/>
        <v>0</v>
      </c>
      <c r="M287" s="104">
        <v>0</v>
      </c>
      <c r="N287" s="104">
        <v>0</v>
      </c>
      <c r="O287" s="104">
        <v>0</v>
      </c>
      <c r="P287" s="104">
        <v>0</v>
      </c>
      <c r="Q287" s="105">
        <v>0</v>
      </c>
    </row>
    <row r="288" spans="1:17" x14ac:dyDescent="0.25">
      <c r="A288" s="106">
        <f t="shared" si="13"/>
        <v>52840</v>
      </c>
      <c r="B288" s="714" t="str">
        <f t="shared" si="14"/>
        <v>AMCo</v>
      </c>
      <c r="C288" s="93">
        <v>0</v>
      </c>
      <c r="D288" s="94">
        <v>0</v>
      </c>
      <c r="E288" s="94">
        <v>0</v>
      </c>
      <c r="F288" s="94">
        <v>0</v>
      </c>
      <c r="G288" s="94">
        <v>0</v>
      </c>
      <c r="H288" s="94">
        <v>0</v>
      </c>
      <c r="I288" s="94">
        <v>0</v>
      </c>
      <c r="J288" s="94">
        <v>0</v>
      </c>
      <c r="K288" s="95">
        <v>0</v>
      </c>
      <c r="L288" s="94">
        <f t="shared" si="12"/>
        <v>0</v>
      </c>
      <c r="M288" s="95">
        <v>0</v>
      </c>
      <c r="N288" s="95">
        <v>0</v>
      </c>
      <c r="O288" s="95">
        <v>0</v>
      </c>
      <c r="P288" s="95">
        <v>0</v>
      </c>
      <c r="Q288" s="97">
        <v>0</v>
      </c>
    </row>
    <row r="289" spans="1:17" x14ac:dyDescent="0.25">
      <c r="A289" s="98">
        <f t="shared" si="13"/>
        <v>52870</v>
      </c>
      <c r="B289" s="713" t="str">
        <f t="shared" si="14"/>
        <v>AMCo</v>
      </c>
      <c r="C289" s="99">
        <v>0</v>
      </c>
      <c r="D289" s="100">
        <v>0</v>
      </c>
      <c r="E289" s="100">
        <v>0</v>
      </c>
      <c r="F289" s="100">
        <v>0</v>
      </c>
      <c r="G289" s="100">
        <v>0</v>
      </c>
      <c r="H289" s="100">
        <v>0</v>
      </c>
      <c r="I289" s="100">
        <v>0</v>
      </c>
      <c r="J289" s="100">
        <v>0</v>
      </c>
      <c r="K289" s="101">
        <v>0</v>
      </c>
      <c r="L289" s="102">
        <f t="shared" si="12"/>
        <v>0</v>
      </c>
      <c r="M289" s="104">
        <v>0</v>
      </c>
      <c r="N289" s="104">
        <v>0</v>
      </c>
      <c r="O289" s="104">
        <v>0</v>
      </c>
      <c r="P289" s="104">
        <v>0</v>
      </c>
      <c r="Q289" s="105">
        <v>0</v>
      </c>
    </row>
    <row r="290" spans="1:17" x14ac:dyDescent="0.25">
      <c r="A290" s="106">
        <f t="shared" si="13"/>
        <v>52901</v>
      </c>
      <c r="B290" s="714" t="str">
        <f t="shared" si="14"/>
        <v>AMCo</v>
      </c>
      <c r="C290" s="93">
        <v>0</v>
      </c>
      <c r="D290" s="94">
        <v>0</v>
      </c>
      <c r="E290" s="94">
        <v>0</v>
      </c>
      <c r="F290" s="94">
        <v>0</v>
      </c>
      <c r="G290" s="94">
        <v>0</v>
      </c>
      <c r="H290" s="94">
        <v>0</v>
      </c>
      <c r="I290" s="94">
        <v>0</v>
      </c>
      <c r="J290" s="94">
        <v>0</v>
      </c>
      <c r="K290" s="95">
        <v>0</v>
      </c>
      <c r="L290" s="94">
        <f t="shared" si="12"/>
        <v>0</v>
      </c>
      <c r="M290" s="95">
        <v>0</v>
      </c>
      <c r="N290" s="95">
        <v>0</v>
      </c>
      <c r="O290" s="95">
        <v>0</v>
      </c>
      <c r="P290" s="95">
        <v>0</v>
      </c>
      <c r="Q290" s="97">
        <v>0</v>
      </c>
    </row>
    <row r="291" spans="1:17" x14ac:dyDescent="0.25">
      <c r="A291" s="98">
        <f t="shared" si="13"/>
        <v>52931</v>
      </c>
      <c r="B291" s="713" t="str">
        <f t="shared" si="14"/>
        <v>AMCo</v>
      </c>
      <c r="C291" s="99">
        <v>0</v>
      </c>
      <c r="D291" s="100">
        <v>0</v>
      </c>
      <c r="E291" s="100">
        <v>0</v>
      </c>
      <c r="F291" s="100">
        <v>0</v>
      </c>
      <c r="G291" s="100">
        <v>0</v>
      </c>
      <c r="H291" s="100">
        <v>0</v>
      </c>
      <c r="I291" s="100">
        <v>0</v>
      </c>
      <c r="J291" s="100">
        <v>0</v>
      </c>
      <c r="K291" s="101">
        <v>0</v>
      </c>
      <c r="L291" s="102">
        <f t="shared" si="12"/>
        <v>0</v>
      </c>
      <c r="M291" s="104">
        <v>0</v>
      </c>
      <c r="N291" s="104">
        <v>0</v>
      </c>
      <c r="O291" s="104">
        <v>0</v>
      </c>
      <c r="P291" s="104">
        <v>0</v>
      </c>
      <c r="Q291" s="105">
        <v>0</v>
      </c>
    </row>
    <row r="292" spans="1:17" x14ac:dyDescent="0.25">
      <c r="A292" s="106">
        <f t="shared" si="13"/>
        <v>52962</v>
      </c>
      <c r="B292" s="714" t="str">
        <f t="shared" si="14"/>
        <v>AMCo</v>
      </c>
      <c r="C292" s="93">
        <v>0</v>
      </c>
      <c r="D292" s="94">
        <v>0</v>
      </c>
      <c r="E292" s="94">
        <v>0</v>
      </c>
      <c r="F292" s="94">
        <v>0</v>
      </c>
      <c r="G292" s="94">
        <v>0</v>
      </c>
      <c r="H292" s="94">
        <v>0</v>
      </c>
      <c r="I292" s="94">
        <v>0</v>
      </c>
      <c r="J292" s="94">
        <v>0</v>
      </c>
      <c r="K292" s="95">
        <v>0</v>
      </c>
      <c r="L292" s="94">
        <f t="shared" si="12"/>
        <v>0</v>
      </c>
      <c r="M292" s="95">
        <v>0</v>
      </c>
      <c r="N292" s="95">
        <v>0</v>
      </c>
      <c r="O292" s="95">
        <v>0</v>
      </c>
      <c r="P292" s="95">
        <v>0</v>
      </c>
      <c r="Q292" s="97">
        <v>0</v>
      </c>
    </row>
    <row r="293" spans="1:17" x14ac:dyDescent="0.25">
      <c r="A293" s="98">
        <f t="shared" si="13"/>
        <v>52993</v>
      </c>
      <c r="B293" s="713" t="str">
        <f t="shared" si="14"/>
        <v>AMCo</v>
      </c>
      <c r="C293" s="99">
        <v>0</v>
      </c>
      <c r="D293" s="100">
        <v>0</v>
      </c>
      <c r="E293" s="100">
        <v>0</v>
      </c>
      <c r="F293" s="100">
        <v>0</v>
      </c>
      <c r="G293" s="100">
        <v>0</v>
      </c>
      <c r="H293" s="100">
        <v>0</v>
      </c>
      <c r="I293" s="100">
        <v>0</v>
      </c>
      <c r="J293" s="100">
        <v>0</v>
      </c>
      <c r="K293" s="101">
        <v>0</v>
      </c>
      <c r="L293" s="102">
        <f t="shared" si="12"/>
        <v>0</v>
      </c>
      <c r="M293" s="104">
        <v>0</v>
      </c>
      <c r="N293" s="104">
        <v>0</v>
      </c>
      <c r="O293" s="104">
        <v>0</v>
      </c>
      <c r="P293" s="104">
        <v>0</v>
      </c>
      <c r="Q293" s="105">
        <v>0</v>
      </c>
    </row>
    <row r="294" spans="1:17" x14ac:dyDescent="0.25">
      <c r="A294" s="106">
        <f t="shared" si="13"/>
        <v>53021</v>
      </c>
      <c r="B294" s="714" t="str">
        <f t="shared" si="14"/>
        <v>AMCo</v>
      </c>
      <c r="C294" s="93">
        <v>0</v>
      </c>
      <c r="D294" s="94">
        <v>0</v>
      </c>
      <c r="E294" s="94">
        <v>0</v>
      </c>
      <c r="F294" s="94">
        <v>0</v>
      </c>
      <c r="G294" s="94">
        <v>0</v>
      </c>
      <c r="H294" s="94">
        <v>0</v>
      </c>
      <c r="I294" s="94">
        <v>0</v>
      </c>
      <c r="J294" s="94">
        <v>0</v>
      </c>
      <c r="K294" s="95">
        <v>0</v>
      </c>
      <c r="L294" s="94">
        <f t="shared" si="12"/>
        <v>0</v>
      </c>
      <c r="M294" s="95">
        <v>0</v>
      </c>
      <c r="N294" s="95">
        <v>0</v>
      </c>
      <c r="O294" s="95">
        <v>0</v>
      </c>
      <c r="P294" s="95">
        <v>0</v>
      </c>
      <c r="Q294" s="97">
        <v>0</v>
      </c>
    </row>
    <row r="295" spans="1:17" x14ac:dyDescent="0.25">
      <c r="A295" s="98">
        <f t="shared" si="13"/>
        <v>53052</v>
      </c>
      <c r="B295" s="713" t="str">
        <f t="shared" si="14"/>
        <v>AMCo</v>
      </c>
      <c r="C295" s="99">
        <v>0</v>
      </c>
      <c r="D295" s="100">
        <v>0</v>
      </c>
      <c r="E295" s="100">
        <v>0</v>
      </c>
      <c r="F295" s="100">
        <v>0</v>
      </c>
      <c r="G295" s="100">
        <v>0</v>
      </c>
      <c r="H295" s="100">
        <v>0</v>
      </c>
      <c r="I295" s="100">
        <v>0</v>
      </c>
      <c r="J295" s="100">
        <v>0</v>
      </c>
      <c r="K295" s="101">
        <v>0</v>
      </c>
      <c r="L295" s="102">
        <f t="shared" si="12"/>
        <v>0</v>
      </c>
      <c r="M295" s="104">
        <v>0</v>
      </c>
      <c r="N295" s="104">
        <v>0</v>
      </c>
      <c r="O295" s="104">
        <v>0</v>
      </c>
      <c r="P295" s="104">
        <v>0</v>
      </c>
      <c r="Q295" s="105">
        <v>0</v>
      </c>
    </row>
    <row r="296" spans="1:17" x14ac:dyDescent="0.25">
      <c r="A296" s="106">
        <f t="shared" si="13"/>
        <v>53082</v>
      </c>
      <c r="B296" s="714" t="str">
        <f t="shared" si="14"/>
        <v>AMCo</v>
      </c>
      <c r="C296" s="93">
        <v>0</v>
      </c>
      <c r="D296" s="94">
        <v>0</v>
      </c>
      <c r="E296" s="94">
        <v>0</v>
      </c>
      <c r="F296" s="94">
        <v>0</v>
      </c>
      <c r="G296" s="94">
        <v>0</v>
      </c>
      <c r="H296" s="94">
        <v>0</v>
      </c>
      <c r="I296" s="94">
        <v>0</v>
      </c>
      <c r="J296" s="94">
        <v>0</v>
      </c>
      <c r="K296" s="95">
        <v>0</v>
      </c>
      <c r="L296" s="94">
        <f t="shared" si="12"/>
        <v>0</v>
      </c>
      <c r="M296" s="95">
        <v>0</v>
      </c>
      <c r="N296" s="95">
        <v>0</v>
      </c>
      <c r="O296" s="95">
        <v>0</v>
      </c>
      <c r="P296" s="95">
        <v>0</v>
      </c>
      <c r="Q296" s="97">
        <v>0</v>
      </c>
    </row>
    <row r="297" spans="1:17" x14ac:dyDescent="0.25">
      <c r="A297" s="98">
        <f t="shared" si="13"/>
        <v>53113</v>
      </c>
      <c r="B297" s="713" t="str">
        <f t="shared" si="14"/>
        <v>AMCo</v>
      </c>
      <c r="C297" s="99">
        <v>0</v>
      </c>
      <c r="D297" s="100">
        <v>0</v>
      </c>
      <c r="E297" s="100">
        <v>0</v>
      </c>
      <c r="F297" s="100">
        <v>0</v>
      </c>
      <c r="G297" s="100">
        <v>0</v>
      </c>
      <c r="H297" s="100">
        <v>0</v>
      </c>
      <c r="I297" s="100">
        <v>0</v>
      </c>
      <c r="J297" s="100">
        <v>0</v>
      </c>
      <c r="K297" s="101">
        <v>0</v>
      </c>
      <c r="L297" s="102">
        <f t="shared" si="12"/>
        <v>0</v>
      </c>
      <c r="M297" s="104">
        <v>0</v>
      </c>
      <c r="N297" s="104">
        <v>0</v>
      </c>
      <c r="O297" s="104">
        <v>0</v>
      </c>
      <c r="P297" s="104">
        <v>0</v>
      </c>
      <c r="Q297" s="105">
        <v>0</v>
      </c>
    </row>
    <row r="298" spans="1:17" x14ac:dyDescent="0.25">
      <c r="A298" s="106">
        <f t="shared" si="13"/>
        <v>53143</v>
      </c>
      <c r="B298" s="714" t="str">
        <f t="shared" si="14"/>
        <v>AMCo</v>
      </c>
      <c r="C298" s="93">
        <v>0</v>
      </c>
      <c r="D298" s="94">
        <v>0</v>
      </c>
      <c r="E298" s="94">
        <v>0</v>
      </c>
      <c r="F298" s="94">
        <v>0</v>
      </c>
      <c r="G298" s="94">
        <v>0</v>
      </c>
      <c r="H298" s="94">
        <v>0</v>
      </c>
      <c r="I298" s="94">
        <v>0</v>
      </c>
      <c r="J298" s="94">
        <v>0</v>
      </c>
      <c r="K298" s="95">
        <v>0</v>
      </c>
      <c r="L298" s="94">
        <f t="shared" si="12"/>
        <v>0</v>
      </c>
      <c r="M298" s="95">
        <v>0</v>
      </c>
      <c r="N298" s="95">
        <v>0</v>
      </c>
      <c r="O298" s="95">
        <v>0</v>
      </c>
      <c r="P298" s="95">
        <v>0</v>
      </c>
      <c r="Q298" s="97">
        <v>0</v>
      </c>
    </row>
    <row r="299" spans="1:17" x14ac:dyDescent="0.25">
      <c r="A299" s="98">
        <f t="shared" si="13"/>
        <v>53174</v>
      </c>
      <c r="B299" s="713" t="str">
        <f t="shared" si="14"/>
        <v>AMCo</v>
      </c>
      <c r="C299" s="99">
        <v>0</v>
      </c>
      <c r="D299" s="100">
        <v>0</v>
      </c>
      <c r="E299" s="100">
        <v>0</v>
      </c>
      <c r="F299" s="100">
        <v>0</v>
      </c>
      <c r="G299" s="100">
        <v>0</v>
      </c>
      <c r="H299" s="100">
        <v>0</v>
      </c>
      <c r="I299" s="100">
        <v>0</v>
      </c>
      <c r="J299" s="100">
        <v>0</v>
      </c>
      <c r="K299" s="101">
        <v>0</v>
      </c>
      <c r="L299" s="102">
        <f t="shared" si="12"/>
        <v>0</v>
      </c>
      <c r="M299" s="104">
        <v>0</v>
      </c>
      <c r="N299" s="104">
        <v>0</v>
      </c>
      <c r="O299" s="104">
        <v>0</v>
      </c>
      <c r="P299" s="104">
        <v>0</v>
      </c>
      <c r="Q299" s="105">
        <v>0</v>
      </c>
    </row>
    <row r="300" spans="1:17" x14ac:dyDescent="0.25">
      <c r="A300" s="106">
        <f t="shared" si="13"/>
        <v>53205</v>
      </c>
      <c r="B300" s="714" t="str">
        <f t="shared" si="14"/>
        <v>AMCo</v>
      </c>
      <c r="C300" s="93">
        <v>0</v>
      </c>
      <c r="D300" s="94">
        <v>0</v>
      </c>
      <c r="E300" s="94">
        <v>0</v>
      </c>
      <c r="F300" s="94">
        <v>0</v>
      </c>
      <c r="G300" s="94">
        <v>0</v>
      </c>
      <c r="H300" s="94">
        <v>0</v>
      </c>
      <c r="I300" s="94">
        <v>0</v>
      </c>
      <c r="J300" s="94">
        <v>0</v>
      </c>
      <c r="K300" s="95">
        <v>0</v>
      </c>
      <c r="L300" s="94">
        <f t="shared" si="12"/>
        <v>0</v>
      </c>
      <c r="M300" s="95">
        <v>0</v>
      </c>
      <c r="N300" s="95">
        <v>0</v>
      </c>
      <c r="O300" s="95">
        <v>0</v>
      </c>
      <c r="P300" s="95">
        <v>0</v>
      </c>
      <c r="Q300" s="97">
        <v>0</v>
      </c>
    </row>
    <row r="301" spans="1:17" x14ac:dyDescent="0.25">
      <c r="A301" s="98">
        <f t="shared" si="13"/>
        <v>53235</v>
      </c>
      <c r="B301" s="713" t="str">
        <f t="shared" si="14"/>
        <v>AMCo</v>
      </c>
      <c r="C301" s="99">
        <v>0</v>
      </c>
      <c r="D301" s="100">
        <v>0</v>
      </c>
      <c r="E301" s="100">
        <v>0</v>
      </c>
      <c r="F301" s="100">
        <v>0</v>
      </c>
      <c r="G301" s="100">
        <v>0</v>
      </c>
      <c r="H301" s="100">
        <v>0</v>
      </c>
      <c r="I301" s="100">
        <v>0</v>
      </c>
      <c r="J301" s="100">
        <v>0</v>
      </c>
      <c r="K301" s="101">
        <v>0</v>
      </c>
      <c r="L301" s="102">
        <f t="shared" si="12"/>
        <v>0</v>
      </c>
      <c r="M301" s="104">
        <v>0</v>
      </c>
      <c r="N301" s="104">
        <v>0</v>
      </c>
      <c r="O301" s="104">
        <v>0</v>
      </c>
      <c r="P301" s="104">
        <v>0</v>
      </c>
      <c r="Q301" s="105">
        <v>0</v>
      </c>
    </row>
    <row r="302" spans="1:17" x14ac:dyDescent="0.25">
      <c r="A302" s="106">
        <f t="shared" si="13"/>
        <v>53266</v>
      </c>
      <c r="B302" s="714" t="str">
        <f t="shared" si="14"/>
        <v>AMCo</v>
      </c>
      <c r="C302" s="93">
        <v>0</v>
      </c>
      <c r="D302" s="94">
        <v>0</v>
      </c>
      <c r="E302" s="94">
        <v>0</v>
      </c>
      <c r="F302" s="94">
        <v>0</v>
      </c>
      <c r="G302" s="94">
        <v>0</v>
      </c>
      <c r="H302" s="94">
        <v>0</v>
      </c>
      <c r="I302" s="94">
        <v>0</v>
      </c>
      <c r="J302" s="94">
        <v>0</v>
      </c>
      <c r="K302" s="95">
        <v>0</v>
      </c>
      <c r="L302" s="94">
        <f t="shared" si="12"/>
        <v>0</v>
      </c>
      <c r="M302" s="95">
        <v>0</v>
      </c>
      <c r="N302" s="95">
        <v>0</v>
      </c>
      <c r="O302" s="95">
        <v>0</v>
      </c>
      <c r="P302" s="95">
        <v>0</v>
      </c>
      <c r="Q302" s="97">
        <v>0</v>
      </c>
    </row>
    <row r="303" spans="1:17" x14ac:dyDescent="0.25">
      <c r="A303" s="98">
        <f t="shared" si="13"/>
        <v>53296</v>
      </c>
      <c r="B303" s="713" t="str">
        <f t="shared" si="14"/>
        <v>AMCo</v>
      </c>
      <c r="C303" s="99">
        <v>0</v>
      </c>
      <c r="D303" s="100">
        <v>0</v>
      </c>
      <c r="E303" s="100">
        <v>0</v>
      </c>
      <c r="F303" s="100">
        <v>0</v>
      </c>
      <c r="G303" s="100">
        <v>0</v>
      </c>
      <c r="H303" s="100">
        <v>0</v>
      </c>
      <c r="I303" s="100">
        <v>0</v>
      </c>
      <c r="J303" s="100">
        <v>0</v>
      </c>
      <c r="K303" s="101">
        <v>0</v>
      </c>
      <c r="L303" s="102">
        <f t="shared" si="12"/>
        <v>0</v>
      </c>
      <c r="M303" s="104">
        <v>0</v>
      </c>
      <c r="N303" s="104">
        <v>0</v>
      </c>
      <c r="O303" s="104">
        <v>0</v>
      </c>
      <c r="P303" s="104">
        <v>0</v>
      </c>
      <c r="Q303" s="105">
        <v>0</v>
      </c>
    </row>
    <row r="304" spans="1:17" x14ac:dyDescent="0.25">
      <c r="A304" s="106">
        <f t="shared" si="13"/>
        <v>53327</v>
      </c>
      <c r="B304" s="714" t="str">
        <f t="shared" si="14"/>
        <v>AMCo</v>
      </c>
      <c r="C304" s="93">
        <v>0</v>
      </c>
      <c r="D304" s="94">
        <v>0</v>
      </c>
      <c r="E304" s="94">
        <v>0</v>
      </c>
      <c r="F304" s="94">
        <v>0</v>
      </c>
      <c r="G304" s="94">
        <v>0</v>
      </c>
      <c r="H304" s="94">
        <v>0</v>
      </c>
      <c r="I304" s="94">
        <v>0</v>
      </c>
      <c r="J304" s="94">
        <v>0</v>
      </c>
      <c r="K304" s="95">
        <v>0</v>
      </c>
      <c r="L304" s="94">
        <f t="shared" si="12"/>
        <v>0</v>
      </c>
      <c r="M304" s="95">
        <v>0</v>
      </c>
      <c r="N304" s="95">
        <v>0</v>
      </c>
      <c r="O304" s="95">
        <v>0</v>
      </c>
      <c r="P304" s="95">
        <v>0</v>
      </c>
      <c r="Q304" s="97">
        <v>0</v>
      </c>
    </row>
    <row r="305" spans="1:17" x14ac:dyDescent="0.25">
      <c r="A305" s="98">
        <f t="shared" si="13"/>
        <v>53358</v>
      </c>
      <c r="B305" s="713" t="str">
        <f t="shared" si="14"/>
        <v>AMCo</v>
      </c>
      <c r="C305" s="99">
        <v>0</v>
      </c>
      <c r="D305" s="100">
        <v>0</v>
      </c>
      <c r="E305" s="100">
        <v>0</v>
      </c>
      <c r="F305" s="100">
        <v>0</v>
      </c>
      <c r="G305" s="100">
        <v>0</v>
      </c>
      <c r="H305" s="100">
        <v>0</v>
      </c>
      <c r="I305" s="100">
        <v>0</v>
      </c>
      <c r="J305" s="100">
        <v>0</v>
      </c>
      <c r="K305" s="101">
        <v>0</v>
      </c>
      <c r="L305" s="102">
        <f t="shared" si="12"/>
        <v>0</v>
      </c>
      <c r="M305" s="104">
        <v>0</v>
      </c>
      <c r="N305" s="104">
        <v>0</v>
      </c>
      <c r="O305" s="104">
        <v>0</v>
      </c>
      <c r="P305" s="104">
        <v>0</v>
      </c>
      <c r="Q305" s="105">
        <v>0</v>
      </c>
    </row>
    <row r="306" spans="1:17" x14ac:dyDescent="0.25">
      <c r="A306" s="106">
        <f t="shared" si="13"/>
        <v>53386</v>
      </c>
      <c r="B306" s="714" t="str">
        <f t="shared" si="14"/>
        <v>AMCo</v>
      </c>
      <c r="C306" s="93">
        <v>0</v>
      </c>
      <c r="D306" s="94">
        <v>0</v>
      </c>
      <c r="E306" s="94">
        <v>0</v>
      </c>
      <c r="F306" s="94">
        <v>0</v>
      </c>
      <c r="G306" s="94">
        <v>0</v>
      </c>
      <c r="H306" s="94">
        <v>0</v>
      </c>
      <c r="I306" s="94">
        <v>0</v>
      </c>
      <c r="J306" s="94">
        <v>0</v>
      </c>
      <c r="K306" s="95">
        <v>0</v>
      </c>
      <c r="L306" s="94">
        <f t="shared" si="12"/>
        <v>0</v>
      </c>
      <c r="M306" s="95">
        <v>0</v>
      </c>
      <c r="N306" s="95">
        <v>0</v>
      </c>
      <c r="O306" s="95">
        <v>0</v>
      </c>
      <c r="P306" s="95">
        <v>0</v>
      </c>
      <c r="Q306" s="97">
        <v>0</v>
      </c>
    </row>
    <row r="307" spans="1:17" x14ac:dyDescent="0.25">
      <c r="A307" s="98">
        <f t="shared" si="13"/>
        <v>53417</v>
      </c>
      <c r="B307" s="713" t="str">
        <f t="shared" si="14"/>
        <v>AMCo</v>
      </c>
      <c r="C307" s="99">
        <v>0</v>
      </c>
      <c r="D307" s="100">
        <v>0</v>
      </c>
      <c r="E307" s="100">
        <v>0</v>
      </c>
      <c r="F307" s="100">
        <v>0</v>
      </c>
      <c r="G307" s="100">
        <v>0</v>
      </c>
      <c r="H307" s="100">
        <v>0</v>
      </c>
      <c r="I307" s="100">
        <v>0</v>
      </c>
      <c r="J307" s="100">
        <v>0</v>
      </c>
      <c r="K307" s="101">
        <v>0</v>
      </c>
      <c r="L307" s="102">
        <f t="shared" si="12"/>
        <v>0</v>
      </c>
      <c r="M307" s="104">
        <v>0</v>
      </c>
      <c r="N307" s="104">
        <v>0</v>
      </c>
      <c r="O307" s="104">
        <v>0</v>
      </c>
      <c r="P307" s="104">
        <v>0</v>
      </c>
      <c r="Q307" s="105">
        <v>0</v>
      </c>
    </row>
    <row r="308" spans="1:17" x14ac:dyDescent="0.25">
      <c r="A308" s="106">
        <f t="shared" si="13"/>
        <v>53447</v>
      </c>
      <c r="B308" s="714" t="str">
        <f t="shared" si="14"/>
        <v>AMCo</v>
      </c>
      <c r="C308" s="93">
        <v>0</v>
      </c>
      <c r="D308" s="94">
        <v>0</v>
      </c>
      <c r="E308" s="94">
        <v>0</v>
      </c>
      <c r="F308" s="94">
        <v>0</v>
      </c>
      <c r="G308" s="94">
        <v>0</v>
      </c>
      <c r="H308" s="94">
        <v>0</v>
      </c>
      <c r="I308" s="94">
        <v>0</v>
      </c>
      <c r="J308" s="94">
        <v>0</v>
      </c>
      <c r="K308" s="95">
        <v>0</v>
      </c>
      <c r="L308" s="94">
        <f t="shared" si="12"/>
        <v>0</v>
      </c>
      <c r="M308" s="95">
        <v>0</v>
      </c>
      <c r="N308" s="95">
        <v>0</v>
      </c>
      <c r="O308" s="95">
        <v>0</v>
      </c>
      <c r="P308" s="95">
        <v>0</v>
      </c>
      <c r="Q308" s="97">
        <v>0</v>
      </c>
    </row>
    <row r="309" spans="1:17" x14ac:dyDescent="0.25">
      <c r="A309" s="98">
        <f t="shared" si="13"/>
        <v>53478</v>
      </c>
      <c r="B309" s="713" t="str">
        <f t="shared" si="14"/>
        <v>AMCo</v>
      </c>
      <c r="C309" s="99">
        <v>0</v>
      </c>
      <c r="D309" s="100">
        <v>0</v>
      </c>
      <c r="E309" s="100">
        <v>0</v>
      </c>
      <c r="F309" s="100">
        <v>0</v>
      </c>
      <c r="G309" s="100">
        <v>0</v>
      </c>
      <c r="H309" s="100">
        <v>0</v>
      </c>
      <c r="I309" s="100">
        <v>0</v>
      </c>
      <c r="J309" s="100">
        <v>0</v>
      </c>
      <c r="K309" s="101">
        <v>0</v>
      </c>
      <c r="L309" s="102">
        <f t="shared" si="12"/>
        <v>0</v>
      </c>
      <c r="M309" s="104">
        <v>0</v>
      </c>
      <c r="N309" s="104">
        <v>0</v>
      </c>
      <c r="O309" s="104">
        <v>0</v>
      </c>
      <c r="P309" s="104">
        <v>0</v>
      </c>
      <c r="Q309" s="105">
        <v>0</v>
      </c>
    </row>
    <row r="310" spans="1:17" x14ac:dyDescent="0.25">
      <c r="A310" s="106">
        <f t="shared" si="13"/>
        <v>53508</v>
      </c>
      <c r="B310" s="714" t="str">
        <f t="shared" si="14"/>
        <v>AMCo</v>
      </c>
      <c r="C310" s="93">
        <v>0</v>
      </c>
      <c r="D310" s="94">
        <v>0</v>
      </c>
      <c r="E310" s="94">
        <v>0</v>
      </c>
      <c r="F310" s="94">
        <v>0</v>
      </c>
      <c r="G310" s="94">
        <v>0</v>
      </c>
      <c r="H310" s="94">
        <v>0</v>
      </c>
      <c r="I310" s="94">
        <v>0</v>
      </c>
      <c r="J310" s="94">
        <v>0</v>
      </c>
      <c r="K310" s="95">
        <v>0</v>
      </c>
      <c r="L310" s="94">
        <f t="shared" si="12"/>
        <v>0</v>
      </c>
      <c r="M310" s="95">
        <v>0</v>
      </c>
      <c r="N310" s="95">
        <v>0</v>
      </c>
      <c r="O310" s="95">
        <v>0</v>
      </c>
      <c r="P310" s="95">
        <v>0</v>
      </c>
      <c r="Q310" s="97">
        <v>0</v>
      </c>
    </row>
    <row r="311" spans="1:17" x14ac:dyDescent="0.25">
      <c r="A311" s="98">
        <f t="shared" si="13"/>
        <v>53539</v>
      </c>
      <c r="B311" s="713" t="str">
        <f t="shared" si="14"/>
        <v>AMCo</v>
      </c>
      <c r="C311" s="99">
        <v>0</v>
      </c>
      <c r="D311" s="100">
        <v>0</v>
      </c>
      <c r="E311" s="100">
        <v>0</v>
      </c>
      <c r="F311" s="100">
        <v>0</v>
      </c>
      <c r="G311" s="100">
        <v>0</v>
      </c>
      <c r="H311" s="100">
        <v>0</v>
      </c>
      <c r="I311" s="100">
        <v>0</v>
      </c>
      <c r="J311" s="100">
        <v>0</v>
      </c>
      <c r="K311" s="101">
        <v>0</v>
      </c>
      <c r="L311" s="102">
        <f t="shared" si="12"/>
        <v>0</v>
      </c>
      <c r="M311" s="104">
        <v>0</v>
      </c>
      <c r="N311" s="104">
        <v>0</v>
      </c>
      <c r="O311" s="104">
        <v>0</v>
      </c>
      <c r="P311" s="104">
        <v>0</v>
      </c>
      <c r="Q311" s="105">
        <v>0</v>
      </c>
    </row>
    <row r="312" spans="1:17" x14ac:dyDescent="0.25">
      <c r="A312" s="106">
        <f t="shared" si="13"/>
        <v>53570</v>
      </c>
      <c r="B312" s="714" t="str">
        <f t="shared" si="14"/>
        <v>AMCo</v>
      </c>
      <c r="C312" s="93">
        <v>0</v>
      </c>
      <c r="D312" s="94">
        <v>0</v>
      </c>
      <c r="E312" s="94">
        <v>0</v>
      </c>
      <c r="F312" s="94">
        <v>0</v>
      </c>
      <c r="G312" s="94">
        <v>0</v>
      </c>
      <c r="H312" s="94">
        <v>0</v>
      </c>
      <c r="I312" s="94">
        <v>0</v>
      </c>
      <c r="J312" s="94">
        <v>0</v>
      </c>
      <c r="K312" s="95">
        <v>0</v>
      </c>
      <c r="L312" s="94">
        <f t="shared" si="12"/>
        <v>0</v>
      </c>
      <c r="M312" s="95">
        <v>0</v>
      </c>
      <c r="N312" s="95">
        <v>0</v>
      </c>
      <c r="O312" s="95">
        <v>0</v>
      </c>
      <c r="P312" s="95">
        <v>0</v>
      </c>
      <c r="Q312" s="97">
        <v>0</v>
      </c>
    </row>
    <row r="313" spans="1:17" x14ac:dyDescent="0.25">
      <c r="A313" s="98">
        <f t="shared" si="13"/>
        <v>53600</v>
      </c>
      <c r="B313" s="713" t="str">
        <f t="shared" si="14"/>
        <v>AMCo</v>
      </c>
      <c r="C313" s="99">
        <v>0</v>
      </c>
      <c r="D313" s="100">
        <v>0</v>
      </c>
      <c r="E313" s="100">
        <v>0</v>
      </c>
      <c r="F313" s="100">
        <v>0</v>
      </c>
      <c r="G313" s="100">
        <v>0</v>
      </c>
      <c r="H313" s="100">
        <v>0</v>
      </c>
      <c r="I313" s="100">
        <v>0</v>
      </c>
      <c r="J313" s="100">
        <v>0</v>
      </c>
      <c r="K313" s="101">
        <v>0</v>
      </c>
      <c r="L313" s="102">
        <f t="shared" si="12"/>
        <v>0</v>
      </c>
      <c r="M313" s="104">
        <v>0</v>
      </c>
      <c r="N313" s="104">
        <v>0</v>
      </c>
      <c r="O313" s="104">
        <v>0</v>
      </c>
      <c r="P313" s="104">
        <v>0</v>
      </c>
      <c r="Q313" s="105">
        <v>0</v>
      </c>
    </row>
    <row r="314" spans="1:17" x14ac:dyDescent="0.25">
      <c r="A314" s="106">
        <f t="shared" si="13"/>
        <v>53631</v>
      </c>
      <c r="B314" s="714" t="str">
        <f t="shared" si="14"/>
        <v>AMCo</v>
      </c>
      <c r="C314" s="93">
        <v>0</v>
      </c>
      <c r="D314" s="94">
        <v>0</v>
      </c>
      <c r="E314" s="94">
        <v>0</v>
      </c>
      <c r="F314" s="94">
        <v>0</v>
      </c>
      <c r="G314" s="94">
        <v>0</v>
      </c>
      <c r="H314" s="94">
        <v>0</v>
      </c>
      <c r="I314" s="94">
        <v>0</v>
      </c>
      <c r="J314" s="94">
        <v>0</v>
      </c>
      <c r="K314" s="95">
        <v>0</v>
      </c>
      <c r="L314" s="94">
        <f t="shared" si="12"/>
        <v>0</v>
      </c>
      <c r="M314" s="95">
        <v>0</v>
      </c>
      <c r="N314" s="95">
        <v>0</v>
      </c>
      <c r="O314" s="95">
        <v>0</v>
      </c>
      <c r="P314" s="95">
        <v>0</v>
      </c>
      <c r="Q314" s="97">
        <v>0</v>
      </c>
    </row>
    <row r="315" spans="1:17" x14ac:dyDescent="0.25">
      <c r="A315" s="98">
        <f t="shared" si="13"/>
        <v>53661</v>
      </c>
      <c r="B315" s="713" t="str">
        <f t="shared" si="14"/>
        <v>AMCo</v>
      </c>
      <c r="C315" s="99">
        <v>0</v>
      </c>
      <c r="D315" s="100">
        <v>0</v>
      </c>
      <c r="E315" s="100">
        <v>0</v>
      </c>
      <c r="F315" s="100">
        <v>0</v>
      </c>
      <c r="G315" s="100">
        <v>0</v>
      </c>
      <c r="H315" s="100">
        <v>0</v>
      </c>
      <c r="I315" s="100">
        <v>0</v>
      </c>
      <c r="J315" s="100">
        <v>0</v>
      </c>
      <c r="K315" s="101">
        <v>0</v>
      </c>
      <c r="L315" s="102">
        <f t="shared" si="12"/>
        <v>0</v>
      </c>
      <c r="M315" s="104">
        <v>0</v>
      </c>
      <c r="N315" s="104">
        <v>0</v>
      </c>
      <c r="O315" s="104">
        <v>0</v>
      </c>
      <c r="P315" s="104">
        <v>0</v>
      </c>
      <c r="Q315" s="105">
        <v>0</v>
      </c>
    </row>
    <row r="316" spans="1:17" x14ac:dyDescent="0.25">
      <c r="A316" s="106">
        <f t="shared" si="13"/>
        <v>53692</v>
      </c>
      <c r="B316" s="714" t="str">
        <f t="shared" si="14"/>
        <v>AMCo</v>
      </c>
      <c r="C316" s="93">
        <v>0</v>
      </c>
      <c r="D316" s="94">
        <v>0</v>
      </c>
      <c r="E316" s="94">
        <v>0</v>
      </c>
      <c r="F316" s="94">
        <v>0</v>
      </c>
      <c r="G316" s="94">
        <v>0</v>
      </c>
      <c r="H316" s="94">
        <v>0</v>
      </c>
      <c r="I316" s="94">
        <v>0</v>
      </c>
      <c r="J316" s="94">
        <v>0</v>
      </c>
      <c r="K316" s="95">
        <v>0</v>
      </c>
      <c r="L316" s="94">
        <f t="shared" si="12"/>
        <v>0</v>
      </c>
      <c r="M316" s="95">
        <v>0</v>
      </c>
      <c r="N316" s="95">
        <v>0</v>
      </c>
      <c r="O316" s="95">
        <v>0</v>
      </c>
      <c r="P316" s="95">
        <v>0</v>
      </c>
      <c r="Q316" s="97">
        <v>0</v>
      </c>
    </row>
    <row r="317" spans="1:17" x14ac:dyDescent="0.25">
      <c r="A317" s="98">
        <f t="shared" si="13"/>
        <v>53723</v>
      </c>
      <c r="B317" s="713" t="str">
        <f t="shared" si="14"/>
        <v>AMCo</v>
      </c>
      <c r="C317" s="99">
        <v>0</v>
      </c>
      <c r="D317" s="100">
        <v>0</v>
      </c>
      <c r="E317" s="100">
        <v>0</v>
      </c>
      <c r="F317" s="100">
        <v>0</v>
      </c>
      <c r="G317" s="100">
        <v>0</v>
      </c>
      <c r="H317" s="100">
        <v>0</v>
      </c>
      <c r="I317" s="100">
        <v>0</v>
      </c>
      <c r="J317" s="100">
        <v>0</v>
      </c>
      <c r="K317" s="101">
        <v>0</v>
      </c>
      <c r="L317" s="102">
        <f t="shared" si="12"/>
        <v>0</v>
      </c>
      <c r="M317" s="104">
        <v>0</v>
      </c>
      <c r="N317" s="104">
        <v>0</v>
      </c>
      <c r="O317" s="104">
        <v>0</v>
      </c>
      <c r="P317" s="104">
        <v>0</v>
      </c>
      <c r="Q317" s="105">
        <v>0</v>
      </c>
    </row>
    <row r="318" spans="1:17" x14ac:dyDescent="0.25">
      <c r="A318" s="106">
        <f t="shared" si="13"/>
        <v>53751</v>
      </c>
      <c r="B318" s="714" t="str">
        <f t="shared" si="14"/>
        <v>AMCo</v>
      </c>
      <c r="C318" s="93">
        <v>0</v>
      </c>
      <c r="D318" s="94">
        <v>0</v>
      </c>
      <c r="E318" s="94">
        <v>0</v>
      </c>
      <c r="F318" s="94">
        <v>0</v>
      </c>
      <c r="G318" s="94">
        <v>0</v>
      </c>
      <c r="H318" s="94">
        <v>0</v>
      </c>
      <c r="I318" s="94">
        <v>0</v>
      </c>
      <c r="J318" s="94">
        <v>0</v>
      </c>
      <c r="K318" s="95">
        <v>0</v>
      </c>
      <c r="L318" s="94">
        <f t="shared" si="12"/>
        <v>0</v>
      </c>
      <c r="M318" s="95">
        <v>0</v>
      </c>
      <c r="N318" s="95">
        <v>0</v>
      </c>
      <c r="O318" s="95">
        <v>0</v>
      </c>
      <c r="P318" s="95">
        <v>0</v>
      </c>
      <c r="Q318" s="97">
        <v>0</v>
      </c>
    </row>
    <row r="319" spans="1:17" x14ac:dyDescent="0.25">
      <c r="A319" s="98">
        <f t="shared" si="13"/>
        <v>53782</v>
      </c>
      <c r="B319" s="713" t="str">
        <f t="shared" si="14"/>
        <v>AMCo</v>
      </c>
      <c r="C319" s="99">
        <v>0</v>
      </c>
      <c r="D319" s="100">
        <v>0</v>
      </c>
      <c r="E319" s="100">
        <v>0</v>
      </c>
      <c r="F319" s="100">
        <v>0</v>
      </c>
      <c r="G319" s="100">
        <v>0</v>
      </c>
      <c r="H319" s="100">
        <v>0</v>
      </c>
      <c r="I319" s="100">
        <v>0</v>
      </c>
      <c r="J319" s="100">
        <v>0</v>
      </c>
      <c r="K319" s="101">
        <v>0</v>
      </c>
      <c r="L319" s="102">
        <f t="shared" si="12"/>
        <v>0</v>
      </c>
      <c r="M319" s="104">
        <v>0</v>
      </c>
      <c r="N319" s="104">
        <v>0</v>
      </c>
      <c r="O319" s="104">
        <v>0</v>
      </c>
      <c r="P319" s="104">
        <v>0</v>
      </c>
      <c r="Q319" s="105">
        <v>0</v>
      </c>
    </row>
    <row r="320" spans="1:17" x14ac:dyDescent="0.25">
      <c r="A320" s="106">
        <f t="shared" si="13"/>
        <v>53812</v>
      </c>
      <c r="B320" s="714" t="str">
        <f t="shared" si="14"/>
        <v>AMCo</v>
      </c>
      <c r="C320" s="93">
        <v>0</v>
      </c>
      <c r="D320" s="94">
        <v>0</v>
      </c>
      <c r="E320" s="94">
        <v>0</v>
      </c>
      <c r="F320" s="94">
        <v>0</v>
      </c>
      <c r="G320" s="94">
        <v>0</v>
      </c>
      <c r="H320" s="94">
        <v>0</v>
      </c>
      <c r="I320" s="94">
        <v>0</v>
      </c>
      <c r="J320" s="94">
        <v>0</v>
      </c>
      <c r="K320" s="95">
        <v>0</v>
      </c>
      <c r="L320" s="94">
        <f t="shared" si="12"/>
        <v>0</v>
      </c>
      <c r="M320" s="95">
        <v>0</v>
      </c>
      <c r="N320" s="95">
        <v>0</v>
      </c>
      <c r="O320" s="95">
        <v>0</v>
      </c>
      <c r="P320" s="95">
        <v>0</v>
      </c>
      <c r="Q320" s="97">
        <v>0</v>
      </c>
    </row>
    <row r="321" spans="1:17" x14ac:dyDescent="0.25">
      <c r="A321" s="98">
        <f t="shared" si="13"/>
        <v>53843</v>
      </c>
      <c r="B321" s="713" t="str">
        <f t="shared" si="14"/>
        <v>AMCo</v>
      </c>
      <c r="C321" s="99">
        <v>0</v>
      </c>
      <c r="D321" s="100">
        <v>0</v>
      </c>
      <c r="E321" s="100">
        <v>0</v>
      </c>
      <c r="F321" s="100">
        <v>0</v>
      </c>
      <c r="G321" s="100">
        <v>0</v>
      </c>
      <c r="H321" s="100">
        <v>0</v>
      </c>
      <c r="I321" s="100">
        <v>0</v>
      </c>
      <c r="J321" s="100">
        <v>0</v>
      </c>
      <c r="K321" s="101">
        <v>0</v>
      </c>
      <c r="L321" s="102">
        <f t="shared" si="12"/>
        <v>0</v>
      </c>
      <c r="M321" s="104">
        <v>0</v>
      </c>
      <c r="N321" s="104">
        <v>0</v>
      </c>
      <c r="O321" s="104">
        <v>0</v>
      </c>
      <c r="P321" s="104">
        <v>0</v>
      </c>
      <c r="Q321" s="105">
        <v>0</v>
      </c>
    </row>
    <row r="322" spans="1:17" x14ac:dyDescent="0.25">
      <c r="A322" s="106">
        <f t="shared" si="13"/>
        <v>53873</v>
      </c>
      <c r="B322" s="714" t="str">
        <f t="shared" si="14"/>
        <v>AMCo</v>
      </c>
      <c r="C322" s="93">
        <v>0</v>
      </c>
      <c r="D322" s="94">
        <v>0</v>
      </c>
      <c r="E322" s="94">
        <v>0</v>
      </c>
      <c r="F322" s="94">
        <v>0</v>
      </c>
      <c r="G322" s="94">
        <v>0</v>
      </c>
      <c r="H322" s="94">
        <v>0</v>
      </c>
      <c r="I322" s="94">
        <v>0</v>
      </c>
      <c r="J322" s="94">
        <v>0</v>
      </c>
      <c r="K322" s="95">
        <v>0</v>
      </c>
      <c r="L322" s="94">
        <f t="shared" ref="L322:L385" si="15">+O322+P322</f>
        <v>0</v>
      </c>
      <c r="M322" s="95">
        <v>0</v>
      </c>
      <c r="N322" s="95">
        <v>0</v>
      </c>
      <c r="O322" s="95">
        <v>0</v>
      </c>
      <c r="P322" s="95">
        <v>0</v>
      </c>
      <c r="Q322" s="97">
        <v>0</v>
      </c>
    </row>
    <row r="323" spans="1:17" x14ac:dyDescent="0.25">
      <c r="A323" s="98">
        <f t="shared" ref="A323:A386" si="16">+EOMONTH(A322,1)</f>
        <v>53904</v>
      </c>
      <c r="B323" s="713" t="str">
        <f t="shared" ref="B323:B386" si="17">+B322</f>
        <v>AMCo</v>
      </c>
      <c r="C323" s="99">
        <v>0</v>
      </c>
      <c r="D323" s="100">
        <v>0</v>
      </c>
      <c r="E323" s="100">
        <v>0</v>
      </c>
      <c r="F323" s="100">
        <v>0</v>
      </c>
      <c r="G323" s="100">
        <v>0</v>
      </c>
      <c r="H323" s="100">
        <v>0</v>
      </c>
      <c r="I323" s="100">
        <v>0</v>
      </c>
      <c r="J323" s="100">
        <v>0</v>
      </c>
      <c r="K323" s="101">
        <v>0</v>
      </c>
      <c r="L323" s="102">
        <f t="shared" si="15"/>
        <v>0</v>
      </c>
      <c r="M323" s="104">
        <v>0</v>
      </c>
      <c r="N323" s="104">
        <v>0</v>
      </c>
      <c r="O323" s="104">
        <v>0</v>
      </c>
      <c r="P323" s="104">
        <v>0</v>
      </c>
      <c r="Q323" s="105">
        <v>0</v>
      </c>
    </row>
    <row r="324" spans="1:17" x14ac:dyDescent="0.25">
      <c r="A324" s="106">
        <f t="shared" si="16"/>
        <v>53935</v>
      </c>
      <c r="B324" s="714" t="str">
        <f t="shared" si="17"/>
        <v>AMCo</v>
      </c>
      <c r="C324" s="93">
        <v>0</v>
      </c>
      <c r="D324" s="94">
        <v>0</v>
      </c>
      <c r="E324" s="94">
        <v>0</v>
      </c>
      <c r="F324" s="94">
        <v>0</v>
      </c>
      <c r="G324" s="94">
        <v>0</v>
      </c>
      <c r="H324" s="94">
        <v>0</v>
      </c>
      <c r="I324" s="94">
        <v>0</v>
      </c>
      <c r="J324" s="94">
        <v>0</v>
      </c>
      <c r="K324" s="95">
        <v>0</v>
      </c>
      <c r="L324" s="94">
        <f t="shared" si="15"/>
        <v>0</v>
      </c>
      <c r="M324" s="95">
        <v>0</v>
      </c>
      <c r="N324" s="95">
        <v>0</v>
      </c>
      <c r="O324" s="95">
        <v>0</v>
      </c>
      <c r="P324" s="95">
        <v>0</v>
      </c>
      <c r="Q324" s="97">
        <v>0</v>
      </c>
    </row>
    <row r="325" spans="1:17" x14ac:dyDescent="0.25">
      <c r="A325" s="98">
        <f t="shared" si="16"/>
        <v>53965</v>
      </c>
      <c r="B325" s="713" t="str">
        <f t="shared" si="17"/>
        <v>AMCo</v>
      </c>
      <c r="C325" s="99">
        <v>0</v>
      </c>
      <c r="D325" s="100">
        <v>0</v>
      </c>
      <c r="E325" s="100">
        <v>0</v>
      </c>
      <c r="F325" s="100">
        <v>0</v>
      </c>
      <c r="G325" s="100">
        <v>0</v>
      </c>
      <c r="H325" s="100">
        <v>0</v>
      </c>
      <c r="I325" s="100">
        <v>0</v>
      </c>
      <c r="J325" s="100">
        <v>0</v>
      </c>
      <c r="K325" s="101">
        <v>0</v>
      </c>
      <c r="L325" s="102">
        <f t="shared" si="15"/>
        <v>0</v>
      </c>
      <c r="M325" s="104">
        <v>0</v>
      </c>
      <c r="N325" s="104">
        <v>0</v>
      </c>
      <c r="O325" s="104">
        <v>0</v>
      </c>
      <c r="P325" s="104">
        <v>0</v>
      </c>
      <c r="Q325" s="105">
        <v>0</v>
      </c>
    </row>
    <row r="326" spans="1:17" x14ac:dyDescent="0.25">
      <c r="A326" s="106">
        <f t="shared" si="16"/>
        <v>53996</v>
      </c>
      <c r="B326" s="714" t="str">
        <f t="shared" si="17"/>
        <v>AMCo</v>
      </c>
      <c r="C326" s="93">
        <v>0</v>
      </c>
      <c r="D326" s="94">
        <v>0</v>
      </c>
      <c r="E326" s="94">
        <v>0</v>
      </c>
      <c r="F326" s="94">
        <v>0</v>
      </c>
      <c r="G326" s="94">
        <v>0</v>
      </c>
      <c r="H326" s="94">
        <v>0</v>
      </c>
      <c r="I326" s="94">
        <v>0</v>
      </c>
      <c r="J326" s="94">
        <v>0</v>
      </c>
      <c r="K326" s="95">
        <v>0</v>
      </c>
      <c r="L326" s="94">
        <f t="shared" si="15"/>
        <v>0</v>
      </c>
      <c r="M326" s="95">
        <v>0</v>
      </c>
      <c r="N326" s="95">
        <v>0</v>
      </c>
      <c r="O326" s="95">
        <v>0</v>
      </c>
      <c r="P326" s="95">
        <v>0</v>
      </c>
      <c r="Q326" s="97">
        <v>0</v>
      </c>
    </row>
    <row r="327" spans="1:17" x14ac:dyDescent="0.25">
      <c r="A327" s="98">
        <f t="shared" si="16"/>
        <v>54026</v>
      </c>
      <c r="B327" s="713" t="str">
        <f t="shared" si="17"/>
        <v>AMCo</v>
      </c>
      <c r="C327" s="99">
        <v>0</v>
      </c>
      <c r="D327" s="100">
        <v>0</v>
      </c>
      <c r="E327" s="100">
        <v>0</v>
      </c>
      <c r="F327" s="100">
        <v>0</v>
      </c>
      <c r="G327" s="100">
        <v>0</v>
      </c>
      <c r="H327" s="100">
        <v>0</v>
      </c>
      <c r="I327" s="100">
        <v>0</v>
      </c>
      <c r="J327" s="100">
        <v>0</v>
      </c>
      <c r="K327" s="101">
        <v>0</v>
      </c>
      <c r="L327" s="102">
        <f t="shared" si="15"/>
        <v>0</v>
      </c>
      <c r="M327" s="104">
        <v>0</v>
      </c>
      <c r="N327" s="104">
        <v>0</v>
      </c>
      <c r="O327" s="104">
        <v>0</v>
      </c>
      <c r="P327" s="104">
        <v>0</v>
      </c>
      <c r="Q327" s="105">
        <v>0</v>
      </c>
    </row>
    <row r="328" spans="1:17" x14ac:dyDescent="0.25">
      <c r="A328" s="106">
        <f t="shared" si="16"/>
        <v>54057</v>
      </c>
      <c r="B328" s="714" t="str">
        <f t="shared" si="17"/>
        <v>AMCo</v>
      </c>
      <c r="C328" s="93">
        <v>0</v>
      </c>
      <c r="D328" s="94">
        <v>0</v>
      </c>
      <c r="E328" s="94">
        <v>0</v>
      </c>
      <c r="F328" s="94">
        <v>0</v>
      </c>
      <c r="G328" s="94">
        <v>0</v>
      </c>
      <c r="H328" s="94">
        <v>0</v>
      </c>
      <c r="I328" s="94">
        <v>0</v>
      </c>
      <c r="J328" s="94">
        <v>0</v>
      </c>
      <c r="K328" s="95">
        <v>0</v>
      </c>
      <c r="L328" s="94">
        <f t="shared" si="15"/>
        <v>0</v>
      </c>
      <c r="M328" s="95">
        <v>0</v>
      </c>
      <c r="N328" s="95">
        <v>0</v>
      </c>
      <c r="O328" s="95">
        <v>0</v>
      </c>
      <c r="P328" s="95">
        <v>0</v>
      </c>
      <c r="Q328" s="97">
        <v>0</v>
      </c>
    </row>
    <row r="329" spans="1:17" x14ac:dyDescent="0.25">
      <c r="A329" s="98">
        <f t="shared" si="16"/>
        <v>54088</v>
      </c>
      <c r="B329" s="713" t="str">
        <f t="shared" si="17"/>
        <v>AMCo</v>
      </c>
      <c r="C329" s="99">
        <v>0</v>
      </c>
      <c r="D329" s="100">
        <v>0</v>
      </c>
      <c r="E329" s="100">
        <v>0</v>
      </c>
      <c r="F329" s="100">
        <v>0</v>
      </c>
      <c r="G329" s="100">
        <v>0</v>
      </c>
      <c r="H329" s="100">
        <v>0</v>
      </c>
      <c r="I329" s="100">
        <v>0</v>
      </c>
      <c r="J329" s="100">
        <v>0</v>
      </c>
      <c r="K329" s="101">
        <v>0</v>
      </c>
      <c r="L329" s="102">
        <f t="shared" si="15"/>
        <v>0</v>
      </c>
      <c r="M329" s="104">
        <v>0</v>
      </c>
      <c r="N329" s="104">
        <v>0</v>
      </c>
      <c r="O329" s="104">
        <v>0</v>
      </c>
      <c r="P329" s="104">
        <v>0</v>
      </c>
      <c r="Q329" s="105">
        <v>0</v>
      </c>
    </row>
    <row r="330" spans="1:17" x14ac:dyDescent="0.25">
      <c r="A330" s="106">
        <f t="shared" si="16"/>
        <v>54117</v>
      </c>
      <c r="B330" s="714" t="str">
        <f t="shared" si="17"/>
        <v>AMCo</v>
      </c>
      <c r="C330" s="93">
        <v>0</v>
      </c>
      <c r="D330" s="94">
        <v>0</v>
      </c>
      <c r="E330" s="94">
        <v>0</v>
      </c>
      <c r="F330" s="94">
        <v>0</v>
      </c>
      <c r="G330" s="94">
        <v>0</v>
      </c>
      <c r="H330" s="94">
        <v>0</v>
      </c>
      <c r="I330" s="94">
        <v>0</v>
      </c>
      <c r="J330" s="94">
        <v>0</v>
      </c>
      <c r="K330" s="95">
        <v>0</v>
      </c>
      <c r="L330" s="94">
        <f t="shared" si="15"/>
        <v>0</v>
      </c>
      <c r="M330" s="95">
        <v>0</v>
      </c>
      <c r="N330" s="95">
        <v>0</v>
      </c>
      <c r="O330" s="95">
        <v>0</v>
      </c>
      <c r="P330" s="95">
        <v>0</v>
      </c>
      <c r="Q330" s="97">
        <v>0</v>
      </c>
    </row>
    <row r="331" spans="1:17" x14ac:dyDescent="0.25">
      <c r="A331" s="98">
        <f t="shared" si="16"/>
        <v>54148</v>
      </c>
      <c r="B331" s="713" t="str">
        <f t="shared" si="17"/>
        <v>AMCo</v>
      </c>
      <c r="C331" s="99">
        <v>0</v>
      </c>
      <c r="D331" s="100">
        <v>0</v>
      </c>
      <c r="E331" s="100">
        <v>0</v>
      </c>
      <c r="F331" s="100">
        <v>0</v>
      </c>
      <c r="G331" s="100">
        <v>0</v>
      </c>
      <c r="H331" s="100">
        <v>0</v>
      </c>
      <c r="I331" s="100">
        <v>0</v>
      </c>
      <c r="J331" s="100">
        <v>0</v>
      </c>
      <c r="K331" s="101">
        <v>0</v>
      </c>
      <c r="L331" s="102">
        <f t="shared" si="15"/>
        <v>0</v>
      </c>
      <c r="M331" s="104">
        <v>0</v>
      </c>
      <c r="N331" s="104">
        <v>0</v>
      </c>
      <c r="O331" s="104">
        <v>0</v>
      </c>
      <c r="P331" s="104">
        <v>0</v>
      </c>
      <c r="Q331" s="105">
        <v>0</v>
      </c>
    </row>
    <row r="332" spans="1:17" x14ac:dyDescent="0.25">
      <c r="A332" s="106">
        <f t="shared" si="16"/>
        <v>54178</v>
      </c>
      <c r="B332" s="714" t="str">
        <f t="shared" si="17"/>
        <v>AMCo</v>
      </c>
      <c r="C332" s="93">
        <v>0</v>
      </c>
      <c r="D332" s="94">
        <v>0</v>
      </c>
      <c r="E332" s="94">
        <v>0</v>
      </c>
      <c r="F332" s="94">
        <v>0</v>
      </c>
      <c r="G332" s="94">
        <v>0</v>
      </c>
      <c r="H332" s="94">
        <v>0</v>
      </c>
      <c r="I332" s="94">
        <v>0</v>
      </c>
      <c r="J332" s="94">
        <v>0</v>
      </c>
      <c r="K332" s="95">
        <v>0</v>
      </c>
      <c r="L332" s="94">
        <f t="shared" si="15"/>
        <v>0</v>
      </c>
      <c r="M332" s="95">
        <v>0</v>
      </c>
      <c r="N332" s="95">
        <v>0</v>
      </c>
      <c r="O332" s="95">
        <v>0</v>
      </c>
      <c r="P332" s="95">
        <v>0</v>
      </c>
      <c r="Q332" s="97">
        <v>0</v>
      </c>
    </row>
    <row r="333" spans="1:17" x14ac:dyDescent="0.25">
      <c r="A333" s="98">
        <f t="shared" si="16"/>
        <v>54209</v>
      </c>
      <c r="B333" s="713" t="str">
        <f t="shared" si="17"/>
        <v>AMCo</v>
      </c>
      <c r="C333" s="99">
        <v>0</v>
      </c>
      <c r="D333" s="100">
        <v>0</v>
      </c>
      <c r="E333" s="100">
        <v>0</v>
      </c>
      <c r="F333" s="100">
        <v>0</v>
      </c>
      <c r="G333" s="100">
        <v>0</v>
      </c>
      <c r="H333" s="100">
        <v>0</v>
      </c>
      <c r="I333" s="100">
        <v>0</v>
      </c>
      <c r="J333" s="100">
        <v>0</v>
      </c>
      <c r="K333" s="101">
        <v>0</v>
      </c>
      <c r="L333" s="102">
        <f t="shared" si="15"/>
        <v>0</v>
      </c>
      <c r="M333" s="104">
        <v>0</v>
      </c>
      <c r="N333" s="104">
        <v>0</v>
      </c>
      <c r="O333" s="104">
        <v>0</v>
      </c>
      <c r="P333" s="104">
        <v>0</v>
      </c>
      <c r="Q333" s="105">
        <v>0</v>
      </c>
    </row>
    <row r="334" spans="1:17" x14ac:dyDescent="0.25">
      <c r="A334" s="106">
        <f t="shared" si="16"/>
        <v>54239</v>
      </c>
      <c r="B334" s="714" t="str">
        <f t="shared" si="17"/>
        <v>AMCo</v>
      </c>
      <c r="C334" s="93">
        <v>0</v>
      </c>
      <c r="D334" s="94">
        <v>0</v>
      </c>
      <c r="E334" s="94">
        <v>0</v>
      </c>
      <c r="F334" s="94">
        <v>0</v>
      </c>
      <c r="G334" s="94">
        <v>0</v>
      </c>
      <c r="H334" s="94">
        <v>0</v>
      </c>
      <c r="I334" s="94">
        <v>0</v>
      </c>
      <c r="J334" s="94">
        <v>0</v>
      </c>
      <c r="K334" s="95">
        <v>0</v>
      </c>
      <c r="L334" s="94">
        <f t="shared" si="15"/>
        <v>0</v>
      </c>
      <c r="M334" s="95">
        <v>0</v>
      </c>
      <c r="N334" s="95">
        <v>0</v>
      </c>
      <c r="O334" s="95">
        <v>0</v>
      </c>
      <c r="P334" s="95">
        <v>0</v>
      </c>
      <c r="Q334" s="97">
        <v>0</v>
      </c>
    </row>
    <row r="335" spans="1:17" x14ac:dyDescent="0.25">
      <c r="A335" s="98">
        <f t="shared" si="16"/>
        <v>54270</v>
      </c>
      <c r="B335" s="713" t="str">
        <f t="shared" si="17"/>
        <v>AMCo</v>
      </c>
      <c r="C335" s="99">
        <v>0</v>
      </c>
      <c r="D335" s="100">
        <v>0</v>
      </c>
      <c r="E335" s="100">
        <v>0</v>
      </c>
      <c r="F335" s="100">
        <v>0</v>
      </c>
      <c r="G335" s="100">
        <v>0</v>
      </c>
      <c r="H335" s="100">
        <v>0</v>
      </c>
      <c r="I335" s="100">
        <v>0</v>
      </c>
      <c r="J335" s="100">
        <v>0</v>
      </c>
      <c r="K335" s="101">
        <v>0</v>
      </c>
      <c r="L335" s="102">
        <f t="shared" si="15"/>
        <v>0</v>
      </c>
      <c r="M335" s="104">
        <v>0</v>
      </c>
      <c r="N335" s="104">
        <v>0</v>
      </c>
      <c r="O335" s="104">
        <v>0</v>
      </c>
      <c r="P335" s="104">
        <v>0</v>
      </c>
      <c r="Q335" s="105">
        <v>0</v>
      </c>
    </row>
    <row r="336" spans="1:17" x14ac:dyDescent="0.25">
      <c r="A336" s="106">
        <f t="shared" si="16"/>
        <v>54301</v>
      </c>
      <c r="B336" s="714" t="str">
        <f t="shared" si="17"/>
        <v>AMCo</v>
      </c>
      <c r="C336" s="93">
        <v>0</v>
      </c>
      <c r="D336" s="94">
        <v>0</v>
      </c>
      <c r="E336" s="94">
        <v>0</v>
      </c>
      <c r="F336" s="94">
        <v>0</v>
      </c>
      <c r="G336" s="94">
        <v>0</v>
      </c>
      <c r="H336" s="94">
        <v>0</v>
      </c>
      <c r="I336" s="94">
        <v>0</v>
      </c>
      <c r="J336" s="94">
        <v>0</v>
      </c>
      <c r="K336" s="95">
        <v>0</v>
      </c>
      <c r="L336" s="94">
        <f t="shared" si="15"/>
        <v>0</v>
      </c>
      <c r="M336" s="95">
        <v>0</v>
      </c>
      <c r="N336" s="95">
        <v>0</v>
      </c>
      <c r="O336" s="95">
        <v>0</v>
      </c>
      <c r="P336" s="95">
        <v>0</v>
      </c>
      <c r="Q336" s="97">
        <v>0</v>
      </c>
    </row>
    <row r="337" spans="1:17" x14ac:dyDescent="0.25">
      <c r="A337" s="98">
        <f t="shared" si="16"/>
        <v>54331</v>
      </c>
      <c r="B337" s="713" t="str">
        <f t="shared" si="17"/>
        <v>AMCo</v>
      </c>
      <c r="C337" s="99">
        <v>0</v>
      </c>
      <c r="D337" s="100">
        <v>0</v>
      </c>
      <c r="E337" s="100">
        <v>0</v>
      </c>
      <c r="F337" s="100">
        <v>0</v>
      </c>
      <c r="G337" s="100">
        <v>0</v>
      </c>
      <c r="H337" s="100">
        <v>0</v>
      </c>
      <c r="I337" s="100">
        <v>0</v>
      </c>
      <c r="J337" s="100">
        <v>0</v>
      </c>
      <c r="K337" s="101">
        <v>0</v>
      </c>
      <c r="L337" s="102">
        <f t="shared" si="15"/>
        <v>0</v>
      </c>
      <c r="M337" s="104">
        <v>0</v>
      </c>
      <c r="N337" s="104">
        <v>0</v>
      </c>
      <c r="O337" s="104">
        <v>0</v>
      </c>
      <c r="P337" s="104">
        <v>0</v>
      </c>
      <c r="Q337" s="105">
        <v>0</v>
      </c>
    </row>
    <row r="338" spans="1:17" x14ac:dyDescent="0.25">
      <c r="A338" s="106">
        <f t="shared" si="16"/>
        <v>54362</v>
      </c>
      <c r="B338" s="714" t="str">
        <f t="shared" si="17"/>
        <v>AMCo</v>
      </c>
      <c r="C338" s="93">
        <v>0</v>
      </c>
      <c r="D338" s="94">
        <v>0</v>
      </c>
      <c r="E338" s="94">
        <v>0</v>
      </c>
      <c r="F338" s="94">
        <v>0</v>
      </c>
      <c r="G338" s="94">
        <v>0</v>
      </c>
      <c r="H338" s="94">
        <v>0</v>
      </c>
      <c r="I338" s="94">
        <v>0</v>
      </c>
      <c r="J338" s="94">
        <v>0</v>
      </c>
      <c r="K338" s="95">
        <v>0</v>
      </c>
      <c r="L338" s="94">
        <f t="shared" si="15"/>
        <v>0</v>
      </c>
      <c r="M338" s="95">
        <v>0</v>
      </c>
      <c r="N338" s="95">
        <v>0</v>
      </c>
      <c r="O338" s="95">
        <v>0</v>
      </c>
      <c r="P338" s="95">
        <v>0</v>
      </c>
      <c r="Q338" s="97">
        <v>0</v>
      </c>
    </row>
    <row r="339" spans="1:17" x14ac:dyDescent="0.25">
      <c r="A339" s="98">
        <f t="shared" si="16"/>
        <v>54392</v>
      </c>
      <c r="B339" s="713" t="str">
        <f t="shared" si="17"/>
        <v>AMCo</v>
      </c>
      <c r="C339" s="99">
        <v>0</v>
      </c>
      <c r="D339" s="100">
        <v>0</v>
      </c>
      <c r="E339" s="100">
        <v>0</v>
      </c>
      <c r="F339" s="100">
        <v>0</v>
      </c>
      <c r="G339" s="100">
        <v>0</v>
      </c>
      <c r="H339" s="100">
        <v>0</v>
      </c>
      <c r="I339" s="100">
        <v>0</v>
      </c>
      <c r="J339" s="100">
        <v>0</v>
      </c>
      <c r="K339" s="101">
        <v>0</v>
      </c>
      <c r="L339" s="102">
        <f t="shared" si="15"/>
        <v>0</v>
      </c>
      <c r="M339" s="104">
        <v>0</v>
      </c>
      <c r="N339" s="104">
        <v>0</v>
      </c>
      <c r="O339" s="104">
        <v>0</v>
      </c>
      <c r="P339" s="104">
        <v>0</v>
      </c>
      <c r="Q339" s="105">
        <v>0</v>
      </c>
    </row>
    <row r="340" spans="1:17" x14ac:dyDescent="0.25">
      <c r="A340" s="106">
        <f t="shared" si="16"/>
        <v>54423</v>
      </c>
      <c r="B340" s="714" t="str">
        <f t="shared" si="17"/>
        <v>AMCo</v>
      </c>
      <c r="C340" s="93">
        <v>0</v>
      </c>
      <c r="D340" s="94">
        <v>0</v>
      </c>
      <c r="E340" s="94">
        <v>0</v>
      </c>
      <c r="F340" s="94">
        <v>0</v>
      </c>
      <c r="G340" s="94">
        <v>0</v>
      </c>
      <c r="H340" s="94">
        <v>0</v>
      </c>
      <c r="I340" s="94">
        <v>0</v>
      </c>
      <c r="J340" s="94">
        <v>0</v>
      </c>
      <c r="K340" s="95">
        <v>0</v>
      </c>
      <c r="L340" s="94">
        <f t="shared" si="15"/>
        <v>0</v>
      </c>
      <c r="M340" s="95">
        <v>0</v>
      </c>
      <c r="N340" s="95">
        <v>0</v>
      </c>
      <c r="O340" s="95">
        <v>0</v>
      </c>
      <c r="P340" s="95">
        <v>0</v>
      </c>
      <c r="Q340" s="97">
        <v>0</v>
      </c>
    </row>
    <row r="341" spans="1:17" x14ac:dyDescent="0.25">
      <c r="A341" s="98">
        <f t="shared" si="16"/>
        <v>54454</v>
      </c>
      <c r="B341" s="713" t="str">
        <f t="shared" si="17"/>
        <v>AMCo</v>
      </c>
      <c r="C341" s="99">
        <v>0</v>
      </c>
      <c r="D341" s="100">
        <v>0</v>
      </c>
      <c r="E341" s="100">
        <v>0</v>
      </c>
      <c r="F341" s="100">
        <v>0</v>
      </c>
      <c r="G341" s="100">
        <v>0</v>
      </c>
      <c r="H341" s="100">
        <v>0</v>
      </c>
      <c r="I341" s="100">
        <v>0</v>
      </c>
      <c r="J341" s="100">
        <v>0</v>
      </c>
      <c r="K341" s="101">
        <v>0</v>
      </c>
      <c r="L341" s="102">
        <f t="shared" si="15"/>
        <v>0</v>
      </c>
      <c r="M341" s="104">
        <v>0</v>
      </c>
      <c r="N341" s="104">
        <v>0</v>
      </c>
      <c r="O341" s="104">
        <v>0</v>
      </c>
      <c r="P341" s="104">
        <v>0</v>
      </c>
      <c r="Q341" s="105">
        <v>0</v>
      </c>
    </row>
    <row r="342" spans="1:17" x14ac:dyDescent="0.25">
      <c r="A342" s="106">
        <f t="shared" si="16"/>
        <v>54482</v>
      </c>
      <c r="B342" s="714" t="str">
        <f t="shared" si="17"/>
        <v>AMCo</v>
      </c>
      <c r="C342" s="93">
        <v>0</v>
      </c>
      <c r="D342" s="94">
        <v>0</v>
      </c>
      <c r="E342" s="94">
        <v>0</v>
      </c>
      <c r="F342" s="94">
        <v>0</v>
      </c>
      <c r="G342" s="94">
        <v>0</v>
      </c>
      <c r="H342" s="94">
        <v>0</v>
      </c>
      <c r="I342" s="94">
        <v>0</v>
      </c>
      <c r="J342" s="94">
        <v>0</v>
      </c>
      <c r="K342" s="95">
        <v>0</v>
      </c>
      <c r="L342" s="94">
        <f t="shared" si="15"/>
        <v>0</v>
      </c>
      <c r="M342" s="95">
        <v>0</v>
      </c>
      <c r="N342" s="95">
        <v>0</v>
      </c>
      <c r="O342" s="95">
        <v>0</v>
      </c>
      <c r="P342" s="95">
        <v>0</v>
      </c>
      <c r="Q342" s="97">
        <v>0</v>
      </c>
    </row>
    <row r="343" spans="1:17" x14ac:dyDescent="0.25">
      <c r="A343" s="98">
        <f t="shared" si="16"/>
        <v>54513</v>
      </c>
      <c r="B343" s="713" t="str">
        <f t="shared" si="17"/>
        <v>AMCo</v>
      </c>
      <c r="C343" s="99">
        <v>0</v>
      </c>
      <c r="D343" s="100">
        <v>0</v>
      </c>
      <c r="E343" s="100">
        <v>0</v>
      </c>
      <c r="F343" s="100">
        <v>0</v>
      </c>
      <c r="G343" s="100">
        <v>0</v>
      </c>
      <c r="H343" s="100">
        <v>0</v>
      </c>
      <c r="I343" s="100">
        <v>0</v>
      </c>
      <c r="J343" s="100">
        <v>0</v>
      </c>
      <c r="K343" s="101">
        <v>0</v>
      </c>
      <c r="L343" s="102">
        <f t="shared" si="15"/>
        <v>0</v>
      </c>
      <c r="M343" s="104">
        <v>0</v>
      </c>
      <c r="N343" s="104">
        <v>0</v>
      </c>
      <c r="O343" s="104">
        <v>0</v>
      </c>
      <c r="P343" s="104">
        <v>0</v>
      </c>
      <c r="Q343" s="105">
        <v>0</v>
      </c>
    </row>
    <row r="344" spans="1:17" x14ac:dyDescent="0.25">
      <c r="A344" s="106">
        <f t="shared" si="16"/>
        <v>54543</v>
      </c>
      <c r="B344" s="714" t="str">
        <f t="shared" si="17"/>
        <v>AMCo</v>
      </c>
      <c r="C344" s="93">
        <v>0</v>
      </c>
      <c r="D344" s="94">
        <v>0</v>
      </c>
      <c r="E344" s="94">
        <v>0</v>
      </c>
      <c r="F344" s="94">
        <v>0</v>
      </c>
      <c r="G344" s="94">
        <v>0</v>
      </c>
      <c r="H344" s="94">
        <v>0</v>
      </c>
      <c r="I344" s="94">
        <v>0</v>
      </c>
      <c r="J344" s="94">
        <v>0</v>
      </c>
      <c r="K344" s="95">
        <v>0</v>
      </c>
      <c r="L344" s="94">
        <f t="shared" si="15"/>
        <v>0</v>
      </c>
      <c r="M344" s="95">
        <v>0</v>
      </c>
      <c r="N344" s="95">
        <v>0</v>
      </c>
      <c r="O344" s="95">
        <v>0</v>
      </c>
      <c r="P344" s="95">
        <v>0</v>
      </c>
      <c r="Q344" s="97">
        <v>0</v>
      </c>
    </row>
    <row r="345" spans="1:17" x14ac:dyDescent="0.25">
      <c r="A345" s="98">
        <f t="shared" si="16"/>
        <v>54574</v>
      </c>
      <c r="B345" s="713" t="str">
        <f t="shared" si="17"/>
        <v>AMCo</v>
      </c>
      <c r="C345" s="99">
        <v>0</v>
      </c>
      <c r="D345" s="100">
        <v>0</v>
      </c>
      <c r="E345" s="100">
        <v>0</v>
      </c>
      <c r="F345" s="100">
        <v>0</v>
      </c>
      <c r="G345" s="100">
        <v>0</v>
      </c>
      <c r="H345" s="100">
        <v>0</v>
      </c>
      <c r="I345" s="100">
        <v>0</v>
      </c>
      <c r="J345" s="100">
        <v>0</v>
      </c>
      <c r="K345" s="101">
        <v>0</v>
      </c>
      <c r="L345" s="102">
        <f t="shared" si="15"/>
        <v>0</v>
      </c>
      <c r="M345" s="104">
        <v>0</v>
      </c>
      <c r="N345" s="104">
        <v>0</v>
      </c>
      <c r="O345" s="104">
        <v>0</v>
      </c>
      <c r="P345" s="104">
        <v>0</v>
      </c>
      <c r="Q345" s="105">
        <v>0</v>
      </c>
    </row>
    <row r="346" spans="1:17" x14ac:dyDescent="0.25">
      <c r="A346" s="106">
        <f t="shared" si="16"/>
        <v>54604</v>
      </c>
      <c r="B346" s="714" t="str">
        <f t="shared" si="17"/>
        <v>AMCo</v>
      </c>
      <c r="C346" s="93">
        <v>0</v>
      </c>
      <c r="D346" s="94">
        <v>0</v>
      </c>
      <c r="E346" s="94">
        <v>0</v>
      </c>
      <c r="F346" s="94">
        <v>0</v>
      </c>
      <c r="G346" s="94">
        <v>0</v>
      </c>
      <c r="H346" s="94">
        <v>0</v>
      </c>
      <c r="I346" s="94">
        <v>0</v>
      </c>
      <c r="J346" s="94">
        <v>0</v>
      </c>
      <c r="K346" s="95">
        <v>0</v>
      </c>
      <c r="L346" s="94">
        <f t="shared" si="15"/>
        <v>0</v>
      </c>
      <c r="M346" s="95">
        <v>0</v>
      </c>
      <c r="N346" s="95">
        <v>0</v>
      </c>
      <c r="O346" s="95">
        <v>0</v>
      </c>
      <c r="P346" s="95">
        <v>0</v>
      </c>
      <c r="Q346" s="97">
        <v>0</v>
      </c>
    </row>
    <row r="347" spans="1:17" x14ac:dyDescent="0.25">
      <c r="A347" s="98">
        <f t="shared" si="16"/>
        <v>54635</v>
      </c>
      <c r="B347" s="713" t="str">
        <f t="shared" si="17"/>
        <v>AMCo</v>
      </c>
      <c r="C347" s="99">
        <v>0</v>
      </c>
      <c r="D347" s="100">
        <v>0</v>
      </c>
      <c r="E347" s="100">
        <v>0</v>
      </c>
      <c r="F347" s="100">
        <v>0</v>
      </c>
      <c r="G347" s="100">
        <v>0</v>
      </c>
      <c r="H347" s="100">
        <v>0</v>
      </c>
      <c r="I347" s="100">
        <v>0</v>
      </c>
      <c r="J347" s="100">
        <v>0</v>
      </c>
      <c r="K347" s="101">
        <v>0</v>
      </c>
      <c r="L347" s="102">
        <f t="shared" si="15"/>
        <v>0</v>
      </c>
      <c r="M347" s="104">
        <v>0</v>
      </c>
      <c r="N347" s="104">
        <v>0</v>
      </c>
      <c r="O347" s="104">
        <v>0</v>
      </c>
      <c r="P347" s="104">
        <v>0</v>
      </c>
      <c r="Q347" s="105">
        <v>0</v>
      </c>
    </row>
    <row r="348" spans="1:17" x14ac:dyDescent="0.25">
      <c r="A348" s="106">
        <f t="shared" si="16"/>
        <v>54666</v>
      </c>
      <c r="B348" s="714" t="str">
        <f t="shared" si="17"/>
        <v>AMCo</v>
      </c>
      <c r="C348" s="93">
        <v>0</v>
      </c>
      <c r="D348" s="94">
        <v>0</v>
      </c>
      <c r="E348" s="94">
        <v>0</v>
      </c>
      <c r="F348" s="94">
        <v>0</v>
      </c>
      <c r="G348" s="94">
        <v>0</v>
      </c>
      <c r="H348" s="94">
        <v>0</v>
      </c>
      <c r="I348" s="94">
        <v>0</v>
      </c>
      <c r="J348" s="94">
        <v>0</v>
      </c>
      <c r="K348" s="95">
        <v>0</v>
      </c>
      <c r="L348" s="94">
        <f t="shared" si="15"/>
        <v>0</v>
      </c>
      <c r="M348" s="95">
        <v>0</v>
      </c>
      <c r="N348" s="95">
        <v>0</v>
      </c>
      <c r="O348" s="95">
        <v>0</v>
      </c>
      <c r="P348" s="95">
        <v>0</v>
      </c>
      <c r="Q348" s="97">
        <v>0</v>
      </c>
    </row>
    <row r="349" spans="1:17" x14ac:dyDescent="0.25">
      <c r="A349" s="98">
        <f t="shared" si="16"/>
        <v>54696</v>
      </c>
      <c r="B349" s="713" t="str">
        <f t="shared" si="17"/>
        <v>AMCo</v>
      </c>
      <c r="C349" s="99">
        <v>0</v>
      </c>
      <c r="D349" s="100">
        <v>0</v>
      </c>
      <c r="E349" s="100">
        <v>0</v>
      </c>
      <c r="F349" s="100">
        <v>0</v>
      </c>
      <c r="G349" s="100">
        <v>0</v>
      </c>
      <c r="H349" s="100">
        <v>0</v>
      </c>
      <c r="I349" s="100">
        <v>0</v>
      </c>
      <c r="J349" s="100">
        <v>0</v>
      </c>
      <c r="K349" s="101">
        <v>0</v>
      </c>
      <c r="L349" s="102">
        <f t="shared" si="15"/>
        <v>0</v>
      </c>
      <c r="M349" s="104">
        <v>0</v>
      </c>
      <c r="N349" s="104">
        <v>0</v>
      </c>
      <c r="O349" s="104">
        <v>0</v>
      </c>
      <c r="P349" s="104">
        <v>0</v>
      </c>
      <c r="Q349" s="105">
        <v>0</v>
      </c>
    </row>
    <row r="350" spans="1:17" x14ac:dyDescent="0.25">
      <c r="A350" s="106">
        <f t="shared" si="16"/>
        <v>54727</v>
      </c>
      <c r="B350" s="714" t="str">
        <f t="shared" si="17"/>
        <v>AMCo</v>
      </c>
      <c r="C350" s="93">
        <v>0</v>
      </c>
      <c r="D350" s="94">
        <v>0</v>
      </c>
      <c r="E350" s="94">
        <v>0</v>
      </c>
      <c r="F350" s="94">
        <v>0</v>
      </c>
      <c r="G350" s="94">
        <v>0</v>
      </c>
      <c r="H350" s="94">
        <v>0</v>
      </c>
      <c r="I350" s="94">
        <v>0</v>
      </c>
      <c r="J350" s="94">
        <v>0</v>
      </c>
      <c r="K350" s="95">
        <v>0</v>
      </c>
      <c r="L350" s="94">
        <f t="shared" si="15"/>
        <v>0</v>
      </c>
      <c r="M350" s="95">
        <v>0</v>
      </c>
      <c r="N350" s="95">
        <v>0</v>
      </c>
      <c r="O350" s="95">
        <v>0</v>
      </c>
      <c r="P350" s="95">
        <v>0</v>
      </c>
      <c r="Q350" s="97">
        <v>0</v>
      </c>
    </row>
    <row r="351" spans="1:17" x14ac:dyDescent="0.25">
      <c r="A351" s="98">
        <f t="shared" si="16"/>
        <v>54757</v>
      </c>
      <c r="B351" s="713" t="str">
        <f t="shared" si="17"/>
        <v>AMCo</v>
      </c>
      <c r="C351" s="99">
        <v>0</v>
      </c>
      <c r="D351" s="100">
        <v>0</v>
      </c>
      <c r="E351" s="100">
        <v>0</v>
      </c>
      <c r="F351" s="100">
        <v>0</v>
      </c>
      <c r="G351" s="100">
        <v>0</v>
      </c>
      <c r="H351" s="100">
        <v>0</v>
      </c>
      <c r="I351" s="100">
        <v>0</v>
      </c>
      <c r="J351" s="100">
        <v>0</v>
      </c>
      <c r="K351" s="101">
        <v>0</v>
      </c>
      <c r="L351" s="102">
        <f t="shared" si="15"/>
        <v>0</v>
      </c>
      <c r="M351" s="104">
        <v>0</v>
      </c>
      <c r="N351" s="104">
        <v>0</v>
      </c>
      <c r="O351" s="104">
        <v>0</v>
      </c>
      <c r="P351" s="104">
        <v>0</v>
      </c>
      <c r="Q351" s="105">
        <v>0</v>
      </c>
    </row>
    <row r="352" spans="1:17" x14ac:dyDescent="0.25">
      <c r="A352" s="106">
        <f t="shared" si="16"/>
        <v>54788</v>
      </c>
      <c r="B352" s="714" t="str">
        <f t="shared" si="17"/>
        <v>AMCo</v>
      </c>
      <c r="C352" s="93">
        <v>0</v>
      </c>
      <c r="D352" s="94">
        <v>0</v>
      </c>
      <c r="E352" s="94">
        <v>0</v>
      </c>
      <c r="F352" s="94">
        <v>0</v>
      </c>
      <c r="G352" s="94">
        <v>0</v>
      </c>
      <c r="H352" s="94">
        <v>0</v>
      </c>
      <c r="I352" s="94">
        <v>0</v>
      </c>
      <c r="J352" s="94">
        <v>0</v>
      </c>
      <c r="K352" s="95">
        <v>0</v>
      </c>
      <c r="L352" s="94">
        <f t="shared" si="15"/>
        <v>0</v>
      </c>
      <c r="M352" s="95">
        <v>0</v>
      </c>
      <c r="N352" s="95">
        <v>0</v>
      </c>
      <c r="O352" s="95">
        <v>0</v>
      </c>
      <c r="P352" s="95">
        <v>0</v>
      </c>
      <c r="Q352" s="97">
        <v>0</v>
      </c>
    </row>
    <row r="353" spans="1:17" x14ac:dyDescent="0.25">
      <c r="A353" s="98">
        <f t="shared" si="16"/>
        <v>54819</v>
      </c>
      <c r="B353" s="713" t="str">
        <f t="shared" si="17"/>
        <v>AMCo</v>
      </c>
      <c r="C353" s="99">
        <v>0</v>
      </c>
      <c r="D353" s="100">
        <v>0</v>
      </c>
      <c r="E353" s="100">
        <v>0</v>
      </c>
      <c r="F353" s="100">
        <v>0</v>
      </c>
      <c r="G353" s="100">
        <v>0</v>
      </c>
      <c r="H353" s="100">
        <v>0</v>
      </c>
      <c r="I353" s="100">
        <v>0</v>
      </c>
      <c r="J353" s="100">
        <v>0</v>
      </c>
      <c r="K353" s="101">
        <v>0</v>
      </c>
      <c r="L353" s="102">
        <f t="shared" si="15"/>
        <v>0</v>
      </c>
      <c r="M353" s="104">
        <v>0</v>
      </c>
      <c r="N353" s="104">
        <v>0</v>
      </c>
      <c r="O353" s="104">
        <v>0</v>
      </c>
      <c r="P353" s="104">
        <v>0</v>
      </c>
      <c r="Q353" s="105">
        <v>0</v>
      </c>
    </row>
    <row r="354" spans="1:17" x14ac:dyDescent="0.25">
      <c r="A354" s="106">
        <f t="shared" si="16"/>
        <v>54847</v>
      </c>
      <c r="B354" s="714" t="str">
        <f t="shared" si="17"/>
        <v>AMCo</v>
      </c>
      <c r="C354" s="93">
        <v>0</v>
      </c>
      <c r="D354" s="94">
        <v>0</v>
      </c>
      <c r="E354" s="94">
        <v>0</v>
      </c>
      <c r="F354" s="94">
        <v>0</v>
      </c>
      <c r="G354" s="94">
        <v>0</v>
      </c>
      <c r="H354" s="94">
        <v>0</v>
      </c>
      <c r="I354" s="94">
        <v>0</v>
      </c>
      <c r="J354" s="94">
        <v>0</v>
      </c>
      <c r="K354" s="95">
        <v>0</v>
      </c>
      <c r="L354" s="94">
        <f t="shared" si="15"/>
        <v>0</v>
      </c>
      <c r="M354" s="95">
        <v>0</v>
      </c>
      <c r="N354" s="95">
        <v>0</v>
      </c>
      <c r="O354" s="95">
        <v>0</v>
      </c>
      <c r="P354" s="95">
        <v>0</v>
      </c>
      <c r="Q354" s="97">
        <v>0</v>
      </c>
    </row>
    <row r="355" spans="1:17" x14ac:dyDescent="0.25">
      <c r="A355" s="98">
        <f t="shared" si="16"/>
        <v>54878</v>
      </c>
      <c r="B355" s="713" t="str">
        <f t="shared" si="17"/>
        <v>AMCo</v>
      </c>
      <c r="C355" s="99">
        <v>0</v>
      </c>
      <c r="D355" s="100">
        <v>0</v>
      </c>
      <c r="E355" s="100">
        <v>0</v>
      </c>
      <c r="F355" s="100">
        <v>0</v>
      </c>
      <c r="G355" s="100">
        <v>0</v>
      </c>
      <c r="H355" s="100">
        <v>0</v>
      </c>
      <c r="I355" s="100">
        <v>0</v>
      </c>
      <c r="J355" s="100">
        <v>0</v>
      </c>
      <c r="K355" s="101">
        <v>0</v>
      </c>
      <c r="L355" s="102">
        <f t="shared" si="15"/>
        <v>0</v>
      </c>
      <c r="M355" s="104">
        <v>0</v>
      </c>
      <c r="N355" s="104">
        <v>0</v>
      </c>
      <c r="O355" s="104">
        <v>0</v>
      </c>
      <c r="P355" s="104">
        <v>0</v>
      </c>
      <c r="Q355" s="105">
        <v>0</v>
      </c>
    </row>
    <row r="356" spans="1:17" x14ac:dyDescent="0.25">
      <c r="A356" s="106">
        <f t="shared" si="16"/>
        <v>54908</v>
      </c>
      <c r="B356" s="714" t="str">
        <f t="shared" si="17"/>
        <v>AMCo</v>
      </c>
      <c r="C356" s="93">
        <v>0</v>
      </c>
      <c r="D356" s="94">
        <v>0</v>
      </c>
      <c r="E356" s="94">
        <v>0</v>
      </c>
      <c r="F356" s="94">
        <v>0</v>
      </c>
      <c r="G356" s="94">
        <v>0</v>
      </c>
      <c r="H356" s="94">
        <v>0</v>
      </c>
      <c r="I356" s="94">
        <v>0</v>
      </c>
      <c r="J356" s="94">
        <v>0</v>
      </c>
      <c r="K356" s="95">
        <v>0</v>
      </c>
      <c r="L356" s="94">
        <f t="shared" si="15"/>
        <v>0</v>
      </c>
      <c r="M356" s="95">
        <v>0</v>
      </c>
      <c r="N356" s="95">
        <v>0</v>
      </c>
      <c r="O356" s="95">
        <v>0</v>
      </c>
      <c r="P356" s="95">
        <v>0</v>
      </c>
      <c r="Q356" s="97">
        <v>0</v>
      </c>
    </row>
    <row r="357" spans="1:17" x14ac:dyDescent="0.25">
      <c r="A357" s="98">
        <f t="shared" si="16"/>
        <v>54939</v>
      </c>
      <c r="B357" s="713" t="str">
        <f t="shared" si="17"/>
        <v>AMCo</v>
      </c>
      <c r="C357" s="99">
        <v>0</v>
      </c>
      <c r="D357" s="100">
        <v>0</v>
      </c>
      <c r="E357" s="100">
        <v>0</v>
      </c>
      <c r="F357" s="100">
        <v>0</v>
      </c>
      <c r="G357" s="100">
        <v>0</v>
      </c>
      <c r="H357" s="100">
        <v>0</v>
      </c>
      <c r="I357" s="100">
        <v>0</v>
      </c>
      <c r="J357" s="100">
        <v>0</v>
      </c>
      <c r="K357" s="101">
        <v>0</v>
      </c>
      <c r="L357" s="102">
        <f t="shared" si="15"/>
        <v>0</v>
      </c>
      <c r="M357" s="104">
        <v>0</v>
      </c>
      <c r="N357" s="104">
        <v>0</v>
      </c>
      <c r="O357" s="104">
        <v>0</v>
      </c>
      <c r="P357" s="104">
        <v>0</v>
      </c>
      <c r="Q357" s="105">
        <v>0</v>
      </c>
    </row>
    <row r="358" spans="1:17" x14ac:dyDescent="0.25">
      <c r="A358" s="106">
        <f t="shared" si="16"/>
        <v>54969</v>
      </c>
      <c r="B358" s="714" t="str">
        <f t="shared" si="17"/>
        <v>AMCo</v>
      </c>
      <c r="C358" s="93">
        <v>0</v>
      </c>
      <c r="D358" s="94">
        <v>0</v>
      </c>
      <c r="E358" s="94">
        <v>0</v>
      </c>
      <c r="F358" s="94">
        <v>0</v>
      </c>
      <c r="G358" s="94">
        <v>0</v>
      </c>
      <c r="H358" s="94">
        <v>0</v>
      </c>
      <c r="I358" s="94">
        <v>0</v>
      </c>
      <c r="J358" s="94">
        <v>0</v>
      </c>
      <c r="K358" s="95">
        <v>0</v>
      </c>
      <c r="L358" s="94">
        <f t="shared" si="15"/>
        <v>0</v>
      </c>
      <c r="M358" s="95">
        <v>0</v>
      </c>
      <c r="N358" s="95">
        <v>0</v>
      </c>
      <c r="O358" s="95">
        <v>0</v>
      </c>
      <c r="P358" s="95">
        <v>0</v>
      </c>
      <c r="Q358" s="97">
        <v>0</v>
      </c>
    </row>
    <row r="359" spans="1:17" x14ac:dyDescent="0.25">
      <c r="A359" s="98">
        <f t="shared" si="16"/>
        <v>55000</v>
      </c>
      <c r="B359" s="713" t="str">
        <f t="shared" si="17"/>
        <v>AMCo</v>
      </c>
      <c r="C359" s="99">
        <v>0</v>
      </c>
      <c r="D359" s="100">
        <v>0</v>
      </c>
      <c r="E359" s="100">
        <v>0</v>
      </c>
      <c r="F359" s="100">
        <v>0</v>
      </c>
      <c r="G359" s="100">
        <v>0</v>
      </c>
      <c r="H359" s="100">
        <v>0</v>
      </c>
      <c r="I359" s="100">
        <v>0</v>
      </c>
      <c r="J359" s="100">
        <v>0</v>
      </c>
      <c r="K359" s="101">
        <v>0</v>
      </c>
      <c r="L359" s="102">
        <f t="shared" si="15"/>
        <v>0</v>
      </c>
      <c r="M359" s="104">
        <v>0</v>
      </c>
      <c r="N359" s="104">
        <v>0</v>
      </c>
      <c r="O359" s="104">
        <v>0</v>
      </c>
      <c r="P359" s="104">
        <v>0</v>
      </c>
      <c r="Q359" s="105">
        <v>0</v>
      </c>
    </row>
    <row r="360" spans="1:17" x14ac:dyDescent="0.25">
      <c r="A360" s="106">
        <f t="shared" si="16"/>
        <v>55031</v>
      </c>
      <c r="B360" s="714" t="str">
        <f t="shared" si="17"/>
        <v>AMCo</v>
      </c>
      <c r="C360" s="93">
        <v>0</v>
      </c>
      <c r="D360" s="94">
        <v>0</v>
      </c>
      <c r="E360" s="94">
        <v>0</v>
      </c>
      <c r="F360" s="94">
        <v>0</v>
      </c>
      <c r="G360" s="94">
        <v>0</v>
      </c>
      <c r="H360" s="94">
        <v>0</v>
      </c>
      <c r="I360" s="94">
        <v>0</v>
      </c>
      <c r="J360" s="94">
        <v>0</v>
      </c>
      <c r="K360" s="95">
        <v>0</v>
      </c>
      <c r="L360" s="94">
        <f t="shared" si="15"/>
        <v>0</v>
      </c>
      <c r="M360" s="95">
        <v>0</v>
      </c>
      <c r="N360" s="95">
        <v>0</v>
      </c>
      <c r="O360" s="95">
        <v>0</v>
      </c>
      <c r="P360" s="95">
        <v>0</v>
      </c>
      <c r="Q360" s="97">
        <v>0</v>
      </c>
    </row>
    <row r="361" spans="1:17" x14ac:dyDescent="0.25">
      <c r="A361" s="98">
        <f t="shared" si="16"/>
        <v>55061</v>
      </c>
      <c r="B361" s="713" t="str">
        <f t="shared" si="17"/>
        <v>AMCo</v>
      </c>
      <c r="C361" s="99">
        <v>0</v>
      </c>
      <c r="D361" s="100">
        <v>0</v>
      </c>
      <c r="E361" s="100">
        <v>0</v>
      </c>
      <c r="F361" s="100">
        <v>0</v>
      </c>
      <c r="G361" s="100">
        <v>0</v>
      </c>
      <c r="H361" s="100">
        <v>0</v>
      </c>
      <c r="I361" s="100">
        <v>0</v>
      </c>
      <c r="J361" s="100">
        <v>0</v>
      </c>
      <c r="K361" s="101">
        <v>0</v>
      </c>
      <c r="L361" s="102">
        <f t="shared" si="15"/>
        <v>0</v>
      </c>
      <c r="M361" s="104">
        <v>0</v>
      </c>
      <c r="N361" s="104">
        <v>0</v>
      </c>
      <c r="O361" s="104">
        <v>0</v>
      </c>
      <c r="P361" s="104">
        <v>0</v>
      </c>
      <c r="Q361" s="105">
        <v>0</v>
      </c>
    </row>
    <row r="362" spans="1:17" x14ac:dyDescent="0.25">
      <c r="A362" s="106">
        <f t="shared" si="16"/>
        <v>55092</v>
      </c>
      <c r="B362" s="714" t="str">
        <f t="shared" si="17"/>
        <v>AMCo</v>
      </c>
      <c r="C362" s="93">
        <v>0</v>
      </c>
      <c r="D362" s="94">
        <v>0</v>
      </c>
      <c r="E362" s="94">
        <v>0</v>
      </c>
      <c r="F362" s="94">
        <v>0</v>
      </c>
      <c r="G362" s="94">
        <v>0</v>
      </c>
      <c r="H362" s="94">
        <v>0</v>
      </c>
      <c r="I362" s="94">
        <v>0</v>
      </c>
      <c r="J362" s="94">
        <v>0</v>
      </c>
      <c r="K362" s="95">
        <v>0</v>
      </c>
      <c r="L362" s="94">
        <f t="shared" si="15"/>
        <v>0</v>
      </c>
      <c r="M362" s="95">
        <v>0</v>
      </c>
      <c r="N362" s="95">
        <v>0</v>
      </c>
      <c r="O362" s="95">
        <v>0</v>
      </c>
      <c r="P362" s="95">
        <v>0</v>
      </c>
      <c r="Q362" s="97">
        <v>0</v>
      </c>
    </row>
    <row r="363" spans="1:17" x14ac:dyDescent="0.25">
      <c r="A363" s="98">
        <f t="shared" si="16"/>
        <v>55122</v>
      </c>
      <c r="B363" s="713" t="str">
        <f t="shared" si="17"/>
        <v>AMCo</v>
      </c>
      <c r="C363" s="99">
        <v>0</v>
      </c>
      <c r="D363" s="100">
        <v>0</v>
      </c>
      <c r="E363" s="100">
        <v>0</v>
      </c>
      <c r="F363" s="100">
        <v>0</v>
      </c>
      <c r="G363" s="100">
        <v>0</v>
      </c>
      <c r="H363" s="100">
        <v>0</v>
      </c>
      <c r="I363" s="100">
        <v>0</v>
      </c>
      <c r="J363" s="100">
        <v>0</v>
      </c>
      <c r="K363" s="101">
        <v>0</v>
      </c>
      <c r="L363" s="102">
        <f t="shared" si="15"/>
        <v>0</v>
      </c>
      <c r="M363" s="104">
        <v>0</v>
      </c>
      <c r="N363" s="104">
        <v>0</v>
      </c>
      <c r="O363" s="104">
        <v>0</v>
      </c>
      <c r="P363" s="104">
        <v>0</v>
      </c>
      <c r="Q363" s="105">
        <v>0</v>
      </c>
    </row>
    <row r="364" spans="1:17" x14ac:dyDescent="0.25">
      <c r="A364" s="106">
        <f t="shared" si="16"/>
        <v>55153</v>
      </c>
      <c r="B364" s="714" t="str">
        <f t="shared" si="17"/>
        <v>AMCo</v>
      </c>
      <c r="C364" s="93">
        <v>0</v>
      </c>
      <c r="D364" s="94">
        <v>0</v>
      </c>
      <c r="E364" s="94">
        <v>0</v>
      </c>
      <c r="F364" s="94">
        <v>0</v>
      </c>
      <c r="G364" s="94">
        <v>0</v>
      </c>
      <c r="H364" s="94">
        <v>0</v>
      </c>
      <c r="I364" s="94">
        <v>0</v>
      </c>
      <c r="J364" s="94">
        <v>0</v>
      </c>
      <c r="K364" s="95">
        <v>0</v>
      </c>
      <c r="L364" s="94">
        <f t="shared" si="15"/>
        <v>0</v>
      </c>
      <c r="M364" s="95">
        <v>0</v>
      </c>
      <c r="N364" s="95">
        <v>0</v>
      </c>
      <c r="O364" s="95">
        <v>0</v>
      </c>
      <c r="P364" s="95">
        <v>0</v>
      </c>
      <c r="Q364" s="97">
        <v>0</v>
      </c>
    </row>
    <row r="365" spans="1:17" x14ac:dyDescent="0.25">
      <c r="A365" s="98">
        <f t="shared" si="16"/>
        <v>55184</v>
      </c>
      <c r="B365" s="713" t="str">
        <f t="shared" si="17"/>
        <v>AMCo</v>
      </c>
      <c r="C365" s="99">
        <v>0</v>
      </c>
      <c r="D365" s="100">
        <v>0</v>
      </c>
      <c r="E365" s="100">
        <v>0</v>
      </c>
      <c r="F365" s="100">
        <v>0</v>
      </c>
      <c r="G365" s="100">
        <v>0</v>
      </c>
      <c r="H365" s="100">
        <v>0</v>
      </c>
      <c r="I365" s="100">
        <v>0</v>
      </c>
      <c r="J365" s="100">
        <v>0</v>
      </c>
      <c r="K365" s="101">
        <v>0</v>
      </c>
      <c r="L365" s="102">
        <f t="shared" si="15"/>
        <v>0</v>
      </c>
      <c r="M365" s="104">
        <v>0</v>
      </c>
      <c r="N365" s="104">
        <v>0</v>
      </c>
      <c r="O365" s="104">
        <v>0</v>
      </c>
      <c r="P365" s="104">
        <v>0</v>
      </c>
      <c r="Q365" s="105">
        <v>0</v>
      </c>
    </row>
    <row r="366" spans="1:17" x14ac:dyDescent="0.25">
      <c r="A366" s="106">
        <f t="shared" si="16"/>
        <v>55212</v>
      </c>
      <c r="B366" s="714" t="str">
        <f t="shared" si="17"/>
        <v>AMCo</v>
      </c>
      <c r="C366" s="93">
        <v>0</v>
      </c>
      <c r="D366" s="94">
        <v>0</v>
      </c>
      <c r="E366" s="94">
        <v>0</v>
      </c>
      <c r="F366" s="94">
        <v>0</v>
      </c>
      <c r="G366" s="94">
        <v>0</v>
      </c>
      <c r="H366" s="94">
        <v>0</v>
      </c>
      <c r="I366" s="94">
        <v>0</v>
      </c>
      <c r="J366" s="94">
        <v>0</v>
      </c>
      <c r="K366" s="95">
        <v>0</v>
      </c>
      <c r="L366" s="94">
        <f t="shared" si="15"/>
        <v>0</v>
      </c>
      <c r="M366" s="95">
        <v>0</v>
      </c>
      <c r="N366" s="95">
        <v>0</v>
      </c>
      <c r="O366" s="95">
        <v>0</v>
      </c>
      <c r="P366" s="95">
        <v>0</v>
      </c>
      <c r="Q366" s="97">
        <v>0</v>
      </c>
    </row>
    <row r="367" spans="1:17" x14ac:dyDescent="0.25">
      <c r="A367" s="98">
        <f t="shared" si="16"/>
        <v>55243</v>
      </c>
      <c r="B367" s="713" t="str">
        <f t="shared" si="17"/>
        <v>AMCo</v>
      </c>
      <c r="C367" s="99">
        <v>0</v>
      </c>
      <c r="D367" s="100">
        <v>0</v>
      </c>
      <c r="E367" s="100">
        <v>0</v>
      </c>
      <c r="F367" s="100">
        <v>0</v>
      </c>
      <c r="G367" s="100">
        <v>0</v>
      </c>
      <c r="H367" s="100">
        <v>0</v>
      </c>
      <c r="I367" s="100">
        <v>0</v>
      </c>
      <c r="J367" s="100">
        <v>0</v>
      </c>
      <c r="K367" s="101">
        <v>0</v>
      </c>
      <c r="L367" s="102">
        <f t="shared" si="15"/>
        <v>0</v>
      </c>
      <c r="M367" s="104">
        <v>0</v>
      </c>
      <c r="N367" s="104">
        <v>0</v>
      </c>
      <c r="O367" s="104">
        <v>0</v>
      </c>
      <c r="P367" s="104">
        <v>0</v>
      </c>
      <c r="Q367" s="105">
        <v>0</v>
      </c>
    </row>
    <row r="368" spans="1:17" x14ac:dyDescent="0.25">
      <c r="A368" s="106">
        <f t="shared" si="16"/>
        <v>55273</v>
      </c>
      <c r="B368" s="714" t="str">
        <f t="shared" si="17"/>
        <v>AMCo</v>
      </c>
      <c r="C368" s="93">
        <v>0</v>
      </c>
      <c r="D368" s="94">
        <v>0</v>
      </c>
      <c r="E368" s="94">
        <v>0</v>
      </c>
      <c r="F368" s="94">
        <v>0</v>
      </c>
      <c r="G368" s="94">
        <v>0</v>
      </c>
      <c r="H368" s="94">
        <v>0</v>
      </c>
      <c r="I368" s="94">
        <v>0</v>
      </c>
      <c r="J368" s="94">
        <v>0</v>
      </c>
      <c r="K368" s="95">
        <v>0</v>
      </c>
      <c r="L368" s="94">
        <f t="shared" si="15"/>
        <v>0</v>
      </c>
      <c r="M368" s="95">
        <v>0</v>
      </c>
      <c r="N368" s="95">
        <v>0</v>
      </c>
      <c r="O368" s="95">
        <v>0</v>
      </c>
      <c r="P368" s="95">
        <v>0</v>
      </c>
      <c r="Q368" s="97">
        <v>0</v>
      </c>
    </row>
    <row r="369" spans="1:17" x14ac:dyDescent="0.25">
      <c r="A369" s="98">
        <f t="shared" si="16"/>
        <v>55304</v>
      </c>
      <c r="B369" s="713" t="str">
        <f t="shared" si="17"/>
        <v>AMCo</v>
      </c>
      <c r="C369" s="99">
        <v>0</v>
      </c>
      <c r="D369" s="100">
        <v>0</v>
      </c>
      <c r="E369" s="100">
        <v>0</v>
      </c>
      <c r="F369" s="100">
        <v>0</v>
      </c>
      <c r="G369" s="100">
        <v>0</v>
      </c>
      <c r="H369" s="100">
        <v>0</v>
      </c>
      <c r="I369" s="100">
        <v>0</v>
      </c>
      <c r="J369" s="100">
        <v>0</v>
      </c>
      <c r="K369" s="101">
        <v>0</v>
      </c>
      <c r="L369" s="102">
        <f t="shared" si="15"/>
        <v>0</v>
      </c>
      <c r="M369" s="104">
        <v>0</v>
      </c>
      <c r="N369" s="104">
        <v>0</v>
      </c>
      <c r="O369" s="104">
        <v>0</v>
      </c>
      <c r="P369" s="104">
        <v>0</v>
      </c>
      <c r="Q369" s="105">
        <v>0</v>
      </c>
    </row>
    <row r="370" spans="1:17" x14ac:dyDescent="0.25">
      <c r="A370" s="106">
        <f t="shared" si="16"/>
        <v>55334</v>
      </c>
      <c r="B370" s="714" t="str">
        <f t="shared" si="17"/>
        <v>AMCo</v>
      </c>
      <c r="C370" s="93">
        <v>0</v>
      </c>
      <c r="D370" s="94">
        <v>0</v>
      </c>
      <c r="E370" s="94">
        <v>0</v>
      </c>
      <c r="F370" s="94">
        <v>0</v>
      </c>
      <c r="G370" s="94">
        <v>0</v>
      </c>
      <c r="H370" s="94">
        <v>0</v>
      </c>
      <c r="I370" s="94">
        <v>0</v>
      </c>
      <c r="J370" s="94">
        <v>0</v>
      </c>
      <c r="K370" s="95">
        <v>0</v>
      </c>
      <c r="L370" s="94">
        <f t="shared" si="15"/>
        <v>0</v>
      </c>
      <c r="M370" s="95">
        <v>0</v>
      </c>
      <c r="N370" s="95">
        <v>0</v>
      </c>
      <c r="O370" s="95">
        <v>0</v>
      </c>
      <c r="P370" s="95">
        <v>0</v>
      </c>
      <c r="Q370" s="97">
        <v>0</v>
      </c>
    </row>
    <row r="371" spans="1:17" x14ac:dyDescent="0.25">
      <c r="A371" s="98">
        <f t="shared" si="16"/>
        <v>55365</v>
      </c>
      <c r="B371" s="713" t="str">
        <f t="shared" si="17"/>
        <v>AMCo</v>
      </c>
      <c r="C371" s="99">
        <v>0</v>
      </c>
      <c r="D371" s="100">
        <v>0</v>
      </c>
      <c r="E371" s="100">
        <v>0</v>
      </c>
      <c r="F371" s="100">
        <v>0</v>
      </c>
      <c r="G371" s="100">
        <v>0</v>
      </c>
      <c r="H371" s="100">
        <v>0</v>
      </c>
      <c r="I371" s="100">
        <v>0</v>
      </c>
      <c r="J371" s="100">
        <v>0</v>
      </c>
      <c r="K371" s="101">
        <v>0</v>
      </c>
      <c r="L371" s="102">
        <f t="shared" si="15"/>
        <v>0</v>
      </c>
      <c r="M371" s="104">
        <v>0</v>
      </c>
      <c r="N371" s="104">
        <v>0</v>
      </c>
      <c r="O371" s="104">
        <v>0</v>
      </c>
      <c r="P371" s="104">
        <v>0</v>
      </c>
      <c r="Q371" s="105">
        <v>0</v>
      </c>
    </row>
    <row r="372" spans="1:17" x14ac:dyDescent="0.25">
      <c r="A372" s="106">
        <f t="shared" si="16"/>
        <v>55396</v>
      </c>
      <c r="B372" s="714" t="str">
        <f t="shared" si="17"/>
        <v>AMCo</v>
      </c>
      <c r="C372" s="93">
        <v>0</v>
      </c>
      <c r="D372" s="94">
        <v>0</v>
      </c>
      <c r="E372" s="94">
        <v>0</v>
      </c>
      <c r="F372" s="94">
        <v>0</v>
      </c>
      <c r="G372" s="94">
        <v>0</v>
      </c>
      <c r="H372" s="94">
        <v>0</v>
      </c>
      <c r="I372" s="94">
        <v>0</v>
      </c>
      <c r="J372" s="94">
        <v>0</v>
      </c>
      <c r="K372" s="95">
        <v>0</v>
      </c>
      <c r="L372" s="94">
        <f t="shared" si="15"/>
        <v>0</v>
      </c>
      <c r="M372" s="95">
        <v>0</v>
      </c>
      <c r="N372" s="95">
        <v>0</v>
      </c>
      <c r="O372" s="95">
        <v>0</v>
      </c>
      <c r="P372" s="95">
        <v>0</v>
      </c>
      <c r="Q372" s="97">
        <v>0</v>
      </c>
    </row>
    <row r="373" spans="1:17" x14ac:dyDescent="0.25">
      <c r="A373" s="98">
        <f t="shared" si="16"/>
        <v>55426</v>
      </c>
      <c r="B373" s="713" t="str">
        <f t="shared" si="17"/>
        <v>AMCo</v>
      </c>
      <c r="C373" s="99">
        <v>0</v>
      </c>
      <c r="D373" s="100">
        <v>0</v>
      </c>
      <c r="E373" s="100">
        <v>0</v>
      </c>
      <c r="F373" s="100">
        <v>0</v>
      </c>
      <c r="G373" s="100">
        <v>0</v>
      </c>
      <c r="H373" s="100">
        <v>0</v>
      </c>
      <c r="I373" s="100">
        <v>0</v>
      </c>
      <c r="J373" s="100">
        <v>0</v>
      </c>
      <c r="K373" s="101">
        <v>0</v>
      </c>
      <c r="L373" s="102">
        <f t="shared" si="15"/>
        <v>0</v>
      </c>
      <c r="M373" s="104">
        <v>0</v>
      </c>
      <c r="N373" s="104">
        <v>0</v>
      </c>
      <c r="O373" s="104">
        <v>0</v>
      </c>
      <c r="P373" s="104">
        <v>0</v>
      </c>
      <c r="Q373" s="105">
        <v>0</v>
      </c>
    </row>
    <row r="374" spans="1:17" x14ac:dyDescent="0.25">
      <c r="A374" s="106">
        <f t="shared" si="16"/>
        <v>55457</v>
      </c>
      <c r="B374" s="714" t="str">
        <f t="shared" si="17"/>
        <v>AMCo</v>
      </c>
      <c r="C374" s="93">
        <v>0</v>
      </c>
      <c r="D374" s="94">
        <v>0</v>
      </c>
      <c r="E374" s="94">
        <v>0</v>
      </c>
      <c r="F374" s="94">
        <v>0</v>
      </c>
      <c r="G374" s="94">
        <v>0</v>
      </c>
      <c r="H374" s="94">
        <v>0</v>
      </c>
      <c r="I374" s="94">
        <v>0</v>
      </c>
      <c r="J374" s="94">
        <v>0</v>
      </c>
      <c r="K374" s="95">
        <v>0</v>
      </c>
      <c r="L374" s="94">
        <f t="shared" si="15"/>
        <v>0</v>
      </c>
      <c r="M374" s="95">
        <v>0</v>
      </c>
      <c r="N374" s="95">
        <v>0</v>
      </c>
      <c r="O374" s="95">
        <v>0</v>
      </c>
      <c r="P374" s="95">
        <v>0</v>
      </c>
      <c r="Q374" s="97">
        <v>0</v>
      </c>
    </row>
    <row r="375" spans="1:17" x14ac:dyDescent="0.25">
      <c r="A375" s="98">
        <f t="shared" si="16"/>
        <v>55487</v>
      </c>
      <c r="B375" s="713" t="str">
        <f t="shared" si="17"/>
        <v>AMCo</v>
      </c>
      <c r="C375" s="99">
        <v>0</v>
      </c>
      <c r="D375" s="100">
        <v>0</v>
      </c>
      <c r="E375" s="100">
        <v>0</v>
      </c>
      <c r="F375" s="100">
        <v>0</v>
      </c>
      <c r="G375" s="100">
        <v>0</v>
      </c>
      <c r="H375" s="100">
        <v>0</v>
      </c>
      <c r="I375" s="100">
        <v>0</v>
      </c>
      <c r="J375" s="100">
        <v>0</v>
      </c>
      <c r="K375" s="101">
        <v>0</v>
      </c>
      <c r="L375" s="102">
        <f t="shared" si="15"/>
        <v>0</v>
      </c>
      <c r="M375" s="104">
        <v>0</v>
      </c>
      <c r="N375" s="104">
        <v>0</v>
      </c>
      <c r="O375" s="104">
        <v>0</v>
      </c>
      <c r="P375" s="104">
        <v>0</v>
      </c>
      <c r="Q375" s="105">
        <v>0</v>
      </c>
    </row>
    <row r="376" spans="1:17" x14ac:dyDescent="0.25">
      <c r="A376" s="106">
        <f t="shared" si="16"/>
        <v>55518</v>
      </c>
      <c r="B376" s="714" t="str">
        <f t="shared" si="17"/>
        <v>AMCo</v>
      </c>
      <c r="C376" s="93">
        <v>0</v>
      </c>
      <c r="D376" s="94">
        <v>0</v>
      </c>
      <c r="E376" s="94">
        <v>0</v>
      </c>
      <c r="F376" s="94">
        <v>0</v>
      </c>
      <c r="G376" s="94">
        <v>0</v>
      </c>
      <c r="H376" s="94">
        <v>0</v>
      </c>
      <c r="I376" s="94">
        <v>0</v>
      </c>
      <c r="J376" s="94">
        <v>0</v>
      </c>
      <c r="K376" s="95">
        <v>0</v>
      </c>
      <c r="L376" s="94">
        <f t="shared" si="15"/>
        <v>0</v>
      </c>
      <c r="M376" s="95">
        <v>0</v>
      </c>
      <c r="N376" s="95">
        <v>0</v>
      </c>
      <c r="O376" s="95">
        <v>0</v>
      </c>
      <c r="P376" s="95">
        <v>0</v>
      </c>
      <c r="Q376" s="97">
        <v>0</v>
      </c>
    </row>
    <row r="377" spans="1:17" x14ac:dyDescent="0.25">
      <c r="A377" s="98">
        <f t="shared" si="16"/>
        <v>55549</v>
      </c>
      <c r="B377" s="713" t="str">
        <f t="shared" si="17"/>
        <v>AMCo</v>
      </c>
      <c r="C377" s="99">
        <v>0</v>
      </c>
      <c r="D377" s="100">
        <v>0</v>
      </c>
      <c r="E377" s="100">
        <v>0</v>
      </c>
      <c r="F377" s="100">
        <v>0</v>
      </c>
      <c r="G377" s="100">
        <v>0</v>
      </c>
      <c r="H377" s="100">
        <v>0</v>
      </c>
      <c r="I377" s="100">
        <v>0</v>
      </c>
      <c r="J377" s="100">
        <v>0</v>
      </c>
      <c r="K377" s="101">
        <v>0</v>
      </c>
      <c r="L377" s="102">
        <f t="shared" si="15"/>
        <v>0</v>
      </c>
      <c r="M377" s="104">
        <v>0</v>
      </c>
      <c r="N377" s="104">
        <v>0</v>
      </c>
      <c r="O377" s="104">
        <v>0</v>
      </c>
      <c r="P377" s="104">
        <v>0</v>
      </c>
      <c r="Q377" s="105">
        <v>0</v>
      </c>
    </row>
    <row r="378" spans="1:17" x14ac:dyDescent="0.25">
      <c r="A378" s="106">
        <f t="shared" si="16"/>
        <v>55578</v>
      </c>
      <c r="B378" s="714" t="str">
        <f t="shared" si="17"/>
        <v>AMCo</v>
      </c>
      <c r="C378" s="93">
        <v>0</v>
      </c>
      <c r="D378" s="94">
        <v>0</v>
      </c>
      <c r="E378" s="94">
        <v>0</v>
      </c>
      <c r="F378" s="94">
        <v>0</v>
      </c>
      <c r="G378" s="94">
        <v>0</v>
      </c>
      <c r="H378" s="94">
        <v>0</v>
      </c>
      <c r="I378" s="94">
        <v>0</v>
      </c>
      <c r="J378" s="94">
        <v>0</v>
      </c>
      <c r="K378" s="95">
        <v>0</v>
      </c>
      <c r="L378" s="94">
        <f t="shared" si="15"/>
        <v>0</v>
      </c>
      <c r="M378" s="95">
        <v>0</v>
      </c>
      <c r="N378" s="95">
        <v>0</v>
      </c>
      <c r="O378" s="95">
        <v>0</v>
      </c>
      <c r="P378" s="95">
        <v>0</v>
      </c>
      <c r="Q378" s="97">
        <v>0</v>
      </c>
    </row>
    <row r="379" spans="1:17" x14ac:dyDescent="0.25">
      <c r="A379" s="98">
        <f t="shared" si="16"/>
        <v>55609</v>
      </c>
      <c r="B379" s="713" t="str">
        <f t="shared" si="17"/>
        <v>AMCo</v>
      </c>
      <c r="C379" s="99">
        <v>0</v>
      </c>
      <c r="D379" s="100">
        <v>0</v>
      </c>
      <c r="E379" s="100">
        <v>0</v>
      </c>
      <c r="F379" s="100">
        <v>0</v>
      </c>
      <c r="G379" s="100">
        <v>0</v>
      </c>
      <c r="H379" s="100">
        <v>0</v>
      </c>
      <c r="I379" s="100">
        <v>0</v>
      </c>
      <c r="J379" s="100">
        <v>0</v>
      </c>
      <c r="K379" s="101">
        <v>0</v>
      </c>
      <c r="L379" s="102">
        <f t="shared" si="15"/>
        <v>0</v>
      </c>
      <c r="M379" s="104">
        <v>0</v>
      </c>
      <c r="N379" s="104">
        <v>0</v>
      </c>
      <c r="O379" s="104">
        <v>0</v>
      </c>
      <c r="P379" s="104">
        <v>0</v>
      </c>
      <c r="Q379" s="105">
        <v>0</v>
      </c>
    </row>
    <row r="380" spans="1:17" x14ac:dyDescent="0.25">
      <c r="A380" s="106">
        <f t="shared" si="16"/>
        <v>55639</v>
      </c>
      <c r="B380" s="714" t="str">
        <f t="shared" si="17"/>
        <v>AMCo</v>
      </c>
      <c r="C380" s="93">
        <v>0</v>
      </c>
      <c r="D380" s="94">
        <v>0</v>
      </c>
      <c r="E380" s="94">
        <v>0</v>
      </c>
      <c r="F380" s="94">
        <v>0</v>
      </c>
      <c r="G380" s="94">
        <v>0</v>
      </c>
      <c r="H380" s="94">
        <v>0</v>
      </c>
      <c r="I380" s="94">
        <v>0</v>
      </c>
      <c r="J380" s="94">
        <v>0</v>
      </c>
      <c r="K380" s="95">
        <v>0</v>
      </c>
      <c r="L380" s="94">
        <f t="shared" si="15"/>
        <v>0</v>
      </c>
      <c r="M380" s="95">
        <v>0</v>
      </c>
      <c r="N380" s="95">
        <v>0</v>
      </c>
      <c r="O380" s="95">
        <v>0</v>
      </c>
      <c r="P380" s="95">
        <v>0</v>
      </c>
      <c r="Q380" s="97">
        <v>0</v>
      </c>
    </row>
    <row r="381" spans="1:17" x14ac:dyDescent="0.25">
      <c r="A381" s="98">
        <f t="shared" si="16"/>
        <v>55670</v>
      </c>
      <c r="B381" s="713" t="str">
        <f t="shared" si="17"/>
        <v>AMCo</v>
      </c>
      <c r="C381" s="99">
        <v>0</v>
      </c>
      <c r="D381" s="100">
        <v>0</v>
      </c>
      <c r="E381" s="100">
        <v>0</v>
      </c>
      <c r="F381" s="100">
        <v>0</v>
      </c>
      <c r="G381" s="100">
        <v>0</v>
      </c>
      <c r="H381" s="100">
        <v>0</v>
      </c>
      <c r="I381" s="100">
        <v>0</v>
      </c>
      <c r="J381" s="100">
        <v>0</v>
      </c>
      <c r="K381" s="101">
        <v>0</v>
      </c>
      <c r="L381" s="102">
        <f t="shared" si="15"/>
        <v>0</v>
      </c>
      <c r="M381" s="104">
        <v>0</v>
      </c>
      <c r="N381" s="104">
        <v>0</v>
      </c>
      <c r="O381" s="104">
        <v>0</v>
      </c>
      <c r="P381" s="104">
        <v>0</v>
      </c>
      <c r="Q381" s="105">
        <v>0</v>
      </c>
    </row>
    <row r="382" spans="1:17" x14ac:dyDescent="0.25">
      <c r="A382" s="106">
        <f t="shared" si="16"/>
        <v>55700</v>
      </c>
      <c r="B382" s="714" t="str">
        <f t="shared" si="17"/>
        <v>AMCo</v>
      </c>
      <c r="C382" s="93">
        <v>0</v>
      </c>
      <c r="D382" s="94">
        <v>0</v>
      </c>
      <c r="E382" s="94">
        <v>0</v>
      </c>
      <c r="F382" s="94">
        <v>0</v>
      </c>
      <c r="G382" s="94">
        <v>0</v>
      </c>
      <c r="H382" s="94">
        <v>0</v>
      </c>
      <c r="I382" s="94">
        <v>0</v>
      </c>
      <c r="J382" s="94">
        <v>0</v>
      </c>
      <c r="K382" s="95">
        <v>0</v>
      </c>
      <c r="L382" s="94">
        <f t="shared" si="15"/>
        <v>0</v>
      </c>
      <c r="M382" s="95">
        <v>0</v>
      </c>
      <c r="N382" s="95">
        <v>0</v>
      </c>
      <c r="O382" s="95">
        <v>0</v>
      </c>
      <c r="P382" s="95">
        <v>0</v>
      </c>
      <c r="Q382" s="97">
        <v>0</v>
      </c>
    </row>
    <row r="383" spans="1:17" x14ac:dyDescent="0.25">
      <c r="A383" s="98">
        <f t="shared" si="16"/>
        <v>55731</v>
      </c>
      <c r="B383" s="713" t="str">
        <f t="shared" si="17"/>
        <v>AMCo</v>
      </c>
      <c r="C383" s="99">
        <v>0</v>
      </c>
      <c r="D383" s="100">
        <v>0</v>
      </c>
      <c r="E383" s="100">
        <v>0</v>
      </c>
      <c r="F383" s="100">
        <v>0</v>
      </c>
      <c r="G383" s="100">
        <v>0</v>
      </c>
      <c r="H383" s="100">
        <v>0</v>
      </c>
      <c r="I383" s="100">
        <v>0</v>
      </c>
      <c r="J383" s="100">
        <v>0</v>
      </c>
      <c r="K383" s="101">
        <v>0</v>
      </c>
      <c r="L383" s="102">
        <f t="shared" si="15"/>
        <v>0</v>
      </c>
      <c r="M383" s="104">
        <v>0</v>
      </c>
      <c r="N383" s="104">
        <v>0</v>
      </c>
      <c r="O383" s="104">
        <v>0</v>
      </c>
      <c r="P383" s="104">
        <v>0</v>
      </c>
      <c r="Q383" s="105">
        <v>0</v>
      </c>
    </row>
    <row r="384" spans="1:17" x14ac:dyDescent="0.25">
      <c r="A384" s="106">
        <f t="shared" si="16"/>
        <v>55762</v>
      </c>
      <c r="B384" s="714" t="str">
        <f t="shared" si="17"/>
        <v>AMCo</v>
      </c>
      <c r="C384" s="93">
        <v>0</v>
      </c>
      <c r="D384" s="94">
        <v>0</v>
      </c>
      <c r="E384" s="94">
        <v>0</v>
      </c>
      <c r="F384" s="94">
        <v>0</v>
      </c>
      <c r="G384" s="94">
        <v>0</v>
      </c>
      <c r="H384" s="94">
        <v>0</v>
      </c>
      <c r="I384" s="94">
        <v>0</v>
      </c>
      <c r="J384" s="94">
        <v>0</v>
      </c>
      <c r="K384" s="95">
        <v>0</v>
      </c>
      <c r="L384" s="94">
        <f t="shared" si="15"/>
        <v>0</v>
      </c>
      <c r="M384" s="95">
        <v>0</v>
      </c>
      <c r="N384" s="95">
        <v>0</v>
      </c>
      <c r="O384" s="95">
        <v>0</v>
      </c>
      <c r="P384" s="95">
        <v>0</v>
      </c>
      <c r="Q384" s="97">
        <v>0</v>
      </c>
    </row>
    <row r="385" spans="1:17" x14ac:dyDescent="0.25">
      <c r="A385" s="98">
        <f t="shared" si="16"/>
        <v>55792</v>
      </c>
      <c r="B385" s="713" t="str">
        <f t="shared" si="17"/>
        <v>AMCo</v>
      </c>
      <c r="C385" s="99">
        <v>0</v>
      </c>
      <c r="D385" s="100">
        <v>0</v>
      </c>
      <c r="E385" s="100">
        <v>0</v>
      </c>
      <c r="F385" s="100">
        <v>0</v>
      </c>
      <c r="G385" s="100">
        <v>0</v>
      </c>
      <c r="H385" s="100">
        <v>0</v>
      </c>
      <c r="I385" s="100">
        <v>0</v>
      </c>
      <c r="J385" s="100">
        <v>0</v>
      </c>
      <c r="K385" s="101">
        <v>0</v>
      </c>
      <c r="L385" s="102">
        <f t="shared" si="15"/>
        <v>0</v>
      </c>
      <c r="M385" s="104">
        <v>0</v>
      </c>
      <c r="N385" s="104">
        <v>0</v>
      </c>
      <c r="O385" s="104">
        <v>0</v>
      </c>
      <c r="P385" s="104">
        <v>0</v>
      </c>
      <c r="Q385" s="105">
        <v>0</v>
      </c>
    </row>
    <row r="386" spans="1:17" x14ac:dyDescent="0.25">
      <c r="A386" s="106">
        <f t="shared" si="16"/>
        <v>55823</v>
      </c>
      <c r="B386" s="714" t="str">
        <f t="shared" si="17"/>
        <v>AMCo</v>
      </c>
      <c r="C386" s="93">
        <v>0</v>
      </c>
      <c r="D386" s="94">
        <v>0</v>
      </c>
      <c r="E386" s="94">
        <v>0</v>
      </c>
      <c r="F386" s="94">
        <v>0</v>
      </c>
      <c r="G386" s="94">
        <v>0</v>
      </c>
      <c r="H386" s="94">
        <v>0</v>
      </c>
      <c r="I386" s="94">
        <v>0</v>
      </c>
      <c r="J386" s="94">
        <v>0</v>
      </c>
      <c r="K386" s="95">
        <v>0</v>
      </c>
      <c r="L386" s="94">
        <f t="shared" ref="L386:L449" si="18">+O386+P386</f>
        <v>0</v>
      </c>
      <c r="M386" s="95">
        <v>0</v>
      </c>
      <c r="N386" s="95">
        <v>0</v>
      </c>
      <c r="O386" s="95">
        <v>0</v>
      </c>
      <c r="P386" s="95">
        <v>0</v>
      </c>
      <c r="Q386" s="97">
        <v>0</v>
      </c>
    </row>
    <row r="387" spans="1:17" x14ac:dyDescent="0.25">
      <c r="A387" s="98">
        <f t="shared" ref="A387:A450" si="19">+EOMONTH(A386,1)</f>
        <v>55853</v>
      </c>
      <c r="B387" s="713" t="str">
        <f t="shared" ref="B387:B450" si="20">+B386</f>
        <v>AMCo</v>
      </c>
      <c r="C387" s="99">
        <v>0</v>
      </c>
      <c r="D387" s="100">
        <v>0</v>
      </c>
      <c r="E387" s="100">
        <v>0</v>
      </c>
      <c r="F387" s="100">
        <v>0</v>
      </c>
      <c r="G387" s="100">
        <v>0</v>
      </c>
      <c r="H387" s="100">
        <v>0</v>
      </c>
      <c r="I387" s="100">
        <v>0</v>
      </c>
      <c r="J387" s="100">
        <v>0</v>
      </c>
      <c r="K387" s="101">
        <v>0</v>
      </c>
      <c r="L387" s="102">
        <f t="shared" si="18"/>
        <v>0</v>
      </c>
      <c r="M387" s="104">
        <v>0</v>
      </c>
      <c r="N387" s="104">
        <v>0</v>
      </c>
      <c r="O387" s="104">
        <v>0</v>
      </c>
      <c r="P387" s="104">
        <v>0</v>
      </c>
      <c r="Q387" s="105">
        <v>0</v>
      </c>
    </row>
    <row r="388" spans="1:17" x14ac:dyDescent="0.25">
      <c r="A388" s="106">
        <f t="shared" si="19"/>
        <v>55884</v>
      </c>
      <c r="B388" s="714" t="str">
        <f t="shared" si="20"/>
        <v>AMCo</v>
      </c>
      <c r="C388" s="93">
        <v>0</v>
      </c>
      <c r="D388" s="94">
        <v>0</v>
      </c>
      <c r="E388" s="94">
        <v>0</v>
      </c>
      <c r="F388" s="94">
        <v>0</v>
      </c>
      <c r="G388" s="94">
        <v>0</v>
      </c>
      <c r="H388" s="94">
        <v>0</v>
      </c>
      <c r="I388" s="94">
        <v>0</v>
      </c>
      <c r="J388" s="94">
        <v>0</v>
      </c>
      <c r="K388" s="95">
        <v>0</v>
      </c>
      <c r="L388" s="94">
        <f t="shared" si="18"/>
        <v>0</v>
      </c>
      <c r="M388" s="95">
        <v>0</v>
      </c>
      <c r="N388" s="95">
        <v>0</v>
      </c>
      <c r="O388" s="95">
        <v>0</v>
      </c>
      <c r="P388" s="95">
        <v>0</v>
      </c>
      <c r="Q388" s="97">
        <v>0</v>
      </c>
    </row>
    <row r="389" spans="1:17" x14ac:dyDescent="0.25">
      <c r="A389" s="98">
        <f t="shared" si="19"/>
        <v>55915</v>
      </c>
      <c r="B389" s="713" t="str">
        <f t="shared" si="20"/>
        <v>AMCo</v>
      </c>
      <c r="C389" s="99">
        <v>0</v>
      </c>
      <c r="D389" s="100">
        <v>0</v>
      </c>
      <c r="E389" s="100">
        <v>0</v>
      </c>
      <c r="F389" s="100">
        <v>0</v>
      </c>
      <c r="G389" s="100">
        <v>0</v>
      </c>
      <c r="H389" s="100">
        <v>0</v>
      </c>
      <c r="I389" s="100">
        <v>0</v>
      </c>
      <c r="J389" s="100">
        <v>0</v>
      </c>
      <c r="K389" s="101">
        <v>0</v>
      </c>
      <c r="L389" s="102">
        <f t="shared" si="18"/>
        <v>0</v>
      </c>
      <c r="M389" s="104">
        <v>0</v>
      </c>
      <c r="N389" s="104">
        <v>0</v>
      </c>
      <c r="O389" s="104">
        <v>0</v>
      </c>
      <c r="P389" s="104">
        <v>0</v>
      </c>
      <c r="Q389" s="105">
        <v>0</v>
      </c>
    </row>
    <row r="390" spans="1:17" x14ac:dyDescent="0.25">
      <c r="A390" s="106">
        <f t="shared" si="19"/>
        <v>55943</v>
      </c>
      <c r="B390" s="714" t="str">
        <f t="shared" si="20"/>
        <v>AMCo</v>
      </c>
      <c r="C390" s="93">
        <v>0</v>
      </c>
      <c r="D390" s="94">
        <v>0</v>
      </c>
      <c r="E390" s="94">
        <v>0</v>
      </c>
      <c r="F390" s="94">
        <v>0</v>
      </c>
      <c r="G390" s="94">
        <v>0</v>
      </c>
      <c r="H390" s="94">
        <v>0</v>
      </c>
      <c r="I390" s="94">
        <v>0</v>
      </c>
      <c r="J390" s="94">
        <v>0</v>
      </c>
      <c r="K390" s="95">
        <v>0</v>
      </c>
      <c r="L390" s="94">
        <f t="shared" si="18"/>
        <v>0</v>
      </c>
      <c r="M390" s="95">
        <v>0</v>
      </c>
      <c r="N390" s="95">
        <v>0</v>
      </c>
      <c r="O390" s="95">
        <v>0</v>
      </c>
      <c r="P390" s="95">
        <v>0</v>
      </c>
      <c r="Q390" s="97">
        <v>0</v>
      </c>
    </row>
    <row r="391" spans="1:17" x14ac:dyDescent="0.25">
      <c r="A391" s="98">
        <f t="shared" si="19"/>
        <v>55974</v>
      </c>
      <c r="B391" s="713" t="str">
        <f t="shared" si="20"/>
        <v>AMCo</v>
      </c>
      <c r="C391" s="99">
        <v>0</v>
      </c>
      <c r="D391" s="100">
        <v>0</v>
      </c>
      <c r="E391" s="100">
        <v>0</v>
      </c>
      <c r="F391" s="100">
        <v>0</v>
      </c>
      <c r="G391" s="100">
        <v>0</v>
      </c>
      <c r="H391" s="100">
        <v>0</v>
      </c>
      <c r="I391" s="100">
        <v>0</v>
      </c>
      <c r="J391" s="100">
        <v>0</v>
      </c>
      <c r="K391" s="101">
        <v>0</v>
      </c>
      <c r="L391" s="102">
        <f t="shared" si="18"/>
        <v>0</v>
      </c>
      <c r="M391" s="104">
        <v>0</v>
      </c>
      <c r="N391" s="104">
        <v>0</v>
      </c>
      <c r="O391" s="104">
        <v>0</v>
      </c>
      <c r="P391" s="104">
        <v>0</v>
      </c>
      <c r="Q391" s="105">
        <v>0</v>
      </c>
    </row>
    <row r="392" spans="1:17" x14ac:dyDescent="0.25">
      <c r="A392" s="106">
        <f t="shared" si="19"/>
        <v>56004</v>
      </c>
      <c r="B392" s="714" t="str">
        <f t="shared" si="20"/>
        <v>AMCo</v>
      </c>
      <c r="C392" s="93">
        <v>0</v>
      </c>
      <c r="D392" s="94">
        <v>0</v>
      </c>
      <c r="E392" s="94">
        <v>0</v>
      </c>
      <c r="F392" s="94">
        <v>0</v>
      </c>
      <c r="G392" s="94">
        <v>0</v>
      </c>
      <c r="H392" s="94">
        <v>0</v>
      </c>
      <c r="I392" s="94">
        <v>0</v>
      </c>
      <c r="J392" s="94">
        <v>0</v>
      </c>
      <c r="K392" s="95">
        <v>0</v>
      </c>
      <c r="L392" s="94">
        <f t="shared" si="18"/>
        <v>0</v>
      </c>
      <c r="M392" s="95">
        <v>0</v>
      </c>
      <c r="N392" s="95">
        <v>0</v>
      </c>
      <c r="O392" s="95">
        <v>0</v>
      </c>
      <c r="P392" s="95">
        <v>0</v>
      </c>
      <c r="Q392" s="97">
        <v>0</v>
      </c>
    </row>
    <row r="393" spans="1:17" x14ac:dyDescent="0.25">
      <c r="A393" s="98">
        <f t="shared" si="19"/>
        <v>56035</v>
      </c>
      <c r="B393" s="713" t="str">
        <f t="shared" si="20"/>
        <v>AMCo</v>
      </c>
      <c r="C393" s="99">
        <v>0</v>
      </c>
      <c r="D393" s="100">
        <v>0</v>
      </c>
      <c r="E393" s="100">
        <v>0</v>
      </c>
      <c r="F393" s="100">
        <v>0</v>
      </c>
      <c r="G393" s="100">
        <v>0</v>
      </c>
      <c r="H393" s="100">
        <v>0</v>
      </c>
      <c r="I393" s="100">
        <v>0</v>
      </c>
      <c r="J393" s="100">
        <v>0</v>
      </c>
      <c r="K393" s="101">
        <v>0</v>
      </c>
      <c r="L393" s="102">
        <f t="shared" si="18"/>
        <v>0</v>
      </c>
      <c r="M393" s="104">
        <v>0</v>
      </c>
      <c r="N393" s="104">
        <v>0</v>
      </c>
      <c r="O393" s="104">
        <v>0</v>
      </c>
      <c r="P393" s="104">
        <v>0</v>
      </c>
      <c r="Q393" s="105">
        <v>0</v>
      </c>
    </row>
    <row r="394" spans="1:17" x14ac:dyDescent="0.25">
      <c r="A394" s="106">
        <f t="shared" si="19"/>
        <v>56065</v>
      </c>
      <c r="B394" s="714" t="str">
        <f t="shared" si="20"/>
        <v>AMCo</v>
      </c>
      <c r="C394" s="93">
        <v>0</v>
      </c>
      <c r="D394" s="94">
        <v>0</v>
      </c>
      <c r="E394" s="94">
        <v>0</v>
      </c>
      <c r="F394" s="94">
        <v>0</v>
      </c>
      <c r="G394" s="94">
        <v>0</v>
      </c>
      <c r="H394" s="94">
        <v>0</v>
      </c>
      <c r="I394" s="94">
        <v>0</v>
      </c>
      <c r="J394" s="94">
        <v>0</v>
      </c>
      <c r="K394" s="95">
        <v>0</v>
      </c>
      <c r="L394" s="94">
        <f t="shared" si="18"/>
        <v>0</v>
      </c>
      <c r="M394" s="95">
        <v>0</v>
      </c>
      <c r="N394" s="95">
        <v>0</v>
      </c>
      <c r="O394" s="95">
        <v>0</v>
      </c>
      <c r="P394" s="95">
        <v>0</v>
      </c>
      <c r="Q394" s="97">
        <v>0</v>
      </c>
    </row>
    <row r="395" spans="1:17" x14ac:dyDescent="0.25">
      <c r="A395" s="98">
        <f t="shared" si="19"/>
        <v>56096</v>
      </c>
      <c r="B395" s="713" t="str">
        <f t="shared" si="20"/>
        <v>AMCo</v>
      </c>
      <c r="C395" s="99">
        <v>0</v>
      </c>
      <c r="D395" s="100">
        <v>0</v>
      </c>
      <c r="E395" s="100">
        <v>0</v>
      </c>
      <c r="F395" s="100">
        <v>0</v>
      </c>
      <c r="G395" s="100">
        <v>0</v>
      </c>
      <c r="H395" s="100">
        <v>0</v>
      </c>
      <c r="I395" s="100">
        <v>0</v>
      </c>
      <c r="J395" s="100">
        <v>0</v>
      </c>
      <c r="K395" s="101">
        <v>0</v>
      </c>
      <c r="L395" s="102">
        <f t="shared" si="18"/>
        <v>0</v>
      </c>
      <c r="M395" s="104">
        <v>0</v>
      </c>
      <c r="N395" s="104">
        <v>0</v>
      </c>
      <c r="O395" s="104">
        <v>0</v>
      </c>
      <c r="P395" s="104">
        <v>0</v>
      </c>
      <c r="Q395" s="105">
        <v>0</v>
      </c>
    </row>
    <row r="396" spans="1:17" x14ac:dyDescent="0.25">
      <c r="A396" s="106">
        <f t="shared" si="19"/>
        <v>56127</v>
      </c>
      <c r="B396" s="714" t="str">
        <f t="shared" si="20"/>
        <v>AMCo</v>
      </c>
      <c r="C396" s="93">
        <v>0</v>
      </c>
      <c r="D396" s="94">
        <v>0</v>
      </c>
      <c r="E396" s="94">
        <v>0</v>
      </c>
      <c r="F396" s="94">
        <v>0</v>
      </c>
      <c r="G396" s="94">
        <v>0</v>
      </c>
      <c r="H396" s="94">
        <v>0</v>
      </c>
      <c r="I396" s="94">
        <v>0</v>
      </c>
      <c r="J396" s="94">
        <v>0</v>
      </c>
      <c r="K396" s="95">
        <v>0</v>
      </c>
      <c r="L396" s="94">
        <f t="shared" si="18"/>
        <v>0</v>
      </c>
      <c r="M396" s="95">
        <v>0</v>
      </c>
      <c r="N396" s="95">
        <v>0</v>
      </c>
      <c r="O396" s="95">
        <v>0</v>
      </c>
      <c r="P396" s="95">
        <v>0</v>
      </c>
      <c r="Q396" s="97">
        <v>0</v>
      </c>
    </row>
    <row r="397" spans="1:17" x14ac:dyDescent="0.25">
      <c r="A397" s="98">
        <f t="shared" si="19"/>
        <v>56157</v>
      </c>
      <c r="B397" s="713" t="str">
        <f t="shared" si="20"/>
        <v>AMCo</v>
      </c>
      <c r="C397" s="99">
        <v>0</v>
      </c>
      <c r="D397" s="100">
        <v>0</v>
      </c>
      <c r="E397" s="100">
        <v>0</v>
      </c>
      <c r="F397" s="100">
        <v>0</v>
      </c>
      <c r="G397" s="100">
        <v>0</v>
      </c>
      <c r="H397" s="100">
        <v>0</v>
      </c>
      <c r="I397" s="100">
        <v>0</v>
      </c>
      <c r="J397" s="100">
        <v>0</v>
      </c>
      <c r="K397" s="101">
        <v>0</v>
      </c>
      <c r="L397" s="102">
        <f t="shared" si="18"/>
        <v>0</v>
      </c>
      <c r="M397" s="104">
        <v>0</v>
      </c>
      <c r="N397" s="104">
        <v>0</v>
      </c>
      <c r="O397" s="104">
        <v>0</v>
      </c>
      <c r="P397" s="104">
        <v>0</v>
      </c>
      <c r="Q397" s="105">
        <v>0</v>
      </c>
    </row>
    <row r="398" spans="1:17" x14ac:dyDescent="0.25">
      <c r="A398" s="106">
        <f t="shared" si="19"/>
        <v>56188</v>
      </c>
      <c r="B398" s="714" t="str">
        <f t="shared" si="20"/>
        <v>AMCo</v>
      </c>
      <c r="C398" s="93">
        <v>0</v>
      </c>
      <c r="D398" s="94">
        <v>0</v>
      </c>
      <c r="E398" s="94">
        <v>0</v>
      </c>
      <c r="F398" s="94">
        <v>0</v>
      </c>
      <c r="G398" s="94">
        <v>0</v>
      </c>
      <c r="H398" s="94">
        <v>0</v>
      </c>
      <c r="I398" s="94">
        <v>0</v>
      </c>
      <c r="J398" s="94">
        <v>0</v>
      </c>
      <c r="K398" s="95">
        <v>0</v>
      </c>
      <c r="L398" s="94">
        <f t="shared" si="18"/>
        <v>0</v>
      </c>
      <c r="M398" s="95">
        <v>0</v>
      </c>
      <c r="N398" s="95">
        <v>0</v>
      </c>
      <c r="O398" s="95">
        <v>0</v>
      </c>
      <c r="P398" s="95">
        <v>0</v>
      </c>
      <c r="Q398" s="97">
        <v>0</v>
      </c>
    </row>
    <row r="399" spans="1:17" x14ac:dyDescent="0.25">
      <c r="A399" s="98">
        <f t="shared" si="19"/>
        <v>56218</v>
      </c>
      <c r="B399" s="713" t="str">
        <f t="shared" si="20"/>
        <v>AMCo</v>
      </c>
      <c r="C399" s="99">
        <v>0</v>
      </c>
      <c r="D399" s="100">
        <v>0</v>
      </c>
      <c r="E399" s="100">
        <v>0</v>
      </c>
      <c r="F399" s="100">
        <v>0</v>
      </c>
      <c r="G399" s="100">
        <v>0</v>
      </c>
      <c r="H399" s="100">
        <v>0</v>
      </c>
      <c r="I399" s="100">
        <v>0</v>
      </c>
      <c r="J399" s="100">
        <v>0</v>
      </c>
      <c r="K399" s="101">
        <v>0</v>
      </c>
      <c r="L399" s="102">
        <f t="shared" si="18"/>
        <v>0</v>
      </c>
      <c r="M399" s="104">
        <v>0</v>
      </c>
      <c r="N399" s="104">
        <v>0</v>
      </c>
      <c r="O399" s="104">
        <v>0</v>
      </c>
      <c r="P399" s="104">
        <v>0</v>
      </c>
      <c r="Q399" s="105">
        <v>0</v>
      </c>
    </row>
    <row r="400" spans="1:17" x14ac:dyDescent="0.25">
      <c r="A400" s="106">
        <f t="shared" si="19"/>
        <v>56249</v>
      </c>
      <c r="B400" s="714" t="str">
        <f t="shared" si="20"/>
        <v>AMCo</v>
      </c>
      <c r="C400" s="93">
        <v>0</v>
      </c>
      <c r="D400" s="94">
        <v>0</v>
      </c>
      <c r="E400" s="94">
        <v>0</v>
      </c>
      <c r="F400" s="94">
        <v>0</v>
      </c>
      <c r="G400" s="94">
        <v>0</v>
      </c>
      <c r="H400" s="94">
        <v>0</v>
      </c>
      <c r="I400" s="94">
        <v>0</v>
      </c>
      <c r="J400" s="94">
        <v>0</v>
      </c>
      <c r="K400" s="95">
        <v>0</v>
      </c>
      <c r="L400" s="94">
        <f t="shared" si="18"/>
        <v>0</v>
      </c>
      <c r="M400" s="95">
        <v>0</v>
      </c>
      <c r="N400" s="95">
        <v>0</v>
      </c>
      <c r="O400" s="95">
        <v>0</v>
      </c>
      <c r="P400" s="95">
        <v>0</v>
      </c>
      <c r="Q400" s="97">
        <v>0</v>
      </c>
    </row>
    <row r="401" spans="1:17" x14ac:dyDescent="0.25">
      <c r="A401" s="98">
        <f t="shared" si="19"/>
        <v>56280</v>
      </c>
      <c r="B401" s="713" t="str">
        <f t="shared" si="20"/>
        <v>AMCo</v>
      </c>
      <c r="C401" s="99">
        <v>0</v>
      </c>
      <c r="D401" s="100">
        <v>0</v>
      </c>
      <c r="E401" s="100">
        <v>0</v>
      </c>
      <c r="F401" s="100">
        <v>0</v>
      </c>
      <c r="G401" s="100">
        <v>0</v>
      </c>
      <c r="H401" s="100">
        <v>0</v>
      </c>
      <c r="I401" s="100">
        <v>0</v>
      </c>
      <c r="J401" s="100">
        <v>0</v>
      </c>
      <c r="K401" s="101">
        <v>0</v>
      </c>
      <c r="L401" s="102">
        <f t="shared" si="18"/>
        <v>0</v>
      </c>
      <c r="M401" s="104">
        <v>0</v>
      </c>
      <c r="N401" s="104">
        <v>0</v>
      </c>
      <c r="O401" s="104">
        <v>0</v>
      </c>
      <c r="P401" s="104">
        <v>0</v>
      </c>
      <c r="Q401" s="105">
        <v>0</v>
      </c>
    </row>
    <row r="402" spans="1:17" x14ac:dyDescent="0.25">
      <c r="A402" s="106">
        <f t="shared" si="19"/>
        <v>56308</v>
      </c>
      <c r="B402" s="714" t="str">
        <f t="shared" si="20"/>
        <v>AMCo</v>
      </c>
      <c r="C402" s="93">
        <v>0</v>
      </c>
      <c r="D402" s="94">
        <v>0</v>
      </c>
      <c r="E402" s="94">
        <v>0</v>
      </c>
      <c r="F402" s="94">
        <v>0</v>
      </c>
      <c r="G402" s="94">
        <v>0</v>
      </c>
      <c r="H402" s="94">
        <v>0</v>
      </c>
      <c r="I402" s="94">
        <v>0</v>
      </c>
      <c r="J402" s="94">
        <v>0</v>
      </c>
      <c r="K402" s="95">
        <v>0</v>
      </c>
      <c r="L402" s="94">
        <f t="shared" si="18"/>
        <v>0</v>
      </c>
      <c r="M402" s="95">
        <v>0</v>
      </c>
      <c r="N402" s="95">
        <v>0</v>
      </c>
      <c r="O402" s="95">
        <v>0</v>
      </c>
      <c r="P402" s="95">
        <v>0</v>
      </c>
      <c r="Q402" s="97">
        <v>0</v>
      </c>
    </row>
    <row r="403" spans="1:17" x14ac:dyDescent="0.25">
      <c r="A403" s="98">
        <f t="shared" si="19"/>
        <v>56339</v>
      </c>
      <c r="B403" s="713" t="str">
        <f t="shared" si="20"/>
        <v>AMCo</v>
      </c>
      <c r="C403" s="99">
        <v>0</v>
      </c>
      <c r="D403" s="100">
        <v>0</v>
      </c>
      <c r="E403" s="100">
        <v>0</v>
      </c>
      <c r="F403" s="100">
        <v>0</v>
      </c>
      <c r="G403" s="100">
        <v>0</v>
      </c>
      <c r="H403" s="100">
        <v>0</v>
      </c>
      <c r="I403" s="100">
        <v>0</v>
      </c>
      <c r="J403" s="100">
        <v>0</v>
      </c>
      <c r="K403" s="101">
        <v>0</v>
      </c>
      <c r="L403" s="102">
        <f t="shared" si="18"/>
        <v>0</v>
      </c>
      <c r="M403" s="104">
        <v>0</v>
      </c>
      <c r="N403" s="104">
        <v>0</v>
      </c>
      <c r="O403" s="104">
        <v>0</v>
      </c>
      <c r="P403" s="104">
        <v>0</v>
      </c>
      <c r="Q403" s="105">
        <v>0</v>
      </c>
    </row>
    <row r="404" spans="1:17" x14ac:dyDescent="0.25">
      <c r="A404" s="106">
        <f t="shared" si="19"/>
        <v>56369</v>
      </c>
      <c r="B404" s="714" t="str">
        <f t="shared" si="20"/>
        <v>AMCo</v>
      </c>
      <c r="C404" s="93">
        <v>0</v>
      </c>
      <c r="D404" s="94">
        <v>0</v>
      </c>
      <c r="E404" s="94">
        <v>0</v>
      </c>
      <c r="F404" s="94">
        <v>0</v>
      </c>
      <c r="G404" s="94">
        <v>0</v>
      </c>
      <c r="H404" s="94">
        <v>0</v>
      </c>
      <c r="I404" s="94">
        <v>0</v>
      </c>
      <c r="J404" s="94">
        <v>0</v>
      </c>
      <c r="K404" s="95">
        <v>0</v>
      </c>
      <c r="L404" s="94">
        <f t="shared" si="18"/>
        <v>0</v>
      </c>
      <c r="M404" s="95">
        <v>0</v>
      </c>
      <c r="N404" s="95">
        <v>0</v>
      </c>
      <c r="O404" s="95">
        <v>0</v>
      </c>
      <c r="P404" s="95">
        <v>0</v>
      </c>
      <c r="Q404" s="97">
        <v>0</v>
      </c>
    </row>
    <row r="405" spans="1:17" x14ac:dyDescent="0.25">
      <c r="A405" s="98">
        <f t="shared" si="19"/>
        <v>56400</v>
      </c>
      <c r="B405" s="713" t="str">
        <f t="shared" si="20"/>
        <v>AMCo</v>
      </c>
      <c r="C405" s="99">
        <v>0</v>
      </c>
      <c r="D405" s="100">
        <v>0</v>
      </c>
      <c r="E405" s="100">
        <v>0</v>
      </c>
      <c r="F405" s="100">
        <v>0</v>
      </c>
      <c r="G405" s="100">
        <v>0</v>
      </c>
      <c r="H405" s="100">
        <v>0</v>
      </c>
      <c r="I405" s="100">
        <v>0</v>
      </c>
      <c r="J405" s="100">
        <v>0</v>
      </c>
      <c r="K405" s="101">
        <v>0</v>
      </c>
      <c r="L405" s="102">
        <f t="shared" si="18"/>
        <v>0</v>
      </c>
      <c r="M405" s="104">
        <v>0</v>
      </c>
      <c r="N405" s="104">
        <v>0</v>
      </c>
      <c r="O405" s="104">
        <v>0</v>
      </c>
      <c r="P405" s="104">
        <v>0</v>
      </c>
      <c r="Q405" s="105">
        <v>0</v>
      </c>
    </row>
    <row r="406" spans="1:17" x14ac:dyDescent="0.25">
      <c r="A406" s="106">
        <f t="shared" si="19"/>
        <v>56430</v>
      </c>
      <c r="B406" s="714" t="str">
        <f t="shared" si="20"/>
        <v>AMCo</v>
      </c>
      <c r="C406" s="93">
        <v>0</v>
      </c>
      <c r="D406" s="94">
        <v>0</v>
      </c>
      <c r="E406" s="94">
        <v>0</v>
      </c>
      <c r="F406" s="94">
        <v>0</v>
      </c>
      <c r="G406" s="94">
        <v>0</v>
      </c>
      <c r="H406" s="94">
        <v>0</v>
      </c>
      <c r="I406" s="94">
        <v>0</v>
      </c>
      <c r="J406" s="94">
        <v>0</v>
      </c>
      <c r="K406" s="95">
        <v>0</v>
      </c>
      <c r="L406" s="94">
        <f t="shared" si="18"/>
        <v>0</v>
      </c>
      <c r="M406" s="95">
        <v>0</v>
      </c>
      <c r="N406" s="95">
        <v>0</v>
      </c>
      <c r="O406" s="95">
        <v>0</v>
      </c>
      <c r="P406" s="95">
        <v>0</v>
      </c>
      <c r="Q406" s="97">
        <v>0</v>
      </c>
    </row>
    <row r="407" spans="1:17" x14ac:dyDescent="0.25">
      <c r="A407" s="98">
        <f t="shared" si="19"/>
        <v>56461</v>
      </c>
      <c r="B407" s="713" t="str">
        <f t="shared" si="20"/>
        <v>AMCo</v>
      </c>
      <c r="C407" s="99">
        <v>0</v>
      </c>
      <c r="D407" s="100">
        <v>0</v>
      </c>
      <c r="E407" s="100">
        <v>0</v>
      </c>
      <c r="F407" s="100">
        <v>0</v>
      </c>
      <c r="G407" s="100">
        <v>0</v>
      </c>
      <c r="H407" s="100">
        <v>0</v>
      </c>
      <c r="I407" s="100">
        <v>0</v>
      </c>
      <c r="J407" s="100">
        <v>0</v>
      </c>
      <c r="K407" s="101">
        <v>0</v>
      </c>
      <c r="L407" s="102">
        <f t="shared" si="18"/>
        <v>0</v>
      </c>
      <c r="M407" s="104">
        <v>0</v>
      </c>
      <c r="N407" s="104">
        <v>0</v>
      </c>
      <c r="O407" s="104">
        <v>0</v>
      </c>
      <c r="P407" s="104">
        <v>0</v>
      </c>
      <c r="Q407" s="105">
        <v>0</v>
      </c>
    </row>
    <row r="408" spans="1:17" x14ac:dyDescent="0.25">
      <c r="A408" s="106">
        <f t="shared" si="19"/>
        <v>56492</v>
      </c>
      <c r="B408" s="714" t="str">
        <f t="shared" si="20"/>
        <v>AMCo</v>
      </c>
      <c r="C408" s="93">
        <v>0</v>
      </c>
      <c r="D408" s="94">
        <v>0</v>
      </c>
      <c r="E408" s="94">
        <v>0</v>
      </c>
      <c r="F408" s="94">
        <v>0</v>
      </c>
      <c r="G408" s="94">
        <v>0</v>
      </c>
      <c r="H408" s="94">
        <v>0</v>
      </c>
      <c r="I408" s="94">
        <v>0</v>
      </c>
      <c r="J408" s="94">
        <v>0</v>
      </c>
      <c r="K408" s="95">
        <v>0</v>
      </c>
      <c r="L408" s="94">
        <f t="shared" si="18"/>
        <v>0</v>
      </c>
      <c r="M408" s="95">
        <v>0</v>
      </c>
      <c r="N408" s="95">
        <v>0</v>
      </c>
      <c r="O408" s="95">
        <v>0</v>
      </c>
      <c r="P408" s="95">
        <v>0</v>
      </c>
      <c r="Q408" s="97">
        <v>0</v>
      </c>
    </row>
    <row r="409" spans="1:17" x14ac:dyDescent="0.25">
      <c r="A409" s="98">
        <f t="shared" si="19"/>
        <v>56522</v>
      </c>
      <c r="B409" s="713" t="str">
        <f t="shared" si="20"/>
        <v>AMCo</v>
      </c>
      <c r="C409" s="99">
        <v>0</v>
      </c>
      <c r="D409" s="100">
        <v>0</v>
      </c>
      <c r="E409" s="100">
        <v>0</v>
      </c>
      <c r="F409" s="100">
        <v>0</v>
      </c>
      <c r="G409" s="100">
        <v>0</v>
      </c>
      <c r="H409" s="100">
        <v>0</v>
      </c>
      <c r="I409" s="100">
        <v>0</v>
      </c>
      <c r="J409" s="100">
        <v>0</v>
      </c>
      <c r="K409" s="101">
        <v>0</v>
      </c>
      <c r="L409" s="102">
        <f t="shared" si="18"/>
        <v>0</v>
      </c>
      <c r="M409" s="104">
        <v>0</v>
      </c>
      <c r="N409" s="104">
        <v>0</v>
      </c>
      <c r="O409" s="104">
        <v>0</v>
      </c>
      <c r="P409" s="104">
        <v>0</v>
      </c>
      <c r="Q409" s="105">
        <v>0</v>
      </c>
    </row>
    <row r="410" spans="1:17" x14ac:dyDescent="0.25">
      <c r="A410" s="106">
        <f t="shared" si="19"/>
        <v>56553</v>
      </c>
      <c r="B410" s="714" t="str">
        <f t="shared" si="20"/>
        <v>AMCo</v>
      </c>
      <c r="C410" s="93">
        <v>0</v>
      </c>
      <c r="D410" s="94">
        <v>0</v>
      </c>
      <c r="E410" s="94">
        <v>0</v>
      </c>
      <c r="F410" s="94">
        <v>0</v>
      </c>
      <c r="G410" s="94">
        <v>0</v>
      </c>
      <c r="H410" s="94">
        <v>0</v>
      </c>
      <c r="I410" s="94">
        <v>0</v>
      </c>
      <c r="J410" s="94">
        <v>0</v>
      </c>
      <c r="K410" s="95">
        <v>0</v>
      </c>
      <c r="L410" s="94">
        <f t="shared" si="18"/>
        <v>0</v>
      </c>
      <c r="M410" s="95">
        <v>0</v>
      </c>
      <c r="N410" s="95">
        <v>0</v>
      </c>
      <c r="O410" s="95">
        <v>0</v>
      </c>
      <c r="P410" s="95">
        <v>0</v>
      </c>
      <c r="Q410" s="97">
        <v>0</v>
      </c>
    </row>
    <row r="411" spans="1:17" x14ac:dyDescent="0.25">
      <c r="A411" s="98">
        <f t="shared" si="19"/>
        <v>56583</v>
      </c>
      <c r="B411" s="713" t="str">
        <f t="shared" si="20"/>
        <v>AMCo</v>
      </c>
      <c r="C411" s="99">
        <v>0</v>
      </c>
      <c r="D411" s="100">
        <v>0</v>
      </c>
      <c r="E411" s="100">
        <v>0</v>
      </c>
      <c r="F411" s="100">
        <v>0</v>
      </c>
      <c r="G411" s="100">
        <v>0</v>
      </c>
      <c r="H411" s="100">
        <v>0</v>
      </c>
      <c r="I411" s="100">
        <v>0</v>
      </c>
      <c r="J411" s="100">
        <v>0</v>
      </c>
      <c r="K411" s="101">
        <v>0</v>
      </c>
      <c r="L411" s="102">
        <f t="shared" si="18"/>
        <v>0</v>
      </c>
      <c r="M411" s="104">
        <v>0</v>
      </c>
      <c r="N411" s="104">
        <v>0</v>
      </c>
      <c r="O411" s="104">
        <v>0</v>
      </c>
      <c r="P411" s="104">
        <v>0</v>
      </c>
      <c r="Q411" s="105">
        <v>0</v>
      </c>
    </row>
    <row r="412" spans="1:17" x14ac:dyDescent="0.25">
      <c r="A412" s="106">
        <f t="shared" si="19"/>
        <v>56614</v>
      </c>
      <c r="B412" s="714" t="str">
        <f t="shared" si="20"/>
        <v>AMCo</v>
      </c>
      <c r="C412" s="93">
        <v>0</v>
      </c>
      <c r="D412" s="94">
        <v>0</v>
      </c>
      <c r="E412" s="94">
        <v>0</v>
      </c>
      <c r="F412" s="94">
        <v>0</v>
      </c>
      <c r="G412" s="94">
        <v>0</v>
      </c>
      <c r="H412" s="94">
        <v>0</v>
      </c>
      <c r="I412" s="94">
        <v>0</v>
      </c>
      <c r="J412" s="94">
        <v>0</v>
      </c>
      <c r="K412" s="95">
        <v>0</v>
      </c>
      <c r="L412" s="94">
        <f t="shared" si="18"/>
        <v>0</v>
      </c>
      <c r="M412" s="95">
        <v>0</v>
      </c>
      <c r="N412" s="95">
        <v>0</v>
      </c>
      <c r="O412" s="95">
        <v>0</v>
      </c>
      <c r="P412" s="95">
        <v>0</v>
      </c>
      <c r="Q412" s="97">
        <v>0</v>
      </c>
    </row>
    <row r="413" spans="1:17" x14ac:dyDescent="0.25">
      <c r="A413" s="98">
        <f t="shared" si="19"/>
        <v>56645</v>
      </c>
      <c r="B413" s="713" t="str">
        <f t="shared" si="20"/>
        <v>AMCo</v>
      </c>
      <c r="C413" s="99">
        <v>0</v>
      </c>
      <c r="D413" s="100">
        <v>0</v>
      </c>
      <c r="E413" s="100">
        <v>0</v>
      </c>
      <c r="F413" s="100">
        <v>0</v>
      </c>
      <c r="G413" s="100">
        <v>0</v>
      </c>
      <c r="H413" s="100">
        <v>0</v>
      </c>
      <c r="I413" s="100">
        <v>0</v>
      </c>
      <c r="J413" s="100">
        <v>0</v>
      </c>
      <c r="K413" s="101">
        <v>0</v>
      </c>
      <c r="L413" s="102">
        <f t="shared" si="18"/>
        <v>0</v>
      </c>
      <c r="M413" s="104">
        <v>0</v>
      </c>
      <c r="N413" s="104">
        <v>0</v>
      </c>
      <c r="O413" s="104">
        <v>0</v>
      </c>
      <c r="P413" s="104">
        <v>0</v>
      </c>
      <c r="Q413" s="105">
        <v>0</v>
      </c>
    </row>
    <row r="414" spans="1:17" x14ac:dyDescent="0.25">
      <c r="A414" s="106">
        <f t="shared" si="19"/>
        <v>56673</v>
      </c>
      <c r="B414" s="714" t="str">
        <f t="shared" si="20"/>
        <v>AMCo</v>
      </c>
      <c r="C414" s="93">
        <v>0</v>
      </c>
      <c r="D414" s="94">
        <v>0</v>
      </c>
      <c r="E414" s="94">
        <v>0</v>
      </c>
      <c r="F414" s="94">
        <v>0</v>
      </c>
      <c r="G414" s="94">
        <v>0</v>
      </c>
      <c r="H414" s="94">
        <v>0</v>
      </c>
      <c r="I414" s="94">
        <v>0</v>
      </c>
      <c r="J414" s="94">
        <v>0</v>
      </c>
      <c r="K414" s="95">
        <v>0</v>
      </c>
      <c r="L414" s="94">
        <f t="shared" si="18"/>
        <v>0</v>
      </c>
      <c r="M414" s="95">
        <v>0</v>
      </c>
      <c r="N414" s="95">
        <v>0</v>
      </c>
      <c r="O414" s="95">
        <v>0</v>
      </c>
      <c r="P414" s="95">
        <v>0</v>
      </c>
      <c r="Q414" s="97">
        <v>0</v>
      </c>
    </row>
    <row r="415" spans="1:17" x14ac:dyDescent="0.25">
      <c r="A415" s="98">
        <f t="shared" si="19"/>
        <v>56704</v>
      </c>
      <c r="B415" s="713" t="str">
        <f t="shared" si="20"/>
        <v>AMCo</v>
      </c>
      <c r="C415" s="99">
        <v>0</v>
      </c>
      <c r="D415" s="100">
        <v>0</v>
      </c>
      <c r="E415" s="100">
        <v>0</v>
      </c>
      <c r="F415" s="100">
        <v>0</v>
      </c>
      <c r="G415" s="100">
        <v>0</v>
      </c>
      <c r="H415" s="100">
        <v>0</v>
      </c>
      <c r="I415" s="100">
        <v>0</v>
      </c>
      <c r="J415" s="100">
        <v>0</v>
      </c>
      <c r="K415" s="101">
        <v>0</v>
      </c>
      <c r="L415" s="102">
        <f t="shared" si="18"/>
        <v>0</v>
      </c>
      <c r="M415" s="104">
        <v>0</v>
      </c>
      <c r="N415" s="104">
        <v>0</v>
      </c>
      <c r="O415" s="104">
        <v>0</v>
      </c>
      <c r="P415" s="104">
        <v>0</v>
      </c>
      <c r="Q415" s="105">
        <v>0</v>
      </c>
    </row>
    <row r="416" spans="1:17" x14ac:dyDescent="0.25">
      <c r="A416" s="106">
        <f t="shared" si="19"/>
        <v>56734</v>
      </c>
      <c r="B416" s="714" t="str">
        <f t="shared" si="20"/>
        <v>AMCo</v>
      </c>
      <c r="C416" s="93">
        <v>0</v>
      </c>
      <c r="D416" s="94">
        <v>0</v>
      </c>
      <c r="E416" s="94">
        <v>0</v>
      </c>
      <c r="F416" s="94">
        <v>0</v>
      </c>
      <c r="G416" s="94">
        <v>0</v>
      </c>
      <c r="H416" s="94">
        <v>0</v>
      </c>
      <c r="I416" s="94">
        <v>0</v>
      </c>
      <c r="J416" s="94">
        <v>0</v>
      </c>
      <c r="K416" s="95">
        <v>0</v>
      </c>
      <c r="L416" s="94">
        <f t="shared" si="18"/>
        <v>0</v>
      </c>
      <c r="M416" s="95">
        <v>0</v>
      </c>
      <c r="N416" s="95">
        <v>0</v>
      </c>
      <c r="O416" s="95">
        <v>0</v>
      </c>
      <c r="P416" s="95">
        <v>0</v>
      </c>
      <c r="Q416" s="97">
        <v>0</v>
      </c>
    </row>
    <row r="417" spans="1:17" x14ac:dyDescent="0.25">
      <c r="A417" s="98">
        <f t="shared" si="19"/>
        <v>56765</v>
      </c>
      <c r="B417" s="713" t="str">
        <f t="shared" si="20"/>
        <v>AMCo</v>
      </c>
      <c r="C417" s="99">
        <v>0</v>
      </c>
      <c r="D417" s="100">
        <v>0</v>
      </c>
      <c r="E417" s="100">
        <v>0</v>
      </c>
      <c r="F417" s="100">
        <v>0</v>
      </c>
      <c r="G417" s="100">
        <v>0</v>
      </c>
      <c r="H417" s="100">
        <v>0</v>
      </c>
      <c r="I417" s="100">
        <v>0</v>
      </c>
      <c r="J417" s="100">
        <v>0</v>
      </c>
      <c r="K417" s="101">
        <v>0</v>
      </c>
      <c r="L417" s="102">
        <f t="shared" si="18"/>
        <v>0</v>
      </c>
      <c r="M417" s="104">
        <v>0</v>
      </c>
      <c r="N417" s="104">
        <v>0</v>
      </c>
      <c r="O417" s="104">
        <v>0</v>
      </c>
      <c r="P417" s="104">
        <v>0</v>
      </c>
      <c r="Q417" s="105">
        <v>0</v>
      </c>
    </row>
    <row r="418" spans="1:17" x14ac:dyDescent="0.25">
      <c r="A418" s="106">
        <f t="shared" si="19"/>
        <v>56795</v>
      </c>
      <c r="B418" s="714" t="str">
        <f t="shared" si="20"/>
        <v>AMCo</v>
      </c>
      <c r="C418" s="93">
        <v>0</v>
      </c>
      <c r="D418" s="94">
        <v>0</v>
      </c>
      <c r="E418" s="94">
        <v>0</v>
      </c>
      <c r="F418" s="94">
        <v>0</v>
      </c>
      <c r="G418" s="94">
        <v>0</v>
      </c>
      <c r="H418" s="94">
        <v>0</v>
      </c>
      <c r="I418" s="94">
        <v>0</v>
      </c>
      <c r="J418" s="94">
        <v>0</v>
      </c>
      <c r="K418" s="95">
        <v>0</v>
      </c>
      <c r="L418" s="94">
        <f t="shared" si="18"/>
        <v>0</v>
      </c>
      <c r="M418" s="95">
        <v>0</v>
      </c>
      <c r="N418" s="95">
        <v>0</v>
      </c>
      <c r="O418" s="95">
        <v>0</v>
      </c>
      <c r="P418" s="95">
        <v>0</v>
      </c>
      <c r="Q418" s="97">
        <v>0</v>
      </c>
    </row>
    <row r="419" spans="1:17" x14ac:dyDescent="0.25">
      <c r="A419" s="98">
        <f t="shared" si="19"/>
        <v>56826</v>
      </c>
      <c r="B419" s="713" t="str">
        <f t="shared" si="20"/>
        <v>AMCo</v>
      </c>
      <c r="C419" s="99">
        <v>0</v>
      </c>
      <c r="D419" s="100">
        <v>0</v>
      </c>
      <c r="E419" s="100">
        <v>0</v>
      </c>
      <c r="F419" s="100">
        <v>0</v>
      </c>
      <c r="G419" s="100">
        <v>0</v>
      </c>
      <c r="H419" s="100">
        <v>0</v>
      </c>
      <c r="I419" s="100">
        <v>0</v>
      </c>
      <c r="J419" s="100">
        <v>0</v>
      </c>
      <c r="K419" s="101">
        <v>0</v>
      </c>
      <c r="L419" s="102">
        <f t="shared" si="18"/>
        <v>0</v>
      </c>
      <c r="M419" s="104">
        <v>0</v>
      </c>
      <c r="N419" s="104">
        <v>0</v>
      </c>
      <c r="O419" s="104">
        <v>0</v>
      </c>
      <c r="P419" s="104">
        <v>0</v>
      </c>
      <c r="Q419" s="105">
        <v>0</v>
      </c>
    </row>
    <row r="420" spans="1:17" x14ac:dyDescent="0.25">
      <c r="A420" s="106">
        <f t="shared" si="19"/>
        <v>56857</v>
      </c>
      <c r="B420" s="714" t="str">
        <f t="shared" si="20"/>
        <v>AMCo</v>
      </c>
      <c r="C420" s="93">
        <v>0</v>
      </c>
      <c r="D420" s="94">
        <v>0</v>
      </c>
      <c r="E420" s="94">
        <v>0</v>
      </c>
      <c r="F420" s="94">
        <v>0</v>
      </c>
      <c r="G420" s="94">
        <v>0</v>
      </c>
      <c r="H420" s="94">
        <v>0</v>
      </c>
      <c r="I420" s="94">
        <v>0</v>
      </c>
      <c r="J420" s="94">
        <v>0</v>
      </c>
      <c r="K420" s="95">
        <v>0</v>
      </c>
      <c r="L420" s="94">
        <f t="shared" si="18"/>
        <v>0</v>
      </c>
      <c r="M420" s="95">
        <v>0</v>
      </c>
      <c r="N420" s="95">
        <v>0</v>
      </c>
      <c r="O420" s="95">
        <v>0</v>
      </c>
      <c r="P420" s="95">
        <v>0</v>
      </c>
      <c r="Q420" s="97">
        <v>0</v>
      </c>
    </row>
    <row r="421" spans="1:17" x14ac:dyDescent="0.25">
      <c r="A421" s="98">
        <f t="shared" si="19"/>
        <v>56887</v>
      </c>
      <c r="B421" s="713" t="str">
        <f t="shared" si="20"/>
        <v>AMCo</v>
      </c>
      <c r="C421" s="99">
        <v>0</v>
      </c>
      <c r="D421" s="100">
        <v>0</v>
      </c>
      <c r="E421" s="100">
        <v>0</v>
      </c>
      <c r="F421" s="100">
        <v>0</v>
      </c>
      <c r="G421" s="100">
        <v>0</v>
      </c>
      <c r="H421" s="100">
        <v>0</v>
      </c>
      <c r="I421" s="100">
        <v>0</v>
      </c>
      <c r="J421" s="100">
        <v>0</v>
      </c>
      <c r="K421" s="101">
        <v>0</v>
      </c>
      <c r="L421" s="102">
        <f t="shared" si="18"/>
        <v>0</v>
      </c>
      <c r="M421" s="104">
        <v>0</v>
      </c>
      <c r="N421" s="104">
        <v>0</v>
      </c>
      <c r="O421" s="104">
        <v>0</v>
      </c>
      <c r="P421" s="104">
        <v>0</v>
      </c>
      <c r="Q421" s="105">
        <v>0</v>
      </c>
    </row>
    <row r="422" spans="1:17" x14ac:dyDescent="0.25">
      <c r="A422" s="106">
        <f t="shared" si="19"/>
        <v>56918</v>
      </c>
      <c r="B422" s="714" t="str">
        <f t="shared" si="20"/>
        <v>AMCo</v>
      </c>
      <c r="C422" s="93">
        <v>0</v>
      </c>
      <c r="D422" s="94">
        <v>0</v>
      </c>
      <c r="E422" s="94">
        <v>0</v>
      </c>
      <c r="F422" s="94">
        <v>0</v>
      </c>
      <c r="G422" s="94">
        <v>0</v>
      </c>
      <c r="H422" s="94">
        <v>0</v>
      </c>
      <c r="I422" s="94">
        <v>0</v>
      </c>
      <c r="J422" s="94">
        <v>0</v>
      </c>
      <c r="K422" s="95">
        <v>0</v>
      </c>
      <c r="L422" s="94">
        <f t="shared" si="18"/>
        <v>0</v>
      </c>
      <c r="M422" s="95">
        <v>0</v>
      </c>
      <c r="N422" s="95">
        <v>0</v>
      </c>
      <c r="O422" s="95">
        <v>0</v>
      </c>
      <c r="P422" s="95">
        <v>0</v>
      </c>
      <c r="Q422" s="97">
        <v>0</v>
      </c>
    </row>
    <row r="423" spans="1:17" x14ac:dyDescent="0.25">
      <c r="A423" s="98">
        <f t="shared" si="19"/>
        <v>56948</v>
      </c>
      <c r="B423" s="713" t="str">
        <f t="shared" si="20"/>
        <v>AMCo</v>
      </c>
      <c r="C423" s="99">
        <v>0</v>
      </c>
      <c r="D423" s="100">
        <v>0</v>
      </c>
      <c r="E423" s="100">
        <v>0</v>
      </c>
      <c r="F423" s="100">
        <v>0</v>
      </c>
      <c r="G423" s="100">
        <v>0</v>
      </c>
      <c r="H423" s="100">
        <v>0</v>
      </c>
      <c r="I423" s="100">
        <v>0</v>
      </c>
      <c r="J423" s="100">
        <v>0</v>
      </c>
      <c r="K423" s="101">
        <v>0</v>
      </c>
      <c r="L423" s="102">
        <f t="shared" si="18"/>
        <v>0</v>
      </c>
      <c r="M423" s="104">
        <v>0</v>
      </c>
      <c r="N423" s="104">
        <v>0</v>
      </c>
      <c r="O423" s="104">
        <v>0</v>
      </c>
      <c r="P423" s="104">
        <v>0</v>
      </c>
      <c r="Q423" s="105">
        <v>0</v>
      </c>
    </row>
    <row r="424" spans="1:17" x14ac:dyDescent="0.25">
      <c r="A424" s="106">
        <f t="shared" si="19"/>
        <v>56979</v>
      </c>
      <c r="B424" s="714" t="str">
        <f t="shared" si="20"/>
        <v>AMCo</v>
      </c>
      <c r="C424" s="93">
        <v>0</v>
      </c>
      <c r="D424" s="94">
        <v>0</v>
      </c>
      <c r="E424" s="94">
        <v>0</v>
      </c>
      <c r="F424" s="94">
        <v>0</v>
      </c>
      <c r="G424" s="94">
        <v>0</v>
      </c>
      <c r="H424" s="94">
        <v>0</v>
      </c>
      <c r="I424" s="94">
        <v>0</v>
      </c>
      <c r="J424" s="94">
        <v>0</v>
      </c>
      <c r="K424" s="95">
        <v>0</v>
      </c>
      <c r="L424" s="94">
        <f t="shared" si="18"/>
        <v>0</v>
      </c>
      <c r="M424" s="95">
        <v>0</v>
      </c>
      <c r="N424" s="95">
        <v>0</v>
      </c>
      <c r="O424" s="95">
        <v>0</v>
      </c>
      <c r="P424" s="95">
        <v>0</v>
      </c>
      <c r="Q424" s="97">
        <v>0</v>
      </c>
    </row>
    <row r="425" spans="1:17" x14ac:dyDescent="0.25">
      <c r="A425" s="98">
        <f t="shared" si="19"/>
        <v>57010</v>
      </c>
      <c r="B425" s="713" t="str">
        <f t="shared" si="20"/>
        <v>AMCo</v>
      </c>
      <c r="C425" s="99">
        <v>0</v>
      </c>
      <c r="D425" s="100">
        <v>0</v>
      </c>
      <c r="E425" s="100">
        <v>0</v>
      </c>
      <c r="F425" s="100">
        <v>0</v>
      </c>
      <c r="G425" s="100">
        <v>0</v>
      </c>
      <c r="H425" s="100">
        <v>0</v>
      </c>
      <c r="I425" s="100">
        <v>0</v>
      </c>
      <c r="J425" s="100">
        <v>0</v>
      </c>
      <c r="K425" s="101">
        <v>0</v>
      </c>
      <c r="L425" s="102">
        <f t="shared" si="18"/>
        <v>0</v>
      </c>
      <c r="M425" s="104">
        <v>0</v>
      </c>
      <c r="N425" s="104">
        <v>0</v>
      </c>
      <c r="O425" s="104">
        <v>0</v>
      </c>
      <c r="P425" s="104">
        <v>0</v>
      </c>
      <c r="Q425" s="105">
        <v>0</v>
      </c>
    </row>
    <row r="426" spans="1:17" x14ac:dyDescent="0.25">
      <c r="A426" s="106">
        <f t="shared" si="19"/>
        <v>57039</v>
      </c>
      <c r="B426" s="714" t="str">
        <f t="shared" si="20"/>
        <v>AMCo</v>
      </c>
      <c r="C426" s="93">
        <v>0</v>
      </c>
      <c r="D426" s="94">
        <v>0</v>
      </c>
      <c r="E426" s="94">
        <v>0</v>
      </c>
      <c r="F426" s="94">
        <v>0</v>
      </c>
      <c r="G426" s="94">
        <v>0</v>
      </c>
      <c r="H426" s="94">
        <v>0</v>
      </c>
      <c r="I426" s="94">
        <v>0</v>
      </c>
      <c r="J426" s="94">
        <v>0</v>
      </c>
      <c r="K426" s="95">
        <v>0</v>
      </c>
      <c r="L426" s="94">
        <f t="shared" si="18"/>
        <v>0</v>
      </c>
      <c r="M426" s="95">
        <v>0</v>
      </c>
      <c r="N426" s="95">
        <v>0</v>
      </c>
      <c r="O426" s="95">
        <v>0</v>
      </c>
      <c r="P426" s="95">
        <v>0</v>
      </c>
      <c r="Q426" s="97">
        <v>0</v>
      </c>
    </row>
    <row r="427" spans="1:17" x14ac:dyDescent="0.25">
      <c r="A427" s="98">
        <f t="shared" si="19"/>
        <v>57070</v>
      </c>
      <c r="B427" s="713" t="str">
        <f t="shared" si="20"/>
        <v>AMCo</v>
      </c>
      <c r="C427" s="99">
        <v>0</v>
      </c>
      <c r="D427" s="100">
        <v>0</v>
      </c>
      <c r="E427" s="100">
        <v>0</v>
      </c>
      <c r="F427" s="100">
        <v>0</v>
      </c>
      <c r="G427" s="100">
        <v>0</v>
      </c>
      <c r="H427" s="100">
        <v>0</v>
      </c>
      <c r="I427" s="100">
        <v>0</v>
      </c>
      <c r="J427" s="100">
        <v>0</v>
      </c>
      <c r="K427" s="101">
        <v>0</v>
      </c>
      <c r="L427" s="102">
        <f t="shared" si="18"/>
        <v>0</v>
      </c>
      <c r="M427" s="104">
        <v>0</v>
      </c>
      <c r="N427" s="104">
        <v>0</v>
      </c>
      <c r="O427" s="104">
        <v>0</v>
      </c>
      <c r="P427" s="104">
        <v>0</v>
      </c>
      <c r="Q427" s="105">
        <v>0</v>
      </c>
    </row>
    <row r="428" spans="1:17" x14ac:dyDescent="0.25">
      <c r="A428" s="106">
        <f t="shared" si="19"/>
        <v>57100</v>
      </c>
      <c r="B428" s="714" t="str">
        <f t="shared" si="20"/>
        <v>AMCo</v>
      </c>
      <c r="C428" s="93">
        <v>0</v>
      </c>
      <c r="D428" s="94">
        <v>0</v>
      </c>
      <c r="E428" s="94">
        <v>0</v>
      </c>
      <c r="F428" s="94">
        <v>0</v>
      </c>
      <c r="G428" s="94">
        <v>0</v>
      </c>
      <c r="H428" s="94">
        <v>0</v>
      </c>
      <c r="I428" s="94">
        <v>0</v>
      </c>
      <c r="J428" s="94">
        <v>0</v>
      </c>
      <c r="K428" s="95">
        <v>0</v>
      </c>
      <c r="L428" s="94">
        <f t="shared" si="18"/>
        <v>0</v>
      </c>
      <c r="M428" s="95">
        <v>0</v>
      </c>
      <c r="N428" s="95">
        <v>0</v>
      </c>
      <c r="O428" s="95">
        <v>0</v>
      </c>
      <c r="P428" s="95">
        <v>0</v>
      </c>
      <c r="Q428" s="97">
        <v>0</v>
      </c>
    </row>
    <row r="429" spans="1:17" x14ac:dyDescent="0.25">
      <c r="A429" s="98">
        <f t="shared" si="19"/>
        <v>57131</v>
      </c>
      <c r="B429" s="713" t="str">
        <f t="shared" si="20"/>
        <v>AMCo</v>
      </c>
      <c r="C429" s="99">
        <v>0</v>
      </c>
      <c r="D429" s="100">
        <v>0</v>
      </c>
      <c r="E429" s="100">
        <v>0</v>
      </c>
      <c r="F429" s="100">
        <v>0</v>
      </c>
      <c r="G429" s="100">
        <v>0</v>
      </c>
      <c r="H429" s="100">
        <v>0</v>
      </c>
      <c r="I429" s="100">
        <v>0</v>
      </c>
      <c r="J429" s="100">
        <v>0</v>
      </c>
      <c r="K429" s="101">
        <v>0</v>
      </c>
      <c r="L429" s="102">
        <f t="shared" si="18"/>
        <v>0</v>
      </c>
      <c r="M429" s="104">
        <v>0</v>
      </c>
      <c r="N429" s="104">
        <v>0</v>
      </c>
      <c r="O429" s="104">
        <v>0</v>
      </c>
      <c r="P429" s="104">
        <v>0</v>
      </c>
      <c r="Q429" s="105">
        <v>0</v>
      </c>
    </row>
    <row r="430" spans="1:17" x14ac:dyDescent="0.25">
      <c r="A430" s="106">
        <f t="shared" si="19"/>
        <v>57161</v>
      </c>
      <c r="B430" s="714" t="str">
        <f t="shared" si="20"/>
        <v>AMCo</v>
      </c>
      <c r="C430" s="93">
        <v>0</v>
      </c>
      <c r="D430" s="94">
        <v>0</v>
      </c>
      <c r="E430" s="94">
        <v>0</v>
      </c>
      <c r="F430" s="94">
        <v>0</v>
      </c>
      <c r="G430" s="94">
        <v>0</v>
      </c>
      <c r="H430" s="94">
        <v>0</v>
      </c>
      <c r="I430" s="94">
        <v>0</v>
      </c>
      <c r="J430" s="94">
        <v>0</v>
      </c>
      <c r="K430" s="95">
        <v>0</v>
      </c>
      <c r="L430" s="94">
        <f t="shared" si="18"/>
        <v>0</v>
      </c>
      <c r="M430" s="95">
        <v>0</v>
      </c>
      <c r="N430" s="95">
        <v>0</v>
      </c>
      <c r="O430" s="95">
        <v>0</v>
      </c>
      <c r="P430" s="95">
        <v>0</v>
      </c>
      <c r="Q430" s="97">
        <v>0</v>
      </c>
    </row>
    <row r="431" spans="1:17" x14ac:dyDescent="0.25">
      <c r="A431" s="98">
        <f t="shared" si="19"/>
        <v>57192</v>
      </c>
      <c r="B431" s="713" t="str">
        <f t="shared" si="20"/>
        <v>AMCo</v>
      </c>
      <c r="C431" s="99">
        <v>0</v>
      </c>
      <c r="D431" s="100">
        <v>0</v>
      </c>
      <c r="E431" s="100">
        <v>0</v>
      </c>
      <c r="F431" s="100">
        <v>0</v>
      </c>
      <c r="G431" s="100">
        <v>0</v>
      </c>
      <c r="H431" s="100">
        <v>0</v>
      </c>
      <c r="I431" s="100">
        <v>0</v>
      </c>
      <c r="J431" s="100">
        <v>0</v>
      </c>
      <c r="K431" s="101">
        <v>0</v>
      </c>
      <c r="L431" s="102">
        <f t="shared" si="18"/>
        <v>0</v>
      </c>
      <c r="M431" s="104">
        <v>0</v>
      </c>
      <c r="N431" s="104">
        <v>0</v>
      </c>
      <c r="O431" s="104">
        <v>0</v>
      </c>
      <c r="P431" s="104">
        <v>0</v>
      </c>
      <c r="Q431" s="105">
        <v>0</v>
      </c>
    </row>
    <row r="432" spans="1:17" x14ac:dyDescent="0.25">
      <c r="A432" s="106">
        <f t="shared" si="19"/>
        <v>57223</v>
      </c>
      <c r="B432" s="714" t="str">
        <f t="shared" si="20"/>
        <v>AMCo</v>
      </c>
      <c r="C432" s="93">
        <v>0</v>
      </c>
      <c r="D432" s="94">
        <v>0</v>
      </c>
      <c r="E432" s="94">
        <v>0</v>
      </c>
      <c r="F432" s="94">
        <v>0</v>
      </c>
      <c r="G432" s="94">
        <v>0</v>
      </c>
      <c r="H432" s="94">
        <v>0</v>
      </c>
      <c r="I432" s="94">
        <v>0</v>
      </c>
      <c r="J432" s="94">
        <v>0</v>
      </c>
      <c r="K432" s="95">
        <v>0</v>
      </c>
      <c r="L432" s="94">
        <f t="shared" si="18"/>
        <v>0</v>
      </c>
      <c r="M432" s="95">
        <v>0</v>
      </c>
      <c r="N432" s="95">
        <v>0</v>
      </c>
      <c r="O432" s="95">
        <v>0</v>
      </c>
      <c r="P432" s="95">
        <v>0</v>
      </c>
      <c r="Q432" s="97">
        <v>0</v>
      </c>
    </row>
    <row r="433" spans="1:17" x14ac:dyDescent="0.25">
      <c r="A433" s="98">
        <f t="shared" si="19"/>
        <v>57253</v>
      </c>
      <c r="B433" s="713" t="str">
        <f t="shared" si="20"/>
        <v>AMCo</v>
      </c>
      <c r="C433" s="99">
        <v>0</v>
      </c>
      <c r="D433" s="100">
        <v>0</v>
      </c>
      <c r="E433" s="100">
        <v>0</v>
      </c>
      <c r="F433" s="100">
        <v>0</v>
      </c>
      <c r="G433" s="100">
        <v>0</v>
      </c>
      <c r="H433" s="100">
        <v>0</v>
      </c>
      <c r="I433" s="100">
        <v>0</v>
      </c>
      <c r="J433" s="100">
        <v>0</v>
      </c>
      <c r="K433" s="101">
        <v>0</v>
      </c>
      <c r="L433" s="102">
        <f t="shared" si="18"/>
        <v>0</v>
      </c>
      <c r="M433" s="104">
        <v>0</v>
      </c>
      <c r="N433" s="104">
        <v>0</v>
      </c>
      <c r="O433" s="104">
        <v>0</v>
      </c>
      <c r="P433" s="104">
        <v>0</v>
      </c>
      <c r="Q433" s="105">
        <v>0</v>
      </c>
    </row>
    <row r="434" spans="1:17" x14ac:dyDescent="0.25">
      <c r="A434" s="106">
        <f t="shared" si="19"/>
        <v>57284</v>
      </c>
      <c r="B434" s="714" t="str">
        <f t="shared" si="20"/>
        <v>AMCo</v>
      </c>
      <c r="C434" s="93">
        <v>0</v>
      </c>
      <c r="D434" s="94">
        <v>0</v>
      </c>
      <c r="E434" s="94">
        <v>0</v>
      </c>
      <c r="F434" s="94">
        <v>0</v>
      </c>
      <c r="G434" s="94">
        <v>0</v>
      </c>
      <c r="H434" s="94">
        <v>0</v>
      </c>
      <c r="I434" s="94">
        <v>0</v>
      </c>
      <c r="J434" s="94">
        <v>0</v>
      </c>
      <c r="K434" s="95">
        <v>0</v>
      </c>
      <c r="L434" s="94">
        <f t="shared" si="18"/>
        <v>0</v>
      </c>
      <c r="M434" s="95">
        <v>0</v>
      </c>
      <c r="N434" s="95">
        <v>0</v>
      </c>
      <c r="O434" s="95">
        <v>0</v>
      </c>
      <c r="P434" s="95">
        <v>0</v>
      </c>
      <c r="Q434" s="97">
        <v>0</v>
      </c>
    </row>
    <row r="435" spans="1:17" x14ac:dyDescent="0.25">
      <c r="A435" s="98">
        <f t="shared" si="19"/>
        <v>57314</v>
      </c>
      <c r="B435" s="713" t="str">
        <f t="shared" si="20"/>
        <v>AMCo</v>
      </c>
      <c r="C435" s="99">
        <v>0</v>
      </c>
      <c r="D435" s="100">
        <v>0</v>
      </c>
      <c r="E435" s="100">
        <v>0</v>
      </c>
      <c r="F435" s="100">
        <v>0</v>
      </c>
      <c r="G435" s="100">
        <v>0</v>
      </c>
      <c r="H435" s="100">
        <v>0</v>
      </c>
      <c r="I435" s="100">
        <v>0</v>
      </c>
      <c r="J435" s="100">
        <v>0</v>
      </c>
      <c r="K435" s="101">
        <v>0</v>
      </c>
      <c r="L435" s="102">
        <f t="shared" si="18"/>
        <v>0</v>
      </c>
      <c r="M435" s="104">
        <v>0</v>
      </c>
      <c r="N435" s="104">
        <v>0</v>
      </c>
      <c r="O435" s="104">
        <v>0</v>
      </c>
      <c r="P435" s="104">
        <v>0</v>
      </c>
      <c r="Q435" s="105">
        <v>0</v>
      </c>
    </row>
    <row r="436" spans="1:17" x14ac:dyDescent="0.25">
      <c r="A436" s="106">
        <f t="shared" si="19"/>
        <v>57345</v>
      </c>
      <c r="B436" s="714" t="str">
        <f t="shared" si="20"/>
        <v>AMCo</v>
      </c>
      <c r="C436" s="93">
        <v>0</v>
      </c>
      <c r="D436" s="94">
        <v>0</v>
      </c>
      <c r="E436" s="94">
        <v>0</v>
      </c>
      <c r="F436" s="94">
        <v>0</v>
      </c>
      <c r="G436" s="94">
        <v>0</v>
      </c>
      <c r="H436" s="94">
        <v>0</v>
      </c>
      <c r="I436" s="94">
        <v>0</v>
      </c>
      <c r="J436" s="94">
        <v>0</v>
      </c>
      <c r="K436" s="95">
        <v>0</v>
      </c>
      <c r="L436" s="94">
        <f t="shared" si="18"/>
        <v>0</v>
      </c>
      <c r="M436" s="95">
        <v>0</v>
      </c>
      <c r="N436" s="95">
        <v>0</v>
      </c>
      <c r="O436" s="95">
        <v>0</v>
      </c>
      <c r="P436" s="95">
        <v>0</v>
      </c>
      <c r="Q436" s="97">
        <v>0</v>
      </c>
    </row>
    <row r="437" spans="1:17" x14ac:dyDescent="0.25">
      <c r="A437" s="98">
        <f t="shared" si="19"/>
        <v>57376</v>
      </c>
      <c r="B437" s="713" t="str">
        <f t="shared" si="20"/>
        <v>AMCo</v>
      </c>
      <c r="C437" s="99">
        <v>0</v>
      </c>
      <c r="D437" s="100">
        <v>0</v>
      </c>
      <c r="E437" s="100">
        <v>0</v>
      </c>
      <c r="F437" s="100">
        <v>0</v>
      </c>
      <c r="G437" s="100">
        <v>0</v>
      </c>
      <c r="H437" s="100">
        <v>0</v>
      </c>
      <c r="I437" s="100">
        <v>0</v>
      </c>
      <c r="J437" s="100">
        <v>0</v>
      </c>
      <c r="K437" s="101">
        <v>0</v>
      </c>
      <c r="L437" s="102">
        <f t="shared" si="18"/>
        <v>0</v>
      </c>
      <c r="M437" s="104">
        <v>0</v>
      </c>
      <c r="N437" s="104">
        <v>0</v>
      </c>
      <c r="O437" s="104">
        <v>0</v>
      </c>
      <c r="P437" s="104">
        <v>0</v>
      </c>
      <c r="Q437" s="105">
        <v>0</v>
      </c>
    </row>
    <row r="438" spans="1:17" x14ac:dyDescent="0.25">
      <c r="A438" s="106">
        <f t="shared" si="19"/>
        <v>57404</v>
      </c>
      <c r="B438" s="714" t="str">
        <f t="shared" si="20"/>
        <v>AMCo</v>
      </c>
      <c r="C438" s="93">
        <v>0</v>
      </c>
      <c r="D438" s="94">
        <v>0</v>
      </c>
      <c r="E438" s="94">
        <v>0</v>
      </c>
      <c r="F438" s="94">
        <v>0</v>
      </c>
      <c r="G438" s="94">
        <v>0</v>
      </c>
      <c r="H438" s="94">
        <v>0</v>
      </c>
      <c r="I438" s="94">
        <v>0</v>
      </c>
      <c r="J438" s="94">
        <v>0</v>
      </c>
      <c r="K438" s="95">
        <v>0</v>
      </c>
      <c r="L438" s="94">
        <f t="shared" si="18"/>
        <v>0</v>
      </c>
      <c r="M438" s="95">
        <v>0</v>
      </c>
      <c r="N438" s="95">
        <v>0</v>
      </c>
      <c r="O438" s="95">
        <v>0</v>
      </c>
      <c r="P438" s="95">
        <v>0</v>
      </c>
      <c r="Q438" s="97">
        <v>0</v>
      </c>
    </row>
    <row r="439" spans="1:17" x14ac:dyDescent="0.25">
      <c r="A439" s="98">
        <f t="shared" si="19"/>
        <v>57435</v>
      </c>
      <c r="B439" s="713" t="str">
        <f t="shared" si="20"/>
        <v>AMCo</v>
      </c>
      <c r="C439" s="99">
        <v>0</v>
      </c>
      <c r="D439" s="100">
        <v>0</v>
      </c>
      <c r="E439" s="100">
        <v>0</v>
      </c>
      <c r="F439" s="100">
        <v>0</v>
      </c>
      <c r="G439" s="100">
        <v>0</v>
      </c>
      <c r="H439" s="100">
        <v>0</v>
      </c>
      <c r="I439" s="100">
        <v>0</v>
      </c>
      <c r="J439" s="100">
        <v>0</v>
      </c>
      <c r="K439" s="101">
        <v>0</v>
      </c>
      <c r="L439" s="102">
        <f t="shared" si="18"/>
        <v>0</v>
      </c>
      <c r="M439" s="104">
        <v>0</v>
      </c>
      <c r="N439" s="104">
        <v>0</v>
      </c>
      <c r="O439" s="104">
        <v>0</v>
      </c>
      <c r="P439" s="104">
        <v>0</v>
      </c>
      <c r="Q439" s="105">
        <v>0</v>
      </c>
    </row>
    <row r="440" spans="1:17" x14ac:dyDescent="0.25">
      <c r="A440" s="106">
        <f t="shared" si="19"/>
        <v>57465</v>
      </c>
      <c r="B440" s="714" t="str">
        <f t="shared" si="20"/>
        <v>AMCo</v>
      </c>
      <c r="C440" s="93">
        <v>0</v>
      </c>
      <c r="D440" s="94">
        <v>0</v>
      </c>
      <c r="E440" s="94">
        <v>0</v>
      </c>
      <c r="F440" s="94">
        <v>0</v>
      </c>
      <c r="G440" s="94">
        <v>0</v>
      </c>
      <c r="H440" s="94">
        <v>0</v>
      </c>
      <c r="I440" s="94">
        <v>0</v>
      </c>
      <c r="J440" s="94">
        <v>0</v>
      </c>
      <c r="K440" s="95">
        <v>0</v>
      </c>
      <c r="L440" s="94">
        <f t="shared" si="18"/>
        <v>0</v>
      </c>
      <c r="M440" s="95">
        <v>0</v>
      </c>
      <c r="N440" s="95">
        <v>0</v>
      </c>
      <c r="O440" s="95">
        <v>0</v>
      </c>
      <c r="P440" s="95">
        <v>0</v>
      </c>
      <c r="Q440" s="97">
        <v>0</v>
      </c>
    </row>
    <row r="441" spans="1:17" x14ac:dyDescent="0.25">
      <c r="A441" s="98">
        <f t="shared" si="19"/>
        <v>57496</v>
      </c>
      <c r="B441" s="713" t="str">
        <f t="shared" si="20"/>
        <v>AMCo</v>
      </c>
      <c r="C441" s="99">
        <v>0</v>
      </c>
      <c r="D441" s="100">
        <v>0</v>
      </c>
      <c r="E441" s="100">
        <v>0</v>
      </c>
      <c r="F441" s="100">
        <v>0</v>
      </c>
      <c r="G441" s="100">
        <v>0</v>
      </c>
      <c r="H441" s="100">
        <v>0</v>
      </c>
      <c r="I441" s="100">
        <v>0</v>
      </c>
      <c r="J441" s="100">
        <v>0</v>
      </c>
      <c r="K441" s="101">
        <v>0</v>
      </c>
      <c r="L441" s="102">
        <f t="shared" si="18"/>
        <v>0</v>
      </c>
      <c r="M441" s="104">
        <v>0</v>
      </c>
      <c r="N441" s="104">
        <v>0</v>
      </c>
      <c r="O441" s="104">
        <v>0</v>
      </c>
      <c r="P441" s="104">
        <v>0</v>
      </c>
      <c r="Q441" s="105">
        <v>0</v>
      </c>
    </row>
    <row r="442" spans="1:17" x14ac:dyDescent="0.25">
      <c r="A442" s="106">
        <f t="shared" si="19"/>
        <v>57526</v>
      </c>
      <c r="B442" s="714" t="str">
        <f t="shared" si="20"/>
        <v>AMCo</v>
      </c>
      <c r="C442" s="93">
        <v>0</v>
      </c>
      <c r="D442" s="94">
        <v>0</v>
      </c>
      <c r="E442" s="94">
        <v>0</v>
      </c>
      <c r="F442" s="94">
        <v>0</v>
      </c>
      <c r="G442" s="94">
        <v>0</v>
      </c>
      <c r="H442" s="94">
        <v>0</v>
      </c>
      <c r="I442" s="94">
        <v>0</v>
      </c>
      <c r="J442" s="94">
        <v>0</v>
      </c>
      <c r="K442" s="95">
        <v>0</v>
      </c>
      <c r="L442" s="94">
        <f t="shared" si="18"/>
        <v>0</v>
      </c>
      <c r="M442" s="95">
        <v>0</v>
      </c>
      <c r="N442" s="95">
        <v>0</v>
      </c>
      <c r="O442" s="95">
        <v>0</v>
      </c>
      <c r="P442" s="95">
        <v>0</v>
      </c>
      <c r="Q442" s="97">
        <v>0</v>
      </c>
    </row>
    <row r="443" spans="1:17" x14ac:dyDescent="0.25">
      <c r="A443" s="98">
        <f t="shared" si="19"/>
        <v>57557</v>
      </c>
      <c r="B443" s="713" t="str">
        <f t="shared" si="20"/>
        <v>AMCo</v>
      </c>
      <c r="C443" s="99">
        <v>0</v>
      </c>
      <c r="D443" s="100">
        <v>0</v>
      </c>
      <c r="E443" s="100">
        <v>0</v>
      </c>
      <c r="F443" s="100">
        <v>0</v>
      </c>
      <c r="G443" s="100">
        <v>0</v>
      </c>
      <c r="H443" s="100">
        <v>0</v>
      </c>
      <c r="I443" s="100">
        <v>0</v>
      </c>
      <c r="J443" s="100">
        <v>0</v>
      </c>
      <c r="K443" s="101">
        <v>0</v>
      </c>
      <c r="L443" s="102">
        <f t="shared" si="18"/>
        <v>0</v>
      </c>
      <c r="M443" s="104">
        <v>0</v>
      </c>
      <c r="N443" s="104">
        <v>0</v>
      </c>
      <c r="O443" s="104">
        <v>0</v>
      </c>
      <c r="P443" s="104">
        <v>0</v>
      </c>
      <c r="Q443" s="105">
        <v>0</v>
      </c>
    </row>
    <row r="444" spans="1:17" x14ac:dyDescent="0.25">
      <c r="A444" s="106">
        <f t="shared" si="19"/>
        <v>57588</v>
      </c>
      <c r="B444" s="714" t="str">
        <f t="shared" si="20"/>
        <v>AMCo</v>
      </c>
      <c r="C444" s="93">
        <v>0</v>
      </c>
      <c r="D444" s="94">
        <v>0</v>
      </c>
      <c r="E444" s="94">
        <v>0</v>
      </c>
      <c r="F444" s="94">
        <v>0</v>
      </c>
      <c r="G444" s="94">
        <v>0</v>
      </c>
      <c r="H444" s="94">
        <v>0</v>
      </c>
      <c r="I444" s="94">
        <v>0</v>
      </c>
      <c r="J444" s="94">
        <v>0</v>
      </c>
      <c r="K444" s="95">
        <v>0</v>
      </c>
      <c r="L444" s="94">
        <f t="shared" si="18"/>
        <v>0</v>
      </c>
      <c r="M444" s="95">
        <v>0</v>
      </c>
      <c r="N444" s="95">
        <v>0</v>
      </c>
      <c r="O444" s="95">
        <v>0</v>
      </c>
      <c r="P444" s="95">
        <v>0</v>
      </c>
      <c r="Q444" s="97">
        <v>0</v>
      </c>
    </row>
    <row r="445" spans="1:17" x14ac:dyDescent="0.25">
      <c r="A445" s="98">
        <f t="shared" si="19"/>
        <v>57618</v>
      </c>
      <c r="B445" s="713" t="str">
        <f t="shared" si="20"/>
        <v>AMCo</v>
      </c>
      <c r="C445" s="99">
        <v>0</v>
      </c>
      <c r="D445" s="100">
        <v>0</v>
      </c>
      <c r="E445" s="100">
        <v>0</v>
      </c>
      <c r="F445" s="100">
        <v>0</v>
      </c>
      <c r="G445" s="100">
        <v>0</v>
      </c>
      <c r="H445" s="100">
        <v>0</v>
      </c>
      <c r="I445" s="100">
        <v>0</v>
      </c>
      <c r="J445" s="100">
        <v>0</v>
      </c>
      <c r="K445" s="101">
        <v>0</v>
      </c>
      <c r="L445" s="102">
        <f t="shared" si="18"/>
        <v>0</v>
      </c>
      <c r="M445" s="104">
        <v>0</v>
      </c>
      <c r="N445" s="104">
        <v>0</v>
      </c>
      <c r="O445" s="104">
        <v>0</v>
      </c>
      <c r="P445" s="104">
        <v>0</v>
      </c>
      <c r="Q445" s="105">
        <v>0</v>
      </c>
    </row>
    <row r="446" spans="1:17" x14ac:dyDescent="0.25">
      <c r="A446" s="106">
        <f t="shared" si="19"/>
        <v>57649</v>
      </c>
      <c r="B446" s="714" t="str">
        <f t="shared" si="20"/>
        <v>AMCo</v>
      </c>
      <c r="C446" s="93">
        <v>0</v>
      </c>
      <c r="D446" s="94">
        <v>0</v>
      </c>
      <c r="E446" s="94">
        <v>0</v>
      </c>
      <c r="F446" s="94">
        <v>0</v>
      </c>
      <c r="G446" s="94">
        <v>0</v>
      </c>
      <c r="H446" s="94">
        <v>0</v>
      </c>
      <c r="I446" s="94">
        <v>0</v>
      </c>
      <c r="J446" s="94">
        <v>0</v>
      </c>
      <c r="K446" s="95">
        <v>0</v>
      </c>
      <c r="L446" s="94">
        <f t="shared" si="18"/>
        <v>0</v>
      </c>
      <c r="M446" s="95">
        <v>0</v>
      </c>
      <c r="N446" s="95">
        <v>0</v>
      </c>
      <c r="O446" s="95">
        <v>0</v>
      </c>
      <c r="P446" s="95">
        <v>0</v>
      </c>
      <c r="Q446" s="97">
        <v>0</v>
      </c>
    </row>
    <row r="447" spans="1:17" x14ac:dyDescent="0.25">
      <c r="A447" s="98">
        <f t="shared" si="19"/>
        <v>57679</v>
      </c>
      <c r="B447" s="713" t="str">
        <f t="shared" si="20"/>
        <v>AMCo</v>
      </c>
      <c r="C447" s="99">
        <v>0</v>
      </c>
      <c r="D447" s="100">
        <v>0</v>
      </c>
      <c r="E447" s="100">
        <v>0</v>
      </c>
      <c r="F447" s="100">
        <v>0</v>
      </c>
      <c r="G447" s="100">
        <v>0</v>
      </c>
      <c r="H447" s="100">
        <v>0</v>
      </c>
      <c r="I447" s="100">
        <v>0</v>
      </c>
      <c r="J447" s="100">
        <v>0</v>
      </c>
      <c r="K447" s="101">
        <v>0</v>
      </c>
      <c r="L447" s="102">
        <f t="shared" si="18"/>
        <v>0</v>
      </c>
      <c r="M447" s="104">
        <v>0</v>
      </c>
      <c r="N447" s="104">
        <v>0</v>
      </c>
      <c r="O447" s="104">
        <v>0</v>
      </c>
      <c r="P447" s="104">
        <v>0</v>
      </c>
      <c r="Q447" s="105">
        <v>0</v>
      </c>
    </row>
    <row r="448" spans="1:17" x14ac:dyDescent="0.25">
      <c r="A448" s="106">
        <f t="shared" si="19"/>
        <v>57710</v>
      </c>
      <c r="B448" s="714" t="str">
        <f t="shared" si="20"/>
        <v>AMCo</v>
      </c>
      <c r="C448" s="93">
        <v>0</v>
      </c>
      <c r="D448" s="94">
        <v>0</v>
      </c>
      <c r="E448" s="94">
        <v>0</v>
      </c>
      <c r="F448" s="94">
        <v>0</v>
      </c>
      <c r="G448" s="94">
        <v>0</v>
      </c>
      <c r="H448" s="94">
        <v>0</v>
      </c>
      <c r="I448" s="94">
        <v>0</v>
      </c>
      <c r="J448" s="94">
        <v>0</v>
      </c>
      <c r="K448" s="95">
        <v>0</v>
      </c>
      <c r="L448" s="94">
        <f t="shared" si="18"/>
        <v>0</v>
      </c>
      <c r="M448" s="95">
        <v>0</v>
      </c>
      <c r="N448" s="95">
        <v>0</v>
      </c>
      <c r="O448" s="95">
        <v>0</v>
      </c>
      <c r="P448" s="95">
        <v>0</v>
      </c>
      <c r="Q448" s="97">
        <v>0</v>
      </c>
    </row>
    <row r="449" spans="1:17" x14ac:dyDescent="0.25">
      <c r="A449" s="98">
        <f t="shared" si="19"/>
        <v>57741</v>
      </c>
      <c r="B449" s="713" t="str">
        <f t="shared" si="20"/>
        <v>AMCo</v>
      </c>
      <c r="C449" s="99">
        <v>0</v>
      </c>
      <c r="D449" s="100">
        <v>0</v>
      </c>
      <c r="E449" s="100">
        <v>0</v>
      </c>
      <c r="F449" s="100">
        <v>0</v>
      </c>
      <c r="G449" s="100">
        <v>0</v>
      </c>
      <c r="H449" s="100">
        <v>0</v>
      </c>
      <c r="I449" s="100">
        <v>0</v>
      </c>
      <c r="J449" s="100">
        <v>0</v>
      </c>
      <c r="K449" s="101">
        <v>0</v>
      </c>
      <c r="L449" s="102">
        <f t="shared" si="18"/>
        <v>0</v>
      </c>
      <c r="M449" s="104">
        <v>0</v>
      </c>
      <c r="N449" s="104">
        <v>0</v>
      </c>
      <c r="O449" s="104">
        <v>0</v>
      </c>
      <c r="P449" s="104">
        <v>0</v>
      </c>
      <c r="Q449" s="105">
        <v>0</v>
      </c>
    </row>
    <row r="450" spans="1:17" x14ac:dyDescent="0.25">
      <c r="A450" s="106">
        <f t="shared" si="19"/>
        <v>57769</v>
      </c>
      <c r="B450" s="714" t="str">
        <f t="shared" si="20"/>
        <v>AMCo</v>
      </c>
      <c r="C450" s="93">
        <v>0</v>
      </c>
      <c r="D450" s="94">
        <v>0</v>
      </c>
      <c r="E450" s="94">
        <v>0</v>
      </c>
      <c r="F450" s="94">
        <v>0</v>
      </c>
      <c r="G450" s="94">
        <v>0</v>
      </c>
      <c r="H450" s="94">
        <v>0</v>
      </c>
      <c r="I450" s="94">
        <v>0</v>
      </c>
      <c r="J450" s="94">
        <v>0</v>
      </c>
      <c r="K450" s="95">
        <v>0</v>
      </c>
      <c r="L450" s="94">
        <f t="shared" ref="L450:L513" si="21">+O450+P450</f>
        <v>0</v>
      </c>
      <c r="M450" s="95">
        <v>0</v>
      </c>
      <c r="N450" s="95">
        <v>0</v>
      </c>
      <c r="O450" s="95">
        <v>0</v>
      </c>
      <c r="P450" s="95">
        <v>0</v>
      </c>
      <c r="Q450" s="97">
        <v>0</v>
      </c>
    </row>
    <row r="451" spans="1:17" x14ac:dyDescent="0.25">
      <c r="A451" s="98">
        <f t="shared" ref="A451:A514" si="22">+EOMONTH(A450,1)</f>
        <v>57800</v>
      </c>
      <c r="B451" s="713" t="str">
        <f t="shared" ref="B451:B514" si="23">+B450</f>
        <v>AMCo</v>
      </c>
      <c r="C451" s="99">
        <v>0</v>
      </c>
      <c r="D451" s="100">
        <v>0</v>
      </c>
      <c r="E451" s="100">
        <v>0</v>
      </c>
      <c r="F451" s="100">
        <v>0</v>
      </c>
      <c r="G451" s="100">
        <v>0</v>
      </c>
      <c r="H451" s="100">
        <v>0</v>
      </c>
      <c r="I451" s="100">
        <v>0</v>
      </c>
      <c r="J451" s="100">
        <v>0</v>
      </c>
      <c r="K451" s="101">
        <v>0</v>
      </c>
      <c r="L451" s="102">
        <f t="shared" si="21"/>
        <v>0</v>
      </c>
      <c r="M451" s="104">
        <v>0</v>
      </c>
      <c r="N451" s="104">
        <v>0</v>
      </c>
      <c r="O451" s="104">
        <v>0</v>
      </c>
      <c r="P451" s="104">
        <v>0</v>
      </c>
      <c r="Q451" s="105">
        <v>0</v>
      </c>
    </row>
    <row r="452" spans="1:17" x14ac:dyDescent="0.25">
      <c r="A452" s="106">
        <f t="shared" si="22"/>
        <v>57830</v>
      </c>
      <c r="B452" s="714" t="str">
        <f t="shared" si="23"/>
        <v>AMCo</v>
      </c>
      <c r="C452" s="93">
        <v>0</v>
      </c>
      <c r="D452" s="94">
        <v>0</v>
      </c>
      <c r="E452" s="94">
        <v>0</v>
      </c>
      <c r="F452" s="94">
        <v>0</v>
      </c>
      <c r="G452" s="94">
        <v>0</v>
      </c>
      <c r="H452" s="94">
        <v>0</v>
      </c>
      <c r="I452" s="94">
        <v>0</v>
      </c>
      <c r="J452" s="94">
        <v>0</v>
      </c>
      <c r="K452" s="95">
        <v>0</v>
      </c>
      <c r="L452" s="94">
        <f t="shared" si="21"/>
        <v>0</v>
      </c>
      <c r="M452" s="95">
        <v>0</v>
      </c>
      <c r="N452" s="95">
        <v>0</v>
      </c>
      <c r="O452" s="95">
        <v>0</v>
      </c>
      <c r="P452" s="95">
        <v>0</v>
      </c>
      <c r="Q452" s="97">
        <v>0</v>
      </c>
    </row>
    <row r="453" spans="1:17" x14ac:dyDescent="0.25">
      <c r="A453" s="98">
        <f t="shared" si="22"/>
        <v>57861</v>
      </c>
      <c r="B453" s="713" t="str">
        <f t="shared" si="23"/>
        <v>AMCo</v>
      </c>
      <c r="C453" s="99">
        <v>0</v>
      </c>
      <c r="D453" s="100">
        <v>0</v>
      </c>
      <c r="E453" s="100">
        <v>0</v>
      </c>
      <c r="F453" s="100">
        <v>0</v>
      </c>
      <c r="G453" s="100">
        <v>0</v>
      </c>
      <c r="H453" s="100">
        <v>0</v>
      </c>
      <c r="I453" s="100">
        <v>0</v>
      </c>
      <c r="J453" s="100">
        <v>0</v>
      </c>
      <c r="K453" s="101">
        <v>0</v>
      </c>
      <c r="L453" s="102">
        <f t="shared" si="21"/>
        <v>0</v>
      </c>
      <c r="M453" s="104">
        <v>0</v>
      </c>
      <c r="N453" s="104">
        <v>0</v>
      </c>
      <c r="O453" s="104">
        <v>0</v>
      </c>
      <c r="P453" s="104">
        <v>0</v>
      </c>
      <c r="Q453" s="105">
        <v>0</v>
      </c>
    </row>
    <row r="454" spans="1:17" x14ac:dyDescent="0.25">
      <c r="A454" s="106">
        <f t="shared" si="22"/>
        <v>57891</v>
      </c>
      <c r="B454" s="714" t="str">
        <f t="shared" si="23"/>
        <v>AMCo</v>
      </c>
      <c r="C454" s="93">
        <v>0</v>
      </c>
      <c r="D454" s="94">
        <v>0</v>
      </c>
      <c r="E454" s="94">
        <v>0</v>
      </c>
      <c r="F454" s="94">
        <v>0</v>
      </c>
      <c r="G454" s="94">
        <v>0</v>
      </c>
      <c r="H454" s="94">
        <v>0</v>
      </c>
      <c r="I454" s="94">
        <v>0</v>
      </c>
      <c r="J454" s="94">
        <v>0</v>
      </c>
      <c r="K454" s="95">
        <v>0</v>
      </c>
      <c r="L454" s="94">
        <f t="shared" si="21"/>
        <v>0</v>
      </c>
      <c r="M454" s="95">
        <v>0</v>
      </c>
      <c r="N454" s="95">
        <v>0</v>
      </c>
      <c r="O454" s="95">
        <v>0</v>
      </c>
      <c r="P454" s="95">
        <v>0</v>
      </c>
      <c r="Q454" s="97">
        <v>0</v>
      </c>
    </row>
    <row r="455" spans="1:17" x14ac:dyDescent="0.25">
      <c r="A455" s="98">
        <f t="shared" si="22"/>
        <v>57922</v>
      </c>
      <c r="B455" s="713" t="str">
        <f t="shared" si="23"/>
        <v>AMCo</v>
      </c>
      <c r="C455" s="99">
        <v>0</v>
      </c>
      <c r="D455" s="100">
        <v>0</v>
      </c>
      <c r="E455" s="100">
        <v>0</v>
      </c>
      <c r="F455" s="100">
        <v>0</v>
      </c>
      <c r="G455" s="100">
        <v>0</v>
      </c>
      <c r="H455" s="100">
        <v>0</v>
      </c>
      <c r="I455" s="100">
        <v>0</v>
      </c>
      <c r="J455" s="100">
        <v>0</v>
      </c>
      <c r="K455" s="101">
        <v>0</v>
      </c>
      <c r="L455" s="102">
        <f t="shared" si="21"/>
        <v>0</v>
      </c>
      <c r="M455" s="104">
        <v>0</v>
      </c>
      <c r="N455" s="104">
        <v>0</v>
      </c>
      <c r="O455" s="104">
        <v>0</v>
      </c>
      <c r="P455" s="104">
        <v>0</v>
      </c>
      <c r="Q455" s="105">
        <v>0</v>
      </c>
    </row>
    <row r="456" spans="1:17" x14ac:dyDescent="0.25">
      <c r="A456" s="106">
        <f t="shared" si="22"/>
        <v>57953</v>
      </c>
      <c r="B456" s="714" t="str">
        <f t="shared" si="23"/>
        <v>AMCo</v>
      </c>
      <c r="C456" s="93">
        <v>0</v>
      </c>
      <c r="D456" s="94">
        <v>0</v>
      </c>
      <c r="E456" s="94">
        <v>0</v>
      </c>
      <c r="F456" s="94">
        <v>0</v>
      </c>
      <c r="G456" s="94">
        <v>0</v>
      </c>
      <c r="H456" s="94">
        <v>0</v>
      </c>
      <c r="I456" s="94">
        <v>0</v>
      </c>
      <c r="J456" s="94">
        <v>0</v>
      </c>
      <c r="K456" s="95">
        <v>0</v>
      </c>
      <c r="L456" s="94">
        <f t="shared" si="21"/>
        <v>0</v>
      </c>
      <c r="M456" s="95">
        <v>0</v>
      </c>
      <c r="N456" s="95">
        <v>0</v>
      </c>
      <c r="O456" s="95">
        <v>0</v>
      </c>
      <c r="P456" s="95">
        <v>0</v>
      </c>
      <c r="Q456" s="97">
        <v>0</v>
      </c>
    </row>
    <row r="457" spans="1:17" x14ac:dyDescent="0.25">
      <c r="A457" s="98">
        <f t="shared" si="22"/>
        <v>57983</v>
      </c>
      <c r="B457" s="713" t="str">
        <f t="shared" si="23"/>
        <v>AMCo</v>
      </c>
      <c r="C457" s="99">
        <v>0</v>
      </c>
      <c r="D457" s="100">
        <v>0</v>
      </c>
      <c r="E457" s="100">
        <v>0</v>
      </c>
      <c r="F457" s="100">
        <v>0</v>
      </c>
      <c r="G457" s="100">
        <v>0</v>
      </c>
      <c r="H457" s="100">
        <v>0</v>
      </c>
      <c r="I457" s="100">
        <v>0</v>
      </c>
      <c r="J457" s="100">
        <v>0</v>
      </c>
      <c r="K457" s="101">
        <v>0</v>
      </c>
      <c r="L457" s="102">
        <f t="shared" si="21"/>
        <v>0</v>
      </c>
      <c r="M457" s="104">
        <v>0</v>
      </c>
      <c r="N457" s="104">
        <v>0</v>
      </c>
      <c r="O457" s="104">
        <v>0</v>
      </c>
      <c r="P457" s="104">
        <v>0</v>
      </c>
      <c r="Q457" s="105">
        <v>0</v>
      </c>
    </row>
    <row r="458" spans="1:17" x14ac:dyDescent="0.25">
      <c r="A458" s="106">
        <f t="shared" si="22"/>
        <v>58014</v>
      </c>
      <c r="B458" s="714" t="str">
        <f t="shared" si="23"/>
        <v>AMCo</v>
      </c>
      <c r="C458" s="93">
        <v>0</v>
      </c>
      <c r="D458" s="94">
        <v>0</v>
      </c>
      <c r="E458" s="94">
        <v>0</v>
      </c>
      <c r="F458" s="94">
        <v>0</v>
      </c>
      <c r="G458" s="94">
        <v>0</v>
      </c>
      <c r="H458" s="94">
        <v>0</v>
      </c>
      <c r="I458" s="94">
        <v>0</v>
      </c>
      <c r="J458" s="94">
        <v>0</v>
      </c>
      <c r="K458" s="95">
        <v>0</v>
      </c>
      <c r="L458" s="94">
        <f t="shared" si="21"/>
        <v>0</v>
      </c>
      <c r="M458" s="95">
        <v>0</v>
      </c>
      <c r="N458" s="95">
        <v>0</v>
      </c>
      <c r="O458" s="95">
        <v>0</v>
      </c>
      <c r="P458" s="95">
        <v>0</v>
      </c>
      <c r="Q458" s="97">
        <v>0</v>
      </c>
    </row>
    <row r="459" spans="1:17" x14ac:dyDescent="0.25">
      <c r="A459" s="98">
        <f t="shared" si="22"/>
        <v>58044</v>
      </c>
      <c r="B459" s="713" t="str">
        <f t="shared" si="23"/>
        <v>AMCo</v>
      </c>
      <c r="C459" s="99">
        <v>0</v>
      </c>
      <c r="D459" s="100">
        <v>0</v>
      </c>
      <c r="E459" s="100">
        <v>0</v>
      </c>
      <c r="F459" s="100">
        <v>0</v>
      </c>
      <c r="G459" s="100">
        <v>0</v>
      </c>
      <c r="H459" s="100">
        <v>0</v>
      </c>
      <c r="I459" s="100">
        <v>0</v>
      </c>
      <c r="J459" s="100">
        <v>0</v>
      </c>
      <c r="K459" s="101">
        <v>0</v>
      </c>
      <c r="L459" s="102">
        <f t="shared" si="21"/>
        <v>0</v>
      </c>
      <c r="M459" s="104">
        <v>0</v>
      </c>
      <c r="N459" s="104">
        <v>0</v>
      </c>
      <c r="O459" s="104">
        <v>0</v>
      </c>
      <c r="P459" s="104">
        <v>0</v>
      </c>
      <c r="Q459" s="105">
        <v>0</v>
      </c>
    </row>
    <row r="460" spans="1:17" x14ac:dyDescent="0.25">
      <c r="A460" s="106">
        <f t="shared" si="22"/>
        <v>58075</v>
      </c>
      <c r="B460" s="714" t="str">
        <f t="shared" si="23"/>
        <v>AMCo</v>
      </c>
      <c r="C460" s="93">
        <v>0</v>
      </c>
      <c r="D460" s="94">
        <v>0</v>
      </c>
      <c r="E460" s="94">
        <v>0</v>
      </c>
      <c r="F460" s="94">
        <v>0</v>
      </c>
      <c r="G460" s="94">
        <v>0</v>
      </c>
      <c r="H460" s="94">
        <v>0</v>
      </c>
      <c r="I460" s="94">
        <v>0</v>
      </c>
      <c r="J460" s="94">
        <v>0</v>
      </c>
      <c r="K460" s="95">
        <v>0</v>
      </c>
      <c r="L460" s="94">
        <f t="shared" si="21"/>
        <v>0</v>
      </c>
      <c r="M460" s="95">
        <v>0</v>
      </c>
      <c r="N460" s="95">
        <v>0</v>
      </c>
      <c r="O460" s="95">
        <v>0</v>
      </c>
      <c r="P460" s="95">
        <v>0</v>
      </c>
      <c r="Q460" s="97">
        <v>0</v>
      </c>
    </row>
    <row r="461" spans="1:17" x14ac:dyDescent="0.25">
      <c r="A461" s="98">
        <f t="shared" si="22"/>
        <v>58106</v>
      </c>
      <c r="B461" s="713" t="str">
        <f t="shared" si="23"/>
        <v>AMCo</v>
      </c>
      <c r="C461" s="99">
        <v>0</v>
      </c>
      <c r="D461" s="100">
        <v>0</v>
      </c>
      <c r="E461" s="100">
        <v>0</v>
      </c>
      <c r="F461" s="100">
        <v>0</v>
      </c>
      <c r="G461" s="100">
        <v>0</v>
      </c>
      <c r="H461" s="100">
        <v>0</v>
      </c>
      <c r="I461" s="100">
        <v>0</v>
      </c>
      <c r="J461" s="100">
        <v>0</v>
      </c>
      <c r="K461" s="101">
        <v>0</v>
      </c>
      <c r="L461" s="102">
        <f t="shared" si="21"/>
        <v>0</v>
      </c>
      <c r="M461" s="104">
        <v>0</v>
      </c>
      <c r="N461" s="104">
        <v>0</v>
      </c>
      <c r="O461" s="104">
        <v>0</v>
      </c>
      <c r="P461" s="104">
        <v>0</v>
      </c>
      <c r="Q461" s="105">
        <v>0</v>
      </c>
    </row>
    <row r="462" spans="1:17" x14ac:dyDescent="0.25">
      <c r="A462" s="106">
        <f t="shared" si="22"/>
        <v>58134</v>
      </c>
      <c r="B462" s="714" t="str">
        <f t="shared" si="23"/>
        <v>AMCo</v>
      </c>
      <c r="C462" s="93">
        <v>0</v>
      </c>
      <c r="D462" s="94">
        <v>0</v>
      </c>
      <c r="E462" s="94">
        <v>0</v>
      </c>
      <c r="F462" s="94">
        <v>0</v>
      </c>
      <c r="G462" s="94">
        <v>0</v>
      </c>
      <c r="H462" s="94">
        <v>0</v>
      </c>
      <c r="I462" s="94">
        <v>0</v>
      </c>
      <c r="J462" s="94">
        <v>0</v>
      </c>
      <c r="K462" s="95">
        <v>0</v>
      </c>
      <c r="L462" s="94">
        <f t="shared" si="21"/>
        <v>0</v>
      </c>
      <c r="M462" s="95">
        <v>0</v>
      </c>
      <c r="N462" s="95">
        <v>0</v>
      </c>
      <c r="O462" s="95">
        <v>0</v>
      </c>
      <c r="P462" s="95">
        <v>0</v>
      </c>
      <c r="Q462" s="97">
        <v>0</v>
      </c>
    </row>
    <row r="463" spans="1:17" x14ac:dyDescent="0.25">
      <c r="A463" s="98">
        <f t="shared" si="22"/>
        <v>58165</v>
      </c>
      <c r="B463" s="713" t="str">
        <f t="shared" si="23"/>
        <v>AMCo</v>
      </c>
      <c r="C463" s="99">
        <v>0</v>
      </c>
      <c r="D463" s="100">
        <v>0</v>
      </c>
      <c r="E463" s="100">
        <v>0</v>
      </c>
      <c r="F463" s="100">
        <v>0</v>
      </c>
      <c r="G463" s="100">
        <v>0</v>
      </c>
      <c r="H463" s="100">
        <v>0</v>
      </c>
      <c r="I463" s="100">
        <v>0</v>
      </c>
      <c r="J463" s="100">
        <v>0</v>
      </c>
      <c r="K463" s="101">
        <v>0</v>
      </c>
      <c r="L463" s="102">
        <f t="shared" si="21"/>
        <v>0</v>
      </c>
      <c r="M463" s="104">
        <v>0</v>
      </c>
      <c r="N463" s="104">
        <v>0</v>
      </c>
      <c r="O463" s="104">
        <v>0</v>
      </c>
      <c r="P463" s="104">
        <v>0</v>
      </c>
      <c r="Q463" s="105">
        <v>0</v>
      </c>
    </row>
    <row r="464" spans="1:17" x14ac:dyDescent="0.25">
      <c r="A464" s="106">
        <f t="shared" si="22"/>
        <v>58195</v>
      </c>
      <c r="B464" s="714" t="str">
        <f t="shared" si="23"/>
        <v>AMCo</v>
      </c>
      <c r="C464" s="93">
        <v>0</v>
      </c>
      <c r="D464" s="94">
        <v>0</v>
      </c>
      <c r="E464" s="94">
        <v>0</v>
      </c>
      <c r="F464" s="94">
        <v>0</v>
      </c>
      <c r="G464" s="94">
        <v>0</v>
      </c>
      <c r="H464" s="94">
        <v>0</v>
      </c>
      <c r="I464" s="94">
        <v>0</v>
      </c>
      <c r="J464" s="94">
        <v>0</v>
      </c>
      <c r="K464" s="95">
        <v>0</v>
      </c>
      <c r="L464" s="94">
        <f t="shared" si="21"/>
        <v>0</v>
      </c>
      <c r="M464" s="95">
        <v>0</v>
      </c>
      <c r="N464" s="95">
        <v>0</v>
      </c>
      <c r="O464" s="95">
        <v>0</v>
      </c>
      <c r="P464" s="95">
        <v>0</v>
      </c>
      <c r="Q464" s="97">
        <v>0</v>
      </c>
    </row>
    <row r="465" spans="1:17" x14ac:dyDescent="0.25">
      <c r="A465" s="98">
        <f t="shared" si="22"/>
        <v>58226</v>
      </c>
      <c r="B465" s="713" t="str">
        <f t="shared" si="23"/>
        <v>AMCo</v>
      </c>
      <c r="C465" s="99">
        <v>0</v>
      </c>
      <c r="D465" s="100">
        <v>0</v>
      </c>
      <c r="E465" s="100">
        <v>0</v>
      </c>
      <c r="F465" s="100">
        <v>0</v>
      </c>
      <c r="G465" s="100">
        <v>0</v>
      </c>
      <c r="H465" s="100">
        <v>0</v>
      </c>
      <c r="I465" s="100">
        <v>0</v>
      </c>
      <c r="J465" s="100">
        <v>0</v>
      </c>
      <c r="K465" s="101">
        <v>0</v>
      </c>
      <c r="L465" s="102">
        <f t="shared" si="21"/>
        <v>0</v>
      </c>
      <c r="M465" s="104">
        <v>0</v>
      </c>
      <c r="N465" s="104">
        <v>0</v>
      </c>
      <c r="O465" s="104">
        <v>0</v>
      </c>
      <c r="P465" s="104">
        <v>0</v>
      </c>
      <c r="Q465" s="105">
        <v>0</v>
      </c>
    </row>
    <row r="466" spans="1:17" x14ac:dyDescent="0.25">
      <c r="A466" s="106">
        <f t="shared" si="22"/>
        <v>58256</v>
      </c>
      <c r="B466" s="714" t="str">
        <f t="shared" si="23"/>
        <v>AMCo</v>
      </c>
      <c r="C466" s="93">
        <v>0</v>
      </c>
      <c r="D466" s="94">
        <v>0</v>
      </c>
      <c r="E466" s="94">
        <v>0</v>
      </c>
      <c r="F466" s="94">
        <v>0</v>
      </c>
      <c r="G466" s="94">
        <v>0</v>
      </c>
      <c r="H466" s="94">
        <v>0</v>
      </c>
      <c r="I466" s="94">
        <v>0</v>
      </c>
      <c r="J466" s="94">
        <v>0</v>
      </c>
      <c r="K466" s="95">
        <v>0</v>
      </c>
      <c r="L466" s="94">
        <f t="shared" si="21"/>
        <v>0</v>
      </c>
      <c r="M466" s="95">
        <v>0</v>
      </c>
      <c r="N466" s="95">
        <v>0</v>
      </c>
      <c r="O466" s="95">
        <v>0</v>
      </c>
      <c r="P466" s="95">
        <v>0</v>
      </c>
      <c r="Q466" s="97">
        <v>0</v>
      </c>
    </row>
    <row r="467" spans="1:17" x14ac:dyDescent="0.25">
      <c r="A467" s="98">
        <f t="shared" si="22"/>
        <v>58287</v>
      </c>
      <c r="B467" s="713" t="str">
        <f t="shared" si="23"/>
        <v>AMCo</v>
      </c>
      <c r="C467" s="99">
        <v>0</v>
      </c>
      <c r="D467" s="100">
        <v>0</v>
      </c>
      <c r="E467" s="100">
        <v>0</v>
      </c>
      <c r="F467" s="100">
        <v>0</v>
      </c>
      <c r="G467" s="100">
        <v>0</v>
      </c>
      <c r="H467" s="100">
        <v>0</v>
      </c>
      <c r="I467" s="100">
        <v>0</v>
      </c>
      <c r="J467" s="100">
        <v>0</v>
      </c>
      <c r="K467" s="101">
        <v>0</v>
      </c>
      <c r="L467" s="102">
        <f t="shared" si="21"/>
        <v>0</v>
      </c>
      <c r="M467" s="104">
        <v>0</v>
      </c>
      <c r="N467" s="104">
        <v>0</v>
      </c>
      <c r="O467" s="104">
        <v>0</v>
      </c>
      <c r="P467" s="104">
        <v>0</v>
      </c>
      <c r="Q467" s="105">
        <v>0</v>
      </c>
    </row>
    <row r="468" spans="1:17" x14ac:dyDescent="0.25">
      <c r="A468" s="106">
        <f t="shared" si="22"/>
        <v>58318</v>
      </c>
      <c r="B468" s="714" t="str">
        <f t="shared" si="23"/>
        <v>AMCo</v>
      </c>
      <c r="C468" s="93">
        <v>0</v>
      </c>
      <c r="D468" s="94">
        <v>0</v>
      </c>
      <c r="E468" s="94">
        <v>0</v>
      </c>
      <c r="F468" s="94">
        <v>0</v>
      </c>
      <c r="G468" s="94">
        <v>0</v>
      </c>
      <c r="H468" s="94">
        <v>0</v>
      </c>
      <c r="I468" s="94">
        <v>0</v>
      </c>
      <c r="J468" s="94">
        <v>0</v>
      </c>
      <c r="K468" s="95">
        <v>0</v>
      </c>
      <c r="L468" s="94">
        <f t="shared" si="21"/>
        <v>0</v>
      </c>
      <c r="M468" s="95">
        <v>0</v>
      </c>
      <c r="N468" s="95">
        <v>0</v>
      </c>
      <c r="O468" s="95">
        <v>0</v>
      </c>
      <c r="P468" s="95">
        <v>0</v>
      </c>
      <c r="Q468" s="97">
        <v>0</v>
      </c>
    </row>
    <row r="469" spans="1:17" x14ac:dyDescent="0.25">
      <c r="A469" s="98">
        <f t="shared" si="22"/>
        <v>58348</v>
      </c>
      <c r="B469" s="713" t="str">
        <f t="shared" si="23"/>
        <v>AMCo</v>
      </c>
      <c r="C469" s="99">
        <v>0</v>
      </c>
      <c r="D469" s="100">
        <v>0</v>
      </c>
      <c r="E469" s="100">
        <v>0</v>
      </c>
      <c r="F469" s="100">
        <v>0</v>
      </c>
      <c r="G469" s="100">
        <v>0</v>
      </c>
      <c r="H469" s="100">
        <v>0</v>
      </c>
      <c r="I469" s="100">
        <v>0</v>
      </c>
      <c r="J469" s="100">
        <v>0</v>
      </c>
      <c r="K469" s="101">
        <v>0</v>
      </c>
      <c r="L469" s="102">
        <f t="shared" si="21"/>
        <v>0</v>
      </c>
      <c r="M469" s="104">
        <v>0</v>
      </c>
      <c r="N469" s="104">
        <v>0</v>
      </c>
      <c r="O469" s="104">
        <v>0</v>
      </c>
      <c r="P469" s="104">
        <v>0</v>
      </c>
      <c r="Q469" s="105">
        <v>0</v>
      </c>
    </row>
    <row r="470" spans="1:17" x14ac:dyDescent="0.25">
      <c r="A470" s="106">
        <f t="shared" si="22"/>
        <v>58379</v>
      </c>
      <c r="B470" s="714" t="str">
        <f t="shared" si="23"/>
        <v>AMCo</v>
      </c>
      <c r="C470" s="93">
        <v>0</v>
      </c>
      <c r="D470" s="94">
        <v>0</v>
      </c>
      <c r="E470" s="94">
        <v>0</v>
      </c>
      <c r="F470" s="94">
        <v>0</v>
      </c>
      <c r="G470" s="94">
        <v>0</v>
      </c>
      <c r="H470" s="94">
        <v>0</v>
      </c>
      <c r="I470" s="94">
        <v>0</v>
      </c>
      <c r="J470" s="94">
        <v>0</v>
      </c>
      <c r="K470" s="95">
        <v>0</v>
      </c>
      <c r="L470" s="94">
        <f t="shared" si="21"/>
        <v>0</v>
      </c>
      <c r="M470" s="95">
        <v>0</v>
      </c>
      <c r="N470" s="95">
        <v>0</v>
      </c>
      <c r="O470" s="95">
        <v>0</v>
      </c>
      <c r="P470" s="95">
        <v>0</v>
      </c>
      <c r="Q470" s="97">
        <v>0</v>
      </c>
    </row>
    <row r="471" spans="1:17" x14ac:dyDescent="0.25">
      <c r="A471" s="98">
        <f t="shared" si="22"/>
        <v>58409</v>
      </c>
      <c r="B471" s="713" t="str">
        <f t="shared" si="23"/>
        <v>AMCo</v>
      </c>
      <c r="C471" s="99">
        <v>0</v>
      </c>
      <c r="D471" s="100">
        <v>0</v>
      </c>
      <c r="E471" s="100">
        <v>0</v>
      </c>
      <c r="F471" s="100">
        <v>0</v>
      </c>
      <c r="G471" s="100">
        <v>0</v>
      </c>
      <c r="H471" s="100">
        <v>0</v>
      </c>
      <c r="I471" s="100">
        <v>0</v>
      </c>
      <c r="J471" s="100">
        <v>0</v>
      </c>
      <c r="K471" s="101">
        <v>0</v>
      </c>
      <c r="L471" s="102">
        <f t="shared" si="21"/>
        <v>0</v>
      </c>
      <c r="M471" s="104">
        <v>0</v>
      </c>
      <c r="N471" s="104">
        <v>0</v>
      </c>
      <c r="O471" s="104">
        <v>0</v>
      </c>
      <c r="P471" s="104">
        <v>0</v>
      </c>
      <c r="Q471" s="105">
        <v>0</v>
      </c>
    </row>
    <row r="472" spans="1:17" x14ac:dyDescent="0.25">
      <c r="A472" s="106">
        <f t="shared" si="22"/>
        <v>58440</v>
      </c>
      <c r="B472" s="714" t="str">
        <f t="shared" si="23"/>
        <v>AMCo</v>
      </c>
      <c r="C472" s="93">
        <v>0</v>
      </c>
      <c r="D472" s="94">
        <v>0</v>
      </c>
      <c r="E472" s="94">
        <v>0</v>
      </c>
      <c r="F472" s="94">
        <v>0</v>
      </c>
      <c r="G472" s="94">
        <v>0</v>
      </c>
      <c r="H472" s="94">
        <v>0</v>
      </c>
      <c r="I472" s="94">
        <v>0</v>
      </c>
      <c r="J472" s="94">
        <v>0</v>
      </c>
      <c r="K472" s="95">
        <v>0</v>
      </c>
      <c r="L472" s="94">
        <f t="shared" si="21"/>
        <v>0</v>
      </c>
      <c r="M472" s="95">
        <v>0</v>
      </c>
      <c r="N472" s="95">
        <v>0</v>
      </c>
      <c r="O472" s="95">
        <v>0</v>
      </c>
      <c r="P472" s="95">
        <v>0</v>
      </c>
      <c r="Q472" s="97">
        <v>0</v>
      </c>
    </row>
    <row r="473" spans="1:17" x14ac:dyDescent="0.25">
      <c r="A473" s="98">
        <f t="shared" si="22"/>
        <v>58471</v>
      </c>
      <c r="B473" s="713" t="str">
        <f t="shared" si="23"/>
        <v>AMCo</v>
      </c>
      <c r="C473" s="99">
        <v>0</v>
      </c>
      <c r="D473" s="100">
        <v>0</v>
      </c>
      <c r="E473" s="100">
        <v>0</v>
      </c>
      <c r="F473" s="100">
        <v>0</v>
      </c>
      <c r="G473" s="100">
        <v>0</v>
      </c>
      <c r="H473" s="100">
        <v>0</v>
      </c>
      <c r="I473" s="100">
        <v>0</v>
      </c>
      <c r="J473" s="100">
        <v>0</v>
      </c>
      <c r="K473" s="101">
        <v>0</v>
      </c>
      <c r="L473" s="102">
        <f t="shared" si="21"/>
        <v>0</v>
      </c>
      <c r="M473" s="104">
        <v>0</v>
      </c>
      <c r="N473" s="104">
        <v>0</v>
      </c>
      <c r="O473" s="104">
        <v>0</v>
      </c>
      <c r="P473" s="104">
        <v>0</v>
      </c>
      <c r="Q473" s="105">
        <v>0</v>
      </c>
    </row>
    <row r="474" spans="1:17" x14ac:dyDescent="0.25">
      <c r="A474" s="106">
        <f t="shared" si="22"/>
        <v>58500</v>
      </c>
      <c r="B474" s="714" t="str">
        <f t="shared" si="23"/>
        <v>AMCo</v>
      </c>
      <c r="C474" s="93">
        <v>0</v>
      </c>
      <c r="D474" s="94">
        <v>0</v>
      </c>
      <c r="E474" s="94">
        <v>0</v>
      </c>
      <c r="F474" s="94">
        <v>0</v>
      </c>
      <c r="G474" s="94">
        <v>0</v>
      </c>
      <c r="H474" s="94">
        <v>0</v>
      </c>
      <c r="I474" s="94">
        <v>0</v>
      </c>
      <c r="J474" s="94">
        <v>0</v>
      </c>
      <c r="K474" s="95">
        <v>0</v>
      </c>
      <c r="L474" s="94">
        <f t="shared" si="21"/>
        <v>0</v>
      </c>
      <c r="M474" s="95">
        <v>0</v>
      </c>
      <c r="N474" s="95">
        <v>0</v>
      </c>
      <c r="O474" s="95">
        <v>0</v>
      </c>
      <c r="P474" s="95">
        <v>0</v>
      </c>
      <c r="Q474" s="97">
        <v>0</v>
      </c>
    </row>
    <row r="475" spans="1:17" x14ac:dyDescent="0.25">
      <c r="A475" s="98">
        <f t="shared" si="22"/>
        <v>58531</v>
      </c>
      <c r="B475" s="713" t="str">
        <f t="shared" si="23"/>
        <v>AMCo</v>
      </c>
      <c r="C475" s="99">
        <v>0</v>
      </c>
      <c r="D475" s="100">
        <v>0</v>
      </c>
      <c r="E475" s="100">
        <v>0</v>
      </c>
      <c r="F475" s="100">
        <v>0</v>
      </c>
      <c r="G475" s="100">
        <v>0</v>
      </c>
      <c r="H475" s="100">
        <v>0</v>
      </c>
      <c r="I475" s="100">
        <v>0</v>
      </c>
      <c r="J475" s="100">
        <v>0</v>
      </c>
      <c r="K475" s="101">
        <v>0</v>
      </c>
      <c r="L475" s="102">
        <f t="shared" si="21"/>
        <v>0</v>
      </c>
      <c r="M475" s="104">
        <v>0</v>
      </c>
      <c r="N475" s="104">
        <v>0</v>
      </c>
      <c r="O475" s="104">
        <v>0</v>
      </c>
      <c r="P475" s="104">
        <v>0</v>
      </c>
      <c r="Q475" s="105">
        <v>0</v>
      </c>
    </row>
    <row r="476" spans="1:17" x14ac:dyDescent="0.25">
      <c r="A476" s="106">
        <f t="shared" si="22"/>
        <v>58561</v>
      </c>
      <c r="B476" s="714" t="str">
        <f t="shared" si="23"/>
        <v>AMCo</v>
      </c>
      <c r="C476" s="93">
        <v>0</v>
      </c>
      <c r="D476" s="94">
        <v>0</v>
      </c>
      <c r="E476" s="94">
        <v>0</v>
      </c>
      <c r="F476" s="94">
        <v>0</v>
      </c>
      <c r="G476" s="94">
        <v>0</v>
      </c>
      <c r="H476" s="94">
        <v>0</v>
      </c>
      <c r="I476" s="94">
        <v>0</v>
      </c>
      <c r="J476" s="94">
        <v>0</v>
      </c>
      <c r="K476" s="95">
        <v>0</v>
      </c>
      <c r="L476" s="94">
        <f t="shared" si="21"/>
        <v>0</v>
      </c>
      <c r="M476" s="95">
        <v>0</v>
      </c>
      <c r="N476" s="95">
        <v>0</v>
      </c>
      <c r="O476" s="95">
        <v>0</v>
      </c>
      <c r="P476" s="95">
        <v>0</v>
      </c>
      <c r="Q476" s="97">
        <v>0</v>
      </c>
    </row>
    <row r="477" spans="1:17" x14ac:dyDescent="0.25">
      <c r="A477" s="98">
        <f t="shared" si="22"/>
        <v>58592</v>
      </c>
      <c r="B477" s="713" t="str">
        <f t="shared" si="23"/>
        <v>AMCo</v>
      </c>
      <c r="C477" s="99">
        <v>0</v>
      </c>
      <c r="D477" s="100">
        <v>0</v>
      </c>
      <c r="E477" s="100">
        <v>0</v>
      </c>
      <c r="F477" s="100">
        <v>0</v>
      </c>
      <c r="G477" s="100">
        <v>0</v>
      </c>
      <c r="H477" s="100">
        <v>0</v>
      </c>
      <c r="I477" s="100">
        <v>0</v>
      </c>
      <c r="J477" s="100">
        <v>0</v>
      </c>
      <c r="K477" s="101">
        <v>0</v>
      </c>
      <c r="L477" s="102">
        <f t="shared" si="21"/>
        <v>0</v>
      </c>
      <c r="M477" s="104">
        <v>0</v>
      </c>
      <c r="N477" s="104">
        <v>0</v>
      </c>
      <c r="O477" s="104">
        <v>0</v>
      </c>
      <c r="P477" s="104">
        <v>0</v>
      </c>
      <c r="Q477" s="105">
        <v>0</v>
      </c>
    </row>
    <row r="478" spans="1:17" x14ac:dyDescent="0.25">
      <c r="A478" s="106">
        <f t="shared" si="22"/>
        <v>58622</v>
      </c>
      <c r="B478" s="714" t="str">
        <f t="shared" si="23"/>
        <v>AMCo</v>
      </c>
      <c r="C478" s="93">
        <v>0</v>
      </c>
      <c r="D478" s="94">
        <v>0</v>
      </c>
      <c r="E478" s="94">
        <v>0</v>
      </c>
      <c r="F478" s="94">
        <v>0</v>
      </c>
      <c r="G478" s="94">
        <v>0</v>
      </c>
      <c r="H478" s="94">
        <v>0</v>
      </c>
      <c r="I478" s="94">
        <v>0</v>
      </c>
      <c r="J478" s="94">
        <v>0</v>
      </c>
      <c r="K478" s="95">
        <v>0</v>
      </c>
      <c r="L478" s="94">
        <f t="shared" si="21"/>
        <v>0</v>
      </c>
      <c r="M478" s="95">
        <v>0</v>
      </c>
      <c r="N478" s="95">
        <v>0</v>
      </c>
      <c r="O478" s="95">
        <v>0</v>
      </c>
      <c r="P478" s="95">
        <v>0</v>
      </c>
      <c r="Q478" s="97">
        <v>0</v>
      </c>
    </row>
    <row r="479" spans="1:17" x14ac:dyDescent="0.25">
      <c r="A479" s="98">
        <f t="shared" si="22"/>
        <v>58653</v>
      </c>
      <c r="B479" s="713" t="str">
        <f t="shared" si="23"/>
        <v>AMCo</v>
      </c>
      <c r="C479" s="99">
        <v>0</v>
      </c>
      <c r="D479" s="100">
        <v>0</v>
      </c>
      <c r="E479" s="100">
        <v>0</v>
      </c>
      <c r="F479" s="100">
        <v>0</v>
      </c>
      <c r="G479" s="100">
        <v>0</v>
      </c>
      <c r="H479" s="100">
        <v>0</v>
      </c>
      <c r="I479" s="100">
        <v>0</v>
      </c>
      <c r="J479" s="100">
        <v>0</v>
      </c>
      <c r="K479" s="101">
        <v>0</v>
      </c>
      <c r="L479" s="102">
        <f t="shared" si="21"/>
        <v>0</v>
      </c>
      <c r="M479" s="104">
        <v>0</v>
      </c>
      <c r="N479" s="104">
        <v>0</v>
      </c>
      <c r="O479" s="104">
        <v>0</v>
      </c>
      <c r="P479" s="104">
        <v>0</v>
      </c>
      <c r="Q479" s="105">
        <v>0</v>
      </c>
    </row>
    <row r="480" spans="1:17" x14ac:dyDescent="0.25">
      <c r="A480" s="106">
        <f t="shared" si="22"/>
        <v>58684</v>
      </c>
      <c r="B480" s="714" t="str">
        <f t="shared" si="23"/>
        <v>AMCo</v>
      </c>
      <c r="C480" s="93">
        <v>0</v>
      </c>
      <c r="D480" s="94">
        <v>0</v>
      </c>
      <c r="E480" s="94">
        <v>0</v>
      </c>
      <c r="F480" s="94">
        <v>0</v>
      </c>
      <c r="G480" s="94">
        <v>0</v>
      </c>
      <c r="H480" s="94">
        <v>0</v>
      </c>
      <c r="I480" s="94">
        <v>0</v>
      </c>
      <c r="J480" s="94">
        <v>0</v>
      </c>
      <c r="K480" s="95">
        <v>0</v>
      </c>
      <c r="L480" s="94">
        <f t="shared" si="21"/>
        <v>0</v>
      </c>
      <c r="M480" s="95">
        <v>0</v>
      </c>
      <c r="N480" s="95">
        <v>0</v>
      </c>
      <c r="O480" s="95">
        <v>0</v>
      </c>
      <c r="P480" s="95">
        <v>0</v>
      </c>
      <c r="Q480" s="97">
        <v>0</v>
      </c>
    </row>
    <row r="481" spans="1:17" x14ac:dyDescent="0.25">
      <c r="A481" s="98">
        <f t="shared" si="22"/>
        <v>58714</v>
      </c>
      <c r="B481" s="713" t="str">
        <f t="shared" si="23"/>
        <v>AMCo</v>
      </c>
      <c r="C481" s="99">
        <v>0</v>
      </c>
      <c r="D481" s="100">
        <v>0</v>
      </c>
      <c r="E481" s="100">
        <v>0</v>
      </c>
      <c r="F481" s="100">
        <v>0</v>
      </c>
      <c r="G481" s="100">
        <v>0</v>
      </c>
      <c r="H481" s="100">
        <v>0</v>
      </c>
      <c r="I481" s="100">
        <v>0</v>
      </c>
      <c r="J481" s="100">
        <v>0</v>
      </c>
      <c r="K481" s="101">
        <v>0</v>
      </c>
      <c r="L481" s="102">
        <f t="shared" si="21"/>
        <v>0</v>
      </c>
      <c r="M481" s="104">
        <v>0</v>
      </c>
      <c r="N481" s="104">
        <v>0</v>
      </c>
      <c r="O481" s="104">
        <v>0</v>
      </c>
      <c r="P481" s="104">
        <v>0</v>
      </c>
      <c r="Q481" s="105">
        <v>0</v>
      </c>
    </row>
    <row r="482" spans="1:17" x14ac:dyDescent="0.25">
      <c r="A482" s="106">
        <f t="shared" si="22"/>
        <v>58745</v>
      </c>
      <c r="B482" s="714" t="str">
        <f t="shared" si="23"/>
        <v>AMCo</v>
      </c>
      <c r="C482" s="93">
        <v>0</v>
      </c>
      <c r="D482" s="94">
        <v>0</v>
      </c>
      <c r="E482" s="94">
        <v>0</v>
      </c>
      <c r="F482" s="94">
        <v>0</v>
      </c>
      <c r="G482" s="94">
        <v>0</v>
      </c>
      <c r="H482" s="94">
        <v>0</v>
      </c>
      <c r="I482" s="94">
        <v>0</v>
      </c>
      <c r="J482" s="94">
        <v>0</v>
      </c>
      <c r="K482" s="95">
        <v>0</v>
      </c>
      <c r="L482" s="94">
        <f t="shared" si="21"/>
        <v>0</v>
      </c>
      <c r="M482" s="95">
        <v>0</v>
      </c>
      <c r="N482" s="95">
        <v>0</v>
      </c>
      <c r="O482" s="95">
        <v>0</v>
      </c>
      <c r="P482" s="95">
        <v>0</v>
      </c>
      <c r="Q482" s="97">
        <v>0</v>
      </c>
    </row>
    <row r="483" spans="1:17" x14ac:dyDescent="0.25">
      <c r="A483" s="98">
        <f t="shared" si="22"/>
        <v>58775</v>
      </c>
      <c r="B483" s="713" t="str">
        <f t="shared" si="23"/>
        <v>AMCo</v>
      </c>
      <c r="C483" s="99">
        <v>0</v>
      </c>
      <c r="D483" s="100">
        <v>0</v>
      </c>
      <c r="E483" s="100">
        <v>0</v>
      </c>
      <c r="F483" s="100">
        <v>0</v>
      </c>
      <c r="G483" s="100">
        <v>0</v>
      </c>
      <c r="H483" s="100">
        <v>0</v>
      </c>
      <c r="I483" s="100">
        <v>0</v>
      </c>
      <c r="J483" s="100">
        <v>0</v>
      </c>
      <c r="K483" s="101">
        <v>0</v>
      </c>
      <c r="L483" s="102">
        <f t="shared" si="21"/>
        <v>0</v>
      </c>
      <c r="M483" s="104">
        <v>0</v>
      </c>
      <c r="N483" s="104">
        <v>0</v>
      </c>
      <c r="O483" s="104">
        <v>0</v>
      </c>
      <c r="P483" s="104">
        <v>0</v>
      </c>
      <c r="Q483" s="105">
        <v>0</v>
      </c>
    </row>
    <row r="484" spans="1:17" x14ac:dyDescent="0.25">
      <c r="A484" s="106">
        <f t="shared" si="22"/>
        <v>58806</v>
      </c>
      <c r="B484" s="714" t="str">
        <f t="shared" si="23"/>
        <v>AMCo</v>
      </c>
      <c r="C484" s="93">
        <v>0</v>
      </c>
      <c r="D484" s="94">
        <v>0</v>
      </c>
      <c r="E484" s="94">
        <v>0</v>
      </c>
      <c r="F484" s="94">
        <v>0</v>
      </c>
      <c r="G484" s="94">
        <v>0</v>
      </c>
      <c r="H484" s="94">
        <v>0</v>
      </c>
      <c r="I484" s="94">
        <v>0</v>
      </c>
      <c r="J484" s="94">
        <v>0</v>
      </c>
      <c r="K484" s="95">
        <v>0</v>
      </c>
      <c r="L484" s="94">
        <f t="shared" si="21"/>
        <v>0</v>
      </c>
      <c r="M484" s="95">
        <v>0</v>
      </c>
      <c r="N484" s="95">
        <v>0</v>
      </c>
      <c r="O484" s="95">
        <v>0</v>
      </c>
      <c r="P484" s="95">
        <v>0</v>
      </c>
      <c r="Q484" s="97">
        <v>0</v>
      </c>
    </row>
    <row r="485" spans="1:17" x14ac:dyDescent="0.25">
      <c r="A485" s="98">
        <f t="shared" si="22"/>
        <v>58837</v>
      </c>
      <c r="B485" s="713" t="str">
        <f t="shared" si="23"/>
        <v>AMCo</v>
      </c>
      <c r="C485" s="99">
        <v>0</v>
      </c>
      <c r="D485" s="100">
        <v>0</v>
      </c>
      <c r="E485" s="100">
        <v>0</v>
      </c>
      <c r="F485" s="100">
        <v>0</v>
      </c>
      <c r="G485" s="100">
        <v>0</v>
      </c>
      <c r="H485" s="100">
        <v>0</v>
      </c>
      <c r="I485" s="100">
        <v>0</v>
      </c>
      <c r="J485" s="100">
        <v>0</v>
      </c>
      <c r="K485" s="101">
        <v>0</v>
      </c>
      <c r="L485" s="102">
        <f t="shared" si="21"/>
        <v>0</v>
      </c>
      <c r="M485" s="104">
        <v>0</v>
      </c>
      <c r="N485" s="104">
        <v>0</v>
      </c>
      <c r="O485" s="104">
        <v>0</v>
      </c>
      <c r="P485" s="104">
        <v>0</v>
      </c>
      <c r="Q485" s="105">
        <v>0</v>
      </c>
    </row>
    <row r="486" spans="1:17" x14ac:dyDescent="0.25">
      <c r="A486" s="106">
        <f t="shared" si="22"/>
        <v>58865</v>
      </c>
      <c r="B486" s="714" t="str">
        <f t="shared" si="23"/>
        <v>AMCo</v>
      </c>
      <c r="C486" s="93">
        <v>0</v>
      </c>
      <c r="D486" s="94">
        <v>0</v>
      </c>
      <c r="E486" s="94">
        <v>0</v>
      </c>
      <c r="F486" s="94">
        <v>0</v>
      </c>
      <c r="G486" s="94">
        <v>0</v>
      </c>
      <c r="H486" s="94">
        <v>0</v>
      </c>
      <c r="I486" s="94">
        <v>0</v>
      </c>
      <c r="J486" s="94">
        <v>0</v>
      </c>
      <c r="K486" s="95">
        <v>0</v>
      </c>
      <c r="L486" s="94">
        <f t="shared" si="21"/>
        <v>0</v>
      </c>
      <c r="M486" s="95">
        <v>0</v>
      </c>
      <c r="N486" s="95">
        <v>0</v>
      </c>
      <c r="O486" s="95">
        <v>0</v>
      </c>
      <c r="P486" s="95">
        <v>0</v>
      </c>
      <c r="Q486" s="97">
        <v>0</v>
      </c>
    </row>
    <row r="487" spans="1:17" x14ac:dyDescent="0.25">
      <c r="A487" s="98">
        <f t="shared" si="22"/>
        <v>58896</v>
      </c>
      <c r="B487" s="713" t="str">
        <f t="shared" si="23"/>
        <v>AMCo</v>
      </c>
      <c r="C487" s="99">
        <v>0</v>
      </c>
      <c r="D487" s="100">
        <v>0</v>
      </c>
      <c r="E487" s="100">
        <v>0</v>
      </c>
      <c r="F487" s="100">
        <v>0</v>
      </c>
      <c r="G487" s="100">
        <v>0</v>
      </c>
      <c r="H487" s="100">
        <v>0</v>
      </c>
      <c r="I487" s="100">
        <v>0</v>
      </c>
      <c r="J487" s="100">
        <v>0</v>
      </c>
      <c r="K487" s="101">
        <v>0</v>
      </c>
      <c r="L487" s="102">
        <f t="shared" si="21"/>
        <v>0</v>
      </c>
      <c r="M487" s="104">
        <v>0</v>
      </c>
      <c r="N487" s="104">
        <v>0</v>
      </c>
      <c r="O487" s="104">
        <v>0</v>
      </c>
      <c r="P487" s="104">
        <v>0</v>
      </c>
      <c r="Q487" s="105">
        <v>0</v>
      </c>
    </row>
    <row r="488" spans="1:17" x14ac:dyDescent="0.25">
      <c r="A488" s="106">
        <f t="shared" si="22"/>
        <v>58926</v>
      </c>
      <c r="B488" s="714" t="str">
        <f t="shared" si="23"/>
        <v>AMCo</v>
      </c>
      <c r="C488" s="93">
        <v>0</v>
      </c>
      <c r="D488" s="94">
        <v>0</v>
      </c>
      <c r="E488" s="94">
        <v>0</v>
      </c>
      <c r="F488" s="94">
        <v>0</v>
      </c>
      <c r="G488" s="94">
        <v>0</v>
      </c>
      <c r="H488" s="94">
        <v>0</v>
      </c>
      <c r="I488" s="94">
        <v>0</v>
      </c>
      <c r="J488" s="94">
        <v>0</v>
      </c>
      <c r="K488" s="95">
        <v>0</v>
      </c>
      <c r="L488" s="94">
        <f t="shared" si="21"/>
        <v>0</v>
      </c>
      <c r="M488" s="95">
        <v>0</v>
      </c>
      <c r="N488" s="95">
        <v>0</v>
      </c>
      <c r="O488" s="95">
        <v>0</v>
      </c>
      <c r="P488" s="95">
        <v>0</v>
      </c>
      <c r="Q488" s="97">
        <v>0</v>
      </c>
    </row>
    <row r="489" spans="1:17" x14ac:dyDescent="0.25">
      <c r="A489" s="98">
        <f t="shared" si="22"/>
        <v>58957</v>
      </c>
      <c r="B489" s="713" t="str">
        <f t="shared" si="23"/>
        <v>AMCo</v>
      </c>
      <c r="C489" s="99">
        <v>0</v>
      </c>
      <c r="D489" s="100">
        <v>0</v>
      </c>
      <c r="E489" s="100">
        <v>0</v>
      </c>
      <c r="F489" s="100">
        <v>0</v>
      </c>
      <c r="G489" s="100">
        <v>0</v>
      </c>
      <c r="H489" s="100">
        <v>0</v>
      </c>
      <c r="I489" s="100">
        <v>0</v>
      </c>
      <c r="J489" s="100">
        <v>0</v>
      </c>
      <c r="K489" s="101">
        <v>0</v>
      </c>
      <c r="L489" s="102">
        <f t="shared" si="21"/>
        <v>0</v>
      </c>
      <c r="M489" s="104">
        <v>0</v>
      </c>
      <c r="N489" s="104">
        <v>0</v>
      </c>
      <c r="O489" s="104">
        <v>0</v>
      </c>
      <c r="P489" s="104">
        <v>0</v>
      </c>
      <c r="Q489" s="105">
        <v>0</v>
      </c>
    </row>
    <row r="490" spans="1:17" x14ac:dyDescent="0.25">
      <c r="A490" s="106">
        <f t="shared" si="22"/>
        <v>58987</v>
      </c>
      <c r="B490" s="714" t="str">
        <f t="shared" si="23"/>
        <v>AMCo</v>
      </c>
      <c r="C490" s="93">
        <v>0</v>
      </c>
      <c r="D490" s="94">
        <v>0</v>
      </c>
      <c r="E490" s="94">
        <v>0</v>
      </c>
      <c r="F490" s="94">
        <v>0</v>
      </c>
      <c r="G490" s="94">
        <v>0</v>
      </c>
      <c r="H490" s="94">
        <v>0</v>
      </c>
      <c r="I490" s="94">
        <v>0</v>
      </c>
      <c r="J490" s="94">
        <v>0</v>
      </c>
      <c r="K490" s="95">
        <v>0</v>
      </c>
      <c r="L490" s="94">
        <f t="shared" si="21"/>
        <v>0</v>
      </c>
      <c r="M490" s="95">
        <v>0</v>
      </c>
      <c r="N490" s="95">
        <v>0</v>
      </c>
      <c r="O490" s="95">
        <v>0</v>
      </c>
      <c r="P490" s="95">
        <v>0</v>
      </c>
      <c r="Q490" s="97">
        <v>0</v>
      </c>
    </row>
    <row r="491" spans="1:17" x14ac:dyDescent="0.25">
      <c r="A491" s="98">
        <f t="shared" si="22"/>
        <v>59018</v>
      </c>
      <c r="B491" s="713" t="str">
        <f t="shared" si="23"/>
        <v>AMCo</v>
      </c>
      <c r="C491" s="99">
        <v>0</v>
      </c>
      <c r="D491" s="100">
        <v>0</v>
      </c>
      <c r="E491" s="100">
        <v>0</v>
      </c>
      <c r="F491" s="100">
        <v>0</v>
      </c>
      <c r="G491" s="100">
        <v>0</v>
      </c>
      <c r="H491" s="100">
        <v>0</v>
      </c>
      <c r="I491" s="100">
        <v>0</v>
      </c>
      <c r="J491" s="100">
        <v>0</v>
      </c>
      <c r="K491" s="101">
        <v>0</v>
      </c>
      <c r="L491" s="102">
        <f t="shared" si="21"/>
        <v>0</v>
      </c>
      <c r="M491" s="104">
        <v>0</v>
      </c>
      <c r="N491" s="104">
        <v>0</v>
      </c>
      <c r="O491" s="104">
        <v>0</v>
      </c>
      <c r="P491" s="104">
        <v>0</v>
      </c>
      <c r="Q491" s="105">
        <v>0</v>
      </c>
    </row>
    <row r="492" spans="1:17" x14ac:dyDescent="0.25">
      <c r="A492" s="106">
        <f t="shared" si="22"/>
        <v>59049</v>
      </c>
      <c r="B492" s="714" t="str">
        <f t="shared" si="23"/>
        <v>AMCo</v>
      </c>
      <c r="C492" s="93">
        <v>0</v>
      </c>
      <c r="D492" s="94">
        <v>0</v>
      </c>
      <c r="E492" s="94">
        <v>0</v>
      </c>
      <c r="F492" s="94">
        <v>0</v>
      </c>
      <c r="G492" s="94">
        <v>0</v>
      </c>
      <c r="H492" s="94">
        <v>0</v>
      </c>
      <c r="I492" s="94">
        <v>0</v>
      </c>
      <c r="J492" s="94">
        <v>0</v>
      </c>
      <c r="K492" s="95">
        <v>0</v>
      </c>
      <c r="L492" s="94">
        <f t="shared" si="21"/>
        <v>0</v>
      </c>
      <c r="M492" s="95">
        <v>0</v>
      </c>
      <c r="N492" s="95">
        <v>0</v>
      </c>
      <c r="O492" s="95">
        <v>0</v>
      </c>
      <c r="P492" s="95">
        <v>0</v>
      </c>
      <c r="Q492" s="97">
        <v>0</v>
      </c>
    </row>
    <row r="493" spans="1:17" x14ac:dyDescent="0.25">
      <c r="A493" s="98">
        <f t="shared" si="22"/>
        <v>59079</v>
      </c>
      <c r="B493" s="713" t="str">
        <f t="shared" si="23"/>
        <v>AMCo</v>
      </c>
      <c r="C493" s="99">
        <v>0</v>
      </c>
      <c r="D493" s="100">
        <v>0</v>
      </c>
      <c r="E493" s="100">
        <v>0</v>
      </c>
      <c r="F493" s="100">
        <v>0</v>
      </c>
      <c r="G493" s="100">
        <v>0</v>
      </c>
      <c r="H493" s="100">
        <v>0</v>
      </c>
      <c r="I493" s="100">
        <v>0</v>
      </c>
      <c r="J493" s="100">
        <v>0</v>
      </c>
      <c r="K493" s="101">
        <v>0</v>
      </c>
      <c r="L493" s="102">
        <f t="shared" si="21"/>
        <v>0</v>
      </c>
      <c r="M493" s="104">
        <v>0</v>
      </c>
      <c r="N493" s="104">
        <v>0</v>
      </c>
      <c r="O493" s="104">
        <v>0</v>
      </c>
      <c r="P493" s="104">
        <v>0</v>
      </c>
      <c r="Q493" s="105">
        <v>0</v>
      </c>
    </row>
    <row r="494" spans="1:17" x14ac:dyDescent="0.25">
      <c r="A494" s="106">
        <f t="shared" si="22"/>
        <v>59110</v>
      </c>
      <c r="B494" s="714" t="str">
        <f t="shared" si="23"/>
        <v>AMCo</v>
      </c>
      <c r="C494" s="93">
        <v>0</v>
      </c>
      <c r="D494" s="94">
        <v>0</v>
      </c>
      <c r="E494" s="94">
        <v>0</v>
      </c>
      <c r="F494" s="94">
        <v>0</v>
      </c>
      <c r="G494" s="94">
        <v>0</v>
      </c>
      <c r="H494" s="94">
        <v>0</v>
      </c>
      <c r="I494" s="94">
        <v>0</v>
      </c>
      <c r="J494" s="94">
        <v>0</v>
      </c>
      <c r="K494" s="95">
        <v>0</v>
      </c>
      <c r="L494" s="94">
        <f t="shared" si="21"/>
        <v>0</v>
      </c>
      <c r="M494" s="95">
        <v>0</v>
      </c>
      <c r="N494" s="95">
        <v>0</v>
      </c>
      <c r="O494" s="95">
        <v>0</v>
      </c>
      <c r="P494" s="95">
        <v>0</v>
      </c>
      <c r="Q494" s="97">
        <v>0</v>
      </c>
    </row>
    <row r="495" spans="1:17" x14ac:dyDescent="0.25">
      <c r="A495" s="98">
        <f t="shared" si="22"/>
        <v>59140</v>
      </c>
      <c r="B495" s="713" t="str">
        <f t="shared" si="23"/>
        <v>AMCo</v>
      </c>
      <c r="C495" s="99">
        <v>0</v>
      </c>
      <c r="D495" s="100">
        <v>0</v>
      </c>
      <c r="E495" s="100">
        <v>0</v>
      </c>
      <c r="F495" s="100">
        <v>0</v>
      </c>
      <c r="G495" s="100">
        <v>0</v>
      </c>
      <c r="H495" s="100">
        <v>0</v>
      </c>
      <c r="I495" s="100">
        <v>0</v>
      </c>
      <c r="J495" s="100">
        <v>0</v>
      </c>
      <c r="K495" s="101">
        <v>0</v>
      </c>
      <c r="L495" s="102">
        <f t="shared" si="21"/>
        <v>0</v>
      </c>
      <c r="M495" s="104">
        <v>0</v>
      </c>
      <c r="N495" s="104">
        <v>0</v>
      </c>
      <c r="O495" s="104">
        <v>0</v>
      </c>
      <c r="P495" s="104">
        <v>0</v>
      </c>
      <c r="Q495" s="105">
        <v>0</v>
      </c>
    </row>
    <row r="496" spans="1:17" x14ac:dyDescent="0.25">
      <c r="A496" s="106">
        <f t="shared" si="22"/>
        <v>59171</v>
      </c>
      <c r="B496" s="714" t="str">
        <f t="shared" si="23"/>
        <v>AMCo</v>
      </c>
      <c r="C496" s="93">
        <v>0</v>
      </c>
      <c r="D496" s="94">
        <v>0</v>
      </c>
      <c r="E496" s="94">
        <v>0</v>
      </c>
      <c r="F496" s="94">
        <v>0</v>
      </c>
      <c r="G496" s="94">
        <v>0</v>
      </c>
      <c r="H496" s="94">
        <v>0</v>
      </c>
      <c r="I496" s="94">
        <v>0</v>
      </c>
      <c r="J496" s="94">
        <v>0</v>
      </c>
      <c r="K496" s="95">
        <v>0</v>
      </c>
      <c r="L496" s="94">
        <f t="shared" si="21"/>
        <v>0</v>
      </c>
      <c r="M496" s="95">
        <v>0</v>
      </c>
      <c r="N496" s="95">
        <v>0</v>
      </c>
      <c r="O496" s="95">
        <v>0</v>
      </c>
      <c r="P496" s="95">
        <v>0</v>
      </c>
      <c r="Q496" s="97">
        <v>0</v>
      </c>
    </row>
    <row r="497" spans="1:17" x14ac:dyDescent="0.25">
      <c r="A497" s="98">
        <f t="shared" si="22"/>
        <v>59202</v>
      </c>
      <c r="B497" s="713" t="str">
        <f t="shared" si="23"/>
        <v>AMCo</v>
      </c>
      <c r="C497" s="99">
        <v>0</v>
      </c>
      <c r="D497" s="100">
        <v>0</v>
      </c>
      <c r="E497" s="100">
        <v>0</v>
      </c>
      <c r="F497" s="100">
        <v>0</v>
      </c>
      <c r="G497" s="100">
        <v>0</v>
      </c>
      <c r="H497" s="100">
        <v>0</v>
      </c>
      <c r="I497" s="100">
        <v>0</v>
      </c>
      <c r="J497" s="100">
        <v>0</v>
      </c>
      <c r="K497" s="101">
        <v>0</v>
      </c>
      <c r="L497" s="102">
        <f t="shared" si="21"/>
        <v>0</v>
      </c>
      <c r="M497" s="104">
        <v>0</v>
      </c>
      <c r="N497" s="104">
        <v>0</v>
      </c>
      <c r="O497" s="104">
        <v>0</v>
      </c>
      <c r="P497" s="104">
        <v>0</v>
      </c>
      <c r="Q497" s="105">
        <v>0</v>
      </c>
    </row>
    <row r="498" spans="1:17" x14ac:dyDescent="0.25">
      <c r="A498" s="106">
        <f t="shared" si="22"/>
        <v>59230</v>
      </c>
      <c r="B498" s="714" t="str">
        <f t="shared" si="23"/>
        <v>AMCo</v>
      </c>
      <c r="C498" s="93">
        <v>0</v>
      </c>
      <c r="D498" s="94">
        <v>0</v>
      </c>
      <c r="E498" s="94">
        <v>0</v>
      </c>
      <c r="F498" s="94">
        <v>0</v>
      </c>
      <c r="G498" s="94">
        <v>0</v>
      </c>
      <c r="H498" s="94">
        <v>0</v>
      </c>
      <c r="I498" s="94">
        <v>0</v>
      </c>
      <c r="J498" s="94">
        <v>0</v>
      </c>
      <c r="K498" s="95">
        <v>0</v>
      </c>
      <c r="L498" s="94">
        <f t="shared" si="21"/>
        <v>0</v>
      </c>
      <c r="M498" s="95">
        <v>0</v>
      </c>
      <c r="N498" s="95">
        <v>0</v>
      </c>
      <c r="O498" s="95">
        <v>0</v>
      </c>
      <c r="P498" s="95">
        <v>0</v>
      </c>
      <c r="Q498" s="97">
        <v>0</v>
      </c>
    </row>
    <row r="499" spans="1:17" x14ac:dyDescent="0.25">
      <c r="A499" s="98">
        <f t="shared" si="22"/>
        <v>59261</v>
      </c>
      <c r="B499" s="713" t="str">
        <f t="shared" si="23"/>
        <v>AMCo</v>
      </c>
      <c r="C499" s="99">
        <v>0</v>
      </c>
      <c r="D499" s="100">
        <v>0</v>
      </c>
      <c r="E499" s="100">
        <v>0</v>
      </c>
      <c r="F499" s="100">
        <v>0</v>
      </c>
      <c r="G499" s="100">
        <v>0</v>
      </c>
      <c r="H499" s="100">
        <v>0</v>
      </c>
      <c r="I499" s="100">
        <v>0</v>
      </c>
      <c r="J499" s="100">
        <v>0</v>
      </c>
      <c r="K499" s="101">
        <v>0</v>
      </c>
      <c r="L499" s="102">
        <f t="shared" si="21"/>
        <v>0</v>
      </c>
      <c r="M499" s="104">
        <v>0</v>
      </c>
      <c r="N499" s="104">
        <v>0</v>
      </c>
      <c r="O499" s="104">
        <v>0</v>
      </c>
      <c r="P499" s="104">
        <v>0</v>
      </c>
      <c r="Q499" s="105">
        <v>0</v>
      </c>
    </row>
    <row r="500" spans="1:17" x14ac:dyDescent="0.25">
      <c r="A500" s="106">
        <f t="shared" si="22"/>
        <v>59291</v>
      </c>
      <c r="B500" s="714" t="str">
        <f t="shared" si="23"/>
        <v>AMCo</v>
      </c>
      <c r="C500" s="93">
        <v>0</v>
      </c>
      <c r="D500" s="94">
        <v>0</v>
      </c>
      <c r="E500" s="94">
        <v>0</v>
      </c>
      <c r="F500" s="94">
        <v>0</v>
      </c>
      <c r="G500" s="94">
        <v>0</v>
      </c>
      <c r="H500" s="94">
        <v>0</v>
      </c>
      <c r="I500" s="94">
        <v>0</v>
      </c>
      <c r="J500" s="94">
        <v>0</v>
      </c>
      <c r="K500" s="95">
        <v>0</v>
      </c>
      <c r="L500" s="94">
        <f t="shared" si="21"/>
        <v>0</v>
      </c>
      <c r="M500" s="95">
        <v>0</v>
      </c>
      <c r="N500" s="95">
        <v>0</v>
      </c>
      <c r="O500" s="95">
        <v>0</v>
      </c>
      <c r="P500" s="95">
        <v>0</v>
      </c>
      <c r="Q500" s="97">
        <v>0</v>
      </c>
    </row>
    <row r="501" spans="1:17" x14ac:dyDescent="0.25">
      <c r="A501" s="98">
        <f t="shared" si="22"/>
        <v>59322</v>
      </c>
      <c r="B501" s="713" t="str">
        <f t="shared" si="23"/>
        <v>AMCo</v>
      </c>
      <c r="C501" s="99">
        <v>0</v>
      </c>
      <c r="D501" s="100">
        <v>0</v>
      </c>
      <c r="E501" s="100">
        <v>0</v>
      </c>
      <c r="F501" s="100">
        <v>0</v>
      </c>
      <c r="G501" s="100">
        <v>0</v>
      </c>
      <c r="H501" s="100">
        <v>0</v>
      </c>
      <c r="I501" s="100">
        <v>0</v>
      </c>
      <c r="J501" s="100">
        <v>0</v>
      </c>
      <c r="K501" s="101">
        <v>0</v>
      </c>
      <c r="L501" s="102">
        <f t="shared" si="21"/>
        <v>0</v>
      </c>
      <c r="M501" s="104">
        <v>0</v>
      </c>
      <c r="N501" s="104">
        <v>0</v>
      </c>
      <c r="O501" s="104">
        <v>0</v>
      </c>
      <c r="P501" s="104">
        <v>0</v>
      </c>
      <c r="Q501" s="105">
        <v>0</v>
      </c>
    </row>
    <row r="502" spans="1:17" x14ac:dyDescent="0.25">
      <c r="A502" s="106">
        <f t="shared" si="22"/>
        <v>59352</v>
      </c>
      <c r="B502" s="714" t="str">
        <f t="shared" si="23"/>
        <v>AMCo</v>
      </c>
      <c r="C502" s="93">
        <v>0</v>
      </c>
      <c r="D502" s="94">
        <v>0</v>
      </c>
      <c r="E502" s="94">
        <v>0</v>
      </c>
      <c r="F502" s="94">
        <v>0</v>
      </c>
      <c r="G502" s="94">
        <v>0</v>
      </c>
      <c r="H502" s="94">
        <v>0</v>
      </c>
      <c r="I502" s="94">
        <v>0</v>
      </c>
      <c r="J502" s="94">
        <v>0</v>
      </c>
      <c r="K502" s="95">
        <v>0</v>
      </c>
      <c r="L502" s="94">
        <f t="shared" si="21"/>
        <v>0</v>
      </c>
      <c r="M502" s="95">
        <v>0</v>
      </c>
      <c r="N502" s="95">
        <v>0</v>
      </c>
      <c r="O502" s="95">
        <v>0</v>
      </c>
      <c r="P502" s="95">
        <v>0</v>
      </c>
      <c r="Q502" s="97">
        <v>0</v>
      </c>
    </row>
    <row r="503" spans="1:17" x14ac:dyDescent="0.25">
      <c r="A503" s="98">
        <f t="shared" si="22"/>
        <v>59383</v>
      </c>
      <c r="B503" s="713" t="str">
        <f t="shared" si="23"/>
        <v>AMCo</v>
      </c>
      <c r="C503" s="99">
        <v>0</v>
      </c>
      <c r="D503" s="100">
        <v>0</v>
      </c>
      <c r="E503" s="100">
        <v>0</v>
      </c>
      <c r="F503" s="100">
        <v>0</v>
      </c>
      <c r="G503" s="100">
        <v>0</v>
      </c>
      <c r="H503" s="100">
        <v>0</v>
      </c>
      <c r="I503" s="100">
        <v>0</v>
      </c>
      <c r="J503" s="100">
        <v>0</v>
      </c>
      <c r="K503" s="101">
        <v>0</v>
      </c>
      <c r="L503" s="102">
        <f t="shared" si="21"/>
        <v>0</v>
      </c>
      <c r="M503" s="104">
        <v>0</v>
      </c>
      <c r="N503" s="104">
        <v>0</v>
      </c>
      <c r="O503" s="104">
        <v>0</v>
      </c>
      <c r="P503" s="104">
        <v>0</v>
      </c>
      <c r="Q503" s="105">
        <v>0</v>
      </c>
    </row>
    <row r="504" spans="1:17" x14ac:dyDescent="0.25">
      <c r="A504" s="106">
        <f t="shared" si="22"/>
        <v>59414</v>
      </c>
      <c r="B504" s="714" t="str">
        <f t="shared" si="23"/>
        <v>AMCo</v>
      </c>
      <c r="C504" s="93">
        <v>0</v>
      </c>
      <c r="D504" s="94">
        <v>0</v>
      </c>
      <c r="E504" s="94">
        <v>0</v>
      </c>
      <c r="F504" s="94">
        <v>0</v>
      </c>
      <c r="G504" s="94">
        <v>0</v>
      </c>
      <c r="H504" s="94">
        <v>0</v>
      </c>
      <c r="I504" s="94">
        <v>0</v>
      </c>
      <c r="J504" s="94">
        <v>0</v>
      </c>
      <c r="K504" s="95">
        <v>0</v>
      </c>
      <c r="L504" s="94">
        <f t="shared" si="21"/>
        <v>0</v>
      </c>
      <c r="M504" s="95">
        <v>0</v>
      </c>
      <c r="N504" s="95">
        <v>0</v>
      </c>
      <c r="O504" s="95">
        <v>0</v>
      </c>
      <c r="P504" s="95">
        <v>0</v>
      </c>
      <c r="Q504" s="97">
        <v>0</v>
      </c>
    </row>
    <row r="505" spans="1:17" x14ac:dyDescent="0.25">
      <c r="A505" s="98">
        <f t="shared" si="22"/>
        <v>59444</v>
      </c>
      <c r="B505" s="713" t="str">
        <f t="shared" si="23"/>
        <v>AMCo</v>
      </c>
      <c r="C505" s="99">
        <v>0</v>
      </c>
      <c r="D505" s="100">
        <v>0</v>
      </c>
      <c r="E505" s="100">
        <v>0</v>
      </c>
      <c r="F505" s="100">
        <v>0</v>
      </c>
      <c r="G505" s="100">
        <v>0</v>
      </c>
      <c r="H505" s="100">
        <v>0</v>
      </c>
      <c r="I505" s="100">
        <v>0</v>
      </c>
      <c r="J505" s="100">
        <v>0</v>
      </c>
      <c r="K505" s="101">
        <v>0</v>
      </c>
      <c r="L505" s="102">
        <f t="shared" si="21"/>
        <v>0</v>
      </c>
      <c r="M505" s="104">
        <v>0</v>
      </c>
      <c r="N505" s="104">
        <v>0</v>
      </c>
      <c r="O505" s="104">
        <v>0</v>
      </c>
      <c r="P505" s="104">
        <v>0</v>
      </c>
      <c r="Q505" s="105">
        <v>0</v>
      </c>
    </row>
    <row r="506" spans="1:17" x14ac:dyDescent="0.25">
      <c r="A506" s="106">
        <f t="shared" si="22"/>
        <v>59475</v>
      </c>
      <c r="B506" s="714" t="str">
        <f t="shared" si="23"/>
        <v>AMCo</v>
      </c>
      <c r="C506" s="93">
        <v>0</v>
      </c>
      <c r="D506" s="94">
        <v>0</v>
      </c>
      <c r="E506" s="94">
        <v>0</v>
      </c>
      <c r="F506" s="94">
        <v>0</v>
      </c>
      <c r="G506" s="94">
        <v>0</v>
      </c>
      <c r="H506" s="94">
        <v>0</v>
      </c>
      <c r="I506" s="94">
        <v>0</v>
      </c>
      <c r="J506" s="94">
        <v>0</v>
      </c>
      <c r="K506" s="95">
        <v>0</v>
      </c>
      <c r="L506" s="94">
        <f t="shared" si="21"/>
        <v>0</v>
      </c>
      <c r="M506" s="95">
        <v>0</v>
      </c>
      <c r="N506" s="95">
        <v>0</v>
      </c>
      <c r="O506" s="95">
        <v>0</v>
      </c>
      <c r="P506" s="95">
        <v>0</v>
      </c>
      <c r="Q506" s="97">
        <v>0</v>
      </c>
    </row>
    <row r="507" spans="1:17" x14ac:dyDescent="0.25">
      <c r="A507" s="98">
        <f t="shared" si="22"/>
        <v>59505</v>
      </c>
      <c r="B507" s="713" t="str">
        <f t="shared" si="23"/>
        <v>AMCo</v>
      </c>
      <c r="C507" s="99">
        <v>0</v>
      </c>
      <c r="D507" s="100">
        <v>0</v>
      </c>
      <c r="E507" s="100">
        <v>0</v>
      </c>
      <c r="F507" s="100">
        <v>0</v>
      </c>
      <c r="G507" s="100">
        <v>0</v>
      </c>
      <c r="H507" s="100">
        <v>0</v>
      </c>
      <c r="I507" s="100">
        <v>0</v>
      </c>
      <c r="J507" s="100">
        <v>0</v>
      </c>
      <c r="K507" s="101">
        <v>0</v>
      </c>
      <c r="L507" s="102">
        <f t="shared" si="21"/>
        <v>0</v>
      </c>
      <c r="M507" s="104">
        <v>0</v>
      </c>
      <c r="N507" s="104">
        <v>0</v>
      </c>
      <c r="O507" s="104">
        <v>0</v>
      </c>
      <c r="P507" s="104">
        <v>0</v>
      </c>
      <c r="Q507" s="105">
        <v>0</v>
      </c>
    </row>
    <row r="508" spans="1:17" x14ac:dyDescent="0.25">
      <c r="A508" s="106">
        <f t="shared" si="22"/>
        <v>59536</v>
      </c>
      <c r="B508" s="714" t="str">
        <f t="shared" si="23"/>
        <v>AMCo</v>
      </c>
      <c r="C508" s="93">
        <v>0</v>
      </c>
      <c r="D508" s="94">
        <v>0</v>
      </c>
      <c r="E508" s="94">
        <v>0</v>
      </c>
      <c r="F508" s="94">
        <v>0</v>
      </c>
      <c r="G508" s="94">
        <v>0</v>
      </c>
      <c r="H508" s="94">
        <v>0</v>
      </c>
      <c r="I508" s="94">
        <v>0</v>
      </c>
      <c r="J508" s="94">
        <v>0</v>
      </c>
      <c r="K508" s="95">
        <v>0</v>
      </c>
      <c r="L508" s="94">
        <f t="shared" si="21"/>
        <v>0</v>
      </c>
      <c r="M508" s="95">
        <v>0</v>
      </c>
      <c r="N508" s="95">
        <v>0</v>
      </c>
      <c r="O508" s="95">
        <v>0</v>
      </c>
      <c r="P508" s="95">
        <v>0</v>
      </c>
      <c r="Q508" s="97">
        <v>0</v>
      </c>
    </row>
    <row r="509" spans="1:17" x14ac:dyDescent="0.25">
      <c r="A509" s="98">
        <f t="shared" si="22"/>
        <v>59567</v>
      </c>
      <c r="B509" s="713" t="str">
        <f t="shared" si="23"/>
        <v>AMCo</v>
      </c>
      <c r="C509" s="99">
        <v>0</v>
      </c>
      <c r="D509" s="100">
        <v>0</v>
      </c>
      <c r="E509" s="100">
        <v>0</v>
      </c>
      <c r="F509" s="100">
        <v>0</v>
      </c>
      <c r="G509" s="100">
        <v>0</v>
      </c>
      <c r="H509" s="100">
        <v>0</v>
      </c>
      <c r="I509" s="100">
        <v>0</v>
      </c>
      <c r="J509" s="100">
        <v>0</v>
      </c>
      <c r="K509" s="101">
        <v>0</v>
      </c>
      <c r="L509" s="102">
        <f t="shared" si="21"/>
        <v>0</v>
      </c>
      <c r="M509" s="104">
        <v>0</v>
      </c>
      <c r="N509" s="104">
        <v>0</v>
      </c>
      <c r="O509" s="104">
        <v>0</v>
      </c>
      <c r="P509" s="104">
        <v>0</v>
      </c>
      <c r="Q509" s="105">
        <v>0</v>
      </c>
    </row>
    <row r="510" spans="1:17" x14ac:dyDescent="0.25">
      <c r="A510" s="106">
        <f t="shared" si="22"/>
        <v>59595</v>
      </c>
      <c r="B510" s="714" t="str">
        <f t="shared" si="23"/>
        <v>AMCo</v>
      </c>
      <c r="C510" s="93">
        <v>0</v>
      </c>
      <c r="D510" s="94">
        <v>0</v>
      </c>
      <c r="E510" s="94">
        <v>0</v>
      </c>
      <c r="F510" s="94">
        <v>0</v>
      </c>
      <c r="G510" s="94">
        <v>0</v>
      </c>
      <c r="H510" s="94">
        <v>0</v>
      </c>
      <c r="I510" s="94">
        <v>0</v>
      </c>
      <c r="J510" s="94">
        <v>0</v>
      </c>
      <c r="K510" s="95">
        <v>0</v>
      </c>
      <c r="L510" s="94">
        <f t="shared" si="21"/>
        <v>0</v>
      </c>
      <c r="M510" s="95">
        <v>0</v>
      </c>
      <c r="N510" s="95">
        <v>0</v>
      </c>
      <c r="O510" s="95">
        <v>0</v>
      </c>
      <c r="P510" s="95">
        <v>0</v>
      </c>
      <c r="Q510" s="97">
        <v>0</v>
      </c>
    </row>
    <row r="511" spans="1:17" x14ac:dyDescent="0.25">
      <c r="A511" s="98">
        <f t="shared" si="22"/>
        <v>59626</v>
      </c>
      <c r="B511" s="713" t="str">
        <f t="shared" si="23"/>
        <v>AMCo</v>
      </c>
      <c r="C511" s="99">
        <v>0</v>
      </c>
      <c r="D511" s="100">
        <v>0</v>
      </c>
      <c r="E511" s="100">
        <v>0</v>
      </c>
      <c r="F511" s="100">
        <v>0</v>
      </c>
      <c r="G511" s="100">
        <v>0</v>
      </c>
      <c r="H511" s="100">
        <v>0</v>
      </c>
      <c r="I511" s="100">
        <v>0</v>
      </c>
      <c r="J511" s="100">
        <v>0</v>
      </c>
      <c r="K511" s="101">
        <v>0</v>
      </c>
      <c r="L511" s="102">
        <f t="shared" si="21"/>
        <v>0</v>
      </c>
      <c r="M511" s="104">
        <v>0</v>
      </c>
      <c r="N511" s="104">
        <v>0</v>
      </c>
      <c r="O511" s="104">
        <v>0</v>
      </c>
      <c r="P511" s="104">
        <v>0</v>
      </c>
      <c r="Q511" s="105">
        <v>0</v>
      </c>
    </row>
    <row r="512" spans="1:17" x14ac:dyDescent="0.25">
      <c r="A512" s="106">
        <f t="shared" si="22"/>
        <v>59656</v>
      </c>
      <c r="B512" s="714" t="str">
        <f t="shared" si="23"/>
        <v>AMCo</v>
      </c>
      <c r="C512" s="93">
        <v>0</v>
      </c>
      <c r="D512" s="94">
        <v>0</v>
      </c>
      <c r="E512" s="94">
        <v>0</v>
      </c>
      <c r="F512" s="94">
        <v>0</v>
      </c>
      <c r="G512" s="94">
        <v>0</v>
      </c>
      <c r="H512" s="94">
        <v>0</v>
      </c>
      <c r="I512" s="94">
        <v>0</v>
      </c>
      <c r="J512" s="94">
        <v>0</v>
      </c>
      <c r="K512" s="95">
        <v>0</v>
      </c>
      <c r="L512" s="94">
        <f t="shared" si="21"/>
        <v>0</v>
      </c>
      <c r="M512" s="95">
        <v>0</v>
      </c>
      <c r="N512" s="95">
        <v>0</v>
      </c>
      <c r="O512" s="95">
        <v>0</v>
      </c>
      <c r="P512" s="95">
        <v>0</v>
      </c>
      <c r="Q512" s="97">
        <v>0</v>
      </c>
    </row>
    <row r="513" spans="1:17" x14ac:dyDescent="0.25">
      <c r="A513" s="98">
        <f t="shared" si="22"/>
        <v>59687</v>
      </c>
      <c r="B513" s="713" t="str">
        <f t="shared" si="23"/>
        <v>AMCo</v>
      </c>
      <c r="C513" s="99">
        <v>0</v>
      </c>
      <c r="D513" s="100">
        <v>0</v>
      </c>
      <c r="E513" s="100">
        <v>0</v>
      </c>
      <c r="F513" s="100">
        <v>0</v>
      </c>
      <c r="G513" s="100">
        <v>0</v>
      </c>
      <c r="H513" s="100">
        <v>0</v>
      </c>
      <c r="I513" s="100">
        <v>0</v>
      </c>
      <c r="J513" s="100">
        <v>0</v>
      </c>
      <c r="K513" s="101">
        <v>0</v>
      </c>
      <c r="L513" s="102">
        <f t="shared" si="21"/>
        <v>0</v>
      </c>
      <c r="M513" s="104">
        <v>0</v>
      </c>
      <c r="N513" s="104">
        <v>0</v>
      </c>
      <c r="O513" s="104">
        <v>0</v>
      </c>
      <c r="P513" s="104">
        <v>0</v>
      </c>
      <c r="Q513" s="105">
        <v>0</v>
      </c>
    </row>
    <row r="514" spans="1:17" x14ac:dyDescent="0.25">
      <c r="A514" s="106">
        <f t="shared" si="22"/>
        <v>59717</v>
      </c>
      <c r="B514" s="714" t="str">
        <f t="shared" si="23"/>
        <v>AMCo</v>
      </c>
      <c r="C514" s="93">
        <v>0</v>
      </c>
      <c r="D514" s="94">
        <v>0</v>
      </c>
      <c r="E514" s="94">
        <v>0</v>
      </c>
      <c r="F514" s="94">
        <v>0</v>
      </c>
      <c r="G514" s="94">
        <v>0</v>
      </c>
      <c r="H514" s="94">
        <v>0</v>
      </c>
      <c r="I514" s="94">
        <v>0</v>
      </c>
      <c r="J514" s="94">
        <v>0</v>
      </c>
      <c r="K514" s="95">
        <v>0</v>
      </c>
      <c r="L514" s="94">
        <f t="shared" ref="L514:L577" si="24">+O514+P514</f>
        <v>0</v>
      </c>
      <c r="M514" s="95">
        <v>0</v>
      </c>
      <c r="N514" s="95">
        <v>0</v>
      </c>
      <c r="O514" s="95">
        <v>0</v>
      </c>
      <c r="P514" s="95">
        <v>0</v>
      </c>
      <c r="Q514" s="97">
        <v>0</v>
      </c>
    </row>
    <row r="515" spans="1:17" x14ac:dyDescent="0.25">
      <c r="A515" s="98">
        <f t="shared" ref="A515:A578" si="25">+EOMONTH(A514,1)</f>
        <v>59748</v>
      </c>
      <c r="B515" s="713" t="str">
        <f t="shared" ref="B515:B578" si="26">+B514</f>
        <v>AMCo</v>
      </c>
      <c r="C515" s="99">
        <v>0</v>
      </c>
      <c r="D515" s="100">
        <v>0</v>
      </c>
      <c r="E515" s="100">
        <v>0</v>
      </c>
      <c r="F515" s="100">
        <v>0</v>
      </c>
      <c r="G515" s="100">
        <v>0</v>
      </c>
      <c r="H515" s="100">
        <v>0</v>
      </c>
      <c r="I515" s="100">
        <v>0</v>
      </c>
      <c r="J515" s="100">
        <v>0</v>
      </c>
      <c r="K515" s="101">
        <v>0</v>
      </c>
      <c r="L515" s="102">
        <f t="shared" si="24"/>
        <v>0</v>
      </c>
      <c r="M515" s="104">
        <v>0</v>
      </c>
      <c r="N515" s="104">
        <v>0</v>
      </c>
      <c r="O515" s="104">
        <v>0</v>
      </c>
      <c r="P515" s="104">
        <v>0</v>
      </c>
      <c r="Q515" s="105">
        <v>0</v>
      </c>
    </row>
    <row r="516" spans="1:17" x14ac:dyDescent="0.25">
      <c r="A516" s="106">
        <f t="shared" si="25"/>
        <v>59779</v>
      </c>
      <c r="B516" s="714" t="str">
        <f t="shared" si="26"/>
        <v>AMCo</v>
      </c>
      <c r="C516" s="93">
        <v>0</v>
      </c>
      <c r="D516" s="94">
        <v>0</v>
      </c>
      <c r="E516" s="94">
        <v>0</v>
      </c>
      <c r="F516" s="94">
        <v>0</v>
      </c>
      <c r="G516" s="94">
        <v>0</v>
      </c>
      <c r="H516" s="94">
        <v>0</v>
      </c>
      <c r="I516" s="94">
        <v>0</v>
      </c>
      <c r="J516" s="94">
        <v>0</v>
      </c>
      <c r="K516" s="95">
        <v>0</v>
      </c>
      <c r="L516" s="94">
        <f t="shared" si="24"/>
        <v>0</v>
      </c>
      <c r="M516" s="95">
        <v>0</v>
      </c>
      <c r="N516" s="95">
        <v>0</v>
      </c>
      <c r="O516" s="95">
        <v>0</v>
      </c>
      <c r="P516" s="95">
        <v>0</v>
      </c>
      <c r="Q516" s="97">
        <v>0</v>
      </c>
    </row>
    <row r="517" spans="1:17" x14ac:dyDescent="0.25">
      <c r="A517" s="98">
        <f t="shared" si="25"/>
        <v>59809</v>
      </c>
      <c r="B517" s="713" t="str">
        <f t="shared" si="26"/>
        <v>AMCo</v>
      </c>
      <c r="C517" s="99">
        <v>0</v>
      </c>
      <c r="D517" s="100">
        <v>0</v>
      </c>
      <c r="E517" s="100">
        <v>0</v>
      </c>
      <c r="F517" s="100">
        <v>0</v>
      </c>
      <c r="G517" s="100">
        <v>0</v>
      </c>
      <c r="H517" s="100">
        <v>0</v>
      </c>
      <c r="I517" s="100">
        <v>0</v>
      </c>
      <c r="J517" s="100">
        <v>0</v>
      </c>
      <c r="K517" s="101">
        <v>0</v>
      </c>
      <c r="L517" s="102">
        <f t="shared" si="24"/>
        <v>0</v>
      </c>
      <c r="M517" s="104">
        <v>0</v>
      </c>
      <c r="N517" s="104">
        <v>0</v>
      </c>
      <c r="O517" s="104">
        <v>0</v>
      </c>
      <c r="P517" s="104">
        <v>0</v>
      </c>
      <c r="Q517" s="105">
        <v>0</v>
      </c>
    </row>
    <row r="518" spans="1:17" x14ac:dyDescent="0.25">
      <c r="A518" s="106">
        <f t="shared" si="25"/>
        <v>59840</v>
      </c>
      <c r="B518" s="714" t="str">
        <f t="shared" si="26"/>
        <v>AMCo</v>
      </c>
      <c r="C518" s="93">
        <v>0</v>
      </c>
      <c r="D518" s="94">
        <v>0</v>
      </c>
      <c r="E518" s="94">
        <v>0</v>
      </c>
      <c r="F518" s="94">
        <v>0</v>
      </c>
      <c r="G518" s="94">
        <v>0</v>
      </c>
      <c r="H518" s="94">
        <v>0</v>
      </c>
      <c r="I518" s="94">
        <v>0</v>
      </c>
      <c r="J518" s="94">
        <v>0</v>
      </c>
      <c r="K518" s="95">
        <v>0</v>
      </c>
      <c r="L518" s="94">
        <f t="shared" si="24"/>
        <v>0</v>
      </c>
      <c r="M518" s="95">
        <v>0</v>
      </c>
      <c r="N518" s="95">
        <v>0</v>
      </c>
      <c r="O518" s="95">
        <v>0</v>
      </c>
      <c r="P518" s="95">
        <v>0</v>
      </c>
      <c r="Q518" s="97">
        <v>0</v>
      </c>
    </row>
    <row r="519" spans="1:17" x14ac:dyDescent="0.25">
      <c r="A519" s="98">
        <f t="shared" si="25"/>
        <v>59870</v>
      </c>
      <c r="B519" s="713" t="str">
        <f t="shared" si="26"/>
        <v>AMCo</v>
      </c>
      <c r="C519" s="99">
        <v>0</v>
      </c>
      <c r="D519" s="100">
        <v>0</v>
      </c>
      <c r="E519" s="100">
        <v>0</v>
      </c>
      <c r="F519" s="100">
        <v>0</v>
      </c>
      <c r="G519" s="100">
        <v>0</v>
      </c>
      <c r="H519" s="100">
        <v>0</v>
      </c>
      <c r="I519" s="100">
        <v>0</v>
      </c>
      <c r="J519" s="100">
        <v>0</v>
      </c>
      <c r="K519" s="101">
        <v>0</v>
      </c>
      <c r="L519" s="102">
        <f t="shared" si="24"/>
        <v>0</v>
      </c>
      <c r="M519" s="104">
        <v>0</v>
      </c>
      <c r="N519" s="104">
        <v>0</v>
      </c>
      <c r="O519" s="104">
        <v>0</v>
      </c>
      <c r="P519" s="104">
        <v>0</v>
      </c>
      <c r="Q519" s="105">
        <v>0</v>
      </c>
    </row>
    <row r="520" spans="1:17" x14ac:dyDescent="0.25">
      <c r="A520" s="106">
        <f t="shared" si="25"/>
        <v>59901</v>
      </c>
      <c r="B520" s="714" t="str">
        <f t="shared" si="26"/>
        <v>AMCo</v>
      </c>
      <c r="C520" s="93">
        <v>0</v>
      </c>
      <c r="D520" s="94">
        <v>0</v>
      </c>
      <c r="E520" s="94">
        <v>0</v>
      </c>
      <c r="F520" s="94">
        <v>0</v>
      </c>
      <c r="G520" s="94">
        <v>0</v>
      </c>
      <c r="H520" s="94">
        <v>0</v>
      </c>
      <c r="I520" s="94">
        <v>0</v>
      </c>
      <c r="J520" s="94">
        <v>0</v>
      </c>
      <c r="K520" s="95">
        <v>0</v>
      </c>
      <c r="L520" s="94">
        <f t="shared" si="24"/>
        <v>0</v>
      </c>
      <c r="M520" s="95">
        <v>0</v>
      </c>
      <c r="N520" s="95">
        <v>0</v>
      </c>
      <c r="O520" s="95">
        <v>0</v>
      </c>
      <c r="P520" s="95">
        <v>0</v>
      </c>
      <c r="Q520" s="97">
        <v>0</v>
      </c>
    </row>
    <row r="521" spans="1:17" x14ac:dyDescent="0.25">
      <c r="A521" s="98">
        <f t="shared" si="25"/>
        <v>59932</v>
      </c>
      <c r="B521" s="713" t="str">
        <f t="shared" si="26"/>
        <v>AMCo</v>
      </c>
      <c r="C521" s="99">
        <v>0</v>
      </c>
      <c r="D521" s="100">
        <v>0</v>
      </c>
      <c r="E521" s="100">
        <v>0</v>
      </c>
      <c r="F521" s="100">
        <v>0</v>
      </c>
      <c r="G521" s="100">
        <v>0</v>
      </c>
      <c r="H521" s="100">
        <v>0</v>
      </c>
      <c r="I521" s="100">
        <v>0</v>
      </c>
      <c r="J521" s="100">
        <v>0</v>
      </c>
      <c r="K521" s="101">
        <v>0</v>
      </c>
      <c r="L521" s="102">
        <f t="shared" si="24"/>
        <v>0</v>
      </c>
      <c r="M521" s="104">
        <v>0</v>
      </c>
      <c r="N521" s="104">
        <v>0</v>
      </c>
      <c r="O521" s="104">
        <v>0</v>
      </c>
      <c r="P521" s="104">
        <v>0</v>
      </c>
      <c r="Q521" s="105">
        <v>0</v>
      </c>
    </row>
    <row r="522" spans="1:17" x14ac:dyDescent="0.25">
      <c r="A522" s="106">
        <f t="shared" si="25"/>
        <v>59961</v>
      </c>
      <c r="B522" s="714" t="str">
        <f t="shared" si="26"/>
        <v>AMCo</v>
      </c>
      <c r="C522" s="93">
        <v>0</v>
      </c>
      <c r="D522" s="94">
        <v>0</v>
      </c>
      <c r="E522" s="94">
        <v>0</v>
      </c>
      <c r="F522" s="94">
        <v>0</v>
      </c>
      <c r="G522" s="94">
        <v>0</v>
      </c>
      <c r="H522" s="94">
        <v>0</v>
      </c>
      <c r="I522" s="94">
        <v>0</v>
      </c>
      <c r="J522" s="94">
        <v>0</v>
      </c>
      <c r="K522" s="95">
        <v>0</v>
      </c>
      <c r="L522" s="94">
        <f t="shared" si="24"/>
        <v>0</v>
      </c>
      <c r="M522" s="95">
        <v>0</v>
      </c>
      <c r="N522" s="95">
        <v>0</v>
      </c>
      <c r="O522" s="95">
        <v>0</v>
      </c>
      <c r="P522" s="95">
        <v>0</v>
      </c>
      <c r="Q522" s="97">
        <v>0</v>
      </c>
    </row>
    <row r="523" spans="1:17" x14ac:dyDescent="0.25">
      <c r="A523" s="98">
        <f t="shared" si="25"/>
        <v>59992</v>
      </c>
      <c r="B523" s="713" t="str">
        <f t="shared" si="26"/>
        <v>AMCo</v>
      </c>
      <c r="C523" s="99">
        <v>0</v>
      </c>
      <c r="D523" s="100">
        <v>0</v>
      </c>
      <c r="E523" s="100">
        <v>0</v>
      </c>
      <c r="F523" s="100">
        <v>0</v>
      </c>
      <c r="G523" s="100">
        <v>0</v>
      </c>
      <c r="H523" s="100">
        <v>0</v>
      </c>
      <c r="I523" s="100">
        <v>0</v>
      </c>
      <c r="J523" s="100">
        <v>0</v>
      </c>
      <c r="K523" s="101">
        <v>0</v>
      </c>
      <c r="L523" s="102">
        <f t="shared" si="24"/>
        <v>0</v>
      </c>
      <c r="M523" s="104">
        <v>0</v>
      </c>
      <c r="N523" s="104">
        <v>0</v>
      </c>
      <c r="O523" s="104">
        <v>0</v>
      </c>
      <c r="P523" s="104">
        <v>0</v>
      </c>
      <c r="Q523" s="105">
        <v>0</v>
      </c>
    </row>
    <row r="524" spans="1:17" x14ac:dyDescent="0.25">
      <c r="A524" s="106">
        <f t="shared" si="25"/>
        <v>60022</v>
      </c>
      <c r="B524" s="714" t="str">
        <f t="shared" si="26"/>
        <v>AMCo</v>
      </c>
      <c r="C524" s="93">
        <v>0</v>
      </c>
      <c r="D524" s="94">
        <v>0</v>
      </c>
      <c r="E524" s="94">
        <v>0</v>
      </c>
      <c r="F524" s="94">
        <v>0</v>
      </c>
      <c r="G524" s="94">
        <v>0</v>
      </c>
      <c r="H524" s="94">
        <v>0</v>
      </c>
      <c r="I524" s="94">
        <v>0</v>
      </c>
      <c r="J524" s="94">
        <v>0</v>
      </c>
      <c r="K524" s="95">
        <v>0</v>
      </c>
      <c r="L524" s="94">
        <f t="shared" si="24"/>
        <v>0</v>
      </c>
      <c r="M524" s="95">
        <v>0</v>
      </c>
      <c r="N524" s="95">
        <v>0</v>
      </c>
      <c r="O524" s="95">
        <v>0</v>
      </c>
      <c r="P524" s="95">
        <v>0</v>
      </c>
      <c r="Q524" s="97">
        <v>0</v>
      </c>
    </row>
    <row r="525" spans="1:17" x14ac:dyDescent="0.25">
      <c r="A525" s="98">
        <f t="shared" si="25"/>
        <v>60053</v>
      </c>
      <c r="B525" s="713" t="str">
        <f t="shared" si="26"/>
        <v>AMCo</v>
      </c>
      <c r="C525" s="99">
        <v>0</v>
      </c>
      <c r="D525" s="100">
        <v>0</v>
      </c>
      <c r="E525" s="100">
        <v>0</v>
      </c>
      <c r="F525" s="100">
        <v>0</v>
      </c>
      <c r="G525" s="100">
        <v>0</v>
      </c>
      <c r="H525" s="100">
        <v>0</v>
      </c>
      <c r="I525" s="100">
        <v>0</v>
      </c>
      <c r="J525" s="100">
        <v>0</v>
      </c>
      <c r="K525" s="101">
        <v>0</v>
      </c>
      <c r="L525" s="102">
        <f t="shared" si="24"/>
        <v>0</v>
      </c>
      <c r="M525" s="104">
        <v>0</v>
      </c>
      <c r="N525" s="104">
        <v>0</v>
      </c>
      <c r="O525" s="104">
        <v>0</v>
      </c>
      <c r="P525" s="104">
        <v>0</v>
      </c>
      <c r="Q525" s="105">
        <v>0</v>
      </c>
    </row>
    <row r="526" spans="1:17" x14ac:dyDescent="0.25">
      <c r="A526" s="106">
        <f t="shared" si="25"/>
        <v>60083</v>
      </c>
      <c r="B526" s="714" t="str">
        <f t="shared" si="26"/>
        <v>AMCo</v>
      </c>
      <c r="C526" s="93">
        <v>0</v>
      </c>
      <c r="D526" s="94">
        <v>0</v>
      </c>
      <c r="E526" s="94">
        <v>0</v>
      </c>
      <c r="F526" s="94">
        <v>0</v>
      </c>
      <c r="G526" s="94">
        <v>0</v>
      </c>
      <c r="H526" s="94">
        <v>0</v>
      </c>
      <c r="I526" s="94">
        <v>0</v>
      </c>
      <c r="J526" s="94">
        <v>0</v>
      </c>
      <c r="K526" s="95">
        <v>0</v>
      </c>
      <c r="L526" s="94">
        <f t="shared" si="24"/>
        <v>0</v>
      </c>
      <c r="M526" s="95">
        <v>0</v>
      </c>
      <c r="N526" s="95">
        <v>0</v>
      </c>
      <c r="O526" s="95">
        <v>0</v>
      </c>
      <c r="P526" s="95">
        <v>0</v>
      </c>
      <c r="Q526" s="97">
        <v>0</v>
      </c>
    </row>
    <row r="527" spans="1:17" x14ac:dyDescent="0.25">
      <c r="A527" s="98">
        <f t="shared" si="25"/>
        <v>60114</v>
      </c>
      <c r="B527" s="713" t="str">
        <f t="shared" si="26"/>
        <v>AMCo</v>
      </c>
      <c r="C527" s="99">
        <v>0</v>
      </c>
      <c r="D527" s="100">
        <v>0</v>
      </c>
      <c r="E527" s="100">
        <v>0</v>
      </c>
      <c r="F527" s="100">
        <v>0</v>
      </c>
      <c r="G527" s="100">
        <v>0</v>
      </c>
      <c r="H527" s="100">
        <v>0</v>
      </c>
      <c r="I527" s="100">
        <v>0</v>
      </c>
      <c r="J527" s="100">
        <v>0</v>
      </c>
      <c r="K527" s="101">
        <v>0</v>
      </c>
      <c r="L527" s="102">
        <f t="shared" si="24"/>
        <v>0</v>
      </c>
      <c r="M527" s="104">
        <v>0</v>
      </c>
      <c r="N527" s="104">
        <v>0</v>
      </c>
      <c r="O527" s="104">
        <v>0</v>
      </c>
      <c r="P527" s="104">
        <v>0</v>
      </c>
      <c r="Q527" s="105">
        <v>0</v>
      </c>
    </row>
    <row r="528" spans="1:17" x14ac:dyDescent="0.25">
      <c r="A528" s="106">
        <f t="shared" si="25"/>
        <v>60145</v>
      </c>
      <c r="B528" s="714" t="str">
        <f t="shared" si="26"/>
        <v>AMCo</v>
      </c>
      <c r="C528" s="93">
        <v>0</v>
      </c>
      <c r="D528" s="94">
        <v>0</v>
      </c>
      <c r="E528" s="94">
        <v>0</v>
      </c>
      <c r="F528" s="94">
        <v>0</v>
      </c>
      <c r="G528" s="94">
        <v>0</v>
      </c>
      <c r="H528" s="94">
        <v>0</v>
      </c>
      <c r="I528" s="94">
        <v>0</v>
      </c>
      <c r="J528" s="94">
        <v>0</v>
      </c>
      <c r="K528" s="95">
        <v>0</v>
      </c>
      <c r="L528" s="94">
        <f t="shared" si="24"/>
        <v>0</v>
      </c>
      <c r="M528" s="95">
        <v>0</v>
      </c>
      <c r="N528" s="95">
        <v>0</v>
      </c>
      <c r="O528" s="95">
        <v>0</v>
      </c>
      <c r="P528" s="95">
        <v>0</v>
      </c>
      <c r="Q528" s="97">
        <v>0</v>
      </c>
    </row>
    <row r="529" spans="1:17" x14ac:dyDescent="0.25">
      <c r="A529" s="98">
        <f t="shared" si="25"/>
        <v>60175</v>
      </c>
      <c r="B529" s="713" t="str">
        <f t="shared" si="26"/>
        <v>AMCo</v>
      </c>
      <c r="C529" s="99">
        <v>0</v>
      </c>
      <c r="D529" s="100">
        <v>0</v>
      </c>
      <c r="E529" s="100">
        <v>0</v>
      </c>
      <c r="F529" s="100">
        <v>0</v>
      </c>
      <c r="G529" s="100">
        <v>0</v>
      </c>
      <c r="H529" s="100">
        <v>0</v>
      </c>
      <c r="I529" s="100">
        <v>0</v>
      </c>
      <c r="J529" s="100">
        <v>0</v>
      </c>
      <c r="K529" s="101">
        <v>0</v>
      </c>
      <c r="L529" s="102">
        <f t="shared" si="24"/>
        <v>0</v>
      </c>
      <c r="M529" s="104">
        <v>0</v>
      </c>
      <c r="N529" s="104">
        <v>0</v>
      </c>
      <c r="O529" s="104">
        <v>0</v>
      </c>
      <c r="P529" s="104">
        <v>0</v>
      </c>
      <c r="Q529" s="105">
        <v>0</v>
      </c>
    </row>
    <row r="530" spans="1:17" x14ac:dyDescent="0.25">
      <c r="A530" s="106">
        <f t="shared" si="25"/>
        <v>60206</v>
      </c>
      <c r="B530" s="714" t="str">
        <f t="shared" si="26"/>
        <v>AMCo</v>
      </c>
      <c r="C530" s="93">
        <v>0</v>
      </c>
      <c r="D530" s="94">
        <v>0</v>
      </c>
      <c r="E530" s="94">
        <v>0</v>
      </c>
      <c r="F530" s="94">
        <v>0</v>
      </c>
      <c r="G530" s="94">
        <v>0</v>
      </c>
      <c r="H530" s="94">
        <v>0</v>
      </c>
      <c r="I530" s="94">
        <v>0</v>
      </c>
      <c r="J530" s="94">
        <v>0</v>
      </c>
      <c r="K530" s="95">
        <v>0</v>
      </c>
      <c r="L530" s="94">
        <f t="shared" si="24"/>
        <v>0</v>
      </c>
      <c r="M530" s="95">
        <v>0</v>
      </c>
      <c r="N530" s="95">
        <v>0</v>
      </c>
      <c r="O530" s="95">
        <v>0</v>
      </c>
      <c r="P530" s="95">
        <v>0</v>
      </c>
      <c r="Q530" s="97">
        <v>0</v>
      </c>
    </row>
    <row r="531" spans="1:17" x14ac:dyDescent="0.25">
      <c r="A531" s="98">
        <f t="shared" si="25"/>
        <v>60236</v>
      </c>
      <c r="B531" s="713" t="str">
        <f t="shared" si="26"/>
        <v>AMCo</v>
      </c>
      <c r="C531" s="99">
        <v>0</v>
      </c>
      <c r="D531" s="100">
        <v>0</v>
      </c>
      <c r="E531" s="100">
        <v>0</v>
      </c>
      <c r="F531" s="100">
        <v>0</v>
      </c>
      <c r="G531" s="100">
        <v>0</v>
      </c>
      <c r="H531" s="100">
        <v>0</v>
      </c>
      <c r="I531" s="100">
        <v>0</v>
      </c>
      <c r="J531" s="100">
        <v>0</v>
      </c>
      <c r="K531" s="101">
        <v>0</v>
      </c>
      <c r="L531" s="102">
        <f t="shared" si="24"/>
        <v>0</v>
      </c>
      <c r="M531" s="104">
        <v>0</v>
      </c>
      <c r="N531" s="104">
        <v>0</v>
      </c>
      <c r="O531" s="104">
        <v>0</v>
      </c>
      <c r="P531" s="104">
        <v>0</v>
      </c>
      <c r="Q531" s="105">
        <v>0</v>
      </c>
    </row>
    <row r="532" spans="1:17" x14ac:dyDescent="0.25">
      <c r="A532" s="106">
        <f t="shared" si="25"/>
        <v>60267</v>
      </c>
      <c r="B532" s="714" t="str">
        <f t="shared" si="26"/>
        <v>AMCo</v>
      </c>
      <c r="C532" s="93">
        <v>0</v>
      </c>
      <c r="D532" s="94">
        <v>0</v>
      </c>
      <c r="E532" s="94">
        <v>0</v>
      </c>
      <c r="F532" s="94">
        <v>0</v>
      </c>
      <c r="G532" s="94">
        <v>0</v>
      </c>
      <c r="H532" s="94">
        <v>0</v>
      </c>
      <c r="I532" s="94">
        <v>0</v>
      </c>
      <c r="J532" s="94">
        <v>0</v>
      </c>
      <c r="K532" s="95">
        <v>0</v>
      </c>
      <c r="L532" s="94">
        <f t="shared" si="24"/>
        <v>0</v>
      </c>
      <c r="M532" s="95">
        <v>0</v>
      </c>
      <c r="N532" s="95">
        <v>0</v>
      </c>
      <c r="O532" s="95">
        <v>0</v>
      </c>
      <c r="P532" s="95">
        <v>0</v>
      </c>
      <c r="Q532" s="97">
        <v>0</v>
      </c>
    </row>
    <row r="533" spans="1:17" x14ac:dyDescent="0.25">
      <c r="A533" s="98">
        <f t="shared" si="25"/>
        <v>60298</v>
      </c>
      <c r="B533" s="713" t="str">
        <f t="shared" si="26"/>
        <v>AMCo</v>
      </c>
      <c r="C533" s="99">
        <v>0</v>
      </c>
      <c r="D533" s="100">
        <v>0</v>
      </c>
      <c r="E533" s="100">
        <v>0</v>
      </c>
      <c r="F533" s="100">
        <v>0</v>
      </c>
      <c r="G533" s="100">
        <v>0</v>
      </c>
      <c r="H533" s="100">
        <v>0</v>
      </c>
      <c r="I533" s="100">
        <v>0</v>
      </c>
      <c r="J533" s="100">
        <v>0</v>
      </c>
      <c r="K533" s="101">
        <v>0</v>
      </c>
      <c r="L533" s="102">
        <f t="shared" si="24"/>
        <v>0</v>
      </c>
      <c r="M533" s="104">
        <v>0</v>
      </c>
      <c r="N533" s="104">
        <v>0</v>
      </c>
      <c r="O533" s="104">
        <v>0</v>
      </c>
      <c r="P533" s="104">
        <v>0</v>
      </c>
      <c r="Q533" s="105">
        <v>0</v>
      </c>
    </row>
    <row r="534" spans="1:17" x14ac:dyDescent="0.25">
      <c r="A534" s="106">
        <f t="shared" si="25"/>
        <v>60326</v>
      </c>
      <c r="B534" s="714" t="str">
        <f t="shared" si="26"/>
        <v>AMCo</v>
      </c>
      <c r="C534" s="93">
        <v>0</v>
      </c>
      <c r="D534" s="94">
        <v>0</v>
      </c>
      <c r="E534" s="94">
        <v>0</v>
      </c>
      <c r="F534" s="94">
        <v>0</v>
      </c>
      <c r="G534" s="94">
        <v>0</v>
      </c>
      <c r="H534" s="94">
        <v>0</v>
      </c>
      <c r="I534" s="94">
        <v>0</v>
      </c>
      <c r="J534" s="94">
        <v>0</v>
      </c>
      <c r="K534" s="95">
        <v>0</v>
      </c>
      <c r="L534" s="94">
        <f t="shared" si="24"/>
        <v>0</v>
      </c>
      <c r="M534" s="95">
        <v>0</v>
      </c>
      <c r="N534" s="95">
        <v>0</v>
      </c>
      <c r="O534" s="95">
        <v>0</v>
      </c>
      <c r="P534" s="95">
        <v>0</v>
      </c>
      <c r="Q534" s="97">
        <v>0</v>
      </c>
    </row>
    <row r="535" spans="1:17" x14ac:dyDescent="0.25">
      <c r="A535" s="98">
        <f t="shared" si="25"/>
        <v>60357</v>
      </c>
      <c r="B535" s="713" t="str">
        <f t="shared" si="26"/>
        <v>AMCo</v>
      </c>
      <c r="C535" s="99">
        <v>0</v>
      </c>
      <c r="D535" s="100">
        <v>0</v>
      </c>
      <c r="E535" s="100">
        <v>0</v>
      </c>
      <c r="F535" s="100">
        <v>0</v>
      </c>
      <c r="G535" s="100">
        <v>0</v>
      </c>
      <c r="H535" s="100">
        <v>0</v>
      </c>
      <c r="I535" s="100">
        <v>0</v>
      </c>
      <c r="J535" s="100">
        <v>0</v>
      </c>
      <c r="K535" s="101">
        <v>0</v>
      </c>
      <c r="L535" s="102">
        <f t="shared" si="24"/>
        <v>0</v>
      </c>
      <c r="M535" s="104">
        <v>0</v>
      </c>
      <c r="N535" s="104">
        <v>0</v>
      </c>
      <c r="O535" s="104">
        <v>0</v>
      </c>
      <c r="P535" s="104">
        <v>0</v>
      </c>
      <c r="Q535" s="105">
        <v>0</v>
      </c>
    </row>
    <row r="536" spans="1:17" x14ac:dyDescent="0.25">
      <c r="A536" s="106">
        <f t="shared" si="25"/>
        <v>60387</v>
      </c>
      <c r="B536" s="714" t="str">
        <f t="shared" si="26"/>
        <v>AMCo</v>
      </c>
      <c r="C536" s="93">
        <v>0</v>
      </c>
      <c r="D536" s="94">
        <v>0</v>
      </c>
      <c r="E536" s="94">
        <v>0</v>
      </c>
      <c r="F536" s="94">
        <v>0</v>
      </c>
      <c r="G536" s="94">
        <v>0</v>
      </c>
      <c r="H536" s="94">
        <v>0</v>
      </c>
      <c r="I536" s="94">
        <v>0</v>
      </c>
      <c r="J536" s="94">
        <v>0</v>
      </c>
      <c r="K536" s="95">
        <v>0</v>
      </c>
      <c r="L536" s="94">
        <f t="shared" si="24"/>
        <v>0</v>
      </c>
      <c r="M536" s="95">
        <v>0</v>
      </c>
      <c r="N536" s="95">
        <v>0</v>
      </c>
      <c r="O536" s="95">
        <v>0</v>
      </c>
      <c r="P536" s="95">
        <v>0</v>
      </c>
      <c r="Q536" s="97">
        <v>0</v>
      </c>
    </row>
    <row r="537" spans="1:17" x14ac:dyDescent="0.25">
      <c r="A537" s="98">
        <f t="shared" si="25"/>
        <v>60418</v>
      </c>
      <c r="B537" s="713" t="str">
        <f t="shared" si="26"/>
        <v>AMCo</v>
      </c>
      <c r="C537" s="99">
        <v>0</v>
      </c>
      <c r="D537" s="100">
        <v>0</v>
      </c>
      <c r="E537" s="100">
        <v>0</v>
      </c>
      <c r="F537" s="100">
        <v>0</v>
      </c>
      <c r="G537" s="100">
        <v>0</v>
      </c>
      <c r="H537" s="100">
        <v>0</v>
      </c>
      <c r="I537" s="100">
        <v>0</v>
      </c>
      <c r="J537" s="100">
        <v>0</v>
      </c>
      <c r="K537" s="101">
        <v>0</v>
      </c>
      <c r="L537" s="102">
        <f t="shared" si="24"/>
        <v>0</v>
      </c>
      <c r="M537" s="104">
        <v>0</v>
      </c>
      <c r="N537" s="104">
        <v>0</v>
      </c>
      <c r="O537" s="104">
        <v>0</v>
      </c>
      <c r="P537" s="104">
        <v>0</v>
      </c>
      <c r="Q537" s="105">
        <v>0</v>
      </c>
    </row>
    <row r="538" spans="1:17" x14ac:dyDescent="0.25">
      <c r="A538" s="106">
        <f t="shared" si="25"/>
        <v>60448</v>
      </c>
      <c r="B538" s="714" t="str">
        <f t="shared" si="26"/>
        <v>AMCo</v>
      </c>
      <c r="C538" s="93">
        <v>0</v>
      </c>
      <c r="D538" s="94">
        <v>0</v>
      </c>
      <c r="E538" s="94">
        <v>0</v>
      </c>
      <c r="F538" s="94">
        <v>0</v>
      </c>
      <c r="G538" s="94">
        <v>0</v>
      </c>
      <c r="H538" s="94">
        <v>0</v>
      </c>
      <c r="I538" s="94">
        <v>0</v>
      </c>
      <c r="J538" s="94">
        <v>0</v>
      </c>
      <c r="K538" s="95">
        <v>0</v>
      </c>
      <c r="L538" s="94">
        <f t="shared" si="24"/>
        <v>0</v>
      </c>
      <c r="M538" s="95">
        <v>0</v>
      </c>
      <c r="N538" s="95">
        <v>0</v>
      </c>
      <c r="O538" s="95">
        <v>0</v>
      </c>
      <c r="P538" s="95">
        <v>0</v>
      </c>
      <c r="Q538" s="97">
        <v>0</v>
      </c>
    </row>
    <row r="539" spans="1:17" x14ac:dyDescent="0.25">
      <c r="A539" s="98">
        <f t="shared" si="25"/>
        <v>60479</v>
      </c>
      <c r="B539" s="713" t="str">
        <f t="shared" si="26"/>
        <v>AMCo</v>
      </c>
      <c r="C539" s="99">
        <v>0</v>
      </c>
      <c r="D539" s="100">
        <v>0</v>
      </c>
      <c r="E539" s="100">
        <v>0</v>
      </c>
      <c r="F539" s="100">
        <v>0</v>
      </c>
      <c r="G539" s="100">
        <v>0</v>
      </c>
      <c r="H539" s="100">
        <v>0</v>
      </c>
      <c r="I539" s="100">
        <v>0</v>
      </c>
      <c r="J539" s="100">
        <v>0</v>
      </c>
      <c r="K539" s="101">
        <v>0</v>
      </c>
      <c r="L539" s="102">
        <f t="shared" si="24"/>
        <v>0</v>
      </c>
      <c r="M539" s="104">
        <v>0</v>
      </c>
      <c r="N539" s="104">
        <v>0</v>
      </c>
      <c r="O539" s="104">
        <v>0</v>
      </c>
      <c r="P539" s="104">
        <v>0</v>
      </c>
      <c r="Q539" s="105">
        <v>0</v>
      </c>
    </row>
    <row r="540" spans="1:17" x14ac:dyDescent="0.25">
      <c r="A540" s="106">
        <f t="shared" si="25"/>
        <v>60510</v>
      </c>
      <c r="B540" s="714" t="str">
        <f t="shared" si="26"/>
        <v>AMCo</v>
      </c>
      <c r="C540" s="93">
        <v>0</v>
      </c>
      <c r="D540" s="94">
        <v>0</v>
      </c>
      <c r="E540" s="94">
        <v>0</v>
      </c>
      <c r="F540" s="94">
        <v>0</v>
      </c>
      <c r="G540" s="94">
        <v>0</v>
      </c>
      <c r="H540" s="94">
        <v>0</v>
      </c>
      <c r="I540" s="94">
        <v>0</v>
      </c>
      <c r="J540" s="94">
        <v>0</v>
      </c>
      <c r="K540" s="95">
        <v>0</v>
      </c>
      <c r="L540" s="94">
        <f t="shared" si="24"/>
        <v>0</v>
      </c>
      <c r="M540" s="95">
        <v>0</v>
      </c>
      <c r="N540" s="95">
        <v>0</v>
      </c>
      <c r="O540" s="95">
        <v>0</v>
      </c>
      <c r="P540" s="95">
        <v>0</v>
      </c>
      <c r="Q540" s="97">
        <v>0</v>
      </c>
    </row>
    <row r="541" spans="1:17" x14ac:dyDescent="0.25">
      <c r="A541" s="98">
        <f t="shared" si="25"/>
        <v>60540</v>
      </c>
      <c r="B541" s="713" t="str">
        <f t="shared" si="26"/>
        <v>AMCo</v>
      </c>
      <c r="C541" s="99">
        <v>0</v>
      </c>
      <c r="D541" s="100">
        <v>0</v>
      </c>
      <c r="E541" s="100">
        <v>0</v>
      </c>
      <c r="F541" s="100">
        <v>0</v>
      </c>
      <c r="G541" s="100">
        <v>0</v>
      </c>
      <c r="H541" s="100">
        <v>0</v>
      </c>
      <c r="I541" s="100">
        <v>0</v>
      </c>
      <c r="J541" s="100">
        <v>0</v>
      </c>
      <c r="K541" s="101">
        <v>0</v>
      </c>
      <c r="L541" s="102">
        <f t="shared" si="24"/>
        <v>0</v>
      </c>
      <c r="M541" s="104">
        <v>0</v>
      </c>
      <c r="N541" s="104">
        <v>0</v>
      </c>
      <c r="O541" s="104">
        <v>0</v>
      </c>
      <c r="P541" s="104">
        <v>0</v>
      </c>
      <c r="Q541" s="105">
        <v>0</v>
      </c>
    </row>
    <row r="542" spans="1:17" x14ac:dyDescent="0.25">
      <c r="A542" s="106">
        <f t="shared" si="25"/>
        <v>60571</v>
      </c>
      <c r="B542" s="714" t="str">
        <f t="shared" si="26"/>
        <v>AMCo</v>
      </c>
      <c r="C542" s="93">
        <v>0</v>
      </c>
      <c r="D542" s="94">
        <v>0</v>
      </c>
      <c r="E542" s="94">
        <v>0</v>
      </c>
      <c r="F542" s="94">
        <v>0</v>
      </c>
      <c r="G542" s="94">
        <v>0</v>
      </c>
      <c r="H542" s="94">
        <v>0</v>
      </c>
      <c r="I542" s="94">
        <v>0</v>
      </c>
      <c r="J542" s="94">
        <v>0</v>
      </c>
      <c r="K542" s="95">
        <v>0</v>
      </c>
      <c r="L542" s="94">
        <f t="shared" si="24"/>
        <v>0</v>
      </c>
      <c r="M542" s="95">
        <v>0</v>
      </c>
      <c r="N542" s="95">
        <v>0</v>
      </c>
      <c r="O542" s="95">
        <v>0</v>
      </c>
      <c r="P542" s="95">
        <v>0</v>
      </c>
      <c r="Q542" s="97">
        <v>0</v>
      </c>
    </row>
    <row r="543" spans="1:17" x14ac:dyDescent="0.25">
      <c r="A543" s="98">
        <f t="shared" si="25"/>
        <v>60601</v>
      </c>
      <c r="B543" s="713" t="str">
        <f t="shared" si="26"/>
        <v>AMCo</v>
      </c>
      <c r="C543" s="99">
        <v>0</v>
      </c>
      <c r="D543" s="100">
        <v>0</v>
      </c>
      <c r="E543" s="100">
        <v>0</v>
      </c>
      <c r="F543" s="100">
        <v>0</v>
      </c>
      <c r="G543" s="100">
        <v>0</v>
      </c>
      <c r="H543" s="100">
        <v>0</v>
      </c>
      <c r="I543" s="100">
        <v>0</v>
      </c>
      <c r="J543" s="100">
        <v>0</v>
      </c>
      <c r="K543" s="101">
        <v>0</v>
      </c>
      <c r="L543" s="102">
        <f t="shared" si="24"/>
        <v>0</v>
      </c>
      <c r="M543" s="104">
        <v>0</v>
      </c>
      <c r="N543" s="104">
        <v>0</v>
      </c>
      <c r="O543" s="104">
        <v>0</v>
      </c>
      <c r="P543" s="104">
        <v>0</v>
      </c>
      <c r="Q543" s="105">
        <v>0</v>
      </c>
    </row>
    <row r="544" spans="1:17" x14ac:dyDescent="0.25">
      <c r="A544" s="106">
        <f t="shared" si="25"/>
        <v>60632</v>
      </c>
      <c r="B544" s="714" t="str">
        <f t="shared" si="26"/>
        <v>AMCo</v>
      </c>
      <c r="C544" s="93">
        <v>0</v>
      </c>
      <c r="D544" s="94">
        <v>0</v>
      </c>
      <c r="E544" s="94">
        <v>0</v>
      </c>
      <c r="F544" s="94">
        <v>0</v>
      </c>
      <c r="G544" s="94">
        <v>0</v>
      </c>
      <c r="H544" s="94">
        <v>0</v>
      </c>
      <c r="I544" s="94">
        <v>0</v>
      </c>
      <c r="J544" s="94">
        <v>0</v>
      </c>
      <c r="K544" s="95">
        <v>0</v>
      </c>
      <c r="L544" s="94">
        <f t="shared" si="24"/>
        <v>0</v>
      </c>
      <c r="M544" s="95">
        <v>0</v>
      </c>
      <c r="N544" s="95">
        <v>0</v>
      </c>
      <c r="O544" s="95">
        <v>0</v>
      </c>
      <c r="P544" s="95">
        <v>0</v>
      </c>
      <c r="Q544" s="97">
        <v>0</v>
      </c>
    </row>
    <row r="545" spans="1:17" x14ac:dyDescent="0.25">
      <c r="A545" s="98">
        <f t="shared" si="25"/>
        <v>60663</v>
      </c>
      <c r="B545" s="713" t="str">
        <f t="shared" si="26"/>
        <v>AMCo</v>
      </c>
      <c r="C545" s="99">
        <v>0</v>
      </c>
      <c r="D545" s="100">
        <v>0</v>
      </c>
      <c r="E545" s="100">
        <v>0</v>
      </c>
      <c r="F545" s="100">
        <v>0</v>
      </c>
      <c r="G545" s="100">
        <v>0</v>
      </c>
      <c r="H545" s="100">
        <v>0</v>
      </c>
      <c r="I545" s="100">
        <v>0</v>
      </c>
      <c r="J545" s="100">
        <v>0</v>
      </c>
      <c r="K545" s="101">
        <v>0</v>
      </c>
      <c r="L545" s="102">
        <f t="shared" si="24"/>
        <v>0</v>
      </c>
      <c r="M545" s="104">
        <v>0</v>
      </c>
      <c r="N545" s="104">
        <v>0</v>
      </c>
      <c r="O545" s="104">
        <v>0</v>
      </c>
      <c r="P545" s="104">
        <v>0</v>
      </c>
      <c r="Q545" s="105">
        <v>0</v>
      </c>
    </row>
    <row r="546" spans="1:17" x14ac:dyDescent="0.25">
      <c r="A546" s="106">
        <f t="shared" si="25"/>
        <v>60691</v>
      </c>
      <c r="B546" s="714" t="str">
        <f t="shared" si="26"/>
        <v>AMCo</v>
      </c>
      <c r="C546" s="93">
        <v>0</v>
      </c>
      <c r="D546" s="94">
        <v>0</v>
      </c>
      <c r="E546" s="94">
        <v>0</v>
      </c>
      <c r="F546" s="94">
        <v>0</v>
      </c>
      <c r="G546" s="94">
        <v>0</v>
      </c>
      <c r="H546" s="94">
        <v>0</v>
      </c>
      <c r="I546" s="94">
        <v>0</v>
      </c>
      <c r="J546" s="94">
        <v>0</v>
      </c>
      <c r="K546" s="95">
        <v>0</v>
      </c>
      <c r="L546" s="94">
        <f t="shared" si="24"/>
        <v>0</v>
      </c>
      <c r="M546" s="95">
        <v>0</v>
      </c>
      <c r="N546" s="95">
        <v>0</v>
      </c>
      <c r="O546" s="95">
        <v>0</v>
      </c>
      <c r="P546" s="95">
        <v>0</v>
      </c>
      <c r="Q546" s="97">
        <v>0</v>
      </c>
    </row>
    <row r="547" spans="1:17" x14ac:dyDescent="0.25">
      <c r="A547" s="98">
        <f t="shared" si="25"/>
        <v>60722</v>
      </c>
      <c r="B547" s="713" t="str">
        <f t="shared" si="26"/>
        <v>AMCo</v>
      </c>
      <c r="C547" s="99">
        <v>0</v>
      </c>
      <c r="D547" s="100">
        <v>0</v>
      </c>
      <c r="E547" s="100">
        <v>0</v>
      </c>
      <c r="F547" s="100">
        <v>0</v>
      </c>
      <c r="G547" s="100">
        <v>0</v>
      </c>
      <c r="H547" s="100">
        <v>0</v>
      </c>
      <c r="I547" s="100">
        <v>0</v>
      </c>
      <c r="J547" s="100">
        <v>0</v>
      </c>
      <c r="K547" s="101">
        <v>0</v>
      </c>
      <c r="L547" s="102">
        <f t="shared" si="24"/>
        <v>0</v>
      </c>
      <c r="M547" s="104">
        <v>0</v>
      </c>
      <c r="N547" s="104">
        <v>0</v>
      </c>
      <c r="O547" s="104">
        <v>0</v>
      </c>
      <c r="P547" s="104">
        <v>0</v>
      </c>
      <c r="Q547" s="105">
        <v>0</v>
      </c>
    </row>
    <row r="548" spans="1:17" x14ac:dyDescent="0.25">
      <c r="A548" s="106">
        <f t="shared" si="25"/>
        <v>60752</v>
      </c>
      <c r="B548" s="714" t="str">
        <f t="shared" si="26"/>
        <v>AMCo</v>
      </c>
      <c r="C548" s="93">
        <v>0</v>
      </c>
      <c r="D548" s="94">
        <v>0</v>
      </c>
      <c r="E548" s="94">
        <v>0</v>
      </c>
      <c r="F548" s="94">
        <v>0</v>
      </c>
      <c r="G548" s="94">
        <v>0</v>
      </c>
      <c r="H548" s="94">
        <v>0</v>
      </c>
      <c r="I548" s="94">
        <v>0</v>
      </c>
      <c r="J548" s="94">
        <v>0</v>
      </c>
      <c r="K548" s="95">
        <v>0</v>
      </c>
      <c r="L548" s="94">
        <f t="shared" si="24"/>
        <v>0</v>
      </c>
      <c r="M548" s="95">
        <v>0</v>
      </c>
      <c r="N548" s="95">
        <v>0</v>
      </c>
      <c r="O548" s="95">
        <v>0</v>
      </c>
      <c r="P548" s="95">
        <v>0</v>
      </c>
      <c r="Q548" s="97">
        <v>0</v>
      </c>
    </row>
    <row r="549" spans="1:17" x14ac:dyDescent="0.25">
      <c r="A549" s="98">
        <f t="shared" si="25"/>
        <v>60783</v>
      </c>
      <c r="B549" s="713" t="str">
        <f t="shared" si="26"/>
        <v>AMCo</v>
      </c>
      <c r="C549" s="99">
        <v>0</v>
      </c>
      <c r="D549" s="100">
        <v>0</v>
      </c>
      <c r="E549" s="100">
        <v>0</v>
      </c>
      <c r="F549" s="100">
        <v>0</v>
      </c>
      <c r="G549" s="100">
        <v>0</v>
      </c>
      <c r="H549" s="100">
        <v>0</v>
      </c>
      <c r="I549" s="100">
        <v>0</v>
      </c>
      <c r="J549" s="100">
        <v>0</v>
      </c>
      <c r="K549" s="101">
        <v>0</v>
      </c>
      <c r="L549" s="102">
        <f t="shared" si="24"/>
        <v>0</v>
      </c>
      <c r="M549" s="104">
        <v>0</v>
      </c>
      <c r="N549" s="104">
        <v>0</v>
      </c>
      <c r="O549" s="104">
        <v>0</v>
      </c>
      <c r="P549" s="104">
        <v>0</v>
      </c>
      <c r="Q549" s="105">
        <v>0</v>
      </c>
    </row>
    <row r="550" spans="1:17" x14ac:dyDescent="0.25">
      <c r="A550" s="106">
        <f t="shared" si="25"/>
        <v>60813</v>
      </c>
      <c r="B550" s="714" t="str">
        <f t="shared" si="26"/>
        <v>AMCo</v>
      </c>
      <c r="C550" s="93">
        <v>0</v>
      </c>
      <c r="D550" s="94">
        <v>0</v>
      </c>
      <c r="E550" s="94">
        <v>0</v>
      </c>
      <c r="F550" s="94">
        <v>0</v>
      </c>
      <c r="G550" s="94">
        <v>0</v>
      </c>
      <c r="H550" s="94">
        <v>0</v>
      </c>
      <c r="I550" s="94">
        <v>0</v>
      </c>
      <c r="J550" s="94">
        <v>0</v>
      </c>
      <c r="K550" s="95">
        <v>0</v>
      </c>
      <c r="L550" s="94">
        <f t="shared" si="24"/>
        <v>0</v>
      </c>
      <c r="M550" s="95">
        <v>0</v>
      </c>
      <c r="N550" s="95">
        <v>0</v>
      </c>
      <c r="O550" s="95">
        <v>0</v>
      </c>
      <c r="P550" s="95">
        <v>0</v>
      </c>
      <c r="Q550" s="97">
        <v>0</v>
      </c>
    </row>
    <row r="551" spans="1:17" x14ac:dyDescent="0.25">
      <c r="A551" s="98">
        <f t="shared" si="25"/>
        <v>60844</v>
      </c>
      <c r="B551" s="713" t="str">
        <f t="shared" si="26"/>
        <v>AMCo</v>
      </c>
      <c r="C551" s="99">
        <v>0</v>
      </c>
      <c r="D551" s="100">
        <v>0</v>
      </c>
      <c r="E551" s="100">
        <v>0</v>
      </c>
      <c r="F551" s="100">
        <v>0</v>
      </c>
      <c r="G551" s="100">
        <v>0</v>
      </c>
      <c r="H551" s="100">
        <v>0</v>
      </c>
      <c r="I551" s="100">
        <v>0</v>
      </c>
      <c r="J551" s="100">
        <v>0</v>
      </c>
      <c r="K551" s="101">
        <v>0</v>
      </c>
      <c r="L551" s="102">
        <f t="shared" si="24"/>
        <v>0</v>
      </c>
      <c r="M551" s="104">
        <v>0</v>
      </c>
      <c r="N551" s="104">
        <v>0</v>
      </c>
      <c r="O551" s="104">
        <v>0</v>
      </c>
      <c r="P551" s="104">
        <v>0</v>
      </c>
      <c r="Q551" s="105">
        <v>0</v>
      </c>
    </row>
    <row r="552" spans="1:17" x14ac:dyDescent="0.25">
      <c r="A552" s="106">
        <f t="shared" si="25"/>
        <v>60875</v>
      </c>
      <c r="B552" s="714" t="str">
        <f t="shared" si="26"/>
        <v>AMCo</v>
      </c>
      <c r="C552" s="93">
        <v>0</v>
      </c>
      <c r="D552" s="94">
        <v>0</v>
      </c>
      <c r="E552" s="94">
        <v>0</v>
      </c>
      <c r="F552" s="94">
        <v>0</v>
      </c>
      <c r="G552" s="94">
        <v>0</v>
      </c>
      <c r="H552" s="94">
        <v>0</v>
      </c>
      <c r="I552" s="94">
        <v>0</v>
      </c>
      <c r="J552" s="94">
        <v>0</v>
      </c>
      <c r="K552" s="95">
        <v>0</v>
      </c>
      <c r="L552" s="94">
        <f t="shared" si="24"/>
        <v>0</v>
      </c>
      <c r="M552" s="95">
        <v>0</v>
      </c>
      <c r="N552" s="95">
        <v>0</v>
      </c>
      <c r="O552" s="95">
        <v>0</v>
      </c>
      <c r="P552" s="95">
        <v>0</v>
      </c>
      <c r="Q552" s="97">
        <v>0</v>
      </c>
    </row>
    <row r="553" spans="1:17" x14ac:dyDescent="0.25">
      <c r="A553" s="98">
        <f t="shared" si="25"/>
        <v>60905</v>
      </c>
      <c r="B553" s="713" t="str">
        <f t="shared" si="26"/>
        <v>AMCo</v>
      </c>
      <c r="C553" s="99">
        <v>0</v>
      </c>
      <c r="D553" s="100">
        <v>0</v>
      </c>
      <c r="E553" s="100">
        <v>0</v>
      </c>
      <c r="F553" s="100">
        <v>0</v>
      </c>
      <c r="G553" s="100">
        <v>0</v>
      </c>
      <c r="H553" s="100">
        <v>0</v>
      </c>
      <c r="I553" s="100">
        <v>0</v>
      </c>
      <c r="J553" s="100">
        <v>0</v>
      </c>
      <c r="K553" s="101">
        <v>0</v>
      </c>
      <c r="L553" s="102">
        <f t="shared" si="24"/>
        <v>0</v>
      </c>
      <c r="M553" s="104">
        <v>0</v>
      </c>
      <c r="N553" s="104">
        <v>0</v>
      </c>
      <c r="O553" s="104">
        <v>0</v>
      </c>
      <c r="P553" s="104">
        <v>0</v>
      </c>
      <c r="Q553" s="105">
        <v>0</v>
      </c>
    </row>
    <row r="554" spans="1:17" x14ac:dyDescent="0.25">
      <c r="A554" s="106">
        <f t="shared" si="25"/>
        <v>60936</v>
      </c>
      <c r="B554" s="714" t="str">
        <f t="shared" si="26"/>
        <v>AMCo</v>
      </c>
      <c r="C554" s="93">
        <v>0</v>
      </c>
      <c r="D554" s="94">
        <v>0</v>
      </c>
      <c r="E554" s="94">
        <v>0</v>
      </c>
      <c r="F554" s="94">
        <v>0</v>
      </c>
      <c r="G554" s="94">
        <v>0</v>
      </c>
      <c r="H554" s="94">
        <v>0</v>
      </c>
      <c r="I554" s="94">
        <v>0</v>
      </c>
      <c r="J554" s="94">
        <v>0</v>
      </c>
      <c r="K554" s="95">
        <v>0</v>
      </c>
      <c r="L554" s="94">
        <f t="shared" si="24"/>
        <v>0</v>
      </c>
      <c r="M554" s="95">
        <v>0</v>
      </c>
      <c r="N554" s="95">
        <v>0</v>
      </c>
      <c r="O554" s="95">
        <v>0</v>
      </c>
      <c r="P554" s="95">
        <v>0</v>
      </c>
      <c r="Q554" s="97">
        <v>0</v>
      </c>
    </row>
    <row r="555" spans="1:17" x14ac:dyDescent="0.25">
      <c r="A555" s="98">
        <f t="shared" si="25"/>
        <v>60966</v>
      </c>
      <c r="B555" s="713" t="str">
        <f t="shared" si="26"/>
        <v>AMCo</v>
      </c>
      <c r="C555" s="99">
        <v>0</v>
      </c>
      <c r="D555" s="100">
        <v>0</v>
      </c>
      <c r="E555" s="100">
        <v>0</v>
      </c>
      <c r="F555" s="100">
        <v>0</v>
      </c>
      <c r="G555" s="100">
        <v>0</v>
      </c>
      <c r="H555" s="100">
        <v>0</v>
      </c>
      <c r="I555" s="100">
        <v>0</v>
      </c>
      <c r="J555" s="100">
        <v>0</v>
      </c>
      <c r="K555" s="101">
        <v>0</v>
      </c>
      <c r="L555" s="102">
        <f t="shared" si="24"/>
        <v>0</v>
      </c>
      <c r="M555" s="104">
        <v>0</v>
      </c>
      <c r="N555" s="104">
        <v>0</v>
      </c>
      <c r="O555" s="104">
        <v>0</v>
      </c>
      <c r="P555" s="104">
        <v>0</v>
      </c>
      <c r="Q555" s="105">
        <v>0</v>
      </c>
    </row>
    <row r="556" spans="1:17" x14ac:dyDescent="0.25">
      <c r="A556" s="106">
        <f t="shared" si="25"/>
        <v>60997</v>
      </c>
      <c r="B556" s="714" t="str">
        <f t="shared" si="26"/>
        <v>AMCo</v>
      </c>
      <c r="C556" s="93">
        <v>0</v>
      </c>
      <c r="D556" s="94">
        <v>0</v>
      </c>
      <c r="E556" s="94">
        <v>0</v>
      </c>
      <c r="F556" s="94">
        <v>0</v>
      </c>
      <c r="G556" s="94">
        <v>0</v>
      </c>
      <c r="H556" s="94">
        <v>0</v>
      </c>
      <c r="I556" s="94">
        <v>0</v>
      </c>
      <c r="J556" s="94">
        <v>0</v>
      </c>
      <c r="K556" s="95">
        <v>0</v>
      </c>
      <c r="L556" s="94">
        <f t="shared" si="24"/>
        <v>0</v>
      </c>
      <c r="M556" s="95">
        <v>0</v>
      </c>
      <c r="N556" s="95">
        <v>0</v>
      </c>
      <c r="O556" s="95">
        <v>0</v>
      </c>
      <c r="P556" s="95">
        <v>0</v>
      </c>
      <c r="Q556" s="97">
        <v>0</v>
      </c>
    </row>
    <row r="557" spans="1:17" x14ac:dyDescent="0.25">
      <c r="A557" s="98">
        <f t="shared" si="25"/>
        <v>61028</v>
      </c>
      <c r="B557" s="713" t="str">
        <f t="shared" si="26"/>
        <v>AMCo</v>
      </c>
      <c r="C557" s="99">
        <v>0</v>
      </c>
      <c r="D557" s="100">
        <v>0</v>
      </c>
      <c r="E557" s="100">
        <v>0</v>
      </c>
      <c r="F557" s="100">
        <v>0</v>
      </c>
      <c r="G557" s="100">
        <v>0</v>
      </c>
      <c r="H557" s="100">
        <v>0</v>
      </c>
      <c r="I557" s="100">
        <v>0</v>
      </c>
      <c r="J557" s="100">
        <v>0</v>
      </c>
      <c r="K557" s="101">
        <v>0</v>
      </c>
      <c r="L557" s="102">
        <f t="shared" si="24"/>
        <v>0</v>
      </c>
      <c r="M557" s="104">
        <v>0</v>
      </c>
      <c r="N557" s="104">
        <v>0</v>
      </c>
      <c r="O557" s="104">
        <v>0</v>
      </c>
      <c r="P557" s="104">
        <v>0</v>
      </c>
      <c r="Q557" s="105">
        <v>0</v>
      </c>
    </row>
    <row r="558" spans="1:17" x14ac:dyDescent="0.25">
      <c r="A558" s="106">
        <f t="shared" si="25"/>
        <v>61056</v>
      </c>
      <c r="B558" s="714" t="str">
        <f t="shared" si="26"/>
        <v>AMCo</v>
      </c>
      <c r="C558" s="93">
        <v>0</v>
      </c>
      <c r="D558" s="94">
        <v>0</v>
      </c>
      <c r="E558" s="94">
        <v>0</v>
      </c>
      <c r="F558" s="94">
        <v>0</v>
      </c>
      <c r="G558" s="94">
        <v>0</v>
      </c>
      <c r="H558" s="94">
        <v>0</v>
      </c>
      <c r="I558" s="94">
        <v>0</v>
      </c>
      <c r="J558" s="94">
        <v>0</v>
      </c>
      <c r="K558" s="95">
        <v>0</v>
      </c>
      <c r="L558" s="94">
        <f t="shared" si="24"/>
        <v>0</v>
      </c>
      <c r="M558" s="95">
        <v>0</v>
      </c>
      <c r="N558" s="95">
        <v>0</v>
      </c>
      <c r="O558" s="95">
        <v>0</v>
      </c>
      <c r="P558" s="95">
        <v>0</v>
      </c>
      <c r="Q558" s="97">
        <v>0</v>
      </c>
    </row>
    <row r="559" spans="1:17" x14ac:dyDescent="0.25">
      <c r="A559" s="98">
        <f t="shared" si="25"/>
        <v>61087</v>
      </c>
      <c r="B559" s="713" t="str">
        <f t="shared" si="26"/>
        <v>AMCo</v>
      </c>
      <c r="C559" s="99">
        <v>0</v>
      </c>
      <c r="D559" s="100">
        <v>0</v>
      </c>
      <c r="E559" s="100">
        <v>0</v>
      </c>
      <c r="F559" s="100">
        <v>0</v>
      </c>
      <c r="G559" s="100">
        <v>0</v>
      </c>
      <c r="H559" s="100">
        <v>0</v>
      </c>
      <c r="I559" s="100">
        <v>0</v>
      </c>
      <c r="J559" s="100">
        <v>0</v>
      </c>
      <c r="K559" s="101">
        <v>0</v>
      </c>
      <c r="L559" s="102">
        <f t="shared" si="24"/>
        <v>0</v>
      </c>
      <c r="M559" s="104">
        <v>0</v>
      </c>
      <c r="N559" s="104">
        <v>0</v>
      </c>
      <c r="O559" s="104">
        <v>0</v>
      </c>
      <c r="P559" s="104">
        <v>0</v>
      </c>
      <c r="Q559" s="105">
        <v>0</v>
      </c>
    </row>
    <row r="560" spans="1:17" x14ac:dyDescent="0.25">
      <c r="A560" s="106">
        <f t="shared" si="25"/>
        <v>61117</v>
      </c>
      <c r="B560" s="714" t="str">
        <f t="shared" si="26"/>
        <v>AMCo</v>
      </c>
      <c r="C560" s="93">
        <v>0</v>
      </c>
      <c r="D560" s="94">
        <v>0</v>
      </c>
      <c r="E560" s="94">
        <v>0</v>
      </c>
      <c r="F560" s="94">
        <v>0</v>
      </c>
      <c r="G560" s="94">
        <v>0</v>
      </c>
      <c r="H560" s="94">
        <v>0</v>
      </c>
      <c r="I560" s="94">
        <v>0</v>
      </c>
      <c r="J560" s="94">
        <v>0</v>
      </c>
      <c r="K560" s="95">
        <v>0</v>
      </c>
      <c r="L560" s="94">
        <f t="shared" si="24"/>
        <v>0</v>
      </c>
      <c r="M560" s="95">
        <v>0</v>
      </c>
      <c r="N560" s="95">
        <v>0</v>
      </c>
      <c r="O560" s="95">
        <v>0</v>
      </c>
      <c r="P560" s="95">
        <v>0</v>
      </c>
      <c r="Q560" s="97">
        <v>0</v>
      </c>
    </row>
    <row r="561" spans="1:17" x14ac:dyDescent="0.25">
      <c r="A561" s="98">
        <f t="shared" si="25"/>
        <v>61148</v>
      </c>
      <c r="B561" s="713" t="str">
        <f t="shared" si="26"/>
        <v>AMCo</v>
      </c>
      <c r="C561" s="99">
        <v>0</v>
      </c>
      <c r="D561" s="100">
        <v>0</v>
      </c>
      <c r="E561" s="100">
        <v>0</v>
      </c>
      <c r="F561" s="100">
        <v>0</v>
      </c>
      <c r="G561" s="100">
        <v>0</v>
      </c>
      <c r="H561" s="100">
        <v>0</v>
      </c>
      <c r="I561" s="100">
        <v>0</v>
      </c>
      <c r="J561" s="100">
        <v>0</v>
      </c>
      <c r="K561" s="101">
        <v>0</v>
      </c>
      <c r="L561" s="102">
        <f t="shared" si="24"/>
        <v>0</v>
      </c>
      <c r="M561" s="104">
        <v>0</v>
      </c>
      <c r="N561" s="104">
        <v>0</v>
      </c>
      <c r="O561" s="104">
        <v>0</v>
      </c>
      <c r="P561" s="104">
        <v>0</v>
      </c>
      <c r="Q561" s="105">
        <v>0</v>
      </c>
    </row>
    <row r="562" spans="1:17" x14ac:dyDescent="0.25">
      <c r="A562" s="106">
        <f t="shared" si="25"/>
        <v>61178</v>
      </c>
      <c r="B562" s="714" t="str">
        <f t="shared" si="26"/>
        <v>AMCo</v>
      </c>
      <c r="C562" s="93">
        <v>0</v>
      </c>
      <c r="D562" s="94">
        <v>0</v>
      </c>
      <c r="E562" s="94">
        <v>0</v>
      </c>
      <c r="F562" s="94">
        <v>0</v>
      </c>
      <c r="G562" s="94">
        <v>0</v>
      </c>
      <c r="H562" s="94">
        <v>0</v>
      </c>
      <c r="I562" s="94">
        <v>0</v>
      </c>
      <c r="J562" s="94">
        <v>0</v>
      </c>
      <c r="K562" s="95">
        <v>0</v>
      </c>
      <c r="L562" s="94">
        <f t="shared" si="24"/>
        <v>0</v>
      </c>
      <c r="M562" s="95">
        <v>0</v>
      </c>
      <c r="N562" s="95">
        <v>0</v>
      </c>
      <c r="O562" s="95">
        <v>0</v>
      </c>
      <c r="P562" s="95">
        <v>0</v>
      </c>
      <c r="Q562" s="97">
        <v>0</v>
      </c>
    </row>
    <row r="563" spans="1:17" x14ac:dyDescent="0.25">
      <c r="A563" s="98">
        <f t="shared" si="25"/>
        <v>61209</v>
      </c>
      <c r="B563" s="713" t="str">
        <f t="shared" si="26"/>
        <v>AMCo</v>
      </c>
      <c r="C563" s="99">
        <v>0</v>
      </c>
      <c r="D563" s="100">
        <v>0</v>
      </c>
      <c r="E563" s="100">
        <v>0</v>
      </c>
      <c r="F563" s="100">
        <v>0</v>
      </c>
      <c r="G563" s="100">
        <v>0</v>
      </c>
      <c r="H563" s="100">
        <v>0</v>
      </c>
      <c r="I563" s="100">
        <v>0</v>
      </c>
      <c r="J563" s="100">
        <v>0</v>
      </c>
      <c r="K563" s="101">
        <v>0</v>
      </c>
      <c r="L563" s="102">
        <f t="shared" si="24"/>
        <v>0</v>
      </c>
      <c r="M563" s="104">
        <v>0</v>
      </c>
      <c r="N563" s="104">
        <v>0</v>
      </c>
      <c r="O563" s="104">
        <v>0</v>
      </c>
      <c r="P563" s="104">
        <v>0</v>
      </c>
      <c r="Q563" s="105">
        <v>0</v>
      </c>
    </row>
    <row r="564" spans="1:17" x14ac:dyDescent="0.25">
      <c r="A564" s="106">
        <f t="shared" si="25"/>
        <v>61240</v>
      </c>
      <c r="B564" s="714" t="str">
        <f t="shared" si="26"/>
        <v>AMCo</v>
      </c>
      <c r="C564" s="93">
        <v>0</v>
      </c>
      <c r="D564" s="94">
        <v>0</v>
      </c>
      <c r="E564" s="94">
        <v>0</v>
      </c>
      <c r="F564" s="94">
        <v>0</v>
      </c>
      <c r="G564" s="94">
        <v>0</v>
      </c>
      <c r="H564" s="94">
        <v>0</v>
      </c>
      <c r="I564" s="94">
        <v>0</v>
      </c>
      <c r="J564" s="94">
        <v>0</v>
      </c>
      <c r="K564" s="95">
        <v>0</v>
      </c>
      <c r="L564" s="94">
        <f t="shared" si="24"/>
        <v>0</v>
      </c>
      <c r="M564" s="95">
        <v>0</v>
      </c>
      <c r="N564" s="95">
        <v>0</v>
      </c>
      <c r="O564" s="95">
        <v>0</v>
      </c>
      <c r="P564" s="95">
        <v>0</v>
      </c>
      <c r="Q564" s="97">
        <v>0</v>
      </c>
    </row>
    <row r="565" spans="1:17" x14ac:dyDescent="0.25">
      <c r="A565" s="98">
        <f t="shared" si="25"/>
        <v>61270</v>
      </c>
      <c r="B565" s="713" t="str">
        <f t="shared" si="26"/>
        <v>AMCo</v>
      </c>
      <c r="C565" s="99">
        <v>0</v>
      </c>
      <c r="D565" s="100">
        <v>0</v>
      </c>
      <c r="E565" s="100">
        <v>0</v>
      </c>
      <c r="F565" s="100">
        <v>0</v>
      </c>
      <c r="G565" s="100">
        <v>0</v>
      </c>
      <c r="H565" s="100">
        <v>0</v>
      </c>
      <c r="I565" s="100">
        <v>0</v>
      </c>
      <c r="J565" s="100">
        <v>0</v>
      </c>
      <c r="K565" s="101">
        <v>0</v>
      </c>
      <c r="L565" s="102">
        <f t="shared" si="24"/>
        <v>0</v>
      </c>
      <c r="M565" s="104">
        <v>0</v>
      </c>
      <c r="N565" s="104">
        <v>0</v>
      </c>
      <c r="O565" s="104">
        <v>0</v>
      </c>
      <c r="P565" s="104">
        <v>0</v>
      </c>
      <c r="Q565" s="105">
        <v>0</v>
      </c>
    </row>
    <row r="566" spans="1:17" x14ac:dyDescent="0.25">
      <c r="A566" s="106">
        <f t="shared" si="25"/>
        <v>61301</v>
      </c>
      <c r="B566" s="714" t="str">
        <f t="shared" si="26"/>
        <v>AMCo</v>
      </c>
      <c r="C566" s="93">
        <v>0</v>
      </c>
      <c r="D566" s="94">
        <v>0</v>
      </c>
      <c r="E566" s="94">
        <v>0</v>
      </c>
      <c r="F566" s="94">
        <v>0</v>
      </c>
      <c r="G566" s="94">
        <v>0</v>
      </c>
      <c r="H566" s="94">
        <v>0</v>
      </c>
      <c r="I566" s="94">
        <v>0</v>
      </c>
      <c r="J566" s="94">
        <v>0</v>
      </c>
      <c r="K566" s="95">
        <v>0</v>
      </c>
      <c r="L566" s="94">
        <f t="shared" si="24"/>
        <v>0</v>
      </c>
      <c r="M566" s="95">
        <v>0</v>
      </c>
      <c r="N566" s="95">
        <v>0</v>
      </c>
      <c r="O566" s="95">
        <v>0</v>
      </c>
      <c r="P566" s="95">
        <v>0</v>
      </c>
      <c r="Q566" s="97">
        <v>0</v>
      </c>
    </row>
    <row r="567" spans="1:17" x14ac:dyDescent="0.25">
      <c r="A567" s="98">
        <f t="shared" si="25"/>
        <v>61331</v>
      </c>
      <c r="B567" s="713" t="str">
        <f t="shared" si="26"/>
        <v>AMCo</v>
      </c>
      <c r="C567" s="99">
        <v>0</v>
      </c>
      <c r="D567" s="100">
        <v>0</v>
      </c>
      <c r="E567" s="100">
        <v>0</v>
      </c>
      <c r="F567" s="100">
        <v>0</v>
      </c>
      <c r="G567" s="100">
        <v>0</v>
      </c>
      <c r="H567" s="100">
        <v>0</v>
      </c>
      <c r="I567" s="100">
        <v>0</v>
      </c>
      <c r="J567" s="100">
        <v>0</v>
      </c>
      <c r="K567" s="101">
        <v>0</v>
      </c>
      <c r="L567" s="102">
        <f t="shared" si="24"/>
        <v>0</v>
      </c>
      <c r="M567" s="104">
        <v>0</v>
      </c>
      <c r="N567" s="104">
        <v>0</v>
      </c>
      <c r="O567" s="104">
        <v>0</v>
      </c>
      <c r="P567" s="104">
        <v>0</v>
      </c>
      <c r="Q567" s="105">
        <v>0</v>
      </c>
    </row>
    <row r="568" spans="1:17" x14ac:dyDescent="0.25">
      <c r="A568" s="106">
        <f t="shared" si="25"/>
        <v>61362</v>
      </c>
      <c r="B568" s="714" t="str">
        <f t="shared" si="26"/>
        <v>AMCo</v>
      </c>
      <c r="C568" s="93">
        <v>0</v>
      </c>
      <c r="D568" s="94">
        <v>0</v>
      </c>
      <c r="E568" s="94">
        <v>0</v>
      </c>
      <c r="F568" s="94">
        <v>0</v>
      </c>
      <c r="G568" s="94">
        <v>0</v>
      </c>
      <c r="H568" s="94">
        <v>0</v>
      </c>
      <c r="I568" s="94">
        <v>0</v>
      </c>
      <c r="J568" s="94">
        <v>0</v>
      </c>
      <c r="K568" s="95">
        <v>0</v>
      </c>
      <c r="L568" s="94">
        <f t="shared" si="24"/>
        <v>0</v>
      </c>
      <c r="M568" s="95">
        <v>0</v>
      </c>
      <c r="N568" s="95">
        <v>0</v>
      </c>
      <c r="O568" s="95">
        <v>0</v>
      </c>
      <c r="P568" s="95">
        <v>0</v>
      </c>
      <c r="Q568" s="97">
        <v>0</v>
      </c>
    </row>
    <row r="569" spans="1:17" x14ac:dyDescent="0.25">
      <c r="A569" s="98">
        <f t="shared" si="25"/>
        <v>61393</v>
      </c>
      <c r="B569" s="713" t="str">
        <f t="shared" si="26"/>
        <v>AMCo</v>
      </c>
      <c r="C569" s="99">
        <v>0</v>
      </c>
      <c r="D569" s="100">
        <v>0</v>
      </c>
      <c r="E569" s="100">
        <v>0</v>
      </c>
      <c r="F569" s="100">
        <v>0</v>
      </c>
      <c r="G569" s="100">
        <v>0</v>
      </c>
      <c r="H569" s="100">
        <v>0</v>
      </c>
      <c r="I569" s="100">
        <v>0</v>
      </c>
      <c r="J569" s="100">
        <v>0</v>
      </c>
      <c r="K569" s="101">
        <v>0</v>
      </c>
      <c r="L569" s="102">
        <f t="shared" si="24"/>
        <v>0</v>
      </c>
      <c r="M569" s="104">
        <v>0</v>
      </c>
      <c r="N569" s="104">
        <v>0</v>
      </c>
      <c r="O569" s="104">
        <v>0</v>
      </c>
      <c r="P569" s="104">
        <v>0</v>
      </c>
      <c r="Q569" s="105">
        <v>0</v>
      </c>
    </row>
    <row r="570" spans="1:17" x14ac:dyDescent="0.25">
      <c r="A570" s="106">
        <f t="shared" si="25"/>
        <v>61422</v>
      </c>
      <c r="B570" s="714" t="str">
        <f t="shared" si="26"/>
        <v>AMCo</v>
      </c>
      <c r="C570" s="93">
        <v>0</v>
      </c>
      <c r="D570" s="94">
        <v>0</v>
      </c>
      <c r="E570" s="94">
        <v>0</v>
      </c>
      <c r="F570" s="94">
        <v>0</v>
      </c>
      <c r="G570" s="94">
        <v>0</v>
      </c>
      <c r="H570" s="94">
        <v>0</v>
      </c>
      <c r="I570" s="94">
        <v>0</v>
      </c>
      <c r="J570" s="94">
        <v>0</v>
      </c>
      <c r="K570" s="95">
        <v>0</v>
      </c>
      <c r="L570" s="94">
        <f t="shared" si="24"/>
        <v>0</v>
      </c>
      <c r="M570" s="95">
        <v>0</v>
      </c>
      <c r="N570" s="95">
        <v>0</v>
      </c>
      <c r="O570" s="95">
        <v>0</v>
      </c>
      <c r="P570" s="95">
        <v>0</v>
      </c>
      <c r="Q570" s="97">
        <v>0</v>
      </c>
    </row>
    <row r="571" spans="1:17" x14ac:dyDescent="0.25">
      <c r="A571" s="98">
        <f t="shared" si="25"/>
        <v>61453</v>
      </c>
      <c r="B571" s="713" t="str">
        <f t="shared" si="26"/>
        <v>AMCo</v>
      </c>
      <c r="C571" s="99">
        <v>0</v>
      </c>
      <c r="D571" s="100">
        <v>0</v>
      </c>
      <c r="E571" s="100">
        <v>0</v>
      </c>
      <c r="F571" s="100">
        <v>0</v>
      </c>
      <c r="G571" s="100">
        <v>0</v>
      </c>
      <c r="H571" s="100">
        <v>0</v>
      </c>
      <c r="I571" s="100">
        <v>0</v>
      </c>
      <c r="J571" s="100">
        <v>0</v>
      </c>
      <c r="K571" s="101">
        <v>0</v>
      </c>
      <c r="L571" s="102">
        <f t="shared" si="24"/>
        <v>0</v>
      </c>
      <c r="M571" s="104">
        <v>0</v>
      </c>
      <c r="N571" s="104">
        <v>0</v>
      </c>
      <c r="O571" s="104">
        <v>0</v>
      </c>
      <c r="P571" s="104">
        <v>0</v>
      </c>
      <c r="Q571" s="105">
        <v>0</v>
      </c>
    </row>
    <row r="572" spans="1:17" x14ac:dyDescent="0.25">
      <c r="A572" s="106">
        <f t="shared" si="25"/>
        <v>61483</v>
      </c>
      <c r="B572" s="714" t="str">
        <f t="shared" si="26"/>
        <v>AMCo</v>
      </c>
      <c r="C572" s="93">
        <v>0</v>
      </c>
      <c r="D572" s="94">
        <v>0</v>
      </c>
      <c r="E572" s="94">
        <v>0</v>
      </c>
      <c r="F572" s="94">
        <v>0</v>
      </c>
      <c r="G572" s="94">
        <v>0</v>
      </c>
      <c r="H572" s="94">
        <v>0</v>
      </c>
      <c r="I572" s="94">
        <v>0</v>
      </c>
      <c r="J572" s="94">
        <v>0</v>
      </c>
      <c r="K572" s="95">
        <v>0</v>
      </c>
      <c r="L572" s="94">
        <f t="shared" si="24"/>
        <v>0</v>
      </c>
      <c r="M572" s="95">
        <v>0</v>
      </c>
      <c r="N572" s="95">
        <v>0</v>
      </c>
      <c r="O572" s="95">
        <v>0</v>
      </c>
      <c r="P572" s="95">
        <v>0</v>
      </c>
      <c r="Q572" s="97">
        <v>0</v>
      </c>
    </row>
    <row r="573" spans="1:17" x14ac:dyDescent="0.25">
      <c r="A573" s="98">
        <f t="shared" si="25"/>
        <v>61514</v>
      </c>
      <c r="B573" s="713" t="str">
        <f t="shared" si="26"/>
        <v>AMCo</v>
      </c>
      <c r="C573" s="99">
        <v>0</v>
      </c>
      <c r="D573" s="100">
        <v>0</v>
      </c>
      <c r="E573" s="100">
        <v>0</v>
      </c>
      <c r="F573" s="100">
        <v>0</v>
      </c>
      <c r="G573" s="100">
        <v>0</v>
      </c>
      <c r="H573" s="100">
        <v>0</v>
      </c>
      <c r="I573" s="100">
        <v>0</v>
      </c>
      <c r="J573" s="100">
        <v>0</v>
      </c>
      <c r="K573" s="101">
        <v>0</v>
      </c>
      <c r="L573" s="102">
        <f t="shared" si="24"/>
        <v>0</v>
      </c>
      <c r="M573" s="104">
        <v>0</v>
      </c>
      <c r="N573" s="104">
        <v>0</v>
      </c>
      <c r="O573" s="104">
        <v>0</v>
      </c>
      <c r="P573" s="104">
        <v>0</v>
      </c>
      <c r="Q573" s="105">
        <v>0</v>
      </c>
    </row>
    <row r="574" spans="1:17" x14ac:dyDescent="0.25">
      <c r="A574" s="106">
        <f t="shared" si="25"/>
        <v>61544</v>
      </c>
      <c r="B574" s="714" t="str">
        <f t="shared" si="26"/>
        <v>AMCo</v>
      </c>
      <c r="C574" s="93">
        <v>0</v>
      </c>
      <c r="D574" s="94">
        <v>0</v>
      </c>
      <c r="E574" s="94">
        <v>0</v>
      </c>
      <c r="F574" s="94">
        <v>0</v>
      </c>
      <c r="G574" s="94">
        <v>0</v>
      </c>
      <c r="H574" s="94">
        <v>0</v>
      </c>
      <c r="I574" s="94">
        <v>0</v>
      </c>
      <c r="J574" s="94">
        <v>0</v>
      </c>
      <c r="K574" s="95">
        <v>0</v>
      </c>
      <c r="L574" s="94">
        <f t="shared" si="24"/>
        <v>0</v>
      </c>
      <c r="M574" s="95">
        <v>0</v>
      </c>
      <c r="N574" s="95">
        <v>0</v>
      </c>
      <c r="O574" s="95">
        <v>0</v>
      </c>
      <c r="P574" s="95">
        <v>0</v>
      </c>
      <c r="Q574" s="97">
        <v>0</v>
      </c>
    </row>
    <row r="575" spans="1:17" x14ac:dyDescent="0.25">
      <c r="A575" s="98">
        <f t="shared" si="25"/>
        <v>61575</v>
      </c>
      <c r="B575" s="713" t="str">
        <f t="shared" si="26"/>
        <v>AMCo</v>
      </c>
      <c r="C575" s="99">
        <v>0</v>
      </c>
      <c r="D575" s="100">
        <v>0</v>
      </c>
      <c r="E575" s="100">
        <v>0</v>
      </c>
      <c r="F575" s="100">
        <v>0</v>
      </c>
      <c r="G575" s="100">
        <v>0</v>
      </c>
      <c r="H575" s="100">
        <v>0</v>
      </c>
      <c r="I575" s="100">
        <v>0</v>
      </c>
      <c r="J575" s="100">
        <v>0</v>
      </c>
      <c r="K575" s="101">
        <v>0</v>
      </c>
      <c r="L575" s="102">
        <f t="shared" si="24"/>
        <v>0</v>
      </c>
      <c r="M575" s="104">
        <v>0</v>
      </c>
      <c r="N575" s="104">
        <v>0</v>
      </c>
      <c r="O575" s="104">
        <v>0</v>
      </c>
      <c r="P575" s="104">
        <v>0</v>
      </c>
      <c r="Q575" s="105">
        <v>0</v>
      </c>
    </row>
    <row r="576" spans="1:17" x14ac:dyDescent="0.25">
      <c r="A576" s="106">
        <f t="shared" si="25"/>
        <v>61606</v>
      </c>
      <c r="B576" s="714" t="str">
        <f t="shared" si="26"/>
        <v>AMCo</v>
      </c>
      <c r="C576" s="93">
        <v>0</v>
      </c>
      <c r="D576" s="94">
        <v>0</v>
      </c>
      <c r="E576" s="94">
        <v>0</v>
      </c>
      <c r="F576" s="94">
        <v>0</v>
      </c>
      <c r="G576" s="94">
        <v>0</v>
      </c>
      <c r="H576" s="94">
        <v>0</v>
      </c>
      <c r="I576" s="94">
        <v>0</v>
      </c>
      <c r="J576" s="94">
        <v>0</v>
      </c>
      <c r="K576" s="95">
        <v>0</v>
      </c>
      <c r="L576" s="94">
        <f t="shared" si="24"/>
        <v>0</v>
      </c>
      <c r="M576" s="95">
        <v>0</v>
      </c>
      <c r="N576" s="95">
        <v>0</v>
      </c>
      <c r="O576" s="95">
        <v>0</v>
      </c>
      <c r="P576" s="95">
        <v>0</v>
      </c>
      <c r="Q576" s="97">
        <v>0</v>
      </c>
    </row>
    <row r="577" spans="1:17" x14ac:dyDescent="0.25">
      <c r="A577" s="98">
        <f t="shared" si="25"/>
        <v>61636</v>
      </c>
      <c r="B577" s="713" t="str">
        <f t="shared" si="26"/>
        <v>AMCo</v>
      </c>
      <c r="C577" s="99">
        <v>0</v>
      </c>
      <c r="D577" s="100">
        <v>0</v>
      </c>
      <c r="E577" s="100">
        <v>0</v>
      </c>
      <c r="F577" s="100">
        <v>0</v>
      </c>
      <c r="G577" s="100">
        <v>0</v>
      </c>
      <c r="H577" s="100">
        <v>0</v>
      </c>
      <c r="I577" s="100">
        <v>0</v>
      </c>
      <c r="J577" s="100">
        <v>0</v>
      </c>
      <c r="K577" s="101">
        <v>0</v>
      </c>
      <c r="L577" s="102">
        <f t="shared" si="24"/>
        <v>0</v>
      </c>
      <c r="M577" s="104">
        <v>0</v>
      </c>
      <c r="N577" s="104">
        <v>0</v>
      </c>
      <c r="O577" s="104">
        <v>0</v>
      </c>
      <c r="P577" s="104">
        <v>0</v>
      </c>
      <c r="Q577" s="105">
        <v>0</v>
      </c>
    </row>
    <row r="578" spans="1:17" x14ac:dyDescent="0.25">
      <c r="A578" s="106">
        <f t="shared" si="25"/>
        <v>61667</v>
      </c>
      <c r="B578" s="714" t="str">
        <f t="shared" si="26"/>
        <v>AMCo</v>
      </c>
      <c r="C578" s="93">
        <v>0</v>
      </c>
      <c r="D578" s="94">
        <v>0</v>
      </c>
      <c r="E578" s="94">
        <v>0</v>
      </c>
      <c r="F578" s="94">
        <v>0</v>
      </c>
      <c r="G578" s="94">
        <v>0</v>
      </c>
      <c r="H578" s="94">
        <v>0</v>
      </c>
      <c r="I578" s="94">
        <v>0</v>
      </c>
      <c r="J578" s="94">
        <v>0</v>
      </c>
      <c r="K578" s="95">
        <v>0</v>
      </c>
      <c r="L578" s="94">
        <f t="shared" ref="L578:L641" si="27">+O578+P578</f>
        <v>0</v>
      </c>
      <c r="M578" s="95">
        <v>0</v>
      </c>
      <c r="N578" s="95">
        <v>0</v>
      </c>
      <c r="O578" s="95">
        <v>0</v>
      </c>
      <c r="P578" s="95">
        <v>0</v>
      </c>
      <c r="Q578" s="97">
        <v>0</v>
      </c>
    </row>
    <row r="579" spans="1:17" x14ac:dyDescent="0.25">
      <c r="A579" s="98">
        <f t="shared" ref="A579:A642" si="28">+EOMONTH(A578,1)</f>
        <v>61697</v>
      </c>
      <c r="B579" s="713" t="str">
        <f t="shared" ref="B579:B642" si="29">+B578</f>
        <v>AMCo</v>
      </c>
      <c r="C579" s="99">
        <v>0</v>
      </c>
      <c r="D579" s="100">
        <v>0</v>
      </c>
      <c r="E579" s="100">
        <v>0</v>
      </c>
      <c r="F579" s="100">
        <v>0</v>
      </c>
      <c r="G579" s="100">
        <v>0</v>
      </c>
      <c r="H579" s="100">
        <v>0</v>
      </c>
      <c r="I579" s="100">
        <v>0</v>
      </c>
      <c r="J579" s="100">
        <v>0</v>
      </c>
      <c r="K579" s="101">
        <v>0</v>
      </c>
      <c r="L579" s="102">
        <f t="shared" si="27"/>
        <v>0</v>
      </c>
      <c r="M579" s="104">
        <v>0</v>
      </c>
      <c r="N579" s="104">
        <v>0</v>
      </c>
      <c r="O579" s="104">
        <v>0</v>
      </c>
      <c r="P579" s="104">
        <v>0</v>
      </c>
      <c r="Q579" s="105">
        <v>0</v>
      </c>
    </row>
    <row r="580" spans="1:17" x14ac:dyDescent="0.25">
      <c r="A580" s="106">
        <f t="shared" si="28"/>
        <v>61728</v>
      </c>
      <c r="B580" s="714" t="str">
        <f t="shared" si="29"/>
        <v>AMCo</v>
      </c>
      <c r="C580" s="93">
        <v>0</v>
      </c>
      <c r="D580" s="94">
        <v>0</v>
      </c>
      <c r="E580" s="94">
        <v>0</v>
      </c>
      <c r="F580" s="94">
        <v>0</v>
      </c>
      <c r="G580" s="94">
        <v>0</v>
      </c>
      <c r="H580" s="94">
        <v>0</v>
      </c>
      <c r="I580" s="94">
        <v>0</v>
      </c>
      <c r="J580" s="94">
        <v>0</v>
      </c>
      <c r="K580" s="95">
        <v>0</v>
      </c>
      <c r="L580" s="94">
        <f t="shared" si="27"/>
        <v>0</v>
      </c>
      <c r="M580" s="95">
        <v>0</v>
      </c>
      <c r="N580" s="95">
        <v>0</v>
      </c>
      <c r="O580" s="95">
        <v>0</v>
      </c>
      <c r="P580" s="95">
        <v>0</v>
      </c>
      <c r="Q580" s="97">
        <v>0</v>
      </c>
    </row>
    <row r="581" spans="1:17" x14ac:dyDescent="0.25">
      <c r="A581" s="98">
        <f t="shared" si="28"/>
        <v>61759</v>
      </c>
      <c r="B581" s="713" t="str">
        <f t="shared" si="29"/>
        <v>AMCo</v>
      </c>
      <c r="C581" s="99">
        <v>0</v>
      </c>
      <c r="D581" s="100">
        <v>0</v>
      </c>
      <c r="E581" s="100">
        <v>0</v>
      </c>
      <c r="F581" s="100">
        <v>0</v>
      </c>
      <c r="G581" s="100">
        <v>0</v>
      </c>
      <c r="H581" s="100">
        <v>0</v>
      </c>
      <c r="I581" s="100">
        <v>0</v>
      </c>
      <c r="J581" s="100">
        <v>0</v>
      </c>
      <c r="K581" s="101">
        <v>0</v>
      </c>
      <c r="L581" s="102">
        <f t="shared" si="27"/>
        <v>0</v>
      </c>
      <c r="M581" s="104">
        <v>0</v>
      </c>
      <c r="N581" s="104">
        <v>0</v>
      </c>
      <c r="O581" s="104">
        <v>0</v>
      </c>
      <c r="P581" s="104">
        <v>0</v>
      </c>
      <c r="Q581" s="105">
        <v>0</v>
      </c>
    </row>
    <row r="582" spans="1:17" x14ac:dyDescent="0.25">
      <c r="A582" s="106">
        <f t="shared" si="28"/>
        <v>61787</v>
      </c>
      <c r="B582" s="714" t="str">
        <f t="shared" si="29"/>
        <v>AMCo</v>
      </c>
      <c r="C582" s="93">
        <v>0</v>
      </c>
      <c r="D582" s="94">
        <v>0</v>
      </c>
      <c r="E582" s="94">
        <v>0</v>
      </c>
      <c r="F582" s="94">
        <v>0</v>
      </c>
      <c r="G582" s="94">
        <v>0</v>
      </c>
      <c r="H582" s="94">
        <v>0</v>
      </c>
      <c r="I582" s="94">
        <v>0</v>
      </c>
      <c r="J582" s="94">
        <v>0</v>
      </c>
      <c r="K582" s="95">
        <v>0</v>
      </c>
      <c r="L582" s="94">
        <f t="shared" si="27"/>
        <v>0</v>
      </c>
      <c r="M582" s="95">
        <v>0</v>
      </c>
      <c r="N582" s="95">
        <v>0</v>
      </c>
      <c r="O582" s="95">
        <v>0</v>
      </c>
      <c r="P582" s="95">
        <v>0</v>
      </c>
      <c r="Q582" s="97">
        <v>0</v>
      </c>
    </row>
    <row r="583" spans="1:17" x14ac:dyDescent="0.25">
      <c r="A583" s="98">
        <f t="shared" si="28"/>
        <v>61818</v>
      </c>
      <c r="B583" s="713" t="str">
        <f t="shared" si="29"/>
        <v>AMCo</v>
      </c>
      <c r="C583" s="99">
        <v>0</v>
      </c>
      <c r="D583" s="100">
        <v>0</v>
      </c>
      <c r="E583" s="100">
        <v>0</v>
      </c>
      <c r="F583" s="100">
        <v>0</v>
      </c>
      <c r="G583" s="100">
        <v>0</v>
      </c>
      <c r="H583" s="100">
        <v>0</v>
      </c>
      <c r="I583" s="100">
        <v>0</v>
      </c>
      <c r="J583" s="100">
        <v>0</v>
      </c>
      <c r="K583" s="101">
        <v>0</v>
      </c>
      <c r="L583" s="102">
        <f t="shared" si="27"/>
        <v>0</v>
      </c>
      <c r="M583" s="104">
        <v>0</v>
      </c>
      <c r="N583" s="104">
        <v>0</v>
      </c>
      <c r="O583" s="104">
        <v>0</v>
      </c>
      <c r="P583" s="104">
        <v>0</v>
      </c>
      <c r="Q583" s="105">
        <v>0</v>
      </c>
    </row>
    <row r="584" spans="1:17" x14ac:dyDescent="0.25">
      <c r="A584" s="106">
        <f t="shared" si="28"/>
        <v>61848</v>
      </c>
      <c r="B584" s="714" t="str">
        <f t="shared" si="29"/>
        <v>AMCo</v>
      </c>
      <c r="C584" s="93">
        <v>0</v>
      </c>
      <c r="D584" s="94">
        <v>0</v>
      </c>
      <c r="E584" s="94">
        <v>0</v>
      </c>
      <c r="F584" s="94">
        <v>0</v>
      </c>
      <c r="G584" s="94">
        <v>0</v>
      </c>
      <c r="H584" s="94">
        <v>0</v>
      </c>
      <c r="I584" s="94">
        <v>0</v>
      </c>
      <c r="J584" s="94">
        <v>0</v>
      </c>
      <c r="K584" s="95">
        <v>0</v>
      </c>
      <c r="L584" s="94">
        <f t="shared" si="27"/>
        <v>0</v>
      </c>
      <c r="M584" s="95">
        <v>0</v>
      </c>
      <c r="N584" s="95">
        <v>0</v>
      </c>
      <c r="O584" s="95">
        <v>0</v>
      </c>
      <c r="P584" s="95">
        <v>0</v>
      </c>
      <c r="Q584" s="97">
        <v>0</v>
      </c>
    </row>
    <row r="585" spans="1:17" x14ac:dyDescent="0.25">
      <c r="A585" s="98">
        <f t="shared" si="28"/>
        <v>61879</v>
      </c>
      <c r="B585" s="713" t="str">
        <f t="shared" si="29"/>
        <v>AMCo</v>
      </c>
      <c r="C585" s="99">
        <v>0</v>
      </c>
      <c r="D585" s="100">
        <v>0</v>
      </c>
      <c r="E585" s="100">
        <v>0</v>
      </c>
      <c r="F585" s="100">
        <v>0</v>
      </c>
      <c r="G585" s="100">
        <v>0</v>
      </c>
      <c r="H585" s="100">
        <v>0</v>
      </c>
      <c r="I585" s="100">
        <v>0</v>
      </c>
      <c r="J585" s="100">
        <v>0</v>
      </c>
      <c r="K585" s="101">
        <v>0</v>
      </c>
      <c r="L585" s="102">
        <f t="shared" si="27"/>
        <v>0</v>
      </c>
      <c r="M585" s="104">
        <v>0</v>
      </c>
      <c r="N585" s="104">
        <v>0</v>
      </c>
      <c r="O585" s="104">
        <v>0</v>
      </c>
      <c r="P585" s="104">
        <v>0</v>
      </c>
      <c r="Q585" s="105">
        <v>0</v>
      </c>
    </row>
    <row r="586" spans="1:17" x14ac:dyDescent="0.25">
      <c r="A586" s="106">
        <f t="shared" si="28"/>
        <v>61909</v>
      </c>
      <c r="B586" s="714" t="str">
        <f t="shared" si="29"/>
        <v>AMCo</v>
      </c>
      <c r="C586" s="93">
        <v>0</v>
      </c>
      <c r="D586" s="94">
        <v>0</v>
      </c>
      <c r="E586" s="94">
        <v>0</v>
      </c>
      <c r="F586" s="94">
        <v>0</v>
      </c>
      <c r="G586" s="94">
        <v>0</v>
      </c>
      <c r="H586" s="94">
        <v>0</v>
      </c>
      <c r="I586" s="94">
        <v>0</v>
      </c>
      <c r="J586" s="94">
        <v>0</v>
      </c>
      <c r="K586" s="95">
        <v>0</v>
      </c>
      <c r="L586" s="94">
        <f t="shared" si="27"/>
        <v>0</v>
      </c>
      <c r="M586" s="95">
        <v>0</v>
      </c>
      <c r="N586" s="95">
        <v>0</v>
      </c>
      <c r="O586" s="95">
        <v>0</v>
      </c>
      <c r="P586" s="95">
        <v>0</v>
      </c>
      <c r="Q586" s="97">
        <v>0</v>
      </c>
    </row>
    <row r="587" spans="1:17" x14ac:dyDescent="0.25">
      <c r="A587" s="98">
        <f t="shared" si="28"/>
        <v>61940</v>
      </c>
      <c r="B587" s="713" t="str">
        <f t="shared" si="29"/>
        <v>AMCo</v>
      </c>
      <c r="C587" s="99">
        <v>0</v>
      </c>
      <c r="D587" s="100">
        <v>0</v>
      </c>
      <c r="E587" s="100">
        <v>0</v>
      </c>
      <c r="F587" s="100">
        <v>0</v>
      </c>
      <c r="G587" s="100">
        <v>0</v>
      </c>
      <c r="H587" s="100">
        <v>0</v>
      </c>
      <c r="I587" s="100">
        <v>0</v>
      </c>
      <c r="J587" s="100">
        <v>0</v>
      </c>
      <c r="K587" s="101">
        <v>0</v>
      </c>
      <c r="L587" s="102">
        <f t="shared" si="27"/>
        <v>0</v>
      </c>
      <c r="M587" s="104">
        <v>0</v>
      </c>
      <c r="N587" s="104">
        <v>0</v>
      </c>
      <c r="O587" s="104">
        <v>0</v>
      </c>
      <c r="P587" s="104">
        <v>0</v>
      </c>
      <c r="Q587" s="105">
        <v>0</v>
      </c>
    </row>
    <row r="588" spans="1:17" x14ac:dyDescent="0.25">
      <c r="A588" s="106">
        <f t="shared" si="28"/>
        <v>61971</v>
      </c>
      <c r="B588" s="714" t="str">
        <f t="shared" si="29"/>
        <v>AMCo</v>
      </c>
      <c r="C588" s="93">
        <v>0</v>
      </c>
      <c r="D588" s="94">
        <v>0</v>
      </c>
      <c r="E588" s="94">
        <v>0</v>
      </c>
      <c r="F588" s="94">
        <v>0</v>
      </c>
      <c r="G588" s="94">
        <v>0</v>
      </c>
      <c r="H588" s="94">
        <v>0</v>
      </c>
      <c r="I588" s="94">
        <v>0</v>
      </c>
      <c r="J588" s="94">
        <v>0</v>
      </c>
      <c r="K588" s="95">
        <v>0</v>
      </c>
      <c r="L588" s="94">
        <f t="shared" si="27"/>
        <v>0</v>
      </c>
      <c r="M588" s="95">
        <v>0</v>
      </c>
      <c r="N588" s="95">
        <v>0</v>
      </c>
      <c r="O588" s="95">
        <v>0</v>
      </c>
      <c r="P588" s="95">
        <v>0</v>
      </c>
      <c r="Q588" s="97">
        <v>0</v>
      </c>
    </row>
    <row r="589" spans="1:17" x14ac:dyDescent="0.25">
      <c r="A589" s="98">
        <f t="shared" si="28"/>
        <v>62001</v>
      </c>
      <c r="B589" s="713" t="str">
        <f t="shared" si="29"/>
        <v>AMCo</v>
      </c>
      <c r="C589" s="99">
        <v>0</v>
      </c>
      <c r="D589" s="100">
        <v>0</v>
      </c>
      <c r="E589" s="100">
        <v>0</v>
      </c>
      <c r="F589" s="100">
        <v>0</v>
      </c>
      <c r="G589" s="100">
        <v>0</v>
      </c>
      <c r="H589" s="100">
        <v>0</v>
      </c>
      <c r="I589" s="100">
        <v>0</v>
      </c>
      <c r="J589" s="100">
        <v>0</v>
      </c>
      <c r="K589" s="101">
        <v>0</v>
      </c>
      <c r="L589" s="102">
        <f t="shared" si="27"/>
        <v>0</v>
      </c>
      <c r="M589" s="104">
        <v>0</v>
      </c>
      <c r="N589" s="104">
        <v>0</v>
      </c>
      <c r="O589" s="104">
        <v>0</v>
      </c>
      <c r="P589" s="104">
        <v>0</v>
      </c>
      <c r="Q589" s="105">
        <v>0</v>
      </c>
    </row>
    <row r="590" spans="1:17" x14ac:dyDescent="0.25">
      <c r="A590" s="106">
        <f t="shared" si="28"/>
        <v>62032</v>
      </c>
      <c r="B590" s="714" t="str">
        <f t="shared" si="29"/>
        <v>AMCo</v>
      </c>
      <c r="C590" s="93">
        <v>0</v>
      </c>
      <c r="D590" s="94">
        <v>0</v>
      </c>
      <c r="E590" s="94">
        <v>0</v>
      </c>
      <c r="F590" s="94">
        <v>0</v>
      </c>
      <c r="G590" s="94">
        <v>0</v>
      </c>
      <c r="H590" s="94">
        <v>0</v>
      </c>
      <c r="I590" s="94">
        <v>0</v>
      </c>
      <c r="J590" s="94">
        <v>0</v>
      </c>
      <c r="K590" s="95">
        <v>0</v>
      </c>
      <c r="L590" s="94">
        <f t="shared" si="27"/>
        <v>0</v>
      </c>
      <c r="M590" s="95">
        <v>0</v>
      </c>
      <c r="N590" s="95">
        <v>0</v>
      </c>
      <c r="O590" s="95">
        <v>0</v>
      </c>
      <c r="P590" s="95">
        <v>0</v>
      </c>
      <c r="Q590" s="97">
        <v>0</v>
      </c>
    </row>
    <row r="591" spans="1:17" x14ac:dyDescent="0.25">
      <c r="A591" s="98">
        <f t="shared" si="28"/>
        <v>62062</v>
      </c>
      <c r="B591" s="713" t="str">
        <f t="shared" si="29"/>
        <v>AMCo</v>
      </c>
      <c r="C591" s="99">
        <v>0</v>
      </c>
      <c r="D591" s="100">
        <v>0</v>
      </c>
      <c r="E591" s="100">
        <v>0</v>
      </c>
      <c r="F591" s="100">
        <v>0</v>
      </c>
      <c r="G591" s="100">
        <v>0</v>
      </c>
      <c r="H591" s="100">
        <v>0</v>
      </c>
      <c r="I591" s="100">
        <v>0</v>
      </c>
      <c r="J591" s="100">
        <v>0</v>
      </c>
      <c r="K591" s="101">
        <v>0</v>
      </c>
      <c r="L591" s="102">
        <f t="shared" si="27"/>
        <v>0</v>
      </c>
      <c r="M591" s="104">
        <v>0</v>
      </c>
      <c r="N591" s="104">
        <v>0</v>
      </c>
      <c r="O591" s="104">
        <v>0</v>
      </c>
      <c r="P591" s="104">
        <v>0</v>
      </c>
      <c r="Q591" s="105">
        <v>0</v>
      </c>
    </row>
    <row r="592" spans="1:17" x14ac:dyDescent="0.25">
      <c r="A592" s="106">
        <f t="shared" si="28"/>
        <v>62093</v>
      </c>
      <c r="B592" s="714" t="str">
        <f t="shared" si="29"/>
        <v>AMCo</v>
      </c>
      <c r="C592" s="93">
        <v>0</v>
      </c>
      <c r="D592" s="94">
        <v>0</v>
      </c>
      <c r="E592" s="94">
        <v>0</v>
      </c>
      <c r="F592" s="94">
        <v>0</v>
      </c>
      <c r="G592" s="94">
        <v>0</v>
      </c>
      <c r="H592" s="94">
        <v>0</v>
      </c>
      <c r="I592" s="94">
        <v>0</v>
      </c>
      <c r="J592" s="94">
        <v>0</v>
      </c>
      <c r="K592" s="95">
        <v>0</v>
      </c>
      <c r="L592" s="94">
        <f t="shared" si="27"/>
        <v>0</v>
      </c>
      <c r="M592" s="95">
        <v>0</v>
      </c>
      <c r="N592" s="95">
        <v>0</v>
      </c>
      <c r="O592" s="95">
        <v>0</v>
      </c>
      <c r="P592" s="95">
        <v>0</v>
      </c>
      <c r="Q592" s="97">
        <v>0</v>
      </c>
    </row>
    <row r="593" spans="1:17" x14ac:dyDescent="0.25">
      <c r="A593" s="98">
        <f t="shared" si="28"/>
        <v>62124</v>
      </c>
      <c r="B593" s="713" t="str">
        <f t="shared" si="29"/>
        <v>AMCo</v>
      </c>
      <c r="C593" s="99">
        <v>0</v>
      </c>
      <c r="D593" s="100">
        <v>0</v>
      </c>
      <c r="E593" s="100">
        <v>0</v>
      </c>
      <c r="F593" s="100">
        <v>0</v>
      </c>
      <c r="G593" s="100">
        <v>0</v>
      </c>
      <c r="H593" s="100">
        <v>0</v>
      </c>
      <c r="I593" s="100">
        <v>0</v>
      </c>
      <c r="J593" s="100">
        <v>0</v>
      </c>
      <c r="K593" s="101">
        <v>0</v>
      </c>
      <c r="L593" s="102">
        <f t="shared" si="27"/>
        <v>0</v>
      </c>
      <c r="M593" s="104">
        <v>0</v>
      </c>
      <c r="N593" s="104">
        <v>0</v>
      </c>
      <c r="O593" s="104">
        <v>0</v>
      </c>
      <c r="P593" s="104">
        <v>0</v>
      </c>
      <c r="Q593" s="105">
        <v>0</v>
      </c>
    </row>
    <row r="594" spans="1:17" x14ac:dyDescent="0.25">
      <c r="A594" s="106">
        <f t="shared" si="28"/>
        <v>62152</v>
      </c>
      <c r="B594" s="714" t="str">
        <f t="shared" si="29"/>
        <v>AMCo</v>
      </c>
      <c r="C594" s="93">
        <v>0</v>
      </c>
      <c r="D594" s="94">
        <v>0</v>
      </c>
      <c r="E594" s="94">
        <v>0</v>
      </c>
      <c r="F594" s="94">
        <v>0</v>
      </c>
      <c r="G594" s="94">
        <v>0</v>
      </c>
      <c r="H594" s="94">
        <v>0</v>
      </c>
      <c r="I594" s="94">
        <v>0</v>
      </c>
      <c r="J594" s="94">
        <v>0</v>
      </c>
      <c r="K594" s="95">
        <v>0</v>
      </c>
      <c r="L594" s="94">
        <f t="shared" si="27"/>
        <v>0</v>
      </c>
      <c r="M594" s="95">
        <v>0</v>
      </c>
      <c r="N594" s="95">
        <v>0</v>
      </c>
      <c r="O594" s="95">
        <v>0</v>
      </c>
      <c r="P594" s="95">
        <v>0</v>
      </c>
      <c r="Q594" s="97">
        <v>0</v>
      </c>
    </row>
    <row r="595" spans="1:17" x14ac:dyDescent="0.25">
      <c r="A595" s="98">
        <f t="shared" si="28"/>
        <v>62183</v>
      </c>
      <c r="B595" s="713" t="str">
        <f t="shared" si="29"/>
        <v>AMCo</v>
      </c>
      <c r="C595" s="99">
        <v>0</v>
      </c>
      <c r="D595" s="100">
        <v>0</v>
      </c>
      <c r="E595" s="100">
        <v>0</v>
      </c>
      <c r="F595" s="100">
        <v>0</v>
      </c>
      <c r="G595" s="100">
        <v>0</v>
      </c>
      <c r="H595" s="100">
        <v>0</v>
      </c>
      <c r="I595" s="100">
        <v>0</v>
      </c>
      <c r="J595" s="100">
        <v>0</v>
      </c>
      <c r="K595" s="101">
        <v>0</v>
      </c>
      <c r="L595" s="102">
        <f t="shared" si="27"/>
        <v>0</v>
      </c>
      <c r="M595" s="104">
        <v>0</v>
      </c>
      <c r="N595" s="104">
        <v>0</v>
      </c>
      <c r="O595" s="104">
        <v>0</v>
      </c>
      <c r="P595" s="104">
        <v>0</v>
      </c>
      <c r="Q595" s="105">
        <v>0</v>
      </c>
    </row>
    <row r="596" spans="1:17" x14ac:dyDescent="0.25">
      <c r="A596" s="106">
        <f t="shared" si="28"/>
        <v>62213</v>
      </c>
      <c r="B596" s="714" t="str">
        <f t="shared" si="29"/>
        <v>AMCo</v>
      </c>
      <c r="C596" s="93">
        <v>0</v>
      </c>
      <c r="D596" s="94">
        <v>0</v>
      </c>
      <c r="E596" s="94">
        <v>0</v>
      </c>
      <c r="F596" s="94">
        <v>0</v>
      </c>
      <c r="G596" s="94">
        <v>0</v>
      </c>
      <c r="H596" s="94">
        <v>0</v>
      </c>
      <c r="I596" s="94">
        <v>0</v>
      </c>
      <c r="J596" s="94">
        <v>0</v>
      </c>
      <c r="K596" s="95">
        <v>0</v>
      </c>
      <c r="L596" s="94">
        <f t="shared" si="27"/>
        <v>0</v>
      </c>
      <c r="M596" s="95">
        <v>0</v>
      </c>
      <c r="N596" s="95">
        <v>0</v>
      </c>
      <c r="O596" s="95">
        <v>0</v>
      </c>
      <c r="P596" s="95">
        <v>0</v>
      </c>
      <c r="Q596" s="97">
        <v>0</v>
      </c>
    </row>
    <row r="597" spans="1:17" x14ac:dyDescent="0.25">
      <c r="A597" s="98">
        <f t="shared" si="28"/>
        <v>62244</v>
      </c>
      <c r="B597" s="713" t="str">
        <f t="shared" si="29"/>
        <v>AMCo</v>
      </c>
      <c r="C597" s="99">
        <v>0</v>
      </c>
      <c r="D597" s="100">
        <v>0</v>
      </c>
      <c r="E597" s="100">
        <v>0</v>
      </c>
      <c r="F597" s="100">
        <v>0</v>
      </c>
      <c r="G597" s="100">
        <v>0</v>
      </c>
      <c r="H597" s="100">
        <v>0</v>
      </c>
      <c r="I597" s="100">
        <v>0</v>
      </c>
      <c r="J597" s="100">
        <v>0</v>
      </c>
      <c r="K597" s="101">
        <v>0</v>
      </c>
      <c r="L597" s="102">
        <f t="shared" si="27"/>
        <v>0</v>
      </c>
      <c r="M597" s="104">
        <v>0</v>
      </c>
      <c r="N597" s="104">
        <v>0</v>
      </c>
      <c r="O597" s="104">
        <v>0</v>
      </c>
      <c r="P597" s="104">
        <v>0</v>
      </c>
      <c r="Q597" s="105">
        <v>0</v>
      </c>
    </row>
    <row r="598" spans="1:17" x14ac:dyDescent="0.25">
      <c r="A598" s="106">
        <f t="shared" si="28"/>
        <v>62274</v>
      </c>
      <c r="B598" s="714" t="str">
        <f t="shared" si="29"/>
        <v>AMCo</v>
      </c>
      <c r="C598" s="93">
        <v>0</v>
      </c>
      <c r="D598" s="94">
        <v>0</v>
      </c>
      <c r="E598" s="94">
        <v>0</v>
      </c>
      <c r="F598" s="94">
        <v>0</v>
      </c>
      <c r="G598" s="94">
        <v>0</v>
      </c>
      <c r="H598" s="94">
        <v>0</v>
      </c>
      <c r="I598" s="94">
        <v>0</v>
      </c>
      <c r="J598" s="94">
        <v>0</v>
      </c>
      <c r="K598" s="95">
        <v>0</v>
      </c>
      <c r="L598" s="94">
        <f t="shared" si="27"/>
        <v>0</v>
      </c>
      <c r="M598" s="95">
        <v>0</v>
      </c>
      <c r="N598" s="95">
        <v>0</v>
      </c>
      <c r="O598" s="95">
        <v>0</v>
      </c>
      <c r="P598" s="95">
        <v>0</v>
      </c>
      <c r="Q598" s="97">
        <v>0</v>
      </c>
    </row>
    <row r="599" spans="1:17" x14ac:dyDescent="0.25">
      <c r="A599" s="98">
        <f t="shared" si="28"/>
        <v>62305</v>
      </c>
      <c r="B599" s="713" t="str">
        <f t="shared" si="29"/>
        <v>AMCo</v>
      </c>
      <c r="C599" s="99">
        <v>0</v>
      </c>
      <c r="D599" s="100">
        <v>0</v>
      </c>
      <c r="E599" s="100">
        <v>0</v>
      </c>
      <c r="F599" s="100">
        <v>0</v>
      </c>
      <c r="G599" s="100">
        <v>0</v>
      </c>
      <c r="H599" s="100">
        <v>0</v>
      </c>
      <c r="I599" s="100">
        <v>0</v>
      </c>
      <c r="J599" s="100">
        <v>0</v>
      </c>
      <c r="K599" s="101">
        <v>0</v>
      </c>
      <c r="L599" s="102">
        <f t="shared" si="27"/>
        <v>0</v>
      </c>
      <c r="M599" s="104">
        <v>0</v>
      </c>
      <c r="N599" s="104">
        <v>0</v>
      </c>
      <c r="O599" s="104">
        <v>0</v>
      </c>
      <c r="P599" s="104">
        <v>0</v>
      </c>
      <c r="Q599" s="105">
        <v>0</v>
      </c>
    </row>
    <row r="600" spans="1:17" x14ac:dyDescent="0.25">
      <c r="A600" s="106">
        <f t="shared" si="28"/>
        <v>62336</v>
      </c>
      <c r="B600" s="714" t="str">
        <f t="shared" si="29"/>
        <v>AMCo</v>
      </c>
      <c r="C600" s="93">
        <v>0</v>
      </c>
      <c r="D600" s="94">
        <v>0</v>
      </c>
      <c r="E600" s="94">
        <v>0</v>
      </c>
      <c r="F600" s="94">
        <v>0</v>
      </c>
      <c r="G600" s="94">
        <v>0</v>
      </c>
      <c r="H600" s="94">
        <v>0</v>
      </c>
      <c r="I600" s="94">
        <v>0</v>
      </c>
      <c r="J600" s="94">
        <v>0</v>
      </c>
      <c r="K600" s="95">
        <v>0</v>
      </c>
      <c r="L600" s="94">
        <f t="shared" si="27"/>
        <v>0</v>
      </c>
      <c r="M600" s="95">
        <v>0</v>
      </c>
      <c r="N600" s="95">
        <v>0</v>
      </c>
      <c r="O600" s="95">
        <v>0</v>
      </c>
      <c r="P600" s="95">
        <v>0</v>
      </c>
      <c r="Q600" s="97">
        <v>0</v>
      </c>
    </row>
    <row r="601" spans="1:17" x14ac:dyDescent="0.25">
      <c r="A601" s="98">
        <f t="shared" si="28"/>
        <v>62366</v>
      </c>
      <c r="B601" s="713" t="str">
        <f t="shared" si="29"/>
        <v>AMCo</v>
      </c>
      <c r="C601" s="99">
        <v>0</v>
      </c>
      <c r="D601" s="100">
        <v>0</v>
      </c>
      <c r="E601" s="100">
        <v>0</v>
      </c>
      <c r="F601" s="100">
        <v>0</v>
      </c>
      <c r="G601" s="100">
        <v>0</v>
      </c>
      <c r="H601" s="100">
        <v>0</v>
      </c>
      <c r="I601" s="100">
        <v>0</v>
      </c>
      <c r="J601" s="100">
        <v>0</v>
      </c>
      <c r="K601" s="101">
        <v>0</v>
      </c>
      <c r="L601" s="102">
        <f t="shared" si="27"/>
        <v>0</v>
      </c>
      <c r="M601" s="104">
        <v>0</v>
      </c>
      <c r="N601" s="104">
        <v>0</v>
      </c>
      <c r="O601" s="104">
        <v>0</v>
      </c>
      <c r="P601" s="104">
        <v>0</v>
      </c>
      <c r="Q601" s="105">
        <v>0</v>
      </c>
    </row>
    <row r="602" spans="1:17" x14ac:dyDescent="0.25">
      <c r="A602" s="106">
        <f t="shared" si="28"/>
        <v>62397</v>
      </c>
      <c r="B602" s="714" t="str">
        <f t="shared" si="29"/>
        <v>AMCo</v>
      </c>
      <c r="C602" s="93">
        <v>0</v>
      </c>
      <c r="D602" s="94">
        <v>0</v>
      </c>
      <c r="E602" s="94">
        <v>0</v>
      </c>
      <c r="F602" s="94">
        <v>0</v>
      </c>
      <c r="G602" s="94">
        <v>0</v>
      </c>
      <c r="H602" s="94">
        <v>0</v>
      </c>
      <c r="I602" s="94">
        <v>0</v>
      </c>
      <c r="J602" s="94">
        <v>0</v>
      </c>
      <c r="K602" s="95">
        <v>0</v>
      </c>
      <c r="L602" s="94">
        <f t="shared" si="27"/>
        <v>0</v>
      </c>
      <c r="M602" s="95">
        <v>0</v>
      </c>
      <c r="N602" s="95">
        <v>0</v>
      </c>
      <c r="O602" s="95">
        <v>0</v>
      </c>
      <c r="P602" s="95">
        <v>0</v>
      </c>
      <c r="Q602" s="97">
        <v>0</v>
      </c>
    </row>
    <row r="603" spans="1:17" x14ac:dyDescent="0.25">
      <c r="A603" s="98">
        <f t="shared" si="28"/>
        <v>62427</v>
      </c>
      <c r="B603" s="713" t="str">
        <f t="shared" si="29"/>
        <v>AMCo</v>
      </c>
      <c r="C603" s="99">
        <v>0</v>
      </c>
      <c r="D603" s="100">
        <v>0</v>
      </c>
      <c r="E603" s="100">
        <v>0</v>
      </c>
      <c r="F603" s="100">
        <v>0</v>
      </c>
      <c r="G603" s="100">
        <v>0</v>
      </c>
      <c r="H603" s="100">
        <v>0</v>
      </c>
      <c r="I603" s="100">
        <v>0</v>
      </c>
      <c r="J603" s="100">
        <v>0</v>
      </c>
      <c r="K603" s="101">
        <v>0</v>
      </c>
      <c r="L603" s="102">
        <f t="shared" si="27"/>
        <v>0</v>
      </c>
      <c r="M603" s="104">
        <v>0</v>
      </c>
      <c r="N603" s="104">
        <v>0</v>
      </c>
      <c r="O603" s="104">
        <v>0</v>
      </c>
      <c r="P603" s="104">
        <v>0</v>
      </c>
      <c r="Q603" s="105">
        <v>0</v>
      </c>
    </row>
    <row r="604" spans="1:17" x14ac:dyDescent="0.25">
      <c r="A604" s="106">
        <f t="shared" si="28"/>
        <v>62458</v>
      </c>
      <c r="B604" s="714" t="str">
        <f t="shared" si="29"/>
        <v>AMCo</v>
      </c>
      <c r="C604" s="93">
        <v>0</v>
      </c>
      <c r="D604" s="94">
        <v>0</v>
      </c>
      <c r="E604" s="94">
        <v>0</v>
      </c>
      <c r="F604" s="94">
        <v>0</v>
      </c>
      <c r="G604" s="94">
        <v>0</v>
      </c>
      <c r="H604" s="94">
        <v>0</v>
      </c>
      <c r="I604" s="94">
        <v>0</v>
      </c>
      <c r="J604" s="94">
        <v>0</v>
      </c>
      <c r="K604" s="95">
        <v>0</v>
      </c>
      <c r="L604" s="94">
        <f t="shared" si="27"/>
        <v>0</v>
      </c>
      <c r="M604" s="95">
        <v>0</v>
      </c>
      <c r="N604" s="95">
        <v>0</v>
      </c>
      <c r="O604" s="95">
        <v>0</v>
      </c>
      <c r="P604" s="95">
        <v>0</v>
      </c>
      <c r="Q604" s="97">
        <v>0</v>
      </c>
    </row>
    <row r="605" spans="1:17" x14ac:dyDescent="0.25">
      <c r="A605" s="98">
        <f t="shared" si="28"/>
        <v>62489</v>
      </c>
      <c r="B605" s="713" t="str">
        <f t="shared" si="29"/>
        <v>AMCo</v>
      </c>
      <c r="C605" s="99">
        <v>0</v>
      </c>
      <c r="D605" s="100">
        <v>0</v>
      </c>
      <c r="E605" s="100">
        <v>0</v>
      </c>
      <c r="F605" s="100">
        <v>0</v>
      </c>
      <c r="G605" s="100">
        <v>0</v>
      </c>
      <c r="H605" s="100">
        <v>0</v>
      </c>
      <c r="I605" s="100">
        <v>0</v>
      </c>
      <c r="J605" s="100">
        <v>0</v>
      </c>
      <c r="K605" s="101">
        <v>0</v>
      </c>
      <c r="L605" s="102">
        <f t="shared" si="27"/>
        <v>0</v>
      </c>
      <c r="M605" s="104">
        <v>0</v>
      </c>
      <c r="N605" s="104">
        <v>0</v>
      </c>
      <c r="O605" s="104">
        <v>0</v>
      </c>
      <c r="P605" s="104">
        <v>0</v>
      </c>
      <c r="Q605" s="105">
        <v>0</v>
      </c>
    </row>
    <row r="606" spans="1:17" x14ac:dyDescent="0.25">
      <c r="A606" s="106">
        <f t="shared" si="28"/>
        <v>62517</v>
      </c>
      <c r="B606" s="714" t="str">
        <f t="shared" si="29"/>
        <v>AMCo</v>
      </c>
      <c r="C606" s="93">
        <v>0</v>
      </c>
      <c r="D606" s="94">
        <v>0</v>
      </c>
      <c r="E606" s="94">
        <v>0</v>
      </c>
      <c r="F606" s="94">
        <v>0</v>
      </c>
      <c r="G606" s="94">
        <v>0</v>
      </c>
      <c r="H606" s="94">
        <v>0</v>
      </c>
      <c r="I606" s="94">
        <v>0</v>
      </c>
      <c r="J606" s="94">
        <v>0</v>
      </c>
      <c r="K606" s="95">
        <v>0</v>
      </c>
      <c r="L606" s="94">
        <f t="shared" si="27"/>
        <v>0</v>
      </c>
      <c r="M606" s="95">
        <v>0</v>
      </c>
      <c r="N606" s="95">
        <v>0</v>
      </c>
      <c r="O606" s="95">
        <v>0</v>
      </c>
      <c r="P606" s="95">
        <v>0</v>
      </c>
      <c r="Q606" s="97">
        <v>0</v>
      </c>
    </row>
    <row r="607" spans="1:17" x14ac:dyDescent="0.25">
      <c r="A607" s="98">
        <f t="shared" si="28"/>
        <v>62548</v>
      </c>
      <c r="B607" s="713" t="str">
        <f t="shared" si="29"/>
        <v>AMCo</v>
      </c>
      <c r="C607" s="99">
        <v>0</v>
      </c>
      <c r="D607" s="100">
        <v>0</v>
      </c>
      <c r="E607" s="100">
        <v>0</v>
      </c>
      <c r="F607" s="100">
        <v>0</v>
      </c>
      <c r="G607" s="100">
        <v>0</v>
      </c>
      <c r="H607" s="100">
        <v>0</v>
      </c>
      <c r="I607" s="100">
        <v>0</v>
      </c>
      <c r="J607" s="100">
        <v>0</v>
      </c>
      <c r="K607" s="101">
        <v>0</v>
      </c>
      <c r="L607" s="102">
        <f t="shared" si="27"/>
        <v>0</v>
      </c>
      <c r="M607" s="104">
        <v>0</v>
      </c>
      <c r="N607" s="104">
        <v>0</v>
      </c>
      <c r="O607" s="104">
        <v>0</v>
      </c>
      <c r="P607" s="104">
        <v>0</v>
      </c>
      <c r="Q607" s="105">
        <v>0</v>
      </c>
    </row>
    <row r="608" spans="1:17" x14ac:dyDescent="0.25">
      <c r="A608" s="106">
        <f t="shared" si="28"/>
        <v>62578</v>
      </c>
      <c r="B608" s="714" t="str">
        <f t="shared" si="29"/>
        <v>AMCo</v>
      </c>
      <c r="C608" s="93">
        <v>0</v>
      </c>
      <c r="D608" s="94">
        <v>0</v>
      </c>
      <c r="E608" s="94">
        <v>0</v>
      </c>
      <c r="F608" s="94">
        <v>0</v>
      </c>
      <c r="G608" s="94">
        <v>0</v>
      </c>
      <c r="H608" s="94">
        <v>0</v>
      </c>
      <c r="I608" s="94">
        <v>0</v>
      </c>
      <c r="J608" s="94">
        <v>0</v>
      </c>
      <c r="K608" s="95">
        <v>0</v>
      </c>
      <c r="L608" s="94">
        <f t="shared" si="27"/>
        <v>0</v>
      </c>
      <c r="M608" s="95">
        <v>0</v>
      </c>
      <c r="N608" s="95">
        <v>0</v>
      </c>
      <c r="O608" s="95">
        <v>0</v>
      </c>
      <c r="P608" s="95">
        <v>0</v>
      </c>
      <c r="Q608" s="97">
        <v>0</v>
      </c>
    </row>
    <row r="609" spans="1:17" x14ac:dyDescent="0.25">
      <c r="A609" s="98">
        <f t="shared" si="28"/>
        <v>62609</v>
      </c>
      <c r="B609" s="713" t="str">
        <f t="shared" si="29"/>
        <v>AMCo</v>
      </c>
      <c r="C609" s="99">
        <v>0</v>
      </c>
      <c r="D609" s="100">
        <v>0</v>
      </c>
      <c r="E609" s="100">
        <v>0</v>
      </c>
      <c r="F609" s="100">
        <v>0</v>
      </c>
      <c r="G609" s="100">
        <v>0</v>
      </c>
      <c r="H609" s="100">
        <v>0</v>
      </c>
      <c r="I609" s="100">
        <v>0</v>
      </c>
      <c r="J609" s="100">
        <v>0</v>
      </c>
      <c r="K609" s="101">
        <v>0</v>
      </c>
      <c r="L609" s="102">
        <f t="shared" si="27"/>
        <v>0</v>
      </c>
      <c r="M609" s="104">
        <v>0</v>
      </c>
      <c r="N609" s="104">
        <v>0</v>
      </c>
      <c r="O609" s="104">
        <v>0</v>
      </c>
      <c r="P609" s="104">
        <v>0</v>
      </c>
      <c r="Q609" s="105">
        <v>0</v>
      </c>
    </row>
    <row r="610" spans="1:17" x14ac:dyDescent="0.25">
      <c r="A610" s="106">
        <f t="shared" si="28"/>
        <v>62639</v>
      </c>
      <c r="B610" s="714" t="str">
        <f t="shared" si="29"/>
        <v>AMCo</v>
      </c>
      <c r="C610" s="93">
        <v>0</v>
      </c>
      <c r="D610" s="94">
        <v>0</v>
      </c>
      <c r="E610" s="94">
        <v>0</v>
      </c>
      <c r="F610" s="94">
        <v>0</v>
      </c>
      <c r="G610" s="94">
        <v>0</v>
      </c>
      <c r="H610" s="94">
        <v>0</v>
      </c>
      <c r="I610" s="94">
        <v>0</v>
      </c>
      <c r="J610" s="94">
        <v>0</v>
      </c>
      <c r="K610" s="95">
        <v>0</v>
      </c>
      <c r="L610" s="94">
        <f t="shared" si="27"/>
        <v>0</v>
      </c>
      <c r="M610" s="95">
        <v>0</v>
      </c>
      <c r="N610" s="95">
        <v>0</v>
      </c>
      <c r="O610" s="95">
        <v>0</v>
      </c>
      <c r="P610" s="95">
        <v>0</v>
      </c>
      <c r="Q610" s="97">
        <v>0</v>
      </c>
    </row>
    <row r="611" spans="1:17" x14ac:dyDescent="0.25">
      <c r="A611" s="98">
        <f t="shared" si="28"/>
        <v>62670</v>
      </c>
      <c r="B611" s="713" t="str">
        <f t="shared" si="29"/>
        <v>AMCo</v>
      </c>
      <c r="C611" s="99">
        <v>0</v>
      </c>
      <c r="D611" s="100">
        <v>0</v>
      </c>
      <c r="E611" s="100">
        <v>0</v>
      </c>
      <c r="F611" s="100">
        <v>0</v>
      </c>
      <c r="G611" s="100">
        <v>0</v>
      </c>
      <c r="H611" s="100">
        <v>0</v>
      </c>
      <c r="I611" s="100">
        <v>0</v>
      </c>
      <c r="J611" s="100">
        <v>0</v>
      </c>
      <c r="K611" s="101">
        <v>0</v>
      </c>
      <c r="L611" s="102">
        <f t="shared" si="27"/>
        <v>0</v>
      </c>
      <c r="M611" s="104">
        <v>0</v>
      </c>
      <c r="N611" s="104">
        <v>0</v>
      </c>
      <c r="O611" s="104">
        <v>0</v>
      </c>
      <c r="P611" s="104">
        <v>0</v>
      </c>
      <c r="Q611" s="105">
        <v>0</v>
      </c>
    </row>
    <row r="612" spans="1:17" x14ac:dyDescent="0.25">
      <c r="A612" s="106">
        <f t="shared" si="28"/>
        <v>62701</v>
      </c>
      <c r="B612" s="714" t="str">
        <f t="shared" si="29"/>
        <v>AMCo</v>
      </c>
      <c r="C612" s="93">
        <v>0</v>
      </c>
      <c r="D612" s="94">
        <v>0</v>
      </c>
      <c r="E612" s="94">
        <v>0</v>
      </c>
      <c r="F612" s="94">
        <v>0</v>
      </c>
      <c r="G612" s="94">
        <v>0</v>
      </c>
      <c r="H612" s="94">
        <v>0</v>
      </c>
      <c r="I612" s="94">
        <v>0</v>
      </c>
      <c r="J612" s="94">
        <v>0</v>
      </c>
      <c r="K612" s="95">
        <v>0</v>
      </c>
      <c r="L612" s="94">
        <f t="shared" si="27"/>
        <v>0</v>
      </c>
      <c r="M612" s="95">
        <v>0</v>
      </c>
      <c r="N612" s="95">
        <v>0</v>
      </c>
      <c r="O612" s="95">
        <v>0</v>
      </c>
      <c r="P612" s="95">
        <v>0</v>
      </c>
      <c r="Q612" s="97">
        <v>0</v>
      </c>
    </row>
    <row r="613" spans="1:17" x14ac:dyDescent="0.25">
      <c r="A613" s="98">
        <f t="shared" si="28"/>
        <v>62731</v>
      </c>
      <c r="B613" s="713" t="str">
        <f t="shared" si="29"/>
        <v>AMCo</v>
      </c>
      <c r="C613" s="99">
        <v>0</v>
      </c>
      <c r="D613" s="100">
        <v>0</v>
      </c>
      <c r="E613" s="100">
        <v>0</v>
      </c>
      <c r="F613" s="100">
        <v>0</v>
      </c>
      <c r="G613" s="100">
        <v>0</v>
      </c>
      <c r="H613" s="100">
        <v>0</v>
      </c>
      <c r="I613" s="100">
        <v>0</v>
      </c>
      <c r="J613" s="100">
        <v>0</v>
      </c>
      <c r="K613" s="101">
        <v>0</v>
      </c>
      <c r="L613" s="102">
        <f t="shared" si="27"/>
        <v>0</v>
      </c>
      <c r="M613" s="104">
        <v>0</v>
      </c>
      <c r="N613" s="104">
        <v>0</v>
      </c>
      <c r="O613" s="104">
        <v>0</v>
      </c>
      <c r="P613" s="104">
        <v>0</v>
      </c>
      <c r="Q613" s="105">
        <v>0</v>
      </c>
    </row>
    <row r="614" spans="1:17" x14ac:dyDescent="0.25">
      <c r="A614" s="106">
        <f t="shared" si="28"/>
        <v>62762</v>
      </c>
      <c r="B614" s="714" t="str">
        <f t="shared" si="29"/>
        <v>AMCo</v>
      </c>
      <c r="C614" s="93">
        <v>0</v>
      </c>
      <c r="D614" s="94">
        <v>0</v>
      </c>
      <c r="E614" s="94">
        <v>0</v>
      </c>
      <c r="F614" s="94">
        <v>0</v>
      </c>
      <c r="G614" s="94">
        <v>0</v>
      </c>
      <c r="H614" s="94">
        <v>0</v>
      </c>
      <c r="I614" s="94">
        <v>0</v>
      </c>
      <c r="J614" s="94">
        <v>0</v>
      </c>
      <c r="K614" s="95">
        <v>0</v>
      </c>
      <c r="L614" s="94">
        <f t="shared" si="27"/>
        <v>0</v>
      </c>
      <c r="M614" s="95">
        <v>0</v>
      </c>
      <c r="N614" s="95">
        <v>0</v>
      </c>
      <c r="O614" s="95">
        <v>0</v>
      </c>
      <c r="P614" s="95">
        <v>0</v>
      </c>
      <c r="Q614" s="97">
        <v>0</v>
      </c>
    </row>
    <row r="615" spans="1:17" x14ac:dyDescent="0.25">
      <c r="A615" s="98">
        <f t="shared" si="28"/>
        <v>62792</v>
      </c>
      <c r="B615" s="713" t="str">
        <f t="shared" si="29"/>
        <v>AMCo</v>
      </c>
      <c r="C615" s="99">
        <v>0</v>
      </c>
      <c r="D615" s="100">
        <v>0</v>
      </c>
      <c r="E615" s="100">
        <v>0</v>
      </c>
      <c r="F615" s="100">
        <v>0</v>
      </c>
      <c r="G615" s="100">
        <v>0</v>
      </c>
      <c r="H615" s="100">
        <v>0</v>
      </c>
      <c r="I615" s="100">
        <v>0</v>
      </c>
      <c r="J615" s="100">
        <v>0</v>
      </c>
      <c r="K615" s="101">
        <v>0</v>
      </c>
      <c r="L615" s="102">
        <f t="shared" si="27"/>
        <v>0</v>
      </c>
      <c r="M615" s="104">
        <v>0</v>
      </c>
      <c r="N615" s="104">
        <v>0</v>
      </c>
      <c r="O615" s="104">
        <v>0</v>
      </c>
      <c r="P615" s="104">
        <v>0</v>
      </c>
      <c r="Q615" s="105">
        <v>0</v>
      </c>
    </row>
    <row r="616" spans="1:17" x14ac:dyDescent="0.25">
      <c r="A616" s="106">
        <f t="shared" si="28"/>
        <v>62823</v>
      </c>
      <c r="B616" s="714" t="str">
        <f t="shared" si="29"/>
        <v>AMCo</v>
      </c>
      <c r="C616" s="93">
        <v>0</v>
      </c>
      <c r="D616" s="94">
        <v>0</v>
      </c>
      <c r="E616" s="94">
        <v>0</v>
      </c>
      <c r="F616" s="94">
        <v>0</v>
      </c>
      <c r="G616" s="94">
        <v>0</v>
      </c>
      <c r="H616" s="94">
        <v>0</v>
      </c>
      <c r="I616" s="94">
        <v>0</v>
      </c>
      <c r="J616" s="94">
        <v>0</v>
      </c>
      <c r="K616" s="95">
        <v>0</v>
      </c>
      <c r="L616" s="94">
        <f t="shared" si="27"/>
        <v>0</v>
      </c>
      <c r="M616" s="95">
        <v>0</v>
      </c>
      <c r="N616" s="95">
        <v>0</v>
      </c>
      <c r="O616" s="95">
        <v>0</v>
      </c>
      <c r="P616" s="95">
        <v>0</v>
      </c>
      <c r="Q616" s="97">
        <v>0</v>
      </c>
    </row>
    <row r="617" spans="1:17" x14ac:dyDescent="0.25">
      <c r="A617" s="98">
        <f t="shared" si="28"/>
        <v>62854</v>
      </c>
      <c r="B617" s="713" t="str">
        <f t="shared" si="29"/>
        <v>AMCo</v>
      </c>
      <c r="C617" s="99">
        <v>0</v>
      </c>
      <c r="D617" s="100">
        <v>0</v>
      </c>
      <c r="E617" s="100">
        <v>0</v>
      </c>
      <c r="F617" s="100">
        <v>0</v>
      </c>
      <c r="G617" s="100">
        <v>0</v>
      </c>
      <c r="H617" s="100">
        <v>0</v>
      </c>
      <c r="I617" s="100">
        <v>0</v>
      </c>
      <c r="J617" s="100">
        <v>0</v>
      </c>
      <c r="K617" s="101">
        <v>0</v>
      </c>
      <c r="L617" s="102">
        <f t="shared" si="27"/>
        <v>0</v>
      </c>
      <c r="M617" s="104">
        <v>0</v>
      </c>
      <c r="N617" s="104">
        <v>0</v>
      </c>
      <c r="O617" s="104">
        <v>0</v>
      </c>
      <c r="P617" s="104">
        <v>0</v>
      </c>
      <c r="Q617" s="105">
        <v>0</v>
      </c>
    </row>
    <row r="618" spans="1:17" x14ac:dyDescent="0.25">
      <c r="A618" s="106">
        <f t="shared" si="28"/>
        <v>62883</v>
      </c>
      <c r="B618" s="714" t="str">
        <f t="shared" si="29"/>
        <v>AMCo</v>
      </c>
      <c r="C618" s="93">
        <v>0</v>
      </c>
      <c r="D618" s="94">
        <v>0</v>
      </c>
      <c r="E618" s="94">
        <v>0</v>
      </c>
      <c r="F618" s="94">
        <v>0</v>
      </c>
      <c r="G618" s="94">
        <v>0</v>
      </c>
      <c r="H618" s="94">
        <v>0</v>
      </c>
      <c r="I618" s="94">
        <v>0</v>
      </c>
      <c r="J618" s="94">
        <v>0</v>
      </c>
      <c r="K618" s="95">
        <v>0</v>
      </c>
      <c r="L618" s="94">
        <f t="shared" si="27"/>
        <v>0</v>
      </c>
      <c r="M618" s="95">
        <v>0</v>
      </c>
      <c r="N618" s="95">
        <v>0</v>
      </c>
      <c r="O618" s="95">
        <v>0</v>
      </c>
      <c r="P618" s="95">
        <v>0</v>
      </c>
      <c r="Q618" s="97">
        <v>0</v>
      </c>
    </row>
    <row r="619" spans="1:17" x14ac:dyDescent="0.25">
      <c r="A619" s="98">
        <f t="shared" si="28"/>
        <v>62914</v>
      </c>
      <c r="B619" s="713" t="str">
        <f t="shared" si="29"/>
        <v>AMCo</v>
      </c>
      <c r="C619" s="99">
        <v>0</v>
      </c>
      <c r="D619" s="100">
        <v>0</v>
      </c>
      <c r="E619" s="100">
        <v>0</v>
      </c>
      <c r="F619" s="100">
        <v>0</v>
      </c>
      <c r="G619" s="100">
        <v>0</v>
      </c>
      <c r="H619" s="100">
        <v>0</v>
      </c>
      <c r="I619" s="100">
        <v>0</v>
      </c>
      <c r="J619" s="100">
        <v>0</v>
      </c>
      <c r="K619" s="101">
        <v>0</v>
      </c>
      <c r="L619" s="102">
        <f t="shared" si="27"/>
        <v>0</v>
      </c>
      <c r="M619" s="104">
        <v>0</v>
      </c>
      <c r="N619" s="104">
        <v>0</v>
      </c>
      <c r="O619" s="104">
        <v>0</v>
      </c>
      <c r="P619" s="104">
        <v>0</v>
      </c>
      <c r="Q619" s="105">
        <v>0</v>
      </c>
    </row>
    <row r="620" spans="1:17" x14ac:dyDescent="0.25">
      <c r="A620" s="106">
        <f t="shared" si="28"/>
        <v>62944</v>
      </c>
      <c r="B620" s="714" t="str">
        <f t="shared" si="29"/>
        <v>AMCo</v>
      </c>
      <c r="C620" s="93">
        <v>0</v>
      </c>
      <c r="D620" s="94">
        <v>0</v>
      </c>
      <c r="E620" s="94">
        <v>0</v>
      </c>
      <c r="F620" s="94">
        <v>0</v>
      </c>
      <c r="G620" s="94">
        <v>0</v>
      </c>
      <c r="H620" s="94">
        <v>0</v>
      </c>
      <c r="I620" s="94">
        <v>0</v>
      </c>
      <c r="J620" s="94">
        <v>0</v>
      </c>
      <c r="K620" s="95">
        <v>0</v>
      </c>
      <c r="L620" s="94">
        <f t="shared" si="27"/>
        <v>0</v>
      </c>
      <c r="M620" s="95">
        <v>0</v>
      </c>
      <c r="N620" s="95">
        <v>0</v>
      </c>
      <c r="O620" s="95">
        <v>0</v>
      </c>
      <c r="P620" s="95">
        <v>0</v>
      </c>
      <c r="Q620" s="97">
        <v>0</v>
      </c>
    </row>
    <row r="621" spans="1:17" x14ac:dyDescent="0.25">
      <c r="A621" s="98">
        <f t="shared" si="28"/>
        <v>62975</v>
      </c>
      <c r="B621" s="713" t="str">
        <f t="shared" si="29"/>
        <v>AMCo</v>
      </c>
      <c r="C621" s="99">
        <v>0</v>
      </c>
      <c r="D621" s="100">
        <v>0</v>
      </c>
      <c r="E621" s="100">
        <v>0</v>
      </c>
      <c r="F621" s="100">
        <v>0</v>
      </c>
      <c r="G621" s="100">
        <v>0</v>
      </c>
      <c r="H621" s="100">
        <v>0</v>
      </c>
      <c r="I621" s="100">
        <v>0</v>
      </c>
      <c r="J621" s="100">
        <v>0</v>
      </c>
      <c r="K621" s="101">
        <v>0</v>
      </c>
      <c r="L621" s="102">
        <f t="shared" si="27"/>
        <v>0</v>
      </c>
      <c r="M621" s="104">
        <v>0</v>
      </c>
      <c r="N621" s="104">
        <v>0</v>
      </c>
      <c r="O621" s="104">
        <v>0</v>
      </c>
      <c r="P621" s="104">
        <v>0</v>
      </c>
      <c r="Q621" s="105">
        <v>0</v>
      </c>
    </row>
    <row r="622" spans="1:17" x14ac:dyDescent="0.25">
      <c r="A622" s="106">
        <f t="shared" si="28"/>
        <v>63005</v>
      </c>
      <c r="B622" s="714" t="str">
        <f t="shared" si="29"/>
        <v>AMCo</v>
      </c>
      <c r="C622" s="93">
        <v>0</v>
      </c>
      <c r="D622" s="94">
        <v>0</v>
      </c>
      <c r="E622" s="94">
        <v>0</v>
      </c>
      <c r="F622" s="94">
        <v>0</v>
      </c>
      <c r="G622" s="94">
        <v>0</v>
      </c>
      <c r="H622" s="94">
        <v>0</v>
      </c>
      <c r="I622" s="94">
        <v>0</v>
      </c>
      <c r="J622" s="94">
        <v>0</v>
      </c>
      <c r="K622" s="95">
        <v>0</v>
      </c>
      <c r="L622" s="94">
        <f t="shared" si="27"/>
        <v>0</v>
      </c>
      <c r="M622" s="95">
        <v>0</v>
      </c>
      <c r="N622" s="95">
        <v>0</v>
      </c>
      <c r="O622" s="95">
        <v>0</v>
      </c>
      <c r="P622" s="95">
        <v>0</v>
      </c>
      <c r="Q622" s="97">
        <v>0</v>
      </c>
    </row>
    <row r="623" spans="1:17" x14ac:dyDescent="0.25">
      <c r="A623" s="98">
        <f t="shared" si="28"/>
        <v>63036</v>
      </c>
      <c r="B623" s="713" t="str">
        <f t="shared" si="29"/>
        <v>AMCo</v>
      </c>
      <c r="C623" s="99">
        <v>0</v>
      </c>
      <c r="D623" s="100">
        <v>0</v>
      </c>
      <c r="E623" s="100">
        <v>0</v>
      </c>
      <c r="F623" s="100">
        <v>0</v>
      </c>
      <c r="G623" s="100">
        <v>0</v>
      </c>
      <c r="H623" s="100">
        <v>0</v>
      </c>
      <c r="I623" s="100">
        <v>0</v>
      </c>
      <c r="J623" s="100">
        <v>0</v>
      </c>
      <c r="K623" s="101">
        <v>0</v>
      </c>
      <c r="L623" s="102">
        <f t="shared" si="27"/>
        <v>0</v>
      </c>
      <c r="M623" s="104">
        <v>0</v>
      </c>
      <c r="N623" s="104">
        <v>0</v>
      </c>
      <c r="O623" s="104">
        <v>0</v>
      </c>
      <c r="P623" s="104">
        <v>0</v>
      </c>
      <c r="Q623" s="105">
        <v>0</v>
      </c>
    </row>
    <row r="624" spans="1:17" x14ac:dyDescent="0.25">
      <c r="A624" s="106">
        <f t="shared" si="28"/>
        <v>63067</v>
      </c>
      <c r="B624" s="714" t="str">
        <f t="shared" si="29"/>
        <v>AMCo</v>
      </c>
      <c r="C624" s="93">
        <v>0</v>
      </c>
      <c r="D624" s="94">
        <v>0</v>
      </c>
      <c r="E624" s="94">
        <v>0</v>
      </c>
      <c r="F624" s="94">
        <v>0</v>
      </c>
      <c r="G624" s="94">
        <v>0</v>
      </c>
      <c r="H624" s="94">
        <v>0</v>
      </c>
      <c r="I624" s="94">
        <v>0</v>
      </c>
      <c r="J624" s="94">
        <v>0</v>
      </c>
      <c r="K624" s="95">
        <v>0</v>
      </c>
      <c r="L624" s="94">
        <f t="shared" si="27"/>
        <v>0</v>
      </c>
      <c r="M624" s="95">
        <v>0</v>
      </c>
      <c r="N624" s="95">
        <v>0</v>
      </c>
      <c r="O624" s="95">
        <v>0</v>
      </c>
      <c r="P624" s="95">
        <v>0</v>
      </c>
      <c r="Q624" s="97">
        <v>0</v>
      </c>
    </row>
    <row r="625" spans="1:17" x14ac:dyDescent="0.25">
      <c r="A625" s="98">
        <f t="shared" si="28"/>
        <v>63097</v>
      </c>
      <c r="B625" s="713" t="str">
        <f t="shared" si="29"/>
        <v>AMCo</v>
      </c>
      <c r="C625" s="99">
        <v>0</v>
      </c>
      <c r="D625" s="100">
        <v>0</v>
      </c>
      <c r="E625" s="100">
        <v>0</v>
      </c>
      <c r="F625" s="100">
        <v>0</v>
      </c>
      <c r="G625" s="100">
        <v>0</v>
      </c>
      <c r="H625" s="100">
        <v>0</v>
      </c>
      <c r="I625" s="100">
        <v>0</v>
      </c>
      <c r="J625" s="100">
        <v>0</v>
      </c>
      <c r="K625" s="101">
        <v>0</v>
      </c>
      <c r="L625" s="102">
        <f t="shared" si="27"/>
        <v>0</v>
      </c>
      <c r="M625" s="104">
        <v>0</v>
      </c>
      <c r="N625" s="104">
        <v>0</v>
      </c>
      <c r="O625" s="104">
        <v>0</v>
      </c>
      <c r="P625" s="104">
        <v>0</v>
      </c>
      <c r="Q625" s="105">
        <v>0</v>
      </c>
    </row>
    <row r="626" spans="1:17" x14ac:dyDescent="0.25">
      <c r="A626" s="106">
        <f t="shared" si="28"/>
        <v>63128</v>
      </c>
      <c r="B626" s="714" t="str">
        <f t="shared" si="29"/>
        <v>AMCo</v>
      </c>
      <c r="C626" s="93">
        <v>0</v>
      </c>
      <c r="D626" s="94">
        <v>0</v>
      </c>
      <c r="E626" s="94">
        <v>0</v>
      </c>
      <c r="F626" s="94">
        <v>0</v>
      </c>
      <c r="G626" s="94">
        <v>0</v>
      </c>
      <c r="H626" s="94">
        <v>0</v>
      </c>
      <c r="I626" s="94">
        <v>0</v>
      </c>
      <c r="J626" s="94">
        <v>0</v>
      </c>
      <c r="K626" s="95">
        <v>0</v>
      </c>
      <c r="L626" s="94">
        <f t="shared" si="27"/>
        <v>0</v>
      </c>
      <c r="M626" s="95">
        <v>0</v>
      </c>
      <c r="N626" s="95">
        <v>0</v>
      </c>
      <c r="O626" s="95">
        <v>0</v>
      </c>
      <c r="P626" s="95">
        <v>0</v>
      </c>
      <c r="Q626" s="97">
        <v>0</v>
      </c>
    </row>
    <row r="627" spans="1:17" x14ac:dyDescent="0.25">
      <c r="A627" s="98">
        <f t="shared" si="28"/>
        <v>63158</v>
      </c>
      <c r="B627" s="713" t="str">
        <f t="shared" si="29"/>
        <v>AMCo</v>
      </c>
      <c r="C627" s="99">
        <v>0</v>
      </c>
      <c r="D627" s="100">
        <v>0</v>
      </c>
      <c r="E627" s="100">
        <v>0</v>
      </c>
      <c r="F627" s="100">
        <v>0</v>
      </c>
      <c r="G627" s="100">
        <v>0</v>
      </c>
      <c r="H627" s="100">
        <v>0</v>
      </c>
      <c r="I627" s="100">
        <v>0</v>
      </c>
      <c r="J627" s="100">
        <v>0</v>
      </c>
      <c r="K627" s="101">
        <v>0</v>
      </c>
      <c r="L627" s="102">
        <f t="shared" si="27"/>
        <v>0</v>
      </c>
      <c r="M627" s="104">
        <v>0</v>
      </c>
      <c r="N627" s="104">
        <v>0</v>
      </c>
      <c r="O627" s="104">
        <v>0</v>
      </c>
      <c r="P627" s="104">
        <v>0</v>
      </c>
      <c r="Q627" s="105">
        <v>0</v>
      </c>
    </row>
    <row r="628" spans="1:17" x14ac:dyDescent="0.25">
      <c r="A628" s="106">
        <f t="shared" si="28"/>
        <v>63189</v>
      </c>
      <c r="B628" s="714" t="str">
        <f t="shared" si="29"/>
        <v>AMCo</v>
      </c>
      <c r="C628" s="93">
        <v>0</v>
      </c>
      <c r="D628" s="94">
        <v>0</v>
      </c>
      <c r="E628" s="94">
        <v>0</v>
      </c>
      <c r="F628" s="94">
        <v>0</v>
      </c>
      <c r="G628" s="94">
        <v>0</v>
      </c>
      <c r="H628" s="94">
        <v>0</v>
      </c>
      <c r="I628" s="94">
        <v>0</v>
      </c>
      <c r="J628" s="94">
        <v>0</v>
      </c>
      <c r="K628" s="95">
        <v>0</v>
      </c>
      <c r="L628" s="94">
        <f t="shared" si="27"/>
        <v>0</v>
      </c>
      <c r="M628" s="95">
        <v>0</v>
      </c>
      <c r="N628" s="95">
        <v>0</v>
      </c>
      <c r="O628" s="95">
        <v>0</v>
      </c>
      <c r="P628" s="95">
        <v>0</v>
      </c>
      <c r="Q628" s="97">
        <v>0</v>
      </c>
    </row>
    <row r="629" spans="1:17" x14ac:dyDescent="0.25">
      <c r="A629" s="98">
        <f t="shared" si="28"/>
        <v>63220</v>
      </c>
      <c r="B629" s="713" t="str">
        <f t="shared" si="29"/>
        <v>AMCo</v>
      </c>
      <c r="C629" s="99">
        <v>0</v>
      </c>
      <c r="D629" s="100">
        <v>0</v>
      </c>
      <c r="E629" s="100">
        <v>0</v>
      </c>
      <c r="F629" s="100">
        <v>0</v>
      </c>
      <c r="G629" s="100">
        <v>0</v>
      </c>
      <c r="H629" s="100">
        <v>0</v>
      </c>
      <c r="I629" s="100">
        <v>0</v>
      </c>
      <c r="J629" s="100">
        <v>0</v>
      </c>
      <c r="K629" s="101">
        <v>0</v>
      </c>
      <c r="L629" s="102">
        <f t="shared" si="27"/>
        <v>0</v>
      </c>
      <c r="M629" s="104">
        <v>0</v>
      </c>
      <c r="N629" s="104">
        <v>0</v>
      </c>
      <c r="O629" s="104">
        <v>0</v>
      </c>
      <c r="P629" s="104">
        <v>0</v>
      </c>
      <c r="Q629" s="105">
        <v>0</v>
      </c>
    </row>
    <row r="630" spans="1:17" x14ac:dyDescent="0.25">
      <c r="A630" s="106">
        <f t="shared" si="28"/>
        <v>63248</v>
      </c>
      <c r="B630" s="714" t="str">
        <f t="shared" si="29"/>
        <v>AMCo</v>
      </c>
      <c r="C630" s="93">
        <v>0</v>
      </c>
      <c r="D630" s="94">
        <v>0</v>
      </c>
      <c r="E630" s="94">
        <v>0</v>
      </c>
      <c r="F630" s="94">
        <v>0</v>
      </c>
      <c r="G630" s="94">
        <v>0</v>
      </c>
      <c r="H630" s="94">
        <v>0</v>
      </c>
      <c r="I630" s="94">
        <v>0</v>
      </c>
      <c r="J630" s="94">
        <v>0</v>
      </c>
      <c r="K630" s="95">
        <v>0</v>
      </c>
      <c r="L630" s="94">
        <f t="shared" si="27"/>
        <v>0</v>
      </c>
      <c r="M630" s="95">
        <v>0</v>
      </c>
      <c r="N630" s="95">
        <v>0</v>
      </c>
      <c r="O630" s="95">
        <v>0</v>
      </c>
      <c r="P630" s="95">
        <v>0</v>
      </c>
      <c r="Q630" s="97">
        <v>0</v>
      </c>
    </row>
    <row r="631" spans="1:17" x14ac:dyDescent="0.25">
      <c r="A631" s="98">
        <f t="shared" si="28"/>
        <v>63279</v>
      </c>
      <c r="B631" s="713" t="str">
        <f t="shared" si="29"/>
        <v>AMCo</v>
      </c>
      <c r="C631" s="99">
        <v>0</v>
      </c>
      <c r="D631" s="100">
        <v>0</v>
      </c>
      <c r="E631" s="100">
        <v>0</v>
      </c>
      <c r="F631" s="100">
        <v>0</v>
      </c>
      <c r="G631" s="100">
        <v>0</v>
      </c>
      <c r="H631" s="100">
        <v>0</v>
      </c>
      <c r="I631" s="100">
        <v>0</v>
      </c>
      <c r="J631" s="100">
        <v>0</v>
      </c>
      <c r="K631" s="101">
        <v>0</v>
      </c>
      <c r="L631" s="102">
        <f t="shared" si="27"/>
        <v>0</v>
      </c>
      <c r="M631" s="104">
        <v>0</v>
      </c>
      <c r="N631" s="104">
        <v>0</v>
      </c>
      <c r="O631" s="104">
        <v>0</v>
      </c>
      <c r="P631" s="104">
        <v>0</v>
      </c>
      <c r="Q631" s="105">
        <v>0</v>
      </c>
    </row>
    <row r="632" spans="1:17" x14ac:dyDescent="0.25">
      <c r="A632" s="106">
        <f t="shared" si="28"/>
        <v>63309</v>
      </c>
      <c r="B632" s="714" t="str">
        <f t="shared" si="29"/>
        <v>AMCo</v>
      </c>
      <c r="C632" s="93">
        <v>0</v>
      </c>
      <c r="D632" s="94">
        <v>0</v>
      </c>
      <c r="E632" s="94">
        <v>0</v>
      </c>
      <c r="F632" s="94">
        <v>0</v>
      </c>
      <c r="G632" s="94">
        <v>0</v>
      </c>
      <c r="H632" s="94">
        <v>0</v>
      </c>
      <c r="I632" s="94">
        <v>0</v>
      </c>
      <c r="J632" s="94">
        <v>0</v>
      </c>
      <c r="K632" s="95">
        <v>0</v>
      </c>
      <c r="L632" s="94">
        <f t="shared" si="27"/>
        <v>0</v>
      </c>
      <c r="M632" s="95">
        <v>0</v>
      </c>
      <c r="N632" s="95">
        <v>0</v>
      </c>
      <c r="O632" s="95">
        <v>0</v>
      </c>
      <c r="P632" s="95">
        <v>0</v>
      </c>
      <c r="Q632" s="97">
        <v>0</v>
      </c>
    </row>
    <row r="633" spans="1:17" x14ac:dyDescent="0.25">
      <c r="A633" s="98">
        <f t="shared" si="28"/>
        <v>63340</v>
      </c>
      <c r="B633" s="713" t="str">
        <f t="shared" si="29"/>
        <v>AMCo</v>
      </c>
      <c r="C633" s="99">
        <v>0</v>
      </c>
      <c r="D633" s="100">
        <v>0</v>
      </c>
      <c r="E633" s="100">
        <v>0</v>
      </c>
      <c r="F633" s="100">
        <v>0</v>
      </c>
      <c r="G633" s="100">
        <v>0</v>
      </c>
      <c r="H633" s="100">
        <v>0</v>
      </c>
      <c r="I633" s="100">
        <v>0</v>
      </c>
      <c r="J633" s="100">
        <v>0</v>
      </c>
      <c r="K633" s="101">
        <v>0</v>
      </c>
      <c r="L633" s="102">
        <f t="shared" si="27"/>
        <v>0</v>
      </c>
      <c r="M633" s="104">
        <v>0</v>
      </c>
      <c r="N633" s="104">
        <v>0</v>
      </c>
      <c r="O633" s="104">
        <v>0</v>
      </c>
      <c r="P633" s="104">
        <v>0</v>
      </c>
      <c r="Q633" s="105">
        <v>0</v>
      </c>
    </row>
    <row r="634" spans="1:17" x14ac:dyDescent="0.25">
      <c r="A634" s="106">
        <f t="shared" si="28"/>
        <v>63370</v>
      </c>
      <c r="B634" s="714" t="str">
        <f t="shared" si="29"/>
        <v>AMCo</v>
      </c>
      <c r="C634" s="93">
        <v>0</v>
      </c>
      <c r="D634" s="94">
        <v>0</v>
      </c>
      <c r="E634" s="94">
        <v>0</v>
      </c>
      <c r="F634" s="94">
        <v>0</v>
      </c>
      <c r="G634" s="94">
        <v>0</v>
      </c>
      <c r="H634" s="94">
        <v>0</v>
      </c>
      <c r="I634" s="94">
        <v>0</v>
      </c>
      <c r="J634" s="94">
        <v>0</v>
      </c>
      <c r="K634" s="95">
        <v>0</v>
      </c>
      <c r="L634" s="94">
        <f t="shared" si="27"/>
        <v>0</v>
      </c>
      <c r="M634" s="95">
        <v>0</v>
      </c>
      <c r="N634" s="95">
        <v>0</v>
      </c>
      <c r="O634" s="95">
        <v>0</v>
      </c>
      <c r="P634" s="95">
        <v>0</v>
      </c>
      <c r="Q634" s="97">
        <v>0</v>
      </c>
    </row>
    <row r="635" spans="1:17" x14ac:dyDescent="0.25">
      <c r="A635" s="98">
        <f t="shared" si="28"/>
        <v>63401</v>
      </c>
      <c r="B635" s="713" t="str">
        <f t="shared" si="29"/>
        <v>AMCo</v>
      </c>
      <c r="C635" s="99">
        <v>0</v>
      </c>
      <c r="D635" s="100">
        <v>0</v>
      </c>
      <c r="E635" s="100">
        <v>0</v>
      </c>
      <c r="F635" s="100">
        <v>0</v>
      </c>
      <c r="G635" s="100">
        <v>0</v>
      </c>
      <c r="H635" s="100">
        <v>0</v>
      </c>
      <c r="I635" s="100">
        <v>0</v>
      </c>
      <c r="J635" s="100">
        <v>0</v>
      </c>
      <c r="K635" s="101">
        <v>0</v>
      </c>
      <c r="L635" s="102">
        <f t="shared" si="27"/>
        <v>0</v>
      </c>
      <c r="M635" s="104">
        <v>0</v>
      </c>
      <c r="N635" s="104">
        <v>0</v>
      </c>
      <c r="O635" s="104">
        <v>0</v>
      </c>
      <c r="P635" s="104">
        <v>0</v>
      </c>
      <c r="Q635" s="105">
        <v>0</v>
      </c>
    </row>
    <row r="636" spans="1:17" x14ac:dyDescent="0.25">
      <c r="A636" s="106">
        <f t="shared" si="28"/>
        <v>63432</v>
      </c>
      <c r="B636" s="714" t="str">
        <f t="shared" si="29"/>
        <v>AMCo</v>
      </c>
      <c r="C636" s="93">
        <v>0</v>
      </c>
      <c r="D636" s="94">
        <v>0</v>
      </c>
      <c r="E636" s="94">
        <v>0</v>
      </c>
      <c r="F636" s="94">
        <v>0</v>
      </c>
      <c r="G636" s="94">
        <v>0</v>
      </c>
      <c r="H636" s="94">
        <v>0</v>
      </c>
      <c r="I636" s="94">
        <v>0</v>
      </c>
      <c r="J636" s="94">
        <v>0</v>
      </c>
      <c r="K636" s="95">
        <v>0</v>
      </c>
      <c r="L636" s="94">
        <f t="shared" si="27"/>
        <v>0</v>
      </c>
      <c r="M636" s="95">
        <v>0</v>
      </c>
      <c r="N636" s="95">
        <v>0</v>
      </c>
      <c r="O636" s="95">
        <v>0</v>
      </c>
      <c r="P636" s="95">
        <v>0</v>
      </c>
      <c r="Q636" s="97">
        <v>0</v>
      </c>
    </row>
    <row r="637" spans="1:17" x14ac:dyDescent="0.25">
      <c r="A637" s="98">
        <f t="shared" si="28"/>
        <v>63462</v>
      </c>
      <c r="B637" s="713" t="str">
        <f t="shared" si="29"/>
        <v>AMCo</v>
      </c>
      <c r="C637" s="99">
        <v>0</v>
      </c>
      <c r="D637" s="100">
        <v>0</v>
      </c>
      <c r="E637" s="100">
        <v>0</v>
      </c>
      <c r="F637" s="100">
        <v>0</v>
      </c>
      <c r="G637" s="100">
        <v>0</v>
      </c>
      <c r="H637" s="100">
        <v>0</v>
      </c>
      <c r="I637" s="100">
        <v>0</v>
      </c>
      <c r="J637" s="100">
        <v>0</v>
      </c>
      <c r="K637" s="101">
        <v>0</v>
      </c>
      <c r="L637" s="102">
        <f t="shared" si="27"/>
        <v>0</v>
      </c>
      <c r="M637" s="104">
        <v>0</v>
      </c>
      <c r="N637" s="104">
        <v>0</v>
      </c>
      <c r="O637" s="104">
        <v>0</v>
      </c>
      <c r="P637" s="104">
        <v>0</v>
      </c>
      <c r="Q637" s="105">
        <v>0</v>
      </c>
    </row>
    <row r="638" spans="1:17" x14ac:dyDescent="0.25">
      <c r="A638" s="106">
        <f t="shared" si="28"/>
        <v>63493</v>
      </c>
      <c r="B638" s="714" t="str">
        <f t="shared" si="29"/>
        <v>AMCo</v>
      </c>
      <c r="C638" s="93">
        <v>0</v>
      </c>
      <c r="D638" s="94">
        <v>0</v>
      </c>
      <c r="E638" s="94">
        <v>0</v>
      </c>
      <c r="F638" s="94">
        <v>0</v>
      </c>
      <c r="G638" s="94">
        <v>0</v>
      </c>
      <c r="H638" s="94">
        <v>0</v>
      </c>
      <c r="I638" s="94">
        <v>0</v>
      </c>
      <c r="J638" s="94">
        <v>0</v>
      </c>
      <c r="K638" s="95">
        <v>0</v>
      </c>
      <c r="L638" s="94">
        <f t="shared" si="27"/>
        <v>0</v>
      </c>
      <c r="M638" s="95">
        <v>0</v>
      </c>
      <c r="N638" s="95">
        <v>0</v>
      </c>
      <c r="O638" s="95">
        <v>0</v>
      </c>
      <c r="P638" s="95">
        <v>0</v>
      </c>
      <c r="Q638" s="97">
        <v>0</v>
      </c>
    </row>
    <row r="639" spans="1:17" x14ac:dyDescent="0.25">
      <c r="A639" s="98">
        <f t="shared" si="28"/>
        <v>63523</v>
      </c>
      <c r="B639" s="713" t="str">
        <f t="shared" si="29"/>
        <v>AMCo</v>
      </c>
      <c r="C639" s="99">
        <v>0</v>
      </c>
      <c r="D639" s="100">
        <v>0</v>
      </c>
      <c r="E639" s="100">
        <v>0</v>
      </c>
      <c r="F639" s="100">
        <v>0</v>
      </c>
      <c r="G639" s="100">
        <v>0</v>
      </c>
      <c r="H639" s="100">
        <v>0</v>
      </c>
      <c r="I639" s="100">
        <v>0</v>
      </c>
      <c r="J639" s="100">
        <v>0</v>
      </c>
      <c r="K639" s="101">
        <v>0</v>
      </c>
      <c r="L639" s="102">
        <f t="shared" si="27"/>
        <v>0</v>
      </c>
      <c r="M639" s="104">
        <v>0</v>
      </c>
      <c r="N639" s="104">
        <v>0</v>
      </c>
      <c r="O639" s="104">
        <v>0</v>
      </c>
      <c r="P639" s="104">
        <v>0</v>
      </c>
      <c r="Q639" s="105">
        <v>0</v>
      </c>
    </row>
    <row r="640" spans="1:17" x14ac:dyDescent="0.25">
      <c r="A640" s="106">
        <f t="shared" si="28"/>
        <v>63554</v>
      </c>
      <c r="B640" s="714" t="str">
        <f t="shared" si="29"/>
        <v>AMCo</v>
      </c>
      <c r="C640" s="93">
        <v>0</v>
      </c>
      <c r="D640" s="94">
        <v>0</v>
      </c>
      <c r="E640" s="94">
        <v>0</v>
      </c>
      <c r="F640" s="94">
        <v>0</v>
      </c>
      <c r="G640" s="94">
        <v>0</v>
      </c>
      <c r="H640" s="94">
        <v>0</v>
      </c>
      <c r="I640" s="94">
        <v>0</v>
      </c>
      <c r="J640" s="94">
        <v>0</v>
      </c>
      <c r="K640" s="95">
        <v>0</v>
      </c>
      <c r="L640" s="94">
        <f t="shared" si="27"/>
        <v>0</v>
      </c>
      <c r="M640" s="95">
        <v>0</v>
      </c>
      <c r="N640" s="95">
        <v>0</v>
      </c>
      <c r="O640" s="95">
        <v>0</v>
      </c>
      <c r="P640" s="95">
        <v>0</v>
      </c>
      <c r="Q640" s="97">
        <v>0</v>
      </c>
    </row>
    <row r="641" spans="1:17" x14ac:dyDescent="0.25">
      <c r="A641" s="98">
        <f t="shared" si="28"/>
        <v>63585</v>
      </c>
      <c r="B641" s="713" t="str">
        <f t="shared" si="29"/>
        <v>AMCo</v>
      </c>
      <c r="C641" s="99">
        <v>0</v>
      </c>
      <c r="D641" s="100">
        <v>0</v>
      </c>
      <c r="E641" s="100">
        <v>0</v>
      </c>
      <c r="F641" s="100">
        <v>0</v>
      </c>
      <c r="G641" s="100">
        <v>0</v>
      </c>
      <c r="H641" s="100">
        <v>0</v>
      </c>
      <c r="I641" s="100">
        <v>0</v>
      </c>
      <c r="J641" s="100">
        <v>0</v>
      </c>
      <c r="K641" s="101">
        <v>0</v>
      </c>
      <c r="L641" s="102">
        <f t="shared" si="27"/>
        <v>0</v>
      </c>
      <c r="M641" s="104">
        <v>0</v>
      </c>
      <c r="N641" s="104">
        <v>0</v>
      </c>
      <c r="O641" s="104">
        <v>0</v>
      </c>
      <c r="P641" s="104">
        <v>0</v>
      </c>
      <c r="Q641" s="105">
        <v>0</v>
      </c>
    </row>
    <row r="642" spans="1:17" x14ac:dyDescent="0.25">
      <c r="A642" s="106">
        <f t="shared" si="28"/>
        <v>63613</v>
      </c>
      <c r="B642" s="714" t="str">
        <f t="shared" si="29"/>
        <v>AMCo</v>
      </c>
      <c r="C642" s="93">
        <v>0</v>
      </c>
      <c r="D642" s="94">
        <v>0</v>
      </c>
      <c r="E642" s="94">
        <v>0</v>
      </c>
      <c r="F642" s="94">
        <v>0</v>
      </c>
      <c r="G642" s="94">
        <v>0</v>
      </c>
      <c r="H642" s="94">
        <v>0</v>
      </c>
      <c r="I642" s="94">
        <v>0</v>
      </c>
      <c r="J642" s="94">
        <v>0</v>
      </c>
      <c r="K642" s="95">
        <v>0</v>
      </c>
      <c r="L642" s="94">
        <f t="shared" ref="L642:L705" si="30">+O642+P642</f>
        <v>0</v>
      </c>
      <c r="M642" s="95">
        <v>0</v>
      </c>
      <c r="N642" s="95">
        <v>0</v>
      </c>
      <c r="O642" s="95">
        <v>0</v>
      </c>
      <c r="P642" s="95">
        <v>0</v>
      </c>
      <c r="Q642" s="97">
        <v>0</v>
      </c>
    </row>
    <row r="643" spans="1:17" x14ac:dyDescent="0.25">
      <c r="A643" s="98">
        <f t="shared" ref="A643:A706" si="31">+EOMONTH(A642,1)</f>
        <v>63644</v>
      </c>
      <c r="B643" s="713" t="str">
        <f t="shared" ref="B643:B706" si="32">+B642</f>
        <v>AMCo</v>
      </c>
      <c r="C643" s="99">
        <v>0</v>
      </c>
      <c r="D643" s="100">
        <v>0</v>
      </c>
      <c r="E643" s="100">
        <v>0</v>
      </c>
      <c r="F643" s="100">
        <v>0</v>
      </c>
      <c r="G643" s="100">
        <v>0</v>
      </c>
      <c r="H643" s="100">
        <v>0</v>
      </c>
      <c r="I643" s="100">
        <v>0</v>
      </c>
      <c r="J643" s="100">
        <v>0</v>
      </c>
      <c r="K643" s="101">
        <v>0</v>
      </c>
      <c r="L643" s="102">
        <f t="shared" si="30"/>
        <v>0</v>
      </c>
      <c r="M643" s="104">
        <v>0</v>
      </c>
      <c r="N643" s="104">
        <v>0</v>
      </c>
      <c r="O643" s="104">
        <v>0</v>
      </c>
      <c r="P643" s="104">
        <v>0</v>
      </c>
      <c r="Q643" s="105">
        <v>0</v>
      </c>
    </row>
    <row r="644" spans="1:17" x14ac:dyDescent="0.25">
      <c r="A644" s="106">
        <f t="shared" si="31"/>
        <v>63674</v>
      </c>
      <c r="B644" s="714" t="str">
        <f t="shared" si="32"/>
        <v>AMCo</v>
      </c>
      <c r="C644" s="93">
        <v>0</v>
      </c>
      <c r="D644" s="94">
        <v>0</v>
      </c>
      <c r="E644" s="94">
        <v>0</v>
      </c>
      <c r="F644" s="94">
        <v>0</v>
      </c>
      <c r="G644" s="94">
        <v>0</v>
      </c>
      <c r="H644" s="94">
        <v>0</v>
      </c>
      <c r="I644" s="94">
        <v>0</v>
      </c>
      <c r="J644" s="94">
        <v>0</v>
      </c>
      <c r="K644" s="95">
        <v>0</v>
      </c>
      <c r="L644" s="94">
        <f t="shared" si="30"/>
        <v>0</v>
      </c>
      <c r="M644" s="95">
        <v>0</v>
      </c>
      <c r="N644" s="95">
        <v>0</v>
      </c>
      <c r="O644" s="95">
        <v>0</v>
      </c>
      <c r="P644" s="95">
        <v>0</v>
      </c>
      <c r="Q644" s="97">
        <v>0</v>
      </c>
    </row>
    <row r="645" spans="1:17" x14ac:dyDescent="0.25">
      <c r="A645" s="98">
        <f t="shared" si="31"/>
        <v>63705</v>
      </c>
      <c r="B645" s="713" t="str">
        <f t="shared" si="32"/>
        <v>AMCo</v>
      </c>
      <c r="C645" s="99">
        <v>0</v>
      </c>
      <c r="D645" s="100">
        <v>0</v>
      </c>
      <c r="E645" s="100">
        <v>0</v>
      </c>
      <c r="F645" s="100">
        <v>0</v>
      </c>
      <c r="G645" s="100">
        <v>0</v>
      </c>
      <c r="H645" s="100">
        <v>0</v>
      </c>
      <c r="I645" s="100">
        <v>0</v>
      </c>
      <c r="J645" s="100">
        <v>0</v>
      </c>
      <c r="K645" s="101">
        <v>0</v>
      </c>
      <c r="L645" s="102">
        <f t="shared" si="30"/>
        <v>0</v>
      </c>
      <c r="M645" s="104">
        <v>0</v>
      </c>
      <c r="N645" s="104">
        <v>0</v>
      </c>
      <c r="O645" s="104">
        <v>0</v>
      </c>
      <c r="P645" s="104">
        <v>0</v>
      </c>
      <c r="Q645" s="105">
        <v>0</v>
      </c>
    </row>
    <row r="646" spans="1:17" x14ac:dyDescent="0.25">
      <c r="A646" s="106">
        <f t="shared" si="31"/>
        <v>63735</v>
      </c>
      <c r="B646" s="714" t="str">
        <f t="shared" si="32"/>
        <v>AMCo</v>
      </c>
      <c r="C646" s="93">
        <v>0</v>
      </c>
      <c r="D646" s="94">
        <v>0</v>
      </c>
      <c r="E646" s="94">
        <v>0</v>
      </c>
      <c r="F646" s="94">
        <v>0</v>
      </c>
      <c r="G646" s="94">
        <v>0</v>
      </c>
      <c r="H646" s="94">
        <v>0</v>
      </c>
      <c r="I646" s="94">
        <v>0</v>
      </c>
      <c r="J646" s="94">
        <v>0</v>
      </c>
      <c r="K646" s="95">
        <v>0</v>
      </c>
      <c r="L646" s="94">
        <f t="shared" si="30"/>
        <v>0</v>
      </c>
      <c r="M646" s="95">
        <v>0</v>
      </c>
      <c r="N646" s="95">
        <v>0</v>
      </c>
      <c r="O646" s="95">
        <v>0</v>
      </c>
      <c r="P646" s="95">
        <v>0</v>
      </c>
      <c r="Q646" s="97">
        <v>0</v>
      </c>
    </row>
    <row r="647" spans="1:17" x14ac:dyDescent="0.25">
      <c r="A647" s="98">
        <f t="shared" si="31"/>
        <v>63766</v>
      </c>
      <c r="B647" s="713" t="str">
        <f t="shared" si="32"/>
        <v>AMCo</v>
      </c>
      <c r="C647" s="99">
        <v>0</v>
      </c>
      <c r="D647" s="100">
        <v>0</v>
      </c>
      <c r="E647" s="100">
        <v>0</v>
      </c>
      <c r="F647" s="100">
        <v>0</v>
      </c>
      <c r="G647" s="100">
        <v>0</v>
      </c>
      <c r="H647" s="100">
        <v>0</v>
      </c>
      <c r="I647" s="100">
        <v>0</v>
      </c>
      <c r="J647" s="100">
        <v>0</v>
      </c>
      <c r="K647" s="101">
        <v>0</v>
      </c>
      <c r="L647" s="102">
        <f t="shared" si="30"/>
        <v>0</v>
      </c>
      <c r="M647" s="104">
        <v>0</v>
      </c>
      <c r="N647" s="104">
        <v>0</v>
      </c>
      <c r="O647" s="104">
        <v>0</v>
      </c>
      <c r="P647" s="104">
        <v>0</v>
      </c>
      <c r="Q647" s="105">
        <v>0</v>
      </c>
    </row>
    <row r="648" spans="1:17" x14ac:dyDescent="0.25">
      <c r="A648" s="106">
        <f t="shared" si="31"/>
        <v>63797</v>
      </c>
      <c r="B648" s="714" t="str">
        <f t="shared" si="32"/>
        <v>AMCo</v>
      </c>
      <c r="C648" s="93">
        <v>0</v>
      </c>
      <c r="D648" s="94">
        <v>0</v>
      </c>
      <c r="E648" s="94">
        <v>0</v>
      </c>
      <c r="F648" s="94">
        <v>0</v>
      </c>
      <c r="G648" s="94">
        <v>0</v>
      </c>
      <c r="H648" s="94">
        <v>0</v>
      </c>
      <c r="I648" s="94">
        <v>0</v>
      </c>
      <c r="J648" s="94">
        <v>0</v>
      </c>
      <c r="K648" s="95">
        <v>0</v>
      </c>
      <c r="L648" s="94">
        <f t="shared" si="30"/>
        <v>0</v>
      </c>
      <c r="M648" s="95">
        <v>0</v>
      </c>
      <c r="N648" s="95">
        <v>0</v>
      </c>
      <c r="O648" s="95">
        <v>0</v>
      </c>
      <c r="P648" s="95">
        <v>0</v>
      </c>
      <c r="Q648" s="97">
        <v>0</v>
      </c>
    </row>
    <row r="649" spans="1:17" x14ac:dyDescent="0.25">
      <c r="A649" s="98">
        <f t="shared" si="31"/>
        <v>63827</v>
      </c>
      <c r="B649" s="713" t="str">
        <f t="shared" si="32"/>
        <v>AMCo</v>
      </c>
      <c r="C649" s="99">
        <v>0</v>
      </c>
      <c r="D649" s="100">
        <v>0</v>
      </c>
      <c r="E649" s="100">
        <v>0</v>
      </c>
      <c r="F649" s="100">
        <v>0</v>
      </c>
      <c r="G649" s="100">
        <v>0</v>
      </c>
      <c r="H649" s="100">
        <v>0</v>
      </c>
      <c r="I649" s="100">
        <v>0</v>
      </c>
      <c r="J649" s="100">
        <v>0</v>
      </c>
      <c r="K649" s="101">
        <v>0</v>
      </c>
      <c r="L649" s="102">
        <f t="shared" si="30"/>
        <v>0</v>
      </c>
      <c r="M649" s="104">
        <v>0</v>
      </c>
      <c r="N649" s="104">
        <v>0</v>
      </c>
      <c r="O649" s="104">
        <v>0</v>
      </c>
      <c r="P649" s="104">
        <v>0</v>
      </c>
      <c r="Q649" s="105">
        <v>0</v>
      </c>
    </row>
    <row r="650" spans="1:17" x14ac:dyDescent="0.25">
      <c r="A650" s="106">
        <f t="shared" si="31"/>
        <v>63858</v>
      </c>
      <c r="B650" s="714" t="str">
        <f t="shared" si="32"/>
        <v>AMCo</v>
      </c>
      <c r="C650" s="93">
        <v>0</v>
      </c>
      <c r="D650" s="94">
        <v>0</v>
      </c>
      <c r="E650" s="94">
        <v>0</v>
      </c>
      <c r="F650" s="94">
        <v>0</v>
      </c>
      <c r="G650" s="94">
        <v>0</v>
      </c>
      <c r="H650" s="94">
        <v>0</v>
      </c>
      <c r="I650" s="94">
        <v>0</v>
      </c>
      <c r="J650" s="94">
        <v>0</v>
      </c>
      <c r="K650" s="95">
        <v>0</v>
      </c>
      <c r="L650" s="94">
        <f t="shared" si="30"/>
        <v>0</v>
      </c>
      <c r="M650" s="95">
        <v>0</v>
      </c>
      <c r="N650" s="95">
        <v>0</v>
      </c>
      <c r="O650" s="95">
        <v>0</v>
      </c>
      <c r="P650" s="95">
        <v>0</v>
      </c>
      <c r="Q650" s="97">
        <v>0</v>
      </c>
    </row>
    <row r="651" spans="1:17" x14ac:dyDescent="0.25">
      <c r="A651" s="98">
        <f t="shared" si="31"/>
        <v>63888</v>
      </c>
      <c r="B651" s="713" t="str">
        <f t="shared" si="32"/>
        <v>AMCo</v>
      </c>
      <c r="C651" s="99">
        <v>0</v>
      </c>
      <c r="D651" s="100">
        <v>0</v>
      </c>
      <c r="E651" s="100">
        <v>0</v>
      </c>
      <c r="F651" s="100">
        <v>0</v>
      </c>
      <c r="G651" s="100">
        <v>0</v>
      </c>
      <c r="H651" s="100">
        <v>0</v>
      </c>
      <c r="I651" s="100">
        <v>0</v>
      </c>
      <c r="J651" s="100">
        <v>0</v>
      </c>
      <c r="K651" s="101">
        <v>0</v>
      </c>
      <c r="L651" s="102">
        <f t="shared" si="30"/>
        <v>0</v>
      </c>
      <c r="M651" s="104">
        <v>0</v>
      </c>
      <c r="N651" s="104">
        <v>0</v>
      </c>
      <c r="O651" s="104">
        <v>0</v>
      </c>
      <c r="P651" s="104">
        <v>0</v>
      </c>
      <c r="Q651" s="105">
        <v>0</v>
      </c>
    </row>
    <row r="652" spans="1:17" x14ac:dyDescent="0.25">
      <c r="A652" s="106">
        <f t="shared" si="31"/>
        <v>63919</v>
      </c>
      <c r="B652" s="714" t="str">
        <f t="shared" si="32"/>
        <v>AMCo</v>
      </c>
      <c r="C652" s="93">
        <v>0</v>
      </c>
      <c r="D652" s="94">
        <v>0</v>
      </c>
      <c r="E652" s="94">
        <v>0</v>
      </c>
      <c r="F652" s="94">
        <v>0</v>
      </c>
      <c r="G652" s="94">
        <v>0</v>
      </c>
      <c r="H652" s="94">
        <v>0</v>
      </c>
      <c r="I652" s="94">
        <v>0</v>
      </c>
      <c r="J652" s="94">
        <v>0</v>
      </c>
      <c r="K652" s="95">
        <v>0</v>
      </c>
      <c r="L652" s="94">
        <f t="shared" si="30"/>
        <v>0</v>
      </c>
      <c r="M652" s="95">
        <v>0</v>
      </c>
      <c r="N652" s="95">
        <v>0</v>
      </c>
      <c r="O652" s="95">
        <v>0</v>
      </c>
      <c r="P652" s="95">
        <v>0</v>
      </c>
      <c r="Q652" s="97">
        <v>0</v>
      </c>
    </row>
    <row r="653" spans="1:17" x14ac:dyDescent="0.25">
      <c r="A653" s="98">
        <f t="shared" si="31"/>
        <v>63950</v>
      </c>
      <c r="B653" s="713" t="str">
        <f t="shared" si="32"/>
        <v>AMCo</v>
      </c>
      <c r="C653" s="99">
        <v>0</v>
      </c>
      <c r="D653" s="100">
        <v>0</v>
      </c>
      <c r="E653" s="100">
        <v>0</v>
      </c>
      <c r="F653" s="100">
        <v>0</v>
      </c>
      <c r="G653" s="100">
        <v>0</v>
      </c>
      <c r="H653" s="100">
        <v>0</v>
      </c>
      <c r="I653" s="100">
        <v>0</v>
      </c>
      <c r="J653" s="100">
        <v>0</v>
      </c>
      <c r="K653" s="101">
        <v>0</v>
      </c>
      <c r="L653" s="102">
        <f t="shared" si="30"/>
        <v>0</v>
      </c>
      <c r="M653" s="104">
        <v>0</v>
      </c>
      <c r="N653" s="104">
        <v>0</v>
      </c>
      <c r="O653" s="104">
        <v>0</v>
      </c>
      <c r="P653" s="104">
        <v>0</v>
      </c>
      <c r="Q653" s="105">
        <v>0</v>
      </c>
    </row>
    <row r="654" spans="1:17" x14ac:dyDescent="0.25">
      <c r="A654" s="106">
        <f t="shared" si="31"/>
        <v>63978</v>
      </c>
      <c r="B654" s="714" t="str">
        <f t="shared" si="32"/>
        <v>AMCo</v>
      </c>
      <c r="C654" s="93">
        <v>0</v>
      </c>
      <c r="D654" s="94">
        <v>0</v>
      </c>
      <c r="E654" s="94">
        <v>0</v>
      </c>
      <c r="F654" s="94">
        <v>0</v>
      </c>
      <c r="G654" s="94">
        <v>0</v>
      </c>
      <c r="H654" s="94">
        <v>0</v>
      </c>
      <c r="I654" s="94">
        <v>0</v>
      </c>
      <c r="J654" s="94">
        <v>0</v>
      </c>
      <c r="K654" s="95">
        <v>0</v>
      </c>
      <c r="L654" s="94">
        <f t="shared" si="30"/>
        <v>0</v>
      </c>
      <c r="M654" s="95">
        <v>0</v>
      </c>
      <c r="N654" s="95">
        <v>0</v>
      </c>
      <c r="O654" s="95">
        <v>0</v>
      </c>
      <c r="P654" s="95">
        <v>0</v>
      </c>
      <c r="Q654" s="97">
        <v>0</v>
      </c>
    </row>
    <row r="655" spans="1:17" x14ac:dyDescent="0.25">
      <c r="A655" s="98">
        <f t="shared" si="31"/>
        <v>64009</v>
      </c>
      <c r="B655" s="713" t="str">
        <f t="shared" si="32"/>
        <v>AMCo</v>
      </c>
      <c r="C655" s="99">
        <v>0</v>
      </c>
      <c r="D655" s="100">
        <v>0</v>
      </c>
      <c r="E655" s="100">
        <v>0</v>
      </c>
      <c r="F655" s="100">
        <v>0</v>
      </c>
      <c r="G655" s="100">
        <v>0</v>
      </c>
      <c r="H655" s="100">
        <v>0</v>
      </c>
      <c r="I655" s="100">
        <v>0</v>
      </c>
      <c r="J655" s="100">
        <v>0</v>
      </c>
      <c r="K655" s="101">
        <v>0</v>
      </c>
      <c r="L655" s="102">
        <f t="shared" si="30"/>
        <v>0</v>
      </c>
      <c r="M655" s="104">
        <v>0</v>
      </c>
      <c r="N655" s="104">
        <v>0</v>
      </c>
      <c r="O655" s="104">
        <v>0</v>
      </c>
      <c r="P655" s="104">
        <v>0</v>
      </c>
      <c r="Q655" s="105">
        <v>0</v>
      </c>
    </row>
    <row r="656" spans="1:17" x14ac:dyDescent="0.25">
      <c r="A656" s="106">
        <f t="shared" si="31"/>
        <v>64039</v>
      </c>
      <c r="B656" s="714" t="str">
        <f t="shared" si="32"/>
        <v>AMCo</v>
      </c>
      <c r="C656" s="93">
        <v>0</v>
      </c>
      <c r="D656" s="94">
        <v>0</v>
      </c>
      <c r="E656" s="94">
        <v>0</v>
      </c>
      <c r="F656" s="94">
        <v>0</v>
      </c>
      <c r="G656" s="94">
        <v>0</v>
      </c>
      <c r="H656" s="94">
        <v>0</v>
      </c>
      <c r="I656" s="94">
        <v>0</v>
      </c>
      <c r="J656" s="94">
        <v>0</v>
      </c>
      <c r="K656" s="95">
        <v>0</v>
      </c>
      <c r="L656" s="94">
        <f t="shared" si="30"/>
        <v>0</v>
      </c>
      <c r="M656" s="95">
        <v>0</v>
      </c>
      <c r="N656" s="95">
        <v>0</v>
      </c>
      <c r="O656" s="95">
        <v>0</v>
      </c>
      <c r="P656" s="95">
        <v>0</v>
      </c>
      <c r="Q656" s="97">
        <v>0</v>
      </c>
    </row>
    <row r="657" spans="1:17" x14ac:dyDescent="0.25">
      <c r="A657" s="98">
        <f t="shared" si="31"/>
        <v>64070</v>
      </c>
      <c r="B657" s="713" t="str">
        <f t="shared" si="32"/>
        <v>AMCo</v>
      </c>
      <c r="C657" s="99">
        <v>0</v>
      </c>
      <c r="D657" s="100">
        <v>0</v>
      </c>
      <c r="E657" s="100">
        <v>0</v>
      </c>
      <c r="F657" s="100">
        <v>0</v>
      </c>
      <c r="G657" s="100">
        <v>0</v>
      </c>
      <c r="H657" s="100">
        <v>0</v>
      </c>
      <c r="I657" s="100">
        <v>0</v>
      </c>
      <c r="J657" s="100">
        <v>0</v>
      </c>
      <c r="K657" s="101">
        <v>0</v>
      </c>
      <c r="L657" s="102">
        <f t="shared" si="30"/>
        <v>0</v>
      </c>
      <c r="M657" s="104">
        <v>0</v>
      </c>
      <c r="N657" s="104">
        <v>0</v>
      </c>
      <c r="O657" s="104">
        <v>0</v>
      </c>
      <c r="P657" s="104">
        <v>0</v>
      </c>
      <c r="Q657" s="105">
        <v>0</v>
      </c>
    </row>
    <row r="658" spans="1:17" x14ac:dyDescent="0.25">
      <c r="A658" s="106">
        <f t="shared" si="31"/>
        <v>64100</v>
      </c>
      <c r="B658" s="714" t="str">
        <f t="shared" si="32"/>
        <v>AMCo</v>
      </c>
      <c r="C658" s="93">
        <v>0</v>
      </c>
      <c r="D658" s="94">
        <v>0</v>
      </c>
      <c r="E658" s="94">
        <v>0</v>
      </c>
      <c r="F658" s="94">
        <v>0</v>
      </c>
      <c r="G658" s="94">
        <v>0</v>
      </c>
      <c r="H658" s="94">
        <v>0</v>
      </c>
      <c r="I658" s="94">
        <v>0</v>
      </c>
      <c r="J658" s="94">
        <v>0</v>
      </c>
      <c r="K658" s="95">
        <v>0</v>
      </c>
      <c r="L658" s="94">
        <f t="shared" si="30"/>
        <v>0</v>
      </c>
      <c r="M658" s="95">
        <v>0</v>
      </c>
      <c r="N658" s="95">
        <v>0</v>
      </c>
      <c r="O658" s="95">
        <v>0</v>
      </c>
      <c r="P658" s="95">
        <v>0</v>
      </c>
      <c r="Q658" s="97">
        <v>0</v>
      </c>
    </row>
    <row r="659" spans="1:17" x14ac:dyDescent="0.25">
      <c r="A659" s="98">
        <f t="shared" si="31"/>
        <v>64131</v>
      </c>
      <c r="B659" s="713" t="str">
        <f t="shared" si="32"/>
        <v>AMCo</v>
      </c>
      <c r="C659" s="99">
        <v>0</v>
      </c>
      <c r="D659" s="100">
        <v>0</v>
      </c>
      <c r="E659" s="100">
        <v>0</v>
      </c>
      <c r="F659" s="100">
        <v>0</v>
      </c>
      <c r="G659" s="100">
        <v>0</v>
      </c>
      <c r="H659" s="100">
        <v>0</v>
      </c>
      <c r="I659" s="100">
        <v>0</v>
      </c>
      <c r="J659" s="100">
        <v>0</v>
      </c>
      <c r="K659" s="101">
        <v>0</v>
      </c>
      <c r="L659" s="102">
        <f t="shared" si="30"/>
        <v>0</v>
      </c>
      <c r="M659" s="104">
        <v>0</v>
      </c>
      <c r="N659" s="104">
        <v>0</v>
      </c>
      <c r="O659" s="104">
        <v>0</v>
      </c>
      <c r="P659" s="104">
        <v>0</v>
      </c>
      <c r="Q659" s="105">
        <v>0</v>
      </c>
    </row>
    <row r="660" spans="1:17" x14ac:dyDescent="0.25">
      <c r="A660" s="106">
        <f t="shared" si="31"/>
        <v>64162</v>
      </c>
      <c r="B660" s="714" t="str">
        <f t="shared" si="32"/>
        <v>AMCo</v>
      </c>
      <c r="C660" s="93">
        <v>0</v>
      </c>
      <c r="D660" s="94">
        <v>0</v>
      </c>
      <c r="E660" s="94">
        <v>0</v>
      </c>
      <c r="F660" s="94">
        <v>0</v>
      </c>
      <c r="G660" s="94">
        <v>0</v>
      </c>
      <c r="H660" s="94">
        <v>0</v>
      </c>
      <c r="I660" s="94">
        <v>0</v>
      </c>
      <c r="J660" s="94">
        <v>0</v>
      </c>
      <c r="K660" s="95">
        <v>0</v>
      </c>
      <c r="L660" s="94">
        <f t="shared" si="30"/>
        <v>0</v>
      </c>
      <c r="M660" s="95">
        <v>0</v>
      </c>
      <c r="N660" s="95">
        <v>0</v>
      </c>
      <c r="O660" s="95">
        <v>0</v>
      </c>
      <c r="P660" s="95">
        <v>0</v>
      </c>
      <c r="Q660" s="97">
        <v>0</v>
      </c>
    </row>
    <row r="661" spans="1:17" x14ac:dyDescent="0.25">
      <c r="A661" s="98">
        <f t="shared" si="31"/>
        <v>64192</v>
      </c>
      <c r="B661" s="713" t="str">
        <f t="shared" si="32"/>
        <v>AMCo</v>
      </c>
      <c r="C661" s="99">
        <v>0</v>
      </c>
      <c r="D661" s="100">
        <v>0</v>
      </c>
      <c r="E661" s="100">
        <v>0</v>
      </c>
      <c r="F661" s="100">
        <v>0</v>
      </c>
      <c r="G661" s="100">
        <v>0</v>
      </c>
      <c r="H661" s="100">
        <v>0</v>
      </c>
      <c r="I661" s="100">
        <v>0</v>
      </c>
      <c r="J661" s="100">
        <v>0</v>
      </c>
      <c r="K661" s="101">
        <v>0</v>
      </c>
      <c r="L661" s="102">
        <f t="shared" si="30"/>
        <v>0</v>
      </c>
      <c r="M661" s="104">
        <v>0</v>
      </c>
      <c r="N661" s="104">
        <v>0</v>
      </c>
      <c r="O661" s="104">
        <v>0</v>
      </c>
      <c r="P661" s="104">
        <v>0</v>
      </c>
      <c r="Q661" s="105">
        <v>0</v>
      </c>
    </row>
    <row r="662" spans="1:17" x14ac:dyDescent="0.25">
      <c r="A662" s="106">
        <f t="shared" si="31"/>
        <v>64223</v>
      </c>
      <c r="B662" s="714" t="str">
        <f t="shared" si="32"/>
        <v>AMCo</v>
      </c>
      <c r="C662" s="93">
        <v>0</v>
      </c>
      <c r="D662" s="94">
        <v>0</v>
      </c>
      <c r="E662" s="94">
        <v>0</v>
      </c>
      <c r="F662" s="94">
        <v>0</v>
      </c>
      <c r="G662" s="94">
        <v>0</v>
      </c>
      <c r="H662" s="94">
        <v>0</v>
      </c>
      <c r="I662" s="94">
        <v>0</v>
      </c>
      <c r="J662" s="94">
        <v>0</v>
      </c>
      <c r="K662" s="95">
        <v>0</v>
      </c>
      <c r="L662" s="94">
        <f t="shared" si="30"/>
        <v>0</v>
      </c>
      <c r="M662" s="95">
        <v>0</v>
      </c>
      <c r="N662" s="95">
        <v>0</v>
      </c>
      <c r="O662" s="95">
        <v>0</v>
      </c>
      <c r="P662" s="95">
        <v>0</v>
      </c>
      <c r="Q662" s="97">
        <v>0</v>
      </c>
    </row>
    <row r="663" spans="1:17" x14ac:dyDescent="0.25">
      <c r="A663" s="98">
        <f t="shared" si="31"/>
        <v>64253</v>
      </c>
      <c r="B663" s="713" t="str">
        <f t="shared" si="32"/>
        <v>AMCo</v>
      </c>
      <c r="C663" s="99">
        <v>0</v>
      </c>
      <c r="D663" s="100">
        <v>0</v>
      </c>
      <c r="E663" s="100">
        <v>0</v>
      </c>
      <c r="F663" s="100">
        <v>0</v>
      </c>
      <c r="G663" s="100">
        <v>0</v>
      </c>
      <c r="H663" s="100">
        <v>0</v>
      </c>
      <c r="I663" s="100">
        <v>0</v>
      </c>
      <c r="J663" s="100">
        <v>0</v>
      </c>
      <c r="K663" s="101">
        <v>0</v>
      </c>
      <c r="L663" s="102">
        <f t="shared" si="30"/>
        <v>0</v>
      </c>
      <c r="M663" s="104">
        <v>0</v>
      </c>
      <c r="N663" s="104">
        <v>0</v>
      </c>
      <c r="O663" s="104">
        <v>0</v>
      </c>
      <c r="P663" s="104">
        <v>0</v>
      </c>
      <c r="Q663" s="105">
        <v>0</v>
      </c>
    </row>
    <row r="664" spans="1:17" x14ac:dyDescent="0.25">
      <c r="A664" s="106">
        <f t="shared" si="31"/>
        <v>64284</v>
      </c>
      <c r="B664" s="714" t="str">
        <f t="shared" si="32"/>
        <v>AMCo</v>
      </c>
      <c r="C664" s="93">
        <v>0</v>
      </c>
      <c r="D664" s="94">
        <v>0</v>
      </c>
      <c r="E664" s="94">
        <v>0</v>
      </c>
      <c r="F664" s="94">
        <v>0</v>
      </c>
      <c r="G664" s="94">
        <v>0</v>
      </c>
      <c r="H664" s="94">
        <v>0</v>
      </c>
      <c r="I664" s="94">
        <v>0</v>
      </c>
      <c r="J664" s="94">
        <v>0</v>
      </c>
      <c r="K664" s="95">
        <v>0</v>
      </c>
      <c r="L664" s="94">
        <f t="shared" si="30"/>
        <v>0</v>
      </c>
      <c r="M664" s="95">
        <v>0</v>
      </c>
      <c r="N664" s="95">
        <v>0</v>
      </c>
      <c r="O664" s="95">
        <v>0</v>
      </c>
      <c r="P664" s="95">
        <v>0</v>
      </c>
      <c r="Q664" s="97">
        <v>0</v>
      </c>
    </row>
    <row r="665" spans="1:17" x14ac:dyDescent="0.25">
      <c r="A665" s="98">
        <f t="shared" si="31"/>
        <v>64315</v>
      </c>
      <c r="B665" s="713" t="str">
        <f t="shared" si="32"/>
        <v>AMCo</v>
      </c>
      <c r="C665" s="99">
        <v>0</v>
      </c>
      <c r="D665" s="100">
        <v>0</v>
      </c>
      <c r="E665" s="100">
        <v>0</v>
      </c>
      <c r="F665" s="100">
        <v>0</v>
      </c>
      <c r="G665" s="100">
        <v>0</v>
      </c>
      <c r="H665" s="100">
        <v>0</v>
      </c>
      <c r="I665" s="100">
        <v>0</v>
      </c>
      <c r="J665" s="100">
        <v>0</v>
      </c>
      <c r="K665" s="101">
        <v>0</v>
      </c>
      <c r="L665" s="102">
        <f t="shared" si="30"/>
        <v>0</v>
      </c>
      <c r="M665" s="104">
        <v>0</v>
      </c>
      <c r="N665" s="104">
        <v>0</v>
      </c>
      <c r="O665" s="104">
        <v>0</v>
      </c>
      <c r="P665" s="104">
        <v>0</v>
      </c>
      <c r="Q665" s="105">
        <v>0</v>
      </c>
    </row>
    <row r="666" spans="1:17" x14ac:dyDescent="0.25">
      <c r="A666" s="106">
        <f t="shared" si="31"/>
        <v>64344</v>
      </c>
      <c r="B666" s="714" t="str">
        <f t="shared" si="32"/>
        <v>AMCo</v>
      </c>
      <c r="C666" s="93">
        <v>0</v>
      </c>
      <c r="D666" s="94">
        <v>0</v>
      </c>
      <c r="E666" s="94">
        <v>0</v>
      </c>
      <c r="F666" s="94">
        <v>0</v>
      </c>
      <c r="G666" s="94">
        <v>0</v>
      </c>
      <c r="H666" s="94">
        <v>0</v>
      </c>
      <c r="I666" s="94">
        <v>0</v>
      </c>
      <c r="J666" s="94">
        <v>0</v>
      </c>
      <c r="K666" s="95">
        <v>0</v>
      </c>
      <c r="L666" s="94">
        <f t="shared" si="30"/>
        <v>0</v>
      </c>
      <c r="M666" s="95">
        <v>0</v>
      </c>
      <c r="N666" s="95">
        <v>0</v>
      </c>
      <c r="O666" s="95">
        <v>0</v>
      </c>
      <c r="P666" s="95">
        <v>0</v>
      </c>
      <c r="Q666" s="97">
        <v>0</v>
      </c>
    </row>
    <row r="667" spans="1:17" x14ac:dyDescent="0.25">
      <c r="A667" s="98">
        <f t="shared" si="31"/>
        <v>64375</v>
      </c>
      <c r="B667" s="713" t="str">
        <f t="shared" si="32"/>
        <v>AMCo</v>
      </c>
      <c r="C667" s="99">
        <v>0</v>
      </c>
      <c r="D667" s="100">
        <v>0</v>
      </c>
      <c r="E667" s="100">
        <v>0</v>
      </c>
      <c r="F667" s="100">
        <v>0</v>
      </c>
      <c r="G667" s="100">
        <v>0</v>
      </c>
      <c r="H667" s="100">
        <v>0</v>
      </c>
      <c r="I667" s="100">
        <v>0</v>
      </c>
      <c r="J667" s="100">
        <v>0</v>
      </c>
      <c r="K667" s="101">
        <v>0</v>
      </c>
      <c r="L667" s="102">
        <f t="shared" si="30"/>
        <v>0</v>
      </c>
      <c r="M667" s="104">
        <v>0</v>
      </c>
      <c r="N667" s="104">
        <v>0</v>
      </c>
      <c r="O667" s="104">
        <v>0</v>
      </c>
      <c r="P667" s="104">
        <v>0</v>
      </c>
      <c r="Q667" s="105">
        <v>0</v>
      </c>
    </row>
    <row r="668" spans="1:17" x14ac:dyDescent="0.25">
      <c r="A668" s="106">
        <f t="shared" si="31"/>
        <v>64405</v>
      </c>
      <c r="B668" s="714" t="str">
        <f t="shared" si="32"/>
        <v>AMCo</v>
      </c>
      <c r="C668" s="93">
        <v>0</v>
      </c>
      <c r="D668" s="94">
        <v>0</v>
      </c>
      <c r="E668" s="94">
        <v>0</v>
      </c>
      <c r="F668" s="94">
        <v>0</v>
      </c>
      <c r="G668" s="94">
        <v>0</v>
      </c>
      <c r="H668" s="94">
        <v>0</v>
      </c>
      <c r="I668" s="94">
        <v>0</v>
      </c>
      <c r="J668" s="94">
        <v>0</v>
      </c>
      <c r="K668" s="95">
        <v>0</v>
      </c>
      <c r="L668" s="94">
        <f t="shared" si="30"/>
        <v>0</v>
      </c>
      <c r="M668" s="95">
        <v>0</v>
      </c>
      <c r="N668" s="95">
        <v>0</v>
      </c>
      <c r="O668" s="95">
        <v>0</v>
      </c>
      <c r="P668" s="95">
        <v>0</v>
      </c>
      <c r="Q668" s="97">
        <v>0</v>
      </c>
    </row>
    <row r="669" spans="1:17" x14ac:dyDescent="0.25">
      <c r="A669" s="98">
        <f t="shared" si="31"/>
        <v>64436</v>
      </c>
      <c r="B669" s="713" t="str">
        <f t="shared" si="32"/>
        <v>AMCo</v>
      </c>
      <c r="C669" s="99">
        <v>0</v>
      </c>
      <c r="D669" s="100">
        <v>0</v>
      </c>
      <c r="E669" s="100">
        <v>0</v>
      </c>
      <c r="F669" s="100">
        <v>0</v>
      </c>
      <c r="G669" s="100">
        <v>0</v>
      </c>
      <c r="H669" s="100">
        <v>0</v>
      </c>
      <c r="I669" s="100">
        <v>0</v>
      </c>
      <c r="J669" s="100">
        <v>0</v>
      </c>
      <c r="K669" s="101">
        <v>0</v>
      </c>
      <c r="L669" s="102">
        <f t="shared" si="30"/>
        <v>0</v>
      </c>
      <c r="M669" s="104">
        <v>0</v>
      </c>
      <c r="N669" s="104">
        <v>0</v>
      </c>
      <c r="O669" s="104">
        <v>0</v>
      </c>
      <c r="P669" s="104">
        <v>0</v>
      </c>
      <c r="Q669" s="105">
        <v>0</v>
      </c>
    </row>
    <row r="670" spans="1:17" x14ac:dyDescent="0.25">
      <c r="A670" s="106">
        <f t="shared" si="31"/>
        <v>64466</v>
      </c>
      <c r="B670" s="714" t="str">
        <f t="shared" si="32"/>
        <v>AMCo</v>
      </c>
      <c r="C670" s="93">
        <v>0</v>
      </c>
      <c r="D670" s="94">
        <v>0</v>
      </c>
      <c r="E670" s="94">
        <v>0</v>
      </c>
      <c r="F670" s="94">
        <v>0</v>
      </c>
      <c r="G670" s="94">
        <v>0</v>
      </c>
      <c r="H670" s="94">
        <v>0</v>
      </c>
      <c r="I670" s="94">
        <v>0</v>
      </c>
      <c r="J670" s="94">
        <v>0</v>
      </c>
      <c r="K670" s="95">
        <v>0</v>
      </c>
      <c r="L670" s="94">
        <f t="shared" si="30"/>
        <v>0</v>
      </c>
      <c r="M670" s="95">
        <v>0</v>
      </c>
      <c r="N670" s="95">
        <v>0</v>
      </c>
      <c r="O670" s="95">
        <v>0</v>
      </c>
      <c r="P670" s="95">
        <v>0</v>
      </c>
      <c r="Q670" s="97">
        <v>0</v>
      </c>
    </row>
    <row r="671" spans="1:17" x14ac:dyDescent="0.25">
      <c r="A671" s="98">
        <f t="shared" si="31"/>
        <v>64497</v>
      </c>
      <c r="B671" s="713" t="str">
        <f t="shared" si="32"/>
        <v>AMCo</v>
      </c>
      <c r="C671" s="99">
        <v>0</v>
      </c>
      <c r="D671" s="100">
        <v>0</v>
      </c>
      <c r="E671" s="100">
        <v>0</v>
      </c>
      <c r="F671" s="100">
        <v>0</v>
      </c>
      <c r="G671" s="100">
        <v>0</v>
      </c>
      <c r="H671" s="100">
        <v>0</v>
      </c>
      <c r="I671" s="100">
        <v>0</v>
      </c>
      <c r="J671" s="100">
        <v>0</v>
      </c>
      <c r="K671" s="101">
        <v>0</v>
      </c>
      <c r="L671" s="102">
        <f t="shared" si="30"/>
        <v>0</v>
      </c>
      <c r="M671" s="104">
        <v>0</v>
      </c>
      <c r="N671" s="104">
        <v>0</v>
      </c>
      <c r="O671" s="104">
        <v>0</v>
      </c>
      <c r="P671" s="104">
        <v>0</v>
      </c>
      <c r="Q671" s="105">
        <v>0</v>
      </c>
    </row>
    <row r="672" spans="1:17" x14ac:dyDescent="0.25">
      <c r="A672" s="106">
        <f t="shared" si="31"/>
        <v>64528</v>
      </c>
      <c r="B672" s="714" t="str">
        <f t="shared" si="32"/>
        <v>AMCo</v>
      </c>
      <c r="C672" s="93">
        <v>0</v>
      </c>
      <c r="D672" s="94">
        <v>0</v>
      </c>
      <c r="E672" s="94">
        <v>0</v>
      </c>
      <c r="F672" s="94">
        <v>0</v>
      </c>
      <c r="G672" s="94">
        <v>0</v>
      </c>
      <c r="H672" s="94">
        <v>0</v>
      </c>
      <c r="I672" s="94">
        <v>0</v>
      </c>
      <c r="J672" s="94">
        <v>0</v>
      </c>
      <c r="K672" s="95">
        <v>0</v>
      </c>
      <c r="L672" s="94">
        <f t="shared" si="30"/>
        <v>0</v>
      </c>
      <c r="M672" s="95">
        <v>0</v>
      </c>
      <c r="N672" s="95">
        <v>0</v>
      </c>
      <c r="O672" s="95">
        <v>0</v>
      </c>
      <c r="P672" s="95">
        <v>0</v>
      </c>
      <c r="Q672" s="97">
        <v>0</v>
      </c>
    </row>
    <row r="673" spans="1:17" x14ac:dyDescent="0.25">
      <c r="A673" s="98">
        <f t="shared" si="31"/>
        <v>64558</v>
      </c>
      <c r="B673" s="713" t="str">
        <f t="shared" si="32"/>
        <v>AMCo</v>
      </c>
      <c r="C673" s="99">
        <v>0</v>
      </c>
      <c r="D673" s="100">
        <v>0</v>
      </c>
      <c r="E673" s="100">
        <v>0</v>
      </c>
      <c r="F673" s="100">
        <v>0</v>
      </c>
      <c r="G673" s="100">
        <v>0</v>
      </c>
      <c r="H673" s="100">
        <v>0</v>
      </c>
      <c r="I673" s="100">
        <v>0</v>
      </c>
      <c r="J673" s="100">
        <v>0</v>
      </c>
      <c r="K673" s="101">
        <v>0</v>
      </c>
      <c r="L673" s="102">
        <f t="shared" si="30"/>
        <v>0</v>
      </c>
      <c r="M673" s="104">
        <v>0</v>
      </c>
      <c r="N673" s="104">
        <v>0</v>
      </c>
      <c r="O673" s="104">
        <v>0</v>
      </c>
      <c r="P673" s="104">
        <v>0</v>
      </c>
      <c r="Q673" s="105">
        <v>0</v>
      </c>
    </row>
    <row r="674" spans="1:17" x14ac:dyDescent="0.25">
      <c r="A674" s="106">
        <f t="shared" si="31"/>
        <v>64589</v>
      </c>
      <c r="B674" s="714" t="str">
        <f t="shared" si="32"/>
        <v>AMCo</v>
      </c>
      <c r="C674" s="93">
        <v>0</v>
      </c>
      <c r="D674" s="94">
        <v>0</v>
      </c>
      <c r="E674" s="94">
        <v>0</v>
      </c>
      <c r="F674" s="94">
        <v>0</v>
      </c>
      <c r="G674" s="94">
        <v>0</v>
      </c>
      <c r="H674" s="94">
        <v>0</v>
      </c>
      <c r="I674" s="94">
        <v>0</v>
      </c>
      <c r="J674" s="94">
        <v>0</v>
      </c>
      <c r="K674" s="95">
        <v>0</v>
      </c>
      <c r="L674" s="94">
        <f t="shared" si="30"/>
        <v>0</v>
      </c>
      <c r="M674" s="95">
        <v>0</v>
      </c>
      <c r="N674" s="95">
        <v>0</v>
      </c>
      <c r="O674" s="95">
        <v>0</v>
      </c>
      <c r="P674" s="95">
        <v>0</v>
      </c>
      <c r="Q674" s="97">
        <v>0</v>
      </c>
    </row>
    <row r="675" spans="1:17" x14ac:dyDescent="0.25">
      <c r="A675" s="98">
        <f t="shared" si="31"/>
        <v>64619</v>
      </c>
      <c r="B675" s="713" t="str">
        <f t="shared" si="32"/>
        <v>AMCo</v>
      </c>
      <c r="C675" s="99">
        <v>0</v>
      </c>
      <c r="D675" s="100">
        <v>0</v>
      </c>
      <c r="E675" s="100">
        <v>0</v>
      </c>
      <c r="F675" s="100">
        <v>0</v>
      </c>
      <c r="G675" s="100">
        <v>0</v>
      </c>
      <c r="H675" s="100">
        <v>0</v>
      </c>
      <c r="I675" s="100">
        <v>0</v>
      </c>
      <c r="J675" s="100">
        <v>0</v>
      </c>
      <c r="K675" s="101">
        <v>0</v>
      </c>
      <c r="L675" s="102">
        <f t="shared" si="30"/>
        <v>0</v>
      </c>
      <c r="M675" s="104">
        <v>0</v>
      </c>
      <c r="N675" s="104">
        <v>0</v>
      </c>
      <c r="O675" s="104">
        <v>0</v>
      </c>
      <c r="P675" s="104">
        <v>0</v>
      </c>
      <c r="Q675" s="105">
        <v>0</v>
      </c>
    </row>
    <row r="676" spans="1:17" x14ac:dyDescent="0.25">
      <c r="A676" s="106">
        <f t="shared" si="31"/>
        <v>64650</v>
      </c>
      <c r="B676" s="714" t="str">
        <f t="shared" si="32"/>
        <v>AMCo</v>
      </c>
      <c r="C676" s="93">
        <v>0</v>
      </c>
      <c r="D676" s="94">
        <v>0</v>
      </c>
      <c r="E676" s="94">
        <v>0</v>
      </c>
      <c r="F676" s="94">
        <v>0</v>
      </c>
      <c r="G676" s="94">
        <v>0</v>
      </c>
      <c r="H676" s="94">
        <v>0</v>
      </c>
      <c r="I676" s="94">
        <v>0</v>
      </c>
      <c r="J676" s="94">
        <v>0</v>
      </c>
      <c r="K676" s="95">
        <v>0</v>
      </c>
      <c r="L676" s="94">
        <f t="shared" si="30"/>
        <v>0</v>
      </c>
      <c r="M676" s="95">
        <v>0</v>
      </c>
      <c r="N676" s="95">
        <v>0</v>
      </c>
      <c r="O676" s="95">
        <v>0</v>
      </c>
      <c r="P676" s="95">
        <v>0</v>
      </c>
      <c r="Q676" s="97">
        <v>0</v>
      </c>
    </row>
    <row r="677" spans="1:17" x14ac:dyDescent="0.25">
      <c r="A677" s="98">
        <f t="shared" si="31"/>
        <v>64681</v>
      </c>
      <c r="B677" s="713" t="str">
        <f t="shared" si="32"/>
        <v>AMCo</v>
      </c>
      <c r="C677" s="99">
        <v>0</v>
      </c>
      <c r="D677" s="100">
        <v>0</v>
      </c>
      <c r="E677" s="100">
        <v>0</v>
      </c>
      <c r="F677" s="100">
        <v>0</v>
      </c>
      <c r="G677" s="100">
        <v>0</v>
      </c>
      <c r="H677" s="100">
        <v>0</v>
      </c>
      <c r="I677" s="100">
        <v>0</v>
      </c>
      <c r="J677" s="100">
        <v>0</v>
      </c>
      <c r="K677" s="101">
        <v>0</v>
      </c>
      <c r="L677" s="102">
        <f t="shared" si="30"/>
        <v>0</v>
      </c>
      <c r="M677" s="104">
        <v>0</v>
      </c>
      <c r="N677" s="104">
        <v>0</v>
      </c>
      <c r="O677" s="104">
        <v>0</v>
      </c>
      <c r="P677" s="104">
        <v>0</v>
      </c>
      <c r="Q677" s="105">
        <v>0</v>
      </c>
    </row>
    <row r="678" spans="1:17" x14ac:dyDescent="0.25">
      <c r="A678" s="106">
        <f t="shared" si="31"/>
        <v>64709</v>
      </c>
      <c r="B678" s="714" t="str">
        <f t="shared" si="32"/>
        <v>AMCo</v>
      </c>
      <c r="C678" s="93">
        <v>0</v>
      </c>
      <c r="D678" s="94">
        <v>0</v>
      </c>
      <c r="E678" s="94">
        <v>0</v>
      </c>
      <c r="F678" s="94">
        <v>0</v>
      </c>
      <c r="G678" s="94">
        <v>0</v>
      </c>
      <c r="H678" s="94">
        <v>0</v>
      </c>
      <c r="I678" s="94">
        <v>0</v>
      </c>
      <c r="J678" s="94">
        <v>0</v>
      </c>
      <c r="K678" s="95">
        <v>0</v>
      </c>
      <c r="L678" s="94">
        <f t="shared" si="30"/>
        <v>0</v>
      </c>
      <c r="M678" s="95">
        <v>0</v>
      </c>
      <c r="N678" s="95">
        <v>0</v>
      </c>
      <c r="O678" s="95">
        <v>0</v>
      </c>
      <c r="P678" s="95">
        <v>0</v>
      </c>
      <c r="Q678" s="97">
        <v>0</v>
      </c>
    </row>
    <row r="679" spans="1:17" x14ac:dyDescent="0.25">
      <c r="A679" s="98">
        <f t="shared" si="31"/>
        <v>64740</v>
      </c>
      <c r="B679" s="713" t="str">
        <f t="shared" si="32"/>
        <v>AMCo</v>
      </c>
      <c r="C679" s="99">
        <v>0</v>
      </c>
      <c r="D679" s="100">
        <v>0</v>
      </c>
      <c r="E679" s="100">
        <v>0</v>
      </c>
      <c r="F679" s="100">
        <v>0</v>
      </c>
      <c r="G679" s="100">
        <v>0</v>
      </c>
      <c r="H679" s="100">
        <v>0</v>
      </c>
      <c r="I679" s="100">
        <v>0</v>
      </c>
      <c r="J679" s="100">
        <v>0</v>
      </c>
      <c r="K679" s="101">
        <v>0</v>
      </c>
      <c r="L679" s="102">
        <f t="shared" si="30"/>
        <v>0</v>
      </c>
      <c r="M679" s="104">
        <v>0</v>
      </c>
      <c r="N679" s="104">
        <v>0</v>
      </c>
      <c r="O679" s="104">
        <v>0</v>
      </c>
      <c r="P679" s="104">
        <v>0</v>
      </c>
      <c r="Q679" s="105">
        <v>0</v>
      </c>
    </row>
    <row r="680" spans="1:17" x14ac:dyDescent="0.25">
      <c r="A680" s="106">
        <f t="shared" si="31"/>
        <v>64770</v>
      </c>
      <c r="B680" s="714" t="str">
        <f t="shared" si="32"/>
        <v>AMCo</v>
      </c>
      <c r="C680" s="93">
        <v>0</v>
      </c>
      <c r="D680" s="94">
        <v>0</v>
      </c>
      <c r="E680" s="94">
        <v>0</v>
      </c>
      <c r="F680" s="94">
        <v>0</v>
      </c>
      <c r="G680" s="94">
        <v>0</v>
      </c>
      <c r="H680" s="94">
        <v>0</v>
      </c>
      <c r="I680" s="94">
        <v>0</v>
      </c>
      <c r="J680" s="94">
        <v>0</v>
      </c>
      <c r="K680" s="95">
        <v>0</v>
      </c>
      <c r="L680" s="94">
        <f t="shared" si="30"/>
        <v>0</v>
      </c>
      <c r="M680" s="95">
        <v>0</v>
      </c>
      <c r="N680" s="95">
        <v>0</v>
      </c>
      <c r="O680" s="95">
        <v>0</v>
      </c>
      <c r="P680" s="95">
        <v>0</v>
      </c>
      <c r="Q680" s="97">
        <v>0</v>
      </c>
    </row>
    <row r="681" spans="1:17" x14ac:dyDescent="0.25">
      <c r="A681" s="98">
        <f t="shared" si="31"/>
        <v>64801</v>
      </c>
      <c r="B681" s="713" t="str">
        <f t="shared" si="32"/>
        <v>AMCo</v>
      </c>
      <c r="C681" s="99">
        <v>0</v>
      </c>
      <c r="D681" s="100">
        <v>0</v>
      </c>
      <c r="E681" s="100">
        <v>0</v>
      </c>
      <c r="F681" s="100">
        <v>0</v>
      </c>
      <c r="G681" s="100">
        <v>0</v>
      </c>
      <c r="H681" s="100">
        <v>0</v>
      </c>
      <c r="I681" s="100">
        <v>0</v>
      </c>
      <c r="J681" s="100">
        <v>0</v>
      </c>
      <c r="K681" s="101">
        <v>0</v>
      </c>
      <c r="L681" s="102">
        <f t="shared" si="30"/>
        <v>0</v>
      </c>
      <c r="M681" s="104">
        <v>0</v>
      </c>
      <c r="N681" s="104">
        <v>0</v>
      </c>
      <c r="O681" s="104">
        <v>0</v>
      </c>
      <c r="P681" s="104">
        <v>0</v>
      </c>
      <c r="Q681" s="105">
        <v>0</v>
      </c>
    </row>
    <row r="682" spans="1:17" x14ac:dyDescent="0.25">
      <c r="A682" s="106">
        <f t="shared" si="31"/>
        <v>64831</v>
      </c>
      <c r="B682" s="714" t="str">
        <f t="shared" si="32"/>
        <v>AMCo</v>
      </c>
      <c r="C682" s="93">
        <v>0</v>
      </c>
      <c r="D682" s="94">
        <v>0</v>
      </c>
      <c r="E682" s="94">
        <v>0</v>
      </c>
      <c r="F682" s="94">
        <v>0</v>
      </c>
      <c r="G682" s="94">
        <v>0</v>
      </c>
      <c r="H682" s="94">
        <v>0</v>
      </c>
      <c r="I682" s="94">
        <v>0</v>
      </c>
      <c r="J682" s="94">
        <v>0</v>
      </c>
      <c r="K682" s="95">
        <v>0</v>
      </c>
      <c r="L682" s="94">
        <f t="shared" si="30"/>
        <v>0</v>
      </c>
      <c r="M682" s="95">
        <v>0</v>
      </c>
      <c r="N682" s="95">
        <v>0</v>
      </c>
      <c r="O682" s="95">
        <v>0</v>
      </c>
      <c r="P682" s="95">
        <v>0</v>
      </c>
      <c r="Q682" s="97">
        <v>0</v>
      </c>
    </row>
    <row r="683" spans="1:17" x14ac:dyDescent="0.25">
      <c r="A683" s="98">
        <f t="shared" si="31"/>
        <v>64862</v>
      </c>
      <c r="B683" s="713" t="str">
        <f t="shared" si="32"/>
        <v>AMCo</v>
      </c>
      <c r="C683" s="99">
        <v>0</v>
      </c>
      <c r="D683" s="100">
        <v>0</v>
      </c>
      <c r="E683" s="100">
        <v>0</v>
      </c>
      <c r="F683" s="100">
        <v>0</v>
      </c>
      <c r="G683" s="100">
        <v>0</v>
      </c>
      <c r="H683" s="100">
        <v>0</v>
      </c>
      <c r="I683" s="100">
        <v>0</v>
      </c>
      <c r="J683" s="100">
        <v>0</v>
      </c>
      <c r="K683" s="101">
        <v>0</v>
      </c>
      <c r="L683" s="102">
        <f t="shared" si="30"/>
        <v>0</v>
      </c>
      <c r="M683" s="104">
        <v>0</v>
      </c>
      <c r="N683" s="104">
        <v>0</v>
      </c>
      <c r="O683" s="104">
        <v>0</v>
      </c>
      <c r="P683" s="104">
        <v>0</v>
      </c>
      <c r="Q683" s="105">
        <v>0</v>
      </c>
    </row>
    <row r="684" spans="1:17" x14ac:dyDescent="0.25">
      <c r="A684" s="106">
        <f t="shared" si="31"/>
        <v>64893</v>
      </c>
      <c r="B684" s="714" t="str">
        <f t="shared" si="32"/>
        <v>AMCo</v>
      </c>
      <c r="C684" s="93">
        <v>0</v>
      </c>
      <c r="D684" s="94">
        <v>0</v>
      </c>
      <c r="E684" s="94">
        <v>0</v>
      </c>
      <c r="F684" s="94">
        <v>0</v>
      </c>
      <c r="G684" s="94">
        <v>0</v>
      </c>
      <c r="H684" s="94">
        <v>0</v>
      </c>
      <c r="I684" s="94">
        <v>0</v>
      </c>
      <c r="J684" s="94">
        <v>0</v>
      </c>
      <c r="K684" s="95">
        <v>0</v>
      </c>
      <c r="L684" s="94">
        <f t="shared" si="30"/>
        <v>0</v>
      </c>
      <c r="M684" s="95">
        <v>0</v>
      </c>
      <c r="N684" s="95">
        <v>0</v>
      </c>
      <c r="O684" s="95">
        <v>0</v>
      </c>
      <c r="P684" s="95">
        <v>0</v>
      </c>
      <c r="Q684" s="97">
        <v>0</v>
      </c>
    </row>
    <row r="685" spans="1:17" x14ac:dyDescent="0.25">
      <c r="A685" s="98">
        <f t="shared" si="31"/>
        <v>64923</v>
      </c>
      <c r="B685" s="713" t="str">
        <f t="shared" si="32"/>
        <v>AMCo</v>
      </c>
      <c r="C685" s="99">
        <v>0</v>
      </c>
      <c r="D685" s="100">
        <v>0</v>
      </c>
      <c r="E685" s="100">
        <v>0</v>
      </c>
      <c r="F685" s="100">
        <v>0</v>
      </c>
      <c r="G685" s="100">
        <v>0</v>
      </c>
      <c r="H685" s="100">
        <v>0</v>
      </c>
      <c r="I685" s="100">
        <v>0</v>
      </c>
      <c r="J685" s="100">
        <v>0</v>
      </c>
      <c r="K685" s="101">
        <v>0</v>
      </c>
      <c r="L685" s="102">
        <f t="shared" si="30"/>
        <v>0</v>
      </c>
      <c r="M685" s="104">
        <v>0</v>
      </c>
      <c r="N685" s="104">
        <v>0</v>
      </c>
      <c r="O685" s="104">
        <v>0</v>
      </c>
      <c r="P685" s="104">
        <v>0</v>
      </c>
      <c r="Q685" s="105">
        <v>0</v>
      </c>
    </row>
    <row r="686" spans="1:17" x14ac:dyDescent="0.25">
      <c r="A686" s="106">
        <f t="shared" si="31"/>
        <v>64954</v>
      </c>
      <c r="B686" s="714" t="str">
        <f t="shared" si="32"/>
        <v>AMCo</v>
      </c>
      <c r="C686" s="93">
        <v>0</v>
      </c>
      <c r="D686" s="94">
        <v>0</v>
      </c>
      <c r="E686" s="94">
        <v>0</v>
      </c>
      <c r="F686" s="94">
        <v>0</v>
      </c>
      <c r="G686" s="94">
        <v>0</v>
      </c>
      <c r="H686" s="94">
        <v>0</v>
      </c>
      <c r="I686" s="94">
        <v>0</v>
      </c>
      <c r="J686" s="94">
        <v>0</v>
      </c>
      <c r="K686" s="95">
        <v>0</v>
      </c>
      <c r="L686" s="94">
        <f t="shared" si="30"/>
        <v>0</v>
      </c>
      <c r="M686" s="95">
        <v>0</v>
      </c>
      <c r="N686" s="95">
        <v>0</v>
      </c>
      <c r="O686" s="95">
        <v>0</v>
      </c>
      <c r="P686" s="95">
        <v>0</v>
      </c>
      <c r="Q686" s="97">
        <v>0</v>
      </c>
    </row>
    <row r="687" spans="1:17" x14ac:dyDescent="0.25">
      <c r="A687" s="98">
        <f t="shared" si="31"/>
        <v>64984</v>
      </c>
      <c r="B687" s="713" t="str">
        <f t="shared" si="32"/>
        <v>AMCo</v>
      </c>
      <c r="C687" s="99">
        <v>0</v>
      </c>
      <c r="D687" s="100">
        <v>0</v>
      </c>
      <c r="E687" s="100">
        <v>0</v>
      </c>
      <c r="F687" s="100">
        <v>0</v>
      </c>
      <c r="G687" s="100">
        <v>0</v>
      </c>
      <c r="H687" s="100">
        <v>0</v>
      </c>
      <c r="I687" s="100">
        <v>0</v>
      </c>
      <c r="J687" s="100">
        <v>0</v>
      </c>
      <c r="K687" s="101">
        <v>0</v>
      </c>
      <c r="L687" s="102">
        <f t="shared" si="30"/>
        <v>0</v>
      </c>
      <c r="M687" s="104">
        <v>0</v>
      </c>
      <c r="N687" s="104">
        <v>0</v>
      </c>
      <c r="O687" s="104">
        <v>0</v>
      </c>
      <c r="P687" s="104">
        <v>0</v>
      </c>
      <c r="Q687" s="105">
        <v>0</v>
      </c>
    </row>
    <row r="688" spans="1:17" x14ac:dyDescent="0.25">
      <c r="A688" s="106">
        <f t="shared" si="31"/>
        <v>65015</v>
      </c>
      <c r="B688" s="714" t="str">
        <f t="shared" si="32"/>
        <v>AMCo</v>
      </c>
      <c r="C688" s="93">
        <v>0</v>
      </c>
      <c r="D688" s="94">
        <v>0</v>
      </c>
      <c r="E688" s="94">
        <v>0</v>
      </c>
      <c r="F688" s="94">
        <v>0</v>
      </c>
      <c r="G688" s="94">
        <v>0</v>
      </c>
      <c r="H688" s="94">
        <v>0</v>
      </c>
      <c r="I688" s="94">
        <v>0</v>
      </c>
      <c r="J688" s="94">
        <v>0</v>
      </c>
      <c r="K688" s="95">
        <v>0</v>
      </c>
      <c r="L688" s="94">
        <f t="shared" si="30"/>
        <v>0</v>
      </c>
      <c r="M688" s="95">
        <v>0</v>
      </c>
      <c r="N688" s="95">
        <v>0</v>
      </c>
      <c r="O688" s="95">
        <v>0</v>
      </c>
      <c r="P688" s="95">
        <v>0</v>
      </c>
      <c r="Q688" s="97">
        <v>0</v>
      </c>
    </row>
    <row r="689" spans="1:17" x14ac:dyDescent="0.25">
      <c r="A689" s="98">
        <f t="shared" si="31"/>
        <v>65046</v>
      </c>
      <c r="B689" s="713" t="str">
        <f t="shared" si="32"/>
        <v>AMCo</v>
      </c>
      <c r="C689" s="99">
        <v>0</v>
      </c>
      <c r="D689" s="100">
        <v>0</v>
      </c>
      <c r="E689" s="100">
        <v>0</v>
      </c>
      <c r="F689" s="100">
        <v>0</v>
      </c>
      <c r="G689" s="100">
        <v>0</v>
      </c>
      <c r="H689" s="100">
        <v>0</v>
      </c>
      <c r="I689" s="100">
        <v>0</v>
      </c>
      <c r="J689" s="100">
        <v>0</v>
      </c>
      <c r="K689" s="101">
        <v>0</v>
      </c>
      <c r="L689" s="102">
        <f t="shared" si="30"/>
        <v>0</v>
      </c>
      <c r="M689" s="104">
        <v>0</v>
      </c>
      <c r="N689" s="104">
        <v>0</v>
      </c>
      <c r="O689" s="104">
        <v>0</v>
      </c>
      <c r="P689" s="104">
        <v>0</v>
      </c>
      <c r="Q689" s="105">
        <v>0</v>
      </c>
    </row>
    <row r="690" spans="1:17" x14ac:dyDescent="0.25">
      <c r="A690" s="106">
        <f t="shared" si="31"/>
        <v>65074</v>
      </c>
      <c r="B690" s="714" t="str">
        <f t="shared" si="32"/>
        <v>AMCo</v>
      </c>
      <c r="C690" s="93">
        <v>0</v>
      </c>
      <c r="D690" s="94">
        <v>0</v>
      </c>
      <c r="E690" s="94">
        <v>0</v>
      </c>
      <c r="F690" s="94">
        <v>0</v>
      </c>
      <c r="G690" s="94">
        <v>0</v>
      </c>
      <c r="H690" s="94">
        <v>0</v>
      </c>
      <c r="I690" s="94">
        <v>0</v>
      </c>
      <c r="J690" s="94">
        <v>0</v>
      </c>
      <c r="K690" s="95">
        <v>0</v>
      </c>
      <c r="L690" s="94">
        <f t="shared" si="30"/>
        <v>0</v>
      </c>
      <c r="M690" s="95">
        <v>0</v>
      </c>
      <c r="N690" s="95">
        <v>0</v>
      </c>
      <c r="O690" s="95">
        <v>0</v>
      </c>
      <c r="P690" s="95">
        <v>0</v>
      </c>
      <c r="Q690" s="97">
        <v>0</v>
      </c>
    </row>
    <row r="691" spans="1:17" x14ac:dyDescent="0.25">
      <c r="A691" s="98">
        <f t="shared" si="31"/>
        <v>65105</v>
      </c>
      <c r="B691" s="713" t="str">
        <f t="shared" si="32"/>
        <v>AMCo</v>
      </c>
      <c r="C691" s="99">
        <v>0</v>
      </c>
      <c r="D691" s="100">
        <v>0</v>
      </c>
      <c r="E691" s="100">
        <v>0</v>
      </c>
      <c r="F691" s="100">
        <v>0</v>
      </c>
      <c r="G691" s="100">
        <v>0</v>
      </c>
      <c r="H691" s="100">
        <v>0</v>
      </c>
      <c r="I691" s="100">
        <v>0</v>
      </c>
      <c r="J691" s="100">
        <v>0</v>
      </c>
      <c r="K691" s="101">
        <v>0</v>
      </c>
      <c r="L691" s="102">
        <f t="shared" si="30"/>
        <v>0</v>
      </c>
      <c r="M691" s="104">
        <v>0</v>
      </c>
      <c r="N691" s="104">
        <v>0</v>
      </c>
      <c r="O691" s="104">
        <v>0</v>
      </c>
      <c r="P691" s="104">
        <v>0</v>
      </c>
      <c r="Q691" s="105">
        <v>0</v>
      </c>
    </row>
    <row r="692" spans="1:17" x14ac:dyDescent="0.25">
      <c r="A692" s="106">
        <f t="shared" si="31"/>
        <v>65135</v>
      </c>
      <c r="B692" s="714" t="str">
        <f t="shared" si="32"/>
        <v>AMCo</v>
      </c>
      <c r="C692" s="93">
        <v>0</v>
      </c>
      <c r="D692" s="94">
        <v>0</v>
      </c>
      <c r="E692" s="94">
        <v>0</v>
      </c>
      <c r="F692" s="94">
        <v>0</v>
      </c>
      <c r="G692" s="94">
        <v>0</v>
      </c>
      <c r="H692" s="94">
        <v>0</v>
      </c>
      <c r="I692" s="94">
        <v>0</v>
      </c>
      <c r="J692" s="94">
        <v>0</v>
      </c>
      <c r="K692" s="95">
        <v>0</v>
      </c>
      <c r="L692" s="94">
        <f t="shared" si="30"/>
        <v>0</v>
      </c>
      <c r="M692" s="95">
        <v>0</v>
      </c>
      <c r="N692" s="95">
        <v>0</v>
      </c>
      <c r="O692" s="95">
        <v>0</v>
      </c>
      <c r="P692" s="95">
        <v>0</v>
      </c>
      <c r="Q692" s="97">
        <v>0</v>
      </c>
    </row>
    <row r="693" spans="1:17" x14ac:dyDescent="0.25">
      <c r="A693" s="98">
        <f t="shared" si="31"/>
        <v>65166</v>
      </c>
      <c r="B693" s="713" t="str">
        <f t="shared" si="32"/>
        <v>AMCo</v>
      </c>
      <c r="C693" s="99">
        <v>0</v>
      </c>
      <c r="D693" s="100">
        <v>0</v>
      </c>
      <c r="E693" s="100">
        <v>0</v>
      </c>
      <c r="F693" s="100">
        <v>0</v>
      </c>
      <c r="G693" s="100">
        <v>0</v>
      </c>
      <c r="H693" s="100">
        <v>0</v>
      </c>
      <c r="I693" s="100">
        <v>0</v>
      </c>
      <c r="J693" s="100">
        <v>0</v>
      </c>
      <c r="K693" s="101">
        <v>0</v>
      </c>
      <c r="L693" s="102">
        <f t="shared" si="30"/>
        <v>0</v>
      </c>
      <c r="M693" s="104">
        <v>0</v>
      </c>
      <c r="N693" s="104">
        <v>0</v>
      </c>
      <c r="O693" s="104">
        <v>0</v>
      </c>
      <c r="P693" s="104">
        <v>0</v>
      </c>
      <c r="Q693" s="105">
        <v>0</v>
      </c>
    </row>
    <row r="694" spans="1:17" x14ac:dyDescent="0.25">
      <c r="A694" s="106">
        <f t="shared" si="31"/>
        <v>65196</v>
      </c>
      <c r="B694" s="714" t="str">
        <f t="shared" si="32"/>
        <v>AMCo</v>
      </c>
      <c r="C694" s="93">
        <v>0</v>
      </c>
      <c r="D694" s="94">
        <v>0</v>
      </c>
      <c r="E694" s="94">
        <v>0</v>
      </c>
      <c r="F694" s="94">
        <v>0</v>
      </c>
      <c r="G694" s="94">
        <v>0</v>
      </c>
      <c r="H694" s="94">
        <v>0</v>
      </c>
      <c r="I694" s="94">
        <v>0</v>
      </c>
      <c r="J694" s="94">
        <v>0</v>
      </c>
      <c r="K694" s="95">
        <v>0</v>
      </c>
      <c r="L694" s="94">
        <f t="shared" si="30"/>
        <v>0</v>
      </c>
      <c r="M694" s="95">
        <v>0</v>
      </c>
      <c r="N694" s="95">
        <v>0</v>
      </c>
      <c r="O694" s="95">
        <v>0</v>
      </c>
      <c r="P694" s="95">
        <v>0</v>
      </c>
      <c r="Q694" s="97">
        <v>0</v>
      </c>
    </row>
    <row r="695" spans="1:17" x14ac:dyDescent="0.25">
      <c r="A695" s="98">
        <f t="shared" si="31"/>
        <v>65227</v>
      </c>
      <c r="B695" s="713" t="str">
        <f t="shared" si="32"/>
        <v>AMCo</v>
      </c>
      <c r="C695" s="99">
        <v>0</v>
      </c>
      <c r="D695" s="100">
        <v>0</v>
      </c>
      <c r="E695" s="100">
        <v>0</v>
      </c>
      <c r="F695" s="100">
        <v>0</v>
      </c>
      <c r="G695" s="100">
        <v>0</v>
      </c>
      <c r="H695" s="100">
        <v>0</v>
      </c>
      <c r="I695" s="100">
        <v>0</v>
      </c>
      <c r="J695" s="100">
        <v>0</v>
      </c>
      <c r="K695" s="101">
        <v>0</v>
      </c>
      <c r="L695" s="102">
        <f t="shared" si="30"/>
        <v>0</v>
      </c>
      <c r="M695" s="104">
        <v>0</v>
      </c>
      <c r="N695" s="104">
        <v>0</v>
      </c>
      <c r="O695" s="104">
        <v>0</v>
      </c>
      <c r="P695" s="104">
        <v>0</v>
      </c>
      <c r="Q695" s="105">
        <v>0</v>
      </c>
    </row>
    <row r="696" spans="1:17" x14ac:dyDescent="0.25">
      <c r="A696" s="106">
        <f t="shared" si="31"/>
        <v>65258</v>
      </c>
      <c r="B696" s="714" t="str">
        <f t="shared" si="32"/>
        <v>AMCo</v>
      </c>
      <c r="C696" s="93">
        <v>0</v>
      </c>
      <c r="D696" s="94">
        <v>0</v>
      </c>
      <c r="E696" s="94">
        <v>0</v>
      </c>
      <c r="F696" s="94">
        <v>0</v>
      </c>
      <c r="G696" s="94">
        <v>0</v>
      </c>
      <c r="H696" s="94">
        <v>0</v>
      </c>
      <c r="I696" s="94">
        <v>0</v>
      </c>
      <c r="J696" s="94">
        <v>0</v>
      </c>
      <c r="K696" s="95">
        <v>0</v>
      </c>
      <c r="L696" s="94">
        <f t="shared" si="30"/>
        <v>0</v>
      </c>
      <c r="M696" s="95">
        <v>0</v>
      </c>
      <c r="N696" s="95">
        <v>0</v>
      </c>
      <c r="O696" s="95">
        <v>0</v>
      </c>
      <c r="P696" s="95">
        <v>0</v>
      </c>
      <c r="Q696" s="97">
        <v>0</v>
      </c>
    </row>
    <row r="697" spans="1:17" x14ac:dyDescent="0.25">
      <c r="A697" s="98">
        <f t="shared" si="31"/>
        <v>65288</v>
      </c>
      <c r="B697" s="713" t="str">
        <f t="shared" si="32"/>
        <v>AMCo</v>
      </c>
      <c r="C697" s="99">
        <v>0</v>
      </c>
      <c r="D697" s="100">
        <v>0</v>
      </c>
      <c r="E697" s="100">
        <v>0</v>
      </c>
      <c r="F697" s="100">
        <v>0</v>
      </c>
      <c r="G697" s="100">
        <v>0</v>
      </c>
      <c r="H697" s="100">
        <v>0</v>
      </c>
      <c r="I697" s="100">
        <v>0</v>
      </c>
      <c r="J697" s="100">
        <v>0</v>
      </c>
      <c r="K697" s="101">
        <v>0</v>
      </c>
      <c r="L697" s="102">
        <f t="shared" si="30"/>
        <v>0</v>
      </c>
      <c r="M697" s="104">
        <v>0</v>
      </c>
      <c r="N697" s="104">
        <v>0</v>
      </c>
      <c r="O697" s="104">
        <v>0</v>
      </c>
      <c r="P697" s="104">
        <v>0</v>
      </c>
      <c r="Q697" s="105">
        <v>0</v>
      </c>
    </row>
    <row r="698" spans="1:17" x14ac:dyDescent="0.25">
      <c r="A698" s="106">
        <f t="shared" si="31"/>
        <v>65319</v>
      </c>
      <c r="B698" s="714" t="str">
        <f t="shared" si="32"/>
        <v>AMCo</v>
      </c>
      <c r="C698" s="93">
        <v>0</v>
      </c>
      <c r="D698" s="94">
        <v>0</v>
      </c>
      <c r="E698" s="94">
        <v>0</v>
      </c>
      <c r="F698" s="94">
        <v>0</v>
      </c>
      <c r="G698" s="94">
        <v>0</v>
      </c>
      <c r="H698" s="94">
        <v>0</v>
      </c>
      <c r="I698" s="94">
        <v>0</v>
      </c>
      <c r="J698" s="94">
        <v>0</v>
      </c>
      <c r="K698" s="95">
        <v>0</v>
      </c>
      <c r="L698" s="94">
        <f t="shared" si="30"/>
        <v>0</v>
      </c>
      <c r="M698" s="95">
        <v>0</v>
      </c>
      <c r="N698" s="95">
        <v>0</v>
      </c>
      <c r="O698" s="95">
        <v>0</v>
      </c>
      <c r="P698" s="95">
        <v>0</v>
      </c>
      <c r="Q698" s="97">
        <v>0</v>
      </c>
    </row>
    <row r="699" spans="1:17" x14ac:dyDescent="0.25">
      <c r="A699" s="98">
        <f t="shared" si="31"/>
        <v>65349</v>
      </c>
      <c r="B699" s="713" t="str">
        <f t="shared" si="32"/>
        <v>AMCo</v>
      </c>
      <c r="C699" s="99">
        <v>0</v>
      </c>
      <c r="D699" s="100">
        <v>0</v>
      </c>
      <c r="E699" s="100">
        <v>0</v>
      </c>
      <c r="F699" s="100">
        <v>0</v>
      </c>
      <c r="G699" s="100">
        <v>0</v>
      </c>
      <c r="H699" s="100">
        <v>0</v>
      </c>
      <c r="I699" s="100">
        <v>0</v>
      </c>
      <c r="J699" s="100">
        <v>0</v>
      </c>
      <c r="K699" s="101">
        <v>0</v>
      </c>
      <c r="L699" s="102">
        <f t="shared" si="30"/>
        <v>0</v>
      </c>
      <c r="M699" s="104">
        <v>0</v>
      </c>
      <c r="N699" s="104">
        <v>0</v>
      </c>
      <c r="O699" s="104">
        <v>0</v>
      </c>
      <c r="P699" s="104">
        <v>0</v>
      </c>
      <c r="Q699" s="105">
        <v>0</v>
      </c>
    </row>
    <row r="700" spans="1:17" x14ac:dyDescent="0.25">
      <c r="A700" s="106">
        <f t="shared" si="31"/>
        <v>65380</v>
      </c>
      <c r="B700" s="714" t="str">
        <f t="shared" si="32"/>
        <v>AMCo</v>
      </c>
      <c r="C700" s="93">
        <v>0</v>
      </c>
      <c r="D700" s="94">
        <v>0</v>
      </c>
      <c r="E700" s="94">
        <v>0</v>
      </c>
      <c r="F700" s="94">
        <v>0</v>
      </c>
      <c r="G700" s="94">
        <v>0</v>
      </c>
      <c r="H700" s="94">
        <v>0</v>
      </c>
      <c r="I700" s="94">
        <v>0</v>
      </c>
      <c r="J700" s="94">
        <v>0</v>
      </c>
      <c r="K700" s="95">
        <v>0</v>
      </c>
      <c r="L700" s="94">
        <f t="shared" si="30"/>
        <v>0</v>
      </c>
      <c r="M700" s="95">
        <v>0</v>
      </c>
      <c r="N700" s="95">
        <v>0</v>
      </c>
      <c r="O700" s="95">
        <v>0</v>
      </c>
      <c r="P700" s="95">
        <v>0</v>
      </c>
      <c r="Q700" s="97">
        <v>0</v>
      </c>
    </row>
    <row r="701" spans="1:17" x14ac:dyDescent="0.25">
      <c r="A701" s="98">
        <f t="shared" si="31"/>
        <v>65411</v>
      </c>
      <c r="B701" s="713" t="str">
        <f t="shared" si="32"/>
        <v>AMCo</v>
      </c>
      <c r="C701" s="99">
        <v>0</v>
      </c>
      <c r="D701" s="100">
        <v>0</v>
      </c>
      <c r="E701" s="100">
        <v>0</v>
      </c>
      <c r="F701" s="100">
        <v>0</v>
      </c>
      <c r="G701" s="100">
        <v>0</v>
      </c>
      <c r="H701" s="100">
        <v>0</v>
      </c>
      <c r="I701" s="100">
        <v>0</v>
      </c>
      <c r="J701" s="100">
        <v>0</v>
      </c>
      <c r="K701" s="101">
        <v>0</v>
      </c>
      <c r="L701" s="102">
        <f t="shared" si="30"/>
        <v>0</v>
      </c>
      <c r="M701" s="104">
        <v>0</v>
      </c>
      <c r="N701" s="104">
        <v>0</v>
      </c>
      <c r="O701" s="104">
        <v>0</v>
      </c>
      <c r="P701" s="104">
        <v>0</v>
      </c>
      <c r="Q701" s="105">
        <v>0</v>
      </c>
    </row>
    <row r="702" spans="1:17" x14ac:dyDescent="0.25">
      <c r="A702" s="106">
        <f t="shared" si="31"/>
        <v>65439</v>
      </c>
      <c r="B702" s="714" t="str">
        <f t="shared" si="32"/>
        <v>AMCo</v>
      </c>
      <c r="C702" s="93">
        <v>0</v>
      </c>
      <c r="D702" s="94">
        <v>0</v>
      </c>
      <c r="E702" s="94">
        <v>0</v>
      </c>
      <c r="F702" s="94">
        <v>0</v>
      </c>
      <c r="G702" s="94">
        <v>0</v>
      </c>
      <c r="H702" s="94">
        <v>0</v>
      </c>
      <c r="I702" s="94">
        <v>0</v>
      </c>
      <c r="J702" s="94">
        <v>0</v>
      </c>
      <c r="K702" s="95">
        <v>0</v>
      </c>
      <c r="L702" s="94">
        <f t="shared" si="30"/>
        <v>0</v>
      </c>
      <c r="M702" s="95">
        <v>0</v>
      </c>
      <c r="N702" s="95">
        <v>0</v>
      </c>
      <c r="O702" s="95">
        <v>0</v>
      </c>
      <c r="P702" s="95">
        <v>0</v>
      </c>
      <c r="Q702" s="97">
        <v>0</v>
      </c>
    </row>
    <row r="703" spans="1:17" x14ac:dyDescent="0.25">
      <c r="A703" s="98">
        <f t="shared" si="31"/>
        <v>65470</v>
      </c>
      <c r="B703" s="713" t="str">
        <f t="shared" si="32"/>
        <v>AMCo</v>
      </c>
      <c r="C703" s="99">
        <v>0</v>
      </c>
      <c r="D703" s="100">
        <v>0</v>
      </c>
      <c r="E703" s="100">
        <v>0</v>
      </c>
      <c r="F703" s="100">
        <v>0</v>
      </c>
      <c r="G703" s="100">
        <v>0</v>
      </c>
      <c r="H703" s="100">
        <v>0</v>
      </c>
      <c r="I703" s="100">
        <v>0</v>
      </c>
      <c r="J703" s="100">
        <v>0</v>
      </c>
      <c r="K703" s="101">
        <v>0</v>
      </c>
      <c r="L703" s="102">
        <f t="shared" si="30"/>
        <v>0</v>
      </c>
      <c r="M703" s="104">
        <v>0</v>
      </c>
      <c r="N703" s="104">
        <v>0</v>
      </c>
      <c r="O703" s="104">
        <v>0</v>
      </c>
      <c r="P703" s="104">
        <v>0</v>
      </c>
      <c r="Q703" s="105">
        <v>0</v>
      </c>
    </row>
    <row r="704" spans="1:17" x14ac:dyDescent="0.25">
      <c r="A704" s="106">
        <f t="shared" si="31"/>
        <v>65500</v>
      </c>
      <c r="B704" s="714" t="str">
        <f t="shared" si="32"/>
        <v>AMCo</v>
      </c>
      <c r="C704" s="93">
        <v>0</v>
      </c>
      <c r="D704" s="94">
        <v>0</v>
      </c>
      <c r="E704" s="94">
        <v>0</v>
      </c>
      <c r="F704" s="94">
        <v>0</v>
      </c>
      <c r="G704" s="94">
        <v>0</v>
      </c>
      <c r="H704" s="94">
        <v>0</v>
      </c>
      <c r="I704" s="94">
        <v>0</v>
      </c>
      <c r="J704" s="94">
        <v>0</v>
      </c>
      <c r="K704" s="95">
        <v>0</v>
      </c>
      <c r="L704" s="94">
        <f t="shared" si="30"/>
        <v>0</v>
      </c>
      <c r="M704" s="95">
        <v>0</v>
      </c>
      <c r="N704" s="95">
        <v>0</v>
      </c>
      <c r="O704" s="95">
        <v>0</v>
      </c>
      <c r="P704" s="95">
        <v>0</v>
      </c>
      <c r="Q704" s="97">
        <v>0</v>
      </c>
    </row>
    <row r="705" spans="1:17" x14ac:dyDescent="0.25">
      <c r="A705" s="98">
        <f t="shared" si="31"/>
        <v>65531</v>
      </c>
      <c r="B705" s="713" t="str">
        <f t="shared" si="32"/>
        <v>AMCo</v>
      </c>
      <c r="C705" s="99">
        <v>0</v>
      </c>
      <c r="D705" s="100">
        <v>0</v>
      </c>
      <c r="E705" s="100">
        <v>0</v>
      </c>
      <c r="F705" s="100">
        <v>0</v>
      </c>
      <c r="G705" s="100">
        <v>0</v>
      </c>
      <c r="H705" s="100">
        <v>0</v>
      </c>
      <c r="I705" s="100">
        <v>0</v>
      </c>
      <c r="J705" s="100">
        <v>0</v>
      </c>
      <c r="K705" s="101">
        <v>0</v>
      </c>
      <c r="L705" s="102">
        <f t="shared" si="30"/>
        <v>0</v>
      </c>
      <c r="M705" s="104">
        <v>0</v>
      </c>
      <c r="N705" s="104">
        <v>0</v>
      </c>
      <c r="O705" s="104">
        <v>0</v>
      </c>
      <c r="P705" s="104">
        <v>0</v>
      </c>
      <c r="Q705" s="105">
        <v>0</v>
      </c>
    </row>
    <row r="706" spans="1:17" x14ac:dyDescent="0.25">
      <c r="A706" s="106">
        <f t="shared" si="31"/>
        <v>65561</v>
      </c>
      <c r="B706" s="714" t="str">
        <f t="shared" si="32"/>
        <v>AMCo</v>
      </c>
      <c r="C706" s="93">
        <v>0</v>
      </c>
      <c r="D706" s="94">
        <v>0</v>
      </c>
      <c r="E706" s="94">
        <v>0</v>
      </c>
      <c r="F706" s="94">
        <v>0</v>
      </c>
      <c r="G706" s="94">
        <v>0</v>
      </c>
      <c r="H706" s="94">
        <v>0</v>
      </c>
      <c r="I706" s="94">
        <v>0</v>
      </c>
      <c r="J706" s="94">
        <v>0</v>
      </c>
      <c r="K706" s="95">
        <v>0</v>
      </c>
      <c r="L706" s="94">
        <f t="shared" ref="L706:L721" si="33">+O706+P706</f>
        <v>0</v>
      </c>
      <c r="M706" s="95">
        <v>0</v>
      </c>
      <c r="N706" s="95">
        <v>0</v>
      </c>
      <c r="O706" s="95">
        <v>0</v>
      </c>
      <c r="P706" s="95">
        <v>0</v>
      </c>
      <c r="Q706" s="97">
        <v>0</v>
      </c>
    </row>
    <row r="707" spans="1:17" x14ac:dyDescent="0.25">
      <c r="A707" s="98">
        <f t="shared" ref="A707:A721" si="34">+EOMONTH(A706,1)</f>
        <v>65592</v>
      </c>
      <c r="B707" s="713" t="str">
        <f t="shared" ref="B707:B721" si="35">+B706</f>
        <v>AMCo</v>
      </c>
      <c r="C707" s="99">
        <v>0</v>
      </c>
      <c r="D707" s="100">
        <v>0</v>
      </c>
      <c r="E707" s="100">
        <v>0</v>
      </c>
      <c r="F707" s="100">
        <v>0</v>
      </c>
      <c r="G707" s="100">
        <v>0</v>
      </c>
      <c r="H707" s="100">
        <v>0</v>
      </c>
      <c r="I707" s="100">
        <v>0</v>
      </c>
      <c r="J707" s="100">
        <v>0</v>
      </c>
      <c r="K707" s="101">
        <v>0</v>
      </c>
      <c r="L707" s="102">
        <f t="shared" si="33"/>
        <v>0</v>
      </c>
      <c r="M707" s="104">
        <v>0</v>
      </c>
      <c r="N707" s="104">
        <v>0</v>
      </c>
      <c r="O707" s="104">
        <v>0</v>
      </c>
      <c r="P707" s="104">
        <v>0</v>
      </c>
      <c r="Q707" s="105">
        <v>0</v>
      </c>
    </row>
    <row r="708" spans="1:17" x14ac:dyDescent="0.25">
      <c r="A708" s="106">
        <f t="shared" si="34"/>
        <v>65623</v>
      </c>
      <c r="B708" s="714" t="str">
        <f t="shared" si="35"/>
        <v>AMCo</v>
      </c>
      <c r="C708" s="93">
        <v>0</v>
      </c>
      <c r="D708" s="94">
        <v>0</v>
      </c>
      <c r="E708" s="94">
        <v>0</v>
      </c>
      <c r="F708" s="94">
        <v>0</v>
      </c>
      <c r="G708" s="94">
        <v>0</v>
      </c>
      <c r="H708" s="94">
        <v>0</v>
      </c>
      <c r="I708" s="94">
        <v>0</v>
      </c>
      <c r="J708" s="94">
        <v>0</v>
      </c>
      <c r="K708" s="95">
        <v>0</v>
      </c>
      <c r="L708" s="94">
        <f t="shared" si="33"/>
        <v>0</v>
      </c>
      <c r="M708" s="95">
        <v>0</v>
      </c>
      <c r="N708" s="95">
        <v>0</v>
      </c>
      <c r="O708" s="95">
        <v>0</v>
      </c>
      <c r="P708" s="95">
        <v>0</v>
      </c>
      <c r="Q708" s="97">
        <v>0</v>
      </c>
    </row>
    <row r="709" spans="1:17" x14ac:dyDescent="0.25">
      <c r="A709" s="98">
        <f t="shared" si="34"/>
        <v>65653</v>
      </c>
      <c r="B709" s="713" t="str">
        <f t="shared" si="35"/>
        <v>AMCo</v>
      </c>
      <c r="C709" s="99">
        <v>0</v>
      </c>
      <c r="D709" s="100">
        <v>0</v>
      </c>
      <c r="E709" s="100">
        <v>0</v>
      </c>
      <c r="F709" s="100">
        <v>0</v>
      </c>
      <c r="G709" s="100">
        <v>0</v>
      </c>
      <c r="H709" s="100">
        <v>0</v>
      </c>
      <c r="I709" s="100">
        <v>0</v>
      </c>
      <c r="J709" s="100">
        <v>0</v>
      </c>
      <c r="K709" s="101">
        <v>0</v>
      </c>
      <c r="L709" s="102">
        <f t="shared" si="33"/>
        <v>0</v>
      </c>
      <c r="M709" s="104">
        <v>0</v>
      </c>
      <c r="N709" s="104">
        <v>0</v>
      </c>
      <c r="O709" s="104">
        <v>0</v>
      </c>
      <c r="P709" s="104">
        <v>0</v>
      </c>
      <c r="Q709" s="105">
        <v>0</v>
      </c>
    </row>
    <row r="710" spans="1:17" x14ac:dyDescent="0.25">
      <c r="A710" s="106">
        <f t="shared" si="34"/>
        <v>65684</v>
      </c>
      <c r="B710" s="714" t="str">
        <f t="shared" si="35"/>
        <v>AMCo</v>
      </c>
      <c r="C710" s="93">
        <v>0</v>
      </c>
      <c r="D710" s="94">
        <v>0</v>
      </c>
      <c r="E710" s="94">
        <v>0</v>
      </c>
      <c r="F710" s="94">
        <v>0</v>
      </c>
      <c r="G710" s="94">
        <v>0</v>
      </c>
      <c r="H710" s="94">
        <v>0</v>
      </c>
      <c r="I710" s="94">
        <v>0</v>
      </c>
      <c r="J710" s="94">
        <v>0</v>
      </c>
      <c r="K710" s="95">
        <v>0</v>
      </c>
      <c r="L710" s="94">
        <f t="shared" si="33"/>
        <v>0</v>
      </c>
      <c r="M710" s="95">
        <v>0</v>
      </c>
      <c r="N710" s="95">
        <v>0</v>
      </c>
      <c r="O710" s="95">
        <v>0</v>
      </c>
      <c r="P710" s="95">
        <v>0</v>
      </c>
      <c r="Q710" s="97">
        <v>0</v>
      </c>
    </row>
    <row r="711" spans="1:17" x14ac:dyDescent="0.25">
      <c r="A711" s="98">
        <f t="shared" si="34"/>
        <v>65714</v>
      </c>
      <c r="B711" s="713" t="str">
        <f t="shared" si="35"/>
        <v>AMCo</v>
      </c>
      <c r="C711" s="99">
        <v>0</v>
      </c>
      <c r="D711" s="100">
        <v>0</v>
      </c>
      <c r="E711" s="100">
        <v>0</v>
      </c>
      <c r="F711" s="100">
        <v>0</v>
      </c>
      <c r="G711" s="100">
        <v>0</v>
      </c>
      <c r="H711" s="100">
        <v>0</v>
      </c>
      <c r="I711" s="100">
        <v>0</v>
      </c>
      <c r="J711" s="100">
        <v>0</v>
      </c>
      <c r="K711" s="101">
        <v>0</v>
      </c>
      <c r="L711" s="102">
        <f t="shared" si="33"/>
        <v>0</v>
      </c>
      <c r="M711" s="104">
        <v>0</v>
      </c>
      <c r="N711" s="104">
        <v>0</v>
      </c>
      <c r="O711" s="104">
        <v>0</v>
      </c>
      <c r="P711" s="104">
        <v>0</v>
      </c>
      <c r="Q711" s="105">
        <v>0</v>
      </c>
    </row>
    <row r="712" spans="1:17" x14ac:dyDescent="0.25">
      <c r="A712" s="106">
        <f t="shared" si="34"/>
        <v>65745</v>
      </c>
      <c r="B712" s="714" t="str">
        <f t="shared" si="35"/>
        <v>AMCo</v>
      </c>
      <c r="C712" s="93">
        <v>0</v>
      </c>
      <c r="D712" s="94">
        <v>0</v>
      </c>
      <c r="E712" s="94">
        <v>0</v>
      </c>
      <c r="F712" s="94">
        <v>0</v>
      </c>
      <c r="G712" s="94">
        <v>0</v>
      </c>
      <c r="H712" s="94">
        <v>0</v>
      </c>
      <c r="I712" s="94">
        <v>0</v>
      </c>
      <c r="J712" s="94">
        <v>0</v>
      </c>
      <c r="K712" s="95">
        <v>0</v>
      </c>
      <c r="L712" s="94">
        <f t="shared" si="33"/>
        <v>0</v>
      </c>
      <c r="M712" s="95">
        <v>0</v>
      </c>
      <c r="N712" s="95">
        <v>0</v>
      </c>
      <c r="O712" s="95">
        <v>0</v>
      </c>
      <c r="P712" s="95">
        <v>0</v>
      </c>
      <c r="Q712" s="97">
        <v>0</v>
      </c>
    </row>
    <row r="713" spans="1:17" x14ac:dyDescent="0.25">
      <c r="A713" s="98">
        <f t="shared" si="34"/>
        <v>65776</v>
      </c>
      <c r="B713" s="713" t="str">
        <f t="shared" si="35"/>
        <v>AMCo</v>
      </c>
      <c r="C713" s="99">
        <v>0</v>
      </c>
      <c r="D713" s="100">
        <v>0</v>
      </c>
      <c r="E713" s="100">
        <v>0</v>
      </c>
      <c r="F713" s="100">
        <v>0</v>
      </c>
      <c r="G713" s="100">
        <v>0</v>
      </c>
      <c r="H713" s="100">
        <v>0</v>
      </c>
      <c r="I713" s="100">
        <v>0</v>
      </c>
      <c r="J713" s="100">
        <v>0</v>
      </c>
      <c r="K713" s="101">
        <v>0</v>
      </c>
      <c r="L713" s="102">
        <f t="shared" si="33"/>
        <v>0</v>
      </c>
      <c r="M713" s="104">
        <v>0</v>
      </c>
      <c r="N713" s="104">
        <v>0</v>
      </c>
      <c r="O713" s="104">
        <v>0</v>
      </c>
      <c r="P713" s="104">
        <v>0</v>
      </c>
      <c r="Q713" s="105">
        <v>0</v>
      </c>
    </row>
    <row r="714" spans="1:17" x14ac:dyDescent="0.25">
      <c r="A714" s="106">
        <f t="shared" si="34"/>
        <v>65805</v>
      </c>
      <c r="B714" s="714" t="str">
        <f t="shared" si="35"/>
        <v>AMCo</v>
      </c>
      <c r="C714" s="93">
        <v>0</v>
      </c>
      <c r="D714" s="94">
        <v>0</v>
      </c>
      <c r="E714" s="94">
        <v>0</v>
      </c>
      <c r="F714" s="94">
        <v>0</v>
      </c>
      <c r="G714" s="94">
        <v>0</v>
      </c>
      <c r="H714" s="94">
        <v>0</v>
      </c>
      <c r="I714" s="94">
        <v>0</v>
      </c>
      <c r="J714" s="94">
        <v>0</v>
      </c>
      <c r="K714" s="95">
        <v>0</v>
      </c>
      <c r="L714" s="94">
        <f t="shared" si="33"/>
        <v>0</v>
      </c>
      <c r="M714" s="95">
        <v>0</v>
      </c>
      <c r="N714" s="95">
        <v>0</v>
      </c>
      <c r="O714" s="95">
        <v>0</v>
      </c>
      <c r="P714" s="95">
        <v>0</v>
      </c>
      <c r="Q714" s="97">
        <v>0</v>
      </c>
    </row>
    <row r="715" spans="1:17" x14ac:dyDescent="0.25">
      <c r="A715" s="98">
        <f t="shared" si="34"/>
        <v>65836</v>
      </c>
      <c r="B715" s="713" t="str">
        <f t="shared" si="35"/>
        <v>AMCo</v>
      </c>
      <c r="C715" s="99">
        <v>0</v>
      </c>
      <c r="D715" s="100">
        <v>0</v>
      </c>
      <c r="E715" s="100">
        <v>0</v>
      </c>
      <c r="F715" s="100">
        <v>0</v>
      </c>
      <c r="G715" s="100">
        <v>0</v>
      </c>
      <c r="H715" s="100">
        <v>0</v>
      </c>
      <c r="I715" s="100">
        <v>0</v>
      </c>
      <c r="J715" s="100">
        <v>0</v>
      </c>
      <c r="K715" s="101">
        <v>0</v>
      </c>
      <c r="L715" s="102">
        <f t="shared" si="33"/>
        <v>0</v>
      </c>
      <c r="M715" s="104">
        <v>0</v>
      </c>
      <c r="N715" s="104">
        <v>0</v>
      </c>
      <c r="O715" s="104">
        <v>0</v>
      </c>
      <c r="P715" s="104">
        <v>0</v>
      </c>
      <c r="Q715" s="105">
        <v>0</v>
      </c>
    </row>
    <row r="716" spans="1:17" x14ac:dyDescent="0.25">
      <c r="A716" s="106">
        <f t="shared" si="34"/>
        <v>65866</v>
      </c>
      <c r="B716" s="714" t="str">
        <f t="shared" si="35"/>
        <v>AMCo</v>
      </c>
      <c r="C716" s="93">
        <v>0</v>
      </c>
      <c r="D716" s="94">
        <v>0</v>
      </c>
      <c r="E716" s="94">
        <v>0</v>
      </c>
      <c r="F716" s="94">
        <v>0</v>
      </c>
      <c r="G716" s="94">
        <v>0</v>
      </c>
      <c r="H716" s="94">
        <v>0</v>
      </c>
      <c r="I716" s="94">
        <v>0</v>
      </c>
      <c r="J716" s="94">
        <v>0</v>
      </c>
      <c r="K716" s="95">
        <v>0</v>
      </c>
      <c r="L716" s="94">
        <f t="shared" si="33"/>
        <v>0</v>
      </c>
      <c r="M716" s="95">
        <v>0</v>
      </c>
      <c r="N716" s="95">
        <v>0</v>
      </c>
      <c r="O716" s="95">
        <v>0</v>
      </c>
      <c r="P716" s="95">
        <v>0</v>
      </c>
      <c r="Q716" s="97">
        <v>0</v>
      </c>
    </row>
    <row r="717" spans="1:17" x14ac:dyDescent="0.25">
      <c r="A717" s="98">
        <f t="shared" si="34"/>
        <v>65897</v>
      </c>
      <c r="B717" s="713" t="str">
        <f t="shared" si="35"/>
        <v>AMCo</v>
      </c>
      <c r="C717" s="99">
        <v>0</v>
      </c>
      <c r="D717" s="100">
        <v>0</v>
      </c>
      <c r="E717" s="100">
        <v>0</v>
      </c>
      <c r="F717" s="100">
        <v>0</v>
      </c>
      <c r="G717" s="100">
        <v>0</v>
      </c>
      <c r="H717" s="100">
        <v>0</v>
      </c>
      <c r="I717" s="100">
        <v>0</v>
      </c>
      <c r="J717" s="100">
        <v>0</v>
      </c>
      <c r="K717" s="101">
        <v>0</v>
      </c>
      <c r="L717" s="102">
        <f t="shared" si="33"/>
        <v>0</v>
      </c>
      <c r="M717" s="104">
        <v>0</v>
      </c>
      <c r="N717" s="104">
        <v>0</v>
      </c>
      <c r="O717" s="104">
        <v>0</v>
      </c>
      <c r="P717" s="104">
        <v>0</v>
      </c>
      <c r="Q717" s="105">
        <v>0</v>
      </c>
    </row>
    <row r="718" spans="1:17" x14ac:dyDescent="0.25">
      <c r="A718" s="106">
        <f t="shared" si="34"/>
        <v>65927</v>
      </c>
      <c r="B718" s="714" t="str">
        <f t="shared" si="35"/>
        <v>AMCo</v>
      </c>
      <c r="C718" s="93">
        <v>0</v>
      </c>
      <c r="D718" s="94">
        <v>0</v>
      </c>
      <c r="E718" s="94">
        <v>0</v>
      </c>
      <c r="F718" s="94">
        <v>0</v>
      </c>
      <c r="G718" s="94">
        <v>0</v>
      </c>
      <c r="H718" s="94">
        <v>0</v>
      </c>
      <c r="I718" s="94">
        <v>0</v>
      </c>
      <c r="J718" s="94">
        <v>0</v>
      </c>
      <c r="K718" s="95">
        <v>0</v>
      </c>
      <c r="L718" s="94">
        <f t="shared" si="33"/>
        <v>0</v>
      </c>
      <c r="M718" s="95">
        <v>0</v>
      </c>
      <c r="N718" s="95">
        <v>0</v>
      </c>
      <c r="O718" s="95">
        <v>0</v>
      </c>
      <c r="P718" s="95">
        <v>0</v>
      </c>
      <c r="Q718" s="97">
        <v>0</v>
      </c>
    </row>
    <row r="719" spans="1:17" x14ac:dyDescent="0.25">
      <c r="A719" s="98">
        <f t="shared" si="34"/>
        <v>65958</v>
      </c>
      <c r="B719" s="713" t="str">
        <f t="shared" si="35"/>
        <v>AMCo</v>
      </c>
      <c r="C719" s="99">
        <v>0</v>
      </c>
      <c r="D719" s="100">
        <v>0</v>
      </c>
      <c r="E719" s="100">
        <v>0</v>
      </c>
      <c r="F719" s="100">
        <v>0</v>
      </c>
      <c r="G719" s="100">
        <v>0</v>
      </c>
      <c r="H719" s="100">
        <v>0</v>
      </c>
      <c r="I719" s="100">
        <v>0</v>
      </c>
      <c r="J719" s="100">
        <v>0</v>
      </c>
      <c r="K719" s="101">
        <v>0</v>
      </c>
      <c r="L719" s="102">
        <f t="shared" si="33"/>
        <v>0</v>
      </c>
      <c r="M719" s="104">
        <v>0</v>
      </c>
      <c r="N719" s="104">
        <v>0</v>
      </c>
      <c r="O719" s="104">
        <v>0</v>
      </c>
      <c r="P719" s="104">
        <v>0</v>
      </c>
      <c r="Q719" s="105">
        <v>0</v>
      </c>
    </row>
    <row r="720" spans="1:17" x14ac:dyDescent="0.25">
      <c r="A720" s="106">
        <f t="shared" si="34"/>
        <v>65989</v>
      </c>
      <c r="B720" s="714" t="str">
        <f t="shared" si="35"/>
        <v>AMCo</v>
      </c>
      <c r="C720" s="93">
        <v>0</v>
      </c>
      <c r="D720" s="94">
        <v>0</v>
      </c>
      <c r="E720" s="94">
        <v>0</v>
      </c>
      <c r="F720" s="94">
        <v>0</v>
      </c>
      <c r="G720" s="94">
        <v>0</v>
      </c>
      <c r="H720" s="94">
        <v>0</v>
      </c>
      <c r="I720" s="94">
        <v>0</v>
      </c>
      <c r="J720" s="94">
        <v>0</v>
      </c>
      <c r="K720" s="95">
        <v>0</v>
      </c>
      <c r="L720" s="94">
        <f t="shared" si="33"/>
        <v>0</v>
      </c>
      <c r="M720" s="95">
        <v>0</v>
      </c>
      <c r="N720" s="95">
        <v>0</v>
      </c>
      <c r="O720" s="95">
        <v>0</v>
      </c>
      <c r="P720" s="95">
        <v>0</v>
      </c>
      <c r="Q720" s="97">
        <v>0</v>
      </c>
    </row>
    <row r="721" spans="1:17" x14ac:dyDescent="0.25">
      <c r="A721" s="98">
        <f t="shared" si="34"/>
        <v>66019</v>
      </c>
      <c r="B721" s="713" t="str">
        <f t="shared" si="35"/>
        <v>AMCo</v>
      </c>
      <c r="C721" s="99">
        <v>0</v>
      </c>
      <c r="D721" s="100">
        <v>0</v>
      </c>
      <c r="E721" s="100">
        <v>0</v>
      </c>
      <c r="F721" s="100">
        <v>0</v>
      </c>
      <c r="G721" s="100">
        <v>0</v>
      </c>
      <c r="H721" s="100">
        <v>0</v>
      </c>
      <c r="I721" s="100">
        <v>0</v>
      </c>
      <c r="J721" s="100">
        <v>0</v>
      </c>
      <c r="K721" s="101">
        <v>0</v>
      </c>
      <c r="L721" s="102">
        <f t="shared" si="33"/>
        <v>0</v>
      </c>
      <c r="M721" s="104">
        <v>0</v>
      </c>
      <c r="N721" s="104">
        <v>0</v>
      </c>
      <c r="O721" s="104">
        <v>0</v>
      </c>
      <c r="P721" s="104">
        <v>0</v>
      </c>
      <c r="Q721" s="105">
        <v>0</v>
      </c>
    </row>
  </sheetData>
  <conditionalFormatting sqref="C2:P721">
    <cfRule type="expression" dxfId="30" priority="6">
      <formula>_xlfn.ISFORMULA(C2)</formula>
    </cfRule>
  </conditionalFormatting>
  <conditionalFormatting sqref="O2:O721">
    <cfRule type="expression" dxfId="29" priority="5">
      <formula>_xlfn.ISFORMULA(O2)</formula>
    </cfRule>
  </conditionalFormatting>
  <conditionalFormatting sqref="M2:P721">
    <cfRule type="expression" dxfId="28" priority="4">
      <formula>_xlfn.ISFORMULA(M2)</formula>
    </cfRule>
  </conditionalFormatting>
  <conditionalFormatting sqref="M2:M601">
    <cfRule type="expression" dxfId="27" priority="2">
      <formula>YEAR($A2)&lt;&gt;YEAR($A1)</formula>
    </cfRule>
    <cfRule type="expression" dxfId="26" priority="3">
      <formula>_xlfn.ISFORMULA(M2)</formula>
    </cfRule>
  </conditionalFormatting>
  <conditionalFormatting sqref="Q2:Q721">
    <cfRule type="expression" dxfId="25" priority="1">
      <formula>_xlfn.ISFORMULA(Q2)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BC8E0-9A0F-4123-9BB8-3243D2794EDA}">
  <sheetPr codeName="Sheet14">
    <tabColor rgb="FF000000"/>
  </sheetPr>
  <dimension ref="A1:Q721"/>
  <sheetViews>
    <sheetView workbookViewId="0"/>
  </sheetViews>
  <sheetFormatPr defaultRowHeight="15" x14ac:dyDescent="0.25"/>
  <cols>
    <col min="2" max="2" width="8.140625" customWidth="1"/>
    <col min="13" max="14" width="9.140625" style="2"/>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44074</v>
      </c>
      <c r="B2" s="92" t="str">
        <f>+asset_level_drivers!$G$1</f>
        <v>FORE ONLY</v>
      </c>
      <c r="C2" s="93">
        <v>40</v>
      </c>
      <c r="D2" s="94">
        <v>66.771570487976078</v>
      </c>
      <c r="E2" s="94">
        <v>694.05605236816405</v>
      </c>
      <c r="F2" s="94">
        <v>64.547220001220708</v>
      </c>
      <c r="G2" s="94">
        <v>66.771570487976078</v>
      </c>
      <c r="H2" s="94">
        <v>48.950560832977295</v>
      </c>
      <c r="I2" s="94">
        <v>386.95571008300783</v>
      </c>
      <c r="J2" s="94">
        <v>42.756811363220216</v>
      </c>
      <c r="K2" s="95">
        <v>619.25558948863636</v>
      </c>
      <c r="L2" s="94">
        <f t="shared" ref="L2:L65" si="0">+P2+O2</f>
        <v>83.333333333333329</v>
      </c>
      <c r="M2" s="94">
        <v>0</v>
      </c>
      <c r="N2" s="94">
        <v>0</v>
      </c>
      <c r="O2" s="96">
        <v>0</v>
      </c>
      <c r="P2" s="95">
        <f t="shared" ref="P2:P65" si="1">1000/12</f>
        <v>83.333333333333329</v>
      </c>
      <c r="Q2" s="97">
        <v>0</v>
      </c>
    </row>
    <row r="3" spans="1:17" x14ac:dyDescent="0.25">
      <c r="A3" s="98">
        <f t="shared" ref="A3:A66" si="2">+EOMONTH(A2,1)</f>
        <v>44104</v>
      </c>
      <c r="B3" s="98" t="str">
        <f>+asset_level_drivers!$G$1</f>
        <v>FORE ONLY</v>
      </c>
      <c r="C3" s="99">
        <v>40</v>
      </c>
      <c r="D3" s="100">
        <v>62.684493644714358</v>
      </c>
      <c r="E3" s="100">
        <v>681.63600927734376</v>
      </c>
      <c r="F3" s="100">
        <v>63.392155334472655</v>
      </c>
      <c r="G3" s="100">
        <v>62.684493644714358</v>
      </c>
      <c r="H3" s="100">
        <v>45.946415405273434</v>
      </c>
      <c r="I3" s="100">
        <v>380.08630358886717</v>
      </c>
      <c r="J3" s="100">
        <v>41.997662780761722</v>
      </c>
      <c r="K3" s="101">
        <v>607.61218572443181</v>
      </c>
      <c r="L3" s="102">
        <f t="shared" si="0"/>
        <v>83.333333333333329</v>
      </c>
      <c r="M3" s="102">
        <v>0</v>
      </c>
      <c r="N3" s="102">
        <v>0</v>
      </c>
      <c r="O3" s="103">
        <v>0</v>
      </c>
      <c r="P3" s="104">
        <f t="shared" si="1"/>
        <v>83.333333333333329</v>
      </c>
      <c r="Q3" s="105">
        <v>0</v>
      </c>
    </row>
    <row r="4" spans="1:17" x14ac:dyDescent="0.25">
      <c r="A4" s="106">
        <f t="shared" si="2"/>
        <v>44135</v>
      </c>
      <c r="B4" s="106" t="str">
        <f>+asset_level_drivers!$G$1</f>
        <v>FORE ONLY</v>
      </c>
      <c r="C4" s="93">
        <v>40</v>
      </c>
      <c r="D4" s="94">
        <v>59.220697158813479</v>
      </c>
      <c r="E4" s="94">
        <v>671.39678149414067</v>
      </c>
      <c r="F4" s="94">
        <v>62.43990744018555</v>
      </c>
      <c r="G4" s="94">
        <v>59.220697158813479</v>
      </c>
      <c r="H4" s="94">
        <v>43.399883872985839</v>
      </c>
      <c r="I4" s="94">
        <v>374.41952429199216</v>
      </c>
      <c r="J4" s="94">
        <v>41.371554054260251</v>
      </c>
      <c r="K4" s="95">
        <v>597.52119022253783</v>
      </c>
      <c r="L4" s="94">
        <f t="shared" si="0"/>
        <v>83.333333333333329</v>
      </c>
      <c r="M4" s="94">
        <v>0</v>
      </c>
      <c r="N4" s="94">
        <v>0</v>
      </c>
      <c r="O4" s="96">
        <v>0</v>
      </c>
      <c r="P4" s="95">
        <f t="shared" si="1"/>
        <v>83.333333333333329</v>
      </c>
      <c r="Q4" s="97">
        <v>0</v>
      </c>
    </row>
    <row r="5" spans="1:17" x14ac:dyDescent="0.25">
      <c r="A5" s="98">
        <f t="shared" si="2"/>
        <v>44165</v>
      </c>
      <c r="B5" s="98" t="str">
        <f>+asset_level_drivers!$G$1</f>
        <v>FORE ONLY</v>
      </c>
      <c r="C5" s="99">
        <v>40</v>
      </c>
      <c r="D5" s="100">
        <v>56.232983749389646</v>
      </c>
      <c r="E5" s="100">
        <v>662.99452502441409</v>
      </c>
      <c r="F5" s="100">
        <v>61.658497085571291</v>
      </c>
      <c r="G5" s="100">
        <v>56.232983749389646</v>
      </c>
      <c r="H5" s="100">
        <v>41.203188789367672</v>
      </c>
      <c r="I5" s="100">
        <v>369.76813299560547</v>
      </c>
      <c r="J5" s="100">
        <v>40.857728904724119</v>
      </c>
      <c r="K5" s="101">
        <v>588.72669625946969</v>
      </c>
      <c r="L5" s="102">
        <f t="shared" si="0"/>
        <v>83.333333333333329</v>
      </c>
      <c r="M5" s="102">
        <v>0</v>
      </c>
      <c r="N5" s="102">
        <v>0</v>
      </c>
      <c r="O5" s="103">
        <v>0</v>
      </c>
      <c r="P5" s="104">
        <f t="shared" si="1"/>
        <v>83.333333333333329</v>
      </c>
      <c r="Q5" s="105">
        <v>0</v>
      </c>
    </row>
    <row r="6" spans="1:17" x14ac:dyDescent="0.25">
      <c r="A6" s="106">
        <f t="shared" si="2"/>
        <v>44196</v>
      </c>
      <c r="B6" s="106" t="str">
        <f>+asset_level_drivers!$G$1</f>
        <v>FORE ONLY</v>
      </c>
      <c r="C6" s="93">
        <v>40</v>
      </c>
      <c r="D6" s="94">
        <v>53.619873645782469</v>
      </c>
      <c r="E6" s="94">
        <v>654.69690759277341</v>
      </c>
      <c r="F6" s="94">
        <v>60.886818870544431</v>
      </c>
      <c r="G6" s="94">
        <v>53.619873645782469</v>
      </c>
      <c r="H6" s="94">
        <v>39.281918880462648</v>
      </c>
      <c r="I6" s="94">
        <v>365.19489758300779</v>
      </c>
      <c r="J6" s="94">
        <v>40.35216709136963</v>
      </c>
      <c r="K6" s="95">
        <v>581.03905717329542</v>
      </c>
      <c r="L6" s="94">
        <f t="shared" si="0"/>
        <v>83.333333333333329</v>
      </c>
      <c r="M6" s="94">
        <v>0</v>
      </c>
      <c r="N6" s="94">
        <v>0</v>
      </c>
      <c r="O6" s="96">
        <v>0</v>
      </c>
      <c r="P6" s="95">
        <f t="shared" si="1"/>
        <v>83.333333333333329</v>
      </c>
      <c r="Q6" s="97">
        <v>0</v>
      </c>
    </row>
    <row r="7" spans="1:17" x14ac:dyDescent="0.25">
      <c r="A7" s="98">
        <f t="shared" si="2"/>
        <v>44227</v>
      </c>
      <c r="B7" s="98" t="str">
        <f>+asset_level_drivers!$G$1</f>
        <v>FORE ONLY</v>
      </c>
      <c r="C7" s="99">
        <v>40</v>
      </c>
      <c r="D7" s="100">
        <v>51.308423179626466</v>
      </c>
      <c r="E7" s="100">
        <v>646.30497436523433</v>
      </c>
      <c r="F7" s="100">
        <v>60.106369232177734</v>
      </c>
      <c r="G7" s="100">
        <v>51.308423179626466</v>
      </c>
      <c r="H7" s="100">
        <v>37.582531200408937</v>
      </c>
      <c r="I7" s="100">
        <v>360.59179315185548</v>
      </c>
      <c r="J7" s="100">
        <v>39.842888305664061</v>
      </c>
      <c r="K7" s="101">
        <v>574.3156392045455</v>
      </c>
      <c r="L7" s="102">
        <f t="shared" si="0"/>
        <v>83.333333333333329</v>
      </c>
      <c r="M7" s="102">
        <v>0</v>
      </c>
      <c r="N7" s="102">
        <v>0</v>
      </c>
      <c r="O7" s="103">
        <v>0</v>
      </c>
      <c r="P7" s="104">
        <f t="shared" si="1"/>
        <v>83.333333333333329</v>
      </c>
      <c r="Q7" s="105">
        <v>0</v>
      </c>
    </row>
    <row r="8" spans="1:17" x14ac:dyDescent="0.25">
      <c r="A8" s="106">
        <f t="shared" si="2"/>
        <v>44255</v>
      </c>
      <c r="B8" s="106" t="str">
        <f>+asset_level_drivers!$G$1</f>
        <v>FORE ONLY</v>
      </c>
      <c r="C8" s="93">
        <v>40</v>
      </c>
      <c r="D8" s="94">
        <v>49.24446244430542</v>
      </c>
      <c r="E8" s="94">
        <v>639.19628771972657</v>
      </c>
      <c r="F8" s="94">
        <v>59.445260879516603</v>
      </c>
      <c r="G8" s="94">
        <v>49.24446244430542</v>
      </c>
      <c r="H8" s="94">
        <v>36.06522776031494</v>
      </c>
      <c r="I8" s="94">
        <v>356.70322546386717</v>
      </c>
      <c r="J8" s="94">
        <v>39.412535263061521</v>
      </c>
      <c r="K8" s="95">
        <v>568.44806995738634</v>
      </c>
      <c r="L8" s="94">
        <f t="shared" si="0"/>
        <v>83.333333333333329</v>
      </c>
      <c r="M8" s="94">
        <v>0</v>
      </c>
      <c r="N8" s="94">
        <v>0</v>
      </c>
      <c r="O8" s="96">
        <v>0</v>
      </c>
      <c r="P8" s="95">
        <f t="shared" si="1"/>
        <v>83.333333333333329</v>
      </c>
      <c r="Q8" s="97">
        <v>0</v>
      </c>
    </row>
    <row r="9" spans="1:17" x14ac:dyDescent="0.25">
      <c r="A9" s="98">
        <f t="shared" si="2"/>
        <v>44286</v>
      </c>
      <c r="B9" s="98" t="str">
        <f>+asset_level_drivers!$G$1</f>
        <v>FORE ONLY</v>
      </c>
      <c r="C9" s="99">
        <v>40</v>
      </c>
      <c r="D9" s="100">
        <v>47.386710834503177</v>
      </c>
      <c r="E9" s="100">
        <v>633.28498291015626</v>
      </c>
      <c r="F9" s="100">
        <v>58.895509704589841</v>
      </c>
      <c r="G9" s="100">
        <v>47.386710834503177</v>
      </c>
      <c r="H9" s="100">
        <v>34.699665817260744</v>
      </c>
      <c r="I9" s="100">
        <v>353.48289270019529</v>
      </c>
      <c r="J9" s="100">
        <v>39.055970149993897</v>
      </c>
      <c r="K9" s="101">
        <v>563.35391098484843</v>
      </c>
      <c r="L9" s="102">
        <f t="shared" si="0"/>
        <v>83.333333333333329</v>
      </c>
      <c r="M9" s="102">
        <v>0</v>
      </c>
      <c r="N9" s="102">
        <v>0</v>
      </c>
      <c r="O9" s="103">
        <v>0</v>
      </c>
      <c r="P9" s="104">
        <f t="shared" si="1"/>
        <v>83.333333333333329</v>
      </c>
      <c r="Q9" s="105">
        <v>0</v>
      </c>
    </row>
    <row r="10" spans="1:17" x14ac:dyDescent="0.25">
      <c r="A10" s="106">
        <f t="shared" si="2"/>
        <v>44316</v>
      </c>
      <c r="B10" s="106" t="str">
        <f>+asset_level_drivers!$G$1</f>
        <v>FORE ONLY</v>
      </c>
      <c r="C10" s="93">
        <v>40</v>
      </c>
      <c r="D10" s="94">
        <v>45.703023162841795</v>
      </c>
      <c r="E10" s="94">
        <v>628.51463085937496</v>
      </c>
      <c r="F10" s="94">
        <v>58.451866676330567</v>
      </c>
      <c r="G10" s="94">
        <v>45.703023162841795</v>
      </c>
      <c r="H10" s="94">
        <v>33.462201633453368</v>
      </c>
      <c r="I10" s="94">
        <v>350.90066821289065</v>
      </c>
      <c r="J10" s="94">
        <v>38.769844078063961</v>
      </c>
      <c r="K10" s="95">
        <v>558.97068181818179</v>
      </c>
      <c r="L10" s="94">
        <f t="shared" si="0"/>
        <v>83.333333333333329</v>
      </c>
      <c r="M10" s="94">
        <v>0</v>
      </c>
      <c r="N10" s="94">
        <v>0</v>
      </c>
      <c r="O10" s="96">
        <v>0</v>
      </c>
      <c r="P10" s="95">
        <f t="shared" si="1"/>
        <v>83.333333333333329</v>
      </c>
      <c r="Q10" s="97">
        <v>0</v>
      </c>
    </row>
    <row r="11" spans="1:17" x14ac:dyDescent="0.25">
      <c r="A11" s="98">
        <f t="shared" si="2"/>
        <v>44347</v>
      </c>
      <c r="B11" s="98" t="str">
        <f>+asset_level_drivers!$G$1</f>
        <v>FORE ONLY</v>
      </c>
      <c r="C11" s="99">
        <v>40</v>
      </c>
      <c r="D11" s="100">
        <v>44.167916507720946</v>
      </c>
      <c r="E11" s="100">
        <v>624.85167272949218</v>
      </c>
      <c r="F11" s="100">
        <v>58.111212020874021</v>
      </c>
      <c r="G11" s="100">
        <v>44.167916507720946</v>
      </c>
      <c r="H11" s="100">
        <v>32.334087844848632</v>
      </c>
      <c r="I11" s="100">
        <v>348.93901495361331</v>
      </c>
      <c r="J11" s="100">
        <v>38.552204654693604</v>
      </c>
      <c r="K11" s="101">
        <v>529.55481415719692</v>
      </c>
      <c r="L11" s="102">
        <f t="shared" si="0"/>
        <v>83.333333333333329</v>
      </c>
      <c r="M11" s="102">
        <v>0</v>
      </c>
      <c r="N11" s="102">
        <v>0</v>
      </c>
      <c r="O11" s="103">
        <v>0</v>
      </c>
      <c r="P11" s="104">
        <f t="shared" si="1"/>
        <v>83.333333333333329</v>
      </c>
      <c r="Q11" s="105">
        <v>0</v>
      </c>
    </row>
    <row r="12" spans="1:17" x14ac:dyDescent="0.25">
      <c r="A12" s="106">
        <f t="shared" si="2"/>
        <v>44377</v>
      </c>
      <c r="B12" s="106" t="str">
        <f>+asset_level_drivers!$G$1</f>
        <v>FORE ONLY</v>
      </c>
      <c r="C12" s="93">
        <v>40</v>
      </c>
      <c r="D12" s="94">
        <v>42.76087487411499</v>
      </c>
      <c r="E12" s="94">
        <v>622.2812913818359</v>
      </c>
      <c r="F12" s="94">
        <v>57.872166534423826</v>
      </c>
      <c r="G12" s="94">
        <v>42.76087487411499</v>
      </c>
      <c r="H12" s="94">
        <v>31.300226696014406</v>
      </c>
      <c r="I12" s="94">
        <v>347.59077362060549</v>
      </c>
      <c r="J12" s="94">
        <v>38.40224311828613</v>
      </c>
      <c r="K12" s="95">
        <v>526.46663233901518</v>
      </c>
      <c r="L12" s="94">
        <f t="shared" si="0"/>
        <v>83.333333333333329</v>
      </c>
      <c r="M12" s="94">
        <v>0</v>
      </c>
      <c r="N12" s="94">
        <v>0</v>
      </c>
      <c r="O12" s="96">
        <v>0</v>
      </c>
      <c r="P12" s="95">
        <f t="shared" si="1"/>
        <v>83.333333333333329</v>
      </c>
      <c r="Q12" s="97">
        <v>0</v>
      </c>
    </row>
    <row r="13" spans="1:17" x14ac:dyDescent="0.25">
      <c r="A13" s="98">
        <f t="shared" si="2"/>
        <v>44408</v>
      </c>
      <c r="B13" s="98" t="str">
        <f>+asset_level_drivers!$G$1</f>
        <v>FORE ONLY</v>
      </c>
      <c r="C13" s="99">
        <v>40</v>
      </c>
      <c r="D13" s="100">
        <v>41.465159637451173</v>
      </c>
      <c r="E13" s="100">
        <v>620.80459374999998</v>
      </c>
      <c r="F13" s="100">
        <v>57.734833496093749</v>
      </c>
      <c r="G13" s="100">
        <v>41.465159637451173</v>
      </c>
      <c r="H13" s="100">
        <v>30.348295558929443</v>
      </c>
      <c r="I13" s="100">
        <v>346.8576305541992</v>
      </c>
      <c r="J13" s="100">
        <v>38.320130664825442</v>
      </c>
      <c r="K13" s="101">
        <v>523.98640684185602</v>
      </c>
      <c r="L13" s="102">
        <f t="shared" si="0"/>
        <v>83.333333333333329</v>
      </c>
      <c r="M13" s="102">
        <v>0</v>
      </c>
      <c r="N13" s="102">
        <v>0</v>
      </c>
      <c r="O13" s="103">
        <v>0</v>
      </c>
      <c r="P13" s="104">
        <f t="shared" si="1"/>
        <v>83.333333333333329</v>
      </c>
      <c r="Q13" s="105">
        <v>0</v>
      </c>
    </row>
    <row r="14" spans="1:17" x14ac:dyDescent="0.25">
      <c r="A14" s="106">
        <f t="shared" si="2"/>
        <v>44439</v>
      </c>
      <c r="B14" s="106" t="str">
        <f>+asset_level_drivers!$G$1</f>
        <v>FORE ONLY</v>
      </c>
      <c r="C14" s="93">
        <v>40</v>
      </c>
      <c r="D14" s="94">
        <v>40.266953067779539</v>
      </c>
      <c r="E14" s="94">
        <v>620.43689465332034</v>
      </c>
      <c r="F14" s="94">
        <v>57.700636886596676</v>
      </c>
      <c r="G14" s="94">
        <v>40.266953067779539</v>
      </c>
      <c r="H14" s="94">
        <v>29.468123344421386</v>
      </c>
      <c r="I14" s="94">
        <v>346.74916784667971</v>
      </c>
      <c r="J14" s="94">
        <v>38.306909942626952</v>
      </c>
      <c r="K14" s="95">
        <v>509.25223899147727</v>
      </c>
      <c r="L14" s="94">
        <f t="shared" si="0"/>
        <v>83.333333333333329</v>
      </c>
      <c r="M14" s="94">
        <v>0</v>
      </c>
      <c r="N14" s="94">
        <v>0</v>
      </c>
      <c r="O14" s="96">
        <v>0</v>
      </c>
      <c r="P14" s="95">
        <f t="shared" si="1"/>
        <v>83.333333333333329</v>
      </c>
      <c r="Q14" s="97">
        <v>0</v>
      </c>
    </row>
    <row r="15" spans="1:17" x14ac:dyDescent="0.25">
      <c r="A15" s="98">
        <f t="shared" si="2"/>
        <v>44469</v>
      </c>
      <c r="B15" s="98" t="str">
        <f>+asset_level_drivers!$G$1</f>
        <v>FORE ONLY</v>
      </c>
      <c r="C15" s="99">
        <v>40</v>
      </c>
      <c r="D15" s="100">
        <v>39.154732055664063</v>
      </c>
      <c r="E15" s="100">
        <v>621.20665759277347</v>
      </c>
      <c r="F15" s="100">
        <v>57.772225097656253</v>
      </c>
      <c r="G15" s="100">
        <v>39.154732055664063</v>
      </c>
      <c r="H15" s="100">
        <v>28.651225864410399</v>
      </c>
      <c r="I15" s="100">
        <v>347.2823409423828</v>
      </c>
      <c r="J15" s="100">
        <v>38.364442386627196</v>
      </c>
      <c r="K15" s="101">
        <v>507.95599786931814</v>
      </c>
      <c r="L15" s="102">
        <f t="shared" si="0"/>
        <v>83.333333333333329</v>
      </c>
      <c r="M15" s="102">
        <v>0</v>
      </c>
      <c r="N15" s="102">
        <v>0</v>
      </c>
      <c r="O15" s="103">
        <v>0</v>
      </c>
      <c r="P15" s="104">
        <f t="shared" si="1"/>
        <v>83.333333333333329</v>
      </c>
      <c r="Q15" s="105">
        <v>0</v>
      </c>
    </row>
    <row r="16" spans="1:17" x14ac:dyDescent="0.25">
      <c r="A16" s="106">
        <f t="shared" si="2"/>
        <v>44500</v>
      </c>
      <c r="B16" s="106" t="str">
        <f>+asset_level_drivers!$G$1</f>
        <v>FORE ONLY</v>
      </c>
      <c r="C16" s="93">
        <v>40</v>
      </c>
      <c r="D16" s="94">
        <v>38.118794460296634</v>
      </c>
      <c r="E16" s="94">
        <v>623.15485852050779</v>
      </c>
      <c r="F16" s="94">
        <v>57.953408119201661</v>
      </c>
      <c r="G16" s="94">
        <v>38.118794460296634</v>
      </c>
      <c r="H16" s="94">
        <v>27.890459564208985</v>
      </c>
      <c r="I16" s="94">
        <v>348.48111895751953</v>
      </c>
      <c r="J16" s="94">
        <v>38.495355052948</v>
      </c>
      <c r="K16" s="95">
        <v>507.44751006155298</v>
      </c>
      <c r="L16" s="94">
        <f t="shared" si="0"/>
        <v>83.333333333333329</v>
      </c>
      <c r="M16" s="94">
        <v>0</v>
      </c>
      <c r="N16" s="94">
        <v>0</v>
      </c>
      <c r="O16" s="96">
        <v>0</v>
      </c>
      <c r="P16" s="95">
        <f t="shared" si="1"/>
        <v>83.333333333333329</v>
      </c>
      <c r="Q16" s="97">
        <v>0</v>
      </c>
    </row>
    <row r="17" spans="1:17" x14ac:dyDescent="0.25">
      <c r="A17" s="98">
        <f t="shared" si="2"/>
        <v>44530</v>
      </c>
      <c r="B17" s="98" t="str">
        <f>+asset_level_drivers!$G$1</f>
        <v>FORE ONLY</v>
      </c>
      <c r="C17" s="99">
        <v>40</v>
      </c>
      <c r="D17" s="100">
        <v>37.150908641815185</v>
      </c>
      <c r="E17" s="100">
        <v>619.51414843750001</v>
      </c>
      <c r="F17" s="100">
        <v>57.614821662902834</v>
      </c>
      <c r="G17" s="100">
        <v>37.150908641815185</v>
      </c>
      <c r="H17" s="100">
        <v>27.179762973785401</v>
      </c>
      <c r="I17" s="100">
        <v>346.48863284301757</v>
      </c>
      <c r="J17" s="100">
        <v>38.274880012512206</v>
      </c>
      <c r="K17" s="101">
        <v>504.91573982007571</v>
      </c>
      <c r="L17" s="102">
        <f t="shared" si="0"/>
        <v>83.333333333333329</v>
      </c>
      <c r="M17" s="102">
        <v>0</v>
      </c>
      <c r="N17" s="102">
        <v>0</v>
      </c>
      <c r="O17" s="103">
        <v>0</v>
      </c>
      <c r="P17" s="104">
        <f t="shared" si="1"/>
        <v>83.333333333333329</v>
      </c>
      <c r="Q17" s="105">
        <v>0</v>
      </c>
    </row>
    <row r="18" spans="1:17" x14ac:dyDescent="0.25">
      <c r="A18" s="106">
        <f t="shared" si="2"/>
        <v>44561</v>
      </c>
      <c r="B18" s="106" t="str">
        <f>+asset_level_drivers!$G$1</f>
        <v>FORE ONLY</v>
      </c>
      <c r="C18" s="93">
        <v>40</v>
      </c>
      <c r="D18" s="94">
        <v>36.24403219604492</v>
      </c>
      <c r="E18" s="94">
        <v>609.78924340820311</v>
      </c>
      <c r="F18" s="94">
        <v>56.710405265808106</v>
      </c>
      <c r="G18" s="94">
        <v>36.24403219604492</v>
      </c>
      <c r="H18" s="94">
        <v>26.513950149536132</v>
      </c>
      <c r="I18" s="94">
        <v>341.02303805541993</v>
      </c>
      <c r="J18" s="94">
        <v>37.671971111297609</v>
      </c>
      <c r="K18" s="95">
        <v>499.94577118844694</v>
      </c>
      <c r="L18" s="94">
        <f t="shared" si="0"/>
        <v>83.333333333333329</v>
      </c>
      <c r="M18" s="94">
        <v>0</v>
      </c>
      <c r="N18" s="94">
        <v>0</v>
      </c>
      <c r="O18" s="96">
        <v>0</v>
      </c>
      <c r="P18" s="95">
        <f t="shared" si="1"/>
        <v>83.333333333333329</v>
      </c>
      <c r="Q18" s="97">
        <v>0</v>
      </c>
    </row>
    <row r="19" spans="1:17" x14ac:dyDescent="0.25">
      <c r="A19" s="98">
        <f t="shared" si="2"/>
        <v>44592</v>
      </c>
      <c r="B19" s="98" t="str">
        <f>+asset_level_drivers!$G$1</f>
        <v>FORE ONLY</v>
      </c>
      <c r="C19" s="99">
        <v>40</v>
      </c>
      <c r="D19" s="100">
        <v>35.392101825714114</v>
      </c>
      <c r="E19" s="100">
        <v>600.58571923828129</v>
      </c>
      <c r="F19" s="100">
        <v>55.854477043151853</v>
      </c>
      <c r="G19" s="100">
        <v>35.392101825714114</v>
      </c>
      <c r="H19" s="100">
        <v>25.888556995391845</v>
      </c>
      <c r="I19" s="100">
        <v>335.84989550781251</v>
      </c>
      <c r="J19" s="100">
        <v>37.10132920074463</v>
      </c>
      <c r="K19" s="101">
        <v>495.23919862689399</v>
      </c>
      <c r="L19" s="102">
        <f t="shared" si="0"/>
        <v>83.333333333333329</v>
      </c>
      <c r="M19" s="102">
        <v>0</v>
      </c>
      <c r="N19" s="102">
        <v>0</v>
      </c>
      <c r="O19" s="103">
        <v>0</v>
      </c>
      <c r="P19" s="104">
        <f t="shared" si="1"/>
        <v>83.333333333333329</v>
      </c>
      <c r="Q19" s="105">
        <v>0</v>
      </c>
    </row>
    <row r="20" spans="1:17" x14ac:dyDescent="0.25">
      <c r="A20" s="106">
        <f t="shared" si="2"/>
        <v>44620</v>
      </c>
      <c r="B20" s="106" t="str">
        <f>+asset_level_drivers!$G$1</f>
        <v>FORE ONLY</v>
      </c>
      <c r="C20" s="93">
        <v>40</v>
      </c>
      <c r="D20" s="94">
        <v>34.589866134643557</v>
      </c>
      <c r="E20" s="94">
        <v>591.8609294433594</v>
      </c>
      <c r="F20" s="94">
        <v>55.043072090148925</v>
      </c>
      <c r="G20" s="94">
        <v>34.589866134643557</v>
      </c>
      <c r="H20" s="94">
        <v>25.299716144561767</v>
      </c>
      <c r="I20" s="94">
        <v>330.94523541259764</v>
      </c>
      <c r="J20" s="94">
        <v>36.560311977386476</v>
      </c>
      <c r="K20" s="95">
        <v>490.77301017992426</v>
      </c>
      <c r="L20" s="94">
        <f t="shared" si="0"/>
        <v>83.333333333333329</v>
      </c>
      <c r="M20" s="94">
        <v>0</v>
      </c>
      <c r="N20" s="94">
        <v>0</v>
      </c>
      <c r="O20" s="96">
        <v>0</v>
      </c>
      <c r="P20" s="95">
        <f t="shared" si="1"/>
        <v>83.333333333333329</v>
      </c>
      <c r="Q20" s="97">
        <v>0</v>
      </c>
    </row>
    <row r="21" spans="1:17" x14ac:dyDescent="0.25">
      <c r="A21" s="98">
        <f t="shared" si="2"/>
        <v>44651</v>
      </c>
      <c r="B21" s="98" t="str">
        <f>+asset_level_drivers!$G$1</f>
        <v>FORE ONLY</v>
      </c>
      <c r="C21" s="99">
        <v>40</v>
      </c>
      <c r="D21" s="100">
        <v>33.832749244689943</v>
      </c>
      <c r="E21" s="100">
        <v>583.57738696289061</v>
      </c>
      <c r="F21" s="100">
        <v>54.272702438354493</v>
      </c>
      <c r="G21" s="100">
        <v>33.832749244689943</v>
      </c>
      <c r="H21" s="100">
        <v>24.744059516906738</v>
      </c>
      <c r="I21" s="100">
        <v>326.28800009155276</v>
      </c>
      <c r="J21" s="100">
        <v>36.046594585418703</v>
      </c>
      <c r="K21" s="101">
        <v>486.52697679924245</v>
      </c>
      <c r="L21" s="102">
        <f t="shared" si="0"/>
        <v>83.333333333333329</v>
      </c>
      <c r="M21" s="102">
        <v>0</v>
      </c>
      <c r="N21" s="102">
        <v>0</v>
      </c>
      <c r="O21" s="103">
        <v>0</v>
      </c>
      <c r="P21" s="104">
        <f t="shared" si="1"/>
        <v>83.333333333333329</v>
      </c>
      <c r="Q21" s="105">
        <v>0</v>
      </c>
    </row>
    <row r="22" spans="1:17" x14ac:dyDescent="0.25">
      <c r="A22" s="106">
        <f t="shared" si="2"/>
        <v>44681</v>
      </c>
      <c r="B22" s="106" t="str">
        <f>+asset_level_drivers!$G$1</f>
        <v>FORE ONLY</v>
      </c>
      <c r="C22" s="93">
        <v>40</v>
      </c>
      <c r="D22" s="94">
        <v>33.116740577697755</v>
      </c>
      <c r="E22" s="94">
        <v>575.70187536621097</v>
      </c>
      <c r="F22" s="94">
        <v>53.540280235290524</v>
      </c>
      <c r="G22" s="94">
        <v>33.116740577697755</v>
      </c>
      <c r="H22" s="94">
        <v>24.218632862091063</v>
      </c>
      <c r="I22" s="94">
        <v>321.85951333618164</v>
      </c>
      <c r="J22" s="94">
        <v>35.558119609832765</v>
      </c>
      <c r="K22" s="95">
        <v>482.48317234848486</v>
      </c>
      <c r="L22" s="94">
        <f t="shared" si="0"/>
        <v>83.333333333333329</v>
      </c>
      <c r="M22" s="94">
        <v>0</v>
      </c>
      <c r="N22" s="94">
        <v>0</v>
      </c>
      <c r="O22" s="96">
        <v>0</v>
      </c>
      <c r="P22" s="95">
        <f t="shared" si="1"/>
        <v>83.333333333333329</v>
      </c>
      <c r="Q22" s="97">
        <v>0</v>
      </c>
    </row>
    <row r="23" spans="1:17" x14ac:dyDescent="0.25">
      <c r="A23" s="98">
        <f t="shared" si="2"/>
        <v>44712</v>
      </c>
      <c r="B23" s="98" t="str">
        <f>+asset_level_drivers!$G$1</f>
        <v>FORE ONLY</v>
      </c>
      <c r="C23" s="99">
        <v>40</v>
      </c>
      <c r="D23" s="100">
        <v>32.438311370849611</v>
      </c>
      <c r="E23" s="100">
        <v>568.20492431640628</v>
      </c>
      <c r="F23" s="100">
        <v>52.843063537597658</v>
      </c>
      <c r="G23" s="100">
        <v>32.438311370849611</v>
      </c>
      <c r="H23" s="100">
        <v>23.720838447570802</v>
      </c>
      <c r="I23" s="100">
        <v>317.64322003173828</v>
      </c>
      <c r="J23" s="100">
        <v>35.093057407379149</v>
      </c>
      <c r="K23" s="101">
        <v>478.62569602272731</v>
      </c>
      <c r="L23" s="102">
        <f t="shared" si="0"/>
        <v>83.333333333333329</v>
      </c>
      <c r="M23" s="102">
        <v>0</v>
      </c>
      <c r="N23" s="102">
        <v>0</v>
      </c>
      <c r="O23" s="103">
        <v>0</v>
      </c>
      <c r="P23" s="104">
        <f t="shared" si="1"/>
        <v>83.333333333333329</v>
      </c>
      <c r="Q23" s="105">
        <v>0</v>
      </c>
    </row>
    <row r="24" spans="1:17" x14ac:dyDescent="0.25">
      <c r="A24" s="106">
        <f t="shared" si="2"/>
        <v>44742</v>
      </c>
      <c r="B24" s="106" t="str">
        <f>+asset_level_drivers!$G$1</f>
        <v>FORE ONLY</v>
      </c>
      <c r="C24" s="93">
        <v>40</v>
      </c>
      <c r="D24" s="94">
        <v>31.794344303131105</v>
      </c>
      <c r="E24" s="94">
        <v>561.06028186035155</v>
      </c>
      <c r="F24" s="94">
        <v>52.178611892700197</v>
      </c>
      <c r="G24" s="94">
        <v>31.794344303131105</v>
      </c>
      <c r="H24" s="94">
        <v>23.248382553100587</v>
      </c>
      <c r="I24" s="94">
        <v>313.62436898803713</v>
      </c>
      <c r="J24" s="94">
        <v>34.649782485961914</v>
      </c>
      <c r="K24" s="95">
        <v>474.94036754261367</v>
      </c>
      <c r="L24" s="94">
        <f t="shared" si="0"/>
        <v>83.333333333333329</v>
      </c>
      <c r="M24" s="94">
        <v>0</v>
      </c>
      <c r="N24" s="94">
        <v>0</v>
      </c>
      <c r="O24" s="96">
        <v>0</v>
      </c>
      <c r="P24" s="95">
        <f t="shared" si="1"/>
        <v>83.333333333333329</v>
      </c>
      <c r="Q24" s="97">
        <v>0</v>
      </c>
    </row>
    <row r="25" spans="1:17" x14ac:dyDescent="0.25">
      <c r="A25" s="98">
        <f t="shared" si="2"/>
        <v>44773</v>
      </c>
      <c r="B25" s="98" t="str">
        <f>+asset_level_drivers!$G$1</f>
        <v>FORE ONLY</v>
      </c>
      <c r="C25" s="99">
        <v>40</v>
      </c>
      <c r="D25" s="100">
        <v>31.182067203521729</v>
      </c>
      <c r="E25" s="100">
        <v>554.24436376953122</v>
      </c>
      <c r="F25" s="100">
        <v>51.544731849670413</v>
      </c>
      <c r="G25" s="100">
        <v>31.182067203521729</v>
      </c>
      <c r="H25" s="100">
        <v>22.799223438262938</v>
      </c>
      <c r="I25" s="100">
        <v>309.78968795776365</v>
      </c>
      <c r="J25" s="100">
        <v>34.226833286285398</v>
      </c>
      <c r="K25" s="101">
        <v>471.41450343276512</v>
      </c>
      <c r="L25" s="102">
        <f t="shared" si="0"/>
        <v>83.333333333333329</v>
      </c>
      <c r="M25" s="102">
        <v>0</v>
      </c>
      <c r="N25" s="102">
        <v>0</v>
      </c>
      <c r="O25" s="103">
        <v>0</v>
      </c>
      <c r="P25" s="104">
        <f t="shared" si="1"/>
        <v>83.333333333333329</v>
      </c>
      <c r="Q25" s="105">
        <v>0</v>
      </c>
    </row>
    <row r="26" spans="1:17" x14ac:dyDescent="0.25">
      <c r="A26" s="106">
        <f t="shared" si="2"/>
        <v>44804</v>
      </c>
      <c r="B26" s="106" t="str">
        <f>+asset_level_drivers!$G$1</f>
        <v>FORE ONLY</v>
      </c>
      <c r="C26" s="93">
        <v>40</v>
      </c>
      <c r="D26" s="94">
        <v>30.599011894226074</v>
      </c>
      <c r="E26" s="94">
        <v>547.25351013183592</v>
      </c>
      <c r="F26" s="94">
        <v>50.894582099914551</v>
      </c>
      <c r="G26" s="94">
        <v>30.599011894226074</v>
      </c>
      <c r="H26" s="94">
        <v>22.371544174194337</v>
      </c>
      <c r="I26" s="94">
        <v>305.86651016235351</v>
      </c>
      <c r="J26" s="94">
        <v>33.793944972991945</v>
      </c>
      <c r="K26" s="95">
        <v>468.03668797348479</v>
      </c>
      <c r="L26" s="94">
        <f t="shared" si="0"/>
        <v>83.333333333333329</v>
      </c>
      <c r="M26" s="94">
        <v>0</v>
      </c>
      <c r="N26" s="94">
        <v>0</v>
      </c>
      <c r="O26" s="96">
        <v>0</v>
      </c>
      <c r="P26" s="95">
        <f t="shared" si="1"/>
        <v>83.333333333333329</v>
      </c>
      <c r="Q26" s="97">
        <v>0</v>
      </c>
    </row>
    <row r="27" spans="1:17" x14ac:dyDescent="0.25">
      <c r="A27" s="98">
        <f t="shared" si="2"/>
        <v>44834</v>
      </c>
      <c r="B27" s="98" t="str">
        <f>+asset_level_drivers!$G$1</f>
        <v>FORE ONLY</v>
      </c>
      <c r="C27" s="99">
        <v>40</v>
      </c>
      <c r="D27" s="100">
        <v>30.042968978881834</v>
      </c>
      <c r="E27" s="100">
        <v>540.08098364257808</v>
      </c>
      <c r="F27" s="100">
        <v>50.227536437988284</v>
      </c>
      <c r="G27" s="100">
        <v>30.042968978881834</v>
      </c>
      <c r="H27" s="100">
        <v>21.963719432830811</v>
      </c>
      <c r="I27" s="100">
        <v>301.85077014160157</v>
      </c>
      <c r="J27" s="100">
        <v>33.350676738739011</v>
      </c>
      <c r="K27" s="101">
        <v>458.26041429924237</v>
      </c>
      <c r="L27" s="102">
        <f t="shared" si="0"/>
        <v>83.333333333333329</v>
      </c>
      <c r="M27" s="102">
        <v>0</v>
      </c>
      <c r="N27" s="102">
        <v>0</v>
      </c>
      <c r="O27" s="103">
        <v>0</v>
      </c>
      <c r="P27" s="104">
        <f t="shared" si="1"/>
        <v>83.333333333333329</v>
      </c>
      <c r="Q27" s="105">
        <v>0</v>
      </c>
    </row>
    <row r="28" spans="1:17" x14ac:dyDescent="0.25">
      <c r="A28" s="106">
        <f t="shared" si="2"/>
        <v>44865</v>
      </c>
      <c r="B28" s="106" t="str">
        <f>+asset_level_drivers!$G$1</f>
        <v>FORE ONLY</v>
      </c>
      <c r="C28" s="93">
        <v>40</v>
      </c>
      <c r="D28" s="94">
        <v>29.511954921722413</v>
      </c>
      <c r="E28" s="94">
        <v>533.19393975830076</v>
      </c>
      <c r="F28" s="94">
        <v>49.587041725158691</v>
      </c>
      <c r="G28" s="94">
        <v>29.511954921722413</v>
      </c>
      <c r="H28" s="94">
        <v>21.574289001464845</v>
      </c>
      <c r="I28" s="94">
        <v>297.9946125793457</v>
      </c>
      <c r="J28" s="94">
        <v>32.925025558471681</v>
      </c>
      <c r="K28" s="95">
        <v>455.15752544981063</v>
      </c>
      <c r="L28" s="94">
        <f t="shared" si="0"/>
        <v>83.333333333333329</v>
      </c>
      <c r="M28" s="94">
        <v>0</v>
      </c>
      <c r="N28" s="94">
        <v>0</v>
      </c>
      <c r="O28" s="96">
        <v>0</v>
      </c>
      <c r="P28" s="95">
        <f t="shared" si="1"/>
        <v>83.333333333333329</v>
      </c>
      <c r="Q28" s="97">
        <v>0</v>
      </c>
    </row>
    <row r="29" spans="1:17" x14ac:dyDescent="0.25">
      <c r="A29" s="98">
        <f t="shared" si="2"/>
        <v>44895</v>
      </c>
      <c r="B29" s="98" t="str">
        <f>+asset_level_drivers!$G$1</f>
        <v>FORE ONLY</v>
      </c>
      <c r="C29" s="99">
        <v>40</v>
      </c>
      <c r="D29" s="100">
        <v>29.004184783935546</v>
      </c>
      <c r="E29" s="100">
        <v>526.57429956054682</v>
      </c>
      <c r="F29" s="100">
        <v>48.971415115356443</v>
      </c>
      <c r="G29" s="100">
        <v>29.004184783935546</v>
      </c>
      <c r="H29" s="100">
        <v>21.201938808441163</v>
      </c>
      <c r="I29" s="100">
        <v>294.28790686035154</v>
      </c>
      <c r="J29" s="100">
        <v>32.515872879028322</v>
      </c>
      <c r="K29" s="101">
        <v>452.17444306344697</v>
      </c>
      <c r="L29" s="102">
        <f t="shared" si="0"/>
        <v>83.333333333333329</v>
      </c>
      <c r="M29" s="102">
        <v>0</v>
      </c>
      <c r="N29" s="102">
        <v>0</v>
      </c>
      <c r="O29" s="103">
        <v>0</v>
      </c>
      <c r="P29" s="104">
        <f t="shared" si="1"/>
        <v>83.333333333333329</v>
      </c>
      <c r="Q29" s="105">
        <v>0</v>
      </c>
    </row>
    <row r="30" spans="1:17" x14ac:dyDescent="0.25">
      <c r="A30" s="106">
        <f t="shared" si="2"/>
        <v>44926</v>
      </c>
      <c r="B30" s="106" t="str">
        <f>+asset_level_drivers!$G$1</f>
        <v>FORE ONLY</v>
      </c>
      <c r="C30" s="93">
        <v>40</v>
      </c>
      <c r="D30" s="94">
        <v>28.51804400253296</v>
      </c>
      <c r="E30" s="94">
        <v>519.93197326660152</v>
      </c>
      <c r="F30" s="94">
        <v>48.353678504943851</v>
      </c>
      <c r="G30" s="94">
        <v>28.51804400253296</v>
      </c>
      <c r="H30" s="94">
        <v>20.845482070922852</v>
      </c>
      <c r="I30" s="94">
        <v>290.57357000732424</v>
      </c>
      <c r="J30" s="94">
        <v>32.105785934448242</v>
      </c>
      <c r="K30" s="95">
        <v>449.30351325757579</v>
      </c>
      <c r="L30" s="94">
        <f t="shared" si="0"/>
        <v>83.333333333333329</v>
      </c>
      <c r="M30" s="94">
        <v>0</v>
      </c>
      <c r="N30" s="94">
        <v>0</v>
      </c>
      <c r="O30" s="96">
        <v>0</v>
      </c>
      <c r="P30" s="95">
        <f t="shared" si="1"/>
        <v>83.333333333333329</v>
      </c>
      <c r="Q30" s="97">
        <v>0</v>
      </c>
    </row>
    <row r="31" spans="1:17" x14ac:dyDescent="0.25">
      <c r="A31" s="98">
        <f t="shared" si="2"/>
        <v>44957</v>
      </c>
      <c r="B31" s="98" t="str">
        <f>+asset_level_drivers!$G$1</f>
        <v>FORE ONLY</v>
      </c>
      <c r="C31" s="99">
        <v>40</v>
      </c>
      <c r="D31" s="100">
        <v>27.940734909057618</v>
      </c>
      <c r="E31" s="100">
        <v>512.28768505859375</v>
      </c>
      <c r="F31" s="100">
        <v>47.642759536743164</v>
      </c>
      <c r="G31" s="100">
        <v>27.940734909057618</v>
      </c>
      <c r="H31" s="100">
        <v>20.43926732635498</v>
      </c>
      <c r="I31" s="100">
        <v>286.41890771484373</v>
      </c>
      <c r="J31" s="100">
        <v>31.647114868164063</v>
      </c>
      <c r="K31" s="101">
        <v>446.53776692708334</v>
      </c>
      <c r="L31" s="102">
        <f t="shared" si="0"/>
        <v>83.333333333333329</v>
      </c>
      <c r="M31" s="102">
        <v>0</v>
      </c>
      <c r="N31" s="102">
        <v>0</v>
      </c>
      <c r="O31" s="103">
        <v>0</v>
      </c>
      <c r="P31" s="104">
        <f t="shared" si="1"/>
        <v>83.333333333333329</v>
      </c>
      <c r="Q31" s="105">
        <v>0</v>
      </c>
    </row>
    <row r="32" spans="1:17" x14ac:dyDescent="0.25">
      <c r="A32" s="106">
        <f t="shared" si="2"/>
        <v>44985</v>
      </c>
      <c r="B32" s="106" t="str">
        <f>+asset_level_drivers!$G$1</f>
        <v>FORE ONLY</v>
      </c>
      <c r="C32" s="93">
        <v>40</v>
      </c>
      <c r="D32" s="94">
        <v>27.495205364227296</v>
      </c>
      <c r="E32" s="94">
        <v>505.85635607910154</v>
      </c>
      <c r="F32" s="94">
        <v>47.044646148681643</v>
      </c>
      <c r="G32" s="94">
        <v>27.495205364227296</v>
      </c>
      <c r="H32" s="94">
        <v>20.112398250579833</v>
      </c>
      <c r="I32" s="94">
        <v>282.82609344482421</v>
      </c>
      <c r="J32" s="94">
        <v>31.250356559753417</v>
      </c>
      <c r="K32" s="95">
        <v>443.87085641571969</v>
      </c>
      <c r="L32" s="94">
        <f t="shared" si="0"/>
        <v>83.333333333333329</v>
      </c>
      <c r="M32" s="94">
        <v>0</v>
      </c>
      <c r="N32" s="94">
        <v>0</v>
      </c>
      <c r="O32" s="96">
        <v>0</v>
      </c>
      <c r="P32" s="95">
        <f t="shared" si="1"/>
        <v>83.333333333333329</v>
      </c>
      <c r="Q32" s="97">
        <v>0</v>
      </c>
    </row>
    <row r="33" spans="1:17" x14ac:dyDescent="0.25">
      <c r="A33" s="98">
        <f t="shared" si="2"/>
        <v>45016</v>
      </c>
      <c r="B33" s="98" t="str">
        <f>+asset_level_drivers!$G$1</f>
        <v>FORE ONLY</v>
      </c>
      <c r="C33" s="99">
        <v>40</v>
      </c>
      <c r="D33" s="100">
        <v>27.067249259948731</v>
      </c>
      <c r="E33" s="100">
        <v>499.64281567382812</v>
      </c>
      <c r="F33" s="100">
        <v>46.466786682128905</v>
      </c>
      <c r="G33" s="100">
        <v>27.067249259948731</v>
      </c>
      <c r="H33" s="100">
        <v>19.798446884155272</v>
      </c>
      <c r="I33" s="100">
        <v>279.35485968017576</v>
      </c>
      <c r="J33" s="100">
        <v>30.867024475097658</v>
      </c>
      <c r="K33" s="101">
        <v>441.29694661458331</v>
      </c>
      <c r="L33" s="102">
        <f t="shared" si="0"/>
        <v>83.333333333333329</v>
      </c>
      <c r="M33" s="102">
        <v>0</v>
      </c>
      <c r="N33" s="102">
        <v>0</v>
      </c>
      <c r="O33" s="103">
        <v>0</v>
      </c>
      <c r="P33" s="104">
        <f t="shared" si="1"/>
        <v>83.333333333333329</v>
      </c>
      <c r="Q33" s="105">
        <v>0</v>
      </c>
    </row>
    <row r="34" spans="1:17" x14ac:dyDescent="0.25">
      <c r="A34" s="106">
        <f t="shared" si="2"/>
        <v>45046</v>
      </c>
      <c r="B34" s="106" t="str">
        <f>+asset_level_drivers!$G$1</f>
        <v>FORE ONLY</v>
      </c>
      <c r="C34" s="93">
        <v>40</v>
      </c>
      <c r="D34" s="94">
        <v>26.655766513824464</v>
      </c>
      <c r="E34" s="94">
        <v>493.63468261718748</v>
      </c>
      <c r="F34" s="94">
        <v>45.908030700683597</v>
      </c>
      <c r="G34" s="94">
        <v>26.655766513824464</v>
      </c>
      <c r="H34" s="94">
        <v>19.496603950500489</v>
      </c>
      <c r="I34" s="94">
        <v>275.99831494140625</v>
      </c>
      <c r="J34" s="94">
        <v>30.496355094909667</v>
      </c>
      <c r="K34" s="95">
        <v>438.81069010416667</v>
      </c>
      <c r="L34" s="94">
        <f t="shared" si="0"/>
        <v>83.333333333333329</v>
      </c>
      <c r="M34" s="94">
        <v>0</v>
      </c>
      <c r="N34" s="94">
        <v>0</v>
      </c>
      <c r="O34" s="96">
        <v>0</v>
      </c>
      <c r="P34" s="95">
        <f t="shared" si="1"/>
        <v>83.333333333333329</v>
      </c>
      <c r="Q34" s="97">
        <v>0</v>
      </c>
    </row>
    <row r="35" spans="1:17" x14ac:dyDescent="0.25">
      <c r="A35" s="98">
        <f t="shared" si="2"/>
        <v>45077</v>
      </c>
      <c r="B35" s="98" t="str">
        <f>+asset_level_drivers!$G$1</f>
        <v>FORE ONLY</v>
      </c>
      <c r="C35" s="99">
        <v>40</v>
      </c>
      <c r="D35" s="100">
        <v>26.259748779296874</v>
      </c>
      <c r="E35" s="100">
        <v>487.82057006835936</v>
      </c>
      <c r="F35" s="100">
        <v>45.367317855834962</v>
      </c>
      <c r="G35" s="100">
        <v>26.259748779296874</v>
      </c>
      <c r="H35" s="100">
        <v>19.206126556396484</v>
      </c>
      <c r="I35" s="100">
        <v>272.75009484863278</v>
      </c>
      <c r="J35" s="100">
        <v>30.137646789550782</v>
      </c>
      <c r="K35" s="101">
        <v>436.40716086647728</v>
      </c>
      <c r="L35" s="102">
        <f t="shared" si="0"/>
        <v>83.333333333333329</v>
      </c>
      <c r="M35" s="102">
        <v>0</v>
      </c>
      <c r="N35" s="102">
        <v>0</v>
      </c>
      <c r="O35" s="103">
        <v>0</v>
      </c>
      <c r="P35" s="104">
        <f t="shared" si="1"/>
        <v>83.333333333333329</v>
      </c>
      <c r="Q35" s="105">
        <v>0</v>
      </c>
    </row>
    <row r="36" spans="1:17" x14ac:dyDescent="0.25">
      <c r="A36" s="106">
        <f t="shared" si="2"/>
        <v>45107</v>
      </c>
      <c r="B36" s="106" t="str">
        <f>+asset_level_drivers!$G$1</f>
        <v>FORE ONLY</v>
      </c>
      <c r="C36" s="93">
        <v>40</v>
      </c>
      <c r="D36" s="94">
        <v>25.878274345397948</v>
      </c>
      <c r="E36" s="94">
        <v>482.18998693847658</v>
      </c>
      <c r="F36" s="94">
        <v>44.843673568725585</v>
      </c>
      <c r="G36" s="94">
        <v>25.878274345397948</v>
      </c>
      <c r="H36" s="94">
        <v>18.926336799621581</v>
      </c>
      <c r="I36" s="94">
        <v>269.6043498535156</v>
      </c>
      <c r="J36" s="94">
        <v>29.790253021240236</v>
      </c>
      <c r="K36" s="95">
        <v>434.08180752840906</v>
      </c>
      <c r="L36" s="94">
        <f t="shared" si="0"/>
        <v>83.333333333333329</v>
      </c>
      <c r="M36" s="94">
        <v>0</v>
      </c>
      <c r="N36" s="94">
        <v>0</v>
      </c>
      <c r="O36" s="96">
        <v>0</v>
      </c>
      <c r="P36" s="95">
        <f t="shared" si="1"/>
        <v>83.333333333333329</v>
      </c>
      <c r="Q36" s="97">
        <v>0</v>
      </c>
    </row>
    <row r="37" spans="1:17" x14ac:dyDescent="0.25">
      <c r="A37" s="98">
        <f t="shared" si="2"/>
        <v>45138</v>
      </c>
      <c r="B37" s="98" t="str">
        <f>+asset_level_drivers!$G$1</f>
        <v>FORE ONLY</v>
      </c>
      <c r="C37" s="99">
        <v>40</v>
      </c>
      <c r="D37" s="100">
        <v>25.510494285583498</v>
      </c>
      <c r="E37" s="100">
        <v>476.73323046874998</v>
      </c>
      <c r="F37" s="100">
        <v>44.336194854736327</v>
      </c>
      <c r="G37" s="100">
        <v>25.510494285583498</v>
      </c>
      <c r="H37" s="100">
        <v>18.656609806060793</v>
      </c>
      <c r="I37" s="100">
        <v>266.55565576171875</v>
      </c>
      <c r="J37" s="100">
        <v>29.453575942993165</v>
      </c>
      <c r="K37" s="101">
        <v>431.83046401515151</v>
      </c>
      <c r="L37" s="102">
        <f t="shared" si="0"/>
        <v>83.333333333333329</v>
      </c>
      <c r="M37" s="102">
        <v>0</v>
      </c>
      <c r="N37" s="102">
        <v>0</v>
      </c>
      <c r="O37" s="103">
        <v>0</v>
      </c>
      <c r="P37" s="104">
        <f t="shared" si="1"/>
        <v>83.333333333333329</v>
      </c>
      <c r="Q37" s="105">
        <v>0</v>
      </c>
    </row>
    <row r="38" spans="1:17" x14ac:dyDescent="0.25">
      <c r="A38" s="106">
        <f t="shared" si="2"/>
        <v>45169</v>
      </c>
      <c r="B38" s="106" t="str">
        <f>+asset_level_drivers!$G$1</f>
        <v>FORE ONLY</v>
      </c>
      <c r="C38" s="93">
        <v>40</v>
      </c>
      <c r="D38" s="94">
        <v>25.155627128601076</v>
      </c>
      <c r="E38" s="94">
        <v>471.44115295410154</v>
      </c>
      <c r="F38" s="94">
        <v>43.844031814575196</v>
      </c>
      <c r="G38" s="94">
        <v>25.155627128601076</v>
      </c>
      <c r="H38" s="94">
        <v>18.396370811462404</v>
      </c>
      <c r="I38" s="94">
        <v>263.59892077636721</v>
      </c>
      <c r="J38" s="94">
        <v>29.127051933288573</v>
      </c>
      <c r="K38" s="95">
        <v>429.64924301609847</v>
      </c>
      <c r="L38" s="94">
        <f t="shared" si="0"/>
        <v>83.333333333333329</v>
      </c>
      <c r="M38" s="94">
        <v>0</v>
      </c>
      <c r="N38" s="94">
        <v>0</v>
      </c>
      <c r="O38" s="96">
        <v>0</v>
      </c>
      <c r="P38" s="95">
        <f t="shared" si="1"/>
        <v>83.333333333333329</v>
      </c>
      <c r="Q38" s="97">
        <v>0</v>
      </c>
    </row>
    <row r="39" spans="1:17" x14ac:dyDescent="0.25">
      <c r="A39" s="98">
        <f t="shared" si="2"/>
        <v>45199</v>
      </c>
      <c r="B39" s="98" t="str">
        <f>+asset_level_drivers!$G$1</f>
        <v>FORE ONLY</v>
      </c>
      <c r="C39" s="99">
        <v>40</v>
      </c>
      <c r="D39" s="100">
        <v>24.812953292846679</v>
      </c>
      <c r="E39" s="100">
        <v>466.30513623046875</v>
      </c>
      <c r="F39" s="100">
        <v>43.366381927490231</v>
      </c>
      <c r="G39" s="100">
        <v>24.812953292846679</v>
      </c>
      <c r="H39" s="100">
        <v>18.145089946746825</v>
      </c>
      <c r="I39" s="100">
        <v>260.72931909179687</v>
      </c>
      <c r="J39" s="100">
        <v>28.810148674011231</v>
      </c>
      <c r="K39" s="101">
        <v>427.53453243371212</v>
      </c>
      <c r="L39" s="102">
        <f t="shared" si="0"/>
        <v>83.333333333333329</v>
      </c>
      <c r="M39" s="102">
        <v>0</v>
      </c>
      <c r="N39" s="102">
        <v>0</v>
      </c>
      <c r="O39" s="103">
        <v>0</v>
      </c>
      <c r="P39" s="104">
        <f t="shared" si="1"/>
        <v>83.333333333333329</v>
      </c>
      <c r="Q39" s="105">
        <v>0</v>
      </c>
    </row>
    <row r="40" spans="1:17" x14ac:dyDescent="0.25">
      <c r="A40" s="106">
        <f t="shared" si="2"/>
        <v>45230</v>
      </c>
      <c r="B40" s="106" t="str">
        <f>+asset_level_drivers!$G$1</f>
        <v>FORE ONLY</v>
      </c>
      <c r="C40" s="93">
        <v>40</v>
      </c>
      <c r="D40" s="94">
        <v>24.48180655670166</v>
      </c>
      <c r="E40" s="94">
        <v>461.31748596191409</v>
      </c>
      <c r="F40" s="94">
        <v>42.902530807495118</v>
      </c>
      <c r="G40" s="94">
        <v>24.48180655670166</v>
      </c>
      <c r="H40" s="94">
        <v>17.902277732849122</v>
      </c>
      <c r="I40" s="94">
        <v>257.94255603027347</v>
      </c>
      <c r="J40" s="94">
        <v>28.502392738342284</v>
      </c>
      <c r="K40" s="95">
        <v>425.48301136363642</v>
      </c>
      <c r="L40" s="94">
        <f t="shared" si="0"/>
        <v>83.333333333333329</v>
      </c>
      <c r="M40" s="94">
        <v>0</v>
      </c>
      <c r="N40" s="94">
        <v>0</v>
      </c>
      <c r="O40" s="96">
        <v>0</v>
      </c>
      <c r="P40" s="95">
        <f t="shared" si="1"/>
        <v>83.333333333333329</v>
      </c>
      <c r="Q40" s="97">
        <v>0</v>
      </c>
    </row>
    <row r="41" spans="1:17" x14ac:dyDescent="0.25">
      <c r="A41" s="98">
        <f t="shared" si="2"/>
        <v>45260</v>
      </c>
      <c r="B41" s="98" t="str">
        <f>+asset_level_drivers!$G$1</f>
        <v>FORE ONLY</v>
      </c>
      <c r="C41" s="99">
        <v>40</v>
      </c>
      <c r="D41" s="100">
        <v>24.161570766448975</v>
      </c>
      <c r="E41" s="100">
        <v>456.47102673339845</v>
      </c>
      <c r="F41" s="100">
        <v>42.451810226440429</v>
      </c>
      <c r="G41" s="100">
        <v>24.161570766448975</v>
      </c>
      <c r="H41" s="100">
        <v>17.667480701446532</v>
      </c>
      <c r="I41" s="100">
        <v>255.234634765625</v>
      </c>
      <c r="J41" s="100">
        <v>28.20334196472168</v>
      </c>
      <c r="K41" s="101">
        <v>423.49157670454542</v>
      </c>
      <c r="L41" s="102">
        <f t="shared" si="0"/>
        <v>83.333333333333329</v>
      </c>
      <c r="M41" s="102">
        <v>0</v>
      </c>
      <c r="N41" s="102">
        <v>0</v>
      </c>
      <c r="O41" s="103">
        <v>0</v>
      </c>
      <c r="P41" s="104">
        <f t="shared" si="1"/>
        <v>83.333333333333329</v>
      </c>
      <c r="Q41" s="105">
        <v>0</v>
      </c>
    </row>
    <row r="42" spans="1:17" x14ac:dyDescent="0.25">
      <c r="A42" s="106">
        <f t="shared" si="2"/>
        <v>45291</v>
      </c>
      <c r="B42" s="106" t="str">
        <f>+asset_level_drivers!$G$1</f>
        <v>FORE ONLY</v>
      </c>
      <c r="C42" s="93">
        <v>40</v>
      </c>
      <c r="D42" s="94">
        <v>23.851674472808838</v>
      </c>
      <c r="E42" s="94">
        <v>451.75895373535155</v>
      </c>
      <c r="F42" s="94">
        <v>42.013586654663087</v>
      </c>
      <c r="G42" s="94">
        <v>23.851674472808838</v>
      </c>
      <c r="H42" s="94">
        <v>17.440277812957763</v>
      </c>
      <c r="I42" s="94">
        <v>252.6017510986328</v>
      </c>
      <c r="J42" s="94">
        <v>27.912575714111327</v>
      </c>
      <c r="K42" s="95">
        <v>421.55733368844693</v>
      </c>
      <c r="L42" s="94">
        <f t="shared" si="0"/>
        <v>83.333333333333329</v>
      </c>
      <c r="M42" s="94">
        <v>0</v>
      </c>
      <c r="N42" s="94">
        <v>0</v>
      </c>
      <c r="O42" s="96">
        <v>0</v>
      </c>
      <c r="P42" s="95">
        <f t="shared" si="1"/>
        <v>83.333333333333329</v>
      </c>
      <c r="Q42" s="97">
        <v>0</v>
      </c>
    </row>
    <row r="43" spans="1:17" x14ac:dyDescent="0.25">
      <c r="A43" s="98">
        <f t="shared" si="2"/>
        <v>45322</v>
      </c>
      <c r="B43" s="98" t="str">
        <f>+asset_level_drivers!$G$1</f>
        <v>FORE ONLY</v>
      </c>
      <c r="C43" s="99">
        <v>40</v>
      </c>
      <c r="D43" s="100">
        <v>23.551586311340333</v>
      </c>
      <c r="E43" s="100">
        <v>447.17460449218748</v>
      </c>
      <c r="F43" s="100">
        <v>41.587242111206052</v>
      </c>
      <c r="G43" s="100">
        <v>23.551586311340333</v>
      </c>
      <c r="H43" s="100">
        <v>17.220278686523436</v>
      </c>
      <c r="I43" s="100">
        <v>250.04020410156249</v>
      </c>
      <c r="J43" s="100">
        <v>27.629683959960939</v>
      </c>
      <c r="K43" s="101">
        <v>419.67757812500003</v>
      </c>
      <c r="L43" s="102">
        <f t="shared" si="0"/>
        <v>83.333333333333329</v>
      </c>
      <c r="M43" s="102">
        <v>0</v>
      </c>
      <c r="N43" s="102">
        <v>0</v>
      </c>
      <c r="O43" s="103">
        <v>0</v>
      </c>
      <c r="P43" s="104">
        <f t="shared" si="1"/>
        <v>83.333333333333329</v>
      </c>
      <c r="Q43" s="105">
        <v>0</v>
      </c>
    </row>
    <row r="44" spans="1:17" x14ac:dyDescent="0.25">
      <c r="A44" s="106">
        <f t="shared" si="2"/>
        <v>45351</v>
      </c>
      <c r="B44" s="106" t="str">
        <f>+asset_level_drivers!$G$1</f>
        <v>FORE ONLY</v>
      </c>
      <c r="C44" s="93">
        <v>40</v>
      </c>
      <c r="D44" s="94">
        <v>23.260814376831053</v>
      </c>
      <c r="E44" s="94">
        <v>442.71188513183591</v>
      </c>
      <c r="F44" s="94">
        <v>41.172209518432616</v>
      </c>
      <c r="G44" s="94">
        <v>23.260814376831053</v>
      </c>
      <c r="H44" s="94">
        <v>17.007121631622315</v>
      </c>
      <c r="I44" s="94">
        <v>247.54658367919922</v>
      </c>
      <c r="J44" s="94">
        <v>27.354290954589842</v>
      </c>
      <c r="K44" s="95">
        <v>417.84979699337123</v>
      </c>
      <c r="L44" s="94">
        <f t="shared" si="0"/>
        <v>83.333333333333329</v>
      </c>
      <c r="M44" s="94">
        <v>0</v>
      </c>
      <c r="N44" s="94">
        <v>0</v>
      </c>
      <c r="O44" s="96">
        <v>0</v>
      </c>
      <c r="P44" s="95">
        <f t="shared" si="1"/>
        <v>83.333333333333329</v>
      </c>
      <c r="Q44" s="97">
        <v>0</v>
      </c>
    </row>
    <row r="45" spans="1:17" x14ac:dyDescent="0.25">
      <c r="A45" s="98">
        <f t="shared" si="2"/>
        <v>45382</v>
      </c>
      <c r="B45" s="98" t="str">
        <f>+asset_level_drivers!$G$1</f>
        <v>FORE ONLY</v>
      </c>
      <c r="C45" s="99">
        <v>40</v>
      </c>
      <c r="D45" s="100">
        <v>22.97889636993408</v>
      </c>
      <c r="E45" s="100">
        <v>438.36521301269534</v>
      </c>
      <c r="F45" s="100">
        <v>40.767969215393066</v>
      </c>
      <c r="G45" s="100">
        <v>22.97889636993408</v>
      </c>
      <c r="H45" s="100">
        <v>16.800466827392579</v>
      </c>
      <c r="I45" s="100">
        <v>245.11777099609375</v>
      </c>
      <c r="J45" s="100">
        <v>27.086052368164061</v>
      </c>
      <c r="K45" s="101">
        <v>416.0716370738636</v>
      </c>
      <c r="L45" s="102">
        <f t="shared" si="0"/>
        <v>83.333333333333329</v>
      </c>
      <c r="M45" s="102">
        <v>0</v>
      </c>
      <c r="N45" s="102">
        <v>0</v>
      </c>
      <c r="O45" s="103">
        <v>0</v>
      </c>
      <c r="P45" s="104">
        <f t="shared" si="1"/>
        <v>83.333333333333329</v>
      </c>
      <c r="Q45" s="105">
        <v>0</v>
      </c>
    </row>
    <row r="46" spans="1:17" x14ac:dyDescent="0.25">
      <c r="A46" s="106">
        <f t="shared" si="2"/>
        <v>45412</v>
      </c>
      <c r="B46" s="106" t="str">
        <f>+asset_level_drivers!$G$1</f>
        <v>FORE ONLY</v>
      </c>
      <c r="C46" s="93">
        <v>40</v>
      </c>
      <c r="D46" s="94">
        <v>22.705405792236327</v>
      </c>
      <c r="E46" s="94">
        <v>434.1291301269531</v>
      </c>
      <c r="F46" s="94">
        <v>40.374013366699216</v>
      </c>
      <c r="G46" s="94">
        <v>22.705405792236327</v>
      </c>
      <c r="H46" s="94">
        <v>16.599999801635743</v>
      </c>
      <c r="I46" s="94">
        <v>242.75072100830079</v>
      </c>
      <c r="J46" s="94">
        <v>26.824630508422853</v>
      </c>
      <c r="K46" s="95">
        <v>414.34088837594692</v>
      </c>
      <c r="L46" s="94">
        <f t="shared" si="0"/>
        <v>83.333333333333329</v>
      </c>
      <c r="M46" s="94">
        <v>0</v>
      </c>
      <c r="N46" s="94">
        <v>0</v>
      </c>
      <c r="O46" s="96">
        <v>0</v>
      </c>
      <c r="P46" s="95">
        <f t="shared" si="1"/>
        <v>83.333333333333329</v>
      </c>
      <c r="Q46" s="97">
        <v>0</v>
      </c>
    </row>
    <row r="47" spans="1:17" x14ac:dyDescent="0.25">
      <c r="A47" s="98">
        <f t="shared" si="2"/>
        <v>45443</v>
      </c>
      <c r="B47" s="98" t="str">
        <f>+asset_level_drivers!$G$1</f>
        <v>FORE ONLY</v>
      </c>
      <c r="C47" s="99">
        <v>40</v>
      </c>
      <c r="D47" s="100">
        <v>22.439940055847167</v>
      </c>
      <c r="E47" s="100">
        <v>429.99879711914065</v>
      </c>
      <c r="F47" s="100">
        <v>39.989892105102541</v>
      </c>
      <c r="G47" s="100">
        <v>22.439940055847167</v>
      </c>
      <c r="H47" s="100">
        <v>16.405425834655762</v>
      </c>
      <c r="I47" s="100">
        <v>240.44272070312499</v>
      </c>
      <c r="J47" s="100">
        <v>26.569727638244629</v>
      </c>
      <c r="K47" s="101">
        <v>412.65547999526518</v>
      </c>
      <c r="L47" s="102">
        <f t="shared" si="0"/>
        <v>83.333333333333329</v>
      </c>
      <c r="M47" s="102">
        <v>0</v>
      </c>
      <c r="N47" s="102">
        <v>0</v>
      </c>
      <c r="O47" s="103">
        <v>0</v>
      </c>
      <c r="P47" s="104">
        <f t="shared" si="1"/>
        <v>83.333333333333329</v>
      </c>
      <c r="Q47" s="105">
        <v>0</v>
      </c>
    </row>
    <row r="48" spans="1:17" x14ac:dyDescent="0.25">
      <c r="A48" s="106">
        <f t="shared" si="2"/>
        <v>45473</v>
      </c>
      <c r="B48" s="106" t="str">
        <f>+asset_level_drivers!$G$1</f>
        <v>FORE ONLY</v>
      </c>
      <c r="C48" s="93">
        <v>40</v>
      </c>
      <c r="D48" s="94">
        <v>22.182122165679932</v>
      </c>
      <c r="E48" s="94">
        <v>425.96974462890626</v>
      </c>
      <c r="F48" s="94">
        <v>39.615190254211427</v>
      </c>
      <c r="G48" s="94">
        <v>22.182122165679932</v>
      </c>
      <c r="H48" s="94">
        <v>16.216466678619383</v>
      </c>
      <c r="I48" s="94">
        <v>238.19128967285155</v>
      </c>
      <c r="J48" s="94">
        <v>26.321068374633789</v>
      </c>
      <c r="K48" s="95">
        <v>411.0134558475379</v>
      </c>
      <c r="L48" s="94">
        <f t="shared" si="0"/>
        <v>83.333333333333329</v>
      </c>
      <c r="M48" s="94">
        <v>0</v>
      </c>
      <c r="N48" s="94">
        <v>0</v>
      </c>
      <c r="O48" s="96">
        <v>0</v>
      </c>
      <c r="P48" s="95">
        <f t="shared" si="1"/>
        <v>83.333333333333329</v>
      </c>
      <c r="Q48" s="97">
        <v>0</v>
      </c>
    </row>
    <row r="49" spans="1:17" x14ac:dyDescent="0.25">
      <c r="A49" s="98">
        <f t="shared" si="2"/>
        <v>45504</v>
      </c>
      <c r="B49" s="98" t="str">
        <f>+asset_level_drivers!$G$1</f>
        <v>FORE ONLY</v>
      </c>
      <c r="C49" s="99">
        <v>40</v>
      </c>
      <c r="D49" s="100">
        <v>21.931602695465088</v>
      </c>
      <c r="E49" s="100">
        <v>422.03776379394532</v>
      </c>
      <c r="F49" s="100">
        <v>39.249516067504885</v>
      </c>
      <c r="G49" s="100">
        <v>21.931602695465088</v>
      </c>
      <c r="H49" s="100">
        <v>16.032865436553955</v>
      </c>
      <c r="I49" s="100">
        <v>235.99406109619142</v>
      </c>
      <c r="J49" s="100">
        <v>26.078394165039061</v>
      </c>
      <c r="K49" s="101">
        <v>409.41301254734856</v>
      </c>
      <c r="L49" s="102">
        <f t="shared" si="0"/>
        <v>83.333333333333329</v>
      </c>
      <c r="M49" s="102">
        <v>0</v>
      </c>
      <c r="N49" s="102">
        <v>0</v>
      </c>
      <c r="O49" s="103">
        <v>0</v>
      </c>
      <c r="P49" s="104">
        <f t="shared" si="1"/>
        <v>83.333333333333329</v>
      </c>
      <c r="Q49" s="105">
        <v>0</v>
      </c>
    </row>
    <row r="50" spans="1:17" x14ac:dyDescent="0.25">
      <c r="A50" s="106">
        <f t="shared" si="2"/>
        <v>45535</v>
      </c>
      <c r="B50" s="106" t="str">
        <f>+asset_level_drivers!$G$1</f>
        <v>FORE ONLY</v>
      </c>
      <c r="C50" s="93">
        <v>40</v>
      </c>
      <c r="D50" s="94">
        <v>21.688051757812499</v>
      </c>
      <c r="E50" s="94">
        <v>418.1988770751953</v>
      </c>
      <c r="F50" s="94">
        <v>38.892499366760255</v>
      </c>
      <c r="G50" s="94">
        <v>21.688051757812499</v>
      </c>
      <c r="H50" s="94">
        <v>15.854380344390869</v>
      </c>
      <c r="I50" s="94">
        <v>233.84882995605469</v>
      </c>
      <c r="J50" s="94">
        <v>25.84145807647705</v>
      </c>
      <c r="K50" s="95">
        <v>407.8524088541667</v>
      </c>
      <c r="L50" s="94">
        <f t="shared" si="0"/>
        <v>83.333333333333329</v>
      </c>
      <c r="M50" s="94">
        <v>0</v>
      </c>
      <c r="N50" s="94">
        <v>0</v>
      </c>
      <c r="O50" s="96">
        <v>0</v>
      </c>
      <c r="P50" s="95">
        <f t="shared" si="1"/>
        <v>83.333333333333329</v>
      </c>
      <c r="Q50" s="97">
        <v>0</v>
      </c>
    </row>
    <row r="51" spans="1:17" x14ac:dyDescent="0.25">
      <c r="A51" s="98">
        <f t="shared" si="2"/>
        <v>45565</v>
      </c>
      <c r="B51" s="98" t="str">
        <f>+asset_level_drivers!$G$1</f>
        <v>FORE ONLY</v>
      </c>
      <c r="C51" s="99">
        <v>40</v>
      </c>
      <c r="D51" s="100">
        <v>21.451161533355712</v>
      </c>
      <c r="E51" s="100">
        <v>414.44935803222654</v>
      </c>
      <c r="F51" s="100">
        <v>38.543793891906738</v>
      </c>
      <c r="G51" s="100">
        <v>21.451161533355712</v>
      </c>
      <c r="H51" s="100">
        <v>15.680784315109253</v>
      </c>
      <c r="I51" s="100">
        <v>231.75350701904296</v>
      </c>
      <c r="J51" s="100">
        <v>25.610031593322756</v>
      </c>
      <c r="K51" s="101">
        <v>404.72200461647731</v>
      </c>
      <c r="L51" s="102">
        <f t="shared" si="0"/>
        <v>83.333333333333329</v>
      </c>
      <c r="M51" s="102">
        <v>0</v>
      </c>
      <c r="N51" s="102">
        <v>0</v>
      </c>
      <c r="O51" s="103">
        <v>0</v>
      </c>
      <c r="P51" s="104">
        <f t="shared" si="1"/>
        <v>83.333333333333329</v>
      </c>
      <c r="Q51" s="105">
        <v>0</v>
      </c>
    </row>
    <row r="52" spans="1:17" x14ac:dyDescent="0.25">
      <c r="A52" s="106">
        <f t="shared" si="2"/>
        <v>45596</v>
      </c>
      <c r="B52" s="106" t="str">
        <f>+asset_level_drivers!$G$1</f>
        <v>FORE ONLY</v>
      </c>
      <c r="C52" s="93">
        <v>40</v>
      </c>
      <c r="D52" s="94">
        <v>21.220641426086427</v>
      </c>
      <c r="E52" s="94">
        <v>410.78567956542969</v>
      </c>
      <c r="F52" s="94">
        <v>38.203071968078611</v>
      </c>
      <c r="G52" s="94">
        <v>21.220641426086427</v>
      </c>
      <c r="H52" s="94">
        <v>15.511864345550537</v>
      </c>
      <c r="I52" s="94">
        <v>229.70612530517579</v>
      </c>
      <c r="J52" s="94">
        <v>25.383897285461426</v>
      </c>
      <c r="K52" s="95">
        <v>403.26459694602272</v>
      </c>
      <c r="L52" s="94">
        <f t="shared" si="0"/>
        <v>83.333333333333329</v>
      </c>
      <c r="M52" s="94">
        <v>0</v>
      </c>
      <c r="N52" s="94">
        <v>0</v>
      </c>
      <c r="O52" s="96">
        <v>0</v>
      </c>
      <c r="P52" s="95">
        <f t="shared" si="1"/>
        <v>83.333333333333329</v>
      </c>
      <c r="Q52" s="97">
        <v>0</v>
      </c>
    </row>
    <row r="53" spans="1:17" x14ac:dyDescent="0.25">
      <c r="A53" s="98">
        <f t="shared" si="2"/>
        <v>45626</v>
      </c>
      <c r="B53" s="98" t="str">
        <f>+asset_level_drivers!$G$1</f>
        <v>FORE ONLY</v>
      </c>
      <c r="C53" s="99">
        <v>40</v>
      </c>
      <c r="D53" s="100">
        <v>20.99621563720703</v>
      </c>
      <c r="E53" s="100">
        <v>407.20429235839845</v>
      </c>
      <c r="F53" s="100">
        <v>37.870002685546872</v>
      </c>
      <c r="G53" s="100">
        <v>20.99621563720703</v>
      </c>
      <c r="H53" s="100">
        <v>15.347417209625243</v>
      </c>
      <c r="I53" s="100">
        <v>227.704701171875</v>
      </c>
      <c r="J53" s="100">
        <v>25.162836128234865</v>
      </c>
      <c r="K53" s="101">
        <v>401.84141216856062</v>
      </c>
      <c r="L53" s="102">
        <f t="shared" si="0"/>
        <v>83.333333333333329</v>
      </c>
      <c r="M53" s="102">
        <v>0</v>
      </c>
      <c r="N53" s="102">
        <v>0</v>
      </c>
      <c r="O53" s="103">
        <v>0</v>
      </c>
      <c r="P53" s="104">
        <f t="shared" si="1"/>
        <v>83.333333333333329</v>
      </c>
      <c r="Q53" s="105">
        <v>0</v>
      </c>
    </row>
    <row r="54" spans="1:17" x14ac:dyDescent="0.25">
      <c r="A54" s="106">
        <f t="shared" si="2"/>
        <v>45657</v>
      </c>
      <c r="B54" s="106" t="str">
        <f>+asset_level_drivers!$G$1</f>
        <v>FORE ONLY</v>
      </c>
      <c r="C54" s="93">
        <v>40</v>
      </c>
      <c r="D54" s="94">
        <v>20.777628845214842</v>
      </c>
      <c r="E54" s="94">
        <v>403.70198010253904</v>
      </c>
      <c r="F54" s="94">
        <v>37.544288299560549</v>
      </c>
      <c r="G54" s="94">
        <v>20.777628845214842</v>
      </c>
      <c r="H54" s="94">
        <v>15.187255430221558</v>
      </c>
      <c r="I54" s="94">
        <v>225.74743353271484</v>
      </c>
      <c r="J54" s="94">
        <v>24.946650009155274</v>
      </c>
      <c r="K54" s="95">
        <v>400.45115116003785</v>
      </c>
      <c r="L54" s="94">
        <f t="shared" si="0"/>
        <v>83.333333333333329</v>
      </c>
      <c r="M54" s="94">
        <v>0</v>
      </c>
      <c r="N54" s="94">
        <v>0</v>
      </c>
      <c r="O54" s="96">
        <v>0</v>
      </c>
      <c r="P54" s="95">
        <f t="shared" si="1"/>
        <v>83.333333333333329</v>
      </c>
      <c r="Q54" s="97">
        <v>0</v>
      </c>
    </row>
    <row r="55" spans="1:17" x14ac:dyDescent="0.25">
      <c r="A55" s="98">
        <f t="shared" si="2"/>
        <v>45688</v>
      </c>
      <c r="B55" s="98" t="str">
        <f>+asset_level_drivers!$G$1</f>
        <v>FORE ONLY</v>
      </c>
      <c r="C55" s="99">
        <v>40</v>
      </c>
      <c r="D55" s="100">
        <v>20.564638500213622</v>
      </c>
      <c r="E55" s="100">
        <v>400.27577404785154</v>
      </c>
      <c r="F55" s="100">
        <v>37.225650863647459</v>
      </c>
      <c r="G55" s="100">
        <v>20.564638500213622</v>
      </c>
      <c r="H55" s="100">
        <v>15.031200881958007</v>
      </c>
      <c r="I55" s="100">
        <v>223.83267358398439</v>
      </c>
      <c r="J55" s="100">
        <v>24.735155815124511</v>
      </c>
      <c r="K55" s="101">
        <v>399.09255977746216</v>
      </c>
      <c r="L55" s="102">
        <f t="shared" si="0"/>
        <v>83.333333333333329</v>
      </c>
      <c r="M55" s="102">
        <v>0</v>
      </c>
      <c r="N55" s="102">
        <v>0</v>
      </c>
      <c r="O55" s="103">
        <v>0</v>
      </c>
      <c r="P55" s="104">
        <f t="shared" si="1"/>
        <v>83.333333333333329</v>
      </c>
      <c r="Q55" s="105">
        <v>0</v>
      </c>
    </row>
    <row r="56" spans="1:17" x14ac:dyDescent="0.25">
      <c r="A56" s="106">
        <f t="shared" si="2"/>
        <v>45716</v>
      </c>
      <c r="B56" s="106" t="str">
        <f>+asset_level_drivers!$G$1</f>
        <v>FORE ONLY</v>
      </c>
      <c r="C56" s="93">
        <v>40</v>
      </c>
      <c r="D56" s="94">
        <v>20.357016418457032</v>
      </c>
      <c r="E56" s="94">
        <v>396.92266992187501</v>
      </c>
      <c r="F56" s="94">
        <v>36.913811981201171</v>
      </c>
      <c r="G56" s="94">
        <v>20.357016418457032</v>
      </c>
      <c r="H56" s="94">
        <v>14.879085645675659</v>
      </c>
      <c r="I56" s="94">
        <v>221.95874047851564</v>
      </c>
      <c r="J56" s="94">
        <v>24.528167831420898</v>
      </c>
      <c r="K56" s="95">
        <v>397.76445726799244</v>
      </c>
      <c r="L56" s="94">
        <f t="shared" si="0"/>
        <v>83.333333333333329</v>
      </c>
      <c r="M56" s="94">
        <v>0</v>
      </c>
      <c r="N56" s="94">
        <v>0</v>
      </c>
      <c r="O56" s="96">
        <v>0</v>
      </c>
      <c r="P56" s="95">
        <f t="shared" si="1"/>
        <v>83.333333333333329</v>
      </c>
      <c r="Q56" s="97">
        <v>0</v>
      </c>
    </row>
    <row r="57" spans="1:17" x14ac:dyDescent="0.25">
      <c r="A57" s="98">
        <f t="shared" si="2"/>
        <v>45747</v>
      </c>
      <c r="B57" s="98" t="str">
        <f>+asset_level_drivers!$G$1</f>
        <v>FORE ONLY</v>
      </c>
      <c r="C57" s="99">
        <v>40</v>
      </c>
      <c r="D57" s="100">
        <v>20.154547561645508</v>
      </c>
      <c r="E57" s="100">
        <v>393.63986303710936</v>
      </c>
      <c r="F57" s="100">
        <v>36.608511177062987</v>
      </c>
      <c r="G57" s="100">
        <v>20.154547561645508</v>
      </c>
      <c r="H57" s="100">
        <v>14.730752346038818</v>
      </c>
      <c r="I57" s="100">
        <v>220.12405706787109</v>
      </c>
      <c r="J57" s="100">
        <v>24.325513938903807</v>
      </c>
      <c r="K57" s="101">
        <v>396.4657238399621</v>
      </c>
      <c r="L57" s="102">
        <f t="shared" si="0"/>
        <v>83.333333333333329</v>
      </c>
      <c r="M57" s="102">
        <v>0</v>
      </c>
      <c r="N57" s="102">
        <v>0</v>
      </c>
      <c r="O57" s="103">
        <v>0</v>
      </c>
      <c r="P57" s="104">
        <f t="shared" si="1"/>
        <v>83.333333333333329</v>
      </c>
      <c r="Q57" s="105">
        <v>0</v>
      </c>
    </row>
    <row r="58" spans="1:17" x14ac:dyDescent="0.25">
      <c r="A58" s="106">
        <f t="shared" si="2"/>
        <v>45777</v>
      </c>
      <c r="B58" s="106" t="str">
        <f>+asset_level_drivers!$G$1</f>
        <v>FORE ONLY</v>
      </c>
      <c r="C58" s="93">
        <v>40</v>
      </c>
      <c r="D58" s="94">
        <v>19.957027770996095</v>
      </c>
      <c r="E58" s="94">
        <v>390.42479553222654</v>
      </c>
      <c r="F58" s="94">
        <v>36.309509628295899</v>
      </c>
      <c r="G58" s="94">
        <v>19.957027770996095</v>
      </c>
      <c r="H58" s="94">
        <v>14.586050069808961</v>
      </c>
      <c r="I58" s="94">
        <v>218.32720428466797</v>
      </c>
      <c r="J58" s="94">
        <v>24.127034461975096</v>
      </c>
      <c r="K58" s="95">
        <v>395.19529592803025</v>
      </c>
      <c r="L58" s="94">
        <f t="shared" si="0"/>
        <v>83.333333333333329</v>
      </c>
      <c r="M58" s="94">
        <v>0</v>
      </c>
      <c r="N58" s="94">
        <v>0</v>
      </c>
      <c r="O58" s="96">
        <v>0</v>
      </c>
      <c r="P58" s="95">
        <f t="shared" si="1"/>
        <v>83.333333333333329</v>
      </c>
      <c r="Q58" s="97">
        <v>0</v>
      </c>
    </row>
    <row r="59" spans="1:17" x14ac:dyDescent="0.25">
      <c r="A59" s="98">
        <f t="shared" si="2"/>
        <v>45808</v>
      </c>
      <c r="B59" s="98" t="str">
        <f>+asset_level_drivers!$G$1</f>
        <v>FORE ONLY</v>
      </c>
      <c r="C59" s="99">
        <v>40</v>
      </c>
      <c r="D59" s="100">
        <v>19.67106341934204</v>
      </c>
      <c r="E59" s="100">
        <v>385.66138061523435</v>
      </c>
      <c r="F59" s="100">
        <v>35.866512107849118</v>
      </c>
      <c r="G59" s="100">
        <v>19.67106341934204</v>
      </c>
      <c r="H59" s="100">
        <v>14.374936882019043</v>
      </c>
      <c r="I59" s="100">
        <v>215.64703790283204</v>
      </c>
      <c r="J59" s="100">
        <v>23.831285072326661</v>
      </c>
      <c r="K59" s="101">
        <v>385.19248224431817</v>
      </c>
      <c r="L59" s="102">
        <f t="shared" si="0"/>
        <v>83.333333333333329</v>
      </c>
      <c r="M59" s="102">
        <v>0</v>
      </c>
      <c r="N59" s="102">
        <v>0</v>
      </c>
      <c r="O59" s="103">
        <v>0</v>
      </c>
      <c r="P59" s="104">
        <f t="shared" si="1"/>
        <v>83.333333333333329</v>
      </c>
      <c r="Q59" s="105">
        <v>0</v>
      </c>
    </row>
    <row r="60" spans="1:17" x14ac:dyDescent="0.25">
      <c r="A60" s="106">
        <f t="shared" si="2"/>
        <v>45838</v>
      </c>
      <c r="B60" s="106" t="str">
        <f>+asset_level_drivers!$G$1</f>
        <v>FORE ONLY</v>
      </c>
      <c r="C60" s="93">
        <v>40</v>
      </c>
      <c r="D60" s="94">
        <v>19.483451053619383</v>
      </c>
      <c r="E60" s="94">
        <v>382.58495544433595</v>
      </c>
      <c r="F60" s="94">
        <v>35.580404647827152</v>
      </c>
      <c r="G60" s="94">
        <v>19.483451053619383</v>
      </c>
      <c r="H60" s="94">
        <v>14.237513193130493</v>
      </c>
      <c r="I60" s="94">
        <v>213.92772680664064</v>
      </c>
      <c r="J60" s="94">
        <v>23.64136471557617</v>
      </c>
      <c r="K60" s="95">
        <v>383.98015624999999</v>
      </c>
      <c r="L60" s="94">
        <f t="shared" si="0"/>
        <v>83.333333333333329</v>
      </c>
      <c r="M60" s="94">
        <v>0</v>
      </c>
      <c r="N60" s="94">
        <v>0</v>
      </c>
      <c r="O60" s="96">
        <v>0</v>
      </c>
      <c r="P60" s="95">
        <f t="shared" si="1"/>
        <v>83.333333333333329</v>
      </c>
      <c r="Q60" s="97">
        <v>0</v>
      </c>
    </row>
    <row r="61" spans="1:17" x14ac:dyDescent="0.25">
      <c r="A61" s="98">
        <f t="shared" si="2"/>
        <v>45869</v>
      </c>
      <c r="B61" s="98" t="str">
        <f>+asset_level_drivers!$G$1</f>
        <v>FORE ONLY</v>
      </c>
      <c r="C61" s="99">
        <v>40</v>
      </c>
      <c r="D61" s="100">
        <v>19.300217918395997</v>
      </c>
      <c r="E61" s="100">
        <v>379.56926281738282</v>
      </c>
      <c r="F61" s="100">
        <v>35.299945556640623</v>
      </c>
      <c r="G61" s="100">
        <v>19.300217918395997</v>
      </c>
      <c r="H61" s="100">
        <v>14.103301977157592</v>
      </c>
      <c r="I61" s="100">
        <v>212.24233294677734</v>
      </c>
      <c r="J61" s="100">
        <v>23.455188865661622</v>
      </c>
      <c r="K61" s="101">
        <v>382.79313032670461</v>
      </c>
      <c r="L61" s="102">
        <f t="shared" si="0"/>
        <v>83.333333333333329</v>
      </c>
      <c r="M61" s="102">
        <v>0</v>
      </c>
      <c r="N61" s="102">
        <v>0</v>
      </c>
      <c r="O61" s="103">
        <v>0</v>
      </c>
      <c r="P61" s="104">
        <f t="shared" si="1"/>
        <v>83.333333333333329</v>
      </c>
      <c r="Q61" s="105">
        <v>0</v>
      </c>
    </row>
    <row r="62" spans="1:17" x14ac:dyDescent="0.25">
      <c r="A62" s="106">
        <f t="shared" si="2"/>
        <v>45900</v>
      </c>
      <c r="B62" s="106" t="str">
        <f>+asset_level_drivers!$G$1</f>
        <v>FORE ONLY</v>
      </c>
      <c r="C62" s="93">
        <v>40</v>
      </c>
      <c r="D62" s="94">
        <v>19.121197467803956</v>
      </c>
      <c r="E62" s="94">
        <v>376.61189111328127</v>
      </c>
      <c r="F62" s="94">
        <v>35.024909423828127</v>
      </c>
      <c r="G62" s="94">
        <v>19.121197467803956</v>
      </c>
      <c r="H62" s="94">
        <v>13.972180904388427</v>
      </c>
      <c r="I62" s="94">
        <v>210.58949572753906</v>
      </c>
      <c r="J62" s="94">
        <v>23.272607002258301</v>
      </c>
      <c r="K62" s="95">
        <v>381.63053858901515</v>
      </c>
      <c r="L62" s="94">
        <f t="shared" si="0"/>
        <v>83.333333333333329</v>
      </c>
      <c r="M62" s="94">
        <v>0</v>
      </c>
      <c r="N62" s="94">
        <v>0</v>
      </c>
      <c r="O62" s="96">
        <v>0</v>
      </c>
      <c r="P62" s="95">
        <f t="shared" si="1"/>
        <v>83.333333333333329</v>
      </c>
      <c r="Q62" s="97">
        <v>0</v>
      </c>
    </row>
    <row r="63" spans="1:17" x14ac:dyDescent="0.25">
      <c r="A63" s="98">
        <f t="shared" si="2"/>
        <v>45930</v>
      </c>
      <c r="B63" s="98" t="str">
        <f>+asset_level_drivers!$G$1</f>
        <v>FORE ONLY</v>
      </c>
      <c r="C63" s="99">
        <v>40</v>
      </c>
      <c r="D63" s="100">
        <v>18.946234035491944</v>
      </c>
      <c r="E63" s="100">
        <v>373.71073388671874</v>
      </c>
      <c r="F63" s="100">
        <v>34.755101898193359</v>
      </c>
      <c r="G63" s="100">
        <v>18.946234035491944</v>
      </c>
      <c r="H63" s="100">
        <v>13.844035432815552</v>
      </c>
      <c r="I63" s="100">
        <v>208.96805383300782</v>
      </c>
      <c r="J63" s="100">
        <v>23.093490753173828</v>
      </c>
      <c r="K63" s="101">
        <v>380.49150035511366</v>
      </c>
      <c r="L63" s="102">
        <f t="shared" si="0"/>
        <v>83.333333333333329</v>
      </c>
      <c r="M63" s="102">
        <v>0</v>
      </c>
      <c r="N63" s="102">
        <v>0</v>
      </c>
      <c r="O63" s="103">
        <v>0</v>
      </c>
      <c r="P63" s="104">
        <f t="shared" si="1"/>
        <v>83.333333333333329</v>
      </c>
      <c r="Q63" s="105">
        <v>0</v>
      </c>
    </row>
    <row r="64" spans="1:17" x14ac:dyDescent="0.25">
      <c r="A64" s="106">
        <f t="shared" si="2"/>
        <v>45961</v>
      </c>
      <c r="B64" s="106" t="str">
        <f>+asset_level_drivers!$G$1</f>
        <v>FORE ONLY</v>
      </c>
      <c r="C64" s="93">
        <v>40</v>
      </c>
      <c r="D64" s="94">
        <v>18.775177356719972</v>
      </c>
      <c r="E64" s="94">
        <v>370.86395227050781</v>
      </c>
      <c r="F64" s="94">
        <v>34.490351356506345</v>
      </c>
      <c r="G64" s="94">
        <v>18.775177356719972</v>
      </c>
      <c r="H64" s="94">
        <v>13.718755367279053</v>
      </c>
      <c r="I64" s="94">
        <v>207.37696112060547</v>
      </c>
      <c r="J64" s="94">
        <v>22.917725631713868</v>
      </c>
      <c r="K64" s="95">
        <v>379.3752260890152</v>
      </c>
      <c r="L64" s="94">
        <f t="shared" si="0"/>
        <v>83.333333333333329</v>
      </c>
      <c r="M64" s="94">
        <v>0</v>
      </c>
      <c r="N64" s="94">
        <v>0</v>
      </c>
      <c r="O64" s="96">
        <v>0</v>
      </c>
      <c r="P64" s="95">
        <f t="shared" si="1"/>
        <v>83.333333333333329</v>
      </c>
      <c r="Q64" s="97">
        <v>0</v>
      </c>
    </row>
    <row r="65" spans="1:17" x14ac:dyDescent="0.25">
      <c r="A65" s="98">
        <f t="shared" si="2"/>
        <v>45991</v>
      </c>
      <c r="B65" s="98" t="str">
        <f>+asset_level_drivers!$G$1</f>
        <v>FORE ONLY</v>
      </c>
      <c r="C65" s="99">
        <v>40</v>
      </c>
      <c r="D65" s="100">
        <v>18.607873023986816</v>
      </c>
      <c r="E65" s="100">
        <v>368.06977478027346</v>
      </c>
      <c r="F65" s="100">
        <v>34.230492523193362</v>
      </c>
      <c r="G65" s="100">
        <v>18.607873023986816</v>
      </c>
      <c r="H65" s="100">
        <v>13.596227212905884</v>
      </c>
      <c r="I65" s="100">
        <v>205.81524731445313</v>
      </c>
      <c r="J65" s="100">
        <v>22.745202880859374</v>
      </c>
      <c r="K65" s="101">
        <v>378.28097656249997</v>
      </c>
      <c r="L65" s="102">
        <f t="shared" si="0"/>
        <v>83.333333333333329</v>
      </c>
      <c r="M65" s="102">
        <v>0</v>
      </c>
      <c r="N65" s="102">
        <v>0</v>
      </c>
      <c r="O65" s="103">
        <v>0</v>
      </c>
      <c r="P65" s="104">
        <f t="shared" si="1"/>
        <v>83.333333333333329</v>
      </c>
      <c r="Q65" s="105">
        <v>0</v>
      </c>
    </row>
    <row r="66" spans="1:17" x14ac:dyDescent="0.25">
      <c r="A66" s="106">
        <f t="shared" si="2"/>
        <v>46022</v>
      </c>
      <c r="B66" s="106" t="str">
        <f>+asset_level_drivers!$G$1</f>
        <v>FORE ONLY</v>
      </c>
      <c r="C66" s="93">
        <v>40</v>
      </c>
      <c r="D66" s="94">
        <v>18.444185394287111</v>
      </c>
      <c r="E66" s="94">
        <v>365.3265380859375</v>
      </c>
      <c r="F66" s="94">
        <v>33.97537174987793</v>
      </c>
      <c r="G66" s="94">
        <v>18.444185394287111</v>
      </c>
      <c r="H66" s="94">
        <v>13.476350580215454</v>
      </c>
      <c r="I66" s="94">
        <v>204.28197509765624</v>
      </c>
      <c r="J66" s="94">
        <v>22.575820251464844</v>
      </c>
      <c r="K66" s="95">
        <v>377.20803622159087</v>
      </c>
      <c r="L66" s="94">
        <f t="shared" ref="L66:L129" si="3">+P66+O66</f>
        <v>83.333333333333329</v>
      </c>
      <c r="M66" s="94">
        <v>0</v>
      </c>
      <c r="N66" s="94">
        <v>0</v>
      </c>
      <c r="O66" s="96">
        <v>0</v>
      </c>
      <c r="P66" s="95">
        <f t="shared" ref="P66:P129" si="4">1000/12</f>
        <v>83.333333333333329</v>
      </c>
      <c r="Q66" s="97">
        <v>0</v>
      </c>
    </row>
    <row r="67" spans="1:17" x14ac:dyDescent="0.25">
      <c r="A67" s="98">
        <f t="shared" ref="A67:A130" si="5">+EOMONTH(A66,1)</f>
        <v>46053</v>
      </c>
      <c r="B67" s="98" t="str">
        <f>+asset_level_drivers!$G$1</f>
        <v>FORE ONLY</v>
      </c>
      <c r="C67" s="99">
        <v>40</v>
      </c>
      <c r="D67" s="100">
        <v>18.283988851547242</v>
      </c>
      <c r="E67" s="100">
        <v>362.63251855468752</v>
      </c>
      <c r="F67" s="100">
        <v>33.724827842712401</v>
      </c>
      <c r="G67" s="100">
        <v>18.283988851547242</v>
      </c>
      <c r="H67" s="100">
        <v>13.359034404754638</v>
      </c>
      <c r="I67" s="100">
        <v>202.77618139648436</v>
      </c>
      <c r="J67" s="100">
        <v>22.409470954895021</v>
      </c>
      <c r="K67" s="101">
        <v>376.15572561553029</v>
      </c>
      <c r="L67" s="102">
        <f t="shared" si="3"/>
        <v>83.333333333333329</v>
      </c>
      <c r="M67" s="102">
        <v>0</v>
      </c>
      <c r="N67" s="102">
        <v>0</v>
      </c>
      <c r="O67" s="103">
        <v>0</v>
      </c>
      <c r="P67" s="104">
        <f t="shared" si="4"/>
        <v>83.333333333333329</v>
      </c>
      <c r="Q67" s="105">
        <v>0</v>
      </c>
    </row>
    <row r="68" spans="1:17" x14ac:dyDescent="0.25">
      <c r="A68" s="106">
        <f t="shared" si="5"/>
        <v>46081</v>
      </c>
      <c r="B68" s="106" t="str">
        <f>+asset_level_drivers!$G$1</f>
        <v>FORE ONLY</v>
      </c>
      <c r="C68" s="93">
        <v>40</v>
      </c>
      <c r="D68" s="94">
        <v>18.127163022994996</v>
      </c>
      <c r="E68" s="94">
        <v>359.98563854980466</v>
      </c>
      <c r="F68" s="94">
        <v>33.478667816162108</v>
      </c>
      <c r="G68" s="94">
        <v>18.127163022994996</v>
      </c>
      <c r="H68" s="94">
        <v>13.244189205169677</v>
      </c>
      <c r="I68" s="94">
        <v>201.29670141601562</v>
      </c>
      <c r="J68" s="94">
        <v>22.24602695465088</v>
      </c>
      <c r="K68" s="95">
        <v>365.73079308712124</v>
      </c>
      <c r="L68" s="94">
        <f t="shared" si="3"/>
        <v>83.333333333333329</v>
      </c>
      <c r="M68" s="94">
        <v>0</v>
      </c>
      <c r="N68" s="94">
        <v>0</v>
      </c>
      <c r="O68" s="96">
        <v>0</v>
      </c>
      <c r="P68" s="95">
        <f t="shared" si="4"/>
        <v>83.333333333333329</v>
      </c>
      <c r="Q68" s="97">
        <v>0</v>
      </c>
    </row>
    <row r="69" spans="1:17" x14ac:dyDescent="0.25">
      <c r="A69" s="98">
        <f t="shared" si="5"/>
        <v>46112</v>
      </c>
      <c r="B69" s="98" t="str">
        <f>+asset_level_drivers!$G$1</f>
        <v>FORE ONLY</v>
      </c>
      <c r="C69" s="99">
        <v>40</v>
      </c>
      <c r="D69" s="100">
        <v>17.973593816757202</v>
      </c>
      <c r="E69" s="100">
        <v>357.38407275390625</v>
      </c>
      <c r="F69" s="100">
        <v>33.23672243499756</v>
      </c>
      <c r="G69" s="100">
        <v>17.973593816757202</v>
      </c>
      <c r="H69" s="100">
        <v>13.1317317237854</v>
      </c>
      <c r="I69" s="100">
        <v>199.84251123046874</v>
      </c>
      <c r="J69" s="100">
        <v>22.085375122070314</v>
      </c>
      <c r="K69" s="101">
        <v>364.72630267518934</v>
      </c>
      <c r="L69" s="102">
        <f t="shared" si="3"/>
        <v>83.333333333333329</v>
      </c>
      <c r="M69" s="102">
        <v>0</v>
      </c>
      <c r="N69" s="102">
        <v>0</v>
      </c>
      <c r="O69" s="103">
        <v>0</v>
      </c>
      <c r="P69" s="104">
        <f t="shared" si="4"/>
        <v>83.333333333333329</v>
      </c>
      <c r="Q69" s="105">
        <v>0</v>
      </c>
    </row>
    <row r="70" spans="1:17" x14ac:dyDescent="0.25">
      <c r="A70" s="106">
        <f t="shared" si="5"/>
        <v>46142</v>
      </c>
      <c r="B70" s="106" t="str">
        <f>+asset_level_drivers!$G$1</f>
        <v>FORE ONLY</v>
      </c>
      <c r="C70" s="93">
        <v>40</v>
      </c>
      <c r="D70" s="94">
        <v>17.823169889450075</v>
      </c>
      <c r="E70" s="94">
        <v>354.82645031738281</v>
      </c>
      <c r="F70" s="94">
        <v>32.998863296508787</v>
      </c>
      <c r="G70" s="94">
        <v>17.823169889450075</v>
      </c>
      <c r="H70" s="94">
        <v>13.021580322265624</v>
      </c>
      <c r="I70" s="94">
        <v>198.41284741210939</v>
      </c>
      <c r="J70" s="94">
        <v>21.927430709838866</v>
      </c>
      <c r="K70" s="95">
        <v>363.74044921874997</v>
      </c>
      <c r="L70" s="94">
        <f t="shared" si="3"/>
        <v>83.333333333333329</v>
      </c>
      <c r="M70" s="94">
        <v>0</v>
      </c>
      <c r="N70" s="94">
        <v>0</v>
      </c>
      <c r="O70" s="96">
        <v>0</v>
      </c>
      <c r="P70" s="95">
        <f t="shared" si="4"/>
        <v>83.333333333333329</v>
      </c>
      <c r="Q70" s="97">
        <v>0</v>
      </c>
    </row>
    <row r="71" spans="1:17" x14ac:dyDescent="0.25">
      <c r="A71" s="98">
        <f t="shared" si="5"/>
        <v>46173</v>
      </c>
      <c r="B71" s="98" t="str">
        <f>+asset_level_drivers!$G$1</f>
        <v>FORE ONLY</v>
      </c>
      <c r="C71" s="99">
        <v>40</v>
      </c>
      <c r="D71" s="100">
        <v>17.675777736663818</v>
      </c>
      <c r="E71" s="100">
        <v>352.31146459960939</v>
      </c>
      <c r="F71" s="100">
        <v>32.764969787597657</v>
      </c>
      <c r="G71" s="100">
        <v>17.675777736663818</v>
      </c>
      <c r="H71" s="100">
        <v>12.913651271820068</v>
      </c>
      <c r="I71" s="100">
        <v>197.00697863769531</v>
      </c>
      <c r="J71" s="100">
        <v>21.772113876342772</v>
      </c>
      <c r="K71" s="101">
        <v>362.77266867897731</v>
      </c>
      <c r="L71" s="102">
        <f t="shared" si="3"/>
        <v>83.333333333333329</v>
      </c>
      <c r="M71" s="102">
        <v>0</v>
      </c>
      <c r="N71" s="102">
        <v>0</v>
      </c>
      <c r="O71" s="103">
        <v>0</v>
      </c>
      <c r="P71" s="104">
        <f t="shared" si="4"/>
        <v>83.333333333333329</v>
      </c>
      <c r="Q71" s="105">
        <v>0</v>
      </c>
    </row>
    <row r="72" spans="1:17" x14ac:dyDescent="0.25">
      <c r="A72" s="106">
        <f t="shared" si="5"/>
        <v>46203</v>
      </c>
      <c r="B72" s="106" t="str">
        <f>+asset_level_drivers!$G$1</f>
        <v>FORE ONLY</v>
      </c>
      <c r="C72" s="93">
        <v>40</v>
      </c>
      <c r="D72" s="94">
        <v>17.501172992706298</v>
      </c>
      <c r="E72" s="94">
        <v>341.01836413574216</v>
      </c>
      <c r="F72" s="94">
        <v>31.714710983276369</v>
      </c>
      <c r="G72" s="94">
        <v>17.501172992706298</v>
      </c>
      <c r="H72" s="94">
        <v>12.785262954711914</v>
      </c>
      <c r="I72" s="94">
        <v>190.59709210205079</v>
      </c>
      <c r="J72" s="94">
        <v>21.065702880859376</v>
      </c>
      <c r="K72" s="95">
        <v>361.82240885416667</v>
      </c>
      <c r="L72" s="94">
        <f t="shared" si="3"/>
        <v>83.333333333333329</v>
      </c>
      <c r="M72" s="94">
        <v>0</v>
      </c>
      <c r="N72" s="94">
        <v>0</v>
      </c>
      <c r="O72" s="96">
        <v>0</v>
      </c>
      <c r="P72" s="95">
        <f t="shared" si="4"/>
        <v>83.333333333333329</v>
      </c>
      <c r="Q72" s="97">
        <v>0</v>
      </c>
    </row>
    <row r="73" spans="1:17" x14ac:dyDescent="0.25">
      <c r="A73" s="98">
        <f t="shared" si="5"/>
        <v>46234</v>
      </c>
      <c r="B73" s="98" t="str">
        <f>+asset_level_drivers!$G$1</f>
        <v>FORE ONLY</v>
      </c>
      <c r="C73" s="99">
        <v>40</v>
      </c>
      <c r="D73" s="100">
        <v>17.359814922332763</v>
      </c>
      <c r="E73" s="100">
        <v>338.63028576660156</v>
      </c>
      <c r="F73" s="100">
        <v>31.492619857788085</v>
      </c>
      <c r="G73" s="100">
        <v>17.359814922332763</v>
      </c>
      <c r="H73" s="100">
        <v>12.681761554718017</v>
      </c>
      <c r="I73" s="100">
        <v>189.26259387207031</v>
      </c>
      <c r="J73" s="100">
        <v>20.918258666992188</v>
      </c>
      <c r="K73" s="101">
        <v>360.88916962594692</v>
      </c>
      <c r="L73" s="102">
        <f t="shared" si="3"/>
        <v>83.333333333333329</v>
      </c>
      <c r="M73" s="102">
        <v>0</v>
      </c>
      <c r="N73" s="102">
        <v>0</v>
      </c>
      <c r="O73" s="103">
        <v>0</v>
      </c>
      <c r="P73" s="104">
        <f t="shared" si="4"/>
        <v>83.333333333333329</v>
      </c>
      <c r="Q73" s="105">
        <v>0</v>
      </c>
    </row>
    <row r="74" spans="1:17" x14ac:dyDescent="0.25">
      <c r="A74" s="106">
        <f t="shared" si="5"/>
        <v>46265</v>
      </c>
      <c r="B74" s="106" t="str">
        <f>+asset_level_drivers!$G$1</f>
        <v>FORE ONLY</v>
      </c>
      <c r="C74" s="93">
        <v>40</v>
      </c>
      <c r="D74" s="94">
        <v>17.221171970367433</v>
      </c>
      <c r="E74" s="94">
        <v>336.280783203125</v>
      </c>
      <c r="F74" s="94">
        <v>31.274115905761718</v>
      </c>
      <c r="G74" s="94">
        <v>17.221171970367433</v>
      </c>
      <c r="H74" s="94">
        <v>12.580249433517457</v>
      </c>
      <c r="I74" s="94">
        <v>187.94961889648437</v>
      </c>
      <c r="J74" s="94">
        <v>20.773190521240235</v>
      </c>
      <c r="K74" s="95">
        <v>359.97241714015149</v>
      </c>
      <c r="L74" s="94">
        <f t="shared" si="3"/>
        <v>83.333333333333329</v>
      </c>
      <c r="M74" s="94">
        <v>0</v>
      </c>
      <c r="N74" s="94">
        <v>0</v>
      </c>
      <c r="O74" s="96">
        <v>0</v>
      </c>
      <c r="P74" s="95">
        <f t="shared" si="4"/>
        <v>83.333333333333329</v>
      </c>
      <c r="Q74" s="97">
        <v>0</v>
      </c>
    </row>
    <row r="75" spans="1:17" x14ac:dyDescent="0.25">
      <c r="A75" s="98">
        <f t="shared" si="5"/>
        <v>46295</v>
      </c>
      <c r="B75" s="98" t="str">
        <f>+asset_level_drivers!$G$1</f>
        <v>FORE ONLY</v>
      </c>
      <c r="C75" s="99">
        <v>40</v>
      </c>
      <c r="D75" s="100">
        <v>17.08515634536743</v>
      </c>
      <c r="E75" s="100">
        <v>333.96869519042968</v>
      </c>
      <c r="F75" s="100">
        <v>31.059091896057129</v>
      </c>
      <c r="G75" s="100">
        <v>17.08515634536743</v>
      </c>
      <c r="H75" s="100">
        <v>12.480662435531617</v>
      </c>
      <c r="I75" s="100">
        <v>186.65752062988281</v>
      </c>
      <c r="J75" s="100">
        <v>20.630427742004393</v>
      </c>
      <c r="K75" s="101">
        <v>359.07170099431818</v>
      </c>
      <c r="L75" s="102">
        <f t="shared" si="3"/>
        <v>83.333333333333329</v>
      </c>
      <c r="M75" s="102">
        <v>0</v>
      </c>
      <c r="N75" s="102">
        <v>0</v>
      </c>
      <c r="O75" s="103">
        <v>0</v>
      </c>
      <c r="P75" s="104">
        <f t="shared" si="4"/>
        <v>83.333333333333329</v>
      </c>
      <c r="Q75" s="105">
        <v>0</v>
      </c>
    </row>
    <row r="76" spans="1:17" x14ac:dyDescent="0.25">
      <c r="A76" s="106">
        <f t="shared" si="5"/>
        <v>46326</v>
      </c>
      <c r="B76" s="106" t="str">
        <f>+asset_level_drivers!$G$1</f>
        <v>FORE ONLY</v>
      </c>
      <c r="C76" s="93">
        <v>40</v>
      </c>
      <c r="D76" s="94">
        <v>16.9516837310791</v>
      </c>
      <c r="E76" s="94">
        <v>331.69297045898435</v>
      </c>
      <c r="F76" s="94">
        <v>30.847449493408202</v>
      </c>
      <c r="G76" s="94">
        <v>16.9516837310791</v>
      </c>
      <c r="H76" s="94">
        <v>12.382938697814941</v>
      </c>
      <c r="I76" s="94">
        <v>185.38571411132813</v>
      </c>
      <c r="J76" s="94">
        <v>20.489904876708984</v>
      </c>
      <c r="K76" s="95">
        <v>358.18655243844694</v>
      </c>
      <c r="L76" s="94">
        <f t="shared" si="3"/>
        <v>83.333333333333329</v>
      </c>
      <c r="M76" s="94">
        <v>0</v>
      </c>
      <c r="N76" s="94">
        <v>0</v>
      </c>
      <c r="O76" s="96">
        <v>0</v>
      </c>
      <c r="P76" s="95">
        <f t="shared" si="4"/>
        <v>83.333333333333329</v>
      </c>
      <c r="Q76" s="97">
        <v>0</v>
      </c>
    </row>
    <row r="77" spans="1:17" x14ac:dyDescent="0.25">
      <c r="A77" s="98">
        <f t="shared" si="5"/>
        <v>46356</v>
      </c>
      <c r="B77" s="98" t="str">
        <f>+asset_level_drivers!$G$1</f>
        <v>FORE ONLY</v>
      </c>
      <c r="C77" s="99">
        <v>40</v>
      </c>
      <c r="D77" s="100">
        <v>16.820669639587404</v>
      </c>
      <c r="E77" s="100">
        <v>329.45259875488279</v>
      </c>
      <c r="F77" s="100">
        <v>30.639094963073731</v>
      </c>
      <c r="G77" s="100">
        <v>16.820669639587404</v>
      </c>
      <c r="H77" s="100">
        <v>12.287015846252441</v>
      </c>
      <c r="I77" s="100">
        <v>184.13363305664063</v>
      </c>
      <c r="J77" s="100">
        <v>20.351560577392579</v>
      </c>
      <c r="K77" s="101">
        <v>357.31654000946969</v>
      </c>
      <c r="L77" s="102">
        <f t="shared" si="3"/>
        <v>83.333333333333329</v>
      </c>
      <c r="M77" s="102">
        <v>0</v>
      </c>
      <c r="N77" s="102">
        <v>0</v>
      </c>
      <c r="O77" s="103">
        <v>0</v>
      </c>
      <c r="P77" s="104">
        <f t="shared" si="4"/>
        <v>83.333333333333329</v>
      </c>
      <c r="Q77" s="105">
        <v>0</v>
      </c>
    </row>
    <row r="78" spans="1:17" x14ac:dyDescent="0.25">
      <c r="A78" s="106">
        <f t="shared" si="5"/>
        <v>46387</v>
      </c>
      <c r="B78" s="106" t="str">
        <f>+asset_level_drivers!$G$1</f>
        <v>FORE ONLY</v>
      </c>
      <c r="C78" s="93">
        <v>40</v>
      </c>
      <c r="D78" s="94">
        <v>16.692039813995361</v>
      </c>
      <c r="E78" s="94">
        <v>327.24661572265626</v>
      </c>
      <c r="F78" s="94">
        <v>30.433938583374022</v>
      </c>
      <c r="G78" s="94">
        <v>16.692039813995361</v>
      </c>
      <c r="H78" s="94">
        <v>12.192839797973633</v>
      </c>
      <c r="I78" s="94">
        <v>182.90074395751952</v>
      </c>
      <c r="J78" s="94">
        <v>20.215334838867186</v>
      </c>
      <c r="K78" s="95">
        <v>356.46117305871206</v>
      </c>
      <c r="L78" s="94">
        <f t="shared" si="3"/>
        <v>83.333333333333329</v>
      </c>
      <c r="M78" s="94">
        <v>0</v>
      </c>
      <c r="N78" s="94">
        <v>0</v>
      </c>
      <c r="O78" s="96">
        <v>0</v>
      </c>
      <c r="P78" s="95">
        <f t="shared" si="4"/>
        <v>83.333333333333329</v>
      </c>
      <c r="Q78" s="97">
        <v>0</v>
      </c>
    </row>
    <row r="79" spans="1:17" x14ac:dyDescent="0.25">
      <c r="A79" s="98">
        <f t="shared" si="5"/>
        <v>46418</v>
      </c>
      <c r="B79" s="98" t="str">
        <f>+asset_level_drivers!$G$1</f>
        <v>FORE ONLY</v>
      </c>
      <c r="C79" s="99">
        <v>40</v>
      </c>
      <c r="D79" s="100">
        <v>16.523785987854005</v>
      </c>
      <c r="E79" s="100">
        <v>322.80065087890625</v>
      </c>
      <c r="F79" s="100">
        <v>30.020463630676268</v>
      </c>
      <c r="G79" s="100">
        <v>16.523785987854005</v>
      </c>
      <c r="H79" s="100">
        <v>12.068905334472657</v>
      </c>
      <c r="I79" s="100">
        <v>180.39066320800782</v>
      </c>
      <c r="J79" s="100">
        <v>19.938455123901367</v>
      </c>
      <c r="K79" s="101">
        <v>355.56698804450764</v>
      </c>
      <c r="L79" s="102">
        <f t="shared" si="3"/>
        <v>83.333333333333329</v>
      </c>
      <c r="M79" s="102">
        <v>0</v>
      </c>
      <c r="N79" s="102">
        <v>0</v>
      </c>
      <c r="O79" s="103">
        <v>0</v>
      </c>
      <c r="P79" s="104">
        <f t="shared" si="4"/>
        <v>83.333333333333329</v>
      </c>
      <c r="Q79" s="105">
        <v>0</v>
      </c>
    </row>
    <row r="80" spans="1:17" x14ac:dyDescent="0.25">
      <c r="A80" s="106">
        <f t="shared" si="5"/>
        <v>46446</v>
      </c>
      <c r="B80" s="106" t="str">
        <f>+asset_level_drivers!$G$1</f>
        <v>FORE ONLY</v>
      </c>
      <c r="C80" s="93">
        <v>40</v>
      </c>
      <c r="D80" s="94">
        <v>16.399959995269775</v>
      </c>
      <c r="E80" s="94">
        <v>320.67225036621096</v>
      </c>
      <c r="F80" s="94">
        <v>29.822522331237792</v>
      </c>
      <c r="G80" s="94">
        <v>16.399959995269775</v>
      </c>
      <c r="H80" s="94">
        <v>11.978252225875854</v>
      </c>
      <c r="I80" s="94">
        <v>179.20120092773436</v>
      </c>
      <c r="J80" s="94">
        <v>19.80702320098877</v>
      </c>
      <c r="K80" s="95">
        <v>354.74007871685609</v>
      </c>
      <c r="L80" s="94">
        <f t="shared" si="3"/>
        <v>83.333333333333329</v>
      </c>
      <c r="M80" s="94">
        <v>0</v>
      </c>
      <c r="N80" s="94">
        <v>0</v>
      </c>
      <c r="O80" s="96">
        <v>0</v>
      </c>
      <c r="P80" s="95">
        <f t="shared" si="4"/>
        <v>83.333333333333329</v>
      </c>
      <c r="Q80" s="97">
        <v>0</v>
      </c>
    </row>
    <row r="81" spans="1:17" x14ac:dyDescent="0.25">
      <c r="A81" s="98">
        <f t="shared" si="5"/>
        <v>46477</v>
      </c>
      <c r="B81" s="98" t="str">
        <f>+asset_level_drivers!$G$1</f>
        <v>FORE ONLY</v>
      </c>
      <c r="C81" s="99">
        <v>40</v>
      </c>
      <c r="D81" s="100">
        <v>16.278295570373537</v>
      </c>
      <c r="E81" s="100">
        <v>318.57540759277344</v>
      </c>
      <c r="F81" s="100">
        <v>29.627516059875489</v>
      </c>
      <c r="G81" s="100">
        <v>16.278295570373537</v>
      </c>
      <c r="H81" s="100">
        <v>11.889182432174682</v>
      </c>
      <c r="I81" s="100">
        <v>178.0293539428711</v>
      </c>
      <c r="J81" s="100">
        <v>19.677535079956055</v>
      </c>
      <c r="K81" s="101">
        <v>353.92662642045451</v>
      </c>
      <c r="L81" s="102">
        <f t="shared" si="3"/>
        <v>83.333333333333329</v>
      </c>
      <c r="M81" s="102">
        <v>0</v>
      </c>
      <c r="N81" s="102">
        <v>0</v>
      </c>
      <c r="O81" s="103">
        <v>0</v>
      </c>
      <c r="P81" s="104">
        <f t="shared" si="4"/>
        <v>83.333333333333329</v>
      </c>
      <c r="Q81" s="105">
        <v>0</v>
      </c>
    </row>
    <row r="82" spans="1:17" x14ac:dyDescent="0.25">
      <c r="A82" s="106">
        <f t="shared" si="5"/>
        <v>46507</v>
      </c>
      <c r="B82" s="106" t="str">
        <f>+asset_level_drivers!$G$1</f>
        <v>FORE ONLY</v>
      </c>
      <c r="C82" s="93">
        <v>40</v>
      </c>
      <c r="D82" s="94">
        <v>16.15872939300537</v>
      </c>
      <c r="E82" s="94">
        <v>316.50930163574219</v>
      </c>
      <c r="F82" s="94">
        <v>29.435368110656739</v>
      </c>
      <c r="G82" s="94">
        <v>16.15872939300537</v>
      </c>
      <c r="H82" s="94">
        <v>11.801648973464966</v>
      </c>
      <c r="I82" s="94">
        <v>176.87464843750001</v>
      </c>
      <c r="J82" s="94">
        <v>19.54994076538086</v>
      </c>
      <c r="K82" s="95">
        <v>353.12618430397725</v>
      </c>
      <c r="L82" s="94">
        <f t="shared" si="3"/>
        <v>83.333333333333329</v>
      </c>
      <c r="M82" s="94">
        <v>0</v>
      </c>
      <c r="N82" s="94">
        <v>0</v>
      </c>
      <c r="O82" s="96">
        <v>0</v>
      </c>
      <c r="P82" s="95">
        <f t="shared" si="4"/>
        <v>83.333333333333329</v>
      </c>
      <c r="Q82" s="97">
        <v>0</v>
      </c>
    </row>
    <row r="83" spans="1:17" x14ac:dyDescent="0.25">
      <c r="A83" s="98">
        <f t="shared" si="5"/>
        <v>46538</v>
      </c>
      <c r="B83" s="98" t="str">
        <f>+asset_level_drivers!$G$1</f>
        <v>FORE ONLY</v>
      </c>
      <c r="C83" s="99">
        <v>40</v>
      </c>
      <c r="D83" s="100">
        <v>16.04119845199585</v>
      </c>
      <c r="E83" s="100">
        <v>314.47311242675784</v>
      </c>
      <c r="F83" s="100">
        <v>29.246002433776855</v>
      </c>
      <c r="G83" s="100">
        <v>16.04119845199585</v>
      </c>
      <c r="H83" s="100">
        <v>11.71560578918457</v>
      </c>
      <c r="I83" s="100">
        <v>175.73664050292967</v>
      </c>
      <c r="J83" s="100">
        <v>19.424189353942872</v>
      </c>
      <c r="K83" s="101">
        <v>352.33834753787875</v>
      </c>
      <c r="L83" s="102">
        <f t="shared" si="3"/>
        <v>83.333333333333329</v>
      </c>
      <c r="M83" s="102">
        <v>0</v>
      </c>
      <c r="N83" s="102">
        <v>0</v>
      </c>
      <c r="O83" s="103">
        <v>0</v>
      </c>
      <c r="P83" s="104">
        <f t="shared" si="4"/>
        <v>83.333333333333329</v>
      </c>
      <c r="Q83" s="105">
        <v>0</v>
      </c>
    </row>
    <row r="84" spans="1:17" x14ac:dyDescent="0.25">
      <c r="A84" s="106">
        <f t="shared" si="5"/>
        <v>46568</v>
      </c>
      <c r="B84" s="106" t="str">
        <f>+asset_level_drivers!$G$1</f>
        <v>FORE ONLY</v>
      </c>
      <c r="C84" s="93">
        <v>40</v>
      </c>
      <c r="D84" s="94">
        <v>15.925640499114991</v>
      </c>
      <c r="E84" s="94">
        <v>312.46583020019528</v>
      </c>
      <c r="F84" s="94">
        <v>29.059325370788574</v>
      </c>
      <c r="G84" s="94">
        <v>15.925640499114991</v>
      </c>
      <c r="H84" s="94">
        <v>11.631007434844971</v>
      </c>
      <c r="I84" s="94">
        <v>174.61476092529296</v>
      </c>
      <c r="J84" s="94">
        <v>19.300219528198241</v>
      </c>
      <c r="K84" s="95">
        <v>351.56271661931817</v>
      </c>
      <c r="L84" s="94">
        <f t="shared" si="3"/>
        <v>83.333333333333329</v>
      </c>
      <c r="M84" s="94">
        <v>0</v>
      </c>
      <c r="N84" s="94">
        <v>0</v>
      </c>
      <c r="O84" s="96">
        <v>0</v>
      </c>
      <c r="P84" s="95">
        <f t="shared" si="4"/>
        <v>83.333333333333329</v>
      </c>
      <c r="Q84" s="97">
        <v>0</v>
      </c>
    </row>
    <row r="85" spans="1:17" x14ac:dyDescent="0.25">
      <c r="A85" s="98">
        <f t="shared" si="5"/>
        <v>46599</v>
      </c>
      <c r="B85" s="98" t="str">
        <f>+asset_level_drivers!$G$1</f>
        <v>FORE ONLY</v>
      </c>
      <c r="C85" s="99">
        <v>40</v>
      </c>
      <c r="D85" s="100">
        <v>15.812000965118408</v>
      </c>
      <c r="E85" s="100">
        <v>310.48665423583986</v>
      </c>
      <c r="F85" s="100">
        <v>28.87526171875</v>
      </c>
      <c r="G85" s="100">
        <v>15.812000965118408</v>
      </c>
      <c r="H85" s="100">
        <v>11.54781353187561</v>
      </c>
      <c r="I85" s="100">
        <v>173.50856060791017</v>
      </c>
      <c r="J85" s="100">
        <v>19.177980438232421</v>
      </c>
      <c r="K85" s="101">
        <v>350.79898141571971</v>
      </c>
      <c r="L85" s="102">
        <f t="shared" si="3"/>
        <v>83.333333333333329</v>
      </c>
      <c r="M85" s="102">
        <v>0</v>
      </c>
      <c r="N85" s="102">
        <v>0</v>
      </c>
      <c r="O85" s="103">
        <v>0</v>
      </c>
      <c r="P85" s="104">
        <f t="shared" si="4"/>
        <v>83.333333333333329</v>
      </c>
      <c r="Q85" s="105">
        <v>0</v>
      </c>
    </row>
    <row r="86" spans="1:17" x14ac:dyDescent="0.25">
      <c r="A86" s="106">
        <f t="shared" si="5"/>
        <v>46630</v>
      </c>
      <c r="B86" s="106" t="str">
        <f>+asset_level_drivers!$G$1</f>
        <v>FORE ONLY</v>
      </c>
      <c r="C86" s="93">
        <v>40</v>
      </c>
      <c r="D86" s="94">
        <v>15.700226104736329</v>
      </c>
      <c r="E86" s="94">
        <v>308.53483642578124</v>
      </c>
      <c r="F86" s="94">
        <v>28.693742675781252</v>
      </c>
      <c r="G86" s="94">
        <v>15.700226104736329</v>
      </c>
      <c r="H86" s="94">
        <v>11.465985092163086</v>
      </c>
      <c r="I86" s="94">
        <v>172.41761718750001</v>
      </c>
      <c r="J86" s="94">
        <v>19.05742660522461</v>
      </c>
      <c r="K86" s="95">
        <v>350.04681522253793</v>
      </c>
      <c r="L86" s="94">
        <f t="shared" si="3"/>
        <v>83.333333333333329</v>
      </c>
      <c r="M86" s="94">
        <v>0</v>
      </c>
      <c r="N86" s="94">
        <v>0</v>
      </c>
      <c r="O86" s="96">
        <v>0</v>
      </c>
      <c r="P86" s="95">
        <f t="shared" si="4"/>
        <v>83.333333333333329</v>
      </c>
      <c r="Q86" s="97">
        <v>0</v>
      </c>
    </row>
    <row r="87" spans="1:17" x14ac:dyDescent="0.25">
      <c r="A87" s="98">
        <f t="shared" si="5"/>
        <v>46660</v>
      </c>
      <c r="B87" s="98" t="str">
        <f>+asset_level_drivers!$G$1</f>
        <v>FORE ONLY</v>
      </c>
      <c r="C87" s="99">
        <v>40</v>
      </c>
      <c r="D87" s="100">
        <v>15.590261783599853</v>
      </c>
      <c r="E87" s="100">
        <v>306.60952496337893</v>
      </c>
      <c r="F87" s="100">
        <v>28.51468882751465</v>
      </c>
      <c r="G87" s="100">
        <v>15.590261783599853</v>
      </c>
      <c r="H87" s="100">
        <v>11.385481845855713</v>
      </c>
      <c r="I87" s="100">
        <v>171.34146166992187</v>
      </c>
      <c r="J87" s="100">
        <v>18.938505283355713</v>
      </c>
      <c r="K87" s="101">
        <v>349.30594578598487</v>
      </c>
      <c r="L87" s="102">
        <f t="shared" si="3"/>
        <v>83.333333333333329</v>
      </c>
      <c r="M87" s="102">
        <v>0</v>
      </c>
      <c r="N87" s="102">
        <v>0</v>
      </c>
      <c r="O87" s="103">
        <v>0</v>
      </c>
      <c r="P87" s="104">
        <f t="shared" si="4"/>
        <v>83.333333333333329</v>
      </c>
      <c r="Q87" s="105">
        <v>0</v>
      </c>
    </row>
    <row r="88" spans="1:17" x14ac:dyDescent="0.25">
      <c r="A88" s="106">
        <f t="shared" si="5"/>
        <v>46691</v>
      </c>
      <c r="B88" s="106" t="str">
        <f>+asset_level_drivers!$G$1</f>
        <v>FORE ONLY</v>
      </c>
      <c r="C88" s="93">
        <v>40</v>
      </c>
      <c r="D88" s="94">
        <v>15.48205591583252</v>
      </c>
      <c r="E88" s="94">
        <v>304.71001867675784</v>
      </c>
      <c r="F88" s="94">
        <v>28.338034698486329</v>
      </c>
      <c r="G88" s="94">
        <v>15.48205591583252</v>
      </c>
      <c r="H88" s="94">
        <v>11.3062659034729</v>
      </c>
      <c r="I88" s="94">
        <v>170.27969793701172</v>
      </c>
      <c r="J88" s="94">
        <v>18.821173690795899</v>
      </c>
      <c r="K88" s="95">
        <v>348.57607540246215</v>
      </c>
      <c r="L88" s="94">
        <f t="shared" si="3"/>
        <v>83.333333333333329</v>
      </c>
      <c r="M88" s="94">
        <v>0</v>
      </c>
      <c r="N88" s="94">
        <v>0</v>
      </c>
      <c r="O88" s="96">
        <v>0</v>
      </c>
      <c r="P88" s="95">
        <f t="shared" si="4"/>
        <v>83.333333333333329</v>
      </c>
      <c r="Q88" s="97">
        <v>0</v>
      </c>
    </row>
    <row r="89" spans="1:17" x14ac:dyDescent="0.25">
      <c r="A89" s="98">
        <f t="shared" si="5"/>
        <v>46721</v>
      </c>
      <c r="B89" s="98" t="str">
        <f>+asset_level_drivers!$G$1</f>
        <v>FORE ONLY</v>
      </c>
      <c r="C89" s="99">
        <v>40</v>
      </c>
      <c r="D89" s="100">
        <v>15.375557643890382</v>
      </c>
      <c r="E89" s="100">
        <v>302.83570562744143</v>
      </c>
      <c r="F89" s="100">
        <v>28.163723350524901</v>
      </c>
      <c r="G89" s="100">
        <v>15.375557643890382</v>
      </c>
      <c r="H89" s="100">
        <v>11.228299833297729</v>
      </c>
      <c r="I89" s="100">
        <v>169.23198645019531</v>
      </c>
      <c r="J89" s="100">
        <v>18.705393920898437</v>
      </c>
      <c r="K89" s="101">
        <v>347.85695075757582</v>
      </c>
      <c r="L89" s="102">
        <f t="shared" si="3"/>
        <v>83.333333333333329</v>
      </c>
      <c r="M89" s="102">
        <v>0</v>
      </c>
      <c r="N89" s="102">
        <v>0</v>
      </c>
      <c r="O89" s="103">
        <v>0</v>
      </c>
      <c r="P89" s="104">
        <f t="shared" si="4"/>
        <v>83.333333333333329</v>
      </c>
      <c r="Q89" s="105">
        <v>0</v>
      </c>
    </row>
    <row r="90" spans="1:17" x14ac:dyDescent="0.25">
      <c r="A90" s="106">
        <f t="shared" si="5"/>
        <v>46752</v>
      </c>
      <c r="B90" s="106" t="str">
        <f>+asset_level_drivers!$G$1</f>
        <v>FORE ONLY</v>
      </c>
      <c r="C90" s="93">
        <v>40</v>
      </c>
      <c r="D90" s="94">
        <v>15.270719921112061</v>
      </c>
      <c r="E90" s="94">
        <v>300.98598614501952</v>
      </c>
      <c r="F90" s="94">
        <v>27.99169969177246</v>
      </c>
      <c r="G90" s="94">
        <v>15.270719921112061</v>
      </c>
      <c r="H90" s="94">
        <v>11.151549566268921</v>
      </c>
      <c r="I90" s="94">
        <v>168.19799523925781</v>
      </c>
      <c r="J90" s="94">
        <v>18.591128787994386</v>
      </c>
      <c r="K90" s="95">
        <v>347.14829545454552</v>
      </c>
      <c r="L90" s="94">
        <f t="shared" si="3"/>
        <v>83.333333333333329</v>
      </c>
      <c r="M90" s="94">
        <v>0</v>
      </c>
      <c r="N90" s="94">
        <v>0</v>
      </c>
      <c r="O90" s="96">
        <v>0</v>
      </c>
      <c r="P90" s="95">
        <f t="shared" si="4"/>
        <v>83.333333333333329</v>
      </c>
      <c r="Q90" s="97">
        <v>0</v>
      </c>
    </row>
    <row r="91" spans="1:17" x14ac:dyDescent="0.25">
      <c r="A91" s="98">
        <f t="shared" si="5"/>
        <v>46783</v>
      </c>
      <c r="B91" s="98" t="str">
        <f>+asset_level_drivers!$G$1</f>
        <v>FORE ONLY</v>
      </c>
      <c r="C91" s="99">
        <v>40</v>
      </c>
      <c r="D91" s="100">
        <v>15.167499721527099</v>
      </c>
      <c r="E91" s="100">
        <v>299.1602734375</v>
      </c>
      <c r="F91" s="100">
        <v>27.821908210754394</v>
      </c>
      <c r="G91" s="100">
        <v>15.167499721527099</v>
      </c>
      <c r="H91" s="100">
        <v>11.075982919692994</v>
      </c>
      <c r="I91" s="100">
        <v>167.17739453125</v>
      </c>
      <c r="J91" s="100">
        <v>18.478342563629152</v>
      </c>
      <c r="K91" s="101">
        <v>346.44987275094695</v>
      </c>
      <c r="L91" s="102">
        <f t="shared" si="3"/>
        <v>83.333333333333329</v>
      </c>
      <c r="M91" s="102">
        <v>0</v>
      </c>
      <c r="N91" s="102">
        <v>0</v>
      </c>
      <c r="O91" s="103">
        <v>0</v>
      </c>
      <c r="P91" s="104">
        <f t="shared" si="4"/>
        <v>83.333333333333329</v>
      </c>
      <c r="Q91" s="105">
        <v>0</v>
      </c>
    </row>
    <row r="92" spans="1:17" x14ac:dyDescent="0.25">
      <c r="A92" s="106">
        <f t="shared" si="5"/>
        <v>46812</v>
      </c>
      <c r="B92" s="106" t="str">
        <f>+asset_level_drivers!$G$1</f>
        <v>FORE ONLY</v>
      </c>
      <c r="C92" s="93">
        <v>40</v>
      </c>
      <c r="D92" s="94">
        <v>15.065855895996094</v>
      </c>
      <c r="E92" s="94">
        <v>297.35778417968748</v>
      </c>
      <c r="F92" s="94">
        <v>27.654276901245119</v>
      </c>
      <c r="G92" s="94">
        <v>15.065855895996094</v>
      </c>
      <c r="H92" s="94">
        <v>11.0015700340271</v>
      </c>
      <c r="I92" s="94">
        <v>166.16975762939452</v>
      </c>
      <c r="J92" s="94">
        <v>18.36698829650879</v>
      </c>
      <c r="K92" s="95">
        <v>345.76140624999994</v>
      </c>
      <c r="L92" s="94">
        <f t="shared" si="3"/>
        <v>83.333333333333329</v>
      </c>
      <c r="M92" s="94">
        <v>0</v>
      </c>
      <c r="N92" s="94">
        <v>0</v>
      </c>
      <c r="O92" s="96">
        <v>0</v>
      </c>
      <c r="P92" s="95">
        <f t="shared" si="4"/>
        <v>83.333333333333329</v>
      </c>
      <c r="Q92" s="97">
        <v>0</v>
      </c>
    </row>
    <row r="93" spans="1:17" x14ac:dyDescent="0.25">
      <c r="A93" s="98">
        <f t="shared" si="5"/>
        <v>46843</v>
      </c>
      <c r="B93" s="98" t="str">
        <f>+asset_level_drivers!$G$1</f>
        <v>FORE ONLY</v>
      </c>
      <c r="C93" s="99">
        <v>40</v>
      </c>
      <c r="D93" s="100">
        <v>14.96573017501831</v>
      </c>
      <c r="E93" s="100">
        <v>295.57775830078123</v>
      </c>
      <c r="F93" s="100">
        <v>27.488734375</v>
      </c>
      <c r="G93" s="100">
        <v>14.96573017501831</v>
      </c>
      <c r="H93" s="100">
        <v>10.928268928527832</v>
      </c>
      <c r="I93" s="100">
        <v>165.17466937255858</v>
      </c>
      <c r="J93" s="100">
        <v>18.257019062042236</v>
      </c>
      <c r="K93" s="101">
        <v>345.08258285984851</v>
      </c>
      <c r="L93" s="102">
        <f t="shared" si="3"/>
        <v>83.333333333333329</v>
      </c>
      <c r="M93" s="102">
        <v>0</v>
      </c>
      <c r="N93" s="102">
        <v>0</v>
      </c>
      <c r="O93" s="103">
        <v>0</v>
      </c>
      <c r="P93" s="104">
        <f t="shared" si="4"/>
        <v>83.333333333333329</v>
      </c>
      <c r="Q93" s="105">
        <v>0</v>
      </c>
    </row>
    <row r="94" spans="1:17" x14ac:dyDescent="0.25">
      <c r="A94" s="106">
        <f t="shared" si="5"/>
        <v>46873</v>
      </c>
      <c r="B94" s="106" t="str">
        <f>+asset_level_drivers!$G$1</f>
        <v>FORE ONLY</v>
      </c>
      <c r="C94" s="93">
        <v>40</v>
      </c>
      <c r="D94" s="94">
        <v>14.867074607849121</v>
      </c>
      <c r="E94" s="94">
        <v>293.81961071777346</v>
      </c>
      <c r="F94" s="94">
        <v>27.325226730346678</v>
      </c>
      <c r="G94" s="94">
        <v>14.867074607849121</v>
      </c>
      <c r="H94" s="94">
        <v>10.856045728683471</v>
      </c>
      <c r="I94" s="94">
        <v>164.19179956054688</v>
      </c>
      <c r="J94" s="94">
        <v>18.148399662017823</v>
      </c>
      <c r="K94" s="95">
        <v>344.41319187973482</v>
      </c>
      <c r="L94" s="94">
        <f t="shared" si="3"/>
        <v>83.333333333333329</v>
      </c>
      <c r="M94" s="94">
        <v>0</v>
      </c>
      <c r="N94" s="94">
        <v>0</v>
      </c>
      <c r="O94" s="96">
        <v>0</v>
      </c>
      <c r="P94" s="95">
        <f t="shared" si="4"/>
        <v>83.333333333333329</v>
      </c>
      <c r="Q94" s="97">
        <v>0</v>
      </c>
    </row>
    <row r="95" spans="1:17" x14ac:dyDescent="0.25">
      <c r="A95" s="98">
        <f t="shared" si="5"/>
        <v>46904</v>
      </c>
      <c r="B95" s="98" t="str">
        <f>+asset_level_drivers!$G$1</f>
        <v>FORE ONLY</v>
      </c>
      <c r="C95" s="99">
        <v>40</v>
      </c>
      <c r="D95" s="100">
        <v>14.769848457336426</v>
      </c>
      <c r="E95" s="100">
        <v>292.0825549926758</v>
      </c>
      <c r="F95" s="100">
        <v>27.163680618286133</v>
      </c>
      <c r="G95" s="100">
        <v>14.769848457336426</v>
      </c>
      <c r="H95" s="100">
        <v>10.784870059967041</v>
      </c>
      <c r="I95" s="100">
        <v>163.22072418212892</v>
      </c>
      <c r="J95" s="100">
        <v>18.041082809448241</v>
      </c>
      <c r="K95" s="101">
        <v>343.75301313920454</v>
      </c>
      <c r="L95" s="102">
        <f t="shared" si="3"/>
        <v>83.333333333333329</v>
      </c>
      <c r="M95" s="102">
        <v>0</v>
      </c>
      <c r="N95" s="102">
        <v>0</v>
      </c>
      <c r="O95" s="103">
        <v>0</v>
      </c>
      <c r="P95" s="104">
        <f t="shared" si="4"/>
        <v>83.333333333333329</v>
      </c>
      <c r="Q95" s="105">
        <v>0</v>
      </c>
    </row>
    <row r="96" spans="1:17" x14ac:dyDescent="0.25">
      <c r="A96" s="106">
        <f t="shared" si="5"/>
        <v>46934</v>
      </c>
      <c r="B96" s="106" t="str">
        <f>+asset_level_drivers!$G$1</f>
        <v>FORE ONLY</v>
      </c>
      <c r="C96" s="93">
        <v>40</v>
      </c>
      <c r="D96" s="94">
        <v>14.674002151489258</v>
      </c>
      <c r="E96" s="94">
        <v>290.36593804931641</v>
      </c>
      <c r="F96" s="94">
        <v>27.004035171508789</v>
      </c>
      <c r="G96" s="94">
        <v>14.674002151489258</v>
      </c>
      <c r="H96" s="94">
        <v>10.714707084655762</v>
      </c>
      <c r="I96" s="94">
        <v>162.26108764648438</v>
      </c>
      <c r="J96" s="94">
        <v>17.935029041290282</v>
      </c>
      <c r="K96" s="95">
        <v>343.10181818181826</v>
      </c>
      <c r="L96" s="94">
        <f t="shared" si="3"/>
        <v>83.333333333333329</v>
      </c>
      <c r="M96" s="94">
        <v>0</v>
      </c>
      <c r="N96" s="94">
        <v>0</v>
      </c>
      <c r="O96" s="96">
        <v>0</v>
      </c>
      <c r="P96" s="95">
        <f t="shared" si="4"/>
        <v>83.333333333333329</v>
      </c>
      <c r="Q96" s="97">
        <v>0</v>
      </c>
    </row>
    <row r="97" spans="1:17" x14ac:dyDescent="0.25">
      <c r="A97" s="98">
        <f t="shared" si="5"/>
        <v>46965</v>
      </c>
      <c r="B97" s="98" t="str">
        <f>+asset_level_drivers!$G$1</f>
        <v>FORE ONLY</v>
      </c>
      <c r="C97" s="99">
        <v>40</v>
      </c>
      <c r="D97" s="100">
        <v>14.579498828887939</v>
      </c>
      <c r="E97" s="100">
        <v>288.66926849365234</v>
      </c>
      <c r="F97" s="100">
        <v>26.846244827270507</v>
      </c>
      <c r="G97" s="100">
        <v>14.579498828887939</v>
      </c>
      <c r="H97" s="100">
        <v>10.645530359268189</v>
      </c>
      <c r="I97" s="100">
        <v>161.31261663818358</v>
      </c>
      <c r="J97" s="100">
        <v>17.830208038330078</v>
      </c>
      <c r="K97" s="101">
        <v>342.4594288589015</v>
      </c>
      <c r="L97" s="102">
        <f t="shared" si="3"/>
        <v>83.333333333333329</v>
      </c>
      <c r="M97" s="102">
        <v>0</v>
      </c>
      <c r="N97" s="102">
        <v>0</v>
      </c>
      <c r="O97" s="103">
        <v>0</v>
      </c>
      <c r="P97" s="104">
        <f t="shared" si="4"/>
        <v>83.333333333333329</v>
      </c>
      <c r="Q97" s="105">
        <v>0</v>
      </c>
    </row>
    <row r="98" spans="1:17" x14ac:dyDescent="0.25">
      <c r="A98" s="106">
        <f t="shared" si="5"/>
        <v>46996</v>
      </c>
      <c r="B98" s="106" t="str">
        <f>+asset_level_drivers!$G$1</f>
        <v>FORE ONLY</v>
      </c>
      <c r="C98" s="93">
        <v>40</v>
      </c>
      <c r="D98" s="94">
        <v>14.486305946350098</v>
      </c>
      <c r="E98" s="94">
        <v>286.99205444335939</v>
      </c>
      <c r="F98" s="94">
        <v>26.690263862609864</v>
      </c>
      <c r="G98" s="94">
        <v>14.486305946350098</v>
      </c>
      <c r="H98" s="94">
        <v>10.577315383911133</v>
      </c>
      <c r="I98" s="94">
        <v>160.375037109375</v>
      </c>
      <c r="J98" s="94">
        <v>17.726589279174803</v>
      </c>
      <c r="K98" s="95">
        <v>341.82563624526517</v>
      </c>
      <c r="L98" s="94">
        <f t="shared" si="3"/>
        <v>83.333333333333329</v>
      </c>
      <c r="M98" s="94">
        <v>0</v>
      </c>
      <c r="N98" s="94">
        <v>0</v>
      </c>
      <c r="O98" s="96">
        <v>0</v>
      </c>
      <c r="P98" s="95">
        <f t="shared" si="4"/>
        <v>83.333333333333329</v>
      </c>
      <c r="Q98" s="97">
        <v>0</v>
      </c>
    </row>
    <row r="99" spans="1:17" x14ac:dyDescent="0.25">
      <c r="A99" s="98">
        <f t="shared" si="5"/>
        <v>47026</v>
      </c>
      <c r="B99" s="98" t="str">
        <f>+asset_level_drivers!$G$1</f>
        <v>FORE ONLY</v>
      </c>
      <c r="C99" s="99">
        <v>40</v>
      </c>
      <c r="D99" s="100">
        <v>14.394392791748047</v>
      </c>
      <c r="E99" s="100">
        <v>285.33363018798826</v>
      </c>
      <c r="F99" s="100">
        <v>26.536030555725098</v>
      </c>
      <c r="G99" s="100">
        <v>14.394392791748047</v>
      </c>
      <c r="H99" s="100">
        <v>10.510040147781371</v>
      </c>
      <c r="I99" s="100">
        <v>159.44797155761719</v>
      </c>
      <c r="J99" s="100">
        <v>17.624132408142088</v>
      </c>
      <c r="K99" s="101">
        <v>341.20025153882574</v>
      </c>
      <c r="L99" s="102">
        <f t="shared" si="3"/>
        <v>83.333333333333329</v>
      </c>
      <c r="M99" s="102">
        <v>0</v>
      </c>
      <c r="N99" s="102">
        <v>0</v>
      </c>
      <c r="O99" s="103">
        <v>0</v>
      </c>
      <c r="P99" s="104">
        <f t="shared" si="4"/>
        <v>83.333333333333329</v>
      </c>
      <c r="Q99" s="105">
        <v>0</v>
      </c>
    </row>
    <row r="100" spans="1:17" x14ac:dyDescent="0.25">
      <c r="A100" s="106">
        <f t="shared" si="5"/>
        <v>47057</v>
      </c>
      <c r="B100" s="106" t="str">
        <f>+asset_level_drivers!$G$1</f>
        <v>FORE ONLY</v>
      </c>
      <c r="C100" s="93">
        <v>40</v>
      </c>
      <c r="D100" s="94">
        <v>14.303728824615478</v>
      </c>
      <c r="E100" s="94">
        <v>283.69282714843752</v>
      </c>
      <c r="F100" s="94">
        <v>26.383435592651367</v>
      </c>
      <c r="G100" s="94">
        <v>14.303728824615478</v>
      </c>
      <c r="H100" s="94">
        <v>10.443681676864625</v>
      </c>
      <c r="I100" s="94">
        <v>158.53077990722656</v>
      </c>
      <c r="J100" s="94">
        <v>17.52276533126831</v>
      </c>
      <c r="K100" s="95">
        <v>340.58308534564389</v>
      </c>
      <c r="L100" s="94">
        <f t="shared" si="3"/>
        <v>83.333333333333329</v>
      </c>
      <c r="M100" s="94">
        <v>0</v>
      </c>
      <c r="N100" s="94">
        <v>0</v>
      </c>
      <c r="O100" s="96">
        <v>0</v>
      </c>
      <c r="P100" s="95">
        <f t="shared" si="4"/>
        <v>83.333333333333329</v>
      </c>
      <c r="Q100" s="97">
        <v>0</v>
      </c>
    </row>
    <row r="101" spans="1:17" x14ac:dyDescent="0.25">
      <c r="A101" s="98">
        <f t="shared" si="5"/>
        <v>47087</v>
      </c>
      <c r="B101" s="98" t="str">
        <f>+asset_level_drivers!$G$1</f>
        <v>FORE ONLY</v>
      </c>
      <c r="C101" s="99">
        <v>40</v>
      </c>
      <c r="D101" s="100">
        <v>14.214286449432374</v>
      </c>
      <c r="E101" s="100">
        <v>282.06854711914065</v>
      </c>
      <c r="F101" s="100">
        <v>26.232377601623536</v>
      </c>
      <c r="G101" s="100">
        <v>14.214286449432374</v>
      </c>
      <c r="H101" s="100">
        <v>10.378220165252685</v>
      </c>
      <c r="I101" s="100">
        <v>157.62284497070311</v>
      </c>
      <c r="J101" s="100">
        <v>17.422421089172364</v>
      </c>
      <c r="K101" s="101">
        <v>339.97395537405305</v>
      </c>
      <c r="L101" s="102">
        <f t="shared" si="3"/>
        <v>83.333333333333329</v>
      </c>
      <c r="M101" s="102">
        <v>0</v>
      </c>
      <c r="N101" s="102">
        <v>0</v>
      </c>
      <c r="O101" s="103">
        <v>0</v>
      </c>
      <c r="P101" s="104">
        <f t="shared" si="4"/>
        <v>83.333333333333329</v>
      </c>
      <c r="Q101" s="105">
        <v>0</v>
      </c>
    </row>
    <row r="102" spans="1:17" x14ac:dyDescent="0.25">
      <c r="A102" s="106">
        <f t="shared" si="5"/>
        <v>47118</v>
      </c>
      <c r="B102" s="106" t="str">
        <f>+asset_level_drivers!$G$1</f>
        <v>FORE ONLY</v>
      </c>
      <c r="C102" s="93">
        <v>40</v>
      </c>
      <c r="D102" s="94">
        <v>13.999795219421387</v>
      </c>
      <c r="E102" s="94">
        <v>279.54735144042968</v>
      </c>
      <c r="F102" s="94">
        <v>25.997906372070311</v>
      </c>
      <c r="G102" s="94">
        <v>13.999795219421387</v>
      </c>
      <c r="H102" s="94">
        <v>10.218954370498658</v>
      </c>
      <c r="I102" s="94">
        <v>156.20351293945313</v>
      </c>
      <c r="J102" s="94">
        <v>17.265758827209474</v>
      </c>
      <c r="K102" s="95">
        <v>339.3727012310606</v>
      </c>
      <c r="L102" s="94">
        <f t="shared" si="3"/>
        <v>83.333333333333329</v>
      </c>
      <c r="M102" s="94">
        <v>0</v>
      </c>
      <c r="N102" s="94">
        <v>0</v>
      </c>
      <c r="O102" s="96">
        <v>0</v>
      </c>
      <c r="P102" s="95">
        <f t="shared" si="4"/>
        <v>83.333333333333329</v>
      </c>
      <c r="Q102" s="97">
        <v>0</v>
      </c>
    </row>
    <row r="103" spans="1:17" x14ac:dyDescent="0.25">
      <c r="A103" s="98">
        <f t="shared" si="5"/>
        <v>47149</v>
      </c>
      <c r="B103" s="98" t="str">
        <f>+asset_level_drivers!$G$1</f>
        <v>FORE ONLY</v>
      </c>
      <c r="C103" s="99">
        <v>40</v>
      </c>
      <c r="D103" s="100">
        <v>13.913314208984374</v>
      </c>
      <c r="E103" s="100">
        <v>277.95980261230471</v>
      </c>
      <c r="F103" s="100">
        <v>25.850264617919922</v>
      </c>
      <c r="G103" s="100">
        <v>13.913314208984374</v>
      </c>
      <c r="H103" s="100">
        <v>10.155680629730224</v>
      </c>
      <c r="I103" s="100">
        <v>155.31620129394531</v>
      </c>
      <c r="J103" s="100">
        <v>17.167691368103029</v>
      </c>
      <c r="K103" s="101">
        <v>338.77915127840907</v>
      </c>
      <c r="L103" s="102">
        <f t="shared" si="3"/>
        <v>83.333333333333329</v>
      </c>
      <c r="M103" s="102">
        <v>0</v>
      </c>
      <c r="N103" s="102">
        <v>0</v>
      </c>
      <c r="O103" s="103">
        <v>0</v>
      </c>
      <c r="P103" s="104">
        <f t="shared" si="4"/>
        <v>83.333333333333329</v>
      </c>
      <c r="Q103" s="105">
        <v>0</v>
      </c>
    </row>
    <row r="104" spans="1:17" x14ac:dyDescent="0.25">
      <c r="A104" s="106">
        <f t="shared" si="5"/>
        <v>47177</v>
      </c>
      <c r="B104" s="106" t="str">
        <f>+asset_level_drivers!$G$1</f>
        <v>FORE ONLY</v>
      </c>
      <c r="C104" s="93">
        <v>40</v>
      </c>
      <c r="D104" s="94">
        <v>13.82794240951538</v>
      </c>
      <c r="E104" s="94">
        <v>276.38717150878904</v>
      </c>
      <c r="F104" s="94">
        <v>25.704009704589843</v>
      </c>
      <c r="G104" s="94">
        <v>13.82794240951538</v>
      </c>
      <c r="H104" s="94">
        <v>10.093223171234131</v>
      </c>
      <c r="I104" s="94">
        <v>154.43724230957031</v>
      </c>
      <c r="J104" s="94">
        <v>17.070546394348145</v>
      </c>
      <c r="K104" s="95">
        <v>338.19313802083337</v>
      </c>
      <c r="L104" s="94">
        <f t="shared" si="3"/>
        <v>83.333333333333329</v>
      </c>
      <c r="M104" s="94">
        <v>0</v>
      </c>
      <c r="N104" s="94">
        <v>0</v>
      </c>
      <c r="O104" s="96">
        <v>0</v>
      </c>
      <c r="P104" s="95">
        <f t="shared" si="4"/>
        <v>83.333333333333329</v>
      </c>
      <c r="Q104" s="97">
        <v>0</v>
      </c>
    </row>
    <row r="105" spans="1:17" x14ac:dyDescent="0.25">
      <c r="A105" s="98">
        <f t="shared" si="5"/>
        <v>47208</v>
      </c>
      <c r="B105" s="98" t="str">
        <f>+asset_level_drivers!$G$1</f>
        <v>FORE ONLY</v>
      </c>
      <c r="C105" s="99">
        <v>40</v>
      </c>
      <c r="D105" s="100">
        <v>13.743654624938966</v>
      </c>
      <c r="E105" s="100">
        <v>274.8292003173828</v>
      </c>
      <c r="F105" s="100">
        <v>25.559118270874023</v>
      </c>
      <c r="G105" s="100">
        <v>13.743654624938966</v>
      </c>
      <c r="H105" s="100">
        <v>10.031563346862793</v>
      </c>
      <c r="I105" s="100">
        <v>153.56649072265625</v>
      </c>
      <c r="J105" s="100">
        <v>16.974308074951171</v>
      </c>
      <c r="K105" s="101">
        <v>328.44909801136367</v>
      </c>
      <c r="L105" s="102">
        <f t="shared" si="3"/>
        <v>83.333333333333329</v>
      </c>
      <c r="M105" s="102">
        <v>0</v>
      </c>
      <c r="N105" s="102">
        <v>0</v>
      </c>
      <c r="O105" s="103">
        <v>0</v>
      </c>
      <c r="P105" s="104">
        <f t="shared" si="4"/>
        <v>83.333333333333329</v>
      </c>
      <c r="Q105" s="105">
        <v>0</v>
      </c>
    </row>
    <row r="106" spans="1:17" x14ac:dyDescent="0.25">
      <c r="A106" s="106">
        <f t="shared" si="5"/>
        <v>47238</v>
      </c>
      <c r="B106" s="106" t="str">
        <f>+asset_level_drivers!$G$1</f>
        <v>FORE ONLY</v>
      </c>
      <c r="C106" s="93">
        <v>40</v>
      </c>
      <c r="D106" s="94">
        <v>13.609470275878905</v>
      </c>
      <c r="E106" s="94">
        <v>271.20449377441406</v>
      </c>
      <c r="F106" s="94">
        <v>25.222020584106446</v>
      </c>
      <c r="G106" s="94">
        <v>13.609470275878905</v>
      </c>
      <c r="H106" s="94">
        <v>9.9324927673339847</v>
      </c>
      <c r="I106" s="94">
        <v>151.51834118652343</v>
      </c>
      <c r="J106" s="94">
        <v>16.748403961181641</v>
      </c>
      <c r="K106" s="95">
        <v>327.88272727272727</v>
      </c>
      <c r="L106" s="94">
        <f t="shared" si="3"/>
        <v>83.333333333333329</v>
      </c>
      <c r="M106" s="94">
        <v>0</v>
      </c>
      <c r="N106" s="94">
        <v>0</v>
      </c>
      <c r="O106" s="96">
        <v>0</v>
      </c>
      <c r="P106" s="95">
        <f t="shared" si="4"/>
        <v>83.333333333333329</v>
      </c>
      <c r="Q106" s="97">
        <v>0</v>
      </c>
    </row>
    <row r="107" spans="1:17" x14ac:dyDescent="0.25">
      <c r="A107" s="98">
        <f t="shared" si="5"/>
        <v>47269</v>
      </c>
      <c r="B107" s="98" t="str">
        <f>+asset_level_drivers!$G$1</f>
        <v>FORE ONLY</v>
      </c>
      <c r="C107" s="99">
        <v>40</v>
      </c>
      <c r="D107" s="100">
        <v>13.527517448425293</v>
      </c>
      <c r="E107" s="100">
        <v>269.68579309082031</v>
      </c>
      <c r="F107" s="100">
        <v>25.08078141784668</v>
      </c>
      <c r="G107" s="100">
        <v>13.527517448425293</v>
      </c>
      <c r="H107" s="100">
        <v>9.8725569877624508</v>
      </c>
      <c r="I107" s="100">
        <v>150.66967565917969</v>
      </c>
      <c r="J107" s="100">
        <v>16.654603591918946</v>
      </c>
      <c r="K107" s="101">
        <v>327.32340317234843</v>
      </c>
      <c r="L107" s="102">
        <f t="shared" si="3"/>
        <v>83.333333333333329</v>
      </c>
      <c r="M107" s="102">
        <v>0</v>
      </c>
      <c r="N107" s="102">
        <v>0</v>
      </c>
      <c r="O107" s="103">
        <v>0</v>
      </c>
      <c r="P107" s="104">
        <f t="shared" si="4"/>
        <v>83.333333333333329</v>
      </c>
      <c r="Q107" s="105">
        <v>0</v>
      </c>
    </row>
    <row r="108" spans="1:17" x14ac:dyDescent="0.25">
      <c r="A108" s="106">
        <f t="shared" si="5"/>
        <v>47299</v>
      </c>
      <c r="B108" s="106" t="str">
        <f>+asset_level_drivers!$G$1</f>
        <v>FORE ONLY</v>
      </c>
      <c r="C108" s="93">
        <v>40</v>
      </c>
      <c r="D108" s="94">
        <v>13.446546264648438</v>
      </c>
      <c r="E108" s="94">
        <v>268.18094494628906</v>
      </c>
      <c r="F108" s="94">
        <v>24.940830673217775</v>
      </c>
      <c r="G108" s="94">
        <v>13.446546264648438</v>
      </c>
      <c r="H108" s="94">
        <v>9.813344326019287</v>
      </c>
      <c r="I108" s="94">
        <v>149.82876367187501</v>
      </c>
      <c r="J108" s="94">
        <v>16.561660110473632</v>
      </c>
      <c r="K108" s="95">
        <v>326.77095703125008</v>
      </c>
      <c r="L108" s="94">
        <f t="shared" si="3"/>
        <v>83.333333333333329</v>
      </c>
      <c r="M108" s="94">
        <v>0</v>
      </c>
      <c r="N108" s="94">
        <v>0</v>
      </c>
      <c r="O108" s="96">
        <v>0</v>
      </c>
      <c r="P108" s="95">
        <f t="shared" si="4"/>
        <v>83.333333333333329</v>
      </c>
      <c r="Q108" s="97">
        <v>0</v>
      </c>
    </row>
    <row r="109" spans="1:17" x14ac:dyDescent="0.25">
      <c r="A109" s="98">
        <f t="shared" si="5"/>
        <v>47330</v>
      </c>
      <c r="B109" s="98" t="str">
        <f>+asset_level_drivers!$G$1</f>
        <v>FORE ONLY</v>
      </c>
      <c r="C109" s="99">
        <v>40</v>
      </c>
      <c r="D109" s="100">
        <v>13.36653085899353</v>
      </c>
      <c r="E109" s="100">
        <v>266.68971875</v>
      </c>
      <c r="F109" s="100">
        <v>24.802146591186524</v>
      </c>
      <c r="G109" s="100">
        <v>13.36653085899353</v>
      </c>
      <c r="H109" s="100">
        <v>9.7548356266021727</v>
      </c>
      <c r="I109" s="100">
        <v>148.99547656249999</v>
      </c>
      <c r="J109" s="100">
        <v>16.469558433532715</v>
      </c>
      <c r="K109" s="101">
        <v>316.91124940814393</v>
      </c>
      <c r="L109" s="102">
        <f t="shared" si="3"/>
        <v>83.333333333333329</v>
      </c>
      <c r="M109" s="102">
        <v>0</v>
      </c>
      <c r="N109" s="102">
        <v>0</v>
      </c>
      <c r="O109" s="103">
        <v>0</v>
      </c>
      <c r="P109" s="104">
        <f t="shared" si="4"/>
        <v>83.333333333333329</v>
      </c>
      <c r="Q109" s="105">
        <v>0</v>
      </c>
    </row>
    <row r="110" spans="1:17" x14ac:dyDescent="0.25">
      <c r="A110" s="106">
        <f t="shared" si="5"/>
        <v>47361</v>
      </c>
      <c r="B110" s="106" t="str">
        <f>+asset_level_drivers!$G$1</f>
        <v>FORE ONLY</v>
      </c>
      <c r="C110" s="93">
        <v>40</v>
      </c>
      <c r="D110" s="94">
        <v>13.287445085525512</v>
      </c>
      <c r="E110" s="94">
        <v>265.21187951660158</v>
      </c>
      <c r="F110" s="94">
        <v>24.664707244873046</v>
      </c>
      <c r="G110" s="94">
        <v>13.287445085525512</v>
      </c>
      <c r="H110" s="94">
        <v>9.6970116481781012</v>
      </c>
      <c r="I110" s="94">
        <v>148.16968115234374</v>
      </c>
      <c r="J110" s="94">
        <v>16.378283950805663</v>
      </c>
      <c r="K110" s="95">
        <v>316.38538944128788</v>
      </c>
      <c r="L110" s="94">
        <f t="shared" si="3"/>
        <v>83.333333333333329</v>
      </c>
      <c r="M110" s="94">
        <v>0</v>
      </c>
      <c r="N110" s="94">
        <v>0</v>
      </c>
      <c r="O110" s="96">
        <v>0</v>
      </c>
      <c r="P110" s="95">
        <f t="shared" si="4"/>
        <v>83.333333333333329</v>
      </c>
      <c r="Q110" s="97">
        <v>0</v>
      </c>
    </row>
    <row r="111" spans="1:17" x14ac:dyDescent="0.25">
      <c r="A111" s="98">
        <f t="shared" si="5"/>
        <v>47391</v>
      </c>
      <c r="B111" s="98" t="str">
        <f>+asset_level_drivers!$G$1</f>
        <v>FORE ONLY</v>
      </c>
      <c r="C111" s="99">
        <v>40</v>
      </c>
      <c r="D111" s="100">
        <v>13.209242500305177</v>
      </c>
      <c r="E111" s="100">
        <v>263.74720703125001</v>
      </c>
      <c r="F111" s="100">
        <v>24.528493011474609</v>
      </c>
      <c r="G111" s="100">
        <v>13.209242500305177</v>
      </c>
      <c r="H111" s="100">
        <v>9.6398377647399904</v>
      </c>
      <c r="I111" s="100">
        <v>147.35125537109374</v>
      </c>
      <c r="J111" s="100">
        <v>16.28782424926758</v>
      </c>
      <c r="K111" s="101">
        <v>315.86575580018939</v>
      </c>
      <c r="L111" s="102">
        <f t="shared" si="3"/>
        <v>83.333333333333329</v>
      </c>
      <c r="M111" s="102">
        <v>0</v>
      </c>
      <c r="N111" s="102">
        <v>0</v>
      </c>
      <c r="O111" s="103">
        <v>0</v>
      </c>
      <c r="P111" s="104">
        <f t="shared" si="4"/>
        <v>83.333333333333329</v>
      </c>
      <c r="Q111" s="105">
        <v>0</v>
      </c>
    </row>
    <row r="112" spans="1:17" x14ac:dyDescent="0.25">
      <c r="A112" s="106">
        <f t="shared" si="5"/>
        <v>47422</v>
      </c>
      <c r="B112" s="106" t="str">
        <f>+asset_level_drivers!$G$1</f>
        <v>FORE ONLY</v>
      </c>
      <c r="C112" s="93">
        <v>40</v>
      </c>
      <c r="D112" s="94">
        <v>13.131891323089599</v>
      </c>
      <c r="E112" s="94">
        <v>262.29548547363282</v>
      </c>
      <c r="F112" s="94">
        <v>24.393482757568361</v>
      </c>
      <c r="G112" s="94">
        <v>13.131891323089599</v>
      </c>
      <c r="H112" s="94">
        <v>9.583290012359619</v>
      </c>
      <c r="I112" s="94">
        <v>146.5400760498047</v>
      </c>
      <c r="J112" s="94">
        <v>16.198165229797365</v>
      </c>
      <c r="K112" s="95">
        <v>315.35221531723488</v>
      </c>
      <c r="L112" s="94">
        <f t="shared" si="3"/>
        <v>83.333333333333329</v>
      </c>
      <c r="M112" s="94">
        <v>0</v>
      </c>
      <c r="N112" s="94">
        <v>0</v>
      </c>
      <c r="O112" s="96">
        <v>0</v>
      </c>
      <c r="P112" s="95">
        <f t="shared" si="4"/>
        <v>83.333333333333329</v>
      </c>
      <c r="Q112" s="97">
        <v>0</v>
      </c>
    </row>
    <row r="113" spans="1:17" x14ac:dyDescent="0.25">
      <c r="A113" s="98">
        <f t="shared" si="5"/>
        <v>47452</v>
      </c>
      <c r="B113" s="98" t="str">
        <f>+asset_level_drivers!$G$1</f>
        <v>FORE ONLY</v>
      </c>
      <c r="C113" s="99">
        <v>40</v>
      </c>
      <c r="D113" s="100">
        <v>13.05537377166748</v>
      </c>
      <c r="E113" s="100">
        <v>260.85650732421874</v>
      </c>
      <c r="F113" s="100">
        <v>24.259657653808596</v>
      </c>
      <c r="G113" s="100">
        <v>13.05537377166748</v>
      </c>
      <c r="H113" s="100">
        <v>9.5273555259704583</v>
      </c>
      <c r="I113" s="100">
        <v>145.7360283203125</v>
      </c>
      <c r="J113" s="100">
        <v>16.109293731689455</v>
      </c>
      <c r="K113" s="101">
        <v>314.84465139678031</v>
      </c>
      <c r="L113" s="102">
        <f t="shared" si="3"/>
        <v>83.333333333333329</v>
      </c>
      <c r="M113" s="102">
        <v>0</v>
      </c>
      <c r="N113" s="102">
        <v>0</v>
      </c>
      <c r="O113" s="103">
        <v>0</v>
      </c>
      <c r="P113" s="104">
        <f t="shared" si="4"/>
        <v>83.333333333333329</v>
      </c>
      <c r="Q113" s="105">
        <v>0</v>
      </c>
    </row>
    <row r="114" spans="1:17" x14ac:dyDescent="0.25">
      <c r="A114" s="106">
        <f t="shared" si="5"/>
        <v>47483</v>
      </c>
      <c r="B114" s="106" t="str">
        <f>+asset_level_drivers!$G$1</f>
        <v>FORE ONLY</v>
      </c>
      <c r="C114" s="93">
        <v>40</v>
      </c>
      <c r="D114" s="94">
        <v>12.94939582824707</v>
      </c>
      <c r="E114" s="94">
        <v>256.40227966308595</v>
      </c>
      <c r="F114" s="94">
        <v>23.845414474487306</v>
      </c>
      <c r="G114" s="94">
        <v>12.94939582824707</v>
      </c>
      <c r="H114" s="94">
        <v>9.4493140201568604</v>
      </c>
      <c r="I114" s="94">
        <v>143.21316040039062</v>
      </c>
      <c r="J114" s="94">
        <v>15.831128448486329</v>
      </c>
      <c r="K114" s="95">
        <v>314.34293974905302</v>
      </c>
      <c r="L114" s="94">
        <f t="shared" si="3"/>
        <v>83.333333333333329</v>
      </c>
      <c r="M114" s="94">
        <v>0</v>
      </c>
      <c r="N114" s="94">
        <v>0</v>
      </c>
      <c r="O114" s="96">
        <v>0</v>
      </c>
      <c r="P114" s="95">
        <f t="shared" si="4"/>
        <v>83.333333333333329</v>
      </c>
      <c r="Q114" s="97">
        <v>0</v>
      </c>
    </row>
    <row r="115" spans="1:17" x14ac:dyDescent="0.25">
      <c r="A115" s="98">
        <f t="shared" si="5"/>
        <v>47514</v>
      </c>
      <c r="B115" s="98" t="str">
        <f>+asset_level_drivers!$G$1</f>
        <v>FORE ONLY</v>
      </c>
      <c r="C115" s="99">
        <v>40</v>
      </c>
      <c r="D115" s="100">
        <v>12.874653289794923</v>
      </c>
      <c r="E115" s="100">
        <v>255.00373840332031</v>
      </c>
      <c r="F115" s="100">
        <v>23.715350006103517</v>
      </c>
      <c r="G115" s="100">
        <v>12.874653289794923</v>
      </c>
      <c r="H115" s="100">
        <v>9.3946873855590827</v>
      </c>
      <c r="I115" s="100">
        <v>142.43190417480469</v>
      </c>
      <c r="J115" s="100">
        <v>15.744771499633789</v>
      </c>
      <c r="K115" s="101">
        <v>313.84696377840908</v>
      </c>
      <c r="L115" s="102">
        <f t="shared" si="3"/>
        <v>83.333333333333329</v>
      </c>
      <c r="M115" s="102">
        <v>0</v>
      </c>
      <c r="N115" s="102">
        <v>0</v>
      </c>
      <c r="O115" s="103">
        <v>0</v>
      </c>
      <c r="P115" s="104">
        <f t="shared" si="4"/>
        <v>83.333333333333329</v>
      </c>
      <c r="Q115" s="105">
        <v>0</v>
      </c>
    </row>
    <row r="116" spans="1:17" x14ac:dyDescent="0.25">
      <c r="A116" s="106">
        <f t="shared" si="5"/>
        <v>47542</v>
      </c>
      <c r="B116" s="106" t="str">
        <f>+asset_level_drivers!$G$1</f>
        <v>FORE ONLY</v>
      </c>
      <c r="C116" s="93">
        <v>40</v>
      </c>
      <c r="D116" s="94">
        <v>12.800696556091308</v>
      </c>
      <c r="E116" s="94">
        <v>253.61726037597657</v>
      </c>
      <c r="F116" s="94">
        <v>23.586407638549804</v>
      </c>
      <c r="G116" s="94">
        <v>12.800696556091308</v>
      </c>
      <c r="H116" s="94">
        <v>9.3406385231018074</v>
      </c>
      <c r="I116" s="94">
        <v>141.65740063476562</v>
      </c>
      <c r="J116" s="94">
        <v>15.659160888671876</v>
      </c>
      <c r="K116" s="95">
        <v>313.35659623579551</v>
      </c>
      <c r="L116" s="94">
        <f t="shared" si="3"/>
        <v>83.333333333333329</v>
      </c>
      <c r="M116" s="94">
        <v>0</v>
      </c>
      <c r="N116" s="94">
        <v>0</v>
      </c>
      <c r="O116" s="96">
        <v>0</v>
      </c>
      <c r="P116" s="95">
        <f t="shared" si="4"/>
        <v>83.333333333333329</v>
      </c>
      <c r="Q116" s="97">
        <v>0</v>
      </c>
    </row>
    <row r="117" spans="1:17" x14ac:dyDescent="0.25">
      <c r="A117" s="98">
        <f t="shared" si="5"/>
        <v>47573</v>
      </c>
      <c r="B117" s="98" t="str">
        <f>+asset_level_drivers!$G$1</f>
        <v>FORE ONLY</v>
      </c>
      <c r="C117" s="99">
        <v>40</v>
      </c>
      <c r="D117" s="100">
        <v>12.727511199951172</v>
      </c>
      <c r="E117" s="100">
        <v>252.24265368652343</v>
      </c>
      <c r="F117" s="100">
        <v>23.45856918334961</v>
      </c>
      <c r="G117" s="100">
        <v>12.727511199951172</v>
      </c>
      <c r="H117" s="100">
        <v>9.2871568927764887</v>
      </c>
      <c r="I117" s="100">
        <v>140.88953741455077</v>
      </c>
      <c r="J117" s="100">
        <v>15.574283897399903</v>
      </c>
      <c r="K117" s="101">
        <v>312.87174242424243</v>
      </c>
      <c r="L117" s="102">
        <f t="shared" si="3"/>
        <v>83.333333333333329</v>
      </c>
      <c r="M117" s="102">
        <v>0</v>
      </c>
      <c r="N117" s="102">
        <v>0</v>
      </c>
      <c r="O117" s="103">
        <v>0</v>
      </c>
      <c r="P117" s="104">
        <f t="shared" si="4"/>
        <v>83.333333333333329</v>
      </c>
      <c r="Q117" s="105">
        <v>0</v>
      </c>
    </row>
    <row r="118" spans="1:17" x14ac:dyDescent="0.25">
      <c r="A118" s="106">
        <f t="shared" si="5"/>
        <v>47603</v>
      </c>
      <c r="B118" s="106" t="str">
        <f>+asset_level_drivers!$G$1</f>
        <v>FORE ONLY</v>
      </c>
      <c r="C118" s="93">
        <v>40</v>
      </c>
      <c r="D118" s="94">
        <v>12.655082660675049</v>
      </c>
      <c r="E118" s="94">
        <v>250.87973486328124</v>
      </c>
      <c r="F118" s="94">
        <v>23.331817779541016</v>
      </c>
      <c r="G118" s="94">
        <v>12.655082660675049</v>
      </c>
      <c r="H118" s="94">
        <v>9.2342316246032716</v>
      </c>
      <c r="I118" s="94">
        <v>140.12821484374999</v>
      </c>
      <c r="J118" s="94">
        <v>15.490129463195801</v>
      </c>
      <c r="K118" s="95">
        <v>312.39228633996214</v>
      </c>
      <c r="L118" s="94">
        <f t="shared" si="3"/>
        <v>83.333333333333329</v>
      </c>
      <c r="M118" s="94">
        <v>0</v>
      </c>
      <c r="N118" s="94">
        <v>0</v>
      </c>
      <c r="O118" s="96">
        <v>0</v>
      </c>
      <c r="P118" s="95">
        <f t="shared" si="4"/>
        <v>83.333333333333329</v>
      </c>
      <c r="Q118" s="97">
        <v>0</v>
      </c>
    </row>
    <row r="119" spans="1:17" x14ac:dyDescent="0.25">
      <c r="A119" s="98">
        <f t="shared" si="5"/>
        <v>47634</v>
      </c>
      <c r="B119" s="98" t="str">
        <f>+asset_level_drivers!$G$1</f>
        <v>FORE ONLY</v>
      </c>
      <c r="C119" s="99">
        <v>40</v>
      </c>
      <c r="D119" s="100">
        <v>12.505946811676026</v>
      </c>
      <c r="E119" s="100">
        <v>247.83731176757811</v>
      </c>
      <c r="F119" s="100">
        <v>23.048872436523439</v>
      </c>
      <c r="G119" s="100">
        <v>12.505946811676026</v>
      </c>
      <c r="H119" s="100">
        <v>9.1237650203704828</v>
      </c>
      <c r="I119" s="100">
        <v>138.40945275878906</v>
      </c>
      <c r="J119" s="100">
        <v>15.30053303527832</v>
      </c>
      <c r="K119" s="101">
        <v>311.91814512310606</v>
      </c>
      <c r="L119" s="102">
        <f t="shared" si="3"/>
        <v>83.333333333333329</v>
      </c>
      <c r="M119" s="102">
        <v>0</v>
      </c>
      <c r="N119" s="102">
        <v>0</v>
      </c>
      <c r="O119" s="103">
        <v>0</v>
      </c>
      <c r="P119" s="104">
        <f t="shared" si="4"/>
        <v>83.333333333333329</v>
      </c>
      <c r="Q119" s="105">
        <v>0</v>
      </c>
    </row>
    <row r="120" spans="1:17" x14ac:dyDescent="0.25">
      <c r="A120" s="106">
        <f t="shared" si="5"/>
        <v>47664</v>
      </c>
      <c r="B120" s="106" t="str">
        <f>+asset_level_drivers!$G$1</f>
        <v>FORE ONLY</v>
      </c>
      <c r="C120" s="93">
        <v>40</v>
      </c>
      <c r="D120" s="94">
        <v>12.435389129638672</v>
      </c>
      <c r="E120" s="94">
        <v>246.5059306640625</v>
      </c>
      <c r="F120" s="94">
        <v>22.925054016113283</v>
      </c>
      <c r="G120" s="94">
        <v>12.435389129638672</v>
      </c>
      <c r="H120" s="94">
        <v>9.0722212467193604</v>
      </c>
      <c r="I120" s="94">
        <v>137.66586743164063</v>
      </c>
      <c r="J120" s="94">
        <v>15.21833659362793</v>
      </c>
      <c r="K120" s="95">
        <v>311.44920632102276</v>
      </c>
      <c r="L120" s="94">
        <f t="shared" si="3"/>
        <v>83.333333333333329</v>
      </c>
      <c r="M120" s="94">
        <v>0</v>
      </c>
      <c r="N120" s="94">
        <v>0</v>
      </c>
      <c r="O120" s="96">
        <v>0</v>
      </c>
      <c r="P120" s="95">
        <f t="shared" si="4"/>
        <v>83.333333333333329</v>
      </c>
      <c r="Q120" s="97">
        <v>0</v>
      </c>
    </row>
    <row r="121" spans="1:17" x14ac:dyDescent="0.25">
      <c r="A121" s="98">
        <f t="shared" si="5"/>
        <v>47695</v>
      </c>
      <c r="B121" s="98" t="str">
        <f>+asset_level_drivers!$G$1</f>
        <v>FORE ONLY</v>
      </c>
      <c r="C121" s="99">
        <v>40</v>
      </c>
      <c r="D121" s="100">
        <v>12.365545822143554</v>
      </c>
      <c r="E121" s="100">
        <v>245.18567504882813</v>
      </c>
      <c r="F121" s="100">
        <v>22.802270111083985</v>
      </c>
      <c r="G121" s="100">
        <v>12.365545822143554</v>
      </c>
      <c r="H121" s="100">
        <v>9.0212025089263914</v>
      </c>
      <c r="I121" s="100">
        <v>136.92850390625</v>
      </c>
      <c r="J121" s="100">
        <v>15.136827545166016</v>
      </c>
      <c r="K121" s="101">
        <v>310.98537878787874</v>
      </c>
      <c r="L121" s="102">
        <f t="shared" si="3"/>
        <v>83.333333333333329</v>
      </c>
      <c r="M121" s="102">
        <v>0</v>
      </c>
      <c r="N121" s="102">
        <v>0</v>
      </c>
      <c r="O121" s="103">
        <v>0</v>
      </c>
      <c r="P121" s="104">
        <f t="shared" si="4"/>
        <v>83.333333333333329</v>
      </c>
      <c r="Q121" s="105">
        <v>0</v>
      </c>
    </row>
    <row r="122" spans="1:17" x14ac:dyDescent="0.25">
      <c r="A122" s="106">
        <f t="shared" si="5"/>
        <v>47726</v>
      </c>
      <c r="B122" s="106" t="str">
        <f>+asset_level_drivers!$G$1</f>
        <v>FORE ONLY</v>
      </c>
      <c r="C122" s="93">
        <v>40</v>
      </c>
      <c r="D122" s="94">
        <v>12.296403923034667</v>
      </c>
      <c r="E122" s="94">
        <v>243.87636767578124</v>
      </c>
      <c r="F122" s="94">
        <v>22.680504638671874</v>
      </c>
      <c r="G122" s="94">
        <v>12.296403923034667</v>
      </c>
      <c r="H122" s="94">
        <v>8.9706993751525879</v>
      </c>
      <c r="I122" s="94">
        <v>136.19726464843751</v>
      </c>
      <c r="J122" s="94">
        <v>15.055995208740235</v>
      </c>
      <c r="K122" s="95">
        <v>310.52657019412879</v>
      </c>
      <c r="L122" s="94">
        <f t="shared" si="3"/>
        <v>83.333333333333329</v>
      </c>
      <c r="M122" s="94">
        <v>0</v>
      </c>
      <c r="N122" s="94">
        <v>0</v>
      </c>
      <c r="O122" s="96">
        <v>0</v>
      </c>
      <c r="P122" s="95">
        <f t="shared" si="4"/>
        <v>83.333333333333329</v>
      </c>
      <c r="Q122" s="97">
        <v>0</v>
      </c>
    </row>
    <row r="123" spans="1:17" x14ac:dyDescent="0.25">
      <c r="A123" s="98">
        <f t="shared" si="5"/>
        <v>47756</v>
      </c>
      <c r="B123" s="98" t="str">
        <f>+asset_level_drivers!$G$1</f>
        <v>FORE ONLY</v>
      </c>
      <c r="C123" s="99">
        <v>40</v>
      </c>
      <c r="D123" s="100">
        <v>12.227951454162598</v>
      </c>
      <c r="E123" s="100">
        <v>242.57785766601563</v>
      </c>
      <c r="F123" s="100">
        <v>22.5597431640625</v>
      </c>
      <c r="G123" s="100">
        <v>12.227951454162598</v>
      </c>
      <c r="H123" s="100">
        <v>8.9207028388977054</v>
      </c>
      <c r="I123" s="100">
        <v>135.47206811523438</v>
      </c>
      <c r="J123" s="100">
        <v>14.975829971313477</v>
      </c>
      <c r="K123" s="101">
        <v>310.07263553503788</v>
      </c>
      <c r="L123" s="102">
        <f t="shared" si="3"/>
        <v>83.333333333333329</v>
      </c>
      <c r="M123" s="102">
        <v>0</v>
      </c>
      <c r="N123" s="102">
        <v>0</v>
      </c>
      <c r="O123" s="103">
        <v>0</v>
      </c>
      <c r="P123" s="104">
        <f t="shared" si="4"/>
        <v>83.333333333333329</v>
      </c>
      <c r="Q123" s="105">
        <v>0</v>
      </c>
    </row>
    <row r="124" spans="1:17" x14ac:dyDescent="0.25">
      <c r="A124" s="106">
        <f t="shared" si="5"/>
        <v>47787</v>
      </c>
      <c r="B124" s="106" t="str">
        <f>+asset_level_drivers!$G$1</f>
        <v>FORE ONLY</v>
      </c>
      <c r="C124" s="93">
        <v>40</v>
      </c>
      <c r="D124" s="94">
        <v>12.160176048278808</v>
      </c>
      <c r="E124" s="94">
        <v>241.28997973632812</v>
      </c>
      <c r="F124" s="94">
        <v>22.439970642089843</v>
      </c>
      <c r="G124" s="94">
        <v>12.160176048278808</v>
      </c>
      <c r="H124" s="94">
        <v>8.87120401763916</v>
      </c>
      <c r="I124" s="94">
        <v>134.7528184814453</v>
      </c>
      <c r="J124" s="94">
        <v>14.89632243347168</v>
      </c>
      <c r="K124" s="95">
        <v>309.62348721590905</v>
      </c>
      <c r="L124" s="94">
        <f t="shared" si="3"/>
        <v>83.333333333333329</v>
      </c>
      <c r="M124" s="94">
        <v>0</v>
      </c>
      <c r="N124" s="94">
        <v>0</v>
      </c>
      <c r="O124" s="96">
        <v>0</v>
      </c>
      <c r="P124" s="95">
        <f t="shared" si="4"/>
        <v>83.333333333333329</v>
      </c>
      <c r="Q124" s="97">
        <v>0</v>
      </c>
    </row>
    <row r="125" spans="1:17" x14ac:dyDescent="0.25">
      <c r="A125" s="98">
        <f t="shared" si="5"/>
        <v>47817</v>
      </c>
      <c r="B125" s="98" t="str">
        <f>+asset_level_drivers!$G$1</f>
        <v>FORE ONLY</v>
      </c>
      <c r="C125" s="99">
        <v>40</v>
      </c>
      <c r="D125" s="100">
        <v>12.093065734863281</v>
      </c>
      <c r="E125" s="100">
        <v>240.01255908203126</v>
      </c>
      <c r="F125" s="100">
        <v>22.321170104980467</v>
      </c>
      <c r="G125" s="100">
        <v>12.093065734863281</v>
      </c>
      <c r="H125" s="100">
        <v>8.8221937484741204</v>
      </c>
      <c r="I125" s="100">
        <v>134.03941809082031</v>
      </c>
      <c r="J125" s="100">
        <v>14.81746046447754</v>
      </c>
      <c r="K125" s="101">
        <v>309.17901811079548</v>
      </c>
      <c r="L125" s="102">
        <f t="shared" si="3"/>
        <v>83.333333333333329</v>
      </c>
      <c r="M125" s="102">
        <v>0</v>
      </c>
      <c r="N125" s="102">
        <v>0</v>
      </c>
      <c r="O125" s="103">
        <v>0</v>
      </c>
      <c r="P125" s="104">
        <f t="shared" si="4"/>
        <v>83.333333333333329</v>
      </c>
      <c r="Q125" s="105">
        <v>0</v>
      </c>
    </row>
    <row r="126" spans="1:17" x14ac:dyDescent="0.25">
      <c r="A126" s="106">
        <f t="shared" si="5"/>
        <v>47848</v>
      </c>
      <c r="B126" s="106" t="str">
        <f>+asset_level_drivers!$G$1</f>
        <v>FORE ONLY</v>
      </c>
      <c r="C126" s="93">
        <v>40</v>
      </c>
      <c r="D126" s="94">
        <v>12.026609649658203</v>
      </c>
      <c r="E126" s="94">
        <v>238.74514428710938</v>
      </c>
      <c r="F126" s="94">
        <v>22.203300567626954</v>
      </c>
      <c r="G126" s="94">
        <v>12.026609649658203</v>
      </c>
      <c r="H126" s="94">
        <v>8.7736642608642583</v>
      </c>
      <c r="I126" s="94">
        <v>133.3316141357422</v>
      </c>
      <c r="J126" s="94">
        <v>14.739217529296875</v>
      </c>
      <c r="K126" s="95">
        <v>308.73914891098485</v>
      </c>
      <c r="L126" s="94">
        <f t="shared" si="3"/>
        <v>83.333333333333329</v>
      </c>
      <c r="M126" s="94">
        <v>0</v>
      </c>
      <c r="N126" s="94">
        <v>0</v>
      </c>
      <c r="O126" s="96">
        <v>0</v>
      </c>
      <c r="P126" s="95">
        <f t="shared" si="4"/>
        <v>83.333333333333329</v>
      </c>
      <c r="Q126" s="97">
        <v>0</v>
      </c>
    </row>
    <row r="127" spans="1:17" x14ac:dyDescent="0.25">
      <c r="A127" s="98">
        <f t="shared" si="5"/>
        <v>47879</v>
      </c>
      <c r="B127" s="98" t="str">
        <f>+asset_level_drivers!$G$1</f>
        <v>FORE ONLY</v>
      </c>
      <c r="C127" s="99">
        <v>40</v>
      </c>
      <c r="D127" s="100">
        <v>11.96079616355896</v>
      </c>
      <c r="E127" s="100">
        <v>237.4874775390625</v>
      </c>
      <c r="F127" s="100">
        <v>22.086337738037109</v>
      </c>
      <c r="G127" s="100">
        <v>11.96079616355896</v>
      </c>
      <c r="H127" s="100">
        <v>8.7256064414978027</v>
      </c>
      <c r="I127" s="100">
        <v>132.62926696777345</v>
      </c>
      <c r="J127" s="100">
        <v>14.661577194213868</v>
      </c>
      <c r="K127" s="101">
        <v>308.30374053030306</v>
      </c>
      <c r="L127" s="102">
        <f t="shared" si="3"/>
        <v>83.333333333333329</v>
      </c>
      <c r="M127" s="102">
        <v>0</v>
      </c>
      <c r="N127" s="102">
        <v>0</v>
      </c>
      <c r="O127" s="103">
        <v>0</v>
      </c>
      <c r="P127" s="104">
        <f t="shared" si="4"/>
        <v>83.333333333333329</v>
      </c>
      <c r="Q127" s="105">
        <v>0</v>
      </c>
    </row>
    <row r="128" spans="1:17" x14ac:dyDescent="0.25">
      <c r="A128" s="106">
        <f t="shared" si="5"/>
        <v>47907</v>
      </c>
      <c r="B128" s="106" t="str">
        <f>+asset_level_drivers!$G$1</f>
        <v>FORE ONLY</v>
      </c>
      <c r="C128" s="93">
        <v>40</v>
      </c>
      <c r="D128" s="94">
        <v>11.895614822387696</v>
      </c>
      <c r="E128" s="94">
        <v>236.23927270507812</v>
      </c>
      <c r="F128" s="94">
        <v>21.970254791259766</v>
      </c>
      <c r="G128" s="94">
        <v>11.895614822387696</v>
      </c>
      <c r="H128" s="94">
        <v>8.678013551712036</v>
      </c>
      <c r="I128" s="94">
        <v>131.93220971679688</v>
      </c>
      <c r="J128" s="94">
        <v>14.584521331787109</v>
      </c>
      <c r="K128" s="95">
        <v>307.87264145359848</v>
      </c>
      <c r="L128" s="94">
        <f t="shared" si="3"/>
        <v>83.333333333333329</v>
      </c>
      <c r="M128" s="94">
        <v>0</v>
      </c>
      <c r="N128" s="94">
        <v>0</v>
      </c>
      <c r="O128" s="96">
        <v>0</v>
      </c>
      <c r="P128" s="95">
        <f t="shared" si="4"/>
        <v>83.333333333333329</v>
      </c>
      <c r="Q128" s="97">
        <v>0</v>
      </c>
    </row>
    <row r="129" spans="1:17" x14ac:dyDescent="0.25">
      <c r="A129" s="98">
        <f t="shared" si="5"/>
        <v>47938</v>
      </c>
      <c r="B129" s="98" t="str">
        <f>+asset_level_drivers!$G$1</f>
        <v>FORE ONLY</v>
      </c>
      <c r="C129" s="99">
        <v>40</v>
      </c>
      <c r="D129" s="100">
        <v>11.83105488204956</v>
      </c>
      <c r="E129" s="100">
        <v>235.00007666015625</v>
      </c>
      <c r="F129" s="100">
        <v>21.855009460449217</v>
      </c>
      <c r="G129" s="100">
        <v>11.83105488204956</v>
      </c>
      <c r="H129" s="100">
        <v>8.6308770179748535</v>
      </c>
      <c r="I129" s="100">
        <v>131.24018872070312</v>
      </c>
      <c r="J129" s="100">
        <v>14.508022186279296</v>
      </c>
      <c r="K129" s="101">
        <v>307.44559126420455</v>
      </c>
      <c r="L129" s="102">
        <f t="shared" si="3"/>
        <v>83.333333333333329</v>
      </c>
      <c r="M129" s="102">
        <v>0</v>
      </c>
      <c r="N129" s="102">
        <v>0</v>
      </c>
      <c r="O129" s="103">
        <v>0</v>
      </c>
      <c r="P129" s="104">
        <f t="shared" si="4"/>
        <v>83.333333333333329</v>
      </c>
      <c r="Q129" s="105">
        <v>0</v>
      </c>
    </row>
    <row r="130" spans="1:17" x14ac:dyDescent="0.25">
      <c r="A130" s="106">
        <f t="shared" si="5"/>
        <v>47968</v>
      </c>
      <c r="B130" s="106" t="str">
        <f>+asset_level_drivers!$G$1</f>
        <v>FORE ONLY</v>
      </c>
      <c r="C130" s="93">
        <v>40</v>
      </c>
      <c r="D130" s="94">
        <v>11.767105955123901</v>
      </c>
      <c r="E130" s="94">
        <v>233.76970556640626</v>
      </c>
      <c r="F130" s="94">
        <v>21.740584838867189</v>
      </c>
      <c r="G130" s="94">
        <v>11.767105955123901</v>
      </c>
      <c r="H130" s="94">
        <v>8.5841892852783204</v>
      </c>
      <c r="I130" s="94">
        <v>130.5531005859375</v>
      </c>
      <c r="J130" s="94">
        <v>14.432068008422851</v>
      </c>
      <c r="K130" s="95">
        <v>296.07927734374999</v>
      </c>
      <c r="L130" s="94">
        <f t="shared" ref="L130:L193" si="6">+P130+O130</f>
        <v>83.333333333333329</v>
      </c>
      <c r="M130" s="94">
        <v>0</v>
      </c>
      <c r="N130" s="94">
        <v>0</v>
      </c>
      <c r="O130" s="96">
        <v>0</v>
      </c>
      <c r="P130" s="95">
        <f t="shared" ref="P130:P133" si="7">1000/12</f>
        <v>83.333333333333329</v>
      </c>
      <c r="Q130" s="97">
        <v>0</v>
      </c>
    </row>
    <row r="131" spans="1:17" x14ac:dyDescent="0.25">
      <c r="A131" s="98">
        <f t="shared" ref="A131:A194" si="8">+EOMONTH(A130,1)</f>
        <v>47999</v>
      </c>
      <c r="B131" s="98" t="str">
        <f>+asset_level_drivers!$G$1</f>
        <v>FORE ONLY</v>
      </c>
      <c r="C131" s="99">
        <v>40</v>
      </c>
      <c r="D131" s="100">
        <v>11.703758207321167</v>
      </c>
      <c r="E131" s="100">
        <v>232.54790893554687</v>
      </c>
      <c r="F131" s="100">
        <v>21.626957885742186</v>
      </c>
      <c r="G131" s="100">
        <v>11.703758207321167</v>
      </c>
      <c r="H131" s="100">
        <v>8.5379428653717042</v>
      </c>
      <c r="I131" s="100">
        <v>129.87079980468749</v>
      </c>
      <c r="J131" s="100">
        <v>14.356643188476562</v>
      </c>
      <c r="K131" s="101">
        <v>295.67379557291667</v>
      </c>
      <c r="L131" s="102">
        <f t="shared" si="6"/>
        <v>83.333333333333329</v>
      </c>
      <c r="M131" s="102">
        <v>0</v>
      </c>
      <c r="N131" s="102">
        <v>0</v>
      </c>
      <c r="O131" s="103">
        <v>0</v>
      </c>
      <c r="P131" s="104">
        <f t="shared" si="7"/>
        <v>83.333333333333329</v>
      </c>
      <c r="Q131" s="105">
        <v>0</v>
      </c>
    </row>
    <row r="132" spans="1:17" x14ac:dyDescent="0.25">
      <c r="A132" s="106">
        <f t="shared" si="8"/>
        <v>48029</v>
      </c>
      <c r="B132" s="106" t="str">
        <f>+asset_level_drivers!$G$1</f>
        <v>FORE ONLY</v>
      </c>
      <c r="C132" s="93">
        <v>40</v>
      </c>
      <c r="D132" s="94">
        <v>11.641001638412476</v>
      </c>
      <c r="E132" s="94">
        <v>231.33458056640626</v>
      </c>
      <c r="F132" s="94">
        <v>21.514118408203124</v>
      </c>
      <c r="G132" s="94">
        <v>11.641001638412476</v>
      </c>
      <c r="H132" s="94">
        <v>8.4921308670043949</v>
      </c>
      <c r="I132" s="94">
        <v>129.19323010253908</v>
      </c>
      <c r="J132" s="94">
        <v>14.281741104125977</v>
      </c>
      <c r="K132" s="95">
        <v>295.27160333806819</v>
      </c>
      <c r="L132" s="94">
        <f t="shared" si="6"/>
        <v>83.333333333333329</v>
      </c>
      <c r="M132" s="94">
        <v>0</v>
      </c>
      <c r="N132" s="94">
        <v>0</v>
      </c>
      <c r="O132" s="96">
        <v>0</v>
      </c>
      <c r="P132" s="95">
        <f t="shared" si="7"/>
        <v>83.333333333333329</v>
      </c>
      <c r="Q132" s="97">
        <v>0</v>
      </c>
    </row>
    <row r="133" spans="1:17" x14ac:dyDescent="0.25">
      <c r="A133" s="98">
        <f t="shared" si="8"/>
        <v>48060</v>
      </c>
      <c r="B133" s="98" t="str">
        <f>+asset_level_drivers!$G$1</f>
        <v>FORE ONLY</v>
      </c>
      <c r="C133" s="99">
        <v>40</v>
      </c>
      <c r="D133" s="100">
        <v>11.578827175140381</v>
      </c>
      <c r="E133" s="100">
        <v>230.12962402343749</v>
      </c>
      <c r="F133" s="100">
        <v>21.402057342529297</v>
      </c>
      <c r="G133" s="100">
        <v>11.578827175140381</v>
      </c>
      <c r="H133" s="100">
        <v>8.4467462425231936</v>
      </c>
      <c r="I133" s="100">
        <v>128.52033740234376</v>
      </c>
      <c r="J133" s="100">
        <v>14.207355773925782</v>
      </c>
      <c r="K133" s="101">
        <v>294.87264500473486</v>
      </c>
      <c r="L133" s="102">
        <f t="shared" si="6"/>
        <v>83.333333333333329</v>
      </c>
      <c r="M133" s="102">
        <v>0</v>
      </c>
      <c r="N133" s="102">
        <v>0</v>
      </c>
      <c r="O133" s="103">
        <v>0</v>
      </c>
      <c r="P133" s="104">
        <f t="shared" si="7"/>
        <v>83.333333333333329</v>
      </c>
      <c r="Q133" s="105">
        <v>0</v>
      </c>
    </row>
    <row r="134" spans="1:17" x14ac:dyDescent="0.25">
      <c r="A134" s="106">
        <f t="shared" si="8"/>
        <v>48091</v>
      </c>
      <c r="B134" s="106" t="str">
        <f>+asset_level_drivers!$G$1</f>
        <v>FORE ONLY</v>
      </c>
      <c r="C134" s="93">
        <v>40</v>
      </c>
      <c r="D134" s="94">
        <v>11.51722488975525</v>
      </c>
      <c r="E134" s="94">
        <v>228.93293994140626</v>
      </c>
      <c r="F134" s="94">
        <v>21.290765655517578</v>
      </c>
      <c r="G134" s="94">
        <v>11.51722488975525</v>
      </c>
      <c r="H134" s="94">
        <v>8.4017815246582028</v>
      </c>
      <c r="I134" s="94">
        <v>127.8520654296875</v>
      </c>
      <c r="J134" s="94">
        <v>14.133481094360352</v>
      </c>
      <c r="K134" s="95">
        <v>294.47686789772723</v>
      </c>
      <c r="L134" s="94">
        <f t="shared" si="6"/>
        <v>0</v>
      </c>
      <c r="M134" s="94">
        <v>0</v>
      </c>
      <c r="N134" s="94">
        <v>0</v>
      </c>
      <c r="O134" s="96">
        <v>0</v>
      </c>
      <c r="P134" s="95">
        <v>0</v>
      </c>
      <c r="Q134" s="97">
        <v>0</v>
      </c>
    </row>
    <row r="135" spans="1:17" x14ac:dyDescent="0.25">
      <c r="A135" s="98">
        <f t="shared" si="8"/>
        <v>48121</v>
      </c>
      <c r="B135" s="98" t="str">
        <f>+asset_level_drivers!$G$1</f>
        <v>FORE ONLY</v>
      </c>
      <c r="C135" s="99">
        <v>40</v>
      </c>
      <c r="D135" s="100">
        <v>11.456186676025391</v>
      </c>
      <c r="E135" s="100">
        <v>227.74444116210938</v>
      </c>
      <c r="F135" s="100">
        <v>21.180235137939452</v>
      </c>
      <c r="G135" s="100">
        <v>11.456186676025391</v>
      </c>
      <c r="H135" s="100">
        <v>8.3572312679290768</v>
      </c>
      <c r="I135" s="100">
        <v>127.18836572265624</v>
      </c>
      <c r="J135" s="100">
        <v>14.060111968994141</v>
      </c>
      <c r="K135" s="101">
        <v>294.08420691287876</v>
      </c>
      <c r="L135" s="102">
        <f t="shared" si="6"/>
        <v>0</v>
      </c>
      <c r="M135" s="102">
        <v>0</v>
      </c>
      <c r="N135" s="102">
        <v>0</v>
      </c>
      <c r="O135" s="103">
        <v>0</v>
      </c>
      <c r="P135" s="104">
        <v>0</v>
      </c>
      <c r="Q135" s="105">
        <v>0</v>
      </c>
    </row>
    <row r="136" spans="1:17" x14ac:dyDescent="0.25">
      <c r="A136" s="106">
        <f t="shared" si="8"/>
        <v>48152</v>
      </c>
      <c r="B136" s="106" t="str">
        <f>+asset_level_drivers!$G$1</f>
        <v>FORE ONLY</v>
      </c>
      <c r="C136" s="93">
        <v>40</v>
      </c>
      <c r="D136" s="94">
        <v>11.395685604095458</v>
      </c>
      <c r="E136" s="94">
        <v>226.56403100585936</v>
      </c>
      <c r="F136" s="94">
        <v>21.070457122802733</v>
      </c>
      <c r="G136" s="94">
        <v>11.395685604095458</v>
      </c>
      <c r="H136" s="94">
        <v>8.3130754108428953</v>
      </c>
      <c r="I136" s="94">
        <v>126.52918603515624</v>
      </c>
      <c r="J136" s="94">
        <v>13.987242004394531</v>
      </c>
      <c r="K136" s="95">
        <v>293.69459931344699</v>
      </c>
      <c r="L136" s="94">
        <f t="shared" si="6"/>
        <v>0</v>
      </c>
      <c r="M136" s="94">
        <v>0</v>
      </c>
      <c r="N136" s="94">
        <v>0</v>
      </c>
      <c r="O136" s="96">
        <v>0</v>
      </c>
      <c r="P136" s="95">
        <v>0</v>
      </c>
      <c r="Q136" s="97">
        <v>0</v>
      </c>
    </row>
    <row r="137" spans="1:17" x14ac:dyDescent="0.25">
      <c r="A137" s="98">
        <f t="shared" si="8"/>
        <v>48182</v>
      </c>
      <c r="B137" s="98" t="str">
        <f>+asset_level_drivers!$G$1</f>
        <v>FORE ONLY</v>
      </c>
      <c r="C137" s="99">
        <v>40</v>
      </c>
      <c r="D137" s="100">
        <v>11.335704933166504</v>
      </c>
      <c r="E137" s="100">
        <v>225.39162402343749</v>
      </c>
      <c r="F137" s="100">
        <v>20.961423095703125</v>
      </c>
      <c r="G137" s="100">
        <v>11.335704933166504</v>
      </c>
      <c r="H137" s="100">
        <v>8.2693023300170907</v>
      </c>
      <c r="I137" s="100">
        <v>125.87447497558594</v>
      </c>
      <c r="J137" s="100">
        <v>13.914866012573242</v>
      </c>
      <c r="K137" s="101">
        <v>293.30801195549242</v>
      </c>
      <c r="L137" s="102">
        <f t="shared" si="6"/>
        <v>0</v>
      </c>
      <c r="M137" s="102">
        <v>0</v>
      </c>
      <c r="N137" s="102">
        <v>0</v>
      </c>
      <c r="O137" s="103">
        <v>0</v>
      </c>
      <c r="P137" s="104">
        <v>0</v>
      </c>
      <c r="Q137" s="105">
        <v>0</v>
      </c>
    </row>
    <row r="138" spans="1:17" x14ac:dyDescent="0.25">
      <c r="A138" s="106">
        <f t="shared" si="8"/>
        <v>48213</v>
      </c>
      <c r="B138" s="106" t="str">
        <f>+asset_level_drivers!$G$1</f>
        <v>FORE ONLY</v>
      </c>
      <c r="C138" s="93">
        <v>40</v>
      </c>
      <c r="D138" s="94">
        <v>11.246447414398194</v>
      </c>
      <c r="E138" s="94">
        <v>217.92699560546876</v>
      </c>
      <c r="F138" s="94">
        <v>20.267212554931639</v>
      </c>
      <c r="G138" s="94">
        <v>11.246447414398194</v>
      </c>
      <c r="H138" s="94">
        <v>8.2035634899139396</v>
      </c>
      <c r="I138" s="94">
        <v>121.63310766601562</v>
      </c>
      <c r="J138" s="94">
        <v>13.447487854003906</v>
      </c>
      <c r="K138" s="95">
        <v>292.92439038825756</v>
      </c>
      <c r="L138" s="94">
        <f t="shared" si="6"/>
        <v>0</v>
      </c>
      <c r="M138" s="94">
        <v>0</v>
      </c>
      <c r="N138" s="94">
        <v>0</v>
      </c>
      <c r="O138" s="96">
        <v>0</v>
      </c>
      <c r="P138" s="95">
        <v>0</v>
      </c>
      <c r="Q138" s="97">
        <v>0</v>
      </c>
    </row>
    <row r="139" spans="1:17" x14ac:dyDescent="0.25">
      <c r="A139" s="98">
        <f t="shared" si="8"/>
        <v>48244</v>
      </c>
      <c r="B139" s="98" t="str">
        <f>+asset_level_drivers!$G$1</f>
        <v>FORE ONLY</v>
      </c>
      <c r="C139" s="99">
        <v>40</v>
      </c>
      <c r="D139" s="100">
        <v>11.187637828826904</v>
      </c>
      <c r="E139" s="100">
        <v>216.80273242187499</v>
      </c>
      <c r="F139" s="100">
        <v>20.162656280517577</v>
      </c>
      <c r="G139" s="100">
        <v>11.187637828826904</v>
      </c>
      <c r="H139" s="100">
        <v>8.1606531181335455</v>
      </c>
      <c r="I139" s="100">
        <v>121.00565954589844</v>
      </c>
      <c r="J139" s="100">
        <v>13.378118194580079</v>
      </c>
      <c r="K139" s="101">
        <v>292.54368193655301</v>
      </c>
      <c r="L139" s="102">
        <f t="shared" si="6"/>
        <v>0</v>
      </c>
      <c r="M139" s="102">
        <v>0</v>
      </c>
      <c r="N139" s="102">
        <v>0</v>
      </c>
      <c r="O139" s="103">
        <v>0</v>
      </c>
      <c r="P139" s="104">
        <v>0</v>
      </c>
      <c r="Q139" s="105">
        <v>0</v>
      </c>
    </row>
    <row r="140" spans="1:17" x14ac:dyDescent="0.25">
      <c r="A140" s="106">
        <f t="shared" si="8"/>
        <v>48273</v>
      </c>
      <c r="B140" s="106" t="str">
        <f>+asset_level_drivers!$G$1</f>
        <v>FORE ONLY</v>
      </c>
      <c r="C140" s="93">
        <v>40</v>
      </c>
      <c r="D140" s="94">
        <v>11.129316089630127</v>
      </c>
      <c r="E140" s="94">
        <v>215.68604833984375</v>
      </c>
      <c r="F140" s="94">
        <v>20.058804748535156</v>
      </c>
      <c r="G140" s="94">
        <v>11.129316089630127</v>
      </c>
      <c r="H140" s="94">
        <v>8.1181009044647219</v>
      </c>
      <c r="I140" s="94">
        <v>120.38244348144531</v>
      </c>
      <c r="J140" s="94">
        <v>13.309216262817383</v>
      </c>
      <c r="K140" s="95">
        <v>292.1119756155303</v>
      </c>
      <c r="L140" s="94">
        <f t="shared" si="6"/>
        <v>0</v>
      </c>
      <c r="M140" s="94">
        <v>0</v>
      </c>
      <c r="N140" s="94">
        <v>0</v>
      </c>
      <c r="O140" s="96">
        <v>0</v>
      </c>
      <c r="P140" s="95">
        <v>0</v>
      </c>
      <c r="Q140" s="97">
        <v>0</v>
      </c>
    </row>
    <row r="141" spans="1:17" x14ac:dyDescent="0.25">
      <c r="A141" s="98">
        <f t="shared" si="8"/>
        <v>48304</v>
      </c>
      <c r="B141" s="98" t="str">
        <f>+asset_level_drivers!$G$1</f>
        <v>FORE ONLY</v>
      </c>
      <c r="C141" s="99">
        <v>40</v>
      </c>
      <c r="D141" s="100">
        <v>11.071445217132569</v>
      </c>
      <c r="E141" s="100">
        <v>214.57686230468749</v>
      </c>
      <c r="F141" s="100">
        <v>19.955650360107423</v>
      </c>
      <c r="G141" s="100">
        <v>11.071445217132569</v>
      </c>
      <c r="H141" s="100">
        <v>8.0758794136047367</v>
      </c>
      <c r="I141" s="100">
        <v>119.76341113281249</v>
      </c>
      <c r="J141" s="100">
        <v>13.240776672363282</v>
      </c>
      <c r="K141" s="101">
        <v>291.73756865530299</v>
      </c>
      <c r="L141" s="102">
        <f t="shared" si="6"/>
        <v>0</v>
      </c>
      <c r="M141" s="102">
        <v>0</v>
      </c>
      <c r="N141" s="102">
        <v>0</v>
      </c>
      <c r="O141" s="103">
        <v>0</v>
      </c>
      <c r="P141" s="104">
        <v>0</v>
      </c>
      <c r="Q141" s="105">
        <v>0</v>
      </c>
    </row>
    <row r="142" spans="1:17" x14ac:dyDescent="0.25">
      <c r="A142" s="106">
        <f t="shared" si="8"/>
        <v>48334</v>
      </c>
      <c r="B142" s="106" t="str">
        <f>+asset_level_drivers!$G$1</f>
        <v>FORE ONLY</v>
      </c>
      <c r="C142" s="93">
        <v>40</v>
      </c>
      <c r="D142" s="94">
        <v>11.014003265380859</v>
      </c>
      <c r="E142" s="94">
        <v>213.47498803710937</v>
      </c>
      <c r="F142" s="94">
        <v>19.853175994873048</v>
      </c>
      <c r="G142" s="94">
        <v>11.014003265380859</v>
      </c>
      <c r="H142" s="94">
        <v>8.0339722251892098</v>
      </c>
      <c r="I142" s="94">
        <v>119.14846545410157</v>
      </c>
      <c r="J142" s="94">
        <v>13.172788604736327</v>
      </c>
      <c r="K142" s="95">
        <v>291.36591915246214</v>
      </c>
      <c r="L142" s="94">
        <f t="shared" si="6"/>
        <v>0</v>
      </c>
      <c r="M142" s="94">
        <v>0</v>
      </c>
      <c r="N142" s="94">
        <v>0</v>
      </c>
      <c r="O142" s="96">
        <v>0</v>
      </c>
      <c r="P142" s="95">
        <v>0</v>
      </c>
      <c r="Q142" s="97">
        <v>0</v>
      </c>
    </row>
    <row r="143" spans="1:17" x14ac:dyDescent="0.25">
      <c r="A143" s="98">
        <f t="shared" si="8"/>
        <v>48365</v>
      </c>
      <c r="B143" s="98" t="str">
        <f>+asset_level_drivers!$G$1</f>
        <v>FORE ONLY</v>
      </c>
      <c r="C143" s="99">
        <v>40</v>
      </c>
      <c r="D143" s="100">
        <v>10.95697755432129</v>
      </c>
      <c r="E143" s="100">
        <v>212.38014331054688</v>
      </c>
      <c r="F143" s="100">
        <v>19.751355499267579</v>
      </c>
      <c r="G143" s="100">
        <v>10.95697755432129</v>
      </c>
      <c r="H143" s="100">
        <v>7.9923701248168948</v>
      </c>
      <c r="I143" s="100">
        <v>118.53745068359375</v>
      </c>
      <c r="J143" s="100">
        <v>13.105235214233398</v>
      </c>
      <c r="K143" s="101">
        <v>290.9969844933712</v>
      </c>
      <c r="L143" s="102">
        <f t="shared" si="6"/>
        <v>0</v>
      </c>
      <c r="M143" s="102">
        <v>0</v>
      </c>
      <c r="N143" s="102">
        <v>0</v>
      </c>
      <c r="O143" s="103">
        <v>0</v>
      </c>
      <c r="P143" s="104">
        <v>0</v>
      </c>
      <c r="Q143" s="105">
        <v>0</v>
      </c>
    </row>
    <row r="144" spans="1:17" x14ac:dyDescent="0.25">
      <c r="A144" s="106">
        <f t="shared" si="8"/>
        <v>48395</v>
      </c>
      <c r="B144" s="106" t="str">
        <f>+asset_level_drivers!$G$1</f>
        <v>FORE ONLY</v>
      </c>
      <c r="C144" s="93">
        <v>40</v>
      </c>
      <c r="D144" s="94">
        <v>10.900363235473632</v>
      </c>
      <c r="E144" s="94">
        <v>211.29227172851563</v>
      </c>
      <c r="F144" s="94">
        <v>19.650183288574219</v>
      </c>
      <c r="G144" s="94">
        <v>10.900363235473632</v>
      </c>
      <c r="H144" s="94">
        <v>7.9510698108673097</v>
      </c>
      <c r="I144" s="94">
        <v>117.93033349609375</v>
      </c>
      <c r="J144" s="94">
        <v>13.038112243652344</v>
      </c>
      <c r="K144" s="95">
        <v>290.63068004261362</v>
      </c>
      <c r="L144" s="94">
        <f t="shared" si="6"/>
        <v>0</v>
      </c>
      <c r="M144" s="94">
        <v>0</v>
      </c>
      <c r="N144" s="94">
        <v>0</v>
      </c>
      <c r="O144" s="96">
        <v>0</v>
      </c>
      <c r="P144" s="95">
        <v>0</v>
      </c>
      <c r="Q144" s="97">
        <v>0</v>
      </c>
    </row>
    <row r="145" spans="1:17" x14ac:dyDescent="0.25">
      <c r="A145" s="98">
        <f t="shared" si="8"/>
        <v>48426</v>
      </c>
      <c r="B145" s="98" t="str">
        <f>+asset_level_drivers!$G$1</f>
        <v>FORE ONLY</v>
      </c>
      <c r="C145" s="99">
        <v>40</v>
      </c>
      <c r="D145" s="100">
        <v>10.844157531738281</v>
      </c>
      <c r="E145" s="100">
        <v>210.21132177734376</v>
      </c>
      <c r="F145" s="100">
        <v>19.54965493774414</v>
      </c>
      <c r="G145" s="100">
        <v>10.844157531738281</v>
      </c>
      <c r="H145" s="100">
        <v>7.9100691299438477</v>
      </c>
      <c r="I145" s="100">
        <v>117.32708715820313</v>
      </c>
      <c r="J145" s="100">
        <v>12.97141700744629</v>
      </c>
      <c r="K145" s="101">
        <v>290.26698390151518</v>
      </c>
      <c r="L145" s="102">
        <f t="shared" si="6"/>
        <v>0</v>
      </c>
      <c r="M145" s="102">
        <v>0</v>
      </c>
      <c r="N145" s="102">
        <v>0</v>
      </c>
      <c r="O145" s="103">
        <v>0</v>
      </c>
      <c r="P145" s="104">
        <v>0</v>
      </c>
      <c r="Q145" s="105">
        <v>0</v>
      </c>
    </row>
    <row r="146" spans="1:17" x14ac:dyDescent="0.25">
      <c r="A146" s="106">
        <f t="shared" si="8"/>
        <v>48457</v>
      </c>
      <c r="B146" s="106" t="str">
        <f>+asset_level_drivers!$G$1</f>
        <v>FORE ONLY</v>
      </c>
      <c r="C146" s="93">
        <v>40</v>
      </c>
      <c r="D146" s="94">
        <v>10.788338325500488</v>
      </c>
      <c r="E146" s="94">
        <v>209.13704199218751</v>
      </c>
      <c r="F146" s="94">
        <v>19.449746795654296</v>
      </c>
      <c r="G146" s="94">
        <v>10.788338325500488</v>
      </c>
      <c r="H146" s="94">
        <v>7.8693518161773683</v>
      </c>
      <c r="I146" s="94">
        <v>116.72756994628907</v>
      </c>
      <c r="J146" s="94">
        <v>12.905134094238282</v>
      </c>
      <c r="K146" s="95">
        <v>289.90585759943178</v>
      </c>
      <c r="L146" s="94">
        <f t="shared" si="6"/>
        <v>0</v>
      </c>
      <c r="M146" s="94">
        <v>0</v>
      </c>
      <c r="N146" s="94">
        <v>0</v>
      </c>
      <c r="O146" s="96">
        <v>0</v>
      </c>
      <c r="P146" s="95">
        <v>0</v>
      </c>
      <c r="Q146" s="97">
        <v>0</v>
      </c>
    </row>
    <row r="147" spans="1:17" x14ac:dyDescent="0.25">
      <c r="A147" s="98">
        <f t="shared" si="8"/>
        <v>48487</v>
      </c>
      <c r="B147" s="98" t="str">
        <f>+asset_level_drivers!$G$1</f>
        <v>FORE ONLY</v>
      </c>
      <c r="C147" s="99">
        <v>40</v>
      </c>
      <c r="D147" s="100">
        <v>10.732894466400147</v>
      </c>
      <c r="E147" s="100">
        <v>208.06929174804688</v>
      </c>
      <c r="F147" s="100">
        <v>19.350446136474609</v>
      </c>
      <c r="G147" s="100">
        <v>10.732894466400147</v>
      </c>
      <c r="H147" s="100">
        <v>7.8289101867675779</v>
      </c>
      <c r="I147" s="100">
        <v>116.13170788574219</v>
      </c>
      <c r="J147" s="100">
        <v>12.839255584716797</v>
      </c>
      <c r="K147" s="101">
        <v>289.54730350378787</v>
      </c>
      <c r="L147" s="102">
        <f t="shared" si="6"/>
        <v>0</v>
      </c>
      <c r="M147" s="102">
        <v>0</v>
      </c>
      <c r="N147" s="102">
        <v>0</v>
      </c>
      <c r="O147" s="103">
        <v>0</v>
      </c>
      <c r="P147" s="104">
        <v>0</v>
      </c>
      <c r="Q147" s="105">
        <v>0</v>
      </c>
    </row>
    <row r="148" spans="1:17" x14ac:dyDescent="0.25">
      <c r="A148" s="106">
        <f t="shared" si="8"/>
        <v>48518</v>
      </c>
      <c r="B148" s="106" t="str">
        <f>+asset_level_drivers!$G$1</f>
        <v>FORE ONLY</v>
      </c>
      <c r="C148" s="93">
        <v>40</v>
      </c>
      <c r="D148" s="94">
        <v>10.677768424987793</v>
      </c>
      <c r="E148" s="94">
        <v>207.00742895507813</v>
      </c>
      <c r="F148" s="94">
        <v>19.251692901611328</v>
      </c>
      <c r="G148" s="94">
        <v>10.677768424987793</v>
      </c>
      <c r="H148" s="94">
        <v>7.7887011260986325</v>
      </c>
      <c r="I148" s="94">
        <v>115.53914001464844</v>
      </c>
      <c r="J148" s="94">
        <v>12.773740142822266</v>
      </c>
      <c r="K148" s="95">
        <v>289.19094637784093</v>
      </c>
      <c r="L148" s="94">
        <f t="shared" si="6"/>
        <v>0</v>
      </c>
      <c r="M148" s="94">
        <v>0</v>
      </c>
      <c r="N148" s="94">
        <v>0</v>
      </c>
      <c r="O148" s="96">
        <v>0</v>
      </c>
      <c r="P148" s="95">
        <v>0</v>
      </c>
      <c r="Q148" s="97">
        <v>0</v>
      </c>
    </row>
    <row r="149" spans="1:17" x14ac:dyDescent="0.25">
      <c r="A149" s="98">
        <f t="shared" si="8"/>
        <v>48548</v>
      </c>
      <c r="B149" s="98" t="str">
        <f>+asset_level_drivers!$G$1</f>
        <v>FORE ONLY</v>
      </c>
      <c r="C149" s="99">
        <v>40</v>
      </c>
      <c r="D149" s="100">
        <v>10.622926319122314</v>
      </c>
      <c r="E149" s="100">
        <v>205.95106518554687</v>
      </c>
      <c r="F149" s="100">
        <v>19.153451080322267</v>
      </c>
      <c r="G149" s="100">
        <v>10.622926319122314</v>
      </c>
      <c r="H149" s="100">
        <v>7.7486990642547608</v>
      </c>
      <c r="I149" s="100">
        <v>114.94964013671876</v>
      </c>
      <c r="J149" s="100">
        <v>12.708564239501953</v>
      </c>
      <c r="K149" s="101">
        <v>288.83656901041667</v>
      </c>
      <c r="L149" s="102">
        <f t="shared" si="6"/>
        <v>0</v>
      </c>
      <c r="M149" s="102">
        <v>0</v>
      </c>
      <c r="N149" s="102">
        <v>0</v>
      </c>
      <c r="O149" s="103">
        <v>0</v>
      </c>
      <c r="P149" s="104">
        <v>0</v>
      </c>
      <c r="Q149" s="105">
        <v>0</v>
      </c>
    </row>
    <row r="150" spans="1:17" x14ac:dyDescent="0.25">
      <c r="A150" s="106">
        <f t="shared" si="8"/>
        <v>48579</v>
      </c>
      <c r="B150" s="106" t="str">
        <f>+asset_level_drivers!$G$1</f>
        <v>FORE ONLY</v>
      </c>
      <c r="C150" s="93">
        <v>40</v>
      </c>
      <c r="D150" s="94">
        <v>10.568366870880126</v>
      </c>
      <c r="E150" s="94">
        <v>204.90017431640624</v>
      </c>
      <c r="F150" s="94">
        <v>19.055718292236328</v>
      </c>
      <c r="G150" s="94">
        <v>10.568366870880126</v>
      </c>
      <c r="H150" s="94">
        <v>7.7089030799865723</v>
      </c>
      <c r="I150" s="94">
        <v>114.36319274902344</v>
      </c>
      <c r="J150" s="94">
        <v>12.643726119995117</v>
      </c>
      <c r="K150" s="95">
        <v>288.48416489109849</v>
      </c>
      <c r="L150" s="94">
        <f t="shared" si="6"/>
        <v>0</v>
      </c>
      <c r="M150" s="94">
        <v>0</v>
      </c>
      <c r="N150" s="94">
        <v>0</v>
      </c>
      <c r="O150" s="96">
        <v>0</v>
      </c>
      <c r="P150" s="95">
        <v>0</v>
      </c>
      <c r="Q150" s="97">
        <v>0</v>
      </c>
    </row>
    <row r="151" spans="1:17" x14ac:dyDescent="0.25">
      <c r="A151" s="98">
        <f t="shared" si="8"/>
        <v>48610</v>
      </c>
      <c r="B151" s="98" t="str">
        <f>+asset_level_drivers!$G$1</f>
        <v>FORE ONLY</v>
      </c>
      <c r="C151" s="99">
        <v>40</v>
      </c>
      <c r="D151" s="100">
        <v>10.514088371276856</v>
      </c>
      <c r="E151" s="100">
        <v>203.85472729492187</v>
      </c>
      <c r="F151" s="100">
        <v>18.95849154663086</v>
      </c>
      <c r="G151" s="100">
        <v>10.514088371276856</v>
      </c>
      <c r="H151" s="100">
        <v>7.6693122997283938</v>
      </c>
      <c r="I151" s="100">
        <v>113.7797841796875</v>
      </c>
      <c r="J151" s="100">
        <v>12.579223907470704</v>
      </c>
      <c r="K151" s="101">
        <v>288.1337180397727</v>
      </c>
      <c r="L151" s="102">
        <f t="shared" si="6"/>
        <v>0</v>
      </c>
      <c r="M151" s="102">
        <v>0</v>
      </c>
      <c r="N151" s="102">
        <v>0</v>
      </c>
      <c r="O151" s="103">
        <v>0</v>
      </c>
      <c r="P151" s="104">
        <v>0</v>
      </c>
      <c r="Q151" s="105">
        <v>0</v>
      </c>
    </row>
    <row r="152" spans="1:17" x14ac:dyDescent="0.25">
      <c r="A152" s="106">
        <f t="shared" si="8"/>
        <v>48638</v>
      </c>
      <c r="B152" s="106" t="str">
        <f>+asset_level_drivers!$G$1</f>
        <v>FORE ONLY</v>
      </c>
      <c r="C152" s="93">
        <v>40</v>
      </c>
      <c r="D152" s="94">
        <v>10.460089492797852</v>
      </c>
      <c r="E152" s="94">
        <v>202.81469116210937</v>
      </c>
      <c r="F152" s="94">
        <v>18.861768371582031</v>
      </c>
      <c r="G152" s="94">
        <v>10.460089492797852</v>
      </c>
      <c r="H152" s="94">
        <v>7.6299252014160155</v>
      </c>
      <c r="I152" s="94">
        <v>113.19939782714843</v>
      </c>
      <c r="J152" s="94">
        <v>12.515055679321289</v>
      </c>
      <c r="K152" s="95">
        <v>287.78521484375</v>
      </c>
      <c r="L152" s="94">
        <f t="shared" si="6"/>
        <v>0</v>
      </c>
      <c r="M152" s="94">
        <v>0</v>
      </c>
      <c r="N152" s="94">
        <v>0</v>
      </c>
      <c r="O152" s="96">
        <v>0</v>
      </c>
      <c r="P152" s="95">
        <v>0</v>
      </c>
      <c r="Q152" s="97">
        <v>0</v>
      </c>
    </row>
    <row r="153" spans="1:17" x14ac:dyDescent="0.25">
      <c r="A153" s="98">
        <f t="shared" si="8"/>
        <v>48669</v>
      </c>
      <c r="B153" s="98" t="str">
        <f>+asset_level_drivers!$G$1</f>
        <v>FORE ONLY</v>
      </c>
      <c r="C153" s="99">
        <v>40</v>
      </c>
      <c r="D153" s="100">
        <v>10.40636882019043</v>
      </c>
      <c r="E153" s="100">
        <v>201.78004565429688</v>
      </c>
      <c r="F153" s="100">
        <v>18.765546264648439</v>
      </c>
      <c r="G153" s="100">
        <v>10.40636882019043</v>
      </c>
      <c r="H153" s="100">
        <v>7.5907412700653074</v>
      </c>
      <c r="I153" s="100">
        <v>112.6220185546875</v>
      </c>
      <c r="J153" s="100">
        <v>12.451220138549804</v>
      </c>
      <c r="K153" s="101">
        <v>287.43864524147727</v>
      </c>
      <c r="L153" s="102">
        <f t="shared" si="6"/>
        <v>0</v>
      </c>
      <c r="M153" s="102">
        <v>0</v>
      </c>
      <c r="N153" s="102">
        <v>0</v>
      </c>
      <c r="O153" s="103">
        <v>0</v>
      </c>
      <c r="P153" s="104">
        <v>0</v>
      </c>
      <c r="Q153" s="105">
        <v>0</v>
      </c>
    </row>
    <row r="154" spans="1:17" x14ac:dyDescent="0.25">
      <c r="A154" s="106">
        <f t="shared" si="8"/>
        <v>48699</v>
      </c>
      <c r="B154" s="106" t="str">
        <f>+asset_level_drivers!$G$1</f>
        <v>FORE ONLY</v>
      </c>
      <c r="C154" s="93">
        <v>40</v>
      </c>
      <c r="D154" s="94">
        <v>10.352924690246581</v>
      </c>
      <c r="E154" s="94">
        <v>200.75075292968751</v>
      </c>
      <c r="F154" s="94">
        <v>18.669822021484375</v>
      </c>
      <c r="G154" s="94">
        <v>10.352924690246581</v>
      </c>
      <c r="H154" s="94">
        <v>7.5517588939666744</v>
      </c>
      <c r="I154" s="94">
        <v>112.04762683105469</v>
      </c>
      <c r="J154" s="94">
        <v>12.387714477539063</v>
      </c>
      <c r="K154" s="95">
        <v>287.09398378314393</v>
      </c>
      <c r="L154" s="94">
        <f t="shared" si="6"/>
        <v>0</v>
      </c>
      <c r="M154" s="94">
        <v>0</v>
      </c>
      <c r="N154" s="94">
        <v>0</v>
      </c>
      <c r="O154" s="96">
        <v>0</v>
      </c>
      <c r="P154" s="95">
        <v>0</v>
      </c>
      <c r="Q154" s="97">
        <v>0</v>
      </c>
    </row>
    <row r="155" spans="1:17" x14ac:dyDescent="0.25">
      <c r="A155" s="98">
        <f t="shared" si="8"/>
        <v>48730</v>
      </c>
      <c r="B155" s="98" t="str">
        <f>+asset_level_drivers!$G$1</f>
        <v>FORE ONLY</v>
      </c>
      <c r="C155" s="99">
        <v>40</v>
      </c>
      <c r="D155" s="100">
        <v>10.299756015777588</v>
      </c>
      <c r="E155" s="100">
        <v>199.72678881835938</v>
      </c>
      <c r="F155" s="100">
        <v>18.574593109130859</v>
      </c>
      <c r="G155" s="100">
        <v>10.299756015777588</v>
      </c>
      <c r="H155" s="100">
        <v>7.5129774303436276</v>
      </c>
      <c r="I155" s="100">
        <v>111.47620886230469</v>
      </c>
      <c r="J155" s="100">
        <v>12.324537857055663</v>
      </c>
      <c r="K155" s="101">
        <v>286.75122632575756</v>
      </c>
      <c r="L155" s="102">
        <f t="shared" si="6"/>
        <v>0</v>
      </c>
      <c r="M155" s="102">
        <v>0</v>
      </c>
      <c r="N155" s="102">
        <v>0</v>
      </c>
      <c r="O155" s="103">
        <v>0</v>
      </c>
      <c r="P155" s="104">
        <v>0</v>
      </c>
      <c r="Q155" s="105">
        <v>0</v>
      </c>
    </row>
    <row r="156" spans="1:17" x14ac:dyDescent="0.25">
      <c r="A156" s="106">
        <f t="shared" si="8"/>
        <v>48760</v>
      </c>
      <c r="B156" s="106" t="str">
        <f>+asset_level_drivers!$G$1</f>
        <v>FORE ONLY</v>
      </c>
      <c r="C156" s="93">
        <v>40</v>
      </c>
      <c r="D156" s="94">
        <v>10.246861305236816</v>
      </c>
      <c r="E156" s="94">
        <v>198.70812768554688</v>
      </c>
      <c r="F156" s="94">
        <v>18.479857849121093</v>
      </c>
      <c r="G156" s="94">
        <v>10.246861305236816</v>
      </c>
      <c r="H156" s="94">
        <v>7.474395992279053</v>
      </c>
      <c r="I156" s="94">
        <v>110.90775109863282</v>
      </c>
      <c r="J156" s="94">
        <v>12.26168832397461</v>
      </c>
      <c r="K156" s="95">
        <v>286.41036517518938</v>
      </c>
      <c r="L156" s="94">
        <f t="shared" si="6"/>
        <v>0</v>
      </c>
      <c r="M156" s="94">
        <v>0</v>
      </c>
      <c r="N156" s="94">
        <v>0</v>
      </c>
      <c r="O156" s="96">
        <v>0</v>
      </c>
      <c r="P156" s="95">
        <v>0</v>
      </c>
      <c r="Q156" s="97">
        <v>0</v>
      </c>
    </row>
    <row r="157" spans="1:17" x14ac:dyDescent="0.25">
      <c r="A157" s="98">
        <f t="shared" si="8"/>
        <v>48791</v>
      </c>
      <c r="B157" s="98" t="str">
        <f>+asset_level_drivers!$G$1</f>
        <v>FORE ONLY</v>
      </c>
      <c r="C157" s="99">
        <v>40</v>
      </c>
      <c r="D157" s="100">
        <v>10.194238941192626</v>
      </c>
      <c r="E157" s="100">
        <v>197.69473535156251</v>
      </c>
      <c r="F157" s="100">
        <v>18.385612335205078</v>
      </c>
      <c r="G157" s="100">
        <v>10.194238941192626</v>
      </c>
      <c r="H157" s="100">
        <v>7.4360130996704106</v>
      </c>
      <c r="I157" s="100">
        <v>110.34223254394531</v>
      </c>
      <c r="J157" s="100">
        <v>12.199164184570312</v>
      </c>
      <c r="K157" s="101">
        <v>286.07138375946971</v>
      </c>
      <c r="L157" s="102">
        <f t="shared" si="6"/>
        <v>0</v>
      </c>
      <c r="M157" s="102">
        <v>0</v>
      </c>
      <c r="N157" s="102">
        <v>0</v>
      </c>
      <c r="O157" s="103">
        <v>0</v>
      </c>
      <c r="P157" s="104">
        <v>0</v>
      </c>
      <c r="Q157" s="105">
        <v>0</v>
      </c>
    </row>
    <row r="158" spans="1:17" x14ac:dyDescent="0.25">
      <c r="A158" s="106">
        <f t="shared" si="8"/>
        <v>48822</v>
      </c>
      <c r="B158" s="106" t="str">
        <f>+asset_level_drivers!$G$1</f>
        <v>FORE ONLY</v>
      </c>
      <c r="C158" s="93">
        <v>40</v>
      </c>
      <c r="D158" s="94">
        <v>10.141887546539307</v>
      </c>
      <c r="E158" s="94">
        <v>196.68659130859376</v>
      </c>
      <c r="F158" s="94">
        <v>18.291854858398438</v>
      </c>
      <c r="G158" s="94">
        <v>10.141887546539307</v>
      </c>
      <c r="H158" s="94">
        <v>7.3978279743194584</v>
      </c>
      <c r="I158" s="94">
        <v>109.77964562988281</v>
      </c>
      <c r="J158" s="94">
        <v>12.136963882446288</v>
      </c>
      <c r="K158" s="95">
        <v>276.07520537405304</v>
      </c>
      <c r="L158" s="94">
        <f t="shared" si="6"/>
        <v>0</v>
      </c>
      <c r="M158" s="94">
        <v>0</v>
      </c>
      <c r="N158" s="94">
        <v>0</v>
      </c>
      <c r="O158" s="96">
        <v>0</v>
      </c>
      <c r="P158" s="95">
        <v>0</v>
      </c>
      <c r="Q158" s="97">
        <v>0</v>
      </c>
    </row>
    <row r="159" spans="1:17" x14ac:dyDescent="0.25">
      <c r="A159" s="98">
        <f t="shared" si="8"/>
        <v>48852</v>
      </c>
      <c r="B159" s="98" t="str">
        <f>+asset_level_drivers!$G$1</f>
        <v>FORE ONLY</v>
      </c>
      <c r="C159" s="99">
        <v>40</v>
      </c>
      <c r="D159" s="100">
        <v>10.08980585861206</v>
      </c>
      <c r="E159" s="100">
        <v>195.68365991210936</v>
      </c>
      <c r="F159" s="100">
        <v>18.198582397460939</v>
      </c>
      <c r="G159" s="100">
        <v>10.08980585861206</v>
      </c>
      <c r="H159" s="100">
        <v>7.3598393898010253</v>
      </c>
      <c r="I159" s="100">
        <v>109.21996594238281</v>
      </c>
      <c r="J159" s="100">
        <v>12.075085220336915</v>
      </c>
      <c r="K159" s="101">
        <v>275.74752012310609</v>
      </c>
      <c r="L159" s="102">
        <f t="shared" si="6"/>
        <v>0</v>
      </c>
      <c r="M159" s="102">
        <v>0</v>
      </c>
      <c r="N159" s="102">
        <v>0</v>
      </c>
      <c r="O159" s="103">
        <v>0</v>
      </c>
      <c r="P159" s="104">
        <v>0</v>
      </c>
      <c r="Q159" s="105">
        <v>0</v>
      </c>
    </row>
    <row r="160" spans="1:17" x14ac:dyDescent="0.25">
      <c r="A160" s="106">
        <f t="shared" si="8"/>
        <v>48883</v>
      </c>
      <c r="B160" s="106" t="str">
        <f>+asset_level_drivers!$G$1</f>
        <v>FORE ONLY</v>
      </c>
      <c r="C160" s="93">
        <v>40</v>
      </c>
      <c r="D160" s="94">
        <v>10.037992355346679</v>
      </c>
      <c r="E160" s="94">
        <v>194.68592065429686</v>
      </c>
      <c r="F160" s="94">
        <v>18.105792358398439</v>
      </c>
      <c r="G160" s="94">
        <v>10.037992355346679</v>
      </c>
      <c r="H160" s="94">
        <v>7.322046480178833</v>
      </c>
      <c r="I160" s="94">
        <v>108.66318542480468</v>
      </c>
      <c r="J160" s="94">
        <v>12.01352670288086</v>
      </c>
      <c r="K160" s="95">
        <v>275.42164003314394</v>
      </c>
      <c r="L160" s="94">
        <f t="shared" si="6"/>
        <v>0</v>
      </c>
      <c r="M160" s="94">
        <v>0</v>
      </c>
      <c r="N160" s="94">
        <v>0</v>
      </c>
      <c r="O160" s="96">
        <v>0</v>
      </c>
      <c r="P160" s="95">
        <v>0</v>
      </c>
      <c r="Q160" s="97">
        <v>0</v>
      </c>
    </row>
    <row r="161" spans="1:17" x14ac:dyDescent="0.25">
      <c r="A161" s="98">
        <f t="shared" si="8"/>
        <v>48913</v>
      </c>
      <c r="B161" s="98" t="str">
        <f>+asset_level_drivers!$G$1</f>
        <v>FORE ONLY</v>
      </c>
      <c r="C161" s="99">
        <v>40</v>
      </c>
      <c r="D161" s="100">
        <v>9.9864455833435066</v>
      </c>
      <c r="E161" s="100">
        <v>193.69334155273438</v>
      </c>
      <c r="F161" s="100">
        <v>18.013482574462891</v>
      </c>
      <c r="G161" s="100">
        <v>9.9864455833435066</v>
      </c>
      <c r="H161" s="100">
        <v>7.2844481506347654</v>
      </c>
      <c r="I161" s="100">
        <v>108.10928356933594</v>
      </c>
      <c r="J161" s="100">
        <v>11.952286529541016</v>
      </c>
      <c r="K161" s="101">
        <v>265.23937618371212</v>
      </c>
      <c r="L161" s="102">
        <f t="shared" si="6"/>
        <v>0</v>
      </c>
      <c r="M161" s="102">
        <v>0</v>
      </c>
      <c r="N161" s="102">
        <v>0</v>
      </c>
      <c r="O161" s="103">
        <v>0</v>
      </c>
      <c r="P161" s="104">
        <v>0</v>
      </c>
      <c r="Q161" s="105">
        <v>0</v>
      </c>
    </row>
    <row r="162" spans="1:17" x14ac:dyDescent="0.25">
      <c r="A162" s="106">
        <f t="shared" si="8"/>
        <v>48944</v>
      </c>
      <c r="B162" s="106" t="str">
        <f>+asset_level_drivers!$G$1</f>
        <v>FORE ONLY</v>
      </c>
      <c r="C162" s="93">
        <v>40</v>
      </c>
      <c r="D162" s="94">
        <v>9.9351643943786616</v>
      </c>
      <c r="E162" s="94">
        <v>192.70589770507812</v>
      </c>
      <c r="F162" s="94">
        <v>17.921650390625</v>
      </c>
      <c r="G162" s="94">
        <v>9.9351643943786616</v>
      </c>
      <c r="H162" s="94">
        <v>7.2470435867309568</v>
      </c>
      <c r="I162" s="94">
        <v>107.55824890136719</v>
      </c>
      <c r="J162" s="94">
        <v>11.891363479614258</v>
      </c>
      <c r="K162" s="95">
        <v>264.92554983428028</v>
      </c>
      <c r="L162" s="94">
        <f t="shared" si="6"/>
        <v>0</v>
      </c>
      <c r="M162" s="94">
        <v>0</v>
      </c>
      <c r="N162" s="94">
        <v>0</v>
      </c>
      <c r="O162" s="96">
        <v>0</v>
      </c>
      <c r="P162" s="95">
        <v>0</v>
      </c>
      <c r="Q162" s="97">
        <v>0</v>
      </c>
    </row>
    <row r="163" spans="1:17" x14ac:dyDescent="0.25">
      <c r="A163" s="98">
        <f t="shared" si="8"/>
        <v>48975</v>
      </c>
      <c r="B163" s="98" t="str">
        <f>+asset_level_drivers!$G$1</f>
        <v>FORE ONLY</v>
      </c>
      <c r="C163" s="99">
        <v>40</v>
      </c>
      <c r="D163" s="100">
        <v>9.8841471290588387</v>
      </c>
      <c r="E163" s="100">
        <v>191.72356103515625</v>
      </c>
      <c r="F163" s="100">
        <v>17.830293212890624</v>
      </c>
      <c r="G163" s="100">
        <v>9.8841471290588387</v>
      </c>
      <c r="H163" s="100">
        <v>7.2098314247131352</v>
      </c>
      <c r="I163" s="100">
        <v>107.01006457519532</v>
      </c>
      <c r="J163" s="100">
        <v>11.830755706787109</v>
      </c>
      <c r="K163" s="101">
        <v>264.61346058238638</v>
      </c>
      <c r="L163" s="102">
        <f t="shared" si="6"/>
        <v>0</v>
      </c>
      <c r="M163" s="102">
        <v>0</v>
      </c>
      <c r="N163" s="102">
        <v>0</v>
      </c>
      <c r="O163" s="103">
        <v>0</v>
      </c>
      <c r="P163" s="104">
        <v>0</v>
      </c>
      <c r="Q163" s="105">
        <v>0</v>
      </c>
    </row>
    <row r="164" spans="1:17" x14ac:dyDescent="0.25">
      <c r="A164" s="106">
        <f t="shared" si="8"/>
        <v>49003</v>
      </c>
      <c r="B164" s="106" t="str">
        <f>+asset_level_drivers!$G$1</f>
        <v>FORE ONLY</v>
      </c>
      <c r="C164" s="93">
        <v>40</v>
      </c>
      <c r="D164" s="94">
        <v>9.8333927841186526</v>
      </c>
      <c r="E164" s="94">
        <v>190.74630761718751</v>
      </c>
      <c r="F164" s="94">
        <v>17.73940853881836</v>
      </c>
      <c r="G164" s="94">
        <v>9.8333927841186526</v>
      </c>
      <c r="H164" s="94">
        <v>7.1728112735748288</v>
      </c>
      <c r="I164" s="94">
        <v>106.46471862792968</v>
      </c>
      <c r="J164" s="94">
        <v>11.770461196899413</v>
      </c>
      <c r="K164" s="95">
        <v>264.303075875947</v>
      </c>
      <c r="L164" s="94">
        <f t="shared" si="6"/>
        <v>0</v>
      </c>
      <c r="M164" s="94">
        <v>0</v>
      </c>
      <c r="N164" s="94">
        <v>0</v>
      </c>
      <c r="O164" s="96">
        <v>0</v>
      </c>
      <c r="P164" s="95">
        <v>0</v>
      </c>
      <c r="Q164" s="97">
        <v>0</v>
      </c>
    </row>
    <row r="165" spans="1:17" x14ac:dyDescent="0.25">
      <c r="A165" s="98">
        <f t="shared" si="8"/>
        <v>49034</v>
      </c>
      <c r="B165" s="98" t="str">
        <f>+asset_level_drivers!$G$1</f>
        <v>FORE ONLY</v>
      </c>
      <c r="C165" s="99">
        <v>40</v>
      </c>
      <c r="D165" s="100">
        <v>9.7828998222351071</v>
      </c>
      <c r="E165" s="100">
        <v>189.77410717773438</v>
      </c>
      <c r="F165" s="100">
        <v>17.648993713378907</v>
      </c>
      <c r="G165" s="100">
        <v>9.7828998222351071</v>
      </c>
      <c r="H165" s="100">
        <v>7.1359816131591796</v>
      </c>
      <c r="I165" s="100">
        <v>105.92218896484376</v>
      </c>
      <c r="J165" s="100">
        <v>11.710478576660156</v>
      </c>
      <c r="K165" s="101">
        <v>263.99439275568182</v>
      </c>
      <c r="L165" s="102">
        <f t="shared" si="6"/>
        <v>0</v>
      </c>
      <c r="M165" s="102">
        <v>0</v>
      </c>
      <c r="N165" s="102">
        <v>0</v>
      </c>
      <c r="O165" s="103">
        <v>0</v>
      </c>
      <c r="P165" s="104">
        <v>0</v>
      </c>
      <c r="Q165" s="105">
        <v>0</v>
      </c>
    </row>
    <row r="166" spans="1:17" x14ac:dyDescent="0.25">
      <c r="A166" s="106">
        <f t="shared" si="8"/>
        <v>49064</v>
      </c>
      <c r="B166" s="106" t="str">
        <f>+asset_level_drivers!$G$1</f>
        <v>FORE ONLY</v>
      </c>
      <c r="C166" s="93">
        <v>40</v>
      </c>
      <c r="D166" s="94">
        <v>9.7326666183471673</v>
      </c>
      <c r="E166" s="94">
        <v>188.80693188476562</v>
      </c>
      <c r="F166" s="94">
        <v>17.559046569824218</v>
      </c>
      <c r="G166" s="94">
        <v>9.7326666183471673</v>
      </c>
      <c r="H166" s="94">
        <v>7.0993414783477782</v>
      </c>
      <c r="I166" s="94">
        <v>105.38246716308593</v>
      </c>
      <c r="J166" s="94">
        <v>11.650806015014648</v>
      </c>
      <c r="K166" s="95">
        <v>263.68740175189396</v>
      </c>
      <c r="L166" s="94">
        <f t="shared" si="6"/>
        <v>0</v>
      </c>
      <c r="M166" s="94">
        <v>0</v>
      </c>
      <c r="N166" s="94">
        <v>0</v>
      </c>
      <c r="O166" s="96">
        <v>0</v>
      </c>
      <c r="P166" s="95">
        <v>0</v>
      </c>
      <c r="Q166" s="97">
        <v>0</v>
      </c>
    </row>
    <row r="167" spans="1:17" x14ac:dyDescent="0.25">
      <c r="A167" s="98">
        <f t="shared" si="8"/>
        <v>49095</v>
      </c>
      <c r="B167" s="98" t="str">
        <f>+asset_level_drivers!$G$1</f>
        <v>FORE ONLY</v>
      </c>
      <c r="C167" s="99">
        <v>40</v>
      </c>
      <c r="D167" s="100">
        <v>9.6826923179626458</v>
      </c>
      <c r="E167" s="100">
        <v>187.84476123046875</v>
      </c>
      <c r="F167" s="100">
        <v>17.469564483642579</v>
      </c>
      <c r="G167" s="100">
        <v>9.6826923179626458</v>
      </c>
      <c r="H167" s="100">
        <v>7.0628902111053469</v>
      </c>
      <c r="I167" s="100">
        <v>104.84553552246093</v>
      </c>
      <c r="J167" s="100">
        <v>11.591442352294921</v>
      </c>
      <c r="K167" s="101">
        <v>263.38208688446969</v>
      </c>
      <c r="L167" s="102">
        <f t="shared" si="6"/>
        <v>0</v>
      </c>
      <c r="M167" s="102">
        <v>0</v>
      </c>
      <c r="N167" s="102">
        <v>0</v>
      </c>
      <c r="O167" s="103">
        <v>0</v>
      </c>
      <c r="P167" s="104">
        <v>0</v>
      </c>
      <c r="Q167" s="105">
        <v>0</v>
      </c>
    </row>
    <row r="168" spans="1:17" x14ac:dyDescent="0.25">
      <c r="A168" s="106">
        <f t="shared" si="8"/>
        <v>49125</v>
      </c>
      <c r="B168" s="106" t="str">
        <f>+asset_level_drivers!$G$1</f>
        <v>FORE ONLY</v>
      </c>
      <c r="C168" s="93">
        <v>40</v>
      </c>
      <c r="D168" s="94">
        <v>9.6329753341674813</v>
      </c>
      <c r="E168" s="94">
        <v>186.88756274414064</v>
      </c>
      <c r="F168" s="94">
        <v>17.380545318603517</v>
      </c>
      <c r="G168" s="94">
        <v>9.6329753341674813</v>
      </c>
      <c r="H168" s="94">
        <v>7.0266264305114747</v>
      </c>
      <c r="I168" s="94">
        <v>104.31138037109375</v>
      </c>
      <c r="J168" s="94">
        <v>11.532385665893555</v>
      </c>
      <c r="K168" s="95">
        <v>263.07844401041666</v>
      </c>
      <c r="L168" s="94">
        <f t="shared" si="6"/>
        <v>0</v>
      </c>
      <c r="M168" s="94">
        <v>0</v>
      </c>
      <c r="N168" s="94">
        <v>0</v>
      </c>
      <c r="O168" s="96">
        <v>0</v>
      </c>
      <c r="P168" s="95">
        <v>0</v>
      </c>
      <c r="Q168" s="97">
        <v>0</v>
      </c>
    </row>
    <row r="169" spans="1:17" x14ac:dyDescent="0.25">
      <c r="A169" s="98">
        <f t="shared" si="8"/>
        <v>49156</v>
      </c>
      <c r="B169" s="98" t="str">
        <f>+asset_level_drivers!$G$1</f>
        <v>FORE ONLY</v>
      </c>
      <c r="C169" s="99">
        <v>40</v>
      </c>
      <c r="D169" s="100">
        <v>9.5835143623352046</v>
      </c>
      <c r="E169" s="100">
        <v>185.93531420898438</v>
      </c>
      <c r="F169" s="100">
        <v>17.291985900878906</v>
      </c>
      <c r="G169" s="100">
        <v>9.5835143623352046</v>
      </c>
      <c r="H169" s="100">
        <v>6.990549600601196</v>
      </c>
      <c r="I169" s="100">
        <v>103.77998999023437</v>
      </c>
      <c r="J169" s="100">
        <v>11.473633819580078</v>
      </c>
      <c r="K169" s="101">
        <v>262.77645951704545</v>
      </c>
      <c r="L169" s="102">
        <f t="shared" si="6"/>
        <v>0</v>
      </c>
      <c r="M169" s="102">
        <v>0</v>
      </c>
      <c r="N169" s="102">
        <v>0</v>
      </c>
      <c r="O169" s="103">
        <v>0</v>
      </c>
      <c r="P169" s="104">
        <v>0</v>
      </c>
      <c r="Q169" s="105">
        <v>0</v>
      </c>
    </row>
    <row r="170" spans="1:17" x14ac:dyDescent="0.25">
      <c r="A170" s="106">
        <f t="shared" si="8"/>
        <v>49187</v>
      </c>
      <c r="B170" s="106" t="str">
        <f>+asset_level_drivers!$G$1</f>
        <v>FORE ONLY</v>
      </c>
      <c r="C170" s="93">
        <v>40</v>
      </c>
      <c r="D170" s="94">
        <v>9.5343078899383542</v>
      </c>
      <c r="E170" s="94">
        <v>184.98798486328124</v>
      </c>
      <c r="F170" s="94">
        <v>17.203884368896485</v>
      </c>
      <c r="G170" s="94">
        <v>9.5343078899383542</v>
      </c>
      <c r="H170" s="94">
        <v>6.9546583385467526</v>
      </c>
      <c r="I170" s="94">
        <v>103.25134167480469</v>
      </c>
      <c r="J170" s="94">
        <v>11.415185974121094</v>
      </c>
      <c r="K170" s="95">
        <v>262.47611209753791</v>
      </c>
      <c r="L170" s="94">
        <f t="shared" si="6"/>
        <v>0</v>
      </c>
      <c r="M170" s="94">
        <v>0</v>
      </c>
      <c r="N170" s="94">
        <v>0</v>
      </c>
      <c r="O170" s="96">
        <v>0</v>
      </c>
      <c r="P170" s="95">
        <v>0</v>
      </c>
      <c r="Q170" s="97">
        <v>0</v>
      </c>
    </row>
    <row r="171" spans="1:17" x14ac:dyDescent="0.25">
      <c r="A171" s="98">
        <f t="shared" si="8"/>
        <v>49217</v>
      </c>
      <c r="B171" s="98" t="str">
        <f>+asset_level_drivers!$G$1</f>
        <v>FORE ONLY</v>
      </c>
      <c r="C171" s="99">
        <v>40</v>
      </c>
      <c r="D171" s="100">
        <v>9.4853549213409423</v>
      </c>
      <c r="E171" s="100">
        <v>184.0455556640625</v>
      </c>
      <c r="F171" s="100">
        <v>17.116238632202148</v>
      </c>
      <c r="G171" s="100">
        <v>9.4853549213409423</v>
      </c>
      <c r="H171" s="100">
        <v>6.9189521617889405</v>
      </c>
      <c r="I171" s="100">
        <v>102.72543029785156</v>
      </c>
      <c r="J171" s="100">
        <v>11.357040710449219</v>
      </c>
      <c r="K171" s="101">
        <v>262.17740944602275</v>
      </c>
      <c r="L171" s="102">
        <f t="shared" si="6"/>
        <v>0</v>
      </c>
      <c r="M171" s="102">
        <v>0</v>
      </c>
      <c r="N171" s="102">
        <v>0</v>
      </c>
      <c r="O171" s="103">
        <v>0</v>
      </c>
      <c r="P171" s="104">
        <v>0</v>
      </c>
      <c r="Q171" s="105">
        <v>0</v>
      </c>
    </row>
    <row r="172" spans="1:17" x14ac:dyDescent="0.25">
      <c r="A172" s="106">
        <f t="shared" si="8"/>
        <v>49248</v>
      </c>
      <c r="B172" s="106" t="str">
        <f>+asset_level_drivers!$G$1</f>
        <v>FORE ONLY</v>
      </c>
      <c r="C172" s="93">
        <v>40</v>
      </c>
      <c r="D172" s="94">
        <v>9.436653919219971</v>
      </c>
      <c r="E172" s="94">
        <v>183.10799658203126</v>
      </c>
      <c r="F172" s="94">
        <v>17.029045532226561</v>
      </c>
      <c r="G172" s="94">
        <v>9.436653919219971</v>
      </c>
      <c r="H172" s="94">
        <v>6.8834294395446776</v>
      </c>
      <c r="I172" s="94">
        <v>102.20223706054688</v>
      </c>
      <c r="J172" s="94">
        <v>11.299195388793946</v>
      </c>
      <c r="K172" s="95">
        <v>261.88033262310609</v>
      </c>
      <c r="L172" s="94">
        <f t="shared" si="6"/>
        <v>0</v>
      </c>
      <c r="M172" s="94">
        <v>0</v>
      </c>
      <c r="N172" s="94">
        <v>0</v>
      </c>
      <c r="O172" s="96">
        <v>0</v>
      </c>
      <c r="P172" s="95">
        <v>0</v>
      </c>
      <c r="Q172" s="97">
        <v>0</v>
      </c>
    </row>
    <row r="173" spans="1:17" x14ac:dyDescent="0.25">
      <c r="A173" s="98">
        <f t="shared" si="8"/>
        <v>49278</v>
      </c>
      <c r="B173" s="98" t="str">
        <f>+asset_level_drivers!$G$1</f>
        <v>FORE ONLY</v>
      </c>
      <c r="C173" s="99">
        <v>40</v>
      </c>
      <c r="D173" s="100">
        <v>9.3882036514282223</v>
      </c>
      <c r="E173" s="100">
        <v>182.17527978515625</v>
      </c>
      <c r="F173" s="100">
        <v>16.942302749633789</v>
      </c>
      <c r="G173" s="100">
        <v>9.3882036514282223</v>
      </c>
      <c r="H173" s="100">
        <v>6.8480898818969731</v>
      </c>
      <c r="I173" s="100">
        <v>101.68174401855468</v>
      </c>
      <c r="J173" s="100">
        <v>11.241649002075196</v>
      </c>
      <c r="K173" s="101">
        <v>261.58487156723487</v>
      </c>
      <c r="L173" s="102">
        <f t="shared" si="6"/>
        <v>0</v>
      </c>
      <c r="M173" s="102">
        <v>0</v>
      </c>
      <c r="N173" s="102">
        <v>0</v>
      </c>
      <c r="O173" s="103">
        <v>0</v>
      </c>
      <c r="P173" s="104">
        <v>0</v>
      </c>
      <c r="Q173" s="105">
        <v>0</v>
      </c>
    </row>
    <row r="174" spans="1:17" x14ac:dyDescent="0.25">
      <c r="A174" s="106">
        <f t="shared" si="8"/>
        <v>49309</v>
      </c>
      <c r="B174" s="106" t="str">
        <f>+asset_level_drivers!$G$1</f>
        <v>FORE ONLY</v>
      </c>
      <c r="C174" s="93">
        <v>40</v>
      </c>
      <c r="D174" s="94">
        <v>9.3400029315948494</v>
      </c>
      <c r="E174" s="94">
        <v>181.24738452148438</v>
      </c>
      <c r="F174" s="94">
        <v>16.856008621215821</v>
      </c>
      <c r="G174" s="94">
        <v>9.3400029315948494</v>
      </c>
      <c r="H174" s="94">
        <v>6.812932266235352</v>
      </c>
      <c r="I174" s="94">
        <v>101.16394409179688</v>
      </c>
      <c r="J174" s="94">
        <v>11.184400451660157</v>
      </c>
      <c r="K174" s="95">
        <v>261.291015625</v>
      </c>
      <c r="L174" s="94">
        <f t="shared" si="6"/>
        <v>0</v>
      </c>
      <c r="M174" s="94">
        <v>0</v>
      </c>
      <c r="N174" s="94">
        <v>0</v>
      </c>
      <c r="O174" s="96">
        <v>0</v>
      </c>
      <c r="P174" s="95">
        <v>0</v>
      </c>
      <c r="Q174" s="97">
        <v>0</v>
      </c>
    </row>
    <row r="175" spans="1:17" x14ac:dyDescent="0.25">
      <c r="A175" s="98">
        <f t="shared" si="8"/>
        <v>49340</v>
      </c>
      <c r="B175" s="98" t="str">
        <f>+asset_level_drivers!$G$1</f>
        <v>FORE ONLY</v>
      </c>
      <c r="C175" s="99">
        <v>40</v>
      </c>
      <c r="D175" s="100">
        <v>9.2920502052307121</v>
      </c>
      <c r="E175" s="100">
        <v>180.32428320312499</v>
      </c>
      <c r="F175" s="100">
        <v>16.770160034179689</v>
      </c>
      <c r="G175" s="100">
        <v>9.2920502052307121</v>
      </c>
      <c r="H175" s="100">
        <v>6.7779555549621584</v>
      </c>
      <c r="I175" s="100">
        <v>100.64881774902344</v>
      </c>
      <c r="J175" s="100">
        <v>11.127447143554688</v>
      </c>
      <c r="K175" s="101">
        <v>260.99875651041668</v>
      </c>
      <c r="L175" s="102">
        <f t="shared" si="6"/>
        <v>0</v>
      </c>
      <c r="M175" s="102">
        <v>0</v>
      </c>
      <c r="N175" s="102">
        <v>0</v>
      </c>
      <c r="O175" s="103">
        <v>0</v>
      </c>
      <c r="P175" s="104">
        <v>0</v>
      </c>
      <c r="Q175" s="105">
        <v>0</v>
      </c>
    </row>
    <row r="176" spans="1:17" x14ac:dyDescent="0.25">
      <c r="A176" s="106">
        <f t="shared" si="8"/>
        <v>49368</v>
      </c>
      <c r="B176" s="106" t="str">
        <f>+asset_level_drivers!$G$1</f>
        <v>FORE ONLY</v>
      </c>
      <c r="C176" s="93">
        <v>40</v>
      </c>
      <c r="D176" s="94">
        <v>9.2443445377349853</v>
      </c>
      <c r="E176" s="94">
        <v>179.40595263671875</v>
      </c>
      <c r="F176" s="94">
        <v>16.684755386352538</v>
      </c>
      <c r="G176" s="94">
        <v>9.2443445377349853</v>
      </c>
      <c r="H176" s="94">
        <v>6.7431589927673343</v>
      </c>
      <c r="I176" s="94">
        <v>100.13635656738282</v>
      </c>
      <c r="J176" s="94">
        <v>11.070788696289062</v>
      </c>
      <c r="K176" s="95">
        <v>260.70808416193182</v>
      </c>
      <c r="L176" s="94">
        <f t="shared" si="6"/>
        <v>0</v>
      </c>
      <c r="M176" s="94">
        <v>0</v>
      </c>
      <c r="N176" s="94">
        <v>0</v>
      </c>
      <c r="O176" s="96">
        <v>0</v>
      </c>
      <c r="P176" s="95">
        <v>0</v>
      </c>
      <c r="Q176" s="97">
        <v>0</v>
      </c>
    </row>
    <row r="177" spans="1:17" x14ac:dyDescent="0.25">
      <c r="A177" s="98">
        <f t="shared" si="8"/>
        <v>49399</v>
      </c>
      <c r="B177" s="98" t="str">
        <f>+asset_level_drivers!$G$1</f>
        <v>FORE ONLY</v>
      </c>
      <c r="C177" s="99">
        <v>40</v>
      </c>
      <c r="D177" s="100">
        <v>9.1968843860626226</v>
      </c>
      <c r="E177" s="100">
        <v>178.49236669921876</v>
      </c>
      <c r="F177" s="100">
        <v>16.599791778564452</v>
      </c>
      <c r="G177" s="100">
        <v>9.1968843860626226</v>
      </c>
      <c r="H177" s="100">
        <v>6.7085416908264159</v>
      </c>
      <c r="I177" s="100">
        <v>99.626541870117194</v>
      </c>
      <c r="J177" s="100">
        <v>11.014422775268555</v>
      </c>
      <c r="K177" s="101">
        <v>260.4189891098485</v>
      </c>
      <c r="L177" s="102">
        <f t="shared" si="6"/>
        <v>0</v>
      </c>
      <c r="M177" s="102">
        <v>0</v>
      </c>
      <c r="N177" s="102">
        <v>0</v>
      </c>
      <c r="O177" s="103">
        <v>0</v>
      </c>
      <c r="P177" s="104">
        <v>0</v>
      </c>
      <c r="Q177" s="105">
        <v>0</v>
      </c>
    </row>
    <row r="178" spans="1:17" x14ac:dyDescent="0.25">
      <c r="A178" s="106">
        <f t="shared" si="8"/>
        <v>49429</v>
      </c>
      <c r="B178" s="106" t="str">
        <f>+asset_level_drivers!$G$1</f>
        <v>FORE ONLY</v>
      </c>
      <c r="C178" s="93">
        <v>40</v>
      </c>
      <c r="D178" s="94">
        <v>9.1496685886383062</v>
      </c>
      <c r="E178" s="94">
        <v>177.58349853515625</v>
      </c>
      <c r="F178" s="94">
        <v>16.515266967773439</v>
      </c>
      <c r="G178" s="94">
        <v>9.1496685886383062</v>
      </c>
      <c r="H178" s="94">
        <v>6.6741024818420414</v>
      </c>
      <c r="I178" s="94">
        <v>99.119358642578121</v>
      </c>
      <c r="J178" s="94">
        <v>10.958347900390624</v>
      </c>
      <c r="K178" s="95">
        <v>260.13145478219701</v>
      </c>
      <c r="L178" s="94">
        <f t="shared" si="6"/>
        <v>0</v>
      </c>
      <c r="M178" s="94">
        <v>0</v>
      </c>
      <c r="N178" s="94">
        <v>0</v>
      </c>
      <c r="O178" s="96">
        <v>0</v>
      </c>
      <c r="P178" s="95">
        <v>0</v>
      </c>
      <c r="Q178" s="97">
        <v>0</v>
      </c>
    </row>
    <row r="179" spans="1:17" x14ac:dyDescent="0.25">
      <c r="A179" s="98">
        <f t="shared" si="8"/>
        <v>49460</v>
      </c>
      <c r="B179" s="98" t="str">
        <f>+asset_level_drivers!$G$1</f>
        <v>FORE ONLY</v>
      </c>
      <c r="C179" s="99">
        <v>40</v>
      </c>
      <c r="D179" s="100">
        <v>9.0724790344238286</v>
      </c>
      <c r="E179" s="100">
        <v>172.62402978515624</v>
      </c>
      <c r="F179" s="100">
        <v>16.054036392211913</v>
      </c>
      <c r="G179" s="100">
        <v>9.0724790344238286</v>
      </c>
      <c r="H179" s="100">
        <v>6.6171779155731203</v>
      </c>
      <c r="I179" s="100">
        <v>96.303277099609375</v>
      </c>
      <c r="J179" s="100">
        <v>10.647991683959962</v>
      </c>
      <c r="K179" s="101">
        <v>259.84548413825758</v>
      </c>
      <c r="L179" s="102">
        <f t="shared" si="6"/>
        <v>0</v>
      </c>
      <c r="M179" s="102">
        <v>0</v>
      </c>
      <c r="N179" s="102">
        <v>0</v>
      </c>
      <c r="O179" s="103">
        <v>0</v>
      </c>
      <c r="P179" s="104">
        <v>0</v>
      </c>
      <c r="Q179" s="105">
        <v>0</v>
      </c>
    </row>
    <row r="180" spans="1:17" x14ac:dyDescent="0.25">
      <c r="A180" s="106">
        <f t="shared" si="8"/>
        <v>49490</v>
      </c>
      <c r="B180" s="106" t="str">
        <f>+asset_level_drivers!$G$1</f>
        <v>FORE ONLY</v>
      </c>
      <c r="C180" s="93">
        <v>40</v>
      </c>
      <c r="D180" s="94">
        <v>9.0259034576416024</v>
      </c>
      <c r="E180" s="94">
        <v>171.74538256835939</v>
      </c>
      <c r="F180" s="94">
        <v>15.972322158813476</v>
      </c>
      <c r="G180" s="94">
        <v>9.0259034576416024</v>
      </c>
      <c r="H180" s="94">
        <v>6.5832088508605953</v>
      </c>
      <c r="I180" s="94">
        <v>95.813209960937499</v>
      </c>
      <c r="J180" s="94">
        <v>10.593803863525391</v>
      </c>
      <c r="K180" s="95">
        <v>259.56105468750002</v>
      </c>
      <c r="L180" s="94">
        <f t="shared" si="6"/>
        <v>0</v>
      </c>
      <c r="M180" s="94">
        <v>0</v>
      </c>
      <c r="N180" s="94">
        <v>0</v>
      </c>
      <c r="O180" s="96">
        <v>0</v>
      </c>
      <c r="P180" s="95">
        <v>0</v>
      </c>
      <c r="Q180" s="97">
        <v>0</v>
      </c>
    </row>
    <row r="181" spans="1:17" x14ac:dyDescent="0.25">
      <c r="A181" s="98">
        <f t="shared" si="8"/>
        <v>49521</v>
      </c>
      <c r="B181" s="98" t="str">
        <f>+asset_level_drivers!$G$1</f>
        <v>FORE ONLY</v>
      </c>
      <c r="C181" s="99">
        <v>40</v>
      </c>
      <c r="D181" s="100">
        <v>8.9795677700042731</v>
      </c>
      <c r="E181" s="100">
        <v>170.87127368164062</v>
      </c>
      <c r="F181" s="100">
        <v>15.891030075073243</v>
      </c>
      <c r="G181" s="100">
        <v>8.9795677700042731</v>
      </c>
      <c r="H181" s="100">
        <v>6.5494149150848386</v>
      </c>
      <c r="I181" s="100">
        <v>95.325673461914064</v>
      </c>
      <c r="J181" s="100">
        <v>10.539895996093749</v>
      </c>
      <c r="K181" s="101">
        <v>259.2781628787879</v>
      </c>
      <c r="L181" s="102">
        <f t="shared" si="6"/>
        <v>0</v>
      </c>
      <c r="M181" s="102">
        <v>0</v>
      </c>
      <c r="N181" s="102">
        <v>0</v>
      </c>
      <c r="O181" s="103">
        <v>0</v>
      </c>
      <c r="P181" s="104">
        <v>0</v>
      </c>
      <c r="Q181" s="105">
        <v>0</v>
      </c>
    </row>
    <row r="182" spans="1:17" x14ac:dyDescent="0.25">
      <c r="A182" s="106">
        <f t="shared" si="8"/>
        <v>49552</v>
      </c>
      <c r="B182" s="106" t="str">
        <f>+asset_level_drivers!$G$1</f>
        <v>FORE ONLY</v>
      </c>
      <c r="C182" s="93">
        <v>40</v>
      </c>
      <c r="D182" s="94">
        <v>8.9334706230163583</v>
      </c>
      <c r="E182" s="94">
        <v>170.00167822265624</v>
      </c>
      <c r="F182" s="94">
        <v>15.810157745361328</v>
      </c>
      <c r="G182" s="94">
        <v>8.9334706230163583</v>
      </c>
      <c r="H182" s="94">
        <v>6.5157948722839354</v>
      </c>
      <c r="I182" s="94">
        <v>94.840656005859373</v>
      </c>
      <c r="J182" s="94">
        <v>10.48626676940918</v>
      </c>
      <c r="K182" s="95">
        <v>258.99680812026514</v>
      </c>
      <c r="L182" s="94">
        <f t="shared" si="6"/>
        <v>0</v>
      </c>
      <c r="M182" s="94">
        <v>0</v>
      </c>
      <c r="N182" s="94">
        <v>0</v>
      </c>
      <c r="O182" s="96">
        <v>0</v>
      </c>
      <c r="P182" s="95">
        <v>0</v>
      </c>
      <c r="Q182" s="97">
        <v>0</v>
      </c>
    </row>
    <row r="183" spans="1:17" x14ac:dyDescent="0.25">
      <c r="A183" s="98">
        <f t="shared" si="8"/>
        <v>49582</v>
      </c>
      <c r="B183" s="98" t="str">
        <f>+asset_level_drivers!$G$1</f>
        <v>FORE ONLY</v>
      </c>
      <c r="C183" s="99">
        <v>40</v>
      </c>
      <c r="D183" s="100">
        <v>8.8876107311248784</v>
      </c>
      <c r="E183" s="100">
        <v>169.1365751953125</v>
      </c>
      <c r="F183" s="100">
        <v>15.72970295715332</v>
      </c>
      <c r="G183" s="100">
        <v>8.8876107311248784</v>
      </c>
      <c r="H183" s="100">
        <v>6.4823478507995604</v>
      </c>
      <c r="I183" s="100">
        <v>94.358143188476561</v>
      </c>
      <c r="J183" s="100">
        <v>10.4329140625</v>
      </c>
      <c r="K183" s="101">
        <v>258.71696259469695</v>
      </c>
      <c r="L183" s="102">
        <f t="shared" si="6"/>
        <v>0</v>
      </c>
      <c r="M183" s="102">
        <v>0</v>
      </c>
      <c r="N183" s="102">
        <v>0</v>
      </c>
      <c r="O183" s="103">
        <v>0</v>
      </c>
      <c r="P183" s="104">
        <v>0</v>
      </c>
      <c r="Q183" s="105">
        <v>0</v>
      </c>
    </row>
    <row r="184" spans="1:17" x14ac:dyDescent="0.25">
      <c r="A184" s="106">
        <f t="shared" si="8"/>
        <v>49613</v>
      </c>
      <c r="B184" s="106" t="str">
        <f>+asset_level_drivers!$G$1</f>
        <v>FORE ONLY</v>
      </c>
      <c r="C184" s="93">
        <v>40</v>
      </c>
      <c r="D184" s="94">
        <v>8.841986875534058</v>
      </c>
      <c r="E184" s="94">
        <v>168.27594042968749</v>
      </c>
      <c r="F184" s="94">
        <v>15.649664001464844</v>
      </c>
      <c r="G184" s="94">
        <v>8.841986875534058</v>
      </c>
      <c r="H184" s="94">
        <v>6.4490729141235352</v>
      </c>
      <c r="I184" s="94">
        <v>93.878122436523441</v>
      </c>
      <c r="J184" s="94">
        <v>10.379837463378907</v>
      </c>
      <c r="K184" s="95">
        <v>258.43863340435604</v>
      </c>
      <c r="L184" s="94">
        <f t="shared" si="6"/>
        <v>0</v>
      </c>
      <c r="M184" s="94">
        <v>0</v>
      </c>
      <c r="N184" s="94">
        <v>0</v>
      </c>
      <c r="O184" s="96">
        <v>0</v>
      </c>
      <c r="P184" s="95">
        <v>0</v>
      </c>
      <c r="Q184" s="97">
        <v>0</v>
      </c>
    </row>
    <row r="185" spans="1:17" x14ac:dyDescent="0.25">
      <c r="A185" s="98">
        <f t="shared" si="8"/>
        <v>49643</v>
      </c>
      <c r="B185" s="98" t="str">
        <f>+asset_level_drivers!$G$1</f>
        <v>FORE ONLY</v>
      </c>
      <c r="C185" s="99">
        <v>40</v>
      </c>
      <c r="D185" s="100">
        <v>8.7965978927612305</v>
      </c>
      <c r="E185" s="100">
        <v>167.4197470703125</v>
      </c>
      <c r="F185" s="100">
        <v>15.570038177490234</v>
      </c>
      <c r="G185" s="100">
        <v>8.7965978927612305</v>
      </c>
      <c r="H185" s="100">
        <v>6.4159693984985351</v>
      </c>
      <c r="I185" s="100">
        <v>93.400582275390619</v>
      </c>
      <c r="J185" s="100">
        <v>10.327034790039063</v>
      </c>
      <c r="K185" s="101">
        <v>258.16180042613638</v>
      </c>
      <c r="L185" s="102">
        <f t="shared" si="6"/>
        <v>0</v>
      </c>
      <c r="M185" s="102">
        <v>0</v>
      </c>
      <c r="N185" s="102">
        <v>0</v>
      </c>
      <c r="O185" s="103">
        <v>0</v>
      </c>
      <c r="P185" s="104">
        <v>0</v>
      </c>
      <c r="Q185" s="105">
        <v>0</v>
      </c>
    </row>
    <row r="186" spans="1:17" x14ac:dyDescent="0.25">
      <c r="A186" s="106">
        <f t="shared" si="8"/>
        <v>49674</v>
      </c>
      <c r="B186" s="106" t="str">
        <f>+asset_level_drivers!$G$1</f>
        <v>FORE ONLY</v>
      </c>
      <c r="C186" s="93">
        <v>40</v>
      </c>
      <c r="D186" s="94">
        <v>8.7514425201416017</v>
      </c>
      <c r="E186" s="94">
        <v>166.56797729492189</v>
      </c>
      <c r="F186" s="94">
        <v>15.490823516845703</v>
      </c>
      <c r="G186" s="94">
        <v>8.7514425201416017</v>
      </c>
      <c r="H186" s="94">
        <v>6.3830361461639402</v>
      </c>
      <c r="I186" s="94">
        <v>92.925505859374994</v>
      </c>
      <c r="J186" s="94">
        <v>10.274504653930665</v>
      </c>
      <c r="K186" s="95">
        <v>257.88645774147722</v>
      </c>
      <c r="L186" s="94">
        <f t="shared" si="6"/>
        <v>0</v>
      </c>
      <c r="M186" s="94">
        <v>0</v>
      </c>
      <c r="N186" s="94">
        <v>0</v>
      </c>
      <c r="O186" s="96">
        <v>0</v>
      </c>
      <c r="P186" s="95">
        <v>0</v>
      </c>
      <c r="Q186" s="97">
        <v>0</v>
      </c>
    </row>
    <row r="187" spans="1:17" x14ac:dyDescent="0.25">
      <c r="A187" s="98">
        <f t="shared" si="8"/>
        <v>49705</v>
      </c>
      <c r="B187" s="98" t="str">
        <f>+asset_level_drivers!$G$1</f>
        <v>FORE ONLY</v>
      </c>
      <c r="C187" s="99">
        <v>40</v>
      </c>
      <c r="D187" s="100">
        <v>8.7065196704864505</v>
      </c>
      <c r="E187" s="100">
        <v>165.72060473632811</v>
      </c>
      <c r="F187" s="100">
        <v>15.412017669677734</v>
      </c>
      <c r="G187" s="100">
        <v>8.7065196704864505</v>
      </c>
      <c r="H187" s="100">
        <v>6.3502725715637203</v>
      </c>
      <c r="I187" s="100">
        <v>92.452883422851556</v>
      </c>
      <c r="J187" s="100">
        <v>10.222245742797851</v>
      </c>
      <c r="K187" s="101">
        <v>257.61258641098487</v>
      </c>
      <c r="L187" s="102">
        <f t="shared" si="6"/>
        <v>0</v>
      </c>
      <c r="M187" s="102">
        <v>0</v>
      </c>
      <c r="N187" s="102">
        <v>0</v>
      </c>
      <c r="O187" s="103">
        <v>0</v>
      </c>
      <c r="P187" s="104">
        <v>0</v>
      </c>
      <c r="Q187" s="105">
        <v>0</v>
      </c>
    </row>
    <row r="188" spans="1:17" x14ac:dyDescent="0.25">
      <c r="A188" s="106">
        <f t="shared" si="8"/>
        <v>49734</v>
      </c>
      <c r="B188" s="106" t="str">
        <f>+asset_level_drivers!$G$1</f>
        <v>FORE ONLY</v>
      </c>
      <c r="C188" s="93">
        <v>40</v>
      </c>
      <c r="D188" s="94">
        <v>8.6618279685974127</v>
      </c>
      <c r="E188" s="94">
        <v>164.87760571289061</v>
      </c>
      <c r="F188" s="94">
        <v>15.333619018554687</v>
      </c>
      <c r="G188" s="94">
        <v>8.6618279685974127</v>
      </c>
      <c r="H188" s="94">
        <v>6.3176775169372554</v>
      </c>
      <c r="I188" s="94">
        <v>91.982698974609377</v>
      </c>
      <c r="J188" s="94">
        <v>10.170256881713867</v>
      </c>
      <c r="K188" s="95">
        <v>257.34019531249999</v>
      </c>
      <c r="L188" s="94">
        <f t="shared" si="6"/>
        <v>0</v>
      </c>
      <c r="M188" s="94">
        <v>0</v>
      </c>
      <c r="N188" s="94">
        <v>0</v>
      </c>
      <c r="O188" s="96">
        <v>0</v>
      </c>
      <c r="P188" s="95">
        <v>0</v>
      </c>
      <c r="Q188" s="97">
        <v>0</v>
      </c>
    </row>
    <row r="189" spans="1:17" x14ac:dyDescent="0.25">
      <c r="A189" s="98">
        <f t="shared" si="8"/>
        <v>49765</v>
      </c>
      <c r="B189" s="98" t="str">
        <f>+asset_level_drivers!$G$1</f>
        <v>FORE ONLY</v>
      </c>
      <c r="C189" s="99">
        <v>40</v>
      </c>
      <c r="D189" s="100">
        <v>8.6173662796020505</v>
      </c>
      <c r="E189" s="100">
        <v>164.03895922851564</v>
      </c>
      <c r="F189" s="100">
        <v>15.255624771118164</v>
      </c>
      <c r="G189" s="100">
        <v>8.6173662796020505</v>
      </c>
      <c r="H189" s="100">
        <v>6.2852503662109376</v>
      </c>
      <c r="I189" s="100">
        <v>91.514946166992189</v>
      </c>
      <c r="J189" s="100">
        <v>10.118536254882812</v>
      </c>
      <c r="K189" s="101">
        <v>257.0692625473485</v>
      </c>
      <c r="L189" s="102">
        <f t="shared" si="6"/>
        <v>0</v>
      </c>
      <c r="M189" s="102">
        <v>0</v>
      </c>
      <c r="N189" s="102">
        <v>0</v>
      </c>
      <c r="O189" s="103">
        <v>0</v>
      </c>
      <c r="P189" s="104">
        <v>0</v>
      </c>
      <c r="Q189" s="105">
        <v>0</v>
      </c>
    </row>
    <row r="190" spans="1:17" x14ac:dyDescent="0.25">
      <c r="A190" s="106">
        <f t="shared" si="8"/>
        <v>49795</v>
      </c>
      <c r="B190" s="106" t="str">
        <f>+asset_level_drivers!$G$1</f>
        <v>FORE ONLY</v>
      </c>
      <c r="C190" s="93">
        <v>40</v>
      </c>
      <c r="D190" s="94">
        <v>8.5731335029602054</v>
      </c>
      <c r="E190" s="94">
        <v>163.20464086914063</v>
      </c>
      <c r="F190" s="94">
        <v>15.178033203125</v>
      </c>
      <c r="G190" s="94">
        <v>8.5731335029602054</v>
      </c>
      <c r="H190" s="94">
        <v>6.252989978790283</v>
      </c>
      <c r="I190" s="94">
        <v>91.049603515624995</v>
      </c>
      <c r="J190" s="94">
        <v>10.067082534790039</v>
      </c>
      <c r="K190" s="95">
        <v>247.77775449810605</v>
      </c>
      <c r="L190" s="94">
        <f t="shared" si="6"/>
        <v>0</v>
      </c>
      <c r="M190" s="94">
        <v>0</v>
      </c>
      <c r="N190" s="94">
        <v>0</v>
      </c>
      <c r="O190" s="96">
        <v>0</v>
      </c>
      <c r="P190" s="95">
        <v>0</v>
      </c>
      <c r="Q190" s="97">
        <v>0</v>
      </c>
    </row>
    <row r="191" spans="1:17" x14ac:dyDescent="0.25">
      <c r="A191" s="98">
        <f t="shared" si="8"/>
        <v>49826</v>
      </c>
      <c r="B191" s="98" t="str">
        <f>+asset_level_drivers!$G$1</f>
        <v>FORE ONLY</v>
      </c>
      <c r="C191" s="99">
        <v>40</v>
      </c>
      <c r="D191" s="100">
        <v>8.5291284770965579</v>
      </c>
      <c r="E191" s="100">
        <v>162.37462890625</v>
      </c>
      <c r="F191" s="100">
        <v>15.100842208862305</v>
      </c>
      <c r="G191" s="100">
        <v>8.5291284770965579</v>
      </c>
      <c r="H191" s="100">
        <v>6.2208958625793453</v>
      </c>
      <c r="I191" s="100">
        <v>90.586663696289065</v>
      </c>
      <c r="J191" s="100">
        <v>10.015894439697266</v>
      </c>
      <c r="K191" s="101">
        <v>247.51391335227271</v>
      </c>
      <c r="L191" s="102">
        <f t="shared" si="6"/>
        <v>0</v>
      </c>
      <c r="M191" s="102">
        <v>0</v>
      </c>
      <c r="N191" s="102">
        <v>0</v>
      </c>
      <c r="O191" s="103">
        <v>0</v>
      </c>
      <c r="P191" s="104">
        <v>0</v>
      </c>
      <c r="Q191" s="105">
        <v>0</v>
      </c>
    </row>
    <row r="192" spans="1:17" x14ac:dyDescent="0.25">
      <c r="A192" s="106">
        <f t="shared" si="8"/>
        <v>49856</v>
      </c>
      <c r="B192" s="106" t="str">
        <f>+asset_level_drivers!$G$1</f>
        <v>FORE ONLY</v>
      </c>
      <c r="C192" s="93">
        <v>40</v>
      </c>
      <c r="D192" s="94">
        <v>8.4551166877746589</v>
      </c>
      <c r="E192" s="94">
        <v>158.67520043945314</v>
      </c>
      <c r="F192" s="94">
        <v>14.756795181274414</v>
      </c>
      <c r="G192" s="94">
        <v>8.4551166877746589</v>
      </c>
      <c r="H192" s="94">
        <v>6.1662919616699217</v>
      </c>
      <c r="I192" s="94">
        <v>88.488105834960933</v>
      </c>
      <c r="J192" s="94">
        <v>9.7845739898681643</v>
      </c>
      <c r="K192" s="95">
        <v>247.25147608901517</v>
      </c>
      <c r="L192" s="94">
        <f t="shared" si="6"/>
        <v>0</v>
      </c>
      <c r="M192" s="94">
        <v>0</v>
      </c>
      <c r="N192" s="94">
        <v>0</v>
      </c>
      <c r="O192" s="96">
        <v>0</v>
      </c>
      <c r="P192" s="95">
        <v>0</v>
      </c>
      <c r="Q192" s="97">
        <v>0</v>
      </c>
    </row>
    <row r="193" spans="1:17" x14ac:dyDescent="0.25">
      <c r="A193" s="98">
        <f t="shared" si="8"/>
        <v>49887</v>
      </c>
      <c r="B193" s="98" t="str">
        <f>+asset_level_drivers!$G$1</f>
        <v>FORE ONLY</v>
      </c>
      <c r="C193" s="99">
        <v>40</v>
      </c>
      <c r="D193" s="100">
        <v>8.4117188568115235</v>
      </c>
      <c r="E193" s="100">
        <v>157.86851293945313</v>
      </c>
      <c r="F193" s="100">
        <v>14.681773178100586</v>
      </c>
      <c r="G193" s="100">
        <v>8.4117188568115235</v>
      </c>
      <c r="H193" s="100">
        <v>6.1346438102722169</v>
      </c>
      <c r="I193" s="100">
        <v>88.03835791015625</v>
      </c>
      <c r="J193" s="100">
        <v>9.7348406982421878</v>
      </c>
      <c r="K193" s="101">
        <v>246.93659150094697</v>
      </c>
      <c r="L193" s="102">
        <f t="shared" si="6"/>
        <v>0</v>
      </c>
      <c r="M193" s="102">
        <v>0</v>
      </c>
      <c r="N193" s="102">
        <v>0</v>
      </c>
      <c r="O193" s="103">
        <v>0</v>
      </c>
      <c r="P193" s="104">
        <v>0</v>
      </c>
      <c r="Q193" s="105">
        <v>0</v>
      </c>
    </row>
    <row r="194" spans="1:17" x14ac:dyDescent="0.25">
      <c r="A194" s="106">
        <f t="shared" si="8"/>
        <v>49918</v>
      </c>
      <c r="B194" s="106" t="str">
        <f>+asset_level_drivers!$G$1</f>
        <v>FORE ONLY</v>
      </c>
      <c r="C194" s="93">
        <v>40</v>
      </c>
      <c r="D194" s="94">
        <v>8.3685444946289067</v>
      </c>
      <c r="E194" s="94">
        <v>157.06598950195311</v>
      </c>
      <c r="F194" s="94">
        <v>14.607138702392579</v>
      </c>
      <c r="G194" s="94">
        <v>8.3685444946289067</v>
      </c>
      <c r="H194" s="94">
        <v>6.1031586837768552</v>
      </c>
      <c r="I194" s="94">
        <v>87.590930053710935</v>
      </c>
      <c r="J194" s="94">
        <v>9.6853642730712899</v>
      </c>
      <c r="K194" s="95">
        <v>246.67731178977272</v>
      </c>
      <c r="L194" s="94">
        <f t="shared" ref="L194:L257" si="9">+P194+O194</f>
        <v>0</v>
      </c>
      <c r="M194" s="94">
        <v>0</v>
      </c>
      <c r="N194" s="94">
        <v>0</v>
      </c>
      <c r="O194" s="96">
        <v>0</v>
      </c>
      <c r="P194" s="95">
        <v>0</v>
      </c>
      <c r="Q194" s="97">
        <v>0</v>
      </c>
    </row>
    <row r="195" spans="1:17" x14ac:dyDescent="0.25">
      <c r="A195" s="98">
        <f t="shared" ref="A195:A258" si="10">+EOMONTH(A194,1)</f>
        <v>49948</v>
      </c>
      <c r="B195" s="98" t="str">
        <f>+asset_level_drivers!$G$1</f>
        <v>FORE ONLY</v>
      </c>
      <c r="C195" s="99">
        <v>40</v>
      </c>
      <c r="D195" s="100">
        <v>8.325592273712159</v>
      </c>
      <c r="E195" s="100">
        <v>156.26760473632814</v>
      </c>
      <c r="F195" s="100">
        <v>14.532888732910155</v>
      </c>
      <c r="G195" s="100">
        <v>8.325592273712159</v>
      </c>
      <c r="H195" s="100">
        <v>6.0718355026245119</v>
      </c>
      <c r="I195" s="100">
        <v>87.145812011718746</v>
      </c>
      <c r="J195" s="100">
        <v>9.6361426544189452</v>
      </c>
      <c r="K195" s="101">
        <v>246.41939393939393</v>
      </c>
      <c r="L195" s="102">
        <f t="shared" si="9"/>
        <v>0</v>
      </c>
      <c r="M195" s="102">
        <v>0</v>
      </c>
      <c r="N195" s="102">
        <v>0</v>
      </c>
      <c r="O195" s="103">
        <v>0</v>
      </c>
      <c r="P195" s="104">
        <v>0</v>
      </c>
      <c r="Q195" s="105">
        <v>0</v>
      </c>
    </row>
    <row r="196" spans="1:17" x14ac:dyDescent="0.25">
      <c r="A196" s="106">
        <f t="shared" si="10"/>
        <v>49979</v>
      </c>
      <c r="B196" s="106" t="str">
        <f>+asset_level_drivers!$G$1</f>
        <v>FORE ONLY</v>
      </c>
      <c r="C196" s="93">
        <v>40</v>
      </c>
      <c r="D196" s="94">
        <v>8.2828611412048332</v>
      </c>
      <c r="E196" s="94">
        <v>155.47334106445314</v>
      </c>
      <c r="F196" s="94">
        <v>14.459022262573242</v>
      </c>
      <c r="G196" s="94">
        <v>8.2828611412048332</v>
      </c>
      <c r="H196" s="94">
        <v>6.0406735801696776</v>
      </c>
      <c r="I196" s="94">
        <v>86.70299145507812</v>
      </c>
      <c r="J196" s="94">
        <v>9.5871755065917963</v>
      </c>
      <c r="K196" s="95">
        <v>246.16284268465907</v>
      </c>
      <c r="L196" s="94">
        <f t="shared" si="9"/>
        <v>0</v>
      </c>
      <c r="M196" s="94">
        <v>0</v>
      </c>
      <c r="N196" s="94">
        <v>0</v>
      </c>
      <c r="O196" s="96">
        <v>0</v>
      </c>
      <c r="P196" s="95">
        <v>0</v>
      </c>
      <c r="Q196" s="97">
        <v>0</v>
      </c>
    </row>
    <row r="197" spans="1:17" x14ac:dyDescent="0.25">
      <c r="A197" s="98">
        <f t="shared" si="10"/>
        <v>50009</v>
      </c>
      <c r="B197" s="98" t="str">
        <f>+asset_level_drivers!$G$1</f>
        <v>FORE ONLY</v>
      </c>
      <c r="C197" s="99">
        <v>40</v>
      </c>
      <c r="D197" s="100">
        <v>8.2403498878479002</v>
      </c>
      <c r="E197" s="100">
        <v>154.68317578124999</v>
      </c>
      <c r="F197" s="100">
        <v>14.385536895751953</v>
      </c>
      <c r="G197" s="100">
        <v>8.2403498878479002</v>
      </c>
      <c r="H197" s="100">
        <v>6.0096720924377438</v>
      </c>
      <c r="I197" s="100">
        <v>86.26245471191406</v>
      </c>
      <c r="J197" s="100">
        <v>9.5384608459472648</v>
      </c>
      <c r="K197" s="101">
        <v>245.85442116477276</v>
      </c>
      <c r="L197" s="102">
        <f t="shared" si="9"/>
        <v>0</v>
      </c>
      <c r="M197" s="102">
        <v>0</v>
      </c>
      <c r="N197" s="102">
        <v>0</v>
      </c>
      <c r="O197" s="103">
        <v>0</v>
      </c>
      <c r="P197" s="104">
        <v>0</v>
      </c>
      <c r="Q197" s="105">
        <v>0</v>
      </c>
    </row>
    <row r="198" spans="1:17" x14ac:dyDescent="0.25">
      <c r="A198" s="106">
        <f t="shared" si="10"/>
        <v>50040</v>
      </c>
      <c r="B198" s="106" t="str">
        <f>+asset_level_drivers!$G$1</f>
        <v>FORE ONLY</v>
      </c>
      <c r="C198" s="93">
        <v>40</v>
      </c>
      <c r="D198" s="94">
        <v>8.1980574722290047</v>
      </c>
      <c r="E198" s="94">
        <v>153.89708715820314</v>
      </c>
      <c r="F198" s="94">
        <v>14.312430557250977</v>
      </c>
      <c r="G198" s="94">
        <v>8.1980574722290047</v>
      </c>
      <c r="H198" s="94">
        <v>5.9788300704956052</v>
      </c>
      <c r="I198" s="94">
        <v>85.824192016601557</v>
      </c>
      <c r="J198" s="94">
        <v>9.4899975128173821</v>
      </c>
      <c r="K198" s="95">
        <v>245.60088364109848</v>
      </c>
      <c r="L198" s="94">
        <f t="shared" si="9"/>
        <v>0</v>
      </c>
      <c r="M198" s="94">
        <v>0</v>
      </c>
      <c r="N198" s="94">
        <v>0</v>
      </c>
      <c r="O198" s="96">
        <v>0</v>
      </c>
      <c r="P198" s="95">
        <v>0</v>
      </c>
      <c r="Q198" s="97">
        <v>0</v>
      </c>
    </row>
    <row r="199" spans="1:17" x14ac:dyDescent="0.25">
      <c r="A199" s="98">
        <f t="shared" si="10"/>
        <v>50071</v>
      </c>
      <c r="B199" s="98" t="str">
        <f>+asset_level_drivers!$G$1</f>
        <v>FORE ONLY</v>
      </c>
      <c r="C199" s="99">
        <v>40</v>
      </c>
      <c r="D199" s="100">
        <v>8.1559827651977539</v>
      </c>
      <c r="E199" s="100">
        <v>153.11505346679687</v>
      </c>
      <c r="F199" s="100">
        <v>14.239701538085937</v>
      </c>
      <c r="G199" s="100">
        <v>8.1559827651977539</v>
      </c>
      <c r="H199" s="100">
        <v>5.9481468544006351</v>
      </c>
      <c r="I199" s="100">
        <v>85.388190795898439</v>
      </c>
      <c r="J199" s="100">
        <v>9.4417842254638664</v>
      </c>
      <c r="K199" s="101">
        <v>245.34867365056817</v>
      </c>
      <c r="L199" s="102">
        <f t="shared" si="9"/>
        <v>0</v>
      </c>
      <c r="M199" s="102">
        <v>0</v>
      </c>
      <c r="N199" s="102">
        <v>0</v>
      </c>
      <c r="O199" s="103">
        <v>0</v>
      </c>
      <c r="P199" s="104">
        <v>0</v>
      </c>
      <c r="Q199" s="105">
        <v>0</v>
      </c>
    </row>
    <row r="200" spans="1:17" x14ac:dyDescent="0.25">
      <c r="A200" s="106">
        <f t="shared" si="10"/>
        <v>50099</v>
      </c>
      <c r="B200" s="106" t="str">
        <f>+asset_level_drivers!$G$1</f>
        <v>FORE ONLY</v>
      </c>
      <c r="C200" s="93">
        <v>40</v>
      </c>
      <c r="D200" s="94">
        <v>8.1141246147155766</v>
      </c>
      <c r="E200" s="94">
        <v>152.33705395507812</v>
      </c>
      <c r="F200" s="94">
        <v>14.167347412109375</v>
      </c>
      <c r="G200" s="94">
        <v>8.1141246147155766</v>
      </c>
      <c r="H200" s="94">
        <v>5.9176217060089114</v>
      </c>
      <c r="I200" s="94">
        <v>84.954437988281256</v>
      </c>
      <c r="J200" s="94">
        <v>9.3938195953369146</v>
      </c>
      <c r="K200" s="95">
        <v>245.09779237689395</v>
      </c>
      <c r="L200" s="94">
        <f t="shared" si="9"/>
        <v>0</v>
      </c>
      <c r="M200" s="94">
        <v>0</v>
      </c>
      <c r="N200" s="94">
        <v>0</v>
      </c>
      <c r="O200" s="96">
        <v>0</v>
      </c>
      <c r="P200" s="95">
        <v>0</v>
      </c>
      <c r="Q200" s="97">
        <v>0</v>
      </c>
    </row>
    <row r="201" spans="1:17" x14ac:dyDescent="0.25">
      <c r="A201" s="98">
        <f t="shared" si="10"/>
        <v>50130</v>
      </c>
      <c r="B201" s="98" t="str">
        <f>+asset_level_drivers!$G$1</f>
        <v>FORE ONLY</v>
      </c>
      <c r="C201" s="99">
        <v>40</v>
      </c>
      <c r="D201" s="100">
        <v>8.0724818191528325</v>
      </c>
      <c r="E201" s="100">
        <v>151.56306762695311</v>
      </c>
      <c r="F201" s="100">
        <v>14.095366653442383</v>
      </c>
      <c r="G201" s="100">
        <v>8.0724818191528325</v>
      </c>
      <c r="H201" s="100">
        <v>5.8872534828186032</v>
      </c>
      <c r="I201" s="100">
        <v>84.522921997070313</v>
      </c>
      <c r="J201" s="100">
        <v>9.3461025543212894</v>
      </c>
      <c r="K201" s="101">
        <v>244.84822561553028</v>
      </c>
      <c r="L201" s="102">
        <f t="shared" si="9"/>
        <v>0</v>
      </c>
      <c r="M201" s="102">
        <v>0</v>
      </c>
      <c r="N201" s="102">
        <v>0</v>
      </c>
      <c r="O201" s="103">
        <v>0</v>
      </c>
      <c r="P201" s="104">
        <v>0</v>
      </c>
      <c r="Q201" s="105">
        <v>0</v>
      </c>
    </row>
    <row r="202" spans="1:17" x14ac:dyDescent="0.25">
      <c r="A202" s="106">
        <f t="shared" si="10"/>
        <v>50160</v>
      </c>
      <c r="B202" s="106" t="str">
        <f>+asset_level_drivers!$G$1</f>
        <v>FORE ONLY</v>
      </c>
      <c r="C202" s="93">
        <v>40</v>
      </c>
      <c r="D202" s="94">
        <v>8.0310534057617193</v>
      </c>
      <c r="E202" s="94">
        <v>150.79307690429687</v>
      </c>
      <c r="F202" s="94">
        <v>14.023757705688476</v>
      </c>
      <c r="G202" s="94">
        <v>8.0310534057617193</v>
      </c>
      <c r="H202" s="94">
        <v>5.8570415306091306</v>
      </c>
      <c r="I202" s="94">
        <v>84.09363500976562</v>
      </c>
      <c r="J202" s="94">
        <v>9.2986319274902343</v>
      </c>
      <c r="K202" s="95">
        <v>244.59997928503788</v>
      </c>
      <c r="L202" s="94">
        <f t="shared" si="9"/>
        <v>0</v>
      </c>
      <c r="M202" s="94">
        <v>0</v>
      </c>
      <c r="N202" s="94">
        <v>0</v>
      </c>
      <c r="O202" s="96">
        <v>0</v>
      </c>
      <c r="P202" s="95">
        <v>0</v>
      </c>
      <c r="Q202" s="97">
        <v>0</v>
      </c>
    </row>
    <row r="203" spans="1:17" x14ac:dyDescent="0.25">
      <c r="A203" s="98">
        <f t="shared" si="10"/>
        <v>50191</v>
      </c>
      <c r="B203" s="98" t="str">
        <f>+asset_level_drivers!$G$1</f>
        <v>FORE ONLY</v>
      </c>
      <c r="C203" s="99">
        <v>40</v>
      </c>
      <c r="D203" s="100">
        <v>7.989838146209717</v>
      </c>
      <c r="E203" s="100">
        <v>150.02705444335936</v>
      </c>
      <c r="F203" s="100">
        <v>13.952517486572265</v>
      </c>
      <c r="G203" s="100">
        <v>7.989838146209717</v>
      </c>
      <c r="H203" s="100">
        <v>5.8269851512908932</v>
      </c>
      <c r="I203" s="100">
        <v>83.666560180664064</v>
      </c>
      <c r="J203" s="100">
        <v>9.251405807495118</v>
      </c>
      <c r="K203" s="101">
        <v>244.35302852746213</v>
      </c>
      <c r="L203" s="102">
        <f t="shared" si="9"/>
        <v>0</v>
      </c>
      <c r="M203" s="102">
        <v>0</v>
      </c>
      <c r="N203" s="102">
        <v>0</v>
      </c>
      <c r="O203" s="103">
        <v>0</v>
      </c>
      <c r="P203" s="104">
        <v>0</v>
      </c>
      <c r="Q203" s="105">
        <v>0</v>
      </c>
    </row>
    <row r="204" spans="1:17" x14ac:dyDescent="0.25">
      <c r="A204" s="106">
        <f t="shared" si="10"/>
        <v>50221</v>
      </c>
      <c r="B204" s="106" t="str">
        <f>+asset_level_drivers!$G$1</f>
        <v>FORE ONLY</v>
      </c>
      <c r="C204" s="93">
        <v>40</v>
      </c>
      <c r="D204" s="94">
        <v>7.948834957122803</v>
      </c>
      <c r="E204" s="94">
        <v>149.26498168945312</v>
      </c>
      <c r="F204" s="94">
        <v>13.881644775390624</v>
      </c>
      <c r="G204" s="94">
        <v>7.948834957122803</v>
      </c>
      <c r="H204" s="94">
        <v>5.7970833854675297</v>
      </c>
      <c r="I204" s="94">
        <v>83.241685913085931</v>
      </c>
      <c r="J204" s="94">
        <v>9.2044232940673822</v>
      </c>
      <c r="K204" s="95">
        <v>244.10737571022725</v>
      </c>
      <c r="L204" s="94">
        <f t="shared" si="9"/>
        <v>0</v>
      </c>
      <c r="M204" s="94">
        <v>0</v>
      </c>
      <c r="N204" s="94">
        <v>0</v>
      </c>
      <c r="O204" s="96">
        <v>0</v>
      </c>
      <c r="P204" s="95">
        <v>0</v>
      </c>
      <c r="Q204" s="97">
        <v>0</v>
      </c>
    </row>
    <row r="205" spans="1:17" x14ac:dyDescent="0.25">
      <c r="A205" s="98">
        <f t="shared" si="10"/>
        <v>50252</v>
      </c>
      <c r="B205" s="98" t="str">
        <f>+asset_level_drivers!$G$1</f>
        <v>FORE ONLY</v>
      </c>
      <c r="C205" s="99">
        <v>40</v>
      </c>
      <c r="D205" s="100">
        <v>7.908042747497559</v>
      </c>
      <c r="E205" s="100">
        <v>148.50684008789062</v>
      </c>
      <c r="F205" s="100">
        <v>13.811137557983399</v>
      </c>
      <c r="G205" s="100">
        <v>7.908042747497559</v>
      </c>
      <c r="H205" s="100">
        <v>5.7673354339599605</v>
      </c>
      <c r="I205" s="100">
        <v>82.819005493164056</v>
      </c>
      <c r="J205" s="100">
        <v>9.1576828308105469</v>
      </c>
      <c r="K205" s="101">
        <v>243.86301254734849</v>
      </c>
      <c r="L205" s="102">
        <f t="shared" si="9"/>
        <v>0</v>
      </c>
      <c r="M205" s="102">
        <v>0</v>
      </c>
      <c r="N205" s="102">
        <v>0</v>
      </c>
      <c r="O205" s="103">
        <v>0</v>
      </c>
      <c r="P205" s="104">
        <v>0</v>
      </c>
      <c r="Q205" s="105">
        <v>0</v>
      </c>
    </row>
    <row r="206" spans="1:17" x14ac:dyDescent="0.25">
      <c r="A206" s="106">
        <f t="shared" si="10"/>
        <v>50283</v>
      </c>
      <c r="B206" s="106" t="str">
        <f>+asset_level_drivers!$G$1</f>
        <v>FORE ONLY</v>
      </c>
      <c r="C206" s="93">
        <v>40</v>
      </c>
      <c r="D206" s="94">
        <v>7.8674605865478515</v>
      </c>
      <c r="E206" s="94">
        <v>147.75260961914063</v>
      </c>
      <c r="F206" s="94">
        <v>13.740994171142578</v>
      </c>
      <c r="G206" s="94">
        <v>7.8674605865478515</v>
      </c>
      <c r="H206" s="94">
        <v>5.7377407627105717</v>
      </c>
      <c r="I206" s="94">
        <v>82.398505371093748</v>
      </c>
      <c r="J206" s="94">
        <v>9.1111839447021481</v>
      </c>
      <c r="K206" s="95">
        <v>243.61993252840909</v>
      </c>
      <c r="L206" s="94">
        <f t="shared" si="9"/>
        <v>0</v>
      </c>
      <c r="M206" s="94">
        <v>0</v>
      </c>
      <c r="N206" s="94">
        <v>0</v>
      </c>
      <c r="O206" s="96">
        <v>0</v>
      </c>
      <c r="P206" s="95">
        <v>0</v>
      </c>
      <c r="Q206" s="97">
        <v>0</v>
      </c>
    </row>
    <row r="207" spans="1:17" x14ac:dyDescent="0.25">
      <c r="A207" s="98">
        <f t="shared" si="10"/>
        <v>50313</v>
      </c>
      <c r="B207" s="98" t="str">
        <f>+asset_level_drivers!$G$1</f>
        <v>FORE ONLY</v>
      </c>
      <c r="C207" s="99">
        <v>40</v>
      </c>
      <c r="D207" s="100">
        <v>7.8270872917175289</v>
      </c>
      <c r="E207" s="100">
        <v>147.00226708984374</v>
      </c>
      <c r="F207" s="100">
        <v>13.671212219238281</v>
      </c>
      <c r="G207" s="100">
        <v>7.8270872917175289</v>
      </c>
      <c r="H207" s="100">
        <v>5.7082982635498043</v>
      </c>
      <c r="I207" s="100">
        <v>81.980173706054686</v>
      </c>
      <c r="J207" s="100">
        <v>9.0649246215820316</v>
      </c>
      <c r="K207" s="101">
        <v>243.32510535037881</v>
      </c>
      <c r="L207" s="102">
        <f t="shared" si="9"/>
        <v>0</v>
      </c>
      <c r="M207" s="102">
        <v>0</v>
      </c>
      <c r="N207" s="102">
        <v>0</v>
      </c>
      <c r="O207" s="103">
        <v>0</v>
      </c>
      <c r="P207" s="104">
        <v>0</v>
      </c>
      <c r="Q207" s="105">
        <v>0</v>
      </c>
    </row>
    <row r="208" spans="1:17" x14ac:dyDescent="0.25">
      <c r="A208" s="106">
        <f t="shared" si="10"/>
        <v>50344</v>
      </c>
      <c r="B208" s="106" t="str">
        <f>+asset_level_drivers!$G$1</f>
        <v>FORE ONLY</v>
      </c>
      <c r="C208" s="93">
        <v>40</v>
      </c>
      <c r="D208" s="94">
        <v>7.7869217720031738</v>
      </c>
      <c r="E208" s="94">
        <v>146.25579492187501</v>
      </c>
      <c r="F208" s="94">
        <v>13.60179037475586</v>
      </c>
      <c r="G208" s="94">
        <v>7.7869217720031738</v>
      </c>
      <c r="H208" s="94">
        <v>5.6790073986053464</v>
      </c>
      <c r="I208" s="94">
        <v>81.563999267578126</v>
      </c>
      <c r="J208" s="94">
        <v>9.0189037475585945</v>
      </c>
      <c r="K208" s="95">
        <v>243.08488399621211</v>
      </c>
      <c r="L208" s="94">
        <f t="shared" si="9"/>
        <v>0</v>
      </c>
      <c r="M208" s="94">
        <v>0</v>
      </c>
      <c r="N208" s="94">
        <v>0</v>
      </c>
      <c r="O208" s="96">
        <v>0</v>
      </c>
      <c r="P208" s="95">
        <v>0</v>
      </c>
      <c r="Q208" s="97">
        <v>0</v>
      </c>
    </row>
    <row r="209" spans="1:17" x14ac:dyDescent="0.25">
      <c r="A209" s="98">
        <f t="shared" si="10"/>
        <v>50374</v>
      </c>
      <c r="B209" s="98" t="str">
        <f>+asset_level_drivers!$G$1</f>
        <v>FORE ONLY</v>
      </c>
      <c r="C209" s="99">
        <v>40</v>
      </c>
      <c r="D209" s="100">
        <v>7.7469628868103024</v>
      </c>
      <c r="E209" s="100">
        <v>145.51316894531249</v>
      </c>
      <c r="F209" s="100">
        <v>13.532726104736328</v>
      </c>
      <c r="G209" s="100">
        <v>7.7469628868103024</v>
      </c>
      <c r="H209" s="100">
        <v>5.6498671989440918</v>
      </c>
      <c r="I209" s="100">
        <v>81.149968749999999</v>
      </c>
      <c r="J209" s="100">
        <v>8.973120056152343</v>
      </c>
      <c r="K209" s="101">
        <v>242.84591560132577</v>
      </c>
      <c r="L209" s="102">
        <f t="shared" si="9"/>
        <v>0</v>
      </c>
      <c r="M209" s="102">
        <v>0</v>
      </c>
      <c r="N209" s="102">
        <v>0</v>
      </c>
      <c r="O209" s="103">
        <v>0</v>
      </c>
      <c r="P209" s="104">
        <v>0</v>
      </c>
      <c r="Q209" s="105">
        <v>0</v>
      </c>
    </row>
    <row r="210" spans="1:17" x14ac:dyDescent="0.25">
      <c r="A210" s="106">
        <f t="shared" si="10"/>
        <v>50405</v>
      </c>
      <c r="B210" s="106" t="str">
        <f>+asset_level_drivers!$G$1</f>
        <v>FORE ONLY</v>
      </c>
      <c r="C210" s="93">
        <v>40</v>
      </c>
      <c r="D210" s="94">
        <v>7.7072096595764163</v>
      </c>
      <c r="E210" s="94">
        <v>144.77437426757814</v>
      </c>
      <c r="F210" s="94">
        <v>13.464018280029297</v>
      </c>
      <c r="G210" s="94">
        <v>7.7072096595764163</v>
      </c>
      <c r="H210" s="94">
        <v>5.6208770370483396</v>
      </c>
      <c r="I210" s="94">
        <v>80.738074584960941</v>
      </c>
      <c r="J210" s="94">
        <v>8.927572875976562</v>
      </c>
      <c r="K210" s="95">
        <v>242.60820904356063</v>
      </c>
      <c r="L210" s="94">
        <f t="shared" si="9"/>
        <v>0</v>
      </c>
      <c r="M210" s="94">
        <v>0</v>
      </c>
      <c r="N210" s="94">
        <v>0</v>
      </c>
      <c r="O210" s="96">
        <v>0</v>
      </c>
      <c r="P210" s="95">
        <v>0</v>
      </c>
      <c r="Q210" s="97">
        <v>0</v>
      </c>
    </row>
    <row r="211" spans="1:17" x14ac:dyDescent="0.25">
      <c r="A211" s="98">
        <f t="shared" si="10"/>
        <v>50436</v>
      </c>
      <c r="B211" s="98" t="str">
        <f>+asset_level_drivers!$G$1</f>
        <v>FORE ONLY</v>
      </c>
      <c r="C211" s="99">
        <v>40</v>
      </c>
      <c r="D211" s="100">
        <v>7.6676610374450682</v>
      </c>
      <c r="E211" s="100">
        <v>144.03938842773437</v>
      </c>
      <c r="F211" s="100">
        <v>13.395664459228515</v>
      </c>
      <c r="G211" s="100">
        <v>7.6676610374450682</v>
      </c>
      <c r="H211" s="100">
        <v>5.5920360260009767</v>
      </c>
      <c r="I211" s="100">
        <v>80.328304931640631</v>
      </c>
      <c r="J211" s="100">
        <v>8.882260177612304</v>
      </c>
      <c r="K211" s="101">
        <v>242.37173946496213</v>
      </c>
      <c r="L211" s="102">
        <f t="shared" si="9"/>
        <v>0</v>
      </c>
      <c r="M211" s="102">
        <v>0</v>
      </c>
      <c r="N211" s="102">
        <v>0</v>
      </c>
      <c r="O211" s="103">
        <v>0</v>
      </c>
      <c r="P211" s="104">
        <v>0</v>
      </c>
      <c r="Q211" s="105">
        <v>0</v>
      </c>
    </row>
    <row r="212" spans="1:17" x14ac:dyDescent="0.25">
      <c r="A212" s="106">
        <f t="shared" si="10"/>
        <v>50464</v>
      </c>
      <c r="B212" s="106" t="str">
        <f>+asset_level_drivers!$G$1</f>
        <v>FORE ONLY</v>
      </c>
      <c r="C212" s="93">
        <v>40</v>
      </c>
      <c r="D212" s="94">
        <v>7.6283159370422364</v>
      </c>
      <c r="E212" s="94">
        <v>143.30819213867187</v>
      </c>
      <c r="F212" s="94">
        <v>13.327663299560546</v>
      </c>
      <c r="G212" s="94">
        <v>7.6283159370422364</v>
      </c>
      <c r="H212" s="94">
        <v>5.5633435173034664</v>
      </c>
      <c r="I212" s="94">
        <v>79.920647338867184</v>
      </c>
      <c r="J212" s="94">
        <v>8.8371813964843753</v>
      </c>
      <c r="K212" s="95">
        <v>242.13650153882577</v>
      </c>
      <c r="L212" s="94">
        <f t="shared" si="9"/>
        <v>0</v>
      </c>
      <c r="M212" s="94">
        <v>0</v>
      </c>
      <c r="N212" s="94">
        <v>0</v>
      </c>
      <c r="O212" s="96">
        <v>0</v>
      </c>
      <c r="P212" s="95">
        <v>0</v>
      </c>
      <c r="Q212" s="97">
        <v>0</v>
      </c>
    </row>
    <row r="213" spans="1:17" x14ac:dyDescent="0.25">
      <c r="A213" s="98">
        <f t="shared" si="10"/>
        <v>50495</v>
      </c>
      <c r="B213" s="98" t="str">
        <f>+asset_level_drivers!$G$1</f>
        <v>FORE ONLY</v>
      </c>
      <c r="C213" s="99">
        <v>40</v>
      </c>
      <c r="D213" s="100">
        <v>7.589173244476318</v>
      </c>
      <c r="E213" s="100">
        <v>142.58076391601563</v>
      </c>
      <c r="F213" s="100">
        <v>13.260012481689452</v>
      </c>
      <c r="G213" s="100">
        <v>7.589173244476318</v>
      </c>
      <c r="H213" s="100">
        <v>5.534798454284668</v>
      </c>
      <c r="I213" s="100">
        <v>79.515089721679686</v>
      </c>
      <c r="J213" s="100">
        <v>8.7923348083496098</v>
      </c>
      <c r="K213" s="101">
        <v>241.90249348958332</v>
      </c>
      <c r="L213" s="102">
        <f t="shared" si="9"/>
        <v>0</v>
      </c>
      <c r="M213" s="102">
        <v>0</v>
      </c>
      <c r="N213" s="102">
        <v>0</v>
      </c>
      <c r="O213" s="103">
        <v>0</v>
      </c>
      <c r="P213" s="104">
        <v>0</v>
      </c>
      <c r="Q213" s="105">
        <v>0</v>
      </c>
    </row>
    <row r="214" spans="1:17" x14ac:dyDescent="0.25">
      <c r="A214" s="106">
        <f t="shared" si="10"/>
        <v>50525</v>
      </c>
      <c r="B214" s="106" t="str">
        <f>+asset_level_drivers!$G$1</f>
        <v>FORE ONLY</v>
      </c>
      <c r="C214" s="93">
        <v>40</v>
      </c>
      <c r="D214" s="94">
        <v>7.5502319488525389</v>
      </c>
      <c r="E214" s="94">
        <v>141.85708374023437</v>
      </c>
      <c r="F214" s="94">
        <v>13.192710144042969</v>
      </c>
      <c r="G214" s="94">
        <v>7.5502319488525389</v>
      </c>
      <c r="H214" s="94">
        <v>5.5064003906250001</v>
      </c>
      <c r="I214" s="94">
        <v>79.111623046874996</v>
      </c>
      <c r="J214" s="94">
        <v>8.7477189788818368</v>
      </c>
      <c r="K214" s="95">
        <v>241.66970466382571</v>
      </c>
      <c r="L214" s="94">
        <f t="shared" si="9"/>
        <v>0</v>
      </c>
      <c r="M214" s="94">
        <v>0</v>
      </c>
      <c r="N214" s="94">
        <v>0</v>
      </c>
      <c r="O214" s="96">
        <v>0</v>
      </c>
      <c r="P214" s="95">
        <v>0</v>
      </c>
      <c r="Q214" s="97">
        <v>0</v>
      </c>
    </row>
    <row r="215" spans="1:17" x14ac:dyDescent="0.25">
      <c r="A215" s="98">
        <f t="shared" si="10"/>
        <v>50556</v>
      </c>
      <c r="B215" s="98" t="str">
        <f>+asset_level_drivers!$G$1</f>
        <v>FORE ONLY</v>
      </c>
      <c r="C215" s="99">
        <v>40</v>
      </c>
      <c r="D215" s="100">
        <v>7.5114910392761232</v>
      </c>
      <c r="E215" s="100">
        <v>141.13713500976561</v>
      </c>
      <c r="F215" s="100">
        <v>13.125754959106445</v>
      </c>
      <c r="G215" s="100">
        <v>7.5114910392761232</v>
      </c>
      <c r="H215" s="100">
        <v>5.4781483554840085</v>
      </c>
      <c r="I215" s="100">
        <v>78.710237182617192</v>
      </c>
      <c r="J215" s="100">
        <v>8.703333587646485</v>
      </c>
      <c r="K215" s="101">
        <v>241.43813683712122</v>
      </c>
      <c r="L215" s="102">
        <f t="shared" si="9"/>
        <v>0</v>
      </c>
      <c r="M215" s="102">
        <v>0</v>
      </c>
      <c r="N215" s="102">
        <v>0</v>
      </c>
      <c r="O215" s="103">
        <v>0</v>
      </c>
      <c r="P215" s="104">
        <v>0</v>
      </c>
      <c r="Q215" s="105">
        <v>0</v>
      </c>
    </row>
    <row r="216" spans="1:17" x14ac:dyDescent="0.25">
      <c r="A216" s="106">
        <f t="shared" si="10"/>
        <v>50586</v>
      </c>
      <c r="B216" s="106" t="str">
        <f>+asset_level_drivers!$G$1</f>
        <v>FORE ONLY</v>
      </c>
      <c r="C216" s="93">
        <v>40</v>
      </c>
      <c r="D216" s="94">
        <v>7.4729494094848636</v>
      </c>
      <c r="E216" s="94">
        <v>140.42089428710938</v>
      </c>
      <c r="F216" s="94">
        <v>13.059144454956055</v>
      </c>
      <c r="G216" s="94">
        <v>7.4729494094848636</v>
      </c>
      <c r="H216" s="94">
        <v>5.4500417404174808</v>
      </c>
      <c r="I216" s="94">
        <v>78.310919067382812</v>
      </c>
      <c r="J216" s="94">
        <v>8.659176803588867</v>
      </c>
      <c r="K216" s="95">
        <v>232.04229344223484</v>
      </c>
      <c r="L216" s="94">
        <f t="shared" si="9"/>
        <v>0</v>
      </c>
      <c r="M216" s="94">
        <v>0</v>
      </c>
      <c r="N216" s="94">
        <v>0</v>
      </c>
      <c r="O216" s="96">
        <v>0</v>
      </c>
      <c r="P216" s="95">
        <v>0</v>
      </c>
      <c r="Q216" s="97">
        <v>0</v>
      </c>
    </row>
    <row r="217" spans="1:17" x14ac:dyDescent="0.25">
      <c r="A217" s="98">
        <f t="shared" si="10"/>
        <v>50617</v>
      </c>
      <c r="B217" s="98" t="str">
        <f>+asset_level_drivers!$G$1</f>
        <v>FORE ONLY</v>
      </c>
      <c r="C217" s="99">
        <v>40</v>
      </c>
      <c r="D217" s="100">
        <v>7.4346060867309571</v>
      </c>
      <c r="E217" s="100">
        <v>139.70834838867188</v>
      </c>
      <c r="F217" s="100">
        <v>12.99287776184082</v>
      </c>
      <c r="G217" s="100">
        <v>7.4346060867309571</v>
      </c>
      <c r="H217" s="100">
        <v>5.4220797424316407</v>
      </c>
      <c r="I217" s="100">
        <v>77.913659057617181</v>
      </c>
      <c r="J217" s="100">
        <v>8.6152475891113287</v>
      </c>
      <c r="K217" s="101">
        <v>231.81816820549244</v>
      </c>
      <c r="L217" s="102">
        <f t="shared" si="9"/>
        <v>0</v>
      </c>
      <c r="M217" s="102">
        <v>0</v>
      </c>
      <c r="N217" s="102">
        <v>0</v>
      </c>
      <c r="O217" s="103">
        <v>0</v>
      </c>
      <c r="P217" s="104">
        <v>0</v>
      </c>
      <c r="Q217" s="105">
        <v>0</v>
      </c>
    </row>
    <row r="218" spans="1:17" x14ac:dyDescent="0.25">
      <c r="A218" s="106">
        <f t="shared" si="10"/>
        <v>50648</v>
      </c>
      <c r="B218" s="106" t="str">
        <f>+asset_level_drivers!$G$1</f>
        <v>FORE ONLY</v>
      </c>
      <c r="C218" s="93">
        <v>40</v>
      </c>
      <c r="D218" s="94">
        <v>7.3964600143432619</v>
      </c>
      <c r="E218" s="94">
        <v>138.99947387695312</v>
      </c>
      <c r="F218" s="94">
        <v>12.926952316284179</v>
      </c>
      <c r="G218" s="94">
        <v>7.3964600143432619</v>
      </c>
      <c r="H218" s="94">
        <v>5.3942616271972659</v>
      </c>
      <c r="I218" s="94">
        <v>77.518447509765622</v>
      </c>
      <c r="J218" s="94">
        <v>8.5715450439453118</v>
      </c>
      <c r="K218" s="95">
        <v>231.59522194602275</v>
      </c>
      <c r="L218" s="94">
        <f t="shared" si="9"/>
        <v>0</v>
      </c>
      <c r="M218" s="94">
        <v>0</v>
      </c>
      <c r="N218" s="94">
        <v>0</v>
      </c>
      <c r="O218" s="96">
        <v>0</v>
      </c>
      <c r="P218" s="95">
        <v>0</v>
      </c>
      <c r="Q218" s="97">
        <v>0</v>
      </c>
    </row>
    <row r="219" spans="1:17" x14ac:dyDescent="0.25">
      <c r="A219" s="98">
        <f t="shared" si="10"/>
        <v>50678</v>
      </c>
      <c r="B219" s="98" t="str">
        <f>+asset_level_drivers!$G$1</f>
        <v>FORE ONLY</v>
      </c>
      <c r="C219" s="99">
        <v>40</v>
      </c>
      <c r="D219" s="100">
        <v>7.358510345458984</v>
      </c>
      <c r="E219" s="100">
        <v>138.29425097656249</v>
      </c>
      <c r="F219" s="100">
        <v>12.861366592407226</v>
      </c>
      <c r="G219" s="100">
        <v>7.358510345458984</v>
      </c>
      <c r="H219" s="100">
        <v>5.3665866775512692</v>
      </c>
      <c r="I219" s="100">
        <v>77.125270507812502</v>
      </c>
      <c r="J219" s="100">
        <v>8.5280673370361324</v>
      </c>
      <c r="K219" s="101">
        <v>231.31955314867423</v>
      </c>
      <c r="L219" s="102">
        <f t="shared" si="9"/>
        <v>0</v>
      </c>
      <c r="M219" s="102">
        <v>0</v>
      </c>
      <c r="N219" s="102">
        <v>0</v>
      </c>
      <c r="O219" s="103">
        <v>0</v>
      </c>
      <c r="P219" s="104">
        <v>0</v>
      </c>
      <c r="Q219" s="105">
        <v>0</v>
      </c>
    </row>
    <row r="220" spans="1:17" x14ac:dyDescent="0.25">
      <c r="A220" s="106">
        <f t="shared" si="10"/>
        <v>50709</v>
      </c>
      <c r="B220" s="106" t="str">
        <f>+asset_level_drivers!$G$1</f>
        <v>FORE ONLY</v>
      </c>
      <c r="C220" s="93">
        <v>40</v>
      </c>
      <c r="D220" s="94">
        <v>7.3207558670043946</v>
      </c>
      <c r="E220" s="94">
        <v>137.592662109375</v>
      </c>
      <c r="F220" s="94">
        <v>12.796118911743164</v>
      </c>
      <c r="G220" s="94">
        <v>7.3207558670043946</v>
      </c>
      <c r="H220" s="94">
        <v>5.339054054260254</v>
      </c>
      <c r="I220" s="94">
        <v>76.734123046874998</v>
      </c>
      <c r="J220" s="94">
        <v>8.484813934326171</v>
      </c>
      <c r="K220" s="95">
        <v>231.09924538352271</v>
      </c>
      <c r="L220" s="94">
        <f t="shared" si="9"/>
        <v>0</v>
      </c>
      <c r="M220" s="94">
        <v>0</v>
      </c>
      <c r="N220" s="94">
        <v>0</v>
      </c>
      <c r="O220" s="96">
        <v>0</v>
      </c>
      <c r="P220" s="95">
        <v>0</v>
      </c>
      <c r="Q220" s="97">
        <v>0</v>
      </c>
    </row>
    <row r="221" spans="1:17" x14ac:dyDescent="0.25">
      <c r="A221" s="98">
        <f t="shared" si="10"/>
        <v>50739</v>
      </c>
      <c r="B221" s="98" t="str">
        <f>+asset_level_drivers!$G$1</f>
        <v>FORE ONLY</v>
      </c>
      <c r="C221" s="99">
        <v>40</v>
      </c>
      <c r="D221" s="100">
        <v>7.2831957740783695</v>
      </c>
      <c r="E221" s="100">
        <v>136.8946904296875</v>
      </c>
      <c r="F221" s="100">
        <v>12.731207489013672</v>
      </c>
      <c r="G221" s="100">
        <v>7.2831957740783695</v>
      </c>
      <c r="H221" s="100">
        <v>5.311663341522217</v>
      </c>
      <c r="I221" s="100">
        <v>76.344989135742182</v>
      </c>
      <c r="J221" s="100">
        <v>8.4417832946777338</v>
      </c>
      <c r="K221" s="101">
        <v>230.88007398200759</v>
      </c>
      <c r="L221" s="102">
        <f t="shared" si="9"/>
        <v>0</v>
      </c>
      <c r="M221" s="102">
        <v>0</v>
      </c>
      <c r="N221" s="102">
        <v>0</v>
      </c>
      <c r="O221" s="103">
        <v>0</v>
      </c>
      <c r="P221" s="104">
        <v>0</v>
      </c>
      <c r="Q221" s="105">
        <v>0</v>
      </c>
    </row>
    <row r="222" spans="1:17" x14ac:dyDescent="0.25">
      <c r="A222" s="106">
        <f t="shared" si="10"/>
        <v>50770</v>
      </c>
      <c r="B222" s="106" t="str">
        <f>+asset_level_drivers!$G$1</f>
        <v>FORE ONLY</v>
      </c>
      <c r="C222" s="93">
        <v>40</v>
      </c>
      <c r="D222" s="94">
        <v>7.2458288307189944</v>
      </c>
      <c r="E222" s="94">
        <v>136.20031298828124</v>
      </c>
      <c r="F222" s="94">
        <v>12.666630401611329</v>
      </c>
      <c r="G222" s="94">
        <v>7.2458288307189944</v>
      </c>
      <c r="H222" s="94">
        <v>5.2844131851196288</v>
      </c>
      <c r="I222" s="94">
        <v>75.957859130859376</v>
      </c>
      <c r="J222" s="94">
        <v>8.3989744720458983</v>
      </c>
      <c r="K222" s="95">
        <v>230.66204723011364</v>
      </c>
      <c r="L222" s="94">
        <f t="shared" si="9"/>
        <v>0</v>
      </c>
      <c r="M222" s="94">
        <v>0</v>
      </c>
      <c r="N222" s="94">
        <v>0</v>
      </c>
      <c r="O222" s="96">
        <v>0</v>
      </c>
      <c r="P222" s="95">
        <v>0</v>
      </c>
      <c r="Q222" s="97">
        <v>0</v>
      </c>
    </row>
    <row r="223" spans="1:17" x14ac:dyDescent="0.25">
      <c r="A223" s="98">
        <f t="shared" si="10"/>
        <v>50801</v>
      </c>
      <c r="B223" s="98" t="str">
        <f>+asset_level_drivers!$G$1</f>
        <v>FORE ONLY</v>
      </c>
      <c r="C223" s="99">
        <v>40</v>
      </c>
      <c r="D223" s="100">
        <v>7.2086541824340822</v>
      </c>
      <c r="E223" s="100">
        <v>135.50951416015624</v>
      </c>
      <c r="F223" s="100">
        <v>12.602386108398438</v>
      </c>
      <c r="G223" s="100">
        <v>7.2086541824340822</v>
      </c>
      <c r="H223" s="100">
        <v>5.2573034553527833</v>
      </c>
      <c r="I223" s="100">
        <v>75.572723999023438</v>
      </c>
      <c r="J223" s="100">
        <v>8.3563861999511726</v>
      </c>
      <c r="K223" s="101">
        <v>230.4451532907197</v>
      </c>
      <c r="L223" s="102">
        <f t="shared" si="9"/>
        <v>0</v>
      </c>
      <c r="M223" s="102">
        <v>0</v>
      </c>
      <c r="N223" s="102">
        <v>0</v>
      </c>
      <c r="O223" s="103">
        <v>0</v>
      </c>
      <c r="P223" s="104">
        <v>0</v>
      </c>
      <c r="Q223" s="105">
        <v>0</v>
      </c>
    </row>
    <row r="224" spans="1:17" x14ac:dyDescent="0.25">
      <c r="A224" s="106">
        <f t="shared" si="10"/>
        <v>50829</v>
      </c>
      <c r="B224" s="106" t="str">
        <f>+asset_level_drivers!$G$1</f>
        <v>FORE ONLY</v>
      </c>
      <c r="C224" s="93">
        <v>40</v>
      </c>
      <c r="D224" s="94">
        <v>7.1716708259582518</v>
      </c>
      <c r="E224" s="94">
        <v>134.82227441406249</v>
      </c>
      <c r="F224" s="94">
        <v>12.538472839355469</v>
      </c>
      <c r="G224" s="94">
        <v>7.1716708259582518</v>
      </c>
      <c r="H224" s="94">
        <v>5.2303331909179684</v>
      </c>
      <c r="I224" s="94">
        <v>75.189574951171878</v>
      </c>
      <c r="J224" s="94">
        <v>8.3140171508789056</v>
      </c>
      <c r="K224" s="95">
        <v>230.22938446969701</v>
      </c>
      <c r="L224" s="94">
        <f t="shared" si="9"/>
        <v>0</v>
      </c>
      <c r="M224" s="94">
        <v>0</v>
      </c>
      <c r="N224" s="94">
        <v>0</v>
      </c>
      <c r="O224" s="96">
        <v>0</v>
      </c>
      <c r="P224" s="95">
        <v>0</v>
      </c>
      <c r="Q224" s="97">
        <v>0</v>
      </c>
    </row>
    <row r="225" spans="1:17" x14ac:dyDescent="0.25">
      <c r="A225" s="98">
        <f t="shared" si="10"/>
        <v>50860</v>
      </c>
      <c r="B225" s="98" t="str">
        <f>+asset_level_drivers!$G$1</f>
        <v>FORE ONLY</v>
      </c>
      <c r="C225" s="99">
        <v>40</v>
      </c>
      <c r="D225" s="100">
        <v>7.1348777313232423</v>
      </c>
      <c r="E225" s="100">
        <v>134.13857568359376</v>
      </c>
      <c r="F225" s="100">
        <v>12.474888900756836</v>
      </c>
      <c r="G225" s="100">
        <v>7.1348777313232423</v>
      </c>
      <c r="H225" s="100">
        <v>5.2035017395019532</v>
      </c>
      <c r="I225" s="100">
        <v>74.808399414062507</v>
      </c>
      <c r="J225" s="100">
        <v>8.2718667755126951</v>
      </c>
      <c r="K225" s="101">
        <v>230.01473366477271</v>
      </c>
      <c r="L225" s="102">
        <f t="shared" si="9"/>
        <v>0</v>
      </c>
      <c r="M225" s="102">
        <v>0</v>
      </c>
      <c r="N225" s="102">
        <v>0</v>
      </c>
      <c r="O225" s="103">
        <v>0</v>
      </c>
      <c r="P225" s="104">
        <v>0</v>
      </c>
      <c r="Q225" s="105">
        <v>0</v>
      </c>
    </row>
    <row r="226" spans="1:17" x14ac:dyDescent="0.25">
      <c r="A226" s="106">
        <f t="shared" si="10"/>
        <v>50890</v>
      </c>
      <c r="B226" s="106" t="str">
        <f>+asset_level_drivers!$G$1</f>
        <v>FORE ONLY</v>
      </c>
      <c r="C226" s="93">
        <v>40</v>
      </c>
      <c r="D226" s="94">
        <v>7.0982739410400395</v>
      </c>
      <c r="E226" s="94">
        <v>133.45839819335939</v>
      </c>
      <c r="F226" s="94">
        <v>12.411632339477539</v>
      </c>
      <c r="G226" s="94">
        <v>7.0982739410400395</v>
      </c>
      <c r="H226" s="94">
        <v>5.176808298110962</v>
      </c>
      <c r="I226" s="94">
        <v>74.42918774414062</v>
      </c>
      <c r="J226" s="94">
        <v>8.2299332122802742</v>
      </c>
      <c r="K226" s="95">
        <v>229.8012002840909</v>
      </c>
      <c r="L226" s="94">
        <f t="shared" si="9"/>
        <v>0</v>
      </c>
      <c r="M226" s="94">
        <v>0</v>
      </c>
      <c r="N226" s="94">
        <v>0</v>
      </c>
      <c r="O226" s="96">
        <v>0</v>
      </c>
      <c r="P226" s="95">
        <v>0</v>
      </c>
      <c r="Q226" s="97">
        <v>0</v>
      </c>
    </row>
    <row r="227" spans="1:17" x14ac:dyDescent="0.25">
      <c r="A227" s="98">
        <f t="shared" si="10"/>
        <v>50921</v>
      </c>
      <c r="B227" s="98" t="str">
        <f>+asset_level_drivers!$G$1</f>
        <v>FORE ONLY</v>
      </c>
      <c r="C227" s="99">
        <v>40</v>
      </c>
      <c r="D227" s="100">
        <v>7.0618584365844725</v>
      </c>
      <c r="E227" s="100">
        <v>132.78172387695312</v>
      </c>
      <c r="F227" s="100">
        <v>12.348701629638672</v>
      </c>
      <c r="G227" s="100">
        <v>7.0618584365844725</v>
      </c>
      <c r="H227" s="100">
        <v>5.1502522392272949</v>
      </c>
      <c r="I227" s="100">
        <v>74.051928588867185</v>
      </c>
      <c r="J227" s="100">
        <v>8.1882157745361326</v>
      </c>
      <c r="K227" s="101">
        <v>229.58877367424239</v>
      </c>
      <c r="L227" s="102">
        <f t="shared" si="9"/>
        <v>0</v>
      </c>
      <c r="M227" s="102">
        <v>0</v>
      </c>
      <c r="N227" s="102">
        <v>0</v>
      </c>
      <c r="O227" s="103">
        <v>0</v>
      </c>
      <c r="P227" s="104">
        <v>0</v>
      </c>
      <c r="Q227" s="105">
        <v>0</v>
      </c>
    </row>
    <row r="228" spans="1:17" x14ac:dyDescent="0.25">
      <c r="A228" s="106">
        <f t="shared" si="10"/>
        <v>50951</v>
      </c>
      <c r="B228" s="106" t="str">
        <f>+asset_level_drivers!$G$1</f>
        <v>FORE ONLY</v>
      </c>
      <c r="C228" s="93">
        <v>40</v>
      </c>
      <c r="D228" s="94">
        <v>7.0256302871704097</v>
      </c>
      <c r="E228" s="94">
        <v>132.1085341796875</v>
      </c>
      <c r="F228" s="94">
        <v>12.286094909667968</v>
      </c>
      <c r="G228" s="94">
        <v>7.0256302871704097</v>
      </c>
      <c r="H228" s="94">
        <v>5.1238327140808106</v>
      </c>
      <c r="I228" s="94">
        <v>73.676612426757814</v>
      </c>
      <c r="J228" s="94">
        <v>8.1467129821777338</v>
      </c>
      <c r="K228" s="95">
        <v>229.37745561079544</v>
      </c>
      <c r="L228" s="94">
        <f t="shared" si="9"/>
        <v>0</v>
      </c>
      <c r="M228" s="94">
        <v>0</v>
      </c>
      <c r="N228" s="94">
        <v>0</v>
      </c>
      <c r="O228" s="96">
        <v>0</v>
      </c>
      <c r="P228" s="95">
        <v>0</v>
      </c>
      <c r="Q228" s="97">
        <v>0</v>
      </c>
    </row>
    <row r="229" spans="1:17" x14ac:dyDescent="0.25">
      <c r="A229" s="98">
        <f t="shared" si="10"/>
        <v>50982</v>
      </c>
      <c r="B229" s="98" t="str">
        <f>+asset_level_drivers!$G$1</f>
        <v>FORE ONLY</v>
      </c>
      <c r="C229" s="99">
        <v>40</v>
      </c>
      <c r="D229" s="100">
        <v>6.9895885658264163</v>
      </c>
      <c r="E229" s="100">
        <v>131.43881091308594</v>
      </c>
      <c r="F229" s="100">
        <v>12.223810699462891</v>
      </c>
      <c r="G229" s="100">
        <v>6.9895885658264163</v>
      </c>
      <c r="H229" s="100">
        <v>5.0975491714477537</v>
      </c>
      <c r="I229" s="100">
        <v>73.303227905273431</v>
      </c>
      <c r="J229" s="100">
        <v>8.1054240875244137</v>
      </c>
      <c r="K229" s="101">
        <v>229.16722774621209</v>
      </c>
      <c r="L229" s="102">
        <f t="shared" si="9"/>
        <v>0</v>
      </c>
      <c r="M229" s="102">
        <v>0</v>
      </c>
      <c r="N229" s="102">
        <v>0</v>
      </c>
      <c r="O229" s="103">
        <v>0</v>
      </c>
      <c r="P229" s="104">
        <v>0</v>
      </c>
      <c r="Q229" s="105">
        <v>0</v>
      </c>
    </row>
    <row r="230" spans="1:17" x14ac:dyDescent="0.25">
      <c r="A230" s="106">
        <f t="shared" si="10"/>
        <v>51013</v>
      </c>
      <c r="B230" s="106" t="str">
        <f>+asset_level_drivers!$G$1</f>
        <v>FORE ONLY</v>
      </c>
      <c r="C230" s="93">
        <v>40</v>
      </c>
      <c r="D230" s="94">
        <v>6.9537322425842287</v>
      </c>
      <c r="E230" s="94">
        <v>130.77253894042968</v>
      </c>
      <c r="F230" s="94">
        <v>12.161847427368164</v>
      </c>
      <c r="G230" s="94">
        <v>6.9537322425842287</v>
      </c>
      <c r="H230" s="94">
        <v>5.0714007415771487</v>
      </c>
      <c r="I230" s="94">
        <v>72.931770507812502</v>
      </c>
      <c r="J230" s="94">
        <v>8.0643479995727532</v>
      </c>
      <c r="K230" s="95">
        <v>228.95809836647729</v>
      </c>
      <c r="L230" s="94">
        <f t="shared" si="9"/>
        <v>0</v>
      </c>
      <c r="M230" s="94">
        <v>0</v>
      </c>
      <c r="N230" s="94">
        <v>0</v>
      </c>
      <c r="O230" s="96">
        <v>0</v>
      </c>
      <c r="P230" s="95">
        <v>0</v>
      </c>
      <c r="Q230" s="97">
        <v>0</v>
      </c>
    </row>
    <row r="231" spans="1:17" x14ac:dyDescent="0.25">
      <c r="A231" s="98">
        <f t="shared" si="10"/>
        <v>51043</v>
      </c>
      <c r="B231" s="98" t="str">
        <f>+asset_level_drivers!$G$1</f>
        <v>FORE ONLY</v>
      </c>
      <c r="C231" s="99">
        <v>40</v>
      </c>
      <c r="D231" s="100">
        <v>6.9180604133605961</v>
      </c>
      <c r="E231" s="100">
        <v>130.10969702148438</v>
      </c>
      <c r="F231" s="100">
        <v>12.100203063964845</v>
      </c>
      <c r="G231" s="100">
        <v>6.9180604133605961</v>
      </c>
      <c r="H231" s="100">
        <v>5.0453870735168458</v>
      </c>
      <c r="I231" s="100">
        <v>72.562223022460941</v>
      </c>
      <c r="J231" s="100">
        <v>8.0234832458496097</v>
      </c>
      <c r="K231" s="101">
        <v>228.75005504261364</v>
      </c>
      <c r="L231" s="102">
        <f t="shared" si="9"/>
        <v>0</v>
      </c>
      <c r="M231" s="102">
        <v>0</v>
      </c>
      <c r="N231" s="102">
        <v>0</v>
      </c>
      <c r="O231" s="103">
        <v>0</v>
      </c>
      <c r="P231" s="104">
        <v>0</v>
      </c>
      <c r="Q231" s="105">
        <v>0</v>
      </c>
    </row>
    <row r="232" spans="1:17" x14ac:dyDescent="0.25">
      <c r="A232" s="106">
        <f t="shared" si="10"/>
        <v>51074</v>
      </c>
      <c r="B232" s="106" t="str">
        <f>+asset_level_drivers!$G$1</f>
        <v>FORE ONLY</v>
      </c>
      <c r="C232" s="93">
        <v>40</v>
      </c>
      <c r="D232" s="94">
        <v>6.8825720634460446</v>
      </c>
      <c r="E232" s="94">
        <v>129.45027062988282</v>
      </c>
      <c r="F232" s="94">
        <v>12.038876449584961</v>
      </c>
      <c r="G232" s="94">
        <v>6.8825720634460446</v>
      </c>
      <c r="H232" s="94">
        <v>5.0195070323944089</v>
      </c>
      <c r="I232" s="94">
        <v>72.194579833984378</v>
      </c>
      <c r="J232" s="94">
        <v>7.9828290939331055</v>
      </c>
      <c r="K232" s="95">
        <v>228.54308712121212</v>
      </c>
      <c r="L232" s="94">
        <f t="shared" si="9"/>
        <v>0</v>
      </c>
      <c r="M232" s="94">
        <v>0</v>
      </c>
      <c r="N232" s="94">
        <v>0</v>
      </c>
      <c r="O232" s="96">
        <v>0</v>
      </c>
      <c r="P232" s="95">
        <v>0</v>
      </c>
      <c r="Q232" s="97">
        <v>0</v>
      </c>
    </row>
    <row r="233" spans="1:17" x14ac:dyDescent="0.25">
      <c r="A233" s="98">
        <f t="shared" si="10"/>
        <v>51104</v>
      </c>
      <c r="B233" s="98" t="str">
        <f>+asset_level_drivers!$G$1</f>
        <v>FORE ONLY</v>
      </c>
      <c r="C233" s="99">
        <v>40</v>
      </c>
      <c r="D233" s="100">
        <v>6.8472663688659665</v>
      </c>
      <c r="E233" s="100">
        <v>128.79423925781251</v>
      </c>
      <c r="F233" s="100">
        <v>11.977865509033203</v>
      </c>
      <c r="G233" s="100">
        <v>6.8472663688659665</v>
      </c>
      <c r="H233" s="100">
        <v>4.9937602157592771</v>
      </c>
      <c r="I233" s="100">
        <v>71.82882958984375</v>
      </c>
      <c r="J233" s="100">
        <v>7.942384323120117</v>
      </c>
      <c r="K233" s="101">
        <v>228.33719578598487</v>
      </c>
      <c r="L233" s="102">
        <f t="shared" si="9"/>
        <v>0</v>
      </c>
      <c r="M233" s="102">
        <v>0</v>
      </c>
      <c r="N233" s="102">
        <v>0</v>
      </c>
      <c r="O233" s="103">
        <v>0</v>
      </c>
      <c r="P233" s="104">
        <v>0</v>
      </c>
      <c r="Q233" s="105">
        <v>0</v>
      </c>
    </row>
    <row r="234" spans="1:17" x14ac:dyDescent="0.25">
      <c r="A234" s="106">
        <f t="shared" si="10"/>
        <v>51135</v>
      </c>
      <c r="B234" s="106" t="str">
        <f>+asset_level_drivers!$G$1</f>
        <v>FORE ONLY</v>
      </c>
      <c r="C234" s="93">
        <v>40</v>
      </c>
      <c r="D234" s="94">
        <v>6.7550390243530272</v>
      </c>
      <c r="E234" s="94">
        <v>126.16045922851562</v>
      </c>
      <c r="F234" s="94">
        <v>11.732923950195312</v>
      </c>
      <c r="G234" s="94">
        <v>6.7550390243530272</v>
      </c>
      <c r="H234" s="94">
        <v>4.9253183994293215</v>
      </c>
      <c r="I234" s="94">
        <v>70.335721069335932</v>
      </c>
      <c r="J234" s="94">
        <v>7.7777826232910154</v>
      </c>
      <c r="K234" s="95">
        <v>228.13237334280302</v>
      </c>
      <c r="L234" s="94">
        <f t="shared" si="9"/>
        <v>0</v>
      </c>
      <c r="M234" s="94">
        <v>0</v>
      </c>
      <c r="N234" s="94">
        <v>0</v>
      </c>
      <c r="O234" s="96">
        <v>0</v>
      </c>
      <c r="P234" s="95">
        <v>0</v>
      </c>
      <c r="Q234" s="97">
        <v>0</v>
      </c>
    </row>
    <row r="235" spans="1:17" x14ac:dyDescent="0.25">
      <c r="A235" s="98">
        <f t="shared" si="10"/>
        <v>51166</v>
      </c>
      <c r="B235" s="98" t="str">
        <f>+asset_level_drivers!$G$1</f>
        <v>FORE ONLY</v>
      </c>
      <c r="C235" s="99">
        <v>40</v>
      </c>
      <c r="D235" s="100">
        <v>6.7203893795013432</v>
      </c>
      <c r="E235" s="100">
        <v>125.52135693359375</v>
      </c>
      <c r="F235" s="100">
        <v>11.673487350463867</v>
      </c>
      <c r="G235" s="100">
        <v>6.7203893795013432</v>
      </c>
      <c r="H235" s="100">
        <v>4.9000561676025391</v>
      </c>
      <c r="I235" s="100">
        <v>69.979536376953121</v>
      </c>
      <c r="J235" s="100">
        <v>7.7383928146362306</v>
      </c>
      <c r="K235" s="101">
        <v>227.92861268939393</v>
      </c>
      <c r="L235" s="102">
        <f t="shared" si="9"/>
        <v>0</v>
      </c>
      <c r="M235" s="102">
        <v>0</v>
      </c>
      <c r="N235" s="102">
        <v>0</v>
      </c>
      <c r="O235" s="103">
        <v>0</v>
      </c>
      <c r="P235" s="104">
        <v>0</v>
      </c>
      <c r="Q235" s="105">
        <v>0</v>
      </c>
    </row>
    <row r="236" spans="1:17" x14ac:dyDescent="0.25">
      <c r="A236" s="106">
        <f t="shared" si="10"/>
        <v>51195</v>
      </c>
      <c r="B236" s="106" t="str">
        <f>+asset_level_drivers!$G$1</f>
        <v>FORE ONLY</v>
      </c>
      <c r="C236" s="93">
        <v>40</v>
      </c>
      <c r="D236" s="94">
        <v>6.6859179096221926</v>
      </c>
      <c r="E236" s="94">
        <v>124.88554174804688</v>
      </c>
      <c r="F236" s="94">
        <v>11.614356613159179</v>
      </c>
      <c r="G236" s="94">
        <v>6.6859179096221926</v>
      </c>
      <c r="H236" s="94">
        <v>4.8749238109588626</v>
      </c>
      <c r="I236" s="94">
        <v>69.625184448242194</v>
      </c>
      <c r="J236" s="94">
        <v>7.6992057723999023</v>
      </c>
      <c r="K236" s="95">
        <v>227.72591027462119</v>
      </c>
      <c r="L236" s="94">
        <f t="shared" si="9"/>
        <v>0</v>
      </c>
      <c r="M236" s="94">
        <v>0</v>
      </c>
      <c r="N236" s="94">
        <v>0</v>
      </c>
      <c r="O236" s="96">
        <v>0</v>
      </c>
      <c r="P236" s="95">
        <v>0</v>
      </c>
      <c r="Q236" s="97">
        <v>0</v>
      </c>
    </row>
    <row r="237" spans="1:17" x14ac:dyDescent="0.25">
      <c r="A237" s="98">
        <f t="shared" si="10"/>
        <v>51226</v>
      </c>
      <c r="B237" s="98" t="str">
        <f>+asset_level_drivers!$G$1</f>
        <v>FORE ONLY</v>
      </c>
      <c r="C237" s="99">
        <v>40</v>
      </c>
      <c r="D237" s="100">
        <v>6.6516237525939941</v>
      </c>
      <c r="E237" s="100">
        <v>124.25300317382812</v>
      </c>
      <c r="F237" s="100">
        <v>11.555530532836913</v>
      </c>
      <c r="G237" s="100">
        <v>6.6516237525939941</v>
      </c>
      <c r="H237" s="100">
        <v>4.8499206352233886</v>
      </c>
      <c r="I237" s="100">
        <v>69.272659545898435</v>
      </c>
      <c r="J237" s="100">
        <v>7.6602208175659179</v>
      </c>
      <c r="K237" s="101">
        <v>227.52426254734848</v>
      </c>
      <c r="L237" s="102">
        <f t="shared" si="9"/>
        <v>0</v>
      </c>
      <c r="M237" s="102">
        <v>0</v>
      </c>
      <c r="N237" s="102">
        <v>0</v>
      </c>
      <c r="O237" s="103">
        <v>0</v>
      </c>
      <c r="P237" s="104">
        <v>0</v>
      </c>
      <c r="Q237" s="105">
        <v>0</v>
      </c>
    </row>
    <row r="238" spans="1:17" x14ac:dyDescent="0.25">
      <c r="A238" s="106">
        <f t="shared" si="10"/>
        <v>51256</v>
      </c>
      <c r="B238" s="106" t="str">
        <f>+asset_level_drivers!$G$1</f>
        <v>FORE ONLY</v>
      </c>
      <c r="C238" s="93">
        <v>40</v>
      </c>
      <c r="D238" s="94">
        <v>6.6175060997009281</v>
      </c>
      <c r="E238" s="94">
        <v>123.62372216796875</v>
      </c>
      <c r="F238" s="94">
        <v>11.497007263183594</v>
      </c>
      <c r="G238" s="94">
        <v>6.6175060997009281</v>
      </c>
      <c r="H238" s="94">
        <v>4.8250462627410888</v>
      </c>
      <c r="I238" s="94">
        <v>68.921947875976556</v>
      </c>
      <c r="J238" s="94">
        <v>7.6214364242553714</v>
      </c>
      <c r="K238" s="95">
        <v>227.32365885416667</v>
      </c>
      <c r="L238" s="94">
        <f t="shared" si="9"/>
        <v>0</v>
      </c>
      <c r="M238" s="94">
        <v>0</v>
      </c>
      <c r="N238" s="94">
        <v>0</v>
      </c>
      <c r="O238" s="96">
        <v>0</v>
      </c>
      <c r="P238" s="95">
        <v>0</v>
      </c>
      <c r="Q238" s="97">
        <v>0</v>
      </c>
    </row>
    <row r="239" spans="1:17" x14ac:dyDescent="0.25">
      <c r="A239" s="98">
        <f t="shared" si="10"/>
        <v>51287</v>
      </c>
      <c r="B239" s="98" t="str">
        <f>+asset_level_drivers!$G$1</f>
        <v>FORE ONLY</v>
      </c>
      <c r="C239" s="99">
        <v>40</v>
      </c>
      <c r="D239" s="100">
        <v>6.5835639781951905</v>
      </c>
      <c r="E239" s="100">
        <v>122.99767919921875</v>
      </c>
      <c r="F239" s="100">
        <v>11.438785354614257</v>
      </c>
      <c r="G239" s="100">
        <v>6.5835639781951905</v>
      </c>
      <c r="H239" s="100">
        <v>4.8002998466491702</v>
      </c>
      <c r="I239" s="100">
        <v>68.573042602539061</v>
      </c>
      <c r="J239" s="100">
        <v>7.5828516311645506</v>
      </c>
      <c r="K239" s="101">
        <v>227.12408972537878</v>
      </c>
      <c r="L239" s="102">
        <f t="shared" si="9"/>
        <v>0</v>
      </c>
      <c r="M239" s="102">
        <v>0</v>
      </c>
      <c r="N239" s="102">
        <v>0</v>
      </c>
      <c r="O239" s="103">
        <v>0</v>
      </c>
      <c r="P239" s="104">
        <v>0</v>
      </c>
      <c r="Q239" s="105">
        <v>0</v>
      </c>
    </row>
    <row r="240" spans="1:17" x14ac:dyDescent="0.25">
      <c r="A240" s="106">
        <f t="shared" si="10"/>
        <v>51317</v>
      </c>
      <c r="B240" s="106" t="str">
        <f>+asset_level_drivers!$G$1</f>
        <v>FORE ONLY</v>
      </c>
      <c r="C240" s="93">
        <v>40</v>
      </c>
      <c r="D240" s="94">
        <v>6.549796388626099</v>
      </c>
      <c r="E240" s="94">
        <v>122.37486010742188</v>
      </c>
      <c r="F240" s="94">
        <v>11.380863143920898</v>
      </c>
      <c r="G240" s="94">
        <v>6.549796388626099</v>
      </c>
      <c r="H240" s="94">
        <v>4.7756806983947753</v>
      </c>
      <c r="I240" s="94">
        <v>68.225932861328118</v>
      </c>
      <c r="J240" s="94">
        <v>7.5444655532836915</v>
      </c>
      <c r="K240" s="95">
        <v>226.92556403882577</v>
      </c>
      <c r="L240" s="94">
        <f t="shared" si="9"/>
        <v>0</v>
      </c>
      <c r="M240" s="94">
        <v>0</v>
      </c>
      <c r="N240" s="94">
        <v>0</v>
      </c>
      <c r="O240" s="96">
        <v>0</v>
      </c>
      <c r="P240" s="95">
        <v>0</v>
      </c>
      <c r="Q240" s="97">
        <v>0</v>
      </c>
    </row>
    <row r="241" spans="1:17" x14ac:dyDescent="0.25">
      <c r="A241" s="98">
        <f t="shared" si="10"/>
        <v>51348</v>
      </c>
      <c r="B241" s="98" t="str">
        <f>+asset_level_drivers!$G$1</f>
        <v>FORE ONLY</v>
      </c>
      <c r="C241" s="99">
        <v>40</v>
      </c>
      <c r="D241" s="100">
        <v>6.5162025241851804</v>
      </c>
      <c r="E241" s="100">
        <v>121.75524487304688</v>
      </c>
      <c r="F241" s="100">
        <v>11.323238876342774</v>
      </c>
      <c r="G241" s="100">
        <v>6.5162025241851804</v>
      </c>
      <c r="H241" s="100">
        <v>4.7511881008148196</v>
      </c>
      <c r="I241" s="100">
        <v>67.880610717773436</v>
      </c>
      <c r="J241" s="100">
        <v>7.5062770156860354</v>
      </c>
      <c r="K241" s="101">
        <v>226.72805693655303</v>
      </c>
      <c r="L241" s="102">
        <f t="shared" si="9"/>
        <v>0</v>
      </c>
      <c r="M241" s="102">
        <v>0</v>
      </c>
      <c r="N241" s="102">
        <v>0</v>
      </c>
      <c r="O241" s="103">
        <v>0</v>
      </c>
      <c r="P241" s="104">
        <v>0</v>
      </c>
      <c r="Q241" s="105">
        <v>0</v>
      </c>
    </row>
    <row r="242" spans="1:17" x14ac:dyDescent="0.25">
      <c r="A242" s="106">
        <f t="shared" si="10"/>
        <v>51379</v>
      </c>
      <c r="B242" s="106" t="str">
        <f>+asset_level_drivers!$G$1</f>
        <v>FORE ONLY</v>
      </c>
      <c r="C242" s="93">
        <v>40</v>
      </c>
      <c r="D242" s="94">
        <v>6.4827815341949462</v>
      </c>
      <c r="E242" s="94">
        <v>121.13882006835938</v>
      </c>
      <c r="F242" s="94">
        <v>11.265911407470703</v>
      </c>
      <c r="G242" s="94">
        <v>6.4827815341949462</v>
      </c>
      <c r="H242" s="94">
        <v>4.7268216667175293</v>
      </c>
      <c r="I242" s="94">
        <v>67.537064819335939</v>
      </c>
      <c r="J242" s="94">
        <v>7.4682851257324216</v>
      </c>
      <c r="K242" s="95">
        <v>217.47952769886359</v>
      </c>
      <c r="L242" s="94">
        <f t="shared" si="9"/>
        <v>0</v>
      </c>
      <c r="M242" s="94">
        <v>0</v>
      </c>
      <c r="N242" s="94">
        <v>0</v>
      </c>
      <c r="O242" s="96">
        <v>0</v>
      </c>
      <c r="P242" s="95">
        <v>0</v>
      </c>
      <c r="Q242" s="97">
        <v>0</v>
      </c>
    </row>
    <row r="243" spans="1:17" x14ac:dyDescent="0.25">
      <c r="A243" s="98">
        <f t="shared" si="10"/>
        <v>51409</v>
      </c>
      <c r="B243" s="98" t="str">
        <f>+asset_level_drivers!$G$1</f>
        <v>FORE ONLY</v>
      </c>
      <c r="C243" s="99">
        <v>40</v>
      </c>
      <c r="D243" s="100">
        <v>6.4495324039459225</v>
      </c>
      <c r="E243" s="100">
        <v>120.52556909179688</v>
      </c>
      <c r="F243" s="100">
        <v>11.208879119873046</v>
      </c>
      <c r="G243" s="100">
        <v>6.4495324039459225</v>
      </c>
      <c r="H243" s="100">
        <v>4.7025804347991942</v>
      </c>
      <c r="I243" s="100">
        <v>67.195287231445306</v>
      </c>
      <c r="J243" s="100">
        <v>7.4304886703491215</v>
      </c>
      <c r="K243" s="101">
        <v>217.28841323390154</v>
      </c>
      <c r="L243" s="102">
        <f t="shared" si="9"/>
        <v>0</v>
      </c>
      <c r="M243" s="102">
        <v>0</v>
      </c>
      <c r="N243" s="102">
        <v>0</v>
      </c>
      <c r="O243" s="103">
        <v>0</v>
      </c>
      <c r="P243" s="104">
        <v>0</v>
      </c>
      <c r="Q243" s="105">
        <v>0</v>
      </c>
    </row>
    <row r="244" spans="1:17" x14ac:dyDescent="0.25">
      <c r="A244" s="106">
        <f t="shared" si="10"/>
        <v>51440</v>
      </c>
      <c r="B244" s="106" t="str">
        <f>+asset_level_drivers!$G$1</f>
        <v>FORE ONLY</v>
      </c>
      <c r="C244" s="93">
        <v>40</v>
      </c>
      <c r="D244" s="94">
        <v>6.416454298019409</v>
      </c>
      <c r="E244" s="94">
        <v>119.91547607421874</v>
      </c>
      <c r="F244" s="94">
        <v>11.152140472412109</v>
      </c>
      <c r="G244" s="94">
        <v>6.416454298019409</v>
      </c>
      <c r="H244" s="94">
        <v>4.6784639892578124</v>
      </c>
      <c r="I244" s="94">
        <v>66.855270996093751</v>
      </c>
      <c r="J244" s="94">
        <v>7.3928871002197267</v>
      </c>
      <c r="K244" s="95">
        <v>217.09828776041664</v>
      </c>
      <c r="L244" s="94">
        <f t="shared" si="9"/>
        <v>0</v>
      </c>
      <c r="M244" s="94">
        <v>0</v>
      </c>
      <c r="N244" s="94">
        <v>0</v>
      </c>
      <c r="O244" s="96">
        <v>0</v>
      </c>
      <c r="P244" s="95">
        <v>0</v>
      </c>
      <c r="Q244" s="97">
        <v>0</v>
      </c>
    </row>
    <row r="245" spans="1:17" x14ac:dyDescent="0.25">
      <c r="A245" s="98">
        <f t="shared" si="10"/>
        <v>51470</v>
      </c>
      <c r="B245" s="98" t="str">
        <f>+asset_level_drivers!$G$1</f>
        <v>FORE ONLY</v>
      </c>
      <c r="C245" s="99">
        <v>40</v>
      </c>
      <c r="D245" s="100">
        <v>6.383546432495117</v>
      </c>
      <c r="E245" s="100">
        <v>119.30852270507812</v>
      </c>
      <c r="F245" s="100">
        <v>11.095693771362305</v>
      </c>
      <c r="G245" s="100">
        <v>6.383546432495117</v>
      </c>
      <c r="H245" s="100">
        <v>4.6544715576171871</v>
      </c>
      <c r="I245" s="100">
        <v>66.517003906249997</v>
      </c>
      <c r="J245" s="100">
        <v>7.355478797912598</v>
      </c>
      <c r="K245" s="101">
        <v>216.90915068655303</v>
      </c>
      <c r="L245" s="102">
        <f t="shared" si="9"/>
        <v>0</v>
      </c>
      <c r="M245" s="102">
        <v>0</v>
      </c>
      <c r="N245" s="102">
        <v>0</v>
      </c>
      <c r="O245" s="103">
        <v>0</v>
      </c>
      <c r="P245" s="104">
        <v>0</v>
      </c>
      <c r="Q245" s="105">
        <v>0</v>
      </c>
    </row>
    <row r="246" spans="1:17" x14ac:dyDescent="0.25">
      <c r="A246" s="106">
        <f t="shared" si="10"/>
        <v>51501</v>
      </c>
      <c r="B246" s="106" t="str">
        <f>+asset_level_drivers!$G$1</f>
        <v>FORE ONLY</v>
      </c>
      <c r="C246" s="93">
        <v>40</v>
      </c>
      <c r="D246" s="94">
        <v>6.3508078536987309</v>
      </c>
      <c r="E246" s="94">
        <v>118.70469360351562</v>
      </c>
      <c r="F246" s="94">
        <v>11.039537658691406</v>
      </c>
      <c r="G246" s="94">
        <v>6.3508078536987309</v>
      </c>
      <c r="H246" s="94">
        <v>4.6306026916503908</v>
      </c>
      <c r="I246" s="94">
        <v>66.180479614257806</v>
      </c>
      <c r="J246" s="94">
        <v>7.3182632751464842</v>
      </c>
      <c r="K246" s="95">
        <v>216.72098662405301</v>
      </c>
      <c r="L246" s="94">
        <f t="shared" si="9"/>
        <v>0</v>
      </c>
      <c r="M246" s="94">
        <v>0</v>
      </c>
      <c r="N246" s="94">
        <v>0</v>
      </c>
      <c r="O246" s="96">
        <v>0</v>
      </c>
      <c r="P246" s="95">
        <v>0</v>
      </c>
      <c r="Q246" s="97">
        <v>0</v>
      </c>
    </row>
    <row r="247" spans="1:17" x14ac:dyDescent="0.25">
      <c r="A247" s="98">
        <f t="shared" si="10"/>
        <v>51532</v>
      </c>
      <c r="B247" s="98" t="str">
        <f>+asset_level_drivers!$G$1</f>
        <v>FORE ONLY</v>
      </c>
      <c r="C247" s="99">
        <v>40</v>
      </c>
      <c r="D247" s="100">
        <v>6.3182376403808593</v>
      </c>
      <c r="E247" s="100">
        <v>118.10397143554688</v>
      </c>
      <c r="F247" s="100">
        <v>10.98367041015625</v>
      </c>
      <c r="G247" s="100">
        <v>6.3182376403808593</v>
      </c>
      <c r="H247" s="100">
        <v>4.6068564205169675</v>
      </c>
      <c r="I247" s="100">
        <v>65.845686035156248</v>
      </c>
      <c r="J247" s="100">
        <v>7.281239074707031</v>
      </c>
      <c r="K247" s="101">
        <v>216.53380504261364</v>
      </c>
      <c r="L247" s="102">
        <f t="shared" si="9"/>
        <v>0</v>
      </c>
      <c r="M247" s="102">
        <v>0</v>
      </c>
      <c r="N247" s="102">
        <v>0</v>
      </c>
      <c r="O247" s="103">
        <v>0</v>
      </c>
      <c r="P247" s="104">
        <v>0</v>
      </c>
      <c r="Q247" s="105">
        <v>0</v>
      </c>
    </row>
    <row r="248" spans="1:17" x14ac:dyDescent="0.25">
      <c r="A248" s="106">
        <f t="shared" si="10"/>
        <v>51560</v>
      </c>
      <c r="B248" s="106" t="str">
        <f>+asset_level_drivers!$G$1</f>
        <v>FORE ONLY</v>
      </c>
      <c r="C248" s="93">
        <v>40</v>
      </c>
      <c r="D248" s="94">
        <v>6.2858350315093992</v>
      </c>
      <c r="E248" s="94">
        <v>117.50634228515625</v>
      </c>
      <c r="F248" s="94">
        <v>10.928090972900391</v>
      </c>
      <c r="G248" s="94">
        <v>6.2858350315093992</v>
      </c>
      <c r="H248" s="94">
        <v>4.5832324428558353</v>
      </c>
      <c r="I248" s="94">
        <v>65.512615844726568</v>
      </c>
      <c r="J248" s="94">
        <v>7.2444056015014651</v>
      </c>
      <c r="K248" s="95">
        <v>216.34758226799244</v>
      </c>
      <c r="L248" s="94">
        <f t="shared" si="9"/>
        <v>0</v>
      </c>
      <c r="M248" s="94">
        <v>0</v>
      </c>
      <c r="N248" s="94">
        <v>0</v>
      </c>
      <c r="O248" s="96">
        <v>0</v>
      </c>
      <c r="P248" s="95">
        <v>0</v>
      </c>
      <c r="Q248" s="97">
        <v>0</v>
      </c>
    </row>
    <row r="249" spans="1:17" x14ac:dyDescent="0.25">
      <c r="A249" s="98">
        <f t="shared" si="10"/>
        <v>51591</v>
      </c>
      <c r="B249" s="98" t="str">
        <f>+asset_level_drivers!$G$1</f>
        <v>FORE ONLY</v>
      </c>
      <c r="C249" s="99">
        <v>40</v>
      </c>
      <c r="D249" s="100">
        <v>6.2535990886688229</v>
      </c>
      <c r="E249" s="100">
        <v>116.9117880859375</v>
      </c>
      <c r="F249" s="100">
        <v>10.872797424316406</v>
      </c>
      <c r="G249" s="100">
        <v>6.2535990886688229</v>
      </c>
      <c r="H249" s="100">
        <v>4.5597300300598143</v>
      </c>
      <c r="I249" s="100">
        <v>65.181259033203119</v>
      </c>
      <c r="J249" s="100">
        <v>7.2077616729736329</v>
      </c>
      <c r="K249" s="101">
        <v>216.16233072916668</v>
      </c>
      <c r="L249" s="102">
        <f t="shared" si="9"/>
        <v>0</v>
      </c>
      <c r="M249" s="102">
        <v>0</v>
      </c>
      <c r="N249" s="102">
        <v>0</v>
      </c>
      <c r="O249" s="103">
        <v>0</v>
      </c>
      <c r="P249" s="104">
        <v>0</v>
      </c>
      <c r="Q249" s="105">
        <v>0</v>
      </c>
    </row>
    <row r="250" spans="1:17" x14ac:dyDescent="0.25">
      <c r="A250" s="106">
        <f t="shared" si="10"/>
        <v>51621</v>
      </c>
      <c r="B250" s="106" t="str">
        <f>+asset_level_drivers!$G$1</f>
        <v>FORE ONLY</v>
      </c>
      <c r="C250" s="93">
        <v>40</v>
      </c>
      <c r="D250" s="94">
        <v>6.2215289478302003</v>
      </c>
      <c r="E250" s="94">
        <v>116.32029296875</v>
      </c>
      <c r="F250" s="94">
        <v>10.817788375854493</v>
      </c>
      <c r="G250" s="94">
        <v>6.2215289478302003</v>
      </c>
      <c r="H250" s="94">
        <v>4.5363483524322508</v>
      </c>
      <c r="I250" s="94">
        <v>64.851608154296869</v>
      </c>
      <c r="J250" s="94">
        <v>7.1713062438964847</v>
      </c>
      <c r="K250" s="95">
        <v>215.97803977272724</v>
      </c>
      <c r="L250" s="94">
        <f t="shared" si="9"/>
        <v>0</v>
      </c>
      <c r="M250" s="94">
        <v>0</v>
      </c>
      <c r="N250" s="94">
        <v>0</v>
      </c>
      <c r="O250" s="96">
        <v>0</v>
      </c>
      <c r="P250" s="95">
        <v>0</v>
      </c>
      <c r="Q250" s="97">
        <v>0</v>
      </c>
    </row>
    <row r="251" spans="1:17" x14ac:dyDescent="0.25">
      <c r="A251" s="98">
        <f t="shared" si="10"/>
        <v>51652</v>
      </c>
      <c r="B251" s="98" t="str">
        <f>+asset_level_drivers!$G$1</f>
        <v>FORE ONLY</v>
      </c>
      <c r="C251" s="99">
        <v>40</v>
      </c>
      <c r="D251" s="100">
        <v>6.1896238117218019</v>
      </c>
      <c r="E251" s="100">
        <v>115.73184130859374</v>
      </c>
      <c r="F251" s="100">
        <v>10.763062393188477</v>
      </c>
      <c r="G251" s="100">
        <v>6.1896238117218019</v>
      </c>
      <c r="H251" s="100">
        <v>4.5130871315002441</v>
      </c>
      <c r="I251" s="100">
        <v>64.523653686523431</v>
      </c>
      <c r="J251" s="100">
        <v>7.1350383529663084</v>
      </c>
      <c r="K251" s="101">
        <v>215.79469874526518</v>
      </c>
      <c r="L251" s="102">
        <f t="shared" si="9"/>
        <v>0</v>
      </c>
      <c r="M251" s="102">
        <v>0</v>
      </c>
      <c r="N251" s="102">
        <v>0</v>
      </c>
      <c r="O251" s="103">
        <v>0</v>
      </c>
      <c r="P251" s="104">
        <v>0</v>
      </c>
      <c r="Q251" s="105">
        <v>0</v>
      </c>
    </row>
    <row r="252" spans="1:17" x14ac:dyDescent="0.25">
      <c r="A252" s="106">
        <f t="shared" si="10"/>
        <v>51682</v>
      </c>
      <c r="B252" s="106" t="str">
        <f>+asset_level_drivers!$G$1</f>
        <v>FORE ONLY</v>
      </c>
      <c r="C252" s="93">
        <v>40</v>
      </c>
      <c r="D252" s="94">
        <v>6.1578827648162839</v>
      </c>
      <c r="E252" s="94">
        <v>115.14641748046876</v>
      </c>
      <c r="F252" s="94">
        <v>10.708617904663086</v>
      </c>
      <c r="G252" s="94">
        <v>6.1578827648162839</v>
      </c>
      <c r="H252" s="94">
        <v>4.4899454650878905</v>
      </c>
      <c r="I252" s="94">
        <v>64.197385864257811</v>
      </c>
      <c r="J252" s="94">
        <v>7.098957077026367</v>
      </c>
      <c r="K252" s="95">
        <v>215.61231119791668</v>
      </c>
      <c r="L252" s="94">
        <f t="shared" si="9"/>
        <v>0</v>
      </c>
      <c r="M252" s="94">
        <v>0</v>
      </c>
      <c r="N252" s="94">
        <v>0</v>
      </c>
      <c r="O252" s="96">
        <v>0</v>
      </c>
      <c r="P252" s="95">
        <v>0</v>
      </c>
      <c r="Q252" s="97">
        <v>0</v>
      </c>
    </row>
    <row r="253" spans="1:17" x14ac:dyDescent="0.25">
      <c r="A253" s="98">
        <f t="shared" si="10"/>
        <v>51713</v>
      </c>
      <c r="B253" s="98" t="str">
        <f>+asset_level_drivers!$G$1</f>
        <v>FORE ONLY</v>
      </c>
      <c r="C253" s="99">
        <v>40</v>
      </c>
      <c r="D253" s="100">
        <v>6.1263048667907718</v>
      </c>
      <c r="E253" s="100">
        <v>114.564005859375</v>
      </c>
      <c r="F253" s="100">
        <v>10.65445361328125</v>
      </c>
      <c r="G253" s="100">
        <v>6.1263048667907718</v>
      </c>
      <c r="H253" s="100">
        <v>4.4669227561950686</v>
      </c>
      <c r="I253" s="100">
        <v>63.872796142578125</v>
      </c>
      <c r="J253" s="100">
        <v>7.0630614700317382</v>
      </c>
      <c r="K253" s="101">
        <v>215.43085937499998</v>
      </c>
      <c r="L253" s="102">
        <f t="shared" si="9"/>
        <v>0</v>
      </c>
      <c r="M253" s="102">
        <v>0</v>
      </c>
      <c r="N253" s="102">
        <v>0</v>
      </c>
      <c r="O253" s="103">
        <v>0</v>
      </c>
      <c r="P253" s="104">
        <v>0</v>
      </c>
      <c r="Q253" s="105">
        <v>0</v>
      </c>
    </row>
    <row r="254" spans="1:17" x14ac:dyDescent="0.25">
      <c r="A254" s="106">
        <f t="shared" si="10"/>
        <v>51744</v>
      </c>
      <c r="B254" s="106" t="str">
        <f>+asset_level_drivers!$G$1</f>
        <v>FORE ONLY</v>
      </c>
      <c r="C254" s="93">
        <v>40</v>
      </c>
      <c r="D254" s="94">
        <v>6.0948894920349117</v>
      </c>
      <c r="E254" s="94">
        <v>113.98459008789062</v>
      </c>
      <c r="F254" s="94">
        <v>10.600567993164063</v>
      </c>
      <c r="G254" s="94">
        <v>6.0948894920349117</v>
      </c>
      <c r="H254" s="94">
        <v>4.4440184535980221</v>
      </c>
      <c r="I254" s="94">
        <v>63.549877197265623</v>
      </c>
      <c r="J254" s="94">
        <v>7.0273506774902348</v>
      </c>
      <c r="K254" s="95">
        <v>215.25035688920457</v>
      </c>
      <c r="L254" s="94">
        <f t="shared" si="9"/>
        <v>0</v>
      </c>
      <c r="M254" s="94">
        <v>0</v>
      </c>
      <c r="N254" s="94">
        <v>0</v>
      </c>
      <c r="O254" s="96">
        <v>0</v>
      </c>
      <c r="P254" s="95">
        <v>0</v>
      </c>
      <c r="Q254" s="97">
        <v>0</v>
      </c>
    </row>
    <row r="255" spans="1:17" x14ac:dyDescent="0.25">
      <c r="A255" s="98">
        <f t="shared" si="10"/>
        <v>51774</v>
      </c>
      <c r="B255" s="98" t="str">
        <f>+asset_level_drivers!$G$1</f>
        <v>FORE ONLY</v>
      </c>
      <c r="C255" s="99">
        <v>40</v>
      </c>
      <c r="D255" s="100">
        <v>6.063635675430298</v>
      </c>
      <c r="E255" s="100">
        <v>113.40815686035157</v>
      </c>
      <c r="F255" s="100">
        <v>10.546959671020508</v>
      </c>
      <c r="G255" s="100">
        <v>6.063635675430298</v>
      </c>
      <c r="H255" s="100">
        <v>4.4212320423126217</v>
      </c>
      <c r="I255" s="100">
        <v>63.228619384765622</v>
      </c>
      <c r="J255" s="100">
        <v>6.991823425292969</v>
      </c>
      <c r="K255" s="101">
        <v>215.07078598484844</v>
      </c>
      <c r="L255" s="102">
        <f t="shared" si="9"/>
        <v>0</v>
      </c>
      <c r="M255" s="102">
        <v>0</v>
      </c>
      <c r="N255" s="102">
        <v>0</v>
      </c>
      <c r="O255" s="103">
        <v>0</v>
      </c>
      <c r="P255" s="104">
        <v>0</v>
      </c>
      <c r="Q255" s="105">
        <v>0</v>
      </c>
    </row>
    <row r="256" spans="1:17" x14ac:dyDescent="0.25">
      <c r="A256" s="106">
        <f t="shared" si="10"/>
        <v>51805</v>
      </c>
      <c r="B256" s="106" t="str">
        <f>+asset_level_drivers!$G$1</f>
        <v>FORE ONLY</v>
      </c>
      <c r="C256" s="93">
        <v>40</v>
      </c>
      <c r="D256" s="94">
        <v>5.9784634761810302</v>
      </c>
      <c r="E256" s="94">
        <v>110.80880908203125</v>
      </c>
      <c r="F256" s="94">
        <v>10.305220306396484</v>
      </c>
      <c r="G256" s="94">
        <v>5.9784634761810302</v>
      </c>
      <c r="H256" s="94">
        <v>4.3580034828186038</v>
      </c>
      <c r="I256" s="94">
        <v>61.75426513671875</v>
      </c>
      <c r="J256" s="94">
        <v>6.8293043746948241</v>
      </c>
      <c r="K256" s="95">
        <v>214.89214015151515</v>
      </c>
      <c r="L256" s="94">
        <f t="shared" si="9"/>
        <v>0</v>
      </c>
      <c r="M256" s="94">
        <v>0</v>
      </c>
      <c r="N256" s="94">
        <v>0</v>
      </c>
      <c r="O256" s="96">
        <v>0</v>
      </c>
      <c r="P256" s="95">
        <v>0</v>
      </c>
      <c r="Q256" s="97">
        <v>0</v>
      </c>
    </row>
    <row r="257" spans="1:17" x14ac:dyDescent="0.25">
      <c r="A257" s="98">
        <f t="shared" si="10"/>
        <v>51835</v>
      </c>
      <c r="B257" s="98" t="str">
        <f>+asset_level_drivers!$G$1</f>
        <v>FORE ONLY</v>
      </c>
      <c r="C257" s="99">
        <v>40</v>
      </c>
      <c r="D257" s="100">
        <v>5.9174469642639158</v>
      </c>
      <c r="E257" s="100">
        <v>107.10303540039062</v>
      </c>
      <c r="F257" s="100">
        <v>9.9605833129882804</v>
      </c>
      <c r="G257" s="100">
        <v>5.9174469642639158</v>
      </c>
      <c r="H257" s="100">
        <v>4.3128882713317873</v>
      </c>
      <c r="I257" s="100">
        <v>59.64920861816406</v>
      </c>
      <c r="J257" s="100">
        <v>6.5973262481689456</v>
      </c>
      <c r="K257" s="101">
        <v>214.71441998106059</v>
      </c>
      <c r="L257" s="102">
        <f t="shared" si="9"/>
        <v>0</v>
      </c>
      <c r="M257" s="102">
        <v>0</v>
      </c>
      <c r="N257" s="102">
        <v>0</v>
      </c>
      <c r="O257" s="103">
        <v>0</v>
      </c>
      <c r="P257" s="104">
        <v>0</v>
      </c>
      <c r="Q257" s="105">
        <v>0</v>
      </c>
    </row>
    <row r="258" spans="1:17" x14ac:dyDescent="0.25">
      <c r="A258" s="106">
        <f t="shared" si="10"/>
        <v>51866</v>
      </c>
      <c r="B258" s="106" t="str">
        <f>+asset_level_drivers!$G$1</f>
        <v>FORE ONLY</v>
      </c>
      <c r="C258" s="93">
        <v>40</v>
      </c>
      <c r="D258" s="94">
        <v>5.8870135307312008</v>
      </c>
      <c r="E258" s="94">
        <v>106.55220410156249</v>
      </c>
      <c r="F258" s="94">
        <v>9.9093559722900384</v>
      </c>
      <c r="G258" s="94">
        <v>5.8870135307312008</v>
      </c>
      <c r="H258" s="94">
        <v>4.2907071380615234</v>
      </c>
      <c r="I258" s="94">
        <v>59.342431274414061</v>
      </c>
      <c r="J258" s="94">
        <v>6.5633961410522463</v>
      </c>
      <c r="K258" s="95">
        <v>214.53761955492425</v>
      </c>
      <c r="L258" s="94">
        <f t="shared" ref="L258:L321" si="11">+P258+O258</f>
        <v>0</v>
      </c>
      <c r="M258" s="94">
        <v>0</v>
      </c>
      <c r="N258" s="94">
        <v>0</v>
      </c>
      <c r="O258" s="96">
        <v>0</v>
      </c>
      <c r="P258" s="95">
        <v>0</v>
      </c>
      <c r="Q258" s="97">
        <v>0</v>
      </c>
    </row>
    <row r="259" spans="1:17" x14ac:dyDescent="0.25">
      <c r="A259" s="98">
        <f t="shared" ref="A259:A322" si="12">+EOMONTH(A258,1)</f>
        <v>51897</v>
      </c>
      <c r="B259" s="98" t="str">
        <f>+asset_level_drivers!$G$1</f>
        <v>FORE ONLY</v>
      </c>
      <c r="C259" s="99">
        <v>40</v>
      </c>
      <c r="D259" s="100">
        <v>5.8567365303039551</v>
      </c>
      <c r="E259" s="100">
        <v>106.00420288085938</v>
      </c>
      <c r="F259" s="100">
        <v>9.8583918609619143</v>
      </c>
      <c r="G259" s="100">
        <v>5.8567365303039551</v>
      </c>
      <c r="H259" s="100">
        <v>4.2686399822235108</v>
      </c>
      <c r="I259" s="100">
        <v>59.037231994628904</v>
      </c>
      <c r="J259" s="100">
        <v>6.5296403808593748</v>
      </c>
      <c r="K259" s="101">
        <v>214.36174005681821</v>
      </c>
      <c r="L259" s="102">
        <f t="shared" si="11"/>
        <v>0</v>
      </c>
      <c r="M259" s="102">
        <v>0</v>
      </c>
      <c r="N259" s="102">
        <v>0</v>
      </c>
      <c r="O259" s="103">
        <v>0</v>
      </c>
      <c r="P259" s="104">
        <v>0</v>
      </c>
      <c r="Q259" s="105">
        <v>0</v>
      </c>
    </row>
    <row r="260" spans="1:17" x14ac:dyDescent="0.25">
      <c r="A260" s="106">
        <f t="shared" si="12"/>
        <v>51925</v>
      </c>
      <c r="B260" s="106" t="str">
        <f>+asset_level_drivers!$G$1</f>
        <v>FORE ONLY</v>
      </c>
      <c r="C260" s="93">
        <v>40</v>
      </c>
      <c r="D260" s="94">
        <v>5.8266152687072754</v>
      </c>
      <c r="E260" s="94">
        <v>105.45902307128907</v>
      </c>
      <c r="F260" s="94">
        <v>9.8076900787353516</v>
      </c>
      <c r="G260" s="94">
        <v>5.8266152687072754</v>
      </c>
      <c r="H260" s="94">
        <v>4.2466863212585446</v>
      </c>
      <c r="I260" s="94">
        <v>58.733602966308595</v>
      </c>
      <c r="J260" s="94">
        <v>6.4960583801269527</v>
      </c>
      <c r="K260" s="95">
        <v>214.18676905776519</v>
      </c>
      <c r="L260" s="94">
        <f t="shared" si="11"/>
        <v>0</v>
      </c>
      <c r="M260" s="94">
        <v>0</v>
      </c>
      <c r="N260" s="94">
        <v>0</v>
      </c>
      <c r="O260" s="96">
        <v>0</v>
      </c>
      <c r="P260" s="95">
        <v>0</v>
      </c>
      <c r="Q260" s="97">
        <v>0</v>
      </c>
    </row>
    <row r="261" spans="1:17" x14ac:dyDescent="0.25">
      <c r="A261" s="98">
        <f t="shared" si="12"/>
        <v>51956</v>
      </c>
      <c r="B261" s="98" t="str">
        <f>+asset_level_drivers!$G$1</f>
        <v>FORE ONLY</v>
      </c>
      <c r="C261" s="99">
        <v>40</v>
      </c>
      <c r="D261" s="100">
        <v>5.796648944854736</v>
      </c>
      <c r="E261" s="100">
        <v>104.91664599609375</v>
      </c>
      <c r="F261" s="100">
        <v>9.7572490386962887</v>
      </c>
      <c r="G261" s="100">
        <v>5.796648944854736</v>
      </c>
      <c r="H261" s="100">
        <v>4.2248455276489256</v>
      </c>
      <c r="I261" s="100">
        <v>58.431535705566404</v>
      </c>
      <c r="J261" s="100">
        <v>6.462649131774902</v>
      </c>
      <c r="K261" s="101">
        <v>214.01270182291665</v>
      </c>
      <c r="L261" s="102">
        <f t="shared" si="11"/>
        <v>0</v>
      </c>
      <c r="M261" s="102">
        <v>0</v>
      </c>
      <c r="N261" s="102">
        <v>0</v>
      </c>
      <c r="O261" s="103">
        <v>0</v>
      </c>
      <c r="P261" s="104">
        <v>0</v>
      </c>
      <c r="Q261" s="105">
        <v>0</v>
      </c>
    </row>
    <row r="262" spans="1:17" x14ac:dyDescent="0.25">
      <c r="A262" s="106">
        <f t="shared" si="12"/>
        <v>51986</v>
      </c>
      <c r="B262" s="106" t="str">
        <f>+asset_level_drivers!$G$1</f>
        <v>FORE ONLY</v>
      </c>
      <c r="C262" s="93">
        <v>40</v>
      </c>
      <c r="D262" s="94">
        <v>5.7668366851806638</v>
      </c>
      <c r="E262" s="94">
        <v>104.37705834960937</v>
      </c>
      <c r="F262" s="94">
        <v>9.7070674285888678</v>
      </c>
      <c r="G262" s="94">
        <v>5.7668366851806638</v>
      </c>
      <c r="H262" s="94">
        <v>4.2031171264648437</v>
      </c>
      <c r="I262" s="94">
        <v>58.131022277832031</v>
      </c>
      <c r="J262" s="94">
        <v>6.4294116897583011</v>
      </c>
      <c r="K262" s="95">
        <v>213.83954071969697</v>
      </c>
      <c r="L262" s="94">
        <f t="shared" si="11"/>
        <v>0</v>
      </c>
      <c r="M262" s="94">
        <v>0</v>
      </c>
      <c r="N262" s="94">
        <v>0</v>
      </c>
      <c r="O262" s="96">
        <v>0</v>
      </c>
      <c r="P262" s="95">
        <v>0</v>
      </c>
      <c r="Q262" s="97">
        <v>0</v>
      </c>
    </row>
    <row r="263" spans="1:17" x14ac:dyDescent="0.25">
      <c r="A263" s="98">
        <f t="shared" si="12"/>
        <v>52017</v>
      </c>
      <c r="B263" s="98" t="str">
        <f>+asset_level_drivers!$G$1</f>
        <v>FORE ONLY</v>
      </c>
      <c r="C263" s="99">
        <v>40</v>
      </c>
      <c r="D263" s="100">
        <v>5.7371777839660645</v>
      </c>
      <c r="E263" s="100">
        <v>103.84024572753906</v>
      </c>
      <c r="F263" s="100">
        <v>9.6571438293457028</v>
      </c>
      <c r="G263" s="100">
        <v>5.7371777839660645</v>
      </c>
      <c r="H263" s="100">
        <v>4.1815004005432126</v>
      </c>
      <c r="I263" s="100">
        <v>57.83205358886719</v>
      </c>
      <c r="J263" s="100">
        <v>6.3963450622558593</v>
      </c>
      <c r="K263" s="101">
        <v>204.50628728693178</v>
      </c>
      <c r="L263" s="102">
        <f t="shared" si="11"/>
        <v>0</v>
      </c>
      <c r="M263" s="102">
        <v>0</v>
      </c>
      <c r="N263" s="102">
        <v>0</v>
      </c>
      <c r="O263" s="103">
        <v>0</v>
      </c>
      <c r="P263" s="104">
        <v>0</v>
      </c>
      <c r="Q263" s="105">
        <v>0</v>
      </c>
    </row>
    <row r="264" spans="1:17" x14ac:dyDescent="0.25">
      <c r="A264" s="106">
        <f t="shared" si="12"/>
        <v>52047</v>
      </c>
      <c r="B264" s="106" t="str">
        <f>+asset_level_drivers!$G$1</f>
        <v>FORE ONLY</v>
      </c>
      <c r="C264" s="93">
        <v>40</v>
      </c>
      <c r="D264" s="94">
        <v>5.7076714134216306</v>
      </c>
      <c r="E264" s="94">
        <v>103.30619470214843</v>
      </c>
      <c r="F264" s="94">
        <v>9.6074770965576164</v>
      </c>
      <c r="G264" s="94">
        <v>5.7076714134216306</v>
      </c>
      <c r="H264" s="94">
        <v>4.1599949264526366</v>
      </c>
      <c r="I264" s="94">
        <v>57.534621887207031</v>
      </c>
      <c r="J264" s="94">
        <v>6.3634486694335939</v>
      </c>
      <c r="K264" s="95">
        <v>204.3398177083333</v>
      </c>
      <c r="L264" s="94">
        <f t="shared" si="11"/>
        <v>0</v>
      </c>
      <c r="M264" s="94">
        <v>0</v>
      </c>
      <c r="N264" s="94">
        <v>0</v>
      </c>
      <c r="O264" s="96">
        <v>0</v>
      </c>
      <c r="P264" s="95">
        <v>0</v>
      </c>
      <c r="Q264" s="97">
        <v>0</v>
      </c>
    </row>
    <row r="265" spans="1:17" x14ac:dyDescent="0.25">
      <c r="A265" s="98">
        <f t="shared" si="12"/>
        <v>52078</v>
      </c>
      <c r="B265" s="98" t="str">
        <f>+asset_level_drivers!$G$1</f>
        <v>FORE ONLY</v>
      </c>
      <c r="C265" s="99">
        <v>40</v>
      </c>
      <c r="D265" s="100">
        <v>5.6783167915344235</v>
      </c>
      <c r="E265" s="100">
        <v>102.77489025878906</v>
      </c>
      <c r="F265" s="100">
        <v>9.5580658874511712</v>
      </c>
      <c r="G265" s="100">
        <v>5.6783167915344235</v>
      </c>
      <c r="H265" s="100">
        <v>4.1385999679565426</v>
      </c>
      <c r="I265" s="100">
        <v>57.238721679687501</v>
      </c>
      <c r="J265" s="100">
        <v>6.3307214202880857</v>
      </c>
      <c r="K265" s="101">
        <v>204.17421460700757</v>
      </c>
      <c r="L265" s="102">
        <f t="shared" si="11"/>
        <v>0</v>
      </c>
      <c r="M265" s="102">
        <v>0</v>
      </c>
      <c r="N265" s="102">
        <v>0</v>
      </c>
      <c r="O265" s="103">
        <v>0</v>
      </c>
      <c r="P265" s="104">
        <v>0</v>
      </c>
      <c r="Q265" s="105">
        <v>0</v>
      </c>
    </row>
    <row r="266" spans="1:17" x14ac:dyDescent="0.25">
      <c r="A266" s="106">
        <f t="shared" si="12"/>
        <v>52109</v>
      </c>
      <c r="B266" s="106" t="str">
        <f>+asset_level_drivers!$G$1</f>
        <v>FORE ONLY</v>
      </c>
      <c r="C266" s="93">
        <v>40</v>
      </c>
      <c r="D266" s="94">
        <v>5.6491131591796879</v>
      </c>
      <c r="E266" s="94">
        <v>102.24631860351562</v>
      </c>
      <c r="F266" s="94">
        <v>9.5089086608886717</v>
      </c>
      <c r="G266" s="94">
        <v>5.6491131591796879</v>
      </c>
      <c r="H266" s="94">
        <v>4.1173151473999026</v>
      </c>
      <c r="I266" s="94">
        <v>56.94434344482422</v>
      </c>
      <c r="J266" s="94">
        <v>6.2981625595092776</v>
      </c>
      <c r="K266" s="95">
        <v>204.00947028882575</v>
      </c>
      <c r="L266" s="94">
        <f t="shared" si="11"/>
        <v>0</v>
      </c>
      <c r="M266" s="94">
        <v>0</v>
      </c>
      <c r="N266" s="94">
        <v>0</v>
      </c>
      <c r="O266" s="96">
        <v>0</v>
      </c>
      <c r="P266" s="95">
        <v>0</v>
      </c>
      <c r="Q266" s="97">
        <v>0</v>
      </c>
    </row>
    <row r="267" spans="1:17" x14ac:dyDescent="0.25">
      <c r="A267" s="98">
        <f t="shared" si="12"/>
        <v>52139</v>
      </c>
      <c r="B267" s="98" t="str">
        <f>+asset_level_drivers!$G$1</f>
        <v>FORE ONLY</v>
      </c>
      <c r="C267" s="99">
        <v>40</v>
      </c>
      <c r="D267" s="100">
        <v>5.6200597648620603</v>
      </c>
      <c r="E267" s="100">
        <v>101.72046374511719</v>
      </c>
      <c r="F267" s="100">
        <v>9.4600040588378906</v>
      </c>
      <c r="G267" s="100">
        <v>5.6200597648620603</v>
      </c>
      <c r="H267" s="100">
        <v>4.0961398506164555</v>
      </c>
      <c r="I267" s="100">
        <v>56.651476684570312</v>
      </c>
      <c r="J267" s="100">
        <v>6.2657708587646486</v>
      </c>
      <c r="K267" s="101">
        <v>203.84557942708335</v>
      </c>
      <c r="L267" s="102">
        <f t="shared" si="11"/>
        <v>0</v>
      </c>
      <c r="M267" s="102">
        <v>0</v>
      </c>
      <c r="N267" s="102">
        <v>0</v>
      </c>
      <c r="O267" s="103">
        <v>0</v>
      </c>
      <c r="P267" s="104">
        <v>0</v>
      </c>
      <c r="Q267" s="105">
        <v>0</v>
      </c>
    </row>
    <row r="268" spans="1:17" x14ac:dyDescent="0.25">
      <c r="A268" s="106">
        <f t="shared" si="12"/>
        <v>52170</v>
      </c>
      <c r="B268" s="106" t="str">
        <f>+asset_level_drivers!$G$1</f>
        <v>FORE ONLY</v>
      </c>
      <c r="C268" s="93">
        <v>40</v>
      </c>
      <c r="D268" s="94">
        <v>5.5911557579040529</v>
      </c>
      <c r="E268" s="94">
        <v>101.19731542968751</v>
      </c>
      <c r="F268" s="94">
        <v>9.4113512573242186</v>
      </c>
      <c r="G268" s="94">
        <v>5.5911557579040529</v>
      </c>
      <c r="H268" s="94">
        <v>4.0750733032226565</v>
      </c>
      <c r="I268" s="94">
        <v>56.360118103027347</v>
      </c>
      <c r="J268" s="94">
        <v>6.2335459213256836</v>
      </c>
      <c r="K268" s="95">
        <v>203.68253669507578</v>
      </c>
      <c r="L268" s="94">
        <f t="shared" si="11"/>
        <v>0</v>
      </c>
      <c r="M268" s="94">
        <v>0</v>
      </c>
      <c r="N268" s="94">
        <v>0</v>
      </c>
      <c r="O268" s="96">
        <v>0</v>
      </c>
      <c r="P268" s="95">
        <v>0</v>
      </c>
      <c r="Q268" s="97">
        <v>0</v>
      </c>
    </row>
    <row r="269" spans="1:17" x14ac:dyDescent="0.25">
      <c r="A269" s="98">
        <f t="shared" si="12"/>
        <v>52200</v>
      </c>
      <c r="B269" s="98" t="str">
        <f>+asset_level_drivers!$G$1</f>
        <v>FORE ONLY</v>
      </c>
      <c r="C269" s="99">
        <v>40</v>
      </c>
      <c r="D269" s="100">
        <v>5.5624003105163577</v>
      </c>
      <c r="E269" s="100">
        <v>100.67685559082031</v>
      </c>
      <c r="F269" s="100">
        <v>9.3629485321044914</v>
      </c>
      <c r="G269" s="100">
        <v>5.5624003105163577</v>
      </c>
      <c r="H269" s="100">
        <v>4.0541152153015139</v>
      </c>
      <c r="I269" s="100">
        <v>56.070256286621095</v>
      </c>
      <c r="J269" s="100">
        <v>6.2014866561889646</v>
      </c>
      <c r="K269" s="101">
        <v>203.52033558238634</v>
      </c>
      <c r="L269" s="102">
        <f t="shared" si="11"/>
        <v>0</v>
      </c>
      <c r="M269" s="102">
        <v>0</v>
      </c>
      <c r="N269" s="102">
        <v>0</v>
      </c>
      <c r="O269" s="103">
        <v>0</v>
      </c>
      <c r="P269" s="104">
        <v>0</v>
      </c>
      <c r="Q269" s="105">
        <v>0</v>
      </c>
    </row>
    <row r="270" spans="1:17" x14ac:dyDescent="0.25">
      <c r="A270" s="106">
        <f t="shared" si="12"/>
        <v>52231</v>
      </c>
      <c r="B270" s="106" t="str">
        <f>+asset_level_drivers!$G$1</f>
        <v>FORE ONLY</v>
      </c>
      <c r="C270" s="93">
        <v>40</v>
      </c>
      <c r="D270" s="94">
        <v>5.533792888641357</v>
      </c>
      <c r="E270" s="94">
        <v>100.15907446289063</v>
      </c>
      <c r="F270" s="94">
        <v>9.3147948913574226</v>
      </c>
      <c r="G270" s="94">
        <v>5.533792888641357</v>
      </c>
      <c r="H270" s="94">
        <v>4.0332648086547849</v>
      </c>
      <c r="I270" s="94">
        <v>55.781887939453128</v>
      </c>
      <c r="J270" s="94">
        <v>6.1695923843383786</v>
      </c>
      <c r="K270" s="95">
        <v>203.35897076231061</v>
      </c>
      <c r="L270" s="94">
        <f t="shared" si="11"/>
        <v>0</v>
      </c>
      <c r="M270" s="94">
        <v>0</v>
      </c>
      <c r="N270" s="94">
        <v>0</v>
      </c>
      <c r="O270" s="96">
        <v>0</v>
      </c>
      <c r="P270" s="95">
        <v>0</v>
      </c>
      <c r="Q270" s="97">
        <v>0</v>
      </c>
    </row>
    <row r="271" spans="1:17" x14ac:dyDescent="0.25">
      <c r="A271" s="98">
        <f t="shared" si="12"/>
        <v>52262</v>
      </c>
      <c r="B271" s="98" t="str">
        <f>+asset_level_drivers!$G$1</f>
        <v>FORE ONLY</v>
      </c>
      <c r="C271" s="99">
        <v>40</v>
      </c>
      <c r="D271" s="100">
        <v>5.5053324432373048</v>
      </c>
      <c r="E271" s="100">
        <v>99.643952514648433</v>
      </c>
      <c r="F271" s="100">
        <v>9.2668885498046869</v>
      </c>
      <c r="G271" s="100">
        <v>5.5053324432373048</v>
      </c>
      <c r="H271" s="100">
        <v>4.0125216407775879</v>
      </c>
      <c r="I271" s="100">
        <v>55.494999206542971</v>
      </c>
      <c r="J271" s="100">
        <v>6.1378621749877933</v>
      </c>
      <c r="K271" s="101">
        <v>203.19844696969699</v>
      </c>
      <c r="L271" s="102">
        <f t="shared" si="11"/>
        <v>0</v>
      </c>
      <c r="M271" s="102">
        <v>0</v>
      </c>
      <c r="N271" s="102">
        <v>0</v>
      </c>
      <c r="O271" s="103">
        <v>0</v>
      </c>
      <c r="P271" s="104">
        <v>0</v>
      </c>
      <c r="Q271" s="105">
        <v>0</v>
      </c>
    </row>
    <row r="272" spans="1:17" x14ac:dyDescent="0.25">
      <c r="A272" s="106">
        <f t="shared" si="12"/>
        <v>52290</v>
      </c>
      <c r="B272" s="106" t="str">
        <f>+asset_level_drivers!$G$1</f>
        <v>FORE ONLY</v>
      </c>
      <c r="C272" s="93">
        <v>40</v>
      </c>
      <c r="D272" s="94">
        <v>5.4770184898376462</v>
      </c>
      <c r="E272" s="94">
        <v>99.131484252929681</v>
      </c>
      <c r="F272" s="94">
        <v>9.2192289886474601</v>
      </c>
      <c r="G272" s="94">
        <v>5.4770184898376462</v>
      </c>
      <c r="H272" s="94">
        <v>3.9918852291107179</v>
      </c>
      <c r="I272" s="94">
        <v>55.209588256835936</v>
      </c>
      <c r="J272" s="94">
        <v>6.1062950210571287</v>
      </c>
      <c r="K272" s="95">
        <v>203.03875532670457</v>
      </c>
      <c r="L272" s="94">
        <f t="shared" si="11"/>
        <v>0</v>
      </c>
      <c r="M272" s="94">
        <v>0</v>
      </c>
      <c r="N272" s="94">
        <v>0</v>
      </c>
      <c r="O272" s="96">
        <v>0</v>
      </c>
      <c r="P272" s="95">
        <v>0</v>
      </c>
      <c r="Q272" s="97">
        <v>0</v>
      </c>
    </row>
    <row r="273" spans="1:17" x14ac:dyDescent="0.25">
      <c r="A273" s="98">
        <f t="shared" si="12"/>
        <v>52321</v>
      </c>
      <c r="B273" s="98" t="str">
        <f>+asset_level_drivers!$G$1</f>
        <v>FORE ONLY</v>
      </c>
      <c r="C273" s="99">
        <v>40</v>
      </c>
      <c r="D273" s="100">
        <v>5.448850151062012</v>
      </c>
      <c r="E273" s="100">
        <v>98.621650512695311</v>
      </c>
      <c r="F273" s="100">
        <v>9.1718144378662103</v>
      </c>
      <c r="G273" s="100">
        <v>5.448850151062012</v>
      </c>
      <c r="H273" s="100">
        <v>3.9713548736572264</v>
      </c>
      <c r="I273" s="100">
        <v>54.925645507812497</v>
      </c>
      <c r="J273" s="100">
        <v>6.0748904190063477</v>
      </c>
      <c r="K273" s="101">
        <v>202.87989109848485</v>
      </c>
      <c r="L273" s="102">
        <f t="shared" si="11"/>
        <v>0</v>
      </c>
      <c r="M273" s="102">
        <v>0</v>
      </c>
      <c r="N273" s="102">
        <v>0</v>
      </c>
      <c r="O273" s="103">
        <v>0</v>
      </c>
      <c r="P273" s="104">
        <v>0</v>
      </c>
      <c r="Q273" s="105">
        <v>0</v>
      </c>
    </row>
    <row r="274" spans="1:17" x14ac:dyDescent="0.25">
      <c r="A274" s="106">
        <f t="shared" si="12"/>
        <v>52351</v>
      </c>
      <c r="B274" s="106" t="str">
        <f>+asset_level_drivers!$G$1</f>
        <v>FORE ONLY</v>
      </c>
      <c r="C274" s="93">
        <v>40</v>
      </c>
      <c r="D274" s="94">
        <v>5.4208267173767091</v>
      </c>
      <c r="E274" s="94">
        <v>98.11443872070312</v>
      </c>
      <c r="F274" s="94">
        <v>9.1246438140869142</v>
      </c>
      <c r="G274" s="94">
        <v>5.4208267173767091</v>
      </c>
      <c r="H274" s="94">
        <v>3.9509302520751954</v>
      </c>
      <c r="I274" s="94">
        <v>54.643162475585939</v>
      </c>
      <c r="J274" s="94">
        <v>6.0436472778320312</v>
      </c>
      <c r="K274" s="95">
        <v>202.72184481534094</v>
      </c>
      <c r="L274" s="94">
        <f t="shared" si="11"/>
        <v>0</v>
      </c>
      <c r="M274" s="94">
        <v>0</v>
      </c>
      <c r="N274" s="94">
        <v>0</v>
      </c>
      <c r="O274" s="96">
        <v>0</v>
      </c>
      <c r="P274" s="95">
        <v>0</v>
      </c>
      <c r="Q274" s="97">
        <v>0</v>
      </c>
    </row>
    <row r="275" spans="1:17" x14ac:dyDescent="0.25">
      <c r="A275" s="98">
        <f t="shared" si="12"/>
        <v>52382</v>
      </c>
      <c r="B275" s="98" t="str">
        <f>+asset_level_drivers!$G$1</f>
        <v>FORE ONLY</v>
      </c>
      <c r="C275" s="99">
        <v>40</v>
      </c>
      <c r="D275" s="100">
        <v>5.392947357177734</v>
      </c>
      <c r="E275" s="100">
        <v>97.609835571289068</v>
      </c>
      <c r="F275" s="100">
        <v>9.0777156677246094</v>
      </c>
      <c r="G275" s="100">
        <v>5.392947357177734</v>
      </c>
      <c r="H275" s="100">
        <v>3.9306105670928955</v>
      </c>
      <c r="I275" s="100">
        <v>54.36213262939453</v>
      </c>
      <c r="J275" s="100">
        <v>6.0125646820068361</v>
      </c>
      <c r="K275" s="101">
        <v>202.56462417140153</v>
      </c>
      <c r="L275" s="102">
        <f t="shared" si="11"/>
        <v>0</v>
      </c>
      <c r="M275" s="102">
        <v>0</v>
      </c>
      <c r="N275" s="102">
        <v>0</v>
      </c>
      <c r="O275" s="103">
        <v>0</v>
      </c>
      <c r="P275" s="104">
        <v>0</v>
      </c>
      <c r="Q275" s="105">
        <v>0</v>
      </c>
    </row>
    <row r="276" spans="1:17" x14ac:dyDescent="0.25">
      <c r="A276" s="106">
        <f t="shared" si="12"/>
        <v>52412</v>
      </c>
      <c r="B276" s="106" t="str">
        <f>+asset_level_drivers!$G$1</f>
        <v>FORE ONLY</v>
      </c>
      <c r="C276" s="93">
        <v>40</v>
      </c>
      <c r="D276" s="94">
        <v>5.3652112884521488</v>
      </c>
      <c r="E276" s="94">
        <v>97.107825805664064</v>
      </c>
      <c r="F276" s="94">
        <v>9.0310287933349613</v>
      </c>
      <c r="G276" s="94">
        <v>5.3652112884521488</v>
      </c>
      <c r="H276" s="94">
        <v>3.9103953132629394</v>
      </c>
      <c r="I276" s="94">
        <v>54.082546081542972</v>
      </c>
      <c r="J276" s="94">
        <v>5.9816419982910158</v>
      </c>
      <c r="K276" s="95">
        <v>202.40821022727275</v>
      </c>
      <c r="L276" s="94">
        <f t="shared" si="11"/>
        <v>0</v>
      </c>
      <c r="M276" s="94">
        <v>0</v>
      </c>
      <c r="N276" s="94">
        <v>0</v>
      </c>
      <c r="O276" s="96">
        <v>0</v>
      </c>
      <c r="P276" s="95">
        <v>0</v>
      </c>
      <c r="Q276" s="97">
        <v>0</v>
      </c>
    </row>
    <row r="277" spans="1:17" x14ac:dyDescent="0.25">
      <c r="A277" s="98">
        <f t="shared" si="12"/>
        <v>52443</v>
      </c>
      <c r="B277" s="98" t="str">
        <f>+asset_level_drivers!$G$1</f>
        <v>FORE ONLY</v>
      </c>
      <c r="C277" s="99">
        <v>40</v>
      </c>
      <c r="D277" s="100">
        <v>5.3376179008483886</v>
      </c>
      <c r="E277" s="100">
        <v>96.608399169921881</v>
      </c>
      <c r="F277" s="100">
        <v>8.9845820007324217</v>
      </c>
      <c r="G277" s="100">
        <v>5.3376179008483886</v>
      </c>
      <c r="H277" s="100">
        <v>3.8902840938568115</v>
      </c>
      <c r="I277" s="100">
        <v>53.804399841308594</v>
      </c>
      <c r="J277" s="100">
        <v>5.9508782424926761</v>
      </c>
      <c r="K277" s="101">
        <v>202.25260890151515</v>
      </c>
      <c r="L277" s="102">
        <f t="shared" si="11"/>
        <v>0</v>
      </c>
      <c r="M277" s="102">
        <v>0</v>
      </c>
      <c r="N277" s="102">
        <v>0</v>
      </c>
      <c r="O277" s="103">
        <v>0</v>
      </c>
      <c r="P277" s="104">
        <v>0</v>
      </c>
      <c r="Q277" s="105">
        <v>0</v>
      </c>
    </row>
    <row r="278" spans="1:17" x14ac:dyDescent="0.25">
      <c r="A278" s="106">
        <f t="shared" si="12"/>
        <v>52474</v>
      </c>
      <c r="B278" s="106" t="str">
        <f>+asset_level_drivers!$G$1</f>
        <v>FORE ONLY</v>
      </c>
      <c r="C278" s="93">
        <v>40</v>
      </c>
      <c r="D278" s="94">
        <v>5.3101664657592771</v>
      </c>
      <c r="E278" s="94">
        <v>96.111541503906253</v>
      </c>
      <c r="F278" s="94">
        <v>8.9383743133544922</v>
      </c>
      <c r="G278" s="94">
        <v>5.3101664657592771</v>
      </c>
      <c r="H278" s="94">
        <v>3.8702763118743895</v>
      </c>
      <c r="I278" s="94">
        <v>53.527683593749998</v>
      </c>
      <c r="J278" s="94">
        <v>5.9202728195190426</v>
      </c>
      <c r="K278" s="95">
        <v>202.0978142755682</v>
      </c>
      <c r="L278" s="94">
        <f t="shared" si="11"/>
        <v>0</v>
      </c>
      <c r="M278" s="94">
        <v>0</v>
      </c>
      <c r="N278" s="94">
        <v>0</v>
      </c>
      <c r="O278" s="96">
        <v>0</v>
      </c>
      <c r="P278" s="95">
        <v>0</v>
      </c>
      <c r="Q278" s="97">
        <v>0</v>
      </c>
    </row>
    <row r="279" spans="1:17" x14ac:dyDescent="0.25">
      <c r="A279" s="98">
        <f t="shared" si="12"/>
        <v>52504</v>
      </c>
      <c r="B279" s="98" t="str">
        <f>+asset_level_drivers!$G$1</f>
        <v>FORE ONLY</v>
      </c>
      <c r="C279" s="99">
        <v>40</v>
      </c>
      <c r="D279" s="100">
        <v>5.2828561553955078</v>
      </c>
      <c r="E279" s="100">
        <v>95.617237792968751</v>
      </c>
      <c r="F279" s="100">
        <v>8.8924040374755862</v>
      </c>
      <c r="G279" s="100">
        <v>5.2828561553955078</v>
      </c>
      <c r="H279" s="100">
        <v>3.850371364593506</v>
      </c>
      <c r="I279" s="100">
        <v>53.252388671875003</v>
      </c>
      <c r="J279" s="100">
        <v>5.8898247528076171</v>
      </c>
      <c r="K279" s="101">
        <v>201.94381392045455</v>
      </c>
      <c r="L279" s="102">
        <f t="shared" si="11"/>
        <v>0</v>
      </c>
      <c r="M279" s="102">
        <v>0</v>
      </c>
      <c r="N279" s="102">
        <v>0</v>
      </c>
      <c r="O279" s="103">
        <v>0</v>
      </c>
      <c r="P279" s="104">
        <v>0</v>
      </c>
      <c r="Q279" s="105">
        <v>0</v>
      </c>
    </row>
    <row r="280" spans="1:17" x14ac:dyDescent="0.25">
      <c r="A280" s="106">
        <f t="shared" si="12"/>
        <v>52535</v>
      </c>
      <c r="B280" s="106" t="str">
        <f>+asset_level_drivers!$G$1</f>
        <v>FORE ONLY</v>
      </c>
      <c r="C280" s="93">
        <v>40</v>
      </c>
      <c r="D280" s="94">
        <v>5.2556863288879399</v>
      </c>
      <c r="E280" s="94">
        <v>95.125477905273442</v>
      </c>
      <c r="F280" s="94">
        <v>8.8466702575683591</v>
      </c>
      <c r="G280" s="94">
        <v>5.2556863288879399</v>
      </c>
      <c r="H280" s="94">
        <v>3.8305688591003419</v>
      </c>
      <c r="I280" s="94">
        <v>52.978512268066403</v>
      </c>
      <c r="J280" s="94">
        <v>5.8595333328247072</v>
      </c>
      <c r="K280" s="95">
        <v>201.79062144886362</v>
      </c>
      <c r="L280" s="94">
        <f t="shared" si="11"/>
        <v>0</v>
      </c>
      <c r="M280" s="94">
        <v>0</v>
      </c>
      <c r="N280" s="94">
        <v>0</v>
      </c>
      <c r="O280" s="96">
        <v>0</v>
      </c>
      <c r="P280" s="95">
        <v>0</v>
      </c>
      <c r="Q280" s="97">
        <v>0</v>
      </c>
    </row>
    <row r="281" spans="1:17" x14ac:dyDescent="0.25">
      <c r="A281" s="98">
        <f t="shared" si="12"/>
        <v>52565</v>
      </c>
      <c r="B281" s="98" t="str">
        <f>+asset_level_drivers!$G$1</f>
        <v>FORE ONLY</v>
      </c>
      <c r="C281" s="99">
        <v>40</v>
      </c>
      <c r="D281" s="100">
        <v>5.2286562881469729</v>
      </c>
      <c r="E281" s="100">
        <v>94.636246215820307</v>
      </c>
      <c r="F281" s="100">
        <v>8.801171813964844</v>
      </c>
      <c r="G281" s="100">
        <v>5.2286562881469729</v>
      </c>
      <c r="H281" s="100">
        <v>3.8108682498931885</v>
      </c>
      <c r="I281" s="100">
        <v>52.706042480468753</v>
      </c>
      <c r="J281" s="100">
        <v>5.8293976058959958</v>
      </c>
      <c r="K281" s="101">
        <v>201.63821377840907</v>
      </c>
      <c r="L281" s="102">
        <f t="shared" si="11"/>
        <v>0</v>
      </c>
      <c r="M281" s="102">
        <v>0</v>
      </c>
      <c r="N281" s="102">
        <v>0</v>
      </c>
      <c r="O281" s="103">
        <v>0</v>
      </c>
      <c r="P281" s="104">
        <v>0</v>
      </c>
      <c r="Q281" s="105">
        <v>0</v>
      </c>
    </row>
    <row r="282" spans="1:17" x14ac:dyDescent="0.25">
      <c r="A282" s="106">
        <f t="shared" si="12"/>
        <v>52596</v>
      </c>
      <c r="B282" s="106" t="str">
        <f>+asset_level_drivers!$G$1</f>
        <v>FORE ONLY</v>
      </c>
      <c r="C282" s="93">
        <v>40</v>
      </c>
      <c r="D282" s="94">
        <v>5.2017652854919429</v>
      </c>
      <c r="E282" s="94">
        <v>94.149531494140632</v>
      </c>
      <c r="F282" s="94">
        <v>8.7559073486328121</v>
      </c>
      <c r="G282" s="94">
        <v>5.2017652854919429</v>
      </c>
      <c r="H282" s="94">
        <v>3.7912688446044922</v>
      </c>
      <c r="I282" s="94">
        <v>52.434975646972653</v>
      </c>
      <c r="J282" s="94">
        <v>5.7994171295166019</v>
      </c>
      <c r="K282" s="95">
        <v>201.48660037878787</v>
      </c>
      <c r="L282" s="94">
        <f t="shared" si="11"/>
        <v>0</v>
      </c>
      <c r="M282" s="94">
        <v>0</v>
      </c>
      <c r="N282" s="94">
        <v>0</v>
      </c>
      <c r="O282" s="96">
        <v>0</v>
      </c>
      <c r="P282" s="95">
        <v>0</v>
      </c>
      <c r="Q282" s="97">
        <v>0</v>
      </c>
    </row>
    <row r="283" spans="1:17" x14ac:dyDescent="0.25">
      <c r="A283" s="98">
        <f t="shared" si="12"/>
        <v>52627</v>
      </c>
      <c r="B283" s="98" t="str">
        <f>+asset_level_drivers!$G$1</f>
        <v>FORE ONLY</v>
      </c>
      <c r="C283" s="99">
        <v>40</v>
      </c>
      <c r="D283" s="100">
        <v>5.1750124626159666</v>
      </c>
      <c r="E283" s="100">
        <v>93.665319335937497</v>
      </c>
      <c r="F283" s="100">
        <v>8.7108757019042962</v>
      </c>
      <c r="G283" s="100">
        <v>5.1750124626159666</v>
      </c>
      <c r="H283" s="100">
        <v>3.7717703285217286</v>
      </c>
      <c r="I283" s="100">
        <v>52.165301635742189</v>
      </c>
      <c r="J283" s="100">
        <v>5.7695905914306644</v>
      </c>
      <c r="K283" s="101">
        <v>201.33577059659092</v>
      </c>
      <c r="L283" s="102">
        <f t="shared" si="11"/>
        <v>0</v>
      </c>
      <c r="M283" s="102">
        <v>0</v>
      </c>
      <c r="N283" s="102">
        <v>0</v>
      </c>
      <c r="O283" s="103">
        <v>0</v>
      </c>
      <c r="P283" s="104">
        <v>0</v>
      </c>
      <c r="Q283" s="105">
        <v>0</v>
      </c>
    </row>
    <row r="284" spans="1:17" x14ac:dyDescent="0.25">
      <c r="A284" s="106">
        <f t="shared" si="12"/>
        <v>52656</v>
      </c>
      <c r="B284" s="106" t="str">
        <f>+asset_level_drivers!$G$1</f>
        <v>FORE ONLY</v>
      </c>
      <c r="C284" s="93">
        <v>40</v>
      </c>
      <c r="D284" s="94">
        <v>5.1139086189270015</v>
      </c>
      <c r="E284" s="94">
        <v>90.872367065429685</v>
      </c>
      <c r="F284" s="94">
        <v>8.4511309204101561</v>
      </c>
      <c r="G284" s="94">
        <v>5.1139086189270015</v>
      </c>
      <c r="H284" s="94">
        <v>3.7265055274963377</v>
      </c>
      <c r="I284" s="94">
        <v>50.579613586425779</v>
      </c>
      <c r="J284" s="94">
        <v>5.594829925537109</v>
      </c>
      <c r="K284" s="95">
        <v>201.18572147253789</v>
      </c>
      <c r="L284" s="94">
        <f t="shared" si="11"/>
        <v>0</v>
      </c>
      <c r="M284" s="94">
        <v>0</v>
      </c>
      <c r="N284" s="94">
        <v>0</v>
      </c>
      <c r="O284" s="96">
        <v>0</v>
      </c>
      <c r="P284" s="95">
        <v>0</v>
      </c>
      <c r="Q284" s="97">
        <v>0</v>
      </c>
    </row>
    <row r="285" spans="1:17" x14ac:dyDescent="0.25">
      <c r="A285" s="98">
        <f t="shared" si="12"/>
        <v>52687</v>
      </c>
      <c r="B285" s="98" t="str">
        <f>+asset_level_drivers!$G$1</f>
        <v>FORE ONLY</v>
      </c>
      <c r="C285" s="99">
        <v>40</v>
      </c>
      <c r="D285" s="100">
        <v>5.0876078186035159</v>
      </c>
      <c r="E285" s="100">
        <v>90.405010131835937</v>
      </c>
      <c r="F285" s="100">
        <v>8.4076667938232426</v>
      </c>
      <c r="G285" s="100">
        <v>5.0876078186035159</v>
      </c>
      <c r="H285" s="100">
        <v>3.7073401432037354</v>
      </c>
      <c r="I285" s="100">
        <v>50.319482482910153</v>
      </c>
      <c r="J285" s="100">
        <v>5.5660557479858399</v>
      </c>
      <c r="K285" s="101">
        <v>201.0364482717803</v>
      </c>
      <c r="L285" s="102">
        <f t="shared" si="11"/>
        <v>0</v>
      </c>
      <c r="M285" s="102">
        <v>0</v>
      </c>
      <c r="N285" s="102">
        <v>0</v>
      </c>
      <c r="O285" s="103">
        <v>0</v>
      </c>
      <c r="P285" s="104">
        <v>0</v>
      </c>
      <c r="Q285" s="105">
        <v>0</v>
      </c>
    </row>
    <row r="286" spans="1:17" x14ac:dyDescent="0.25">
      <c r="A286" s="106">
        <f t="shared" si="12"/>
        <v>52717</v>
      </c>
      <c r="B286" s="106" t="str">
        <f>+asset_level_drivers!$G$1</f>
        <v>FORE ONLY</v>
      </c>
      <c r="C286" s="93">
        <v>40</v>
      </c>
      <c r="D286" s="94">
        <v>5.0614421501159672</v>
      </c>
      <c r="E286" s="94">
        <v>89.940055786132817</v>
      </c>
      <c r="F286" s="94">
        <v>8.3644260253906246</v>
      </c>
      <c r="G286" s="94">
        <v>5.0614421501159672</v>
      </c>
      <c r="H286" s="94">
        <v>3.688273241043091</v>
      </c>
      <c r="I286" s="94">
        <v>50.060688781738278</v>
      </c>
      <c r="J286" s="94">
        <v>5.5374294815063481</v>
      </c>
      <c r="K286" s="95">
        <v>200.88795572916666</v>
      </c>
      <c r="L286" s="94">
        <f t="shared" si="11"/>
        <v>0</v>
      </c>
      <c r="M286" s="94">
        <v>0</v>
      </c>
      <c r="N286" s="94">
        <v>0</v>
      </c>
      <c r="O286" s="96">
        <v>0</v>
      </c>
      <c r="P286" s="95">
        <v>0</v>
      </c>
      <c r="Q286" s="97">
        <v>0</v>
      </c>
    </row>
    <row r="287" spans="1:17" x14ac:dyDescent="0.25">
      <c r="A287" s="98">
        <f t="shared" si="12"/>
        <v>52748</v>
      </c>
      <c r="B287" s="98" t="str">
        <f>+asset_level_drivers!$G$1</f>
        <v>FORE ONLY</v>
      </c>
      <c r="C287" s="99">
        <v>40</v>
      </c>
      <c r="D287" s="100">
        <v>5.0354110527038571</v>
      </c>
      <c r="E287" s="100">
        <v>89.477494140624998</v>
      </c>
      <c r="F287" s="100">
        <v>8.3214078216552743</v>
      </c>
      <c r="G287" s="100">
        <v>5.0354110527038571</v>
      </c>
      <c r="H287" s="100">
        <v>3.6693043231964113</v>
      </c>
      <c r="I287" s="100">
        <v>49.803226013183597</v>
      </c>
      <c r="J287" s="100">
        <v>5.508950439453125</v>
      </c>
      <c r="K287" s="101">
        <v>200.74022372159089</v>
      </c>
      <c r="L287" s="102">
        <f t="shared" si="11"/>
        <v>0</v>
      </c>
      <c r="M287" s="102">
        <v>0</v>
      </c>
      <c r="N287" s="102">
        <v>0</v>
      </c>
      <c r="O287" s="103">
        <v>0</v>
      </c>
      <c r="P287" s="104">
        <v>0</v>
      </c>
      <c r="Q287" s="105">
        <v>0</v>
      </c>
    </row>
    <row r="288" spans="1:17" x14ac:dyDescent="0.25">
      <c r="A288" s="106">
        <f t="shared" si="12"/>
        <v>52778</v>
      </c>
      <c r="B288" s="106" t="str">
        <f>+asset_level_drivers!$G$1</f>
        <v>FORE ONLY</v>
      </c>
      <c r="C288" s="93">
        <v>40</v>
      </c>
      <c r="D288" s="94">
        <v>5.0095138168334961</v>
      </c>
      <c r="E288" s="94">
        <v>89.01731005859375</v>
      </c>
      <c r="F288" s="94">
        <v>8.2786107482910154</v>
      </c>
      <c r="G288" s="94">
        <v>5.0095138168334961</v>
      </c>
      <c r="H288" s="94">
        <v>3.6504330482482912</v>
      </c>
      <c r="I288" s="94">
        <v>49.547087646484378</v>
      </c>
      <c r="J288" s="94">
        <v>5.4806179199218752</v>
      </c>
      <c r="K288" s="95">
        <v>200.59325461647728</v>
      </c>
      <c r="L288" s="94">
        <f t="shared" si="11"/>
        <v>0</v>
      </c>
      <c r="M288" s="94">
        <v>0</v>
      </c>
      <c r="N288" s="94">
        <v>0</v>
      </c>
      <c r="O288" s="96">
        <v>0</v>
      </c>
      <c r="P288" s="95">
        <v>0</v>
      </c>
      <c r="Q288" s="97">
        <v>0</v>
      </c>
    </row>
    <row r="289" spans="1:17" x14ac:dyDescent="0.25">
      <c r="A289" s="98">
        <f t="shared" si="12"/>
        <v>52809</v>
      </c>
      <c r="B289" s="98" t="str">
        <f>+asset_level_drivers!$G$1</f>
        <v>FORE ONLY</v>
      </c>
      <c r="C289" s="99">
        <v>40</v>
      </c>
      <c r="D289" s="100">
        <v>4.98374983215332</v>
      </c>
      <c r="E289" s="100">
        <v>88.559492675781243</v>
      </c>
      <c r="F289" s="100">
        <v>8.2360336456298828</v>
      </c>
      <c r="G289" s="100">
        <v>4.98374983215332</v>
      </c>
      <c r="H289" s="100">
        <v>3.6316588134765624</v>
      </c>
      <c r="I289" s="100">
        <v>49.292266113281251</v>
      </c>
      <c r="J289" s="100">
        <v>5.4524309310913086</v>
      </c>
      <c r="K289" s="101">
        <v>200.4470495975379</v>
      </c>
      <c r="L289" s="102">
        <f t="shared" si="11"/>
        <v>0</v>
      </c>
      <c r="M289" s="102">
        <v>0</v>
      </c>
      <c r="N289" s="102">
        <v>0</v>
      </c>
      <c r="O289" s="103">
        <v>0</v>
      </c>
      <c r="P289" s="104">
        <v>0</v>
      </c>
      <c r="Q289" s="105">
        <v>0</v>
      </c>
    </row>
    <row r="290" spans="1:17" x14ac:dyDescent="0.25">
      <c r="A290" s="106">
        <f t="shared" si="12"/>
        <v>52840</v>
      </c>
      <c r="B290" s="106" t="str">
        <f>+asset_level_drivers!$G$1</f>
        <v>FORE ONLY</v>
      </c>
      <c r="C290" s="93">
        <v>40</v>
      </c>
      <c r="D290" s="94">
        <v>4.9581183395385739</v>
      </c>
      <c r="E290" s="94">
        <v>88.104030639648443</v>
      </c>
      <c r="F290" s="94">
        <v>8.1936757202148431</v>
      </c>
      <c r="G290" s="94">
        <v>4.9581183395385739</v>
      </c>
      <c r="H290" s="94">
        <v>3.6129811363220217</v>
      </c>
      <c r="I290" s="94">
        <v>49.03875555419922</v>
      </c>
      <c r="J290" s="94">
        <v>5.4243890686035154</v>
      </c>
      <c r="K290" s="95">
        <v>200.3016027462121</v>
      </c>
      <c r="L290" s="94">
        <f t="shared" si="11"/>
        <v>0</v>
      </c>
      <c r="M290" s="94">
        <v>0</v>
      </c>
      <c r="N290" s="94">
        <v>0</v>
      </c>
      <c r="O290" s="96">
        <v>0</v>
      </c>
      <c r="P290" s="95">
        <v>0</v>
      </c>
      <c r="Q290" s="97">
        <v>0</v>
      </c>
    </row>
    <row r="291" spans="1:17" x14ac:dyDescent="0.25">
      <c r="A291" s="98">
        <f t="shared" si="12"/>
        <v>52870</v>
      </c>
      <c r="B291" s="98" t="str">
        <f>+asset_level_drivers!$G$1</f>
        <v>FORE ONLY</v>
      </c>
      <c r="C291" s="99">
        <v>40</v>
      </c>
      <c r="D291" s="100">
        <v>4.932618698120117</v>
      </c>
      <c r="E291" s="100">
        <v>87.650911132812496</v>
      </c>
      <c r="F291" s="100">
        <v>8.151535598754883</v>
      </c>
      <c r="G291" s="100">
        <v>4.932618698120117</v>
      </c>
      <c r="H291" s="100">
        <v>3.5943995933532715</v>
      </c>
      <c r="I291" s="100">
        <v>48.786549072265622</v>
      </c>
      <c r="J291" s="100">
        <v>5.3964913406372066</v>
      </c>
      <c r="K291" s="101">
        <v>191.14893584280307</v>
      </c>
      <c r="L291" s="102">
        <f t="shared" si="11"/>
        <v>0</v>
      </c>
      <c r="M291" s="102">
        <v>0</v>
      </c>
      <c r="N291" s="102">
        <v>0</v>
      </c>
      <c r="O291" s="103">
        <v>0</v>
      </c>
      <c r="P291" s="104">
        <v>0</v>
      </c>
      <c r="Q291" s="105">
        <v>0</v>
      </c>
    </row>
    <row r="292" spans="1:17" x14ac:dyDescent="0.25">
      <c r="A292" s="106">
        <f t="shared" si="12"/>
        <v>52901</v>
      </c>
      <c r="B292" s="106" t="str">
        <f>+asset_level_drivers!$G$1</f>
        <v>FORE ONLY</v>
      </c>
      <c r="C292" s="93">
        <v>40</v>
      </c>
      <c r="D292" s="94">
        <v>4.9072501144409184</v>
      </c>
      <c r="E292" s="94">
        <v>87.200120605468754</v>
      </c>
      <c r="F292" s="94">
        <v>8.1096119995117188</v>
      </c>
      <c r="G292" s="94">
        <v>4.9072501144409184</v>
      </c>
      <c r="H292" s="94">
        <v>3.5759134044647216</v>
      </c>
      <c r="I292" s="94">
        <v>48.535639404296873</v>
      </c>
      <c r="J292" s="94">
        <v>5.368737121582031</v>
      </c>
      <c r="K292" s="95">
        <v>191.00911044034092</v>
      </c>
      <c r="L292" s="94">
        <f t="shared" si="11"/>
        <v>0</v>
      </c>
      <c r="M292" s="94">
        <v>0</v>
      </c>
      <c r="N292" s="94">
        <v>0</v>
      </c>
      <c r="O292" s="96">
        <v>0</v>
      </c>
      <c r="P292" s="95">
        <v>0</v>
      </c>
      <c r="Q292" s="97">
        <v>0</v>
      </c>
    </row>
    <row r="293" spans="1:17" x14ac:dyDescent="0.25">
      <c r="A293" s="98">
        <f t="shared" si="12"/>
        <v>52931</v>
      </c>
      <c r="B293" s="98" t="str">
        <f>+asset_level_drivers!$G$1</f>
        <v>FORE ONLY</v>
      </c>
      <c r="C293" s="99">
        <v>40</v>
      </c>
      <c r="D293" s="100">
        <v>4.8820119857788082</v>
      </c>
      <c r="E293" s="100">
        <v>86.751649047851558</v>
      </c>
      <c r="F293" s="100">
        <v>8.0679042053222663</v>
      </c>
      <c r="G293" s="100">
        <v>4.8820119857788082</v>
      </c>
      <c r="H293" s="100">
        <v>3.5575223922729493</v>
      </c>
      <c r="I293" s="100">
        <v>48.286019592285157</v>
      </c>
      <c r="J293" s="100">
        <v>5.3411256790161135</v>
      </c>
      <c r="K293" s="101">
        <v>190.87001302083334</v>
      </c>
      <c r="L293" s="102">
        <f t="shared" si="11"/>
        <v>0</v>
      </c>
      <c r="M293" s="102">
        <v>0</v>
      </c>
      <c r="N293" s="102">
        <v>0</v>
      </c>
      <c r="O293" s="103">
        <v>0</v>
      </c>
      <c r="P293" s="104">
        <v>0</v>
      </c>
      <c r="Q293" s="105">
        <v>0</v>
      </c>
    </row>
    <row r="294" spans="1:17" x14ac:dyDescent="0.25">
      <c r="A294" s="106">
        <f t="shared" si="12"/>
        <v>52962</v>
      </c>
      <c r="B294" s="106" t="str">
        <f>+asset_level_drivers!$G$1</f>
        <v>FORE ONLY</v>
      </c>
      <c r="C294" s="93">
        <v>40</v>
      </c>
      <c r="D294" s="94">
        <v>4.856903713226318</v>
      </c>
      <c r="E294" s="94">
        <v>86.305483886718747</v>
      </c>
      <c r="F294" s="94">
        <v>8.0264108734130861</v>
      </c>
      <c r="G294" s="94">
        <v>4.856903713226318</v>
      </c>
      <c r="H294" s="94">
        <v>3.5392260131835935</v>
      </c>
      <c r="I294" s="94">
        <v>48.03768298339844</v>
      </c>
      <c r="J294" s="94">
        <v>5.3136561584472659</v>
      </c>
      <c r="K294" s="95">
        <v>190.73163529829543</v>
      </c>
      <c r="L294" s="94">
        <f t="shared" si="11"/>
        <v>0</v>
      </c>
      <c r="M294" s="94">
        <v>0</v>
      </c>
      <c r="N294" s="94">
        <v>0</v>
      </c>
      <c r="O294" s="96">
        <v>0</v>
      </c>
      <c r="P294" s="95">
        <v>0</v>
      </c>
      <c r="Q294" s="97">
        <v>0</v>
      </c>
    </row>
    <row r="295" spans="1:17" x14ac:dyDescent="0.25">
      <c r="A295" s="98">
        <f t="shared" si="12"/>
        <v>52993</v>
      </c>
      <c r="B295" s="98" t="str">
        <f>+asset_level_drivers!$G$1</f>
        <v>FORE ONLY</v>
      </c>
      <c r="C295" s="99">
        <v>40</v>
      </c>
      <c r="D295" s="100">
        <v>4.8319246139526371</v>
      </c>
      <c r="E295" s="100">
        <v>85.861613647460942</v>
      </c>
      <c r="F295" s="100">
        <v>7.9851308593750003</v>
      </c>
      <c r="G295" s="100">
        <v>4.8319246139526371</v>
      </c>
      <c r="H295" s="100">
        <v>3.5210238265991212</v>
      </c>
      <c r="I295" s="100">
        <v>47.790625427246091</v>
      </c>
      <c r="J295" s="100">
        <v>5.2863279266357424</v>
      </c>
      <c r="K295" s="101">
        <v>190.59397608901517</v>
      </c>
      <c r="L295" s="102">
        <f t="shared" si="11"/>
        <v>0</v>
      </c>
      <c r="M295" s="102">
        <v>0</v>
      </c>
      <c r="N295" s="102">
        <v>0</v>
      </c>
      <c r="O295" s="103">
        <v>0</v>
      </c>
      <c r="P295" s="104">
        <v>0</v>
      </c>
      <c r="Q295" s="105">
        <v>0</v>
      </c>
    </row>
    <row r="296" spans="1:17" x14ac:dyDescent="0.25">
      <c r="A296" s="106">
        <f t="shared" si="12"/>
        <v>53021</v>
      </c>
      <c r="B296" s="106" t="str">
        <f>+asset_level_drivers!$G$1</f>
        <v>FORE ONLY</v>
      </c>
      <c r="C296" s="93">
        <v>40</v>
      </c>
      <c r="D296" s="94">
        <v>4.807073902130127</v>
      </c>
      <c r="E296" s="94">
        <v>85.420025512695318</v>
      </c>
      <c r="F296" s="94">
        <v>7.9440631103515624</v>
      </c>
      <c r="G296" s="94">
        <v>4.807073902130127</v>
      </c>
      <c r="H296" s="94">
        <v>3.5029150352478027</v>
      </c>
      <c r="I296" s="94">
        <v>47.5448369140625</v>
      </c>
      <c r="J296" s="94">
        <v>5.2591401901245121</v>
      </c>
      <c r="K296" s="95">
        <v>190.45703125</v>
      </c>
      <c r="L296" s="94">
        <f t="shared" si="11"/>
        <v>0</v>
      </c>
      <c r="M296" s="94">
        <v>0</v>
      </c>
      <c r="N296" s="94">
        <v>0</v>
      </c>
      <c r="O296" s="96">
        <v>0</v>
      </c>
      <c r="P296" s="95">
        <v>0</v>
      </c>
      <c r="Q296" s="97">
        <v>0</v>
      </c>
    </row>
    <row r="297" spans="1:17" x14ac:dyDescent="0.25">
      <c r="A297" s="98">
        <f t="shared" si="12"/>
        <v>53052</v>
      </c>
      <c r="B297" s="98" t="str">
        <f>+asset_level_drivers!$G$1</f>
        <v>FORE ONLY</v>
      </c>
      <c r="C297" s="99">
        <v>40</v>
      </c>
      <c r="D297" s="100">
        <v>4.782351013183594</v>
      </c>
      <c r="E297" s="100">
        <v>84.980709960937503</v>
      </c>
      <c r="F297" s="100">
        <v>7.9032068328857425</v>
      </c>
      <c r="G297" s="100">
        <v>4.782351013183594</v>
      </c>
      <c r="H297" s="100">
        <v>3.4848994674682618</v>
      </c>
      <c r="I297" s="100">
        <v>47.300312988281249</v>
      </c>
      <c r="J297" s="100">
        <v>5.232092460632324</v>
      </c>
      <c r="K297" s="101">
        <v>190.32078894412879</v>
      </c>
      <c r="L297" s="102">
        <f t="shared" si="11"/>
        <v>0</v>
      </c>
      <c r="M297" s="102">
        <v>0</v>
      </c>
      <c r="N297" s="102">
        <v>0</v>
      </c>
      <c r="O297" s="103">
        <v>0</v>
      </c>
      <c r="P297" s="104">
        <v>0</v>
      </c>
      <c r="Q297" s="105">
        <v>0</v>
      </c>
    </row>
    <row r="298" spans="1:17" x14ac:dyDescent="0.25">
      <c r="A298" s="106">
        <f t="shared" si="12"/>
        <v>53082</v>
      </c>
      <c r="B298" s="106" t="str">
        <f>+asset_level_drivers!$G$1</f>
        <v>FORE ONLY</v>
      </c>
      <c r="C298" s="93">
        <v>40</v>
      </c>
      <c r="D298" s="94">
        <v>4.7577553024291994</v>
      </c>
      <c r="E298" s="94">
        <v>84.54365258789062</v>
      </c>
      <c r="F298" s="94">
        <v>7.8625604553222654</v>
      </c>
      <c r="G298" s="94">
        <v>4.7577553024291994</v>
      </c>
      <c r="H298" s="94">
        <v>3.4669765815734865</v>
      </c>
      <c r="I298" s="94">
        <v>47.057047424316409</v>
      </c>
      <c r="J298" s="94">
        <v>5.2051837310791012</v>
      </c>
      <c r="K298" s="95">
        <v>190.13219282670457</v>
      </c>
      <c r="L298" s="94">
        <f t="shared" si="11"/>
        <v>0</v>
      </c>
      <c r="M298" s="94">
        <v>0</v>
      </c>
      <c r="N298" s="94">
        <v>0</v>
      </c>
      <c r="O298" s="96">
        <v>0</v>
      </c>
      <c r="P298" s="95">
        <v>0</v>
      </c>
      <c r="Q298" s="97">
        <v>0</v>
      </c>
    </row>
    <row r="299" spans="1:17" x14ac:dyDescent="0.25">
      <c r="A299" s="98">
        <f t="shared" si="12"/>
        <v>53113</v>
      </c>
      <c r="B299" s="98" t="str">
        <f>+asset_level_drivers!$G$1</f>
        <v>FORE ONLY</v>
      </c>
      <c r="C299" s="99">
        <v>40</v>
      </c>
      <c r="D299" s="100">
        <v>4.6781424636840816</v>
      </c>
      <c r="E299" s="100">
        <v>82.131755126953124</v>
      </c>
      <c r="F299" s="100">
        <v>7.6382540130615233</v>
      </c>
      <c r="G299" s="100">
        <v>4.6781424636840816</v>
      </c>
      <c r="H299" s="100">
        <v>3.40778812789917</v>
      </c>
      <c r="I299" s="100">
        <v>45.688091796875</v>
      </c>
      <c r="J299" s="100">
        <v>5.0543016510009764</v>
      </c>
      <c r="K299" s="101">
        <v>189.99763435132579</v>
      </c>
      <c r="L299" s="102">
        <f t="shared" si="11"/>
        <v>0</v>
      </c>
      <c r="M299" s="102">
        <v>0</v>
      </c>
      <c r="N299" s="102">
        <v>0</v>
      </c>
      <c r="O299" s="103">
        <v>0</v>
      </c>
      <c r="P299" s="104">
        <v>0</v>
      </c>
      <c r="Q299" s="105">
        <v>0</v>
      </c>
    </row>
    <row r="300" spans="1:17" x14ac:dyDescent="0.25">
      <c r="A300" s="106">
        <f t="shared" si="12"/>
        <v>53143</v>
      </c>
      <c r="B300" s="106" t="str">
        <f>+asset_level_drivers!$G$1</f>
        <v>FORE ONLY</v>
      </c>
      <c r="C300" s="93">
        <v>40</v>
      </c>
      <c r="D300" s="94">
        <v>4.6540827140808103</v>
      </c>
      <c r="E300" s="94">
        <v>81.709350708007818</v>
      </c>
      <c r="F300" s="94">
        <v>7.5989704437255856</v>
      </c>
      <c r="G300" s="94">
        <v>4.6540827140808103</v>
      </c>
      <c r="H300" s="94">
        <v>3.3902618141174314</v>
      </c>
      <c r="I300" s="94">
        <v>45.453117187499998</v>
      </c>
      <c r="J300" s="94">
        <v>5.0283073120117185</v>
      </c>
      <c r="K300" s="95">
        <v>189.86377367424242</v>
      </c>
      <c r="L300" s="94">
        <f t="shared" si="11"/>
        <v>0</v>
      </c>
      <c r="M300" s="94">
        <v>0</v>
      </c>
      <c r="N300" s="94">
        <v>0</v>
      </c>
      <c r="O300" s="96">
        <v>0</v>
      </c>
      <c r="P300" s="95">
        <v>0</v>
      </c>
      <c r="Q300" s="97">
        <v>0</v>
      </c>
    </row>
    <row r="301" spans="1:17" x14ac:dyDescent="0.25">
      <c r="A301" s="98">
        <f t="shared" si="12"/>
        <v>53174</v>
      </c>
      <c r="B301" s="98" t="str">
        <f>+asset_level_drivers!$G$1</f>
        <v>FORE ONLY</v>
      </c>
      <c r="C301" s="99">
        <v>40</v>
      </c>
      <c r="D301" s="100">
        <v>4.6301467132568357</v>
      </c>
      <c r="E301" s="100">
        <v>81.289118530273441</v>
      </c>
      <c r="F301" s="100">
        <v>7.5598888244628908</v>
      </c>
      <c r="G301" s="100">
        <v>4.6301467132568357</v>
      </c>
      <c r="H301" s="100">
        <v>3.3728256626129149</v>
      </c>
      <c r="I301" s="100">
        <v>45.21935125732422</v>
      </c>
      <c r="J301" s="100">
        <v>5.0024467544555664</v>
      </c>
      <c r="K301" s="101">
        <v>189.67754971590909</v>
      </c>
      <c r="L301" s="102">
        <f t="shared" si="11"/>
        <v>0</v>
      </c>
      <c r="M301" s="102">
        <v>0</v>
      </c>
      <c r="N301" s="102">
        <v>0</v>
      </c>
      <c r="O301" s="103">
        <v>0</v>
      </c>
      <c r="P301" s="104">
        <v>0</v>
      </c>
      <c r="Q301" s="105">
        <v>0</v>
      </c>
    </row>
    <row r="302" spans="1:17" x14ac:dyDescent="0.25">
      <c r="A302" s="106">
        <f t="shared" si="12"/>
        <v>53205</v>
      </c>
      <c r="B302" s="106" t="str">
        <f>+asset_level_drivers!$G$1</f>
        <v>FORE ONLY</v>
      </c>
      <c r="C302" s="93">
        <v>40</v>
      </c>
      <c r="D302" s="94">
        <v>4.6063337707519532</v>
      </c>
      <c r="E302" s="94">
        <v>80.871047485351568</v>
      </c>
      <c r="F302" s="94">
        <v>7.5210082244873044</v>
      </c>
      <c r="G302" s="94">
        <v>4.6063337707519532</v>
      </c>
      <c r="H302" s="94">
        <v>3.3554792060852052</v>
      </c>
      <c r="I302" s="94">
        <v>44.986788024902346</v>
      </c>
      <c r="J302" s="94">
        <v>4.9767191162109379</v>
      </c>
      <c r="K302" s="95">
        <v>189.54539299242424</v>
      </c>
      <c r="L302" s="94">
        <f t="shared" si="11"/>
        <v>0</v>
      </c>
      <c r="M302" s="94">
        <v>0</v>
      </c>
      <c r="N302" s="94">
        <v>0</v>
      </c>
      <c r="O302" s="96">
        <v>0</v>
      </c>
      <c r="P302" s="95">
        <v>0</v>
      </c>
      <c r="Q302" s="97">
        <v>0</v>
      </c>
    </row>
    <row r="303" spans="1:17" x14ac:dyDescent="0.25">
      <c r="A303" s="98">
        <f t="shared" si="12"/>
        <v>53235</v>
      </c>
      <c r="B303" s="98" t="str">
        <f>+asset_level_drivers!$G$1</f>
        <v>FORE ONLY</v>
      </c>
      <c r="C303" s="99">
        <v>40</v>
      </c>
      <c r="D303" s="100">
        <v>4.5826433715820309</v>
      </c>
      <c r="E303" s="100">
        <v>80.455126464843744</v>
      </c>
      <c r="F303" s="100">
        <v>7.4823275909423828</v>
      </c>
      <c r="G303" s="100">
        <v>4.5826433715820309</v>
      </c>
      <c r="H303" s="100">
        <v>3.3382219619750977</v>
      </c>
      <c r="I303" s="100">
        <v>44.755420349121096</v>
      </c>
      <c r="J303" s="100">
        <v>4.9511237640380861</v>
      </c>
      <c r="K303" s="101">
        <v>189.41391276041662</v>
      </c>
      <c r="L303" s="102">
        <f t="shared" si="11"/>
        <v>0</v>
      </c>
      <c r="M303" s="102">
        <v>0</v>
      </c>
      <c r="N303" s="102">
        <v>0</v>
      </c>
      <c r="O303" s="103">
        <v>0</v>
      </c>
      <c r="P303" s="104">
        <v>0</v>
      </c>
      <c r="Q303" s="105">
        <v>0</v>
      </c>
    </row>
    <row r="304" spans="1:17" x14ac:dyDescent="0.25">
      <c r="A304" s="106">
        <f t="shared" si="12"/>
        <v>53266</v>
      </c>
      <c r="B304" s="106" t="str">
        <f>+asset_level_drivers!$G$1</f>
        <v>FORE ONLY</v>
      </c>
      <c r="C304" s="93">
        <v>40</v>
      </c>
      <c r="D304" s="94">
        <v>4.5590747413635251</v>
      </c>
      <c r="E304" s="94">
        <v>80.041344604492181</v>
      </c>
      <c r="F304" s="94">
        <v>7.4438458557128904</v>
      </c>
      <c r="G304" s="94">
        <v>4.5590747413635251</v>
      </c>
      <c r="H304" s="94">
        <v>3.3210534248352053</v>
      </c>
      <c r="I304" s="94">
        <v>44.525242370605469</v>
      </c>
      <c r="J304" s="94">
        <v>4.9256599578857418</v>
      </c>
      <c r="K304" s="95">
        <v>189.28311967329546</v>
      </c>
      <c r="L304" s="94">
        <f t="shared" si="11"/>
        <v>0</v>
      </c>
      <c r="M304" s="94">
        <v>0</v>
      </c>
      <c r="N304" s="94">
        <v>0</v>
      </c>
      <c r="O304" s="96">
        <v>0</v>
      </c>
      <c r="P304" s="95">
        <v>0</v>
      </c>
      <c r="Q304" s="97">
        <v>0</v>
      </c>
    </row>
    <row r="305" spans="1:17" x14ac:dyDescent="0.25">
      <c r="A305" s="98">
        <f t="shared" si="12"/>
        <v>53296</v>
      </c>
      <c r="B305" s="98" t="str">
        <f>+asset_level_drivers!$G$1</f>
        <v>FORE ONLY</v>
      </c>
      <c r="C305" s="99">
        <v>40</v>
      </c>
      <c r="D305" s="100">
        <v>4.5356273765563966</v>
      </c>
      <c r="E305" s="100">
        <v>79.629690673828122</v>
      </c>
      <c r="F305" s="100">
        <v>7.4055619506835937</v>
      </c>
      <c r="G305" s="100">
        <v>4.5356273765563966</v>
      </c>
      <c r="H305" s="100">
        <v>3.3039731636047365</v>
      </c>
      <c r="I305" s="100">
        <v>44.296248291015623</v>
      </c>
      <c r="J305" s="100">
        <v>4.9003271942138671</v>
      </c>
      <c r="K305" s="101">
        <v>189.15300248579544</v>
      </c>
      <c r="L305" s="102">
        <f t="shared" si="11"/>
        <v>0</v>
      </c>
      <c r="M305" s="102">
        <v>0</v>
      </c>
      <c r="N305" s="102">
        <v>0</v>
      </c>
      <c r="O305" s="103">
        <v>0</v>
      </c>
      <c r="P305" s="104">
        <v>0</v>
      </c>
      <c r="Q305" s="105">
        <v>0</v>
      </c>
    </row>
    <row r="306" spans="1:17" x14ac:dyDescent="0.25">
      <c r="A306" s="106">
        <f t="shared" si="12"/>
        <v>53327</v>
      </c>
      <c r="B306" s="106" t="str">
        <f>+asset_level_drivers!$G$1</f>
        <v>FORE ONLY</v>
      </c>
      <c r="C306" s="93">
        <v>40</v>
      </c>
      <c r="D306" s="94">
        <v>4.5123006324768067</v>
      </c>
      <c r="E306" s="94">
        <v>79.220153564453128</v>
      </c>
      <c r="F306" s="94">
        <v>7.3674750366210935</v>
      </c>
      <c r="G306" s="94">
        <v>4.5123006324768067</v>
      </c>
      <c r="H306" s="94">
        <v>3.286980838775635</v>
      </c>
      <c r="I306" s="94">
        <v>44.068431762695312</v>
      </c>
      <c r="J306" s="94">
        <v>4.8751247253417969</v>
      </c>
      <c r="K306" s="95">
        <v>189.02356119791665</v>
      </c>
      <c r="L306" s="94">
        <f t="shared" si="11"/>
        <v>0</v>
      </c>
      <c r="M306" s="94">
        <v>0</v>
      </c>
      <c r="N306" s="94">
        <v>0</v>
      </c>
      <c r="O306" s="96">
        <v>0</v>
      </c>
      <c r="P306" s="95">
        <v>0</v>
      </c>
      <c r="Q306" s="97">
        <v>0</v>
      </c>
    </row>
    <row r="307" spans="1:17" x14ac:dyDescent="0.25">
      <c r="A307" s="98">
        <f t="shared" si="12"/>
        <v>53358</v>
      </c>
      <c r="B307" s="98" t="str">
        <f>+asset_level_drivers!$G$1</f>
        <v>FORE ONLY</v>
      </c>
      <c r="C307" s="99">
        <v>40</v>
      </c>
      <c r="D307" s="100">
        <v>4.4890937614440922</v>
      </c>
      <c r="E307" s="100">
        <v>78.812723266601566</v>
      </c>
      <c r="F307" s="100">
        <v>7.3295840454101562</v>
      </c>
      <c r="G307" s="100">
        <v>4.4890937614440922</v>
      </c>
      <c r="H307" s="100">
        <v>3.2700757865905761</v>
      </c>
      <c r="I307" s="100">
        <v>43.841786926269535</v>
      </c>
      <c r="J307" s="100">
        <v>4.8500518798828125</v>
      </c>
      <c r="K307" s="101">
        <v>188.89478574810607</v>
      </c>
      <c r="L307" s="102">
        <f t="shared" si="11"/>
        <v>0</v>
      </c>
      <c r="M307" s="102">
        <v>0</v>
      </c>
      <c r="N307" s="102">
        <v>0</v>
      </c>
      <c r="O307" s="103">
        <v>0</v>
      </c>
      <c r="P307" s="104">
        <v>0</v>
      </c>
      <c r="Q307" s="105">
        <v>0</v>
      </c>
    </row>
    <row r="308" spans="1:17" x14ac:dyDescent="0.25">
      <c r="A308" s="106">
        <f t="shared" si="12"/>
        <v>53386</v>
      </c>
      <c r="B308" s="106" t="str">
        <f>+asset_level_drivers!$G$1</f>
        <v>FORE ONLY</v>
      </c>
      <c r="C308" s="93">
        <v>40</v>
      </c>
      <c r="D308" s="94">
        <v>4.4660063552856446</v>
      </c>
      <c r="E308" s="94">
        <v>78.407389160156256</v>
      </c>
      <c r="F308" s="94">
        <v>7.2918879241943362</v>
      </c>
      <c r="G308" s="94">
        <v>4.4660063552856446</v>
      </c>
      <c r="H308" s="94">
        <v>3.253257776260376</v>
      </c>
      <c r="I308" s="94">
        <v>43.616309509277343</v>
      </c>
      <c r="J308" s="94">
        <v>4.8251080703735347</v>
      </c>
      <c r="K308" s="95">
        <v>188.76667791193182</v>
      </c>
      <c r="L308" s="94">
        <f t="shared" si="11"/>
        <v>0</v>
      </c>
      <c r="M308" s="94">
        <v>0</v>
      </c>
      <c r="N308" s="94">
        <v>0</v>
      </c>
      <c r="O308" s="96">
        <v>0</v>
      </c>
      <c r="P308" s="95">
        <v>0</v>
      </c>
      <c r="Q308" s="97">
        <v>0</v>
      </c>
    </row>
    <row r="309" spans="1:17" x14ac:dyDescent="0.25">
      <c r="A309" s="98">
        <f t="shared" si="12"/>
        <v>53417</v>
      </c>
      <c r="B309" s="98" t="str">
        <f>+asset_level_drivers!$G$1</f>
        <v>FORE ONLY</v>
      </c>
      <c r="C309" s="99">
        <v>40</v>
      </c>
      <c r="D309" s="100">
        <v>4.4430376548767088</v>
      </c>
      <c r="E309" s="100">
        <v>78.004138549804694</v>
      </c>
      <c r="F309" s="100">
        <v>7.2543855895996092</v>
      </c>
      <c r="G309" s="100">
        <v>4.4430376548767088</v>
      </c>
      <c r="H309" s="100">
        <v>3.2365263214111328</v>
      </c>
      <c r="I309" s="100">
        <v>43.39198986816406</v>
      </c>
      <c r="J309" s="100">
        <v>4.8002924880981448</v>
      </c>
      <c r="K309" s="101">
        <v>188.63923532196969</v>
      </c>
      <c r="L309" s="102">
        <f t="shared" si="11"/>
        <v>0</v>
      </c>
      <c r="M309" s="102">
        <v>0</v>
      </c>
      <c r="N309" s="102">
        <v>0</v>
      </c>
      <c r="O309" s="103">
        <v>0</v>
      </c>
      <c r="P309" s="104">
        <v>0</v>
      </c>
      <c r="Q309" s="105">
        <v>0</v>
      </c>
    </row>
    <row r="310" spans="1:17" x14ac:dyDescent="0.25">
      <c r="A310" s="106">
        <f t="shared" si="12"/>
        <v>53447</v>
      </c>
      <c r="B310" s="106" t="str">
        <f>+asset_level_drivers!$G$1</f>
        <v>FORE ONLY</v>
      </c>
      <c r="C310" s="93">
        <v>40</v>
      </c>
      <c r="D310" s="94">
        <v>4.4201871223449709</v>
      </c>
      <c r="E310" s="94">
        <v>77.602963500976557</v>
      </c>
      <c r="F310" s="94">
        <v>7.2170763854980473</v>
      </c>
      <c r="G310" s="94">
        <v>4.4201871223449709</v>
      </c>
      <c r="H310" s="94">
        <v>3.219880844116211</v>
      </c>
      <c r="I310" s="94">
        <v>43.168823608398441</v>
      </c>
      <c r="J310" s="94">
        <v>4.7756045532226565</v>
      </c>
      <c r="K310" s="95">
        <v>188.5124491003788</v>
      </c>
      <c r="L310" s="94">
        <f t="shared" si="11"/>
        <v>0</v>
      </c>
      <c r="M310" s="94">
        <v>0</v>
      </c>
      <c r="N310" s="94">
        <v>0</v>
      </c>
      <c r="O310" s="96">
        <v>0</v>
      </c>
      <c r="P310" s="95">
        <v>0</v>
      </c>
      <c r="Q310" s="97">
        <v>0</v>
      </c>
    </row>
    <row r="311" spans="1:17" x14ac:dyDescent="0.25">
      <c r="A311" s="98">
        <f t="shared" si="12"/>
        <v>53478</v>
      </c>
      <c r="B311" s="98" t="str">
        <f>+asset_level_drivers!$G$1</f>
        <v>FORE ONLY</v>
      </c>
      <c r="C311" s="99">
        <v>40</v>
      </c>
      <c r="D311" s="100">
        <v>4.3974539871215823</v>
      </c>
      <c r="E311" s="100">
        <v>77.203849975585939</v>
      </c>
      <c r="F311" s="100">
        <v>7.1799587249755863</v>
      </c>
      <c r="G311" s="100">
        <v>4.3974539871215823</v>
      </c>
      <c r="H311" s="100">
        <v>3.2033209304809569</v>
      </c>
      <c r="I311" s="100">
        <v>42.946806701660158</v>
      </c>
      <c r="J311" s="100">
        <v>4.7510434570312503</v>
      </c>
      <c r="K311" s="101">
        <v>188.38632161458332</v>
      </c>
      <c r="L311" s="102">
        <f t="shared" si="11"/>
        <v>0</v>
      </c>
      <c r="M311" s="102">
        <v>0</v>
      </c>
      <c r="N311" s="102">
        <v>0</v>
      </c>
      <c r="O311" s="103">
        <v>0</v>
      </c>
      <c r="P311" s="104">
        <v>0</v>
      </c>
      <c r="Q311" s="105">
        <v>0</v>
      </c>
    </row>
    <row r="312" spans="1:17" x14ac:dyDescent="0.25">
      <c r="A312" s="106">
        <f t="shared" si="12"/>
        <v>53508</v>
      </c>
      <c r="B312" s="106" t="str">
        <f>+asset_level_drivers!$G$1</f>
        <v>FORE ONLY</v>
      </c>
      <c r="C312" s="93">
        <v>40</v>
      </c>
      <c r="D312" s="94">
        <v>4.374837856292725</v>
      </c>
      <c r="E312" s="94">
        <v>76.806789672851565</v>
      </c>
      <c r="F312" s="94">
        <v>7.1430321960449215</v>
      </c>
      <c r="G312" s="94">
        <v>4.374837856292725</v>
      </c>
      <c r="H312" s="94">
        <v>3.1868461685180662</v>
      </c>
      <c r="I312" s="94">
        <v>42.725929931640628</v>
      </c>
      <c r="J312" s="94">
        <v>4.726608840942383</v>
      </c>
      <c r="K312" s="95">
        <v>188.26084576231062</v>
      </c>
      <c r="L312" s="94">
        <f t="shared" si="11"/>
        <v>0</v>
      </c>
      <c r="M312" s="94">
        <v>0</v>
      </c>
      <c r="N312" s="94">
        <v>0</v>
      </c>
      <c r="O312" s="96">
        <v>0</v>
      </c>
      <c r="P312" s="95">
        <v>0</v>
      </c>
      <c r="Q312" s="97">
        <v>0</v>
      </c>
    </row>
    <row r="313" spans="1:17" x14ac:dyDescent="0.25">
      <c r="A313" s="98">
        <f t="shared" si="12"/>
        <v>53539</v>
      </c>
      <c r="B313" s="98" t="str">
        <f>+asset_level_drivers!$G$1</f>
        <v>FORE ONLY</v>
      </c>
      <c r="C313" s="99">
        <v>40</v>
      </c>
      <c r="D313" s="100">
        <v>4.3523380012512209</v>
      </c>
      <c r="E313" s="100">
        <v>76.411771118164069</v>
      </c>
      <c r="F313" s="100">
        <v>7.1062955017089839</v>
      </c>
      <c r="G313" s="100">
        <v>4.3523380012512209</v>
      </c>
      <c r="H313" s="100">
        <v>3.1704562110900878</v>
      </c>
      <c r="I313" s="100">
        <v>42.506190673828122</v>
      </c>
      <c r="J313" s="100">
        <v>4.7022999038696289</v>
      </c>
      <c r="K313" s="101">
        <v>188.13601917613639</v>
      </c>
      <c r="L313" s="102">
        <f t="shared" si="11"/>
        <v>0</v>
      </c>
      <c r="M313" s="102">
        <v>0</v>
      </c>
      <c r="N313" s="102">
        <v>0</v>
      </c>
      <c r="O313" s="103">
        <v>0</v>
      </c>
      <c r="P313" s="104">
        <v>0</v>
      </c>
      <c r="Q313" s="105">
        <v>0</v>
      </c>
    </row>
    <row r="314" spans="1:17" x14ac:dyDescent="0.25">
      <c r="A314" s="106">
        <f t="shared" si="12"/>
        <v>53570</v>
      </c>
      <c r="B314" s="106" t="str">
        <f>+asset_level_drivers!$G$1</f>
        <v>FORE ONLY</v>
      </c>
      <c r="C314" s="93">
        <v>40</v>
      </c>
      <c r="D314" s="94">
        <v>4.3299538764953613</v>
      </c>
      <c r="E314" s="94">
        <v>76.018784912109382</v>
      </c>
      <c r="F314" s="94">
        <v>7.0697477569580078</v>
      </c>
      <c r="G314" s="94">
        <v>4.3299538764953613</v>
      </c>
      <c r="H314" s="94">
        <v>3.1541505546569826</v>
      </c>
      <c r="I314" s="94">
        <v>42.287580932617189</v>
      </c>
      <c r="J314" s="94">
        <v>4.6781159667968746</v>
      </c>
      <c r="K314" s="95">
        <v>188.01184008049239</v>
      </c>
      <c r="L314" s="94">
        <f t="shared" si="11"/>
        <v>0</v>
      </c>
      <c r="M314" s="94">
        <v>0</v>
      </c>
      <c r="N314" s="94">
        <v>0</v>
      </c>
      <c r="O314" s="96">
        <v>0</v>
      </c>
      <c r="P314" s="95">
        <v>0</v>
      </c>
      <c r="Q314" s="97">
        <v>0</v>
      </c>
    </row>
    <row r="315" spans="1:17" x14ac:dyDescent="0.25">
      <c r="A315" s="98">
        <f t="shared" si="12"/>
        <v>53600</v>
      </c>
      <c r="B315" s="98" t="str">
        <f>+asset_level_drivers!$G$1</f>
        <v>FORE ONLY</v>
      </c>
      <c r="C315" s="99">
        <v>40</v>
      </c>
      <c r="D315" s="100">
        <v>4.3076848945617678</v>
      </c>
      <c r="E315" s="100">
        <v>75.627819458007806</v>
      </c>
      <c r="F315" s="100">
        <v>7.0333879241943356</v>
      </c>
      <c r="G315" s="100">
        <v>4.3076848945617678</v>
      </c>
      <c r="H315" s="100">
        <v>3.1379286689758299</v>
      </c>
      <c r="I315" s="100">
        <v>42.070095092773435</v>
      </c>
      <c r="J315" s="100">
        <v>4.6540562362670901</v>
      </c>
      <c r="K315" s="101">
        <v>187.88830196496212</v>
      </c>
      <c r="L315" s="102">
        <f t="shared" si="11"/>
        <v>0</v>
      </c>
      <c r="M315" s="102">
        <v>0</v>
      </c>
      <c r="N315" s="102">
        <v>0</v>
      </c>
      <c r="O315" s="103">
        <v>0</v>
      </c>
      <c r="P315" s="104">
        <v>0</v>
      </c>
      <c r="Q315" s="105">
        <v>0</v>
      </c>
    </row>
    <row r="316" spans="1:17" x14ac:dyDescent="0.25">
      <c r="A316" s="106">
        <f t="shared" si="12"/>
        <v>53631</v>
      </c>
      <c r="B316" s="106" t="str">
        <f>+asset_level_drivers!$G$1</f>
        <v>FORE ONLY</v>
      </c>
      <c r="C316" s="93">
        <v>40</v>
      </c>
      <c r="D316" s="94">
        <v>4.2855304031372068</v>
      </c>
      <c r="E316" s="94">
        <v>75.238864501953131</v>
      </c>
      <c r="F316" s="94">
        <v>6.9972150878906252</v>
      </c>
      <c r="G316" s="94">
        <v>4.2855304031372068</v>
      </c>
      <c r="H316" s="94">
        <v>3.1217902774810793</v>
      </c>
      <c r="I316" s="94">
        <v>41.853727844238279</v>
      </c>
      <c r="J316" s="94">
        <v>4.6301203613281254</v>
      </c>
      <c r="K316" s="95">
        <v>187.76540364583332</v>
      </c>
      <c r="L316" s="94">
        <f t="shared" si="11"/>
        <v>0</v>
      </c>
      <c r="M316" s="94">
        <v>0</v>
      </c>
      <c r="N316" s="94">
        <v>0</v>
      </c>
      <c r="O316" s="96">
        <v>0</v>
      </c>
      <c r="P316" s="95">
        <v>0</v>
      </c>
      <c r="Q316" s="97">
        <v>0</v>
      </c>
    </row>
    <row r="317" spans="1:17" x14ac:dyDescent="0.25">
      <c r="A317" s="98">
        <f t="shared" si="12"/>
        <v>53661</v>
      </c>
      <c r="B317" s="98" t="str">
        <f>+asset_level_drivers!$G$1</f>
        <v>FORE ONLY</v>
      </c>
      <c r="C317" s="99">
        <v>40</v>
      </c>
      <c r="D317" s="100">
        <v>4.2634899444580077</v>
      </c>
      <c r="E317" s="100">
        <v>74.851910888671881</v>
      </c>
      <c r="F317" s="100">
        <v>6.9612283935546877</v>
      </c>
      <c r="G317" s="100">
        <v>4.2634899444580077</v>
      </c>
      <c r="H317" s="100">
        <v>3.1057349205017091</v>
      </c>
      <c r="I317" s="100">
        <v>41.638474304199221</v>
      </c>
      <c r="J317" s="100">
        <v>4.606307670593262</v>
      </c>
      <c r="K317" s="101">
        <v>187.64314038825756</v>
      </c>
      <c r="L317" s="102">
        <f t="shared" si="11"/>
        <v>0</v>
      </c>
      <c r="M317" s="102">
        <v>0</v>
      </c>
      <c r="N317" s="102">
        <v>0</v>
      </c>
      <c r="O317" s="103">
        <v>0</v>
      </c>
      <c r="P317" s="104">
        <v>0</v>
      </c>
      <c r="Q317" s="105">
        <v>0</v>
      </c>
    </row>
    <row r="318" spans="1:17" x14ac:dyDescent="0.25">
      <c r="A318" s="106">
        <f t="shared" si="12"/>
        <v>53692</v>
      </c>
      <c r="B318" s="106" t="str">
        <f>+asset_level_drivers!$G$1</f>
        <v>FORE ONLY</v>
      </c>
      <c r="C318" s="93">
        <v>40</v>
      </c>
      <c r="D318" s="94">
        <v>4.2415627708435055</v>
      </c>
      <c r="E318" s="94">
        <v>74.466946289062506</v>
      </c>
      <c r="F318" s="94">
        <v>6.9254266815185543</v>
      </c>
      <c r="G318" s="94">
        <v>4.2415627708435055</v>
      </c>
      <c r="H318" s="94">
        <v>3.0897621307373049</v>
      </c>
      <c r="I318" s="94">
        <v>41.42432769775391</v>
      </c>
      <c r="J318" s="94">
        <v>4.5826174087524416</v>
      </c>
      <c r="K318" s="95">
        <v>187.46847419507574</v>
      </c>
      <c r="L318" s="94">
        <f t="shared" si="11"/>
        <v>0</v>
      </c>
      <c r="M318" s="94">
        <v>0</v>
      </c>
      <c r="N318" s="94">
        <v>0</v>
      </c>
      <c r="O318" s="96">
        <v>0</v>
      </c>
      <c r="P318" s="95">
        <v>0</v>
      </c>
      <c r="Q318" s="97">
        <v>0</v>
      </c>
    </row>
    <row r="319" spans="1:17" x14ac:dyDescent="0.25">
      <c r="A319" s="98">
        <f t="shared" si="12"/>
        <v>53723</v>
      </c>
      <c r="B319" s="98" t="str">
        <f>+asset_level_drivers!$G$1</f>
        <v>FORE ONLY</v>
      </c>
      <c r="C319" s="99">
        <v>40</v>
      </c>
      <c r="D319" s="100">
        <v>4.2197483634948734</v>
      </c>
      <c r="E319" s="100">
        <v>74.083962402343744</v>
      </c>
      <c r="F319" s="100">
        <v>6.889809188842773</v>
      </c>
      <c r="G319" s="100">
        <v>4.2197483634948734</v>
      </c>
      <c r="H319" s="100">
        <v>3.0738714485168459</v>
      </c>
      <c r="I319" s="100">
        <v>41.211281066894529</v>
      </c>
      <c r="J319" s="100">
        <v>4.5590489501953124</v>
      </c>
      <c r="K319" s="101">
        <v>187.34779237689395</v>
      </c>
      <c r="L319" s="102">
        <f t="shared" si="11"/>
        <v>0</v>
      </c>
      <c r="M319" s="102">
        <v>0</v>
      </c>
      <c r="N319" s="102">
        <v>0</v>
      </c>
      <c r="O319" s="103">
        <v>0</v>
      </c>
      <c r="P319" s="104">
        <v>0</v>
      </c>
      <c r="Q319" s="105">
        <v>0</v>
      </c>
    </row>
    <row r="320" spans="1:17" x14ac:dyDescent="0.25">
      <c r="A320" s="106">
        <f t="shared" si="12"/>
        <v>53751</v>
      </c>
      <c r="B320" s="106" t="str">
        <f>+asset_level_drivers!$G$1</f>
        <v>FORE ONLY</v>
      </c>
      <c r="C320" s="93">
        <v>40</v>
      </c>
      <c r="D320" s="94">
        <v>4.1980461845397947</v>
      </c>
      <c r="E320" s="94">
        <v>73.702947753906244</v>
      </c>
      <c r="F320" s="94">
        <v>6.8543748626708982</v>
      </c>
      <c r="G320" s="94">
        <v>4.1980461845397947</v>
      </c>
      <c r="H320" s="94">
        <v>3.0580624961853027</v>
      </c>
      <c r="I320" s="94">
        <v>40.999331115722654</v>
      </c>
      <c r="J320" s="94">
        <v>4.5356016921997071</v>
      </c>
      <c r="K320" s="95">
        <v>187.22773851799244</v>
      </c>
      <c r="L320" s="94">
        <f t="shared" si="11"/>
        <v>0</v>
      </c>
      <c r="M320" s="94">
        <v>0</v>
      </c>
      <c r="N320" s="94">
        <v>0</v>
      </c>
      <c r="O320" s="96">
        <v>0</v>
      </c>
      <c r="P320" s="95">
        <v>0</v>
      </c>
      <c r="Q320" s="97">
        <v>0</v>
      </c>
    </row>
    <row r="321" spans="1:17" x14ac:dyDescent="0.25">
      <c r="A321" s="98">
        <f t="shared" si="12"/>
        <v>53782</v>
      </c>
      <c r="B321" s="98" t="str">
        <f>+asset_level_drivers!$G$1</f>
        <v>FORE ONLY</v>
      </c>
      <c r="C321" s="99">
        <v>40</v>
      </c>
      <c r="D321" s="100">
        <v>4.1764555892944335</v>
      </c>
      <c r="E321" s="100">
        <v>73.323892456054693</v>
      </c>
      <c r="F321" s="100">
        <v>6.8191227264404297</v>
      </c>
      <c r="G321" s="100">
        <v>4.1764555892944335</v>
      </c>
      <c r="H321" s="100">
        <v>3.0423348274230957</v>
      </c>
      <c r="I321" s="100">
        <v>40.788471557617186</v>
      </c>
      <c r="J321" s="100">
        <v>4.5122750854492191</v>
      </c>
      <c r="K321" s="101">
        <v>187.1083019649621</v>
      </c>
      <c r="L321" s="102">
        <f t="shared" si="11"/>
        <v>0</v>
      </c>
      <c r="M321" s="102">
        <v>0</v>
      </c>
      <c r="N321" s="102">
        <v>0</v>
      </c>
      <c r="O321" s="103">
        <v>0</v>
      </c>
      <c r="P321" s="104">
        <v>0</v>
      </c>
      <c r="Q321" s="105">
        <v>0</v>
      </c>
    </row>
    <row r="322" spans="1:17" x14ac:dyDescent="0.25">
      <c r="A322" s="106">
        <f t="shared" si="12"/>
        <v>53812</v>
      </c>
      <c r="B322" s="106" t="str">
        <f>+asset_level_drivers!$G$1</f>
        <v>FORE ONLY</v>
      </c>
      <c r="C322" s="93">
        <v>40</v>
      </c>
      <c r="D322" s="94">
        <v>4.1549760055541993</v>
      </c>
      <c r="E322" s="94">
        <v>72.946786865234372</v>
      </c>
      <c r="F322" s="94">
        <v>6.784051849365234</v>
      </c>
      <c r="G322" s="94">
        <v>4.1549760055541993</v>
      </c>
      <c r="H322" s="94">
        <v>3.0266880683898925</v>
      </c>
      <c r="I322" s="94">
        <v>40.578695983886718</v>
      </c>
      <c r="J322" s="94">
        <v>4.4890683822631834</v>
      </c>
      <c r="K322" s="95">
        <v>186.98948626893937</v>
      </c>
      <c r="L322" s="94">
        <f t="shared" ref="L322:L385" si="13">+P322+O322</f>
        <v>0</v>
      </c>
      <c r="M322" s="94">
        <v>0</v>
      </c>
      <c r="N322" s="94">
        <v>0</v>
      </c>
      <c r="O322" s="96">
        <v>0</v>
      </c>
      <c r="P322" s="95">
        <v>0</v>
      </c>
      <c r="Q322" s="97">
        <v>0</v>
      </c>
    </row>
    <row r="323" spans="1:17" x14ac:dyDescent="0.25">
      <c r="A323" s="98">
        <f t="shared" ref="A323:A386" si="14">+EOMONTH(A322,1)</f>
        <v>53843</v>
      </c>
      <c r="B323" s="98" t="str">
        <f>+asset_level_drivers!$G$1</f>
        <v>FORE ONLY</v>
      </c>
      <c r="C323" s="99">
        <v>40</v>
      </c>
      <c r="D323" s="100">
        <v>4.1336068687438967</v>
      </c>
      <c r="E323" s="100">
        <v>72.57161987304687</v>
      </c>
      <c r="F323" s="100">
        <v>6.7491613464355469</v>
      </c>
      <c r="G323" s="100">
        <v>4.1336068687438967</v>
      </c>
      <c r="H323" s="100">
        <v>3.0111217498779297</v>
      </c>
      <c r="I323" s="100">
        <v>40.369998596191408</v>
      </c>
      <c r="J323" s="100">
        <v>4.465980941772461</v>
      </c>
      <c r="K323" s="101">
        <v>186.87128373579549</v>
      </c>
      <c r="L323" s="102">
        <f t="shared" si="13"/>
        <v>0</v>
      </c>
      <c r="M323" s="102">
        <v>0</v>
      </c>
      <c r="N323" s="102">
        <v>0</v>
      </c>
      <c r="O323" s="103">
        <v>0</v>
      </c>
      <c r="P323" s="104">
        <v>0</v>
      </c>
      <c r="Q323" s="105">
        <v>0</v>
      </c>
    </row>
    <row r="324" spans="1:17" x14ac:dyDescent="0.25">
      <c r="A324" s="106">
        <f t="shared" si="14"/>
        <v>53873</v>
      </c>
      <c r="B324" s="106" t="str">
        <f>+asset_level_drivers!$G$1</f>
        <v>FORE ONLY</v>
      </c>
      <c r="C324" s="93">
        <v>40</v>
      </c>
      <c r="D324" s="94">
        <v>4.1123477058410645</v>
      </c>
      <c r="E324" s="94">
        <v>72.198383300781245</v>
      </c>
      <c r="F324" s="94">
        <v>6.7144503631591794</v>
      </c>
      <c r="G324" s="94">
        <v>4.1123477058410645</v>
      </c>
      <c r="H324" s="94">
        <v>2.9956355361938476</v>
      </c>
      <c r="I324" s="94">
        <v>40.162374572753905</v>
      </c>
      <c r="J324" s="94">
        <v>4.4430123672485351</v>
      </c>
      <c r="K324" s="95">
        <v>186.75369140625003</v>
      </c>
      <c r="L324" s="94">
        <f t="shared" si="13"/>
        <v>0</v>
      </c>
      <c r="M324" s="94">
        <v>0</v>
      </c>
      <c r="N324" s="94">
        <v>0</v>
      </c>
      <c r="O324" s="96">
        <v>0</v>
      </c>
      <c r="P324" s="95">
        <v>0</v>
      </c>
      <c r="Q324" s="97">
        <v>0</v>
      </c>
    </row>
    <row r="325" spans="1:17" x14ac:dyDescent="0.25">
      <c r="A325" s="98">
        <f t="shared" si="14"/>
        <v>53904</v>
      </c>
      <c r="B325" s="98" t="str">
        <f>+asset_level_drivers!$G$1</f>
        <v>FORE ONLY</v>
      </c>
      <c r="C325" s="99">
        <v>40</v>
      </c>
      <c r="D325" s="100">
        <v>4.0911978874206545</v>
      </c>
      <c r="E325" s="100">
        <v>71.82706665039062</v>
      </c>
      <c r="F325" s="100">
        <v>6.679917831420898</v>
      </c>
      <c r="G325" s="100">
        <v>4.0911978874206545</v>
      </c>
      <c r="H325" s="100">
        <v>2.9802289237976076</v>
      </c>
      <c r="I325" s="100">
        <v>39.95582000732422</v>
      </c>
      <c r="J325" s="100">
        <v>4.420161994934082</v>
      </c>
      <c r="K325" s="101">
        <v>186.63670987215909</v>
      </c>
      <c r="L325" s="102">
        <f t="shared" si="13"/>
        <v>0</v>
      </c>
      <c r="M325" s="102">
        <v>0</v>
      </c>
      <c r="N325" s="102">
        <v>0</v>
      </c>
      <c r="O325" s="103">
        <v>0</v>
      </c>
      <c r="P325" s="104">
        <v>0</v>
      </c>
      <c r="Q325" s="105">
        <v>0</v>
      </c>
    </row>
    <row r="326" spans="1:17" x14ac:dyDescent="0.25">
      <c r="A326" s="106">
        <f t="shared" si="14"/>
        <v>53935</v>
      </c>
      <c r="B326" s="106" t="str">
        <f>+asset_level_drivers!$G$1</f>
        <v>FORE ONLY</v>
      </c>
      <c r="C326" s="93">
        <v>40</v>
      </c>
      <c r="D326" s="94">
        <v>4.0701568222045896</v>
      </c>
      <c r="E326" s="94">
        <v>71.457659545898437</v>
      </c>
      <c r="F326" s="94">
        <v>6.6455630340576173</v>
      </c>
      <c r="G326" s="94">
        <v>4.0701568222045896</v>
      </c>
      <c r="H326" s="94">
        <v>2.964901638031006</v>
      </c>
      <c r="I326" s="94">
        <v>39.750326965332029</v>
      </c>
      <c r="J326" s="94">
        <v>4.3974290771484377</v>
      </c>
      <c r="K326" s="95">
        <v>186.52033143939391</v>
      </c>
      <c r="L326" s="94">
        <f t="shared" si="13"/>
        <v>0</v>
      </c>
      <c r="M326" s="94">
        <v>0</v>
      </c>
      <c r="N326" s="94">
        <v>0</v>
      </c>
      <c r="O326" s="96">
        <v>0</v>
      </c>
      <c r="P326" s="95">
        <v>0</v>
      </c>
      <c r="Q326" s="97">
        <v>0</v>
      </c>
    </row>
    <row r="327" spans="1:17" x14ac:dyDescent="0.25">
      <c r="A327" s="98">
        <f t="shared" si="14"/>
        <v>53965</v>
      </c>
      <c r="B327" s="98" t="str">
        <f>+asset_level_drivers!$G$1</f>
        <v>FORE ONLY</v>
      </c>
      <c r="C327" s="99">
        <v>40</v>
      </c>
      <c r="D327" s="100">
        <v>4.0492239036560056</v>
      </c>
      <c r="E327" s="100">
        <v>71.090151000976562</v>
      </c>
      <c r="F327" s="100">
        <v>6.6113847503662111</v>
      </c>
      <c r="G327" s="100">
        <v>4.0492239036560056</v>
      </c>
      <c r="H327" s="100">
        <v>2.949653091430664</v>
      </c>
      <c r="I327" s="100">
        <v>39.545889770507813</v>
      </c>
      <c r="J327" s="100">
        <v>4.3748129425048825</v>
      </c>
      <c r="K327" s="101">
        <v>186.40455788352273</v>
      </c>
      <c r="L327" s="102">
        <f t="shared" si="13"/>
        <v>0</v>
      </c>
      <c r="M327" s="102">
        <v>0</v>
      </c>
      <c r="N327" s="102">
        <v>0</v>
      </c>
      <c r="O327" s="103">
        <v>0</v>
      </c>
      <c r="P327" s="104">
        <v>0</v>
      </c>
      <c r="Q327" s="105">
        <v>0</v>
      </c>
    </row>
    <row r="328" spans="1:17" x14ac:dyDescent="0.25">
      <c r="A328" s="106">
        <f t="shared" si="14"/>
        <v>53996</v>
      </c>
      <c r="B328" s="106" t="str">
        <f>+asset_level_drivers!$G$1</f>
        <v>FORE ONLY</v>
      </c>
      <c r="C328" s="93">
        <v>40</v>
      </c>
      <c r="D328" s="94">
        <v>4.0283986625671391</v>
      </c>
      <c r="E328" s="94">
        <v>70.724533569335932</v>
      </c>
      <c r="F328" s="94">
        <v>6.5773823547363284</v>
      </c>
      <c r="G328" s="94">
        <v>4.0283986625671391</v>
      </c>
      <c r="H328" s="94">
        <v>2.9344829368591308</v>
      </c>
      <c r="I328" s="94">
        <v>39.342504760742187</v>
      </c>
      <c r="J328" s="94">
        <v>4.352313262939453</v>
      </c>
      <c r="K328" s="95">
        <v>186.2893809185606</v>
      </c>
      <c r="L328" s="94">
        <f t="shared" si="13"/>
        <v>0</v>
      </c>
      <c r="M328" s="94">
        <v>0</v>
      </c>
      <c r="N328" s="94">
        <v>0</v>
      </c>
      <c r="O328" s="96">
        <v>0</v>
      </c>
      <c r="P328" s="95">
        <v>0</v>
      </c>
      <c r="Q328" s="97">
        <v>0</v>
      </c>
    </row>
    <row r="329" spans="1:17" x14ac:dyDescent="0.25">
      <c r="A329" s="98">
        <f t="shared" si="14"/>
        <v>54026</v>
      </c>
      <c r="B329" s="98" t="str">
        <f>+asset_level_drivers!$G$1</f>
        <v>FORE ONLY</v>
      </c>
      <c r="C329" s="99">
        <v>40</v>
      </c>
      <c r="D329" s="100">
        <v>4.0076805305480958</v>
      </c>
      <c r="E329" s="100">
        <v>70.36079699707031</v>
      </c>
      <c r="F329" s="100">
        <v>6.5435548248291013</v>
      </c>
      <c r="G329" s="100">
        <v>4.0076805305480958</v>
      </c>
      <c r="H329" s="100">
        <v>2.9193908309936525</v>
      </c>
      <c r="I329" s="100">
        <v>39.140166564941403</v>
      </c>
      <c r="J329" s="100">
        <v>4.3299292602539063</v>
      </c>
      <c r="K329" s="101">
        <v>186.12076882102272</v>
      </c>
      <c r="L329" s="102">
        <f t="shared" si="13"/>
        <v>0</v>
      </c>
      <c r="M329" s="102">
        <v>0</v>
      </c>
      <c r="N329" s="102">
        <v>0</v>
      </c>
      <c r="O329" s="103">
        <v>0</v>
      </c>
      <c r="P329" s="104">
        <v>0</v>
      </c>
      <c r="Q329" s="105">
        <v>0</v>
      </c>
    </row>
    <row r="330" spans="1:17" x14ac:dyDescent="0.25">
      <c r="A330" s="106">
        <f t="shared" si="14"/>
        <v>54057</v>
      </c>
      <c r="B330" s="106" t="str">
        <f>+asset_level_drivers!$G$1</f>
        <v>FORE ONLY</v>
      </c>
      <c r="C330" s="93">
        <v>40</v>
      </c>
      <c r="D330" s="94">
        <v>3.9870689849853518</v>
      </c>
      <c r="E330" s="94">
        <v>69.998930053710936</v>
      </c>
      <c r="F330" s="94">
        <v>6.509901138305664</v>
      </c>
      <c r="G330" s="94">
        <v>3.9870689849853518</v>
      </c>
      <c r="H330" s="94">
        <v>2.9043763694763185</v>
      </c>
      <c r="I330" s="94">
        <v>38.938868041992187</v>
      </c>
      <c r="J330" s="94">
        <v>4.30766039276123</v>
      </c>
      <c r="K330" s="95">
        <v>186.00710996685606</v>
      </c>
      <c r="L330" s="94">
        <f t="shared" si="13"/>
        <v>0</v>
      </c>
      <c r="M330" s="94">
        <v>0</v>
      </c>
      <c r="N330" s="94">
        <v>0</v>
      </c>
      <c r="O330" s="96">
        <v>0</v>
      </c>
      <c r="P330" s="95">
        <v>0</v>
      </c>
      <c r="Q330" s="97">
        <v>0</v>
      </c>
    </row>
    <row r="331" spans="1:17" x14ac:dyDescent="0.25">
      <c r="A331" s="98">
        <f t="shared" si="14"/>
        <v>54088</v>
      </c>
      <c r="B331" s="98" t="str">
        <f>+asset_level_drivers!$G$1</f>
        <v>FORE ONLY</v>
      </c>
      <c r="C331" s="99">
        <v>40</v>
      </c>
      <c r="D331" s="100">
        <v>3.9665634498596192</v>
      </c>
      <c r="E331" s="100">
        <v>69.638924926757809</v>
      </c>
      <c r="F331" s="100">
        <v>6.4764207000732421</v>
      </c>
      <c r="G331" s="100">
        <v>3.9665634498596192</v>
      </c>
      <c r="H331" s="100">
        <v>2.8894391365051271</v>
      </c>
      <c r="I331" s="100">
        <v>38.73860461425781</v>
      </c>
      <c r="J331" s="100">
        <v>4.2855060501098636</v>
      </c>
      <c r="K331" s="101">
        <v>185.89403349905302</v>
      </c>
      <c r="L331" s="102">
        <f t="shared" si="13"/>
        <v>0</v>
      </c>
      <c r="M331" s="102">
        <v>0</v>
      </c>
      <c r="N331" s="102">
        <v>0</v>
      </c>
      <c r="O331" s="103">
        <v>0</v>
      </c>
      <c r="P331" s="104">
        <v>0</v>
      </c>
      <c r="Q331" s="105">
        <v>0</v>
      </c>
    </row>
    <row r="332" spans="1:17" x14ac:dyDescent="0.25">
      <c r="A332" s="106">
        <f t="shared" si="14"/>
        <v>54117</v>
      </c>
      <c r="B332" s="106" t="str">
        <f>+asset_level_drivers!$G$1</f>
        <v>FORE ONLY</v>
      </c>
      <c r="C332" s="93">
        <v>40</v>
      </c>
      <c r="D332" s="94">
        <v>3.9461633605957029</v>
      </c>
      <c r="E332" s="94">
        <v>69.280770874023432</v>
      </c>
      <c r="F332" s="94">
        <v>6.443112350463867</v>
      </c>
      <c r="G332" s="94">
        <v>3.9461633605957029</v>
      </c>
      <c r="H332" s="94">
        <v>2.8745786762237548</v>
      </c>
      <c r="I332" s="94">
        <v>38.539371032714847</v>
      </c>
      <c r="J332" s="94">
        <v>4.2634656143188474</v>
      </c>
      <c r="K332" s="95">
        <v>185.78154356060605</v>
      </c>
      <c r="L332" s="94">
        <f t="shared" si="13"/>
        <v>0</v>
      </c>
      <c r="M332" s="94">
        <v>0</v>
      </c>
      <c r="N332" s="94">
        <v>0</v>
      </c>
      <c r="O332" s="96">
        <v>0</v>
      </c>
      <c r="P332" s="95">
        <v>0</v>
      </c>
      <c r="Q332" s="97">
        <v>0</v>
      </c>
    </row>
    <row r="333" spans="1:17" x14ac:dyDescent="0.25">
      <c r="A333" s="98">
        <f t="shared" si="14"/>
        <v>54148</v>
      </c>
      <c r="B333" s="98" t="str">
        <f>+asset_level_drivers!$G$1</f>
        <v>FORE ONLY</v>
      </c>
      <c r="C333" s="99">
        <v>40</v>
      </c>
      <c r="D333" s="100">
        <v>3.9258682041168211</v>
      </c>
      <c r="E333" s="100">
        <v>68.924459838867193</v>
      </c>
      <c r="F333" s="100">
        <v>6.409975402832031</v>
      </c>
      <c r="G333" s="100">
        <v>3.9258682041168211</v>
      </c>
      <c r="H333" s="100">
        <v>2.8597947254180909</v>
      </c>
      <c r="I333" s="100">
        <v>38.341163024902343</v>
      </c>
      <c r="J333" s="100">
        <v>4.2415386810302733</v>
      </c>
      <c r="K333" s="101">
        <v>176.67745679450761</v>
      </c>
      <c r="L333" s="102">
        <f t="shared" si="13"/>
        <v>0</v>
      </c>
      <c r="M333" s="102">
        <v>0</v>
      </c>
      <c r="N333" s="102">
        <v>0</v>
      </c>
      <c r="O333" s="103">
        <v>0</v>
      </c>
      <c r="P333" s="104">
        <v>0</v>
      </c>
      <c r="Q333" s="105">
        <v>0</v>
      </c>
    </row>
    <row r="334" spans="1:17" x14ac:dyDescent="0.25">
      <c r="A334" s="106">
        <f t="shared" si="14"/>
        <v>54178</v>
      </c>
      <c r="B334" s="106" t="str">
        <f>+asset_level_drivers!$G$1</f>
        <v>FORE ONLY</v>
      </c>
      <c r="C334" s="93">
        <v>40</v>
      </c>
      <c r="D334" s="94">
        <v>3.9056773681640626</v>
      </c>
      <c r="E334" s="94">
        <v>68.569980224609381</v>
      </c>
      <c r="F334" s="94">
        <v>6.3770088577270512</v>
      </c>
      <c r="G334" s="94">
        <v>3.9056773681640626</v>
      </c>
      <c r="H334" s="94">
        <v>2.8450867385864256</v>
      </c>
      <c r="I334" s="94">
        <v>38.143973876953126</v>
      </c>
      <c r="J334" s="94">
        <v>4.2197243652343754</v>
      </c>
      <c r="K334" s="95">
        <v>176.57024502840909</v>
      </c>
      <c r="L334" s="94">
        <f t="shared" si="13"/>
        <v>0</v>
      </c>
      <c r="M334" s="94">
        <v>0</v>
      </c>
      <c r="N334" s="94">
        <v>0</v>
      </c>
      <c r="O334" s="96">
        <v>0</v>
      </c>
      <c r="P334" s="95">
        <v>0</v>
      </c>
      <c r="Q334" s="97">
        <v>0</v>
      </c>
    </row>
    <row r="335" spans="1:17" x14ac:dyDescent="0.25">
      <c r="A335" s="98">
        <f t="shared" si="14"/>
        <v>54209</v>
      </c>
      <c r="B335" s="98" t="str">
        <f>+asset_level_drivers!$G$1</f>
        <v>FORE ONLY</v>
      </c>
      <c r="C335" s="99">
        <v>40</v>
      </c>
      <c r="D335" s="100">
        <v>3.8855904502868652</v>
      </c>
      <c r="E335" s="100">
        <v>68.217324340820312</v>
      </c>
      <c r="F335" s="100">
        <v>6.3442117919921879</v>
      </c>
      <c r="G335" s="100">
        <v>3.8855904502868652</v>
      </c>
      <c r="H335" s="100">
        <v>2.8304544143676758</v>
      </c>
      <c r="I335" s="100">
        <v>37.947799560546876</v>
      </c>
      <c r="J335" s="100">
        <v>4.1980223007202149</v>
      </c>
      <c r="K335" s="101">
        <v>176.46358546401515</v>
      </c>
      <c r="L335" s="102">
        <f t="shared" si="13"/>
        <v>0</v>
      </c>
      <c r="M335" s="102">
        <v>0</v>
      </c>
      <c r="N335" s="102">
        <v>0</v>
      </c>
      <c r="O335" s="103">
        <v>0</v>
      </c>
      <c r="P335" s="104">
        <v>0</v>
      </c>
      <c r="Q335" s="105">
        <v>0</v>
      </c>
    </row>
    <row r="336" spans="1:17" x14ac:dyDescent="0.25">
      <c r="A336" s="106">
        <f t="shared" si="14"/>
        <v>54239</v>
      </c>
      <c r="B336" s="106" t="str">
        <f>+asset_level_drivers!$G$1</f>
        <v>FORE ONLY</v>
      </c>
      <c r="C336" s="93">
        <v>40</v>
      </c>
      <c r="D336" s="94">
        <v>3.8656067829132081</v>
      </c>
      <c r="E336" s="94">
        <v>67.866481567382806</v>
      </c>
      <c r="F336" s="94">
        <v>6.3115834350585933</v>
      </c>
      <c r="G336" s="94">
        <v>3.8656067829132081</v>
      </c>
      <c r="H336" s="94">
        <v>2.8158973274230958</v>
      </c>
      <c r="I336" s="94">
        <v>37.752633300781248</v>
      </c>
      <c r="J336" s="94">
        <v>4.1764317398071293</v>
      </c>
      <c r="K336" s="95">
        <v>176.35748106060603</v>
      </c>
      <c r="L336" s="94">
        <f t="shared" si="13"/>
        <v>0</v>
      </c>
      <c r="M336" s="94">
        <v>0</v>
      </c>
      <c r="N336" s="94">
        <v>0</v>
      </c>
      <c r="O336" s="96">
        <v>0</v>
      </c>
      <c r="P336" s="95">
        <v>0</v>
      </c>
      <c r="Q336" s="97">
        <v>0</v>
      </c>
    </row>
    <row r="337" spans="1:17" x14ac:dyDescent="0.25">
      <c r="A337" s="98">
        <f t="shared" si="14"/>
        <v>54270</v>
      </c>
      <c r="B337" s="98" t="str">
        <f>+asset_level_drivers!$G$1</f>
        <v>FORE ONLY</v>
      </c>
      <c r="C337" s="99">
        <v>40</v>
      </c>
      <c r="D337" s="100">
        <v>3.8457259101867676</v>
      </c>
      <c r="E337" s="100">
        <v>67.517442504882808</v>
      </c>
      <c r="F337" s="100">
        <v>6.2791228637695315</v>
      </c>
      <c r="G337" s="100">
        <v>3.8457259101867676</v>
      </c>
      <c r="H337" s="100">
        <v>2.8014151916503907</v>
      </c>
      <c r="I337" s="100">
        <v>37.558470458984374</v>
      </c>
      <c r="J337" s="100">
        <v>4.1549522476196286</v>
      </c>
      <c r="K337" s="101">
        <v>166.85689630681819</v>
      </c>
      <c r="L337" s="102">
        <f t="shared" si="13"/>
        <v>0</v>
      </c>
      <c r="M337" s="102">
        <v>0</v>
      </c>
      <c r="N337" s="102">
        <v>0</v>
      </c>
      <c r="O337" s="103">
        <v>0</v>
      </c>
      <c r="P337" s="104">
        <v>0</v>
      </c>
      <c r="Q337" s="105">
        <v>0</v>
      </c>
    </row>
    <row r="338" spans="1:17" x14ac:dyDescent="0.25">
      <c r="A338" s="106">
        <f t="shared" si="14"/>
        <v>54301</v>
      </c>
      <c r="B338" s="106" t="str">
        <f>+asset_level_drivers!$G$1</f>
        <v>FORE ONLY</v>
      </c>
      <c r="C338" s="93">
        <v>40</v>
      </c>
      <c r="D338" s="94">
        <v>3.8259472427368162</v>
      </c>
      <c r="E338" s="94">
        <v>67.170198486328118</v>
      </c>
      <c r="F338" s="94">
        <v>6.2468291015624997</v>
      </c>
      <c r="G338" s="94">
        <v>3.8259472427368162</v>
      </c>
      <c r="H338" s="94">
        <v>2.7870074119567869</v>
      </c>
      <c r="I338" s="94">
        <v>37.365306213378908</v>
      </c>
      <c r="J338" s="94">
        <v>4.1335831832885743</v>
      </c>
      <c r="K338" s="95">
        <v>166.75799656723484</v>
      </c>
      <c r="L338" s="94">
        <f t="shared" si="13"/>
        <v>0</v>
      </c>
      <c r="M338" s="94">
        <v>0</v>
      </c>
      <c r="N338" s="94">
        <v>0</v>
      </c>
      <c r="O338" s="96">
        <v>0</v>
      </c>
      <c r="P338" s="95">
        <v>0</v>
      </c>
      <c r="Q338" s="97">
        <v>0</v>
      </c>
    </row>
    <row r="339" spans="1:17" x14ac:dyDescent="0.25">
      <c r="A339" s="98">
        <f t="shared" si="14"/>
        <v>54331</v>
      </c>
      <c r="B339" s="98" t="str">
        <f>+asset_level_drivers!$G$1</f>
        <v>FORE ONLY</v>
      </c>
      <c r="C339" s="99">
        <v>40</v>
      </c>
      <c r="D339" s="100">
        <v>3.8062703666687012</v>
      </c>
      <c r="E339" s="100">
        <v>66.824741455078126</v>
      </c>
      <c r="F339" s="100">
        <v>6.2147016448974606</v>
      </c>
      <c r="G339" s="100">
        <v>3.8062703666687012</v>
      </c>
      <c r="H339" s="100">
        <v>2.7726738281249999</v>
      </c>
      <c r="I339" s="100">
        <v>37.173136474609372</v>
      </c>
      <c r="J339" s="100">
        <v>4.1123242187500004</v>
      </c>
      <c r="K339" s="101">
        <v>166.65960759943178</v>
      </c>
      <c r="L339" s="102">
        <f t="shared" si="13"/>
        <v>0</v>
      </c>
      <c r="M339" s="102">
        <v>0</v>
      </c>
      <c r="N339" s="102">
        <v>0</v>
      </c>
      <c r="O339" s="103">
        <v>0</v>
      </c>
      <c r="P339" s="104">
        <v>0</v>
      </c>
      <c r="Q339" s="105">
        <v>0</v>
      </c>
    </row>
    <row r="340" spans="1:17" x14ac:dyDescent="0.25">
      <c r="A340" s="106">
        <f t="shared" si="14"/>
        <v>54362</v>
      </c>
      <c r="B340" s="106" t="str">
        <f>+asset_level_drivers!$G$1</f>
        <v>FORE ONLY</v>
      </c>
      <c r="C340" s="93">
        <v>40</v>
      </c>
      <c r="D340" s="94">
        <v>3.7866946945190429</v>
      </c>
      <c r="E340" s="94">
        <v>66.481060791015622</v>
      </c>
      <c r="F340" s="94">
        <v>6.1827392883300778</v>
      </c>
      <c r="G340" s="94">
        <v>3.7866946945190429</v>
      </c>
      <c r="H340" s="94">
        <v>2.7584139213562011</v>
      </c>
      <c r="I340" s="94">
        <v>36.98195416259766</v>
      </c>
      <c r="J340" s="94">
        <v>4.0911744537353512</v>
      </c>
      <c r="K340" s="95">
        <v>166.56172762784092</v>
      </c>
      <c r="L340" s="94">
        <f t="shared" si="13"/>
        <v>0</v>
      </c>
      <c r="M340" s="94">
        <v>0</v>
      </c>
      <c r="N340" s="94">
        <v>0</v>
      </c>
      <c r="O340" s="96">
        <v>0</v>
      </c>
      <c r="P340" s="95">
        <v>0</v>
      </c>
      <c r="Q340" s="97">
        <v>0</v>
      </c>
    </row>
    <row r="341" spans="1:17" x14ac:dyDescent="0.25">
      <c r="A341" s="98">
        <f t="shared" si="14"/>
        <v>54392</v>
      </c>
      <c r="B341" s="98" t="str">
        <f>+asset_level_drivers!$G$1</f>
        <v>FORE ONLY</v>
      </c>
      <c r="C341" s="99">
        <v>40</v>
      </c>
      <c r="D341" s="100">
        <v>3.7369719657897948</v>
      </c>
      <c r="E341" s="100">
        <v>63.154262817382815</v>
      </c>
      <c r="F341" s="100">
        <v>5.873347023010254</v>
      </c>
      <c r="G341" s="100">
        <v>3.7369719657897948</v>
      </c>
      <c r="H341" s="100">
        <v>2.7215415573120119</v>
      </c>
      <c r="I341" s="100">
        <v>35.09037097167969</v>
      </c>
      <c r="J341" s="100">
        <v>3.8827572097778322</v>
      </c>
      <c r="K341" s="101">
        <v>166.46435487689394</v>
      </c>
      <c r="L341" s="102">
        <f t="shared" si="13"/>
        <v>0</v>
      </c>
      <c r="M341" s="102">
        <v>0</v>
      </c>
      <c r="N341" s="102">
        <v>0</v>
      </c>
      <c r="O341" s="103">
        <v>0</v>
      </c>
      <c r="P341" s="104">
        <v>0</v>
      </c>
      <c r="Q341" s="105">
        <v>0</v>
      </c>
    </row>
    <row r="342" spans="1:17" x14ac:dyDescent="0.25">
      <c r="A342" s="106">
        <f t="shared" si="14"/>
        <v>54423</v>
      </c>
      <c r="B342" s="106" t="str">
        <f>+asset_level_drivers!$G$1</f>
        <v>FORE ONLY</v>
      </c>
      <c r="C342" s="93">
        <v>40</v>
      </c>
      <c r="D342" s="94">
        <v>3.7177526855468752</v>
      </c>
      <c r="E342" s="94">
        <v>62.829459716796876</v>
      </c>
      <c r="F342" s="94">
        <v>5.843140396118164</v>
      </c>
      <c r="G342" s="94">
        <v>3.7177526855468752</v>
      </c>
      <c r="H342" s="94">
        <v>2.7075446395874025</v>
      </c>
      <c r="I342" s="94">
        <v>34.90990106201172</v>
      </c>
      <c r="J342" s="94">
        <v>3.862788200378418</v>
      </c>
      <c r="K342" s="95">
        <v>166.36748461174244</v>
      </c>
      <c r="L342" s="94">
        <f t="shared" si="13"/>
        <v>0</v>
      </c>
      <c r="M342" s="94">
        <v>0</v>
      </c>
      <c r="N342" s="94">
        <v>0</v>
      </c>
      <c r="O342" s="96">
        <v>0</v>
      </c>
      <c r="P342" s="95">
        <v>0</v>
      </c>
      <c r="Q342" s="97">
        <v>0</v>
      </c>
    </row>
    <row r="343" spans="1:17" x14ac:dyDescent="0.25">
      <c r="A343" s="98">
        <f t="shared" si="14"/>
        <v>54454</v>
      </c>
      <c r="B343" s="98" t="str">
        <f>+asset_level_drivers!$G$1</f>
        <v>FORE ONLY</v>
      </c>
      <c r="C343" s="99">
        <v>40</v>
      </c>
      <c r="D343" s="100">
        <v>3.6986321792602541</v>
      </c>
      <c r="E343" s="100">
        <v>62.506326293945314</v>
      </c>
      <c r="F343" s="100">
        <v>5.8130889816284181</v>
      </c>
      <c r="G343" s="100">
        <v>3.6986321792602541</v>
      </c>
      <c r="H343" s="100">
        <v>2.6936196365356446</v>
      </c>
      <c r="I343" s="100">
        <v>34.730358703613284</v>
      </c>
      <c r="J343" s="100">
        <v>3.8429218139648436</v>
      </c>
      <c r="K343" s="101">
        <v>166.27111446496212</v>
      </c>
      <c r="L343" s="102">
        <f t="shared" si="13"/>
        <v>0</v>
      </c>
      <c r="M343" s="102">
        <v>0</v>
      </c>
      <c r="N343" s="102">
        <v>0</v>
      </c>
      <c r="O343" s="103">
        <v>0</v>
      </c>
      <c r="P343" s="104">
        <v>0</v>
      </c>
      <c r="Q343" s="105">
        <v>0</v>
      </c>
    </row>
    <row r="344" spans="1:17" x14ac:dyDescent="0.25">
      <c r="A344" s="106">
        <f t="shared" si="14"/>
        <v>54482</v>
      </c>
      <c r="B344" s="106" t="str">
        <f>+asset_level_drivers!$G$1</f>
        <v>FORE ONLY</v>
      </c>
      <c r="C344" s="93">
        <v>40</v>
      </c>
      <c r="D344" s="94">
        <v>3.6796100234985349</v>
      </c>
      <c r="E344" s="94">
        <v>62.184854492187497</v>
      </c>
      <c r="F344" s="94">
        <v>5.7831920318603514</v>
      </c>
      <c r="G344" s="94">
        <v>3.6796100234985349</v>
      </c>
      <c r="H344" s="94">
        <v>2.6797663497924806</v>
      </c>
      <c r="I344" s="94">
        <v>34.551738952636718</v>
      </c>
      <c r="J344" s="94">
        <v>3.8231575241088867</v>
      </c>
      <c r="K344" s="95">
        <v>166.17524384469698</v>
      </c>
      <c r="L344" s="94">
        <f t="shared" si="13"/>
        <v>0</v>
      </c>
      <c r="M344" s="94">
        <v>0</v>
      </c>
      <c r="N344" s="94">
        <v>0</v>
      </c>
      <c r="O344" s="96">
        <v>0</v>
      </c>
      <c r="P344" s="95">
        <v>0</v>
      </c>
      <c r="Q344" s="97">
        <v>0</v>
      </c>
    </row>
    <row r="345" spans="1:17" x14ac:dyDescent="0.25">
      <c r="A345" s="98">
        <f t="shared" si="14"/>
        <v>54513</v>
      </c>
      <c r="B345" s="98" t="str">
        <f>+asset_level_drivers!$G$1</f>
        <v>FORE ONLY</v>
      </c>
      <c r="C345" s="99">
        <v>40</v>
      </c>
      <c r="D345" s="100">
        <v>3.5959548988342287</v>
      </c>
      <c r="E345" s="100">
        <v>60.054776855468752</v>
      </c>
      <c r="F345" s="100">
        <v>5.5850948257446289</v>
      </c>
      <c r="G345" s="100">
        <v>3.5959548988342287</v>
      </c>
      <c r="H345" s="100">
        <v>2.6174361381530762</v>
      </c>
      <c r="I345" s="100">
        <v>33.342190795898439</v>
      </c>
      <c r="J345" s="100">
        <v>3.6898558883666994</v>
      </c>
      <c r="K345" s="101">
        <v>166.07986801609849</v>
      </c>
      <c r="L345" s="102">
        <f t="shared" si="13"/>
        <v>0</v>
      </c>
      <c r="M345" s="102">
        <v>0</v>
      </c>
      <c r="N345" s="102">
        <v>0</v>
      </c>
      <c r="O345" s="103">
        <v>0</v>
      </c>
      <c r="P345" s="104">
        <v>0</v>
      </c>
      <c r="Q345" s="105">
        <v>0</v>
      </c>
    </row>
    <row r="346" spans="1:17" x14ac:dyDescent="0.25">
      <c r="A346" s="106">
        <f t="shared" si="14"/>
        <v>54543</v>
      </c>
      <c r="B346" s="106" t="str">
        <f>+asset_level_drivers!$G$1</f>
        <v>FORE ONLY</v>
      </c>
      <c r="C346" s="93">
        <v>40</v>
      </c>
      <c r="D346" s="94">
        <v>3.5774608535766603</v>
      </c>
      <c r="E346" s="94">
        <v>59.745913940429688</v>
      </c>
      <c r="F346" s="94">
        <v>5.5563705749511723</v>
      </c>
      <c r="G346" s="94">
        <v>3.5774608535766603</v>
      </c>
      <c r="H346" s="94">
        <v>2.6039746208190917</v>
      </c>
      <c r="I346" s="94">
        <v>33.170710998535156</v>
      </c>
      <c r="J346" s="94">
        <v>3.6708788375854491</v>
      </c>
      <c r="K346" s="95">
        <v>165.98498224431819</v>
      </c>
      <c r="L346" s="94">
        <f t="shared" si="13"/>
        <v>0</v>
      </c>
      <c r="M346" s="94">
        <v>0</v>
      </c>
      <c r="N346" s="94">
        <v>0</v>
      </c>
      <c r="O346" s="96">
        <v>0</v>
      </c>
      <c r="P346" s="95">
        <v>0</v>
      </c>
      <c r="Q346" s="97">
        <v>0</v>
      </c>
    </row>
    <row r="347" spans="1:17" x14ac:dyDescent="0.25">
      <c r="A347" s="98">
        <f t="shared" si="14"/>
        <v>54574</v>
      </c>
      <c r="B347" s="98" t="str">
        <f>+asset_level_drivers!$G$1</f>
        <v>FORE ONLY</v>
      </c>
      <c r="C347" s="99">
        <v>40</v>
      </c>
      <c r="D347" s="100">
        <v>3.5590619430541994</v>
      </c>
      <c r="E347" s="100">
        <v>59.438640380859376</v>
      </c>
      <c r="F347" s="100">
        <v>5.5277941818237304</v>
      </c>
      <c r="G347" s="100">
        <v>3.5590619430541994</v>
      </c>
      <c r="H347" s="100">
        <v>2.5905823402404784</v>
      </c>
      <c r="I347" s="100">
        <v>33.00011437988281</v>
      </c>
      <c r="J347" s="100">
        <v>3.6519995574951172</v>
      </c>
      <c r="K347" s="101">
        <v>165.89059067234848</v>
      </c>
      <c r="L347" s="102">
        <f t="shared" si="13"/>
        <v>0</v>
      </c>
      <c r="M347" s="102">
        <v>0</v>
      </c>
      <c r="N347" s="102">
        <v>0</v>
      </c>
      <c r="O347" s="103">
        <v>0</v>
      </c>
      <c r="P347" s="104">
        <v>0</v>
      </c>
      <c r="Q347" s="105">
        <v>0</v>
      </c>
    </row>
    <row r="348" spans="1:17" x14ac:dyDescent="0.25">
      <c r="A348" s="106">
        <f t="shared" si="14"/>
        <v>54604</v>
      </c>
      <c r="B348" s="106" t="str">
        <f>+asset_level_drivers!$G$1</f>
        <v>FORE ONLY</v>
      </c>
      <c r="C348" s="93">
        <v>40</v>
      </c>
      <c r="D348" s="94">
        <v>3.5407576637268066</v>
      </c>
      <c r="E348" s="94">
        <v>59.132946777343747</v>
      </c>
      <c r="F348" s="94">
        <v>5.4993646850585938</v>
      </c>
      <c r="G348" s="94">
        <v>3.5407576637268066</v>
      </c>
      <c r="H348" s="94">
        <v>2.5772589645385744</v>
      </c>
      <c r="I348" s="94">
        <v>32.830394226074219</v>
      </c>
      <c r="J348" s="94">
        <v>3.6332172393798827</v>
      </c>
      <c r="K348" s="95">
        <v>156.70914713541669</v>
      </c>
      <c r="L348" s="94">
        <f t="shared" si="13"/>
        <v>0</v>
      </c>
      <c r="M348" s="94">
        <v>0</v>
      </c>
      <c r="N348" s="94">
        <v>0</v>
      </c>
      <c r="O348" s="96">
        <v>0</v>
      </c>
      <c r="P348" s="95">
        <v>0</v>
      </c>
      <c r="Q348" s="97">
        <v>0</v>
      </c>
    </row>
    <row r="349" spans="1:17" x14ac:dyDescent="0.25">
      <c r="A349" s="98">
        <f t="shared" si="14"/>
        <v>54635</v>
      </c>
      <c r="B349" s="98" t="str">
        <f>+asset_level_drivers!$G$1</f>
        <v>FORE ONLY</v>
      </c>
      <c r="C349" s="99">
        <v>40</v>
      </c>
      <c r="D349" s="100">
        <v>3.5225475463867189</v>
      </c>
      <c r="E349" s="100">
        <v>58.828825195312497</v>
      </c>
      <c r="F349" s="100">
        <v>5.4710812988281248</v>
      </c>
      <c r="G349" s="100">
        <v>3.5225475463867189</v>
      </c>
      <c r="H349" s="100">
        <v>2.5640041198730468</v>
      </c>
      <c r="I349" s="100">
        <v>32.661547180175781</v>
      </c>
      <c r="J349" s="100">
        <v>3.6145314788818359</v>
      </c>
      <c r="K349" s="101">
        <v>156.62026100852273</v>
      </c>
      <c r="L349" s="102">
        <f t="shared" si="13"/>
        <v>0</v>
      </c>
      <c r="M349" s="102">
        <v>0</v>
      </c>
      <c r="N349" s="102">
        <v>0</v>
      </c>
      <c r="O349" s="103">
        <v>0</v>
      </c>
      <c r="P349" s="104">
        <v>0</v>
      </c>
      <c r="Q349" s="105">
        <v>0</v>
      </c>
    </row>
    <row r="350" spans="1:17" x14ac:dyDescent="0.25">
      <c r="A350" s="106">
        <f t="shared" si="14"/>
        <v>54666</v>
      </c>
      <c r="B350" s="106" t="str">
        <f>+asset_level_drivers!$G$1</f>
        <v>FORE ONLY</v>
      </c>
      <c r="C350" s="93">
        <v>40</v>
      </c>
      <c r="D350" s="94">
        <v>3.5044310760498045</v>
      </c>
      <c r="E350" s="94">
        <v>58.526267944335935</v>
      </c>
      <c r="F350" s="94">
        <v>5.4429435272216793</v>
      </c>
      <c r="G350" s="94">
        <v>3.5044310760498045</v>
      </c>
      <c r="H350" s="94">
        <v>2.5508174972534179</v>
      </c>
      <c r="I350" s="94">
        <v>32.493568176269534</v>
      </c>
      <c r="J350" s="94">
        <v>3.5959419860839845</v>
      </c>
      <c r="K350" s="95">
        <v>147.36374999999998</v>
      </c>
      <c r="L350" s="94">
        <f t="shared" si="13"/>
        <v>0</v>
      </c>
      <c r="M350" s="94">
        <v>0</v>
      </c>
      <c r="N350" s="94">
        <v>0</v>
      </c>
      <c r="O350" s="96">
        <v>0</v>
      </c>
      <c r="P350" s="95">
        <v>0</v>
      </c>
      <c r="Q350" s="97">
        <v>0</v>
      </c>
    </row>
    <row r="351" spans="1:17" x14ac:dyDescent="0.25">
      <c r="A351" s="98">
        <f t="shared" si="14"/>
        <v>54696</v>
      </c>
      <c r="B351" s="98" t="str">
        <f>+asset_level_drivers!$G$1</f>
        <v>FORE ONLY</v>
      </c>
      <c r="C351" s="99">
        <v>40</v>
      </c>
      <c r="D351" s="100">
        <v>3.4864077491760255</v>
      </c>
      <c r="E351" s="100">
        <v>58.225266113281251</v>
      </c>
      <c r="F351" s="100">
        <v>5.4149502868652339</v>
      </c>
      <c r="G351" s="100">
        <v>3.4864077491760255</v>
      </c>
      <c r="H351" s="100">
        <v>2.5376985931396483</v>
      </c>
      <c r="I351" s="100">
        <v>32.326453308105471</v>
      </c>
      <c r="J351" s="100">
        <v>3.5774479904174803</v>
      </c>
      <c r="K351" s="101">
        <v>147.2808309659091</v>
      </c>
      <c r="L351" s="102">
        <f t="shared" si="13"/>
        <v>0</v>
      </c>
      <c r="M351" s="102">
        <v>0</v>
      </c>
      <c r="N351" s="102">
        <v>0</v>
      </c>
      <c r="O351" s="103">
        <v>0</v>
      </c>
      <c r="P351" s="104">
        <v>0</v>
      </c>
      <c r="Q351" s="105">
        <v>0</v>
      </c>
    </row>
    <row r="352" spans="1:17" x14ac:dyDescent="0.25">
      <c r="A352" s="106">
        <f t="shared" si="14"/>
        <v>54727</v>
      </c>
      <c r="B352" s="106" t="str">
        <f>+asset_level_drivers!$G$1</f>
        <v>FORE ONLY</v>
      </c>
      <c r="C352" s="93">
        <v>40</v>
      </c>
      <c r="D352" s="94">
        <v>3.4684771118164064</v>
      </c>
      <c r="E352" s="94">
        <v>57.925813232421874</v>
      </c>
      <c r="F352" s="94">
        <v>5.3871012496948243</v>
      </c>
      <c r="G352" s="94">
        <v>3.4684771118164064</v>
      </c>
      <c r="H352" s="94">
        <v>2.5246471786499023</v>
      </c>
      <c r="I352" s="94">
        <v>32.160198242187498</v>
      </c>
      <c r="J352" s="94">
        <v>3.5590491714477541</v>
      </c>
      <c r="K352" s="95">
        <v>147.19833925189394</v>
      </c>
      <c r="L352" s="94">
        <f t="shared" si="13"/>
        <v>0</v>
      </c>
      <c r="M352" s="94">
        <v>0</v>
      </c>
      <c r="N352" s="94">
        <v>0</v>
      </c>
      <c r="O352" s="96">
        <v>0</v>
      </c>
      <c r="P352" s="95">
        <v>0</v>
      </c>
      <c r="Q352" s="97">
        <v>0</v>
      </c>
    </row>
    <row r="353" spans="1:17" x14ac:dyDescent="0.25">
      <c r="A353" s="98">
        <f t="shared" si="14"/>
        <v>54757</v>
      </c>
      <c r="B353" s="98" t="str">
        <f>+asset_level_drivers!$G$1</f>
        <v>FORE ONLY</v>
      </c>
      <c r="C353" s="99">
        <v>40</v>
      </c>
      <c r="D353" s="100">
        <v>3.4506387138366699</v>
      </c>
      <c r="E353" s="100">
        <v>57.627900146484372</v>
      </c>
      <c r="F353" s="100">
        <v>5.3593952560424807</v>
      </c>
      <c r="G353" s="100">
        <v>3.4506387138366699</v>
      </c>
      <c r="H353" s="100">
        <v>2.5116628913879393</v>
      </c>
      <c r="I353" s="100">
        <v>31.994797790527343</v>
      </c>
      <c r="J353" s="100">
        <v>3.5407449569702147</v>
      </c>
      <c r="K353" s="101">
        <v>147.11627308238636</v>
      </c>
      <c r="L353" s="102">
        <f t="shared" si="13"/>
        <v>0</v>
      </c>
      <c r="M353" s="102">
        <v>0</v>
      </c>
      <c r="N353" s="102">
        <v>0</v>
      </c>
      <c r="O353" s="103">
        <v>0</v>
      </c>
      <c r="P353" s="104">
        <v>0</v>
      </c>
      <c r="Q353" s="105">
        <v>0</v>
      </c>
    </row>
    <row r="354" spans="1:17" x14ac:dyDescent="0.25">
      <c r="A354" s="106">
        <f t="shared" si="14"/>
        <v>54788</v>
      </c>
      <c r="B354" s="106" t="str">
        <f>+asset_level_drivers!$G$1</f>
        <v>FORE ONLY</v>
      </c>
      <c r="C354" s="93">
        <v>40</v>
      </c>
      <c r="D354" s="94">
        <v>3.4328920402526855</v>
      </c>
      <c r="E354" s="94">
        <v>57.331519653320314</v>
      </c>
      <c r="F354" s="94">
        <v>5.3318318634033206</v>
      </c>
      <c r="G354" s="94">
        <v>3.4328920402526855</v>
      </c>
      <c r="H354" s="94">
        <v>2.4987453536987303</v>
      </c>
      <c r="I354" s="94">
        <v>31.830248046874999</v>
      </c>
      <c r="J354" s="94">
        <v>3.5225348205566407</v>
      </c>
      <c r="K354" s="95">
        <v>138.15078716856061</v>
      </c>
      <c r="L354" s="94">
        <f t="shared" si="13"/>
        <v>0</v>
      </c>
      <c r="M354" s="94">
        <v>0</v>
      </c>
      <c r="N354" s="94">
        <v>0</v>
      </c>
      <c r="O354" s="96">
        <v>0</v>
      </c>
      <c r="P354" s="95">
        <v>0</v>
      </c>
      <c r="Q354" s="97">
        <v>0</v>
      </c>
    </row>
    <row r="355" spans="1:17" x14ac:dyDescent="0.25">
      <c r="A355" s="98">
        <f t="shared" si="14"/>
        <v>54819</v>
      </c>
      <c r="B355" s="98" t="str">
        <f>+asset_level_drivers!$G$1</f>
        <v>FORE ONLY</v>
      </c>
      <c r="C355" s="99">
        <v>40</v>
      </c>
      <c r="D355" s="100">
        <v>3.4152366256713869</v>
      </c>
      <c r="E355" s="100">
        <v>57.036662719726564</v>
      </c>
      <c r="F355" s="100">
        <v>5.3044102096557619</v>
      </c>
      <c r="G355" s="100">
        <v>3.4152366256713869</v>
      </c>
      <c r="H355" s="100">
        <v>2.4858942794799805</v>
      </c>
      <c r="I355" s="100">
        <v>31.666544982910157</v>
      </c>
      <c r="J355" s="100">
        <v>3.5044184951782227</v>
      </c>
      <c r="K355" s="101">
        <v>138.07305220170454</v>
      </c>
      <c r="L355" s="102">
        <f t="shared" si="13"/>
        <v>0</v>
      </c>
      <c r="M355" s="102">
        <v>0</v>
      </c>
      <c r="N355" s="102">
        <v>0</v>
      </c>
      <c r="O355" s="103">
        <v>0</v>
      </c>
      <c r="P355" s="104">
        <v>0</v>
      </c>
      <c r="Q355" s="105">
        <v>0</v>
      </c>
    </row>
    <row r="356" spans="1:17" x14ac:dyDescent="0.25">
      <c r="A356" s="106">
        <f t="shared" si="14"/>
        <v>54847</v>
      </c>
      <c r="B356" s="106" t="str">
        <f>+asset_level_drivers!$G$1</f>
        <v>FORE ONLY</v>
      </c>
      <c r="C356" s="93">
        <v>40</v>
      </c>
      <c r="D356" s="94">
        <v>3.3976720161437988</v>
      </c>
      <c r="E356" s="94">
        <v>56.743321777343752</v>
      </c>
      <c r="F356" s="94">
        <v>5.2771294784545901</v>
      </c>
      <c r="G356" s="94">
        <v>3.3976720161437988</v>
      </c>
      <c r="H356" s="94">
        <v>2.4731092948913576</v>
      </c>
      <c r="I356" s="94">
        <v>31.503683044433593</v>
      </c>
      <c r="J356" s="94">
        <v>3.4863950729370119</v>
      </c>
      <c r="K356" s="95">
        <v>137.99572028882577</v>
      </c>
      <c r="L356" s="94">
        <f t="shared" si="13"/>
        <v>0</v>
      </c>
      <c r="M356" s="94">
        <v>0</v>
      </c>
      <c r="N356" s="94">
        <v>0</v>
      </c>
      <c r="O356" s="96">
        <v>0</v>
      </c>
      <c r="P356" s="95">
        <v>0</v>
      </c>
      <c r="Q356" s="97">
        <v>0</v>
      </c>
    </row>
    <row r="357" spans="1:17" x14ac:dyDescent="0.25">
      <c r="A357" s="98">
        <f t="shared" si="14"/>
        <v>54878</v>
      </c>
      <c r="B357" s="98" t="str">
        <f>+asset_level_drivers!$G$1</f>
        <v>FORE ONLY</v>
      </c>
      <c r="C357" s="99">
        <v>40</v>
      </c>
      <c r="D357" s="100">
        <v>3.3801977195739745</v>
      </c>
      <c r="E357" s="100">
        <v>56.451489990234379</v>
      </c>
      <c r="F357" s="100">
        <v>5.2499891433715824</v>
      </c>
      <c r="G357" s="100">
        <v>3.3801977195739745</v>
      </c>
      <c r="H357" s="100">
        <v>2.4603900566101076</v>
      </c>
      <c r="I357" s="100">
        <v>31.341659301757812</v>
      </c>
      <c r="J357" s="100">
        <v>3.4684645843505861</v>
      </c>
      <c r="K357" s="101">
        <v>137.91878491950757</v>
      </c>
      <c r="L357" s="102">
        <f t="shared" si="13"/>
        <v>0</v>
      </c>
      <c r="M357" s="102">
        <v>0</v>
      </c>
      <c r="N357" s="102">
        <v>0</v>
      </c>
      <c r="O357" s="103">
        <v>0</v>
      </c>
      <c r="P357" s="104">
        <v>0</v>
      </c>
      <c r="Q357" s="105">
        <v>0</v>
      </c>
    </row>
    <row r="358" spans="1:17" x14ac:dyDescent="0.25">
      <c r="A358" s="106">
        <f t="shared" si="14"/>
        <v>54908</v>
      </c>
      <c r="B358" s="106" t="str">
        <f>+asset_level_drivers!$G$1</f>
        <v>FORE ONLY</v>
      </c>
      <c r="C358" s="93">
        <v>40</v>
      </c>
      <c r="D358" s="94">
        <v>3.3628133316040039</v>
      </c>
      <c r="E358" s="94">
        <v>56.161159423828124</v>
      </c>
      <c r="F358" s="94">
        <v>5.2229883804321293</v>
      </c>
      <c r="G358" s="94">
        <v>3.3628133316040039</v>
      </c>
      <c r="H358" s="94">
        <v>2.447736255645752</v>
      </c>
      <c r="I358" s="94">
        <v>31.180469360351562</v>
      </c>
      <c r="J358" s="94">
        <v>3.4506261825561522</v>
      </c>
      <c r="K358" s="95">
        <v>137.84224727746212</v>
      </c>
      <c r="L358" s="94">
        <f t="shared" si="13"/>
        <v>0</v>
      </c>
      <c r="M358" s="94">
        <v>0</v>
      </c>
      <c r="N358" s="94">
        <v>0</v>
      </c>
      <c r="O358" s="96">
        <v>0</v>
      </c>
      <c r="P358" s="95">
        <v>0</v>
      </c>
      <c r="Q358" s="97">
        <v>0</v>
      </c>
    </row>
    <row r="359" spans="1:17" x14ac:dyDescent="0.25">
      <c r="A359" s="98">
        <f t="shared" si="14"/>
        <v>54939</v>
      </c>
      <c r="B359" s="98" t="str">
        <f>+asset_level_drivers!$G$1</f>
        <v>FORE ONLY</v>
      </c>
      <c r="C359" s="99">
        <v>40</v>
      </c>
      <c r="D359" s="100">
        <v>3.2710381393432617</v>
      </c>
      <c r="E359" s="100">
        <v>54.220805419921874</v>
      </c>
      <c r="F359" s="100">
        <v>5.0425354156494144</v>
      </c>
      <c r="G359" s="100">
        <v>3.2710381393432617</v>
      </c>
      <c r="H359" s="100">
        <v>2.3792873497009279</v>
      </c>
      <c r="I359" s="100">
        <v>30.07874346923828</v>
      </c>
      <c r="J359" s="100">
        <v>3.3292055740356443</v>
      </c>
      <c r="K359" s="101">
        <v>137.76610736268938</v>
      </c>
      <c r="L359" s="102">
        <f t="shared" si="13"/>
        <v>0</v>
      </c>
      <c r="M359" s="102">
        <v>0</v>
      </c>
      <c r="N359" s="102">
        <v>0</v>
      </c>
      <c r="O359" s="103">
        <v>0</v>
      </c>
      <c r="P359" s="104">
        <v>0</v>
      </c>
      <c r="Q359" s="105">
        <v>0</v>
      </c>
    </row>
    <row r="360" spans="1:17" x14ac:dyDescent="0.25">
      <c r="A360" s="106">
        <f t="shared" si="14"/>
        <v>54969</v>
      </c>
      <c r="B360" s="106" t="str">
        <f>+asset_level_drivers!$G$1</f>
        <v>FORE ONLY</v>
      </c>
      <c r="C360" s="93">
        <v>40</v>
      </c>
      <c r="D360" s="94">
        <v>3.254215187072754</v>
      </c>
      <c r="E360" s="94">
        <v>53.941946411132811</v>
      </c>
      <c r="F360" s="94">
        <v>5.0166015243530273</v>
      </c>
      <c r="G360" s="94">
        <v>3.254215187072754</v>
      </c>
      <c r="H360" s="94">
        <v>2.3670506782531739</v>
      </c>
      <c r="I360" s="94">
        <v>29.924047119140624</v>
      </c>
      <c r="J360" s="94">
        <v>3.3120834426879884</v>
      </c>
      <c r="K360" s="95">
        <v>128.65251065340911</v>
      </c>
      <c r="L360" s="94">
        <f t="shared" si="13"/>
        <v>0</v>
      </c>
      <c r="M360" s="94">
        <v>0</v>
      </c>
      <c r="N360" s="94">
        <v>0</v>
      </c>
      <c r="O360" s="96">
        <v>0</v>
      </c>
      <c r="P360" s="95">
        <v>0</v>
      </c>
      <c r="Q360" s="97">
        <v>0</v>
      </c>
    </row>
    <row r="361" spans="1:17" x14ac:dyDescent="0.25">
      <c r="A361" s="98">
        <f t="shared" si="14"/>
        <v>55000</v>
      </c>
      <c r="B361" s="98" t="str">
        <f>+asset_level_drivers!$G$1</f>
        <v>FORE ONLY</v>
      </c>
      <c r="C361" s="99">
        <v>40</v>
      </c>
      <c r="D361" s="100">
        <v>3.2374787178039552</v>
      </c>
      <c r="E361" s="100">
        <v>53.664523071289061</v>
      </c>
      <c r="F361" s="100">
        <v>4.990801155090332</v>
      </c>
      <c r="G361" s="100">
        <v>3.2374787178039552</v>
      </c>
      <c r="H361" s="100">
        <v>2.3548768920898437</v>
      </c>
      <c r="I361" s="100">
        <v>29.770148010253905</v>
      </c>
      <c r="J361" s="100">
        <v>3.295049285888672</v>
      </c>
      <c r="K361" s="101">
        <v>128.58143288352272</v>
      </c>
      <c r="L361" s="102">
        <f t="shared" si="13"/>
        <v>0</v>
      </c>
      <c r="M361" s="102">
        <v>0</v>
      </c>
      <c r="N361" s="102">
        <v>0</v>
      </c>
      <c r="O361" s="103">
        <v>0</v>
      </c>
      <c r="P361" s="104">
        <v>0</v>
      </c>
      <c r="Q361" s="105">
        <v>0</v>
      </c>
    </row>
    <row r="362" spans="1:17" x14ac:dyDescent="0.25">
      <c r="A362" s="106">
        <f t="shared" si="14"/>
        <v>55031</v>
      </c>
      <c r="B362" s="106" t="str">
        <f>+asset_level_drivers!$G$1</f>
        <v>FORE ONLY</v>
      </c>
      <c r="C362" s="93">
        <v>40</v>
      </c>
      <c r="D362" s="94">
        <v>3.2208283157348632</v>
      </c>
      <c r="E362" s="94">
        <v>53.388525024414065</v>
      </c>
      <c r="F362" s="94">
        <v>4.9651333389282231</v>
      </c>
      <c r="G362" s="94">
        <v>3.2208283157348632</v>
      </c>
      <c r="H362" s="94">
        <v>2.34276570892334</v>
      </c>
      <c r="I362" s="94">
        <v>29.617039794921876</v>
      </c>
      <c r="J362" s="94">
        <v>3.2781028289794922</v>
      </c>
      <c r="K362" s="95">
        <v>128.51072088068182</v>
      </c>
      <c r="L362" s="94">
        <f t="shared" si="13"/>
        <v>0</v>
      </c>
      <c r="M362" s="94">
        <v>0</v>
      </c>
      <c r="N362" s="94">
        <v>0</v>
      </c>
      <c r="O362" s="96">
        <v>0</v>
      </c>
      <c r="P362" s="95">
        <v>0</v>
      </c>
      <c r="Q362" s="97">
        <v>0</v>
      </c>
    </row>
    <row r="363" spans="1:17" x14ac:dyDescent="0.25">
      <c r="A363" s="98">
        <f t="shared" si="14"/>
        <v>55061</v>
      </c>
      <c r="B363" s="98" t="str">
        <f>+asset_level_drivers!$G$1</f>
        <v>FORE ONLY</v>
      </c>
      <c r="C363" s="99">
        <v>40</v>
      </c>
      <c r="D363" s="100">
        <v>3.2042635116577149</v>
      </c>
      <c r="E363" s="100">
        <v>53.113947021484378</v>
      </c>
      <c r="F363" s="100">
        <v>4.939597557067871</v>
      </c>
      <c r="G363" s="100">
        <v>3.2042635116577149</v>
      </c>
      <c r="H363" s="100">
        <v>2.3307168350219727</v>
      </c>
      <c r="I363" s="100">
        <v>29.464718566894533</v>
      </c>
      <c r="J363" s="100">
        <v>3.2612434005737305</v>
      </c>
      <c r="K363" s="101">
        <v>128.44037760416666</v>
      </c>
      <c r="L363" s="102">
        <f t="shared" si="13"/>
        <v>0</v>
      </c>
      <c r="M363" s="102">
        <v>0</v>
      </c>
      <c r="N363" s="102">
        <v>0</v>
      </c>
      <c r="O363" s="103">
        <v>0</v>
      </c>
      <c r="P363" s="104">
        <v>0</v>
      </c>
      <c r="Q363" s="105">
        <v>0</v>
      </c>
    </row>
    <row r="364" spans="1:17" x14ac:dyDescent="0.25">
      <c r="A364" s="106">
        <f t="shared" si="14"/>
        <v>55092</v>
      </c>
      <c r="B364" s="106" t="str">
        <f>+asset_level_drivers!$G$1</f>
        <v>FORE ONLY</v>
      </c>
      <c r="C364" s="93">
        <v>40</v>
      </c>
      <c r="D364" s="94">
        <v>3.1877839736938478</v>
      </c>
      <c r="E364" s="94">
        <v>52.840781738281251</v>
      </c>
      <c r="F364" s="94">
        <v>4.914193229675293</v>
      </c>
      <c r="G364" s="94">
        <v>3.1877839736938478</v>
      </c>
      <c r="H364" s="94">
        <v>2.3187299652099611</v>
      </c>
      <c r="I364" s="94">
        <v>29.313181274414063</v>
      </c>
      <c r="J364" s="94">
        <v>3.2444709014892577</v>
      </c>
      <c r="K364" s="95">
        <v>128.37039240056816</v>
      </c>
      <c r="L364" s="94">
        <f t="shared" si="13"/>
        <v>0</v>
      </c>
      <c r="M364" s="94">
        <v>0</v>
      </c>
      <c r="N364" s="94">
        <v>0</v>
      </c>
      <c r="O364" s="96">
        <v>0</v>
      </c>
      <c r="P364" s="95">
        <v>0</v>
      </c>
      <c r="Q364" s="97">
        <v>0</v>
      </c>
    </row>
    <row r="365" spans="1:17" x14ac:dyDescent="0.25">
      <c r="A365" s="98">
        <f t="shared" si="14"/>
        <v>55122</v>
      </c>
      <c r="B365" s="98" t="str">
        <f>+asset_level_drivers!$G$1</f>
        <v>FORE ONLY</v>
      </c>
      <c r="C365" s="99">
        <v>40</v>
      </c>
      <c r="D365" s="100">
        <v>3.1713892135620116</v>
      </c>
      <c r="E365" s="100">
        <v>52.569021240234378</v>
      </c>
      <c r="F365" s="100">
        <v>4.8889194641113285</v>
      </c>
      <c r="G365" s="100">
        <v>3.1713892135620116</v>
      </c>
      <c r="H365" s="100">
        <v>2.3068047256469728</v>
      </c>
      <c r="I365" s="100">
        <v>29.162423889160156</v>
      </c>
      <c r="J365" s="100">
        <v>3.2277845382690429</v>
      </c>
      <c r="K365" s="101">
        <v>128.30077000473486</v>
      </c>
      <c r="L365" s="102">
        <f t="shared" si="13"/>
        <v>0</v>
      </c>
      <c r="M365" s="102">
        <v>0</v>
      </c>
      <c r="N365" s="102">
        <v>0</v>
      </c>
      <c r="O365" s="103">
        <v>0</v>
      </c>
      <c r="P365" s="104">
        <v>0</v>
      </c>
      <c r="Q365" s="105">
        <v>0</v>
      </c>
    </row>
    <row r="366" spans="1:17" x14ac:dyDescent="0.25">
      <c r="A366" s="106">
        <f t="shared" si="14"/>
        <v>55153</v>
      </c>
      <c r="B366" s="106" t="str">
        <f>+asset_level_drivers!$G$1</f>
        <v>FORE ONLY</v>
      </c>
      <c r="C366" s="93">
        <v>40</v>
      </c>
      <c r="D366" s="94">
        <v>3.1550787353515624</v>
      </c>
      <c r="E366" s="94">
        <v>52.298657226562497</v>
      </c>
      <c r="F366" s="94">
        <v>4.8637756652832032</v>
      </c>
      <c r="G366" s="94">
        <v>3.1550787353515624</v>
      </c>
      <c r="H366" s="94">
        <v>2.2949408073425293</v>
      </c>
      <c r="I366" s="94">
        <v>29.012440002441405</v>
      </c>
      <c r="J366" s="94">
        <v>3.2111839599609375</v>
      </c>
      <c r="K366" s="95">
        <v>128.23151041666665</v>
      </c>
      <c r="L366" s="94">
        <f t="shared" si="13"/>
        <v>0</v>
      </c>
      <c r="M366" s="94">
        <v>0</v>
      </c>
      <c r="N366" s="94">
        <v>0</v>
      </c>
      <c r="O366" s="96">
        <v>0</v>
      </c>
      <c r="P366" s="95">
        <v>0</v>
      </c>
      <c r="Q366" s="97">
        <v>0</v>
      </c>
    </row>
    <row r="367" spans="1:17" x14ac:dyDescent="0.25">
      <c r="A367" s="98">
        <f t="shared" si="14"/>
        <v>55184</v>
      </c>
      <c r="B367" s="98" t="str">
        <f>+asset_level_drivers!$G$1</f>
        <v>FORE ONLY</v>
      </c>
      <c r="C367" s="99">
        <v>40</v>
      </c>
      <c r="D367" s="100">
        <v>3.1388521423339846</v>
      </c>
      <c r="E367" s="100">
        <v>52.02968518066406</v>
      </c>
      <c r="F367" s="100">
        <v>4.8387612152099608</v>
      </c>
      <c r="G367" s="100">
        <v>3.1388521423339846</v>
      </c>
      <c r="H367" s="100">
        <v>2.2831378936767579</v>
      </c>
      <c r="I367" s="100">
        <v>28.863229064941407</v>
      </c>
      <c r="J367" s="100">
        <v>3.1946688995361328</v>
      </c>
      <c r="K367" s="101">
        <v>128.10956794507575</v>
      </c>
      <c r="L367" s="102">
        <f t="shared" si="13"/>
        <v>0</v>
      </c>
      <c r="M367" s="102">
        <v>0</v>
      </c>
      <c r="N367" s="102">
        <v>0</v>
      </c>
      <c r="O367" s="103">
        <v>0</v>
      </c>
      <c r="P367" s="104">
        <v>0</v>
      </c>
      <c r="Q367" s="105">
        <v>0</v>
      </c>
    </row>
    <row r="368" spans="1:17" x14ac:dyDescent="0.25">
      <c r="A368" s="106">
        <f t="shared" si="14"/>
        <v>55212</v>
      </c>
      <c r="B368" s="106" t="str">
        <f>+asset_level_drivers!$G$1</f>
        <v>FORE ONLY</v>
      </c>
      <c r="C368" s="93">
        <v>40</v>
      </c>
      <c r="D368" s="94">
        <v>3.0500603218078615</v>
      </c>
      <c r="E368" s="94">
        <v>50.057579956054688</v>
      </c>
      <c r="F368" s="94">
        <v>4.655355445861816</v>
      </c>
      <c r="G368" s="94">
        <v>3.0500603218078615</v>
      </c>
      <c r="H368" s="94">
        <v>2.216909206390381</v>
      </c>
      <c r="I368" s="94">
        <v>27.743210998535154</v>
      </c>
      <c r="J368" s="94">
        <v>3.0712376403808594</v>
      </c>
      <c r="K368" s="95">
        <v>128.04134055397728</v>
      </c>
      <c r="L368" s="94">
        <f t="shared" si="13"/>
        <v>0</v>
      </c>
      <c r="M368" s="94">
        <v>0</v>
      </c>
      <c r="N368" s="94">
        <v>0</v>
      </c>
      <c r="O368" s="96">
        <v>0</v>
      </c>
      <c r="P368" s="95">
        <v>0</v>
      </c>
      <c r="Q368" s="97">
        <v>0</v>
      </c>
    </row>
    <row r="369" spans="1:17" x14ac:dyDescent="0.25">
      <c r="A369" s="98">
        <f t="shared" si="14"/>
        <v>55243</v>
      </c>
      <c r="B369" s="98" t="str">
        <f>+asset_level_drivers!$G$1</f>
        <v>FORE ONLY</v>
      </c>
      <c r="C369" s="99">
        <v>40</v>
      </c>
      <c r="D369" s="100">
        <v>3.0343738288879396</v>
      </c>
      <c r="E369" s="100">
        <v>49.800132934570314</v>
      </c>
      <c r="F369" s="100">
        <v>4.6314128494262699</v>
      </c>
      <c r="G369" s="100">
        <v>3.0343738288879396</v>
      </c>
      <c r="H369" s="100">
        <v>2.2055076179504396</v>
      </c>
      <c r="I369" s="100">
        <v>27.600527343749999</v>
      </c>
      <c r="J369" s="100">
        <v>3.0554421997070311</v>
      </c>
      <c r="K369" s="101">
        <v>119.14936730587122</v>
      </c>
      <c r="L369" s="102">
        <f t="shared" si="13"/>
        <v>0</v>
      </c>
      <c r="M369" s="102">
        <v>0</v>
      </c>
      <c r="N369" s="102">
        <v>0</v>
      </c>
      <c r="O369" s="103">
        <v>0</v>
      </c>
      <c r="P369" s="104">
        <v>0</v>
      </c>
      <c r="Q369" s="105">
        <v>0</v>
      </c>
    </row>
    <row r="370" spans="1:17" x14ac:dyDescent="0.25">
      <c r="A370" s="106">
        <f t="shared" si="14"/>
        <v>55273</v>
      </c>
      <c r="B370" s="106" t="str">
        <f>+asset_level_drivers!$G$1</f>
        <v>FORE ONLY</v>
      </c>
      <c r="C370" s="93">
        <v>40</v>
      </c>
      <c r="D370" s="94">
        <v>3.0187679786682127</v>
      </c>
      <c r="E370" s="94">
        <v>49.544010742187503</v>
      </c>
      <c r="F370" s="94">
        <v>4.6075934753417966</v>
      </c>
      <c r="G370" s="94">
        <v>3.0187679786682127</v>
      </c>
      <c r="H370" s="94">
        <v>2.1941646461486815</v>
      </c>
      <c r="I370" s="94">
        <v>27.458577880859377</v>
      </c>
      <c r="J370" s="94">
        <v>3.0397280654907228</v>
      </c>
      <c r="K370" s="95">
        <v>119.08502130681818</v>
      </c>
      <c r="L370" s="94">
        <f t="shared" si="13"/>
        <v>0</v>
      </c>
      <c r="M370" s="94">
        <v>0</v>
      </c>
      <c r="N370" s="94">
        <v>0</v>
      </c>
      <c r="O370" s="96">
        <v>0</v>
      </c>
      <c r="P370" s="95">
        <v>0</v>
      </c>
      <c r="Q370" s="97">
        <v>0</v>
      </c>
    </row>
    <row r="371" spans="1:17" x14ac:dyDescent="0.25">
      <c r="A371" s="98">
        <f t="shared" si="14"/>
        <v>55304</v>
      </c>
      <c r="B371" s="98" t="str">
        <f>+asset_level_drivers!$G$1</f>
        <v>FORE ONLY</v>
      </c>
      <c r="C371" s="99">
        <v>40</v>
      </c>
      <c r="D371" s="100">
        <v>3.0032424316406252</v>
      </c>
      <c r="E371" s="100">
        <v>49.289204467773438</v>
      </c>
      <c r="F371" s="100">
        <v>4.5838965225219725</v>
      </c>
      <c r="G371" s="100">
        <v>3.0032424316406252</v>
      </c>
      <c r="H371" s="100">
        <v>2.1828800010681153</v>
      </c>
      <c r="I371" s="100">
        <v>27.31735711669922</v>
      </c>
      <c r="J371" s="100">
        <v>3.0240946540832518</v>
      </c>
      <c r="K371" s="101">
        <v>119.02100615530303</v>
      </c>
      <c r="L371" s="102">
        <f t="shared" si="13"/>
        <v>0</v>
      </c>
      <c r="M371" s="102">
        <v>0</v>
      </c>
      <c r="N371" s="102">
        <v>0</v>
      </c>
      <c r="O371" s="103">
        <v>0</v>
      </c>
      <c r="P371" s="104">
        <v>0</v>
      </c>
      <c r="Q371" s="105">
        <v>0</v>
      </c>
    </row>
    <row r="372" spans="1:17" x14ac:dyDescent="0.25">
      <c r="A372" s="106">
        <f t="shared" si="14"/>
        <v>55334</v>
      </c>
      <c r="B372" s="106" t="str">
        <f>+asset_level_drivers!$G$1</f>
        <v>FORE ONLY</v>
      </c>
      <c r="C372" s="93">
        <v>40</v>
      </c>
      <c r="D372" s="94">
        <v>2.987796733856201</v>
      </c>
      <c r="E372" s="94">
        <v>49.035710327148436</v>
      </c>
      <c r="F372" s="94">
        <v>4.5603215637207031</v>
      </c>
      <c r="G372" s="94">
        <v>2.987796733856201</v>
      </c>
      <c r="H372" s="94">
        <v>2.1716534996032717</v>
      </c>
      <c r="I372" s="94">
        <v>27.176864135742189</v>
      </c>
      <c r="J372" s="94">
        <v>3.0085418243408202</v>
      </c>
      <c r="K372" s="95">
        <v>118.95732244318181</v>
      </c>
      <c r="L372" s="94">
        <f t="shared" si="13"/>
        <v>0</v>
      </c>
      <c r="M372" s="94">
        <v>0</v>
      </c>
      <c r="N372" s="94">
        <v>0</v>
      </c>
      <c r="O372" s="96">
        <v>0</v>
      </c>
      <c r="P372" s="95">
        <v>0</v>
      </c>
      <c r="Q372" s="97">
        <v>0</v>
      </c>
    </row>
    <row r="373" spans="1:17" x14ac:dyDescent="0.25">
      <c r="A373" s="98">
        <f t="shared" si="14"/>
        <v>55365</v>
      </c>
      <c r="B373" s="98" t="str">
        <f>+asset_level_drivers!$G$1</f>
        <v>FORE ONLY</v>
      </c>
      <c r="C373" s="99">
        <v>40</v>
      </c>
      <c r="D373" s="100">
        <v>2.9724304161071777</v>
      </c>
      <c r="E373" s="100">
        <v>48.783517944335941</v>
      </c>
      <c r="F373" s="100">
        <v>4.5368676605224607</v>
      </c>
      <c r="G373" s="100">
        <v>2.9724304161071777</v>
      </c>
      <c r="H373" s="100">
        <v>2.1604845695495607</v>
      </c>
      <c r="I373" s="100">
        <v>27.037092712402345</v>
      </c>
      <c r="J373" s="100">
        <v>2.9930687561035154</v>
      </c>
      <c r="K373" s="101">
        <v>118.89396484374998</v>
      </c>
      <c r="L373" s="102">
        <f t="shared" si="13"/>
        <v>0</v>
      </c>
      <c r="M373" s="102">
        <v>0</v>
      </c>
      <c r="N373" s="102">
        <v>0</v>
      </c>
      <c r="O373" s="103">
        <v>0</v>
      </c>
      <c r="P373" s="104">
        <v>0</v>
      </c>
      <c r="Q373" s="105">
        <v>0</v>
      </c>
    </row>
    <row r="374" spans="1:17" x14ac:dyDescent="0.25">
      <c r="A374" s="106">
        <f t="shared" si="14"/>
        <v>55396</v>
      </c>
      <c r="B374" s="106" t="str">
        <f>+asset_level_drivers!$G$1</f>
        <v>FORE ONLY</v>
      </c>
      <c r="C374" s="93">
        <v>40</v>
      </c>
      <c r="D374" s="94">
        <v>2.9571431465148925</v>
      </c>
      <c r="E374" s="94">
        <v>48.532622924804684</v>
      </c>
      <c r="F374" s="94">
        <v>4.5135343856811527</v>
      </c>
      <c r="G374" s="94">
        <v>2.9571431465148925</v>
      </c>
      <c r="H374" s="94">
        <v>2.1493732223510742</v>
      </c>
      <c r="I374" s="94">
        <v>26.898039733886719</v>
      </c>
      <c r="J374" s="94">
        <v>2.9776752891540528</v>
      </c>
      <c r="K374" s="95">
        <v>118.83093690814393</v>
      </c>
      <c r="L374" s="94">
        <f t="shared" si="13"/>
        <v>0</v>
      </c>
      <c r="M374" s="94">
        <v>0</v>
      </c>
      <c r="N374" s="94">
        <v>0</v>
      </c>
      <c r="O374" s="96">
        <v>0</v>
      </c>
      <c r="P374" s="95">
        <v>0</v>
      </c>
      <c r="Q374" s="97">
        <v>0</v>
      </c>
    </row>
    <row r="375" spans="1:17" x14ac:dyDescent="0.25">
      <c r="A375" s="98">
        <f t="shared" si="14"/>
        <v>55426</v>
      </c>
      <c r="B375" s="98" t="str">
        <f>+asset_level_drivers!$G$1</f>
        <v>FORE ONLY</v>
      </c>
      <c r="C375" s="99">
        <v>40</v>
      </c>
      <c r="D375" s="100">
        <v>2.9419345016479492</v>
      </c>
      <c r="E375" s="100">
        <v>48.283019409179687</v>
      </c>
      <c r="F375" s="100">
        <v>4.4903212432861332</v>
      </c>
      <c r="G375" s="100">
        <v>2.9419345016479492</v>
      </c>
      <c r="H375" s="100">
        <v>2.1383189506530762</v>
      </c>
      <c r="I375" s="100">
        <v>26.759703369140624</v>
      </c>
      <c r="J375" s="100">
        <v>2.9623610877990725</v>
      </c>
      <c r="K375" s="101">
        <v>118.76823330965908</v>
      </c>
      <c r="L375" s="102">
        <f t="shared" si="13"/>
        <v>0</v>
      </c>
      <c r="M375" s="102">
        <v>0</v>
      </c>
      <c r="N375" s="102">
        <v>0</v>
      </c>
      <c r="O375" s="103">
        <v>0</v>
      </c>
      <c r="P375" s="104">
        <v>0</v>
      </c>
      <c r="Q375" s="105">
        <v>0</v>
      </c>
    </row>
    <row r="376" spans="1:17" x14ac:dyDescent="0.25">
      <c r="A376" s="106">
        <f t="shared" si="14"/>
        <v>55457</v>
      </c>
      <c r="B376" s="106" t="str">
        <f>+asset_level_drivers!$G$1</f>
        <v>FORE ONLY</v>
      </c>
      <c r="C376" s="93">
        <v>40</v>
      </c>
      <c r="D376" s="94">
        <v>2.9268041229248047</v>
      </c>
      <c r="E376" s="94">
        <v>48.034699951171874</v>
      </c>
      <c r="F376" s="94">
        <v>4.4672276153564452</v>
      </c>
      <c r="G376" s="94">
        <v>2.9268041229248047</v>
      </c>
      <c r="H376" s="94">
        <v>2.1273215637207032</v>
      </c>
      <c r="I376" s="94">
        <v>26.622078369140624</v>
      </c>
      <c r="J376" s="94">
        <v>2.9471257553100587</v>
      </c>
      <c r="K376" s="95">
        <v>109.7586612215909</v>
      </c>
      <c r="L376" s="94">
        <f t="shared" si="13"/>
        <v>0</v>
      </c>
      <c r="M376" s="94">
        <v>0</v>
      </c>
      <c r="N376" s="94">
        <v>0</v>
      </c>
      <c r="O376" s="96">
        <v>0</v>
      </c>
      <c r="P376" s="95">
        <v>0</v>
      </c>
      <c r="Q376" s="97">
        <v>0</v>
      </c>
    </row>
    <row r="377" spans="1:17" x14ac:dyDescent="0.25">
      <c r="A377" s="98">
        <f t="shared" si="14"/>
        <v>55487</v>
      </c>
      <c r="B377" s="98" t="str">
        <f>+asset_level_drivers!$G$1</f>
        <v>FORE ONLY</v>
      </c>
      <c r="C377" s="99">
        <v>40</v>
      </c>
      <c r="D377" s="100">
        <v>2.9117515678405761</v>
      </c>
      <c r="E377" s="100">
        <v>47.787655883789064</v>
      </c>
      <c r="F377" s="100">
        <v>4.4442524490356448</v>
      </c>
      <c r="G377" s="100">
        <v>2.9117515678405761</v>
      </c>
      <c r="H377" s="100">
        <v>2.1163807182312011</v>
      </c>
      <c r="I377" s="100">
        <v>26.485160400390626</v>
      </c>
      <c r="J377" s="100">
        <v>2.9319685478210449</v>
      </c>
      <c r="K377" s="101">
        <v>109.70041489109848</v>
      </c>
      <c r="L377" s="102">
        <f t="shared" si="13"/>
        <v>0</v>
      </c>
      <c r="M377" s="102">
        <v>0</v>
      </c>
      <c r="N377" s="102">
        <v>0</v>
      </c>
      <c r="O377" s="103">
        <v>0</v>
      </c>
      <c r="P377" s="104">
        <v>0</v>
      </c>
      <c r="Q377" s="105">
        <v>0</v>
      </c>
    </row>
    <row r="378" spans="1:17" x14ac:dyDescent="0.25">
      <c r="A378" s="106">
        <f t="shared" si="14"/>
        <v>55518</v>
      </c>
      <c r="B378" s="106" t="str">
        <f>+asset_level_drivers!$G$1</f>
        <v>FORE ONLY</v>
      </c>
      <c r="C378" s="93">
        <v>40</v>
      </c>
      <c r="D378" s="94">
        <v>2.8502338027954099</v>
      </c>
      <c r="E378" s="94">
        <v>45.430404541015626</v>
      </c>
      <c r="F378" s="94">
        <v>4.2250280227661134</v>
      </c>
      <c r="G378" s="94">
        <v>2.8502338027954099</v>
      </c>
      <c r="H378" s="94">
        <v>2.070589225769043</v>
      </c>
      <c r="I378" s="94">
        <v>25.145404052734374</v>
      </c>
      <c r="J378" s="94">
        <v>2.784341194152832</v>
      </c>
      <c r="K378" s="95">
        <v>109.64247336647729</v>
      </c>
      <c r="L378" s="94">
        <f t="shared" si="13"/>
        <v>0</v>
      </c>
      <c r="M378" s="94">
        <v>0</v>
      </c>
      <c r="N378" s="94">
        <v>0</v>
      </c>
      <c r="O378" s="96">
        <v>0</v>
      </c>
      <c r="P378" s="95">
        <v>0</v>
      </c>
      <c r="Q378" s="97">
        <v>0</v>
      </c>
    </row>
    <row r="379" spans="1:17" x14ac:dyDescent="0.25">
      <c r="A379" s="98">
        <f t="shared" si="14"/>
        <v>55549</v>
      </c>
      <c r="B379" s="98" t="str">
        <f>+asset_level_drivers!$G$1</f>
        <v>FORE ONLY</v>
      </c>
      <c r="C379" s="99">
        <v>40</v>
      </c>
      <c r="D379" s="100">
        <v>2.8355750083923339</v>
      </c>
      <c r="E379" s="100">
        <v>45.196756347656247</v>
      </c>
      <c r="F379" s="100">
        <v>4.2032987670898434</v>
      </c>
      <c r="G379" s="100">
        <v>2.8355750083923339</v>
      </c>
      <c r="H379" s="100">
        <v>2.0599401588439941</v>
      </c>
      <c r="I379" s="100">
        <v>25.016081298828126</v>
      </c>
      <c r="J379" s="100">
        <v>2.7700214233398439</v>
      </c>
      <c r="K379" s="101">
        <v>109.58482481060605</v>
      </c>
      <c r="L379" s="102">
        <f t="shared" si="13"/>
        <v>0</v>
      </c>
      <c r="M379" s="102">
        <v>0</v>
      </c>
      <c r="N379" s="102">
        <v>0</v>
      </c>
      <c r="O379" s="103">
        <v>0</v>
      </c>
      <c r="P379" s="104">
        <v>0</v>
      </c>
      <c r="Q379" s="105">
        <v>0</v>
      </c>
    </row>
    <row r="380" spans="1:17" x14ac:dyDescent="0.25">
      <c r="A380" s="106">
        <f t="shared" si="14"/>
        <v>55578</v>
      </c>
      <c r="B380" s="106" t="str">
        <f>+asset_level_drivers!$G$1</f>
        <v>FORE ONLY</v>
      </c>
      <c r="C380" s="93">
        <v>40</v>
      </c>
      <c r="D380" s="94">
        <v>2.8209916229248049</v>
      </c>
      <c r="E380" s="94">
        <v>44.964308959960938</v>
      </c>
      <c r="F380" s="94">
        <v>4.1816811752319332</v>
      </c>
      <c r="G380" s="94">
        <v>2.8209916229248049</v>
      </c>
      <c r="H380" s="94">
        <v>2.0493458366394042</v>
      </c>
      <c r="I380" s="94">
        <v>24.887423278808594</v>
      </c>
      <c r="J380" s="94">
        <v>2.7557751922607423</v>
      </c>
      <c r="K380" s="95">
        <v>100.58021898674241</v>
      </c>
      <c r="L380" s="94">
        <f t="shared" si="13"/>
        <v>0</v>
      </c>
      <c r="M380" s="94">
        <v>0</v>
      </c>
      <c r="N380" s="94">
        <v>0</v>
      </c>
      <c r="O380" s="96">
        <v>0</v>
      </c>
      <c r="P380" s="95">
        <v>0</v>
      </c>
      <c r="Q380" s="97">
        <v>0</v>
      </c>
    </row>
    <row r="381" spans="1:17" x14ac:dyDescent="0.25">
      <c r="A381" s="98">
        <f t="shared" si="14"/>
        <v>55609</v>
      </c>
      <c r="B381" s="98" t="str">
        <f>+asset_level_drivers!$G$1</f>
        <v>FORE ONLY</v>
      </c>
      <c r="C381" s="99">
        <v>40</v>
      </c>
      <c r="D381" s="100">
        <v>2.8064832305908203</v>
      </c>
      <c r="E381" s="100">
        <v>44.733056884765624</v>
      </c>
      <c r="F381" s="100">
        <v>4.1601747741699215</v>
      </c>
      <c r="G381" s="100">
        <v>2.8064832305908203</v>
      </c>
      <c r="H381" s="100">
        <v>2.0388060798645018</v>
      </c>
      <c r="I381" s="100">
        <v>24.759426940917969</v>
      </c>
      <c r="J381" s="100">
        <v>2.7416022033691405</v>
      </c>
      <c r="K381" s="101">
        <v>100.52697739109847</v>
      </c>
      <c r="L381" s="102">
        <f t="shared" si="13"/>
        <v>0</v>
      </c>
      <c r="M381" s="102">
        <v>0</v>
      </c>
      <c r="N381" s="102">
        <v>0</v>
      </c>
      <c r="O381" s="103">
        <v>0</v>
      </c>
      <c r="P381" s="104">
        <v>0</v>
      </c>
      <c r="Q381" s="105">
        <v>0</v>
      </c>
    </row>
    <row r="382" spans="1:17" x14ac:dyDescent="0.25">
      <c r="A382" s="106">
        <f t="shared" si="14"/>
        <v>55639</v>
      </c>
      <c r="B382" s="106" t="str">
        <f>+asset_level_drivers!$G$1</f>
        <v>FORE ONLY</v>
      </c>
      <c r="C382" s="93">
        <v>40</v>
      </c>
      <c r="D382" s="94">
        <v>2.7920494689941404</v>
      </c>
      <c r="E382" s="94">
        <v>44.50299426269531</v>
      </c>
      <c r="F382" s="94">
        <v>4.1387788925170899</v>
      </c>
      <c r="G382" s="94">
        <v>2.7920494689941404</v>
      </c>
      <c r="H382" s="94">
        <v>2.0283204269409181</v>
      </c>
      <c r="I382" s="94">
        <v>24.632088867187498</v>
      </c>
      <c r="J382" s="94">
        <v>2.7275020751953125</v>
      </c>
      <c r="K382" s="95">
        <v>100.47401337594698</v>
      </c>
      <c r="L382" s="94">
        <f t="shared" si="13"/>
        <v>0</v>
      </c>
      <c r="M382" s="94">
        <v>0</v>
      </c>
      <c r="N382" s="94">
        <v>0</v>
      </c>
      <c r="O382" s="96">
        <v>0</v>
      </c>
      <c r="P382" s="95">
        <v>0</v>
      </c>
      <c r="Q382" s="97">
        <v>0</v>
      </c>
    </row>
    <row r="383" spans="1:17" x14ac:dyDescent="0.25">
      <c r="A383" s="98">
        <f t="shared" si="14"/>
        <v>55670</v>
      </c>
      <c r="B383" s="98" t="str">
        <f>+asset_level_drivers!$G$1</f>
        <v>FORE ONLY</v>
      </c>
      <c r="C383" s="99">
        <v>40</v>
      </c>
      <c r="D383" s="100">
        <v>2.7776898918151853</v>
      </c>
      <c r="E383" s="100">
        <v>44.274114379882811</v>
      </c>
      <c r="F383" s="100">
        <v>4.1174930572509769</v>
      </c>
      <c r="G383" s="100">
        <v>2.7776898918151853</v>
      </c>
      <c r="H383" s="100">
        <v>2.0178887290954588</v>
      </c>
      <c r="I383" s="100">
        <v>24.505405517578126</v>
      </c>
      <c r="J383" s="100">
        <v>2.7134744720458985</v>
      </c>
      <c r="K383" s="101">
        <v>91.69940400094697</v>
      </c>
      <c r="L383" s="102">
        <f t="shared" si="13"/>
        <v>0</v>
      </c>
      <c r="M383" s="102">
        <v>0</v>
      </c>
      <c r="N383" s="102">
        <v>0</v>
      </c>
      <c r="O383" s="103">
        <v>0</v>
      </c>
      <c r="P383" s="104">
        <v>0</v>
      </c>
      <c r="Q383" s="105">
        <v>0</v>
      </c>
    </row>
    <row r="384" spans="1:17" x14ac:dyDescent="0.25">
      <c r="A384" s="106">
        <f t="shared" si="14"/>
        <v>55700</v>
      </c>
      <c r="B384" s="106" t="str">
        <f>+asset_level_drivers!$G$1</f>
        <v>FORE ONLY</v>
      </c>
      <c r="C384" s="93">
        <v>40</v>
      </c>
      <c r="D384" s="94">
        <v>2.7634042243957522</v>
      </c>
      <c r="E384" s="94">
        <v>44.046412231445309</v>
      </c>
      <c r="F384" s="94">
        <v>4.0963167572021488</v>
      </c>
      <c r="G384" s="94">
        <v>2.7634042243957522</v>
      </c>
      <c r="H384" s="94">
        <v>2.0075107345581054</v>
      </c>
      <c r="I384" s="94">
        <v>24.379374084472655</v>
      </c>
      <c r="J384" s="94">
        <v>2.6995190429687499</v>
      </c>
      <c r="K384" s="95">
        <v>91.649636600378784</v>
      </c>
      <c r="L384" s="94">
        <f t="shared" si="13"/>
        <v>0</v>
      </c>
      <c r="M384" s="94">
        <v>0</v>
      </c>
      <c r="N384" s="94">
        <v>0</v>
      </c>
      <c r="O384" s="96">
        <v>0</v>
      </c>
      <c r="P384" s="95">
        <v>0</v>
      </c>
      <c r="Q384" s="97">
        <v>0</v>
      </c>
    </row>
    <row r="385" spans="1:17" x14ac:dyDescent="0.25">
      <c r="A385" s="98">
        <f t="shared" si="14"/>
        <v>55731</v>
      </c>
      <c r="B385" s="98" t="str">
        <f>+asset_level_drivers!$G$1</f>
        <v>FORE ONLY</v>
      </c>
      <c r="C385" s="99">
        <v>40</v>
      </c>
      <c r="D385" s="100">
        <v>2.7491920166015626</v>
      </c>
      <c r="E385" s="100">
        <v>43.819880493164064</v>
      </c>
      <c r="F385" s="100">
        <v>4.0752492904663082</v>
      </c>
      <c r="G385" s="100">
        <v>2.7491920166015626</v>
      </c>
      <c r="H385" s="100">
        <v>1.9971860923767091</v>
      </c>
      <c r="I385" s="100">
        <v>24.25399041748047</v>
      </c>
      <c r="J385" s="100">
        <v>2.6856353492736815</v>
      </c>
      <c r="K385" s="101">
        <v>91.600129024621211</v>
      </c>
      <c r="L385" s="102">
        <f t="shared" si="13"/>
        <v>0</v>
      </c>
      <c r="M385" s="102">
        <v>0</v>
      </c>
      <c r="N385" s="102">
        <v>0</v>
      </c>
      <c r="O385" s="103">
        <v>0</v>
      </c>
      <c r="P385" s="104">
        <v>0</v>
      </c>
      <c r="Q385" s="105">
        <v>0</v>
      </c>
    </row>
    <row r="386" spans="1:17" x14ac:dyDescent="0.25">
      <c r="A386" s="106">
        <f t="shared" si="14"/>
        <v>55762</v>
      </c>
      <c r="B386" s="106" t="str">
        <f>+asset_level_drivers!$G$1</f>
        <v>FORE ONLY</v>
      </c>
      <c r="C386" s="93">
        <v>40</v>
      </c>
      <c r="D386" s="94">
        <v>2.6614978065490722</v>
      </c>
      <c r="E386" s="94">
        <v>41.920942749023439</v>
      </c>
      <c r="F386" s="94">
        <v>3.8986480941772461</v>
      </c>
      <c r="G386" s="94">
        <v>2.6614978065490722</v>
      </c>
      <c r="H386" s="94">
        <v>1.9317482070922851</v>
      </c>
      <c r="I386" s="94">
        <v>23.175315612792968</v>
      </c>
      <c r="J386" s="94">
        <v>2.5667646942138673</v>
      </c>
      <c r="K386" s="95">
        <v>91.497792968749991</v>
      </c>
      <c r="L386" s="94">
        <f t="shared" ref="L386:L449" si="15">+P386+O386</f>
        <v>0</v>
      </c>
      <c r="M386" s="94">
        <v>0</v>
      </c>
      <c r="N386" s="94">
        <v>0</v>
      </c>
      <c r="O386" s="96">
        <v>0</v>
      </c>
      <c r="P386" s="95">
        <v>0</v>
      </c>
      <c r="Q386" s="97">
        <v>0</v>
      </c>
    </row>
    <row r="387" spans="1:17" x14ac:dyDescent="0.25">
      <c r="A387" s="98">
        <f t="shared" ref="A387:A450" si="16">+EOMONTH(A386,1)</f>
        <v>55792</v>
      </c>
      <c r="B387" s="98" t="str">
        <f>+asset_level_drivers!$G$1</f>
        <v>FORE ONLY</v>
      </c>
      <c r="C387" s="99">
        <v>40</v>
      </c>
      <c r="D387" s="100">
        <v>2.6478097000122069</v>
      </c>
      <c r="E387" s="100">
        <v>41.705343017578123</v>
      </c>
      <c r="F387" s="100">
        <v>3.8785973052978515</v>
      </c>
      <c r="G387" s="100">
        <v>2.6478097000122069</v>
      </c>
      <c r="H387" s="100">
        <v>1.921813274383545</v>
      </c>
      <c r="I387" s="100">
        <v>23.056125427246094</v>
      </c>
      <c r="J387" s="100">
        <v>2.5535637550354005</v>
      </c>
      <c r="K387" s="101">
        <v>91.44907019412878</v>
      </c>
      <c r="L387" s="102">
        <f t="shared" si="15"/>
        <v>0</v>
      </c>
      <c r="M387" s="102">
        <v>0</v>
      </c>
      <c r="N387" s="102">
        <v>0</v>
      </c>
      <c r="O387" s="103">
        <v>0</v>
      </c>
      <c r="P387" s="104">
        <v>0</v>
      </c>
      <c r="Q387" s="105">
        <v>0</v>
      </c>
    </row>
    <row r="388" spans="1:17" x14ac:dyDescent="0.25">
      <c r="A388" s="106">
        <f t="shared" si="16"/>
        <v>55823</v>
      </c>
      <c r="B388" s="106" t="str">
        <f>+asset_level_drivers!$G$1</f>
        <v>FORE ONLY</v>
      </c>
      <c r="C388" s="93">
        <v>40</v>
      </c>
      <c r="D388" s="94">
        <v>2.6341919593811034</v>
      </c>
      <c r="E388" s="94">
        <v>41.490851867675779</v>
      </c>
      <c r="F388" s="94">
        <v>3.8586496276855469</v>
      </c>
      <c r="G388" s="94">
        <v>2.6341919593811034</v>
      </c>
      <c r="H388" s="94">
        <v>1.911929313659668</v>
      </c>
      <c r="I388" s="94">
        <v>22.937547241210936</v>
      </c>
      <c r="J388" s="94">
        <v>2.5404307250976563</v>
      </c>
      <c r="K388" s="95">
        <v>91.40059599905301</v>
      </c>
      <c r="L388" s="94">
        <f t="shared" si="15"/>
        <v>0</v>
      </c>
      <c r="M388" s="94">
        <v>0</v>
      </c>
      <c r="N388" s="94">
        <v>0</v>
      </c>
      <c r="O388" s="96">
        <v>0</v>
      </c>
      <c r="P388" s="95">
        <v>0</v>
      </c>
      <c r="Q388" s="97">
        <v>0</v>
      </c>
    </row>
    <row r="389" spans="1:17" x14ac:dyDescent="0.25">
      <c r="A389" s="98">
        <f t="shared" si="16"/>
        <v>55853</v>
      </c>
      <c r="B389" s="98" t="str">
        <f>+asset_level_drivers!$G$1</f>
        <v>FORE ONLY</v>
      </c>
      <c r="C389" s="99">
        <v>40</v>
      </c>
      <c r="D389" s="100">
        <v>2.6206442489624022</v>
      </c>
      <c r="E389" s="100">
        <v>41.277463623046877</v>
      </c>
      <c r="F389" s="100">
        <v>3.8388044967651367</v>
      </c>
      <c r="G389" s="100">
        <v>2.6206442489624022</v>
      </c>
      <c r="H389" s="100">
        <v>1.9020962219238282</v>
      </c>
      <c r="I389" s="100">
        <v>22.819578674316407</v>
      </c>
      <c r="J389" s="100">
        <v>2.5273652267456055</v>
      </c>
      <c r="K389" s="101">
        <v>91.352370383522725</v>
      </c>
      <c r="L389" s="102">
        <f t="shared" si="15"/>
        <v>0</v>
      </c>
      <c r="M389" s="102">
        <v>0</v>
      </c>
      <c r="N389" s="102">
        <v>0</v>
      </c>
      <c r="O389" s="103">
        <v>0</v>
      </c>
      <c r="P389" s="104">
        <v>0</v>
      </c>
      <c r="Q389" s="105">
        <v>0</v>
      </c>
    </row>
    <row r="390" spans="1:17" x14ac:dyDescent="0.25">
      <c r="A390" s="106">
        <f t="shared" si="16"/>
        <v>55884</v>
      </c>
      <c r="B390" s="106" t="str">
        <f>+asset_level_drivers!$G$1</f>
        <v>FORE ONLY</v>
      </c>
      <c r="C390" s="93">
        <v>40</v>
      </c>
      <c r="D390" s="94">
        <v>2.5122150573730471</v>
      </c>
      <c r="E390" s="94">
        <v>39.683260620117188</v>
      </c>
      <c r="F390" s="94">
        <v>3.6905436248779298</v>
      </c>
      <c r="G390" s="94">
        <v>2.5122150573730471</v>
      </c>
      <c r="H390" s="94">
        <v>1.8211003265380858</v>
      </c>
      <c r="I390" s="94">
        <v>21.993296142578124</v>
      </c>
      <c r="J390" s="94">
        <v>2.427617458343506</v>
      </c>
      <c r="K390" s="95">
        <v>91.304396306818191</v>
      </c>
      <c r="L390" s="94">
        <f t="shared" si="15"/>
        <v>0</v>
      </c>
      <c r="M390" s="94">
        <v>0</v>
      </c>
      <c r="N390" s="94">
        <v>0</v>
      </c>
      <c r="O390" s="96">
        <v>0</v>
      </c>
      <c r="P390" s="95">
        <v>0</v>
      </c>
      <c r="Q390" s="97">
        <v>0</v>
      </c>
    </row>
    <row r="391" spans="1:17" x14ac:dyDescent="0.25">
      <c r="A391" s="98">
        <f t="shared" si="16"/>
        <v>55915</v>
      </c>
      <c r="B391" s="98" t="str">
        <f>+asset_level_drivers!$G$1</f>
        <v>FORE ONLY</v>
      </c>
      <c r="C391" s="99">
        <v>40</v>
      </c>
      <c r="D391" s="100">
        <v>2.499294704437256</v>
      </c>
      <c r="E391" s="100">
        <v>39.479168212890627</v>
      </c>
      <c r="F391" s="100">
        <v>3.6715630035400393</v>
      </c>
      <c r="G391" s="100">
        <v>2.499294704437256</v>
      </c>
      <c r="H391" s="100">
        <v>1.8117343826293946</v>
      </c>
      <c r="I391" s="100">
        <v>21.880184326171875</v>
      </c>
      <c r="J391" s="100">
        <v>2.415132122039795</v>
      </c>
      <c r="K391" s="101">
        <v>91.256669625946955</v>
      </c>
      <c r="L391" s="102">
        <f t="shared" si="15"/>
        <v>0</v>
      </c>
      <c r="M391" s="102">
        <v>0</v>
      </c>
      <c r="N391" s="102">
        <v>0</v>
      </c>
      <c r="O391" s="103">
        <v>0</v>
      </c>
      <c r="P391" s="104">
        <v>0</v>
      </c>
      <c r="Q391" s="105">
        <v>0</v>
      </c>
    </row>
    <row r="392" spans="1:17" x14ac:dyDescent="0.25">
      <c r="A392" s="106">
        <f t="shared" si="16"/>
        <v>55943</v>
      </c>
      <c r="B392" s="106" t="str">
        <f>+asset_level_drivers!$G$1</f>
        <v>FORE ONLY</v>
      </c>
      <c r="C392" s="93">
        <v>40</v>
      </c>
      <c r="D392" s="94">
        <v>2.4864407615661621</v>
      </c>
      <c r="E392" s="94">
        <v>39.276126037597656</v>
      </c>
      <c r="F392" s="94">
        <v>3.6526800842285154</v>
      </c>
      <c r="G392" s="94">
        <v>2.4864407615661621</v>
      </c>
      <c r="H392" s="94">
        <v>1.8024165802001952</v>
      </c>
      <c r="I392" s="94">
        <v>21.767653564453123</v>
      </c>
      <c r="J392" s="94">
        <v>2.4027109947204588</v>
      </c>
      <c r="K392" s="95">
        <v>82.184817116477276</v>
      </c>
      <c r="L392" s="94">
        <f t="shared" si="15"/>
        <v>0</v>
      </c>
      <c r="M392" s="94">
        <v>0</v>
      </c>
      <c r="N392" s="94">
        <v>0</v>
      </c>
      <c r="O392" s="96">
        <v>0</v>
      </c>
      <c r="P392" s="95">
        <v>0</v>
      </c>
      <c r="Q392" s="97">
        <v>0</v>
      </c>
    </row>
    <row r="393" spans="1:17" x14ac:dyDescent="0.25">
      <c r="A393" s="98">
        <f t="shared" si="16"/>
        <v>55974</v>
      </c>
      <c r="B393" s="98" t="str">
        <f>+asset_level_drivers!$G$1</f>
        <v>FORE ONLY</v>
      </c>
      <c r="C393" s="99">
        <v>40</v>
      </c>
      <c r="D393" s="100">
        <v>2.473652973175049</v>
      </c>
      <c r="E393" s="100">
        <v>39.074128601074221</v>
      </c>
      <c r="F393" s="100">
        <v>3.6338942947387696</v>
      </c>
      <c r="G393" s="100">
        <v>2.473652973175049</v>
      </c>
      <c r="H393" s="100">
        <v>1.7931467208862304</v>
      </c>
      <c r="I393" s="100">
        <v>21.65570245361328</v>
      </c>
      <c r="J393" s="100">
        <v>2.3903538284301757</v>
      </c>
      <c r="K393" s="101">
        <v>82.141792140151523</v>
      </c>
      <c r="L393" s="102">
        <f t="shared" si="15"/>
        <v>0</v>
      </c>
      <c r="M393" s="102">
        <v>0</v>
      </c>
      <c r="N393" s="102">
        <v>0</v>
      </c>
      <c r="O393" s="103">
        <v>0</v>
      </c>
      <c r="P393" s="104">
        <v>0</v>
      </c>
      <c r="Q393" s="105">
        <v>0</v>
      </c>
    </row>
    <row r="394" spans="1:17" x14ac:dyDescent="0.25">
      <c r="A394" s="106">
        <f t="shared" si="16"/>
        <v>56004</v>
      </c>
      <c r="B394" s="106" t="str">
        <f>+asset_level_drivers!$G$1</f>
        <v>FORE ONLY</v>
      </c>
      <c r="C394" s="93">
        <v>40</v>
      </c>
      <c r="D394" s="94">
        <v>2.4609309539794921</v>
      </c>
      <c r="E394" s="94">
        <v>38.873170349121096</v>
      </c>
      <c r="F394" s="94">
        <v>3.6152052154541017</v>
      </c>
      <c r="G394" s="94">
        <v>2.4609309539794921</v>
      </c>
      <c r="H394" s="94">
        <v>1.7839245223999023</v>
      </c>
      <c r="I394" s="94">
        <v>21.544327392578126</v>
      </c>
      <c r="J394" s="94">
        <v>2.3780602416992189</v>
      </c>
      <c r="K394" s="95">
        <v>82.09898851799241</v>
      </c>
      <c r="L394" s="94">
        <f t="shared" si="15"/>
        <v>0</v>
      </c>
      <c r="M394" s="94">
        <v>0</v>
      </c>
      <c r="N394" s="94">
        <v>0</v>
      </c>
      <c r="O394" s="96">
        <v>0</v>
      </c>
      <c r="P394" s="95">
        <v>0</v>
      </c>
      <c r="Q394" s="97">
        <v>0</v>
      </c>
    </row>
    <row r="395" spans="1:17" x14ac:dyDescent="0.25">
      <c r="A395" s="98">
        <f t="shared" si="16"/>
        <v>56035</v>
      </c>
      <c r="B395" s="98" t="str">
        <f>+asset_level_drivers!$G$1</f>
        <v>FORE ONLY</v>
      </c>
      <c r="C395" s="99">
        <v>40</v>
      </c>
      <c r="D395" s="100">
        <v>2.4482743759155272</v>
      </c>
      <c r="E395" s="100">
        <v>38.67324542236328</v>
      </c>
      <c r="F395" s="100">
        <v>3.5966121749877931</v>
      </c>
      <c r="G395" s="100">
        <v>2.4482743759155272</v>
      </c>
      <c r="H395" s="100">
        <v>1.7747498435974121</v>
      </c>
      <c r="I395" s="100">
        <v>21.433524810791017</v>
      </c>
      <c r="J395" s="100">
        <v>2.3658298721313478</v>
      </c>
      <c r="K395" s="101">
        <v>82.05640565814393</v>
      </c>
      <c r="L395" s="102">
        <f t="shared" si="15"/>
        <v>0</v>
      </c>
      <c r="M395" s="102">
        <v>0</v>
      </c>
      <c r="N395" s="102">
        <v>0</v>
      </c>
      <c r="O395" s="103">
        <v>0</v>
      </c>
      <c r="P395" s="104">
        <v>0</v>
      </c>
      <c r="Q395" s="105">
        <v>0</v>
      </c>
    </row>
    <row r="396" spans="1:17" x14ac:dyDescent="0.25">
      <c r="A396" s="106">
        <f t="shared" si="16"/>
        <v>56065</v>
      </c>
      <c r="B396" s="106" t="str">
        <f>+asset_level_drivers!$G$1</f>
        <v>FORE ONLY</v>
      </c>
      <c r="C396" s="93">
        <v>40</v>
      </c>
      <c r="D396" s="94">
        <v>2.435682888031006</v>
      </c>
      <c r="E396" s="94">
        <v>38.4743486328125</v>
      </c>
      <c r="F396" s="94">
        <v>3.5781147994995117</v>
      </c>
      <c r="G396" s="94">
        <v>2.435682888031006</v>
      </c>
      <c r="H396" s="94">
        <v>1.7656222686767578</v>
      </c>
      <c r="I396" s="94">
        <v>21.323292266845701</v>
      </c>
      <c r="J396" s="94">
        <v>2.353662368774414</v>
      </c>
      <c r="K396" s="95">
        <v>82.014043560606069</v>
      </c>
      <c r="L396" s="94">
        <f t="shared" si="15"/>
        <v>0</v>
      </c>
      <c r="M396" s="94">
        <v>0</v>
      </c>
      <c r="N396" s="94">
        <v>0</v>
      </c>
      <c r="O396" s="96">
        <v>0</v>
      </c>
      <c r="P396" s="95">
        <v>0</v>
      </c>
      <c r="Q396" s="97">
        <v>0</v>
      </c>
    </row>
    <row r="397" spans="1:17" x14ac:dyDescent="0.25">
      <c r="A397" s="98">
        <f t="shared" si="16"/>
        <v>56096</v>
      </c>
      <c r="B397" s="98" t="str">
        <f>+asset_level_drivers!$G$1</f>
        <v>FORE ONLY</v>
      </c>
      <c r="C397" s="99">
        <v>40</v>
      </c>
      <c r="D397" s="100">
        <v>2.2462008590698241</v>
      </c>
      <c r="E397" s="100">
        <v>32.562731872558594</v>
      </c>
      <c r="F397" s="100">
        <v>3.0283343811035155</v>
      </c>
      <c r="G397" s="100">
        <v>2.2462008590698241</v>
      </c>
      <c r="H397" s="100">
        <v>1.6238251876831056</v>
      </c>
      <c r="I397" s="100">
        <v>17.956792388916014</v>
      </c>
      <c r="J397" s="100">
        <v>1.982877254486084</v>
      </c>
      <c r="K397" s="101">
        <v>81.971899857954554</v>
      </c>
      <c r="L397" s="102">
        <f t="shared" si="15"/>
        <v>0</v>
      </c>
      <c r="M397" s="102">
        <v>0</v>
      </c>
      <c r="N397" s="102">
        <v>0</v>
      </c>
      <c r="O397" s="103">
        <v>0</v>
      </c>
      <c r="P397" s="104">
        <v>0</v>
      </c>
      <c r="Q397" s="105">
        <v>0</v>
      </c>
    </row>
    <row r="398" spans="1:17" x14ac:dyDescent="0.25">
      <c r="A398" s="106">
        <f t="shared" si="16"/>
        <v>56127</v>
      </c>
      <c r="B398" s="106" t="str">
        <f>+asset_level_drivers!$G$1</f>
        <v>FORE ONLY</v>
      </c>
      <c r="C398" s="93">
        <v>40</v>
      </c>
      <c r="D398" s="94">
        <v>2.2346486244201662</v>
      </c>
      <c r="E398" s="94">
        <v>32.395260925292966</v>
      </c>
      <c r="F398" s="94">
        <v>3.0127595672607423</v>
      </c>
      <c r="G398" s="94">
        <v>2.2346486244201662</v>
      </c>
      <c r="H398" s="94">
        <v>1.6154738731384277</v>
      </c>
      <c r="I398" s="94">
        <v>17.864440338134767</v>
      </c>
      <c r="J398" s="94">
        <v>1.9726792793273926</v>
      </c>
      <c r="K398" s="95">
        <v>81.929975733901514</v>
      </c>
      <c r="L398" s="94">
        <f t="shared" si="15"/>
        <v>0</v>
      </c>
      <c r="M398" s="94">
        <v>0</v>
      </c>
      <c r="N398" s="94">
        <v>0</v>
      </c>
      <c r="O398" s="96">
        <v>0</v>
      </c>
      <c r="P398" s="95">
        <v>0</v>
      </c>
      <c r="Q398" s="97">
        <v>0</v>
      </c>
    </row>
    <row r="399" spans="1:17" x14ac:dyDescent="0.25">
      <c r="A399" s="98">
        <f t="shared" si="16"/>
        <v>56157</v>
      </c>
      <c r="B399" s="98" t="str">
        <f>+asset_level_drivers!$G$1</f>
        <v>FORE ONLY</v>
      </c>
      <c r="C399" s="99">
        <v>40</v>
      </c>
      <c r="D399" s="100">
        <v>2.2231557807922364</v>
      </c>
      <c r="E399" s="100">
        <v>32.228651672363284</v>
      </c>
      <c r="F399" s="100">
        <v>2.997264907836914</v>
      </c>
      <c r="G399" s="100">
        <v>2.2231557807922364</v>
      </c>
      <c r="H399" s="100">
        <v>1.6071654510498048</v>
      </c>
      <c r="I399" s="100">
        <v>17.772563323974609</v>
      </c>
      <c r="J399" s="100">
        <v>1.9625337448120117</v>
      </c>
      <c r="K399" s="101">
        <v>81.888265269886361</v>
      </c>
      <c r="L399" s="102">
        <f t="shared" si="15"/>
        <v>0</v>
      </c>
      <c r="M399" s="102">
        <v>0</v>
      </c>
      <c r="N399" s="102">
        <v>0</v>
      </c>
      <c r="O399" s="103">
        <v>0</v>
      </c>
      <c r="P399" s="104">
        <v>0</v>
      </c>
      <c r="Q399" s="105">
        <v>0</v>
      </c>
    </row>
    <row r="400" spans="1:17" x14ac:dyDescent="0.25">
      <c r="A400" s="106">
        <f t="shared" si="16"/>
        <v>56188</v>
      </c>
      <c r="B400" s="106" t="str">
        <f>+asset_level_drivers!$G$1</f>
        <v>FORE ONLY</v>
      </c>
      <c r="C400" s="93">
        <v>40</v>
      </c>
      <c r="D400" s="94">
        <v>2.2117220573425294</v>
      </c>
      <c r="E400" s="94">
        <v>32.062899658203122</v>
      </c>
      <c r="F400" s="94">
        <v>2.9818499603271484</v>
      </c>
      <c r="G400" s="94">
        <v>2.2117220573425294</v>
      </c>
      <c r="H400" s="94">
        <v>1.5988997573852539</v>
      </c>
      <c r="I400" s="94">
        <v>17.681158996582031</v>
      </c>
      <c r="J400" s="94">
        <v>1.9524403877258301</v>
      </c>
      <c r="K400" s="95">
        <v>81.846773200757568</v>
      </c>
      <c r="L400" s="94">
        <f t="shared" si="15"/>
        <v>0</v>
      </c>
      <c r="M400" s="94">
        <v>0</v>
      </c>
      <c r="N400" s="94">
        <v>0</v>
      </c>
      <c r="O400" s="96">
        <v>0</v>
      </c>
      <c r="P400" s="95">
        <v>0</v>
      </c>
      <c r="Q400" s="97">
        <v>0</v>
      </c>
    </row>
    <row r="401" spans="1:17" x14ac:dyDescent="0.25">
      <c r="A401" s="98">
        <f t="shared" si="16"/>
        <v>56218</v>
      </c>
      <c r="B401" s="98" t="str">
        <f>+asset_level_drivers!$G$1</f>
        <v>FORE ONLY</v>
      </c>
      <c r="C401" s="99">
        <v>40</v>
      </c>
      <c r="D401" s="100">
        <v>2.2003471221923827</v>
      </c>
      <c r="E401" s="100">
        <v>31.897999633789063</v>
      </c>
      <c r="F401" s="100">
        <v>2.9665142822265627</v>
      </c>
      <c r="G401" s="100">
        <v>2.2003471221923827</v>
      </c>
      <c r="H401" s="100">
        <v>1.5906765975952148</v>
      </c>
      <c r="I401" s="100">
        <v>17.590224914550781</v>
      </c>
      <c r="J401" s="100">
        <v>1.9423989982604981</v>
      </c>
      <c r="K401" s="101">
        <v>81.805492424242416</v>
      </c>
      <c r="L401" s="102">
        <f t="shared" si="15"/>
        <v>0</v>
      </c>
      <c r="M401" s="102">
        <v>0</v>
      </c>
      <c r="N401" s="102">
        <v>0</v>
      </c>
      <c r="O401" s="103">
        <v>0</v>
      </c>
      <c r="P401" s="104">
        <v>0</v>
      </c>
      <c r="Q401" s="105">
        <v>0</v>
      </c>
    </row>
    <row r="402" spans="1:17" x14ac:dyDescent="0.25">
      <c r="A402" s="106">
        <f t="shared" si="16"/>
        <v>56249</v>
      </c>
      <c r="B402" s="106" t="str">
        <f>+asset_level_drivers!$G$1</f>
        <v>FORE ONLY</v>
      </c>
      <c r="C402" s="93">
        <v>40</v>
      </c>
      <c r="D402" s="94">
        <v>2.1890307044982911</v>
      </c>
      <c r="E402" s="94">
        <v>31.733947204589843</v>
      </c>
      <c r="F402" s="94">
        <v>2.9512573547363283</v>
      </c>
      <c r="G402" s="94">
        <v>2.1890307044982911</v>
      </c>
      <c r="H402" s="94">
        <v>1.582495704650879</v>
      </c>
      <c r="I402" s="94">
        <v>17.499757385253908</v>
      </c>
      <c r="J402" s="94">
        <v>1.9324091453552246</v>
      </c>
      <c r="K402" s="95">
        <v>72.762509469696965</v>
      </c>
      <c r="L402" s="94">
        <f t="shared" si="15"/>
        <v>0</v>
      </c>
      <c r="M402" s="94">
        <v>0</v>
      </c>
      <c r="N402" s="94">
        <v>0</v>
      </c>
      <c r="O402" s="96">
        <v>0</v>
      </c>
      <c r="P402" s="95">
        <v>0</v>
      </c>
      <c r="Q402" s="97">
        <v>0</v>
      </c>
    </row>
    <row r="403" spans="1:17" x14ac:dyDescent="0.25">
      <c r="A403" s="98">
        <f t="shared" si="16"/>
        <v>56280</v>
      </c>
      <c r="B403" s="98" t="str">
        <f>+asset_level_drivers!$G$1</f>
        <v>FORE ONLY</v>
      </c>
      <c r="C403" s="99">
        <v>40</v>
      </c>
      <c r="D403" s="100">
        <v>2.1777725219726563</v>
      </c>
      <c r="E403" s="100">
        <v>31.570739440917968</v>
      </c>
      <c r="F403" s="100">
        <v>2.9360790710449218</v>
      </c>
      <c r="G403" s="100">
        <v>2.1777725219726563</v>
      </c>
      <c r="H403" s="100">
        <v>1.57435693359375</v>
      </c>
      <c r="I403" s="100">
        <v>17.409756317138672</v>
      </c>
      <c r="J403" s="100">
        <v>1.9224708251953124</v>
      </c>
      <c r="K403" s="101">
        <v>72.725748106060607</v>
      </c>
      <c r="L403" s="102">
        <f t="shared" si="15"/>
        <v>0</v>
      </c>
      <c r="M403" s="102">
        <v>0</v>
      </c>
      <c r="N403" s="102">
        <v>0</v>
      </c>
      <c r="O403" s="103">
        <v>0</v>
      </c>
      <c r="P403" s="104">
        <v>0</v>
      </c>
      <c r="Q403" s="105">
        <v>0</v>
      </c>
    </row>
    <row r="404" spans="1:17" x14ac:dyDescent="0.25">
      <c r="A404" s="106">
        <f t="shared" si="16"/>
        <v>56308</v>
      </c>
      <c r="B404" s="106" t="str">
        <f>+asset_level_drivers!$G$1</f>
        <v>FORE ONLY</v>
      </c>
      <c r="C404" s="93">
        <v>40</v>
      </c>
      <c r="D404" s="94">
        <v>2.1665721969604492</v>
      </c>
      <c r="E404" s="94">
        <v>31.408371093749999</v>
      </c>
      <c r="F404" s="94">
        <v>2.9209788208007814</v>
      </c>
      <c r="G404" s="94">
        <v>2.1665721969604492</v>
      </c>
      <c r="H404" s="94">
        <v>1.5662599792480469</v>
      </c>
      <c r="I404" s="94">
        <v>17.320217529296876</v>
      </c>
      <c r="J404" s="94">
        <v>1.9125834922790528</v>
      </c>
      <c r="K404" s="95">
        <v>72.689177911931807</v>
      </c>
      <c r="L404" s="94">
        <f t="shared" si="15"/>
        <v>0</v>
      </c>
      <c r="M404" s="94">
        <v>0</v>
      </c>
      <c r="N404" s="94">
        <v>0</v>
      </c>
      <c r="O404" s="96">
        <v>0</v>
      </c>
      <c r="P404" s="95">
        <v>0</v>
      </c>
      <c r="Q404" s="97">
        <v>0</v>
      </c>
    </row>
    <row r="405" spans="1:17" x14ac:dyDescent="0.25">
      <c r="A405" s="98">
        <f t="shared" si="16"/>
        <v>56339</v>
      </c>
      <c r="B405" s="98" t="str">
        <f>+asset_level_drivers!$G$1</f>
        <v>FORE ONLY</v>
      </c>
      <c r="C405" s="99">
        <v>40</v>
      </c>
      <c r="D405" s="100">
        <v>2.0954020652770997</v>
      </c>
      <c r="E405" s="100">
        <v>29.335232788085939</v>
      </c>
      <c r="F405" s="100">
        <v>2.7281769027709961</v>
      </c>
      <c r="G405" s="100">
        <v>2.0954020652770997</v>
      </c>
      <c r="H405" s="100">
        <v>1.51318412399292</v>
      </c>
      <c r="I405" s="100">
        <v>16.141525085449217</v>
      </c>
      <c r="J405" s="100">
        <v>1.78274605178833</v>
      </c>
      <c r="K405" s="101">
        <v>72.652796519886365</v>
      </c>
      <c r="L405" s="102">
        <f t="shared" si="15"/>
        <v>0</v>
      </c>
      <c r="M405" s="102">
        <v>0</v>
      </c>
      <c r="N405" s="102">
        <v>0</v>
      </c>
      <c r="O405" s="103">
        <v>0</v>
      </c>
      <c r="P405" s="104">
        <v>0</v>
      </c>
      <c r="Q405" s="105">
        <v>0</v>
      </c>
    </row>
    <row r="406" spans="1:17" x14ac:dyDescent="0.25">
      <c r="A406" s="106">
        <f t="shared" si="16"/>
        <v>56369</v>
      </c>
      <c r="B406" s="106" t="str">
        <f>+asset_level_drivers!$G$1</f>
        <v>FORE ONLY</v>
      </c>
      <c r="C406" s="93">
        <v>40</v>
      </c>
      <c r="D406" s="94">
        <v>2.0846254158020021</v>
      </c>
      <c r="E406" s="94">
        <v>29.184361816406248</v>
      </c>
      <c r="F406" s="94">
        <v>2.7141458816528319</v>
      </c>
      <c r="G406" s="94">
        <v>2.0846254158020021</v>
      </c>
      <c r="H406" s="94">
        <v>1.5054018249511718</v>
      </c>
      <c r="I406" s="94">
        <v>16.058509399414064</v>
      </c>
      <c r="J406" s="94">
        <v>1.7735773429870605</v>
      </c>
      <c r="K406" s="95">
        <v>72.616605705492418</v>
      </c>
      <c r="L406" s="94">
        <f t="shared" si="15"/>
        <v>0</v>
      </c>
      <c r="M406" s="94">
        <v>0</v>
      </c>
      <c r="N406" s="94">
        <v>0</v>
      </c>
      <c r="O406" s="96">
        <v>0</v>
      </c>
      <c r="P406" s="95">
        <v>0</v>
      </c>
      <c r="Q406" s="97">
        <v>0</v>
      </c>
    </row>
    <row r="407" spans="1:17" x14ac:dyDescent="0.25">
      <c r="A407" s="98">
        <f t="shared" si="16"/>
        <v>56400</v>
      </c>
      <c r="B407" s="98" t="str">
        <f>+asset_level_drivers!$G$1</f>
        <v>FORE ONLY</v>
      </c>
      <c r="C407" s="99">
        <v>40</v>
      </c>
      <c r="D407" s="100">
        <v>2.0739041671752929</v>
      </c>
      <c r="E407" s="100">
        <v>29.034266174316407</v>
      </c>
      <c r="F407" s="100">
        <v>2.7001870651245117</v>
      </c>
      <c r="G407" s="100">
        <v>2.0739041671752929</v>
      </c>
      <c r="H407" s="100">
        <v>1.4976595306396485</v>
      </c>
      <c r="I407" s="100">
        <v>15.975920135498047</v>
      </c>
      <c r="J407" s="100">
        <v>1.7644558563232422</v>
      </c>
      <c r="K407" s="101">
        <v>72.580600142045455</v>
      </c>
      <c r="L407" s="102">
        <f t="shared" si="15"/>
        <v>0</v>
      </c>
      <c r="M407" s="102">
        <v>0</v>
      </c>
      <c r="N407" s="102">
        <v>0</v>
      </c>
      <c r="O407" s="103">
        <v>0</v>
      </c>
      <c r="P407" s="104">
        <v>0</v>
      </c>
      <c r="Q407" s="105">
        <v>0</v>
      </c>
    </row>
    <row r="408" spans="1:17" x14ac:dyDescent="0.25">
      <c r="A408" s="106">
        <f t="shared" si="16"/>
        <v>56430</v>
      </c>
      <c r="B408" s="106" t="str">
        <f>+asset_level_drivers!$G$1</f>
        <v>FORE ONLY</v>
      </c>
      <c r="C408" s="93">
        <v>40</v>
      </c>
      <c r="D408" s="94">
        <v>2.0632380447387697</v>
      </c>
      <c r="E408" s="94">
        <v>28.884942626953126</v>
      </c>
      <c r="F408" s="94">
        <v>2.6862999191284178</v>
      </c>
      <c r="G408" s="94">
        <v>2.0632380447387697</v>
      </c>
      <c r="H408" s="94">
        <v>1.4899570274353027</v>
      </c>
      <c r="I408" s="94">
        <v>15.893755920410156</v>
      </c>
      <c r="J408" s="94">
        <v>1.7553812255859376</v>
      </c>
      <c r="K408" s="95">
        <v>72.544779237689397</v>
      </c>
      <c r="L408" s="94">
        <f t="shared" si="15"/>
        <v>0</v>
      </c>
      <c r="M408" s="94">
        <v>0</v>
      </c>
      <c r="N408" s="94">
        <v>0</v>
      </c>
      <c r="O408" s="96">
        <v>0</v>
      </c>
      <c r="P408" s="95">
        <v>0</v>
      </c>
      <c r="Q408" s="97">
        <v>0</v>
      </c>
    </row>
    <row r="409" spans="1:17" x14ac:dyDescent="0.25">
      <c r="A409" s="98">
        <f t="shared" si="16"/>
        <v>56461</v>
      </c>
      <c r="B409" s="98" t="str">
        <f>+asset_level_drivers!$G$1</f>
        <v>FORE ONLY</v>
      </c>
      <c r="C409" s="99">
        <v>40</v>
      </c>
      <c r="D409" s="100">
        <v>2.0526267890930177</v>
      </c>
      <c r="E409" s="100">
        <v>28.736387268066405</v>
      </c>
      <c r="F409" s="100">
        <v>2.6724843368530276</v>
      </c>
      <c r="G409" s="100">
        <v>2.0526267890930177</v>
      </c>
      <c r="H409" s="100">
        <v>1.4822941741943358</v>
      </c>
      <c r="I409" s="100">
        <v>15.812013916015625</v>
      </c>
      <c r="J409" s="100">
        <v>1.7463533401489257</v>
      </c>
      <c r="K409" s="101">
        <v>72.509147135416669</v>
      </c>
      <c r="L409" s="102">
        <f t="shared" si="15"/>
        <v>0</v>
      </c>
      <c r="M409" s="102">
        <v>0</v>
      </c>
      <c r="N409" s="102">
        <v>0</v>
      </c>
      <c r="O409" s="103">
        <v>0</v>
      </c>
      <c r="P409" s="104">
        <v>0</v>
      </c>
      <c r="Q409" s="105">
        <v>0</v>
      </c>
    </row>
    <row r="410" spans="1:17" x14ac:dyDescent="0.25">
      <c r="A410" s="106">
        <f t="shared" si="16"/>
        <v>56492</v>
      </c>
      <c r="B410" s="106" t="str">
        <f>+asset_level_drivers!$G$1</f>
        <v>FORE ONLY</v>
      </c>
      <c r="C410" s="93">
        <v>40</v>
      </c>
      <c r="D410" s="94">
        <v>2.0420701332092284</v>
      </c>
      <c r="E410" s="94">
        <v>28.588595458984376</v>
      </c>
      <c r="F410" s="94">
        <v>2.6587396621704102</v>
      </c>
      <c r="G410" s="94">
        <v>2.0420701332092284</v>
      </c>
      <c r="H410" s="94">
        <v>1.4746707344055177</v>
      </c>
      <c r="I410" s="94">
        <v>15.730692810058594</v>
      </c>
      <c r="J410" s="94">
        <v>1.7373717994689941</v>
      </c>
      <c r="K410" s="95">
        <v>72.473696732954551</v>
      </c>
      <c r="L410" s="94">
        <f t="shared" si="15"/>
        <v>0</v>
      </c>
      <c r="M410" s="94">
        <v>0</v>
      </c>
      <c r="N410" s="94">
        <v>0</v>
      </c>
      <c r="O410" s="96">
        <v>0</v>
      </c>
      <c r="P410" s="95">
        <v>0</v>
      </c>
      <c r="Q410" s="97">
        <v>0</v>
      </c>
    </row>
    <row r="411" spans="1:17" x14ac:dyDescent="0.25">
      <c r="A411" s="98">
        <f t="shared" si="16"/>
        <v>56522</v>
      </c>
      <c r="B411" s="98" t="str">
        <f>+asset_level_drivers!$G$1</f>
        <v>FORE ONLY</v>
      </c>
      <c r="C411" s="99">
        <v>40</v>
      </c>
      <c r="D411" s="100">
        <v>2.0315677604675293</v>
      </c>
      <c r="E411" s="100">
        <v>28.441564819335937</v>
      </c>
      <c r="F411" s="100">
        <v>2.6450658264160158</v>
      </c>
      <c r="G411" s="100">
        <v>2.0315677604675293</v>
      </c>
      <c r="H411" s="100">
        <v>1.4670865287780761</v>
      </c>
      <c r="I411" s="100">
        <v>15.649789947509765</v>
      </c>
      <c r="J411" s="100">
        <v>1.7284365501403809</v>
      </c>
      <c r="K411" s="101">
        <v>72.438430397727274</v>
      </c>
      <c r="L411" s="102">
        <f t="shared" si="15"/>
        <v>0</v>
      </c>
      <c r="M411" s="102">
        <v>0</v>
      </c>
      <c r="N411" s="102">
        <v>0</v>
      </c>
      <c r="O411" s="103">
        <v>0</v>
      </c>
      <c r="P411" s="104">
        <v>0</v>
      </c>
      <c r="Q411" s="105">
        <v>0</v>
      </c>
    </row>
    <row r="412" spans="1:17" x14ac:dyDescent="0.25">
      <c r="A412" s="106">
        <f t="shared" si="16"/>
        <v>56553</v>
      </c>
      <c r="B412" s="106" t="str">
        <f>+asset_level_drivers!$G$1</f>
        <v>FORE ONLY</v>
      </c>
      <c r="C412" s="93">
        <v>40</v>
      </c>
      <c r="D412" s="94">
        <v>1.9525166778564453</v>
      </c>
      <c r="E412" s="94">
        <v>26.541348999023437</v>
      </c>
      <c r="F412" s="94">
        <v>2.468345733642578</v>
      </c>
      <c r="G412" s="94">
        <v>1.9525166778564453</v>
      </c>
      <c r="H412" s="94">
        <v>1.4080892295837402</v>
      </c>
      <c r="I412" s="94">
        <v>14.569556732177734</v>
      </c>
      <c r="J412" s="94">
        <v>1.6094435195922852</v>
      </c>
      <c r="K412" s="95">
        <v>72.403343986742428</v>
      </c>
      <c r="L412" s="94">
        <f t="shared" si="15"/>
        <v>0</v>
      </c>
      <c r="M412" s="94">
        <v>0</v>
      </c>
      <c r="N412" s="94">
        <v>0</v>
      </c>
      <c r="O412" s="96">
        <v>0</v>
      </c>
      <c r="P412" s="95">
        <v>0</v>
      </c>
      <c r="Q412" s="97">
        <v>0</v>
      </c>
    </row>
    <row r="413" spans="1:17" x14ac:dyDescent="0.25">
      <c r="A413" s="98">
        <f t="shared" si="16"/>
        <v>56583</v>
      </c>
      <c r="B413" s="98" t="str">
        <f>+asset_level_drivers!$G$1</f>
        <v>FORE ONLY</v>
      </c>
      <c r="C413" s="99">
        <v>40</v>
      </c>
      <c r="D413" s="100">
        <v>1.9424748764038087</v>
      </c>
      <c r="E413" s="100">
        <v>26.404846679687498</v>
      </c>
      <c r="F413" s="100">
        <v>2.4556509780883791</v>
      </c>
      <c r="G413" s="100">
        <v>1.9424748764038087</v>
      </c>
      <c r="H413" s="100">
        <v>1.4008474311828614</v>
      </c>
      <c r="I413" s="100">
        <v>14.494625976562499</v>
      </c>
      <c r="J413" s="100">
        <v>1.6011661758422853</v>
      </c>
      <c r="K413" s="101">
        <v>72.368441051136358</v>
      </c>
      <c r="L413" s="102">
        <f t="shared" si="15"/>
        <v>0</v>
      </c>
      <c r="M413" s="102">
        <v>0</v>
      </c>
      <c r="N413" s="102">
        <v>0</v>
      </c>
      <c r="O413" s="103">
        <v>0</v>
      </c>
      <c r="P413" s="104">
        <v>0</v>
      </c>
      <c r="Q413" s="105">
        <v>0</v>
      </c>
    </row>
    <row r="414" spans="1:17" x14ac:dyDescent="0.25">
      <c r="A414" s="106">
        <f t="shared" si="16"/>
        <v>56614</v>
      </c>
      <c r="B414" s="106" t="str">
        <f>+asset_level_drivers!$G$1</f>
        <v>FORE ONLY</v>
      </c>
      <c r="C414" s="93">
        <v>40</v>
      </c>
      <c r="D414" s="94">
        <v>1.9324846801757813</v>
      </c>
      <c r="E414" s="94">
        <v>26.269045776367186</v>
      </c>
      <c r="F414" s="94">
        <v>2.4430215148925782</v>
      </c>
      <c r="G414" s="94">
        <v>1.9324846801757813</v>
      </c>
      <c r="H414" s="94">
        <v>1.3936428375244141</v>
      </c>
      <c r="I414" s="94">
        <v>14.4200791015625</v>
      </c>
      <c r="J414" s="94">
        <v>1.5929312591552733</v>
      </c>
      <c r="K414" s="95">
        <v>72.333720407196978</v>
      </c>
      <c r="L414" s="94">
        <f t="shared" si="15"/>
        <v>0</v>
      </c>
      <c r="M414" s="94">
        <v>0</v>
      </c>
      <c r="N414" s="94">
        <v>0</v>
      </c>
      <c r="O414" s="96">
        <v>0</v>
      </c>
      <c r="P414" s="95">
        <v>0</v>
      </c>
      <c r="Q414" s="97">
        <v>0</v>
      </c>
    </row>
    <row r="415" spans="1:17" x14ac:dyDescent="0.25">
      <c r="A415" s="98">
        <f t="shared" si="16"/>
        <v>56645</v>
      </c>
      <c r="B415" s="98" t="str">
        <f>+asset_level_drivers!$G$1</f>
        <v>FORE ONLY</v>
      </c>
      <c r="C415" s="99">
        <v>40</v>
      </c>
      <c r="D415" s="100">
        <v>1.9225458793640138</v>
      </c>
      <c r="E415" s="100">
        <v>26.133943969726563</v>
      </c>
      <c r="F415" s="100">
        <v>2.4304570541381838</v>
      </c>
      <c r="G415" s="100">
        <v>1.9225458793640138</v>
      </c>
      <c r="H415" s="100">
        <v>1.3864753074645997</v>
      </c>
      <c r="I415" s="100">
        <v>14.345916809082031</v>
      </c>
      <c r="J415" s="100">
        <v>1.5847388343811035</v>
      </c>
      <c r="K415" s="101">
        <v>72.299177320075756</v>
      </c>
      <c r="L415" s="102">
        <f t="shared" si="15"/>
        <v>0</v>
      </c>
      <c r="M415" s="102">
        <v>0</v>
      </c>
      <c r="N415" s="102">
        <v>0</v>
      </c>
      <c r="O415" s="103">
        <v>0</v>
      </c>
      <c r="P415" s="104">
        <v>0</v>
      </c>
      <c r="Q415" s="105">
        <v>0</v>
      </c>
    </row>
    <row r="416" spans="1:17" x14ac:dyDescent="0.25">
      <c r="A416" s="106">
        <f t="shared" si="16"/>
        <v>56673</v>
      </c>
      <c r="B416" s="106" t="str">
        <f>+asset_level_drivers!$G$1</f>
        <v>FORE ONLY</v>
      </c>
      <c r="C416" s="93">
        <v>40</v>
      </c>
      <c r="D416" s="94">
        <v>1.8351542129516603</v>
      </c>
      <c r="E416" s="94">
        <v>24.397726928710938</v>
      </c>
      <c r="F416" s="94">
        <v>2.2689888229370117</v>
      </c>
      <c r="G416" s="94">
        <v>1.8351542129516603</v>
      </c>
      <c r="H416" s="94">
        <v>1.3212166557312011</v>
      </c>
      <c r="I416" s="94">
        <v>13.359104064941405</v>
      </c>
      <c r="J416" s="94">
        <v>1.4760348587036132</v>
      </c>
      <c r="K416" s="95">
        <v>72.264813565340916</v>
      </c>
      <c r="L416" s="94">
        <f t="shared" si="15"/>
        <v>0</v>
      </c>
      <c r="M416" s="94">
        <v>0</v>
      </c>
      <c r="N416" s="94">
        <v>0</v>
      </c>
      <c r="O416" s="96">
        <v>0</v>
      </c>
      <c r="P416" s="95">
        <v>0</v>
      </c>
      <c r="Q416" s="97">
        <v>0</v>
      </c>
    </row>
    <row r="417" spans="1:17" x14ac:dyDescent="0.25">
      <c r="A417" s="98">
        <f t="shared" si="16"/>
        <v>56704</v>
      </c>
      <c r="B417" s="98" t="str">
        <f>+asset_level_drivers!$G$1</f>
        <v>FORE ONLY</v>
      </c>
      <c r="C417" s="99">
        <v>40</v>
      </c>
      <c r="D417" s="100">
        <v>1.8257159843444823</v>
      </c>
      <c r="E417" s="100">
        <v>24.272248901367188</v>
      </c>
      <c r="F417" s="100">
        <v>2.2573194046020508</v>
      </c>
      <c r="G417" s="100">
        <v>1.8257159843444823</v>
      </c>
      <c r="H417" s="100">
        <v>1.3144216041564942</v>
      </c>
      <c r="I417" s="100">
        <v>13.290397521972656</v>
      </c>
      <c r="J417" s="100">
        <v>1.4684436340332032</v>
      </c>
      <c r="K417" s="101">
        <v>72.230626183712118</v>
      </c>
      <c r="L417" s="102">
        <f t="shared" si="15"/>
        <v>0</v>
      </c>
      <c r="M417" s="102">
        <v>0</v>
      </c>
      <c r="N417" s="102">
        <v>0</v>
      </c>
      <c r="O417" s="103">
        <v>0</v>
      </c>
      <c r="P417" s="104">
        <v>0</v>
      </c>
      <c r="Q417" s="105">
        <v>0</v>
      </c>
    </row>
    <row r="418" spans="1:17" x14ac:dyDescent="0.25">
      <c r="A418" s="106">
        <f t="shared" si="16"/>
        <v>56734</v>
      </c>
      <c r="B418" s="106" t="str">
        <f>+asset_level_drivers!$G$1</f>
        <v>FORE ONLY</v>
      </c>
      <c r="C418" s="93">
        <v>40</v>
      </c>
      <c r="D418" s="94">
        <v>1.8163262939453124</v>
      </c>
      <c r="E418" s="94">
        <v>24.147416625976561</v>
      </c>
      <c r="F418" s="94">
        <v>2.2457099456787111</v>
      </c>
      <c r="G418" s="94">
        <v>1.8163262939453124</v>
      </c>
      <c r="H418" s="94">
        <v>1.3076615333557129</v>
      </c>
      <c r="I418" s="94">
        <v>13.222045440673828</v>
      </c>
      <c r="J418" s="94">
        <v>1.4608913803100585</v>
      </c>
      <c r="K418" s="95">
        <v>72.142776396780306</v>
      </c>
      <c r="L418" s="94">
        <f t="shared" si="15"/>
        <v>0</v>
      </c>
      <c r="M418" s="94">
        <v>0</v>
      </c>
      <c r="N418" s="94">
        <v>0</v>
      </c>
      <c r="O418" s="96">
        <v>0</v>
      </c>
      <c r="P418" s="95">
        <v>0</v>
      </c>
      <c r="Q418" s="97">
        <v>0</v>
      </c>
    </row>
    <row r="419" spans="1:17" x14ac:dyDescent="0.25">
      <c r="A419" s="98">
        <f t="shared" si="16"/>
        <v>56765</v>
      </c>
      <c r="B419" s="98" t="str">
        <f>+asset_level_drivers!$G$1</f>
        <v>FORE ONLY</v>
      </c>
      <c r="C419" s="99">
        <v>40</v>
      </c>
      <c r="D419" s="100">
        <v>1.8069848899841308</v>
      </c>
      <c r="E419" s="100">
        <v>24.023226196289063</v>
      </c>
      <c r="F419" s="100">
        <v>2.2341602554321289</v>
      </c>
      <c r="G419" s="100">
        <v>1.8069848899841308</v>
      </c>
      <c r="H419" s="100">
        <v>1.3009362068176269</v>
      </c>
      <c r="I419" s="100">
        <v>13.154044067382813</v>
      </c>
      <c r="J419" s="100">
        <v>1.4533779754638672</v>
      </c>
      <c r="K419" s="101">
        <v>72.109267282196967</v>
      </c>
      <c r="L419" s="102">
        <f t="shared" si="15"/>
        <v>0</v>
      </c>
      <c r="M419" s="102">
        <v>0</v>
      </c>
      <c r="N419" s="102">
        <v>0</v>
      </c>
      <c r="O419" s="103">
        <v>0</v>
      </c>
      <c r="P419" s="104">
        <v>0</v>
      </c>
      <c r="Q419" s="105">
        <v>0</v>
      </c>
    </row>
    <row r="420" spans="1:17" x14ac:dyDescent="0.25">
      <c r="A420" s="106">
        <f t="shared" si="16"/>
        <v>56795</v>
      </c>
      <c r="B420" s="106" t="str">
        <f>+asset_level_drivers!$G$1</f>
        <v>FORE ONLY</v>
      </c>
      <c r="C420" s="93">
        <v>40</v>
      </c>
      <c r="D420" s="94">
        <v>1.7266794128417968</v>
      </c>
      <c r="E420" s="94">
        <v>22.164694702148438</v>
      </c>
      <c r="F420" s="94">
        <v>2.0613168182373047</v>
      </c>
      <c r="G420" s="94">
        <v>1.7266794128417968</v>
      </c>
      <c r="H420" s="94">
        <v>1.2409863662719727</v>
      </c>
      <c r="I420" s="94">
        <v>12.097454162597657</v>
      </c>
      <c r="J420" s="94">
        <v>1.3369898872375487</v>
      </c>
      <c r="K420" s="95">
        <v>72.075932173295456</v>
      </c>
      <c r="L420" s="94">
        <f t="shared" si="15"/>
        <v>0</v>
      </c>
      <c r="M420" s="94">
        <v>0</v>
      </c>
      <c r="N420" s="94">
        <v>0</v>
      </c>
      <c r="O420" s="96">
        <v>0</v>
      </c>
      <c r="P420" s="95">
        <v>0</v>
      </c>
      <c r="Q420" s="97">
        <v>0</v>
      </c>
    </row>
    <row r="421" spans="1:17" x14ac:dyDescent="0.25">
      <c r="A421" s="98">
        <f t="shared" si="16"/>
        <v>56826</v>
      </c>
      <c r="B421" s="98" t="str">
        <f>+asset_level_drivers!$G$1</f>
        <v>FORE ONLY</v>
      </c>
      <c r="C421" s="99">
        <v>40</v>
      </c>
      <c r="D421" s="100">
        <v>1.6669230499267578</v>
      </c>
      <c r="E421" s="100">
        <v>20.005566162109375</v>
      </c>
      <c r="F421" s="100">
        <v>1.8605178527832031</v>
      </c>
      <c r="G421" s="100">
        <v>1.6669230499267578</v>
      </c>
      <c r="H421" s="100">
        <v>1.196446949005127</v>
      </c>
      <c r="I421" s="100">
        <v>10.869509796142578</v>
      </c>
      <c r="J421" s="100">
        <v>1.201730396270752</v>
      </c>
      <c r="K421" s="101">
        <v>72.04276811079545</v>
      </c>
      <c r="L421" s="102">
        <f t="shared" si="15"/>
        <v>0</v>
      </c>
      <c r="M421" s="102">
        <v>0</v>
      </c>
      <c r="N421" s="102">
        <v>0</v>
      </c>
      <c r="O421" s="103">
        <v>0</v>
      </c>
      <c r="P421" s="104">
        <v>0</v>
      </c>
      <c r="Q421" s="105">
        <v>0</v>
      </c>
    </row>
    <row r="422" spans="1:17" x14ac:dyDescent="0.25">
      <c r="A422" s="106">
        <f t="shared" si="16"/>
        <v>56857</v>
      </c>
      <c r="B422" s="106" t="str">
        <f>+asset_level_drivers!$G$1</f>
        <v>FORE ONLY</v>
      </c>
      <c r="C422" s="93">
        <v>40</v>
      </c>
      <c r="D422" s="94">
        <v>1.6583500518798828</v>
      </c>
      <c r="E422" s="94">
        <v>19.902677612304686</v>
      </c>
      <c r="F422" s="94">
        <v>1.8509492263793945</v>
      </c>
      <c r="G422" s="94">
        <v>1.6583500518798828</v>
      </c>
      <c r="H422" s="94">
        <v>1.1902935981750489</v>
      </c>
      <c r="I422" s="94">
        <v>10.813607971191406</v>
      </c>
      <c r="J422" s="94">
        <v>1.1955498886108398</v>
      </c>
      <c r="K422" s="95">
        <v>72.009773910984848</v>
      </c>
      <c r="L422" s="94">
        <f t="shared" si="15"/>
        <v>0</v>
      </c>
      <c r="M422" s="94">
        <v>0</v>
      </c>
      <c r="N422" s="94">
        <v>0</v>
      </c>
      <c r="O422" s="96">
        <v>0</v>
      </c>
      <c r="P422" s="95">
        <v>0</v>
      </c>
      <c r="Q422" s="97">
        <v>0</v>
      </c>
    </row>
    <row r="423" spans="1:17" x14ac:dyDescent="0.25">
      <c r="A423" s="98">
        <f t="shared" si="16"/>
        <v>56887</v>
      </c>
      <c r="B423" s="98" t="str">
        <f>+asset_level_drivers!$G$1</f>
        <v>FORE ONLY</v>
      </c>
      <c r="C423" s="99">
        <v>40</v>
      </c>
      <c r="D423" s="100">
        <v>1.6498211517333985</v>
      </c>
      <c r="E423" s="100">
        <v>19.80031787109375</v>
      </c>
      <c r="F423" s="100">
        <v>1.8414297485351563</v>
      </c>
      <c r="G423" s="100">
        <v>1.6498211517333985</v>
      </c>
      <c r="H423" s="100">
        <v>1.1841718940734862</v>
      </c>
      <c r="I423" s="100">
        <v>10.757993560791016</v>
      </c>
      <c r="J423" s="100">
        <v>1.1894011688232422</v>
      </c>
      <c r="K423" s="101">
        <v>71.976950757575764</v>
      </c>
      <c r="L423" s="102">
        <f t="shared" si="15"/>
        <v>0</v>
      </c>
      <c r="M423" s="102">
        <v>0</v>
      </c>
      <c r="N423" s="102">
        <v>0</v>
      </c>
      <c r="O423" s="103">
        <v>0</v>
      </c>
      <c r="P423" s="104">
        <v>0</v>
      </c>
      <c r="Q423" s="105">
        <v>0</v>
      </c>
    </row>
    <row r="424" spans="1:17" x14ac:dyDescent="0.25">
      <c r="A424" s="106">
        <f t="shared" si="16"/>
        <v>56918</v>
      </c>
      <c r="B424" s="106" t="str">
        <f>+asset_level_drivers!$G$1</f>
        <v>FORE ONLY</v>
      </c>
      <c r="C424" s="93">
        <v>40</v>
      </c>
      <c r="D424" s="94">
        <v>1.6413361358642578</v>
      </c>
      <c r="E424" s="94">
        <v>19.698485046386718</v>
      </c>
      <c r="F424" s="94">
        <v>1.8319593353271484</v>
      </c>
      <c r="G424" s="94">
        <v>1.6413361358642578</v>
      </c>
      <c r="H424" s="94">
        <v>1.178081714630127</v>
      </c>
      <c r="I424" s="94">
        <v>10.70266537475586</v>
      </c>
      <c r="J424" s="94">
        <v>1.1832840919494629</v>
      </c>
      <c r="K424" s="95">
        <v>71.944298650568186</v>
      </c>
      <c r="L424" s="94">
        <f t="shared" si="15"/>
        <v>0</v>
      </c>
      <c r="M424" s="94">
        <v>0</v>
      </c>
      <c r="N424" s="94">
        <v>0</v>
      </c>
      <c r="O424" s="96">
        <v>0</v>
      </c>
      <c r="P424" s="95">
        <v>0</v>
      </c>
      <c r="Q424" s="97">
        <v>0</v>
      </c>
    </row>
    <row r="425" spans="1:17" x14ac:dyDescent="0.25">
      <c r="A425" s="98">
        <f t="shared" si="16"/>
        <v>56948</v>
      </c>
      <c r="B425" s="98" t="str">
        <f>+asset_level_drivers!$G$1</f>
        <v>FORE ONLY</v>
      </c>
      <c r="C425" s="99">
        <v>40</v>
      </c>
      <c r="D425" s="100">
        <v>1.6328947143554688</v>
      </c>
      <c r="E425" s="100">
        <v>19.597175659179687</v>
      </c>
      <c r="F425" s="100">
        <v>1.8225374908447265</v>
      </c>
      <c r="G425" s="100">
        <v>1.6328947143554688</v>
      </c>
      <c r="H425" s="100">
        <v>1.1720228385925293</v>
      </c>
      <c r="I425" s="100">
        <v>10.647621307373047</v>
      </c>
      <c r="J425" s="100">
        <v>1.1771983947753906</v>
      </c>
      <c r="K425" s="101">
        <v>71.911814630681818</v>
      </c>
      <c r="L425" s="102">
        <f t="shared" si="15"/>
        <v>0</v>
      </c>
      <c r="M425" s="102">
        <v>0</v>
      </c>
      <c r="N425" s="102">
        <v>0</v>
      </c>
      <c r="O425" s="103">
        <v>0</v>
      </c>
      <c r="P425" s="104">
        <v>0</v>
      </c>
      <c r="Q425" s="105">
        <v>0</v>
      </c>
    </row>
    <row r="426" spans="1:17" x14ac:dyDescent="0.25">
      <c r="A426" s="106">
        <f t="shared" si="16"/>
        <v>56979</v>
      </c>
      <c r="B426" s="106" t="str">
        <f>+asset_level_drivers!$G$1</f>
        <v>FORE ONLY</v>
      </c>
      <c r="C426" s="93">
        <v>40</v>
      </c>
      <c r="D426" s="94">
        <v>1.624496711730957</v>
      </c>
      <c r="E426" s="94">
        <v>19.496387145996092</v>
      </c>
      <c r="F426" s="94">
        <v>1.8131641845703126</v>
      </c>
      <c r="G426" s="94">
        <v>1.624496711730957</v>
      </c>
      <c r="H426" s="94">
        <v>1.1659951210021973</v>
      </c>
      <c r="I426" s="94">
        <v>10.592860656738281</v>
      </c>
      <c r="J426" s="94">
        <v>1.1711441001892089</v>
      </c>
      <c r="K426" s="95">
        <v>71.879498697916659</v>
      </c>
      <c r="L426" s="94">
        <f t="shared" si="15"/>
        <v>0</v>
      </c>
      <c r="M426" s="94">
        <v>0</v>
      </c>
      <c r="N426" s="94">
        <v>0</v>
      </c>
      <c r="O426" s="96">
        <v>0</v>
      </c>
      <c r="P426" s="95">
        <v>0</v>
      </c>
      <c r="Q426" s="97">
        <v>0</v>
      </c>
    </row>
    <row r="427" spans="1:17" x14ac:dyDescent="0.25">
      <c r="A427" s="98">
        <f t="shared" si="16"/>
        <v>57010</v>
      </c>
      <c r="B427" s="98" t="str">
        <f>+asset_level_drivers!$G$1</f>
        <v>FORE ONLY</v>
      </c>
      <c r="C427" s="99">
        <v>40</v>
      </c>
      <c r="D427" s="100">
        <v>1.6161419219970703</v>
      </c>
      <c r="E427" s="100">
        <v>19.396116760253907</v>
      </c>
      <c r="F427" s="100">
        <v>1.8038390426635742</v>
      </c>
      <c r="G427" s="100">
        <v>1.6161419219970703</v>
      </c>
      <c r="H427" s="100">
        <v>1.1599983940124512</v>
      </c>
      <c r="I427" s="100">
        <v>10.538381072998046</v>
      </c>
      <c r="J427" s="100">
        <v>1.1651208877563477</v>
      </c>
      <c r="K427" s="101">
        <v>71.847346709280302</v>
      </c>
      <c r="L427" s="102">
        <f t="shared" si="15"/>
        <v>0</v>
      </c>
      <c r="M427" s="102">
        <v>0</v>
      </c>
      <c r="N427" s="102">
        <v>0</v>
      </c>
      <c r="O427" s="103">
        <v>0</v>
      </c>
      <c r="P427" s="104">
        <v>0</v>
      </c>
      <c r="Q427" s="105">
        <v>0</v>
      </c>
    </row>
    <row r="428" spans="1:17" x14ac:dyDescent="0.25">
      <c r="A428" s="106">
        <f t="shared" si="16"/>
        <v>57039</v>
      </c>
      <c r="B428" s="106" t="str">
        <f>+asset_level_drivers!$G$1</f>
        <v>FORE ONLY</v>
      </c>
      <c r="C428" s="93">
        <v>40</v>
      </c>
      <c r="D428" s="94">
        <v>1.6078300552368163</v>
      </c>
      <c r="E428" s="94">
        <v>19.296361694335939</v>
      </c>
      <c r="F428" s="94">
        <v>1.7945618209838867</v>
      </c>
      <c r="G428" s="94">
        <v>1.6078300552368163</v>
      </c>
      <c r="H428" s="94">
        <v>1.1540324668884276</v>
      </c>
      <c r="I428" s="94">
        <v>10.48418179321289</v>
      </c>
      <c r="J428" s="94">
        <v>1.1591286010742188</v>
      </c>
      <c r="K428" s="95">
        <v>63.012370383522729</v>
      </c>
      <c r="L428" s="94">
        <f t="shared" si="15"/>
        <v>0</v>
      </c>
      <c r="M428" s="94">
        <v>0</v>
      </c>
      <c r="N428" s="94">
        <v>0</v>
      </c>
      <c r="O428" s="96">
        <v>0</v>
      </c>
      <c r="P428" s="95">
        <v>0</v>
      </c>
      <c r="Q428" s="97">
        <v>0</v>
      </c>
    </row>
    <row r="429" spans="1:17" x14ac:dyDescent="0.25">
      <c r="A429" s="98">
        <f t="shared" si="16"/>
        <v>57070</v>
      </c>
      <c r="B429" s="98" t="str">
        <f>+asset_level_drivers!$G$1</f>
        <v>FORE ONLY</v>
      </c>
      <c r="C429" s="99">
        <v>40</v>
      </c>
      <c r="D429" s="100">
        <v>1.5995609893798828</v>
      </c>
      <c r="E429" s="100">
        <v>19.197120971679688</v>
      </c>
      <c r="F429" s="100">
        <v>1.7853324356079101</v>
      </c>
      <c r="G429" s="100">
        <v>1.5995609893798828</v>
      </c>
      <c r="H429" s="100">
        <v>1.1480972938537597</v>
      </c>
      <c r="I429" s="100">
        <v>10.430262115478516</v>
      </c>
      <c r="J429" s="100">
        <v>1.1531672706604004</v>
      </c>
      <c r="K429" s="101">
        <v>62.983620383522727</v>
      </c>
      <c r="L429" s="102">
        <f t="shared" si="15"/>
        <v>0</v>
      </c>
      <c r="M429" s="102">
        <v>0</v>
      </c>
      <c r="N429" s="102">
        <v>0</v>
      </c>
      <c r="O429" s="103">
        <v>0</v>
      </c>
      <c r="P429" s="104">
        <v>0</v>
      </c>
      <c r="Q429" s="105">
        <v>0</v>
      </c>
    </row>
    <row r="430" spans="1:17" x14ac:dyDescent="0.25">
      <c r="A430" s="106">
        <f t="shared" si="16"/>
        <v>57100</v>
      </c>
      <c r="B430" s="106" t="str">
        <f>+asset_level_drivers!$G$1</f>
        <v>FORE ONLY</v>
      </c>
      <c r="C430" s="93">
        <v>40</v>
      </c>
      <c r="D430" s="94">
        <v>1.5913343963623048</v>
      </c>
      <c r="E430" s="94">
        <v>19.09838946533203</v>
      </c>
      <c r="F430" s="94">
        <v>1.7761504287719727</v>
      </c>
      <c r="G430" s="94">
        <v>1.5913343963623048</v>
      </c>
      <c r="H430" s="94">
        <v>1.1421926002502441</v>
      </c>
      <c r="I430" s="94">
        <v>10.376618713378907</v>
      </c>
      <c r="J430" s="94">
        <v>1.1472364768981933</v>
      </c>
      <c r="K430" s="95">
        <v>62.955020714962124</v>
      </c>
      <c r="L430" s="94">
        <f t="shared" si="15"/>
        <v>0</v>
      </c>
      <c r="M430" s="94">
        <v>0</v>
      </c>
      <c r="N430" s="94">
        <v>0</v>
      </c>
      <c r="O430" s="96">
        <v>0</v>
      </c>
      <c r="P430" s="95">
        <v>0</v>
      </c>
      <c r="Q430" s="97">
        <v>0</v>
      </c>
    </row>
    <row r="431" spans="1:17" x14ac:dyDescent="0.25">
      <c r="A431" s="98">
        <f t="shared" si="16"/>
        <v>57131</v>
      </c>
      <c r="B431" s="98" t="str">
        <f>+asset_level_drivers!$G$1</f>
        <v>FORE ONLY</v>
      </c>
      <c r="C431" s="99">
        <v>40</v>
      </c>
      <c r="D431" s="100">
        <v>1.5831501464843749</v>
      </c>
      <c r="E431" s="100">
        <v>19.000165954589843</v>
      </c>
      <c r="F431" s="100">
        <v>1.7670156402587891</v>
      </c>
      <c r="G431" s="100">
        <v>1.5831501464843749</v>
      </c>
      <c r="H431" s="100">
        <v>1.1363182792663573</v>
      </c>
      <c r="I431" s="100">
        <v>10.323251434326172</v>
      </c>
      <c r="J431" s="100">
        <v>1.1413361854553223</v>
      </c>
      <c r="K431" s="101">
        <v>62.926568418560606</v>
      </c>
      <c r="L431" s="102">
        <f t="shared" si="15"/>
        <v>0</v>
      </c>
      <c r="M431" s="102">
        <v>0</v>
      </c>
      <c r="N431" s="102">
        <v>0</v>
      </c>
      <c r="O431" s="103">
        <v>0</v>
      </c>
      <c r="P431" s="104">
        <v>0</v>
      </c>
      <c r="Q431" s="105">
        <v>0</v>
      </c>
    </row>
    <row r="432" spans="1:17" x14ac:dyDescent="0.25">
      <c r="A432" s="106">
        <f t="shared" si="16"/>
        <v>57161</v>
      </c>
      <c r="B432" s="106" t="str">
        <f>+asset_level_drivers!$G$1</f>
        <v>FORE ONLY</v>
      </c>
      <c r="C432" s="93">
        <v>40</v>
      </c>
      <c r="D432" s="94">
        <v>1.575007968902588</v>
      </c>
      <c r="E432" s="94">
        <v>18.902447753906252</v>
      </c>
      <c r="F432" s="94">
        <v>1.7579278030395509</v>
      </c>
      <c r="G432" s="94">
        <v>1.575007968902588</v>
      </c>
      <c r="H432" s="94">
        <v>1.1304741630554198</v>
      </c>
      <c r="I432" s="94">
        <v>10.270158721923828</v>
      </c>
      <c r="J432" s="94">
        <v>1.1354662437438965</v>
      </c>
      <c r="K432" s="95">
        <v>62.898262902462115</v>
      </c>
      <c r="L432" s="94">
        <f t="shared" si="15"/>
        <v>0</v>
      </c>
      <c r="M432" s="94">
        <v>0</v>
      </c>
      <c r="N432" s="94">
        <v>0</v>
      </c>
      <c r="O432" s="96">
        <v>0</v>
      </c>
      <c r="P432" s="95">
        <v>0</v>
      </c>
      <c r="Q432" s="97">
        <v>0</v>
      </c>
    </row>
    <row r="433" spans="1:17" x14ac:dyDescent="0.25">
      <c r="A433" s="98">
        <f t="shared" si="16"/>
        <v>57192</v>
      </c>
      <c r="B433" s="98" t="str">
        <f>+asset_level_drivers!$G$1</f>
        <v>FORE ONLY</v>
      </c>
      <c r="C433" s="99">
        <v>40</v>
      </c>
      <c r="D433" s="100">
        <v>1.5669076690673829</v>
      </c>
      <c r="E433" s="100">
        <v>18.805231811523438</v>
      </c>
      <c r="F433" s="100">
        <v>1.7488867645263673</v>
      </c>
      <c r="G433" s="100">
        <v>1.5669076690673829</v>
      </c>
      <c r="H433" s="100">
        <v>1.1246601333618165</v>
      </c>
      <c r="I433" s="100">
        <v>10.217339111328124</v>
      </c>
      <c r="J433" s="100">
        <v>1.1296265678405761</v>
      </c>
      <c r="K433" s="101">
        <v>62.870102982954549</v>
      </c>
      <c r="L433" s="102">
        <f t="shared" si="15"/>
        <v>0</v>
      </c>
      <c r="M433" s="102">
        <v>0</v>
      </c>
      <c r="N433" s="102">
        <v>0</v>
      </c>
      <c r="O433" s="103">
        <v>0</v>
      </c>
      <c r="P433" s="104">
        <v>0</v>
      </c>
      <c r="Q433" s="105">
        <v>0</v>
      </c>
    </row>
    <row r="434" spans="1:17" x14ac:dyDescent="0.25">
      <c r="A434" s="106">
        <f t="shared" si="16"/>
        <v>57223</v>
      </c>
      <c r="B434" s="106" t="str">
        <f>+asset_level_drivers!$G$1</f>
        <v>FORE ONLY</v>
      </c>
      <c r="C434" s="93">
        <v>40</v>
      </c>
      <c r="D434" s="94">
        <v>1.4778610229492188</v>
      </c>
      <c r="E434" s="94">
        <v>17.162691772460938</v>
      </c>
      <c r="F434" s="94">
        <v>1.5961304931640625</v>
      </c>
      <c r="G434" s="94">
        <v>1.4778610229492188</v>
      </c>
      <c r="H434" s="94">
        <v>1.0581349601745607</v>
      </c>
      <c r="I434" s="94">
        <v>9.2836712036132809</v>
      </c>
      <c r="J434" s="94">
        <v>1.0267777442932129</v>
      </c>
      <c r="K434" s="95">
        <v>62.842087476325759</v>
      </c>
      <c r="L434" s="94">
        <f t="shared" si="15"/>
        <v>0</v>
      </c>
      <c r="M434" s="94">
        <v>0</v>
      </c>
      <c r="N434" s="94">
        <v>0</v>
      </c>
      <c r="O434" s="96">
        <v>0</v>
      </c>
      <c r="P434" s="95">
        <v>0</v>
      </c>
      <c r="Q434" s="97">
        <v>0</v>
      </c>
    </row>
    <row r="435" spans="1:17" x14ac:dyDescent="0.25">
      <c r="A435" s="98">
        <f t="shared" si="16"/>
        <v>57253</v>
      </c>
      <c r="B435" s="98" t="str">
        <f>+asset_level_drivers!$G$1</f>
        <v>FORE ONLY</v>
      </c>
      <c r="C435" s="99">
        <v>40</v>
      </c>
      <c r="D435" s="100">
        <v>1.4702603874206543</v>
      </c>
      <c r="E435" s="100">
        <v>17.074424438476562</v>
      </c>
      <c r="F435" s="100">
        <v>1.5879216308593751</v>
      </c>
      <c r="G435" s="100">
        <v>1.4702603874206543</v>
      </c>
      <c r="H435" s="100">
        <v>1.0526929740905762</v>
      </c>
      <c r="I435" s="100">
        <v>9.2359252014160163</v>
      </c>
      <c r="J435" s="100">
        <v>1.0214970054626464</v>
      </c>
      <c r="K435" s="101">
        <v>62.814219341856059</v>
      </c>
      <c r="L435" s="102">
        <f t="shared" si="15"/>
        <v>0</v>
      </c>
      <c r="M435" s="102">
        <v>0</v>
      </c>
      <c r="N435" s="102">
        <v>0</v>
      </c>
      <c r="O435" s="103">
        <v>0</v>
      </c>
      <c r="P435" s="104">
        <v>0</v>
      </c>
      <c r="Q435" s="105">
        <v>0</v>
      </c>
    </row>
    <row r="436" spans="1:17" x14ac:dyDescent="0.25">
      <c r="A436" s="106">
        <f t="shared" si="16"/>
        <v>57284</v>
      </c>
      <c r="B436" s="106" t="str">
        <f>+asset_level_drivers!$G$1</f>
        <v>FORE ONLY</v>
      </c>
      <c r="C436" s="93">
        <v>40</v>
      </c>
      <c r="D436" s="94">
        <v>1.4626988372802734</v>
      </c>
      <c r="E436" s="94">
        <v>16.986610229492186</v>
      </c>
      <c r="F436" s="94">
        <v>1.5797549209594726</v>
      </c>
      <c r="G436" s="94">
        <v>1.4626988372802734</v>
      </c>
      <c r="H436" s="94">
        <v>1.0472789688110351</v>
      </c>
      <c r="I436" s="94">
        <v>9.1884245910644538</v>
      </c>
      <c r="J436" s="94">
        <v>1.016243423461914</v>
      </c>
      <c r="K436" s="95">
        <v>62.786493844696963</v>
      </c>
      <c r="L436" s="94">
        <f t="shared" si="15"/>
        <v>0</v>
      </c>
      <c r="M436" s="94">
        <v>0</v>
      </c>
      <c r="N436" s="94">
        <v>0</v>
      </c>
      <c r="O436" s="96">
        <v>0</v>
      </c>
      <c r="P436" s="95">
        <v>0</v>
      </c>
      <c r="Q436" s="97">
        <v>0</v>
      </c>
    </row>
    <row r="437" spans="1:17" x14ac:dyDescent="0.25">
      <c r="A437" s="98">
        <f t="shared" si="16"/>
        <v>57314</v>
      </c>
      <c r="B437" s="98" t="str">
        <f>+asset_level_drivers!$G$1</f>
        <v>FORE ONLY</v>
      </c>
      <c r="C437" s="99">
        <v>40</v>
      </c>
      <c r="D437" s="100">
        <v>1.4551761589050294</v>
      </c>
      <c r="E437" s="100">
        <v>16.899248229980468</v>
      </c>
      <c r="F437" s="100">
        <v>1.5716302795410155</v>
      </c>
      <c r="G437" s="100">
        <v>1.4551761589050294</v>
      </c>
      <c r="H437" s="100">
        <v>1.0418928108215333</v>
      </c>
      <c r="I437" s="100">
        <v>9.1411688537597655</v>
      </c>
      <c r="J437" s="100">
        <v>1.0110169143676757</v>
      </c>
      <c r="K437" s="101">
        <v>62.758910984848484</v>
      </c>
      <c r="L437" s="102">
        <f t="shared" si="15"/>
        <v>0</v>
      </c>
      <c r="M437" s="102">
        <v>0</v>
      </c>
      <c r="N437" s="102">
        <v>0</v>
      </c>
      <c r="O437" s="103">
        <v>0</v>
      </c>
      <c r="P437" s="104">
        <v>0</v>
      </c>
      <c r="Q437" s="105">
        <v>0</v>
      </c>
    </row>
    <row r="438" spans="1:17" x14ac:dyDescent="0.25">
      <c r="A438" s="106">
        <f t="shared" si="16"/>
        <v>57345</v>
      </c>
      <c r="B438" s="106" t="str">
        <f>+asset_level_drivers!$G$1</f>
        <v>FORE ONLY</v>
      </c>
      <c r="C438" s="93">
        <v>40</v>
      </c>
      <c r="D438" s="94">
        <v>1.4476921424865723</v>
      </c>
      <c r="E438" s="94">
        <v>16.812334777832032</v>
      </c>
      <c r="F438" s="94">
        <v>1.5635472717285157</v>
      </c>
      <c r="G438" s="94">
        <v>1.4476921424865723</v>
      </c>
      <c r="H438" s="94">
        <v>1.0365343360900878</v>
      </c>
      <c r="I438" s="94">
        <v>9.0941553649902342</v>
      </c>
      <c r="J438" s="94">
        <v>1.0058171615600586</v>
      </c>
      <c r="K438" s="95">
        <v>62.731470170454543</v>
      </c>
      <c r="L438" s="94">
        <f t="shared" si="15"/>
        <v>0</v>
      </c>
      <c r="M438" s="94">
        <v>0</v>
      </c>
      <c r="N438" s="94">
        <v>0</v>
      </c>
      <c r="O438" s="96">
        <v>0</v>
      </c>
      <c r="P438" s="95">
        <v>0</v>
      </c>
      <c r="Q438" s="97">
        <v>0</v>
      </c>
    </row>
    <row r="439" spans="1:17" x14ac:dyDescent="0.25">
      <c r="A439" s="98">
        <f t="shared" si="16"/>
        <v>57376</v>
      </c>
      <c r="B439" s="98" t="str">
        <f>+asset_level_drivers!$G$1</f>
        <v>FORE ONLY</v>
      </c>
      <c r="C439" s="99">
        <v>40</v>
      </c>
      <c r="D439" s="100">
        <v>1.4402466430664063</v>
      </c>
      <c r="E439" s="100">
        <v>16.725868591308593</v>
      </c>
      <c r="F439" s="100">
        <v>1.555505973815918</v>
      </c>
      <c r="G439" s="100">
        <v>1.4402466430664063</v>
      </c>
      <c r="H439" s="100">
        <v>1.0312034149169922</v>
      </c>
      <c r="I439" s="100">
        <v>9.0473838195800784</v>
      </c>
      <c r="J439" s="100">
        <v>1.0006442718505859</v>
      </c>
      <c r="K439" s="101">
        <v>53.887093394886364</v>
      </c>
      <c r="L439" s="102">
        <f t="shared" si="15"/>
        <v>0</v>
      </c>
      <c r="M439" s="102">
        <v>0</v>
      </c>
      <c r="N439" s="102">
        <v>0</v>
      </c>
      <c r="O439" s="103">
        <v>0</v>
      </c>
      <c r="P439" s="104">
        <v>0</v>
      </c>
      <c r="Q439" s="105">
        <v>0</v>
      </c>
    </row>
    <row r="440" spans="1:17" x14ac:dyDescent="0.25">
      <c r="A440" s="106">
        <f t="shared" si="16"/>
        <v>57404</v>
      </c>
      <c r="B440" s="106" t="str">
        <f>+asset_level_drivers!$G$1</f>
        <v>FORE ONLY</v>
      </c>
      <c r="C440" s="93">
        <v>40</v>
      </c>
      <c r="D440" s="94">
        <v>1.4328394203186035</v>
      </c>
      <c r="E440" s="94">
        <v>16.63984716796875</v>
      </c>
      <c r="F440" s="94">
        <v>1.5475059509277345</v>
      </c>
      <c r="G440" s="94">
        <v>1.4328394203186035</v>
      </c>
      <c r="H440" s="94">
        <v>1.0258999252319336</v>
      </c>
      <c r="I440" s="94">
        <v>9.0008530578613275</v>
      </c>
      <c r="J440" s="94">
        <v>0.99549792098999024</v>
      </c>
      <c r="K440" s="95">
        <v>53.86307883522727</v>
      </c>
      <c r="L440" s="94">
        <f t="shared" si="15"/>
        <v>0</v>
      </c>
      <c r="M440" s="94">
        <v>0</v>
      </c>
      <c r="N440" s="94">
        <v>0</v>
      </c>
      <c r="O440" s="96">
        <v>0</v>
      </c>
      <c r="P440" s="95">
        <v>0</v>
      </c>
      <c r="Q440" s="97">
        <v>0</v>
      </c>
    </row>
    <row r="441" spans="1:17" x14ac:dyDescent="0.25">
      <c r="A441" s="98">
        <f t="shared" si="16"/>
        <v>57435</v>
      </c>
      <c r="B441" s="98" t="str">
        <f>+asset_level_drivers!$G$1</f>
        <v>FORE ONLY</v>
      </c>
      <c r="C441" s="99">
        <v>40</v>
      </c>
      <c r="D441" s="100">
        <v>1.4254702835083009</v>
      </c>
      <c r="E441" s="100">
        <v>16.554267822265626</v>
      </c>
      <c r="F441" s="100">
        <v>1.5395470657348633</v>
      </c>
      <c r="G441" s="100">
        <v>1.4254702835083009</v>
      </c>
      <c r="H441" s="100">
        <v>1.0206236915588378</v>
      </c>
      <c r="I441" s="100">
        <v>8.9545616149902347</v>
      </c>
      <c r="J441" s="100">
        <v>0.99037802886962889</v>
      </c>
      <c r="K441" s="101">
        <v>53.839187973484847</v>
      </c>
      <c r="L441" s="102">
        <f t="shared" si="15"/>
        <v>0</v>
      </c>
      <c r="M441" s="102">
        <v>0</v>
      </c>
      <c r="N441" s="102">
        <v>0</v>
      </c>
      <c r="O441" s="103">
        <v>0</v>
      </c>
      <c r="P441" s="104">
        <v>0</v>
      </c>
      <c r="Q441" s="105">
        <v>0</v>
      </c>
    </row>
    <row r="442" spans="1:17" x14ac:dyDescent="0.25">
      <c r="A442" s="106">
        <f t="shared" si="16"/>
        <v>57465</v>
      </c>
      <c r="B442" s="106" t="str">
        <f>+asset_level_drivers!$G$1</f>
        <v>FORE ONLY</v>
      </c>
      <c r="C442" s="93">
        <v>40</v>
      </c>
      <c r="D442" s="94">
        <v>1.4181390762329102</v>
      </c>
      <c r="E442" s="94">
        <v>16.469128967285155</v>
      </c>
      <c r="F442" s="94">
        <v>1.5316291656494141</v>
      </c>
      <c r="G442" s="94">
        <v>1.4181390762329102</v>
      </c>
      <c r="H442" s="94">
        <v>1.0153746223449707</v>
      </c>
      <c r="I442" s="94">
        <v>8.9085081176757814</v>
      </c>
      <c r="J442" s="94">
        <v>0.98528452301025393</v>
      </c>
      <c r="K442" s="95">
        <v>53.815419625946966</v>
      </c>
      <c r="L442" s="94">
        <f t="shared" si="15"/>
        <v>0</v>
      </c>
      <c r="M442" s="94">
        <v>0</v>
      </c>
      <c r="N442" s="94">
        <v>0</v>
      </c>
      <c r="O442" s="96">
        <v>0</v>
      </c>
      <c r="P442" s="95">
        <v>0</v>
      </c>
      <c r="Q442" s="97">
        <v>0</v>
      </c>
    </row>
    <row r="443" spans="1:17" x14ac:dyDescent="0.25">
      <c r="A443" s="98">
        <f t="shared" si="16"/>
        <v>57496</v>
      </c>
      <c r="B443" s="98" t="str">
        <f>+asset_level_drivers!$G$1</f>
        <v>FORE ONLY</v>
      </c>
      <c r="C443" s="99">
        <v>40</v>
      </c>
      <c r="D443" s="100">
        <v>1.4108456077575684</v>
      </c>
      <c r="E443" s="100">
        <v>16.384428710937499</v>
      </c>
      <c r="F443" s="100">
        <v>1.5237520599365235</v>
      </c>
      <c r="G443" s="100">
        <v>1.4108456077575684</v>
      </c>
      <c r="H443" s="100">
        <v>1.0101525382995606</v>
      </c>
      <c r="I443" s="100">
        <v>8.8626918029785156</v>
      </c>
      <c r="J443" s="100">
        <v>0.98021722793579102</v>
      </c>
      <c r="K443" s="101">
        <v>53.791776751893934</v>
      </c>
      <c r="L443" s="102">
        <f t="shared" si="15"/>
        <v>0</v>
      </c>
      <c r="M443" s="102">
        <v>0</v>
      </c>
      <c r="N443" s="102">
        <v>0</v>
      </c>
      <c r="O443" s="103">
        <v>0</v>
      </c>
      <c r="P443" s="104">
        <v>0</v>
      </c>
      <c r="Q443" s="105">
        <v>0</v>
      </c>
    </row>
    <row r="444" spans="1:17" x14ac:dyDescent="0.25">
      <c r="A444" s="106">
        <f t="shared" si="16"/>
        <v>57526</v>
      </c>
      <c r="B444" s="106" t="str">
        <f>+asset_level_drivers!$G$1</f>
        <v>FORE ONLY</v>
      </c>
      <c r="C444" s="93">
        <v>40</v>
      </c>
      <c r="D444" s="94">
        <v>1.4035895957946778</v>
      </c>
      <c r="E444" s="94">
        <v>16.300163146972658</v>
      </c>
      <c r="F444" s="94">
        <v>1.5159153442382813</v>
      </c>
      <c r="G444" s="94">
        <v>1.4035895957946778</v>
      </c>
      <c r="H444" s="94">
        <v>1.0049573020935059</v>
      </c>
      <c r="I444" s="94">
        <v>8.8171105346679681</v>
      </c>
      <c r="J444" s="94">
        <v>0.97517591476440435</v>
      </c>
      <c r="K444" s="95">
        <v>53.768254024621214</v>
      </c>
      <c r="L444" s="94">
        <f t="shared" si="15"/>
        <v>0</v>
      </c>
      <c r="M444" s="94">
        <v>0</v>
      </c>
      <c r="N444" s="94">
        <v>0</v>
      </c>
      <c r="O444" s="96">
        <v>0</v>
      </c>
      <c r="P444" s="95">
        <v>0</v>
      </c>
      <c r="Q444" s="97">
        <v>0</v>
      </c>
    </row>
    <row r="445" spans="1:17" x14ac:dyDescent="0.25">
      <c r="A445" s="98">
        <f t="shared" si="16"/>
        <v>57557</v>
      </c>
      <c r="B445" s="98" t="str">
        <f>+asset_level_drivers!$G$1</f>
        <v>FORE ONLY</v>
      </c>
      <c r="C445" s="99">
        <v>40</v>
      </c>
      <c r="D445" s="100">
        <v>1.3963709106445312</v>
      </c>
      <c r="E445" s="100">
        <v>16.216331237792968</v>
      </c>
      <c r="F445" s="100">
        <v>1.5081189498901366</v>
      </c>
      <c r="G445" s="100">
        <v>1.3963709106445312</v>
      </c>
      <c r="H445" s="100">
        <v>0.99978878784179692</v>
      </c>
      <c r="I445" s="100">
        <v>8.7717644042968743</v>
      </c>
      <c r="J445" s="100">
        <v>0.97016057968139646</v>
      </c>
      <c r="K445" s="101">
        <v>53.744853219696971</v>
      </c>
      <c r="L445" s="102">
        <f t="shared" si="15"/>
        <v>0</v>
      </c>
      <c r="M445" s="102">
        <v>0</v>
      </c>
      <c r="N445" s="102">
        <v>0</v>
      </c>
      <c r="O445" s="103">
        <v>0</v>
      </c>
      <c r="P445" s="104">
        <v>0</v>
      </c>
      <c r="Q445" s="105">
        <v>0</v>
      </c>
    </row>
    <row r="446" spans="1:17" x14ac:dyDescent="0.25">
      <c r="A446" s="106">
        <f t="shared" si="16"/>
        <v>57588</v>
      </c>
      <c r="B446" s="106" t="str">
        <f>+asset_level_drivers!$G$1</f>
        <v>FORE ONLY</v>
      </c>
      <c r="C446" s="93">
        <v>40</v>
      </c>
      <c r="D446" s="94">
        <v>1.3891893424987793</v>
      </c>
      <c r="E446" s="94">
        <v>16.132930175781251</v>
      </c>
      <c r="F446" s="94">
        <v>1.5003626480102539</v>
      </c>
      <c r="G446" s="94">
        <v>1.3891893424987793</v>
      </c>
      <c r="H446" s="94">
        <v>0.99464683151245115</v>
      </c>
      <c r="I446" s="94">
        <v>8.7266510009765632</v>
      </c>
      <c r="J446" s="94">
        <v>0.96517101669311522</v>
      </c>
      <c r="K446" s="95">
        <v>53.721572561553032</v>
      </c>
      <c r="L446" s="94">
        <f t="shared" si="15"/>
        <v>0</v>
      </c>
      <c r="M446" s="94">
        <v>0</v>
      </c>
      <c r="N446" s="94">
        <v>0</v>
      </c>
      <c r="O446" s="96">
        <v>0</v>
      </c>
      <c r="P446" s="95">
        <v>0</v>
      </c>
      <c r="Q446" s="97">
        <v>0</v>
      </c>
    </row>
    <row r="447" spans="1:17" x14ac:dyDescent="0.25">
      <c r="A447" s="98">
        <f t="shared" si="16"/>
        <v>57618</v>
      </c>
      <c r="B447" s="98" t="str">
        <f>+asset_level_drivers!$G$1</f>
        <v>FORE ONLY</v>
      </c>
      <c r="C447" s="99">
        <v>40</v>
      </c>
      <c r="D447" s="100">
        <v>1.3820447273254395</v>
      </c>
      <c r="E447" s="100">
        <v>16.049958129882814</v>
      </c>
      <c r="F447" s="100">
        <v>1.4926462249755859</v>
      </c>
      <c r="G447" s="100">
        <v>1.3820447273254395</v>
      </c>
      <c r="H447" s="100">
        <v>0.98953136825561527</v>
      </c>
      <c r="I447" s="100">
        <v>8.6817695312499996</v>
      </c>
      <c r="J447" s="100">
        <v>0.96020709609985355</v>
      </c>
      <c r="K447" s="101">
        <v>53.698413825757569</v>
      </c>
      <c r="L447" s="102">
        <f t="shared" si="15"/>
        <v>0</v>
      </c>
      <c r="M447" s="102">
        <v>0</v>
      </c>
      <c r="N447" s="102">
        <v>0</v>
      </c>
      <c r="O447" s="103">
        <v>0</v>
      </c>
      <c r="P447" s="104">
        <v>0</v>
      </c>
      <c r="Q447" s="105">
        <v>0</v>
      </c>
    </row>
    <row r="448" spans="1:17" x14ac:dyDescent="0.25">
      <c r="A448" s="106">
        <f t="shared" si="16"/>
        <v>57649</v>
      </c>
      <c r="B448" s="106" t="str">
        <f>+asset_level_drivers!$G$1</f>
        <v>FORE ONLY</v>
      </c>
      <c r="C448" s="93">
        <v>40</v>
      </c>
      <c r="D448" s="94">
        <v>1.3749368705749512</v>
      </c>
      <c r="E448" s="94">
        <v>15.967413208007812</v>
      </c>
      <c r="F448" s="94">
        <v>1.4849695587158203</v>
      </c>
      <c r="G448" s="94">
        <v>1.3749368705749512</v>
      </c>
      <c r="H448" s="94">
        <v>0.98444221878051763</v>
      </c>
      <c r="I448" s="94">
        <v>8.6371193542480462</v>
      </c>
      <c r="J448" s="94">
        <v>0.95526878356933598</v>
      </c>
      <c r="K448" s="95">
        <v>53.675374053030296</v>
      </c>
      <c r="L448" s="94">
        <f t="shared" si="15"/>
        <v>0</v>
      </c>
      <c r="M448" s="94">
        <v>0</v>
      </c>
      <c r="N448" s="94">
        <v>0</v>
      </c>
      <c r="O448" s="96">
        <v>0</v>
      </c>
      <c r="P448" s="95">
        <v>0</v>
      </c>
      <c r="Q448" s="97">
        <v>0</v>
      </c>
    </row>
    <row r="449" spans="1:17" x14ac:dyDescent="0.25">
      <c r="A449" s="98">
        <f t="shared" si="16"/>
        <v>57679</v>
      </c>
      <c r="B449" s="98" t="str">
        <f>+asset_level_drivers!$G$1</f>
        <v>FORE ONLY</v>
      </c>
      <c r="C449" s="99">
        <v>40</v>
      </c>
      <c r="D449" s="100">
        <v>1.367865535736084</v>
      </c>
      <c r="E449" s="100">
        <v>15.885292663574219</v>
      </c>
      <c r="F449" s="100">
        <v>1.4773323898315429</v>
      </c>
      <c r="G449" s="100">
        <v>1.367865535736084</v>
      </c>
      <c r="H449" s="100">
        <v>0.97937918853759764</v>
      </c>
      <c r="I449" s="100">
        <v>8.5926982116699211</v>
      </c>
      <c r="J449" s="100">
        <v>0.95035584259033201</v>
      </c>
      <c r="K449" s="101">
        <v>53.652454427083342</v>
      </c>
      <c r="L449" s="102">
        <f t="shared" si="15"/>
        <v>0</v>
      </c>
      <c r="M449" s="102">
        <v>0</v>
      </c>
      <c r="N449" s="102">
        <v>0</v>
      </c>
      <c r="O449" s="103">
        <v>0</v>
      </c>
      <c r="P449" s="104">
        <v>0</v>
      </c>
      <c r="Q449" s="105">
        <v>0</v>
      </c>
    </row>
    <row r="450" spans="1:17" x14ac:dyDescent="0.25">
      <c r="A450" s="106">
        <f t="shared" si="16"/>
        <v>57710</v>
      </c>
      <c r="B450" s="106" t="str">
        <f>+asset_level_drivers!$G$1</f>
        <v>FORE ONLY</v>
      </c>
      <c r="C450" s="93">
        <v>40</v>
      </c>
      <c r="D450" s="94">
        <v>1.3608305702209473</v>
      </c>
      <c r="E450" s="94">
        <v>15.803593994140625</v>
      </c>
      <c r="F450" s="94">
        <v>1.4697344055175781</v>
      </c>
      <c r="G450" s="94">
        <v>1.3608305702209473</v>
      </c>
      <c r="H450" s="94">
        <v>0.97434222793579106</v>
      </c>
      <c r="I450" s="94">
        <v>8.5485055847167963</v>
      </c>
      <c r="J450" s="94">
        <v>0.9454681053161621</v>
      </c>
      <c r="K450" s="95">
        <v>53.629650804924239</v>
      </c>
      <c r="L450" s="94">
        <f t="shared" ref="L450:L513" si="17">+P450+O450</f>
        <v>0</v>
      </c>
      <c r="M450" s="94">
        <v>0</v>
      </c>
      <c r="N450" s="94">
        <v>0</v>
      </c>
      <c r="O450" s="96">
        <v>0</v>
      </c>
      <c r="P450" s="95">
        <v>0</v>
      </c>
      <c r="Q450" s="97">
        <v>0</v>
      </c>
    </row>
    <row r="451" spans="1:17" x14ac:dyDescent="0.25">
      <c r="A451" s="98">
        <f t="shared" ref="A451:A514" si="18">+EOMONTH(A450,1)</f>
        <v>57741</v>
      </c>
      <c r="B451" s="98" t="str">
        <f>+asset_level_drivers!$G$1</f>
        <v>FORE ONLY</v>
      </c>
      <c r="C451" s="99">
        <v>40</v>
      </c>
      <c r="D451" s="100">
        <v>1.3538318328857422</v>
      </c>
      <c r="E451" s="100">
        <v>15.722316162109376</v>
      </c>
      <c r="F451" s="100">
        <v>1.4621755523681641</v>
      </c>
      <c r="G451" s="100">
        <v>1.3538318328857422</v>
      </c>
      <c r="H451" s="100">
        <v>0.96933118820190434</v>
      </c>
      <c r="I451" s="100">
        <v>8.5045410461425774</v>
      </c>
      <c r="J451" s="100">
        <v>0.94060557937622069</v>
      </c>
      <c r="K451" s="101">
        <v>53.606966737689405</v>
      </c>
      <c r="L451" s="102">
        <f t="shared" si="17"/>
        <v>0</v>
      </c>
      <c r="M451" s="102">
        <v>0</v>
      </c>
      <c r="N451" s="102">
        <v>0</v>
      </c>
      <c r="O451" s="103">
        <v>0</v>
      </c>
      <c r="P451" s="104">
        <v>0</v>
      </c>
      <c r="Q451" s="105">
        <v>0</v>
      </c>
    </row>
    <row r="452" spans="1:17" x14ac:dyDescent="0.25">
      <c r="A452" s="106">
        <f t="shared" si="18"/>
        <v>57769</v>
      </c>
      <c r="B452" s="106" t="str">
        <f>+asset_level_drivers!$G$1</f>
        <v>FORE ONLY</v>
      </c>
      <c r="C452" s="93">
        <v>40</v>
      </c>
      <c r="D452" s="94">
        <v>1.3468690605163574</v>
      </c>
      <c r="E452" s="94">
        <v>15.641456115722656</v>
      </c>
      <c r="F452" s="94">
        <v>1.4546555633544922</v>
      </c>
      <c r="G452" s="94">
        <v>1.3468690605163574</v>
      </c>
      <c r="H452" s="94">
        <v>0.96434590530395503</v>
      </c>
      <c r="I452" s="94">
        <v>8.460801879882812</v>
      </c>
      <c r="J452" s="94">
        <v>0.93576803207397463</v>
      </c>
      <c r="K452" s="95">
        <v>53.584398674242422</v>
      </c>
      <c r="L452" s="94">
        <f t="shared" si="17"/>
        <v>0</v>
      </c>
      <c r="M452" s="94">
        <v>0</v>
      </c>
      <c r="N452" s="94">
        <v>0</v>
      </c>
      <c r="O452" s="96">
        <v>0</v>
      </c>
      <c r="P452" s="95">
        <v>0</v>
      </c>
      <c r="Q452" s="97">
        <v>0</v>
      </c>
    </row>
    <row r="453" spans="1:17" x14ac:dyDescent="0.25">
      <c r="A453" s="98">
        <f t="shared" si="18"/>
        <v>57800</v>
      </c>
      <c r="B453" s="98" t="str">
        <f>+asset_level_drivers!$G$1</f>
        <v>FORE ONLY</v>
      </c>
      <c r="C453" s="99">
        <v>40</v>
      </c>
      <c r="D453" s="100">
        <v>1.3399421043395996</v>
      </c>
      <c r="E453" s="100">
        <v>15.561012145996093</v>
      </c>
      <c r="F453" s="100">
        <v>1.4471742553710938</v>
      </c>
      <c r="G453" s="100">
        <v>1.3399421043395996</v>
      </c>
      <c r="H453" s="100">
        <v>0.95938625717163084</v>
      </c>
      <c r="I453" s="100">
        <v>8.4172880859374999</v>
      </c>
      <c r="J453" s="100">
        <v>0.93095536041259763</v>
      </c>
      <c r="K453" s="101">
        <v>53.561947206439399</v>
      </c>
      <c r="L453" s="102">
        <f t="shared" si="17"/>
        <v>0</v>
      </c>
      <c r="M453" s="102">
        <v>0</v>
      </c>
      <c r="N453" s="102">
        <v>0</v>
      </c>
      <c r="O453" s="103">
        <v>0</v>
      </c>
      <c r="P453" s="104">
        <v>0</v>
      </c>
      <c r="Q453" s="105">
        <v>0</v>
      </c>
    </row>
    <row r="454" spans="1:17" x14ac:dyDescent="0.25">
      <c r="A454" s="106">
        <f t="shared" si="18"/>
        <v>57830</v>
      </c>
      <c r="B454" s="106" t="str">
        <f>+asset_level_drivers!$G$1</f>
        <v>FORE ONLY</v>
      </c>
      <c r="C454" s="93">
        <v>40</v>
      </c>
      <c r="D454" s="94">
        <v>1.2618000907897948</v>
      </c>
      <c r="E454" s="94">
        <v>13.699714721679687</v>
      </c>
      <c r="F454" s="94">
        <v>1.2740736083984374</v>
      </c>
      <c r="G454" s="94">
        <v>1.2618000907897948</v>
      </c>
      <c r="H454" s="94">
        <v>0.90337543869018555</v>
      </c>
      <c r="I454" s="94">
        <v>7.4112015686035155</v>
      </c>
      <c r="J454" s="94">
        <v>0.81928942871093746</v>
      </c>
      <c r="K454" s="95">
        <v>53.539614109848486</v>
      </c>
      <c r="L454" s="94">
        <f t="shared" si="17"/>
        <v>0</v>
      </c>
      <c r="M454" s="94">
        <v>0</v>
      </c>
      <c r="N454" s="94">
        <v>0</v>
      </c>
      <c r="O454" s="96">
        <v>0</v>
      </c>
      <c r="P454" s="95">
        <v>0</v>
      </c>
      <c r="Q454" s="97">
        <v>0</v>
      </c>
    </row>
    <row r="455" spans="1:17" x14ac:dyDescent="0.25">
      <c r="A455" s="98">
        <f t="shared" si="18"/>
        <v>57861</v>
      </c>
      <c r="B455" s="98" t="str">
        <f>+asset_level_drivers!$G$1</f>
        <v>FORE ONLY</v>
      </c>
      <c r="C455" s="99">
        <v>40</v>
      </c>
      <c r="D455" s="100">
        <v>1.2553106346130372</v>
      </c>
      <c r="E455" s="100">
        <v>13.629257446289062</v>
      </c>
      <c r="F455" s="100">
        <v>1.2675211029052735</v>
      </c>
      <c r="G455" s="100">
        <v>1.2553106346130372</v>
      </c>
      <c r="H455" s="100">
        <v>0.898729362487793</v>
      </c>
      <c r="I455" s="100">
        <v>7.3730861511230472</v>
      </c>
      <c r="J455" s="100">
        <v>0.81507588195800784</v>
      </c>
      <c r="K455" s="101">
        <v>53.517394649621217</v>
      </c>
      <c r="L455" s="102">
        <f t="shared" si="17"/>
        <v>0</v>
      </c>
      <c r="M455" s="102">
        <v>0</v>
      </c>
      <c r="N455" s="102">
        <v>0</v>
      </c>
      <c r="O455" s="103">
        <v>0</v>
      </c>
      <c r="P455" s="104">
        <v>0</v>
      </c>
      <c r="Q455" s="105">
        <v>0</v>
      </c>
    </row>
    <row r="456" spans="1:17" x14ac:dyDescent="0.25">
      <c r="A456" s="106">
        <f t="shared" si="18"/>
        <v>57891</v>
      </c>
      <c r="B456" s="106" t="str">
        <f>+asset_level_drivers!$G$1</f>
        <v>FORE ONLY</v>
      </c>
      <c r="C456" s="93">
        <v>40</v>
      </c>
      <c r="D456" s="94">
        <v>1.2488545570373535</v>
      </c>
      <c r="E456" s="94">
        <v>13.559161865234374</v>
      </c>
      <c r="F456" s="94">
        <v>1.2610021667480469</v>
      </c>
      <c r="G456" s="94">
        <v>1.2488545570373535</v>
      </c>
      <c r="H456" s="94">
        <v>0.89410718917846677</v>
      </c>
      <c r="I456" s="94">
        <v>7.3351661376953121</v>
      </c>
      <c r="J456" s="94">
        <v>0.81088388061523442</v>
      </c>
      <c r="K456" s="95">
        <v>53.495288825757576</v>
      </c>
      <c r="L456" s="94">
        <f t="shared" si="17"/>
        <v>0</v>
      </c>
      <c r="M456" s="94">
        <v>0</v>
      </c>
      <c r="N456" s="94">
        <v>0</v>
      </c>
      <c r="O456" s="96">
        <v>0</v>
      </c>
      <c r="P456" s="95">
        <v>0</v>
      </c>
      <c r="Q456" s="97">
        <v>0</v>
      </c>
    </row>
    <row r="457" spans="1:17" x14ac:dyDescent="0.25">
      <c r="A457" s="98">
        <f t="shared" si="18"/>
        <v>57922</v>
      </c>
      <c r="B457" s="98" t="str">
        <f>+asset_level_drivers!$G$1</f>
        <v>FORE ONLY</v>
      </c>
      <c r="C457" s="99">
        <v>40</v>
      </c>
      <c r="D457" s="100">
        <v>1.2424316673278808</v>
      </c>
      <c r="E457" s="100">
        <v>13.489426635742188</v>
      </c>
      <c r="F457" s="100">
        <v>1.2545167999267579</v>
      </c>
      <c r="G457" s="100">
        <v>1.2424316673278808</v>
      </c>
      <c r="H457" s="100">
        <v>0.88950876998901363</v>
      </c>
      <c r="I457" s="100">
        <v>7.2974411621093749</v>
      </c>
      <c r="J457" s="100">
        <v>0.80671347427368167</v>
      </c>
      <c r="K457" s="101">
        <v>53.473300189393939</v>
      </c>
      <c r="L457" s="102">
        <f t="shared" si="17"/>
        <v>0</v>
      </c>
      <c r="M457" s="102">
        <v>0</v>
      </c>
      <c r="N457" s="102">
        <v>0</v>
      </c>
      <c r="O457" s="103">
        <v>0</v>
      </c>
      <c r="P457" s="104">
        <v>0</v>
      </c>
      <c r="Q457" s="105">
        <v>0</v>
      </c>
    </row>
    <row r="458" spans="1:17" x14ac:dyDescent="0.25">
      <c r="A458" s="106">
        <f t="shared" si="18"/>
        <v>57953</v>
      </c>
      <c r="B458" s="106" t="str">
        <f>+asset_level_drivers!$G$1</f>
        <v>FORE ONLY</v>
      </c>
      <c r="C458" s="93">
        <v>40</v>
      </c>
      <c r="D458" s="94">
        <v>1.2360418319702149</v>
      </c>
      <c r="E458" s="94">
        <v>13.420050415039062</v>
      </c>
      <c r="F458" s="94">
        <v>1.2480648269653321</v>
      </c>
      <c r="G458" s="94">
        <v>1.2360418319702149</v>
      </c>
      <c r="H458" s="94">
        <v>0.88493402862548831</v>
      </c>
      <c r="I458" s="94">
        <v>7.2599105224609373</v>
      </c>
      <c r="J458" s="94">
        <v>0.80256456375122065</v>
      </c>
      <c r="K458" s="95">
        <v>44.694215790719696</v>
      </c>
      <c r="L458" s="94">
        <f t="shared" si="17"/>
        <v>0</v>
      </c>
      <c r="M458" s="94">
        <v>0</v>
      </c>
      <c r="N458" s="94">
        <v>0</v>
      </c>
      <c r="O458" s="96">
        <v>0</v>
      </c>
      <c r="P458" s="95">
        <v>0</v>
      </c>
      <c r="Q458" s="97">
        <v>0</v>
      </c>
    </row>
    <row r="459" spans="1:17" x14ac:dyDescent="0.25">
      <c r="A459" s="98">
        <f t="shared" si="18"/>
        <v>57983</v>
      </c>
      <c r="B459" s="98" t="str">
        <f>+asset_level_drivers!$G$1</f>
        <v>FORE ONLY</v>
      </c>
      <c r="C459" s="99">
        <v>40</v>
      </c>
      <c r="D459" s="100">
        <v>1.2296848564147949</v>
      </c>
      <c r="E459" s="100">
        <v>13.351030883789063</v>
      </c>
      <c r="F459" s="100">
        <v>1.24164599609375</v>
      </c>
      <c r="G459" s="100">
        <v>1.2296848564147949</v>
      </c>
      <c r="H459" s="100">
        <v>0.8803828048706055</v>
      </c>
      <c r="I459" s="100">
        <v>7.2225726623535156</v>
      </c>
      <c r="J459" s="100">
        <v>0.79843692398071286</v>
      </c>
      <c r="K459" s="101">
        <v>44.675285866477275</v>
      </c>
      <c r="L459" s="102">
        <f t="shared" si="17"/>
        <v>0</v>
      </c>
      <c r="M459" s="102">
        <v>0</v>
      </c>
      <c r="N459" s="102">
        <v>0</v>
      </c>
      <c r="O459" s="103">
        <v>0</v>
      </c>
      <c r="P459" s="104">
        <v>0</v>
      </c>
      <c r="Q459" s="105">
        <v>0</v>
      </c>
    </row>
    <row r="460" spans="1:17" x14ac:dyDescent="0.25">
      <c r="A460" s="106">
        <f t="shared" si="18"/>
        <v>58014</v>
      </c>
      <c r="B460" s="106" t="str">
        <f>+asset_level_drivers!$G$1</f>
        <v>FORE ONLY</v>
      </c>
      <c r="C460" s="93">
        <v>40</v>
      </c>
      <c r="D460" s="94">
        <v>1.1229485015869141</v>
      </c>
      <c r="E460" s="94">
        <v>12.05719140625</v>
      </c>
      <c r="F460" s="94">
        <v>1.1213189163208008</v>
      </c>
      <c r="G460" s="94">
        <v>1.1229485015869141</v>
      </c>
      <c r="H460" s="94">
        <v>0.80054592514038081</v>
      </c>
      <c r="I460" s="94">
        <v>6.4870770874023433</v>
      </c>
      <c r="J460" s="94">
        <v>0.71742020034790044</v>
      </c>
      <c r="K460" s="95">
        <v>44.656454190340902</v>
      </c>
      <c r="L460" s="94">
        <f t="shared" si="17"/>
        <v>0</v>
      </c>
      <c r="M460" s="94">
        <v>0</v>
      </c>
      <c r="N460" s="94">
        <v>0</v>
      </c>
      <c r="O460" s="96">
        <v>0</v>
      </c>
      <c r="P460" s="95">
        <v>0</v>
      </c>
      <c r="Q460" s="97">
        <v>0</v>
      </c>
    </row>
    <row r="461" spans="1:17" x14ac:dyDescent="0.25">
      <c r="A461" s="98">
        <f t="shared" si="18"/>
        <v>58044</v>
      </c>
      <c r="B461" s="98" t="str">
        <f>+asset_level_drivers!$G$1</f>
        <v>FORE ONLY</v>
      </c>
      <c r="C461" s="99">
        <v>40</v>
      </c>
      <c r="D461" s="100">
        <v>1.1171731681823731</v>
      </c>
      <c r="E461" s="100">
        <v>11.995181335449219</v>
      </c>
      <c r="F461" s="100">
        <v>1.1155519638061524</v>
      </c>
      <c r="G461" s="100">
        <v>1.1171731681823731</v>
      </c>
      <c r="H461" s="100">
        <v>0.79642869186401366</v>
      </c>
      <c r="I461" s="100">
        <v>6.4537141723632816</v>
      </c>
      <c r="J461" s="100">
        <v>0.71373051452636715</v>
      </c>
      <c r="K461" s="101">
        <v>44.6377207623106</v>
      </c>
      <c r="L461" s="102">
        <f t="shared" si="17"/>
        <v>0</v>
      </c>
      <c r="M461" s="102">
        <v>0</v>
      </c>
      <c r="N461" s="102">
        <v>0</v>
      </c>
      <c r="O461" s="103">
        <v>0</v>
      </c>
      <c r="P461" s="104">
        <v>0</v>
      </c>
      <c r="Q461" s="105">
        <v>0</v>
      </c>
    </row>
    <row r="462" spans="1:17" x14ac:dyDescent="0.25">
      <c r="A462" s="106">
        <f t="shared" si="18"/>
        <v>58075</v>
      </c>
      <c r="B462" s="106" t="str">
        <f>+asset_level_drivers!$G$1</f>
        <v>FORE ONLY</v>
      </c>
      <c r="C462" s="93">
        <v>40</v>
      </c>
      <c r="D462" s="94">
        <v>1.1114275436401366</v>
      </c>
      <c r="E462" s="94">
        <v>11.933490051269532</v>
      </c>
      <c r="F462" s="94">
        <v>1.1098146743774413</v>
      </c>
      <c r="G462" s="94">
        <v>1.1114275436401366</v>
      </c>
      <c r="H462" s="94">
        <v>0.79233269119262695</v>
      </c>
      <c r="I462" s="94">
        <v>6.4205225830078128</v>
      </c>
      <c r="J462" s="94">
        <v>0.71005980300903315</v>
      </c>
      <c r="K462" s="95">
        <v>44.619082623106067</v>
      </c>
      <c r="L462" s="94">
        <f t="shared" si="17"/>
        <v>0</v>
      </c>
      <c r="M462" s="94">
        <v>0</v>
      </c>
      <c r="N462" s="94">
        <v>0</v>
      </c>
      <c r="O462" s="96">
        <v>0</v>
      </c>
      <c r="P462" s="95">
        <v>0</v>
      </c>
      <c r="Q462" s="97">
        <v>0</v>
      </c>
    </row>
    <row r="463" spans="1:17" x14ac:dyDescent="0.25">
      <c r="A463" s="98">
        <f t="shared" si="18"/>
        <v>58106</v>
      </c>
      <c r="B463" s="98" t="str">
        <f>+asset_level_drivers!$G$1</f>
        <v>FORE ONLY</v>
      </c>
      <c r="C463" s="99">
        <v>40</v>
      </c>
      <c r="D463" s="100">
        <v>1.1057114562988282</v>
      </c>
      <c r="E463" s="100">
        <v>11.872115966796875</v>
      </c>
      <c r="F463" s="100">
        <v>1.1041068801879883</v>
      </c>
      <c r="G463" s="100">
        <v>1.1057114562988282</v>
      </c>
      <c r="H463" s="100">
        <v>0.7882577018737793</v>
      </c>
      <c r="I463" s="100">
        <v>6.3875017395019533</v>
      </c>
      <c r="J463" s="100">
        <v>0.70640796661376948</v>
      </c>
      <c r="K463" s="101">
        <v>44.600542732007575</v>
      </c>
      <c r="L463" s="102">
        <f t="shared" si="17"/>
        <v>0</v>
      </c>
      <c r="M463" s="102">
        <v>0</v>
      </c>
      <c r="N463" s="102">
        <v>0</v>
      </c>
      <c r="O463" s="103">
        <v>0</v>
      </c>
      <c r="P463" s="104">
        <v>0</v>
      </c>
      <c r="Q463" s="105">
        <v>0</v>
      </c>
    </row>
    <row r="464" spans="1:17" x14ac:dyDescent="0.25">
      <c r="A464" s="106">
        <f t="shared" si="18"/>
        <v>58134</v>
      </c>
      <c r="B464" s="106" t="str">
        <f>+asset_level_drivers!$G$1</f>
        <v>FORE ONLY</v>
      </c>
      <c r="C464" s="93">
        <v>40</v>
      </c>
      <c r="D464" s="94">
        <v>1.1000247650146484</v>
      </c>
      <c r="E464" s="94">
        <v>11.811057495117188</v>
      </c>
      <c r="F464" s="94">
        <v>1.098428451538086</v>
      </c>
      <c r="G464" s="94">
        <v>1.1000247650146484</v>
      </c>
      <c r="H464" s="94">
        <v>0.7842036933898926</v>
      </c>
      <c r="I464" s="94">
        <v>6.3546506042480466</v>
      </c>
      <c r="J464" s="94">
        <v>0.70277487945556638</v>
      </c>
      <c r="K464" s="95">
        <v>44.582098129734852</v>
      </c>
      <c r="L464" s="94">
        <f t="shared" si="17"/>
        <v>0</v>
      </c>
      <c r="M464" s="94">
        <v>0</v>
      </c>
      <c r="N464" s="94">
        <v>0</v>
      </c>
      <c r="O464" s="96">
        <v>0</v>
      </c>
      <c r="P464" s="95">
        <v>0</v>
      </c>
      <c r="Q464" s="97">
        <v>0</v>
      </c>
    </row>
    <row r="465" spans="1:17" x14ac:dyDescent="0.25">
      <c r="A465" s="98">
        <f t="shared" si="18"/>
        <v>58165</v>
      </c>
      <c r="B465" s="98" t="str">
        <f>+asset_level_drivers!$G$1</f>
        <v>FORE ONLY</v>
      </c>
      <c r="C465" s="99">
        <v>40</v>
      </c>
      <c r="D465" s="100">
        <v>1.0943673324584962</v>
      </c>
      <c r="E465" s="100">
        <v>11.750313415527344</v>
      </c>
      <c r="F465" s="100">
        <v>1.0927792510986327</v>
      </c>
      <c r="G465" s="100">
        <v>1.0943673324584962</v>
      </c>
      <c r="H465" s="100">
        <v>0.7801705169677734</v>
      </c>
      <c r="I465" s="100">
        <v>6.3219687194824221</v>
      </c>
      <c r="J465" s="100">
        <v>0.69916053009033208</v>
      </c>
      <c r="K465" s="101">
        <v>44.563749408143934</v>
      </c>
      <c r="L465" s="102">
        <f t="shared" si="17"/>
        <v>0</v>
      </c>
      <c r="M465" s="102">
        <v>0</v>
      </c>
      <c r="N465" s="102">
        <v>0</v>
      </c>
      <c r="O465" s="103">
        <v>0</v>
      </c>
      <c r="P465" s="104">
        <v>0</v>
      </c>
      <c r="Q465" s="105">
        <v>0</v>
      </c>
    </row>
    <row r="466" spans="1:17" x14ac:dyDescent="0.25">
      <c r="A466" s="106">
        <f t="shared" si="18"/>
        <v>58195</v>
      </c>
      <c r="B466" s="106" t="str">
        <f>+asset_level_drivers!$G$1</f>
        <v>FORE ONLY</v>
      </c>
      <c r="C466" s="93">
        <v>40</v>
      </c>
      <c r="D466" s="94">
        <v>1.088738998413086</v>
      </c>
      <c r="E466" s="94">
        <v>11.689881469726563</v>
      </c>
      <c r="F466" s="94">
        <v>1.0871590919494629</v>
      </c>
      <c r="G466" s="94">
        <v>1.088738998413086</v>
      </c>
      <c r="H466" s="94">
        <v>0.77615809249877932</v>
      </c>
      <c r="I466" s="94">
        <v>6.2894548034667972</v>
      </c>
      <c r="J466" s="94">
        <v>0.69556473541259767</v>
      </c>
      <c r="K466" s="95">
        <v>44.545493607954548</v>
      </c>
      <c r="L466" s="94">
        <f t="shared" si="17"/>
        <v>0</v>
      </c>
      <c r="M466" s="94">
        <v>0</v>
      </c>
      <c r="N466" s="94">
        <v>0</v>
      </c>
      <c r="O466" s="96">
        <v>0</v>
      </c>
      <c r="P466" s="95">
        <v>0</v>
      </c>
      <c r="Q466" s="97">
        <v>0</v>
      </c>
    </row>
    <row r="467" spans="1:17" x14ac:dyDescent="0.25">
      <c r="A467" s="98">
        <f t="shared" si="18"/>
        <v>58226</v>
      </c>
      <c r="B467" s="98" t="str">
        <f>+asset_level_drivers!$G$1</f>
        <v>FORE ONLY</v>
      </c>
      <c r="C467" s="99">
        <v>40</v>
      </c>
      <c r="D467" s="100">
        <v>1.0831395874023437</v>
      </c>
      <c r="E467" s="100">
        <v>11.629760314941405</v>
      </c>
      <c r="F467" s="100">
        <v>1.0815678138732909</v>
      </c>
      <c r="G467" s="100">
        <v>1.0831395874023437</v>
      </c>
      <c r="H467" s="100">
        <v>0.77216628646850582</v>
      </c>
      <c r="I467" s="100">
        <v>6.257108337402344</v>
      </c>
      <c r="J467" s="100">
        <v>0.691987434387207</v>
      </c>
      <c r="K467" s="101">
        <v>35.802665719696968</v>
      </c>
      <c r="L467" s="102">
        <f t="shared" si="17"/>
        <v>0</v>
      </c>
      <c r="M467" s="102">
        <v>0</v>
      </c>
      <c r="N467" s="102">
        <v>0</v>
      </c>
      <c r="O467" s="103">
        <v>0</v>
      </c>
      <c r="P467" s="104">
        <v>0</v>
      </c>
      <c r="Q467" s="105">
        <v>0</v>
      </c>
    </row>
    <row r="468" spans="1:17" x14ac:dyDescent="0.25">
      <c r="A468" s="106">
        <f t="shared" si="18"/>
        <v>58256</v>
      </c>
      <c r="B468" s="106" t="str">
        <f>+asset_level_drivers!$G$1</f>
        <v>FORE ONLY</v>
      </c>
      <c r="C468" s="93">
        <v>40</v>
      </c>
      <c r="D468" s="94">
        <v>1.077568992614746</v>
      </c>
      <c r="E468" s="94">
        <v>11.569948608398438</v>
      </c>
      <c r="F468" s="94">
        <v>1.0760053329467774</v>
      </c>
      <c r="G468" s="94">
        <v>1.077568992614746</v>
      </c>
      <c r="H468" s="94">
        <v>0.76819504547119144</v>
      </c>
      <c r="I468" s="94">
        <v>6.2249280090332029</v>
      </c>
      <c r="J468" s="94">
        <v>0.6884285507202148</v>
      </c>
      <c r="K468" s="95">
        <v>35.787346117424249</v>
      </c>
      <c r="L468" s="94">
        <f t="shared" si="17"/>
        <v>0</v>
      </c>
      <c r="M468" s="94">
        <v>0</v>
      </c>
      <c r="N468" s="94">
        <v>0</v>
      </c>
      <c r="O468" s="96">
        <v>0</v>
      </c>
      <c r="P468" s="95">
        <v>0</v>
      </c>
      <c r="Q468" s="97">
        <v>0</v>
      </c>
    </row>
    <row r="469" spans="1:17" x14ac:dyDescent="0.25">
      <c r="A469" s="98">
        <f t="shared" si="18"/>
        <v>58287</v>
      </c>
      <c r="B469" s="98" t="str">
        <f>+asset_level_drivers!$G$1</f>
        <v>FORE ONLY</v>
      </c>
      <c r="C469" s="99">
        <v>40</v>
      </c>
      <c r="D469" s="100">
        <v>1.0720270500183104</v>
      </c>
      <c r="E469" s="100">
        <v>11.5104443359375</v>
      </c>
      <c r="F469" s="100">
        <v>1.0704714126586914</v>
      </c>
      <c r="G469" s="100">
        <v>1.0720270500183104</v>
      </c>
      <c r="H469" s="100">
        <v>0.76424419021606449</v>
      </c>
      <c r="I469" s="100">
        <v>6.1929130554199219</v>
      </c>
      <c r="J469" s="100">
        <v>0.68488796997070311</v>
      </c>
      <c r="K469" s="101">
        <v>35.772107007575762</v>
      </c>
      <c r="L469" s="102">
        <f t="shared" si="17"/>
        <v>0</v>
      </c>
      <c r="M469" s="102">
        <v>0</v>
      </c>
      <c r="N469" s="102">
        <v>0</v>
      </c>
      <c r="O469" s="103">
        <v>0</v>
      </c>
      <c r="P469" s="104">
        <v>0</v>
      </c>
      <c r="Q469" s="105">
        <v>0</v>
      </c>
    </row>
    <row r="470" spans="1:17" x14ac:dyDescent="0.25">
      <c r="A470" s="106">
        <f t="shared" si="18"/>
        <v>58318</v>
      </c>
      <c r="B470" s="106" t="str">
        <f>+asset_level_drivers!$G$1</f>
        <v>FORE ONLY</v>
      </c>
      <c r="C470" s="93">
        <v>40</v>
      </c>
      <c r="D470" s="94">
        <v>1.0665135879516601</v>
      </c>
      <c r="E470" s="94">
        <v>11.451245971679688</v>
      </c>
      <c r="F470" s="94">
        <v>1.0649659957885742</v>
      </c>
      <c r="G470" s="94">
        <v>1.0665135879516601</v>
      </c>
      <c r="H470" s="94">
        <v>0.76031367492675783</v>
      </c>
      <c r="I470" s="94">
        <v>6.1610629577636722</v>
      </c>
      <c r="J470" s="94">
        <v>0.6813655967712402</v>
      </c>
      <c r="K470" s="95">
        <v>35.75694602272727</v>
      </c>
      <c r="L470" s="94">
        <f t="shared" si="17"/>
        <v>0</v>
      </c>
      <c r="M470" s="94">
        <v>0</v>
      </c>
      <c r="N470" s="94">
        <v>0</v>
      </c>
      <c r="O470" s="96">
        <v>0</v>
      </c>
      <c r="P470" s="95">
        <v>0</v>
      </c>
      <c r="Q470" s="97">
        <v>0</v>
      </c>
    </row>
    <row r="471" spans="1:17" x14ac:dyDescent="0.25">
      <c r="A471" s="98">
        <f t="shared" si="18"/>
        <v>58348</v>
      </c>
      <c r="B471" s="98" t="str">
        <f>+asset_level_drivers!$G$1</f>
        <v>FORE ONLY</v>
      </c>
      <c r="C471" s="99">
        <v>40</v>
      </c>
      <c r="D471" s="100">
        <v>1.0610284805297852</v>
      </c>
      <c r="E471" s="100">
        <v>11.392351928710937</v>
      </c>
      <c r="F471" s="100">
        <v>1.0594888458251952</v>
      </c>
      <c r="G471" s="100">
        <v>1.0610284805297852</v>
      </c>
      <c r="H471" s="100">
        <v>0.75640335083007815</v>
      </c>
      <c r="I471" s="100">
        <v>6.1293765563964842</v>
      </c>
      <c r="J471" s="100">
        <v>0.67786131668090821</v>
      </c>
      <c r="K471" s="101">
        <v>35.741863162878786</v>
      </c>
      <c r="L471" s="102">
        <f t="shared" si="17"/>
        <v>0</v>
      </c>
      <c r="M471" s="102">
        <v>0</v>
      </c>
      <c r="N471" s="102">
        <v>0</v>
      </c>
      <c r="O471" s="103">
        <v>0</v>
      </c>
      <c r="P471" s="104">
        <v>0</v>
      </c>
      <c r="Q471" s="105">
        <v>0</v>
      </c>
    </row>
    <row r="472" spans="1:17" x14ac:dyDescent="0.25">
      <c r="A472" s="106">
        <f t="shared" si="18"/>
        <v>58379</v>
      </c>
      <c r="B472" s="106" t="str">
        <f>+asset_level_drivers!$G$1</f>
        <v>FORE ONLY</v>
      </c>
      <c r="C472" s="93">
        <v>40</v>
      </c>
      <c r="D472" s="94">
        <v>1.0555715789794922</v>
      </c>
      <c r="E472" s="94">
        <v>11.333760742187501</v>
      </c>
      <c r="F472" s="94">
        <v>1.0540398712158203</v>
      </c>
      <c r="G472" s="94">
        <v>1.0555715789794922</v>
      </c>
      <c r="H472" s="94">
        <v>0.75251317214965818</v>
      </c>
      <c r="I472" s="94">
        <v>6.0978526306152343</v>
      </c>
      <c r="J472" s="94">
        <v>0.67437507629394533</v>
      </c>
      <c r="K472" s="95">
        <v>35.726858428030305</v>
      </c>
      <c r="L472" s="94">
        <f t="shared" si="17"/>
        <v>0</v>
      </c>
      <c r="M472" s="94">
        <v>0</v>
      </c>
      <c r="N472" s="94">
        <v>0</v>
      </c>
      <c r="O472" s="96">
        <v>0</v>
      </c>
      <c r="P472" s="95">
        <v>0</v>
      </c>
      <c r="Q472" s="97">
        <v>0</v>
      </c>
    </row>
    <row r="473" spans="1:17" x14ac:dyDescent="0.25">
      <c r="A473" s="98">
        <f t="shared" si="18"/>
        <v>58409</v>
      </c>
      <c r="B473" s="98" t="str">
        <f>+asset_level_drivers!$G$1</f>
        <v>FORE ONLY</v>
      </c>
      <c r="C473" s="99">
        <v>40</v>
      </c>
      <c r="D473" s="100">
        <v>1.0501427421569824</v>
      </c>
      <c r="E473" s="100">
        <v>11.275471252441406</v>
      </c>
      <c r="F473" s="100">
        <v>1.0486189308166505</v>
      </c>
      <c r="G473" s="100">
        <v>1.0501427421569824</v>
      </c>
      <c r="H473" s="100">
        <v>0.74864295578002926</v>
      </c>
      <c r="I473" s="100">
        <v>6.066491638183594</v>
      </c>
      <c r="J473" s="100">
        <v>0.67090675354003904</v>
      </c>
      <c r="K473" s="101">
        <v>35.711929450757573</v>
      </c>
      <c r="L473" s="102">
        <f t="shared" si="17"/>
        <v>0</v>
      </c>
      <c r="M473" s="102">
        <v>0</v>
      </c>
      <c r="N473" s="102">
        <v>0</v>
      </c>
      <c r="O473" s="103">
        <v>0</v>
      </c>
      <c r="P473" s="104">
        <v>0</v>
      </c>
      <c r="Q473" s="105">
        <v>0</v>
      </c>
    </row>
    <row r="474" spans="1:17" x14ac:dyDescent="0.25">
      <c r="A474" s="106">
        <f t="shared" si="18"/>
        <v>58440</v>
      </c>
      <c r="B474" s="106" t="str">
        <f>+asset_level_drivers!$G$1</f>
        <v>FORE ONLY</v>
      </c>
      <c r="C474" s="93">
        <v>40</v>
      </c>
      <c r="D474" s="94">
        <v>1.0447418479919433</v>
      </c>
      <c r="E474" s="94">
        <v>11.217481079101562</v>
      </c>
      <c r="F474" s="94">
        <v>1.0432258338928222</v>
      </c>
      <c r="G474" s="94">
        <v>1.0447418479919433</v>
      </c>
      <c r="H474" s="94">
        <v>0.74479268646240238</v>
      </c>
      <c r="I474" s="94">
        <v>6.0352913208007815</v>
      </c>
      <c r="J474" s="94">
        <v>0.66745622253417969</v>
      </c>
      <c r="K474" s="95">
        <v>35.69707859848485</v>
      </c>
      <c r="L474" s="94">
        <f t="shared" si="17"/>
        <v>0</v>
      </c>
      <c r="M474" s="94">
        <v>0</v>
      </c>
      <c r="N474" s="94">
        <v>0</v>
      </c>
      <c r="O474" s="96">
        <v>0</v>
      </c>
      <c r="P474" s="95">
        <v>0</v>
      </c>
      <c r="Q474" s="97">
        <v>0</v>
      </c>
    </row>
    <row r="475" spans="1:17" x14ac:dyDescent="0.25">
      <c r="A475" s="98">
        <f t="shared" si="18"/>
        <v>58471</v>
      </c>
      <c r="B475" s="98" t="str">
        <f>+asset_level_drivers!$G$1</f>
        <v>FORE ONLY</v>
      </c>
      <c r="C475" s="99">
        <v>40</v>
      </c>
      <c r="D475" s="100">
        <v>1.0393687362670898</v>
      </c>
      <c r="E475" s="100">
        <v>11.159789611816405</v>
      </c>
      <c r="F475" s="100">
        <v>1.0378605270385741</v>
      </c>
      <c r="G475" s="100">
        <v>1.0393687362670898</v>
      </c>
      <c r="H475" s="100">
        <v>0.74096220016479497</v>
      </c>
      <c r="I475" s="100">
        <v>6.0042521972656253</v>
      </c>
      <c r="J475" s="100">
        <v>0.66402351379394531</v>
      </c>
      <c r="K475" s="101">
        <v>35.682303503787878</v>
      </c>
      <c r="L475" s="102">
        <f t="shared" si="17"/>
        <v>0</v>
      </c>
      <c r="M475" s="102">
        <v>0</v>
      </c>
      <c r="N475" s="102">
        <v>0</v>
      </c>
      <c r="O475" s="103">
        <v>0</v>
      </c>
      <c r="P475" s="104">
        <v>0</v>
      </c>
      <c r="Q475" s="105">
        <v>0</v>
      </c>
    </row>
    <row r="476" spans="1:17" x14ac:dyDescent="0.25">
      <c r="A476" s="106">
        <f t="shared" si="18"/>
        <v>58500</v>
      </c>
      <c r="B476" s="106" t="str">
        <f>+asset_level_drivers!$G$1</f>
        <v>FORE ONLY</v>
      </c>
      <c r="C476" s="93">
        <v>40</v>
      </c>
      <c r="D476" s="94">
        <v>1.0340232620239258</v>
      </c>
      <c r="E476" s="94">
        <v>11.102394531250001</v>
      </c>
      <c r="F476" s="94">
        <v>1.0325228042602539</v>
      </c>
      <c r="G476" s="94">
        <v>1.0340232620239258</v>
      </c>
      <c r="H476" s="94">
        <v>0.73715144729614257</v>
      </c>
      <c r="I476" s="94">
        <v>5.9733717956542964</v>
      </c>
      <c r="J476" s="94">
        <v>0.6606084022521973</v>
      </c>
      <c r="K476" s="95">
        <v>35.667604166666663</v>
      </c>
      <c r="L476" s="94">
        <f t="shared" si="17"/>
        <v>0</v>
      </c>
      <c r="M476" s="94">
        <v>0</v>
      </c>
      <c r="N476" s="94">
        <v>0</v>
      </c>
      <c r="O476" s="96">
        <v>0</v>
      </c>
      <c r="P476" s="95">
        <v>0</v>
      </c>
      <c r="Q476" s="97">
        <v>0</v>
      </c>
    </row>
    <row r="477" spans="1:17" x14ac:dyDescent="0.25">
      <c r="A477" s="98">
        <f t="shared" si="18"/>
        <v>58531</v>
      </c>
      <c r="B477" s="98" t="str">
        <f>+asset_level_drivers!$G$1</f>
        <v>FORE ONLY</v>
      </c>
      <c r="C477" s="99">
        <v>40</v>
      </c>
      <c r="D477" s="100">
        <v>1.0287052803039551</v>
      </c>
      <c r="E477" s="100">
        <v>11.04529541015625</v>
      </c>
      <c r="F477" s="100">
        <v>1.0272125625610351</v>
      </c>
      <c r="G477" s="100">
        <v>1.0287052803039551</v>
      </c>
      <c r="H477" s="100">
        <v>0.7333602714538574</v>
      </c>
      <c r="I477" s="100">
        <v>5.942651306152344</v>
      </c>
      <c r="J477" s="100">
        <v>0.65721093750000004</v>
      </c>
      <c r="K477" s="101">
        <v>35.652980587121213</v>
      </c>
      <c r="L477" s="102">
        <f t="shared" si="17"/>
        <v>0</v>
      </c>
      <c r="M477" s="102">
        <v>0</v>
      </c>
      <c r="N477" s="102">
        <v>0</v>
      </c>
      <c r="O477" s="103">
        <v>0</v>
      </c>
      <c r="P477" s="104">
        <v>0</v>
      </c>
      <c r="Q477" s="105">
        <v>0</v>
      </c>
    </row>
    <row r="478" spans="1:17" x14ac:dyDescent="0.25">
      <c r="A478" s="106">
        <f t="shared" si="18"/>
        <v>58561</v>
      </c>
      <c r="B478" s="106" t="str">
        <f>+asset_level_drivers!$G$1</f>
        <v>FORE ONLY</v>
      </c>
      <c r="C478" s="93">
        <v>40</v>
      </c>
      <c r="D478" s="94">
        <v>1.0234146347045898</v>
      </c>
      <c r="E478" s="94">
        <v>10.98848876953125</v>
      </c>
      <c r="F478" s="94">
        <v>1.0219295654296876</v>
      </c>
      <c r="G478" s="94">
        <v>1.0234146347045898</v>
      </c>
      <c r="H478" s="94">
        <v>0.72958857727050785</v>
      </c>
      <c r="I478" s="94">
        <v>5.9120875244140629</v>
      </c>
      <c r="J478" s="94">
        <v>0.6538308792114258</v>
      </c>
      <c r="K478" s="95">
        <v>35.638432765151514</v>
      </c>
      <c r="L478" s="94">
        <f t="shared" si="17"/>
        <v>0</v>
      </c>
      <c r="M478" s="94">
        <v>0</v>
      </c>
      <c r="N478" s="94">
        <v>0</v>
      </c>
      <c r="O478" s="96">
        <v>0</v>
      </c>
      <c r="P478" s="95">
        <v>0</v>
      </c>
      <c r="Q478" s="97">
        <v>0</v>
      </c>
    </row>
    <row r="479" spans="1:17" x14ac:dyDescent="0.25">
      <c r="A479" s="98">
        <f t="shared" si="18"/>
        <v>58592</v>
      </c>
      <c r="B479" s="98" t="str">
        <f>+asset_level_drivers!$G$1</f>
        <v>FORE ONLY</v>
      </c>
      <c r="C479" s="99">
        <v>40</v>
      </c>
      <c r="D479" s="100">
        <v>1.0181511878967284</v>
      </c>
      <c r="E479" s="100">
        <v>10.931975341796875</v>
      </c>
      <c r="F479" s="100">
        <v>1.0166737937927246</v>
      </c>
      <c r="G479" s="100">
        <v>1.0181511878967284</v>
      </c>
      <c r="H479" s="100">
        <v>0.72583629989624021</v>
      </c>
      <c r="I479" s="100">
        <v>5.881682098388672</v>
      </c>
      <c r="J479" s="100">
        <v>0.65046824264526371</v>
      </c>
      <c r="K479" s="101">
        <v>35.623958333333334</v>
      </c>
      <c r="L479" s="102">
        <f t="shared" si="17"/>
        <v>0</v>
      </c>
      <c r="M479" s="102">
        <v>0</v>
      </c>
      <c r="N479" s="102">
        <v>0</v>
      </c>
      <c r="O479" s="103">
        <v>0</v>
      </c>
      <c r="P479" s="104">
        <v>0</v>
      </c>
      <c r="Q479" s="105">
        <v>0</v>
      </c>
    </row>
    <row r="480" spans="1:17" x14ac:dyDescent="0.25">
      <c r="A480" s="106">
        <f t="shared" si="18"/>
        <v>58622</v>
      </c>
      <c r="B480" s="106" t="str">
        <f>+asset_level_drivers!$G$1</f>
        <v>FORE ONLY</v>
      </c>
      <c r="C480" s="93">
        <v>40</v>
      </c>
      <c r="D480" s="94">
        <v>1.0129148254394531</v>
      </c>
      <c r="E480" s="94">
        <v>10.875751586914063</v>
      </c>
      <c r="F480" s="94">
        <v>1.0114450111389159</v>
      </c>
      <c r="G480" s="94">
        <v>1.0129148254394531</v>
      </c>
      <c r="H480" s="94">
        <v>0.72210330963134761</v>
      </c>
      <c r="I480" s="94">
        <v>5.8514321289062501</v>
      </c>
      <c r="J480" s="94">
        <v>0.64712282180786129</v>
      </c>
      <c r="K480" s="95">
        <v>35.609559659090905</v>
      </c>
      <c r="L480" s="94">
        <f t="shared" si="17"/>
        <v>0</v>
      </c>
      <c r="M480" s="94">
        <v>0</v>
      </c>
      <c r="N480" s="94">
        <v>0</v>
      </c>
      <c r="O480" s="96">
        <v>0</v>
      </c>
      <c r="P480" s="95">
        <v>0</v>
      </c>
      <c r="Q480" s="97">
        <v>0</v>
      </c>
    </row>
    <row r="481" spans="1:17" x14ac:dyDescent="0.25">
      <c r="A481" s="98">
        <f t="shared" si="18"/>
        <v>58653</v>
      </c>
      <c r="B481" s="98" t="str">
        <f>+asset_level_drivers!$G$1</f>
        <v>FORE ONLY</v>
      </c>
      <c r="C481" s="99">
        <v>40</v>
      </c>
      <c r="D481" s="100">
        <v>1.0077053718566895</v>
      </c>
      <c r="E481" s="100">
        <v>10.819817443847656</v>
      </c>
      <c r="F481" s="100">
        <v>1.0062431449890137</v>
      </c>
      <c r="G481" s="100">
        <v>1.0077053718566895</v>
      </c>
      <c r="H481" s="100">
        <v>0.71838952636718745</v>
      </c>
      <c r="I481" s="100">
        <v>5.821338287353516</v>
      </c>
      <c r="J481" s="100">
        <v>0.64379468154907227</v>
      </c>
      <c r="K481" s="101">
        <v>35.595236742424241</v>
      </c>
      <c r="L481" s="102">
        <f t="shared" si="17"/>
        <v>0</v>
      </c>
      <c r="M481" s="102">
        <v>0</v>
      </c>
      <c r="N481" s="102">
        <v>0</v>
      </c>
      <c r="O481" s="103">
        <v>0</v>
      </c>
      <c r="P481" s="104">
        <v>0</v>
      </c>
      <c r="Q481" s="105">
        <v>0</v>
      </c>
    </row>
    <row r="482" spans="1:17" x14ac:dyDescent="0.25">
      <c r="A482" s="106">
        <f t="shared" si="18"/>
        <v>58684</v>
      </c>
      <c r="B482" s="106" t="str">
        <f>+asset_level_drivers!$G$1</f>
        <v>FORE ONLY</v>
      </c>
      <c r="C482" s="93">
        <v>40</v>
      </c>
      <c r="D482" s="94">
        <v>1.002522720336914</v>
      </c>
      <c r="E482" s="94">
        <v>10.764171142578125</v>
      </c>
      <c r="F482" s="94">
        <v>1.0010680198669433</v>
      </c>
      <c r="G482" s="94">
        <v>1.002522720336914</v>
      </c>
      <c r="H482" s="94">
        <v>0.71469483184814453</v>
      </c>
      <c r="I482" s="94">
        <v>5.7913991088867185</v>
      </c>
      <c r="J482" s="94">
        <v>0.64048365783691408</v>
      </c>
      <c r="K482" s="95">
        <v>35.580984848484846</v>
      </c>
      <c r="L482" s="94">
        <f t="shared" si="17"/>
        <v>0</v>
      </c>
      <c r="M482" s="94">
        <v>0</v>
      </c>
      <c r="N482" s="94">
        <v>0</v>
      </c>
      <c r="O482" s="96">
        <v>0</v>
      </c>
      <c r="P482" s="95">
        <v>0</v>
      </c>
      <c r="Q482" s="97">
        <v>0</v>
      </c>
    </row>
    <row r="483" spans="1:17" x14ac:dyDescent="0.25">
      <c r="A483" s="98">
        <f t="shared" si="18"/>
        <v>58714</v>
      </c>
      <c r="B483" s="98" t="str">
        <f>+asset_level_drivers!$G$1</f>
        <v>FORE ONLY</v>
      </c>
      <c r="C483" s="99">
        <v>40</v>
      </c>
      <c r="D483" s="100">
        <v>0.99736673736572268</v>
      </c>
      <c r="E483" s="100">
        <v>10.708810852050782</v>
      </c>
      <c r="F483" s="100">
        <v>0.99591951370239262</v>
      </c>
      <c r="G483" s="100">
        <v>0.99736673736572268</v>
      </c>
      <c r="H483" s="100">
        <v>0.71101915168762209</v>
      </c>
      <c r="I483" s="100">
        <v>5.7616140441894528</v>
      </c>
      <c r="J483" s="100">
        <v>0.63718963241577153</v>
      </c>
      <c r="K483" s="101">
        <v>35.566806344696971</v>
      </c>
      <c r="L483" s="102">
        <f t="shared" si="17"/>
        <v>0</v>
      </c>
      <c r="M483" s="102">
        <v>0</v>
      </c>
      <c r="N483" s="102">
        <v>0</v>
      </c>
      <c r="O483" s="103">
        <v>0</v>
      </c>
      <c r="P483" s="104">
        <v>0</v>
      </c>
      <c r="Q483" s="105">
        <v>0</v>
      </c>
    </row>
    <row r="484" spans="1:17" x14ac:dyDescent="0.25">
      <c r="A484" s="106">
        <f t="shared" si="18"/>
        <v>58745</v>
      </c>
      <c r="B484" s="106" t="str">
        <f>+asset_level_drivers!$G$1</f>
        <v>FORE ONLY</v>
      </c>
      <c r="C484" s="93">
        <v>40</v>
      </c>
      <c r="D484" s="94">
        <v>0.99223727798461914</v>
      </c>
      <c r="E484" s="94">
        <v>10.653735168457031</v>
      </c>
      <c r="F484" s="94">
        <v>0.9907974815368652</v>
      </c>
      <c r="G484" s="94">
        <v>0.99223727798461914</v>
      </c>
      <c r="H484" s="94">
        <v>0.70736238479614255</v>
      </c>
      <c r="I484" s="94">
        <v>5.7319815979003907</v>
      </c>
      <c r="J484" s="94">
        <v>0.63391255950927738</v>
      </c>
      <c r="K484" s="95">
        <v>35.55270123106061</v>
      </c>
      <c r="L484" s="94">
        <f t="shared" si="17"/>
        <v>0</v>
      </c>
      <c r="M484" s="94">
        <v>0</v>
      </c>
      <c r="N484" s="94">
        <v>0</v>
      </c>
      <c r="O484" s="96">
        <v>0</v>
      </c>
      <c r="P484" s="95">
        <v>0</v>
      </c>
      <c r="Q484" s="97">
        <v>0</v>
      </c>
    </row>
    <row r="485" spans="1:17" x14ac:dyDescent="0.25">
      <c r="A485" s="98">
        <f t="shared" si="18"/>
        <v>58775</v>
      </c>
      <c r="B485" s="98" t="str">
        <f>+asset_level_drivers!$G$1</f>
        <v>FORE ONLY</v>
      </c>
      <c r="C485" s="99">
        <v>40</v>
      </c>
      <c r="D485" s="100">
        <v>0.98713420486450199</v>
      </c>
      <c r="E485" s="100">
        <v>10.598943359374999</v>
      </c>
      <c r="F485" s="100">
        <v>0.98570183563232416</v>
      </c>
      <c r="G485" s="100">
        <v>0.98713420486450199</v>
      </c>
      <c r="H485" s="100">
        <v>0.70372441101074223</v>
      </c>
      <c r="I485" s="100">
        <v>5.7025022277832029</v>
      </c>
      <c r="J485" s="100">
        <v>0.63065236663818358</v>
      </c>
      <c r="K485" s="101">
        <v>35.538669507575754</v>
      </c>
      <c r="L485" s="102">
        <f t="shared" si="17"/>
        <v>0</v>
      </c>
      <c r="M485" s="102">
        <v>0</v>
      </c>
      <c r="N485" s="102">
        <v>0</v>
      </c>
      <c r="O485" s="103">
        <v>0</v>
      </c>
      <c r="P485" s="104">
        <v>0</v>
      </c>
      <c r="Q485" s="105">
        <v>0</v>
      </c>
    </row>
    <row r="486" spans="1:17" x14ac:dyDescent="0.25">
      <c r="A486" s="106">
        <f t="shared" si="18"/>
        <v>58806</v>
      </c>
      <c r="B486" s="106" t="str">
        <f>+asset_level_drivers!$G$1</f>
        <v>FORE ONLY</v>
      </c>
      <c r="C486" s="93">
        <v>40</v>
      </c>
      <c r="D486" s="94">
        <v>0.99223727798461914</v>
      </c>
      <c r="E486" s="94">
        <v>10.653735168457031</v>
      </c>
      <c r="F486" s="94">
        <v>0.9907974815368652</v>
      </c>
      <c r="G486" s="94">
        <v>0.99223727798461914</v>
      </c>
      <c r="H486" s="94">
        <v>0.70736238479614255</v>
      </c>
      <c r="I486" s="94">
        <v>5.7319815979003907</v>
      </c>
      <c r="J486" s="94">
        <v>0.63391255950927738</v>
      </c>
      <c r="K486" s="95">
        <v>35.55270123106061</v>
      </c>
      <c r="L486" s="94">
        <f t="shared" si="17"/>
        <v>0</v>
      </c>
      <c r="M486" s="94">
        <v>0</v>
      </c>
      <c r="N486" s="94">
        <v>0</v>
      </c>
      <c r="O486" s="96">
        <v>0</v>
      </c>
      <c r="P486" s="95">
        <v>0</v>
      </c>
      <c r="Q486" s="97">
        <v>0</v>
      </c>
    </row>
    <row r="487" spans="1:17" x14ac:dyDescent="0.25">
      <c r="A487" s="98">
        <f t="shared" si="18"/>
        <v>58837</v>
      </c>
      <c r="B487" s="98" t="str">
        <f>+asset_level_drivers!$G$1</f>
        <v>FORE ONLY</v>
      </c>
      <c r="C487" s="99">
        <v>40</v>
      </c>
      <c r="D487" s="100">
        <v>0.98713420486450199</v>
      </c>
      <c r="E487" s="100">
        <v>10.598943359374999</v>
      </c>
      <c r="F487" s="100">
        <v>0.98570183563232416</v>
      </c>
      <c r="G487" s="100">
        <v>0.98713420486450199</v>
      </c>
      <c r="H487" s="100">
        <v>0.70372441101074223</v>
      </c>
      <c r="I487" s="100">
        <v>5.7025022277832029</v>
      </c>
      <c r="J487" s="100">
        <v>0.63065236663818358</v>
      </c>
      <c r="K487" s="101">
        <v>35.538669507575754</v>
      </c>
      <c r="L487" s="102">
        <f t="shared" si="17"/>
        <v>0</v>
      </c>
      <c r="M487" s="102">
        <v>0</v>
      </c>
      <c r="N487" s="102">
        <v>0</v>
      </c>
      <c r="O487" s="103">
        <v>0</v>
      </c>
      <c r="P487" s="104">
        <v>0</v>
      </c>
      <c r="Q487" s="105">
        <v>0</v>
      </c>
    </row>
    <row r="488" spans="1:17" x14ac:dyDescent="0.25">
      <c r="A488" s="106">
        <f t="shared" si="18"/>
        <v>58865</v>
      </c>
      <c r="B488" s="106" t="str">
        <f>+asset_level_drivers!$G$1</f>
        <v>FORE ONLY</v>
      </c>
      <c r="C488" s="93">
        <v>0</v>
      </c>
      <c r="D488" s="94">
        <v>0</v>
      </c>
      <c r="E488" s="94">
        <v>0</v>
      </c>
      <c r="F488" s="94">
        <v>0</v>
      </c>
      <c r="G488" s="94">
        <v>0</v>
      </c>
      <c r="H488" s="94">
        <v>0</v>
      </c>
      <c r="I488" s="94">
        <v>0</v>
      </c>
      <c r="J488" s="94">
        <v>0</v>
      </c>
      <c r="K488" s="95">
        <v>0</v>
      </c>
      <c r="L488" s="94">
        <f t="shared" si="17"/>
        <v>0</v>
      </c>
      <c r="M488" s="94">
        <v>0</v>
      </c>
      <c r="N488" s="94">
        <v>0</v>
      </c>
      <c r="O488" s="96">
        <v>0</v>
      </c>
      <c r="P488" s="95">
        <v>0</v>
      </c>
      <c r="Q488" s="97">
        <v>0</v>
      </c>
    </row>
    <row r="489" spans="1:17" x14ac:dyDescent="0.25">
      <c r="A489" s="98">
        <f t="shared" si="18"/>
        <v>58896</v>
      </c>
      <c r="B489" s="98" t="str">
        <f>+asset_level_drivers!$G$1</f>
        <v>FORE ONLY</v>
      </c>
      <c r="C489" s="99">
        <v>0</v>
      </c>
      <c r="D489" s="100">
        <v>0</v>
      </c>
      <c r="E489" s="100">
        <v>0</v>
      </c>
      <c r="F489" s="100">
        <v>0</v>
      </c>
      <c r="G489" s="100">
        <v>0</v>
      </c>
      <c r="H489" s="100">
        <v>0</v>
      </c>
      <c r="I489" s="100">
        <v>0</v>
      </c>
      <c r="J489" s="100">
        <v>0</v>
      </c>
      <c r="K489" s="101">
        <v>0</v>
      </c>
      <c r="L489" s="102">
        <f t="shared" si="17"/>
        <v>0</v>
      </c>
      <c r="M489" s="102">
        <v>0</v>
      </c>
      <c r="N489" s="102">
        <v>0</v>
      </c>
      <c r="O489" s="103">
        <v>0</v>
      </c>
      <c r="P489" s="104">
        <v>0</v>
      </c>
      <c r="Q489" s="105">
        <v>0</v>
      </c>
    </row>
    <row r="490" spans="1:17" x14ac:dyDescent="0.25">
      <c r="A490" s="106">
        <f t="shared" si="18"/>
        <v>58926</v>
      </c>
      <c r="B490" s="106" t="str">
        <f>+asset_level_drivers!$G$1</f>
        <v>FORE ONLY</v>
      </c>
      <c r="C490" s="93">
        <v>0</v>
      </c>
      <c r="D490" s="94">
        <v>0</v>
      </c>
      <c r="E490" s="94">
        <v>0</v>
      </c>
      <c r="F490" s="94">
        <v>0</v>
      </c>
      <c r="G490" s="94">
        <v>0</v>
      </c>
      <c r="H490" s="94">
        <v>0</v>
      </c>
      <c r="I490" s="94">
        <v>0</v>
      </c>
      <c r="J490" s="94">
        <v>0</v>
      </c>
      <c r="K490" s="95">
        <v>0</v>
      </c>
      <c r="L490" s="94">
        <f t="shared" si="17"/>
        <v>0</v>
      </c>
      <c r="M490" s="94">
        <v>0</v>
      </c>
      <c r="N490" s="94">
        <v>0</v>
      </c>
      <c r="O490" s="96">
        <v>0</v>
      </c>
      <c r="P490" s="95">
        <v>0</v>
      </c>
      <c r="Q490" s="97">
        <v>0</v>
      </c>
    </row>
    <row r="491" spans="1:17" x14ac:dyDescent="0.25">
      <c r="A491" s="98">
        <f t="shared" si="18"/>
        <v>58957</v>
      </c>
      <c r="B491" s="98" t="str">
        <f>+asset_level_drivers!$G$1</f>
        <v>FORE ONLY</v>
      </c>
      <c r="C491" s="99">
        <v>0</v>
      </c>
      <c r="D491" s="100">
        <v>0</v>
      </c>
      <c r="E491" s="100">
        <v>0</v>
      </c>
      <c r="F491" s="100">
        <v>0</v>
      </c>
      <c r="G491" s="100">
        <v>0</v>
      </c>
      <c r="H491" s="100">
        <v>0</v>
      </c>
      <c r="I491" s="100">
        <v>0</v>
      </c>
      <c r="J491" s="100">
        <v>0</v>
      </c>
      <c r="K491" s="101">
        <v>0</v>
      </c>
      <c r="L491" s="102">
        <f t="shared" si="17"/>
        <v>0</v>
      </c>
      <c r="M491" s="102">
        <v>0</v>
      </c>
      <c r="N491" s="102">
        <v>0</v>
      </c>
      <c r="O491" s="103">
        <v>0</v>
      </c>
      <c r="P491" s="104">
        <v>0</v>
      </c>
      <c r="Q491" s="105">
        <v>0</v>
      </c>
    </row>
    <row r="492" spans="1:17" x14ac:dyDescent="0.25">
      <c r="A492" s="106">
        <f t="shared" si="18"/>
        <v>58987</v>
      </c>
      <c r="B492" s="106" t="str">
        <f>+asset_level_drivers!$G$1</f>
        <v>FORE ONLY</v>
      </c>
      <c r="C492" s="93">
        <v>0</v>
      </c>
      <c r="D492" s="94">
        <v>0</v>
      </c>
      <c r="E492" s="94">
        <v>0</v>
      </c>
      <c r="F492" s="94">
        <v>0</v>
      </c>
      <c r="G492" s="94">
        <v>0</v>
      </c>
      <c r="H492" s="94">
        <v>0</v>
      </c>
      <c r="I492" s="94">
        <v>0</v>
      </c>
      <c r="J492" s="94">
        <v>0</v>
      </c>
      <c r="K492" s="95">
        <v>0</v>
      </c>
      <c r="L492" s="94">
        <f t="shared" si="17"/>
        <v>0</v>
      </c>
      <c r="M492" s="94">
        <v>0</v>
      </c>
      <c r="N492" s="94">
        <v>0</v>
      </c>
      <c r="O492" s="96">
        <v>0</v>
      </c>
      <c r="P492" s="95">
        <v>0</v>
      </c>
      <c r="Q492" s="97">
        <v>0</v>
      </c>
    </row>
    <row r="493" spans="1:17" x14ac:dyDescent="0.25">
      <c r="A493" s="98">
        <f t="shared" si="18"/>
        <v>59018</v>
      </c>
      <c r="B493" s="98" t="str">
        <f>+asset_level_drivers!$G$1</f>
        <v>FORE ONLY</v>
      </c>
      <c r="C493" s="99">
        <v>0</v>
      </c>
      <c r="D493" s="100">
        <v>0</v>
      </c>
      <c r="E493" s="100">
        <v>0</v>
      </c>
      <c r="F493" s="100">
        <v>0</v>
      </c>
      <c r="G493" s="100">
        <v>0</v>
      </c>
      <c r="H493" s="100">
        <v>0</v>
      </c>
      <c r="I493" s="100">
        <v>0</v>
      </c>
      <c r="J493" s="100">
        <v>0</v>
      </c>
      <c r="K493" s="101">
        <v>0</v>
      </c>
      <c r="L493" s="102">
        <f t="shared" si="17"/>
        <v>0</v>
      </c>
      <c r="M493" s="102">
        <v>0</v>
      </c>
      <c r="N493" s="102">
        <v>0</v>
      </c>
      <c r="O493" s="103">
        <v>0</v>
      </c>
      <c r="P493" s="104">
        <v>0</v>
      </c>
      <c r="Q493" s="105">
        <v>0</v>
      </c>
    </row>
    <row r="494" spans="1:17" x14ac:dyDescent="0.25">
      <c r="A494" s="106">
        <f t="shared" si="18"/>
        <v>59049</v>
      </c>
      <c r="B494" s="106" t="str">
        <f>+asset_level_drivers!$G$1</f>
        <v>FORE ONLY</v>
      </c>
      <c r="C494" s="93">
        <v>0</v>
      </c>
      <c r="D494" s="94">
        <v>0</v>
      </c>
      <c r="E494" s="94">
        <v>0</v>
      </c>
      <c r="F494" s="94">
        <v>0</v>
      </c>
      <c r="G494" s="94">
        <v>0</v>
      </c>
      <c r="H494" s="94">
        <v>0</v>
      </c>
      <c r="I494" s="94">
        <v>0</v>
      </c>
      <c r="J494" s="94">
        <v>0</v>
      </c>
      <c r="K494" s="95">
        <v>0</v>
      </c>
      <c r="L494" s="94">
        <f t="shared" si="17"/>
        <v>0</v>
      </c>
      <c r="M494" s="94">
        <v>0</v>
      </c>
      <c r="N494" s="94">
        <v>0</v>
      </c>
      <c r="O494" s="96">
        <v>0</v>
      </c>
      <c r="P494" s="95">
        <v>0</v>
      </c>
      <c r="Q494" s="97">
        <v>0</v>
      </c>
    </row>
    <row r="495" spans="1:17" x14ac:dyDescent="0.25">
      <c r="A495" s="98">
        <f t="shared" si="18"/>
        <v>59079</v>
      </c>
      <c r="B495" s="98" t="str">
        <f>+asset_level_drivers!$G$1</f>
        <v>FORE ONLY</v>
      </c>
      <c r="C495" s="99">
        <v>0</v>
      </c>
      <c r="D495" s="100">
        <v>0</v>
      </c>
      <c r="E495" s="100">
        <v>0</v>
      </c>
      <c r="F495" s="100">
        <v>0</v>
      </c>
      <c r="G495" s="100">
        <v>0</v>
      </c>
      <c r="H495" s="100">
        <v>0</v>
      </c>
      <c r="I495" s="100">
        <v>0</v>
      </c>
      <c r="J495" s="100">
        <v>0</v>
      </c>
      <c r="K495" s="101">
        <v>0</v>
      </c>
      <c r="L495" s="102">
        <f t="shared" si="17"/>
        <v>0</v>
      </c>
      <c r="M495" s="102">
        <v>0</v>
      </c>
      <c r="N495" s="102">
        <v>0</v>
      </c>
      <c r="O495" s="103">
        <v>0</v>
      </c>
      <c r="P495" s="104">
        <v>0</v>
      </c>
      <c r="Q495" s="105">
        <v>0</v>
      </c>
    </row>
    <row r="496" spans="1:17" x14ac:dyDescent="0.25">
      <c r="A496" s="106">
        <f t="shared" si="18"/>
        <v>59110</v>
      </c>
      <c r="B496" s="106" t="str">
        <f>+asset_level_drivers!$G$1</f>
        <v>FORE ONLY</v>
      </c>
      <c r="C496" s="93">
        <v>0</v>
      </c>
      <c r="D496" s="94">
        <v>0</v>
      </c>
      <c r="E496" s="94">
        <v>0</v>
      </c>
      <c r="F496" s="94">
        <v>0</v>
      </c>
      <c r="G496" s="94">
        <v>0</v>
      </c>
      <c r="H496" s="94">
        <v>0</v>
      </c>
      <c r="I496" s="94">
        <v>0</v>
      </c>
      <c r="J496" s="94">
        <v>0</v>
      </c>
      <c r="K496" s="95">
        <v>0</v>
      </c>
      <c r="L496" s="94">
        <f t="shared" si="17"/>
        <v>0</v>
      </c>
      <c r="M496" s="94">
        <v>0</v>
      </c>
      <c r="N496" s="94">
        <v>0</v>
      </c>
      <c r="O496" s="96">
        <v>0</v>
      </c>
      <c r="P496" s="95">
        <v>0</v>
      </c>
      <c r="Q496" s="97">
        <v>0</v>
      </c>
    </row>
    <row r="497" spans="1:17" x14ac:dyDescent="0.25">
      <c r="A497" s="98">
        <f t="shared" si="18"/>
        <v>59140</v>
      </c>
      <c r="B497" s="98" t="str">
        <f>+asset_level_drivers!$G$1</f>
        <v>FORE ONLY</v>
      </c>
      <c r="C497" s="99">
        <v>0</v>
      </c>
      <c r="D497" s="100">
        <v>0</v>
      </c>
      <c r="E497" s="100">
        <v>0</v>
      </c>
      <c r="F497" s="100">
        <v>0</v>
      </c>
      <c r="G497" s="100">
        <v>0</v>
      </c>
      <c r="H497" s="100">
        <v>0</v>
      </c>
      <c r="I497" s="100">
        <v>0</v>
      </c>
      <c r="J497" s="100">
        <v>0</v>
      </c>
      <c r="K497" s="101">
        <v>0</v>
      </c>
      <c r="L497" s="102">
        <f t="shared" si="17"/>
        <v>0</v>
      </c>
      <c r="M497" s="102">
        <v>0</v>
      </c>
      <c r="N497" s="102">
        <v>0</v>
      </c>
      <c r="O497" s="103">
        <v>0</v>
      </c>
      <c r="P497" s="104">
        <v>0</v>
      </c>
      <c r="Q497" s="105">
        <v>0</v>
      </c>
    </row>
    <row r="498" spans="1:17" x14ac:dyDescent="0.25">
      <c r="A498" s="106">
        <f t="shared" si="18"/>
        <v>59171</v>
      </c>
      <c r="B498" s="106" t="str">
        <f>+asset_level_drivers!$G$1</f>
        <v>FORE ONLY</v>
      </c>
      <c r="C498" s="93">
        <v>0</v>
      </c>
      <c r="D498" s="94">
        <v>0</v>
      </c>
      <c r="E498" s="94">
        <v>0</v>
      </c>
      <c r="F498" s="94">
        <v>0</v>
      </c>
      <c r="G498" s="94">
        <v>0</v>
      </c>
      <c r="H498" s="94">
        <v>0</v>
      </c>
      <c r="I498" s="94">
        <v>0</v>
      </c>
      <c r="J498" s="94">
        <v>0</v>
      </c>
      <c r="K498" s="95">
        <v>0</v>
      </c>
      <c r="L498" s="94">
        <f t="shared" si="17"/>
        <v>0</v>
      </c>
      <c r="M498" s="94">
        <v>0</v>
      </c>
      <c r="N498" s="94">
        <v>0</v>
      </c>
      <c r="O498" s="96">
        <v>0</v>
      </c>
      <c r="P498" s="95">
        <v>0</v>
      </c>
      <c r="Q498" s="97">
        <v>0</v>
      </c>
    </row>
    <row r="499" spans="1:17" x14ac:dyDescent="0.25">
      <c r="A499" s="98">
        <f t="shared" si="18"/>
        <v>59202</v>
      </c>
      <c r="B499" s="98" t="str">
        <f>+asset_level_drivers!$G$1</f>
        <v>FORE ONLY</v>
      </c>
      <c r="C499" s="99">
        <v>0</v>
      </c>
      <c r="D499" s="100">
        <v>0</v>
      </c>
      <c r="E499" s="100">
        <v>0</v>
      </c>
      <c r="F499" s="100">
        <v>0</v>
      </c>
      <c r="G499" s="100">
        <v>0</v>
      </c>
      <c r="H499" s="100">
        <v>0</v>
      </c>
      <c r="I499" s="100">
        <v>0</v>
      </c>
      <c r="J499" s="100">
        <v>0</v>
      </c>
      <c r="K499" s="101">
        <v>0</v>
      </c>
      <c r="L499" s="102">
        <f t="shared" si="17"/>
        <v>0</v>
      </c>
      <c r="M499" s="102">
        <v>0</v>
      </c>
      <c r="N499" s="102">
        <v>0</v>
      </c>
      <c r="O499" s="103">
        <v>0</v>
      </c>
      <c r="P499" s="104">
        <v>0</v>
      </c>
      <c r="Q499" s="105">
        <v>0</v>
      </c>
    </row>
    <row r="500" spans="1:17" x14ac:dyDescent="0.25">
      <c r="A500" s="106">
        <f t="shared" si="18"/>
        <v>59230</v>
      </c>
      <c r="B500" s="106" t="str">
        <f>+asset_level_drivers!$G$1</f>
        <v>FORE ONLY</v>
      </c>
      <c r="C500" s="93">
        <v>0</v>
      </c>
      <c r="D500" s="94">
        <v>0</v>
      </c>
      <c r="E500" s="94">
        <v>0</v>
      </c>
      <c r="F500" s="94">
        <v>0</v>
      </c>
      <c r="G500" s="94">
        <v>0</v>
      </c>
      <c r="H500" s="94">
        <v>0</v>
      </c>
      <c r="I500" s="94">
        <v>0</v>
      </c>
      <c r="J500" s="94">
        <v>0</v>
      </c>
      <c r="K500" s="95">
        <v>0</v>
      </c>
      <c r="L500" s="94">
        <f t="shared" si="17"/>
        <v>0</v>
      </c>
      <c r="M500" s="94">
        <v>0</v>
      </c>
      <c r="N500" s="94">
        <v>0</v>
      </c>
      <c r="O500" s="96">
        <v>0</v>
      </c>
      <c r="P500" s="95">
        <v>0</v>
      </c>
      <c r="Q500" s="97">
        <v>0</v>
      </c>
    </row>
    <row r="501" spans="1:17" x14ac:dyDescent="0.25">
      <c r="A501" s="98">
        <f t="shared" si="18"/>
        <v>59261</v>
      </c>
      <c r="B501" s="98" t="str">
        <f>+asset_level_drivers!$G$1</f>
        <v>FORE ONLY</v>
      </c>
      <c r="C501" s="99">
        <v>0</v>
      </c>
      <c r="D501" s="100">
        <v>0</v>
      </c>
      <c r="E501" s="100">
        <v>0</v>
      </c>
      <c r="F501" s="100">
        <v>0</v>
      </c>
      <c r="G501" s="100">
        <v>0</v>
      </c>
      <c r="H501" s="100">
        <v>0</v>
      </c>
      <c r="I501" s="100">
        <v>0</v>
      </c>
      <c r="J501" s="100">
        <v>0</v>
      </c>
      <c r="K501" s="101">
        <v>0</v>
      </c>
      <c r="L501" s="102">
        <f t="shared" si="17"/>
        <v>0</v>
      </c>
      <c r="M501" s="102">
        <v>0</v>
      </c>
      <c r="N501" s="102">
        <v>0</v>
      </c>
      <c r="O501" s="103">
        <v>0</v>
      </c>
      <c r="P501" s="104">
        <v>0</v>
      </c>
      <c r="Q501" s="105">
        <v>0</v>
      </c>
    </row>
    <row r="502" spans="1:17" x14ac:dyDescent="0.25">
      <c r="A502" s="106">
        <f t="shared" si="18"/>
        <v>59291</v>
      </c>
      <c r="B502" s="106" t="str">
        <f>+asset_level_drivers!$G$1</f>
        <v>FORE ONLY</v>
      </c>
      <c r="C502" s="93">
        <v>0</v>
      </c>
      <c r="D502" s="94">
        <v>0</v>
      </c>
      <c r="E502" s="94">
        <v>0</v>
      </c>
      <c r="F502" s="94">
        <v>0</v>
      </c>
      <c r="G502" s="94">
        <v>0</v>
      </c>
      <c r="H502" s="94">
        <v>0</v>
      </c>
      <c r="I502" s="94">
        <v>0</v>
      </c>
      <c r="J502" s="94">
        <v>0</v>
      </c>
      <c r="K502" s="95">
        <v>0</v>
      </c>
      <c r="L502" s="94">
        <f t="shared" si="17"/>
        <v>0</v>
      </c>
      <c r="M502" s="94">
        <v>0</v>
      </c>
      <c r="N502" s="94">
        <v>0</v>
      </c>
      <c r="O502" s="96">
        <v>0</v>
      </c>
      <c r="P502" s="95">
        <v>0</v>
      </c>
      <c r="Q502" s="97">
        <v>0</v>
      </c>
    </row>
    <row r="503" spans="1:17" x14ac:dyDescent="0.25">
      <c r="A503" s="98">
        <f t="shared" si="18"/>
        <v>59322</v>
      </c>
      <c r="B503" s="98" t="str">
        <f>+asset_level_drivers!$G$1</f>
        <v>FORE ONLY</v>
      </c>
      <c r="C503" s="99">
        <v>0</v>
      </c>
      <c r="D503" s="100">
        <v>0</v>
      </c>
      <c r="E503" s="100">
        <v>0</v>
      </c>
      <c r="F503" s="100">
        <v>0</v>
      </c>
      <c r="G503" s="100">
        <v>0</v>
      </c>
      <c r="H503" s="100">
        <v>0</v>
      </c>
      <c r="I503" s="100">
        <v>0</v>
      </c>
      <c r="J503" s="100">
        <v>0</v>
      </c>
      <c r="K503" s="101">
        <v>0</v>
      </c>
      <c r="L503" s="102">
        <f t="shared" si="17"/>
        <v>0</v>
      </c>
      <c r="M503" s="102">
        <v>0</v>
      </c>
      <c r="N503" s="102">
        <v>0</v>
      </c>
      <c r="O503" s="103">
        <v>0</v>
      </c>
      <c r="P503" s="104">
        <v>0</v>
      </c>
      <c r="Q503" s="105">
        <v>0</v>
      </c>
    </row>
    <row r="504" spans="1:17" x14ac:dyDescent="0.25">
      <c r="A504" s="106">
        <f t="shared" si="18"/>
        <v>59352</v>
      </c>
      <c r="B504" s="106" t="str">
        <f>+asset_level_drivers!$G$1</f>
        <v>FORE ONLY</v>
      </c>
      <c r="C504" s="93">
        <v>0</v>
      </c>
      <c r="D504" s="94">
        <v>0</v>
      </c>
      <c r="E504" s="94">
        <v>0</v>
      </c>
      <c r="F504" s="94">
        <v>0</v>
      </c>
      <c r="G504" s="94">
        <v>0</v>
      </c>
      <c r="H504" s="94">
        <v>0</v>
      </c>
      <c r="I504" s="94">
        <v>0</v>
      </c>
      <c r="J504" s="94">
        <v>0</v>
      </c>
      <c r="K504" s="95">
        <v>0</v>
      </c>
      <c r="L504" s="94">
        <f t="shared" si="17"/>
        <v>0</v>
      </c>
      <c r="M504" s="94">
        <v>0</v>
      </c>
      <c r="N504" s="94">
        <v>0</v>
      </c>
      <c r="O504" s="96">
        <v>0</v>
      </c>
      <c r="P504" s="95">
        <v>0</v>
      </c>
      <c r="Q504" s="97">
        <v>0</v>
      </c>
    </row>
    <row r="505" spans="1:17" x14ac:dyDescent="0.25">
      <c r="A505" s="98">
        <f t="shared" si="18"/>
        <v>59383</v>
      </c>
      <c r="B505" s="98" t="str">
        <f>+asset_level_drivers!$G$1</f>
        <v>FORE ONLY</v>
      </c>
      <c r="C505" s="99">
        <v>0</v>
      </c>
      <c r="D505" s="100">
        <v>0</v>
      </c>
      <c r="E505" s="100">
        <v>0</v>
      </c>
      <c r="F505" s="100">
        <v>0</v>
      </c>
      <c r="G505" s="100">
        <v>0</v>
      </c>
      <c r="H505" s="100">
        <v>0</v>
      </c>
      <c r="I505" s="100">
        <v>0</v>
      </c>
      <c r="J505" s="100">
        <v>0</v>
      </c>
      <c r="K505" s="101">
        <v>0</v>
      </c>
      <c r="L505" s="102">
        <f t="shared" si="17"/>
        <v>0</v>
      </c>
      <c r="M505" s="102">
        <v>0</v>
      </c>
      <c r="N505" s="102">
        <v>0</v>
      </c>
      <c r="O505" s="103">
        <v>0</v>
      </c>
      <c r="P505" s="104">
        <v>0</v>
      </c>
      <c r="Q505" s="105">
        <v>0</v>
      </c>
    </row>
    <row r="506" spans="1:17" x14ac:dyDescent="0.25">
      <c r="A506" s="106">
        <f t="shared" si="18"/>
        <v>59414</v>
      </c>
      <c r="B506" s="106" t="str">
        <f>+asset_level_drivers!$G$1</f>
        <v>FORE ONLY</v>
      </c>
      <c r="C506" s="93">
        <v>0</v>
      </c>
      <c r="D506" s="94">
        <v>0</v>
      </c>
      <c r="E506" s="94">
        <v>0</v>
      </c>
      <c r="F506" s="94">
        <v>0</v>
      </c>
      <c r="G506" s="94">
        <v>0</v>
      </c>
      <c r="H506" s="94">
        <v>0</v>
      </c>
      <c r="I506" s="94">
        <v>0</v>
      </c>
      <c r="J506" s="94">
        <v>0</v>
      </c>
      <c r="K506" s="95">
        <v>0</v>
      </c>
      <c r="L506" s="94">
        <f t="shared" si="17"/>
        <v>0</v>
      </c>
      <c r="M506" s="94">
        <v>0</v>
      </c>
      <c r="N506" s="94">
        <v>0</v>
      </c>
      <c r="O506" s="96">
        <v>0</v>
      </c>
      <c r="P506" s="95">
        <v>0</v>
      </c>
      <c r="Q506" s="97">
        <v>0</v>
      </c>
    </row>
    <row r="507" spans="1:17" x14ac:dyDescent="0.25">
      <c r="A507" s="98">
        <f t="shared" si="18"/>
        <v>59444</v>
      </c>
      <c r="B507" s="98" t="str">
        <f>+asset_level_drivers!$G$1</f>
        <v>FORE ONLY</v>
      </c>
      <c r="C507" s="99">
        <v>0</v>
      </c>
      <c r="D507" s="100">
        <v>0</v>
      </c>
      <c r="E507" s="100">
        <v>0</v>
      </c>
      <c r="F507" s="100">
        <v>0</v>
      </c>
      <c r="G507" s="100">
        <v>0</v>
      </c>
      <c r="H507" s="100">
        <v>0</v>
      </c>
      <c r="I507" s="100">
        <v>0</v>
      </c>
      <c r="J507" s="100">
        <v>0</v>
      </c>
      <c r="K507" s="101">
        <v>0</v>
      </c>
      <c r="L507" s="102">
        <f t="shared" si="17"/>
        <v>0</v>
      </c>
      <c r="M507" s="102">
        <v>0</v>
      </c>
      <c r="N507" s="102">
        <v>0</v>
      </c>
      <c r="O507" s="103">
        <v>0</v>
      </c>
      <c r="P507" s="104">
        <v>0</v>
      </c>
      <c r="Q507" s="105">
        <v>0</v>
      </c>
    </row>
    <row r="508" spans="1:17" x14ac:dyDescent="0.25">
      <c r="A508" s="106">
        <f t="shared" si="18"/>
        <v>59475</v>
      </c>
      <c r="B508" s="106" t="str">
        <f>+asset_level_drivers!$G$1</f>
        <v>FORE ONLY</v>
      </c>
      <c r="C508" s="93">
        <v>0</v>
      </c>
      <c r="D508" s="94">
        <v>0</v>
      </c>
      <c r="E508" s="94">
        <v>0</v>
      </c>
      <c r="F508" s="94">
        <v>0</v>
      </c>
      <c r="G508" s="94">
        <v>0</v>
      </c>
      <c r="H508" s="94">
        <v>0</v>
      </c>
      <c r="I508" s="94">
        <v>0</v>
      </c>
      <c r="J508" s="94">
        <v>0</v>
      </c>
      <c r="K508" s="95">
        <v>0</v>
      </c>
      <c r="L508" s="94">
        <f t="shared" si="17"/>
        <v>0</v>
      </c>
      <c r="M508" s="94">
        <v>0</v>
      </c>
      <c r="N508" s="94">
        <v>0</v>
      </c>
      <c r="O508" s="96">
        <v>0</v>
      </c>
      <c r="P508" s="95">
        <v>0</v>
      </c>
      <c r="Q508" s="97">
        <v>0</v>
      </c>
    </row>
    <row r="509" spans="1:17" x14ac:dyDescent="0.25">
      <c r="A509" s="98">
        <f t="shared" si="18"/>
        <v>59505</v>
      </c>
      <c r="B509" s="98" t="str">
        <f>+asset_level_drivers!$G$1</f>
        <v>FORE ONLY</v>
      </c>
      <c r="C509" s="99">
        <v>0</v>
      </c>
      <c r="D509" s="100">
        <v>0</v>
      </c>
      <c r="E509" s="100">
        <v>0</v>
      </c>
      <c r="F509" s="100">
        <v>0</v>
      </c>
      <c r="G509" s="100">
        <v>0</v>
      </c>
      <c r="H509" s="100">
        <v>0</v>
      </c>
      <c r="I509" s="100">
        <v>0</v>
      </c>
      <c r="J509" s="100">
        <v>0</v>
      </c>
      <c r="K509" s="101">
        <v>0</v>
      </c>
      <c r="L509" s="102">
        <f t="shared" si="17"/>
        <v>0</v>
      </c>
      <c r="M509" s="102">
        <v>0</v>
      </c>
      <c r="N509" s="102">
        <v>0</v>
      </c>
      <c r="O509" s="103">
        <v>0</v>
      </c>
      <c r="P509" s="104">
        <v>0</v>
      </c>
      <c r="Q509" s="105">
        <v>0</v>
      </c>
    </row>
    <row r="510" spans="1:17" x14ac:dyDescent="0.25">
      <c r="A510" s="106">
        <f t="shared" si="18"/>
        <v>59536</v>
      </c>
      <c r="B510" s="106" t="str">
        <f>+asset_level_drivers!$G$1</f>
        <v>FORE ONLY</v>
      </c>
      <c r="C510" s="93">
        <v>0</v>
      </c>
      <c r="D510" s="94">
        <v>0</v>
      </c>
      <c r="E510" s="94">
        <v>0</v>
      </c>
      <c r="F510" s="94">
        <v>0</v>
      </c>
      <c r="G510" s="94">
        <v>0</v>
      </c>
      <c r="H510" s="94">
        <v>0</v>
      </c>
      <c r="I510" s="94">
        <v>0</v>
      </c>
      <c r="J510" s="94">
        <v>0</v>
      </c>
      <c r="K510" s="95">
        <v>0</v>
      </c>
      <c r="L510" s="94">
        <f t="shared" si="17"/>
        <v>0</v>
      </c>
      <c r="M510" s="94">
        <v>0</v>
      </c>
      <c r="N510" s="94">
        <v>0</v>
      </c>
      <c r="O510" s="96">
        <v>0</v>
      </c>
      <c r="P510" s="95">
        <v>0</v>
      </c>
      <c r="Q510" s="97">
        <v>0</v>
      </c>
    </row>
    <row r="511" spans="1:17" x14ac:dyDescent="0.25">
      <c r="A511" s="98">
        <f t="shared" si="18"/>
        <v>59567</v>
      </c>
      <c r="B511" s="98" t="str">
        <f>+asset_level_drivers!$G$1</f>
        <v>FORE ONLY</v>
      </c>
      <c r="C511" s="99">
        <v>0</v>
      </c>
      <c r="D511" s="100">
        <v>0</v>
      </c>
      <c r="E511" s="100">
        <v>0</v>
      </c>
      <c r="F511" s="100">
        <v>0</v>
      </c>
      <c r="G511" s="100">
        <v>0</v>
      </c>
      <c r="H511" s="100">
        <v>0</v>
      </c>
      <c r="I511" s="100">
        <v>0</v>
      </c>
      <c r="J511" s="100">
        <v>0</v>
      </c>
      <c r="K511" s="101">
        <v>0</v>
      </c>
      <c r="L511" s="102">
        <f t="shared" si="17"/>
        <v>0</v>
      </c>
      <c r="M511" s="102">
        <v>0</v>
      </c>
      <c r="N511" s="102">
        <v>0</v>
      </c>
      <c r="O511" s="103">
        <v>0</v>
      </c>
      <c r="P511" s="104">
        <v>0</v>
      </c>
      <c r="Q511" s="105">
        <v>0</v>
      </c>
    </row>
    <row r="512" spans="1:17" x14ac:dyDescent="0.25">
      <c r="A512" s="106">
        <f t="shared" si="18"/>
        <v>59595</v>
      </c>
      <c r="B512" s="106" t="str">
        <f>+asset_level_drivers!$G$1</f>
        <v>FORE ONLY</v>
      </c>
      <c r="C512" s="93">
        <v>0</v>
      </c>
      <c r="D512" s="94">
        <v>0</v>
      </c>
      <c r="E512" s="94">
        <v>0</v>
      </c>
      <c r="F512" s="94">
        <v>0</v>
      </c>
      <c r="G512" s="94">
        <v>0</v>
      </c>
      <c r="H512" s="94">
        <v>0</v>
      </c>
      <c r="I512" s="94">
        <v>0</v>
      </c>
      <c r="J512" s="94">
        <v>0</v>
      </c>
      <c r="K512" s="95">
        <v>0</v>
      </c>
      <c r="L512" s="94">
        <f t="shared" si="17"/>
        <v>0</v>
      </c>
      <c r="M512" s="94">
        <v>0</v>
      </c>
      <c r="N512" s="94">
        <v>0</v>
      </c>
      <c r="O512" s="96">
        <v>0</v>
      </c>
      <c r="P512" s="95">
        <v>0</v>
      </c>
      <c r="Q512" s="97">
        <v>0</v>
      </c>
    </row>
    <row r="513" spans="1:17" x14ac:dyDescent="0.25">
      <c r="A513" s="98">
        <f t="shared" si="18"/>
        <v>59626</v>
      </c>
      <c r="B513" s="98" t="str">
        <f>+asset_level_drivers!$G$1</f>
        <v>FORE ONLY</v>
      </c>
      <c r="C513" s="99">
        <v>0</v>
      </c>
      <c r="D513" s="100">
        <v>0</v>
      </c>
      <c r="E513" s="100">
        <v>0</v>
      </c>
      <c r="F513" s="100">
        <v>0</v>
      </c>
      <c r="G513" s="100">
        <v>0</v>
      </c>
      <c r="H513" s="100">
        <v>0</v>
      </c>
      <c r="I513" s="100">
        <v>0</v>
      </c>
      <c r="J513" s="100">
        <v>0</v>
      </c>
      <c r="K513" s="101">
        <v>0</v>
      </c>
      <c r="L513" s="102">
        <f t="shared" si="17"/>
        <v>0</v>
      </c>
      <c r="M513" s="102">
        <v>0</v>
      </c>
      <c r="N513" s="102">
        <v>0</v>
      </c>
      <c r="O513" s="103">
        <v>0</v>
      </c>
      <c r="P513" s="104">
        <v>0</v>
      </c>
      <c r="Q513" s="105">
        <v>0</v>
      </c>
    </row>
    <row r="514" spans="1:17" x14ac:dyDescent="0.25">
      <c r="A514" s="106">
        <f t="shared" si="18"/>
        <v>59656</v>
      </c>
      <c r="B514" s="106" t="str">
        <f>+asset_level_drivers!$G$1</f>
        <v>FORE ONLY</v>
      </c>
      <c r="C514" s="93">
        <v>0</v>
      </c>
      <c r="D514" s="94">
        <v>0</v>
      </c>
      <c r="E514" s="94">
        <v>0</v>
      </c>
      <c r="F514" s="94">
        <v>0</v>
      </c>
      <c r="G514" s="94">
        <v>0</v>
      </c>
      <c r="H514" s="94">
        <v>0</v>
      </c>
      <c r="I514" s="94">
        <v>0</v>
      </c>
      <c r="J514" s="94">
        <v>0</v>
      </c>
      <c r="K514" s="95">
        <v>0</v>
      </c>
      <c r="L514" s="94">
        <f t="shared" ref="L514:L577" si="19">+P514+O514</f>
        <v>0</v>
      </c>
      <c r="M514" s="94">
        <v>0</v>
      </c>
      <c r="N514" s="94">
        <v>0</v>
      </c>
      <c r="O514" s="96">
        <v>0</v>
      </c>
      <c r="P514" s="95">
        <v>0</v>
      </c>
      <c r="Q514" s="97">
        <v>0</v>
      </c>
    </row>
    <row r="515" spans="1:17" x14ac:dyDescent="0.25">
      <c r="A515" s="98">
        <f t="shared" ref="A515:A578" si="20">+EOMONTH(A514,1)</f>
        <v>59687</v>
      </c>
      <c r="B515" s="98" t="str">
        <f>+asset_level_drivers!$G$1</f>
        <v>FORE ONLY</v>
      </c>
      <c r="C515" s="99">
        <v>0</v>
      </c>
      <c r="D515" s="100">
        <v>0</v>
      </c>
      <c r="E515" s="100">
        <v>0</v>
      </c>
      <c r="F515" s="100">
        <v>0</v>
      </c>
      <c r="G515" s="100">
        <v>0</v>
      </c>
      <c r="H515" s="100">
        <v>0</v>
      </c>
      <c r="I515" s="100">
        <v>0</v>
      </c>
      <c r="J515" s="100">
        <v>0</v>
      </c>
      <c r="K515" s="101">
        <v>0</v>
      </c>
      <c r="L515" s="102">
        <f t="shared" si="19"/>
        <v>0</v>
      </c>
      <c r="M515" s="102">
        <v>0</v>
      </c>
      <c r="N515" s="102">
        <v>0</v>
      </c>
      <c r="O515" s="103">
        <v>0</v>
      </c>
      <c r="P515" s="104">
        <v>0</v>
      </c>
      <c r="Q515" s="105">
        <v>0</v>
      </c>
    </row>
    <row r="516" spans="1:17" x14ac:dyDescent="0.25">
      <c r="A516" s="106">
        <f t="shared" si="20"/>
        <v>59717</v>
      </c>
      <c r="B516" s="106" t="str">
        <f>+asset_level_drivers!$G$1</f>
        <v>FORE ONLY</v>
      </c>
      <c r="C516" s="93">
        <v>0</v>
      </c>
      <c r="D516" s="94">
        <v>0</v>
      </c>
      <c r="E516" s="94">
        <v>0</v>
      </c>
      <c r="F516" s="94">
        <v>0</v>
      </c>
      <c r="G516" s="94">
        <v>0</v>
      </c>
      <c r="H516" s="94">
        <v>0</v>
      </c>
      <c r="I516" s="94">
        <v>0</v>
      </c>
      <c r="J516" s="94">
        <v>0</v>
      </c>
      <c r="K516" s="95">
        <v>0</v>
      </c>
      <c r="L516" s="94">
        <f t="shared" si="19"/>
        <v>0</v>
      </c>
      <c r="M516" s="94">
        <v>0</v>
      </c>
      <c r="N516" s="94">
        <v>0</v>
      </c>
      <c r="O516" s="96">
        <v>0</v>
      </c>
      <c r="P516" s="95">
        <v>0</v>
      </c>
      <c r="Q516" s="97">
        <v>0</v>
      </c>
    </row>
    <row r="517" spans="1:17" x14ac:dyDescent="0.25">
      <c r="A517" s="98">
        <f t="shared" si="20"/>
        <v>59748</v>
      </c>
      <c r="B517" s="98" t="str">
        <f>+asset_level_drivers!$G$1</f>
        <v>FORE ONLY</v>
      </c>
      <c r="C517" s="99">
        <v>0</v>
      </c>
      <c r="D517" s="100">
        <v>0</v>
      </c>
      <c r="E517" s="100">
        <v>0</v>
      </c>
      <c r="F517" s="100">
        <v>0</v>
      </c>
      <c r="G517" s="100">
        <v>0</v>
      </c>
      <c r="H517" s="100">
        <v>0</v>
      </c>
      <c r="I517" s="100">
        <v>0</v>
      </c>
      <c r="J517" s="100">
        <v>0</v>
      </c>
      <c r="K517" s="101">
        <v>0</v>
      </c>
      <c r="L517" s="102">
        <f t="shared" si="19"/>
        <v>0</v>
      </c>
      <c r="M517" s="102">
        <v>0</v>
      </c>
      <c r="N517" s="102">
        <v>0</v>
      </c>
      <c r="O517" s="103">
        <v>0</v>
      </c>
      <c r="P517" s="104">
        <v>0</v>
      </c>
      <c r="Q517" s="105">
        <v>0</v>
      </c>
    </row>
    <row r="518" spans="1:17" x14ac:dyDescent="0.25">
      <c r="A518" s="106">
        <f t="shared" si="20"/>
        <v>59779</v>
      </c>
      <c r="B518" s="106" t="str">
        <f>+asset_level_drivers!$G$1</f>
        <v>FORE ONLY</v>
      </c>
      <c r="C518" s="93">
        <v>0</v>
      </c>
      <c r="D518" s="94">
        <v>0</v>
      </c>
      <c r="E518" s="94">
        <v>0</v>
      </c>
      <c r="F518" s="94">
        <v>0</v>
      </c>
      <c r="G518" s="94">
        <v>0</v>
      </c>
      <c r="H518" s="94">
        <v>0</v>
      </c>
      <c r="I518" s="94">
        <v>0</v>
      </c>
      <c r="J518" s="94">
        <v>0</v>
      </c>
      <c r="K518" s="95">
        <v>0</v>
      </c>
      <c r="L518" s="94">
        <f t="shared" si="19"/>
        <v>0</v>
      </c>
      <c r="M518" s="94">
        <v>0</v>
      </c>
      <c r="N518" s="94">
        <v>0</v>
      </c>
      <c r="O518" s="96">
        <v>0</v>
      </c>
      <c r="P518" s="95">
        <v>0</v>
      </c>
      <c r="Q518" s="97">
        <v>0</v>
      </c>
    </row>
    <row r="519" spans="1:17" x14ac:dyDescent="0.25">
      <c r="A519" s="98">
        <f t="shared" si="20"/>
        <v>59809</v>
      </c>
      <c r="B519" s="98" t="str">
        <f>+asset_level_drivers!$G$1</f>
        <v>FORE ONLY</v>
      </c>
      <c r="C519" s="99">
        <v>0</v>
      </c>
      <c r="D519" s="100">
        <v>0</v>
      </c>
      <c r="E519" s="100">
        <v>0</v>
      </c>
      <c r="F519" s="100">
        <v>0</v>
      </c>
      <c r="G519" s="100">
        <v>0</v>
      </c>
      <c r="H519" s="100">
        <v>0</v>
      </c>
      <c r="I519" s="100">
        <v>0</v>
      </c>
      <c r="J519" s="100">
        <v>0</v>
      </c>
      <c r="K519" s="101">
        <v>0</v>
      </c>
      <c r="L519" s="102">
        <f t="shared" si="19"/>
        <v>0</v>
      </c>
      <c r="M519" s="102">
        <v>0</v>
      </c>
      <c r="N519" s="102">
        <v>0</v>
      </c>
      <c r="O519" s="103">
        <v>0</v>
      </c>
      <c r="P519" s="104">
        <v>0</v>
      </c>
      <c r="Q519" s="105">
        <v>0</v>
      </c>
    </row>
    <row r="520" spans="1:17" x14ac:dyDescent="0.25">
      <c r="A520" s="106">
        <f t="shared" si="20"/>
        <v>59840</v>
      </c>
      <c r="B520" s="106" t="str">
        <f>+asset_level_drivers!$G$1</f>
        <v>FORE ONLY</v>
      </c>
      <c r="C520" s="93">
        <v>0</v>
      </c>
      <c r="D520" s="94">
        <v>0</v>
      </c>
      <c r="E520" s="94">
        <v>0</v>
      </c>
      <c r="F520" s="94">
        <v>0</v>
      </c>
      <c r="G520" s="94">
        <v>0</v>
      </c>
      <c r="H520" s="94">
        <v>0</v>
      </c>
      <c r="I520" s="94">
        <v>0</v>
      </c>
      <c r="J520" s="94">
        <v>0</v>
      </c>
      <c r="K520" s="95">
        <v>0</v>
      </c>
      <c r="L520" s="94">
        <f t="shared" si="19"/>
        <v>0</v>
      </c>
      <c r="M520" s="94">
        <v>0</v>
      </c>
      <c r="N520" s="94">
        <v>0</v>
      </c>
      <c r="O520" s="96">
        <v>0</v>
      </c>
      <c r="P520" s="95">
        <v>0</v>
      </c>
      <c r="Q520" s="97">
        <v>0</v>
      </c>
    </row>
    <row r="521" spans="1:17" x14ac:dyDescent="0.25">
      <c r="A521" s="98">
        <f t="shared" si="20"/>
        <v>59870</v>
      </c>
      <c r="B521" s="98" t="str">
        <f>+asset_level_drivers!$G$1</f>
        <v>FORE ONLY</v>
      </c>
      <c r="C521" s="99">
        <v>0</v>
      </c>
      <c r="D521" s="100">
        <v>0</v>
      </c>
      <c r="E521" s="100">
        <v>0</v>
      </c>
      <c r="F521" s="100">
        <v>0</v>
      </c>
      <c r="G521" s="100">
        <v>0</v>
      </c>
      <c r="H521" s="100">
        <v>0</v>
      </c>
      <c r="I521" s="100">
        <v>0</v>
      </c>
      <c r="J521" s="100">
        <v>0</v>
      </c>
      <c r="K521" s="101">
        <v>0</v>
      </c>
      <c r="L521" s="102">
        <f t="shared" si="19"/>
        <v>0</v>
      </c>
      <c r="M521" s="102">
        <v>0</v>
      </c>
      <c r="N521" s="102">
        <v>0</v>
      </c>
      <c r="O521" s="103">
        <v>0</v>
      </c>
      <c r="P521" s="104">
        <v>0</v>
      </c>
      <c r="Q521" s="105">
        <v>0</v>
      </c>
    </row>
    <row r="522" spans="1:17" x14ac:dyDescent="0.25">
      <c r="A522" s="106">
        <f t="shared" si="20"/>
        <v>59901</v>
      </c>
      <c r="B522" s="106" t="str">
        <f>+asset_level_drivers!$G$1</f>
        <v>FORE ONLY</v>
      </c>
      <c r="C522" s="93">
        <v>0</v>
      </c>
      <c r="D522" s="94">
        <v>0</v>
      </c>
      <c r="E522" s="94">
        <v>0</v>
      </c>
      <c r="F522" s="94">
        <v>0</v>
      </c>
      <c r="G522" s="94">
        <v>0</v>
      </c>
      <c r="H522" s="94">
        <v>0</v>
      </c>
      <c r="I522" s="94">
        <v>0</v>
      </c>
      <c r="J522" s="94">
        <v>0</v>
      </c>
      <c r="K522" s="95">
        <v>0</v>
      </c>
      <c r="L522" s="94">
        <f t="shared" si="19"/>
        <v>0</v>
      </c>
      <c r="M522" s="94">
        <v>0</v>
      </c>
      <c r="N522" s="94">
        <v>0</v>
      </c>
      <c r="O522" s="96">
        <v>0</v>
      </c>
      <c r="P522" s="95">
        <v>0</v>
      </c>
      <c r="Q522" s="97">
        <v>0</v>
      </c>
    </row>
    <row r="523" spans="1:17" x14ac:dyDescent="0.25">
      <c r="A523" s="98">
        <f t="shared" si="20"/>
        <v>59932</v>
      </c>
      <c r="B523" s="98" t="str">
        <f>+asset_level_drivers!$G$1</f>
        <v>FORE ONLY</v>
      </c>
      <c r="C523" s="99">
        <v>0</v>
      </c>
      <c r="D523" s="100">
        <v>0</v>
      </c>
      <c r="E523" s="100">
        <v>0</v>
      </c>
      <c r="F523" s="100">
        <v>0</v>
      </c>
      <c r="G523" s="100">
        <v>0</v>
      </c>
      <c r="H523" s="100">
        <v>0</v>
      </c>
      <c r="I523" s="100">
        <v>0</v>
      </c>
      <c r="J523" s="100">
        <v>0</v>
      </c>
      <c r="K523" s="101">
        <v>0</v>
      </c>
      <c r="L523" s="102">
        <f t="shared" si="19"/>
        <v>0</v>
      </c>
      <c r="M523" s="102">
        <v>0</v>
      </c>
      <c r="N523" s="102">
        <v>0</v>
      </c>
      <c r="O523" s="103">
        <v>0</v>
      </c>
      <c r="P523" s="104">
        <v>0</v>
      </c>
      <c r="Q523" s="105">
        <v>0</v>
      </c>
    </row>
    <row r="524" spans="1:17" x14ac:dyDescent="0.25">
      <c r="A524" s="106">
        <f t="shared" si="20"/>
        <v>59961</v>
      </c>
      <c r="B524" s="106" t="str">
        <f>+asset_level_drivers!$G$1</f>
        <v>FORE ONLY</v>
      </c>
      <c r="C524" s="93">
        <v>0</v>
      </c>
      <c r="D524" s="94">
        <v>0</v>
      </c>
      <c r="E524" s="94">
        <v>0</v>
      </c>
      <c r="F524" s="94">
        <v>0</v>
      </c>
      <c r="G524" s="94">
        <v>0</v>
      </c>
      <c r="H524" s="94">
        <v>0</v>
      </c>
      <c r="I524" s="94">
        <v>0</v>
      </c>
      <c r="J524" s="94">
        <v>0</v>
      </c>
      <c r="K524" s="95">
        <v>0</v>
      </c>
      <c r="L524" s="94">
        <f t="shared" si="19"/>
        <v>0</v>
      </c>
      <c r="M524" s="94">
        <v>0</v>
      </c>
      <c r="N524" s="94">
        <v>0</v>
      </c>
      <c r="O524" s="96">
        <v>0</v>
      </c>
      <c r="P524" s="95">
        <v>0</v>
      </c>
      <c r="Q524" s="97">
        <v>0</v>
      </c>
    </row>
    <row r="525" spans="1:17" x14ac:dyDescent="0.25">
      <c r="A525" s="98">
        <f t="shared" si="20"/>
        <v>59992</v>
      </c>
      <c r="B525" s="98" t="str">
        <f>+asset_level_drivers!$G$1</f>
        <v>FORE ONLY</v>
      </c>
      <c r="C525" s="99">
        <v>0</v>
      </c>
      <c r="D525" s="100">
        <v>0</v>
      </c>
      <c r="E525" s="100">
        <v>0</v>
      </c>
      <c r="F525" s="100">
        <v>0</v>
      </c>
      <c r="G525" s="100">
        <v>0</v>
      </c>
      <c r="H525" s="100">
        <v>0</v>
      </c>
      <c r="I525" s="100">
        <v>0</v>
      </c>
      <c r="J525" s="100">
        <v>0</v>
      </c>
      <c r="K525" s="101">
        <v>0</v>
      </c>
      <c r="L525" s="102">
        <f t="shared" si="19"/>
        <v>0</v>
      </c>
      <c r="M525" s="102">
        <v>0</v>
      </c>
      <c r="N525" s="102">
        <v>0</v>
      </c>
      <c r="O525" s="103">
        <v>0</v>
      </c>
      <c r="P525" s="104">
        <v>0</v>
      </c>
      <c r="Q525" s="105">
        <v>0</v>
      </c>
    </row>
    <row r="526" spans="1:17" x14ac:dyDescent="0.25">
      <c r="A526" s="106">
        <f t="shared" si="20"/>
        <v>60022</v>
      </c>
      <c r="B526" s="106" t="str">
        <f>+asset_level_drivers!$G$1</f>
        <v>FORE ONLY</v>
      </c>
      <c r="C526" s="93">
        <v>0</v>
      </c>
      <c r="D526" s="94">
        <v>0</v>
      </c>
      <c r="E526" s="94">
        <v>0</v>
      </c>
      <c r="F526" s="94">
        <v>0</v>
      </c>
      <c r="G526" s="94">
        <v>0</v>
      </c>
      <c r="H526" s="94">
        <v>0</v>
      </c>
      <c r="I526" s="94">
        <v>0</v>
      </c>
      <c r="J526" s="94">
        <v>0</v>
      </c>
      <c r="K526" s="95">
        <v>0</v>
      </c>
      <c r="L526" s="94">
        <f t="shared" si="19"/>
        <v>0</v>
      </c>
      <c r="M526" s="94">
        <v>0</v>
      </c>
      <c r="N526" s="94">
        <v>0</v>
      </c>
      <c r="O526" s="96">
        <v>0</v>
      </c>
      <c r="P526" s="95">
        <v>0</v>
      </c>
      <c r="Q526" s="97">
        <v>0</v>
      </c>
    </row>
    <row r="527" spans="1:17" x14ac:dyDescent="0.25">
      <c r="A527" s="98">
        <f t="shared" si="20"/>
        <v>60053</v>
      </c>
      <c r="B527" s="98" t="str">
        <f>+asset_level_drivers!$G$1</f>
        <v>FORE ONLY</v>
      </c>
      <c r="C527" s="99">
        <v>0</v>
      </c>
      <c r="D527" s="100">
        <v>0</v>
      </c>
      <c r="E527" s="100">
        <v>0</v>
      </c>
      <c r="F527" s="100">
        <v>0</v>
      </c>
      <c r="G527" s="100">
        <v>0</v>
      </c>
      <c r="H527" s="100">
        <v>0</v>
      </c>
      <c r="I527" s="100">
        <v>0</v>
      </c>
      <c r="J527" s="100">
        <v>0</v>
      </c>
      <c r="K527" s="101">
        <v>0</v>
      </c>
      <c r="L527" s="102">
        <f t="shared" si="19"/>
        <v>0</v>
      </c>
      <c r="M527" s="102">
        <v>0</v>
      </c>
      <c r="N527" s="102">
        <v>0</v>
      </c>
      <c r="O527" s="103">
        <v>0</v>
      </c>
      <c r="P527" s="104">
        <v>0</v>
      </c>
      <c r="Q527" s="105">
        <v>0</v>
      </c>
    </row>
    <row r="528" spans="1:17" x14ac:dyDescent="0.25">
      <c r="A528" s="106">
        <f t="shared" si="20"/>
        <v>60083</v>
      </c>
      <c r="B528" s="106" t="str">
        <f>+asset_level_drivers!$G$1</f>
        <v>FORE ONLY</v>
      </c>
      <c r="C528" s="93">
        <v>0</v>
      </c>
      <c r="D528" s="94">
        <v>0</v>
      </c>
      <c r="E528" s="94">
        <v>0</v>
      </c>
      <c r="F528" s="94">
        <v>0</v>
      </c>
      <c r="G528" s="94">
        <v>0</v>
      </c>
      <c r="H528" s="94">
        <v>0</v>
      </c>
      <c r="I528" s="94">
        <v>0</v>
      </c>
      <c r="J528" s="94">
        <v>0</v>
      </c>
      <c r="K528" s="95">
        <v>0</v>
      </c>
      <c r="L528" s="94">
        <f t="shared" si="19"/>
        <v>0</v>
      </c>
      <c r="M528" s="94">
        <v>0</v>
      </c>
      <c r="N528" s="94">
        <v>0</v>
      </c>
      <c r="O528" s="96">
        <v>0</v>
      </c>
      <c r="P528" s="95">
        <v>0</v>
      </c>
      <c r="Q528" s="97">
        <v>0</v>
      </c>
    </row>
    <row r="529" spans="1:17" x14ac:dyDescent="0.25">
      <c r="A529" s="98">
        <f t="shared" si="20"/>
        <v>60114</v>
      </c>
      <c r="B529" s="98" t="str">
        <f>+asset_level_drivers!$G$1</f>
        <v>FORE ONLY</v>
      </c>
      <c r="C529" s="99">
        <v>0</v>
      </c>
      <c r="D529" s="100">
        <v>0</v>
      </c>
      <c r="E529" s="100">
        <v>0</v>
      </c>
      <c r="F529" s="100">
        <v>0</v>
      </c>
      <c r="G529" s="100">
        <v>0</v>
      </c>
      <c r="H529" s="100">
        <v>0</v>
      </c>
      <c r="I529" s="100">
        <v>0</v>
      </c>
      <c r="J529" s="100">
        <v>0</v>
      </c>
      <c r="K529" s="101">
        <v>0</v>
      </c>
      <c r="L529" s="102">
        <f t="shared" si="19"/>
        <v>0</v>
      </c>
      <c r="M529" s="102">
        <v>0</v>
      </c>
      <c r="N529" s="102">
        <v>0</v>
      </c>
      <c r="O529" s="103">
        <v>0</v>
      </c>
      <c r="P529" s="104">
        <v>0</v>
      </c>
      <c r="Q529" s="105">
        <v>0</v>
      </c>
    </row>
    <row r="530" spans="1:17" x14ac:dyDescent="0.25">
      <c r="A530" s="106">
        <f t="shared" si="20"/>
        <v>60145</v>
      </c>
      <c r="B530" s="106" t="str">
        <f>+asset_level_drivers!$G$1</f>
        <v>FORE ONLY</v>
      </c>
      <c r="C530" s="93">
        <v>0</v>
      </c>
      <c r="D530" s="94">
        <v>0</v>
      </c>
      <c r="E530" s="94">
        <v>0</v>
      </c>
      <c r="F530" s="94">
        <v>0</v>
      </c>
      <c r="G530" s="94">
        <v>0</v>
      </c>
      <c r="H530" s="94">
        <v>0</v>
      </c>
      <c r="I530" s="94">
        <v>0</v>
      </c>
      <c r="J530" s="94">
        <v>0</v>
      </c>
      <c r="K530" s="95">
        <v>0</v>
      </c>
      <c r="L530" s="94">
        <f t="shared" si="19"/>
        <v>0</v>
      </c>
      <c r="M530" s="94">
        <v>0</v>
      </c>
      <c r="N530" s="94">
        <v>0</v>
      </c>
      <c r="O530" s="96">
        <v>0</v>
      </c>
      <c r="P530" s="95">
        <v>0</v>
      </c>
      <c r="Q530" s="97">
        <v>0</v>
      </c>
    </row>
    <row r="531" spans="1:17" x14ac:dyDescent="0.25">
      <c r="A531" s="98">
        <f t="shared" si="20"/>
        <v>60175</v>
      </c>
      <c r="B531" s="98" t="str">
        <f>+asset_level_drivers!$G$1</f>
        <v>FORE ONLY</v>
      </c>
      <c r="C531" s="99">
        <v>0</v>
      </c>
      <c r="D531" s="100">
        <v>0</v>
      </c>
      <c r="E531" s="100">
        <v>0</v>
      </c>
      <c r="F531" s="100">
        <v>0</v>
      </c>
      <c r="G531" s="100">
        <v>0</v>
      </c>
      <c r="H531" s="100">
        <v>0</v>
      </c>
      <c r="I531" s="100">
        <v>0</v>
      </c>
      <c r="J531" s="100">
        <v>0</v>
      </c>
      <c r="K531" s="101">
        <v>0</v>
      </c>
      <c r="L531" s="102">
        <f t="shared" si="19"/>
        <v>0</v>
      </c>
      <c r="M531" s="102">
        <v>0</v>
      </c>
      <c r="N531" s="102">
        <v>0</v>
      </c>
      <c r="O531" s="103">
        <v>0</v>
      </c>
      <c r="P531" s="104">
        <v>0</v>
      </c>
      <c r="Q531" s="105">
        <v>0</v>
      </c>
    </row>
    <row r="532" spans="1:17" x14ac:dyDescent="0.25">
      <c r="A532" s="106">
        <f t="shared" si="20"/>
        <v>60206</v>
      </c>
      <c r="B532" s="106" t="str">
        <f>+asset_level_drivers!$G$1</f>
        <v>FORE ONLY</v>
      </c>
      <c r="C532" s="93">
        <v>0</v>
      </c>
      <c r="D532" s="94">
        <v>0</v>
      </c>
      <c r="E532" s="94">
        <v>0</v>
      </c>
      <c r="F532" s="94">
        <v>0</v>
      </c>
      <c r="G532" s="94">
        <v>0</v>
      </c>
      <c r="H532" s="94">
        <v>0</v>
      </c>
      <c r="I532" s="94">
        <v>0</v>
      </c>
      <c r="J532" s="94">
        <v>0</v>
      </c>
      <c r="K532" s="95">
        <v>0</v>
      </c>
      <c r="L532" s="94">
        <f t="shared" si="19"/>
        <v>0</v>
      </c>
      <c r="M532" s="94">
        <v>0</v>
      </c>
      <c r="N532" s="94">
        <v>0</v>
      </c>
      <c r="O532" s="96">
        <v>0</v>
      </c>
      <c r="P532" s="95">
        <v>0</v>
      </c>
      <c r="Q532" s="97">
        <v>0</v>
      </c>
    </row>
    <row r="533" spans="1:17" x14ac:dyDescent="0.25">
      <c r="A533" s="98">
        <f t="shared" si="20"/>
        <v>60236</v>
      </c>
      <c r="B533" s="98" t="str">
        <f>+asset_level_drivers!$G$1</f>
        <v>FORE ONLY</v>
      </c>
      <c r="C533" s="99">
        <v>0</v>
      </c>
      <c r="D533" s="100">
        <v>0</v>
      </c>
      <c r="E533" s="100">
        <v>0</v>
      </c>
      <c r="F533" s="100">
        <v>0</v>
      </c>
      <c r="G533" s="100">
        <v>0</v>
      </c>
      <c r="H533" s="100">
        <v>0</v>
      </c>
      <c r="I533" s="100">
        <v>0</v>
      </c>
      <c r="J533" s="100">
        <v>0</v>
      </c>
      <c r="K533" s="101">
        <v>0</v>
      </c>
      <c r="L533" s="102">
        <f t="shared" si="19"/>
        <v>0</v>
      </c>
      <c r="M533" s="102">
        <v>0</v>
      </c>
      <c r="N533" s="102">
        <v>0</v>
      </c>
      <c r="O533" s="103">
        <v>0</v>
      </c>
      <c r="P533" s="104">
        <v>0</v>
      </c>
      <c r="Q533" s="105">
        <v>0</v>
      </c>
    </row>
    <row r="534" spans="1:17" x14ac:dyDescent="0.25">
      <c r="A534" s="106">
        <f t="shared" si="20"/>
        <v>60267</v>
      </c>
      <c r="B534" s="106" t="str">
        <f>+asset_level_drivers!$G$1</f>
        <v>FORE ONLY</v>
      </c>
      <c r="C534" s="93">
        <v>0</v>
      </c>
      <c r="D534" s="94">
        <v>0</v>
      </c>
      <c r="E534" s="94">
        <v>0</v>
      </c>
      <c r="F534" s="94">
        <v>0</v>
      </c>
      <c r="G534" s="94">
        <v>0</v>
      </c>
      <c r="H534" s="94">
        <v>0</v>
      </c>
      <c r="I534" s="94">
        <v>0</v>
      </c>
      <c r="J534" s="94">
        <v>0</v>
      </c>
      <c r="K534" s="95">
        <v>0</v>
      </c>
      <c r="L534" s="94">
        <f t="shared" si="19"/>
        <v>0</v>
      </c>
      <c r="M534" s="94">
        <v>0</v>
      </c>
      <c r="N534" s="94">
        <v>0</v>
      </c>
      <c r="O534" s="96">
        <v>0</v>
      </c>
      <c r="P534" s="95">
        <v>0</v>
      </c>
      <c r="Q534" s="97">
        <v>0</v>
      </c>
    </row>
    <row r="535" spans="1:17" x14ac:dyDescent="0.25">
      <c r="A535" s="98">
        <f t="shared" si="20"/>
        <v>60298</v>
      </c>
      <c r="B535" s="98" t="str">
        <f>+asset_level_drivers!$G$1</f>
        <v>FORE ONLY</v>
      </c>
      <c r="C535" s="99">
        <v>0</v>
      </c>
      <c r="D535" s="100">
        <v>0</v>
      </c>
      <c r="E535" s="100">
        <v>0</v>
      </c>
      <c r="F535" s="100">
        <v>0</v>
      </c>
      <c r="G535" s="100">
        <v>0</v>
      </c>
      <c r="H535" s="100">
        <v>0</v>
      </c>
      <c r="I535" s="100">
        <v>0</v>
      </c>
      <c r="J535" s="100">
        <v>0</v>
      </c>
      <c r="K535" s="101">
        <v>0</v>
      </c>
      <c r="L535" s="102">
        <f t="shared" si="19"/>
        <v>0</v>
      </c>
      <c r="M535" s="102">
        <v>0</v>
      </c>
      <c r="N535" s="102">
        <v>0</v>
      </c>
      <c r="O535" s="103">
        <v>0</v>
      </c>
      <c r="P535" s="104">
        <v>0</v>
      </c>
      <c r="Q535" s="105">
        <v>0</v>
      </c>
    </row>
    <row r="536" spans="1:17" x14ac:dyDescent="0.25">
      <c r="A536" s="106">
        <f t="shared" si="20"/>
        <v>60326</v>
      </c>
      <c r="B536" s="106" t="str">
        <f>+asset_level_drivers!$G$1</f>
        <v>FORE ONLY</v>
      </c>
      <c r="C536" s="93">
        <v>0</v>
      </c>
      <c r="D536" s="94">
        <v>0</v>
      </c>
      <c r="E536" s="94">
        <v>0</v>
      </c>
      <c r="F536" s="94">
        <v>0</v>
      </c>
      <c r="G536" s="94">
        <v>0</v>
      </c>
      <c r="H536" s="94">
        <v>0</v>
      </c>
      <c r="I536" s="94">
        <v>0</v>
      </c>
      <c r="J536" s="94">
        <v>0</v>
      </c>
      <c r="K536" s="95">
        <v>0</v>
      </c>
      <c r="L536" s="94">
        <f t="shared" si="19"/>
        <v>0</v>
      </c>
      <c r="M536" s="94">
        <v>0</v>
      </c>
      <c r="N536" s="94">
        <v>0</v>
      </c>
      <c r="O536" s="96">
        <v>0</v>
      </c>
      <c r="P536" s="95">
        <v>0</v>
      </c>
      <c r="Q536" s="97">
        <v>0</v>
      </c>
    </row>
    <row r="537" spans="1:17" x14ac:dyDescent="0.25">
      <c r="A537" s="98">
        <f t="shared" si="20"/>
        <v>60357</v>
      </c>
      <c r="B537" s="98" t="str">
        <f>+asset_level_drivers!$G$1</f>
        <v>FORE ONLY</v>
      </c>
      <c r="C537" s="99">
        <v>0</v>
      </c>
      <c r="D537" s="100">
        <v>0</v>
      </c>
      <c r="E537" s="100">
        <v>0</v>
      </c>
      <c r="F537" s="100">
        <v>0</v>
      </c>
      <c r="G537" s="100">
        <v>0</v>
      </c>
      <c r="H537" s="100">
        <v>0</v>
      </c>
      <c r="I537" s="100">
        <v>0</v>
      </c>
      <c r="J537" s="100">
        <v>0</v>
      </c>
      <c r="K537" s="101">
        <v>0</v>
      </c>
      <c r="L537" s="102">
        <f t="shared" si="19"/>
        <v>0</v>
      </c>
      <c r="M537" s="102">
        <v>0</v>
      </c>
      <c r="N537" s="102">
        <v>0</v>
      </c>
      <c r="O537" s="103">
        <v>0</v>
      </c>
      <c r="P537" s="104">
        <v>0</v>
      </c>
      <c r="Q537" s="105">
        <v>0</v>
      </c>
    </row>
    <row r="538" spans="1:17" x14ac:dyDescent="0.25">
      <c r="A538" s="106">
        <f t="shared" si="20"/>
        <v>60387</v>
      </c>
      <c r="B538" s="106" t="str">
        <f>+asset_level_drivers!$G$1</f>
        <v>FORE ONLY</v>
      </c>
      <c r="C538" s="93">
        <v>0</v>
      </c>
      <c r="D538" s="94">
        <v>0</v>
      </c>
      <c r="E538" s="94">
        <v>0</v>
      </c>
      <c r="F538" s="94">
        <v>0</v>
      </c>
      <c r="G538" s="94">
        <v>0</v>
      </c>
      <c r="H538" s="94">
        <v>0</v>
      </c>
      <c r="I538" s="94">
        <v>0</v>
      </c>
      <c r="J538" s="94">
        <v>0</v>
      </c>
      <c r="K538" s="95">
        <v>0</v>
      </c>
      <c r="L538" s="94">
        <f t="shared" si="19"/>
        <v>0</v>
      </c>
      <c r="M538" s="94">
        <v>0</v>
      </c>
      <c r="N538" s="94">
        <v>0</v>
      </c>
      <c r="O538" s="96">
        <v>0</v>
      </c>
      <c r="P538" s="95">
        <v>0</v>
      </c>
      <c r="Q538" s="97">
        <v>0</v>
      </c>
    </row>
    <row r="539" spans="1:17" x14ac:dyDescent="0.25">
      <c r="A539" s="98">
        <f t="shared" si="20"/>
        <v>60418</v>
      </c>
      <c r="B539" s="98" t="str">
        <f>+asset_level_drivers!$G$1</f>
        <v>FORE ONLY</v>
      </c>
      <c r="C539" s="99">
        <v>0</v>
      </c>
      <c r="D539" s="100">
        <v>0</v>
      </c>
      <c r="E539" s="100">
        <v>0</v>
      </c>
      <c r="F539" s="100">
        <v>0</v>
      </c>
      <c r="G539" s="100">
        <v>0</v>
      </c>
      <c r="H539" s="100">
        <v>0</v>
      </c>
      <c r="I539" s="100">
        <v>0</v>
      </c>
      <c r="J539" s="100">
        <v>0</v>
      </c>
      <c r="K539" s="101">
        <v>0</v>
      </c>
      <c r="L539" s="102">
        <f t="shared" si="19"/>
        <v>0</v>
      </c>
      <c r="M539" s="102">
        <v>0</v>
      </c>
      <c r="N539" s="102">
        <v>0</v>
      </c>
      <c r="O539" s="103">
        <v>0</v>
      </c>
      <c r="P539" s="104">
        <v>0</v>
      </c>
      <c r="Q539" s="105">
        <v>0</v>
      </c>
    </row>
    <row r="540" spans="1:17" x14ac:dyDescent="0.25">
      <c r="A540" s="106">
        <f t="shared" si="20"/>
        <v>60448</v>
      </c>
      <c r="B540" s="106" t="str">
        <f>+asset_level_drivers!$G$1</f>
        <v>FORE ONLY</v>
      </c>
      <c r="C540" s="93">
        <v>0</v>
      </c>
      <c r="D540" s="94">
        <v>0</v>
      </c>
      <c r="E540" s="94">
        <v>0</v>
      </c>
      <c r="F540" s="94">
        <v>0</v>
      </c>
      <c r="G540" s="94">
        <v>0</v>
      </c>
      <c r="H540" s="94">
        <v>0</v>
      </c>
      <c r="I540" s="94">
        <v>0</v>
      </c>
      <c r="J540" s="94">
        <v>0</v>
      </c>
      <c r="K540" s="95">
        <v>0</v>
      </c>
      <c r="L540" s="94">
        <f t="shared" si="19"/>
        <v>0</v>
      </c>
      <c r="M540" s="94">
        <v>0</v>
      </c>
      <c r="N540" s="94">
        <v>0</v>
      </c>
      <c r="O540" s="96">
        <v>0</v>
      </c>
      <c r="P540" s="95">
        <v>0</v>
      </c>
      <c r="Q540" s="97">
        <v>0</v>
      </c>
    </row>
    <row r="541" spans="1:17" x14ac:dyDescent="0.25">
      <c r="A541" s="98">
        <f t="shared" si="20"/>
        <v>60479</v>
      </c>
      <c r="B541" s="98" t="str">
        <f>+asset_level_drivers!$G$1</f>
        <v>FORE ONLY</v>
      </c>
      <c r="C541" s="99">
        <v>0</v>
      </c>
      <c r="D541" s="100">
        <v>0</v>
      </c>
      <c r="E541" s="100">
        <v>0</v>
      </c>
      <c r="F541" s="100">
        <v>0</v>
      </c>
      <c r="G541" s="100">
        <v>0</v>
      </c>
      <c r="H541" s="100">
        <v>0</v>
      </c>
      <c r="I541" s="100">
        <v>0</v>
      </c>
      <c r="J541" s="100">
        <v>0</v>
      </c>
      <c r="K541" s="101">
        <v>0</v>
      </c>
      <c r="L541" s="102">
        <f t="shared" si="19"/>
        <v>0</v>
      </c>
      <c r="M541" s="102">
        <v>0</v>
      </c>
      <c r="N541" s="102">
        <v>0</v>
      </c>
      <c r="O541" s="103">
        <v>0</v>
      </c>
      <c r="P541" s="104">
        <v>0</v>
      </c>
      <c r="Q541" s="105">
        <v>0</v>
      </c>
    </row>
    <row r="542" spans="1:17" x14ac:dyDescent="0.25">
      <c r="A542" s="106">
        <f t="shared" si="20"/>
        <v>60510</v>
      </c>
      <c r="B542" s="106" t="str">
        <f>+asset_level_drivers!$G$1</f>
        <v>FORE ONLY</v>
      </c>
      <c r="C542" s="93">
        <v>0</v>
      </c>
      <c r="D542" s="94">
        <v>0</v>
      </c>
      <c r="E542" s="94">
        <v>0</v>
      </c>
      <c r="F542" s="94">
        <v>0</v>
      </c>
      <c r="G542" s="94">
        <v>0</v>
      </c>
      <c r="H542" s="94">
        <v>0</v>
      </c>
      <c r="I542" s="94">
        <v>0</v>
      </c>
      <c r="J542" s="94">
        <v>0</v>
      </c>
      <c r="K542" s="95">
        <v>0</v>
      </c>
      <c r="L542" s="94">
        <f t="shared" si="19"/>
        <v>0</v>
      </c>
      <c r="M542" s="94">
        <v>0</v>
      </c>
      <c r="N542" s="94">
        <v>0</v>
      </c>
      <c r="O542" s="96">
        <v>0</v>
      </c>
      <c r="P542" s="95">
        <v>0</v>
      </c>
      <c r="Q542" s="97">
        <v>0</v>
      </c>
    </row>
    <row r="543" spans="1:17" x14ac:dyDescent="0.25">
      <c r="A543" s="98">
        <f t="shared" si="20"/>
        <v>60540</v>
      </c>
      <c r="B543" s="98" t="str">
        <f>+asset_level_drivers!$G$1</f>
        <v>FORE ONLY</v>
      </c>
      <c r="C543" s="99">
        <v>0</v>
      </c>
      <c r="D543" s="100">
        <v>0</v>
      </c>
      <c r="E543" s="100">
        <v>0</v>
      </c>
      <c r="F543" s="100">
        <v>0</v>
      </c>
      <c r="G543" s="100">
        <v>0</v>
      </c>
      <c r="H543" s="100">
        <v>0</v>
      </c>
      <c r="I543" s="100">
        <v>0</v>
      </c>
      <c r="J543" s="100">
        <v>0</v>
      </c>
      <c r="K543" s="101">
        <v>0</v>
      </c>
      <c r="L543" s="102">
        <f t="shared" si="19"/>
        <v>0</v>
      </c>
      <c r="M543" s="102">
        <v>0</v>
      </c>
      <c r="N543" s="102">
        <v>0</v>
      </c>
      <c r="O543" s="103">
        <v>0</v>
      </c>
      <c r="P543" s="104">
        <v>0</v>
      </c>
      <c r="Q543" s="105">
        <v>0</v>
      </c>
    </row>
    <row r="544" spans="1:17" x14ac:dyDescent="0.25">
      <c r="A544" s="106">
        <f t="shared" si="20"/>
        <v>60571</v>
      </c>
      <c r="B544" s="106" t="str">
        <f>+asset_level_drivers!$G$1</f>
        <v>FORE ONLY</v>
      </c>
      <c r="C544" s="93">
        <v>0</v>
      </c>
      <c r="D544" s="94">
        <v>0</v>
      </c>
      <c r="E544" s="94">
        <v>0</v>
      </c>
      <c r="F544" s="94">
        <v>0</v>
      </c>
      <c r="G544" s="94">
        <v>0</v>
      </c>
      <c r="H544" s="94">
        <v>0</v>
      </c>
      <c r="I544" s="94">
        <v>0</v>
      </c>
      <c r="J544" s="94">
        <v>0</v>
      </c>
      <c r="K544" s="95">
        <v>0</v>
      </c>
      <c r="L544" s="94">
        <f t="shared" si="19"/>
        <v>0</v>
      </c>
      <c r="M544" s="94">
        <v>0</v>
      </c>
      <c r="N544" s="94">
        <v>0</v>
      </c>
      <c r="O544" s="96">
        <v>0</v>
      </c>
      <c r="P544" s="95">
        <v>0</v>
      </c>
      <c r="Q544" s="97">
        <v>0</v>
      </c>
    </row>
    <row r="545" spans="1:17" x14ac:dyDescent="0.25">
      <c r="A545" s="98">
        <f t="shared" si="20"/>
        <v>60601</v>
      </c>
      <c r="B545" s="98" t="str">
        <f>+asset_level_drivers!$G$1</f>
        <v>FORE ONLY</v>
      </c>
      <c r="C545" s="99">
        <v>0</v>
      </c>
      <c r="D545" s="100">
        <v>0</v>
      </c>
      <c r="E545" s="100">
        <v>0</v>
      </c>
      <c r="F545" s="100">
        <v>0</v>
      </c>
      <c r="G545" s="100">
        <v>0</v>
      </c>
      <c r="H545" s="100">
        <v>0</v>
      </c>
      <c r="I545" s="100">
        <v>0</v>
      </c>
      <c r="J545" s="100">
        <v>0</v>
      </c>
      <c r="K545" s="101">
        <v>0</v>
      </c>
      <c r="L545" s="102">
        <f t="shared" si="19"/>
        <v>0</v>
      </c>
      <c r="M545" s="102">
        <v>0</v>
      </c>
      <c r="N545" s="102">
        <v>0</v>
      </c>
      <c r="O545" s="103">
        <v>0</v>
      </c>
      <c r="P545" s="104">
        <v>0</v>
      </c>
      <c r="Q545" s="105">
        <v>0</v>
      </c>
    </row>
    <row r="546" spans="1:17" x14ac:dyDescent="0.25">
      <c r="A546" s="106">
        <f t="shared" si="20"/>
        <v>60632</v>
      </c>
      <c r="B546" s="106" t="str">
        <f>+asset_level_drivers!$G$1</f>
        <v>FORE ONLY</v>
      </c>
      <c r="C546" s="93">
        <v>0</v>
      </c>
      <c r="D546" s="94">
        <v>0</v>
      </c>
      <c r="E546" s="94">
        <v>0</v>
      </c>
      <c r="F546" s="94">
        <v>0</v>
      </c>
      <c r="G546" s="94">
        <v>0</v>
      </c>
      <c r="H546" s="94">
        <v>0</v>
      </c>
      <c r="I546" s="94">
        <v>0</v>
      </c>
      <c r="J546" s="94">
        <v>0</v>
      </c>
      <c r="K546" s="95">
        <v>0</v>
      </c>
      <c r="L546" s="94">
        <f t="shared" si="19"/>
        <v>0</v>
      </c>
      <c r="M546" s="94">
        <v>0</v>
      </c>
      <c r="N546" s="94">
        <v>0</v>
      </c>
      <c r="O546" s="96">
        <v>0</v>
      </c>
      <c r="P546" s="95">
        <v>0</v>
      </c>
      <c r="Q546" s="97">
        <v>0</v>
      </c>
    </row>
    <row r="547" spans="1:17" x14ac:dyDescent="0.25">
      <c r="A547" s="98">
        <f t="shared" si="20"/>
        <v>60663</v>
      </c>
      <c r="B547" s="98" t="str">
        <f>+asset_level_drivers!$G$1</f>
        <v>FORE ONLY</v>
      </c>
      <c r="C547" s="99">
        <v>0</v>
      </c>
      <c r="D547" s="100">
        <v>0</v>
      </c>
      <c r="E547" s="100">
        <v>0</v>
      </c>
      <c r="F547" s="100">
        <v>0</v>
      </c>
      <c r="G547" s="100">
        <v>0</v>
      </c>
      <c r="H547" s="100">
        <v>0</v>
      </c>
      <c r="I547" s="100">
        <v>0</v>
      </c>
      <c r="J547" s="100">
        <v>0</v>
      </c>
      <c r="K547" s="101">
        <v>0</v>
      </c>
      <c r="L547" s="102">
        <f t="shared" si="19"/>
        <v>0</v>
      </c>
      <c r="M547" s="102">
        <v>0</v>
      </c>
      <c r="N547" s="102">
        <v>0</v>
      </c>
      <c r="O547" s="103">
        <v>0</v>
      </c>
      <c r="P547" s="104">
        <v>0</v>
      </c>
      <c r="Q547" s="105">
        <v>0</v>
      </c>
    </row>
    <row r="548" spans="1:17" x14ac:dyDescent="0.25">
      <c r="A548" s="106">
        <f t="shared" si="20"/>
        <v>60691</v>
      </c>
      <c r="B548" s="106" t="str">
        <f>+asset_level_drivers!$G$1</f>
        <v>FORE ONLY</v>
      </c>
      <c r="C548" s="93">
        <v>0</v>
      </c>
      <c r="D548" s="94">
        <v>0</v>
      </c>
      <c r="E548" s="94">
        <v>0</v>
      </c>
      <c r="F548" s="94">
        <v>0</v>
      </c>
      <c r="G548" s="94">
        <v>0</v>
      </c>
      <c r="H548" s="94">
        <v>0</v>
      </c>
      <c r="I548" s="94">
        <v>0</v>
      </c>
      <c r="J548" s="94">
        <v>0</v>
      </c>
      <c r="K548" s="95">
        <v>0</v>
      </c>
      <c r="L548" s="94">
        <f t="shared" si="19"/>
        <v>0</v>
      </c>
      <c r="M548" s="94">
        <v>0</v>
      </c>
      <c r="N548" s="94">
        <v>0</v>
      </c>
      <c r="O548" s="96">
        <v>0</v>
      </c>
      <c r="P548" s="95">
        <v>0</v>
      </c>
      <c r="Q548" s="97">
        <v>0</v>
      </c>
    </row>
    <row r="549" spans="1:17" x14ac:dyDescent="0.25">
      <c r="A549" s="98">
        <f t="shared" si="20"/>
        <v>60722</v>
      </c>
      <c r="B549" s="98" t="str">
        <f>+asset_level_drivers!$G$1</f>
        <v>FORE ONLY</v>
      </c>
      <c r="C549" s="99">
        <v>0</v>
      </c>
      <c r="D549" s="100">
        <v>0</v>
      </c>
      <c r="E549" s="100">
        <v>0</v>
      </c>
      <c r="F549" s="100">
        <v>0</v>
      </c>
      <c r="G549" s="100">
        <v>0</v>
      </c>
      <c r="H549" s="100">
        <v>0</v>
      </c>
      <c r="I549" s="100">
        <v>0</v>
      </c>
      <c r="J549" s="100">
        <v>0</v>
      </c>
      <c r="K549" s="101">
        <v>0</v>
      </c>
      <c r="L549" s="102">
        <f t="shared" si="19"/>
        <v>0</v>
      </c>
      <c r="M549" s="102">
        <v>0</v>
      </c>
      <c r="N549" s="102">
        <v>0</v>
      </c>
      <c r="O549" s="103">
        <v>0</v>
      </c>
      <c r="P549" s="104">
        <v>0</v>
      </c>
      <c r="Q549" s="105">
        <v>0</v>
      </c>
    </row>
    <row r="550" spans="1:17" x14ac:dyDescent="0.25">
      <c r="A550" s="106">
        <f t="shared" si="20"/>
        <v>60752</v>
      </c>
      <c r="B550" s="106" t="str">
        <f>+asset_level_drivers!$G$1</f>
        <v>FORE ONLY</v>
      </c>
      <c r="C550" s="93">
        <v>0</v>
      </c>
      <c r="D550" s="94">
        <v>0</v>
      </c>
      <c r="E550" s="94">
        <v>0</v>
      </c>
      <c r="F550" s="94">
        <v>0</v>
      </c>
      <c r="G550" s="94">
        <v>0</v>
      </c>
      <c r="H550" s="94">
        <v>0</v>
      </c>
      <c r="I550" s="94">
        <v>0</v>
      </c>
      <c r="J550" s="94">
        <v>0</v>
      </c>
      <c r="K550" s="95">
        <v>0</v>
      </c>
      <c r="L550" s="94">
        <f t="shared" si="19"/>
        <v>0</v>
      </c>
      <c r="M550" s="94">
        <v>0</v>
      </c>
      <c r="N550" s="94">
        <v>0</v>
      </c>
      <c r="O550" s="96">
        <v>0</v>
      </c>
      <c r="P550" s="95">
        <v>0</v>
      </c>
      <c r="Q550" s="97">
        <v>0</v>
      </c>
    </row>
    <row r="551" spans="1:17" x14ac:dyDescent="0.25">
      <c r="A551" s="98">
        <f t="shared" si="20"/>
        <v>60783</v>
      </c>
      <c r="B551" s="98" t="str">
        <f>+asset_level_drivers!$G$1</f>
        <v>FORE ONLY</v>
      </c>
      <c r="C551" s="99">
        <v>0</v>
      </c>
      <c r="D551" s="100">
        <v>0</v>
      </c>
      <c r="E551" s="100">
        <v>0</v>
      </c>
      <c r="F551" s="100">
        <v>0</v>
      </c>
      <c r="G551" s="100">
        <v>0</v>
      </c>
      <c r="H551" s="100">
        <v>0</v>
      </c>
      <c r="I551" s="100">
        <v>0</v>
      </c>
      <c r="J551" s="100">
        <v>0</v>
      </c>
      <c r="K551" s="101">
        <v>0</v>
      </c>
      <c r="L551" s="102">
        <f t="shared" si="19"/>
        <v>0</v>
      </c>
      <c r="M551" s="102">
        <v>0</v>
      </c>
      <c r="N551" s="102">
        <v>0</v>
      </c>
      <c r="O551" s="103">
        <v>0</v>
      </c>
      <c r="P551" s="104">
        <v>0</v>
      </c>
      <c r="Q551" s="105">
        <v>0</v>
      </c>
    </row>
    <row r="552" spans="1:17" x14ac:dyDescent="0.25">
      <c r="A552" s="106">
        <f t="shared" si="20"/>
        <v>60813</v>
      </c>
      <c r="B552" s="106" t="str">
        <f>+asset_level_drivers!$G$1</f>
        <v>FORE ONLY</v>
      </c>
      <c r="C552" s="93">
        <v>0</v>
      </c>
      <c r="D552" s="94">
        <v>0</v>
      </c>
      <c r="E552" s="94">
        <v>0</v>
      </c>
      <c r="F552" s="94">
        <v>0</v>
      </c>
      <c r="G552" s="94">
        <v>0</v>
      </c>
      <c r="H552" s="94">
        <v>0</v>
      </c>
      <c r="I552" s="94">
        <v>0</v>
      </c>
      <c r="J552" s="94">
        <v>0</v>
      </c>
      <c r="K552" s="95">
        <v>0</v>
      </c>
      <c r="L552" s="94">
        <f t="shared" si="19"/>
        <v>0</v>
      </c>
      <c r="M552" s="94">
        <v>0</v>
      </c>
      <c r="N552" s="94">
        <v>0</v>
      </c>
      <c r="O552" s="96">
        <v>0</v>
      </c>
      <c r="P552" s="95">
        <v>0</v>
      </c>
      <c r="Q552" s="97">
        <v>0</v>
      </c>
    </row>
    <row r="553" spans="1:17" x14ac:dyDescent="0.25">
      <c r="A553" s="98">
        <f t="shared" si="20"/>
        <v>60844</v>
      </c>
      <c r="B553" s="98" t="str">
        <f>+asset_level_drivers!$G$1</f>
        <v>FORE ONLY</v>
      </c>
      <c r="C553" s="99">
        <v>0</v>
      </c>
      <c r="D553" s="100">
        <v>0</v>
      </c>
      <c r="E553" s="100">
        <v>0</v>
      </c>
      <c r="F553" s="100">
        <v>0</v>
      </c>
      <c r="G553" s="100">
        <v>0</v>
      </c>
      <c r="H553" s="100">
        <v>0</v>
      </c>
      <c r="I553" s="100">
        <v>0</v>
      </c>
      <c r="J553" s="100">
        <v>0</v>
      </c>
      <c r="K553" s="101">
        <v>0</v>
      </c>
      <c r="L553" s="102">
        <f t="shared" si="19"/>
        <v>0</v>
      </c>
      <c r="M553" s="102">
        <v>0</v>
      </c>
      <c r="N553" s="102">
        <v>0</v>
      </c>
      <c r="O553" s="103">
        <v>0</v>
      </c>
      <c r="P553" s="104">
        <v>0</v>
      </c>
      <c r="Q553" s="105">
        <v>0</v>
      </c>
    </row>
    <row r="554" spans="1:17" x14ac:dyDescent="0.25">
      <c r="A554" s="106">
        <f t="shared" si="20"/>
        <v>60875</v>
      </c>
      <c r="B554" s="106" t="str">
        <f>+asset_level_drivers!$G$1</f>
        <v>FORE ONLY</v>
      </c>
      <c r="C554" s="93">
        <v>0</v>
      </c>
      <c r="D554" s="94">
        <v>0</v>
      </c>
      <c r="E554" s="94">
        <v>0</v>
      </c>
      <c r="F554" s="94">
        <v>0</v>
      </c>
      <c r="G554" s="94">
        <v>0</v>
      </c>
      <c r="H554" s="94">
        <v>0</v>
      </c>
      <c r="I554" s="94">
        <v>0</v>
      </c>
      <c r="J554" s="94">
        <v>0</v>
      </c>
      <c r="K554" s="95">
        <v>0</v>
      </c>
      <c r="L554" s="94">
        <f t="shared" si="19"/>
        <v>0</v>
      </c>
      <c r="M554" s="94">
        <v>0</v>
      </c>
      <c r="N554" s="94">
        <v>0</v>
      </c>
      <c r="O554" s="96">
        <v>0</v>
      </c>
      <c r="P554" s="95">
        <v>0</v>
      </c>
      <c r="Q554" s="97">
        <v>0</v>
      </c>
    </row>
    <row r="555" spans="1:17" x14ac:dyDescent="0.25">
      <c r="A555" s="98">
        <f t="shared" si="20"/>
        <v>60905</v>
      </c>
      <c r="B555" s="98" t="str">
        <f>+asset_level_drivers!$G$1</f>
        <v>FORE ONLY</v>
      </c>
      <c r="C555" s="99">
        <v>0</v>
      </c>
      <c r="D555" s="100">
        <v>0</v>
      </c>
      <c r="E555" s="100">
        <v>0</v>
      </c>
      <c r="F555" s="100">
        <v>0</v>
      </c>
      <c r="G555" s="100">
        <v>0</v>
      </c>
      <c r="H555" s="100">
        <v>0</v>
      </c>
      <c r="I555" s="100">
        <v>0</v>
      </c>
      <c r="J555" s="100">
        <v>0</v>
      </c>
      <c r="K555" s="101">
        <v>0</v>
      </c>
      <c r="L555" s="102">
        <f t="shared" si="19"/>
        <v>0</v>
      </c>
      <c r="M555" s="102">
        <v>0</v>
      </c>
      <c r="N555" s="102">
        <v>0</v>
      </c>
      <c r="O555" s="103">
        <v>0</v>
      </c>
      <c r="P555" s="104">
        <v>0</v>
      </c>
      <c r="Q555" s="105">
        <v>0</v>
      </c>
    </row>
    <row r="556" spans="1:17" x14ac:dyDescent="0.25">
      <c r="A556" s="106">
        <f t="shared" si="20"/>
        <v>60936</v>
      </c>
      <c r="B556" s="106" t="str">
        <f>+asset_level_drivers!$G$1</f>
        <v>FORE ONLY</v>
      </c>
      <c r="C556" s="93">
        <v>0</v>
      </c>
      <c r="D556" s="94">
        <v>0</v>
      </c>
      <c r="E556" s="94">
        <v>0</v>
      </c>
      <c r="F556" s="94">
        <v>0</v>
      </c>
      <c r="G556" s="94">
        <v>0</v>
      </c>
      <c r="H556" s="94">
        <v>0</v>
      </c>
      <c r="I556" s="94">
        <v>0</v>
      </c>
      <c r="J556" s="94">
        <v>0</v>
      </c>
      <c r="K556" s="95">
        <v>0</v>
      </c>
      <c r="L556" s="94">
        <f t="shared" si="19"/>
        <v>0</v>
      </c>
      <c r="M556" s="94">
        <v>0</v>
      </c>
      <c r="N556" s="94">
        <v>0</v>
      </c>
      <c r="O556" s="96">
        <v>0</v>
      </c>
      <c r="P556" s="95">
        <v>0</v>
      </c>
      <c r="Q556" s="97">
        <v>0</v>
      </c>
    </row>
    <row r="557" spans="1:17" x14ac:dyDescent="0.25">
      <c r="A557" s="98">
        <f t="shared" si="20"/>
        <v>60966</v>
      </c>
      <c r="B557" s="98" t="str">
        <f>+asset_level_drivers!$G$1</f>
        <v>FORE ONLY</v>
      </c>
      <c r="C557" s="99">
        <v>0</v>
      </c>
      <c r="D557" s="100">
        <v>0</v>
      </c>
      <c r="E557" s="100">
        <v>0</v>
      </c>
      <c r="F557" s="100">
        <v>0</v>
      </c>
      <c r="G557" s="100">
        <v>0</v>
      </c>
      <c r="H557" s="100">
        <v>0</v>
      </c>
      <c r="I557" s="100">
        <v>0</v>
      </c>
      <c r="J557" s="100">
        <v>0</v>
      </c>
      <c r="K557" s="101">
        <v>0</v>
      </c>
      <c r="L557" s="102">
        <f t="shared" si="19"/>
        <v>0</v>
      </c>
      <c r="M557" s="102">
        <v>0</v>
      </c>
      <c r="N557" s="102">
        <v>0</v>
      </c>
      <c r="O557" s="103">
        <v>0</v>
      </c>
      <c r="P557" s="104">
        <v>0</v>
      </c>
      <c r="Q557" s="105">
        <v>0</v>
      </c>
    </row>
    <row r="558" spans="1:17" x14ac:dyDescent="0.25">
      <c r="A558" s="106">
        <f t="shared" si="20"/>
        <v>60997</v>
      </c>
      <c r="B558" s="106" t="str">
        <f>+asset_level_drivers!$G$1</f>
        <v>FORE ONLY</v>
      </c>
      <c r="C558" s="93">
        <v>0</v>
      </c>
      <c r="D558" s="94">
        <v>0</v>
      </c>
      <c r="E558" s="94">
        <v>0</v>
      </c>
      <c r="F558" s="94">
        <v>0</v>
      </c>
      <c r="G558" s="94">
        <v>0</v>
      </c>
      <c r="H558" s="94">
        <v>0</v>
      </c>
      <c r="I558" s="94">
        <v>0</v>
      </c>
      <c r="J558" s="94">
        <v>0</v>
      </c>
      <c r="K558" s="95">
        <v>0</v>
      </c>
      <c r="L558" s="94">
        <f t="shared" si="19"/>
        <v>0</v>
      </c>
      <c r="M558" s="94">
        <v>0</v>
      </c>
      <c r="N558" s="94">
        <v>0</v>
      </c>
      <c r="O558" s="96">
        <v>0</v>
      </c>
      <c r="P558" s="95">
        <v>0</v>
      </c>
      <c r="Q558" s="97">
        <v>0</v>
      </c>
    </row>
    <row r="559" spans="1:17" x14ac:dyDescent="0.25">
      <c r="A559" s="98">
        <f t="shared" si="20"/>
        <v>61028</v>
      </c>
      <c r="B559" s="98" t="str">
        <f>+asset_level_drivers!$G$1</f>
        <v>FORE ONLY</v>
      </c>
      <c r="C559" s="99">
        <v>0</v>
      </c>
      <c r="D559" s="100">
        <v>0</v>
      </c>
      <c r="E559" s="100">
        <v>0</v>
      </c>
      <c r="F559" s="100">
        <v>0</v>
      </c>
      <c r="G559" s="100">
        <v>0</v>
      </c>
      <c r="H559" s="100">
        <v>0</v>
      </c>
      <c r="I559" s="100">
        <v>0</v>
      </c>
      <c r="J559" s="100">
        <v>0</v>
      </c>
      <c r="K559" s="101">
        <v>0</v>
      </c>
      <c r="L559" s="102">
        <f t="shared" si="19"/>
        <v>0</v>
      </c>
      <c r="M559" s="102">
        <v>0</v>
      </c>
      <c r="N559" s="102">
        <v>0</v>
      </c>
      <c r="O559" s="103">
        <v>0</v>
      </c>
      <c r="P559" s="104">
        <v>0</v>
      </c>
      <c r="Q559" s="105">
        <v>0</v>
      </c>
    </row>
    <row r="560" spans="1:17" x14ac:dyDescent="0.25">
      <c r="A560" s="106">
        <f t="shared" si="20"/>
        <v>61056</v>
      </c>
      <c r="B560" s="106" t="str">
        <f>+asset_level_drivers!$G$1</f>
        <v>FORE ONLY</v>
      </c>
      <c r="C560" s="93">
        <v>0</v>
      </c>
      <c r="D560" s="94">
        <v>0</v>
      </c>
      <c r="E560" s="94">
        <v>0</v>
      </c>
      <c r="F560" s="94">
        <v>0</v>
      </c>
      <c r="G560" s="94">
        <v>0</v>
      </c>
      <c r="H560" s="94">
        <v>0</v>
      </c>
      <c r="I560" s="94">
        <v>0</v>
      </c>
      <c r="J560" s="94">
        <v>0</v>
      </c>
      <c r="K560" s="95">
        <v>0</v>
      </c>
      <c r="L560" s="94">
        <f t="shared" si="19"/>
        <v>0</v>
      </c>
      <c r="M560" s="94">
        <v>0</v>
      </c>
      <c r="N560" s="94">
        <v>0</v>
      </c>
      <c r="O560" s="96">
        <v>0</v>
      </c>
      <c r="P560" s="95">
        <v>0</v>
      </c>
      <c r="Q560" s="97">
        <v>0</v>
      </c>
    </row>
    <row r="561" spans="1:17" x14ac:dyDescent="0.25">
      <c r="A561" s="98">
        <f t="shared" si="20"/>
        <v>61087</v>
      </c>
      <c r="B561" s="98" t="str">
        <f>+asset_level_drivers!$G$1</f>
        <v>FORE ONLY</v>
      </c>
      <c r="C561" s="99">
        <v>0</v>
      </c>
      <c r="D561" s="100">
        <v>0</v>
      </c>
      <c r="E561" s="100">
        <v>0</v>
      </c>
      <c r="F561" s="100">
        <v>0</v>
      </c>
      <c r="G561" s="100">
        <v>0</v>
      </c>
      <c r="H561" s="100">
        <v>0</v>
      </c>
      <c r="I561" s="100">
        <v>0</v>
      </c>
      <c r="J561" s="100">
        <v>0</v>
      </c>
      <c r="K561" s="101">
        <v>0</v>
      </c>
      <c r="L561" s="102">
        <f t="shared" si="19"/>
        <v>0</v>
      </c>
      <c r="M561" s="102">
        <v>0</v>
      </c>
      <c r="N561" s="102">
        <v>0</v>
      </c>
      <c r="O561" s="103">
        <v>0</v>
      </c>
      <c r="P561" s="104">
        <v>0</v>
      </c>
      <c r="Q561" s="105">
        <v>0</v>
      </c>
    </row>
    <row r="562" spans="1:17" x14ac:dyDescent="0.25">
      <c r="A562" s="106">
        <f t="shared" si="20"/>
        <v>61117</v>
      </c>
      <c r="B562" s="106" t="str">
        <f>+asset_level_drivers!$G$1</f>
        <v>FORE ONLY</v>
      </c>
      <c r="C562" s="93">
        <v>0</v>
      </c>
      <c r="D562" s="94">
        <v>0</v>
      </c>
      <c r="E562" s="94">
        <v>0</v>
      </c>
      <c r="F562" s="94">
        <v>0</v>
      </c>
      <c r="G562" s="94">
        <v>0</v>
      </c>
      <c r="H562" s="94">
        <v>0</v>
      </c>
      <c r="I562" s="94">
        <v>0</v>
      </c>
      <c r="J562" s="94">
        <v>0</v>
      </c>
      <c r="K562" s="95">
        <v>0</v>
      </c>
      <c r="L562" s="94">
        <f t="shared" si="19"/>
        <v>0</v>
      </c>
      <c r="M562" s="94">
        <v>0</v>
      </c>
      <c r="N562" s="94">
        <v>0</v>
      </c>
      <c r="O562" s="96">
        <v>0</v>
      </c>
      <c r="P562" s="95">
        <v>0</v>
      </c>
      <c r="Q562" s="97">
        <v>0</v>
      </c>
    </row>
    <row r="563" spans="1:17" x14ac:dyDescent="0.25">
      <c r="A563" s="98">
        <f t="shared" si="20"/>
        <v>61148</v>
      </c>
      <c r="B563" s="98" t="str">
        <f>+asset_level_drivers!$G$1</f>
        <v>FORE ONLY</v>
      </c>
      <c r="C563" s="99">
        <v>0</v>
      </c>
      <c r="D563" s="100">
        <v>0</v>
      </c>
      <c r="E563" s="100">
        <v>0</v>
      </c>
      <c r="F563" s="100">
        <v>0</v>
      </c>
      <c r="G563" s="100">
        <v>0</v>
      </c>
      <c r="H563" s="100">
        <v>0</v>
      </c>
      <c r="I563" s="100">
        <v>0</v>
      </c>
      <c r="J563" s="100">
        <v>0</v>
      </c>
      <c r="K563" s="101">
        <v>0</v>
      </c>
      <c r="L563" s="102">
        <f t="shared" si="19"/>
        <v>0</v>
      </c>
      <c r="M563" s="102">
        <v>0</v>
      </c>
      <c r="N563" s="102">
        <v>0</v>
      </c>
      <c r="O563" s="103">
        <v>0</v>
      </c>
      <c r="P563" s="104">
        <v>0</v>
      </c>
      <c r="Q563" s="105">
        <v>0</v>
      </c>
    </row>
    <row r="564" spans="1:17" x14ac:dyDescent="0.25">
      <c r="A564" s="106">
        <f t="shared" si="20"/>
        <v>61178</v>
      </c>
      <c r="B564" s="106" t="str">
        <f>+asset_level_drivers!$G$1</f>
        <v>FORE ONLY</v>
      </c>
      <c r="C564" s="93">
        <v>0</v>
      </c>
      <c r="D564" s="94">
        <v>0</v>
      </c>
      <c r="E564" s="94">
        <v>0</v>
      </c>
      <c r="F564" s="94">
        <v>0</v>
      </c>
      <c r="G564" s="94">
        <v>0</v>
      </c>
      <c r="H564" s="94">
        <v>0</v>
      </c>
      <c r="I564" s="94">
        <v>0</v>
      </c>
      <c r="J564" s="94">
        <v>0</v>
      </c>
      <c r="K564" s="95">
        <v>0</v>
      </c>
      <c r="L564" s="94">
        <f t="shared" si="19"/>
        <v>0</v>
      </c>
      <c r="M564" s="94">
        <v>0</v>
      </c>
      <c r="N564" s="94">
        <v>0</v>
      </c>
      <c r="O564" s="96">
        <v>0</v>
      </c>
      <c r="P564" s="95">
        <v>0</v>
      </c>
      <c r="Q564" s="97">
        <v>0</v>
      </c>
    </row>
    <row r="565" spans="1:17" x14ac:dyDescent="0.25">
      <c r="A565" s="98">
        <f t="shared" si="20"/>
        <v>61209</v>
      </c>
      <c r="B565" s="98" t="str">
        <f>+asset_level_drivers!$G$1</f>
        <v>FORE ONLY</v>
      </c>
      <c r="C565" s="99">
        <v>0</v>
      </c>
      <c r="D565" s="100">
        <v>0</v>
      </c>
      <c r="E565" s="100">
        <v>0</v>
      </c>
      <c r="F565" s="100">
        <v>0</v>
      </c>
      <c r="G565" s="100">
        <v>0</v>
      </c>
      <c r="H565" s="100">
        <v>0</v>
      </c>
      <c r="I565" s="100">
        <v>0</v>
      </c>
      <c r="J565" s="100">
        <v>0</v>
      </c>
      <c r="K565" s="101">
        <v>0</v>
      </c>
      <c r="L565" s="102">
        <f t="shared" si="19"/>
        <v>0</v>
      </c>
      <c r="M565" s="102">
        <v>0</v>
      </c>
      <c r="N565" s="102">
        <v>0</v>
      </c>
      <c r="O565" s="103">
        <v>0</v>
      </c>
      <c r="P565" s="104">
        <v>0</v>
      </c>
      <c r="Q565" s="105">
        <v>0</v>
      </c>
    </row>
    <row r="566" spans="1:17" x14ac:dyDescent="0.25">
      <c r="A566" s="106">
        <f t="shared" si="20"/>
        <v>61240</v>
      </c>
      <c r="B566" s="106" t="str">
        <f>+asset_level_drivers!$G$1</f>
        <v>FORE ONLY</v>
      </c>
      <c r="C566" s="93">
        <v>0</v>
      </c>
      <c r="D566" s="94">
        <v>0</v>
      </c>
      <c r="E566" s="94">
        <v>0</v>
      </c>
      <c r="F566" s="94">
        <v>0</v>
      </c>
      <c r="G566" s="94">
        <v>0</v>
      </c>
      <c r="H566" s="94">
        <v>0</v>
      </c>
      <c r="I566" s="94">
        <v>0</v>
      </c>
      <c r="J566" s="94">
        <v>0</v>
      </c>
      <c r="K566" s="95">
        <v>0</v>
      </c>
      <c r="L566" s="94">
        <f t="shared" si="19"/>
        <v>0</v>
      </c>
      <c r="M566" s="94">
        <v>0</v>
      </c>
      <c r="N566" s="94">
        <v>0</v>
      </c>
      <c r="O566" s="96">
        <v>0</v>
      </c>
      <c r="P566" s="95">
        <v>0</v>
      </c>
      <c r="Q566" s="97">
        <v>0</v>
      </c>
    </row>
    <row r="567" spans="1:17" x14ac:dyDescent="0.25">
      <c r="A567" s="98">
        <f t="shared" si="20"/>
        <v>61270</v>
      </c>
      <c r="B567" s="98" t="str">
        <f>+asset_level_drivers!$G$1</f>
        <v>FORE ONLY</v>
      </c>
      <c r="C567" s="99">
        <v>0</v>
      </c>
      <c r="D567" s="100">
        <v>0</v>
      </c>
      <c r="E567" s="100">
        <v>0</v>
      </c>
      <c r="F567" s="100">
        <v>0</v>
      </c>
      <c r="G567" s="100">
        <v>0</v>
      </c>
      <c r="H567" s="100">
        <v>0</v>
      </c>
      <c r="I567" s="100">
        <v>0</v>
      </c>
      <c r="J567" s="100">
        <v>0</v>
      </c>
      <c r="K567" s="101">
        <v>0</v>
      </c>
      <c r="L567" s="102">
        <f t="shared" si="19"/>
        <v>0</v>
      </c>
      <c r="M567" s="102">
        <v>0</v>
      </c>
      <c r="N567" s="102">
        <v>0</v>
      </c>
      <c r="O567" s="103">
        <v>0</v>
      </c>
      <c r="P567" s="104">
        <v>0</v>
      </c>
      <c r="Q567" s="105">
        <v>0</v>
      </c>
    </row>
    <row r="568" spans="1:17" x14ac:dyDescent="0.25">
      <c r="A568" s="106">
        <f t="shared" si="20"/>
        <v>61301</v>
      </c>
      <c r="B568" s="106" t="str">
        <f>+asset_level_drivers!$G$1</f>
        <v>FORE ONLY</v>
      </c>
      <c r="C568" s="93">
        <v>0</v>
      </c>
      <c r="D568" s="94">
        <v>0</v>
      </c>
      <c r="E568" s="94">
        <v>0</v>
      </c>
      <c r="F568" s="94">
        <v>0</v>
      </c>
      <c r="G568" s="94">
        <v>0</v>
      </c>
      <c r="H568" s="94">
        <v>0</v>
      </c>
      <c r="I568" s="94">
        <v>0</v>
      </c>
      <c r="J568" s="94">
        <v>0</v>
      </c>
      <c r="K568" s="95">
        <v>0</v>
      </c>
      <c r="L568" s="94">
        <f t="shared" si="19"/>
        <v>0</v>
      </c>
      <c r="M568" s="94">
        <v>0</v>
      </c>
      <c r="N568" s="94">
        <v>0</v>
      </c>
      <c r="O568" s="96">
        <v>0</v>
      </c>
      <c r="P568" s="95">
        <v>0</v>
      </c>
      <c r="Q568" s="97">
        <v>0</v>
      </c>
    </row>
    <row r="569" spans="1:17" x14ac:dyDescent="0.25">
      <c r="A569" s="98">
        <f t="shared" si="20"/>
        <v>61331</v>
      </c>
      <c r="B569" s="98" t="str">
        <f>+asset_level_drivers!$G$1</f>
        <v>FORE ONLY</v>
      </c>
      <c r="C569" s="99">
        <v>0</v>
      </c>
      <c r="D569" s="100">
        <v>0</v>
      </c>
      <c r="E569" s="100">
        <v>0</v>
      </c>
      <c r="F569" s="100">
        <v>0</v>
      </c>
      <c r="G569" s="100">
        <v>0</v>
      </c>
      <c r="H569" s="100">
        <v>0</v>
      </c>
      <c r="I569" s="100">
        <v>0</v>
      </c>
      <c r="J569" s="100">
        <v>0</v>
      </c>
      <c r="K569" s="101">
        <v>0</v>
      </c>
      <c r="L569" s="102">
        <f t="shared" si="19"/>
        <v>0</v>
      </c>
      <c r="M569" s="102">
        <v>0</v>
      </c>
      <c r="N569" s="102">
        <v>0</v>
      </c>
      <c r="O569" s="103">
        <v>0</v>
      </c>
      <c r="P569" s="104">
        <v>0</v>
      </c>
      <c r="Q569" s="105">
        <v>0</v>
      </c>
    </row>
    <row r="570" spans="1:17" x14ac:dyDescent="0.25">
      <c r="A570" s="106">
        <f t="shared" si="20"/>
        <v>61362</v>
      </c>
      <c r="B570" s="106" t="str">
        <f>+asset_level_drivers!$G$1</f>
        <v>FORE ONLY</v>
      </c>
      <c r="C570" s="93">
        <v>0</v>
      </c>
      <c r="D570" s="94">
        <v>0</v>
      </c>
      <c r="E570" s="94">
        <v>0</v>
      </c>
      <c r="F570" s="94">
        <v>0</v>
      </c>
      <c r="G570" s="94">
        <v>0</v>
      </c>
      <c r="H570" s="94">
        <v>0</v>
      </c>
      <c r="I570" s="94">
        <v>0</v>
      </c>
      <c r="J570" s="94">
        <v>0</v>
      </c>
      <c r="K570" s="95">
        <v>0</v>
      </c>
      <c r="L570" s="94">
        <f t="shared" si="19"/>
        <v>0</v>
      </c>
      <c r="M570" s="94">
        <v>0</v>
      </c>
      <c r="N570" s="94">
        <v>0</v>
      </c>
      <c r="O570" s="96">
        <v>0</v>
      </c>
      <c r="P570" s="95">
        <v>0</v>
      </c>
      <c r="Q570" s="97">
        <v>0</v>
      </c>
    </row>
    <row r="571" spans="1:17" x14ac:dyDescent="0.25">
      <c r="A571" s="98">
        <f t="shared" si="20"/>
        <v>61393</v>
      </c>
      <c r="B571" s="98" t="str">
        <f>+asset_level_drivers!$G$1</f>
        <v>FORE ONLY</v>
      </c>
      <c r="C571" s="99">
        <v>0</v>
      </c>
      <c r="D571" s="100">
        <v>0</v>
      </c>
      <c r="E571" s="100">
        <v>0</v>
      </c>
      <c r="F571" s="100">
        <v>0</v>
      </c>
      <c r="G571" s="100">
        <v>0</v>
      </c>
      <c r="H571" s="100">
        <v>0</v>
      </c>
      <c r="I571" s="100">
        <v>0</v>
      </c>
      <c r="J571" s="100">
        <v>0</v>
      </c>
      <c r="K571" s="101">
        <v>0</v>
      </c>
      <c r="L571" s="102">
        <f t="shared" si="19"/>
        <v>0</v>
      </c>
      <c r="M571" s="102">
        <v>0</v>
      </c>
      <c r="N571" s="102">
        <v>0</v>
      </c>
      <c r="O571" s="103">
        <v>0</v>
      </c>
      <c r="P571" s="104">
        <v>0</v>
      </c>
      <c r="Q571" s="105">
        <v>0</v>
      </c>
    </row>
    <row r="572" spans="1:17" x14ac:dyDescent="0.25">
      <c r="A572" s="106">
        <f t="shared" si="20"/>
        <v>61422</v>
      </c>
      <c r="B572" s="106" t="str">
        <f>+asset_level_drivers!$G$1</f>
        <v>FORE ONLY</v>
      </c>
      <c r="C572" s="93">
        <v>0</v>
      </c>
      <c r="D572" s="94">
        <v>0</v>
      </c>
      <c r="E572" s="94">
        <v>0</v>
      </c>
      <c r="F572" s="94">
        <v>0</v>
      </c>
      <c r="G572" s="94">
        <v>0</v>
      </c>
      <c r="H572" s="94">
        <v>0</v>
      </c>
      <c r="I572" s="94">
        <v>0</v>
      </c>
      <c r="J572" s="94">
        <v>0</v>
      </c>
      <c r="K572" s="95">
        <v>0</v>
      </c>
      <c r="L572" s="94">
        <f t="shared" si="19"/>
        <v>0</v>
      </c>
      <c r="M572" s="94">
        <v>0</v>
      </c>
      <c r="N572" s="94">
        <v>0</v>
      </c>
      <c r="O572" s="96">
        <v>0</v>
      </c>
      <c r="P572" s="95">
        <v>0</v>
      </c>
      <c r="Q572" s="97">
        <v>0</v>
      </c>
    </row>
    <row r="573" spans="1:17" x14ac:dyDescent="0.25">
      <c r="A573" s="98">
        <f t="shared" si="20"/>
        <v>61453</v>
      </c>
      <c r="B573" s="98" t="str">
        <f>+asset_level_drivers!$G$1</f>
        <v>FORE ONLY</v>
      </c>
      <c r="C573" s="99">
        <v>0</v>
      </c>
      <c r="D573" s="100">
        <v>0</v>
      </c>
      <c r="E573" s="100">
        <v>0</v>
      </c>
      <c r="F573" s="100">
        <v>0</v>
      </c>
      <c r="G573" s="100">
        <v>0</v>
      </c>
      <c r="H573" s="100">
        <v>0</v>
      </c>
      <c r="I573" s="100">
        <v>0</v>
      </c>
      <c r="J573" s="100">
        <v>0</v>
      </c>
      <c r="K573" s="101">
        <v>0</v>
      </c>
      <c r="L573" s="102">
        <f t="shared" si="19"/>
        <v>0</v>
      </c>
      <c r="M573" s="102">
        <v>0</v>
      </c>
      <c r="N573" s="102">
        <v>0</v>
      </c>
      <c r="O573" s="103">
        <v>0</v>
      </c>
      <c r="P573" s="104">
        <v>0</v>
      </c>
      <c r="Q573" s="105">
        <v>0</v>
      </c>
    </row>
    <row r="574" spans="1:17" x14ac:dyDescent="0.25">
      <c r="A574" s="106">
        <f t="shared" si="20"/>
        <v>61483</v>
      </c>
      <c r="B574" s="106" t="str">
        <f>+asset_level_drivers!$G$1</f>
        <v>FORE ONLY</v>
      </c>
      <c r="C574" s="93">
        <v>0</v>
      </c>
      <c r="D574" s="94">
        <v>0</v>
      </c>
      <c r="E574" s="94">
        <v>0</v>
      </c>
      <c r="F574" s="94">
        <v>0</v>
      </c>
      <c r="G574" s="94">
        <v>0</v>
      </c>
      <c r="H574" s="94">
        <v>0</v>
      </c>
      <c r="I574" s="94">
        <v>0</v>
      </c>
      <c r="J574" s="94">
        <v>0</v>
      </c>
      <c r="K574" s="95">
        <v>0</v>
      </c>
      <c r="L574" s="94">
        <f t="shared" si="19"/>
        <v>0</v>
      </c>
      <c r="M574" s="94">
        <v>0</v>
      </c>
      <c r="N574" s="94">
        <v>0</v>
      </c>
      <c r="O574" s="96">
        <v>0</v>
      </c>
      <c r="P574" s="95">
        <v>0</v>
      </c>
      <c r="Q574" s="97">
        <v>0</v>
      </c>
    </row>
    <row r="575" spans="1:17" x14ac:dyDescent="0.25">
      <c r="A575" s="98">
        <f t="shared" si="20"/>
        <v>61514</v>
      </c>
      <c r="B575" s="98" t="str">
        <f>+asset_level_drivers!$G$1</f>
        <v>FORE ONLY</v>
      </c>
      <c r="C575" s="99">
        <v>0</v>
      </c>
      <c r="D575" s="100">
        <v>0</v>
      </c>
      <c r="E575" s="100">
        <v>0</v>
      </c>
      <c r="F575" s="100">
        <v>0</v>
      </c>
      <c r="G575" s="100">
        <v>0</v>
      </c>
      <c r="H575" s="100">
        <v>0</v>
      </c>
      <c r="I575" s="100">
        <v>0</v>
      </c>
      <c r="J575" s="100">
        <v>0</v>
      </c>
      <c r="K575" s="101">
        <v>0</v>
      </c>
      <c r="L575" s="102">
        <f t="shared" si="19"/>
        <v>0</v>
      </c>
      <c r="M575" s="102">
        <v>0</v>
      </c>
      <c r="N575" s="102">
        <v>0</v>
      </c>
      <c r="O575" s="103">
        <v>0</v>
      </c>
      <c r="P575" s="104">
        <v>0</v>
      </c>
      <c r="Q575" s="105">
        <v>0</v>
      </c>
    </row>
    <row r="576" spans="1:17" x14ac:dyDescent="0.25">
      <c r="A576" s="106">
        <f t="shared" si="20"/>
        <v>61544</v>
      </c>
      <c r="B576" s="106" t="str">
        <f>+asset_level_drivers!$G$1</f>
        <v>FORE ONLY</v>
      </c>
      <c r="C576" s="93">
        <v>0</v>
      </c>
      <c r="D576" s="94">
        <v>0</v>
      </c>
      <c r="E576" s="94">
        <v>0</v>
      </c>
      <c r="F576" s="94">
        <v>0</v>
      </c>
      <c r="G576" s="94">
        <v>0</v>
      </c>
      <c r="H576" s="94">
        <v>0</v>
      </c>
      <c r="I576" s="94">
        <v>0</v>
      </c>
      <c r="J576" s="94">
        <v>0</v>
      </c>
      <c r="K576" s="95">
        <v>0</v>
      </c>
      <c r="L576" s="94">
        <f t="shared" si="19"/>
        <v>0</v>
      </c>
      <c r="M576" s="94">
        <v>0</v>
      </c>
      <c r="N576" s="94">
        <v>0</v>
      </c>
      <c r="O576" s="96">
        <v>0</v>
      </c>
      <c r="P576" s="95">
        <v>0</v>
      </c>
      <c r="Q576" s="97">
        <v>0</v>
      </c>
    </row>
    <row r="577" spans="1:17" x14ac:dyDescent="0.25">
      <c r="A577" s="98">
        <f t="shared" si="20"/>
        <v>61575</v>
      </c>
      <c r="B577" s="98" t="str">
        <f>+asset_level_drivers!$G$1</f>
        <v>FORE ONLY</v>
      </c>
      <c r="C577" s="99">
        <v>0</v>
      </c>
      <c r="D577" s="100">
        <v>0</v>
      </c>
      <c r="E577" s="100">
        <v>0</v>
      </c>
      <c r="F577" s="100">
        <v>0</v>
      </c>
      <c r="G577" s="100">
        <v>0</v>
      </c>
      <c r="H577" s="100">
        <v>0</v>
      </c>
      <c r="I577" s="100">
        <v>0</v>
      </c>
      <c r="J577" s="100">
        <v>0</v>
      </c>
      <c r="K577" s="101">
        <v>0</v>
      </c>
      <c r="L577" s="102">
        <f t="shared" si="19"/>
        <v>0</v>
      </c>
      <c r="M577" s="102">
        <v>0</v>
      </c>
      <c r="N577" s="102">
        <v>0</v>
      </c>
      <c r="O577" s="103">
        <v>0</v>
      </c>
      <c r="P577" s="104">
        <v>0</v>
      </c>
      <c r="Q577" s="105">
        <v>0</v>
      </c>
    </row>
    <row r="578" spans="1:17" x14ac:dyDescent="0.25">
      <c r="A578" s="106">
        <f t="shared" si="20"/>
        <v>61606</v>
      </c>
      <c r="B578" s="106" t="str">
        <f>+asset_level_drivers!$G$1</f>
        <v>FORE ONLY</v>
      </c>
      <c r="C578" s="93">
        <v>0</v>
      </c>
      <c r="D578" s="94">
        <v>0</v>
      </c>
      <c r="E578" s="94">
        <v>0</v>
      </c>
      <c r="F578" s="94">
        <v>0</v>
      </c>
      <c r="G578" s="94">
        <v>0</v>
      </c>
      <c r="H578" s="94">
        <v>0</v>
      </c>
      <c r="I578" s="94">
        <v>0</v>
      </c>
      <c r="J578" s="94">
        <v>0</v>
      </c>
      <c r="K578" s="95">
        <v>0</v>
      </c>
      <c r="L578" s="94">
        <f t="shared" ref="L578:L641" si="21">+P578+O578</f>
        <v>0</v>
      </c>
      <c r="M578" s="94">
        <v>0</v>
      </c>
      <c r="N578" s="94">
        <v>0</v>
      </c>
      <c r="O578" s="96">
        <v>0</v>
      </c>
      <c r="P578" s="95">
        <v>0</v>
      </c>
      <c r="Q578" s="97">
        <v>0</v>
      </c>
    </row>
    <row r="579" spans="1:17" x14ac:dyDescent="0.25">
      <c r="A579" s="98">
        <f t="shared" ref="A579:A642" si="22">+EOMONTH(A578,1)</f>
        <v>61636</v>
      </c>
      <c r="B579" s="98" t="str">
        <f>+asset_level_drivers!$G$1</f>
        <v>FORE ONLY</v>
      </c>
      <c r="C579" s="99">
        <v>0</v>
      </c>
      <c r="D579" s="100">
        <v>0</v>
      </c>
      <c r="E579" s="100">
        <v>0</v>
      </c>
      <c r="F579" s="100">
        <v>0</v>
      </c>
      <c r="G579" s="100">
        <v>0</v>
      </c>
      <c r="H579" s="100">
        <v>0</v>
      </c>
      <c r="I579" s="100">
        <v>0</v>
      </c>
      <c r="J579" s="100">
        <v>0</v>
      </c>
      <c r="K579" s="101">
        <v>0</v>
      </c>
      <c r="L579" s="102">
        <f t="shared" si="21"/>
        <v>0</v>
      </c>
      <c r="M579" s="102">
        <v>0</v>
      </c>
      <c r="N579" s="102">
        <v>0</v>
      </c>
      <c r="O579" s="103">
        <v>0</v>
      </c>
      <c r="P579" s="104">
        <v>0</v>
      </c>
      <c r="Q579" s="105">
        <v>0</v>
      </c>
    </row>
    <row r="580" spans="1:17" x14ac:dyDescent="0.25">
      <c r="A580" s="106">
        <f t="shared" si="22"/>
        <v>61667</v>
      </c>
      <c r="B580" s="106" t="str">
        <f>+asset_level_drivers!$G$1</f>
        <v>FORE ONLY</v>
      </c>
      <c r="C580" s="93">
        <v>0</v>
      </c>
      <c r="D580" s="94">
        <v>0</v>
      </c>
      <c r="E580" s="94">
        <v>0</v>
      </c>
      <c r="F580" s="94">
        <v>0</v>
      </c>
      <c r="G580" s="94">
        <v>0</v>
      </c>
      <c r="H580" s="94">
        <v>0</v>
      </c>
      <c r="I580" s="94">
        <v>0</v>
      </c>
      <c r="J580" s="94">
        <v>0</v>
      </c>
      <c r="K580" s="95">
        <v>0</v>
      </c>
      <c r="L580" s="94">
        <f t="shared" si="21"/>
        <v>0</v>
      </c>
      <c r="M580" s="94">
        <v>0</v>
      </c>
      <c r="N580" s="94">
        <v>0</v>
      </c>
      <c r="O580" s="96">
        <v>0</v>
      </c>
      <c r="P580" s="95">
        <v>0</v>
      </c>
      <c r="Q580" s="97">
        <v>0</v>
      </c>
    </row>
    <row r="581" spans="1:17" x14ac:dyDescent="0.25">
      <c r="A581" s="98">
        <f t="shared" si="22"/>
        <v>61697</v>
      </c>
      <c r="B581" s="98" t="str">
        <f>+asset_level_drivers!$G$1</f>
        <v>FORE ONLY</v>
      </c>
      <c r="C581" s="99">
        <v>0</v>
      </c>
      <c r="D581" s="100">
        <v>0</v>
      </c>
      <c r="E581" s="100">
        <v>0</v>
      </c>
      <c r="F581" s="100">
        <v>0</v>
      </c>
      <c r="G581" s="100">
        <v>0</v>
      </c>
      <c r="H581" s="100">
        <v>0</v>
      </c>
      <c r="I581" s="100">
        <v>0</v>
      </c>
      <c r="J581" s="100">
        <v>0</v>
      </c>
      <c r="K581" s="101">
        <v>0</v>
      </c>
      <c r="L581" s="102">
        <f t="shared" si="21"/>
        <v>0</v>
      </c>
      <c r="M581" s="102">
        <v>0</v>
      </c>
      <c r="N581" s="102">
        <v>0</v>
      </c>
      <c r="O581" s="103">
        <v>0</v>
      </c>
      <c r="P581" s="104">
        <v>0</v>
      </c>
      <c r="Q581" s="105">
        <v>0</v>
      </c>
    </row>
    <row r="582" spans="1:17" x14ac:dyDescent="0.25">
      <c r="A582" s="106">
        <f t="shared" si="22"/>
        <v>61728</v>
      </c>
      <c r="B582" s="106" t="str">
        <f>+asset_level_drivers!$G$1</f>
        <v>FORE ONLY</v>
      </c>
      <c r="C582" s="93">
        <v>0</v>
      </c>
      <c r="D582" s="94">
        <v>0</v>
      </c>
      <c r="E582" s="94">
        <v>0</v>
      </c>
      <c r="F582" s="94">
        <v>0</v>
      </c>
      <c r="G582" s="94">
        <v>0</v>
      </c>
      <c r="H582" s="94">
        <v>0</v>
      </c>
      <c r="I582" s="94">
        <v>0</v>
      </c>
      <c r="J582" s="94">
        <v>0</v>
      </c>
      <c r="K582" s="95">
        <v>0</v>
      </c>
      <c r="L582" s="94">
        <f t="shared" si="21"/>
        <v>0</v>
      </c>
      <c r="M582" s="94">
        <v>0</v>
      </c>
      <c r="N582" s="94">
        <v>0</v>
      </c>
      <c r="O582" s="96">
        <v>0</v>
      </c>
      <c r="P582" s="95">
        <v>0</v>
      </c>
      <c r="Q582" s="97">
        <v>0</v>
      </c>
    </row>
    <row r="583" spans="1:17" x14ac:dyDescent="0.25">
      <c r="A583" s="98">
        <f t="shared" si="22"/>
        <v>61759</v>
      </c>
      <c r="B583" s="98" t="str">
        <f>+asset_level_drivers!$G$1</f>
        <v>FORE ONLY</v>
      </c>
      <c r="C583" s="99">
        <v>0</v>
      </c>
      <c r="D583" s="100">
        <v>0</v>
      </c>
      <c r="E583" s="100">
        <v>0</v>
      </c>
      <c r="F583" s="100">
        <v>0</v>
      </c>
      <c r="G583" s="100">
        <v>0</v>
      </c>
      <c r="H583" s="100">
        <v>0</v>
      </c>
      <c r="I583" s="100">
        <v>0</v>
      </c>
      <c r="J583" s="100">
        <v>0</v>
      </c>
      <c r="K583" s="101">
        <v>0</v>
      </c>
      <c r="L583" s="102">
        <f t="shared" si="21"/>
        <v>0</v>
      </c>
      <c r="M583" s="102">
        <v>0</v>
      </c>
      <c r="N583" s="102">
        <v>0</v>
      </c>
      <c r="O583" s="103">
        <v>0</v>
      </c>
      <c r="P583" s="104">
        <v>0</v>
      </c>
      <c r="Q583" s="105">
        <v>0</v>
      </c>
    </row>
    <row r="584" spans="1:17" x14ac:dyDescent="0.25">
      <c r="A584" s="106">
        <f t="shared" si="22"/>
        <v>61787</v>
      </c>
      <c r="B584" s="106" t="str">
        <f>+asset_level_drivers!$G$1</f>
        <v>FORE ONLY</v>
      </c>
      <c r="C584" s="93">
        <v>0</v>
      </c>
      <c r="D584" s="94">
        <v>0</v>
      </c>
      <c r="E584" s="94">
        <v>0</v>
      </c>
      <c r="F584" s="94">
        <v>0</v>
      </c>
      <c r="G584" s="94">
        <v>0</v>
      </c>
      <c r="H584" s="94">
        <v>0</v>
      </c>
      <c r="I584" s="94">
        <v>0</v>
      </c>
      <c r="J584" s="94">
        <v>0</v>
      </c>
      <c r="K584" s="95">
        <v>0</v>
      </c>
      <c r="L584" s="94">
        <f t="shared" si="21"/>
        <v>0</v>
      </c>
      <c r="M584" s="94">
        <v>0</v>
      </c>
      <c r="N584" s="94">
        <v>0</v>
      </c>
      <c r="O584" s="96">
        <v>0</v>
      </c>
      <c r="P584" s="95">
        <v>0</v>
      </c>
      <c r="Q584" s="97">
        <v>0</v>
      </c>
    </row>
    <row r="585" spans="1:17" x14ac:dyDescent="0.25">
      <c r="A585" s="98">
        <f t="shared" si="22"/>
        <v>61818</v>
      </c>
      <c r="B585" s="98" t="str">
        <f>+asset_level_drivers!$G$1</f>
        <v>FORE ONLY</v>
      </c>
      <c r="C585" s="99">
        <v>0</v>
      </c>
      <c r="D585" s="100">
        <v>0</v>
      </c>
      <c r="E585" s="100">
        <v>0</v>
      </c>
      <c r="F585" s="100">
        <v>0</v>
      </c>
      <c r="G585" s="100">
        <v>0</v>
      </c>
      <c r="H585" s="100">
        <v>0</v>
      </c>
      <c r="I585" s="100">
        <v>0</v>
      </c>
      <c r="J585" s="100">
        <v>0</v>
      </c>
      <c r="K585" s="101">
        <v>0</v>
      </c>
      <c r="L585" s="102">
        <f t="shared" si="21"/>
        <v>0</v>
      </c>
      <c r="M585" s="102">
        <v>0</v>
      </c>
      <c r="N585" s="102">
        <v>0</v>
      </c>
      <c r="O585" s="103">
        <v>0</v>
      </c>
      <c r="P585" s="104">
        <v>0</v>
      </c>
      <c r="Q585" s="105">
        <v>0</v>
      </c>
    </row>
    <row r="586" spans="1:17" x14ac:dyDescent="0.25">
      <c r="A586" s="106">
        <f t="shared" si="22"/>
        <v>61848</v>
      </c>
      <c r="B586" s="106" t="str">
        <f>+asset_level_drivers!$G$1</f>
        <v>FORE ONLY</v>
      </c>
      <c r="C586" s="93">
        <v>0</v>
      </c>
      <c r="D586" s="94">
        <v>0</v>
      </c>
      <c r="E586" s="94">
        <v>0</v>
      </c>
      <c r="F586" s="94">
        <v>0</v>
      </c>
      <c r="G586" s="94">
        <v>0</v>
      </c>
      <c r="H586" s="94">
        <v>0</v>
      </c>
      <c r="I586" s="94">
        <v>0</v>
      </c>
      <c r="J586" s="94">
        <v>0</v>
      </c>
      <c r="K586" s="95">
        <v>0</v>
      </c>
      <c r="L586" s="94">
        <f t="shared" si="21"/>
        <v>0</v>
      </c>
      <c r="M586" s="94">
        <v>0</v>
      </c>
      <c r="N586" s="94">
        <v>0</v>
      </c>
      <c r="O586" s="96">
        <v>0</v>
      </c>
      <c r="P586" s="95">
        <v>0</v>
      </c>
      <c r="Q586" s="97">
        <v>0</v>
      </c>
    </row>
    <row r="587" spans="1:17" x14ac:dyDescent="0.25">
      <c r="A587" s="98">
        <f t="shared" si="22"/>
        <v>61879</v>
      </c>
      <c r="B587" s="98" t="str">
        <f>+asset_level_drivers!$G$1</f>
        <v>FORE ONLY</v>
      </c>
      <c r="C587" s="99">
        <v>0</v>
      </c>
      <c r="D587" s="100">
        <v>0</v>
      </c>
      <c r="E587" s="100">
        <v>0</v>
      </c>
      <c r="F587" s="100">
        <v>0</v>
      </c>
      <c r="G587" s="100">
        <v>0</v>
      </c>
      <c r="H587" s="100">
        <v>0</v>
      </c>
      <c r="I587" s="100">
        <v>0</v>
      </c>
      <c r="J587" s="100">
        <v>0</v>
      </c>
      <c r="K587" s="101">
        <v>0</v>
      </c>
      <c r="L587" s="102">
        <f t="shared" si="21"/>
        <v>0</v>
      </c>
      <c r="M587" s="102">
        <v>0</v>
      </c>
      <c r="N587" s="102">
        <v>0</v>
      </c>
      <c r="O587" s="103">
        <v>0</v>
      </c>
      <c r="P587" s="104">
        <v>0</v>
      </c>
      <c r="Q587" s="105">
        <v>0</v>
      </c>
    </row>
    <row r="588" spans="1:17" x14ac:dyDescent="0.25">
      <c r="A588" s="106">
        <f t="shared" si="22"/>
        <v>61909</v>
      </c>
      <c r="B588" s="106" t="str">
        <f>+asset_level_drivers!$G$1</f>
        <v>FORE ONLY</v>
      </c>
      <c r="C588" s="93">
        <v>0</v>
      </c>
      <c r="D588" s="94">
        <v>0</v>
      </c>
      <c r="E588" s="94">
        <v>0</v>
      </c>
      <c r="F588" s="94">
        <v>0</v>
      </c>
      <c r="G588" s="94">
        <v>0</v>
      </c>
      <c r="H588" s="94">
        <v>0</v>
      </c>
      <c r="I588" s="94">
        <v>0</v>
      </c>
      <c r="J588" s="94">
        <v>0</v>
      </c>
      <c r="K588" s="95">
        <v>0</v>
      </c>
      <c r="L588" s="94">
        <f t="shared" si="21"/>
        <v>0</v>
      </c>
      <c r="M588" s="94">
        <v>0</v>
      </c>
      <c r="N588" s="94">
        <v>0</v>
      </c>
      <c r="O588" s="96">
        <v>0</v>
      </c>
      <c r="P588" s="95">
        <v>0</v>
      </c>
      <c r="Q588" s="97">
        <v>0</v>
      </c>
    </row>
    <row r="589" spans="1:17" x14ac:dyDescent="0.25">
      <c r="A589" s="98">
        <f t="shared" si="22"/>
        <v>61940</v>
      </c>
      <c r="B589" s="98" t="str">
        <f>+asset_level_drivers!$G$1</f>
        <v>FORE ONLY</v>
      </c>
      <c r="C589" s="99">
        <v>0</v>
      </c>
      <c r="D589" s="100">
        <v>0</v>
      </c>
      <c r="E589" s="100">
        <v>0</v>
      </c>
      <c r="F589" s="100">
        <v>0</v>
      </c>
      <c r="G589" s="100">
        <v>0</v>
      </c>
      <c r="H589" s="100">
        <v>0</v>
      </c>
      <c r="I589" s="100">
        <v>0</v>
      </c>
      <c r="J589" s="100">
        <v>0</v>
      </c>
      <c r="K589" s="101">
        <v>0</v>
      </c>
      <c r="L589" s="102">
        <f t="shared" si="21"/>
        <v>0</v>
      </c>
      <c r="M589" s="102">
        <v>0</v>
      </c>
      <c r="N589" s="102">
        <v>0</v>
      </c>
      <c r="O589" s="103">
        <v>0</v>
      </c>
      <c r="P589" s="104">
        <v>0</v>
      </c>
      <c r="Q589" s="105">
        <v>0</v>
      </c>
    </row>
    <row r="590" spans="1:17" x14ac:dyDescent="0.25">
      <c r="A590" s="106">
        <f t="shared" si="22"/>
        <v>61971</v>
      </c>
      <c r="B590" s="106" t="str">
        <f>+asset_level_drivers!$G$1</f>
        <v>FORE ONLY</v>
      </c>
      <c r="C590" s="93">
        <v>0</v>
      </c>
      <c r="D590" s="94">
        <v>0</v>
      </c>
      <c r="E590" s="94">
        <v>0</v>
      </c>
      <c r="F590" s="94">
        <v>0</v>
      </c>
      <c r="G590" s="94">
        <v>0</v>
      </c>
      <c r="H590" s="94">
        <v>0</v>
      </c>
      <c r="I590" s="94">
        <v>0</v>
      </c>
      <c r="J590" s="94">
        <v>0</v>
      </c>
      <c r="K590" s="95">
        <v>0</v>
      </c>
      <c r="L590" s="94">
        <f t="shared" si="21"/>
        <v>0</v>
      </c>
      <c r="M590" s="94">
        <v>0</v>
      </c>
      <c r="N590" s="94">
        <v>0</v>
      </c>
      <c r="O590" s="96">
        <v>0</v>
      </c>
      <c r="P590" s="95">
        <v>0</v>
      </c>
      <c r="Q590" s="97">
        <v>0</v>
      </c>
    </row>
    <row r="591" spans="1:17" x14ac:dyDescent="0.25">
      <c r="A591" s="98">
        <f t="shared" si="22"/>
        <v>62001</v>
      </c>
      <c r="B591" s="98" t="str">
        <f>+asset_level_drivers!$G$1</f>
        <v>FORE ONLY</v>
      </c>
      <c r="C591" s="99">
        <v>0</v>
      </c>
      <c r="D591" s="100">
        <v>0</v>
      </c>
      <c r="E591" s="100">
        <v>0</v>
      </c>
      <c r="F591" s="100">
        <v>0</v>
      </c>
      <c r="G591" s="100">
        <v>0</v>
      </c>
      <c r="H591" s="100">
        <v>0</v>
      </c>
      <c r="I591" s="100">
        <v>0</v>
      </c>
      <c r="J591" s="100">
        <v>0</v>
      </c>
      <c r="K591" s="101">
        <v>0</v>
      </c>
      <c r="L591" s="102">
        <f t="shared" si="21"/>
        <v>0</v>
      </c>
      <c r="M591" s="102">
        <v>0</v>
      </c>
      <c r="N591" s="102">
        <v>0</v>
      </c>
      <c r="O591" s="103">
        <v>0</v>
      </c>
      <c r="P591" s="104">
        <v>0</v>
      </c>
      <c r="Q591" s="105">
        <v>0</v>
      </c>
    </row>
    <row r="592" spans="1:17" x14ac:dyDescent="0.25">
      <c r="A592" s="106">
        <f t="shared" si="22"/>
        <v>62032</v>
      </c>
      <c r="B592" s="106" t="str">
        <f>+asset_level_drivers!$G$1</f>
        <v>FORE ONLY</v>
      </c>
      <c r="C592" s="93">
        <v>0</v>
      </c>
      <c r="D592" s="94">
        <v>0</v>
      </c>
      <c r="E592" s="94">
        <v>0</v>
      </c>
      <c r="F592" s="94">
        <v>0</v>
      </c>
      <c r="G592" s="94">
        <v>0</v>
      </c>
      <c r="H592" s="94">
        <v>0</v>
      </c>
      <c r="I592" s="94">
        <v>0</v>
      </c>
      <c r="J592" s="94">
        <v>0</v>
      </c>
      <c r="K592" s="95">
        <v>0</v>
      </c>
      <c r="L592" s="94">
        <f t="shared" si="21"/>
        <v>0</v>
      </c>
      <c r="M592" s="94">
        <v>0</v>
      </c>
      <c r="N592" s="94">
        <v>0</v>
      </c>
      <c r="O592" s="96">
        <v>0</v>
      </c>
      <c r="P592" s="95">
        <v>0</v>
      </c>
      <c r="Q592" s="97">
        <v>0</v>
      </c>
    </row>
    <row r="593" spans="1:17" x14ac:dyDescent="0.25">
      <c r="A593" s="98">
        <f t="shared" si="22"/>
        <v>62062</v>
      </c>
      <c r="B593" s="98" t="str">
        <f>+asset_level_drivers!$G$1</f>
        <v>FORE ONLY</v>
      </c>
      <c r="C593" s="99">
        <v>0</v>
      </c>
      <c r="D593" s="100">
        <v>0</v>
      </c>
      <c r="E593" s="100">
        <v>0</v>
      </c>
      <c r="F593" s="100">
        <v>0</v>
      </c>
      <c r="G593" s="100">
        <v>0</v>
      </c>
      <c r="H593" s="100">
        <v>0</v>
      </c>
      <c r="I593" s="100">
        <v>0</v>
      </c>
      <c r="J593" s="100">
        <v>0</v>
      </c>
      <c r="K593" s="101">
        <v>0</v>
      </c>
      <c r="L593" s="102">
        <f t="shared" si="21"/>
        <v>0</v>
      </c>
      <c r="M593" s="102">
        <v>0</v>
      </c>
      <c r="N593" s="102">
        <v>0</v>
      </c>
      <c r="O593" s="103">
        <v>0</v>
      </c>
      <c r="P593" s="104">
        <v>0</v>
      </c>
      <c r="Q593" s="105">
        <v>0</v>
      </c>
    </row>
    <row r="594" spans="1:17" x14ac:dyDescent="0.25">
      <c r="A594" s="106">
        <f t="shared" si="22"/>
        <v>62093</v>
      </c>
      <c r="B594" s="106" t="str">
        <f>+asset_level_drivers!$G$1</f>
        <v>FORE ONLY</v>
      </c>
      <c r="C594" s="93">
        <v>0</v>
      </c>
      <c r="D594" s="94">
        <v>0</v>
      </c>
      <c r="E594" s="94">
        <v>0</v>
      </c>
      <c r="F594" s="94">
        <v>0</v>
      </c>
      <c r="G594" s="94">
        <v>0</v>
      </c>
      <c r="H594" s="94">
        <v>0</v>
      </c>
      <c r="I594" s="94">
        <v>0</v>
      </c>
      <c r="J594" s="94">
        <v>0</v>
      </c>
      <c r="K594" s="95">
        <v>0</v>
      </c>
      <c r="L594" s="94">
        <f t="shared" si="21"/>
        <v>0</v>
      </c>
      <c r="M594" s="94">
        <v>0</v>
      </c>
      <c r="N594" s="94">
        <v>0</v>
      </c>
      <c r="O594" s="96">
        <v>0</v>
      </c>
      <c r="P594" s="95">
        <v>0</v>
      </c>
      <c r="Q594" s="97">
        <v>0</v>
      </c>
    </row>
    <row r="595" spans="1:17" x14ac:dyDescent="0.25">
      <c r="A595" s="98">
        <f t="shared" si="22"/>
        <v>62124</v>
      </c>
      <c r="B595" s="98" t="str">
        <f>+asset_level_drivers!$G$1</f>
        <v>FORE ONLY</v>
      </c>
      <c r="C595" s="99">
        <v>0</v>
      </c>
      <c r="D595" s="100">
        <v>0</v>
      </c>
      <c r="E595" s="100">
        <v>0</v>
      </c>
      <c r="F595" s="100">
        <v>0</v>
      </c>
      <c r="G595" s="100">
        <v>0</v>
      </c>
      <c r="H595" s="100">
        <v>0</v>
      </c>
      <c r="I595" s="100">
        <v>0</v>
      </c>
      <c r="J595" s="100">
        <v>0</v>
      </c>
      <c r="K595" s="101">
        <v>0</v>
      </c>
      <c r="L595" s="102">
        <f t="shared" si="21"/>
        <v>0</v>
      </c>
      <c r="M595" s="102">
        <v>0</v>
      </c>
      <c r="N595" s="102">
        <v>0</v>
      </c>
      <c r="O595" s="103">
        <v>0</v>
      </c>
      <c r="P595" s="104">
        <v>0</v>
      </c>
      <c r="Q595" s="105">
        <v>0</v>
      </c>
    </row>
    <row r="596" spans="1:17" x14ac:dyDescent="0.25">
      <c r="A596" s="106">
        <f t="shared" si="22"/>
        <v>62152</v>
      </c>
      <c r="B596" s="106" t="str">
        <f>+asset_level_drivers!$G$1</f>
        <v>FORE ONLY</v>
      </c>
      <c r="C596" s="93">
        <v>0</v>
      </c>
      <c r="D596" s="94">
        <v>0</v>
      </c>
      <c r="E596" s="94">
        <v>0</v>
      </c>
      <c r="F596" s="94">
        <v>0</v>
      </c>
      <c r="G596" s="94">
        <v>0</v>
      </c>
      <c r="H596" s="94">
        <v>0</v>
      </c>
      <c r="I596" s="94">
        <v>0</v>
      </c>
      <c r="J596" s="94">
        <v>0</v>
      </c>
      <c r="K596" s="95">
        <v>0</v>
      </c>
      <c r="L596" s="94">
        <f t="shared" si="21"/>
        <v>0</v>
      </c>
      <c r="M596" s="94">
        <v>0</v>
      </c>
      <c r="N596" s="94">
        <v>0</v>
      </c>
      <c r="O596" s="96">
        <v>0</v>
      </c>
      <c r="P596" s="95">
        <v>0</v>
      </c>
      <c r="Q596" s="97">
        <v>0</v>
      </c>
    </row>
    <row r="597" spans="1:17" x14ac:dyDescent="0.25">
      <c r="A597" s="98">
        <f t="shared" si="22"/>
        <v>62183</v>
      </c>
      <c r="B597" s="98" t="str">
        <f>+asset_level_drivers!$G$1</f>
        <v>FORE ONLY</v>
      </c>
      <c r="C597" s="99">
        <v>0</v>
      </c>
      <c r="D597" s="100">
        <v>0</v>
      </c>
      <c r="E597" s="100">
        <v>0</v>
      </c>
      <c r="F597" s="100">
        <v>0</v>
      </c>
      <c r="G597" s="100">
        <v>0</v>
      </c>
      <c r="H597" s="100">
        <v>0</v>
      </c>
      <c r="I597" s="100">
        <v>0</v>
      </c>
      <c r="J597" s="100">
        <v>0</v>
      </c>
      <c r="K597" s="101">
        <v>0</v>
      </c>
      <c r="L597" s="102">
        <f t="shared" si="21"/>
        <v>0</v>
      </c>
      <c r="M597" s="102">
        <v>0</v>
      </c>
      <c r="N597" s="102">
        <v>0</v>
      </c>
      <c r="O597" s="103">
        <v>0</v>
      </c>
      <c r="P597" s="104">
        <v>0</v>
      </c>
      <c r="Q597" s="105">
        <v>0</v>
      </c>
    </row>
    <row r="598" spans="1:17" x14ac:dyDescent="0.25">
      <c r="A598" s="106">
        <f t="shared" si="22"/>
        <v>62213</v>
      </c>
      <c r="B598" s="106" t="str">
        <f>+asset_level_drivers!$G$1</f>
        <v>FORE ONLY</v>
      </c>
      <c r="C598" s="93">
        <v>0</v>
      </c>
      <c r="D598" s="94">
        <v>0</v>
      </c>
      <c r="E598" s="94">
        <v>0</v>
      </c>
      <c r="F598" s="94">
        <v>0</v>
      </c>
      <c r="G598" s="94">
        <v>0</v>
      </c>
      <c r="H598" s="94">
        <v>0</v>
      </c>
      <c r="I598" s="94">
        <v>0</v>
      </c>
      <c r="J598" s="94">
        <v>0</v>
      </c>
      <c r="K598" s="95">
        <v>0</v>
      </c>
      <c r="L598" s="94">
        <f t="shared" si="21"/>
        <v>0</v>
      </c>
      <c r="M598" s="94">
        <v>0</v>
      </c>
      <c r="N598" s="94">
        <v>0</v>
      </c>
      <c r="O598" s="96">
        <v>0</v>
      </c>
      <c r="P598" s="95">
        <v>0</v>
      </c>
      <c r="Q598" s="97">
        <v>0</v>
      </c>
    </row>
    <row r="599" spans="1:17" x14ac:dyDescent="0.25">
      <c r="A599" s="98">
        <f t="shared" si="22"/>
        <v>62244</v>
      </c>
      <c r="B599" s="98" t="str">
        <f>+asset_level_drivers!$G$1</f>
        <v>FORE ONLY</v>
      </c>
      <c r="C599" s="99">
        <v>0</v>
      </c>
      <c r="D599" s="100">
        <v>0</v>
      </c>
      <c r="E599" s="100">
        <v>0</v>
      </c>
      <c r="F599" s="100">
        <v>0</v>
      </c>
      <c r="G599" s="100">
        <v>0</v>
      </c>
      <c r="H599" s="100">
        <v>0</v>
      </c>
      <c r="I599" s="100">
        <v>0</v>
      </c>
      <c r="J599" s="100">
        <v>0</v>
      </c>
      <c r="K599" s="101">
        <v>0</v>
      </c>
      <c r="L599" s="102">
        <f t="shared" si="21"/>
        <v>0</v>
      </c>
      <c r="M599" s="102">
        <v>0</v>
      </c>
      <c r="N599" s="102">
        <v>0</v>
      </c>
      <c r="O599" s="103">
        <v>0</v>
      </c>
      <c r="P599" s="104">
        <v>0</v>
      </c>
      <c r="Q599" s="105">
        <v>0</v>
      </c>
    </row>
    <row r="600" spans="1:17" x14ac:dyDescent="0.25">
      <c r="A600" s="106">
        <f t="shared" si="22"/>
        <v>62274</v>
      </c>
      <c r="B600" s="106" t="str">
        <f>+asset_level_drivers!$G$1</f>
        <v>FORE ONLY</v>
      </c>
      <c r="C600" s="93">
        <v>0</v>
      </c>
      <c r="D600" s="94">
        <v>0</v>
      </c>
      <c r="E600" s="94">
        <v>0</v>
      </c>
      <c r="F600" s="94">
        <v>0</v>
      </c>
      <c r="G600" s="94">
        <v>0</v>
      </c>
      <c r="H600" s="94">
        <v>0</v>
      </c>
      <c r="I600" s="94">
        <v>0</v>
      </c>
      <c r="J600" s="94">
        <v>0</v>
      </c>
      <c r="K600" s="95">
        <v>0</v>
      </c>
      <c r="L600" s="94">
        <f t="shared" si="21"/>
        <v>0</v>
      </c>
      <c r="M600" s="94">
        <v>0</v>
      </c>
      <c r="N600" s="94">
        <v>0</v>
      </c>
      <c r="O600" s="96">
        <v>0</v>
      </c>
      <c r="P600" s="95">
        <v>0</v>
      </c>
      <c r="Q600" s="97">
        <v>0</v>
      </c>
    </row>
    <row r="601" spans="1:17" x14ac:dyDescent="0.25">
      <c r="A601" s="98">
        <f t="shared" si="22"/>
        <v>62305</v>
      </c>
      <c r="B601" s="98" t="str">
        <f>+asset_level_drivers!$G$1</f>
        <v>FORE ONLY</v>
      </c>
      <c r="C601" s="99">
        <v>0</v>
      </c>
      <c r="D601" s="100">
        <v>0</v>
      </c>
      <c r="E601" s="100">
        <v>0</v>
      </c>
      <c r="F601" s="100">
        <v>0</v>
      </c>
      <c r="G601" s="100">
        <v>0</v>
      </c>
      <c r="H601" s="100">
        <v>0</v>
      </c>
      <c r="I601" s="100">
        <v>0</v>
      </c>
      <c r="J601" s="100">
        <v>0</v>
      </c>
      <c r="K601" s="101">
        <v>0</v>
      </c>
      <c r="L601" s="102">
        <f t="shared" si="21"/>
        <v>0</v>
      </c>
      <c r="M601" s="102">
        <v>0</v>
      </c>
      <c r="N601" s="102">
        <v>0</v>
      </c>
      <c r="O601" s="103">
        <v>0</v>
      </c>
      <c r="P601" s="104">
        <v>0</v>
      </c>
      <c r="Q601" s="105">
        <v>0</v>
      </c>
    </row>
    <row r="602" spans="1:17" x14ac:dyDescent="0.25">
      <c r="A602" s="98">
        <f t="shared" si="22"/>
        <v>62336</v>
      </c>
      <c r="B602" s="98" t="str">
        <f>+asset_level_drivers!$G$1</f>
        <v>FORE ONLY</v>
      </c>
      <c r="C602" s="99">
        <v>0</v>
      </c>
      <c r="D602" s="100">
        <v>0</v>
      </c>
      <c r="E602" s="100">
        <v>0</v>
      </c>
      <c r="F602" s="100">
        <v>0</v>
      </c>
      <c r="G602" s="100">
        <v>0</v>
      </c>
      <c r="H602" s="100">
        <v>0</v>
      </c>
      <c r="I602" s="100">
        <v>0</v>
      </c>
      <c r="J602" s="100">
        <v>0</v>
      </c>
      <c r="K602" s="101">
        <v>0</v>
      </c>
      <c r="L602" s="102">
        <f t="shared" si="21"/>
        <v>0</v>
      </c>
      <c r="M602" s="102">
        <v>0</v>
      </c>
      <c r="N602" s="102">
        <v>0</v>
      </c>
      <c r="O602" s="103">
        <v>0</v>
      </c>
      <c r="P602" s="104">
        <v>0</v>
      </c>
      <c r="Q602" s="97">
        <v>0</v>
      </c>
    </row>
    <row r="603" spans="1:17" x14ac:dyDescent="0.25">
      <c r="A603" s="98">
        <f t="shared" si="22"/>
        <v>62366</v>
      </c>
      <c r="B603" s="98" t="str">
        <f>+asset_level_drivers!$G$1</f>
        <v>FORE ONLY</v>
      </c>
      <c r="C603" s="99">
        <v>0</v>
      </c>
      <c r="D603" s="100">
        <v>0</v>
      </c>
      <c r="E603" s="100">
        <v>0</v>
      </c>
      <c r="F603" s="100">
        <v>0</v>
      </c>
      <c r="G603" s="100">
        <v>0</v>
      </c>
      <c r="H603" s="100">
        <v>0</v>
      </c>
      <c r="I603" s="100">
        <v>0</v>
      </c>
      <c r="J603" s="100">
        <v>0</v>
      </c>
      <c r="K603" s="101">
        <v>0</v>
      </c>
      <c r="L603" s="102">
        <f t="shared" si="21"/>
        <v>0</v>
      </c>
      <c r="M603" s="102">
        <v>0</v>
      </c>
      <c r="N603" s="102">
        <v>0</v>
      </c>
      <c r="O603" s="103">
        <v>0</v>
      </c>
      <c r="P603" s="104">
        <v>0</v>
      </c>
      <c r="Q603" s="105">
        <v>0</v>
      </c>
    </row>
    <row r="604" spans="1:17" x14ac:dyDescent="0.25">
      <c r="A604" s="98">
        <f t="shared" si="22"/>
        <v>62397</v>
      </c>
      <c r="B604" s="98" t="str">
        <f>+asset_level_drivers!$G$1</f>
        <v>FORE ONLY</v>
      </c>
      <c r="C604" s="99">
        <v>0</v>
      </c>
      <c r="D604" s="100">
        <v>0</v>
      </c>
      <c r="E604" s="100">
        <v>0</v>
      </c>
      <c r="F604" s="100">
        <v>0</v>
      </c>
      <c r="G604" s="100">
        <v>0</v>
      </c>
      <c r="H604" s="100">
        <v>0</v>
      </c>
      <c r="I604" s="100">
        <v>0</v>
      </c>
      <c r="J604" s="100">
        <v>0</v>
      </c>
      <c r="K604" s="101">
        <v>0</v>
      </c>
      <c r="L604" s="102">
        <f t="shared" si="21"/>
        <v>0</v>
      </c>
      <c r="M604" s="102">
        <v>0</v>
      </c>
      <c r="N604" s="102">
        <v>0</v>
      </c>
      <c r="O604" s="103">
        <v>0</v>
      </c>
      <c r="P604" s="104">
        <v>0</v>
      </c>
      <c r="Q604" s="97">
        <v>0</v>
      </c>
    </row>
    <row r="605" spans="1:17" x14ac:dyDescent="0.25">
      <c r="A605" s="98">
        <f t="shared" si="22"/>
        <v>62427</v>
      </c>
      <c r="B605" s="98" t="str">
        <f>+asset_level_drivers!$G$1</f>
        <v>FORE ONLY</v>
      </c>
      <c r="C605" s="99">
        <v>0</v>
      </c>
      <c r="D605" s="100">
        <v>0</v>
      </c>
      <c r="E605" s="100">
        <v>0</v>
      </c>
      <c r="F605" s="100">
        <v>0</v>
      </c>
      <c r="G605" s="100">
        <v>0</v>
      </c>
      <c r="H605" s="100">
        <v>0</v>
      </c>
      <c r="I605" s="100">
        <v>0</v>
      </c>
      <c r="J605" s="100">
        <v>0</v>
      </c>
      <c r="K605" s="101">
        <v>0</v>
      </c>
      <c r="L605" s="102">
        <f t="shared" si="21"/>
        <v>0</v>
      </c>
      <c r="M605" s="102">
        <v>0</v>
      </c>
      <c r="N605" s="102">
        <v>0</v>
      </c>
      <c r="O605" s="103">
        <v>0</v>
      </c>
      <c r="P605" s="104">
        <v>0</v>
      </c>
      <c r="Q605" s="105">
        <v>0</v>
      </c>
    </row>
    <row r="606" spans="1:17" x14ac:dyDescent="0.25">
      <c r="A606" s="98">
        <f t="shared" si="22"/>
        <v>62458</v>
      </c>
      <c r="B606" s="98" t="str">
        <f>+asset_level_drivers!$G$1</f>
        <v>FORE ONLY</v>
      </c>
      <c r="C606" s="99">
        <v>0</v>
      </c>
      <c r="D606" s="100">
        <v>0</v>
      </c>
      <c r="E606" s="100">
        <v>0</v>
      </c>
      <c r="F606" s="100">
        <v>0</v>
      </c>
      <c r="G606" s="100">
        <v>0</v>
      </c>
      <c r="H606" s="100">
        <v>0</v>
      </c>
      <c r="I606" s="100">
        <v>0</v>
      </c>
      <c r="J606" s="100">
        <v>0</v>
      </c>
      <c r="K606" s="101">
        <v>0</v>
      </c>
      <c r="L606" s="102">
        <f t="shared" si="21"/>
        <v>0</v>
      </c>
      <c r="M606" s="102">
        <v>0</v>
      </c>
      <c r="N606" s="102">
        <v>0</v>
      </c>
      <c r="O606" s="103">
        <v>0</v>
      </c>
      <c r="P606" s="104">
        <v>0</v>
      </c>
      <c r="Q606" s="97">
        <v>0</v>
      </c>
    </row>
    <row r="607" spans="1:17" x14ac:dyDescent="0.25">
      <c r="A607" s="98">
        <f t="shared" si="22"/>
        <v>62489</v>
      </c>
      <c r="B607" s="98" t="str">
        <f>+asset_level_drivers!$G$1</f>
        <v>FORE ONLY</v>
      </c>
      <c r="C607" s="99">
        <v>0</v>
      </c>
      <c r="D607" s="100">
        <v>0</v>
      </c>
      <c r="E607" s="100">
        <v>0</v>
      </c>
      <c r="F607" s="100">
        <v>0</v>
      </c>
      <c r="G607" s="100">
        <v>0</v>
      </c>
      <c r="H607" s="100">
        <v>0</v>
      </c>
      <c r="I607" s="100">
        <v>0</v>
      </c>
      <c r="J607" s="100">
        <v>0</v>
      </c>
      <c r="K607" s="101">
        <v>0</v>
      </c>
      <c r="L607" s="102">
        <f t="shared" si="21"/>
        <v>0</v>
      </c>
      <c r="M607" s="102">
        <v>0</v>
      </c>
      <c r="N607" s="102">
        <v>0</v>
      </c>
      <c r="O607" s="103">
        <v>0</v>
      </c>
      <c r="P607" s="104">
        <v>0</v>
      </c>
      <c r="Q607" s="105">
        <v>0</v>
      </c>
    </row>
    <row r="608" spans="1:17" x14ac:dyDescent="0.25">
      <c r="A608" s="98">
        <f t="shared" si="22"/>
        <v>62517</v>
      </c>
      <c r="B608" s="98" t="str">
        <f>+asset_level_drivers!$G$1</f>
        <v>FORE ONLY</v>
      </c>
      <c r="C608" s="99">
        <v>0</v>
      </c>
      <c r="D608" s="100">
        <v>0</v>
      </c>
      <c r="E608" s="100">
        <v>0</v>
      </c>
      <c r="F608" s="100">
        <v>0</v>
      </c>
      <c r="G608" s="100">
        <v>0</v>
      </c>
      <c r="H608" s="100">
        <v>0</v>
      </c>
      <c r="I608" s="100">
        <v>0</v>
      </c>
      <c r="J608" s="100">
        <v>0</v>
      </c>
      <c r="K608" s="101">
        <v>0</v>
      </c>
      <c r="L608" s="102">
        <f t="shared" si="21"/>
        <v>0</v>
      </c>
      <c r="M608" s="102">
        <v>0</v>
      </c>
      <c r="N608" s="102">
        <v>0</v>
      </c>
      <c r="O608" s="103">
        <v>0</v>
      </c>
      <c r="P608" s="104">
        <v>0</v>
      </c>
      <c r="Q608" s="97">
        <v>0</v>
      </c>
    </row>
    <row r="609" spans="1:17" x14ac:dyDescent="0.25">
      <c r="A609" s="98">
        <f t="shared" si="22"/>
        <v>62548</v>
      </c>
      <c r="B609" s="98" t="str">
        <f>+asset_level_drivers!$G$1</f>
        <v>FORE ONLY</v>
      </c>
      <c r="C609" s="99">
        <v>0</v>
      </c>
      <c r="D609" s="100">
        <v>0</v>
      </c>
      <c r="E609" s="100">
        <v>0</v>
      </c>
      <c r="F609" s="100">
        <v>0</v>
      </c>
      <c r="G609" s="100">
        <v>0</v>
      </c>
      <c r="H609" s="100">
        <v>0</v>
      </c>
      <c r="I609" s="100">
        <v>0</v>
      </c>
      <c r="J609" s="100">
        <v>0</v>
      </c>
      <c r="K609" s="101">
        <v>0</v>
      </c>
      <c r="L609" s="102">
        <f t="shared" si="21"/>
        <v>0</v>
      </c>
      <c r="M609" s="102">
        <v>0</v>
      </c>
      <c r="N609" s="102">
        <v>0</v>
      </c>
      <c r="O609" s="103">
        <v>0</v>
      </c>
      <c r="P609" s="104">
        <v>0</v>
      </c>
      <c r="Q609" s="105">
        <v>0</v>
      </c>
    </row>
    <row r="610" spans="1:17" x14ac:dyDescent="0.25">
      <c r="A610" s="98">
        <f t="shared" si="22"/>
        <v>62578</v>
      </c>
      <c r="B610" s="98" t="str">
        <f>+asset_level_drivers!$G$1</f>
        <v>FORE ONLY</v>
      </c>
      <c r="C610" s="99">
        <v>0</v>
      </c>
      <c r="D610" s="100">
        <v>0</v>
      </c>
      <c r="E610" s="100">
        <v>0</v>
      </c>
      <c r="F610" s="100">
        <v>0</v>
      </c>
      <c r="G610" s="100">
        <v>0</v>
      </c>
      <c r="H610" s="100">
        <v>0</v>
      </c>
      <c r="I610" s="100">
        <v>0</v>
      </c>
      <c r="J610" s="100">
        <v>0</v>
      </c>
      <c r="K610" s="101">
        <v>0</v>
      </c>
      <c r="L610" s="102">
        <f t="shared" si="21"/>
        <v>0</v>
      </c>
      <c r="M610" s="102">
        <v>0</v>
      </c>
      <c r="N610" s="102">
        <v>0</v>
      </c>
      <c r="O610" s="103">
        <v>0</v>
      </c>
      <c r="P610" s="104">
        <v>0</v>
      </c>
      <c r="Q610" s="97">
        <v>0</v>
      </c>
    </row>
    <row r="611" spans="1:17" x14ac:dyDescent="0.25">
      <c r="A611" s="98">
        <f t="shared" si="22"/>
        <v>62609</v>
      </c>
      <c r="B611" s="98" t="str">
        <f>+asset_level_drivers!$G$1</f>
        <v>FORE ONLY</v>
      </c>
      <c r="C611" s="99">
        <v>0</v>
      </c>
      <c r="D611" s="100">
        <v>0</v>
      </c>
      <c r="E611" s="100">
        <v>0</v>
      </c>
      <c r="F611" s="100">
        <v>0</v>
      </c>
      <c r="G611" s="100">
        <v>0</v>
      </c>
      <c r="H611" s="100">
        <v>0</v>
      </c>
      <c r="I611" s="100">
        <v>0</v>
      </c>
      <c r="J611" s="100">
        <v>0</v>
      </c>
      <c r="K611" s="101">
        <v>0</v>
      </c>
      <c r="L611" s="102">
        <f t="shared" si="21"/>
        <v>0</v>
      </c>
      <c r="M611" s="102">
        <v>0</v>
      </c>
      <c r="N611" s="102">
        <v>0</v>
      </c>
      <c r="O611" s="103">
        <v>0</v>
      </c>
      <c r="P611" s="104">
        <v>0</v>
      </c>
      <c r="Q611" s="105">
        <v>0</v>
      </c>
    </row>
    <row r="612" spans="1:17" x14ac:dyDescent="0.25">
      <c r="A612" s="98">
        <f t="shared" si="22"/>
        <v>62639</v>
      </c>
      <c r="B612" s="98" t="str">
        <f>+asset_level_drivers!$G$1</f>
        <v>FORE ONLY</v>
      </c>
      <c r="C612" s="99">
        <v>0</v>
      </c>
      <c r="D612" s="100">
        <v>0</v>
      </c>
      <c r="E612" s="100">
        <v>0</v>
      </c>
      <c r="F612" s="100">
        <v>0</v>
      </c>
      <c r="G612" s="100">
        <v>0</v>
      </c>
      <c r="H612" s="100">
        <v>0</v>
      </c>
      <c r="I612" s="100">
        <v>0</v>
      </c>
      <c r="J612" s="100">
        <v>0</v>
      </c>
      <c r="K612" s="101">
        <v>0</v>
      </c>
      <c r="L612" s="102">
        <f t="shared" si="21"/>
        <v>0</v>
      </c>
      <c r="M612" s="102">
        <v>0</v>
      </c>
      <c r="N612" s="102">
        <v>0</v>
      </c>
      <c r="O612" s="103">
        <v>0</v>
      </c>
      <c r="P612" s="104">
        <v>0</v>
      </c>
      <c r="Q612" s="97">
        <v>0</v>
      </c>
    </row>
    <row r="613" spans="1:17" x14ac:dyDescent="0.25">
      <c r="A613" s="98">
        <f t="shared" si="22"/>
        <v>62670</v>
      </c>
      <c r="B613" s="98" t="str">
        <f>+asset_level_drivers!$G$1</f>
        <v>FORE ONLY</v>
      </c>
      <c r="C613" s="99">
        <v>0</v>
      </c>
      <c r="D613" s="100">
        <v>0</v>
      </c>
      <c r="E613" s="100">
        <v>0</v>
      </c>
      <c r="F613" s="100">
        <v>0</v>
      </c>
      <c r="G613" s="100">
        <v>0</v>
      </c>
      <c r="H613" s="100">
        <v>0</v>
      </c>
      <c r="I613" s="100">
        <v>0</v>
      </c>
      <c r="J613" s="100">
        <v>0</v>
      </c>
      <c r="K613" s="101">
        <v>0</v>
      </c>
      <c r="L613" s="102">
        <f t="shared" si="21"/>
        <v>0</v>
      </c>
      <c r="M613" s="102">
        <v>0</v>
      </c>
      <c r="N613" s="102">
        <v>0</v>
      </c>
      <c r="O613" s="103">
        <v>0</v>
      </c>
      <c r="P613" s="104">
        <v>0</v>
      </c>
      <c r="Q613" s="105">
        <v>0</v>
      </c>
    </row>
    <row r="614" spans="1:17" x14ac:dyDescent="0.25">
      <c r="A614" s="98">
        <f t="shared" si="22"/>
        <v>62701</v>
      </c>
      <c r="B614" s="98" t="str">
        <f>+asset_level_drivers!$G$1</f>
        <v>FORE ONLY</v>
      </c>
      <c r="C614" s="99">
        <v>0</v>
      </c>
      <c r="D614" s="100">
        <v>0</v>
      </c>
      <c r="E614" s="100">
        <v>0</v>
      </c>
      <c r="F614" s="100">
        <v>0</v>
      </c>
      <c r="G614" s="100">
        <v>0</v>
      </c>
      <c r="H614" s="100">
        <v>0</v>
      </c>
      <c r="I614" s="100">
        <v>0</v>
      </c>
      <c r="J614" s="100">
        <v>0</v>
      </c>
      <c r="K614" s="101">
        <v>0</v>
      </c>
      <c r="L614" s="102">
        <f t="shared" si="21"/>
        <v>0</v>
      </c>
      <c r="M614" s="102">
        <v>0</v>
      </c>
      <c r="N614" s="102">
        <v>0</v>
      </c>
      <c r="O614" s="103">
        <v>0</v>
      </c>
      <c r="P614" s="104">
        <v>0</v>
      </c>
      <c r="Q614" s="97">
        <v>0</v>
      </c>
    </row>
    <row r="615" spans="1:17" x14ac:dyDescent="0.25">
      <c r="A615" s="98">
        <f t="shared" si="22"/>
        <v>62731</v>
      </c>
      <c r="B615" s="98" t="str">
        <f>+asset_level_drivers!$G$1</f>
        <v>FORE ONLY</v>
      </c>
      <c r="C615" s="99">
        <v>0</v>
      </c>
      <c r="D615" s="100">
        <v>0</v>
      </c>
      <c r="E615" s="100">
        <v>0</v>
      </c>
      <c r="F615" s="100">
        <v>0</v>
      </c>
      <c r="G615" s="100">
        <v>0</v>
      </c>
      <c r="H615" s="100">
        <v>0</v>
      </c>
      <c r="I615" s="100">
        <v>0</v>
      </c>
      <c r="J615" s="100">
        <v>0</v>
      </c>
      <c r="K615" s="101">
        <v>0</v>
      </c>
      <c r="L615" s="102">
        <f t="shared" si="21"/>
        <v>0</v>
      </c>
      <c r="M615" s="102">
        <v>0</v>
      </c>
      <c r="N615" s="102">
        <v>0</v>
      </c>
      <c r="O615" s="103">
        <v>0</v>
      </c>
      <c r="P615" s="104">
        <v>0</v>
      </c>
      <c r="Q615" s="105">
        <v>0</v>
      </c>
    </row>
    <row r="616" spans="1:17" x14ac:dyDescent="0.25">
      <c r="A616" s="98">
        <f t="shared" si="22"/>
        <v>62762</v>
      </c>
      <c r="B616" s="98" t="str">
        <f>+asset_level_drivers!$G$1</f>
        <v>FORE ONLY</v>
      </c>
      <c r="C616" s="99">
        <v>0</v>
      </c>
      <c r="D616" s="100">
        <v>0</v>
      </c>
      <c r="E616" s="100">
        <v>0</v>
      </c>
      <c r="F616" s="100">
        <v>0</v>
      </c>
      <c r="G616" s="100">
        <v>0</v>
      </c>
      <c r="H616" s="100">
        <v>0</v>
      </c>
      <c r="I616" s="100">
        <v>0</v>
      </c>
      <c r="J616" s="100">
        <v>0</v>
      </c>
      <c r="K616" s="101">
        <v>0</v>
      </c>
      <c r="L616" s="102">
        <f t="shared" si="21"/>
        <v>0</v>
      </c>
      <c r="M616" s="102">
        <v>0</v>
      </c>
      <c r="N616" s="102">
        <v>0</v>
      </c>
      <c r="O616" s="103">
        <v>0</v>
      </c>
      <c r="P616" s="104">
        <v>0</v>
      </c>
      <c r="Q616" s="97">
        <v>0</v>
      </c>
    </row>
    <row r="617" spans="1:17" x14ac:dyDescent="0.25">
      <c r="A617" s="98">
        <f t="shared" si="22"/>
        <v>62792</v>
      </c>
      <c r="B617" s="98" t="str">
        <f>+asset_level_drivers!$G$1</f>
        <v>FORE ONLY</v>
      </c>
      <c r="C617" s="99">
        <v>0</v>
      </c>
      <c r="D617" s="100">
        <v>0</v>
      </c>
      <c r="E617" s="100">
        <v>0</v>
      </c>
      <c r="F617" s="100">
        <v>0</v>
      </c>
      <c r="G617" s="100">
        <v>0</v>
      </c>
      <c r="H617" s="100">
        <v>0</v>
      </c>
      <c r="I617" s="100">
        <v>0</v>
      </c>
      <c r="J617" s="100">
        <v>0</v>
      </c>
      <c r="K617" s="101">
        <v>0</v>
      </c>
      <c r="L617" s="102">
        <f t="shared" si="21"/>
        <v>0</v>
      </c>
      <c r="M617" s="102">
        <v>0</v>
      </c>
      <c r="N617" s="102">
        <v>0</v>
      </c>
      <c r="O617" s="103">
        <v>0</v>
      </c>
      <c r="P617" s="104">
        <v>0</v>
      </c>
      <c r="Q617" s="105">
        <v>0</v>
      </c>
    </row>
    <row r="618" spans="1:17" x14ac:dyDescent="0.25">
      <c r="A618" s="98">
        <f t="shared" si="22"/>
        <v>62823</v>
      </c>
      <c r="B618" s="98" t="str">
        <f>+asset_level_drivers!$G$1</f>
        <v>FORE ONLY</v>
      </c>
      <c r="C618" s="99">
        <v>0</v>
      </c>
      <c r="D618" s="100">
        <v>0</v>
      </c>
      <c r="E618" s="100">
        <v>0</v>
      </c>
      <c r="F618" s="100">
        <v>0</v>
      </c>
      <c r="G618" s="100">
        <v>0</v>
      </c>
      <c r="H618" s="100">
        <v>0</v>
      </c>
      <c r="I618" s="100">
        <v>0</v>
      </c>
      <c r="J618" s="100">
        <v>0</v>
      </c>
      <c r="K618" s="101">
        <v>0</v>
      </c>
      <c r="L618" s="102">
        <f t="shared" si="21"/>
        <v>0</v>
      </c>
      <c r="M618" s="102">
        <v>0</v>
      </c>
      <c r="N618" s="102">
        <v>0</v>
      </c>
      <c r="O618" s="103">
        <v>0</v>
      </c>
      <c r="P618" s="104">
        <v>0</v>
      </c>
      <c r="Q618" s="97">
        <v>0</v>
      </c>
    </row>
    <row r="619" spans="1:17" x14ac:dyDescent="0.25">
      <c r="A619" s="98">
        <f t="shared" si="22"/>
        <v>62854</v>
      </c>
      <c r="B619" s="98" t="str">
        <f>+asset_level_drivers!$G$1</f>
        <v>FORE ONLY</v>
      </c>
      <c r="C619" s="99">
        <v>0</v>
      </c>
      <c r="D619" s="100">
        <v>0</v>
      </c>
      <c r="E619" s="100">
        <v>0</v>
      </c>
      <c r="F619" s="100">
        <v>0</v>
      </c>
      <c r="G619" s="100">
        <v>0</v>
      </c>
      <c r="H619" s="100">
        <v>0</v>
      </c>
      <c r="I619" s="100">
        <v>0</v>
      </c>
      <c r="J619" s="100">
        <v>0</v>
      </c>
      <c r="K619" s="101">
        <v>0</v>
      </c>
      <c r="L619" s="102">
        <f t="shared" si="21"/>
        <v>0</v>
      </c>
      <c r="M619" s="102">
        <v>0</v>
      </c>
      <c r="N619" s="102">
        <v>0</v>
      </c>
      <c r="O619" s="103">
        <v>0</v>
      </c>
      <c r="P619" s="104">
        <v>0</v>
      </c>
      <c r="Q619" s="105">
        <v>0</v>
      </c>
    </row>
    <row r="620" spans="1:17" x14ac:dyDescent="0.25">
      <c r="A620" s="98">
        <f t="shared" si="22"/>
        <v>62883</v>
      </c>
      <c r="B620" s="98" t="str">
        <f>+asset_level_drivers!$G$1</f>
        <v>FORE ONLY</v>
      </c>
      <c r="C620" s="99">
        <v>0</v>
      </c>
      <c r="D620" s="100">
        <v>0</v>
      </c>
      <c r="E620" s="100">
        <v>0</v>
      </c>
      <c r="F620" s="100">
        <v>0</v>
      </c>
      <c r="G620" s="100">
        <v>0</v>
      </c>
      <c r="H620" s="100">
        <v>0</v>
      </c>
      <c r="I620" s="100">
        <v>0</v>
      </c>
      <c r="J620" s="100">
        <v>0</v>
      </c>
      <c r="K620" s="101">
        <v>0</v>
      </c>
      <c r="L620" s="102">
        <f t="shared" si="21"/>
        <v>0</v>
      </c>
      <c r="M620" s="102">
        <v>0</v>
      </c>
      <c r="N620" s="102">
        <v>0</v>
      </c>
      <c r="O620" s="103">
        <v>0</v>
      </c>
      <c r="P620" s="104">
        <v>0</v>
      </c>
      <c r="Q620" s="97">
        <v>0</v>
      </c>
    </row>
    <row r="621" spans="1:17" x14ac:dyDescent="0.25">
      <c r="A621" s="98">
        <f t="shared" si="22"/>
        <v>62914</v>
      </c>
      <c r="B621" s="98" t="str">
        <f>+asset_level_drivers!$G$1</f>
        <v>FORE ONLY</v>
      </c>
      <c r="C621" s="99">
        <v>0</v>
      </c>
      <c r="D621" s="100">
        <v>0</v>
      </c>
      <c r="E621" s="100">
        <v>0</v>
      </c>
      <c r="F621" s="100">
        <v>0</v>
      </c>
      <c r="G621" s="100">
        <v>0</v>
      </c>
      <c r="H621" s="100">
        <v>0</v>
      </c>
      <c r="I621" s="100">
        <v>0</v>
      </c>
      <c r="J621" s="100">
        <v>0</v>
      </c>
      <c r="K621" s="101">
        <v>0</v>
      </c>
      <c r="L621" s="102">
        <f t="shared" si="21"/>
        <v>0</v>
      </c>
      <c r="M621" s="102">
        <v>0</v>
      </c>
      <c r="N621" s="102">
        <v>0</v>
      </c>
      <c r="O621" s="103">
        <v>0</v>
      </c>
      <c r="P621" s="104">
        <v>0</v>
      </c>
      <c r="Q621" s="105">
        <v>0</v>
      </c>
    </row>
    <row r="622" spans="1:17" x14ac:dyDescent="0.25">
      <c r="A622" s="98">
        <f t="shared" si="22"/>
        <v>62944</v>
      </c>
      <c r="B622" s="98" t="str">
        <f>+asset_level_drivers!$G$1</f>
        <v>FORE ONLY</v>
      </c>
      <c r="C622" s="99">
        <v>0</v>
      </c>
      <c r="D622" s="100">
        <v>0</v>
      </c>
      <c r="E622" s="100">
        <v>0</v>
      </c>
      <c r="F622" s="100">
        <v>0</v>
      </c>
      <c r="G622" s="100">
        <v>0</v>
      </c>
      <c r="H622" s="100">
        <v>0</v>
      </c>
      <c r="I622" s="100">
        <v>0</v>
      </c>
      <c r="J622" s="100">
        <v>0</v>
      </c>
      <c r="K622" s="101">
        <v>0</v>
      </c>
      <c r="L622" s="102">
        <f t="shared" si="21"/>
        <v>0</v>
      </c>
      <c r="M622" s="102">
        <v>0</v>
      </c>
      <c r="N622" s="102">
        <v>0</v>
      </c>
      <c r="O622" s="103">
        <v>0</v>
      </c>
      <c r="P622" s="104">
        <v>0</v>
      </c>
      <c r="Q622" s="97">
        <v>0</v>
      </c>
    </row>
    <row r="623" spans="1:17" x14ac:dyDescent="0.25">
      <c r="A623" s="98">
        <f t="shared" si="22"/>
        <v>62975</v>
      </c>
      <c r="B623" s="98" t="str">
        <f>+asset_level_drivers!$G$1</f>
        <v>FORE ONLY</v>
      </c>
      <c r="C623" s="99">
        <v>0</v>
      </c>
      <c r="D623" s="100">
        <v>0</v>
      </c>
      <c r="E623" s="100">
        <v>0</v>
      </c>
      <c r="F623" s="100">
        <v>0</v>
      </c>
      <c r="G623" s="100">
        <v>0</v>
      </c>
      <c r="H623" s="100">
        <v>0</v>
      </c>
      <c r="I623" s="100">
        <v>0</v>
      </c>
      <c r="J623" s="100">
        <v>0</v>
      </c>
      <c r="K623" s="101">
        <v>0</v>
      </c>
      <c r="L623" s="102">
        <f t="shared" si="21"/>
        <v>0</v>
      </c>
      <c r="M623" s="102">
        <v>0</v>
      </c>
      <c r="N623" s="102">
        <v>0</v>
      </c>
      <c r="O623" s="103">
        <v>0</v>
      </c>
      <c r="P623" s="104">
        <v>0</v>
      </c>
      <c r="Q623" s="105">
        <v>0</v>
      </c>
    </row>
    <row r="624" spans="1:17" x14ac:dyDescent="0.25">
      <c r="A624" s="98">
        <f t="shared" si="22"/>
        <v>63005</v>
      </c>
      <c r="B624" s="98" t="str">
        <f>+asset_level_drivers!$G$1</f>
        <v>FORE ONLY</v>
      </c>
      <c r="C624" s="99">
        <v>0</v>
      </c>
      <c r="D624" s="100">
        <v>0</v>
      </c>
      <c r="E624" s="100">
        <v>0</v>
      </c>
      <c r="F624" s="100">
        <v>0</v>
      </c>
      <c r="G624" s="100">
        <v>0</v>
      </c>
      <c r="H624" s="100">
        <v>0</v>
      </c>
      <c r="I624" s="100">
        <v>0</v>
      </c>
      <c r="J624" s="100">
        <v>0</v>
      </c>
      <c r="K624" s="101">
        <v>0</v>
      </c>
      <c r="L624" s="102">
        <f t="shared" si="21"/>
        <v>0</v>
      </c>
      <c r="M624" s="102">
        <v>0</v>
      </c>
      <c r="N624" s="102">
        <v>0</v>
      </c>
      <c r="O624" s="103">
        <v>0</v>
      </c>
      <c r="P624" s="104">
        <v>0</v>
      </c>
      <c r="Q624" s="97">
        <v>0</v>
      </c>
    </row>
    <row r="625" spans="1:17" x14ac:dyDescent="0.25">
      <c r="A625" s="98">
        <f t="shared" si="22"/>
        <v>63036</v>
      </c>
      <c r="B625" s="98" t="str">
        <f>+asset_level_drivers!$G$1</f>
        <v>FORE ONLY</v>
      </c>
      <c r="C625" s="99">
        <v>0</v>
      </c>
      <c r="D625" s="100">
        <v>0</v>
      </c>
      <c r="E625" s="100">
        <v>0</v>
      </c>
      <c r="F625" s="100">
        <v>0</v>
      </c>
      <c r="G625" s="100">
        <v>0</v>
      </c>
      <c r="H625" s="100">
        <v>0</v>
      </c>
      <c r="I625" s="100">
        <v>0</v>
      </c>
      <c r="J625" s="100">
        <v>0</v>
      </c>
      <c r="K625" s="101">
        <v>0</v>
      </c>
      <c r="L625" s="102">
        <f t="shared" si="21"/>
        <v>0</v>
      </c>
      <c r="M625" s="102">
        <v>0</v>
      </c>
      <c r="N625" s="102">
        <v>0</v>
      </c>
      <c r="O625" s="103">
        <v>0</v>
      </c>
      <c r="P625" s="104">
        <v>0</v>
      </c>
      <c r="Q625" s="105">
        <v>0</v>
      </c>
    </row>
    <row r="626" spans="1:17" x14ac:dyDescent="0.25">
      <c r="A626" s="98">
        <f t="shared" si="22"/>
        <v>63067</v>
      </c>
      <c r="B626" s="98" t="str">
        <f>+asset_level_drivers!$G$1</f>
        <v>FORE ONLY</v>
      </c>
      <c r="C626" s="99">
        <v>0</v>
      </c>
      <c r="D626" s="100">
        <v>0</v>
      </c>
      <c r="E626" s="100">
        <v>0</v>
      </c>
      <c r="F626" s="100">
        <v>0</v>
      </c>
      <c r="G626" s="100">
        <v>0</v>
      </c>
      <c r="H626" s="100">
        <v>0</v>
      </c>
      <c r="I626" s="100">
        <v>0</v>
      </c>
      <c r="J626" s="100">
        <v>0</v>
      </c>
      <c r="K626" s="101">
        <v>0</v>
      </c>
      <c r="L626" s="102">
        <f t="shared" si="21"/>
        <v>0</v>
      </c>
      <c r="M626" s="102">
        <v>0</v>
      </c>
      <c r="N626" s="102">
        <v>0</v>
      </c>
      <c r="O626" s="103">
        <v>0</v>
      </c>
      <c r="P626" s="104">
        <v>0</v>
      </c>
      <c r="Q626" s="97">
        <v>0</v>
      </c>
    </row>
    <row r="627" spans="1:17" x14ac:dyDescent="0.25">
      <c r="A627" s="98">
        <f t="shared" si="22"/>
        <v>63097</v>
      </c>
      <c r="B627" s="98" t="str">
        <f>+asset_level_drivers!$G$1</f>
        <v>FORE ONLY</v>
      </c>
      <c r="C627" s="99">
        <v>0</v>
      </c>
      <c r="D627" s="100">
        <v>0</v>
      </c>
      <c r="E627" s="100">
        <v>0</v>
      </c>
      <c r="F627" s="100">
        <v>0</v>
      </c>
      <c r="G627" s="100">
        <v>0</v>
      </c>
      <c r="H627" s="100">
        <v>0</v>
      </c>
      <c r="I627" s="100">
        <v>0</v>
      </c>
      <c r="J627" s="100">
        <v>0</v>
      </c>
      <c r="K627" s="101">
        <v>0</v>
      </c>
      <c r="L627" s="102">
        <f t="shared" si="21"/>
        <v>0</v>
      </c>
      <c r="M627" s="102">
        <v>0</v>
      </c>
      <c r="N627" s="102">
        <v>0</v>
      </c>
      <c r="O627" s="103">
        <v>0</v>
      </c>
      <c r="P627" s="104">
        <v>0</v>
      </c>
      <c r="Q627" s="105">
        <v>0</v>
      </c>
    </row>
    <row r="628" spans="1:17" x14ac:dyDescent="0.25">
      <c r="A628" s="98">
        <f t="shared" si="22"/>
        <v>63128</v>
      </c>
      <c r="B628" s="98" t="str">
        <f>+asset_level_drivers!$G$1</f>
        <v>FORE ONLY</v>
      </c>
      <c r="C628" s="99">
        <v>0</v>
      </c>
      <c r="D628" s="100">
        <v>0</v>
      </c>
      <c r="E628" s="100">
        <v>0</v>
      </c>
      <c r="F628" s="100">
        <v>0</v>
      </c>
      <c r="G628" s="100">
        <v>0</v>
      </c>
      <c r="H628" s="100">
        <v>0</v>
      </c>
      <c r="I628" s="100">
        <v>0</v>
      </c>
      <c r="J628" s="100">
        <v>0</v>
      </c>
      <c r="K628" s="101">
        <v>0</v>
      </c>
      <c r="L628" s="102">
        <f t="shared" si="21"/>
        <v>0</v>
      </c>
      <c r="M628" s="102">
        <v>0</v>
      </c>
      <c r="N628" s="102">
        <v>0</v>
      </c>
      <c r="O628" s="103">
        <v>0</v>
      </c>
      <c r="P628" s="104">
        <v>0</v>
      </c>
      <c r="Q628" s="97">
        <v>0</v>
      </c>
    </row>
    <row r="629" spans="1:17" x14ac:dyDescent="0.25">
      <c r="A629" s="98">
        <f t="shared" si="22"/>
        <v>63158</v>
      </c>
      <c r="B629" s="98" t="str">
        <f>+asset_level_drivers!$G$1</f>
        <v>FORE ONLY</v>
      </c>
      <c r="C629" s="99">
        <v>0</v>
      </c>
      <c r="D629" s="100">
        <v>0</v>
      </c>
      <c r="E629" s="100">
        <v>0</v>
      </c>
      <c r="F629" s="100">
        <v>0</v>
      </c>
      <c r="G629" s="100">
        <v>0</v>
      </c>
      <c r="H629" s="100">
        <v>0</v>
      </c>
      <c r="I629" s="100">
        <v>0</v>
      </c>
      <c r="J629" s="100">
        <v>0</v>
      </c>
      <c r="K629" s="101">
        <v>0</v>
      </c>
      <c r="L629" s="102">
        <f t="shared" si="21"/>
        <v>0</v>
      </c>
      <c r="M629" s="102">
        <v>0</v>
      </c>
      <c r="N629" s="102">
        <v>0</v>
      </c>
      <c r="O629" s="103">
        <v>0</v>
      </c>
      <c r="P629" s="104">
        <v>0</v>
      </c>
      <c r="Q629" s="105">
        <v>0</v>
      </c>
    </row>
    <row r="630" spans="1:17" x14ac:dyDescent="0.25">
      <c r="A630" s="98">
        <f t="shared" si="22"/>
        <v>63189</v>
      </c>
      <c r="B630" s="98" t="str">
        <f>+asset_level_drivers!$G$1</f>
        <v>FORE ONLY</v>
      </c>
      <c r="C630" s="99">
        <v>0</v>
      </c>
      <c r="D630" s="100">
        <v>0</v>
      </c>
      <c r="E630" s="100">
        <v>0</v>
      </c>
      <c r="F630" s="100">
        <v>0</v>
      </c>
      <c r="G630" s="100">
        <v>0</v>
      </c>
      <c r="H630" s="100">
        <v>0</v>
      </c>
      <c r="I630" s="100">
        <v>0</v>
      </c>
      <c r="J630" s="100">
        <v>0</v>
      </c>
      <c r="K630" s="101">
        <v>0</v>
      </c>
      <c r="L630" s="102">
        <f t="shared" si="21"/>
        <v>0</v>
      </c>
      <c r="M630" s="102">
        <v>0</v>
      </c>
      <c r="N630" s="102">
        <v>0</v>
      </c>
      <c r="O630" s="103">
        <v>0</v>
      </c>
      <c r="P630" s="104">
        <v>0</v>
      </c>
      <c r="Q630" s="97">
        <v>0</v>
      </c>
    </row>
    <row r="631" spans="1:17" x14ac:dyDescent="0.25">
      <c r="A631" s="98">
        <f t="shared" si="22"/>
        <v>63220</v>
      </c>
      <c r="B631" s="98" t="str">
        <f>+asset_level_drivers!$G$1</f>
        <v>FORE ONLY</v>
      </c>
      <c r="C631" s="99">
        <v>0</v>
      </c>
      <c r="D631" s="100">
        <v>0</v>
      </c>
      <c r="E631" s="100">
        <v>0</v>
      </c>
      <c r="F631" s="100">
        <v>0</v>
      </c>
      <c r="G631" s="100">
        <v>0</v>
      </c>
      <c r="H631" s="100">
        <v>0</v>
      </c>
      <c r="I631" s="100">
        <v>0</v>
      </c>
      <c r="J631" s="100">
        <v>0</v>
      </c>
      <c r="K631" s="101">
        <v>0</v>
      </c>
      <c r="L631" s="102">
        <f t="shared" si="21"/>
        <v>0</v>
      </c>
      <c r="M631" s="102">
        <v>0</v>
      </c>
      <c r="N631" s="102">
        <v>0</v>
      </c>
      <c r="O631" s="103">
        <v>0</v>
      </c>
      <c r="P631" s="104">
        <v>0</v>
      </c>
      <c r="Q631" s="105">
        <v>0</v>
      </c>
    </row>
    <row r="632" spans="1:17" x14ac:dyDescent="0.25">
      <c r="A632" s="98">
        <f t="shared" si="22"/>
        <v>63248</v>
      </c>
      <c r="B632" s="98" t="str">
        <f>+asset_level_drivers!$G$1</f>
        <v>FORE ONLY</v>
      </c>
      <c r="C632" s="99">
        <v>0</v>
      </c>
      <c r="D632" s="100">
        <v>0</v>
      </c>
      <c r="E632" s="100">
        <v>0</v>
      </c>
      <c r="F632" s="100">
        <v>0</v>
      </c>
      <c r="G632" s="100">
        <v>0</v>
      </c>
      <c r="H632" s="100">
        <v>0</v>
      </c>
      <c r="I632" s="100">
        <v>0</v>
      </c>
      <c r="J632" s="100">
        <v>0</v>
      </c>
      <c r="K632" s="101">
        <v>0</v>
      </c>
      <c r="L632" s="102">
        <f t="shared" si="21"/>
        <v>0</v>
      </c>
      <c r="M632" s="102">
        <v>0</v>
      </c>
      <c r="N632" s="102">
        <v>0</v>
      </c>
      <c r="O632" s="103">
        <v>0</v>
      </c>
      <c r="P632" s="104">
        <v>0</v>
      </c>
      <c r="Q632" s="97">
        <v>0</v>
      </c>
    </row>
    <row r="633" spans="1:17" x14ac:dyDescent="0.25">
      <c r="A633" s="98">
        <f t="shared" si="22"/>
        <v>63279</v>
      </c>
      <c r="B633" s="98" t="str">
        <f>+asset_level_drivers!$G$1</f>
        <v>FORE ONLY</v>
      </c>
      <c r="C633" s="99">
        <v>0</v>
      </c>
      <c r="D633" s="100">
        <v>0</v>
      </c>
      <c r="E633" s="100">
        <v>0</v>
      </c>
      <c r="F633" s="100">
        <v>0</v>
      </c>
      <c r="G633" s="100">
        <v>0</v>
      </c>
      <c r="H633" s="100">
        <v>0</v>
      </c>
      <c r="I633" s="100">
        <v>0</v>
      </c>
      <c r="J633" s="100">
        <v>0</v>
      </c>
      <c r="K633" s="101">
        <v>0</v>
      </c>
      <c r="L633" s="102">
        <f t="shared" si="21"/>
        <v>0</v>
      </c>
      <c r="M633" s="102">
        <v>0</v>
      </c>
      <c r="N633" s="102">
        <v>0</v>
      </c>
      <c r="O633" s="103">
        <v>0</v>
      </c>
      <c r="P633" s="104">
        <v>0</v>
      </c>
      <c r="Q633" s="105">
        <v>0</v>
      </c>
    </row>
    <row r="634" spans="1:17" x14ac:dyDescent="0.25">
      <c r="A634" s="98">
        <f t="shared" si="22"/>
        <v>63309</v>
      </c>
      <c r="B634" s="98" t="str">
        <f>+asset_level_drivers!$G$1</f>
        <v>FORE ONLY</v>
      </c>
      <c r="C634" s="99">
        <v>0</v>
      </c>
      <c r="D634" s="100">
        <v>0</v>
      </c>
      <c r="E634" s="100">
        <v>0</v>
      </c>
      <c r="F634" s="100">
        <v>0</v>
      </c>
      <c r="G634" s="100">
        <v>0</v>
      </c>
      <c r="H634" s="100">
        <v>0</v>
      </c>
      <c r="I634" s="100">
        <v>0</v>
      </c>
      <c r="J634" s="100">
        <v>0</v>
      </c>
      <c r="K634" s="101">
        <v>0</v>
      </c>
      <c r="L634" s="102">
        <f t="shared" si="21"/>
        <v>0</v>
      </c>
      <c r="M634" s="102">
        <v>0</v>
      </c>
      <c r="N634" s="102">
        <v>0</v>
      </c>
      <c r="O634" s="103">
        <v>0</v>
      </c>
      <c r="P634" s="104">
        <v>0</v>
      </c>
      <c r="Q634" s="97">
        <v>0</v>
      </c>
    </row>
    <row r="635" spans="1:17" x14ac:dyDescent="0.25">
      <c r="A635" s="98">
        <f t="shared" si="22"/>
        <v>63340</v>
      </c>
      <c r="B635" s="98" t="str">
        <f>+asset_level_drivers!$G$1</f>
        <v>FORE ONLY</v>
      </c>
      <c r="C635" s="99">
        <v>0</v>
      </c>
      <c r="D635" s="100">
        <v>0</v>
      </c>
      <c r="E635" s="100">
        <v>0</v>
      </c>
      <c r="F635" s="100">
        <v>0</v>
      </c>
      <c r="G635" s="100">
        <v>0</v>
      </c>
      <c r="H635" s="100">
        <v>0</v>
      </c>
      <c r="I635" s="100">
        <v>0</v>
      </c>
      <c r="J635" s="100">
        <v>0</v>
      </c>
      <c r="K635" s="101">
        <v>0</v>
      </c>
      <c r="L635" s="102">
        <f t="shared" si="21"/>
        <v>0</v>
      </c>
      <c r="M635" s="102">
        <v>0</v>
      </c>
      <c r="N635" s="102">
        <v>0</v>
      </c>
      <c r="O635" s="103">
        <v>0</v>
      </c>
      <c r="P635" s="104">
        <v>0</v>
      </c>
      <c r="Q635" s="105">
        <v>0</v>
      </c>
    </row>
    <row r="636" spans="1:17" x14ac:dyDescent="0.25">
      <c r="A636" s="98">
        <f t="shared" si="22"/>
        <v>63370</v>
      </c>
      <c r="B636" s="98" t="str">
        <f>+asset_level_drivers!$G$1</f>
        <v>FORE ONLY</v>
      </c>
      <c r="C636" s="99">
        <v>0</v>
      </c>
      <c r="D636" s="100">
        <v>0</v>
      </c>
      <c r="E636" s="100">
        <v>0</v>
      </c>
      <c r="F636" s="100">
        <v>0</v>
      </c>
      <c r="G636" s="100">
        <v>0</v>
      </c>
      <c r="H636" s="100">
        <v>0</v>
      </c>
      <c r="I636" s="100">
        <v>0</v>
      </c>
      <c r="J636" s="100">
        <v>0</v>
      </c>
      <c r="K636" s="101">
        <v>0</v>
      </c>
      <c r="L636" s="102">
        <f t="shared" si="21"/>
        <v>0</v>
      </c>
      <c r="M636" s="102">
        <v>0</v>
      </c>
      <c r="N636" s="102">
        <v>0</v>
      </c>
      <c r="O636" s="103">
        <v>0</v>
      </c>
      <c r="P636" s="104">
        <v>0</v>
      </c>
      <c r="Q636" s="97">
        <v>0</v>
      </c>
    </row>
    <row r="637" spans="1:17" x14ac:dyDescent="0.25">
      <c r="A637" s="98">
        <f t="shared" si="22"/>
        <v>63401</v>
      </c>
      <c r="B637" s="98" t="str">
        <f>+asset_level_drivers!$G$1</f>
        <v>FORE ONLY</v>
      </c>
      <c r="C637" s="99">
        <v>0</v>
      </c>
      <c r="D637" s="100">
        <v>0</v>
      </c>
      <c r="E637" s="100">
        <v>0</v>
      </c>
      <c r="F637" s="100">
        <v>0</v>
      </c>
      <c r="G637" s="100">
        <v>0</v>
      </c>
      <c r="H637" s="100">
        <v>0</v>
      </c>
      <c r="I637" s="100">
        <v>0</v>
      </c>
      <c r="J637" s="100">
        <v>0</v>
      </c>
      <c r="K637" s="101">
        <v>0</v>
      </c>
      <c r="L637" s="102">
        <f t="shared" si="21"/>
        <v>0</v>
      </c>
      <c r="M637" s="102">
        <v>0</v>
      </c>
      <c r="N637" s="102">
        <v>0</v>
      </c>
      <c r="O637" s="103">
        <v>0</v>
      </c>
      <c r="P637" s="104">
        <v>0</v>
      </c>
      <c r="Q637" s="105">
        <v>0</v>
      </c>
    </row>
    <row r="638" spans="1:17" x14ac:dyDescent="0.25">
      <c r="A638" s="98">
        <f t="shared" si="22"/>
        <v>63432</v>
      </c>
      <c r="B638" s="98" t="str">
        <f>+asset_level_drivers!$G$1</f>
        <v>FORE ONLY</v>
      </c>
      <c r="C638" s="99">
        <v>0</v>
      </c>
      <c r="D638" s="100">
        <v>0</v>
      </c>
      <c r="E638" s="100">
        <v>0</v>
      </c>
      <c r="F638" s="100">
        <v>0</v>
      </c>
      <c r="G638" s="100">
        <v>0</v>
      </c>
      <c r="H638" s="100">
        <v>0</v>
      </c>
      <c r="I638" s="100">
        <v>0</v>
      </c>
      <c r="J638" s="100">
        <v>0</v>
      </c>
      <c r="K638" s="101">
        <v>0</v>
      </c>
      <c r="L638" s="102">
        <f t="shared" si="21"/>
        <v>0</v>
      </c>
      <c r="M638" s="102">
        <v>0</v>
      </c>
      <c r="N638" s="102">
        <v>0</v>
      </c>
      <c r="O638" s="103">
        <v>0</v>
      </c>
      <c r="P638" s="104">
        <v>0</v>
      </c>
      <c r="Q638" s="97">
        <v>0</v>
      </c>
    </row>
    <row r="639" spans="1:17" x14ac:dyDescent="0.25">
      <c r="A639" s="98">
        <f t="shared" si="22"/>
        <v>63462</v>
      </c>
      <c r="B639" s="98" t="str">
        <f>+asset_level_drivers!$G$1</f>
        <v>FORE ONLY</v>
      </c>
      <c r="C639" s="99">
        <v>0</v>
      </c>
      <c r="D639" s="100">
        <v>0</v>
      </c>
      <c r="E639" s="100">
        <v>0</v>
      </c>
      <c r="F639" s="100">
        <v>0</v>
      </c>
      <c r="G639" s="100">
        <v>0</v>
      </c>
      <c r="H639" s="100">
        <v>0</v>
      </c>
      <c r="I639" s="100">
        <v>0</v>
      </c>
      <c r="J639" s="100">
        <v>0</v>
      </c>
      <c r="K639" s="101">
        <v>0</v>
      </c>
      <c r="L639" s="102">
        <f t="shared" si="21"/>
        <v>0</v>
      </c>
      <c r="M639" s="102">
        <v>0</v>
      </c>
      <c r="N639" s="102">
        <v>0</v>
      </c>
      <c r="O639" s="103">
        <v>0</v>
      </c>
      <c r="P639" s="104">
        <v>0</v>
      </c>
      <c r="Q639" s="105">
        <v>0</v>
      </c>
    </row>
    <row r="640" spans="1:17" x14ac:dyDescent="0.25">
      <c r="A640" s="98">
        <f t="shared" si="22"/>
        <v>63493</v>
      </c>
      <c r="B640" s="98" t="str">
        <f>+asset_level_drivers!$G$1</f>
        <v>FORE ONLY</v>
      </c>
      <c r="C640" s="99">
        <v>0</v>
      </c>
      <c r="D640" s="100">
        <v>0</v>
      </c>
      <c r="E640" s="100">
        <v>0</v>
      </c>
      <c r="F640" s="100">
        <v>0</v>
      </c>
      <c r="G640" s="100">
        <v>0</v>
      </c>
      <c r="H640" s="100">
        <v>0</v>
      </c>
      <c r="I640" s="100">
        <v>0</v>
      </c>
      <c r="J640" s="100">
        <v>0</v>
      </c>
      <c r="K640" s="101">
        <v>0</v>
      </c>
      <c r="L640" s="102">
        <f t="shared" si="21"/>
        <v>0</v>
      </c>
      <c r="M640" s="102">
        <v>0</v>
      </c>
      <c r="N640" s="102">
        <v>0</v>
      </c>
      <c r="O640" s="103">
        <v>0</v>
      </c>
      <c r="P640" s="104">
        <v>0</v>
      </c>
      <c r="Q640" s="97">
        <v>0</v>
      </c>
    </row>
    <row r="641" spans="1:17" x14ac:dyDescent="0.25">
      <c r="A641" s="98">
        <f t="shared" si="22"/>
        <v>63523</v>
      </c>
      <c r="B641" s="98" t="str">
        <f>+asset_level_drivers!$G$1</f>
        <v>FORE ONLY</v>
      </c>
      <c r="C641" s="99">
        <v>0</v>
      </c>
      <c r="D641" s="100">
        <v>0</v>
      </c>
      <c r="E641" s="100">
        <v>0</v>
      </c>
      <c r="F641" s="100">
        <v>0</v>
      </c>
      <c r="G641" s="100">
        <v>0</v>
      </c>
      <c r="H641" s="100">
        <v>0</v>
      </c>
      <c r="I641" s="100">
        <v>0</v>
      </c>
      <c r="J641" s="100">
        <v>0</v>
      </c>
      <c r="K641" s="101">
        <v>0</v>
      </c>
      <c r="L641" s="102">
        <f t="shared" si="21"/>
        <v>0</v>
      </c>
      <c r="M641" s="102">
        <v>0</v>
      </c>
      <c r="N641" s="102">
        <v>0</v>
      </c>
      <c r="O641" s="103">
        <v>0</v>
      </c>
      <c r="P641" s="104">
        <v>0</v>
      </c>
      <c r="Q641" s="105">
        <v>0</v>
      </c>
    </row>
    <row r="642" spans="1:17" x14ac:dyDescent="0.25">
      <c r="A642" s="98">
        <f t="shared" si="22"/>
        <v>63554</v>
      </c>
      <c r="B642" s="98" t="str">
        <f>+asset_level_drivers!$G$1</f>
        <v>FORE ONLY</v>
      </c>
      <c r="C642" s="99">
        <v>0</v>
      </c>
      <c r="D642" s="100">
        <v>0</v>
      </c>
      <c r="E642" s="100">
        <v>0</v>
      </c>
      <c r="F642" s="100">
        <v>0</v>
      </c>
      <c r="G642" s="100">
        <v>0</v>
      </c>
      <c r="H642" s="100">
        <v>0</v>
      </c>
      <c r="I642" s="100">
        <v>0</v>
      </c>
      <c r="J642" s="100">
        <v>0</v>
      </c>
      <c r="K642" s="101">
        <v>0</v>
      </c>
      <c r="L642" s="102">
        <f t="shared" ref="L642:L705" si="23">+P642+O642</f>
        <v>0</v>
      </c>
      <c r="M642" s="102">
        <v>0</v>
      </c>
      <c r="N642" s="102">
        <v>0</v>
      </c>
      <c r="O642" s="103">
        <v>0</v>
      </c>
      <c r="P642" s="104">
        <v>0</v>
      </c>
      <c r="Q642" s="97">
        <v>0</v>
      </c>
    </row>
    <row r="643" spans="1:17" x14ac:dyDescent="0.25">
      <c r="A643" s="98">
        <f t="shared" ref="A643:A706" si="24">+EOMONTH(A642,1)</f>
        <v>63585</v>
      </c>
      <c r="B643" s="98" t="str">
        <f>+asset_level_drivers!$G$1</f>
        <v>FORE ONLY</v>
      </c>
      <c r="C643" s="99">
        <v>0</v>
      </c>
      <c r="D643" s="100">
        <v>0</v>
      </c>
      <c r="E643" s="100">
        <v>0</v>
      </c>
      <c r="F643" s="100">
        <v>0</v>
      </c>
      <c r="G643" s="100">
        <v>0</v>
      </c>
      <c r="H643" s="100">
        <v>0</v>
      </c>
      <c r="I643" s="100">
        <v>0</v>
      </c>
      <c r="J643" s="100">
        <v>0</v>
      </c>
      <c r="K643" s="101">
        <v>0</v>
      </c>
      <c r="L643" s="102">
        <f t="shared" si="23"/>
        <v>0</v>
      </c>
      <c r="M643" s="102">
        <v>0</v>
      </c>
      <c r="N643" s="102">
        <v>0</v>
      </c>
      <c r="O643" s="103">
        <v>0</v>
      </c>
      <c r="P643" s="104">
        <v>0</v>
      </c>
      <c r="Q643" s="105">
        <v>0</v>
      </c>
    </row>
    <row r="644" spans="1:17" x14ac:dyDescent="0.25">
      <c r="A644" s="98">
        <f t="shared" si="24"/>
        <v>63613</v>
      </c>
      <c r="B644" s="98" t="str">
        <f>+asset_level_drivers!$G$1</f>
        <v>FORE ONLY</v>
      </c>
      <c r="C644" s="99">
        <v>0</v>
      </c>
      <c r="D644" s="100">
        <v>0</v>
      </c>
      <c r="E644" s="100">
        <v>0</v>
      </c>
      <c r="F644" s="100">
        <v>0</v>
      </c>
      <c r="G644" s="100">
        <v>0</v>
      </c>
      <c r="H644" s="100">
        <v>0</v>
      </c>
      <c r="I644" s="100">
        <v>0</v>
      </c>
      <c r="J644" s="100">
        <v>0</v>
      </c>
      <c r="K644" s="101">
        <v>0</v>
      </c>
      <c r="L644" s="102">
        <f t="shared" si="23"/>
        <v>0</v>
      </c>
      <c r="M644" s="102">
        <v>0</v>
      </c>
      <c r="N644" s="102">
        <v>0</v>
      </c>
      <c r="O644" s="103">
        <v>0</v>
      </c>
      <c r="P644" s="104">
        <v>0</v>
      </c>
      <c r="Q644" s="97">
        <v>0</v>
      </c>
    </row>
    <row r="645" spans="1:17" x14ac:dyDescent="0.25">
      <c r="A645" s="98">
        <f t="shared" si="24"/>
        <v>63644</v>
      </c>
      <c r="B645" s="98" t="str">
        <f>+asset_level_drivers!$G$1</f>
        <v>FORE ONLY</v>
      </c>
      <c r="C645" s="99">
        <v>0</v>
      </c>
      <c r="D645" s="100">
        <v>0</v>
      </c>
      <c r="E645" s="100">
        <v>0</v>
      </c>
      <c r="F645" s="100">
        <v>0</v>
      </c>
      <c r="G645" s="100">
        <v>0</v>
      </c>
      <c r="H645" s="100">
        <v>0</v>
      </c>
      <c r="I645" s="100">
        <v>0</v>
      </c>
      <c r="J645" s="100">
        <v>0</v>
      </c>
      <c r="K645" s="101">
        <v>0</v>
      </c>
      <c r="L645" s="102">
        <f t="shared" si="23"/>
        <v>0</v>
      </c>
      <c r="M645" s="102">
        <v>0</v>
      </c>
      <c r="N645" s="102">
        <v>0</v>
      </c>
      <c r="O645" s="103">
        <v>0</v>
      </c>
      <c r="P645" s="104">
        <v>0</v>
      </c>
      <c r="Q645" s="105">
        <v>0</v>
      </c>
    </row>
    <row r="646" spans="1:17" x14ac:dyDescent="0.25">
      <c r="A646" s="98">
        <f t="shared" si="24"/>
        <v>63674</v>
      </c>
      <c r="B646" s="98" t="str">
        <f>+asset_level_drivers!$G$1</f>
        <v>FORE ONLY</v>
      </c>
      <c r="C646" s="99">
        <v>0</v>
      </c>
      <c r="D646" s="100">
        <v>0</v>
      </c>
      <c r="E646" s="100">
        <v>0</v>
      </c>
      <c r="F646" s="100">
        <v>0</v>
      </c>
      <c r="G646" s="100">
        <v>0</v>
      </c>
      <c r="H646" s="100">
        <v>0</v>
      </c>
      <c r="I646" s="100">
        <v>0</v>
      </c>
      <c r="J646" s="100">
        <v>0</v>
      </c>
      <c r="K646" s="101">
        <v>0</v>
      </c>
      <c r="L646" s="102">
        <f t="shared" si="23"/>
        <v>0</v>
      </c>
      <c r="M646" s="102">
        <v>0</v>
      </c>
      <c r="N646" s="102">
        <v>0</v>
      </c>
      <c r="O646" s="103">
        <v>0</v>
      </c>
      <c r="P646" s="104">
        <v>0</v>
      </c>
      <c r="Q646" s="97">
        <v>0</v>
      </c>
    </row>
    <row r="647" spans="1:17" x14ac:dyDescent="0.25">
      <c r="A647" s="98">
        <f t="shared" si="24"/>
        <v>63705</v>
      </c>
      <c r="B647" s="98" t="str">
        <f>+asset_level_drivers!$G$1</f>
        <v>FORE ONLY</v>
      </c>
      <c r="C647" s="99">
        <v>0</v>
      </c>
      <c r="D647" s="100">
        <v>0</v>
      </c>
      <c r="E647" s="100">
        <v>0</v>
      </c>
      <c r="F647" s="100">
        <v>0</v>
      </c>
      <c r="G647" s="100">
        <v>0</v>
      </c>
      <c r="H647" s="100">
        <v>0</v>
      </c>
      <c r="I647" s="100">
        <v>0</v>
      </c>
      <c r="J647" s="100">
        <v>0</v>
      </c>
      <c r="K647" s="101">
        <v>0</v>
      </c>
      <c r="L647" s="102">
        <f t="shared" si="23"/>
        <v>0</v>
      </c>
      <c r="M647" s="102">
        <v>0</v>
      </c>
      <c r="N647" s="102">
        <v>0</v>
      </c>
      <c r="O647" s="103">
        <v>0</v>
      </c>
      <c r="P647" s="104">
        <v>0</v>
      </c>
      <c r="Q647" s="105">
        <v>0</v>
      </c>
    </row>
    <row r="648" spans="1:17" x14ac:dyDescent="0.25">
      <c r="A648" s="98">
        <f t="shared" si="24"/>
        <v>63735</v>
      </c>
      <c r="B648" s="98" t="str">
        <f>+asset_level_drivers!$G$1</f>
        <v>FORE ONLY</v>
      </c>
      <c r="C648" s="99">
        <v>0</v>
      </c>
      <c r="D648" s="100">
        <v>0</v>
      </c>
      <c r="E648" s="100">
        <v>0</v>
      </c>
      <c r="F648" s="100">
        <v>0</v>
      </c>
      <c r="G648" s="100">
        <v>0</v>
      </c>
      <c r="H648" s="100">
        <v>0</v>
      </c>
      <c r="I648" s="100">
        <v>0</v>
      </c>
      <c r="J648" s="100">
        <v>0</v>
      </c>
      <c r="K648" s="101">
        <v>0</v>
      </c>
      <c r="L648" s="102">
        <f t="shared" si="23"/>
        <v>0</v>
      </c>
      <c r="M648" s="102">
        <v>0</v>
      </c>
      <c r="N648" s="102">
        <v>0</v>
      </c>
      <c r="O648" s="103">
        <v>0</v>
      </c>
      <c r="P648" s="104">
        <v>0</v>
      </c>
      <c r="Q648" s="97">
        <v>0</v>
      </c>
    </row>
    <row r="649" spans="1:17" x14ac:dyDescent="0.25">
      <c r="A649" s="98">
        <f t="shared" si="24"/>
        <v>63766</v>
      </c>
      <c r="B649" s="98" t="str">
        <f>+asset_level_drivers!$G$1</f>
        <v>FORE ONLY</v>
      </c>
      <c r="C649" s="99">
        <v>0</v>
      </c>
      <c r="D649" s="100">
        <v>0</v>
      </c>
      <c r="E649" s="100">
        <v>0</v>
      </c>
      <c r="F649" s="100">
        <v>0</v>
      </c>
      <c r="G649" s="100">
        <v>0</v>
      </c>
      <c r="H649" s="100">
        <v>0</v>
      </c>
      <c r="I649" s="100">
        <v>0</v>
      </c>
      <c r="J649" s="100">
        <v>0</v>
      </c>
      <c r="K649" s="101">
        <v>0</v>
      </c>
      <c r="L649" s="102">
        <f t="shared" si="23"/>
        <v>0</v>
      </c>
      <c r="M649" s="102">
        <v>0</v>
      </c>
      <c r="N649" s="102">
        <v>0</v>
      </c>
      <c r="O649" s="103">
        <v>0</v>
      </c>
      <c r="P649" s="104">
        <v>0</v>
      </c>
      <c r="Q649" s="105">
        <v>0</v>
      </c>
    </row>
    <row r="650" spans="1:17" x14ac:dyDescent="0.25">
      <c r="A650" s="98">
        <f t="shared" si="24"/>
        <v>63797</v>
      </c>
      <c r="B650" s="98" t="str">
        <f>+asset_level_drivers!$G$1</f>
        <v>FORE ONLY</v>
      </c>
      <c r="C650" s="99">
        <v>0</v>
      </c>
      <c r="D650" s="100">
        <v>0</v>
      </c>
      <c r="E650" s="100">
        <v>0</v>
      </c>
      <c r="F650" s="100">
        <v>0</v>
      </c>
      <c r="G650" s="100">
        <v>0</v>
      </c>
      <c r="H650" s="100">
        <v>0</v>
      </c>
      <c r="I650" s="100">
        <v>0</v>
      </c>
      <c r="J650" s="100">
        <v>0</v>
      </c>
      <c r="K650" s="101">
        <v>0</v>
      </c>
      <c r="L650" s="102">
        <f t="shared" si="23"/>
        <v>0</v>
      </c>
      <c r="M650" s="102">
        <v>0</v>
      </c>
      <c r="N650" s="102">
        <v>0</v>
      </c>
      <c r="O650" s="103">
        <v>0</v>
      </c>
      <c r="P650" s="104">
        <v>0</v>
      </c>
      <c r="Q650" s="97">
        <v>0</v>
      </c>
    </row>
    <row r="651" spans="1:17" x14ac:dyDescent="0.25">
      <c r="A651" s="98">
        <f t="shared" si="24"/>
        <v>63827</v>
      </c>
      <c r="B651" s="98" t="str">
        <f>+asset_level_drivers!$G$1</f>
        <v>FORE ONLY</v>
      </c>
      <c r="C651" s="99">
        <v>0</v>
      </c>
      <c r="D651" s="100">
        <v>0</v>
      </c>
      <c r="E651" s="100">
        <v>0</v>
      </c>
      <c r="F651" s="100">
        <v>0</v>
      </c>
      <c r="G651" s="100">
        <v>0</v>
      </c>
      <c r="H651" s="100">
        <v>0</v>
      </c>
      <c r="I651" s="100">
        <v>0</v>
      </c>
      <c r="J651" s="100">
        <v>0</v>
      </c>
      <c r="K651" s="101">
        <v>0</v>
      </c>
      <c r="L651" s="102">
        <f t="shared" si="23"/>
        <v>0</v>
      </c>
      <c r="M651" s="102">
        <v>0</v>
      </c>
      <c r="N651" s="102">
        <v>0</v>
      </c>
      <c r="O651" s="103">
        <v>0</v>
      </c>
      <c r="P651" s="104">
        <v>0</v>
      </c>
      <c r="Q651" s="105">
        <v>0</v>
      </c>
    </row>
    <row r="652" spans="1:17" x14ac:dyDescent="0.25">
      <c r="A652" s="98">
        <f t="shared" si="24"/>
        <v>63858</v>
      </c>
      <c r="B652" s="98" t="str">
        <f>+asset_level_drivers!$G$1</f>
        <v>FORE ONLY</v>
      </c>
      <c r="C652" s="99">
        <v>0</v>
      </c>
      <c r="D652" s="100">
        <v>0</v>
      </c>
      <c r="E652" s="100">
        <v>0</v>
      </c>
      <c r="F652" s="100">
        <v>0</v>
      </c>
      <c r="G652" s="100">
        <v>0</v>
      </c>
      <c r="H652" s="100">
        <v>0</v>
      </c>
      <c r="I652" s="100">
        <v>0</v>
      </c>
      <c r="J652" s="100">
        <v>0</v>
      </c>
      <c r="K652" s="101">
        <v>0</v>
      </c>
      <c r="L652" s="102">
        <f t="shared" si="23"/>
        <v>0</v>
      </c>
      <c r="M652" s="102">
        <v>0</v>
      </c>
      <c r="N652" s="102">
        <v>0</v>
      </c>
      <c r="O652" s="103">
        <v>0</v>
      </c>
      <c r="P652" s="104">
        <v>0</v>
      </c>
      <c r="Q652" s="97">
        <v>0</v>
      </c>
    </row>
    <row r="653" spans="1:17" x14ac:dyDescent="0.25">
      <c r="A653" s="98">
        <f t="shared" si="24"/>
        <v>63888</v>
      </c>
      <c r="B653" s="98" t="str">
        <f>+asset_level_drivers!$G$1</f>
        <v>FORE ONLY</v>
      </c>
      <c r="C653" s="99">
        <v>0</v>
      </c>
      <c r="D653" s="100">
        <v>0</v>
      </c>
      <c r="E653" s="100">
        <v>0</v>
      </c>
      <c r="F653" s="100">
        <v>0</v>
      </c>
      <c r="G653" s="100">
        <v>0</v>
      </c>
      <c r="H653" s="100">
        <v>0</v>
      </c>
      <c r="I653" s="100">
        <v>0</v>
      </c>
      <c r="J653" s="100">
        <v>0</v>
      </c>
      <c r="K653" s="101">
        <v>0</v>
      </c>
      <c r="L653" s="102">
        <f t="shared" si="23"/>
        <v>0</v>
      </c>
      <c r="M653" s="102">
        <v>0</v>
      </c>
      <c r="N653" s="102">
        <v>0</v>
      </c>
      <c r="O653" s="103">
        <v>0</v>
      </c>
      <c r="P653" s="104">
        <v>0</v>
      </c>
      <c r="Q653" s="105">
        <v>0</v>
      </c>
    </row>
    <row r="654" spans="1:17" x14ac:dyDescent="0.25">
      <c r="A654" s="98">
        <f t="shared" si="24"/>
        <v>63919</v>
      </c>
      <c r="B654" s="98" t="str">
        <f>+asset_level_drivers!$G$1</f>
        <v>FORE ONLY</v>
      </c>
      <c r="C654" s="99">
        <v>0</v>
      </c>
      <c r="D654" s="100">
        <v>0</v>
      </c>
      <c r="E654" s="100">
        <v>0</v>
      </c>
      <c r="F654" s="100">
        <v>0</v>
      </c>
      <c r="G654" s="100">
        <v>0</v>
      </c>
      <c r="H654" s="100">
        <v>0</v>
      </c>
      <c r="I654" s="100">
        <v>0</v>
      </c>
      <c r="J654" s="100">
        <v>0</v>
      </c>
      <c r="K654" s="101">
        <v>0</v>
      </c>
      <c r="L654" s="102">
        <f t="shared" si="23"/>
        <v>0</v>
      </c>
      <c r="M654" s="102">
        <v>0</v>
      </c>
      <c r="N654" s="102">
        <v>0</v>
      </c>
      <c r="O654" s="103">
        <v>0</v>
      </c>
      <c r="P654" s="104">
        <v>0</v>
      </c>
      <c r="Q654" s="97">
        <v>0</v>
      </c>
    </row>
    <row r="655" spans="1:17" x14ac:dyDescent="0.25">
      <c r="A655" s="98">
        <f t="shared" si="24"/>
        <v>63950</v>
      </c>
      <c r="B655" s="98" t="str">
        <f>+asset_level_drivers!$G$1</f>
        <v>FORE ONLY</v>
      </c>
      <c r="C655" s="99">
        <v>0</v>
      </c>
      <c r="D655" s="100">
        <v>0</v>
      </c>
      <c r="E655" s="100">
        <v>0</v>
      </c>
      <c r="F655" s="100">
        <v>0</v>
      </c>
      <c r="G655" s="100">
        <v>0</v>
      </c>
      <c r="H655" s="100">
        <v>0</v>
      </c>
      <c r="I655" s="100">
        <v>0</v>
      </c>
      <c r="J655" s="100">
        <v>0</v>
      </c>
      <c r="K655" s="101">
        <v>0</v>
      </c>
      <c r="L655" s="102">
        <f t="shared" si="23"/>
        <v>0</v>
      </c>
      <c r="M655" s="102">
        <v>0</v>
      </c>
      <c r="N655" s="102">
        <v>0</v>
      </c>
      <c r="O655" s="103">
        <v>0</v>
      </c>
      <c r="P655" s="104">
        <v>0</v>
      </c>
      <c r="Q655" s="105">
        <v>0</v>
      </c>
    </row>
    <row r="656" spans="1:17" x14ac:dyDescent="0.25">
      <c r="A656" s="98">
        <f t="shared" si="24"/>
        <v>63978</v>
      </c>
      <c r="B656" s="98" t="str">
        <f>+asset_level_drivers!$G$1</f>
        <v>FORE ONLY</v>
      </c>
      <c r="C656" s="99">
        <v>0</v>
      </c>
      <c r="D656" s="100">
        <v>0</v>
      </c>
      <c r="E656" s="100">
        <v>0</v>
      </c>
      <c r="F656" s="100">
        <v>0</v>
      </c>
      <c r="G656" s="100">
        <v>0</v>
      </c>
      <c r="H656" s="100">
        <v>0</v>
      </c>
      <c r="I656" s="100">
        <v>0</v>
      </c>
      <c r="J656" s="100">
        <v>0</v>
      </c>
      <c r="K656" s="101">
        <v>0</v>
      </c>
      <c r="L656" s="102">
        <f t="shared" si="23"/>
        <v>0</v>
      </c>
      <c r="M656" s="102">
        <v>0</v>
      </c>
      <c r="N656" s="102">
        <v>0</v>
      </c>
      <c r="O656" s="103">
        <v>0</v>
      </c>
      <c r="P656" s="104">
        <v>0</v>
      </c>
      <c r="Q656" s="97">
        <v>0</v>
      </c>
    </row>
    <row r="657" spans="1:17" x14ac:dyDescent="0.25">
      <c r="A657" s="98">
        <f t="shared" si="24"/>
        <v>64009</v>
      </c>
      <c r="B657" s="98" t="str">
        <f>+asset_level_drivers!$G$1</f>
        <v>FORE ONLY</v>
      </c>
      <c r="C657" s="99">
        <v>0</v>
      </c>
      <c r="D657" s="100">
        <v>0</v>
      </c>
      <c r="E657" s="100">
        <v>0</v>
      </c>
      <c r="F657" s="100">
        <v>0</v>
      </c>
      <c r="G657" s="100">
        <v>0</v>
      </c>
      <c r="H657" s="100">
        <v>0</v>
      </c>
      <c r="I657" s="100">
        <v>0</v>
      </c>
      <c r="J657" s="100">
        <v>0</v>
      </c>
      <c r="K657" s="101">
        <v>0</v>
      </c>
      <c r="L657" s="102">
        <f t="shared" si="23"/>
        <v>0</v>
      </c>
      <c r="M657" s="102">
        <v>0</v>
      </c>
      <c r="N657" s="102">
        <v>0</v>
      </c>
      <c r="O657" s="103">
        <v>0</v>
      </c>
      <c r="P657" s="104">
        <v>0</v>
      </c>
      <c r="Q657" s="105">
        <v>0</v>
      </c>
    </row>
    <row r="658" spans="1:17" x14ac:dyDescent="0.25">
      <c r="A658" s="98">
        <f t="shared" si="24"/>
        <v>64039</v>
      </c>
      <c r="B658" s="98" t="str">
        <f>+asset_level_drivers!$G$1</f>
        <v>FORE ONLY</v>
      </c>
      <c r="C658" s="99">
        <v>0</v>
      </c>
      <c r="D658" s="100">
        <v>0</v>
      </c>
      <c r="E658" s="100">
        <v>0</v>
      </c>
      <c r="F658" s="100">
        <v>0</v>
      </c>
      <c r="G658" s="100">
        <v>0</v>
      </c>
      <c r="H658" s="100">
        <v>0</v>
      </c>
      <c r="I658" s="100">
        <v>0</v>
      </c>
      <c r="J658" s="100">
        <v>0</v>
      </c>
      <c r="K658" s="101">
        <v>0</v>
      </c>
      <c r="L658" s="102">
        <f t="shared" si="23"/>
        <v>0</v>
      </c>
      <c r="M658" s="102">
        <v>0</v>
      </c>
      <c r="N658" s="102">
        <v>0</v>
      </c>
      <c r="O658" s="103">
        <v>0</v>
      </c>
      <c r="P658" s="104">
        <v>0</v>
      </c>
      <c r="Q658" s="97">
        <v>0</v>
      </c>
    </row>
    <row r="659" spans="1:17" x14ac:dyDescent="0.25">
      <c r="A659" s="98">
        <f t="shared" si="24"/>
        <v>64070</v>
      </c>
      <c r="B659" s="98" t="str">
        <f>+asset_level_drivers!$G$1</f>
        <v>FORE ONLY</v>
      </c>
      <c r="C659" s="99">
        <v>0</v>
      </c>
      <c r="D659" s="100">
        <v>0</v>
      </c>
      <c r="E659" s="100">
        <v>0</v>
      </c>
      <c r="F659" s="100">
        <v>0</v>
      </c>
      <c r="G659" s="100">
        <v>0</v>
      </c>
      <c r="H659" s="100">
        <v>0</v>
      </c>
      <c r="I659" s="100">
        <v>0</v>
      </c>
      <c r="J659" s="100">
        <v>0</v>
      </c>
      <c r="K659" s="101">
        <v>0</v>
      </c>
      <c r="L659" s="102">
        <f t="shared" si="23"/>
        <v>0</v>
      </c>
      <c r="M659" s="102">
        <v>0</v>
      </c>
      <c r="N659" s="102">
        <v>0</v>
      </c>
      <c r="O659" s="103">
        <v>0</v>
      </c>
      <c r="P659" s="104">
        <v>0</v>
      </c>
      <c r="Q659" s="105">
        <v>0</v>
      </c>
    </row>
    <row r="660" spans="1:17" x14ac:dyDescent="0.25">
      <c r="A660" s="98">
        <f t="shared" si="24"/>
        <v>64100</v>
      </c>
      <c r="B660" s="98" t="str">
        <f>+asset_level_drivers!$G$1</f>
        <v>FORE ONLY</v>
      </c>
      <c r="C660" s="99">
        <v>0</v>
      </c>
      <c r="D660" s="100">
        <v>0</v>
      </c>
      <c r="E660" s="100">
        <v>0</v>
      </c>
      <c r="F660" s="100">
        <v>0</v>
      </c>
      <c r="G660" s="100">
        <v>0</v>
      </c>
      <c r="H660" s="100">
        <v>0</v>
      </c>
      <c r="I660" s="100">
        <v>0</v>
      </c>
      <c r="J660" s="100">
        <v>0</v>
      </c>
      <c r="K660" s="101">
        <v>0</v>
      </c>
      <c r="L660" s="102">
        <f t="shared" si="23"/>
        <v>0</v>
      </c>
      <c r="M660" s="102">
        <v>0</v>
      </c>
      <c r="N660" s="102">
        <v>0</v>
      </c>
      <c r="O660" s="103">
        <v>0</v>
      </c>
      <c r="P660" s="104">
        <v>0</v>
      </c>
      <c r="Q660" s="97">
        <v>0</v>
      </c>
    </row>
    <row r="661" spans="1:17" x14ac:dyDescent="0.25">
      <c r="A661" s="98">
        <f t="shared" si="24"/>
        <v>64131</v>
      </c>
      <c r="B661" s="98" t="str">
        <f>+asset_level_drivers!$G$1</f>
        <v>FORE ONLY</v>
      </c>
      <c r="C661" s="99">
        <v>0</v>
      </c>
      <c r="D661" s="100">
        <v>0</v>
      </c>
      <c r="E661" s="100">
        <v>0</v>
      </c>
      <c r="F661" s="100">
        <v>0</v>
      </c>
      <c r="G661" s="100">
        <v>0</v>
      </c>
      <c r="H661" s="100">
        <v>0</v>
      </c>
      <c r="I661" s="100">
        <v>0</v>
      </c>
      <c r="J661" s="100">
        <v>0</v>
      </c>
      <c r="K661" s="101">
        <v>0</v>
      </c>
      <c r="L661" s="102">
        <f t="shared" si="23"/>
        <v>0</v>
      </c>
      <c r="M661" s="102">
        <v>0</v>
      </c>
      <c r="N661" s="102">
        <v>0</v>
      </c>
      <c r="O661" s="103">
        <v>0</v>
      </c>
      <c r="P661" s="104">
        <v>0</v>
      </c>
      <c r="Q661" s="105">
        <v>0</v>
      </c>
    </row>
    <row r="662" spans="1:17" x14ac:dyDescent="0.25">
      <c r="A662" s="98">
        <f t="shared" si="24"/>
        <v>64162</v>
      </c>
      <c r="B662" s="98" t="str">
        <f>+asset_level_drivers!$G$1</f>
        <v>FORE ONLY</v>
      </c>
      <c r="C662" s="99">
        <v>0</v>
      </c>
      <c r="D662" s="100">
        <v>0</v>
      </c>
      <c r="E662" s="100">
        <v>0</v>
      </c>
      <c r="F662" s="100">
        <v>0</v>
      </c>
      <c r="G662" s="100">
        <v>0</v>
      </c>
      <c r="H662" s="100">
        <v>0</v>
      </c>
      <c r="I662" s="100">
        <v>0</v>
      </c>
      <c r="J662" s="100">
        <v>0</v>
      </c>
      <c r="K662" s="101">
        <v>0</v>
      </c>
      <c r="L662" s="102">
        <f t="shared" si="23"/>
        <v>0</v>
      </c>
      <c r="M662" s="102">
        <v>0</v>
      </c>
      <c r="N662" s="102">
        <v>0</v>
      </c>
      <c r="O662" s="103">
        <v>0</v>
      </c>
      <c r="P662" s="104">
        <v>0</v>
      </c>
      <c r="Q662" s="97">
        <v>0</v>
      </c>
    </row>
    <row r="663" spans="1:17" x14ac:dyDescent="0.25">
      <c r="A663" s="98">
        <f t="shared" si="24"/>
        <v>64192</v>
      </c>
      <c r="B663" s="98" t="str">
        <f>+asset_level_drivers!$G$1</f>
        <v>FORE ONLY</v>
      </c>
      <c r="C663" s="99">
        <v>0</v>
      </c>
      <c r="D663" s="100">
        <v>0</v>
      </c>
      <c r="E663" s="100">
        <v>0</v>
      </c>
      <c r="F663" s="100">
        <v>0</v>
      </c>
      <c r="G663" s="100">
        <v>0</v>
      </c>
      <c r="H663" s="100">
        <v>0</v>
      </c>
      <c r="I663" s="100">
        <v>0</v>
      </c>
      <c r="J663" s="100">
        <v>0</v>
      </c>
      <c r="K663" s="101">
        <v>0</v>
      </c>
      <c r="L663" s="102">
        <f t="shared" si="23"/>
        <v>0</v>
      </c>
      <c r="M663" s="102">
        <v>0</v>
      </c>
      <c r="N663" s="102">
        <v>0</v>
      </c>
      <c r="O663" s="103">
        <v>0</v>
      </c>
      <c r="P663" s="104">
        <v>0</v>
      </c>
      <c r="Q663" s="105">
        <v>0</v>
      </c>
    </row>
    <row r="664" spans="1:17" x14ac:dyDescent="0.25">
      <c r="A664" s="98">
        <f t="shared" si="24"/>
        <v>64223</v>
      </c>
      <c r="B664" s="98" t="str">
        <f>+asset_level_drivers!$G$1</f>
        <v>FORE ONLY</v>
      </c>
      <c r="C664" s="99">
        <v>0</v>
      </c>
      <c r="D664" s="100">
        <v>0</v>
      </c>
      <c r="E664" s="100">
        <v>0</v>
      </c>
      <c r="F664" s="100">
        <v>0</v>
      </c>
      <c r="G664" s="100">
        <v>0</v>
      </c>
      <c r="H664" s="100">
        <v>0</v>
      </c>
      <c r="I664" s="100">
        <v>0</v>
      </c>
      <c r="J664" s="100">
        <v>0</v>
      </c>
      <c r="K664" s="101">
        <v>0</v>
      </c>
      <c r="L664" s="102">
        <f t="shared" si="23"/>
        <v>0</v>
      </c>
      <c r="M664" s="102">
        <v>0</v>
      </c>
      <c r="N664" s="102">
        <v>0</v>
      </c>
      <c r="O664" s="103">
        <v>0</v>
      </c>
      <c r="P664" s="104">
        <v>0</v>
      </c>
      <c r="Q664" s="97">
        <v>0</v>
      </c>
    </row>
    <row r="665" spans="1:17" x14ac:dyDescent="0.25">
      <c r="A665" s="98">
        <f t="shared" si="24"/>
        <v>64253</v>
      </c>
      <c r="B665" s="98" t="str">
        <f>+asset_level_drivers!$G$1</f>
        <v>FORE ONLY</v>
      </c>
      <c r="C665" s="99">
        <v>0</v>
      </c>
      <c r="D665" s="100">
        <v>0</v>
      </c>
      <c r="E665" s="100">
        <v>0</v>
      </c>
      <c r="F665" s="100">
        <v>0</v>
      </c>
      <c r="G665" s="100">
        <v>0</v>
      </c>
      <c r="H665" s="100">
        <v>0</v>
      </c>
      <c r="I665" s="100">
        <v>0</v>
      </c>
      <c r="J665" s="100">
        <v>0</v>
      </c>
      <c r="K665" s="101">
        <v>0</v>
      </c>
      <c r="L665" s="102">
        <f t="shared" si="23"/>
        <v>0</v>
      </c>
      <c r="M665" s="102">
        <v>0</v>
      </c>
      <c r="N665" s="102">
        <v>0</v>
      </c>
      <c r="O665" s="103">
        <v>0</v>
      </c>
      <c r="P665" s="104">
        <v>0</v>
      </c>
      <c r="Q665" s="105">
        <v>0</v>
      </c>
    </row>
    <row r="666" spans="1:17" x14ac:dyDescent="0.25">
      <c r="A666" s="98">
        <f t="shared" si="24"/>
        <v>64284</v>
      </c>
      <c r="B666" s="98" t="str">
        <f>+asset_level_drivers!$G$1</f>
        <v>FORE ONLY</v>
      </c>
      <c r="C666" s="99">
        <v>0</v>
      </c>
      <c r="D666" s="100">
        <v>0</v>
      </c>
      <c r="E666" s="100">
        <v>0</v>
      </c>
      <c r="F666" s="100">
        <v>0</v>
      </c>
      <c r="G666" s="100">
        <v>0</v>
      </c>
      <c r="H666" s="100">
        <v>0</v>
      </c>
      <c r="I666" s="100">
        <v>0</v>
      </c>
      <c r="J666" s="100">
        <v>0</v>
      </c>
      <c r="K666" s="101">
        <v>0</v>
      </c>
      <c r="L666" s="102">
        <f t="shared" si="23"/>
        <v>0</v>
      </c>
      <c r="M666" s="102">
        <v>0</v>
      </c>
      <c r="N666" s="102">
        <v>0</v>
      </c>
      <c r="O666" s="103">
        <v>0</v>
      </c>
      <c r="P666" s="104">
        <v>0</v>
      </c>
      <c r="Q666" s="97">
        <v>0</v>
      </c>
    </row>
    <row r="667" spans="1:17" x14ac:dyDescent="0.25">
      <c r="A667" s="98">
        <f t="shared" si="24"/>
        <v>64315</v>
      </c>
      <c r="B667" s="98" t="str">
        <f>+asset_level_drivers!$G$1</f>
        <v>FORE ONLY</v>
      </c>
      <c r="C667" s="99">
        <v>0</v>
      </c>
      <c r="D667" s="100">
        <v>0</v>
      </c>
      <c r="E667" s="100">
        <v>0</v>
      </c>
      <c r="F667" s="100">
        <v>0</v>
      </c>
      <c r="G667" s="100">
        <v>0</v>
      </c>
      <c r="H667" s="100">
        <v>0</v>
      </c>
      <c r="I667" s="100">
        <v>0</v>
      </c>
      <c r="J667" s="100">
        <v>0</v>
      </c>
      <c r="K667" s="101">
        <v>0</v>
      </c>
      <c r="L667" s="102">
        <f t="shared" si="23"/>
        <v>0</v>
      </c>
      <c r="M667" s="102">
        <v>0</v>
      </c>
      <c r="N667" s="102">
        <v>0</v>
      </c>
      <c r="O667" s="103">
        <v>0</v>
      </c>
      <c r="P667" s="104">
        <v>0</v>
      </c>
      <c r="Q667" s="105">
        <v>0</v>
      </c>
    </row>
    <row r="668" spans="1:17" x14ac:dyDescent="0.25">
      <c r="A668" s="98">
        <f t="shared" si="24"/>
        <v>64344</v>
      </c>
      <c r="B668" s="98" t="str">
        <f>+asset_level_drivers!$G$1</f>
        <v>FORE ONLY</v>
      </c>
      <c r="C668" s="99">
        <v>0</v>
      </c>
      <c r="D668" s="100">
        <v>0</v>
      </c>
      <c r="E668" s="100">
        <v>0</v>
      </c>
      <c r="F668" s="100">
        <v>0</v>
      </c>
      <c r="G668" s="100">
        <v>0</v>
      </c>
      <c r="H668" s="100">
        <v>0</v>
      </c>
      <c r="I668" s="100">
        <v>0</v>
      </c>
      <c r="J668" s="100">
        <v>0</v>
      </c>
      <c r="K668" s="101">
        <v>0</v>
      </c>
      <c r="L668" s="102">
        <f t="shared" si="23"/>
        <v>0</v>
      </c>
      <c r="M668" s="102">
        <v>0</v>
      </c>
      <c r="N668" s="102">
        <v>0</v>
      </c>
      <c r="O668" s="103">
        <v>0</v>
      </c>
      <c r="P668" s="104">
        <v>0</v>
      </c>
      <c r="Q668" s="97">
        <v>0</v>
      </c>
    </row>
    <row r="669" spans="1:17" x14ac:dyDescent="0.25">
      <c r="A669" s="98">
        <f t="shared" si="24"/>
        <v>64375</v>
      </c>
      <c r="B669" s="98" t="str">
        <f>+asset_level_drivers!$G$1</f>
        <v>FORE ONLY</v>
      </c>
      <c r="C669" s="99">
        <v>0</v>
      </c>
      <c r="D669" s="100">
        <v>0</v>
      </c>
      <c r="E669" s="100">
        <v>0</v>
      </c>
      <c r="F669" s="100">
        <v>0</v>
      </c>
      <c r="G669" s="100">
        <v>0</v>
      </c>
      <c r="H669" s="100">
        <v>0</v>
      </c>
      <c r="I669" s="100">
        <v>0</v>
      </c>
      <c r="J669" s="100">
        <v>0</v>
      </c>
      <c r="K669" s="101">
        <v>0</v>
      </c>
      <c r="L669" s="102">
        <f t="shared" si="23"/>
        <v>0</v>
      </c>
      <c r="M669" s="102">
        <v>0</v>
      </c>
      <c r="N669" s="102">
        <v>0</v>
      </c>
      <c r="O669" s="103">
        <v>0</v>
      </c>
      <c r="P669" s="104">
        <v>0</v>
      </c>
      <c r="Q669" s="105">
        <v>0</v>
      </c>
    </row>
    <row r="670" spans="1:17" x14ac:dyDescent="0.25">
      <c r="A670" s="98">
        <f t="shared" si="24"/>
        <v>64405</v>
      </c>
      <c r="B670" s="98" t="str">
        <f>+asset_level_drivers!$G$1</f>
        <v>FORE ONLY</v>
      </c>
      <c r="C670" s="99">
        <v>0</v>
      </c>
      <c r="D670" s="100">
        <v>0</v>
      </c>
      <c r="E670" s="100">
        <v>0</v>
      </c>
      <c r="F670" s="100">
        <v>0</v>
      </c>
      <c r="G670" s="100">
        <v>0</v>
      </c>
      <c r="H670" s="100">
        <v>0</v>
      </c>
      <c r="I670" s="100">
        <v>0</v>
      </c>
      <c r="J670" s="100">
        <v>0</v>
      </c>
      <c r="K670" s="101">
        <v>0</v>
      </c>
      <c r="L670" s="102">
        <f t="shared" si="23"/>
        <v>0</v>
      </c>
      <c r="M670" s="102">
        <v>0</v>
      </c>
      <c r="N670" s="102">
        <v>0</v>
      </c>
      <c r="O670" s="103">
        <v>0</v>
      </c>
      <c r="P670" s="104">
        <v>0</v>
      </c>
      <c r="Q670" s="97">
        <v>0</v>
      </c>
    </row>
    <row r="671" spans="1:17" x14ac:dyDescent="0.25">
      <c r="A671" s="98">
        <f t="shared" si="24"/>
        <v>64436</v>
      </c>
      <c r="B671" s="98" t="str">
        <f>+asset_level_drivers!$G$1</f>
        <v>FORE ONLY</v>
      </c>
      <c r="C671" s="99">
        <v>0</v>
      </c>
      <c r="D671" s="100">
        <v>0</v>
      </c>
      <c r="E671" s="100">
        <v>0</v>
      </c>
      <c r="F671" s="100">
        <v>0</v>
      </c>
      <c r="G671" s="100">
        <v>0</v>
      </c>
      <c r="H671" s="100">
        <v>0</v>
      </c>
      <c r="I671" s="100">
        <v>0</v>
      </c>
      <c r="J671" s="100">
        <v>0</v>
      </c>
      <c r="K671" s="101">
        <v>0</v>
      </c>
      <c r="L671" s="102">
        <f t="shared" si="23"/>
        <v>0</v>
      </c>
      <c r="M671" s="102">
        <v>0</v>
      </c>
      <c r="N671" s="102">
        <v>0</v>
      </c>
      <c r="O671" s="103">
        <v>0</v>
      </c>
      <c r="P671" s="104">
        <v>0</v>
      </c>
      <c r="Q671" s="105">
        <v>0</v>
      </c>
    </row>
    <row r="672" spans="1:17" x14ac:dyDescent="0.25">
      <c r="A672" s="98">
        <f t="shared" si="24"/>
        <v>64466</v>
      </c>
      <c r="B672" s="98" t="str">
        <f>+asset_level_drivers!$G$1</f>
        <v>FORE ONLY</v>
      </c>
      <c r="C672" s="99">
        <v>0</v>
      </c>
      <c r="D672" s="100">
        <v>0</v>
      </c>
      <c r="E672" s="100">
        <v>0</v>
      </c>
      <c r="F672" s="100">
        <v>0</v>
      </c>
      <c r="G672" s="100">
        <v>0</v>
      </c>
      <c r="H672" s="100">
        <v>0</v>
      </c>
      <c r="I672" s="100">
        <v>0</v>
      </c>
      <c r="J672" s="100">
        <v>0</v>
      </c>
      <c r="K672" s="101">
        <v>0</v>
      </c>
      <c r="L672" s="102">
        <f t="shared" si="23"/>
        <v>0</v>
      </c>
      <c r="M672" s="102">
        <v>0</v>
      </c>
      <c r="N672" s="102">
        <v>0</v>
      </c>
      <c r="O672" s="103">
        <v>0</v>
      </c>
      <c r="P672" s="104">
        <v>0</v>
      </c>
      <c r="Q672" s="97">
        <v>0</v>
      </c>
    </row>
    <row r="673" spans="1:17" x14ac:dyDescent="0.25">
      <c r="A673" s="98">
        <f t="shared" si="24"/>
        <v>64497</v>
      </c>
      <c r="B673" s="98" t="str">
        <f>+asset_level_drivers!$G$1</f>
        <v>FORE ONLY</v>
      </c>
      <c r="C673" s="99">
        <v>0</v>
      </c>
      <c r="D673" s="100">
        <v>0</v>
      </c>
      <c r="E673" s="100">
        <v>0</v>
      </c>
      <c r="F673" s="100">
        <v>0</v>
      </c>
      <c r="G673" s="100">
        <v>0</v>
      </c>
      <c r="H673" s="100">
        <v>0</v>
      </c>
      <c r="I673" s="100">
        <v>0</v>
      </c>
      <c r="J673" s="100">
        <v>0</v>
      </c>
      <c r="K673" s="101">
        <v>0</v>
      </c>
      <c r="L673" s="102">
        <f t="shared" si="23"/>
        <v>0</v>
      </c>
      <c r="M673" s="102">
        <v>0</v>
      </c>
      <c r="N673" s="102">
        <v>0</v>
      </c>
      <c r="O673" s="103">
        <v>0</v>
      </c>
      <c r="P673" s="104">
        <v>0</v>
      </c>
      <c r="Q673" s="105">
        <v>0</v>
      </c>
    </row>
    <row r="674" spans="1:17" x14ac:dyDescent="0.25">
      <c r="A674" s="98">
        <f t="shared" si="24"/>
        <v>64528</v>
      </c>
      <c r="B674" s="98" t="str">
        <f>+asset_level_drivers!$G$1</f>
        <v>FORE ONLY</v>
      </c>
      <c r="C674" s="99">
        <v>0</v>
      </c>
      <c r="D674" s="100">
        <v>0</v>
      </c>
      <c r="E674" s="100">
        <v>0</v>
      </c>
      <c r="F674" s="100">
        <v>0</v>
      </c>
      <c r="G674" s="100">
        <v>0</v>
      </c>
      <c r="H674" s="100">
        <v>0</v>
      </c>
      <c r="I674" s="100">
        <v>0</v>
      </c>
      <c r="J674" s="100">
        <v>0</v>
      </c>
      <c r="K674" s="101">
        <v>0</v>
      </c>
      <c r="L674" s="102">
        <f t="shared" si="23"/>
        <v>0</v>
      </c>
      <c r="M674" s="102">
        <v>0</v>
      </c>
      <c r="N674" s="102">
        <v>0</v>
      </c>
      <c r="O674" s="103">
        <v>0</v>
      </c>
      <c r="P674" s="104">
        <v>0</v>
      </c>
      <c r="Q674" s="97">
        <v>0</v>
      </c>
    </row>
    <row r="675" spans="1:17" x14ac:dyDescent="0.25">
      <c r="A675" s="98">
        <f t="shared" si="24"/>
        <v>64558</v>
      </c>
      <c r="B675" s="98" t="str">
        <f>+asset_level_drivers!$G$1</f>
        <v>FORE ONLY</v>
      </c>
      <c r="C675" s="99">
        <v>0</v>
      </c>
      <c r="D675" s="100">
        <v>0</v>
      </c>
      <c r="E675" s="100">
        <v>0</v>
      </c>
      <c r="F675" s="100">
        <v>0</v>
      </c>
      <c r="G675" s="100">
        <v>0</v>
      </c>
      <c r="H675" s="100">
        <v>0</v>
      </c>
      <c r="I675" s="100">
        <v>0</v>
      </c>
      <c r="J675" s="100">
        <v>0</v>
      </c>
      <c r="K675" s="101">
        <v>0</v>
      </c>
      <c r="L675" s="102">
        <f t="shared" si="23"/>
        <v>0</v>
      </c>
      <c r="M675" s="102">
        <v>0</v>
      </c>
      <c r="N675" s="102">
        <v>0</v>
      </c>
      <c r="O675" s="103">
        <v>0</v>
      </c>
      <c r="P675" s="104">
        <v>0</v>
      </c>
      <c r="Q675" s="105">
        <v>0</v>
      </c>
    </row>
    <row r="676" spans="1:17" x14ac:dyDescent="0.25">
      <c r="A676" s="98">
        <f t="shared" si="24"/>
        <v>64589</v>
      </c>
      <c r="B676" s="98" t="str">
        <f>+asset_level_drivers!$G$1</f>
        <v>FORE ONLY</v>
      </c>
      <c r="C676" s="99">
        <v>0</v>
      </c>
      <c r="D676" s="100">
        <v>0</v>
      </c>
      <c r="E676" s="100">
        <v>0</v>
      </c>
      <c r="F676" s="100">
        <v>0</v>
      </c>
      <c r="G676" s="100">
        <v>0</v>
      </c>
      <c r="H676" s="100">
        <v>0</v>
      </c>
      <c r="I676" s="100">
        <v>0</v>
      </c>
      <c r="J676" s="100">
        <v>0</v>
      </c>
      <c r="K676" s="101">
        <v>0</v>
      </c>
      <c r="L676" s="102">
        <f t="shared" si="23"/>
        <v>0</v>
      </c>
      <c r="M676" s="102">
        <v>0</v>
      </c>
      <c r="N676" s="102">
        <v>0</v>
      </c>
      <c r="O676" s="103">
        <v>0</v>
      </c>
      <c r="P676" s="104">
        <v>0</v>
      </c>
      <c r="Q676" s="97">
        <v>0</v>
      </c>
    </row>
    <row r="677" spans="1:17" x14ac:dyDescent="0.25">
      <c r="A677" s="98">
        <f t="shared" si="24"/>
        <v>64619</v>
      </c>
      <c r="B677" s="98" t="str">
        <f>+asset_level_drivers!$G$1</f>
        <v>FORE ONLY</v>
      </c>
      <c r="C677" s="99">
        <v>0</v>
      </c>
      <c r="D677" s="100">
        <v>0</v>
      </c>
      <c r="E677" s="100">
        <v>0</v>
      </c>
      <c r="F677" s="100">
        <v>0</v>
      </c>
      <c r="G677" s="100">
        <v>0</v>
      </c>
      <c r="H677" s="100">
        <v>0</v>
      </c>
      <c r="I677" s="100">
        <v>0</v>
      </c>
      <c r="J677" s="100">
        <v>0</v>
      </c>
      <c r="K677" s="101">
        <v>0</v>
      </c>
      <c r="L677" s="102">
        <f t="shared" si="23"/>
        <v>0</v>
      </c>
      <c r="M677" s="102">
        <v>0</v>
      </c>
      <c r="N677" s="102">
        <v>0</v>
      </c>
      <c r="O677" s="103">
        <v>0</v>
      </c>
      <c r="P677" s="104">
        <v>0</v>
      </c>
      <c r="Q677" s="105">
        <v>0</v>
      </c>
    </row>
    <row r="678" spans="1:17" x14ac:dyDescent="0.25">
      <c r="A678" s="98">
        <f t="shared" si="24"/>
        <v>64650</v>
      </c>
      <c r="B678" s="98" t="str">
        <f>+asset_level_drivers!$G$1</f>
        <v>FORE ONLY</v>
      </c>
      <c r="C678" s="99">
        <v>0</v>
      </c>
      <c r="D678" s="100">
        <v>0</v>
      </c>
      <c r="E678" s="100">
        <v>0</v>
      </c>
      <c r="F678" s="100">
        <v>0</v>
      </c>
      <c r="G678" s="100">
        <v>0</v>
      </c>
      <c r="H678" s="100">
        <v>0</v>
      </c>
      <c r="I678" s="100">
        <v>0</v>
      </c>
      <c r="J678" s="100">
        <v>0</v>
      </c>
      <c r="K678" s="101">
        <v>0</v>
      </c>
      <c r="L678" s="102">
        <f t="shared" si="23"/>
        <v>0</v>
      </c>
      <c r="M678" s="102">
        <v>0</v>
      </c>
      <c r="N678" s="102">
        <v>0</v>
      </c>
      <c r="O678" s="103">
        <v>0</v>
      </c>
      <c r="P678" s="104">
        <v>0</v>
      </c>
      <c r="Q678" s="97">
        <v>0</v>
      </c>
    </row>
    <row r="679" spans="1:17" x14ac:dyDescent="0.25">
      <c r="A679" s="98">
        <f t="shared" si="24"/>
        <v>64681</v>
      </c>
      <c r="B679" s="98" t="str">
        <f>+asset_level_drivers!$G$1</f>
        <v>FORE ONLY</v>
      </c>
      <c r="C679" s="99">
        <v>0</v>
      </c>
      <c r="D679" s="100">
        <v>0</v>
      </c>
      <c r="E679" s="100">
        <v>0</v>
      </c>
      <c r="F679" s="100">
        <v>0</v>
      </c>
      <c r="G679" s="100">
        <v>0</v>
      </c>
      <c r="H679" s="100">
        <v>0</v>
      </c>
      <c r="I679" s="100">
        <v>0</v>
      </c>
      <c r="J679" s="100">
        <v>0</v>
      </c>
      <c r="K679" s="101">
        <v>0</v>
      </c>
      <c r="L679" s="102">
        <f t="shared" si="23"/>
        <v>0</v>
      </c>
      <c r="M679" s="102">
        <v>0</v>
      </c>
      <c r="N679" s="102">
        <v>0</v>
      </c>
      <c r="O679" s="103">
        <v>0</v>
      </c>
      <c r="P679" s="104">
        <v>0</v>
      </c>
      <c r="Q679" s="105">
        <v>0</v>
      </c>
    </row>
    <row r="680" spans="1:17" x14ac:dyDescent="0.25">
      <c r="A680" s="98">
        <f t="shared" si="24"/>
        <v>64709</v>
      </c>
      <c r="B680" s="98" t="str">
        <f>+asset_level_drivers!$G$1</f>
        <v>FORE ONLY</v>
      </c>
      <c r="C680" s="99">
        <v>0</v>
      </c>
      <c r="D680" s="100">
        <v>0</v>
      </c>
      <c r="E680" s="100">
        <v>0</v>
      </c>
      <c r="F680" s="100">
        <v>0</v>
      </c>
      <c r="G680" s="100">
        <v>0</v>
      </c>
      <c r="H680" s="100">
        <v>0</v>
      </c>
      <c r="I680" s="100">
        <v>0</v>
      </c>
      <c r="J680" s="100">
        <v>0</v>
      </c>
      <c r="K680" s="101">
        <v>0</v>
      </c>
      <c r="L680" s="102">
        <f t="shared" si="23"/>
        <v>0</v>
      </c>
      <c r="M680" s="102">
        <v>0</v>
      </c>
      <c r="N680" s="102">
        <v>0</v>
      </c>
      <c r="O680" s="103">
        <v>0</v>
      </c>
      <c r="P680" s="104">
        <v>0</v>
      </c>
      <c r="Q680" s="97">
        <v>0</v>
      </c>
    </row>
    <row r="681" spans="1:17" x14ac:dyDescent="0.25">
      <c r="A681" s="98">
        <f t="shared" si="24"/>
        <v>64740</v>
      </c>
      <c r="B681" s="98" t="str">
        <f>+asset_level_drivers!$G$1</f>
        <v>FORE ONLY</v>
      </c>
      <c r="C681" s="99">
        <v>0</v>
      </c>
      <c r="D681" s="100">
        <v>0</v>
      </c>
      <c r="E681" s="100">
        <v>0</v>
      </c>
      <c r="F681" s="100">
        <v>0</v>
      </c>
      <c r="G681" s="100">
        <v>0</v>
      </c>
      <c r="H681" s="100">
        <v>0</v>
      </c>
      <c r="I681" s="100">
        <v>0</v>
      </c>
      <c r="J681" s="100">
        <v>0</v>
      </c>
      <c r="K681" s="101">
        <v>0</v>
      </c>
      <c r="L681" s="102">
        <f t="shared" si="23"/>
        <v>0</v>
      </c>
      <c r="M681" s="102">
        <v>0</v>
      </c>
      <c r="N681" s="102">
        <v>0</v>
      </c>
      <c r="O681" s="103">
        <v>0</v>
      </c>
      <c r="P681" s="104">
        <v>0</v>
      </c>
      <c r="Q681" s="105">
        <v>0</v>
      </c>
    </row>
    <row r="682" spans="1:17" x14ac:dyDescent="0.25">
      <c r="A682" s="98">
        <f t="shared" si="24"/>
        <v>64770</v>
      </c>
      <c r="B682" s="98" t="str">
        <f>+asset_level_drivers!$G$1</f>
        <v>FORE ONLY</v>
      </c>
      <c r="C682" s="99">
        <v>0</v>
      </c>
      <c r="D682" s="100">
        <v>0</v>
      </c>
      <c r="E682" s="100">
        <v>0</v>
      </c>
      <c r="F682" s="100">
        <v>0</v>
      </c>
      <c r="G682" s="100">
        <v>0</v>
      </c>
      <c r="H682" s="100">
        <v>0</v>
      </c>
      <c r="I682" s="100">
        <v>0</v>
      </c>
      <c r="J682" s="100">
        <v>0</v>
      </c>
      <c r="K682" s="101">
        <v>0</v>
      </c>
      <c r="L682" s="102">
        <f t="shared" si="23"/>
        <v>0</v>
      </c>
      <c r="M682" s="102">
        <v>0</v>
      </c>
      <c r="N682" s="102">
        <v>0</v>
      </c>
      <c r="O682" s="103">
        <v>0</v>
      </c>
      <c r="P682" s="104">
        <v>0</v>
      </c>
      <c r="Q682" s="97">
        <v>0</v>
      </c>
    </row>
    <row r="683" spans="1:17" x14ac:dyDescent="0.25">
      <c r="A683" s="98">
        <f t="shared" si="24"/>
        <v>64801</v>
      </c>
      <c r="B683" s="98" t="str">
        <f>+asset_level_drivers!$G$1</f>
        <v>FORE ONLY</v>
      </c>
      <c r="C683" s="99">
        <v>0</v>
      </c>
      <c r="D683" s="100">
        <v>0</v>
      </c>
      <c r="E683" s="100">
        <v>0</v>
      </c>
      <c r="F683" s="100">
        <v>0</v>
      </c>
      <c r="G683" s="100">
        <v>0</v>
      </c>
      <c r="H683" s="100">
        <v>0</v>
      </c>
      <c r="I683" s="100">
        <v>0</v>
      </c>
      <c r="J683" s="100">
        <v>0</v>
      </c>
      <c r="K683" s="101">
        <v>0</v>
      </c>
      <c r="L683" s="102">
        <f t="shared" si="23"/>
        <v>0</v>
      </c>
      <c r="M683" s="102">
        <v>0</v>
      </c>
      <c r="N683" s="102">
        <v>0</v>
      </c>
      <c r="O683" s="103">
        <v>0</v>
      </c>
      <c r="P683" s="104">
        <v>0</v>
      </c>
      <c r="Q683" s="105">
        <v>0</v>
      </c>
    </row>
    <row r="684" spans="1:17" x14ac:dyDescent="0.25">
      <c r="A684" s="98">
        <f t="shared" si="24"/>
        <v>64831</v>
      </c>
      <c r="B684" s="98" t="str">
        <f>+asset_level_drivers!$G$1</f>
        <v>FORE ONLY</v>
      </c>
      <c r="C684" s="99">
        <v>0</v>
      </c>
      <c r="D684" s="100">
        <v>0</v>
      </c>
      <c r="E684" s="100">
        <v>0</v>
      </c>
      <c r="F684" s="100">
        <v>0</v>
      </c>
      <c r="G684" s="100">
        <v>0</v>
      </c>
      <c r="H684" s="100">
        <v>0</v>
      </c>
      <c r="I684" s="100">
        <v>0</v>
      </c>
      <c r="J684" s="100">
        <v>0</v>
      </c>
      <c r="K684" s="101">
        <v>0</v>
      </c>
      <c r="L684" s="102">
        <f t="shared" si="23"/>
        <v>0</v>
      </c>
      <c r="M684" s="102">
        <v>0</v>
      </c>
      <c r="N684" s="102">
        <v>0</v>
      </c>
      <c r="O684" s="103">
        <v>0</v>
      </c>
      <c r="P684" s="104">
        <v>0</v>
      </c>
      <c r="Q684" s="97">
        <v>0</v>
      </c>
    </row>
    <row r="685" spans="1:17" x14ac:dyDescent="0.25">
      <c r="A685" s="98">
        <f t="shared" si="24"/>
        <v>64862</v>
      </c>
      <c r="B685" s="98" t="str">
        <f>+asset_level_drivers!$G$1</f>
        <v>FORE ONLY</v>
      </c>
      <c r="C685" s="99">
        <v>0</v>
      </c>
      <c r="D685" s="100">
        <v>0</v>
      </c>
      <c r="E685" s="100">
        <v>0</v>
      </c>
      <c r="F685" s="100">
        <v>0</v>
      </c>
      <c r="G685" s="100">
        <v>0</v>
      </c>
      <c r="H685" s="100">
        <v>0</v>
      </c>
      <c r="I685" s="100">
        <v>0</v>
      </c>
      <c r="J685" s="100">
        <v>0</v>
      </c>
      <c r="K685" s="101">
        <v>0</v>
      </c>
      <c r="L685" s="102">
        <f t="shared" si="23"/>
        <v>0</v>
      </c>
      <c r="M685" s="102">
        <v>0</v>
      </c>
      <c r="N685" s="102">
        <v>0</v>
      </c>
      <c r="O685" s="103">
        <v>0</v>
      </c>
      <c r="P685" s="104">
        <v>0</v>
      </c>
      <c r="Q685" s="105">
        <v>0</v>
      </c>
    </row>
    <row r="686" spans="1:17" x14ac:dyDescent="0.25">
      <c r="A686" s="98">
        <f t="shared" si="24"/>
        <v>64893</v>
      </c>
      <c r="B686" s="98" t="str">
        <f>+asset_level_drivers!$G$1</f>
        <v>FORE ONLY</v>
      </c>
      <c r="C686" s="99">
        <v>0</v>
      </c>
      <c r="D686" s="100">
        <v>0</v>
      </c>
      <c r="E686" s="100">
        <v>0</v>
      </c>
      <c r="F686" s="100">
        <v>0</v>
      </c>
      <c r="G686" s="100">
        <v>0</v>
      </c>
      <c r="H686" s="100">
        <v>0</v>
      </c>
      <c r="I686" s="100">
        <v>0</v>
      </c>
      <c r="J686" s="100">
        <v>0</v>
      </c>
      <c r="K686" s="101">
        <v>0</v>
      </c>
      <c r="L686" s="102">
        <f t="shared" si="23"/>
        <v>0</v>
      </c>
      <c r="M686" s="102">
        <v>0</v>
      </c>
      <c r="N686" s="102">
        <v>0</v>
      </c>
      <c r="O686" s="103">
        <v>0</v>
      </c>
      <c r="P686" s="104">
        <v>0</v>
      </c>
      <c r="Q686" s="97">
        <v>0</v>
      </c>
    </row>
    <row r="687" spans="1:17" x14ac:dyDescent="0.25">
      <c r="A687" s="98">
        <f t="shared" si="24"/>
        <v>64923</v>
      </c>
      <c r="B687" s="98" t="str">
        <f>+asset_level_drivers!$G$1</f>
        <v>FORE ONLY</v>
      </c>
      <c r="C687" s="99">
        <v>0</v>
      </c>
      <c r="D687" s="100">
        <v>0</v>
      </c>
      <c r="E687" s="100">
        <v>0</v>
      </c>
      <c r="F687" s="100">
        <v>0</v>
      </c>
      <c r="G687" s="100">
        <v>0</v>
      </c>
      <c r="H687" s="100">
        <v>0</v>
      </c>
      <c r="I687" s="100">
        <v>0</v>
      </c>
      <c r="J687" s="100">
        <v>0</v>
      </c>
      <c r="K687" s="101">
        <v>0</v>
      </c>
      <c r="L687" s="102">
        <f t="shared" si="23"/>
        <v>0</v>
      </c>
      <c r="M687" s="102">
        <v>0</v>
      </c>
      <c r="N687" s="102">
        <v>0</v>
      </c>
      <c r="O687" s="103">
        <v>0</v>
      </c>
      <c r="P687" s="104">
        <v>0</v>
      </c>
      <c r="Q687" s="105">
        <v>0</v>
      </c>
    </row>
    <row r="688" spans="1:17" x14ac:dyDescent="0.25">
      <c r="A688" s="98">
        <f t="shared" si="24"/>
        <v>64954</v>
      </c>
      <c r="B688" s="98" t="str">
        <f>+asset_level_drivers!$G$1</f>
        <v>FORE ONLY</v>
      </c>
      <c r="C688" s="99">
        <v>0</v>
      </c>
      <c r="D688" s="100">
        <v>0</v>
      </c>
      <c r="E688" s="100">
        <v>0</v>
      </c>
      <c r="F688" s="100">
        <v>0</v>
      </c>
      <c r="G688" s="100">
        <v>0</v>
      </c>
      <c r="H688" s="100">
        <v>0</v>
      </c>
      <c r="I688" s="100">
        <v>0</v>
      </c>
      <c r="J688" s="100">
        <v>0</v>
      </c>
      <c r="K688" s="101">
        <v>0</v>
      </c>
      <c r="L688" s="102">
        <f t="shared" si="23"/>
        <v>0</v>
      </c>
      <c r="M688" s="102">
        <v>0</v>
      </c>
      <c r="N688" s="102">
        <v>0</v>
      </c>
      <c r="O688" s="103">
        <v>0</v>
      </c>
      <c r="P688" s="104">
        <v>0</v>
      </c>
      <c r="Q688" s="97">
        <v>0</v>
      </c>
    </row>
    <row r="689" spans="1:17" x14ac:dyDescent="0.25">
      <c r="A689" s="98">
        <f t="shared" si="24"/>
        <v>64984</v>
      </c>
      <c r="B689" s="98" t="str">
        <f>+asset_level_drivers!$G$1</f>
        <v>FORE ONLY</v>
      </c>
      <c r="C689" s="99">
        <v>0</v>
      </c>
      <c r="D689" s="100">
        <v>0</v>
      </c>
      <c r="E689" s="100">
        <v>0</v>
      </c>
      <c r="F689" s="100">
        <v>0</v>
      </c>
      <c r="G689" s="100">
        <v>0</v>
      </c>
      <c r="H689" s="100">
        <v>0</v>
      </c>
      <c r="I689" s="100">
        <v>0</v>
      </c>
      <c r="J689" s="100">
        <v>0</v>
      </c>
      <c r="K689" s="101">
        <v>0</v>
      </c>
      <c r="L689" s="102">
        <f t="shared" si="23"/>
        <v>0</v>
      </c>
      <c r="M689" s="102">
        <v>0</v>
      </c>
      <c r="N689" s="102">
        <v>0</v>
      </c>
      <c r="O689" s="103">
        <v>0</v>
      </c>
      <c r="P689" s="104">
        <v>0</v>
      </c>
      <c r="Q689" s="105">
        <v>0</v>
      </c>
    </row>
    <row r="690" spans="1:17" x14ac:dyDescent="0.25">
      <c r="A690" s="98">
        <f t="shared" si="24"/>
        <v>65015</v>
      </c>
      <c r="B690" s="98" t="str">
        <f>+asset_level_drivers!$G$1</f>
        <v>FORE ONLY</v>
      </c>
      <c r="C690" s="99">
        <v>0</v>
      </c>
      <c r="D690" s="100">
        <v>0</v>
      </c>
      <c r="E690" s="100">
        <v>0</v>
      </c>
      <c r="F690" s="100">
        <v>0</v>
      </c>
      <c r="G690" s="100">
        <v>0</v>
      </c>
      <c r="H690" s="100">
        <v>0</v>
      </c>
      <c r="I690" s="100">
        <v>0</v>
      </c>
      <c r="J690" s="100">
        <v>0</v>
      </c>
      <c r="K690" s="101">
        <v>0</v>
      </c>
      <c r="L690" s="102">
        <f t="shared" si="23"/>
        <v>0</v>
      </c>
      <c r="M690" s="102">
        <v>0</v>
      </c>
      <c r="N690" s="102">
        <v>0</v>
      </c>
      <c r="O690" s="103">
        <v>0</v>
      </c>
      <c r="P690" s="104">
        <v>0</v>
      </c>
      <c r="Q690" s="97">
        <v>0</v>
      </c>
    </row>
    <row r="691" spans="1:17" x14ac:dyDescent="0.25">
      <c r="A691" s="98">
        <f t="shared" si="24"/>
        <v>65046</v>
      </c>
      <c r="B691" s="98" t="str">
        <f>+asset_level_drivers!$G$1</f>
        <v>FORE ONLY</v>
      </c>
      <c r="C691" s="99">
        <v>0</v>
      </c>
      <c r="D691" s="100">
        <v>0</v>
      </c>
      <c r="E691" s="100">
        <v>0</v>
      </c>
      <c r="F691" s="100">
        <v>0</v>
      </c>
      <c r="G691" s="100">
        <v>0</v>
      </c>
      <c r="H691" s="100">
        <v>0</v>
      </c>
      <c r="I691" s="100">
        <v>0</v>
      </c>
      <c r="J691" s="100">
        <v>0</v>
      </c>
      <c r="K691" s="101">
        <v>0</v>
      </c>
      <c r="L691" s="102">
        <f t="shared" si="23"/>
        <v>0</v>
      </c>
      <c r="M691" s="102">
        <v>0</v>
      </c>
      <c r="N691" s="102">
        <v>0</v>
      </c>
      <c r="O691" s="103">
        <v>0</v>
      </c>
      <c r="P691" s="104">
        <v>0</v>
      </c>
      <c r="Q691" s="105">
        <v>0</v>
      </c>
    </row>
    <row r="692" spans="1:17" x14ac:dyDescent="0.25">
      <c r="A692" s="98">
        <f t="shared" si="24"/>
        <v>65074</v>
      </c>
      <c r="B692" s="98" t="str">
        <f>+asset_level_drivers!$G$1</f>
        <v>FORE ONLY</v>
      </c>
      <c r="C692" s="99">
        <v>0</v>
      </c>
      <c r="D692" s="100">
        <v>0</v>
      </c>
      <c r="E692" s="100">
        <v>0</v>
      </c>
      <c r="F692" s="100">
        <v>0</v>
      </c>
      <c r="G692" s="100">
        <v>0</v>
      </c>
      <c r="H692" s="100">
        <v>0</v>
      </c>
      <c r="I692" s="100">
        <v>0</v>
      </c>
      <c r="J692" s="100">
        <v>0</v>
      </c>
      <c r="K692" s="101">
        <v>0</v>
      </c>
      <c r="L692" s="102">
        <f t="shared" si="23"/>
        <v>0</v>
      </c>
      <c r="M692" s="102">
        <v>0</v>
      </c>
      <c r="N692" s="102">
        <v>0</v>
      </c>
      <c r="O692" s="103">
        <v>0</v>
      </c>
      <c r="P692" s="104">
        <v>0</v>
      </c>
      <c r="Q692" s="97">
        <v>0</v>
      </c>
    </row>
    <row r="693" spans="1:17" x14ac:dyDescent="0.25">
      <c r="A693" s="98">
        <f t="shared" si="24"/>
        <v>65105</v>
      </c>
      <c r="B693" s="98" t="str">
        <f>+asset_level_drivers!$G$1</f>
        <v>FORE ONLY</v>
      </c>
      <c r="C693" s="99">
        <v>0</v>
      </c>
      <c r="D693" s="100">
        <v>0</v>
      </c>
      <c r="E693" s="100">
        <v>0</v>
      </c>
      <c r="F693" s="100">
        <v>0</v>
      </c>
      <c r="G693" s="100">
        <v>0</v>
      </c>
      <c r="H693" s="100">
        <v>0</v>
      </c>
      <c r="I693" s="100">
        <v>0</v>
      </c>
      <c r="J693" s="100">
        <v>0</v>
      </c>
      <c r="K693" s="101">
        <v>0</v>
      </c>
      <c r="L693" s="102">
        <f t="shared" si="23"/>
        <v>0</v>
      </c>
      <c r="M693" s="102">
        <v>0</v>
      </c>
      <c r="N693" s="102">
        <v>0</v>
      </c>
      <c r="O693" s="103">
        <v>0</v>
      </c>
      <c r="P693" s="104">
        <v>0</v>
      </c>
      <c r="Q693" s="105">
        <v>0</v>
      </c>
    </row>
    <row r="694" spans="1:17" x14ac:dyDescent="0.25">
      <c r="A694" s="98">
        <f t="shared" si="24"/>
        <v>65135</v>
      </c>
      <c r="B694" s="98" t="str">
        <f>+asset_level_drivers!$G$1</f>
        <v>FORE ONLY</v>
      </c>
      <c r="C694" s="99">
        <v>0</v>
      </c>
      <c r="D694" s="100">
        <v>0</v>
      </c>
      <c r="E694" s="100">
        <v>0</v>
      </c>
      <c r="F694" s="100">
        <v>0</v>
      </c>
      <c r="G694" s="100">
        <v>0</v>
      </c>
      <c r="H694" s="100">
        <v>0</v>
      </c>
      <c r="I694" s="100">
        <v>0</v>
      </c>
      <c r="J694" s="100">
        <v>0</v>
      </c>
      <c r="K694" s="101">
        <v>0</v>
      </c>
      <c r="L694" s="102">
        <f t="shared" si="23"/>
        <v>0</v>
      </c>
      <c r="M694" s="102">
        <v>0</v>
      </c>
      <c r="N694" s="102">
        <v>0</v>
      </c>
      <c r="O694" s="103">
        <v>0</v>
      </c>
      <c r="P694" s="104">
        <v>0</v>
      </c>
      <c r="Q694" s="97">
        <v>0</v>
      </c>
    </row>
    <row r="695" spans="1:17" x14ac:dyDescent="0.25">
      <c r="A695" s="98">
        <f t="shared" si="24"/>
        <v>65166</v>
      </c>
      <c r="B695" s="98" t="str">
        <f>+asset_level_drivers!$G$1</f>
        <v>FORE ONLY</v>
      </c>
      <c r="C695" s="99">
        <v>0</v>
      </c>
      <c r="D695" s="100">
        <v>0</v>
      </c>
      <c r="E695" s="100">
        <v>0</v>
      </c>
      <c r="F695" s="100">
        <v>0</v>
      </c>
      <c r="G695" s="100">
        <v>0</v>
      </c>
      <c r="H695" s="100">
        <v>0</v>
      </c>
      <c r="I695" s="100">
        <v>0</v>
      </c>
      <c r="J695" s="100">
        <v>0</v>
      </c>
      <c r="K695" s="101">
        <v>0</v>
      </c>
      <c r="L695" s="102">
        <f t="shared" si="23"/>
        <v>0</v>
      </c>
      <c r="M695" s="102">
        <v>0</v>
      </c>
      <c r="N695" s="102">
        <v>0</v>
      </c>
      <c r="O695" s="103">
        <v>0</v>
      </c>
      <c r="P695" s="104">
        <v>0</v>
      </c>
      <c r="Q695" s="105">
        <v>0</v>
      </c>
    </row>
    <row r="696" spans="1:17" x14ac:dyDescent="0.25">
      <c r="A696" s="98">
        <f t="shared" si="24"/>
        <v>65196</v>
      </c>
      <c r="B696" s="98" t="str">
        <f>+asset_level_drivers!$G$1</f>
        <v>FORE ONLY</v>
      </c>
      <c r="C696" s="99">
        <v>0</v>
      </c>
      <c r="D696" s="100">
        <v>0</v>
      </c>
      <c r="E696" s="100">
        <v>0</v>
      </c>
      <c r="F696" s="100">
        <v>0</v>
      </c>
      <c r="G696" s="100">
        <v>0</v>
      </c>
      <c r="H696" s="100">
        <v>0</v>
      </c>
      <c r="I696" s="100">
        <v>0</v>
      </c>
      <c r="J696" s="100">
        <v>0</v>
      </c>
      <c r="K696" s="101">
        <v>0</v>
      </c>
      <c r="L696" s="102">
        <f t="shared" si="23"/>
        <v>0</v>
      </c>
      <c r="M696" s="102">
        <v>0</v>
      </c>
      <c r="N696" s="102">
        <v>0</v>
      </c>
      <c r="O696" s="103">
        <v>0</v>
      </c>
      <c r="P696" s="104">
        <v>0</v>
      </c>
      <c r="Q696" s="97">
        <v>0</v>
      </c>
    </row>
    <row r="697" spans="1:17" x14ac:dyDescent="0.25">
      <c r="A697" s="98">
        <f t="shared" si="24"/>
        <v>65227</v>
      </c>
      <c r="B697" s="98" t="str">
        <f>+asset_level_drivers!$G$1</f>
        <v>FORE ONLY</v>
      </c>
      <c r="C697" s="99">
        <v>0</v>
      </c>
      <c r="D697" s="100">
        <v>0</v>
      </c>
      <c r="E697" s="100">
        <v>0</v>
      </c>
      <c r="F697" s="100">
        <v>0</v>
      </c>
      <c r="G697" s="100">
        <v>0</v>
      </c>
      <c r="H697" s="100">
        <v>0</v>
      </c>
      <c r="I697" s="100">
        <v>0</v>
      </c>
      <c r="J697" s="100">
        <v>0</v>
      </c>
      <c r="K697" s="101">
        <v>0</v>
      </c>
      <c r="L697" s="102">
        <f t="shared" si="23"/>
        <v>0</v>
      </c>
      <c r="M697" s="102">
        <v>0</v>
      </c>
      <c r="N697" s="102">
        <v>0</v>
      </c>
      <c r="O697" s="103">
        <v>0</v>
      </c>
      <c r="P697" s="104">
        <v>0</v>
      </c>
      <c r="Q697" s="105">
        <v>0</v>
      </c>
    </row>
    <row r="698" spans="1:17" x14ac:dyDescent="0.25">
      <c r="A698" s="98">
        <f t="shared" si="24"/>
        <v>65258</v>
      </c>
      <c r="B698" s="98" t="str">
        <f>+asset_level_drivers!$G$1</f>
        <v>FORE ONLY</v>
      </c>
      <c r="C698" s="99">
        <v>0</v>
      </c>
      <c r="D698" s="100">
        <v>0</v>
      </c>
      <c r="E698" s="100">
        <v>0</v>
      </c>
      <c r="F698" s="100">
        <v>0</v>
      </c>
      <c r="G698" s="100">
        <v>0</v>
      </c>
      <c r="H698" s="100">
        <v>0</v>
      </c>
      <c r="I698" s="100">
        <v>0</v>
      </c>
      <c r="J698" s="100">
        <v>0</v>
      </c>
      <c r="K698" s="101">
        <v>0</v>
      </c>
      <c r="L698" s="102">
        <f t="shared" si="23"/>
        <v>0</v>
      </c>
      <c r="M698" s="102">
        <v>0</v>
      </c>
      <c r="N698" s="102">
        <v>0</v>
      </c>
      <c r="O698" s="103">
        <v>0</v>
      </c>
      <c r="P698" s="104">
        <v>0</v>
      </c>
      <c r="Q698" s="97">
        <v>0</v>
      </c>
    </row>
    <row r="699" spans="1:17" x14ac:dyDescent="0.25">
      <c r="A699" s="98">
        <f t="shared" si="24"/>
        <v>65288</v>
      </c>
      <c r="B699" s="98" t="str">
        <f>+asset_level_drivers!$G$1</f>
        <v>FORE ONLY</v>
      </c>
      <c r="C699" s="99">
        <v>0</v>
      </c>
      <c r="D699" s="100">
        <v>0</v>
      </c>
      <c r="E699" s="100">
        <v>0</v>
      </c>
      <c r="F699" s="100">
        <v>0</v>
      </c>
      <c r="G699" s="100">
        <v>0</v>
      </c>
      <c r="H699" s="100">
        <v>0</v>
      </c>
      <c r="I699" s="100">
        <v>0</v>
      </c>
      <c r="J699" s="100">
        <v>0</v>
      </c>
      <c r="K699" s="101">
        <v>0</v>
      </c>
      <c r="L699" s="102">
        <f t="shared" si="23"/>
        <v>0</v>
      </c>
      <c r="M699" s="102">
        <v>0</v>
      </c>
      <c r="N699" s="102">
        <v>0</v>
      </c>
      <c r="O699" s="103">
        <v>0</v>
      </c>
      <c r="P699" s="104">
        <v>0</v>
      </c>
      <c r="Q699" s="105">
        <v>0</v>
      </c>
    </row>
    <row r="700" spans="1:17" x14ac:dyDescent="0.25">
      <c r="A700" s="98">
        <f t="shared" si="24"/>
        <v>65319</v>
      </c>
      <c r="B700" s="98" t="str">
        <f>+asset_level_drivers!$G$1</f>
        <v>FORE ONLY</v>
      </c>
      <c r="C700" s="99">
        <v>0</v>
      </c>
      <c r="D700" s="100">
        <v>0</v>
      </c>
      <c r="E700" s="100">
        <v>0</v>
      </c>
      <c r="F700" s="100">
        <v>0</v>
      </c>
      <c r="G700" s="100">
        <v>0</v>
      </c>
      <c r="H700" s="100">
        <v>0</v>
      </c>
      <c r="I700" s="100">
        <v>0</v>
      </c>
      <c r="J700" s="100">
        <v>0</v>
      </c>
      <c r="K700" s="101">
        <v>0</v>
      </c>
      <c r="L700" s="102">
        <f t="shared" si="23"/>
        <v>0</v>
      </c>
      <c r="M700" s="102">
        <v>0</v>
      </c>
      <c r="N700" s="102">
        <v>0</v>
      </c>
      <c r="O700" s="103">
        <v>0</v>
      </c>
      <c r="P700" s="104">
        <v>0</v>
      </c>
      <c r="Q700" s="97">
        <v>0</v>
      </c>
    </row>
    <row r="701" spans="1:17" x14ac:dyDescent="0.25">
      <c r="A701" s="98">
        <f t="shared" si="24"/>
        <v>65349</v>
      </c>
      <c r="B701" s="98" t="str">
        <f>+asset_level_drivers!$G$1</f>
        <v>FORE ONLY</v>
      </c>
      <c r="C701" s="99">
        <v>0</v>
      </c>
      <c r="D701" s="100">
        <v>0</v>
      </c>
      <c r="E701" s="100">
        <v>0</v>
      </c>
      <c r="F701" s="100">
        <v>0</v>
      </c>
      <c r="G701" s="100">
        <v>0</v>
      </c>
      <c r="H701" s="100">
        <v>0</v>
      </c>
      <c r="I701" s="100">
        <v>0</v>
      </c>
      <c r="J701" s="100">
        <v>0</v>
      </c>
      <c r="K701" s="101">
        <v>0</v>
      </c>
      <c r="L701" s="102">
        <f t="shared" si="23"/>
        <v>0</v>
      </c>
      <c r="M701" s="102">
        <v>0</v>
      </c>
      <c r="N701" s="102">
        <v>0</v>
      </c>
      <c r="O701" s="103">
        <v>0</v>
      </c>
      <c r="P701" s="104">
        <v>0</v>
      </c>
      <c r="Q701" s="105">
        <v>0</v>
      </c>
    </row>
    <row r="702" spans="1:17" x14ac:dyDescent="0.25">
      <c r="A702" s="98">
        <f t="shared" si="24"/>
        <v>65380</v>
      </c>
      <c r="B702" s="98" t="str">
        <f>+asset_level_drivers!$G$1</f>
        <v>FORE ONLY</v>
      </c>
      <c r="C702" s="99">
        <v>0</v>
      </c>
      <c r="D702" s="100">
        <v>0</v>
      </c>
      <c r="E702" s="100">
        <v>0</v>
      </c>
      <c r="F702" s="100">
        <v>0</v>
      </c>
      <c r="G702" s="100">
        <v>0</v>
      </c>
      <c r="H702" s="100">
        <v>0</v>
      </c>
      <c r="I702" s="100">
        <v>0</v>
      </c>
      <c r="J702" s="100">
        <v>0</v>
      </c>
      <c r="K702" s="101">
        <v>0</v>
      </c>
      <c r="L702" s="102">
        <f t="shared" si="23"/>
        <v>0</v>
      </c>
      <c r="M702" s="102">
        <v>0</v>
      </c>
      <c r="N702" s="102">
        <v>0</v>
      </c>
      <c r="O702" s="103">
        <v>0</v>
      </c>
      <c r="P702" s="104">
        <v>0</v>
      </c>
      <c r="Q702" s="97">
        <v>0</v>
      </c>
    </row>
    <row r="703" spans="1:17" x14ac:dyDescent="0.25">
      <c r="A703" s="98">
        <f t="shared" si="24"/>
        <v>65411</v>
      </c>
      <c r="B703" s="98" t="str">
        <f>+asset_level_drivers!$G$1</f>
        <v>FORE ONLY</v>
      </c>
      <c r="C703" s="99">
        <v>0</v>
      </c>
      <c r="D703" s="100">
        <v>0</v>
      </c>
      <c r="E703" s="100">
        <v>0</v>
      </c>
      <c r="F703" s="100">
        <v>0</v>
      </c>
      <c r="G703" s="100">
        <v>0</v>
      </c>
      <c r="H703" s="100">
        <v>0</v>
      </c>
      <c r="I703" s="100">
        <v>0</v>
      </c>
      <c r="J703" s="100">
        <v>0</v>
      </c>
      <c r="K703" s="101">
        <v>0</v>
      </c>
      <c r="L703" s="102">
        <f t="shared" si="23"/>
        <v>0</v>
      </c>
      <c r="M703" s="102">
        <v>0</v>
      </c>
      <c r="N703" s="102">
        <v>0</v>
      </c>
      <c r="O703" s="103">
        <v>0</v>
      </c>
      <c r="P703" s="104">
        <v>0</v>
      </c>
      <c r="Q703" s="105">
        <v>0</v>
      </c>
    </row>
    <row r="704" spans="1:17" x14ac:dyDescent="0.25">
      <c r="A704" s="98">
        <f t="shared" si="24"/>
        <v>65439</v>
      </c>
      <c r="B704" s="98" t="str">
        <f>+asset_level_drivers!$G$1</f>
        <v>FORE ONLY</v>
      </c>
      <c r="C704" s="99">
        <v>0</v>
      </c>
      <c r="D704" s="100">
        <v>0</v>
      </c>
      <c r="E704" s="100">
        <v>0</v>
      </c>
      <c r="F704" s="100">
        <v>0</v>
      </c>
      <c r="G704" s="100">
        <v>0</v>
      </c>
      <c r="H704" s="100">
        <v>0</v>
      </c>
      <c r="I704" s="100">
        <v>0</v>
      </c>
      <c r="J704" s="100">
        <v>0</v>
      </c>
      <c r="K704" s="101">
        <v>0</v>
      </c>
      <c r="L704" s="102">
        <f t="shared" si="23"/>
        <v>0</v>
      </c>
      <c r="M704" s="102">
        <v>0</v>
      </c>
      <c r="N704" s="102">
        <v>0</v>
      </c>
      <c r="O704" s="103">
        <v>0</v>
      </c>
      <c r="P704" s="104">
        <v>0</v>
      </c>
      <c r="Q704" s="97">
        <v>0</v>
      </c>
    </row>
    <row r="705" spans="1:17" x14ac:dyDescent="0.25">
      <c r="A705" s="98">
        <f t="shared" si="24"/>
        <v>65470</v>
      </c>
      <c r="B705" s="98" t="str">
        <f>+asset_level_drivers!$G$1</f>
        <v>FORE ONLY</v>
      </c>
      <c r="C705" s="99">
        <v>0</v>
      </c>
      <c r="D705" s="100">
        <v>0</v>
      </c>
      <c r="E705" s="100">
        <v>0</v>
      </c>
      <c r="F705" s="100">
        <v>0</v>
      </c>
      <c r="G705" s="100">
        <v>0</v>
      </c>
      <c r="H705" s="100">
        <v>0</v>
      </c>
      <c r="I705" s="100">
        <v>0</v>
      </c>
      <c r="J705" s="100">
        <v>0</v>
      </c>
      <c r="K705" s="101">
        <v>0</v>
      </c>
      <c r="L705" s="102">
        <f t="shared" si="23"/>
        <v>0</v>
      </c>
      <c r="M705" s="102">
        <v>0</v>
      </c>
      <c r="N705" s="102">
        <v>0</v>
      </c>
      <c r="O705" s="103">
        <v>0</v>
      </c>
      <c r="P705" s="104">
        <v>0</v>
      </c>
      <c r="Q705" s="105">
        <v>0</v>
      </c>
    </row>
    <row r="706" spans="1:17" x14ac:dyDescent="0.25">
      <c r="A706" s="98">
        <f t="shared" si="24"/>
        <v>65500</v>
      </c>
      <c r="B706" s="98" t="str">
        <f>+asset_level_drivers!$G$1</f>
        <v>FORE ONLY</v>
      </c>
      <c r="C706" s="99">
        <v>0</v>
      </c>
      <c r="D706" s="100">
        <v>0</v>
      </c>
      <c r="E706" s="100">
        <v>0</v>
      </c>
      <c r="F706" s="100">
        <v>0</v>
      </c>
      <c r="G706" s="100">
        <v>0</v>
      </c>
      <c r="H706" s="100">
        <v>0</v>
      </c>
      <c r="I706" s="100">
        <v>0</v>
      </c>
      <c r="J706" s="100">
        <v>0</v>
      </c>
      <c r="K706" s="101">
        <v>0</v>
      </c>
      <c r="L706" s="102">
        <f t="shared" ref="L706:L721" si="25">+P706+O706</f>
        <v>0</v>
      </c>
      <c r="M706" s="102">
        <v>0</v>
      </c>
      <c r="N706" s="102">
        <v>0</v>
      </c>
      <c r="O706" s="103">
        <v>0</v>
      </c>
      <c r="P706" s="104">
        <v>0</v>
      </c>
      <c r="Q706" s="97">
        <v>0</v>
      </c>
    </row>
    <row r="707" spans="1:17" x14ac:dyDescent="0.25">
      <c r="A707" s="98">
        <f t="shared" ref="A707:A721" si="26">+EOMONTH(A706,1)</f>
        <v>65531</v>
      </c>
      <c r="B707" s="98" t="str">
        <f>+asset_level_drivers!$G$1</f>
        <v>FORE ONLY</v>
      </c>
      <c r="C707" s="99">
        <v>0</v>
      </c>
      <c r="D707" s="100">
        <v>0</v>
      </c>
      <c r="E707" s="100">
        <v>0</v>
      </c>
      <c r="F707" s="100">
        <v>0</v>
      </c>
      <c r="G707" s="100">
        <v>0</v>
      </c>
      <c r="H707" s="100">
        <v>0</v>
      </c>
      <c r="I707" s="100">
        <v>0</v>
      </c>
      <c r="J707" s="100">
        <v>0</v>
      </c>
      <c r="K707" s="101">
        <v>0</v>
      </c>
      <c r="L707" s="102">
        <f t="shared" si="25"/>
        <v>0</v>
      </c>
      <c r="M707" s="102">
        <v>0</v>
      </c>
      <c r="N707" s="102">
        <v>0</v>
      </c>
      <c r="O707" s="103">
        <v>0</v>
      </c>
      <c r="P707" s="104">
        <v>0</v>
      </c>
      <c r="Q707" s="105">
        <v>0</v>
      </c>
    </row>
    <row r="708" spans="1:17" x14ac:dyDescent="0.25">
      <c r="A708" s="98">
        <f t="shared" si="26"/>
        <v>65561</v>
      </c>
      <c r="B708" s="98" t="str">
        <f>+asset_level_drivers!$G$1</f>
        <v>FORE ONLY</v>
      </c>
      <c r="C708" s="99">
        <v>0</v>
      </c>
      <c r="D708" s="100">
        <v>0</v>
      </c>
      <c r="E708" s="100">
        <v>0</v>
      </c>
      <c r="F708" s="100">
        <v>0</v>
      </c>
      <c r="G708" s="100">
        <v>0</v>
      </c>
      <c r="H708" s="100">
        <v>0</v>
      </c>
      <c r="I708" s="100">
        <v>0</v>
      </c>
      <c r="J708" s="100">
        <v>0</v>
      </c>
      <c r="K708" s="101">
        <v>0</v>
      </c>
      <c r="L708" s="102">
        <f t="shared" si="25"/>
        <v>0</v>
      </c>
      <c r="M708" s="102">
        <v>0</v>
      </c>
      <c r="N708" s="102">
        <v>0</v>
      </c>
      <c r="O708" s="103">
        <v>0</v>
      </c>
      <c r="P708" s="104">
        <v>0</v>
      </c>
      <c r="Q708" s="97">
        <v>0</v>
      </c>
    </row>
    <row r="709" spans="1:17" x14ac:dyDescent="0.25">
      <c r="A709" s="98">
        <f t="shared" si="26"/>
        <v>65592</v>
      </c>
      <c r="B709" s="98" t="str">
        <f>+asset_level_drivers!$G$1</f>
        <v>FORE ONLY</v>
      </c>
      <c r="C709" s="99">
        <v>0</v>
      </c>
      <c r="D709" s="100">
        <v>0</v>
      </c>
      <c r="E709" s="100">
        <v>0</v>
      </c>
      <c r="F709" s="100">
        <v>0</v>
      </c>
      <c r="G709" s="100">
        <v>0</v>
      </c>
      <c r="H709" s="100">
        <v>0</v>
      </c>
      <c r="I709" s="100">
        <v>0</v>
      </c>
      <c r="J709" s="100">
        <v>0</v>
      </c>
      <c r="K709" s="101">
        <v>0</v>
      </c>
      <c r="L709" s="102">
        <f t="shared" si="25"/>
        <v>0</v>
      </c>
      <c r="M709" s="102">
        <v>0</v>
      </c>
      <c r="N709" s="102">
        <v>0</v>
      </c>
      <c r="O709" s="103">
        <v>0</v>
      </c>
      <c r="P709" s="104">
        <v>0</v>
      </c>
      <c r="Q709" s="105">
        <v>0</v>
      </c>
    </row>
    <row r="710" spans="1:17" x14ac:dyDescent="0.25">
      <c r="A710" s="98">
        <f t="shared" si="26"/>
        <v>65623</v>
      </c>
      <c r="B710" s="98" t="str">
        <f>+asset_level_drivers!$G$1</f>
        <v>FORE ONLY</v>
      </c>
      <c r="C710" s="99">
        <v>0</v>
      </c>
      <c r="D710" s="100">
        <v>0</v>
      </c>
      <c r="E710" s="100">
        <v>0</v>
      </c>
      <c r="F710" s="100">
        <v>0</v>
      </c>
      <c r="G710" s="100">
        <v>0</v>
      </c>
      <c r="H710" s="100">
        <v>0</v>
      </c>
      <c r="I710" s="100">
        <v>0</v>
      </c>
      <c r="J710" s="100">
        <v>0</v>
      </c>
      <c r="K710" s="101">
        <v>0</v>
      </c>
      <c r="L710" s="102">
        <f t="shared" si="25"/>
        <v>0</v>
      </c>
      <c r="M710" s="102">
        <v>0</v>
      </c>
      <c r="N710" s="102">
        <v>0</v>
      </c>
      <c r="O710" s="103">
        <v>0</v>
      </c>
      <c r="P710" s="104">
        <v>0</v>
      </c>
      <c r="Q710" s="97">
        <v>0</v>
      </c>
    </row>
    <row r="711" spans="1:17" x14ac:dyDescent="0.25">
      <c r="A711" s="98">
        <f t="shared" si="26"/>
        <v>65653</v>
      </c>
      <c r="B711" s="98" t="str">
        <f>+asset_level_drivers!$G$1</f>
        <v>FORE ONLY</v>
      </c>
      <c r="C711" s="99">
        <v>0</v>
      </c>
      <c r="D711" s="100">
        <v>0</v>
      </c>
      <c r="E711" s="100">
        <v>0</v>
      </c>
      <c r="F711" s="100">
        <v>0</v>
      </c>
      <c r="G711" s="100">
        <v>0</v>
      </c>
      <c r="H711" s="100">
        <v>0</v>
      </c>
      <c r="I711" s="100">
        <v>0</v>
      </c>
      <c r="J711" s="100">
        <v>0</v>
      </c>
      <c r="K711" s="101">
        <v>0</v>
      </c>
      <c r="L711" s="102">
        <f t="shared" si="25"/>
        <v>0</v>
      </c>
      <c r="M711" s="102">
        <v>0</v>
      </c>
      <c r="N711" s="102">
        <v>0</v>
      </c>
      <c r="O711" s="103">
        <v>0</v>
      </c>
      <c r="P711" s="104">
        <v>0</v>
      </c>
      <c r="Q711" s="105">
        <v>0</v>
      </c>
    </row>
    <row r="712" spans="1:17" x14ac:dyDescent="0.25">
      <c r="A712" s="98">
        <f t="shared" si="26"/>
        <v>65684</v>
      </c>
      <c r="B712" s="98" t="str">
        <f>+asset_level_drivers!$G$1</f>
        <v>FORE ONLY</v>
      </c>
      <c r="C712" s="99">
        <v>0</v>
      </c>
      <c r="D712" s="100">
        <v>0</v>
      </c>
      <c r="E712" s="100">
        <v>0</v>
      </c>
      <c r="F712" s="100">
        <v>0</v>
      </c>
      <c r="G712" s="100">
        <v>0</v>
      </c>
      <c r="H712" s="100">
        <v>0</v>
      </c>
      <c r="I712" s="100">
        <v>0</v>
      </c>
      <c r="J712" s="100">
        <v>0</v>
      </c>
      <c r="K712" s="101">
        <v>0</v>
      </c>
      <c r="L712" s="102">
        <f t="shared" si="25"/>
        <v>0</v>
      </c>
      <c r="M712" s="102">
        <v>0</v>
      </c>
      <c r="N712" s="102">
        <v>0</v>
      </c>
      <c r="O712" s="103">
        <v>0</v>
      </c>
      <c r="P712" s="104">
        <v>0</v>
      </c>
      <c r="Q712" s="97">
        <v>0</v>
      </c>
    </row>
    <row r="713" spans="1:17" x14ac:dyDescent="0.25">
      <c r="A713" s="98">
        <f t="shared" si="26"/>
        <v>65714</v>
      </c>
      <c r="B713" s="98" t="str">
        <f>+asset_level_drivers!$G$1</f>
        <v>FORE ONLY</v>
      </c>
      <c r="C713" s="99">
        <v>0</v>
      </c>
      <c r="D713" s="100">
        <v>0</v>
      </c>
      <c r="E713" s="100">
        <v>0</v>
      </c>
      <c r="F713" s="100">
        <v>0</v>
      </c>
      <c r="G713" s="100">
        <v>0</v>
      </c>
      <c r="H713" s="100">
        <v>0</v>
      </c>
      <c r="I713" s="100">
        <v>0</v>
      </c>
      <c r="J713" s="100">
        <v>0</v>
      </c>
      <c r="K713" s="101">
        <v>0</v>
      </c>
      <c r="L713" s="102">
        <f t="shared" si="25"/>
        <v>0</v>
      </c>
      <c r="M713" s="102">
        <v>0</v>
      </c>
      <c r="N713" s="102">
        <v>0</v>
      </c>
      <c r="O713" s="103">
        <v>0</v>
      </c>
      <c r="P713" s="104">
        <v>0</v>
      </c>
      <c r="Q713" s="105">
        <v>0</v>
      </c>
    </row>
    <row r="714" spans="1:17" x14ac:dyDescent="0.25">
      <c r="A714" s="98">
        <f t="shared" si="26"/>
        <v>65745</v>
      </c>
      <c r="B714" s="98" t="str">
        <f>+asset_level_drivers!$G$1</f>
        <v>FORE ONLY</v>
      </c>
      <c r="C714" s="99">
        <v>0</v>
      </c>
      <c r="D714" s="100">
        <v>0</v>
      </c>
      <c r="E714" s="100">
        <v>0</v>
      </c>
      <c r="F714" s="100">
        <v>0</v>
      </c>
      <c r="G714" s="100">
        <v>0</v>
      </c>
      <c r="H714" s="100">
        <v>0</v>
      </c>
      <c r="I714" s="100">
        <v>0</v>
      </c>
      <c r="J714" s="100">
        <v>0</v>
      </c>
      <c r="K714" s="101">
        <v>0</v>
      </c>
      <c r="L714" s="102">
        <f t="shared" si="25"/>
        <v>0</v>
      </c>
      <c r="M714" s="102">
        <v>0</v>
      </c>
      <c r="N714" s="102">
        <v>0</v>
      </c>
      <c r="O714" s="103">
        <v>0</v>
      </c>
      <c r="P714" s="104">
        <v>0</v>
      </c>
      <c r="Q714" s="97">
        <v>0</v>
      </c>
    </row>
    <row r="715" spans="1:17" x14ac:dyDescent="0.25">
      <c r="A715" s="98">
        <f t="shared" si="26"/>
        <v>65776</v>
      </c>
      <c r="B715" s="98" t="str">
        <f>+asset_level_drivers!$G$1</f>
        <v>FORE ONLY</v>
      </c>
      <c r="C715" s="99">
        <v>0</v>
      </c>
      <c r="D715" s="100">
        <v>0</v>
      </c>
      <c r="E715" s="100">
        <v>0</v>
      </c>
      <c r="F715" s="100">
        <v>0</v>
      </c>
      <c r="G715" s="100">
        <v>0</v>
      </c>
      <c r="H715" s="100">
        <v>0</v>
      </c>
      <c r="I715" s="100">
        <v>0</v>
      </c>
      <c r="J715" s="100">
        <v>0</v>
      </c>
      <c r="K715" s="101">
        <v>0</v>
      </c>
      <c r="L715" s="102">
        <f t="shared" si="25"/>
        <v>0</v>
      </c>
      <c r="M715" s="102">
        <v>0</v>
      </c>
      <c r="N715" s="102">
        <v>0</v>
      </c>
      <c r="O715" s="103">
        <v>0</v>
      </c>
      <c r="P715" s="104">
        <v>0</v>
      </c>
      <c r="Q715" s="105">
        <v>0</v>
      </c>
    </row>
    <row r="716" spans="1:17" x14ac:dyDescent="0.25">
      <c r="A716" s="98">
        <f t="shared" si="26"/>
        <v>65805</v>
      </c>
      <c r="B716" s="98" t="str">
        <f>+asset_level_drivers!$G$1</f>
        <v>FORE ONLY</v>
      </c>
      <c r="C716" s="99">
        <v>0</v>
      </c>
      <c r="D716" s="100">
        <v>0</v>
      </c>
      <c r="E716" s="100">
        <v>0</v>
      </c>
      <c r="F716" s="100">
        <v>0</v>
      </c>
      <c r="G716" s="100">
        <v>0</v>
      </c>
      <c r="H716" s="100">
        <v>0</v>
      </c>
      <c r="I716" s="100">
        <v>0</v>
      </c>
      <c r="J716" s="100">
        <v>0</v>
      </c>
      <c r="K716" s="101">
        <v>0</v>
      </c>
      <c r="L716" s="102">
        <f t="shared" si="25"/>
        <v>0</v>
      </c>
      <c r="M716" s="102">
        <v>0</v>
      </c>
      <c r="N716" s="102">
        <v>0</v>
      </c>
      <c r="O716" s="103">
        <v>0</v>
      </c>
      <c r="P716" s="104">
        <v>0</v>
      </c>
      <c r="Q716" s="97">
        <v>0</v>
      </c>
    </row>
    <row r="717" spans="1:17" x14ac:dyDescent="0.25">
      <c r="A717" s="98">
        <f t="shared" si="26"/>
        <v>65836</v>
      </c>
      <c r="B717" s="98" t="str">
        <f>+asset_level_drivers!$G$1</f>
        <v>FORE ONLY</v>
      </c>
      <c r="C717" s="99">
        <v>0</v>
      </c>
      <c r="D717" s="100">
        <v>0</v>
      </c>
      <c r="E717" s="100">
        <v>0</v>
      </c>
      <c r="F717" s="100">
        <v>0</v>
      </c>
      <c r="G717" s="100">
        <v>0</v>
      </c>
      <c r="H717" s="100">
        <v>0</v>
      </c>
      <c r="I717" s="100">
        <v>0</v>
      </c>
      <c r="J717" s="100">
        <v>0</v>
      </c>
      <c r="K717" s="101">
        <v>0</v>
      </c>
      <c r="L717" s="102">
        <f t="shared" si="25"/>
        <v>0</v>
      </c>
      <c r="M717" s="102">
        <v>0</v>
      </c>
      <c r="N717" s="102">
        <v>0</v>
      </c>
      <c r="O717" s="103">
        <v>0</v>
      </c>
      <c r="P717" s="104">
        <v>0</v>
      </c>
      <c r="Q717" s="105">
        <v>0</v>
      </c>
    </row>
    <row r="718" spans="1:17" x14ac:dyDescent="0.25">
      <c r="A718" s="98">
        <f t="shared" si="26"/>
        <v>65866</v>
      </c>
      <c r="B718" s="98" t="str">
        <f>+asset_level_drivers!$G$1</f>
        <v>FORE ONLY</v>
      </c>
      <c r="C718" s="99">
        <v>0</v>
      </c>
      <c r="D718" s="100">
        <v>0</v>
      </c>
      <c r="E718" s="100">
        <v>0</v>
      </c>
      <c r="F718" s="100">
        <v>0</v>
      </c>
      <c r="G718" s="100">
        <v>0</v>
      </c>
      <c r="H718" s="100">
        <v>0</v>
      </c>
      <c r="I718" s="100">
        <v>0</v>
      </c>
      <c r="J718" s="100">
        <v>0</v>
      </c>
      <c r="K718" s="101">
        <v>0</v>
      </c>
      <c r="L718" s="102">
        <f t="shared" si="25"/>
        <v>0</v>
      </c>
      <c r="M718" s="102">
        <v>0</v>
      </c>
      <c r="N718" s="102">
        <v>0</v>
      </c>
      <c r="O718" s="103">
        <v>0</v>
      </c>
      <c r="P718" s="104">
        <v>0</v>
      </c>
      <c r="Q718" s="97">
        <v>0</v>
      </c>
    </row>
    <row r="719" spans="1:17" x14ac:dyDescent="0.25">
      <c r="A719" s="98">
        <f t="shared" si="26"/>
        <v>65897</v>
      </c>
      <c r="B719" s="98" t="str">
        <f>+asset_level_drivers!$G$1</f>
        <v>FORE ONLY</v>
      </c>
      <c r="C719" s="99">
        <v>0</v>
      </c>
      <c r="D719" s="100">
        <v>0</v>
      </c>
      <c r="E719" s="100">
        <v>0</v>
      </c>
      <c r="F719" s="100">
        <v>0</v>
      </c>
      <c r="G719" s="100">
        <v>0</v>
      </c>
      <c r="H719" s="100">
        <v>0</v>
      </c>
      <c r="I719" s="100">
        <v>0</v>
      </c>
      <c r="J719" s="100">
        <v>0</v>
      </c>
      <c r="K719" s="101">
        <v>0</v>
      </c>
      <c r="L719" s="102">
        <f t="shared" si="25"/>
        <v>0</v>
      </c>
      <c r="M719" s="102">
        <v>0</v>
      </c>
      <c r="N719" s="102">
        <v>0</v>
      </c>
      <c r="O719" s="103">
        <v>0</v>
      </c>
      <c r="P719" s="104">
        <v>0</v>
      </c>
      <c r="Q719" s="105">
        <v>0</v>
      </c>
    </row>
    <row r="720" spans="1:17" x14ac:dyDescent="0.25">
      <c r="A720" s="98">
        <f t="shared" si="26"/>
        <v>65927</v>
      </c>
      <c r="B720" s="98" t="str">
        <f>+asset_level_drivers!$G$1</f>
        <v>FORE ONLY</v>
      </c>
      <c r="C720" s="99">
        <v>0</v>
      </c>
      <c r="D720" s="100">
        <v>0</v>
      </c>
      <c r="E720" s="100">
        <v>0</v>
      </c>
      <c r="F720" s="100">
        <v>0</v>
      </c>
      <c r="G720" s="100">
        <v>0</v>
      </c>
      <c r="H720" s="100">
        <v>0</v>
      </c>
      <c r="I720" s="100">
        <v>0</v>
      </c>
      <c r="J720" s="100">
        <v>0</v>
      </c>
      <c r="K720" s="101">
        <v>0</v>
      </c>
      <c r="L720" s="102">
        <f t="shared" si="25"/>
        <v>0</v>
      </c>
      <c r="M720" s="102">
        <v>0</v>
      </c>
      <c r="N720" s="102">
        <v>0</v>
      </c>
      <c r="O720" s="103">
        <v>0</v>
      </c>
      <c r="P720" s="104">
        <v>0</v>
      </c>
      <c r="Q720" s="97">
        <v>0</v>
      </c>
    </row>
    <row r="721" spans="1:17" x14ac:dyDescent="0.25">
      <c r="A721" s="98">
        <f t="shared" si="26"/>
        <v>65958</v>
      </c>
      <c r="B721" s="98" t="str">
        <f>+asset_level_drivers!$G$1</f>
        <v>FORE ONLY</v>
      </c>
      <c r="C721" s="99">
        <v>0</v>
      </c>
      <c r="D721" s="100">
        <v>0</v>
      </c>
      <c r="E721" s="100">
        <v>0</v>
      </c>
      <c r="F721" s="100">
        <v>0</v>
      </c>
      <c r="G721" s="100">
        <v>0</v>
      </c>
      <c r="H721" s="100">
        <v>0</v>
      </c>
      <c r="I721" s="100">
        <v>0</v>
      </c>
      <c r="J721" s="100">
        <v>0</v>
      </c>
      <c r="K721" s="101">
        <v>0</v>
      </c>
      <c r="L721" s="102">
        <f t="shared" si="25"/>
        <v>0</v>
      </c>
      <c r="M721" s="102">
        <v>0</v>
      </c>
      <c r="N721" s="102">
        <v>0</v>
      </c>
      <c r="O721" s="103">
        <v>0</v>
      </c>
      <c r="P721" s="104">
        <v>0</v>
      </c>
      <c r="Q721" s="105">
        <v>0</v>
      </c>
    </row>
  </sheetData>
  <conditionalFormatting sqref="C2:K721">
    <cfRule type="expression" dxfId="24" priority="5">
      <formula>_xlfn.ISFORMULA(C2)</formula>
    </cfRule>
  </conditionalFormatting>
  <conditionalFormatting sqref="P2:P721">
    <cfRule type="expression" dxfId="23" priority="3">
      <formula>_xlfn.ISFORMULA(P2)</formula>
    </cfRule>
  </conditionalFormatting>
  <conditionalFormatting sqref="O2:O721">
    <cfRule type="expression" dxfId="22" priority="2">
      <formula>_xlfn.ISFORMULA(O2)</formula>
    </cfRule>
  </conditionalFormatting>
  <conditionalFormatting sqref="L2:N721">
    <cfRule type="expression" dxfId="21" priority="4">
      <formula>_xlfn.ISFORMULA(L2)</formula>
    </cfRule>
  </conditionalFormatting>
  <conditionalFormatting sqref="Q2:Q721">
    <cfRule type="expression" dxfId="20" priority="1">
      <formula>_xlfn.ISFORMULA(Q2)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0AAA2-038C-472F-9637-7205394128F5}">
  <sheetPr codeName="Sheet15">
    <tabColor rgb="FF000000"/>
  </sheetPr>
  <dimension ref="A1:Q721"/>
  <sheetViews>
    <sheetView workbookViewId="0"/>
  </sheetViews>
  <sheetFormatPr defaultRowHeight="15" x14ac:dyDescent="0.25"/>
  <cols>
    <col min="2" max="2" width="8.140625" customWidth="1"/>
    <col min="13" max="14" width="9.140625" style="2"/>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92">
        <v>44104</v>
      </c>
      <c r="B2" s="92" t="str">
        <f>+asset_level_drivers!$C$1</f>
        <v>Munson</v>
      </c>
      <c r="C2" s="93">
        <v>33</v>
      </c>
      <c r="D2" s="94">
        <v>54.714651756286621</v>
      </c>
      <c r="E2" s="94">
        <v>512.93388031005861</v>
      </c>
      <c r="F2" s="94">
        <v>47.702855499267578</v>
      </c>
      <c r="G2" s="94">
        <v>75.104343376159662</v>
      </c>
      <c r="H2" s="94">
        <v>40.967514873504641</v>
      </c>
      <c r="I2" s="94">
        <v>291.46996377563477</v>
      </c>
      <c r="J2" s="94">
        <v>32.168022232055662</v>
      </c>
      <c r="K2" s="95">
        <v>541.07946875000005</v>
      </c>
      <c r="L2" s="94">
        <f t="shared" ref="L2:L65" si="0">+P2+O2</f>
        <v>83.333333333333329</v>
      </c>
      <c r="M2" s="94">
        <v>0</v>
      </c>
      <c r="N2" s="94">
        <v>0</v>
      </c>
      <c r="O2" s="96">
        <v>0</v>
      </c>
      <c r="P2" s="95">
        <f t="shared" ref="P2:P65" si="1">1000/12</f>
        <v>83.333333333333329</v>
      </c>
      <c r="Q2" s="97">
        <v>0</v>
      </c>
    </row>
    <row r="3" spans="1:17" x14ac:dyDescent="0.25">
      <c r="A3" s="98">
        <f t="shared" ref="A3:A66" si="2">+EOMONTH(A2,1)</f>
        <v>44135</v>
      </c>
      <c r="B3" s="98" t="str">
        <f>+asset_level_drivers!$C$1</f>
        <v>Munson</v>
      </c>
      <c r="C3" s="99">
        <v>33</v>
      </c>
      <c r="D3" s="100">
        <v>50.755080718994144</v>
      </c>
      <c r="E3" s="100">
        <v>503.1159171142578</v>
      </c>
      <c r="F3" s="100">
        <v>46.789784652709962</v>
      </c>
      <c r="G3" s="100">
        <v>67.512694267272948</v>
      </c>
      <c r="H3" s="100">
        <v>38.025426162719725</v>
      </c>
      <c r="I3" s="100">
        <v>285.9728908691406</v>
      </c>
      <c r="J3" s="100">
        <v>31.562088203430175</v>
      </c>
      <c r="K3" s="101">
        <v>522.06345361328124</v>
      </c>
      <c r="L3" s="102">
        <f t="shared" si="0"/>
        <v>83.333333333333329</v>
      </c>
      <c r="M3" s="102">
        <v>0</v>
      </c>
      <c r="N3" s="102">
        <v>0</v>
      </c>
      <c r="O3" s="103">
        <v>0</v>
      </c>
      <c r="P3" s="104">
        <f t="shared" si="1"/>
        <v>83.333333333333329</v>
      </c>
      <c r="Q3" s="105">
        <v>0</v>
      </c>
    </row>
    <row r="4" spans="1:17" x14ac:dyDescent="0.25">
      <c r="A4" s="106">
        <f t="shared" si="2"/>
        <v>44165</v>
      </c>
      <c r="B4" s="106" t="str">
        <f>+asset_level_drivers!$C$1</f>
        <v>Munson</v>
      </c>
      <c r="C4" s="93">
        <v>33</v>
      </c>
      <c r="D4" s="94">
        <v>47.548106201171876</v>
      </c>
      <c r="E4" s="94">
        <v>495.00240332031251</v>
      </c>
      <c r="F4" s="94">
        <v>46.035228347778322</v>
      </c>
      <c r="G4" s="94">
        <v>61.766835037231445</v>
      </c>
      <c r="H4" s="94">
        <v>35.622224723815918</v>
      </c>
      <c r="I4" s="94">
        <v>281.3566987915039</v>
      </c>
      <c r="J4" s="94">
        <v>31.0531759185791</v>
      </c>
      <c r="K4" s="95">
        <v>510.88586132812497</v>
      </c>
      <c r="L4" s="94">
        <f t="shared" si="0"/>
        <v>83.333333333333329</v>
      </c>
      <c r="M4" s="94">
        <v>0</v>
      </c>
      <c r="N4" s="94">
        <v>0</v>
      </c>
      <c r="O4" s="96">
        <v>0</v>
      </c>
      <c r="P4" s="95">
        <f t="shared" si="1"/>
        <v>83.333333333333329</v>
      </c>
      <c r="Q4" s="97">
        <v>0</v>
      </c>
    </row>
    <row r="5" spans="1:17" x14ac:dyDescent="0.25">
      <c r="A5" s="98">
        <f t="shared" si="2"/>
        <v>44196</v>
      </c>
      <c r="B5" s="98" t="str">
        <f>+asset_level_drivers!$C$1</f>
        <v>Munson</v>
      </c>
      <c r="C5" s="99">
        <v>33</v>
      </c>
      <c r="D5" s="100">
        <v>44.803676063537594</v>
      </c>
      <c r="E5" s="100">
        <v>487.80095495605468</v>
      </c>
      <c r="F5" s="100">
        <v>45.365493484497073</v>
      </c>
      <c r="G5" s="100">
        <v>56.880938278198244</v>
      </c>
      <c r="H5" s="100">
        <v>33.565705165863037</v>
      </c>
      <c r="I5" s="100">
        <v>277.26015319824216</v>
      </c>
      <c r="J5" s="100">
        <v>30.601502227783204</v>
      </c>
      <c r="K5" s="101">
        <v>501.28005322265625</v>
      </c>
      <c r="L5" s="102">
        <f t="shared" si="0"/>
        <v>83.333333333333329</v>
      </c>
      <c r="M5" s="102">
        <v>0</v>
      </c>
      <c r="N5" s="102">
        <v>0</v>
      </c>
      <c r="O5" s="103">
        <v>0</v>
      </c>
      <c r="P5" s="104">
        <f t="shared" si="1"/>
        <v>83.333333333333329</v>
      </c>
      <c r="Q5" s="105">
        <v>0</v>
      </c>
    </row>
    <row r="6" spans="1:17" x14ac:dyDescent="0.25">
      <c r="A6" s="106">
        <f t="shared" si="2"/>
        <v>44227</v>
      </c>
      <c r="B6" s="106" t="str">
        <f>+asset_level_drivers!$C$1</f>
        <v>Munson</v>
      </c>
      <c r="C6" s="93">
        <v>33</v>
      </c>
      <c r="D6" s="94">
        <v>42.422586402893067</v>
      </c>
      <c r="E6" s="94">
        <v>481.44757385253905</v>
      </c>
      <c r="F6" s="94">
        <v>44.774628570556644</v>
      </c>
      <c r="G6" s="94">
        <v>52.671659835815433</v>
      </c>
      <c r="H6" s="94">
        <v>31.781501693725588</v>
      </c>
      <c r="I6" s="94">
        <v>273.64680328369138</v>
      </c>
      <c r="J6" s="94">
        <v>30.203050689697264</v>
      </c>
      <c r="K6" s="95">
        <v>492.95498193359373</v>
      </c>
      <c r="L6" s="94">
        <f t="shared" si="0"/>
        <v>83.333333333333329</v>
      </c>
      <c r="M6" s="94">
        <v>0</v>
      </c>
      <c r="N6" s="94">
        <v>0</v>
      </c>
      <c r="O6" s="96">
        <v>0</v>
      </c>
      <c r="P6" s="95">
        <f t="shared" si="1"/>
        <v>83.333333333333329</v>
      </c>
      <c r="Q6" s="97">
        <v>0</v>
      </c>
    </row>
    <row r="7" spans="1:17" x14ac:dyDescent="0.25">
      <c r="A7" s="98">
        <f t="shared" si="2"/>
        <v>44255</v>
      </c>
      <c r="B7" s="98" t="str">
        <f>+asset_level_drivers!$C$1</f>
        <v>Munson</v>
      </c>
      <c r="C7" s="99">
        <v>33</v>
      </c>
      <c r="D7" s="100">
        <v>40.332886535644533</v>
      </c>
      <c r="E7" s="100">
        <v>475.89856542968749</v>
      </c>
      <c r="F7" s="100">
        <v>44.258571319580078</v>
      </c>
      <c r="G7" s="100">
        <v>49.005379497528075</v>
      </c>
      <c r="H7" s="100">
        <v>30.21568271255493</v>
      </c>
      <c r="I7" s="100">
        <v>270.49174230957033</v>
      </c>
      <c r="J7" s="100">
        <v>29.855079551696779</v>
      </c>
      <c r="K7" s="101">
        <v>485.69952441406252</v>
      </c>
      <c r="L7" s="102">
        <f t="shared" si="0"/>
        <v>83.333333333333329</v>
      </c>
      <c r="M7" s="102">
        <v>0</v>
      </c>
      <c r="N7" s="102">
        <v>0</v>
      </c>
      <c r="O7" s="103">
        <v>0</v>
      </c>
      <c r="P7" s="104">
        <f t="shared" si="1"/>
        <v>83.333333333333329</v>
      </c>
      <c r="Q7" s="105">
        <v>0</v>
      </c>
    </row>
    <row r="8" spans="1:17" x14ac:dyDescent="0.25">
      <c r="A8" s="106">
        <f t="shared" si="2"/>
        <v>44286</v>
      </c>
      <c r="B8" s="106" t="str">
        <f>+asset_level_drivers!$C$1</f>
        <v>Munson</v>
      </c>
      <c r="C8" s="93">
        <v>33</v>
      </c>
      <c r="D8" s="94">
        <v>38.480969707489017</v>
      </c>
      <c r="E8" s="94">
        <v>471.12556909179688</v>
      </c>
      <c r="F8" s="94">
        <v>43.814682121276853</v>
      </c>
      <c r="G8" s="94">
        <v>45.782147308349607</v>
      </c>
      <c r="H8" s="94">
        <v>28.828064319610597</v>
      </c>
      <c r="I8" s="94">
        <v>267.77881005859376</v>
      </c>
      <c r="J8" s="94">
        <v>29.555809280395508</v>
      </c>
      <c r="K8" s="95">
        <v>479.35722216796876</v>
      </c>
      <c r="L8" s="94">
        <f t="shared" si="0"/>
        <v>83.333333333333329</v>
      </c>
      <c r="M8" s="94">
        <v>0</v>
      </c>
      <c r="N8" s="94">
        <v>0</v>
      </c>
      <c r="O8" s="96">
        <v>0</v>
      </c>
      <c r="P8" s="95">
        <f t="shared" si="1"/>
        <v>83.333333333333329</v>
      </c>
      <c r="Q8" s="97">
        <v>0</v>
      </c>
    </row>
    <row r="9" spans="1:17" x14ac:dyDescent="0.25">
      <c r="A9" s="98">
        <f t="shared" si="2"/>
        <v>44316</v>
      </c>
      <c r="B9" s="98" t="str">
        <f>+asset_level_drivers!$C$1</f>
        <v>Munson</v>
      </c>
      <c r="C9" s="99">
        <v>33</v>
      </c>
      <c r="D9" s="100">
        <v>36.825986007690432</v>
      </c>
      <c r="E9" s="100">
        <v>467.11256506347655</v>
      </c>
      <c r="F9" s="100">
        <v>43.441473556518552</v>
      </c>
      <c r="G9" s="100">
        <v>42.925544910430908</v>
      </c>
      <c r="H9" s="100">
        <v>27.588029827117921</v>
      </c>
      <c r="I9" s="100">
        <v>265.49889141845705</v>
      </c>
      <c r="J9" s="100">
        <v>29.304235668182372</v>
      </c>
      <c r="K9" s="101">
        <v>473.81040234375001</v>
      </c>
      <c r="L9" s="102">
        <f t="shared" si="0"/>
        <v>83.333333333333329</v>
      </c>
      <c r="M9" s="102">
        <v>0</v>
      </c>
      <c r="N9" s="102">
        <v>0</v>
      </c>
      <c r="O9" s="103">
        <v>0</v>
      </c>
      <c r="P9" s="104">
        <f t="shared" si="1"/>
        <v>83.333333333333329</v>
      </c>
      <c r="Q9" s="105">
        <v>0</v>
      </c>
    </row>
    <row r="10" spans="1:17" x14ac:dyDescent="0.25">
      <c r="A10" s="106">
        <f t="shared" si="2"/>
        <v>44347</v>
      </c>
      <c r="B10" s="106" t="str">
        <f>+asset_level_drivers!$C$1</f>
        <v>Munson</v>
      </c>
      <c r="C10" s="93">
        <v>33</v>
      </c>
      <c r="D10" s="94">
        <v>35.336189998626708</v>
      </c>
      <c r="E10" s="94">
        <v>463.85390808105467</v>
      </c>
      <c r="F10" s="94">
        <v>43.138417755126952</v>
      </c>
      <c r="G10" s="94">
        <v>40.376040538787841</v>
      </c>
      <c r="H10" s="94">
        <v>26.471783477783202</v>
      </c>
      <c r="I10" s="94">
        <v>263.64877154541017</v>
      </c>
      <c r="J10" s="94">
        <v>29.100002201080322</v>
      </c>
      <c r="K10" s="95">
        <v>468.96965771484378</v>
      </c>
      <c r="L10" s="94">
        <f t="shared" si="0"/>
        <v>83.333333333333329</v>
      </c>
      <c r="M10" s="94">
        <v>0</v>
      </c>
      <c r="N10" s="94">
        <v>0</v>
      </c>
      <c r="O10" s="96">
        <v>0</v>
      </c>
      <c r="P10" s="95">
        <f t="shared" si="1"/>
        <v>83.333333333333329</v>
      </c>
      <c r="Q10" s="97">
        <v>0</v>
      </c>
    </row>
    <row r="11" spans="1:17" x14ac:dyDescent="0.25">
      <c r="A11" s="98">
        <f t="shared" si="2"/>
        <v>44377</v>
      </c>
      <c r="B11" s="98" t="str">
        <f>+asset_level_drivers!$C$1</f>
        <v>Munson</v>
      </c>
      <c r="C11" s="99">
        <v>33</v>
      </c>
      <c r="D11" s="100">
        <v>33.986506961822506</v>
      </c>
      <c r="E11" s="100">
        <v>461.35309838867187</v>
      </c>
      <c r="F11" s="100">
        <v>42.905842697143555</v>
      </c>
      <c r="G11" s="100">
        <v>38.086514949798584</v>
      </c>
      <c r="H11" s="100">
        <v>25.460534358978272</v>
      </c>
      <c r="I11" s="100">
        <v>262.2304533081055</v>
      </c>
      <c r="J11" s="100">
        <v>28.94333251953125</v>
      </c>
      <c r="K11" s="101">
        <v>464.76697656250002</v>
      </c>
      <c r="L11" s="102">
        <f t="shared" si="0"/>
        <v>83.333333333333329</v>
      </c>
      <c r="M11" s="102">
        <v>0</v>
      </c>
      <c r="N11" s="102">
        <v>0</v>
      </c>
      <c r="O11" s="103">
        <v>0</v>
      </c>
      <c r="P11" s="104">
        <f t="shared" si="1"/>
        <v>83.333333333333329</v>
      </c>
      <c r="Q11" s="105">
        <v>0</v>
      </c>
    </row>
    <row r="12" spans="1:17" x14ac:dyDescent="0.25">
      <c r="A12" s="106">
        <f t="shared" si="2"/>
        <v>44408</v>
      </c>
      <c r="B12" s="106" t="str">
        <f>+asset_level_drivers!$C$1</f>
        <v>Munson</v>
      </c>
      <c r="C12" s="93">
        <v>33</v>
      </c>
      <c r="D12" s="94">
        <v>32.756830883026126</v>
      </c>
      <c r="E12" s="94">
        <v>459.62205407714845</v>
      </c>
      <c r="F12" s="94">
        <v>42.744855079650875</v>
      </c>
      <c r="G12" s="94">
        <v>36.019139171600344</v>
      </c>
      <c r="H12" s="94">
        <v>24.539213180541992</v>
      </c>
      <c r="I12" s="94">
        <v>261.25074279785156</v>
      </c>
      <c r="J12" s="94">
        <v>28.834973606109621</v>
      </c>
      <c r="K12" s="95">
        <v>461.15081249999997</v>
      </c>
      <c r="L12" s="94">
        <f t="shared" si="0"/>
        <v>83.333333333333329</v>
      </c>
      <c r="M12" s="94">
        <v>0</v>
      </c>
      <c r="N12" s="94">
        <v>0</v>
      </c>
      <c r="O12" s="96">
        <v>0</v>
      </c>
      <c r="P12" s="95">
        <f t="shared" si="1"/>
        <v>83.333333333333329</v>
      </c>
      <c r="Q12" s="97">
        <v>0</v>
      </c>
    </row>
    <row r="13" spans="1:17" x14ac:dyDescent="0.25">
      <c r="A13" s="98">
        <f t="shared" si="2"/>
        <v>44439</v>
      </c>
      <c r="B13" s="98" t="str">
        <f>+asset_level_drivers!$C$1</f>
        <v>Munson</v>
      </c>
      <c r="C13" s="99">
        <v>33</v>
      </c>
      <c r="D13" s="100">
        <v>31.630837215423583</v>
      </c>
      <c r="E13" s="100">
        <v>458.68064819335939</v>
      </c>
      <c r="F13" s="100">
        <v>42.657304946899416</v>
      </c>
      <c r="G13" s="100">
        <v>34.14316903305054</v>
      </c>
      <c r="H13" s="100">
        <v>23.69558452606201</v>
      </c>
      <c r="I13" s="100">
        <v>260.72096453857421</v>
      </c>
      <c r="J13" s="100">
        <v>28.776174182891847</v>
      </c>
      <c r="K13" s="101">
        <v>436.88272167968751</v>
      </c>
      <c r="L13" s="102">
        <f t="shared" si="0"/>
        <v>83.333333333333329</v>
      </c>
      <c r="M13" s="102">
        <v>0</v>
      </c>
      <c r="N13" s="102">
        <v>0</v>
      </c>
      <c r="O13" s="103">
        <v>0</v>
      </c>
      <c r="P13" s="104">
        <f t="shared" si="1"/>
        <v>83.333333333333329</v>
      </c>
      <c r="Q13" s="105">
        <v>0</v>
      </c>
    </row>
    <row r="14" spans="1:17" x14ac:dyDescent="0.25">
      <c r="A14" s="106">
        <f t="shared" si="2"/>
        <v>44469</v>
      </c>
      <c r="B14" s="106" t="str">
        <f>+asset_level_drivers!$C$1</f>
        <v>Munson</v>
      </c>
      <c r="C14" s="93">
        <v>33</v>
      </c>
      <c r="D14" s="94">
        <v>30.595117481231689</v>
      </c>
      <c r="E14" s="94">
        <v>458.55659863281249</v>
      </c>
      <c r="F14" s="94">
        <v>42.645768547058104</v>
      </c>
      <c r="G14" s="94">
        <v>32.433345451354981</v>
      </c>
      <c r="H14" s="94">
        <v>22.919601650238036</v>
      </c>
      <c r="I14" s="94">
        <v>260.6569284667969</v>
      </c>
      <c r="J14" s="94">
        <v>28.768674549102784</v>
      </c>
      <c r="K14" s="95">
        <v>434.3349716796875</v>
      </c>
      <c r="L14" s="94">
        <f t="shared" si="0"/>
        <v>83.333333333333329</v>
      </c>
      <c r="M14" s="94">
        <v>0</v>
      </c>
      <c r="N14" s="94">
        <v>0</v>
      </c>
      <c r="O14" s="96">
        <v>0</v>
      </c>
      <c r="P14" s="95">
        <f t="shared" si="1"/>
        <v>83.333333333333329</v>
      </c>
      <c r="Q14" s="97">
        <v>0</v>
      </c>
    </row>
    <row r="15" spans="1:17" x14ac:dyDescent="0.25">
      <c r="A15" s="98">
        <f t="shared" si="2"/>
        <v>44500</v>
      </c>
      <c r="B15" s="98" t="str">
        <f>+asset_level_drivers!$C$1</f>
        <v>Munson</v>
      </c>
      <c r="C15" s="99">
        <v>33</v>
      </c>
      <c r="D15" s="100">
        <v>29.638544563293458</v>
      </c>
      <c r="E15" s="100">
        <v>459.28541870117186</v>
      </c>
      <c r="F15" s="100">
        <v>42.713548751831055</v>
      </c>
      <c r="G15" s="100">
        <v>30.868702953338623</v>
      </c>
      <c r="H15" s="100">
        <v>22.202923385620117</v>
      </c>
      <c r="I15" s="100">
        <v>261.07888812255857</v>
      </c>
      <c r="J15" s="100">
        <v>28.814704456329345</v>
      </c>
      <c r="K15" s="101">
        <v>432.28878564453123</v>
      </c>
      <c r="L15" s="102">
        <f t="shared" si="0"/>
        <v>83.333333333333329</v>
      </c>
      <c r="M15" s="102">
        <v>0</v>
      </c>
      <c r="N15" s="102">
        <v>0</v>
      </c>
      <c r="O15" s="103">
        <v>0</v>
      </c>
      <c r="P15" s="104">
        <f t="shared" si="1"/>
        <v>83.333333333333329</v>
      </c>
      <c r="Q15" s="105">
        <v>0</v>
      </c>
    </row>
    <row r="16" spans="1:17" x14ac:dyDescent="0.25">
      <c r="A16" s="106">
        <f t="shared" si="2"/>
        <v>44530</v>
      </c>
      <c r="B16" s="106" t="str">
        <f>+asset_level_drivers!$C$1</f>
        <v>Munson</v>
      </c>
      <c r="C16" s="93">
        <v>33</v>
      </c>
      <c r="D16" s="94">
        <v>28.751800422668456</v>
      </c>
      <c r="E16" s="94">
        <v>460.91061755371095</v>
      </c>
      <c r="F16" s="94">
        <v>42.864691612243654</v>
      </c>
      <c r="G16" s="94">
        <v>29.431691593170164</v>
      </c>
      <c r="H16" s="94">
        <v>21.538567523956299</v>
      </c>
      <c r="I16" s="94">
        <v>262.01164370727537</v>
      </c>
      <c r="J16" s="94">
        <v>28.916994689941408</v>
      </c>
      <c r="K16" s="95">
        <v>420.13309716796874</v>
      </c>
      <c r="L16" s="94">
        <f t="shared" si="0"/>
        <v>83.333333333333329</v>
      </c>
      <c r="M16" s="94">
        <v>0</v>
      </c>
      <c r="N16" s="94">
        <v>0</v>
      </c>
      <c r="O16" s="96">
        <v>0</v>
      </c>
      <c r="P16" s="95">
        <f t="shared" si="1"/>
        <v>83.333333333333329</v>
      </c>
      <c r="Q16" s="97">
        <v>0</v>
      </c>
    </row>
    <row r="17" spans="1:17" x14ac:dyDescent="0.25">
      <c r="A17" s="98">
        <f t="shared" si="2"/>
        <v>44561</v>
      </c>
      <c r="B17" s="98" t="str">
        <f>+asset_level_drivers!$C$1</f>
        <v>Munson</v>
      </c>
      <c r="C17" s="99">
        <v>33</v>
      </c>
      <c r="D17" s="100">
        <v>27.927018623352051</v>
      </c>
      <c r="E17" s="100">
        <v>463.48406042480468</v>
      </c>
      <c r="F17" s="100">
        <v>43.104021949768068</v>
      </c>
      <c r="G17" s="100">
        <v>28.107504783630372</v>
      </c>
      <c r="H17" s="100">
        <v>20.920639644622803</v>
      </c>
      <c r="I17" s="100">
        <v>263.48476367187499</v>
      </c>
      <c r="J17" s="100">
        <v>29.078804424285888</v>
      </c>
      <c r="K17" s="101">
        <v>419.06369824218751</v>
      </c>
      <c r="L17" s="102">
        <f t="shared" si="0"/>
        <v>83.333333333333329</v>
      </c>
      <c r="M17" s="102">
        <v>0</v>
      </c>
      <c r="N17" s="102">
        <v>0</v>
      </c>
      <c r="O17" s="103">
        <v>0</v>
      </c>
      <c r="P17" s="104">
        <f t="shared" si="1"/>
        <v>83.333333333333329</v>
      </c>
      <c r="Q17" s="105">
        <v>0</v>
      </c>
    </row>
    <row r="18" spans="1:17" x14ac:dyDescent="0.25">
      <c r="A18" s="106">
        <f t="shared" si="2"/>
        <v>44592</v>
      </c>
      <c r="B18" s="106" t="str">
        <f>+asset_level_drivers!$C$1</f>
        <v>Munson</v>
      </c>
      <c r="C18" s="93">
        <v>33</v>
      </c>
      <c r="D18" s="94">
        <v>27.157502429962157</v>
      </c>
      <c r="E18" s="94">
        <v>467.06630334472658</v>
      </c>
      <c r="F18" s="94">
        <v>43.437170730590822</v>
      </c>
      <c r="G18" s="94">
        <v>26.993492492675781</v>
      </c>
      <c r="H18" s="94">
        <v>20.344121520996094</v>
      </c>
      <c r="I18" s="94">
        <v>265.53276327514646</v>
      </c>
      <c r="J18" s="94">
        <v>29.303931880950927</v>
      </c>
      <c r="K18" s="95">
        <v>418.64419580078123</v>
      </c>
      <c r="L18" s="94">
        <f t="shared" si="0"/>
        <v>83.333333333333329</v>
      </c>
      <c r="M18" s="94">
        <v>0</v>
      </c>
      <c r="N18" s="94">
        <v>0</v>
      </c>
      <c r="O18" s="96">
        <v>0</v>
      </c>
      <c r="P18" s="95">
        <f t="shared" si="1"/>
        <v>83.333333333333329</v>
      </c>
      <c r="Q18" s="97">
        <v>0</v>
      </c>
    </row>
    <row r="19" spans="1:17" x14ac:dyDescent="0.25">
      <c r="A19" s="98">
        <f t="shared" si="2"/>
        <v>44620</v>
      </c>
      <c r="B19" s="98" t="str">
        <f>+asset_level_drivers!$C$1</f>
        <v>Munson</v>
      </c>
      <c r="C19" s="99">
        <v>33</v>
      </c>
      <c r="D19" s="100">
        <v>26.437518844604494</v>
      </c>
      <c r="E19" s="100">
        <v>464.90655554199219</v>
      </c>
      <c r="F19" s="100">
        <v>43.236314186096195</v>
      </c>
      <c r="G19" s="100">
        <v>26.065164424896242</v>
      </c>
      <c r="H19" s="100">
        <v>19.804716793060301</v>
      </c>
      <c r="I19" s="100">
        <v>264.30770550537108</v>
      </c>
      <c r="J19" s="100">
        <v>29.168598796844481</v>
      </c>
      <c r="K19" s="101">
        <v>416.55548535156248</v>
      </c>
      <c r="L19" s="102">
        <f t="shared" si="0"/>
        <v>83.333333333333329</v>
      </c>
      <c r="M19" s="102">
        <v>0</v>
      </c>
      <c r="N19" s="102">
        <v>0</v>
      </c>
      <c r="O19" s="103">
        <v>0</v>
      </c>
      <c r="P19" s="104">
        <f t="shared" si="1"/>
        <v>83.333333333333329</v>
      </c>
      <c r="Q19" s="105">
        <v>0</v>
      </c>
    </row>
    <row r="20" spans="1:17" x14ac:dyDescent="0.25">
      <c r="A20" s="106">
        <f t="shared" si="2"/>
        <v>44651</v>
      </c>
      <c r="B20" s="106" t="str">
        <f>+asset_level_drivers!$C$1</f>
        <v>Munson</v>
      </c>
      <c r="C20" s="93">
        <v>33</v>
      </c>
      <c r="D20" s="94">
        <v>25.762121936798096</v>
      </c>
      <c r="E20" s="94">
        <v>456.52370202636718</v>
      </c>
      <c r="F20" s="94">
        <v>42.45670852661133</v>
      </c>
      <c r="G20" s="94">
        <v>25.200334037780763</v>
      </c>
      <c r="H20" s="94">
        <v>19.298719211578369</v>
      </c>
      <c r="I20" s="94">
        <v>259.53535742187501</v>
      </c>
      <c r="J20" s="94">
        <v>28.642603229522706</v>
      </c>
      <c r="K20" s="95">
        <v>412.45526123046875</v>
      </c>
      <c r="L20" s="94">
        <f t="shared" si="0"/>
        <v>83.333333333333329</v>
      </c>
      <c r="M20" s="94">
        <v>0</v>
      </c>
      <c r="N20" s="94">
        <v>0</v>
      </c>
      <c r="O20" s="96">
        <v>0</v>
      </c>
      <c r="P20" s="95">
        <f t="shared" si="1"/>
        <v>83.333333333333329</v>
      </c>
      <c r="Q20" s="97">
        <v>0</v>
      </c>
    </row>
    <row r="21" spans="1:17" x14ac:dyDescent="0.25">
      <c r="A21" s="98">
        <f t="shared" si="2"/>
        <v>44681</v>
      </c>
      <c r="B21" s="98" t="str">
        <f>+asset_level_drivers!$C$1</f>
        <v>Munson</v>
      </c>
      <c r="C21" s="99">
        <v>33</v>
      </c>
      <c r="D21" s="100">
        <v>25.127022804260253</v>
      </c>
      <c r="E21" s="100">
        <v>448.53549719238282</v>
      </c>
      <c r="F21" s="100">
        <v>41.713805435180667</v>
      </c>
      <c r="G21" s="100">
        <v>24.392667568206786</v>
      </c>
      <c r="H21" s="100">
        <v>18.822914760589601</v>
      </c>
      <c r="I21" s="100">
        <v>254.98784674072266</v>
      </c>
      <c r="J21" s="100">
        <v>28.141373867034911</v>
      </c>
      <c r="K21" s="101">
        <v>408.57233886718751</v>
      </c>
      <c r="L21" s="102">
        <f t="shared" si="0"/>
        <v>83.333333333333329</v>
      </c>
      <c r="M21" s="102">
        <v>0</v>
      </c>
      <c r="N21" s="102">
        <v>0</v>
      </c>
      <c r="O21" s="103">
        <v>0</v>
      </c>
      <c r="P21" s="104">
        <f t="shared" si="1"/>
        <v>83.333333333333329</v>
      </c>
      <c r="Q21" s="105">
        <v>0</v>
      </c>
    </row>
    <row r="22" spans="1:17" x14ac:dyDescent="0.25">
      <c r="A22" s="106">
        <f t="shared" si="2"/>
        <v>44712</v>
      </c>
      <c r="B22" s="106" t="str">
        <f>+asset_level_drivers!$C$1</f>
        <v>Munson</v>
      </c>
      <c r="C22" s="93">
        <v>33</v>
      </c>
      <c r="D22" s="94">
        <v>24.528482921600343</v>
      </c>
      <c r="E22" s="94">
        <v>440.90975341796877</v>
      </c>
      <c r="F22" s="94">
        <v>41.004611450195313</v>
      </c>
      <c r="G22" s="94">
        <v>23.636648529052735</v>
      </c>
      <c r="H22" s="94">
        <v>18.374502223968506</v>
      </c>
      <c r="I22" s="94">
        <v>250.6468201599121</v>
      </c>
      <c r="J22" s="94">
        <v>27.662891849517823</v>
      </c>
      <c r="K22" s="95">
        <v>404.88773339843749</v>
      </c>
      <c r="L22" s="94">
        <f t="shared" si="0"/>
        <v>83.333333333333329</v>
      </c>
      <c r="M22" s="94">
        <v>0</v>
      </c>
      <c r="N22" s="94">
        <v>0</v>
      </c>
      <c r="O22" s="96">
        <v>0</v>
      </c>
      <c r="P22" s="95">
        <f t="shared" si="1"/>
        <v>83.333333333333329</v>
      </c>
      <c r="Q22" s="97">
        <v>0</v>
      </c>
    </row>
    <row r="23" spans="1:17" x14ac:dyDescent="0.25">
      <c r="A23" s="98">
        <f t="shared" si="2"/>
        <v>44742</v>
      </c>
      <c r="B23" s="98" t="str">
        <f>+asset_level_drivers!$C$1</f>
        <v>Munson</v>
      </c>
      <c r="C23" s="99">
        <v>33</v>
      </c>
      <c r="D23" s="100">
        <v>23.963226425170898</v>
      </c>
      <c r="E23" s="100">
        <v>433.61803125</v>
      </c>
      <c r="F23" s="100">
        <v>40.326481132507325</v>
      </c>
      <c r="G23" s="100">
        <v>22.927451862335204</v>
      </c>
      <c r="H23" s="100">
        <v>17.951027252197267</v>
      </c>
      <c r="I23" s="100">
        <v>246.49608154296874</v>
      </c>
      <c r="J23" s="100">
        <v>27.205371131896971</v>
      </c>
      <c r="K23" s="101">
        <v>401.38475585937499</v>
      </c>
      <c r="L23" s="102">
        <f t="shared" si="0"/>
        <v>83.333333333333329</v>
      </c>
      <c r="M23" s="102">
        <v>0</v>
      </c>
      <c r="N23" s="102">
        <v>0</v>
      </c>
      <c r="O23" s="103">
        <v>0</v>
      </c>
      <c r="P23" s="104">
        <f t="shared" si="1"/>
        <v>83.333333333333329</v>
      </c>
      <c r="Q23" s="105">
        <v>0</v>
      </c>
    </row>
    <row r="24" spans="1:17" x14ac:dyDescent="0.25">
      <c r="A24" s="106">
        <f t="shared" si="2"/>
        <v>44773</v>
      </c>
      <c r="B24" s="106" t="str">
        <f>+asset_level_drivers!$C$1</f>
        <v>Munson</v>
      </c>
      <c r="C24" s="93">
        <v>33</v>
      </c>
      <c r="D24" s="94">
        <v>23.428368743896485</v>
      </c>
      <c r="E24" s="94">
        <v>426.63502600097655</v>
      </c>
      <c r="F24" s="94">
        <v>39.677061637878417</v>
      </c>
      <c r="G24" s="94">
        <v>22.26083407974243</v>
      </c>
      <c r="H24" s="94">
        <v>17.550327793121337</v>
      </c>
      <c r="I24" s="94">
        <v>242.52120123291016</v>
      </c>
      <c r="J24" s="94">
        <v>26.7672250289917</v>
      </c>
      <c r="K24" s="95">
        <v>398.04861718749999</v>
      </c>
      <c r="L24" s="94">
        <f t="shared" si="0"/>
        <v>83.333333333333329</v>
      </c>
      <c r="M24" s="94">
        <v>0</v>
      </c>
      <c r="N24" s="94">
        <v>0</v>
      </c>
      <c r="O24" s="96">
        <v>0</v>
      </c>
      <c r="P24" s="95">
        <f t="shared" si="1"/>
        <v>83.333333333333329</v>
      </c>
      <c r="Q24" s="97">
        <v>0</v>
      </c>
    </row>
    <row r="25" spans="1:17" x14ac:dyDescent="0.25">
      <c r="A25" s="98">
        <f t="shared" si="2"/>
        <v>44804</v>
      </c>
      <c r="B25" s="98" t="str">
        <f>+asset_level_drivers!$C$1</f>
        <v>Munson</v>
      </c>
      <c r="C25" s="99">
        <v>33</v>
      </c>
      <c r="D25" s="100">
        <v>22.921358322143554</v>
      </c>
      <c r="E25" s="100">
        <v>419.93821270751954</v>
      </c>
      <c r="F25" s="100">
        <v>39.054257499694828</v>
      </c>
      <c r="G25" s="100">
        <v>21.633050609588622</v>
      </c>
      <c r="H25" s="100">
        <v>17.170492031097414</v>
      </c>
      <c r="I25" s="100">
        <v>238.70934780883789</v>
      </c>
      <c r="J25" s="100">
        <v>26.347037857055664</v>
      </c>
      <c r="K25" s="101">
        <v>394.86619921875001</v>
      </c>
      <c r="L25" s="102">
        <f t="shared" si="0"/>
        <v>83.333333333333329</v>
      </c>
      <c r="M25" s="102">
        <v>0</v>
      </c>
      <c r="N25" s="102">
        <v>0</v>
      </c>
      <c r="O25" s="103">
        <v>0</v>
      </c>
      <c r="P25" s="104">
        <f t="shared" si="1"/>
        <v>83.333333333333329</v>
      </c>
      <c r="Q25" s="105">
        <v>0</v>
      </c>
    </row>
    <row r="26" spans="1:17" x14ac:dyDescent="0.25">
      <c r="A26" s="106">
        <f t="shared" si="2"/>
        <v>44834</v>
      </c>
      <c r="B26" s="106" t="str">
        <f>+asset_level_drivers!$C$1</f>
        <v>Munson</v>
      </c>
      <c r="C26" s="93">
        <v>33</v>
      </c>
      <c r="D26" s="94">
        <v>22.439933494567871</v>
      </c>
      <c r="E26" s="94">
        <v>413.50739691162107</v>
      </c>
      <c r="F26" s="94">
        <v>38.456191665649413</v>
      </c>
      <c r="G26" s="94">
        <v>21.040787616729737</v>
      </c>
      <c r="H26" s="94">
        <v>16.809826400756837</v>
      </c>
      <c r="I26" s="94">
        <v>235.04902444458008</v>
      </c>
      <c r="J26" s="94">
        <v>25.943543041229248</v>
      </c>
      <c r="K26" s="95">
        <v>391.82580322265625</v>
      </c>
      <c r="L26" s="94">
        <f t="shared" si="0"/>
        <v>83.333333333333329</v>
      </c>
      <c r="M26" s="94">
        <v>0</v>
      </c>
      <c r="N26" s="94">
        <v>0</v>
      </c>
      <c r="O26" s="96">
        <v>0</v>
      </c>
      <c r="P26" s="95">
        <f t="shared" si="1"/>
        <v>83.333333333333329</v>
      </c>
      <c r="Q26" s="97">
        <v>0</v>
      </c>
    </row>
    <row r="27" spans="1:17" x14ac:dyDescent="0.25">
      <c r="A27" s="98">
        <f t="shared" si="2"/>
        <v>44865</v>
      </c>
      <c r="B27" s="98" t="str">
        <f>+asset_level_drivers!$C$1</f>
        <v>Munson</v>
      </c>
      <c r="C27" s="99">
        <v>33</v>
      </c>
      <c r="D27" s="100">
        <v>21.982075294494628</v>
      </c>
      <c r="E27" s="100">
        <v>407.3243966064453</v>
      </c>
      <c r="F27" s="100">
        <v>37.881173156738278</v>
      </c>
      <c r="G27" s="100">
        <v>20.481094303131105</v>
      </c>
      <c r="H27" s="100">
        <v>16.466816730499268</v>
      </c>
      <c r="I27" s="100">
        <v>231.52984616088867</v>
      </c>
      <c r="J27" s="100">
        <v>25.55560023880005</v>
      </c>
      <c r="K27" s="101">
        <v>388.91696533203122</v>
      </c>
      <c r="L27" s="102">
        <f t="shared" si="0"/>
        <v>83.333333333333329</v>
      </c>
      <c r="M27" s="102">
        <v>0</v>
      </c>
      <c r="N27" s="102">
        <v>0</v>
      </c>
      <c r="O27" s="103">
        <v>0</v>
      </c>
      <c r="P27" s="104">
        <f t="shared" si="1"/>
        <v>83.333333333333329</v>
      </c>
      <c r="Q27" s="105">
        <v>0</v>
      </c>
    </row>
    <row r="28" spans="1:17" x14ac:dyDescent="0.25">
      <c r="A28" s="106">
        <f t="shared" si="2"/>
        <v>44895</v>
      </c>
      <c r="B28" s="106" t="str">
        <f>+asset_level_drivers!$C$1</f>
        <v>Munson</v>
      </c>
      <c r="C28" s="93">
        <v>33</v>
      </c>
      <c r="D28" s="94">
        <v>21.545980323791504</v>
      </c>
      <c r="E28" s="94">
        <v>401.37283428955078</v>
      </c>
      <c r="F28" s="94">
        <v>37.32767763519287</v>
      </c>
      <c r="G28" s="94">
        <v>19.951341003417969</v>
      </c>
      <c r="H28" s="94">
        <v>16.140112182617187</v>
      </c>
      <c r="I28" s="94">
        <v>228.14249954223632</v>
      </c>
      <c r="J28" s="94">
        <v>25.182179737091065</v>
      </c>
      <c r="K28" s="95">
        <v>386.13026757812497</v>
      </c>
      <c r="L28" s="94">
        <f t="shared" si="0"/>
        <v>83.333333333333329</v>
      </c>
      <c r="M28" s="94">
        <v>0</v>
      </c>
      <c r="N28" s="94">
        <v>0</v>
      </c>
      <c r="O28" s="96">
        <v>0</v>
      </c>
      <c r="P28" s="95">
        <f t="shared" si="1"/>
        <v>83.333333333333329</v>
      </c>
      <c r="Q28" s="97">
        <v>0</v>
      </c>
    </row>
    <row r="29" spans="1:17" x14ac:dyDescent="0.25">
      <c r="A29" s="98">
        <f t="shared" si="2"/>
        <v>44926</v>
      </c>
      <c r="B29" s="98" t="str">
        <f>+asset_level_drivers!$C$1</f>
        <v>Munson</v>
      </c>
      <c r="C29" s="99">
        <v>33</v>
      </c>
      <c r="D29" s="100">
        <v>21.018362747192384</v>
      </c>
      <c r="E29" s="100">
        <v>394.67601696777342</v>
      </c>
      <c r="F29" s="100">
        <v>36.704873336791991</v>
      </c>
      <c r="G29" s="100">
        <v>19.216167633056642</v>
      </c>
      <c r="H29" s="100">
        <v>15.763733268737793</v>
      </c>
      <c r="I29" s="100">
        <v>224.45453833007812</v>
      </c>
      <c r="J29" s="100">
        <v>24.775657066345214</v>
      </c>
      <c r="K29" s="101">
        <v>378.06484179687499</v>
      </c>
      <c r="L29" s="102">
        <f t="shared" si="0"/>
        <v>83.333333333333329</v>
      </c>
      <c r="M29" s="102">
        <v>0</v>
      </c>
      <c r="N29" s="102">
        <v>0</v>
      </c>
      <c r="O29" s="103">
        <v>0</v>
      </c>
      <c r="P29" s="104">
        <f t="shared" si="1"/>
        <v>83.333333333333329</v>
      </c>
      <c r="Q29" s="105">
        <v>0</v>
      </c>
    </row>
    <row r="30" spans="1:17" x14ac:dyDescent="0.25">
      <c r="A30" s="106">
        <f t="shared" si="2"/>
        <v>44957</v>
      </c>
      <c r="B30" s="106" t="str">
        <f>+asset_level_drivers!$C$1</f>
        <v>Munson</v>
      </c>
      <c r="C30" s="93">
        <v>33</v>
      </c>
      <c r="D30" s="94">
        <v>20.623074443817139</v>
      </c>
      <c r="E30" s="94">
        <v>389.15668518066406</v>
      </c>
      <c r="F30" s="94">
        <v>36.191575500488284</v>
      </c>
      <c r="G30" s="94">
        <v>18.743265094757081</v>
      </c>
      <c r="H30" s="94">
        <v>15.467267749786377</v>
      </c>
      <c r="I30" s="94">
        <v>221.31176763916017</v>
      </c>
      <c r="J30" s="94">
        <v>24.429182106018068</v>
      </c>
      <c r="K30" s="95">
        <v>375.50495849609376</v>
      </c>
      <c r="L30" s="94">
        <f t="shared" si="0"/>
        <v>83.333333333333329</v>
      </c>
      <c r="M30" s="94">
        <v>0</v>
      </c>
      <c r="N30" s="94">
        <v>0</v>
      </c>
      <c r="O30" s="96">
        <v>0</v>
      </c>
      <c r="P30" s="95">
        <f t="shared" si="1"/>
        <v>83.333333333333329</v>
      </c>
      <c r="Q30" s="97">
        <v>0</v>
      </c>
    </row>
    <row r="31" spans="1:17" x14ac:dyDescent="0.25">
      <c r="A31" s="98">
        <f t="shared" si="2"/>
        <v>44985</v>
      </c>
      <c r="B31" s="98" t="str">
        <f>+asset_level_drivers!$C$1</f>
        <v>Munson</v>
      </c>
      <c r="C31" s="99">
        <v>33</v>
      </c>
      <c r="D31" s="100">
        <v>20.245076816558839</v>
      </c>
      <c r="E31" s="100">
        <v>383.82785083007815</v>
      </c>
      <c r="F31" s="100">
        <v>35.695993804931639</v>
      </c>
      <c r="G31" s="100">
        <v>18.29378826904297</v>
      </c>
      <c r="H31" s="100">
        <v>15.183769344329834</v>
      </c>
      <c r="I31" s="100">
        <v>218.27753601074218</v>
      </c>
      <c r="J31" s="100">
        <v>24.094665397644043</v>
      </c>
      <c r="K31" s="101">
        <v>373.04391552734376</v>
      </c>
      <c r="L31" s="102">
        <f t="shared" si="0"/>
        <v>83.333333333333329</v>
      </c>
      <c r="M31" s="102">
        <v>0</v>
      </c>
      <c r="N31" s="102">
        <v>0</v>
      </c>
      <c r="O31" s="103">
        <v>0</v>
      </c>
      <c r="P31" s="104">
        <f t="shared" si="1"/>
        <v>83.333333333333329</v>
      </c>
      <c r="Q31" s="105">
        <v>0</v>
      </c>
    </row>
    <row r="32" spans="1:17" x14ac:dyDescent="0.25">
      <c r="A32" s="106">
        <f t="shared" si="2"/>
        <v>45016</v>
      </c>
      <c r="B32" s="106" t="str">
        <f>+asset_level_drivers!$C$1</f>
        <v>Munson</v>
      </c>
      <c r="C32" s="93">
        <v>33</v>
      </c>
      <c r="D32" s="94">
        <v>19.883183288574219</v>
      </c>
      <c r="E32" s="94">
        <v>378.6782861328125</v>
      </c>
      <c r="F32" s="94">
        <v>35.2170842590332</v>
      </c>
      <c r="G32" s="94">
        <v>17.866027545928954</v>
      </c>
      <c r="H32" s="94">
        <v>14.91234969329834</v>
      </c>
      <c r="I32" s="94">
        <v>215.34544726562501</v>
      </c>
      <c r="J32" s="94">
        <v>23.771402458190916</v>
      </c>
      <c r="K32" s="95">
        <v>370.67539843750001</v>
      </c>
      <c r="L32" s="94">
        <f t="shared" si="0"/>
        <v>83.333333333333329</v>
      </c>
      <c r="M32" s="94">
        <v>0</v>
      </c>
      <c r="N32" s="94">
        <v>0</v>
      </c>
      <c r="O32" s="96">
        <v>0</v>
      </c>
      <c r="P32" s="95">
        <f t="shared" si="1"/>
        <v>83.333333333333329</v>
      </c>
      <c r="Q32" s="97">
        <v>0</v>
      </c>
    </row>
    <row r="33" spans="1:17" x14ac:dyDescent="0.25">
      <c r="A33" s="98">
        <f t="shared" si="2"/>
        <v>45046</v>
      </c>
      <c r="B33" s="98" t="str">
        <f>+asset_level_drivers!$C$1</f>
        <v>Munson</v>
      </c>
      <c r="C33" s="99">
        <v>33</v>
      </c>
      <c r="D33" s="100">
        <v>19.536318038940429</v>
      </c>
      <c r="E33" s="100">
        <v>373.69773168945312</v>
      </c>
      <c r="F33" s="100">
        <v>34.753892807006835</v>
      </c>
      <c r="G33" s="100">
        <v>17.458436843872072</v>
      </c>
      <c r="H33" s="100">
        <v>14.652200923919677</v>
      </c>
      <c r="I33" s="100">
        <v>212.50965100097656</v>
      </c>
      <c r="J33" s="100">
        <v>23.458748641967773</v>
      </c>
      <c r="K33" s="101">
        <v>368.39365771484376</v>
      </c>
      <c r="L33" s="102">
        <f t="shared" si="0"/>
        <v>83.333333333333329</v>
      </c>
      <c r="M33" s="102">
        <v>0</v>
      </c>
      <c r="N33" s="102">
        <v>0</v>
      </c>
      <c r="O33" s="103">
        <v>0</v>
      </c>
      <c r="P33" s="104">
        <f t="shared" si="1"/>
        <v>83.333333333333329</v>
      </c>
      <c r="Q33" s="105">
        <v>0</v>
      </c>
    </row>
    <row r="34" spans="1:17" x14ac:dyDescent="0.25">
      <c r="A34" s="106">
        <f t="shared" si="2"/>
        <v>45077</v>
      </c>
      <c r="B34" s="106" t="str">
        <f>+asset_level_drivers!$C$1</f>
        <v>Munson</v>
      </c>
      <c r="C34" s="93">
        <v>33</v>
      </c>
      <c r="D34" s="94">
        <v>19.203502033233644</v>
      </c>
      <c r="E34" s="94">
        <v>368.87675488281252</v>
      </c>
      <c r="F34" s="94">
        <v>34.30554180908203</v>
      </c>
      <c r="G34" s="94">
        <v>17.06961379623413</v>
      </c>
      <c r="H34" s="94">
        <v>14.402588962554931</v>
      </c>
      <c r="I34" s="94">
        <v>209.76477655029296</v>
      </c>
      <c r="J34" s="94">
        <v>23.156112556457519</v>
      </c>
      <c r="K34" s="95">
        <v>366.19345654296876</v>
      </c>
      <c r="L34" s="94">
        <f t="shared" si="0"/>
        <v>83.333333333333329</v>
      </c>
      <c r="M34" s="94">
        <v>0</v>
      </c>
      <c r="N34" s="94">
        <v>0</v>
      </c>
      <c r="O34" s="96">
        <v>0</v>
      </c>
      <c r="P34" s="95">
        <f t="shared" si="1"/>
        <v>83.333333333333329</v>
      </c>
      <c r="Q34" s="97">
        <v>0</v>
      </c>
    </row>
    <row r="35" spans="1:17" x14ac:dyDescent="0.25">
      <c r="A35" s="98">
        <f t="shared" si="2"/>
        <v>45107</v>
      </c>
      <c r="B35" s="98" t="str">
        <f>+asset_level_drivers!$C$1</f>
        <v>Munson</v>
      </c>
      <c r="C35" s="99">
        <v>33</v>
      </c>
      <c r="D35" s="100">
        <v>18.883842292785644</v>
      </c>
      <c r="E35" s="100">
        <v>364.2066865234375</v>
      </c>
      <c r="F35" s="100">
        <v>33.87122563171387</v>
      </c>
      <c r="G35" s="100">
        <v>16.698283016204833</v>
      </c>
      <c r="H35" s="100">
        <v>14.162844642639159</v>
      </c>
      <c r="I35" s="100">
        <v>207.1058754272461</v>
      </c>
      <c r="J35" s="100">
        <v>22.862949890136719</v>
      </c>
      <c r="K35" s="101">
        <v>364.06998095703125</v>
      </c>
      <c r="L35" s="102">
        <f t="shared" si="0"/>
        <v>83.333333333333329</v>
      </c>
      <c r="M35" s="102">
        <v>0</v>
      </c>
      <c r="N35" s="102">
        <v>0</v>
      </c>
      <c r="O35" s="103">
        <v>0</v>
      </c>
      <c r="P35" s="104">
        <f t="shared" si="1"/>
        <v>83.333333333333329</v>
      </c>
      <c r="Q35" s="105">
        <v>0</v>
      </c>
    </row>
    <row r="36" spans="1:17" x14ac:dyDescent="0.25">
      <c r="A36" s="106">
        <f t="shared" si="2"/>
        <v>45138</v>
      </c>
      <c r="B36" s="106" t="str">
        <f>+asset_level_drivers!$C$1</f>
        <v>Munson</v>
      </c>
      <c r="C36" s="93">
        <v>33</v>
      </c>
      <c r="D36" s="94">
        <v>18.576522392272949</v>
      </c>
      <c r="E36" s="94">
        <v>359.67951684570312</v>
      </c>
      <c r="F36" s="94">
        <v>33.450198760986325</v>
      </c>
      <c r="G36" s="94">
        <v>16.343282428741453</v>
      </c>
      <c r="H36" s="94">
        <v>13.932355007171632</v>
      </c>
      <c r="I36" s="94">
        <v>204.52838940429689</v>
      </c>
      <c r="J36" s="94">
        <v>22.578757789611817</v>
      </c>
      <c r="K36" s="95">
        <v>362.01881933593751</v>
      </c>
      <c r="L36" s="94">
        <f t="shared" si="0"/>
        <v>83.333333333333329</v>
      </c>
      <c r="M36" s="94">
        <v>0</v>
      </c>
      <c r="N36" s="94">
        <v>0</v>
      </c>
      <c r="O36" s="96">
        <v>0</v>
      </c>
      <c r="P36" s="95">
        <f t="shared" si="1"/>
        <v>83.333333333333329</v>
      </c>
      <c r="Q36" s="97">
        <v>0</v>
      </c>
    </row>
    <row r="37" spans="1:17" x14ac:dyDescent="0.25">
      <c r="A37" s="98">
        <f t="shared" si="2"/>
        <v>45169</v>
      </c>
      <c r="B37" s="98" t="str">
        <f>+asset_level_drivers!$C$1</f>
        <v>Munson</v>
      </c>
      <c r="C37" s="99">
        <v>33</v>
      </c>
      <c r="D37" s="100">
        <v>18.280792869567872</v>
      </c>
      <c r="E37" s="100">
        <v>355.2878525390625</v>
      </c>
      <c r="F37" s="100">
        <v>33.041773834228515</v>
      </c>
      <c r="G37" s="100">
        <v>16.003549980163573</v>
      </c>
      <c r="H37" s="100">
        <v>13.710558094024659</v>
      </c>
      <c r="I37" s="100">
        <v>202.02810290527344</v>
      </c>
      <c r="J37" s="100">
        <v>22.303071609497071</v>
      </c>
      <c r="K37" s="101">
        <v>360.03590771484374</v>
      </c>
      <c r="L37" s="102">
        <f t="shared" si="0"/>
        <v>83.333333333333329</v>
      </c>
      <c r="M37" s="102">
        <v>0</v>
      </c>
      <c r="N37" s="102">
        <v>0</v>
      </c>
      <c r="O37" s="103">
        <v>0</v>
      </c>
      <c r="P37" s="104">
        <f t="shared" si="1"/>
        <v>83.333333333333329</v>
      </c>
      <c r="Q37" s="105">
        <v>0</v>
      </c>
    </row>
    <row r="38" spans="1:17" x14ac:dyDescent="0.25">
      <c r="A38" s="106">
        <f t="shared" si="2"/>
        <v>45199</v>
      </c>
      <c r="B38" s="106" t="str">
        <f>+asset_level_drivers!$C$1</f>
        <v>Munson</v>
      </c>
      <c r="C38" s="93">
        <v>33</v>
      </c>
      <c r="D38" s="94">
        <v>17.995968456268312</v>
      </c>
      <c r="E38" s="94">
        <v>351.02483837890622</v>
      </c>
      <c r="F38" s="94">
        <v>32.645313262939453</v>
      </c>
      <c r="G38" s="94">
        <v>15.678115467071533</v>
      </c>
      <c r="H38" s="94">
        <v>13.496939888000488</v>
      </c>
      <c r="I38" s="94">
        <v>199.60110888671875</v>
      </c>
      <c r="J38" s="94">
        <v>22.035461349487306</v>
      </c>
      <c r="K38" s="95">
        <v>358.11749121093749</v>
      </c>
      <c r="L38" s="94">
        <f t="shared" si="0"/>
        <v>83.333333333333329</v>
      </c>
      <c r="M38" s="94">
        <v>0</v>
      </c>
      <c r="N38" s="94">
        <v>0</v>
      </c>
      <c r="O38" s="96">
        <v>0</v>
      </c>
      <c r="P38" s="95">
        <f t="shared" si="1"/>
        <v>83.333333333333329</v>
      </c>
      <c r="Q38" s="97">
        <v>0</v>
      </c>
    </row>
    <row r="39" spans="1:17" x14ac:dyDescent="0.25">
      <c r="A39" s="98">
        <f t="shared" si="2"/>
        <v>45230</v>
      </c>
      <c r="B39" s="98" t="str">
        <f>+asset_level_drivers!$C$1</f>
        <v>Munson</v>
      </c>
      <c r="C39" s="99">
        <v>33</v>
      </c>
      <c r="D39" s="100">
        <v>17.721416366577149</v>
      </c>
      <c r="E39" s="100">
        <v>346.88411743164062</v>
      </c>
      <c r="F39" s="100">
        <v>32.26022625732422</v>
      </c>
      <c r="G39" s="100">
        <v>15.366088253021241</v>
      </c>
      <c r="H39" s="100">
        <v>13.291025886535644</v>
      </c>
      <c r="I39" s="100">
        <v>197.24378613281249</v>
      </c>
      <c r="J39" s="100">
        <v>21.775528678894045</v>
      </c>
      <c r="K39" s="101">
        <v>356.26013281249999</v>
      </c>
      <c r="L39" s="102">
        <f t="shared" si="0"/>
        <v>83.333333333333329</v>
      </c>
      <c r="M39" s="102">
        <v>0</v>
      </c>
      <c r="N39" s="102">
        <v>0</v>
      </c>
      <c r="O39" s="103">
        <v>0</v>
      </c>
      <c r="P39" s="104">
        <f t="shared" si="1"/>
        <v>83.333333333333329</v>
      </c>
      <c r="Q39" s="105">
        <v>0</v>
      </c>
    </row>
    <row r="40" spans="1:17" x14ac:dyDescent="0.25">
      <c r="A40" s="106">
        <f t="shared" si="2"/>
        <v>45260</v>
      </c>
      <c r="B40" s="106" t="str">
        <f>+asset_level_drivers!$C$1</f>
        <v>Munson</v>
      </c>
      <c r="C40" s="93">
        <v>33</v>
      </c>
      <c r="D40" s="94">
        <v>17.456554164886473</v>
      </c>
      <c r="E40" s="94">
        <v>342.85979589843748</v>
      </c>
      <c r="F40" s="94">
        <v>31.885964431762694</v>
      </c>
      <c r="G40" s="94">
        <v>15.066649784088135</v>
      </c>
      <c r="H40" s="94">
        <v>13.092379577636718</v>
      </c>
      <c r="I40" s="94">
        <v>194.95277648925781</v>
      </c>
      <c r="J40" s="94">
        <v>21.522902740478514</v>
      </c>
      <c r="K40" s="95">
        <v>354.46062548828127</v>
      </c>
      <c r="L40" s="94">
        <f t="shared" si="0"/>
        <v>83.333333333333329</v>
      </c>
      <c r="M40" s="94">
        <v>0</v>
      </c>
      <c r="N40" s="94">
        <v>0</v>
      </c>
      <c r="O40" s="96">
        <v>0</v>
      </c>
      <c r="P40" s="95">
        <f t="shared" si="1"/>
        <v>83.333333333333329</v>
      </c>
      <c r="Q40" s="97">
        <v>0</v>
      </c>
    </row>
    <row r="41" spans="1:17" x14ac:dyDescent="0.25">
      <c r="A41" s="98">
        <f t="shared" si="2"/>
        <v>45291</v>
      </c>
      <c r="B41" s="98" t="str">
        <f>+asset_level_drivers!$C$1</f>
        <v>Munson</v>
      </c>
      <c r="C41" s="99">
        <v>33</v>
      </c>
      <c r="D41" s="100">
        <v>17.200844470977785</v>
      </c>
      <c r="E41" s="100">
        <v>338.94635498046875</v>
      </c>
      <c r="F41" s="100">
        <v>31.522014251708985</v>
      </c>
      <c r="G41" s="100">
        <v>14.779048198699952</v>
      </c>
      <c r="H41" s="100">
        <v>12.900597297668456</v>
      </c>
      <c r="I41" s="100">
        <v>192.72493054199219</v>
      </c>
      <c r="J41" s="100">
        <v>21.277237358093263</v>
      </c>
      <c r="K41" s="101">
        <v>352.71598925781251</v>
      </c>
      <c r="L41" s="102">
        <f t="shared" si="0"/>
        <v>83.333333333333329</v>
      </c>
      <c r="M41" s="102">
        <v>0</v>
      </c>
      <c r="N41" s="102">
        <v>0</v>
      </c>
      <c r="O41" s="103">
        <v>0</v>
      </c>
      <c r="P41" s="104">
        <f t="shared" si="1"/>
        <v>83.333333333333329</v>
      </c>
      <c r="Q41" s="105">
        <v>0</v>
      </c>
    </row>
    <row r="42" spans="1:17" x14ac:dyDescent="0.25">
      <c r="A42" s="106">
        <f t="shared" si="2"/>
        <v>45322</v>
      </c>
      <c r="B42" s="106" t="str">
        <f>+asset_level_drivers!$C$1</f>
        <v>Munson</v>
      </c>
      <c r="C42" s="93">
        <v>33</v>
      </c>
      <c r="D42" s="94">
        <v>16.953789516448975</v>
      </c>
      <c r="E42" s="94">
        <v>335.13867749023439</v>
      </c>
      <c r="F42" s="94">
        <v>31.167900192260742</v>
      </c>
      <c r="G42" s="94">
        <v>14.502590007781983</v>
      </c>
      <c r="H42" s="94">
        <v>12.715306442260742</v>
      </c>
      <c r="I42" s="94">
        <v>190.55733666992188</v>
      </c>
      <c r="J42" s="94">
        <v>21.038210624694823</v>
      </c>
      <c r="K42" s="95">
        <v>351.02348437500001</v>
      </c>
      <c r="L42" s="94">
        <f t="shared" si="0"/>
        <v>83.333333333333329</v>
      </c>
      <c r="M42" s="94">
        <v>0</v>
      </c>
      <c r="N42" s="94">
        <v>0</v>
      </c>
      <c r="O42" s="96">
        <v>0</v>
      </c>
      <c r="P42" s="95">
        <f t="shared" si="1"/>
        <v>83.333333333333329</v>
      </c>
      <c r="Q42" s="97">
        <v>0</v>
      </c>
    </row>
    <row r="43" spans="1:17" x14ac:dyDescent="0.25">
      <c r="A43" s="98">
        <f t="shared" si="2"/>
        <v>45351</v>
      </c>
      <c r="B43" s="98" t="str">
        <f>+asset_level_drivers!$C$1</f>
        <v>Munson</v>
      </c>
      <c r="C43" s="99">
        <v>33</v>
      </c>
      <c r="D43" s="100">
        <v>16.714929271697997</v>
      </c>
      <c r="E43" s="100">
        <v>331.43197656249998</v>
      </c>
      <c r="F43" s="100">
        <v>30.823177307128905</v>
      </c>
      <c r="G43" s="100">
        <v>14.236634708404541</v>
      </c>
      <c r="H43" s="100">
        <v>12.536161502838135</v>
      </c>
      <c r="I43" s="100">
        <v>188.44726403808593</v>
      </c>
      <c r="J43" s="100">
        <v>20.805523651123046</v>
      </c>
      <c r="K43" s="101">
        <v>349.38055078125001</v>
      </c>
      <c r="L43" s="102">
        <f t="shared" si="0"/>
        <v>83.333333333333329</v>
      </c>
      <c r="M43" s="102">
        <v>0</v>
      </c>
      <c r="N43" s="102">
        <v>0</v>
      </c>
      <c r="O43" s="103">
        <v>0</v>
      </c>
      <c r="P43" s="104">
        <f t="shared" si="1"/>
        <v>83.333333333333329</v>
      </c>
      <c r="Q43" s="105">
        <v>0</v>
      </c>
    </row>
    <row r="44" spans="1:17" x14ac:dyDescent="0.25">
      <c r="A44" s="106">
        <f t="shared" si="2"/>
        <v>45382</v>
      </c>
      <c r="B44" s="106" t="str">
        <f>+asset_level_drivers!$C$1</f>
        <v>Munson</v>
      </c>
      <c r="C44" s="93">
        <v>33</v>
      </c>
      <c r="D44" s="94">
        <v>16.483835922241212</v>
      </c>
      <c r="E44" s="94">
        <v>327.8217684326172</v>
      </c>
      <c r="F44" s="94">
        <v>30.487427520751954</v>
      </c>
      <c r="G44" s="94">
        <v>13.980590549468994</v>
      </c>
      <c r="H44" s="94">
        <v>12.362841903686524</v>
      </c>
      <c r="I44" s="94">
        <v>186.39216143798828</v>
      </c>
      <c r="J44" s="94">
        <v>20.578893432617189</v>
      </c>
      <c r="K44" s="95">
        <v>347.78480029296873</v>
      </c>
      <c r="L44" s="94">
        <f t="shared" si="0"/>
        <v>83.333333333333329</v>
      </c>
      <c r="M44" s="94">
        <v>0</v>
      </c>
      <c r="N44" s="94">
        <v>0</v>
      </c>
      <c r="O44" s="96">
        <v>0</v>
      </c>
      <c r="P44" s="95">
        <f t="shared" si="1"/>
        <v>83.333333333333329</v>
      </c>
      <c r="Q44" s="97">
        <v>0</v>
      </c>
    </row>
    <row r="45" spans="1:17" x14ac:dyDescent="0.25">
      <c r="A45" s="98">
        <f t="shared" si="2"/>
        <v>45412</v>
      </c>
      <c r="B45" s="98" t="str">
        <f>+asset_level_drivers!$C$1</f>
        <v>Munson</v>
      </c>
      <c r="C45" s="99">
        <v>33</v>
      </c>
      <c r="D45" s="100">
        <v>16.260111560821532</v>
      </c>
      <c r="E45" s="100">
        <v>324.30383691406252</v>
      </c>
      <c r="F45" s="100">
        <v>30.160259933471679</v>
      </c>
      <c r="G45" s="100">
        <v>13.733908222198487</v>
      </c>
      <c r="H45" s="100">
        <v>12.195048667907715</v>
      </c>
      <c r="I45" s="100">
        <v>184.38962182617186</v>
      </c>
      <c r="J45" s="100">
        <v>20.358055740356445</v>
      </c>
      <c r="K45" s="101">
        <v>346.23400195312502</v>
      </c>
      <c r="L45" s="102">
        <f t="shared" si="0"/>
        <v>83.333333333333329</v>
      </c>
      <c r="M45" s="102">
        <v>0</v>
      </c>
      <c r="N45" s="102">
        <v>0</v>
      </c>
      <c r="O45" s="103">
        <v>0</v>
      </c>
      <c r="P45" s="104">
        <f t="shared" si="1"/>
        <v>83.333333333333329</v>
      </c>
      <c r="Q45" s="105">
        <v>0</v>
      </c>
    </row>
    <row r="46" spans="1:17" x14ac:dyDescent="0.25">
      <c r="A46" s="106">
        <f t="shared" si="2"/>
        <v>45443</v>
      </c>
      <c r="B46" s="106" t="str">
        <f>+asset_level_drivers!$C$1</f>
        <v>Munson</v>
      </c>
      <c r="C46" s="93">
        <v>33</v>
      </c>
      <c r="D46" s="94">
        <v>16.043387744903566</v>
      </c>
      <c r="E46" s="94">
        <v>320.8742801513672</v>
      </c>
      <c r="F46" s="94">
        <v>29.841310852050782</v>
      </c>
      <c r="G46" s="94">
        <v>13.496080615997315</v>
      </c>
      <c r="H46" s="94">
        <v>12.03250584411621</v>
      </c>
      <c r="I46" s="94">
        <v>182.43742669677735</v>
      </c>
      <c r="J46" s="94">
        <v>20.142765747070314</v>
      </c>
      <c r="K46" s="95">
        <v>344.72608251953125</v>
      </c>
      <c r="L46" s="94">
        <f t="shared" si="0"/>
        <v>83.333333333333329</v>
      </c>
      <c r="M46" s="94">
        <v>0</v>
      </c>
      <c r="N46" s="94">
        <v>0</v>
      </c>
      <c r="O46" s="96">
        <v>0</v>
      </c>
      <c r="P46" s="95">
        <f t="shared" si="1"/>
        <v>83.333333333333329</v>
      </c>
      <c r="Q46" s="97">
        <v>0</v>
      </c>
    </row>
    <row r="47" spans="1:17" x14ac:dyDescent="0.25">
      <c r="A47" s="98">
        <f t="shared" si="2"/>
        <v>45473</v>
      </c>
      <c r="B47" s="98" t="str">
        <f>+asset_level_drivers!$C$1</f>
        <v>Munson</v>
      </c>
      <c r="C47" s="99">
        <v>33</v>
      </c>
      <c r="D47" s="100">
        <v>15.833318176269531</v>
      </c>
      <c r="E47" s="100">
        <v>317.52937133789061</v>
      </c>
      <c r="F47" s="100">
        <v>29.530234596252441</v>
      </c>
      <c r="G47" s="100">
        <v>13.266633834838867</v>
      </c>
      <c r="H47" s="100">
        <v>11.874954151153565</v>
      </c>
      <c r="I47" s="100">
        <v>180.5334443359375</v>
      </c>
      <c r="J47" s="100">
        <v>19.932790481567384</v>
      </c>
      <c r="K47" s="101">
        <v>343.25910058593752</v>
      </c>
      <c r="L47" s="102">
        <f t="shared" si="0"/>
        <v>83.333333333333329</v>
      </c>
      <c r="M47" s="102">
        <v>0</v>
      </c>
      <c r="N47" s="102">
        <v>0</v>
      </c>
      <c r="O47" s="103">
        <v>0</v>
      </c>
      <c r="P47" s="104">
        <f t="shared" si="1"/>
        <v>83.333333333333329</v>
      </c>
      <c r="Q47" s="105">
        <v>0</v>
      </c>
    </row>
    <row r="48" spans="1:17" x14ac:dyDescent="0.25">
      <c r="A48" s="106">
        <f t="shared" si="2"/>
        <v>45504</v>
      </c>
      <c r="B48" s="106" t="str">
        <f>+asset_level_drivers!$C$1</f>
        <v>Munson</v>
      </c>
      <c r="C48" s="93">
        <v>33</v>
      </c>
      <c r="D48" s="94">
        <v>15.629582691192628</v>
      </c>
      <c r="E48" s="94">
        <v>314.26565246582032</v>
      </c>
      <c r="F48" s="94">
        <v>29.226708877563478</v>
      </c>
      <c r="G48" s="94">
        <v>13.045130199432373</v>
      </c>
      <c r="H48" s="94">
        <v>11.722152252197265</v>
      </c>
      <c r="I48" s="94">
        <v>178.67571203613281</v>
      </c>
      <c r="J48" s="94">
        <v>19.727911010742186</v>
      </c>
      <c r="K48" s="95">
        <v>341.83123291015625</v>
      </c>
      <c r="L48" s="94">
        <f t="shared" si="0"/>
        <v>83.333333333333329</v>
      </c>
      <c r="M48" s="94">
        <v>0</v>
      </c>
      <c r="N48" s="94">
        <v>0</v>
      </c>
      <c r="O48" s="96">
        <v>0</v>
      </c>
      <c r="P48" s="95">
        <f t="shared" si="1"/>
        <v>83.333333333333329</v>
      </c>
      <c r="Q48" s="97">
        <v>0</v>
      </c>
    </row>
    <row r="49" spans="1:17" x14ac:dyDescent="0.25">
      <c r="A49" s="98">
        <f t="shared" si="2"/>
        <v>45535</v>
      </c>
      <c r="B49" s="98" t="str">
        <f>+asset_level_drivers!$C$1</f>
        <v>Munson</v>
      </c>
      <c r="C49" s="99">
        <v>33</v>
      </c>
      <c r="D49" s="100">
        <v>15.431880485534668</v>
      </c>
      <c r="E49" s="100">
        <v>311.07983508300782</v>
      </c>
      <c r="F49" s="100">
        <v>28.930427680969238</v>
      </c>
      <c r="G49" s="100">
        <v>12.831160427093506</v>
      </c>
      <c r="H49" s="100">
        <v>11.573876300811767</v>
      </c>
      <c r="I49" s="100">
        <v>176.86235095214843</v>
      </c>
      <c r="J49" s="100">
        <v>19.527921737670898</v>
      </c>
      <c r="K49" s="101">
        <v>340.44077099609376</v>
      </c>
      <c r="L49" s="102">
        <f t="shared" si="0"/>
        <v>83.333333333333329</v>
      </c>
      <c r="M49" s="102">
        <v>0</v>
      </c>
      <c r="N49" s="102">
        <v>0</v>
      </c>
      <c r="O49" s="103">
        <v>0</v>
      </c>
      <c r="P49" s="104">
        <f t="shared" si="1"/>
        <v>83.333333333333329</v>
      </c>
      <c r="Q49" s="105">
        <v>0</v>
      </c>
    </row>
    <row r="50" spans="1:17" x14ac:dyDescent="0.25">
      <c r="A50" s="106">
        <f t="shared" si="2"/>
        <v>45565</v>
      </c>
      <c r="B50" s="106" t="str">
        <f>+asset_level_drivers!$C$1</f>
        <v>Munson</v>
      </c>
      <c r="C50" s="93">
        <v>33</v>
      </c>
      <c r="D50" s="94">
        <v>15.239929656982422</v>
      </c>
      <c r="E50" s="94">
        <v>307.96883874511718</v>
      </c>
      <c r="F50" s="94">
        <v>28.641104804992676</v>
      </c>
      <c r="G50" s="94">
        <v>12.624342346191407</v>
      </c>
      <c r="H50" s="94">
        <v>11.429913326263428</v>
      </c>
      <c r="I50" s="94">
        <v>175.09161267089843</v>
      </c>
      <c r="J50" s="94">
        <v>19.332629188537599</v>
      </c>
      <c r="K50" s="95">
        <v>339.08610107421873</v>
      </c>
      <c r="L50" s="94">
        <f t="shared" si="0"/>
        <v>83.333333333333329</v>
      </c>
      <c r="M50" s="94">
        <v>0</v>
      </c>
      <c r="N50" s="94">
        <v>0</v>
      </c>
      <c r="O50" s="96">
        <v>0</v>
      </c>
      <c r="P50" s="95">
        <f t="shared" si="1"/>
        <v>83.333333333333329</v>
      </c>
      <c r="Q50" s="97">
        <v>0</v>
      </c>
    </row>
    <row r="51" spans="1:17" x14ac:dyDescent="0.25">
      <c r="A51" s="98">
        <f t="shared" si="2"/>
        <v>45596</v>
      </c>
      <c r="B51" s="98" t="str">
        <f>+asset_level_drivers!$C$1</f>
        <v>Munson</v>
      </c>
      <c r="C51" s="99">
        <v>33</v>
      </c>
      <c r="D51" s="100">
        <v>15.053468101501466</v>
      </c>
      <c r="E51" s="100">
        <v>304.92976745605466</v>
      </c>
      <c r="F51" s="100">
        <v>28.35847097015381</v>
      </c>
      <c r="G51" s="100">
        <v>12.424321586608887</v>
      </c>
      <c r="H51" s="100">
        <v>11.290066986083984</v>
      </c>
      <c r="I51" s="100">
        <v>173.36183728027345</v>
      </c>
      <c r="J51" s="100">
        <v>19.141852485656738</v>
      </c>
      <c r="K51" s="101">
        <v>337.76573535156251</v>
      </c>
      <c r="L51" s="102">
        <f t="shared" si="0"/>
        <v>83.333333333333329</v>
      </c>
      <c r="M51" s="102">
        <v>0</v>
      </c>
      <c r="N51" s="102">
        <v>0</v>
      </c>
      <c r="O51" s="103">
        <v>0</v>
      </c>
      <c r="P51" s="104">
        <f t="shared" si="1"/>
        <v>83.333333333333329</v>
      </c>
      <c r="Q51" s="105">
        <v>0</v>
      </c>
    </row>
    <row r="52" spans="1:17" x14ac:dyDescent="0.25">
      <c r="A52" s="106">
        <f t="shared" si="2"/>
        <v>45626</v>
      </c>
      <c r="B52" s="106" t="str">
        <f>+asset_level_drivers!$C$1</f>
        <v>Munson</v>
      </c>
      <c r="C52" s="93">
        <v>33</v>
      </c>
      <c r="D52" s="94">
        <v>14.872247646331788</v>
      </c>
      <c r="E52" s="94">
        <v>301.95984570312498</v>
      </c>
      <c r="F52" s="94">
        <v>28.082268577575682</v>
      </c>
      <c r="G52" s="94">
        <v>12.230763813018799</v>
      </c>
      <c r="H52" s="94">
        <v>11.154152126312256</v>
      </c>
      <c r="I52" s="94">
        <v>171.6714500732422</v>
      </c>
      <c r="J52" s="94">
        <v>18.95541645050049</v>
      </c>
      <c r="K52" s="95">
        <v>336.47823730468753</v>
      </c>
      <c r="L52" s="94">
        <f t="shared" si="0"/>
        <v>83.333333333333329</v>
      </c>
      <c r="M52" s="94">
        <v>0</v>
      </c>
      <c r="N52" s="94">
        <v>0</v>
      </c>
      <c r="O52" s="96">
        <v>0</v>
      </c>
      <c r="P52" s="95">
        <f t="shared" si="1"/>
        <v>83.333333333333329</v>
      </c>
      <c r="Q52" s="97">
        <v>0</v>
      </c>
    </row>
    <row r="53" spans="1:17" x14ac:dyDescent="0.25">
      <c r="A53" s="98">
        <f t="shared" si="2"/>
        <v>45657</v>
      </c>
      <c r="B53" s="98" t="str">
        <f>+asset_level_drivers!$C$1</f>
        <v>Munson</v>
      </c>
      <c r="C53" s="99">
        <v>33</v>
      </c>
      <c r="D53" s="100">
        <v>14.696036960601807</v>
      </c>
      <c r="E53" s="100">
        <v>299.05640783691405</v>
      </c>
      <c r="F53" s="100">
        <v>27.812248527526855</v>
      </c>
      <c r="G53" s="100">
        <v>11.140909904479981</v>
      </c>
      <c r="H53" s="100">
        <v>11.021994083404541</v>
      </c>
      <c r="I53" s="100">
        <v>170.01893255615235</v>
      </c>
      <c r="J53" s="100">
        <v>18.773153465270997</v>
      </c>
      <c r="K53" s="101">
        <v>333.89565380859375</v>
      </c>
      <c r="L53" s="102">
        <f t="shared" si="0"/>
        <v>83.333333333333329</v>
      </c>
      <c r="M53" s="102">
        <v>0</v>
      </c>
      <c r="N53" s="102">
        <v>0</v>
      </c>
      <c r="O53" s="103">
        <v>0</v>
      </c>
      <c r="P53" s="104">
        <f t="shared" si="1"/>
        <v>83.333333333333329</v>
      </c>
      <c r="Q53" s="105">
        <v>0</v>
      </c>
    </row>
    <row r="54" spans="1:17" x14ac:dyDescent="0.25">
      <c r="A54" s="106">
        <f t="shared" si="2"/>
        <v>45688</v>
      </c>
      <c r="B54" s="106" t="str">
        <f>+asset_level_drivers!$C$1</f>
        <v>Munson</v>
      </c>
      <c r="C54" s="93">
        <v>33</v>
      </c>
      <c r="D54" s="94">
        <v>14.524618530273438</v>
      </c>
      <c r="E54" s="94">
        <v>296.2167919921875</v>
      </c>
      <c r="F54" s="94">
        <v>27.548164161682131</v>
      </c>
      <c r="G54" s="94">
        <v>10.975306478500366</v>
      </c>
      <c r="H54" s="94">
        <v>10.89343056488037</v>
      </c>
      <c r="I54" s="94">
        <v>168.40276293945311</v>
      </c>
      <c r="J54" s="94">
        <v>18.594897224426269</v>
      </c>
      <c r="K54" s="95">
        <v>332.69329248046876</v>
      </c>
      <c r="L54" s="94">
        <f t="shared" si="0"/>
        <v>83.333333333333329</v>
      </c>
      <c r="M54" s="94">
        <v>0</v>
      </c>
      <c r="N54" s="94">
        <v>0</v>
      </c>
      <c r="O54" s="96">
        <v>0</v>
      </c>
      <c r="P54" s="95">
        <f t="shared" si="1"/>
        <v>83.333333333333329</v>
      </c>
      <c r="Q54" s="97">
        <v>0</v>
      </c>
    </row>
    <row r="55" spans="1:17" x14ac:dyDescent="0.25">
      <c r="A55" s="98">
        <f t="shared" si="2"/>
        <v>45716</v>
      </c>
      <c r="B55" s="98" t="str">
        <f>+asset_level_drivers!$C$1</f>
        <v>Munson</v>
      </c>
      <c r="C55" s="99">
        <v>33</v>
      </c>
      <c r="D55" s="100">
        <v>14.357786380767822</v>
      </c>
      <c r="E55" s="100">
        <v>293.43864025878906</v>
      </c>
      <c r="F55" s="100">
        <v>27.289796203613282</v>
      </c>
      <c r="G55" s="100">
        <v>10.814786106109619</v>
      </c>
      <c r="H55" s="100">
        <v>10.768306591033936</v>
      </c>
      <c r="I55" s="100">
        <v>166.82160009765624</v>
      </c>
      <c r="J55" s="100">
        <v>18.420499382019042</v>
      </c>
      <c r="K55" s="101">
        <v>331.5191650390625</v>
      </c>
      <c r="L55" s="102">
        <f t="shared" si="0"/>
        <v>83.333333333333329</v>
      </c>
      <c r="M55" s="102">
        <v>0</v>
      </c>
      <c r="N55" s="102">
        <v>0</v>
      </c>
      <c r="O55" s="103">
        <v>0</v>
      </c>
      <c r="P55" s="104">
        <f t="shared" si="1"/>
        <v>83.333333333333329</v>
      </c>
      <c r="Q55" s="105">
        <v>0</v>
      </c>
    </row>
    <row r="56" spans="1:17" x14ac:dyDescent="0.25">
      <c r="A56" s="106">
        <f t="shared" si="2"/>
        <v>45747</v>
      </c>
      <c r="B56" s="106" t="str">
        <f>+asset_level_drivers!$C$1</f>
        <v>Munson</v>
      </c>
      <c r="C56" s="93">
        <v>33</v>
      </c>
      <c r="D56" s="94">
        <v>14.195348037719727</v>
      </c>
      <c r="E56" s="94">
        <v>290.71975463867187</v>
      </c>
      <c r="F56" s="94">
        <v>27.036939849853514</v>
      </c>
      <c r="G56" s="94">
        <v>10.659115858078003</v>
      </c>
      <c r="H56" s="94">
        <v>10.646477897644044</v>
      </c>
      <c r="I56" s="94">
        <v>165.27419305419923</v>
      </c>
      <c r="J56" s="94">
        <v>18.249821800231935</v>
      </c>
      <c r="K56" s="95">
        <v>330.37219970703126</v>
      </c>
      <c r="L56" s="94">
        <f t="shared" si="0"/>
        <v>83.333333333333329</v>
      </c>
      <c r="M56" s="94">
        <v>0</v>
      </c>
      <c r="N56" s="94">
        <v>0</v>
      </c>
      <c r="O56" s="96">
        <v>0</v>
      </c>
      <c r="P56" s="95">
        <f t="shared" si="1"/>
        <v>83.333333333333329</v>
      </c>
      <c r="Q56" s="97">
        <v>0</v>
      </c>
    </row>
    <row r="57" spans="1:17" x14ac:dyDescent="0.25">
      <c r="A57" s="98">
        <f t="shared" si="2"/>
        <v>45777</v>
      </c>
      <c r="B57" s="98" t="str">
        <f>+asset_level_drivers!$C$1</f>
        <v>Munson</v>
      </c>
      <c r="C57" s="99">
        <v>33</v>
      </c>
      <c r="D57" s="100">
        <v>14.037121410369872</v>
      </c>
      <c r="E57" s="100">
        <v>288.05805419921876</v>
      </c>
      <c r="F57" s="100">
        <v>26.789401702880859</v>
      </c>
      <c r="G57" s="100">
        <v>10.508076147079468</v>
      </c>
      <c r="H57" s="100">
        <v>10.527808277130127</v>
      </c>
      <c r="I57" s="100">
        <v>163.75935528564452</v>
      </c>
      <c r="J57" s="100">
        <v>18.082734184265135</v>
      </c>
      <c r="K57" s="101">
        <v>329.25136181640624</v>
      </c>
      <c r="L57" s="102">
        <f t="shared" si="0"/>
        <v>83.333333333333329</v>
      </c>
      <c r="M57" s="102">
        <v>0</v>
      </c>
      <c r="N57" s="102">
        <v>0</v>
      </c>
      <c r="O57" s="103">
        <v>0</v>
      </c>
      <c r="P57" s="104">
        <f t="shared" si="1"/>
        <v>83.333333333333329</v>
      </c>
      <c r="Q57" s="105">
        <v>0</v>
      </c>
    </row>
    <row r="58" spans="1:17" x14ac:dyDescent="0.25">
      <c r="A58" s="106">
        <f t="shared" si="2"/>
        <v>45808</v>
      </c>
      <c r="B58" s="106" t="str">
        <f>+asset_level_drivers!$C$1</f>
        <v>Munson</v>
      </c>
      <c r="C58" s="93">
        <v>33</v>
      </c>
      <c r="D58" s="94">
        <v>13.882934101104736</v>
      </c>
      <c r="E58" s="94">
        <v>285.45153405761721</v>
      </c>
      <c r="F58" s="94">
        <v>26.546995086669924</v>
      </c>
      <c r="G58" s="94">
        <v>10.36145994567871</v>
      </c>
      <c r="H58" s="94">
        <v>10.412167812347413</v>
      </c>
      <c r="I58" s="94">
        <v>162.27594421386718</v>
      </c>
      <c r="J58" s="94">
        <v>17.919110763549806</v>
      </c>
      <c r="K58" s="95">
        <v>328.15567724609377</v>
      </c>
      <c r="L58" s="94">
        <f t="shared" si="0"/>
        <v>83.333333333333329</v>
      </c>
      <c r="M58" s="94">
        <v>0</v>
      </c>
      <c r="N58" s="94">
        <v>0</v>
      </c>
      <c r="O58" s="96">
        <v>0</v>
      </c>
      <c r="P58" s="95">
        <f t="shared" si="1"/>
        <v>83.333333333333329</v>
      </c>
      <c r="Q58" s="97">
        <v>0</v>
      </c>
    </row>
    <row r="59" spans="1:17" x14ac:dyDescent="0.25">
      <c r="A59" s="98">
        <f t="shared" si="2"/>
        <v>45838</v>
      </c>
      <c r="B59" s="98" t="str">
        <f>+asset_level_drivers!$C$1</f>
        <v>Munson</v>
      </c>
      <c r="C59" s="99">
        <v>33</v>
      </c>
      <c r="D59" s="100">
        <v>13.73262459564209</v>
      </c>
      <c r="E59" s="100">
        <v>282.89832836914064</v>
      </c>
      <c r="F59" s="100">
        <v>26.309547233581544</v>
      </c>
      <c r="G59" s="100">
        <v>10.219073785781861</v>
      </c>
      <c r="H59" s="100">
        <v>10.299436084747315</v>
      </c>
      <c r="I59" s="100">
        <v>160.82289691162109</v>
      </c>
      <c r="J59" s="100">
        <v>17.758834075927734</v>
      </c>
      <c r="K59" s="101">
        <v>327.08422216796873</v>
      </c>
      <c r="L59" s="102">
        <f t="shared" si="0"/>
        <v>83.333333333333329</v>
      </c>
      <c r="M59" s="102">
        <v>0</v>
      </c>
      <c r="N59" s="102">
        <v>0</v>
      </c>
      <c r="O59" s="103">
        <v>0</v>
      </c>
      <c r="P59" s="104">
        <f t="shared" si="1"/>
        <v>83.333333333333329</v>
      </c>
      <c r="Q59" s="105">
        <v>0</v>
      </c>
    </row>
    <row r="60" spans="1:17" x14ac:dyDescent="0.25">
      <c r="A60" s="106">
        <f t="shared" si="2"/>
        <v>45869</v>
      </c>
      <c r="B60" s="106" t="str">
        <f>+asset_level_drivers!$C$1</f>
        <v>Munson</v>
      </c>
      <c r="C60" s="93">
        <v>33</v>
      </c>
      <c r="D60" s="94">
        <v>13.586038066864013</v>
      </c>
      <c r="E60" s="94">
        <v>280.39662036132813</v>
      </c>
      <c r="F60" s="94">
        <v>26.076888320922851</v>
      </c>
      <c r="G60" s="94">
        <v>10.080734111785889</v>
      </c>
      <c r="H60" s="94">
        <v>10.189496444702149</v>
      </c>
      <c r="I60" s="94">
        <v>159.39917956542968</v>
      </c>
      <c r="J60" s="94">
        <v>17.601789367675782</v>
      </c>
      <c r="K60" s="95">
        <v>326.03611914062498</v>
      </c>
      <c r="L60" s="94">
        <f t="shared" si="0"/>
        <v>83.333333333333329</v>
      </c>
      <c r="M60" s="94">
        <v>0</v>
      </c>
      <c r="N60" s="94">
        <v>0</v>
      </c>
      <c r="O60" s="96">
        <v>0</v>
      </c>
      <c r="P60" s="95">
        <f t="shared" si="1"/>
        <v>83.333333333333329</v>
      </c>
      <c r="Q60" s="97">
        <v>0</v>
      </c>
    </row>
    <row r="61" spans="1:17" x14ac:dyDescent="0.25">
      <c r="A61" s="98">
        <f t="shared" si="2"/>
        <v>45900</v>
      </c>
      <c r="B61" s="98" t="str">
        <f>+asset_level_drivers!$C$1</f>
        <v>Munson</v>
      </c>
      <c r="C61" s="99">
        <v>33</v>
      </c>
      <c r="D61" s="100">
        <v>13.342195308685303</v>
      </c>
      <c r="E61" s="100">
        <v>276.72329565429686</v>
      </c>
      <c r="F61" s="100">
        <v>25.735268829345703</v>
      </c>
      <c r="G61" s="100">
        <v>9.9165710716247553</v>
      </c>
      <c r="H61" s="100">
        <v>10.006614364624024</v>
      </c>
      <c r="I61" s="100">
        <v>157.30760986328124</v>
      </c>
      <c r="J61" s="100">
        <v>17.371197097778321</v>
      </c>
      <c r="K61" s="101">
        <v>317.7837978515625</v>
      </c>
      <c r="L61" s="102">
        <f t="shared" si="0"/>
        <v>83.333333333333329</v>
      </c>
      <c r="M61" s="102">
        <v>0</v>
      </c>
      <c r="N61" s="102">
        <v>0</v>
      </c>
      <c r="O61" s="103">
        <v>0</v>
      </c>
      <c r="P61" s="104">
        <f t="shared" si="1"/>
        <v>83.333333333333329</v>
      </c>
      <c r="Q61" s="105">
        <v>0</v>
      </c>
    </row>
    <row r="62" spans="1:17" x14ac:dyDescent="0.25">
      <c r="A62" s="106">
        <f t="shared" si="2"/>
        <v>45930</v>
      </c>
      <c r="B62" s="106" t="str">
        <f>+asset_level_drivers!$C$1</f>
        <v>Munson</v>
      </c>
      <c r="C62" s="93">
        <v>33</v>
      </c>
      <c r="D62" s="94">
        <v>13.203438903808594</v>
      </c>
      <c r="E62" s="94">
        <v>274.32919702148439</v>
      </c>
      <c r="F62" s="94">
        <v>25.512618087768555</v>
      </c>
      <c r="G62" s="94">
        <v>9.7860961265563962</v>
      </c>
      <c r="H62" s="94">
        <v>9.9025471763610842</v>
      </c>
      <c r="I62" s="94">
        <v>155.94518103027343</v>
      </c>
      <c r="J62" s="94">
        <v>17.220908126831056</v>
      </c>
      <c r="K62" s="95">
        <v>316.78362890624999</v>
      </c>
      <c r="L62" s="94">
        <f t="shared" si="0"/>
        <v>83.333333333333329</v>
      </c>
      <c r="M62" s="94">
        <v>0</v>
      </c>
      <c r="N62" s="94">
        <v>0</v>
      </c>
      <c r="O62" s="96">
        <v>0</v>
      </c>
      <c r="P62" s="95">
        <f t="shared" si="1"/>
        <v>83.333333333333329</v>
      </c>
      <c r="Q62" s="97">
        <v>0</v>
      </c>
    </row>
    <row r="63" spans="1:17" x14ac:dyDescent="0.25">
      <c r="A63" s="98">
        <f t="shared" si="2"/>
        <v>45961</v>
      </c>
      <c r="B63" s="98" t="str">
        <f>+asset_level_drivers!$C$1</f>
        <v>Munson</v>
      </c>
      <c r="C63" s="99">
        <v>33</v>
      </c>
      <c r="D63" s="100">
        <v>13.067978099822998</v>
      </c>
      <c r="E63" s="100">
        <v>271.98145776367187</v>
      </c>
      <c r="F63" s="100">
        <v>25.294278381347656</v>
      </c>
      <c r="G63" s="100">
        <v>9.6591735725402827</v>
      </c>
      <c r="H63" s="100">
        <v>9.8009516029357915</v>
      </c>
      <c r="I63" s="100">
        <v>154.60915173339845</v>
      </c>
      <c r="J63" s="100">
        <v>17.07352946472168</v>
      </c>
      <c r="K63" s="101">
        <v>315.80433251953127</v>
      </c>
      <c r="L63" s="102">
        <f t="shared" si="0"/>
        <v>83.333333333333329</v>
      </c>
      <c r="M63" s="102">
        <v>0</v>
      </c>
      <c r="N63" s="102">
        <v>0</v>
      </c>
      <c r="O63" s="103">
        <v>0</v>
      </c>
      <c r="P63" s="104">
        <f t="shared" si="1"/>
        <v>83.333333333333329</v>
      </c>
      <c r="Q63" s="105">
        <v>0</v>
      </c>
    </row>
    <row r="64" spans="1:17" x14ac:dyDescent="0.25">
      <c r="A64" s="106">
        <f t="shared" si="2"/>
        <v>45991</v>
      </c>
      <c r="B64" s="106" t="str">
        <f>+asset_level_drivers!$C$1</f>
        <v>Munson</v>
      </c>
      <c r="C64" s="93">
        <v>33</v>
      </c>
      <c r="D64" s="94">
        <v>12.935690368652343</v>
      </c>
      <c r="E64" s="94">
        <v>269.67853002929689</v>
      </c>
      <c r="F64" s="94">
        <v>25.080106033325194</v>
      </c>
      <c r="G64" s="94">
        <v>9.5356587791442866</v>
      </c>
      <c r="H64" s="94">
        <v>9.7017361679077148</v>
      </c>
      <c r="I64" s="94">
        <v>153.29864331054688</v>
      </c>
      <c r="J64" s="94">
        <v>16.928963760375975</v>
      </c>
      <c r="K64" s="95">
        <v>314.84519433593749</v>
      </c>
      <c r="L64" s="94">
        <f t="shared" si="0"/>
        <v>83.333333333333329</v>
      </c>
      <c r="M64" s="94">
        <v>0</v>
      </c>
      <c r="N64" s="94">
        <v>0</v>
      </c>
      <c r="O64" s="96">
        <v>0</v>
      </c>
      <c r="P64" s="95">
        <f t="shared" si="1"/>
        <v>83.333333333333329</v>
      </c>
      <c r="Q64" s="97">
        <v>0</v>
      </c>
    </row>
    <row r="65" spans="1:17" x14ac:dyDescent="0.25">
      <c r="A65" s="98">
        <f t="shared" si="2"/>
        <v>46022</v>
      </c>
      <c r="B65" s="98" t="str">
        <f>+asset_level_drivers!$C$1</f>
        <v>Munson</v>
      </c>
      <c r="C65" s="99">
        <v>33</v>
      </c>
      <c r="D65" s="100">
        <v>12.806457454681397</v>
      </c>
      <c r="E65" s="100">
        <v>267.41886010742189</v>
      </c>
      <c r="F65" s="100">
        <v>24.8699568939209</v>
      </c>
      <c r="G65" s="100">
        <v>9.4154129867553706</v>
      </c>
      <c r="H65" s="100">
        <v>9.6048115463256831</v>
      </c>
      <c r="I65" s="100">
        <v>152.01278442382812</v>
      </c>
      <c r="J65" s="100">
        <v>16.787113845825196</v>
      </c>
      <c r="K65" s="101">
        <v>313.90548779296876</v>
      </c>
      <c r="L65" s="102">
        <f t="shared" si="0"/>
        <v>83.333333333333329</v>
      </c>
      <c r="M65" s="102">
        <v>0</v>
      </c>
      <c r="N65" s="102">
        <v>0</v>
      </c>
      <c r="O65" s="103">
        <v>0</v>
      </c>
      <c r="P65" s="104">
        <f t="shared" si="1"/>
        <v>83.333333333333329</v>
      </c>
      <c r="Q65" s="105">
        <v>0</v>
      </c>
    </row>
    <row r="66" spans="1:17" x14ac:dyDescent="0.25">
      <c r="A66" s="106">
        <f t="shared" si="2"/>
        <v>46053</v>
      </c>
      <c r="B66" s="106" t="str">
        <f>+asset_level_drivers!$C$1</f>
        <v>Munson</v>
      </c>
      <c r="C66" s="93">
        <v>33</v>
      </c>
      <c r="D66" s="94">
        <v>12.680168380737305</v>
      </c>
      <c r="E66" s="94">
        <v>265.20110913085938</v>
      </c>
      <c r="F66" s="94">
        <v>24.663705810546876</v>
      </c>
      <c r="G66" s="94">
        <v>9.2983053855896003</v>
      </c>
      <c r="H66" s="94">
        <v>9.5100950183868402</v>
      </c>
      <c r="I66" s="94">
        <v>150.75080297851562</v>
      </c>
      <c r="J66" s="94">
        <v>16.647894668579102</v>
      </c>
      <c r="K66" s="95">
        <v>312.98456152343749</v>
      </c>
      <c r="L66" s="94">
        <f t="shared" ref="L66:L129" si="3">+P66+O66</f>
        <v>83.333333333333329</v>
      </c>
      <c r="M66" s="94">
        <v>0</v>
      </c>
      <c r="N66" s="94">
        <v>0</v>
      </c>
      <c r="O66" s="96">
        <v>0</v>
      </c>
      <c r="P66" s="95">
        <f t="shared" ref="P66:P129" si="4">1000/12</f>
        <v>83.333333333333329</v>
      </c>
      <c r="Q66" s="97">
        <v>0</v>
      </c>
    </row>
    <row r="67" spans="1:17" x14ac:dyDescent="0.25">
      <c r="A67" s="98">
        <f t="shared" ref="A67:A130" si="5">+EOMONTH(A66,1)</f>
        <v>46081</v>
      </c>
      <c r="B67" s="98" t="str">
        <f>+asset_level_drivers!$C$1</f>
        <v>Munson</v>
      </c>
      <c r="C67" s="99">
        <v>33</v>
      </c>
      <c r="D67" s="100">
        <v>12.556716304779053</v>
      </c>
      <c r="E67" s="100">
        <v>263.02398681640625</v>
      </c>
      <c r="F67" s="100">
        <v>24.461233184814454</v>
      </c>
      <c r="G67" s="100">
        <v>9.1842124443054196</v>
      </c>
      <c r="H67" s="100">
        <v>9.4175062446594247</v>
      </c>
      <c r="I67" s="100">
        <v>149.51197167968749</v>
      </c>
      <c r="J67" s="100">
        <v>16.511226440429688</v>
      </c>
      <c r="K67" s="101">
        <v>312.08180566406247</v>
      </c>
      <c r="L67" s="102">
        <f t="shared" si="3"/>
        <v>83.333333333333329</v>
      </c>
      <c r="M67" s="102">
        <v>0</v>
      </c>
      <c r="N67" s="102">
        <v>0</v>
      </c>
      <c r="O67" s="103">
        <v>0</v>
      </c>
      <c r="P67" s="104">
        <f t="shared" si="4"/>
        <v>83.333333333333329</v>
      </c>
      <c r="Q67" s="105">
        <v>0</v>
      </c>
    </row>
    <row r="68" spans="1:17" x14ac:dyDescent="0.25">
      <c r="A68" s="106">
        <f t="shared" si="5"/>
        <v>46112</v>
      </c>
      <c r="B68" s="106" t="str">
        <f>+asset_level_drivers!$C$1</f>
        <v>Munson</v>
      </c>
      <c r="C68" s="93">
        <v>33</v>
      </c>
      <c r="D68" s="94">
        <v>12.436000995635986</v>
      </c>
      <c r="E68" s="94">
        <v>260.88627685546874</v>
      </c>
      <c r="F68" s="94">
        <v>24.262426528930664</v>
      </c>
      <c r="G68" s="94">
        <v>9.073017391204834</v>
      </c>
      <c r="H68" s="94">
        <v>9.3269696655273435</v>
      </c>
      <c r="I68" s="94">
        <v>148.29559289550781</v>
      </c>
      <c r="J68" s="94">
        <v>16.377032196044922</v>
      </c>
      <c r="K68" s="95">
        <v>311.19662988281249</v>
      </c>
      <c r="L68" s="94">
        <f t="shared" si="3"/>
        <v>83.333333333333329</v>
      </c>
      <c r="M68" s="94">
        <v>0</v>
      </c>
      <c r="N68" s="94">
        <v>0</v>
      </c>
      <c r="O68" s="96">
        <v>0</v>
      </c>
      <c r="P68" s="95">
        <f t="shared" si="4"/>
        <v>83.333333333333329</v>
      </c>
      <c r="Q68" s="97">
        <v>0</v>
      </c>
    </row>
    <row r="69" spans="1:17" x14ac:dyDescent="0.25">
      <c r="A69" s="98">
        <f t="shared" si="5"/>
        <v>46142</v>
      </c>
      <c r="B69" s="98" t="str">
        <f>+asset_level_drivers!$C$1</f>
        <v>Munson</v>
      </c>
      <c r="C69" s="99">
        <v>33</v>
      </c>
      <c r="D69" s="100">
        <v>12.317927577972412</v>
      </c>
      <c r="E69" s="100">
        <v>258.78680371093748</v>
      </c>
      <c r="F69" s="100">
        <v>24.067175292968749</v>
      </c>
      <c r="G69" s="100">
        <v>8.9646102256774896</v>
      </c>
      <c r="H69" s="100">
        <v>9.2384150390625006</v>
      </c>
      <c r="I69" s="100">
        <v>147.10100231933595</v>
      </c>
      <c r="J69" s="100">
        <v>16.245238189697265</v>
      </c>
      <c r="K69" s="101">
        <v>310.32847363281252</v>
      </c>
      <c r="L69" s="102">
        <f t="shared" si="3"/>
        <v>83.333333333333329</v>
      </c>
      <c r="M69" s="102">
        <v>0</v>
      </c>
      <c r="N69" s="102">
        <v>0</v>
      </c>
      <c r="O69" s="103">
        <v>0</v>
      </c>
      <c r="P69" s="104">
        <f t="shared" si="4"/>
        <v>83.333333333333329</v>
      </c>
      <c r="Q69" s="105">
        <v>0</v>
      </c>
    </row>
    <row r="70" spans="1:17" x14ac:dyDescent="0.25">
      <c r="A70" s="106">
        <f t="shared" si="5"/>
        <v>46173</v>
      </c>
      <c r="B70" s="106" t="str">
        <f>+asset_level_drivers!$C$1</f>
        <v>Munson</v>
      </c>
      <c r="C70" s="93">
        <v>33</v>
      </c>
      <c r="D70" s="94">
        <v>12.159093273162842</v>
      </c>
      <c r="E70" s="94">
        <v>254.4656474609375</v>
      </c>
      <c r="F70" s="94">
        <v>23.66530760192871</v>
      </c>
      <c r="G70" s="94">
        <v>8.7126397743225095</v>
      </c>
      <c r="H70" s="94">
        <v>9.1192892990112302</v>
      </c>
      <c r="I70" s="94">
        <v>144.64003894042969</v>
      </c>
      <c r="J70" s="94">
        <v>15.973978149414062</v>
      </c>
      <c r="K70" s="95">
        <v>301.72790429687501</v>
      </c>
      <c r="L70" s="94">
        <f t="shared" si="3"/>
        <v>83.333333333333329</v>
      </c>
      <c r="M70" s="94">
        <v>0</v>
      </c>
      <c r="N70" s="94">
        <v>0</v>
      </c>
      <c r="O70" s="96">
        <v>0</v>
      </c>
      <c r="P70" s="95">
        <f t="shared" si="4"/>
        <v>83.333333333333329</v>
      </c>
      <c r="Q70" s="97">
        <v>0</v>
      </c>
    </row>
    <row r="71" spans="1:17" x14ac:dyDescent="0.25">
      <c r="A71" s="98">
        <f t="shared" si="5"/>
        <v>46203</v>
      </c>
      <c r="B71" s="98" t="str">
        <f>+asset_level_drivers!$C$1</f>
        <v>Munson</v>
      </c>
      <c r="C71" s="99">
        <v>33</v>
      </c>
      <c r="D71" s="100">
        <v>12.046294998168944</v>
      </c>
      <c r="E71" s="100">
        <v>252.45432275390624</v>
      </c>
      <c r="F71" s="100">
        <v>23.478254531860351</v>
      </c>
      <c r="G71" s="100">
        <v>8.6107981872558597</v>
      </c>
      <c r="H71" s="100">
        <v>9.0346906547546393</v>
      </c>
      <c r="I71" s="100">
        <v>143.49566918945314</v>
      </c>
      <c r="J71" s="100">
        <v>15.847717468261719</v>
      </c>
      <c r="K71" s="101">
        <v>300.89919970703124</v>
      </c>
      <c r="L71" s="102">
        <f t="shared" si="3"/>
        <v>83.333333333333329</v>
      </c>
      <c r="M71" s="102">
        <v>0</v>
      </c>
      <c r="N71" s="102">
        <v>0</v>
      </c>
      <c r="O71" s="103">
        <v>0</v>
      </c>
      <c r="P71" s="104">
        <f t="shared" si="4"/>
        <v>83.333333333333329</v>
      </c>
      <c r="Q71" s="105">
        <v>0</v>
      </c>
    </row>
    <row r="72" spans="1:17" x14ac:dyDescent="0.25">
      <c r="A72" s="106">
        <f t="shared" si="5"/>
        <v>46234</v>
      </c>
      <c r="B72" s="106" t="str">
        <f>+asset_level_drivers!$C$1</f>
        <v>Munson</v>
      </c>
      <c r="C72" s="93">
        <v>33</v>
      </c>
      <c r="D72" s="94">
        <v>11.935876098632813</v>
      </c>
      <c r="E72" s="94">
        <v>250.47777612304688</v>
      </c>
      <c r="F72" s="94">
        <v>23.294435577392576</v>
      </c>
      <c r="G72" s="94">
        <v>8.5114181671142575</v>
      </c>
      <c r="H72" s="94">
        <v>8.9518766937255858</v>
      </c>
      <c r="I72" s="94">
        <v>142.37111132812501</v>
      </c>
      <c r="J72" s="94">
        <v>15.723640426635741</v>
      </c>
      <c r="K72" s="95">
        <v>300.08587060546876</v>
      </c>
      <c r="L72" s="94">
        <f t="shared" si="3"/>
        <v>83.333333333333329</v>
      </c>
      <c r="M72" s="94">
        <v>0</v>
      </c>
      <c r="N72" s="94">
        <v>0</v>
      </c>
      <c r="O72" s="96">
        <v>0</v>
      </c>
      <c r="P72" s="95">
        <f t="shared" si="4"/>
        <v>83.333333333333329</v>
      </c>
      <c r="Q72" s="97">
        <v>0</v>
      </c>
    </row>
    <row r="73" spans="1:17" x14ac:dyDescent="0.25">
      <c r="A73" s="98">
        <f t="shared" si="5"/>
        <v>46265</v>
      </c>
      <c r="B73" s="98" t="str">
        <f>+asset_level_drivers!$C$1</f>
        <v>Munson</v>
      </c>
      <c r="C73" s="99">
        <v>33</v>
      </c>
      <c r="D73" s="100">
        <v>11.827758159637451</v>
      </c>
      <c r="E73" s="100">
        <v>248.53502783203126</v>
      </c>
      <c r="F73" s="100">
        <v>23.113760086059571</v>
      </c>
      <c r="G73" s="100">
        <v>8.4144076461791997</v>
      </c>
      <c r="H73" s="100">
        <v>8.8707883758544916</v>
      </c>
      <c r="I73" s="100">
        <v>141.26580895996094</v>
      </c>
      <c r="J73" s="100">
        <v>15.60168504333496</v>
      </c>
      <c r="K73" s="101">
        <v>299.28745166015625</v>
      </c>
      <c r="L73" s="102">
        <f t="shared" si="3"/>
        <v>83.333333333333329</v>
      </c>
      <c r="M73" s="102">
        <v>0</v>
      </c>
      <c r="N73" s="102">
        <v>0</v>
      </c>
      <c r="O73" s="103">
        <v>0</v>
      </c>
      <c r="P73" s="104">
        <f t="shared" si="4"/>
        <v>83.333333333333329</v>
      </c>
      <c r="Q73" s="105">
        <v>0</v>
      </c>
    </row>
    <row r="74" spans="1:17" x14ac:dyDescent="0.25">
      <c r="A74" s="106">
        <f t="shared" si="5"/>
        <v>46295</v>
      </c>
      <c r="B74" s="106" t="str">
        <f>+asset_level_drivers!$C$1</f>
        <v>Munson</v>
      </c>
      <c r="C74" s="93">
        <v>33</v>
      </c>
      <c r="D74" s="94">
        <v>11.721865238189697</v>
      </c>
      <c r="E74" s="94">
        <v>246.62513330078124</v>
      </c>
      <c r="F74" s="94">
        <v>22.936139739990235</v>
      </c>
      <c r="G74" s="94">
        <v>8.3196808719635005</v>
      </c>
      <c r="H74" s="94">
        <v>8.7913686981201167</v>
      </c>
      <c r="I74" s="94">
        <v>140.17922045898439</v>
      </c>
      <c r="J74" s="94">
        <v>15.481791610717773</v>
      </c>
      <c r="K74" s="95">
        <v>298.5034873046875</v>
      </c>
      <c r="L74" s="94">
        <f t="shared" si="3"/>
        <v>83.333333333333329</v>
      </c>
      <c r="M74" s="94">
        <v>0</v>
      </c>
      <c r="N74" s="94">
        <v>0</v>
      </c>
      <c r="O74" s="96">
        <v>0</v>
      </c>
      <c r="P74" s="95">
        <f t="shared" si="4"/>
        <v>83.333333333333329</v>
      </c>
      <c r="Q74" s="97">
        <v>0</v>
      </c>
    </row>
    <row r="75" spans="1:17" x14ac:dyDescent="0.25">
      <c r="A75" s="98">
        <f t="shared" si="5"/>
        <v>46326</v>
      </c>
      <c r="B75" s="98" t="str">
        <f>+asset_level_drivers!$C$1</f>
        <v>Munson</v>
      </c>
      <c r="C75" s="99">
        <v>33</v>
      </c>
      <c r="D75" s="100">
        <v>11.618125843048096</v>
      </c>
      <c r="E75" s="100">
        <v>244.74718286132813</v>
      </c>
      <c r="F75" s="100">
        <v>22.761490203857424</v>
      </c>
      <c r="G75" s="100">
        <v>8.2271545124053951</v>
      </c>
      <c r="H75" s="100">
        <v>8.713564413070678</v>
      </c>
      <c r="I75" s="100">
        <v>139.11083142089845</v>
      </c>
      <c r="J75" s="100">
        <v>15.36390414428711</v>
      </c>
      <c r="K75" s="101">
        <v>297.73356494140626</v>
      </c>
      <c r="L75" s="102">
        <f t="shared" si="3"/>
        <v>83.333333333333329</v>
      </c>
      <c r="M75" s="102">
        <v>0</v>
      </c>
      <c r="N75" s="102">
        <v>0</v>
      </c>
      <c r="O75" s="103">
        <v>0</v>
      </c>
      <c r="P75" s="104">
        <f t="shared" si="4"/>
        <v>83.333333333333329</v>
      </c>
      <c r="Q75" s="105">
        <v>0</v>
      </c>
    </row>
    <row r="76" spans="1:17" x14ac:dyDescent="0.25">
      <c r="A76" s="106">
        <f t="shared" si="5"/>
        <v>46356</v>
      </c>
      <c r="B76" s="106" t="str">
        <f>+asset_level_drivers!$C$1</f>
        <v>Munson</v>
      </c>
      <c r="C76" s="93">
        <v>33</v>
      </c>
      <c r="D76" s="94">
        <v>11.516470710754394</v>
      </c>
      <c r="E76" s="94">
        <v>242.9002978515625</v>
      </c>
      <c r="F76" s="94">
        <v>22.589729858398439</v>
      </c>
      <c r="G76" s="94">
        <v>8.1367452793121338</v>
      </c>
      <c r="H76" s="94">
        <v>8.6373232879638664</v>
      </c>
      <c r="I76" s="94">
        <v>138.06013977050782</v>
      </c>
      <c r="J76" s="94">
        <v>15.247966339111327</v>
      </c>
      <c r="K76" s="95">
        <v>296.97724414062498</v>
      </c>
      <c r="L76" s="94">
        <f t="shared" si="3"/>
        <v>83.333333333333329</v>
      </c>
      <c r="M76" s="94">
        <v>0</v>
      </c>
      <c r="N76" s="94">
        <v>0</v>
      </c>
      <c r="O76" s="96">
        <v>0</v>
      </c>
      <c r="P76" s="95">
        <f t="shared" si="4"/>
        <v>83.333333333333329</v>
      </c>
      <c r="Q76" s="97">
        <v>0</v>
      </c>
    </row>
    <row r="77" spans="1:17" x14ac:dyDescent="0.25">
      <c r="A77" s="98">
        <f t="shared" si="5"/>
        <v>46387</v>
      </c>
      <c r="B77" s="98" t="str">
        <f>+asset_level_drivers!$C$1</f>
        <v>Munson</v>
      </c>
      <c r="C77" s="99">
        <v>33</v>
      </c>
      <c r="D77" s="100">
        <v>11.416831157684326</v>
      </c>
      <c r="E77" s="100">
        <v>241.0836474609375</v>
      </c>
      <c r="F77" s="100">
        <v>22.420781448364259</v>
      </c>
      <c r="G77" s="100">
        <v>8.0483796882629388</v>
      </c>
      <c r="H77" s="100">
        <v>8.5625937080383299</v>
      </c>
      <c r="I77" s="100">
        <v>137.02667102050782</v>
      </c>
      <c r="J77" s="100">
        <v>15.133926681518554</v>
      </c>
      <c r="K77" s="101">
        <v>296.23415332031249</v>
      </c>
      <c r="L77" s="102">
        <f t="shared" si="3"/>
        <v>83.333333333333329</v>
      </c>
      <c r="M77" s="102">
        <v>0</v>
      </c>
      <c r="N77" s="102">
        <v>0</v>
      </c>
      <c r="O77" s="103">
        <v>0</v>
      </c>
      <c r="P77" s="104">
        <f t="shared" si="4"/>
        <v>83.333333333333329</v>
      </c>
      <c r="Q77" s="105">
        <v>0</v>
      </c>
    </row>
    <row r="78" spans="1:17" x14ac:dyDescent="0.25">
      <c r="A78" s="106">
        <f t="shared" si="5"/>
        <v>46418</v>
      </c>
      <c r="B78" s="106" t="str">
        <f>+asset_level_drivers!$C$1</f>
        <v>Munson</v>
      </c>
      <c r="C78" s="93">
        <v>33</v>
      </c>
      <c r="D78" s="94">
        <v>11.319136890411377</v>
      </c>
      <c r="E78" s="94">
        <v>239.2964208984375</v>
      </c>
      <c r="F78" s="94">
        <v>22.2545693359375</v>
      </c>
      <c r="G78" s="94">
        <v>7.9619872856140139</v>
      </c>
      <c r="H78" s="94">
        <v>8.4893232116699213</v>
      </c>
      <c r="I78" s="94">
        <v>136.00996057128907</v>
      </c>
      <c r="J78" s="94">
        <v>15.021734024047852</v>
      </c>
      <c r="K78" s="95">
        <v>295.50390576171873</v>
      </c>
      <c r="L78" s="94">
        <f t="shared" si="3"/>
        <v>83.333333333333329</v>
      </c>
      <c r="M78" s="94">
        <v>0</v>
      </c>
      <c r="N78" s="94">
        <v>0</v>
      </c>
      <c r="O78" s="96">
        <v>0</v>
      </c>
      <c r="P78" s="95">
        <f t="shared" si="4"/>
        <v>83.333333333333329</v>
      </c>
      <c r="Q78" s="97">
        <v>0</v>
      </c>
    </row>
    <row r="79" spans="1:17" x14ac:dyDescent="0.25">
      <c r="A79" s="98">
        <f t="shared" si="5"/>
        <v>46446</v>
      </c>
      <c r="B79" s="98" t="str">
        <f>+asset_level_drivers!$C$1</f>
        <v>Munson</v>
      </c>
      <c r="C79" s="99">
        <v>33</v>
      </c>
      <c r="D79" s="100">
        <v>11.223327461242675</v>
      </c>
      <c r="E79" s="100">
        <v>237.53783984374999</v>
      </c>
      <c r="F79" s="100">
        <v>22.091021530151366</v>
      </c>
      <c r="G79" s="100">
        <v>7.8775009460449219</v>
      </c>
      <c r="H79" s="100">
        <v>8.4174663047790528</v>
      </c>
      <c r="I79" s="100">
        <v>135.00957080078126</v>
      </c>
      <c r="J79" s="100">
        <v>14.911339645385743</v>
      </c>
      <c r="K79" s="101">
        <v>294.78614550781248</v>
      </c>
      <c r="L79" s="102">
        <f t="shared" si="3"/>
        <v>83.333333333333329</v>
      </c>
      <c r="M79" s="102">
        <v>0</v>
      </c>
      <c r="N79" s="102">
        <v>0</v>
      </c>
      <c r="O79" s="103">
        <v>0</v>
      </c>
      <c r="P79" s="104">
        <f t="shared" si="4"/>
        <v>83.333333333333329</v>
      </c>
      <c r="Q79" s="105">
        <v>0</v>
      </c>
    </row>
    <row r="80" spans="1:17" x14ac:dyDescent="0.25">
      <c r="A80" s="106">
        <f t="shared" si="5"/>
        <v>46477</v>
      </c>
      <c r="B80" s="106" t="str">
        <f>+asset_level_drivers!$C$1</f>
        <v>Munson</v>
      </c>
      <c r="C80" s="93">
        <v>33</v>
      </c>
      <c r="D80" s="94">
        <v>11.12934581375122</v>
      </c>
      <c r="E80" s="94">
        <v>235.80700024414062</v>
      </c>
      <c r="F80" s="94">
        <v>21.93005323791504</v>
      </c>
      <c r="G80" s="94">
        <v>7.7948571586608884</v>
      </c>
      <c r="H80" s="94">
        <v>8.3469803752899168</v>
      </c>
      <c r="I80" s="94">
        <v>134.02498168945311</v>
      </c>
      <c r="J80" s="94">
        <v>14.802686523437499</v>
      </c>
      <c r="K80" s="95">
        <v>294.08046777343748</v>
      </c>
      <c r="L80" s="94">
        <f t="shared" si="3"/>
        <v>83.333333333333329</v>
      </c>
      <c r="M80" s="94">
        <v>0</v>
      </c>
      <c r="N80" s="94">
        <v>0</v>
      </c>
      <c r="O80" s="96">
        <v>0</v>
      </c>
      <c r="P80" s="95">
        <f t="shared" si="4"/>
        <v>83.333333333333329</v>
      </c>
      <c r="Q80" s="97">
        <v>0</v>
      </c>
    </row>
    <row r="81" spans="1:17" x14ac:dyDescent="0.25">
      <c r="A81" s="98">
        <f t="shared" si="5"/>
        <v>46507</v>
      </c>
      <c r="B81" s="98" t="str">
        <f>+asset_level_drivers!$C$1</f>
        <v>Munson</v>
      </c>
      <c r="C81" s="99">
        <v>33</v>
      </c>
      <c r="D81" s="100">
        <v>11.03713627243042</v>
      </c>
      <c r="E81" s="100">
        <v>234.10308789062501</v>
      </c>
      <c r="F81" s="100">
        <v>21.771589447021483</v>
      </c>
      <c r="G81" s="100">
        <v>7.684238136291504</v>
      </c>
      <c r="H81" s="100">
        <v>8.2778232803344718</v>
      </c>
      <c r="I81" s="100">
        <v>133.05573327636719</v>
      </c>
      <c r="J81" s="100">
        <v>14.695724075317383</v>
      </c>
      <c r="K81" s="101">
        <v>293.34276513671875</v>
      </c>
      <c r="L81" s="102">
        <f t="shared" si="3"/>
        <v>83.333333333333329</v>
      </c>
      <c r="M81" s="102">
        <v>0</v>
      </c>
      <c r="N81" s="102">
        <v>0</v>
      </c>
      <c r="O81" s="103">
        <v>0</v>
      </c>
      <c r="P81" s="104">
        <f t="shared" si="4"/>
        <v>83.333333333333329</v>
      </c>
      <c r="Q81" s="105">
        <v>0</v>
      </c>
    </row>
    <row r="82" spans="1:17" x14ac:dyDescent="0.25">
      <c r="A82" s="106">
        <f t="shared" si="5"/>
        <v>46538</v>
      </c>
      <c r="B82" s="106" t="str">
        <f>+asset_level_drivers!$C$1</f>
        <v>Munson</v>
      </c>
      <c r="C82" s="93">
        <v>33</v>
      </c>
      <c r="D82" s="94">
        <v>10.946644775390626</v>
      </c>
      <c r="E82" s="94">
        <v>232.42541918945312</v>
      </c>
      <c r="F82" s="94">
        <v>21.615566329956053</v>
      </c>
      <c r="G82" s="94">
        <v>7.6053415870666505</v>
      </c>
      <c r="H82" s="94">
        <v>8.2099547481536863</v>
      </c>
      <c r="I82" s="94">
        <v>132.10143066406249</v>
      </c>
      <c r="J82" s="94">
        <v>14.590408813476563</v>
      </c>
      <c r="K82" s="95">
        <v>292.66056494140628</v>
      </c>
      <c r="L82" s="94">
        <f t="shared" si="3"/>
        <v>83.333333333333329</v>
      </c>
      <c r="M82" s="94">
        <v>0</v>
      </c>
      <c r="N82" s="94">
        <v>0</v>
      </c>
      <c r="O82" s="96">
        <v>0</v>
      </c>
      <c r="P82" s="95">
        <f t="shared" si="4"/>
        <v>83.333333333333329</v>
      </c>
      <c r="Q82" s="97">
        <v>0</v>
      </c>
    </row>
    <row r="83" spans="1:17" x14ac:dyDescent="0.25">
      <c r="A83" s="98">
        <f t="shared" si="5"/>
        <v>46568</v>
      </c>
      <c r="B83" s="98" t="str">
        <f>+asset_level_drivers!$C$1</f>
        <v>Munson</v>
      </c>
      <c r="C83" s="99">
        <v>33</v>
      </c>
      <c r="D83" s="100">
        <v>10.857817489624024</v>
      </c>
      <c r="E83" s="100">
        <v>230.7733525390625</v>
      </c>
      <c r="F83" s="100">
        <v>21.461924224853515</v>
      </c>
      <c r="G83" s="100">
        <v>7.5281084976196286</v>
      </c>
      <c r="H83" s="100">
        <v>8.1433345642089847</v>
      </c>
      <c r="I83" s="100">
        <v>131.16171459960938</v>
      </c>
      <c r="J83" s="100">
        <v>14.486701126098632</v>
      </c>
      <c r="K83" s="101">
        <v>291.98946679687498</v>
      </c>
      <c r="L83" s="102">
        <f t="shared" si="3"/>
        <v>83.333333333333329</v>
      </c>
      <c r="M83" s="102">
        <v>0</v>
      </c>
      <c r="N83" s="102">
        <v>0</v>
      </c>
      <c r="O83" s="103">
        <v>0</v>
      </c>
      <c r="P83" s="104">
        <f t="shared" si="4"/>
        <v>83.333333333333329</v>
      </c>
      <c r="Q83" s="105">
        <v>0</v>
      </c>
    </row>
    <row r="84" spans="1:17" x14ac:dyDescent="0.25">
      <c r="A84" s="106">
        <f t="shared" si="5"/>
        <v>46599</v>
      </c>
      <c r="B84" s="106" t="str">
        <f>+asset_level_drivers!$C$1</f>
        <v>Munson</v>
      </c>
      <c r="C84" s="93">
        <v>33</v>
      </c>
      <c r="D84" s="94">
        <v>10.770605297088624</v>
      </c>
      <c r="E84" s="94">
        <v>229.14605737304689</v>
      </c>
      <c r="F84" s="94">
        <v>21.310585556030272</v>
      </c>
      <c r="G84" s="94">
        <v>7.4524856605529788</v>
      </c>
      <c r="H84" s="94">
        <v>8.0779255390167233</v>
      </c>
      <c r="I84" s="94">
        <v>130.23610363769532</v>
      </c>
      <c r="J84" s="94">
        <v>14.384547927856445</v>
      </c>
      <c r="K84" s="95">
        <v>291.32910205078127</v>
      </c>
      <c r="L84" s="94">
        <f t="shared" si="3"/>
        <v>83.333333333333329</v>
      </c>
      <c r="M84" s="94">
        <v>0</v>
      </c>
      <c r="N84" s="94">
        <v>0</v>
      </c>
      <c r="O84" s="96">
        <v>0</v>
      </c>
      <c r="P84" s="95">
        <f t="shared" si="4"/>
        <v>83.333333333333329</v>
      </c>
      <c r="Q84" s="97">
        <v>0</v>
      </c>
    </row>
    <row r="85" spans="1:17" x14ac:dyDescent="0.25">
      <c r="A85" s="98">
        <f t="shared" si="5"/>
        <v>46630</v>
      </c>
      <c r="B85" s="98" t="str">
        <f>+asset_level_drivers!$C$1</f>
        <v>Munson</v>
      </c>
      <c r="C85" s="99">
        <v>33</v>
      </c>
      <c r="D85" s="100">
        <v>10.684961521148681</v>
      </c>
      <c r="E85" s="100">
        <v>227.54273681640626</v>
      </c>
      <c r="F85" s="100">
        <v>21.161476531982423</v>
      </c>
      <c r="G85" s="100">
        <v>7.3784219512939453</v>
      </c>
      <c r="H85" s="100">
        <v>8.0136927356719969</v>
      </c>
      <c r="I85" s="100">
        <v>129.32415014648439</v>
      </c>
      <c r="J85" s="100">
        <v>14.283899734497071</v>
      </c>
      <c r="K85" s="101">
        <v>290.67913671874999</v>
      </c>
      <c r="L85" s="102">
        <f t="shared" si="3"/>
        <v>83.333333333333329</v>
      </c>
      <c r="M85" s="102">
        <v>0</v>
      </c>
      <c r="N85" s="102">
        <v>0</v>
      </c>
      <c r="O85" s="103">
        <v>0</v>
      </c>
      <c r="P85" s="104">
        <f t="shared" si="4"/>
        <v>83.333333333333329</v>
      </c>
      <c r="Q85" s="105">
        <v>0</v>
      </c>
    </row>
    <row r="86" spans="1:17" x14ac:dyDescent="0.25">
      <c r="A86" s="106">
        <f t="shared" si="5"/>
        <v>46660</v>
      </c>
      <c r="B86" s="106" t="str">
        <f>+asset_level_drivers!$C$1</f>
        <v>Munson</v>
      </c>
      <c r="C86" s="93">
        <v>33</v>
      </c>
      <c r="D86" s="94">
        <v>10.600837490081787</v>
      </c>
      <c r="E86" s="94">
        <v>225.962669921875</v>
      </c>
      <c r="F86" s="94">
        <v>21.014530578613282</v>
      </c>
      <c r="G86" s="94">
        <v>7.3058682136535644</v>
      </c>
      <c r="H86" s="94">
        <v>7.9505998153686521</v>
      </c>
      <c r="I86" s="94">
        <v>128.42544238281249</v>
      </c>
      <c r="J86" s="94">
        <v>14.184711868286133</v>
      </c>
      <c r="K86" s="95">
        <v>290.03924121093752</v>
      </c>
      <c r="L86" s="94">
        <f t="shared" si="3"/>
        <v>83.333333333333329</v>
      </c>
      <c r="M86" s="94">
        <v>0</v>
      </c>
      <c r="N86" s="94">
        <v>0</v>
      </c>
      <c r="O86" s="96">
        <v>0</v>
      </c>
      <c r="P86" s="95">
        <f t="shared" si="4"/>
        <v>83.333333333333329</v>
      </c>
      <c r="Q86" s="97">
        <v>0</v>
      </c>
    </row>
    <row r="87" spans="1:17" x14ac:dyDescent="0.25">
      <c r="A87" s="98">
        <f t="shared" si="5"/>
        <v>46691</v>
      </c>
      <c r="B87" s="98" t="str">
        <f>+asset_level_drivers!$C$1</f>
        <v>Munson</v>
      </c>
      <c r="C87" s="99">
        <v>33</v>
      </c>
      <c r="D87" s="100">
        <v>10.518188632965089</v>
      </c>
      <c r="E87" s="100">
        <v>224.40524536132813</v>
      </c>
      <c r="F87" s="100">
        <v>20.869689834594727</v>
      </c>
      <c r="G87" s="100">
        <v>7.2347782974243167</v>
      </c>
      <c r="H87" s="100">
        <v>7.8886134109497075</v>
      </c>
      <c r="I87" s="100">
        <v>127.5396328125</v>
      </c>
      <c r="J87" s="100">
        <v>14.086944763183594</v>
      </c>
      <c r="K87" s="101">
        <v>289.40915966796877</v>
      </c>
      <c r="L87" s="102">
        <f t="shared" si="3"/>
        <v>83.333333333333329</v>
      </c>
      <c r="M87" s="102">
        <v>0</v>
      </c>
      <c r="N87" s="102">
        <v>0</v>
      </c>
      <c r="O87" s="103">
        <v>0</v>
      </c>
      <c r="P87" s="104">
        <f t="shared" si="4"/>
        <v>83.333333333333329</v>
      </c>
      <c r="Q87" s="105">
        <v>0</v>
      </c>
    </row>
    <row r="88" spans="1:17" x14ac:dyDescent="0.25">
      <c r="A88" s="106">
        <f t="shared" si="5"/>
        <v>46721</v>
      </c>
      <c r="B88" s="106" t="str">
        <f>+asset_level_drivers!$C$1</f>
        <v>Munson</v>
      </c>
      <c r="C88" s="93">
        <v>33</v>
      </c>
      <c r="D88" s="94">
        <v>10.436971912384033</v>
      </c>
      <c r="E88" s="94">
        <v>222.86991577148439</v>
      </c>
      <c r="F88" s="94">
        <v>20.726904342651366</v>
      </c>
      <c r="G88" s="94">
        <v>7.1651065330505368</v>
      </c>
      <c r="H88" s="94">
        <v>7.8277009696960453</v>
      </c>
      <c r="I88" s="94">
        <v>126.666404296875</v>
      </c>
      <c r="J88" s="94">
        <v>13.990565231323242</v>
      </c>
      <c r="K88" s="95">
        <v>288.78862255859377</v>
      </c>
      <c r="L88" s="94">
        <f t="shared" si="3"/>
        <v>83.333333333333329</v>
      </c>
      <c r="M88" s="94">
        <v>0</v>
      </c>
      <c r="N88" s="94">
        <v>0</v>
      </c>
      <c r="O88" s="96">
        <v>0</v>
      </c>
      <c r="P88" s="95">
        <f t="shared" si="4"/>
        <v>83.333333333333329</v>
      </c>
      <c r="Q88" s="97">
        <v>0</v>
      </c>
    </row>
    <row r="89" spans="1:17" x14ac:dyDescent="0.25">
      <c r="A89" s="98">
        <f t="shared" si="5"/>
        <v>46752</v>
      </c>
      <c r="B89" s="98" t="str">
        <f>+asset_level_drivers!$C$1</f>
        <v>Munson</v>
      </c>
      <c r="C89" s="99">
        <v>33</v>
      </c>
      <c r="D89" s="100">
        <v>10.357139095306396</v>
      </c>
      <c r="E89" s="100">
        <v>221.35616821289062</v>
      </c>
      <c r="F89" s="100">
        <v>20.586125747680665</v>
      </c>
      <c r="G89" s="100">
        <v>7.096810417175293</v>
      </c>
      <c r="H89" s="100">
        <v>7.7678264827728274</v>
      </c>
      <c r="I89" s="100">
        <v>125.80546704101563</v>
      </c>
      <c r="J89" s="100">
        <v>13.895539916992188</v>
      </c>
      <c r="K89" s="101">
        <v>288.1774052734375</v>
      </c>
      <c r="L89" s="102">
        <f t="shared" si="3"/>
        <v>83.333333333333329</v>
      </c>
      <c r="M89" s="102">
        <v>0</v>
      </c>
      <c r="N89" s="102">
        <v>0</v>
      </c>
      <c r="O89" s="103">
        <v>0</v>
      </c>
      <c r="P89" s="104">
        <f t="shared" si="4"/>
        <v>83.333333333333329</v>
      </c>
      <c r="Q89" s="105">
        <v>0</v>
      </c>
    </row>
    <row r="90" spans="1:17" x14ac:dyDescent="0.25">
      <c r="A90" s="106">
        <f t="shared" si="5"/>
        <v>46783</v>
      </c>
      <c r="B90" s="106" t="str">
        <f>+asset_level_drivers!$C$1</f>
        <v>Munson</v>
      </c>
      <c r="C90" s="93">
        <v>33</v>
      </c>
      <c r="D90" s="94">
        <v>10.278649024963379</v>
      </c>
      <c r="E90" s="94">
        <v>219.86348925781249</v>
      </c>
      <c r="F90" s="94">
        <v>20.447306793212892</v>
      </c>
      <c r="G90" s="94">
        <v>7.0298480300903323</v>
      </c>
      <c r="H90" s="94">
        <v>7.7089590663909915</v>
      </c>
      <c r="I90" s="94">
        <v>124.95653051757813</v>
      </c>
      <c r="J90" s="94">
        <v>13.80183773803711</v>
      </c>
      <c r="K90" s="95">
        <v>287.57526220703124</v>
      </c>
      <c r="L90" s="94">
        <f t="shared" si="3"/>
        <v>83.333333333333329</v>
      </c>
      <c r="M90" s="94">
        <v>0</v>
      </c>
      <c r="N90" s="94">
        <v>0</v>
      </c>
      <c r="O90" s="96">
        <v>0</v>
      </c>
      <c r="P90" s="95">
        <f t="shared" si="4"/>
        <v>83.333333333333329</v>
      </c>
      <c r="Q90" s="97">
        <v>0</v>
      </c>
    </row>
    <row r="91" spans="1:17" x14ac:dyDescent="0.25">
      <c r="A91" s="98">
        <f t="shared" si="5"/>
        <v>46812</v>
      </c>
      <c r="B91" s="98" t="str">
        <f>+asset_level_drivers!$C$1</f>
        <v>Munson</v>
      </c>
      <c r="C91" s="99">
        <v>33</v>
      </c>
      <c r="D91" s="100">
        <v>10.201465595245361</v>
      </c>
      <c r="E91" s="100">
        <v>218.39140014648439</v>
      </c>
      <c r="F91" s="100">
        <v>20.310402481079102</v>
      </c>
      <c r="G91" s="100">
        <v>6.9641802673339841</v>
      </c>
      <c r="H91" s="100">
        <v>7.6510715732574459</v>
      </c>
      <c r="I91" s="100">
        <v>124.11932019042969</v>
      </c>
      <c r="J91" s="100">
        <v>13.709427703857422</v>
      </c>
      <c r="K91" s="101">
        <v>286.98198437500002</v>
      </c>
      <c r="L91" s="102">
        <f t="shared" si="3"/>
        <v>83.333333333333329</v>
      </c>
      <c r="M91" s="102">
        <v>0</v>
      </c>
      <c r="N91" s="102">
        <v>0</v>
      </c>
      <c r="O91" s="103">
        <v>0</v>
      </c>
      <c r="P91" s="104">
        <f t="shared" si="4"/>
        <v>83.333333333333329</v>
      </c>
      <c r="Q91" s="105">
        <v>0</v>
      </c>
    </row>
    <row r="92" spans="1:17" x14ac:dyDescent="0.25">
      <c r="A92" s="106">
        <f t="shared" si="5"/>
        <v>46843</v>
      </c>
      <c r="B92" s="106" t="str">
        <f>+asset_level_drivers!$C$1</f>
        <v>Munson</v>
      </c>
      <c r="C92" s="93">
        <v>33</v>
      </c>
      <c r="D92" s="94">
        <v>10.125553447723389</v>
      </c>
      <c r="E92" s="94">
        <v>216.93941796875001</v>
      </c>
      <c r="F92" s="94">
        <v>20.175368103027346</v>
      </c>
      <c r="G92" s="94">
        <v>6.8997684440612792</v>
      </c>
      <c r="H92" s="94">
        <v>7.5941377868652342</v>
      </c>
      <c r="I92" s="94">
        <v>123.29356298828125</v>
      </c>
      <c r="J92" s="94">
        <v>13.618280364990234</v>
      </c>
      <c r="K92" s="95">
        <v>286.39734375</v>
      </c>
      <c r="L92" s="94">
        <f t="shared" si="3"/>
        <v>83.333333333333329</v>
      </c>
      <c r="M92" s="94">
        <v>0</v>
      </c>
      <c r="N92" s="94">
        <v>0</v>
      </c>
      <c r="O92" s="96">
        <v>0</v>
      </c>
      <c r="P92" s="95">
        <f t="shared" si="4"/>
        <v>83.333333333333329</v>
      </c>
      <c r="Q92" s="97">
        <v>0</v>
      </c>
    </row>
    <row r="93" spans="1:17" x14ac:dyDescent="0.25">
      <c r="A93" s="98">
        <f t="shared" si="5"/>
        <v>46873</v>
      </c>
      <c r="B93" s="98" t="str">
        <f>+asset_level_drivers!$C$1</f>
        <v>Munson</v>
      </c>
      <c r="C93" s="99">
        <v>33</v>
      </c>
      <c r="D93" s="100">
        <v>10.050879474639892</v>
      </c>
      <c r="E93" s="100">
        <v>215.50710034179687</v>
      </c>
      <c r="F93" s="100">
        <v>20.042162322998045</v>
      </c>
      <c r="G93" s="100">
        <v>6.8365763969421387</v>
      </c>
      <c r="H93" s="100">
        <v>7.5381324005126951</v>
      </c>
      <c r="I93" s="100">
        <v>122.47900195312501</v>
      </c>
      <c r="J93" s="100">
        <v>13.528366744995116</v>
      </c>
      <c r="K93" s="101">
        <v>285.82114501953123</v>
      </c>
      <c r="L93" s="102">
        <f t="shared" si="3"/>
        <v>83.333333333333329</v>
      </c>
      <c r="M93" s="102">
        <v>0</v>
      </c>
      <c r="N93" s="102">
        <v>0</v>
      </c>
      <c r="O93" s="103">
        <v>0</v>
      </c>
      <c r="P93" s="104">
        <f t="shared" si="4"/>
        <v>83.333333333333329</v>
      </c>
      <c r="Q93" s="105">
        <v>0</v>
      </c>
    </row>
    <row r="94" spans="1:17" x14ac:dyDescent="0.25">
      <c r="A94" s="106">
        <f t="shared" si="5"/>
        <v>46904</v>
      </c>
      <c r="B94" s="106" t="str">
        <f>+asset_level_drivers!$C$1</f>
        <v>Munson</v>
      </c>
      <c r="C94" s="93">
        <v>33</v>
      </c>
      <c r="D94" s="94">
        <v>9.9774109535217281</v>
      </c>
      <c r="E94" s="94">
        <v>214.09393505859376</v>
      </c>
      <c r="F94" s="94">
        <v>19.910738052368163</v>
      </c>
      <c r="G94" s="94">
        <v>6.7745685539245608</v>
      </c>
      <c r="H94" s="94">
        <v>7.4830311717987064</v>
      </c>
      <c r="I94" s="94">
        <v>121.67534948730469</v>
      </c>
      <c r="J94" s="94">
        <v>13.439655853271484</v>
      </c>
      <c r="K94" s="95">
        <v>285.25316015624998</v>
      </c>
      <c r="L94" s="94">
        <f t="shared" si="3"/>
        <v>83.333333333333329</v>
      </c>
      <c r="M94" s="94">
        <v>0</v>
      </c>
      <c r="N94" s="94">
        <v>0</v>
      </c>
      <c r="O94" s="96">
        <v>0</v>
      </c>
      <c r="P94" s="95">
        <f t="shared" si="4"/>
        <v>83.333333333333329</v>
      </c>
      <c r="Q94" s="97">
        <v>0</v>
      </c>
    </row>
    <row r="95" spans="1:17" x14ac:dyDescent="0.25">
      <c r="A95" s="98">
        <f t="shared" si="5"/>
        <v>46934</v>
      </c>
      <c r="B95" s="98" t="str">
        <f>+asset_level_drivers!$C$1</f>
        <v>Munson</v>
      </c>
      <c r="C95" s="99">
        <v>33</v>
      </c>
      <c r="D95" s="100">
        <v>9.9051166687011722</v>
      </c>
      <c r="E95" s="100">
        <v>212.69933837890625</v>
      </c>
      <c r="F95" s="100">
        <v>19.781040435791017</v>
      </c>
      <c r="G95" s="100">
        <v>6.7137097244262698</v>
      </c>
      <c r="H95" s="100">
        <v>7.4288104400634767</v>
      </c>
      <c r="I95" s="100">
        <v>120.88227221679688</v>
      </c>
      <c r="J95" s="100">
        <v>13.352110427856445</v>
      </c>
      <c r="K95" s="101">
        <v>284.693130859375</v>
      </c>
      <c r="L95" s="102">
        <f t="shared" si="3"/>
        <v>83.333333333333329</v>
      </c>
      <c r="M95" s="102">
        <v>0</v>
      </c>
      <c r="N95" s="102">
        <v>0</v>
      </c>
      <c r="O95" s="103">
        <v>0</v>
      </c>
      <c r="P95" s="104">
        <f t="shared" si="4"/>
        <v>83.333333333333329</v>
      </c>
      <c r="Q95" s="105">
        <v>0</v>
      </c>
    </row>
    <row r="96" spans="1:17" x14ac:dyDescent="0.25">
      <c r="A96" s="106">
        <f t="shared" si="5"/>
        <v>46965</v>
      </c>
      <c r="B96" s="106" t="str">
        <f>+asset_level_drivers!$C$1</f>
        <v>Munson</v>
      </c>
      <c r="C96" s="93">
        <v>33</v>
      </c>
      <c r="D96" s="94">
        <v>9.833966667175293</v>
      </c>
      <c r="E96" s="94">
        <v>211.32290356445313</v>
      </c>
      <c r="F96" s="94">
        <v>19.653032119750975</v>
      </c>
      <c r="G96" s="94">
        <v>6.6539671096801758</v>
      </c>
      <c r="H96" s="94">
        <v>7.3754481983184812</v>
      </c>
      <c r="I96" s="94">
        <v>120.09953576660156</v>
      </c>
      <c r="J96" s="94">
        <v>13.26570541381836</v>
      </c>
      <c r="K96" s="95">
        <v>284.14088330078124</v>
      </c>
      <c r="L96" s="94">
        <f t="shared" si="3"/>
        <v>83.333333333333329</v>
      </c>
      <c r="M96" s="94">
        <v>0</v>
      </c>
      <c r="N96" s="94">
        <v>0</v>
      </c>
      <c r="O96" s="96">
        <v>0</v>
      </c>
      <c r="P96" s="95">
        <f t="shared" si="4"/>
        <v>83.333333333333329</v>
      </c>
      <c r="Q96" s="97">
        <v>0</v>
      </c>
    </row>
    <row r="97" spans="1:17" x14ac:dyDescent="0.25">
      <c r="A97" s="98">
        <f t="shared" si="5"/>
        <v>46996</v>
      </c>
      <c r="B97" s="98" t="str">
        <f>+asset_level_drivers!$C$1</f>
        <v>Munson</v>
      </c>
      <c r="C97" s="99">
        <v>33</v>
      </c>
      <c r="D97" s="100">
        <v>9.763931468963623</v>
      </c>
      <c r="E97" s="100">
        <v>209.96422778320311</v>
      </c>
      <c r="F97" s="100">
        <v>19.526675369262694</v>
      </c>
      <c r="G97" s="100">
        <v>6.5953093643188474</v>
      </c>
      <c r="H97" s="100">
        <v>7.3229219188690182</v>
      </c>
      <c r="I97" s="100">
        <v>119.32691430664063</v>
      </c>
      <c r="J97" s="100">
        <v>13.180414916992188</v>
      </c>
      <c r="K97" s="101">
        <v>283.59623583984376</v>
      </c>
      <c r="L97" s="102">
        <f t="shared" si="3"/>
        <v>83.333333333333329</v>
      </c>
      <c r="M97" s="102">
        <v>0</v>
      </c>
      <c r="N97" s="102">
        <v>0</v>
      </c>
      <c r="O97" s="103">
        <v>0</v>
      </c>
      <c r="P97" s="104">
        <f t="shared" si="4"/>
        <v>83.333333333333329</v>
      </c>
      <c r="Q97" s="105">
        <v>0</v>
      </c>
    </row>
    <row r="98" spans="1:17" x14ac:dyDescent="0.25">
      <c r="A98" s="106">
        <f t="shared" si="5"/>
        <v>47026</v>
      </c>
      <c r="B98" s="106" t="str">
        <f>+asset_level_drivers!$C$1</f>
        <v>Munson</v>
      </c>
      <c r="C98" s="93">
        <v>33</v>
      </c>
      <c r="D98" s="94">
        <v>9.6949832267761238</v>
      </c>
      <c r="E98" s="94">
        <v>208.62292797851563</v>
      </c>
      <c r="F98" s="94">
        <v>19.401934356689452</v>
      </c>
      <c r="G98" s="94">
        <v>6.5377063789367673</v>
      </c>
      <c r="H98" s="94">
        <v>7.2712108345031741</v>
      </c>
      <c r="I98" s="94">
        <v>118.5641865234375</v>
      </c>
      <c r="J98" s="94">
        <v>13.096215286254882</v>
      </c>
      <c r="K98" s="95">
        <v>283.05900000000003</v>
      </c>
      <c r="L98" s="94">
        <f t="shared" si="3"/>
        <v>83.333333333333329</v>
      </c>
      <c r="M98" s="94">
        <v>0</v>
      </c>
      <c r="N98" s="94">
        <v>0</v>
      </c>
      <c r="O98" s="96">
        <v>0</v>
      </c>
      <c r="P98" s="95">
        <f t="shared" si="4"/>
        <v>83.333333333333329</v>
      </c>
      <c r="Q98" s="97">
        <v>0</v>
      </c>
    </row>
    <row r="99" spans="1:17" x14ac:dyDescent="0.25">
      <c r="A99" s="98">
        <f t="shared" si="5"/>
        <v>47057</v>
      </c>
      <c r="B99" s="98" t="str">
        <f>+asset_level_drivers!$C$1</f>
        <v>Munson</v>
      </c>
      <c r="C99" s="99">
        <v>33</v>
      </c>
      <c r="D99" s="100">
        <v>9.6270951766967769</v>
      </c>
      <c r="E99" s="100">
        <v>207.29864306640624</v>
      </c>
      <c r="F99" s="100">
        <v>19.278775726318358</v>
      </c>
      <c r="G99" s="100">
        <v>6.4811296234130857</v>
      </c>
      <c r="H99" s="100">
        <v>7.2202950325012205</v>
      </c>
      <c r="I99" s="100">
        <v>117.81114758300781</v>
      </c>
      <c r="J99" s="100">
        <v>13.013083572387695</v>
      </c>
      <c r="K99" s="101">
        <v>282.52902880859375</v>
      </c>
      <c r="L99" s="102">
        <f t="shared" si="3"/>
        <v>83.333333333333329</v>
      </c>
      <c r="M99" s="102">
        <v>0</v>
      </c>
      <c r="N99" s="102">
        <v>0</v>
      </c>
      <c r="O99" s="103">
        <v>0</v>
      </c>
      <c r="P99" s="104">
        <f t="shared" si="4"/>
        <v>83.333333333333329</v>
      </c>
      <c r="Q99" s="105">
        <v>0</v>
      </c>
    </row>
    <row r="100" spans="1:17" x14ac:dyDescent="0.25">
      <c r="A100" s="106">
        <f t="shared" si="5"/>
        <v>47087</v>
      </c>
      <c r="B100" s="106" t="str">
        <f>+asset_level_drivers!$C$1</f>
        <v>Munson</v>
      </c>
      <c r="C100" s="93">
        <v>33</v>
      </c>
      <c r="D100" s="94">
        <v>9.5602390594482429</v>
      </c>
      <c r="E100" s="94">
        <v>205.99100903320311</v>
      </c>
      <c r="F100" s="94">
        <v>19.157165817260744</v>
      </c>
      <c r="G100" s="94">
        <v>6.4255504989624024</v>
      </c>
      <c r="H100" s="94">
        <v>7.170152956008911</v>
      </c>
      <c r="I100" s="94">
        <v>117.06759606933593</v>
      </c>
      <c r="J100" s="94">
        <v>12.930997222900391</v>
      </c>
      <c r="K100" s="95">
        <v>282.00614990234374</v>
      </c>
      <c r="L100" s="94">
        <f t="shared" si="3"/>
        <v>83.333333333333329</v>
      </c>
      <c r="M100" s="94">
        <v>0</v>
      </c>
      <c r="N100" s="94">
        <v>0</v>
      </c>
      <c r="O100" s="96">
        <v>0</v>
      </c>
      <c r="P100" s="95">
        <f t="shared" si="4"/>
        <v>83.333333333333329</v>
      </c>
      <c r="Q100" s="97">
        <v>0</v>
      </c>
    </row>
    <row r="101" spans="1:17" x14ac:dyDescent="0.25">
      <c r="A101" s="98">
        <f t="shared" si="5"/>
        <v>47118</v>
      </c>
      <c r="B101" s="98" t="str">
        <f>+asset_level_drivers!$C$1</f>
        <v>Munson</v>
      </c>
      <c r="C101" s="99">
        <v>33</v>
      </c>
      <c r="D101" s="100">
        <v>9.4943845024108882</v>
      </c>
      <c r="E101" s="100">
        <v>204.69967529296875</v>
      </c>
      <c r="F101" s="100">
        <v>19.03707194519043</v>
      </c>
      <c r="G101" s="100">
        <v>6.3709426574707031</v>
      </c>
      <c r="H101" s="100">
        <v>7.1207622852325443</v>
      </c>
      <c r="I101" s="100">
        <v>116.33331860351562</v>
      </c>
      <c r="J101" s="100">
        <v>12.849934448242188</v>
      </c>
      <c r="K101" s="101">
        <v>281.49020751953122</v>
      </c>
      <c r="L101" s="102">
        <f t="shared" si="3"/>
        <v>83.333333333333329</v>
      </c>
      <c r="M101" s="102">
        <v>0</v>
      </c>
      <c r="N101" s="102">
        <v>0</v>
      </c>
      <c r="O101" s="103">
        <v>0</v>
      </c>
      <c r="P101" s="104">
        <f t="shared" si="4"/>
        <v>83.333333333333329</v>
      </c>
      <c r="Q101" s="105">
        <v>0</v>
      </c>
    </row>
    <row r="102" spans="1:17" x14ac:dyDescent="0.25">
      <c r="A102" s="106">
        <f t="shared" si="5"/>
        <v>47149</v>
      </c>
      <c r="B102" s="106" t="str">
        <f>+asset_level_drivers!$C$1</f>
        <v>Munson</v>
      </c>
      <c r="C102" s="93">
        <v>33</v>
      </c>
      <c r="D102" s="94">
        <v>9.4295056190490723</v>
      </c>
      <c r="E102" s="94">
        <v>203.42430395507813</v>
      </c>
      <c r="F102" s="94">
        <v>18.918462036132812</v>
      </c>
      <c r="G102" s="94">
        <v>6.3172798652648927</v>
      </c>
      <c r="H102" s="94">
        <v>7.0721031322479249</v>
      </c>
      <c r="I102" s="94">
        <v>115.60813464355469</v>
      </c>
      <c r="J102" s="94">
        <v>12.769873077392578</v>
      </c>
      <c r="K102" s="95">
        <v>280.98104541015624</v>
      </c>
      <c r="L102" s="94">
        <f t="shared" si="3"/>
        <v>83.333333333333329</v>
      </c>
      <c r="M102" s="94">
        <v>0</v>
      </c>
      <c r="N102" s="94">
        <v>0</v>
      </c>
      <c r="O102" s="96">
        <v>0</v>
      </c>
      <c r="P102" s="95">
        <f t="shared" si="4"/>
        <v>83.333333333333329</v>
      </c>
      <c r="Q102" s="97">
        <v>0</v>
      </c>
    </row>
    <row r="103" spans="1:17" x14ac:dyDescent="0.25">
      <c r="A103" s="98">
        <f t="shared" si="5"/>
        <v>47177</v>
      </c>
      <c r="B103" s="98" t="str">
        <f>+asset_level_drivers!$C$1</f>
        <v>Munson</v>
      </c>
      <c r="C103" s="99">
        <v>33</v>
      </c>
      <c r="D103" s="100">
        <v>9.3655789070129387</v>
      </c>
      <c r="E103" s="100">
        <v>202.16457104492187</v>
      </c>
      <c r="F103" s="100">
        <v>18.801306808471679</v>
      </c>
      <c r="G103" s="100">
        <v>6.2645371971130368</v>
      </c>
      <c r="H103" s="100">
        <v>7.0241583900451658</v>
      </c>
      <c r="I103" s="100">
        <v>114.89185314941406</v>
      </c>
      <c r="J103" s="100">
        <v>12.690793777465821</v>
      </c>
      <c r="K103" s="101">
        <v>280.47851318359375</v>
      </c>
      <c r="L103" s="102">
        <f t="shared" si="3"/>
        <v>83.333333333333329</v>
      </c>
      <c r="M103" s="102">
        <v>0</v>
      </c>
      <c r="N103" s="102">
        <v>0</v>
      </c>
      <c r="O103" s="103">
        <v>0</v>
      </c>
      <c r="P103" s="104">
        <f t="shared" si="4"/>
        <v>83.333333333333329</v>
      </c>
      <c r="Q103" s="105">
        <v>0</v>
      </c>
    </row>
    <row r="104" spans="1:17" x14ac:dyDescent="0.25">
      <c r="A104" s="106">
        <f t="shared" si="5"/>
        <v>47208</v>
      </c>
      <c r="B104" s="106" t="str">
        <f>+asset_level_drivers!$C$1</f>
        <v>Munson</v>
      </c>
      <c r="C104" s="93">
        <v>33</v>
      </c>
      <c r="D104" s="94">
        <v>9.302581779479981</v>
      </c>
      <c r="E104" s="94">
        <v>200.92015893554688</v>
      </c>
      <c r="F104" s="94">
        <v>18.685576660156251</v>
      </c>
      <c r="G104" s="94">
        <v>6.2126904258728031</v>
      </c>
      <c r="H104" s="94">
        <v>6.9769105262756348</v>
      </c>
      <c r="I104" s="94">
        <v>114.18429809570313</v>
      </c>
      <c r="J104" s="94">
        <v>12.612676467895508</v>
      </c>
      <c r="K104" s="95">
        <v>279.98247851562502</v>
      </c>
      <c r="L104" s="94">
        <f t="shared" si="3"/>
        <v>83.333333333333329</v>
      </c>
      <c r="M104" s="94">
        <v>0</v>
      </c>
      <c r="N104" s="94">
        <v>0</v>
      </c>
      <c r="O104" s="96">
        <v>0</v>
      </c>
      <c r="P104" s="95">
        <f t="shared" si="4"/>
        <v>83.333333333333329</v>
      </c>
      <c r="Q104" s="97">
        <v>0</v>
      </c>
    </row>
    <row r="105" spans="1:17" x14ac:dyDescent="0.25">
      <c r="A105" s="98">
        <f t="shared" si="5"/>
        <v>47238</v>
      </c>
      <c r="B105" s="98" t="str">
        <f>+asset_level_drivers!$C$1</f>
        <v>Munson</v>
      </c>
      <c r="C105" s="99">
        <v>33</v>
      </c>
      <c r="D105" s="100">
        <v>9.2404925689697262</v>
      </c>
      <c r="E105" s="100">
        <v>199.69075488281251</v>
      </c>
      <c r="F105" s="100">
        <v>18.571242340087892</v>
      </c>
      <c r="G105" s="100">
        <v>6.1617165718078617</v>
      </c>
      <c r="H105" s="100">
        <v>6.9303438014984131</v>
      </c>
      <c r="I105" s="100">
        <v>113.48528601074219</v>
      </c>
      <c r="J105" s="100">
        <v>12.535501464843749</v>
      </c>
      <c r="K105" s="101">
        <v>279.49279980468748</v>
      </c>
      <c r="L105" s="102">
        <f t="shared" si="3"/>
        <v>83.333333333333329</v>
      </c>
      <c r="M105" s="102">
        <v>0</v>
      </c>
      <c r="N105" s="102">
        <v>0</v>
      </c>
      <c r="O105" s="103">
        <v>0</v>
      </c>
      <c r="P105" s="104">
        <f t="shared" si="4"/>
        <v>83.333333333333329</v>
      </c>
      <c r="Q105" s="105">
        <v>0</v>
      </c>
    </row>
    <row r="106" spans="1:17" x14ac:dyDescent="0.25">
      <c r="A106" s="106">
        <f t="shared" si="5"/>
        <v>47269</v>
      </c>
      <c r="B106" s="106" t="str">
        <f>+asset_level_drivers!$C$1</f>
        <v>Munson</v>
      </c>
      <c r="C106" s="93">
        <v>33</v>
      </c>
      <c r="D106" s="94">
        <v>9.1792902488708492</v>
      </c>
      <c r="E106" s="94">
        <v>198.47606176757813</v>
      </c>
      <c r="F106" s="94">
        <v>18.458275833129882</v>
      </c>
      <c r="G106" s="94">
        <v>6.1115931549072267</v>
      </c>
      <c r="H106" s="94">
        <v>6.8844422702789307</v>
      </c>
      <c r="I106" s="94">
        <v>112.79465295410157</v>
      </c>
      <c r="J106" s="94">
        <v>12.459249267578125</v>
      </c>
      <c r="K106" s="95">
        <v>279.00933886718752</v>
      </c>
      <c r="L106" s="94">
        <f t="shared" si="3"/>
        <v>83.333333333333329</v>
      </c>
      <c r="M106" s="94">
        <v>0</v>
      </c>
      <c r="N106" s="94">
        <v>0</v>
      </c>
      <c r="O106" s="96">
        <v>0</v>
      </c>
      <c r="P106" s="95">
        <f t="shared" si="4"/>
        <v>83.333333333333329</v>
      </c>
      <c r="Q106" s="97">
        <v>0</v>
      </c>
    </row>
    <row r="107" spans="1:17" x14ac:dyDescent="0.25">
      <c r="A107" s="98">
        <f t="shared" si="5"/>
        <v>47299</v>
      </c>
      <c r="B107" s="98" t="str">
        <f>+asset_level_drivers!$C$1</f>
        <v>Munson</v>
      </c>
      <c r="C107" s="99">
        <v>33</v>
      </c>
      <c r="D107" s="100">
        <v>9.068253635406494</v>
      </c>
      <c r="E107" s="100">
        <v>195.19873486328126</v>
      </c>
      <c r="F107" s="100">
        <v>18.153484268188478</v>
      </c>
      <c r="G107" s="100">
        <v>6.0017528724670406</v>
      </c>
      <c r="H107" s="100">
        <v>6.8011900711059567</v>
      </c>
      <c r="I107" s="100">
        <v>110.929099609375</v>
      </c>
      <c r="J107" s="100">
        <v>12.253602478027343</v>
      </c>
      <c r="K107" s="101">
        <v>270.97050585937501</v>
      </c>
      <c r="L107" s="102">
        <f t="shared" si="3"/>
        <v>83.333333333333329</v>
      </c>
      <c r="M107" s="102">
        <v>0</v>
      </c>
      <c r="N107" s="102">
        <v>0</v>
      </c>
      <c r="O107" s="103">
        <v>0</v>
      </c>
      <c r="P107" s="104">
        <f t="shared" si="4"/>
        <v>83.333333333333329</v>
      </c>
      <c r="Q107" s="105">
        <v>0</v>
      </c>
    </row>
    <row r="108" spans="1:17" x14ac:dyDescent="0.25">
      <c r="A108" s="106">
        <f t="shared" si="5"/>
        <v>47330</v>
      </c>
      <c r="B108" s="106" t="str">
        <f>+asset_level_drivers!$C$1</f>
        <v>Munson</v>
      </c>
      <c r="C108" s="93">
        <v>33</v>
      </c>
      <c r="D108" s="94">
        <v>9.00901937866211</v>
      </c>
      <c r="E108" s="94">
        <v>194.02327856445314</v>
      </c>
      <c r="F108" s="94">
        <v>18.044166809082032</v>
      </c>
      <c r="G108" s="94">
        <v>5.9536306571960447</v>
      </c>
      <c r="H108" s="94">
        <v>6.7567645301818846</v>
      </c>
      <c r="I108" s="94">
        <v>110.26080847167968</v>
      </c>
      <c r="J108" s="94">
        <v>12.179813095092774</v>
      </c>
      <c r="K108" s="95">
        <v>270.50324999999998</v>
      </c>
      <c r="L108" s="94">
        <f t="shared" si="3"/>
        <v>83.333333333333329</v>
      </c>
      <c r="M108" s="94">
        <v>0</v>
      </c>
      <c r="N108" s="94">
        <v>0</v>
      </c>
      <c r="O108" s="96">
        <v>0</v>
      </c>
      <c r="P108" s="95">
        <f t="shared" si="4"/>
        <v>83.333333333333329</v>
      </c>
      <c r="Q108" s="97">
        <v>0</v>
      </c>
    </row>
    <row r="109" spans="1:17" x14ac:dyDescent="0.25">
      <c r="A109" s="98">
        <f t="shared" si="5"/>
        <v>47361</v>
      </c>
      <c r="B109" s="98" t="str">
        <f>+asset_level_drivers!$C$1</f>
        <v>Munson</v>
      </c>
      <c r="C109" s="99">
        <v>33</v>
      </c>
      <c r="D109" s="100">
        <v>8.950606090545655</v>
      </c>
      <c r="E109" s="100">
        <v>192.86163159179688</v>
      </c>
      <c r="F109" s="100">
        <v>17.9361336517334</v>
      </c>
      <c r="G109" s="100">
        <v>5.9062938880920406</v>
      </c>
      <c r="H109" s="100">
        <v>6.7129545936584476</v>
      </c>
      <c r="I109" s="100">
        <v>109.60037646484375</v>
      </c>
      <c r="J109" s="100">
        <v>12.106890625</v>
      </c>
      <c r="K109" s="101">
        <v>270.04180761718749</v>
      </c>
      <c r="L109" s="102">
        <f t="shared" si="3"/>
        <v>83.333333333333329</v>
      </c>
      <c r="M109" s="102">
        <v>0</v>
      </c>
      <c r="N109" s="102">
        <v>0</v>
      </c>
      <c r="O109" s="103">
        <v>0</v>
      </c>
      <c r="P109" s="104">
        <f t="shared" si="4"/>
        <v>83.333333333333329</v>
      </c>
      <c r="Q109" s="105">
        <v>0</v>
      </c>
    </row>
    <row r="110" spans="1:17" x14ac:dyDescent="0.25">
      <c r="A110" s="106">
        <f t="shared" si="5"/>
        <v>47391</v>
      </c>
      <c r="B110" s="106" t="str">
        <f>+asset_level_drivers!$C$1</f>
        <v>Munson</v>
      </c>
      <c r="C110" s="93">
        <v>33</v>
      </c>
      <c r="D110" s="94">
        <v>8.8929945716857919</v>
      </c>
      <c r="E110" s="94">
        <v>191.71343774414063</v>
      </c>
      <c r="F110" s="94">
        <v>17.8293516998291</v>
      </c>
      <c r="G110" s="94">
        <v>5.8597224082946777</v>
      </c>
      <c r="H110" s="94">
        <v>6.6697459621429447</v>
      </c>
      <c r="I110" s="94">
        <v>108.94761010742188</v>
      </c>
      <c r="J110" s="94">
        <v>12.034812835693359</v>
      </c>
      <c r="K110" s="95">
        <v>269.58603955078127</v>
      </c>
      <c r="L110" s="94">
        <f t="shared" si="3"/>
        <v>83.333333333333329</v>
      </c>
      <c r="M110" s="94">
        <v>0</v>
      </c>
      <c r="N110" s="94">
        <v>0</v>
      </c>
      <c r="O110" s="96">
        <v>0</v>
      </c>
      <c r="P110" s="95">
        <f t="shared" si="4"/>
        <v>83.333333333333329</v>
      </c>
      <c r="Q110" s="97">
        <v>0</v>
      </c>
    </row>
    <row r="111" spans="1:17" x14ac:dyDescent="0.25">
      <c r="A111" s="98">
        <f t="shared" si="5"/>
        <v>47422</v>
      </c>
      <c r="B111" s="98" t="str">
        <f>+asset_level_drivers!$C$1</f>
        <v>Munson</v>
      </c>
      <c r="C111" s="99">
        <v>33</v>
      </c>
      <c r="D111" s="100">
        <v>8.7996505355834955</v>
      </c>
      <c r="E111" s="100">
        <v>188.24752392578125</v>
      </c>
      <c r="F111" s="100">
        <v>17.50702182006836</v>
      </c>
      <c r="G111" s="100">
        <v>5.7283675956726077</v>
      </c>
      <c r="H111" s="100">
        <v>6.599737966537476</v>
      </c>
      <c r="I111" s="100">
        <v>106.97372973632812</v>
      </c>
      <c r="J111" s="100">
        <v>11.817240173339844</v>
      </c>
      <c r="K111" s="101">
        <v>261.45178076171874</v>
      </c>
      <c r="L111" s="102">
        <f t="shared" si="3"/>
        <v>83.333333333333329</v>
      </c>
      <c r="M111" s="102">
        <v>0</v>
      </c>
      <c r="N111" s="102">
        <v>0</v>
      </c>
      <c r="O111" s="103">
        <v>0</v>
      </c>
      <c r="P111" s="104">
        <f t="shared" si="4"/>
        <v>83.333333333333329</v>
      </c>
      <c r="Q111" s="105">
        <v>0</v>
      </c>
    </row>
    <row r="112" spans="1:17" x14ac:dyDescent="0.25">
      <c r="A112" s="106">
        <f t="shared" si="5"/>
        <v>47452</v>
      </c>
      <c r="B112" s="106" t="str">
        <f>+asset_level_drivers!$C$1</f>
        <v>Munson</v>
      </c>
      <c r="C112" s="93">
        <v>33</v>
      </c>
      <c r="D112" s="94">
        <v>8.743818111419678</v>
      </c>
      <c r="E112" s="94">
        <v>187.15557470703126</v>
      </c>
      <c r="F112" s="94">
        <v>17.405470275878905</v>
      </c>
      <c r="G112" s="94">
        <v>5.6837871704101559</v>
      </c>
      <c r="H112" s="94">
        <v>6.5578635902404789</v>
      </c>
      <c r="I112" s="94">
        <v>106.35300219726562</v>
      </c>
      <c r="J112" s="94">
        <v>11.74869285583496</v>
      </c>
      <c r="K112" s="95">
        <v>261.01794628906248</v>
      </c>
      <c r="L112" s="94">
        <f t="shared" si="3"/>
        <v>83.333333333333329</v>
      </c>
      <c r="M112" s="94">
        <v>0</v>
      </c>
      <c r="N112" s="94">
        <v>0</v>
      </c>
      <c r="O112" s="96">
        <v>0</v>
      </c>
      <c r="P112" s="95">
        <f t="shared" si="4"/>
        <v>83.333333333333329</v>
      </c>
      <c r="Q112" s="97">
        <v>0</v>
      </c>
    </row>
    <row r="113" spans="1:17" x14ac:dyDescent="0.25">
      <c r="A113" s="98">
        <f t="shared" si="5"/>
        <v>47483</v>
      </c>
      <c r="B113" s="98" t="str">
        <f>+asset_level_drivers!$C$1</f>
        <v>Munson</v>
      </c>
      <c r="C113" s="99">
        <v>33</v>
      </c>
      <c r="D113" s="100">
        <v>8.6887270050048819</v>
      </c>
      <c r="E113" s="100">
        <v>186.07573779296874</v>
      </c>
      <c r="F113" s="100">
        <v>17.30504541015625</v>
      </c>
      <c r="G113" s="100">
        <v>5.6399145584106449</v>
      </c>
      <c r="H113" s="100">
        <v>6.5165453338623047</v>
      </c>
      <c r="I113" s="100">
        <v>105.73917077636719</v>
      </c>
      <c r="J113" s="100">
        <v>11.68090591430664</v>
      </c>
      <c r="K113" s="101">
        <v>260.58924853515623</v>
      </c>
      <c r="L113" s="102">
        <f t="shared" si="3"/>
        <v>83.333333333333329</v>
      </c>
      <c r="M113" s="102">
        <v>0</v>
      </c>
      <c r="N113" s="102">
        <v>0</v>
      </c>
      <c r="O113" s="103">
        <v>0</v>
      </c>
      <c r="P113" s="104">
        <f t="shared" si="4"/>
        <v>83.333333333333329</v>
      </c>
      <c r="Q113" s="105">
        <v>0</v>
      </c>
    </row>
    <row r="114" spans="1:17" x14ac:dyDescent="0.25">
      <c r="A114" s="106">
        <f t="shared" si="5"/>
        <v>47514</v>
      </c>
      <c r="B114" s="106" t="str">
        <f>+asset_level_drivers!$C$1</f>
        <v>Munson</v>
      </c>
      <c r="C114" s="93">
        <v>33</v>
      </c>
      <c r="D114" s="94">
        <v>8.6343612403869621</v>
      </c>
      <c r="E114" s="94">
        <v>185.00778662109374</v>
      </c>
      <c r="F114" s="94">
        <v>17.205726043701173</v>
      </c>
      <c r="G114" s="94">
        <v>5.5967327003479008</v>
      </c>
      <c r="H114" s="94">
        <v>6.475770923614502</v>
      </c>
      <c r="I114" s="94">
        <v>105.13210375976563</v>
      </c>
      <c r="J114" s="94">
        <v>11.613865402221681</v>
      </c>
      <c r="K114" s="95">
        <v>260.16557763671875</v>
      </c>
      <c r="L114" s="94">
        <f t="shared" si="3"/>
        <v>83.333333333333329</v>
      </c>
      <c r="M114" s="94">
        <v>0</v>
      </c>
      <c r="N114" s="94">
        <v>0</v>
      </c>
      <c r="O114" s="96">
        <v>0</v>
      </c>
      <c r="P114" s="95">
        <f t="shared" si="4"/>
        <v>83.333333333333329</v>
      </c>
      <c r="Q114" s="97">
        <v>0</v>
      </c>
    </row>
    <row r="115" spans="1:17" x14ac:dyDescent="0.25">
      <c r="A115" s="98">
        <f t="shared" si="5"/>
        <v>47542</v>
      </c>
      <c r="B115" s="98" t="str">
        <f>+asset_level_drivers!$C$1</f>
        <v>Munson</v>
      </c>
      <c r="C115" s="99">
        <v>33</v>
      </c>
      <c r="D115" s="100">
        <v>8.5807053489685057</v>
      </c>
      <c r="E115" s="100">
        <v>183.95150048828125</v>
      </c>
      <c r="F115" s="100">
        <v>17.107491546630861</v>
      </c>
      <c r="G115" s="100">
        <v>5.5542241668701173</v>
      </c>
      <c r="H115" s="100">
        <v>6.4355290718078617</v>
      </c>
      <c r="I115" s="100">
        <v>104.53167932128906</v>
      </c>
      <c r="J115" s="100">
        <v>11.547557174682618</v>
      </c>
      <c r="K115" s="101">
        <v>259.74683740234377</v>
      </c>
      <c r="L115" s="102">
        <f t="shared" si="3"/>
        <v>83.333333333333329</v>
      </c>
      <c r="M115" s="102">
        <v>0</v>
      </c>
      <c r="N115" s="102">
        <v>0</v>
      </c>
      <c r="O115" s="103">
        <v>0</v>
      </c>
      <c r="P115" s="104">
        <f t="shared" si="4"/>
        <v>83.333333333333329</v>
      </c>
      <c r="Q115" s="105">
        <v>0</v>
      </c>
    </row>
    <row r="116" spans="1:17" x14ac:dyDescent="0.25">
      <c r="A116" s="106">
        <f t="shared" si="5"/>
        <v>47573</v>
      </c>
      <c r="B116" s="106" t="str">
        <f>+asset_level_drivers!$C$1</f>
        <v>Munson</v>
      </c>
      <c r="C116" s="93">
        <v>33</v>
      </c>
      <c r="D116" s="94">
        <v>8.5277439689636232</v>
      </c>
      <c r="E116" s="94">
        <v>182.90666772460938</v>
      </c>
      <c r="F116" s="94">
        <v>17.010321746826172</v>
      </c>
      <c r="G116" s="94">
        <v>5.5123690071105953</v>
      </c>
      <c r="H116" s="94">
        <v>6.3958079757690429</v>
      </c>
      <c r="I116" s="94">
        <v>103.93777197265625</v>
      </c>
      <c r="J116" s="94">
        <v>11.481967742919922</v>
      </c>
      <c r="K116" s="95">
        <v>259.33292529296875</v>
      </c>
      <c r="L116" s="94">
        <f t="shared" si="3"/>
        <v>83.333333333333329</v>
      </c>
      <c r="M116" s="94">
        <v>0</v>
      </c>
      <c r="N116" s="94">
        <v>0</v>
      </c>
      <c r="O116" s="96">
        <v>0</v>
      </c>
      <c r="P116" s="95">
        <f t="shared" si="4"/>
        <v>83.333333333333329</v>
      </c>
      <c r="Q116" s="97">
        <v>0</v>
      </c>
    </row>
    <row r="117" spans="1:17" x14ac:dyDescent="0.25">
      <c r="A117" s="98">
        <f t="shared" si="5"/>
        <v>47603</v>
      </c>
      <c r="B117" s="98" t="str">
        <f>+asset_level_drivers!$C$1</f>
        <v>Munson</v>
      </c>
      <c r="C117" s="99">
        <v>33</v>
      </c>
      <c r="D117" s="100">
        <v>8.475462722778321</v>
      </c>
      <c r="E117" s="100">
        <v>181.87307397460938</v>
      </c>
      <c r="F117" s="100">
        <v>16.914197509765625</v>
      </c>
      <c r="G117" s="100">
        <v>5.4711471939086911</v>
      </c>
      <c r="H117" s="100">
        <v>6.3565971603393558</v>
      </c>
      <c r="I117" s="100">
        <v>103.35026635742187</v>
      </c>
      <c r="J117" s="100">
        <v>11.417083587646484</v>
      </c>
      <c r="K117" s="101">
        <v>258.92374511718748</v>
      </c>
      <c r="L117" s="102">
        <f t="shared" si="3"/>
        <v>83.333333333333329</v>
      </c>
      <c r="M117" s="102">
        <v>0</v>
      </c>
      <c r="N117" s="102">
        <v>0</v>
      </c>
      <c r="O117" s="103">
        <v>0</v>
      </c>
      <c r="P117" s="104">
        <f t="shared" si="4"/>
        <v>83.333333333333329</v>
      </c>
      <c r="Q117" s="105">
        <v>0</v>
      </c>
    </row>
    <row r="118" spans="1:17" x14ac:dyDescent="0.25">
      <c r="A118" s="106">
        <f t="shared" si="5"/>
        <v>47634</v>
      </c>
      <c r="B118" s="106" t="str">
        <f>+asset_level_drivers!$C$1</f>
        <v>Munson</v>
      </c>
      <c r="C118" s="93">
        <v>33</v>
      </c>
      <c r="D118" s="94">
        <v>8.4238469848632818</v>
      </c>
      <c r="E118" s="94">
        <v>180.85052026367188</v>
      </c>
      <c r="F118" s="94">
        <v>16.819100036621094</v>
      </c>
      <c r="G118" s="94">
        <v>5.4305403976440427</v>
      </c>
      <c r="H118" s="94">
        <v>6.3178852443695073</v>
      </c>
      <c r="I118" s="94">
        <v>102.76904321289062</v>
      </c>
      <c r="J118" s="94">
        <v>11.352892913818359</v>
      </c>
      <c r="K118" s="95">
        <v>258.51919189453128</v>
      </c>
      <c r="L118" s="94">
        <f t="shared" si="3"/>
        <v>83.333333333333329</v>
      </c>
      <c r="M118" s="94">
        <v>0</v>
      </c>
      <c r="N118" s="94">
        <v>0</v>
      </c>
      <c r="O118" s="96">
        <v>0</v>
      </c>
      <c r="P118" s="95">
        <f t="shared" si="4"/>
        <v>83.333333333333329</v>
      </c>
      <c r="Q118" s="97">
        <v>0</v>
      </c>
    </row>
    <row r="119" spans="1:17" x14ac:dyDescent="0.25">
      <c r="A119" s="98">
        <f t="shared" si="5"/>
        <v>47664</v>
      </c>
      <c r="B119" s="98" t="str">
        <f>+asset_level_drivers!$C$1</f>
        <v>Munson</v>
      </c>
      <c r="C119" s="99">
        <v>33</v>
      </c>
      <c r="D119" s="100">
        <v>8.3728834800720211</v>
      </c>
      <c r="E119" s="100">
        <v>179.83880932617188</v>
      </c>
      <c r="F119" s="100">
        <v>16.725011016845702</v>
      </c>
      <c r="G119" s="100">
        <v>5.3905345115661625</v>
      </c>
      <c r="H119" s="100">
        <v>6.2796626777648923</v>
      </c>
      <c r="I119" s="100">
        <v>102.1939912109375</v>
      </c>
      <c r="J119" s="100">
        <v>11.289382797241212</v>
      </c>
      <c r="K119" s="101">
        <v>258.11918750000001</v>
      </c>
      <c r="L119" s="102">
        <f t="shared" si="3"/>
        <v>83.333333333333329</v>
      </c>
      <c r="M119" s="102">
        <v>0</v>
      </c>
      <c r="N119" s="102">
        <v>0</v>
      </c>
      <c r="O119" s="103">
        <v>0</v>
      </c>
      <c r="P119" s="104">
        <f t="shared" si="4"/>
        <v>83.333333333333329</v>
      </c>
      <c r="Q119" s="105">
        <v>0</v>
      </c>
    </row>
    <row r="120" spans="1:17" x14ac:dyDescent="0.25">
      <c r="A120" s="106">
        <f t="shared" si="5"/>
        <v>47695</v>
      </c>
      <c r="B120" s="106" t="str">
        <f>+asset_level_drivers!$C$1</f>
        <v>Munson</v>
      </c>
      <c r="C120" s="93">
        <v>33</v>
      </c>
      <c r="D120" s="94">
        <v>8.3225568294525143</v>
      </c>
      <c r="E120" s="94">
        <v>178.83774731445311</v>
      </c>
      <c r="F120" s="94">
        <v>16.631912200927733</v>
      </c>
      <c r="G120" s="94">
        <v>5.3511154823303224</v>
      </c>
      <c r="H120" s="94">
        <v>6.2419175853729252</v>
      </c>
      <c r="I120" s="94">
        <v>101.62500109863281</v>
      </c>
      <c r="J120" s="94">
        <v>11.226541290283203</v>
      </c>
      <c r="K120" s="95">
        <v>257.72363623046874</v>
      </c>
      <c r="L120" s="94">
        <f t="shared" si="3"/>
        <v>83.333333333333329</v>
      </c>
      <c r="M120" s="94">
        <v>0</v>
      </c>
      <c r="N120" s="94">
        <v>0</v>
      </c>
      <c r="O120" s="96">
        <v>0</v>
      </c>
      <c r="P120" s="95">
        <f t="shared" si="4"/>
        <v>83.333333333333329</v>
      </c>
      <c r="Q120" s="97">
        <v>0</v>
      </c>
    </row>
    <row r="121" spans="1:17" x14ac:dyDescent="0.25">
      <c r="A121" s="98">
        <f t="shared" si="5"/>
        <v>47726</v>
      </c>
      <c r="B121" s="98" t="str">
        <f>+asset_level_drivers!$C$1</f>
        <v>Munson</v>
      </c>
      <c r="C121" s="99">
        <v>33</v>
      </c>
      <c r="D121" s="100">
        <v>8.272853782653808</v>
      </c>
      <c r="E121" s="100">
        <v>177.84714428710939</v>
      </c>
      <c r="F121" s="100">
        <v>16.539786163330078</v>
      </c>
      <c r="G121" s="100">
        <v>5.312270183563232</v>
      </c>
      <c r="H121" s="100">
        <v>6.2046402721405025</v>
      </c>
      <c r="I121" s="100">
        <v>101.06196472167969</v>
      </c>
      <c r="J121" s="100">
        <v>11.164355957031249</v>
      </c>
      <c r="K121" s="101">
        <v>257.33246972656252</v>
      </c>
      <c r="L121" s="102">
        <f t="shared" si="3"/>
        <v>83.333333333333329</v>
      </c>
      <c r="M121" s="102">
        <v>0</v>
      </c>
      <c r="N121" s="102">
        <v>0</v>
      </c>
      <c r="O121" s="103">
        <v>0</v>
      </c>
      <c r="P121" s="104">
        <f t="shared" si="4"/>
        <v>83.333333333333329</v>
      </c>
      <c r="Q121" s="105">
        <v>0</v>
      </c>
    </row>
    <row r="122" spans="1:17" x14ac:dyDescent="0.25">
      <c r="A122" s="106">
        <f t="shared" si="5"/>
        <v>47756</v>
      </c>
      <c r="B122" s="106" t="str">
        <f>+asset_level_drivers!$C$1</f>
        <v>Munson</v>
      </c>
      <c r="C122" s="93">
        <v>33</v>
      </c>
      <c r="D122" s="94">
        <v>8.2237616558074951</v>
      </c>
      <c r="E122" s="94">
        <v>176.86682250976563</v>
      </c>
      <c r="F122" s="94">
        <v>16.448616271972657</v>
      </c>
      <c r="G122" s="94">
        <v>5.2739858474731447</v>
      </c>
      <c r="H122" s="94">
        <v>6.1678211574554442</v>
      </c>
      <c r="I122" s="94">
        <v>100.50478100585937</v>
      </c>
      <c r="J122" s="94">
        <v>11.102816360473632</v>
      </c>
      <c r="K122" s="95">
        <v>256.94559521484376</v>
      </c>
      <c r="L122" s="94">
        <f t="shared" si="3"/>
        <v>83.333333333333329</v>
      </c>
      <c r="M122" s="94">
        <v>0</v>
      </c>
      <c r="N122" s="94">
        <v>0</v>
      </c>
      <c r="O122" s="96">
        <v>0</v>
      </c>
      <c r="P122" s="95">
        <f t="shared" si="4"/>
        <v>83.333333333333329</v>
      </c>
      <c r="Q122" s="97">
        <v>0</v>
      </c>
    </row>
    <row r="123" spans="1:17" x14ac:dyDescent="0.25">
      <c r="A123" s="98">
        <f t="shared" si="5"/>
        <v>47787</v>
      </c>
      <c r="B123" s="98" t="str">
        <f>+asset_level_drivers!$C$1</f>
        <v>Munson</v>
      </c>
      <c r="C123" s="99">
        <v>33</v>
      </c>
      <c r="D123" s="100">
        <v>8.1752681579589837</v>
      </c>
      <c r="E123" s="100">
        <v>175.89660424804688</v>
      </c>
      <c r="F123" s="100">
        <v>16.358385864257812</v>
      </c>
      <c r="G123" s="100">
        <v>5.2362499122619628</v>
      </c>
      <c r="H123" s="100">
        <v>6.1314510726928715</v>
      </c>
      <c r="I123" s="100">
        <v>99.95334704589844</v>
      </c>
      <c r="J123" s="100">
        <v>11.041910919189453</v>
      </c>
      <c r="K123" s="101">
        <v>256.56293749999998</v>
      </c>
      <c r="L123" s="102">
        <f t="shared" si="3"/>
        <v>83.333333333333329</v>
      </c>
      <c r="M123" s="102">
        <v>0</v>
      </c>
      <c r="N123" s="102">
        <v>0</v>
      </c>
      <c r="O123" s="103">
        <v>0</v>
      </c>
      <c r="P123" s="104">
        <f t="shared" si="4"/>
        <v>83.333333333333329</v>
      </c>
      <c r="Q123" s="105">
        <v>0</v>
      </c>
    </row>
    <row r="124" spans="1:17" x14ac:dyDescent="0.25">
      <c r="A124" s="106">
        <f t="shared" si="5"/>
        <v>47817</v>
      </c>
      <c r="B124" s="106" t="str">
        <f>+asset_level_drivers!$C$1</f>
        <v>Munson</v>
      </c>
      <c r="C124" s="93">
        <v>33</v>
      </c>
      <c r="D124" s="94">
        <v>8.1273612499237053</v>
      </c>
      <c r="E124" s="94">
        <v>174.93630053710939</v>
      </c>
      <c r="F124" s="94">
        <v>16.269077697753907</v>
      </c>
      <c r="G124" s="94">
        <v>5.1990500984191899</v>
      </c>
      <c r="H124" s="94">
        <v>6.0955209407806397</v>
      </c>
      <c r="I124" s="94">
        <v>99.407554687499996</v>
      </c>
      <c r="J124" s="94">
        <v>10.981628021240235</v>
      </c>
      <c r="K124" s="95">
        <v>256.18442041015624</v>
      </c>
      <c r="L124" s="94">
        <f t="shared" si="3"/>
        <v>83.333333333333329</v>
      </c>
      <c r="M124" s="94">
        <v>0</v>
      </c>
      <c r="N124" s="94">
        <v>0</v>
      </c>
      <c r="O124" s="96">
        <v>0</v>
      </c>
      <c r="P124" s="95">
        <f t="shared" si="4"/>
        <v>83.333333333333329</v>
      </c>
      <c r="Q124" s="97">
        <v>0</v>
      </c>
    </row>
    <row r="125" spans="1:17" x14ac:dyDescent="0.25">
      <c r="A125" s="98">
        <f t="shared" si="5"/>
        <v>47848</v>
      </c>
      <c r="B125" s="98" t="str">
        <f>+asset_level_drivers!$C$1</f>
        <v>Munson</v>
      </c>
      <c r="C125" s="99">
        <v>33</v>
      </c>
      <c r="D125" s="100">
        <v>8.0800296726226808</v>
      </c>
      <c r="E125" s="100">
        <v>173.98563623046874</v>
      </c>
      <c r="F125" s="100">
        <v>16.180665771484374</v>
      </c>
      <c r="G125" s="100">
        <v>5.1623750190734867</v>
      </c>
      <c r="H125" s="100">
        <v>6.0600222053527828</v>
      </c>
      <c r="I125" s="100">
        <v>98.867252441406251</v>
      </c>
      <c r="J125" s="100">
        <v>10.921949691772461</v>
      </c>
      <c r="K125" s="101">
        <v>255.80992431640624</v>
      </c>
      <c r="L125" s="102">
        <f t="shared" si="3"/>
        <v>83.333333333333329</v>
      </c>
      <c r="M125" s="102">
        <v>0</v>
      </c>
      <c r="N125" s="102">
        <v>0</v>
      </c>
      <c r="O125" s="103">
        <v>0</v>
      </c>
      <c r="P125" s="104">
        <f t="shared" si="4"/>
        <v>83.333333333333329</v>
      </c>
      <c r="Q125" s="105">
        <v>0</v>
      </c>
    </row>
    <row r="126" spans="1:17" x14ac:dyDescent="0.25">
      <c r="A126" s="106">
        <f t="shared" si="5"/>
        <v>47879</v>
      </c>
      <c r="B126" s="106" t="str">
        <f>+asset_level_drivers!$C$1</f>
        <v>Munson</v>
      </c>
      <c r="C126" s="93">
        <v>33</v>
      </c>
      <c r="D126" s="94">
        <v>8.0332619934082032</v>
      </c>
      <c r="E126" s="94">
        <v>173.04440454101564</v>
      </c>
      <c r="F126" s="94">
        <v>16.093131317138671</v>
      </c>
      <c r="G126" s="94">
        <v>5.1262130050659183</v>
      </c>
      <c r="H126" s="94">
        <v>6.0249465274810792</v>
      </c>
      <c r="I126" s="94">
        <v>98.332318359374995</v>
      </c>
      <c r="J126" s="94">
        <v>10.862864227294923</v>
      </c>
      <c r="K126" s="95">
        <v>255.43937695312499</v>
      </c>
      <c r="L126" s="94">
        <f t="shared" si="3"/>
        <v>83.333333333333329</v>
      </c>
      <c r="M126" s="94">
        <v>0</v>
      </c>
      <c r="N126" s="94">
        <v>0</v>
      </c>
      <c r="O126" s="96">
        <v>0</v>
      </c>
      <c r="P126" s="95">
        <f t="shared" si="4"/>
        <v>83.333333333333329</v>
      </c>
      <c r="Q126" s="97">
        <v>0</v>
      </c>
    </row>
    <row r="127" spans="1:17" x14ac:dyDescent="0.25">
      <c r="A127" s="98">
        <f t="shared" si="5"/>
        <v>47907</v>
      </c>
      <c r="B127" s="98" t="str">
        <f>+asset_level_drivers!$C$1</f>
        <v>Munson</v>
      </c>
      <c r="C127" s="99">
        <v>33</v>
      </c>
      <c r="D127" s="100">
        <v>7.9870471534729006</v>
      </c>
      <c r="E127" s="100">
        <v>172.11245043945311</v>
      </c>
      <c r="F127" s="100">
        <v>16.006459503173829</v>
      </c>
      <c r="G127" s="100">
        <v>5.0905528221130369</v>
      </c>
      <c r="H127" s="100">
        <v>5.9902853736877439</v>
      </c>
      <c r="I127" s="100">
        <v>97.802661499023444</v>
      </c>
      <c r="J127" s="100">
        <v>10.804360534667969</v>
      </c>
      <c r="K127" s="101">
        <v>255.07268994140625</v>
      </c>
      <c r="L127" s="102">
        <f t="shared" si="3"/>
        <v>83.333333333333329</v>
      </c>
      <c r="M127" s="102">
        <v>0</v>
      </c>
      <c r="N127" s="102">
        <v>0</v>
      </c>
      <c r="O127" s="103">
        <v>0</v>
      </c>
      <c r="P127" s="104">
        <f t="shared" si="4"/>
        <v>83.333333333333329</v>
      </c>
      <c r="Q127" s="105">
        <v>0</v>
      </c>
    </row>
    <row r="128" spans="1:17" x14ac:dyDescent="0.25">
      <c r="A128" s="106">
        <f t="shared" si="5"/>
        <v>47938</v>
      </c>
      <c r="B128" s="106" t="str">
        <f>+asset_level_drivers!$C$1</f>
        <v>Munson</v>
      </c>
      <c r="C128" s="93">
        <v>33</v>
      </c>
      <c r="D128" s="94">
        <v>7.9413748168945313</v>
      </c>
      <c r="E128" s="94">
        <v>171.18958862304689</v>
      </c>
      <c r="F128" s="94">
        <v>15.920633422851562</v>
      </c>
      <c r="G128" s="94">
        <v>5.0553841972351075</v>
      </c>
      <c r="H128" s="94">
        <v>5.9560312767028805</v>
      </c>
      <c r="I128" s="94">
        <v>97.278179199218755</v>
      </c>
      <c r="J128" s="94">
        <v>10.746428024291992</v>
      </c>
      <c r="K128" s="95">
        <v>254.70979785156251</v>
      </c>
      <c r="L128" s="94">
        <f t="shared" si="3"/>
        <v>83.333333333333329</v>
      </c>
      <c r="M128" s="94">
        <v>0</v>
      </c>
      <c r="N128" s="94">
        <v>0</v>
      </c>
      <c r="O128" s="96">
        <v>0</v>
      </c>
      <c r="P128" s="95">
        <f t="shared" si="4"/>
        <v>83.333333333333329</v>
      </c>
      <c r="Q128" s="97">
        <v>0</v>
      </c>
    </row>
    <row r="129" spans="1:17" x14ac:dyDescent="0.25">
      <c r="A129" s="98">
        <f t="shared" si="5"/>
        <v>47968</v>
      </c>
      <c r="B129" s="98" t="str">
        <f>+asset_level_drivers!$C$1</f>
        <v>Munson</v>
      </c>
      <c r="C129" s="99">
        <v>33</v>
      </c>
      <c r="D129" s="100">
        <v>7.8962343311309811</v>
      </c>
      <c r="E129" s="100">
        <v>170.27552490234376</v>
      </c>
      <c r="F129" s="100">
        <v>15.835625396728515</v>
      </c>
      <c r="G129" s="100">
        <v>5.0206957893371582</v>
      </c>
      <c r="H129" s="100">
        <v>5.9221756744384768</v>
      </c>
      <c r="I129" s="100">
        <v>96.758706542968753</v>
      </c>
      <c r="J129" s="100">
        <v>10.68904751586914</v>
      </c>
      <c r="K129" s="101">
        <v>254.3505859375</v>
      </c>
      <c r="L129" s="102">
        <f t="shared" si="3"/>
        <v>83.333333333333329</v>
      </c>
      <c r="M129" s="102">
        <v>0</v>
      </c>
      <c r="N129" s="102">
        <v>0</v>
      </c>
      <c r="O129" s="103">
        <v>0</v>
      </c>
      <c r="P129" s="104">
        <f t="shared" si="4"/>
        <v>83.333333333333329</v>
      </c>
      <c r="Q129" s="105">
        <v>0</v>
      </c>
    </row>
    <row r="130" spans="1:17" x14ac:dyDescent="0.25">
      <c r="A130" s="106">
        <f t="shared" si="5"/>
        <v>47999</v>
      </c>
      <c r="B130" s="106" t="str">
        <f>+asset_level_drivers!$C$1</f>
        <v>Munson</v>
      </c>
      <c r="C130" s="93">
        <v>33</v>
      </c>
      <c r="D130" s="94">
        <v>7.8516158390045163</v>
      </c>
      <c r="E130" s="94">
        <v>169.36994287109374</v>
      </c>
      <c r="F130" s="94">
        <v>15.751406402587891</v>
      </c>
      <c r="G130" s="94">
        <v>4.9864767532348635</v>
      </c>
      <c r="H130" s="94">
        <v>5.8887117748260502</v>
      </c>
      <c r="I130" s="94">
        <v>96.244058471679693</v>
      </c>
      <c r="J130" s="94">
        <v>10.632199752807617</v>
      </c>
      <c r="K130" s="95">
        <v>253.99492919921875</v>
      </c>
      <c r="L130" s="94">
        <f t="shared" ref="L130:L193" si="6">+P130+O130</f>
        <v>83.333333333333329</v>
      </c>
      <c r="M130" s="94">
        <v>0</v>
      </c>
      <c r="N130" s="94">
        <v>0</v>
      </c>
      <c r="O130" s="96">
        <v>0</v>
      </c>
      <c r="P130" s="95">
        <f t="shared" ref="P130:P133" si="7">1000/12</f>
        <v>83.333333333333329</v>
      </c>
      <c r="Q130" s="97">
        <v>0</v>
      </c>
    </row>
    <row r="131" spans="1:17" x14ac:dyDescent="0.25">
      <c r="A131" s="98">
        <f t="shared" ref="A131:A194" si="8">+EOMONTH(A130,1)</f>
        <v>48029</v>
      </c>
      <c r="B131" s="98" t="str">
        <f>+asset_level_drivers!$C$1</f>
        <v>Munson</v>
      </c>
      <c r="C131" s="99">
        <v>33</v>
      </c>
      <c r="D131" s="100">
        <v>7.8075095138549804</v>
      </c>
      <c r="E131" s="100">
        <v>168.47227026367187</v>
      </c>
      <c r="F131" s="100">
        <v>15.667922637939453</v>
      </c>
      <c r="G131" s="100">
        <v>4.9527169227600094</v>
      </c>
      <c r="H131" s="100">
        <v>5.8556321353912351</v>
      </c>
      <c r="I131" s="100">
        <v>95.733910156250005</v>
      </c>
      <c r="J131" s="100">
        <v>10.575848175048828</v>
      </c>
      <c r="K131" s="101">
        <v>253.64261279296875</v>
      </c>
      <c r="L131" s="102">
        <f t="shared" si="6"/>
        <v>83.333333333333329</v>
      </c>
      <c r="M131" s="102">
        <v>0</v>
      </c>
      <c r="N131" s="102">
        <v>0</v>
      </c>
      <c r="O131" s="103">
        <v>0</v>
      </c>
      <c r="P131" s="104">
        <f t="shared" si="7"/>
        <v>83.333333333333329</v>
      </c>
      <c r="Q131" s="105">
        <v>0</v>
      </c>
    </row>
    <row r="132" spans="1:17" x14ac:dyDescent="0.25">
      <c r="A132" s="106">
        <f t="shared" si="8"/>
        <v>48060</v>
      </c>
      <c r="B132" s="106" t="str">
        <f>+asset_level_drivers!$C$1</f>
        <v>Munson</v>
      </c>
      <c r="C132" s="93">
        <v>33</v>
      </c>
      <c r="D132" s="94">
        <v>7.7340725574493412</v>
      </c>
      <c r="E132" s="94">
        <v>161.10849877929687</v>
      </c>
      <c r="F132" s="94">
        <v>14.983091857910157</v>
      </c>
      <c r="G132" s="94">
        <v>4.8726608657836916</v>
      </c>
      <c r="H132" s="94">
        <v>5.8005544872283936</v>
      </c>
      <c r="I132" s="94">
        <v>91.538081176757814</v>
      </c>
      <c r="J132" s="94">
        <v>10.113587509155273</v>
      </c>
      <c r="K132" s="95">
        <v>244.26540380859376</v>
      </c>
      <c r="L132" s="94">
        <f t="shared" si="6"/>
        <v>83.333333333333329</v>
      </c>
      <c r="M132" s="94">
        <v>0</v>
      </c>
      <c r="N132" s="94">
        <v>0</v>
      </c>
      <c r="O132" s="96">
        <v>0</v>
      </c>
      <c r="P132" s="95">
        <f t="shared" si="7"/>
        <v>83.333333333333329</v>
      </c>
      <c r="Q132" s="97">
        <v>0</v>
      </c>
    </row>
    <row r="133" spans="1:17" x14ac:dyDescent="0.25">
      <c r="A133" s="98">
        <f t="shared" si="8"/>
        <v>48091</v>
      </c>
      <c r="B133" s="98" t="str">
        <f>+asset_level_drivers!$C$1</f>
        <v>Munson</v>
      </c>
      <c r="C133" s="99">
        <v>33</v>
      </c>
      <c r="D133" s="100">
        <v>7.6911155281066899</v>
      </c>
      <c r="E133" s="100">
        <v>160.25835986328124</v>
      </c>
      <c r="F133" s="100">
        <v>14.904029022216797</v>
      </c>
      <c r="G133" s="100">
        <v>4.8400730171203614</v>
      </c>
      <c r="H133" s="100">
        <v>5.7683366622924801</v>
      </c>
      <c r="I133" s="100">
        <v>91.055011474609373</v>
      </c>
      <c r="J133" s="100">
        <v>10.060219833374024</v>
      </c>
      <c r="K133" s="101">
        <v>243.93088134765625</v>
      </c>
      <c r="L133" s="102">
        <f t="shared" si="6"/>
        <v>83.333333333333329</v>
      </c>
      <c r="M133" s="102">
        <v>0</v>
      </c>
      <c r="N133" s="102">
        <v>0</v>
      </c>
      <c r="O133" s="103">
        <v>0</v>
      </c>
      <c r="P133" s="104">
        <f t="shared" si="7"/>
        <v>83.333333333333329</v>
      </c>
      <c r="Q133" s="105">
        <v>0</v>
      </c>
    </row>
    <row r="134" spans="1:17" x14ac:dyDescent="0.25">
      <c r="A134" s="106">
        <f t="shared" si="8"/>
        <v>48121</v>
      </c>
      <c r="B134" s="106" t="str">
        <f>+asset_level_drivers!$C$1</f>
        <v>Munson</v>
      </c>
      <c r="C134" s="93">
        <v>33</v>
      </c>
      <c r="D134" s="94">
        <v>7.6486417713165284</v>
      </c>
      <c r="E134" s="94">
        <v>159.41440405273437</v>
      </c>
      <c r="F134" s="94">
        <v>14.82554116821289</v>
      </c>
      <c r="G134" s="94">
        <v>4.80791482925415</v>
      </c>
      <c r="H134" s="94">
        <v>5.7364813709259037</v>
      </c>
      <c r="I134" s="94">
        <v>90.575459716796871</v>
      </c>
      <c r="J134" s="94">
        <v>10.007240631103516</v>
      </c>
      <c r="K134" s="95">
        <v>243.59907275390626</v>
      </c>
      <c r="L134" s="94">
        <f t="shared" si="6"/>
        <v>0</v>
      </c>
      <c r="M134" s="94">
        <v>0</v>
      </c>
      <c r="N134" s="94">
        <v>0</v>
      </c>
      <c r="O134" s="96">
        <v>0</v>
      </c>
      <c r="P134" s="95">
        <v>0</v>
      </c>
      <c r="Q134" s="97">
        <v>0</v>
      </c>
    </row>
    <row r="135" spans="1:17" x14ac:dyDescent="0.25">
      <c r="A135" s="98">
        <f t="shared" si="8"/>
        <v>48152</v>
      </c>
      <c r="B135" s="98" t="str">
        <f>+asset_level_drivers!$C$1</f>
        <v>Munson</v>
      </c>
      <c r="C135" s="99">
        <v>33</v>
      </c>
      <c r="D135" s="100">
        <v>7.6066427993774415</v>
      </c>
      <c r="E135" s="100">
        <v>158.57650781250001</v>
      </c>
      <c r="F135" s="100">
        <v>14.747616897583008</v>
      </c>
      <c r="G135" s="100">
        <v>4.7761778717041015</v>
      </c>
      <c r="H135" s="100">
        <v>5.7049822044372558</v>
      </c>
      <c r="I135" s="100">
        <v>90.099355468750005</v>
      </c>
      <c r="J135" s="100">
        <v>9.9546417083740231</v>
      </c>
      <c r="K135" s="101">
        <v>243.26993212890625</v>
      </c>
      <c r="L135" s="102">
        <f t="shared" si="6"/>
        <v>0</v>
      </c>
      <c r="M135" s="102">
        <v>0</v>
      </c>
      <c r="N135" s="102">
        <v>0</v>
      </c>
      <c r="O135" s="103">
        <v>0</v>
      </c>
      <c r="P135" s="104">
        <v>0</v>
      </c>
      <c r="Q135" s="105">
        <v>0</v>
      </c>
    </row>
    <row r="136" spans="1:17" x14ac:dyDescent="0.25">
      <c r="A136" s="106">
        <f t="shared" si="8"/>
        <v>48182</v>
      </c>
      <c r="B136" s="106" t="str">
        <f>+asset_level_drivers!$C$1</f>
        <v>Munson</v>
      </c>
      <c r="C136" s="93">
        <v>33</v>
      </c>
      <c r="D136" s="94">
        <v>7.5651096668243412</v>
      </c>
      <c r="E136" s="94">
        <v>157.74460278320313</v>
      </c>
      <c r="F136" s="94">
        <v>14.670249557495117</v>
      </c>
      <c r="G136" s="94">
        <v>4.7448523979187014</v>
      </c>
      <c r="H136" s="94">
        <v>5.6738321819305417</v>
      </c>
      <c r="I136" s="94">
        <v>89.626657104492182</v>
      </c>
      <c r="J136" s="94">
        <v>9.9024187622070308</v>
      </c>
      <c r="K136" s="95">
        <v>242.94341601562499</v>
      </c>
      <c r="L136" s="94">
        <f t="shared" si="6"/>
        <v>0</v>
      </c>
      <c r="M136" s="94">
        <v>0</v>
      </c>
      <c r="N136" s="94">
        <v>0</v>
      </c>
      <c r="O136" s="96">
        <v>0</v>
      </c>
      <c r="P136" s="95">
        <v>0</v>
      </c>
      <c r="Q136" s="97">
        <v>0</v>
      </c>
    </row>
    <row r="137" spans="1:17" x14ac:dyDescent="0.25">
      <c r="A137" s="98">
        <f t="shared" si="8"/>
        <v>48213</v>
      </c>
      <c r="B137" s="98" t="str">
        <f>+asset_level_drivers!$C$1</f>
        <v>Munson</v>
      </c>
      <c r="C137" s="99">
        <v>33</v>
      </c>
      <c r="D137" s="100">
        <v>7.5240344028472901</v>
      </c>
      <c r="E137" s="100">
        <v>156.91856787109376</v>
      </c>
      <c r="F137" s="100">
        <v>14.593428176879883</v>
      </c>
      <c r="G137" s="100">
        <v>4.7139279174804685</v>
      </c>
      <c r="H137" s="100">
        <v>5.643025846481323</v>
      </c>
      <c r="I137" s="100">
        <v>89.157295410156252</v>
      </c>
      <c r="J137" s="100">
        <v>9.8505643005371102</v>
      </c>
      <c r="K137" s="101">
        <v>242.61947070312499</v>
      </c>
      <c r="L137" s="102">
        <f t="shared" si="6"/>
        <v>0</v>
      </c>
      <c r="M137" s="102">
        <v>0</v>
      </c>
      <c r="N137" s="102">
        <v>0</v>
      </c>
      <c r="O137" s="103">
        <v>0</v>
      </c>
      <c r="P137" s="104">
        <v>0</v>
      </c>
      <c r="Q137" s="105">
        <v>0</v>
      </c>
    </row>
    <row r="138" spans="1:17" x14ac:dyDescent="0.25">
      <c r="A138" s="106">
        <f t="shared" si="8"/>
        <v>48244</v>
      </c>
      <c r="B138" s="106" t="str">
        <f>+asset_level_drivers!$C$1</f>
        <v>Munson</v>
      </c>
      <c r="C138" s="93">
        <v>33</v>
      </c>
      <c r="D138" s="94">
        <v>7.483408355712891</v>
      </c>
      <c r="E138" s="94">
        <v>156.09829760742187</v>
      </c>
      <c r="F138" s="94">
        <v>14.517143356323242</v>
      </c>
      <c r="G138" s="94">
        <v>4.6833948097229001</v>
      </c>
      <c r="H138" s="94">
        <v>5.61255623626709</v>
      </c>
      <c r="I138" s="94">
        <v>88.691215576171871</v>
      </c>
      <c r="J138" s="94">
        <v>9.7990720520019536</v>
      </c>
      <c r="K138" s="95">
        <v>242.29804443359376</v>
      </c>
      <c r="L138" s="94">
        <f t="shared" si="6"/>
        <v>0</v>
      </c>
      <c r="M138" s="94">
        <v>0</v>
      </c>
      <c r="N138" s="94">
        <v>0</v>
      </c>
      <c r="O138" s="96">
        <v>0</v>
      </c>
      <c r="P138" s="95">
        <v>0</v>
      </c>
      <c r="Q138" s="97">
        <v>0</v>
      </c>
    </row>
    <row r="139" spans="1:17" x14ac:dyDescent="0.25">
      <c r="A139" s="98">
        <f t="shared" si="8"/>
        <v>48273</v>
      </c>
      <c r="B139" s="98" t="str">
        <f>+asset_level_drivers!$C$1</f>
        <v>Munson</v>
      </c>
      <c r="C139" s="99">
        <v>33</v>
      </c>
      <c r="D139" s="100">
        <v>7.4432239475250244</v>
      </c>
      <c r="E139" s="100">
        <v>155.28372998046876</v>
      </c>
      <c r="F139" s="100">
        <v>14.441388397216796</v>
      </c>
      <c r="G139" s="100">
        <v>4.6532457466125487</v>
      </c>
      <c r="H139" s="100">
        <v>5.5824180088043214</v>
      </c>
      <c r="I139" s="100">
        <v>88.228375122070318</v>
      </c>
      <c r="J139" s="100">
        <v>9.7479375000000008</v>
      </c>
      <c r="K139" s="101">
        <v>241.97910986328125</v>
      </c>
      <c r="L139" s="102">
        <f t="shared" si="6"/>
        <v>0</v>
      </c>
      <c r="M139" s="102">
        <v>0</v>
      </c>
      <c r="N139" s="102">
        <v>0</v>
      </c>
      <c r="O139" s="103">
        <v>0</v>
      </c>
      <c r="P139" s="104">
        <v>0</v>
      </c>
      <c r="Q139" s="105">
        <v>0</v>
      </c>
    </row>
    <row r="140" spans="1:17" x14ac:dyDescent="0.25">
      <c r="A140" s="106">
        <f t="shared" si="8"/>
        <v>48304</v>
      </c>
      <c r="B140" s="106" t="str">
        <f>+asset_level_drivers!$C$1</f>
        <v>Munson</v>
      </c>
      <c r="C140" s="93">
        <v>33</v>
      </c>
      <c r="D140" s="94">
        <v>7.4034709491729735</v>
      </c>
      <c r="E140" s="94">
        <v>154.47478784179688</v>
      </c>
      <c r="F140" s="94">
        <v>14.366156661987304</v>
      </c>
      <c r="G140" s="94">
        <v>4.6234733238220214</v>
      </c>
      <c r="H140" s="94">
        <v>5.5526032333374022</v>
      </c>
      <c r="I140" s="94">
        <v>87.768736694335942</v>
      </c>
      <c r="J140" s="94">
        <v>9.6971561279296878</v>
      </c>
      <c r="K140" s="95">
        <v>241.66262207031249</v>
      </c>
      <c r="L140" s="94">
        <f t="shared" si="6"/>
        <v>0</v>
      </c>
      <c r="M140" s="94">
        <v>0</v>
      </c>
      <c r="N140" s="94">
        <v>0</v>
      </c>
      <c r="O140" s="96">
        <v>0</v>
      </c>
      <c r="P140" s="95">
        <v>0</v>
      </c>
      <c r="Q140" s="97">
        <v>0</v>
      </c>
    </row>
    <row r="141" spans="1:17" x14ac:dyDescent="0.25">
      <c r="A141" s="98">
        <f t="shared" si="8"/>
        <v>48334</v>
      </c>
      <c r="B141" s="98" t="str">
        <f>+asset_level_drivers!$C$1</f>
        <v>Munson</v>
      </c>
      <c r="C141" s="99">
        <v>33</v>
      </c>
      <c r="D141" s="100">
        <v>7.3641333923339847</v>
      </c>
      <c r="E141" s="100">
        <v>153.67135156250001</v>
      </c>
      <c r="F141" s="100">
        <v>14.291437271118165</v>
      </c>
      <c r="G141" s="100">
        <v>4.5940699462890624</v>
      </c>
      <c r="H141" s="100">
        <v>5.5231000137329103</v>
      </c>
      <c r="I141" s="100">
        <v>87.312228515624994</v>
      </c>
      <c r="J141" s="100">
        <v>9.6467206268310548</v>
      </c>
      <c r="K141" s="101">
        <v>241.34853759765625</v>
      </c>
      <c r="L141" s="102">
        <f t="shared" si="6"/>
        <v>0</v>
      </c>
      <c r="M141" s="102">
        <v>0</v>
      </c>
      <c r="N141" s="102">
        <v>0</v>
      </c>
      <c r="O141" s="103">
        <v>0</v>
      </c>
      <c r="P141" s="104">
        <v>0</v>
      </c>
      <c r="Q141" s="105">
        <v>0</v>
      </c>
    </row>
    <row r="142" spans="1:17" x14ac:dyDescent="0.25">
      <c r="A142" s="106">
        <f t="shared" si="8"/>
        <v>48365</v>
      </c>
      <c r="B142" s="106" t="str">
        <f>+asset_level_drivers!$C$1</f>
        <v>Munson</v>
      </c>
      <c r="C142" s="93">
        <v>33</v>
      </c>
      <c r="D142" s="94">
        <v>7.325200588226318</v>
      </c>
      <c r="E142" s="94">
        <v>152.87329614257811</v>
      </c>
      <c r="F142" s="94">
        <v>14.217218154907227</v>
      </c>
      <c r="G142" s="94">
        <v>4.5348121681213378</v>
      </c>
      <c r="H142" s="94">
        <v>5.4939004821777342</v>
      </c>
      <c r="I142" s="94">
        <v>86.858780273437503</v>
      </c>
      <c r="J142" s="94">
        <v>9.5966225891113286</v>
      </c>
      <c r="K142" s="95">
        <v>240.99237988281249</v>
      </c>
      <c r="L142" s="94">
        <f t="shared" si="6"/>
        <v>0</v>
      </c>
      <c r="M142" s="94">
        <v>0</v>
      </c>
      <c r="N142" s="94">
        <v>0</v>
      </c>
      <c r="O142" s="96">
        <v>0</v>
      </c>
      <c r="P142" s="95">
        <v>0</v>
      </c>
      <c r="Q142" s="97">
        <v>0</v>
      </c>
    </row>
    <row r="143" spans="1:17" x14ac:dyDescent="0.25">
      <c r="A143" s="98">
        <f t="shared" si="8"/>
        <v>48395</v>
      </c>
      <c r="B143" s="98" t="str">
        <f>+asset_level_drivers!$C$1</f>
        <v>Munson</v>
      </c>
      <c r="C143" s="99">
        <v>33</v>
      </c>
      <c r="D143" s="100">
        <v>7.2866572570800781</v>
      </c>
      <c r="E143" s="100">
        <v>152.08054467773437</v>
      </c>
      <c r="F143" s="100">
        <v>14.143492385864258</v>
      </c>
      <c r="G143" s="100">
        <v>4.5064935798645021</v>
      </c>
      <c r="H143" s="100">
        <v>5.4649928474426268</v>
      </c>
      <c r="I143" s="100">
        <v>86.40834509277343</v>
      </c>
      <c r="J143" s="100">
        <v>9.5468576507568361</v>
      </c>
      <c r="K143" s="101">
        <v>240.68349414062499</v>
      </c>
      <c r="L143" s="102">
        <f t="shared" si="6"/>
        <v>0</v>
      </c>
      <c r="M143" s="102">
        <v>0</v>
      </c>
      <c r="N143" s="102">
        <v>0</v>
      </c>
      <c r="O143" s="103">
        <v>0</v>
      </c>
      <c r="P143" s="104">
        <v>0</v>
      </c>
      <c r="Q143" s="105">
        <v>0</v>
      </c>
    </row>
    <row r="144" spans="1:17" x14ac:dyDescent="0.25">
      <c r="A144" s="106">
        <f t="shared" si="8"/>
        <v>48426</v>
      </c>
      <c r="B144" s="106" t="str">
        <f>+asset_level_drivers!$C$1</f>
        <v>Munson</v>
      </c>
      <c r="C144" s="93">
        <v>33</v>
      </c>
      <c r="D144" s="94">
        <v>7.2484900379180912</v>
      </c>
      <c r="E144" s="94">
        <v>151.29304345703125</v>
      </c>
      <c r="F144" s="94">
        <v>14.070254547119141</v>
      </c>
      <c r="G144" s="94">
        <v>4.4785167083740234</v>
      </c>
      <c r="H144" s="94">
        <v>5.4363675079345706</v>
      </c>
      <c r="I144" s="94">
        <v>85.96089721679688</v>
      </c>
      <c r="J144" s="94">
        <v>9.4974222106933599</v>
      </c>
      <c r="K144" s="95">
        <v>240.37688330078126</v>
      </c>
      <c r="L144" s="94">
        <f t="shared" si="6"/>
        <v>0</v>
      </c>
      <c r="M144" s="94">
        <v>0</v>
      </c>
      <c r="N144" s="94">
        <v>0</v>
      </c>
      <c r="O144" s="96">
        <v>0</v>
      </c>
      <c r="P144" s="95">
        <v>0</v>
      </c>
      <c r="Q144" s="97">
        <v>0</v>
      </c>
    </row>
    <row r="145" spans="1:17" x14ac:dyDescent="0.25">
      <c r="A145" s="98">
        <f t="shared" si="8"/>
        <v>48457</v>
      </c>
      <c r="B145" s="98" t="str">
        <f>+asset_level_drivers!$C$1</f>
        <v>Munson</v>
      </c>
      <c r="C145" s="99">
        <v>33</v>
      </c>
      <c r="D145" s="100">
        <v>7.2106834506988529</v>
      </c>
      <c r="E145" s="100">
        <v>150.51071093749999</v>
      </c>
      <c r="F145" s="100">
        <v>13.997497665405273</v>
      </c>
      <c r="G145" s="100">
        <v>4.450875247955322</v>
      </c>
      <c r="H145" s="100">
        <v>5.4080125160217287</v>
      </c>
      <c r="I145" s="100">
        <v>85.51638745117188</v>
      </c>
      <c r="J145" s="100">
        <v>9.448311264038086</v>
      </c>
      <c r="K145" s="101">
        <v>240.07251220703125</v>
      </c>
      <c r="L145" s="102">
        <f t="shared" si="6"/>
        <v>0</v>
      </c>
      <c r="M145" s="102">
        <v>0</v>
      </c>
      <c r="N145" s="102">
        <v>0</v>
      </c>
      <c r="O145" s="103">
        <v>0</v>
      </c>
      <c r="P145" s="104">
        <v>0</v>
      </c>
      <c r="Q145" s="105">
        <v>0</v>
      </c>
    </row>
    <row r="146" spans="1:17" x14ac:dyDescent="0.25">
      <c r="A146" s="106">
        <f t="shared" si="8"/>
        <v>48487</v>
      </c>
      <c r="B146" s="106" t="str">
        <f>+asset_level_drivers!$C$1</f>
        <v>Munson</v>
      </c>
      <c r="C146" s="93">
        <v>33</v>
      </c>
      <c r="D146" s="94">
        <v>7.1732239551544188</v>
      </c>
      <c r="E146" s="94">
        <v>149.73340673828125</v>
      </c>
      <c r="F146" s="94">
        <v>13.92520832824707</v>
      </c>
      <c r="G146" s="94">
        <v>4.4235623474121093</v>
      </c>
      <c r="H146" s="94">
        <v>5.3799179210662844</v>
      </c>
      <c r="I146" s="94">
        <v>85.07473669433594</v>
      </c>
      <c r="J146" s="94">
        <v>9.3995158233642577</v>
      </c>
      <c r="K146" s="95">
        <v>239.77031103515625</v>
      </c>
      <c r="L146" s="94">
        <f t="shared" si="6"/>
        <v>0</v>
      </c>
      <c r="M146" s="94">
        <v>0</v>
      </c>
      <c r="N146" s="94">
        <v>0</v>
      </c>
      <c r="O146" s="96">
        <v>0</v>
      </c>
      <c r="P146" s="95">
        <v>0</v>
      </c>
      <c r="Q146" s="97">
        <v>0</v>
      </c>
    </row>
    <row r="147" spans="1:17" x14ac:dyDescent="0.25">
      <c r="A147" s="98">
        <f t="shared" si="8"/>
        <v>48518</v>
      </c>
      <c r="B147" s="98" t="str">
        <f>+asset_level_drivers!$C$1</f>
        <v>Munson</v>
      </c>
      <c r="C147" s="99">
        <v>33</v>
      </c>
      <c r="D147" s="100">
        <v>7.1360837364196774</v>
      </c>
      <c r="E147" s="100">
        <v>148.96106127929687</v>
      </c>
      <c r="F147" s="100">
        <v>13.853380111694335</v>
      </c>
      <c r="G147" s="100">
        <v>4.3965706291198732</v>
      </c>
      <c r="H147" s="100">
        <v>5.3520628013610843</v>
      </c>
      <c r="I147" s="100">
        <v>84.635906005859368</v>
      </c>
      <c r="J147" s="100">
        <v>9.3510321044921874</v>
      </c>
      <c r="K147" s="101">
        <v>239.47026171875001</v>
      </c>
      <c r="L147" s="102">
        <f t="shared" si="6"/>
        <v>0</v>
      </c>
      <c r="M147" s="102">
        <v>0</v>
      </c>
      <c r="N147" s="102">
        <v>0</v>
      </c>
      <c r="O147" s="103">
        <v>0</v>
      </c>
      <c r="P147" s="104">
        <v>0</v>
      </c>
      <c r="Q147" s="105">
        <v>0</v>
      </c>
    </row>
    <row r="148" spans="1:17" x14ac:dyDescent="0.25">
      <c r="A148" s="106">
        <f t="shared" si="8"/>
        <v>48548</v>
      </c>
      <c r="B148" s="106" t="str">
        <f>+asset_level_drivers!$C$1</f>
        <v>Munson</v>
      </c>
      <c r="C148" s="93">
        <v>33</v>
      </c>
      <c r="D148" s="94">
        <v>7.0992356338500979</v>
      </c>
      <c r="E148" s="94">
        <v>148.19363330078124</v>
      </c>
      <c r="F148" s="94">
        <v>13.782009246826172</v>
      </c>
      <c r="G148" s="94">
        <v>4.369894268035889</v>
      </c>
      <c r="H148" s="94">
        <v>5.3244267768859865</v>
      </c>
      <c r="I148" s="94">
        <v>84.199870361328124</v>
      </c>
      <c r="J148" s="94">
        <v>9.3028566131591806</v>
      </c>
      <c r="K148" s="95">
        <v>239.17233251953124</v>
      </c>
      <c r="L148" s="94">
        <f t="shared" si="6"/>
        <v>0</v>
      </c>
      <c r="M148" s="94">
        <v>0</v>
      </c>
      <c r="N148" s="94">
        <v>0</v>
      </c>
      <c r="O148" s="96">
        <v>0</v>
      </c>
      <c r="P148" s="95">
        <v>0</v>
      </c>
      <c r="Q148" s="97">
        <v>0</v>
      </c>
    </row>
    <row r="149" spans="1:17" x14ac:dyDescent="0.25">
      <c r="A149" s="98">
        <f t="shared" si="8"/>
        <v>48579</v>
      </c>
      <c r="B149" s="98" t="str">
        <f>+asset_level_drivers!$C$1</f>
        <v>Munson</v>
      </c>
      <c r="C149" s="99">
        <v>33</v>
      </c>
      <c r="D149" s="100">
        <v>7.0626702365875245</v>
      </c>
      <c r="E149" s="100">
        <v>147.43111596679688</v>
      </c>
      <c r="F149" s="100">
        <v>13.711095123291015</v>
      </c>
      <c r="G149" s="100">
        <v>4.3435316810607913</v>
      </c>
      <c r="H149" s="100">
        <v>5.2970026893615723</v>
      </c>
      <c r="I149" s="100">
        <v>83.766626464843753</v>
      </c>
      <c r="J149" s="100">
        <v>9.2549897460937505</v>
      </c>
      <c r="K149" s="101">
        <v>238.87652539062501</v>
      </c>
      <c r="L149" s="102">
        <f t="shared" si="6"/>
        <v>0</v>
      </c>
      <c r="M149" s="102">
        <v>0</v>
      </c>
      <c r="N149" s="102">
        <v>0</v>
      </c>
      <c r="O149" s="103">
        <v>0</v>
      </c>
      <c r="P149" s="104">
        <v>0</v>
      </c>
      <c r="Q149" s="105">
        <v>0</v>
      </c>
    </row>
    <row r="150" spans="1:17" x14ac:dyDescent="0.25">
      <c r="A150" s="106">
        <f t="shared" si="8"/>
        <v>48610</v>
      </c>
      <c r="B150" s="106" t="str">
        <f>+asset_level_drivers!$C$1</f>
        <v>Munson</v>
      </c>
      <c r="C150" s="93">
        <v>33</v>
      </c>
      <c r="D150" s="94">
        <v>7.0263276939392094</v>
      </c>
      <c r="E150" s="94">
        <v>146.67287670898438</v>
      </c>
      <c r="F150" s="94">
        <v>13.640578994750976</v>
      </c>
      <c r="G150" s="94">
        <v>4.3174234809875491</v>
      </c>
      <c r="H150" s="94">
        <v>5.2697458572387692</v>
      </c>
      <c r="I150" s="94">
        <v>83.335815185546878</v>
      </c>
      <c r="J150" s="94">
        <v>9.2073909759521477</v>
      </c>
      <c r="K150" s="95">
        <v>238.58253076171874</v>
      </c>
      <c r="L150" s="94">
        <f t="shared" si="6"/>
        <v>0</v>
      </c>
      <c r="M150" s="94">
        <v>0</v>
      </c>
      <c r="N150" s="94">
        <v>0</v>
      </c>
      <c r="O150" s="96">
        <v>0</v>
      </c>
      <c r="P150" s="95">
        <v>0</v>
      </c>
      <c r="Q150" s="97">
        <v>0</v>
      </c>
    </row>
    <row r="151" spans="1:17" x14ac:dyDescent="0.25">
      <c r="A151" s="98">
        <f t="shared" si="8"/>
        <v>48638</v>
      </c>
      <c r="B151" s="98" t="str">
        <f>+asset_level_drivers!$C$1</f>
        <v>Munson</v>
      </c>
      <c r="C151" s="99">
        <v>33</v>
      </c>
      <c r="D151" s="100">
        <v>6.9901746158599858</v>
      </c>
      <c r="E151" s="100">
        <v>145.91853515624999</v>
      </c>
      <c r="F151" s="100">
        <v>13.570425216674805</v>
      </c>
      <c r="G151" s="100">
        <v>4.2915342216491696</v>
      </c>
      <c r="H151" s="100">
        <v>5.2426310367584232</v>
      </c>
      <c r="I151" s="100">
        <v>82.907216796875005</v>
      </c>
      <c r="J151" s="100">
        <v>9.1600373687744145</v>
      </c>
      <c r="K151" s="101">
        <v>238.29016943359375</v>
      </c>
      <c r="L151" s="102">
        <f t="shared" si="6"/>
        <v>0</v>
      </c>
      <c r="M151" s="102">
        <v>0</v>
      </c>
      <c r="N151" s="102">
        <v>0</v>
      </c>
      <c r="O151" s="103">
        <v>0</v>
      </c>
      <c r="P151" s="104">
        <v>0</v>
      </c>
      <c r="Q151" s="105">
        <v>0</v>
      </c>
    </row>
    <row r="152" spans="1:17" x14ac:dyDescent="0.25">
      <c r="A152" s="106">
        <f t="shared" si="8"/>
        <v>48669</v>
      </c>
      <c r="B152" s="106" t="str">
        <f>+asset_level_drivers!$C$1</f>
        <v>Munson</v>
      </c>
      <c r="C152" s="93">
        <v>33</v>
      </c>
      <c r="D152" s="94">
        <v>6.9542100467681882</v>
      </c>
      <c r="E152" s="94">
        <v>145.1680751953125</v>
      </c>
      <c r="F152" s="94">
        <v>13.50063249206543</v>
      </c>
      <c r="G152" s="94">
        <v>4.2658608398437501</v>
      </c>
      <c r="H152" s="94">
        <v>5.2156574687957766</v>
      </c>
      <c r="I152" s="94">
        <v>82.480824462890624</v>
      </c>
      <c r="J152" s="94">
        <v>9.1129272460937507</v>
      </c>
      <c r="K152" s="95">
        <v>237.99943603515624</v>
      </c>
      <c r="L152" s="94">
        <f t="shared" si="6"/>
        <v>0</v>
      </c>
      <c r="M152" s="94">
        <v>0</v>
      </c>
      <c r="N152" s="94">
        <v>0</v>
      </c>
      <c r="O152" s="96">
        <v>0</v>
      </c>
      <c r="P152" s="95">
        <v>0</v>
      </c>
      <c r="Q152" s="97">
        <v>0</v>
      </c>
    </row>
    <row r="153" spans="1:17" x14ac:dyDescent="0.25">
      <c r="A153" s="98">
        <f t="shared" si="8"/>
        <v>48699</v>
      </c>
      <c r="B153" s="98" t="str">
        <f>+asset_level_drivers!$C$1</f>
        <v>Munson</v>
      </c>
      <c r="C153" s="99">
        <v>33</v>
      </c>
      <c r="D153" s="100">
        <v>6.9184326972961427</v>
      </c>
      <c r="E153" s="100">
        <v>144.42147338867187</v>
      </c>
      <c r="F153" s="100">
        <v>13.431198471069337</v>
      </c>
      <c r="G153" s="100">
        <v>4.2404002494812012</v>
      </c>
      <c r="H153" s="100">
        <v>5.1888245391845702</v>
      </c>
      <c r="I153" s="100">
        <v>82.056623413085944</v>
      </c>
      <c r="J153" s="100">
        <v>9.0660591278076179</v>
      </c>
      <c r="K153" s="101">
        <v>237.71031738281249</v>
      </c>
      <c r="L153" s="102">
        <f t="shared" si="6"/>
        <v>0</v>
      </c>
      <c r="M153" s="102">
        <v>0</v>
      </c>
      <c r="N153" s="102">
        <v>0</v>
      </c>
      <c r="O153" s="103">
        <v>0</v>
      </c>
      <c r="P153" s="104">
        <v>0</v>
      </c>
      <c r="Q153" s="105">
        <v>0</v>
      </c>
    </row>
    <row r="154" spans="1:17" x14ac:dyDescent="0.25">
      <c r="A154" s="106">
        <f t="shared" si="8"/>
        <v>48730</v>
      </c>
      <c r="B154" s="106" t="str">
        <f>+asset_level_drivers!$C$1</f>
        <v>Munson</v>
      </c>
      <c r="C154" s="93">
        <v>33</v>
      </c>
      <c r="D154" s="94">
        <v>6.8828417930603027</v>
      </c>
      <c r="E154" s="94">
        <v>143.67871069335936</v>
      </c>
      <c r="F154" s="94">
        <v>13.362121658325195</v>
      </c>
      <c r="G154" s="94">
        <v>4.2151495399475101</v>
      </c>
      <c r="H154" s="94">
        <v>5.1621313266754152</v>
      </c>
      <c r="I154" s="94">
        <v>81.634604736328129</v>
      </c>
      <c r="J154" s="94">
        <v>9.0194324340820309</v>
      </c>
      <c r="K154" s="95">
        <v>237.42280224609374</v>
      </c>
      <c r="L154" s="94">
        <f t="shared" si="6"/>
        <v>0</v>
      </c>
      <c r="M154" s="94">
        <v>0</v>
      </c>
      <c r="N154" s="94">
        <v>0</v>
      </c>
      <c r="O154" s="96">
        <v>0</v>
      </c>
      <c r="P154" s="95">
        <v>0</v>
      </c>
      <c r="Q154" s="97">
        <v>0</v>
      </c>
    </row>
    <row r="155" spans="1:17" x14ac:dyDescent="0.25">
      <c r="A155" s="98">
        <f t="shared" si="8"/>
        <v>48760</v>
      </c>
      <c r="B155" s="98" t="str">
        <f>+asset_level_drivers!$C$1</f>
        <v>Munson</v>
      </c>
      <c r="C155" s="99">
        <v>33</v>
      </c>
      <c r="D155" s="100">
        <v>6.847436347961426</v>
      </c>
      <c r="E155" s="100">
        <v>142.93976977539063</v>
      </c>
      <c r="F155" s="100">
        <v>13.293399932861329</v>
      </c>
      <c r="G155" s="100">
        <v>4.190105934143066</v>
      </c>
      <c r="H155" s="100">
        <v>5.135577302932739</v>
      </c>
      <c r="I155" s="100">
        <v>81.214757202148434</v>
      </c>
      <c r="J155" s="100">
        <v>8.9730453033447262</v>
      </c>
      <c r="K155" s="101">
        <v>237.13688232421876</v>
      </c>
      <c r="L155" s="102">
        <f t="shared" si="6"/>
        <v>0</v>
      </c>
      <c r="M155" s="102">
        <v>0</v>
      </c>
      <c r="N155" s="102">
        <v>0</v>
      </c>
      <c r="O155" s="103">
        <v>0</v>
      </c>
      <c r="P155" s="104">
        <v>0</v>
      </c>
      <c r="Q155" s="105">
        <v>0</v>
      </c>
    </row>
    <row r="156" spans="1:17" x14ac:dyDescent="0.25">
      <c r="A156" s="106">
        <f t="shared" si="8"/>
        <v>48791</v>
      </c>
      <c r="B156" s="106" t="str">
        <f>+asset_level_drivers!$C$1</f>
        <v>Munson</v>
      </c>
      <c r="C156" s="93">
        <v>33</v>
      </c>
      <c r="D156" s="94">
        <v>6.8122152633666992</v>
      </c>
      <c r="E156" s="94">
        <v>142.20462744140625</v>
      </c>
      <c r="F156" s="94">
        <v>13.225031784057617</v>
      </c>
      <c r="G156" s="94">
        <v>4.165266506195068</v>
      </c>
      <c r="H156" s="94">
        <v>5.1091614532470704</v>
      </c>
      <c r="I156" s="94">
        <v>80.797068481445308</v>
      </c>
      <c r="J156" s="94">
        <v>8.9268967590332036</v>
      </c>
      <c r="K156" s="95">
        <v>236.85253662109375</v>
      </c>
      <c r="L156" s="94">
        <f t="shared" si="6"/>
        <v>0</v>
      </c>
      <c r="M156" s="94">
        <v>0</v>
      </c>
      <c r="N156" s="94">
        <v>0</v>
      </c>
      <c r="O156" s="96">
        <v>0</v>
      </c>
      <c r="P156" s="95">
        <v>0</v>
      </c>
      <c r="Q156" s="97">
        <v>0</v>
      </c>
    </row>
    <row r="157" spans="1:17" x14ac:dyDescent="0.25">
      <c r="A157" s="98">
        <f t="shared" si="8"/>
        <v>48822</v>
      </c>
      <c r="B157" s="98" t="str">
        <f>+asset_level_drivers!$C$1</f>
        <v>Munson</v>
      </c>
      <c r="C157" s="99">
        <v>33</v>
      </c>
      <c r="D157" s="100">
        <v>6.7771776447296146</v>
      </c>
      <c r="E157" s="100">
        <v>141.47326586914062</v>
      </c>
      <c r="F157" s="100">
        <v>13.157014984130859</v>
      </c>
      <c r="G157" s="100">
        <v>4.1406285858154295</v>
      </c>
      <c r="H157" s="100">
        <v>5.082883241653442</v>
      </c>
      <c r="I157" s="100">
        <v>80.381528442382816</v>
      </c>
      <c r="J157" s="100">
        <v>8.8809855194091796</v>
      </c>
      <c r="K157" s="101">
        <v>236.56976171874999</v>
      </c>
      <c r="L157" s="102">
        <f t="shared" si="6"/>
        <v>0</v>
      </c>
      <c r="M157" s="102">
        <v>0</v>
      </c>
      <c r="N157" s="102">
        <v>0</v>
      </c>
      <c r="O157" s="103">
        <v>0</v>
      </c>
      <c r="P157" s="104">
        <v>0</v>
      </c>
      <c r="Q157" s="105">
        <v>0</v>
      </c>
    </row>
    <row r="158" spans="1:17" x14ac:dyDescent="0.25">
      <c r="A158" s="106">
        <f t="shared" si="8"/>
        <v>48852</v>
      </c>
      <c r="B158" s="106" t="str">
        <f>+asset_level_drivers!$C$1</f>
        <v>Munson</v>
      </c>
      <c r="C158" s="93">
        <v>33</v>
      </c>
      <c r="D158" s="94">
        <v>6.74232149887085</v>
      </c>
      <c r="E158" s="94">
        <v>140.74566723632813</v>
      </c>
      <c r="F158" s="94">
        <v>13.089348449707032</v>
      </c>
      <c r="G158" s="94">
        <v>4.1161895332336425</v>
      </c>
      <c r="H158" s="94">
        <v>5.0567411212921138</v>
      </c>
      <c r="I158" s="94">
        <v>79.968123535156252</v>
      </c>
      <c r="J158" s="94">
        <v>8.8353103790283196</v>
      </c>
      <c r="K158" s="95">
        <v>236.28855126953124</v>
      </c>
      <c r="L158" s="94">
        <f t="shared" si="6"/>
        <v>0</v>
      </c>
      <c r="M158" s="94">
        <v>0</v>
      </c>
      <c r="N158" s="94">
        <v>0</v>
      </c>
      <c r="O158" s="96">
        <v>0</v>
      </c>
      <c r="P158" s="95">
        <v>0</v>
      </c>
      <c r="Q158" s="97">
        <v>0</v>
      </c>
    </row>
    <row r="159" spans="1:17" x14ac:dyDescent="0.25">
      <c r="A159" s="98">
        <f t="shared" si="8"/>
        <v>48883</v>
      </c>
      <c r="B159" s="98" t="str">
        <f>+asset_level_drivers!$C$1</f>
        <v>Munson</v>
      </c>
      <c r="C159" s="99">
        <v>33</v>
      </c>
      <c r="D159" s="100">
        <v>6.7076452178955082</v>
      </c>
      <c r="E159" s="100">
        <v>140.02180981445312</v>
      </c>
      <c r="F159" s="100">
        <v>13.022029663085938</v>
      </c>
      <c r="G159" s="100">
        <v>4.0919465980529788</v>
      </c>
      <c r="H159" s="100">
        <v>5.0307339019775394</v>
      </c>
      <c r="I159" s="100">
        <v>79.556845581054688</v>
      </c>
      <c r="J159" s="100">
        <v>8.7898703002929679</v>
      </c>
      <c r="K159" s="101">
        <v>236.00889160156251</v>
      </c>
      <c r="L159" s="102">
        <f t="shared" si="6"/>
        <v>0</v>
      </c>
      <c r="M159" s="102">
        <v>0</v>
      </c>
      <c r="N159" s="102">
        <v>0</v>
      </c>
      <c r="O159" s="103">
        <v>0</v>
      </c>
      <c r="P159" s="104">
        <v>0</v>
      </c>
      <c r="Q159" s="105">
        <v>0</v>
      </c>
    </row>
    <row r="160" spans="1:17" x14ac:dyDescent="0.25">
      <c r="A160" s="106">
        <f t="shared" si="8"/>
        <v>48913</v>
      </c>
      <c r="B160" s="106" t="str">
        <f>+asset_level_drivers!$C$1</f>
        <v>Munson</v>
      </c>
      <c r="C160" s="93">
        <v>33</v>
      </c>
      <c r="D160" s="94">
        <v>6.6464955043792724</v>
      </c>
      <c r="E160" s="94">
        <v>136.04313891601564</v>
      </c>
      <c r="F160" s="94">
        <v>12.652013259887696</v>
      </c>
      <c r="G160" s="94">
        <v>4.0021253433227537</v>
      </c>
      <c r="H160" s="94">
        <v>4.9848716640472412</v>
      </c>
      <c r="I160" s="94">
        <v>77.290318481445311</v>
      </c>
      <c r="J160" s="94">
        <v>8.5401094512939455</v>
      </c>
      <c r="K160" s="95">
        <v>227.76204443359376</v>
      </c>
      <c r="L160" s="94">
        <f t="shared" si="6"/>
        <v>0</v>
      </c>
      <c r="M160" s="94">
        <v>0</v>
      </c>
      <c r="N160" s="94">
        <v>0</v>
      </c>
      <c r="O160" s="96">
        <v>0</v>
      </c>
      <c r="P160" s="95">
        <v>0</v>
      </c>
      <c r="Q160" s="97">
        <v>0</v>
      </c>
    </row>
    <row r="161" spans="1:17" x14ac:dyDescent="0.25">
      <c r="A161" s="98">
        <f t="shared" si="8"/>
        <v>48944</v>
      </c>
      <c r="B161" s="98" t="str">
        <f>+asset_level_drivers!$C$1</f>
        <v>Munson</v>
      </c>
      <c r="C161" s="99">
        <v>33</v>
      </c>
      <c r="D161" s="100">
        <v>6.6123125228881836</v>
      </c>
      <c r="E161" s="100">
        <v>135.34346606445314</v>
      </c>
      <c r="F161" s="100">
        <v>12.586943725585938</v>
      </c>
      <c r="G161" s="100">
        <v>3.9786637306213377</v>
      </c>
      <c r="H161" s="100">
        <v>4.9592343616485595</v>
      </c>
      <c r="I161" s="100">
        <v>76.892812255859369</v>
      </c>
      <c r="J161" s="100">
        <v>8.4961874084472662</v>
      </c>
      <c r="K161" s="101">
        <v>227.4917041015625</v>
      </c>
      <c r="L161" s="102">
        <f t="shared" si="6"/>
        <v>0</v>
      </c>
      <c r="M161" s="102">
        <v>0</v>
      </c>
      <c r="N161" s="102">
        <v>0</v>
      </c>
      <c r="O161" s="103">
        <v>0</v>
      </c>
      <c r="P161" s="104">
        <v>0</v>
      </c>
      <c r="Q161" s="105">
        <v>0</v>
      </c>
    </row>
    <row r="162" spans="1:17" x14ac:dyDescent="0.25">
      <c r="A162" s="106">
        <f t="shared" si="8"/>
        <v>48975</v>
      </c>
      <c r="B162" s="106" t="str">
        <f>+asset_level_drivers!$C$1</f>
        <v>Munson</v>
      </c>
      <c r="C162" s="93">
        <v>33</v>
      </c>
      <c r="D162" s="94">
        <v>6.5783053131103513</v>
      </c>
      <c r="E162" s="94">
        <v>134.64739379882812</v>
      </c>
      <c r="F162" s="94">
        <v>12.522208786010742</v>
      </c>
      <c r="G162" s="94">
        <v>3.9553882408142091</v>
      </c>
      <c r="H162" s="94">
        <v>4.9337289276123046</v>
      </c>
      <c r="I162" s="94">
        <v>76.497352539062504</v>
      </c>
      <c r="J162" s="94">
        <v>8.4524913330078117</v>
      </c>
      <c r="K162" s="95">
        <v>227.22285302734375</v>
      </c>
      <c r="L162" s="94">
        <f t="shared" si="6"/>
        <v>0</v>
      </c>
      <c r="M162" s="94">
        <v>0</v>
      </c>
      <c r="N162" s="94">
        <v>0</v>
      </c>
      <c r="O162" s="96">
        <v>0</v>
      </c>
      <c r="P162" s="95">
        <v>0</v>
      </c>
      <c r="Q162" s="97">
        <v>0</v>
      </c>
    </row>
    <row r="163" spans="1:17" x14ac:dyDescent="0.25">
      <c r="A163" s="98">
        <f t="shared" si="8"/>
        <v>49003</v>
      </c>
      <c r="B163" s="98" t="str">
        <f>+asset_level_drivers!$C$1</f>
        <v>Munson</v>
      </c>
      <c r="C163" s="99">
        <v>33</v>
      </c>
      <c r="D163" s="100">
        <v>6.5141707649230955</v>
      </c>
      <c r="E163" s="100">
        <v>129.92477636718749</v>
      </c>
      <c r="F163" s="100">
        <v>12.083005355834961</v>
      </c>
      <c r="G163" s="100">
        <v>3.9322965927124023</v>
      </c>
      <c r="H163" s="100">
        <v>4.8856279754638674</v>
      </c>
      <c r="I163" s="100">
        <v>73.806754272460935</v>
      </c>
      <c r="J163" s="100">
        <v>8.1560289306640623</v>
      </c>
      <c r="K163" s="101">
        <v>218.82248535156251</v>
      </c>
      <c r="L163" s="102">
        <f t="shared" si="6"/>
        <v>0</v>
      </c>
      <c r="M163" s="102">
        <v>0</v>
      </c>
      <c r="N163" s="102">
        <v>0</v>
      </c>
      <c r="O163" s="103">
        <v>0</v>
      </c>
      <c r="P163" s="104">
        <v>0</v>
      </c>
      <c r="Q163" s="105">
        <v>0</v>
      </c>
    </row>
    <row r="164" spans="1:17" x14ac:dyDescent="0.25">
      <c r="A164" s="106">
        <f t="shared" si="8"/>
        <v>49034</v>
      </c>
      <c r="B164" s="106" t="str">
        <f>+asset_level_drivers!$C$1</f>
        <v>Munson</v>
      </c>
      <c r="C164" s="93">
        <v>33</v>
      </c>
      <c r="D164" s="94">
        <v>6.480668315887451</v>
      </c>
      <c r="E164" s="94">
        <v>129.25657006835937</v>
      </c>
      <c r="F164" s="94">
        <v>12.020862289428711</v>
      </c>
      <c r="G164" s="94">
        <v>3.9093865127563476</v>
      </c>
      <c r="H164" s="94">
        <v>4.8605013275146485</v>
      </c>
      <c r="I164" s="94">
        <v>73.427164550781256</v>
      </c>
      <c r="J164" s="94">
        <v>8.114082489013672</v>
      </c>
      <c r="K164" s="95">
        <v>218.56357861328124</v>
      </c>
      <c r="L164" s="94">
        <f t="shared" si="6"/>
        <v>0</v>
      </c>
      <c r="M164" s="94">
        <v>0</v>
      </c>
      <c r="N164" s="94">
        <v>0</v>
      </c>
      <c r="O164" s="96">
        <v>0</v>
      </c>
      <c r="P164" s="95">
        <v>0</v>
      </c>
      <c r="Q164" s="97">
        <v>0</v>
      </c>
    </row>
    <row r="165" spans="1:17" x14ac:dyDescent="0.25">
      <c r="A165" s="98">
        <f t="shared" si="8"/>
        <v>49064</v>
      </c>
      <c r="B165" s="98" t="str">
        <f>+asset_level_drivers!$C$1</f>
        <v>Munson</v>
      </c>
      <c r="C165" s="99">
        <v>33</v>
      </c>
      <c r="D165" s="100">
        <v>6.4473380317687985</v>
      </c>
      <c r="E165" s="100">
        <v>128.59180126953126</v>
      </c>
      <c r="F165" s="100">
        <v>11.959038925170898</v>
      </c>
      <c r="G165" s="100">
        <v>3.8866555137634275</v>
      </c>
      <c r="H165" s="100">
        <v>4.8355034980773928</v>
      </c>
      <c r="I165" s="100">
        <v>73.049528442382808</v>
      </c>
      <c r="J165" s="100">
        <v>8.0723516998291007</v>
      </c>
      <c r="K165" s="101">
        <v>218.30610498046875</v>
      </c>
      <c r="L165" s="102">
        <f t="shared" si="6"/>
        <v>0</v>
      </c>
      <c r="M165" s="102">
        <v>0</v>
      </c>
      <c r="N165" s="102">
        <v>0</v>
      </c>
      <c r="O165" s="103">
        <v>0</v>
      </c>
      <c r="P165" s="104">
        <v>0</v>
      </c>
      <c r="Q165" s="105">
        <v>0</v>
      </c>
    </row>
    <row r="166" spans="1:17" x14ac:dyDescent="0.25">
      <c r="A166" s="106">
        <f t="shared" si="8"/>
        <v>49095</v>
      </c>
      <c r="B166" s="106" t="str">
        <f>+asset_level_drivers!$C$1</f>
        <v>Munson</v>
      </c>
      <c r="C166" s="93">
        <v>33</v>
      </c>
      <c r="D166" s="94">
        <v>6.4141793632507325</v>
      </c>
      <c r="E166" s="94">
        <v>127.930453125</v>
      </c>
      <c r="F166" s="94">
        <v>11.897533386230469</v>
      </c>
      <c r="G166" s="94">
        <v>3.8641016349792481</v>
      </c>
      <c r="H166" s="94">
        <v>4.8106346054077145</v>
      </c>
      <c r="I166" s="94">
        <v>72.673834228515631</v>
      </c>
      <c r="J166" s="94">
        <v>8.0308354187011712</v>
      </c>
      <c r="K166" s="95">
        <v>218.05003759765626</v>
      </c>
      <c r="L166" s="94">
        <f t="shared" si="6"/>
        <v>0</v>
      </c>
      <c r="M166" s="94">
        <v>0</v>
      </c>
      <c r="N166" s="94">
        <v>0</v>
      </c>
      <c r="O166" s="96">
        <v>0</v>
      </c>
      <c r="P166" s="95">
        <v>0</v>
      </c>
      <c r="Q166" s="97">
        <v>0</v>
      </c>
    </row>
    <row r="167" spans="1:17" x14ac:dyDescent="0.25">
      <c r="A167" s="98">
        <f t="shared" si="8"/>
        <v>49125</v>
      </c>
      <c r="B167" s="98" t="str">
        <f>+asset_level_drivers!$C$1</f>
        <v>Munson</v>
      </c>
      <c r="C167" s="99">
        <v>33</v>
      </c>
      <c r="D167" s="100">
        <v>6.3811912269592286</v>
      </c>
      <c r="E167" s="100">
        <v>127.2725048828125</v>
      </c>
      <c r="F167" s="100">
        <v>11.836344238281249</v>
      </c>
      <c r="G167" s="100">
        <v>3.8417225112915041</v>
      </c>
      <c r="H167" s="100">
        <v>4.7858934822082517</v>
      </c>
      <c r="I167" s="100">
        <v>72.300072143554686</v>
      </c>
      <c r="J167" s="100">
        <v>7.98953271484375</v>
      </c>
      <c r="K167" s="101">
        <v>217.79537402343749</v>
      </c>
      <c r="L167" s="102">
        <f t="shared" si="6"/>
        <v>0</v>
      </c>
      <c r="M167" s="102">
        <v>0</v>
      </c>
      <c r="N167" s="102">
        <v>0</v>
      </c>
      <c r="O167" s="103">
        <v>0</v>
      </c>
      <c r="P167" s="104">
        <v>0</v>
      </c>
      <c r="Q167" s="105">
        <v>0</v>
      </c>
    </row>
    <row r="168" spans="1:17" x14ac:dyDescent="0.25">
      <c r="A168" s="106">
        <f t="shared" si="8"/>
        <v>49156</v>
      </c>
      <c r="B168" s="106" t="str">
        <f>+asset_level_drivers!$C$1</f>
        <v>Munson</v>
      </c>
      <c r="C168" s="93">
        <v>33</v>
      </c>
      <c r="D168" s="94">
        <v>6.3483726425170897</v>
      </c>
      <c r="E168" s="94">
        <v>126.61794018554687</v>
      </c>
      <c r="F168" s="94">
        <v>11.775469772338868</v>
      </c>
      <c r="G168" s="94">
        <v>3.8195158271789551</v>
      </c>
      <c r="H168" s="94">
        <v>4.7612795562744141</v>
      </c>
      <c r="I168" s="94">
        <v>71.928230590820306</v>
      </c>
      <c r="J168" s="94">
        <v>7.9484423980712888</v>
      </c>
      <c r="K168" s="95">
        <v>217.5421064453125</v>
      </c>
      <c r="L168" s="94">
        <f t="shared" si="6"/>
        <v>0</v>
      </c>
      <c r="M168" s="94">
        <v>0</v>
      </c>
      <c r="N168" s="94">
        <v>0</v>
      </c>
      <c r="O168" s="96">
        <v>0</v>
      </c>
      <c r="P168" s="95">
        <v>0</v>
      </c>
      <c r="Q168" s="97">
        <v>0</v>
      </c>
    </row>
    <row r="169" spans="1:17" x14ac:dyDescent="0.25">
      <c r="A169" s="98">
        <f t="shared" si="8"/>
        <v>49187</v>
      </c>
      <c r="B169" s="98" t="str">
        <f>+asset_level_drivers!$C$1</f>
        <v>Munson</v>
      </c>
      <c r="C169" s="99">
        <v>33</v>
      </c>
      <c r="D169" s="100">
        <v>6.3157229347229</v>
      </c>
      <c r="E169" s="100">
        <v>125.966744140625</v>
      </c>
      <c r="F169" s="100">
        <v>11.714908325195312</v>
      </c>
      <c r="G169" s="100">
        <v>3.797479766845703</v>
      </c>
      <c r="H169" s="100">
        <v>4.7367922744750981</v>
      </c>
      <c r="I169" s="100">
        <v>71.558302978515627</v>
      </c>
      <c r="J169" s="100">
        <v>7.9075634918212891</v>
      </c>
      <c r="K169" s="101">
        <v>217.29022167968751</v>
      </c>
      <c r="L169" s="102">
        <f t="shared" si="6"/>
        <v>0</v>
      </c>
      <c r="M169" s="102">
        <v>0</v>
      </c>
      <c r="N169" s="102">
        <v>0</v>
      </c>
      <c r="O169" s="103">
        <v>0</v>
      </c>
      <c r="P169" s="104">
        <v>0</v>
      </c>
      <c r="Q169" s="105">
        <v>0</v>
      </c>
    </row>
    <row r="170" spans="1:17" x14ac:dyDescent="0.25">
      <c r="A170" s="106">
        <f t="shared" si="8"/>
        <v>49217</v>
      </c>
      <c r="B170" s="106" t="str">
        <f>+asset_level_drivers!$C$1</f>
        <v>Munson</v>
      </c>
      <c r="C170" s="93">
        <v>33</v>
      </c>
      <c r="D170" s="94">
        <v>6.2832411727905271</v>
      </c>
      <c r="E170" s="94">
        <v>125.31889477539063</v>
      </c>
      <c r="F170" s="94">
        <v>11.654658554077148</v>
      </c>
      <c r="G170" s="94">
        <v>3.775612033843994</v>
      </c>
      <c r="H170" s="94">
        <v>4.7124307899475095</v>
      </c>
      <c r="I170" s="94">
        <v>71.190278320312501</v>
      </c>
      <c r="J170" s="94">
        <v>7.8668948669433592</v>
      </c>
      <c r="K170" s="95">
        <v>217.03971630859374</v>
      </c>
      <c r="L170" s="94">
        <f t="shared" si="6"/>
        <v>0</v>
      </c>
      <c r="M170" s="94">
        <v>0</v>
      </c>
      <c r="N170" s="94">
        <v>0</v>
      </c>
      <c r="O170" s="96">
        <v>0</v>
      </c>
      <c r="P170" s="95">
        <v>0</v>
      </c>
      <c r="Q170" s="97">
        <v>0</v>
      </c>
    </row>
    <row r="171" spans="1:17" x14ac:dyDescent="0.25">
      <c r="A171" s="98">
        <f t="shared" si="8"/>
        <v>49248</v>
      </c>
      <c r="B171" s="98" t="str">
        <f>+asset_level_drivers!$C$1</f>
        <v>Munson</v>
      </c>
      <c r="C171" s="99">
        <v>33</v>
      </c>
      <c r="D171" s="100">
        <v>6.250926456451416</v>
      </c>
      <c r="E171" s="100">
        <v>124.67437890625</v>
      </c>
      <c r="F171" s="100">
        <v>11.594718414306641</v>
      </c>
      <c r="G171" s="100">
        <v>3.7539107475280762</v>
      </c>
      <c r="H171" s="100">
        <v>4.6881948547363281</v>
      </c>
      <c r="I171" s="100">
        <v>70.824145996093748</v>
      </c>
      <c r="J171" s="100">
        <v>7.8264351196289059</v>
      </c>
      <c r="K171" s="101">
        <v>216.79057910156251</v>
      </c>
      <c r="L171" s="102">
        <f t="shared" si="6"/>
        <v>0</v>
      </c>
      <c r="M171" s="102">
        <v>0</v>
      </c>
      <c r="N171" s="102">
        <v>0</v>
      </c>
      <c r="O171" s="103">
        <v>0</v>
      </c>
      <c r="P171" s="104">
        <v>0</v>
      </c>
      <c r="Q171" s="105">
        <v>0</v>
      </c>
    </row>
    <row r="172" spans="1:17" x14ac:dyDescent="0.25">
      <c r="A172" s="106">
        <f t="shared" si="8"/>
        <v>49278</v>
      </c>
      <c r="B172" s="106" t="str">
        <f>+asset_level_drivers!$C$1</f>
        <v>Munson</v>
      </c>
      <c r="C172" s="93">
        <v>33</v>
      </c>
      <c r="D172" s="94">
        <v>6.2187777938842776</v>
      </c>
      <c r="E172" s="94">
        <v>124.03317602539063</v>
      </c>
      <c r="F172" s="94">
        <v>11.535086364746094</v>
      </c>
      <c r="G172" s="94">
        <v>3.7323736305236817</v>
      </c>
      <c r="H172" s="94">
        <v>4.6640833358764651</v>
      </c>
      <c r="I172" s="94">
        <v>70.459895385742186</v>
      </c>
      <c r="J172" s="94">
        <v>7.7861835784912108</v>
      </c>
      <c r="K172" s="95">
        <v>216.54279248046876</v>
      </c>
      <c r="L172" s="94">
        <f t="shared" si="6"/>
        <v>0</v>
      </c>
      <c r="M172" s="94">
        <v>0</v>
      </c>
      <c r="N172" s="94">
        <v>0</v>
      </c>
      <c r="O172" s="96">
        <v>0</v>
      </c>
      <c r="P172" s="95">
        <v>0</v>
      </c>
      <c r="Q172" s="97">
        <v>0</v>
      </c>
    </row>
    <row r="173" spans="1:17" x14ac:dyDescent="0.25">
      <c r="A173" s="98">
        <f t="shared" si="8"/>
        <v>49309</v>
      </c>
      <c r="B173" s="98" t="str">
        <f>+asset_level_drivers!$C$1</f>
        <v>Munson</v>
      </c>
      <c r="C173" s="99">
        <v>33</v>
      </c>
      <c r="D173" s="100">
        <v>6.186794578552246</v>
      </c>
      <c r="E173" s="100">
        <v>123.39527270507813</v>
      </c>
      <c r="F173" s="100">
        <v>11.475761688232422</v>
      </c>
      <c r="G173" s="100">
        <v>3.7109990844726561</v>
      </c>
      <c r="H173" s="100">
        <v>4.6400959701538085</v>
      </c>
      <c r="I173" s="100">
        <v>70.097520385742186</v>
      </c>
      <c r="J173" s="100">
        <v>7.7461395416259764</v>
      </c>
      <c r="K173" s="101">
        <v>216.29636279296875</v>
      </c>
      <c r="L173" s="102">
        <f t="shared" si="6"/>
        <v>0</v>
      </c>
      <c r="M173" s="102">
        <v>0</v>
      </c>
      <c r="N173" s="102">
        <v>0</v>
      </c>
      <c r="O173" s="103">
        <v>0</v>
      </c>
      <c r="P173" s="104">
        <v>0</v>
      </c>
      <c r="Q173" s="105">
        <v>0</v>
      </c>
    </row>
    <row r="174" spans="1:17" x14ac:dyDescent="0.25">
      <c r="A174" s="106">
        <f t="shared" si="8"/>
        <v>49340</v>
      </c>
      <c r="B174" s="106" t="str">
        <f>+asset_level_drivers!$C$1</f>
        <v>Munson</v>
      </c>
      <c r="C174" s="93">
        <v>33</v>
      </c>
      <c r="D174" s="94">
        <v>6.154975803375244</v>
      </c>
      <c r="E174" s="94">
        <v>122.76064965820312</v>
      </c>
      <c r="F174" s="94">
        <v>11.416741729736328</v>
      </c>
      <c r="G174" s="94">
        <v>3.6897850189208983</v>
      </c>
      <c r="H174" s="94">
        <v>4.6162317657470702</v>
      </c>
      <c r="I174" s="94">
        <v>69.737007934570315</v>
      </c>
      <c r="J174" s="94">
        <v>7.7063009490966801</v>
      </c>
      <c r="K174" s="95">
        <v>216.0512744140625</v>
      </c>
      <c r="L174" s="94">
        <f t="shared" si="6"/>
        <v>0</v>
      </c>
      <c r="M174" s="94">
        <v>0</v>
      </c>
      <c r="N174" s="94">
        <v>0</v>
      </c>
      <c r="O174" s="96">
        <v>0</v>
      </c>
      <c r="P174" s="95">
        <v>0</v>
      </c>
      <c r="Q174" s="97">
        <v>0</v>
      </c>
    </row>
    <row r="175" spans="1:17" x14ac:dyDescent="0.25">
      <c r="A175" s="98">
        <f t="shared" si="8"/>
        <v>49368</v>
      </c>
      <c r="B175" s="98" t="str">
        <f>+asset_level_drivers!$C$1</f>
        <v>Munson</v>
      </c>
      <c r="C175" s="99">
        <v>33</v>
      </c>
      <c r="D175" s="100">
        <v>6.123320652008057</v>
      </c>
      <c r="E175" s="100">
        <v>122.12928979492187</v>
      </c>
      <c r="F175" s="100">
        <v>11.358025100708009</v>
      </c>
      <c r="G175" s="100">
        <v>3.6687295608520509</v>
      </c>
      <c r="H175" s="100">
        <v>4.5924905662536624</v>
      </c>
      <c r="I175" s="100">
        <v>69.378348632812504</v>
      </c>
      <c r="J175" s="100">
        <v>7.666667053222656</v>
      </c>
      <c r="K175" s="101">
        <v>215.80751904296875</v>
      </c>
      <c r="L175" s="102">
        <f t="shared" si="6"/>
        <v>0</v>
      </c>
      <c r="M175" s="102">
        <v>0</v>
      </c>
      <c r="N175" s="102">
        <v>0</v>
      </c>
      <c r="O175" s="103">
        <v>0</v>
      </c>
      <c r="P175" s="104">
        <v>0</v>
      </c>
      <c r="Q175" s="105">
        <v>0</v>
      </c>
    </row>
    <row r="176" spans="1:17" x14ac:dyDescent="0.25">
      <c r="A176" s="106">
        <f t="shared" si="8"/>
        <v>49399</v>
      </c>
      <c r="B176" s="106" t="str">
        <f>+asset_level_drivers!$C$1</f>
        <v>Munson</v>
      </c>
      <c r="C176" s="93">
        <v>33</v>
      </c>
      <c r="D176" s="94">
        <v>6.0918283691406252</v>
      </c>
      <c r="E176" s="94">
        <v>121.5011767578125</v>
      </c>
      <c r="F176" s="94">
        <v>11.299610656738281</v>
      </c>
      <c r="G176" s="94">
        <v>3.6478309669494631</v>
      </c>
      <c r="H176" s="94">
        <v>4.568871269226074</v>
      </c>
      <c r="I176" s="94">
        <v>69.021536621093745</v>
      </c>
      <c r="J176" s="94">
        <v>7.6272374420166011</v>
      </c>
      <c r="K176" s="95">
        <v>215.56508789062499</v>
      </c>
      <c r="L176" s="94">
        <f t="shared" si="6"/>
        <v>0</v>
      </c>
      <c r="M176" s="94">
        <v>0</v>
      </c>
      <c r="N176" s="94">
        <v>0</v>
      </c>
      <c r="O176" s="96">
        <v>0</v>
      </c>
      <c r="P176" s="95">
        <v>0</v>
      </c>
      <c r="Q176" s="97">
        <v>0</v>
      </c>
    </row>
    <row r="177" spans="1:17" x14ac:dyDescent="0.25">
      <c r="A177" s="98">
        <f t="shared" si="8"/>
        <v>49429</v>
      </c>
      <c r="B177" s="98" t="str">
        <f>+asset_level_drivers!$C$1</f>
        <v>Munson</v>
      </c>
      <c r="C177" s="99">
        <v>33</v>
      </c>
      <c r="D177" s="100">
        <v>6.0604979591369625</v>
      </c>
      <c r="E177" s="100">
        <v>120.87629443359376</v>
      </c>
      <c r="F177" s="100">
        <v>11.241496643066407</v>
      </c>
      <c r="G177" s="100">
        <v>3.6270872268676757</v>
      </c>
      <c r="H177" s="100">
        <v>4.5453734893798829</v>
      </c>
      <c r="I177" s="100">
        <v>68.666557495117189</v>
      </c>
      <c r="J177" s="100">
        <v>7.5880104980468754</v>
      </c>
      <c r="K177" s="101">
        <v>215.32397412109376</v>
      </c>
      <c r="L177" s="102">
        <f t="shared" si="6"/>
        <v>0</v>
      </c>
      <c r="M177" s="102">
        <v>0</v>
      </c>
      <c r="N177" s="102">
        <v>0</v>
      </c>
      <c r="O177" s="103">
        <v>0</v>
      </c>
      <c r="P177" s="104">
        <v>0</v>
      </c>
      <c r="Q177" s="105">
        <v>0</v>
      </c>
    </row>
    <row r="178" spans="1:17" x14ac:dyDescent="0.25">
      <c r="A178" s="106">
        <f t="shared" si="8"/>
        <v>49460</v>
      </c>
      <c r="B178" s="106" t="str">
        <f>+asset_level_drivers!$C$1</f>
        <v>Munson</v>
      </c>
      <c r="C178" s="93">
        <v>33</v>
      </c>
      <c r="D178" s="94">
        <v>6.0293287849426269</v>
      </c>
      <c r="E178" s="94">
        <v>120.25462670898438</v>
      </c>
      <c r="F178" s="94">
        <v>11.183681594848633</v>
      </c>
      <c r="G178" s="94">
        <v>3.6064968528747561</v>
      </c>
      <c r="H178" s="94">
        <v>4.5219965324401858</v>
      </c>
      <c r="I178" s="94">
        <v>68.31340405273437</v>
      </c>
      <c r="J178" s="94">
        <v>7.548985366821289</v>
      </c>
      <c r="K178" s="95">
        <v>215.08416943359376</v>
      </c>
      <c r="L178" s="94">
        <f t="shared" si="6"/>
        <v>0</v>
      </c>
      <c r="M178" s="94">
        <v>0</v>
      </c>
      <c r="N178" s="94">
        <v>0</v>
      </c>
      <c r="O178" s="96">
        <v>0</v>
      </c>
      <c r="P178" s="95">
        <v>0</v>
      </c>
      <c r="Q178" s="97">
        <v>0</v>
      </c>
    </row>
    <row r="179" spans="1:17" x14ac:dyDescent="0.25">
      <c r="A179" s="98">
        <f t="shared" si="8"/>
        <v>49490</v>
      </c>
      <c r="B179" s="98" t="str">
        <f>+asset_level_drivers!$C$1</f>
        <v>Munson</v>
      </c>
      <c r="C179" s="99">
        <v>33</v>
      </c>
      <c r="D179" s="100">
        <v>5.9983198661804202</v>
      </c>
      <c r="E179" s="100">
        <v>119.63615600585938</v>
      </c>
      <c r="F179" s="100">
        <v>11.126163711547852</v>
      </c>
      <c r="G179" s="100">
        <v>3.5860579032897948</v>
      </c>
      <c r="H179" s="100">
        <v>4.4987399291992185</v>
      </c>
      <c r="I179" s="100">
        <v>67.962069824218744</v>
      </c>
      <c r="J179" s="100">
        <v>7.5101607818603515</v>
      </c>
      <c r="K179" s="101">
        <v>214.845666015625</v>
      </c>
      <c r="L179" s="102">
        <f t="shared" si="6"/>
        <v>0</v>
      </c>
      <c r="M179" s="102">
        <v>0</v>
      </c>
      <c r="N179" s="102">
        <v>0</v>
      </c>
      <c r="O179" s="103">
        <v>0</v>
      </c>
      <c r="P179" s="104">
        <v>0</v>
      </c>
      <c r="Q179" s="105">
        <v>0</v>
      </c>
    </row>
    <row r="180" spans="1:17" x14ac:dyDescent="0.25">
      <c r="A180" s="106">
        <f t="shared" si="8"/>
        <v>49521</v>
      </c>
      <c r="B180" s="106" t="str">
        <f>+asset_level_drivers!$C$1</f>
        <v>Munson</v>
      </c>
      <c r="C180" s="93">
        <v>33</v>
      </c>
      <c r="D180" s="94">
        <v>5.9674704513549806</v>
      </c>
      <c r="E180" s="94">
        <v>119.02086669921874</v>
      </c>
      <c r="F180" s="94">
        <v>11.068941711425781</v>
      </c>
      <c r="G180" s="94">
        <v>3.5657687225341799</v>
      </c>
      <c r="H180" s="94">
        <v>4.47560290145874</v>
      </c>
      <c r="I180" s="94">
        <v>67.612537963867183</v>
      </c>
      <c r="J180" s="94">
        <v>7.471535888671875</v>
      </c>
      <c r="K180" s="95">
        <v>214.60845019531251</v>
      </c>
      <c r="L180" s="94">
        <f t="shared" si="6"/>
        <v>0</v>
      </c>
      <c r="M180" s="94">
        <v>0</v>
      </c>
      <c r="N180" s="94">
        <v>0</v>
      </c>
      <c r="O180" s="96">
        <v>0</v>
      </c>
      <c r="P180" s="95">
        <v>0</v>
      </c>
      <c r="Q180" s="97">
        <v>0</v>
      </c>
    </row>
    <row r="181" spans="1:17" x14ac:dyDescent="0.25">
      <c r="A181" s="98">
        <f t="shared" si="8"/>
        <v>49552</v>
      </c>
      <c r="B181" s="98" t="str">
        <f>+asset_level_drivers!$C$1</f>
        <v>Munson</v>
      </c>
      <c r="C181" s="99">
        <v>33</v>
      </c>
      <c r="D181" s="100">
        <v>5.9367797698974609</v>
      </c>
      <c r="E181" s="100">
        <v>118.40874121093751</v>
      </c>
      <c r="F181" s="100">
        <v>11.012014099121094</v>
      </c>
      <c r="G181" s="100">
        <v>3.5456276855468749</v>
      </c>
      <c r="H181" s="100">
        <v>4.4525848159790042</v>
      </c>
      <c r="I181" s="100">
        <v>67.264806030273434</v>
      </c>
      <c r="J181" s="100">
        <v>7.4331099548339843</v>
      </c>
      <c r="K181" s="101">
        <v>214.3725244140625</v>
      </c>
      <c r="L181" s="102">
        <f t="shared" si="6"/>
        <v>0</v>
      </c>
      <c r="M181" s="102">
        <v>0</v>
      </c>
      <c r="N181" s="102">
        <v>0</v>
      </c>
      <c r="O181" s="103">
        <v>0</v>
      </c>
      <c r="P181" s="104">
        <v>0</v>
      </c>
      <c r="Q181" s="105">
        <v>0</v>
      </c>
    </row>
    <row r="182" spans="1:17" x14ac:dyDescent="0.25">
      <c r="A182" s="106">
        <f t="shared" si="8"/>
        <v>49582</v>
      </c>
      <c r="B182" s="106" t="str">
        <f>+asset_level_drivers!$C$1</f>
        <v>Munson</v>
      </c>
      <c r="C182" s="93">
        <v>33</v>
      </c>
      <c r="D182" s="94">
        <v>5.906246742248535</v>
      </c>
      <c r="E182" s="94">
        <v>117.79976245117187</v>
      </c>
      <c r="F182" s="94">
        <v>10.955378829956055</v>
      </c>
      <c r="G182" s="94">
        <v>3.5256329383850096</v>
      </c>
      <c r="H182" s="94">
        <v>4.4296850395202636</v>
      </c>
      <c r="I182" s="94">
        <v>66.918862670898434</v>
      </c>
      <c r="J182" s="94">
        <v>7.3948810882568363</v>
      </c>
      <c r="K182" s="95">
        <v>214.1378701171875</v>
      </c>
      <c r="L182" s="94">
        <f t="shared" si="6"/>
        <v>0</v>
      </c>
      <c r="M182" s="94">
        <v>0</v>
      </c>
      <c r="N182" s="94">
        <v>0</v>
      </c>
      <c r="O182" s="96">
        <v>0</v>
      </c>
      <c r="P182" s="95">
        <v>0</v>
      </c>
      <c r="Q182" s="97">
        <v>0</v>
      </c>
    </row>
    <row r="183" spans="1:17" x14ac:dyDescent="0.25">
      <c r="A183" s="98">
        <f t="shared" si="8"/>
        <v>49613</v>
      </c>
      <c r="B183" s="98" t="str">
        <f>+asset_level_drivers!$C$1</f>
        <v>Munson</v>
      </c>
      <c r="C183" s="99">
        <v>33</v>
      </c>
      <c r="D183" s="100">
        <v>5.8758708953857424</v>
      </c>
      <c r="E183" s="100">
        <v>117.19391723632812</v>
      </c>
      <c r="F183" s="100">
        <v>10.899035476684571</v>
      </c>
      <c r="G183" s="100">
        <v>3.5057831420898435</v>
      </c>
      <c r="H183" s="100">
        <v>4.4069032554626464</v>
      </c>
      <c r="I183" s="100">
        <v>66.574696533203124</v>
      </c>
      <c r="J183" s="100">
        <v>7.3568491516113284</v>
      </c>
      <c r="K183" s="101">
        <v>213.90448437500001</v>
      </c>
      <c r="L183" s="102">
        <f t="shared" si="6"/>
        <v>0</v>
      </c>
      <c r="M183" s="102">
        <v>0</v>
      </c>
      <c r="N183" s="102">
        <v>0</v>
      </c>
      <c r="O183" s="103">
        <v>0</v>
      </c>
      <c r="P183" s="104">
        <v>0</v>
      </c>
      <c r="Q183" s="105">
        <v>0</v>
      </c>
    </row>
    <row r="184" spans="1:17" x14ac:dyDescent="0.25">
      <c r="A184" s="106">
        <f t="shared" si="8"/>
        <v>49643</v>
      </c>
      <c r="B184" s="106" t="str">
        <f>+asset_level_drivers!$C$1</f>
        <v>Munson</v>
      </c>
      <c r="C184" s="93">
        <v>33</v>
      </c>
      <c r="D184" s="94">
        <v>5.8456511726379397</v>
      </c>
      <c r="E184" s="94">
        <v>116.59118627929688</v>
      </c>
      <c r="F184" s="94">
        <v>10.8429814453125</v>
      </c>
      <c r="G184" s="94">
        <v>3.4860765228271484</v>
      </c>
      <c r="H184" s="94">
        <v>4.3842384262084959</v>
      </c>
      <c r="I184" s="94">
        <v>66.232303588867182</v>
      </c>
      <c r="J184" s="94">
        <v>7.3190129089355471</v>
      </c>
      <c r="K184" s="95">
        <v>213.67236669921874</v>
      </c>
      <c r="L184" s="94">
        <f t="shared" si="6"/>
        <v>0</v>
      </c>
      <c r="M184" s="94">
        <v>0</v>
      </c>
      <c r="N184" s="94">
        <v>0</v>
      </c>
      <c r="O184" s="96">
        <v>0</v>
      </c>
      <c r="P184" s="95">
        <v>0</v>
      </c>
      <c r="Q184" s="97">
        <v>0</v>
      </c>
    </row>
    <row r="185" spans="1:17" x14ac:dyDescent="0.25">
      <c r="A185" s="98">
        <f t="shared" si="8"/>
        <v>49674</v>
      </c>
      <c r="B185" s="98" t="str">
        <f>+asset_level_drivers!$C$1</f>
        <v>Munson</v>
      </c>
      <c r="C185" s="99">
        <v>33</v>
      </c>
      <c r="D185" s="100">
        <v>5.8155868797302244</v>
      </c>
      <c r="E185" s="100">
        <v>115.99155712890625</v>
      </c>
      <c r="F185" s="100">
        <v>10.787215805053711</v>
      </c>
      <c r="G185" s="100">
        <v>3.4665115394592285</v>
      </c>
      <c r="H185" s="100">
        <v>4.3616902275085447</v>
      </c>
      <c r="I185" s="100">
        <v>65.891668457031244</v>
      </c>
      <c r="J185" s="100">
        <v>7.2813708648681637</v>
      </c>
      <c r="K185" s="101">
        <v>213.441494140625</v>
      </c>
      <c r="L185" s="102">
        <f t="shared" si="6"/>
        <v>0</v>
      </c>
      <c r="M185" s="102">
        <v>0</v>
      </c>
      <c r="N185" s="102">
        <v>0</v>
      </c>
      <c r="O185" s="103">
        <v>0</v>
      </c>
      <c r="P185" s="104">
        <v>0</v>
      </c>
      <c r="Q185" s="105">
        <v>0</v>
      </c>
    </row>
    <row r="186" spans="1:17" x14ac:dyDescent="0.25">
      <c r="A186" s="106">
        <f t="shared" si="8"/>
        <v>49705</v>
      </c>
      <c r="B186" s="106" t="str">
        <f>+asset_level_drivers!$C$1</f>
        <v>Munson</v>
      </c>
      <c r="C186" s="93">
        <v>33</v>
      </c>
      <c r="D186" s="94">
        <v>5.7856771659851072</v>
      </c>
      <c r="E186" s="94">
        <v>115.39501025390625</v>
      </c>
      <c r="F186" s="94">
        <v>10.731737014770507</v>
      </c>
      <c r="G186" s="94">
        <v>3.4470867233276365</v>
      </c>
      <c r="H186" s="94">
        <v>4.3392578620910642</v>
      </c>
      <c r="I186" s="94">
        <v>65.552786987304685</v>
      </c>
      <c r="J186" s="94">
        <v>7.2439228363037111</v>
      </c>
      <c r="K186" s="95">
        <v>213.21187255859374</v>
      </c>
      <c r="L186" s="94">
        <f t="shared" si="6"/>
        <v>0</v>
      </c>
      <c r="M186" s="94">
        <v>0</v>
      </c>
      <c r="N186" s="94">
        <v>0</v>
      </c>
      <c r="O186" s="96">
        <v>0</v>
      </c>
      <c r="P186" s="95">
        <v>0</v>
      </c>
      <c r="Q186" s="97">
        <v>0</v>
      </c>
    </row>
    <row r="187" spans="1:17" x14ac:dyDescent="0.25">
      <c r="A187" s="98">
        <f t="shared" si="8"/>
        <v>49734</v>
      </c>
      <c r="B187" s="98" t="str">
        <f>+asset_level_drivers!$C$1</f>
        <v>Munson</v>
      </c>
      <c r="C187" s="99">
        <v>33</v>
      </c>
      <c r="D187" s="100">
        <v>5.7559213066101078</v>
      </c>
      <c r="E187" s="100">
        <v>114.80153137207031</v>
      </c>
      <c r="F187" s="100">
        <v>10.676543563842774</v>
      </c>
      <c r="G187" s="100">
        <v>3.4278003120422365</v>
      </c>
      <c r="H187" s="100">
        <v>4.3169410438537597</v>
      </c>
      <c r="I187" s="100">
        <v>65.215647949218749</v>
      </c>
      <c r="J187" s="100">
        <v>7.2066673278808597</v>
      </c>
      <c r="K187" s="101">
        <v>212.98348535156251</v>
      </c>
      <c r="L187" s="102">
        <f t="shared" si="6"/>
        <v>0</v>
      </c>
      <c r="M187" s="102">
        <v>0</v>
      </c>
      <c r="N187" s="102">
        <v>0</v>
      </c>
      <c r="O187" s="103">
        <v>0</v>
      </c>
      <c r="P187" s="104">
        <v>0</v>
      </c>
      <c r="Q187" s="105">
        <v>0</v>
      </c>
    </row>
    <row r="188" spans="1:17" x14ac:dyDescent="0.25">
      <c r="A188" s="106">
        <f t="shared" si="8"/>
        <v>49765</v>
      </c>
      <c r="B188" s="106" t="str">
        <f>+asset_level_drivers!$C$1</f>
        <v>Munson</v>
      </c>
      <c r="C188" s="93">
        <v>33</v>
      </c>
      <c r="D188" s="94">
        <v>5.7263184394836424</v>
      </c>
      <c r="E188" s="94">
        <v>114.21110498046875</v>
      </c>
      <c r="F188" s="94">
        <v>10.621633895874023</v>
      </c>
      <c r="G188" s="94">
        <v>3.4086493644714357</v>
      </c>
      <c r="H188" s="94">
        <v>4.294738903045654</v>
      </c>
      <c r="I188" s="94">
        <v>64.880242065429684</v>
      </c>
      <c r="J188" s="94">
        <v>7.1696031036376953</v>
      </c>
      <c r="K188" s="95">
        <v>212.75632763671874</v>
      </c>
      <c r="L188" s="94">
        <f t="shared" si="6"/>
        <v>0</v>
      </c>
      <c r="M188" s="94">
        <v>0</v>
      </c>
      <c r="N188" s="94">
        <v>0</v>
      </c>
      <c r="O188" s="96">
        <v>0</v>
      </c>
      <c r="P188" s="95">
        <v>0</v>
      </c>
      <c r="Q188" s="97">
        <v>0</v>
      </c>
    </row>
    <row r="189" spans="1:17" x14ac:dyDescent="0.25">
      <c r="A189" s="98">
        <f t="shared" si="8"/>
        <v>49795</v>
      </c>
      <c r="B189" s="98" t="str">
        <f>+asset_level_drivers!$C$1</f>
        <v>Munson</v>
      </c>
      <c r="C189" s="99">
        <v>33</v>
      </c>
      <c r="D189" s="100">
        <v>5.6968679504394535</v>
      </c>
      <c r="E189" s="100">
        <v>113.623716796875</v>
      </c>
      <c r="F189" s="100">
        <v>10.567006652832031</v>
      </c>
      <c r="G189" s="100">
        <v>3.3896321430206298</v>
      </c>
      <c r="H189" s="100">
        <v>4.2726509666442869</v>
      </c>
      <c r="I189" s="100">
        <v>64.546563842773438</v>
      </c>
      <c r="J189" s="100">
        <v>7.1327298431396482</v>
      </c>
      <c r="K189" s="101">
        <v>212.53038378906251</v>
      </c>
      <c r="L189" s="102">
        <f t="shared" si="6"/>
        <v>0</v>
      </c>
      <c r="M189" s="102">
        <v>0</v>
      </c>
      <c r="N189" s="102">
        <v>0</v>
      </c>
      <c r="O189" s="103">
        <v>0</v>
      </c>
      <c r="P189" s="104">
        <v>0</v>
      </c>
      <c r="Q189" s="105">
        <v>0</v>
      </c>
    </row>
    <row r="190" spans="1:17" x14ac:dyDescent="0.25">
      <c r="A190" s="106">
        <f t="shared" si="8"/>
        <v>49826</v>
      </c>
      <c r="B190" s="106" t="str">
        <f>+asset_level_drivers!$C$1</f>
        <v>Munson</v>
      </c>
      <c r="C190" s="93">
        <v>33</v>
      </c>
      <c r="D190" s="94">
        <v>5.6675688400268553</v>
      </c>
      <c r="E190" s="94">
        <v>113.03934765625</v>
      </c>
      <c r="F190" s="94">
        <v>10.512660552978515</v>
      </c>
      <c r="G190" s="94">
        <v>3.3707470359802247</v>
      </c>
      <c r="H190" s="94">
        <v>4.2506765785217286</v>
      </c>
      <c r="I190" s="94">
        <v>64.214598754882815</v>
      </c>
      <c r="J190" s="94">
        <v>7.0960461120605469</v>
      </c>
      <c r="K190" s="95">
        <v>212.3056611328125</v>
      </c>
      <c r="L190" s="94">
        <f t="shared" si="6"/>
        <v>0</v>
      </c>
      <c r="M190" s="94">
        <v>0</v>
      </c>
      <c r="N190" s="94">
        <v>0</v>
      </c>
      <c r="O190" s="96">
        <v>0</v>
      </c>
      <c r="P190" s="95">
        <v>0</v>
      </c>
      <c r="Q190" s="97">
        <v>0</v>
      </c>
    </row>
    <row r="191" spans="1:17" x14ac:dyDescent="0.25">
      <c r="A191" s="98">
        <f t="shared" si="8"/>
        <v>49856</v>
      </c>
      <c r="B191" s="98" t="str">
        <f>+asset_level_drivers!$C$1</f>
        <v>Munson</v>
      </c>
      <c r="C191" s="99">
        <v>33</v>
      </c>
      <c r="D191" s="100">
        <v>5.6384204368591311</v>
      </c>
      <c r="E191" s="100">
        <v>112.45798461914063</v>
      </c>
      <c r="F191" s="100">
        <v>10.458593627929687</v>
      </c>
      <c r="G191" s="100">
        <v>3.3519929294586182</v>
      </c>
      <c r="H191" s="100">
        <v>4.2288153266906736</v>
      </c>
      <c r="I191" s="100">
        <v>63.884343994140622</v>
      </c>
      <c r="J191" s="100">
        <v>7.0595509338378903</v>
      </c>
      <c r="K191" s="101">
        <v>212.08214160156251</v>
      </c>
      <c r="L191" s="102">
        <f t="shared" si="6"/>
        <v>0</v>
      </c>
      <c r="M191" s="102">
        <v>0</v>
      </c>
      <c r="N191" s="102">
        <v>0</v>
      </c>
      <c r="O191" s="103">
        <v>0</v>
      </c>
      <c r="P191" s="104">
        <v>0</v>
      </c>
      <c r="Q191" s="105">
        <v>0</v>
      </c>
    </row>
    <row r="192" spans="1:17" x14ac:dyDescent="0.25">
      <c r="A192" s="106">
        <f t="shared" si="8"/>
        <v>49887</v>
      </c>
      <c r="B192" s="106" t="str">
        <f>+asset_level_drivers!$C$1</f>
        <v>Munson</v>
      </c>
      <c r="C192" s="93">
        <v>33</v>
      </c>
      <c r="D192" s="94">
        <v>5.5553300743103025</v>
      </c>
      <c r="E192" s="94">
        <v>109.88917016601563</v>
      </c>
      <c r="F192" s="94">
        <v>10.219693878173828</v>
      </c>
      <c r="G192" s="94">
        <v>3.3333684978485105</v>
      </c>
      <c r="H192" s="94">
        <v>4.1664975395202637</v>
      </c>
      <c r="I192" s="94">
        <v>62.421232299804686</v>
      </c>
      <c r="J192" s="94">
        <v>6.8982937316894528</v>
      </c>
      <c r="K192" s="95">
        <v>204.4166474609375</v>
      </c>
      <c r="L192" s="94">
        <f t="shared" si="6"/>
        <v>0</v>
      </c>
      <c r="M192" s="94">
        <v>0</v>
      </c>
      <c r="N192" s="94">
        <v>0</v>
      </c>
      <c r="O192" s="96">
        <v>0</v>
      </c>
      <c r="P192" s="95">
        <v>0</v>
      </c>
      <c r="Q192" s="97">
        <v>0</v>
      </c>
    </row>
    <row r="193" spans="1:17" x14ac:dyDescent="0.25">
      <c r="A193" s="98">
        <f t="shared" si="8"/>
        <v>49918</v>
      </c>
      <c r="B193" s="98" t="str">
        <f>+asset_level_drivers!$C$1</f>
        <v>Munson</v>
      </c>
      <c r="C193" s="99">
        <v>33</v>
      </c>
      <c r="D193" s="100">
        <v>5.5267590293884279</v>
      </c>
      <c r="E193" s="100">
        <v>109.32400830078124</v>
      </c>
      <c r="F193" s="100">
        <v>10.167133865356446</v>
      </c>
      <c r="G193" s="100">
        <v>3.3148701496124269</v>
      </c>
      <c r="H193" s="100">
        <v>4.1450692710876469</v>
      </c>
      <c r="I193" s="100">
        <v>62.100199218749999</v>
      </c>
      <c r="J193" s="100">
        <v>6.8628156280517576</v>
      </c>
      <c r="K193" s="101">
        <v>204.19897851562499</v>
      </c>
      <c r="L193" s="102">
        <f t="shared" si="6"/>
        <v>0</v>
      </c>
      <c r="M193" s="102">
        <v>0</v>
      </c>
      <c r="N193" s="102">
        <v>0</v>
      </c>
      <c r="O193" s="103">
        <v>0</v>
      </c>
      <c r="P193" s="104">
        <v>0</v>
      </c>
      <c r="Q193" s="105">
        <v>0</v>
      </c>
    </row>
    <row r="194" spans="1:17" x14ac:dyDescent="0.25">
      <c r="A194" s="106">
        <f t="shared" si="8"/>
        <v>49948</v>
      </c>
      <c r="B194" s="106" t="str">
        <f>+asset_level_drivers!$C$1</f>
        <v>Munson</v>
      </c>
      <c r="C194" s="93">
        <v>33</v>
      </c>
      <c r="D194" s="94">
        <v>5.4983349037170406</v>
      </c>
      <c r="E194" s="94">
        <v>108.76175341796875</v>
      </c>
      <c r="F194" s="94">
        <v>10.114844131469727</v>
      </c>
      <c r="G194" s="94">
        <v>3.2964953479766845</v>
      </c>
      <c r="H194" s="94">
        <v>4.1237512168884276</v>
      </c>
      <c r="I194" s="94">
        <v>61.780817260742189</v>
      </c>
      <c r="J194" s="94">
        <v>6.8275200347900391</v>
      </c>
      <c r="K194" s="95">
        <v>203.98246777343749</v>
      </c>
      <c r="L194" s="94">
        <f t="shared" ref="L194:L257" si="9">+P194+O194</f>
        <v>0</v>
      </c>
      <c r="M194" s="94">
        <v>0</v>
      </c>
      <c r="N194" s="94">
        <v>0</v>
      </c>
      <c r="O194" s="96">
        <v>0</v>
      </c>
      <c r="P194" s="95">
        <v>0</v>
      </c>
      <c r="Q194" s="97">
        <v>0</v>
      </c>
    </row>
    <row r="195" spans="1:17" x14ac:dyDescent="0.25">
      <c r="A195" s="98">
        <f t="shared" ref="A195:A258" si="10">+EOMONTH(A194,1)</f>
        <v>49979</v>
      </c>
      <c r="B195" s="98" t="str">
        <f>+asset_level_drivers!$C$1</f>
        <v>Munson</v>
      </c>
      <c r="C195" s="99">
        <v>33</v>
      </c>
      <c r="D195" s="100">
        <v>5.4700568199157713</v>
      </c>
      <c r="E195" s="100">
        <v>108.20239038085937</v>
      </c>
      <c r="F195" s="100">
        <v>10.062823287963868</v>
      </c>
      <c r="G195" s="100">
        <v>3.2480248756408692</v>
      </c>
      <c r="H195" s="100">
        <v>4.1025425910949709</v>
      </c>
      <c r="I195" s="100">
        <v>61.46307727050781</v>
      </c>
      <c r="J195" s="100">
        <v>6.7924059753417971</v>
      </c>
      <c r="K195" s="101">
        <v>203.72268798828125</v>
      </c>
      <c r="L195" s="102">
        <f t="shared" si="9"/>
        <v>0</v>
      </c>
      <c r="M195" s="102">
        <v>0</v>
      </c>
      <c r="N195" s="102">
        <v>0</v>
      </c>
      <c r="O195" s="103">
        <v>0</v>
      </c>
      <c r="P195" s="104">
        <v>0</v>
      </c>
      <c r="Q195" s="105">
        <v>0</v>
      </c>
    </row>
    <row r="196" spans="1:17" x14ac:dyDescent="0.25">
      <c r="A196" s="106">
        <f t="shared" si="10"/>
        <v>50009</v>
      </c>
      <c r="B196" s="106" t="str">
        <f>+asset_level_drivers!$C$1</f>
        <v>Munson</v>
      </c>
      <c r="C196" s="93">
        <v>33</v>
      </c>
      <c r="D196" s="94">
        <v>5.4419242706298832</v>
      </c>
      <c r="E196" s="94">
        <v>107.64590551757813</v>
      </c>
      <c r="F196" s="94">
        <v>10.011070297241211</v>
      </c>
      <c r="G196" s="94">
        <v>3.2300978088378907</v>
      </c>
      <c r="H196" s="94">
        <v>4.0814432296752932</v>
      </c>
      <c r="I196" s="94">
        <v>61.146972900390622</v>
      </c>
      <c r="J196" s="94">
        <v>6.7574728088378908</v>
      </c>
      <c r="K196" s="95">
        <v>203.50878222656249</v>
      </c>
      <c r="L196" s="94">
        <f t="shared" si="9"/>
        <v>0</v>
      </c>
      <c r="M196" s="94">
        <v>0</v>
      </c>
      <c r="N196" s="94">
        <v>0</v>
      </c>
      <c r="O196" s="96">
        <v>0</v>
      </c>
      <c r="P196" s="95">
        <v>0</v>
      </c>
      <c r="Q196" s="97">
        <v>0</v>
      </c>
    </row>
    <row r="197" spans="1:17" x14ac:dyDescent="0.25">
      <c r="A197" s="98">
        <f t="shared" si="10"/>
        <v>50040</v>
      </c>
      <c r="B197" s="98" t="str">
        <f>+asset_level_drivers!$C$1</f>
        <v>Munson</v>
      </c>
      <c r="C197" s="99">
        <v>33</v>
      </c>
      <c r="D197" s="100">
        <v>5.4139363441467285</v>
      </c>
      <c r="E197" s="100">
        <v>107.09227978515625</v>
      </c>
      <c r="F197" s="100">
        <v>9.9595829620361336</v>
      </c>
      <c r="G197" s="100">
        <v>3.2122838039398194</v>
      </c>
      <c r="H197" s="100">
        <v>4.0604522705078123</v>
      </c>
      <c r="I197" s="100">
        <v>60.832492431640624</v>
      </c>
      <c r="J197" s="100">
        <v>6.7227187805175781</v>
      </c>
      <c r="K197" s="101">
        <v>203.29599999999999</v>
      </c>
      <c r="L197" s="102">
        <f t="shared" si="9"/>
        <v>0</v>
      </c>
      <c r="M197" s="102">
        <v>0</v>
      </c>
      <c r="N197" s="102">
        <v>0</v>
      </c>
      <c r="O197" s="103">
        <v>0</v>
      </c>
      <c r="P197" s="104">
        <v>0</v>
      </c>
      <c r="Q197" s="105">
        <v>0</v>
      </c>
    </row>
    <row r="198" spans="1:17" x14ac:dyDescent="0.25">
      <c r="A198" s="106">
        <f t="shared" si="10"/>
        <v>50071</v>
      </c>
      <c r="B198" s="106" t="str">
        <f>+asset_level_drivers!$C$1</f>
        <v>Munson</v>
      </c>
      <c r="C198" s="93">
        <v>33</v>
      </c>
      <c r="D198" s="94">
        <v>5.3860923843383786</v>
      </c>
      <c r="E198" s="94">
        <v>106.54150219726563</v>
      </c>
      <c r="F198" s="94">
        <v>9.9083608245849604</v>
      </c>
      <c r="G198" s="94">
        <v>3.1945788612365722</v>
      </c>
      <c r="H198" s="94">
        <v>4.0395692214965822</v>
      </c>
      <c r="I198" s="94">
        <v>60.519629638671873</v>
      </c>
      <c r="J198" s="94">
        <v>6.6881439514160155</v>
      </c>
      <c r="K198" s="95">
        <v>203.08434521484375</v>
      </c>
      <c r="L198" s="94">
        <f t="shared" si="9"/>
        <v>0</v>
      </c>
      <c r="M198" s="94">
        <v>0</v>
      </c>
      <c r="N198" s="94">
        <v>0</v>
      </c>
      <c r="O198" s="96">
        <v>0</v>
      </c>
      <c r="P198" s="95">
        <v>0</v>
      </c>
      <c r="Q198" s="97">
        <v>0</v>
      </c>
    </row>
    <row r="199" spans="1:17" x14ac:dyDescent="0.25">
      <c r="A199" s="98">
        <f t="shared" si="10"/>
        <v>50099</v>
      </c>
      <c r="B199" s="98" t="str">
        <f>+asset_level_drivers!$C$1</f>
        <v>Munson</v>
      </c>
      <c r="C199" s="99">
        <v>33</v>
      </c>
      <c r="D199" s="100">
        <v>5.3583915824890136</v>
      </c>
      <c r="E199" s="100">
        <v>105.993556640625</v>
      </c>
      <c r="F199" s="100">
        <v>9.8574018402099615</v>
      </c>
      <c r="G199" s="100">
        <v>3.1471176567077639</v>
      </c>
      <c r="H199" s="100">
        <v>4.0187937126159667</v>
      </c>
      <c r="I199" s="100">
        <v>60.208375854492189</v>
      </c>
      <c r="J199" s="100">
        <v>6.6537464904785155</v>
      </c>
      <c r="K199" s="101">
        <v>202.8298974609375</v>
      </c>
      <c r="L199" s="102">
        <f t="shared" si="9"/>
        <v>0</v>
      </c>
      <c r="M199" s="102">
        <v>0</v>
      </c>
      <c r="N199" s="102">
        <v>0</v>
      </c>
      <c r="O199" s="103">
        <v>0</v>
      </c>
      <c r="P199" s="104">
        <v>0</v>
      </c>
      <c r="Q199" s="105">
        <v>0</v>
      </c>
    </row>
    <row r="200" spans="1:17" x14ac:dyDescent="0.25">
      <c r="A200" s="106">
        <f t="shared" si="10"/>
        <v>50130</v>
      </c>
      <c r="B200" s="106" t="str">
        <f>+asset_level_drivers!$C$1</f>
        <v>Munson</v>
      </c>
      <c r="C200" s="93">
        <v>33</v>
      </c>
      <c r="D200" s="94">
        <v>5.3308332672119141</v>
      </c>
      <c r="E200" s="94">
        <v>105.44843041992188</v>
      </c>
      <c r="F200" s="94">
        <v>9.8067049255371099</v>
      </c>
      <c r="G200" s="94">
        <v>3.1298084487915041</v>
      </c>
      <c r="H200" s="94">
        <v>3.9981249694824217</v>
      </c>
      <c r="I200" s="94">
        <v>59.898723754882809</v>
      </c>
      <c r="J200" s="94">
        <v>6.61952604675293</v>
      </c>
      <c r="K200" s="95">
        <v>202.62072900390626</v>
      </c>
      <c r="L200" s="94">
        <f t="shared" si="9"/>
        <v>0</v>
      </c>
      <c r="M200" s="94">
        <v>0</v>
      </c>
      <c r="N200" s="94">
        <v>0</v>
      </c>
      <c r="O200" s="96">
        <v>0</v>
      </c>
      <c r="P200" s="95">
        <v>0</v>
      </c>
      <c r="Q200" s="97">
        <v>0</v>
      </c>
    </row>
    <row r="201" spans="1:17" x14ac:dyDescent="0.25">
      <c r="A201" s="98">
        <f t="shared" si="10"/>
        <v>50160</v>
      </c>
      <c r="B201" s="98" t="str">
        <f>+asset_level_drivers!$C$1</f>
        <v>Munson</v>
      </c>
      <c r="C201" s="99">
        <v>33</v>
      </c>
      <c r="D201" s="100">
        <v>5.3034167251586917</v>
      </c>
      <c r="E201" s="100">
        <v>104.90610913085938</v>
      </c>
      <c r="F201" s="100">
        <v>9.7562691955566407</v>
      </c>
      <c r="G201" s="100">
        <v>3.112604782104492</v>
      </c>
      <c r="H201" s="100">
        <v>3.9775624389648438</v>
      </c>
      <c r="I201" s="100">
        <v>59.59066467285156</v>
      </c>
      <c r="J201" s="100">
        <v>6.5854819335937496</v>
      </c>
      <c r="K201" s="101">
        <v>202.41265576171875</v>
      </c>
      <c r="L201" s="102">
        <f t="shared" si="9"/>
        <v>0</v>
      </c>
      <c r="M201" s="102">
        <v>0</v>
      </c>
      <c r="N201" s="102">
        <v>0</v>
      </c>
      <c r="O201" s="103">
        <v>0</v>
      </c>
      <c r="P201" s="104">
        <v>0</v>
      </c>
      <c r="Q201" s="105">
        <v>0</v>
      </c>
    </row>
    <row r="202" spans="1:17" x14ac:dyDescent="0.25">
      <c r="A202" s="106">
        <f t="shared" si="10"/>
        <v>50191</v>
      </c>
      <c r="B202" s="106" t="str">
        <f>+asset_level_drivers!$C$1</f>
        <v>Munson</v>
      </c>
      <c r="C202" s="93">
        <v>33</v>
      </c>
      <c r="D202" s="94">
        <v>5.2761412239074703</v>
      </c>
      <c r="E202" s="94">
        <v>104.36657495117187</v>
      </c>
      <c r="F202" s="94">
        <v>9.7060923919677737</v>
      </c>
      <c r="G202" s="94">
        <v>3.0955058307647705</v>
      </c>
      <c r="H202" s="94">
        <v>3.9571059417724608</v>
      </c>
      <c r="I202" s="94">
        <v>59.284188232421876</v>
      </c>
      <c r="J202" s="94">
        <v>6.5516126098632812</v>
      </c>
      <c r="K202" s="95">
        <v>202.20567871093749</v>
      </c>
      <c r="L202" s="94">
        <f t="shared" si="9"/>
        <v>0</v>
      </c>
      <c r="M202" s="94">
        <v>0</v>
      </c>
      <c r="N202" s="94">
        <v>0</v>
      </c>
      <c r="O202" s="96">
        <v>0</v>
      </c>
      <c r="P202" s="95">
        <v>0</v>
      </c>
      <c r="Q202" s="97">
        <v>0</v>
      </c>
    </row>
    <row r="203" spans="1:17" x14ac:dyDescent="0.25">
      <c r="A203" s="98">
        <f t="shared" si="10"/>
        <v>50221</v>
      </c>
      <c r="B203" s="98" t="str">
        <f>+asset_level_drivers!$C$1</f>
        <v>Munson</v>
      </c>
      <c r="C203" s="99">
        <v>33</v>
      </c>
      <c r="D203" s="100">
        <v>5.2490059509277343</v>
      </c>
      <c r="E203" s="100">
        <v>103.82981420898437</v>
      </c>
      <c r="F203" s="100">
        <v>9.6561737060546875</v>
      </c>
      <c r="G203" s="100">
        <v>3.0785107021331788</v>
      </c>
      <c r="H203" s="100">
        <v>3.9367545394897463</v>
      </c>
      <c r="I203" s="100">
        <v>58.979287841796875</v>
      </c>
      <c r="J203" s="100">
        <v>6.517917465209961</v>
      </c>
      <c r="K203" s="101">
        <v>201.99978613281249</v>
      </c>
      <c r="L203" s="102">
        <f t="shared" si="9"/>
        <v>0</v>
      </c>
      <c r="M203" s="102">
        <v>0</v>
      </c>
      <c r="N203" s="102">
        <v>0</v>
      </c>
      <c r="O203" s="103">
        <v>0</v>
      </c>
      <c r="P203" s="104">
        <v>0</v>
      </c>
      <c r="Q203" s="105">
        <v>0</v>
      </c>
    </row>
    <row r="204" spans="1:17" x14ac:dyDescent="0.25">
      <c r="A204" s="106">
        <f t="shared" si="10"/>
        <v>50252</v>
      </c>
      <c r="B204" s="106" t="str">
        <f>+asset_level_drivers!$C$1</f>
        <v>Munson</v>
      </c>
      <c r="C204" s="93">
        <v>33</v>
      </c>
      <c r="D204" s="94">
        <v>5.2220102424621579</v>
      </c>
      <c r="E204" s="94">
        <v>103.29581811523437</v>
      </c>
      <c r="F204" s="94">
        <v>9.6065120849609382</v>
      </c>
      <c r="G204" s="94">
        <v>3.0616187305450437</v>
      </c>
      <c r="H204" s="94">
        <v>3.9165076599121096</v>
      </c>
      <c r="I204" s="94">
        <v>58.675957763671875</v>
      </c>
      <c r="J204" s="94">
        <v>6.4843958587646489</v>
      </c>
      <c r="K204" s="95">
        <v>201.79498291015625</v>
      </c>
      <c r="L204" s="94">
        <f t="shared" si="9"/>
        <v>0</v>
      </c>
      <c r="M204" s="94">
        <v>0</v>
      </c>
      <c r="N204" s="94">
        <v>0</v>
      </c>
      <c r="O204" s="96">
        <v>0</v>
      </c>
      <c r="P204" s="95">
        <v>0</v>
      </c>
      <c r="Q204" s="97">
        <v>0</v>
      </c>
    </row>
    <row r="205" spans="1:17" x14ac:dyDescent="0.25">
      <c r="A205" s="98">
        <f t="shared" si="10"/>
        <v>50283</v>
      </c>
      <c r="B205" s="98" t="str">
        <f>+asset_level_drivers!$C$1</f>
        <v>Munson</v>
      </c>
      <c r="C205" s="99">
        <v>33</v>
      </c>
      <c r="D205" s="100">
        <v>5.1951533432006833</v>
      </c>
      <c r="E205" s="100">
        <v>102.76456689453126</v>
      </c>
      <c r="F205" s="100">
        <v>9.5571056518554691</v>
      </c>
      <c r="G205" s="100">
        <v>3.0448288860321044</v>
      </c>
      <c r="H205" s="100">
        <v>3.8963650131225585</v>
      </c>
      <c r="I205" s="100">
        <v>58.374187011718753</v>
      </c>
      <c r="J205" s="100">
        <v>6.4510466308593752</v>
      </c>
      <c r="K205" s="101">
        <v>201.59124853515624</v>
      </c>
      <c r="L205" s="102">
        <f t="shared" si="9"/>
        <v>0</v>
      </c>
      <c r="M205" s="102">
        <v>0</v>
      </c>
      <c r="N205" s="102">
        <v>0</v>
      </c>
      <c r="O205" s="103">
        <v>0</v>
      </c>
      <c r="P205" s="104">
        <v>0</v>
      </c>
      <c r="Q205" s="105">
        <v>0</v>
      </c>
    </row>
    <row r="206" spans="1:17" x14ac:dyDescent="0.25">
      <c r="A206" s="106">
        <f t="shared" si="10"/>
        <v>50313</v>
      </c>
      <c r="B206" s="106" t="str">
        <f>+asset_level_drivers!$C$1</f>
        <v>Munson</v>
      </c>
      <c r="C206" s="93">
        <v>33</v>
      </c>
      <c r="D206" s="94">
        <v>5.1684345855712888</v>
      </c>
      <c r="E206" s="94">
        <v>102.23604638671875</v>
      </c>
      <c r="F206" s="94">
        <v>9.507953414916992</v>
      </c>
      <c r="G206" s="94">
        <v>3.0281397972106934</v>
      </c>
      <c r="H206" s="94">
        <v>3.8763258934020994</v>
      </c>
      <c r="I206" s="94">
        <v>58.073966796874998</v>
      </c>
      <c r="J206" s="94">
        <v>6.4178687896728519</v>
      </c>
      <c r="K206" s="95">
        <v>201.38858496093749</v>
      </c>
      <c r="L206" s="94">
        <f t="shared" si="9"/>
        <v>0</v>
      </c>
      <c r="M206" s="94">
        <v>0</v>
      </c>
      <c r="N206" s="94">
        <v>0</v>
      </c>
      <c r="O206" s="96">
        <v>0</v>
      </c>
      <c r="P206" s="95">
        <v>0</v>
      </c>
      <c r="Q206" s="97">
        <v>0</v>
      </c>
    </row>
    <row r="207" spans="1:17" x14ac:dyDescent="0.25">
      <c r="A207" s="98">
        <f t="shared" si="10"/>
        <v>50344</v>
      </c>
      <c r="B207" s="98" t="str">
        <f>+asset_level_drivers!$C$1</f>
        <v>Munson</v>
      </c>
      <c r="C207" s="99">
        <v>33</v>
      </c>
      <c r="D207" s="100">
        <v>5.1418532295227051</v>
      </c>
      <c r="E207" s="100">
        <v>101.7102451171875</v>
      </c>
      <c r="F207" s="100">
        <v>9.4590537109374999</v>
      </c>
      <c r="G207" s="100">
        <v>3.0115505332946779</v>
      </c>
      <c r="H207" s="100">
        <v>3.8563899078369142</v>
      </c>
      <c r="I207" s="100">
        <v>57.775291992187498</v>
      </c>
      <c r="J207" s="100">
        <v>6.3848613891601564</v>
      </c>
      <c r="K207" s="101">
        <v>201.1869853515625</v>
      </c>
      <c r="L207" s="102">
        <f t="shared" si="9"/>
        <v>0</v>
      </c>
      <c r="M207" s="102">
        <v>0</v>
      </c>
      <c r="N207" s="102">
        <v>0</v>
      </c>
      <c r="O207" s="103">
        <v>0</v>
      </c>
      <c r="P207" s="104">
        <v>0</v>
      </c>
      <c r="Q207" s="105">
        <v>0</v>
      </c>
    </row>
    <row r="208" spans="1:17" x14ac:dyDescent="0.25">
      <c r="A208" s="106">
        <f t="shared" si="10"/>
        <v>50374</v>
      </c>
      <c r="B208" s="106" t="str">
        <f>+asset_level_drivers!$C$1</f>
        <v>Munson</v>
      </c>
      <c r="C208" s="93">
        <v>33</v>
      </c>
      <c r="D208" s="94">
        <v>5.1154086380004884</v>
      </c>
      <c r="E208" s="94">
        <v>101.18714868164062</v>
      </c>
      <c r="F208" s="94">
        <v>9.4104058685302743</v>
      </c>
      <c r="G208" s="94">
        <v>2.9950604953765869</v>
      </c>
      <c r="H208" s="94">
        <v>3.8365564765930178</v>
      </c>
      <c r="I208" s="94">
        <v>57.478152832031249</v>
      </c>
      <c r="J208" s="94">
        <v>6.3520243072509768</v>
      </c>
      <c r="K208" s="95">
        <v>200.98644433593751</v>
      </c>
      <c r="L208" s="94">
        <f t="shared" si="9"/>
        <v>0</v>
      </c>
      <c r="M208" s="94">
        <v>0</v>
      </c>
      <c r="N208" s="94">
        <v>0</v>
      </c>
      <c r="O208" s="96">
        <v>0</v>
      </c>
      <c r="P208" s="95">
        <v>0</v>
      </c>
      <c r="Q208" s="97">
        <v>0</v>
      </c>
    </row>
    <row r="209" spans="1:17" x14ac:dyDescent="0.25">
      <c r="A209" s="98">
        <f t="shared" si="10"/>
        <v>50405</v>
      </c>
      <c r="B209" s="98" t="str">
        <f>+asset_level_drivers!$C$1</f>
        <v>Munson</v>
      </c>
      <c r="C209" s="99">
        <v>33</v>
      </c>
      <c r="D209" s="100">
        <v>5.0891000633239747</v>
      </c>
      <c r="E209" s="100">
        <v>100.66674218750001</v>
      </c>
      <c r="F209" s="100">
        <v>9.3620079498291009</v>
      </c>
      <c r="G209" s="100">
        <v>2.9489126167297361</v>
      </c>
      <c r="H209" s="100">
        <v>3.816825023651123</v>
      </c>
      <c r="I209" s="100">
        <v>57.182542968749999</v>
      </c>
      <c r="J209" s="100">
        <v>6.3193557281494144</v>
      </c>
      <c r="K209" s="101">
        <v>200.7432119140625</v>
      </c>
      <c r="L209" s="102">
        <f t="shared" si="9"/>
        <v>0</v>
      </c>
      <c r="M209" s="102">
        <v>0</v>
      </c>
      <c r="N209" s="102">
        <v>0</v>
      </c>
      <c r="O209" s="103">
        <v>0</v>
      </c>
      <c r="P209" s="104">
        <v>0</v>
      </c>
      <c r="Q209" s="105">
        <v>0</v>
      </c>
    </row>
    <row r="210" spans="1:17" x14ac:dyDescent="0.25">
      <c r="A210" s="106">
        <f t="shared" si="10"/>
        <v>50436</v>
      </c>
      <c r="B210" s="106" t="str">
        <f>+asset_level_drivers!$C$1</f>
        <v>Munson</v>
      </c>
      <c r="C210" s="93">
        <v>33</v>
      </c>
      <c r="D210" s="94">
        <v>5.0629267768859867</v>
      </c>
      <c r="E210" s="94">
        <v>100.14901220703125</v>
      </c>
      <c r="F210" s="94">
        <v>9.3138591156005859</v>
      </c>
      <c r="G210" s="94">
        <v>2.9327980537414549</v>
      </c>
      <c r="H210" s="94">
        <v>3.7971950416564941</v>
      </c>
      <c r="I210" s="94">
        <v>56.888451904296872</v>
      </c>
      <c r="J210" s="94">
        <v>6.2868550872802738</v>
      </c>
      <c r="K210" s="95">
        <v>200.54502929687499</v>
      </c>
      <c r="L210" s="94">
        <f t="shared" si="9"/>
        <v>0</v>
      </c>
      <c r="M210" s="94">
        <v>0</v>
      </c>
      <c r="N210" s="94">
        <v>0</v>
      </c>
      <c r="O210" s="96">
        <v>0</v>
      </c>
      <c r="P210" s="95">
        <v>0</v>
      </c>
      <c r="Q210" s="97">
        <v>0</v>
      </c>
    </row>
    <row r="211" spans="1:17" x14ac:dyDescent="0.25">
      <c r="A211" s="98">
        <f t="shared" si="10"/>
        <v>50464</v>
      </c>
      <c r="B211" s="98" t="str">
        <f>+asset_level_drivers!$C$1</f>
        <v>Munson</v>
      </c>
      <c r="C211" s="99">
        <v>33</v>
      </c>
      <c r="D211" s="100">
        <v>5.0368881072998049</v>
      </c>
      <c r="E211" s="100">
        <v>99.633943847656255</v>
      </c>
      <c r="F211" s="100">
        <v>9.2659576110839836</v>
      </c>
      <c r="G211" s="100">
        <v>2.916779384613037</v>
      </c>
      <c r="H211" s="100">
        <v>3.7776660156249999</v>
      </c>
      <c r="I211" s="100">
        <v>56.595873901367185</v>
      </c>
      <c r="J211" s="100">
        <v>6.254521621704102</v>
      </c>
      <c r="K211" s="101">
        <v>200.34788037109374</v>
      </c>
      <c r="L211" s="102">
        <f t="shared" si="9"/>
        <v>0</v>
      </c>
      <c r="M211" s="102">
        <v>0</v>
      </c>
      <c r="N211" s="102">
        <v>0</v>
      </c>
      <c r="O211" s="103">
        <v>0</v>
      </c>
      <c r="P211" s="104">
        <v>0</v>
      </c>
      <c r="Q211" s="105">
        <v>0</v>
      </c>
    </row>
    <row r="212" spans="1:17" x14ac:dyDescent="0.25">
      <c r="A212" s="106">
        <f t="shared" si="10"/>
        <v>50495</v>
      </c>
      <c r="B212" s="106" t="str">
        <f>+asset_level_drivers!$C$1</f>
        <v>Munson</v>
      </c>
      <c r="C212" s="93">
        <v>33</v>
      </c>
      <c r="D212" s="94">
        <v>5.010983318328857</v>
      </c>
      <c r="E212" s="94">
        <v>99.121525878906255</v>
      </c>
      <c r="F212" s="94">
        <v>9.2183028717041022</v>
      </c>
      <c r="G212" s="94">
        <v>2.9008546428680422</v>
      </c>
      <c r="H212" s="94">
        <v>3.7582375068664549</v>
      </c>
      <c r="I212" s="94">
        <v>56.304800170898439</v>
      </c>
      <c r="J212" s="94">
        <v>6.2223546752929684</v>
      </c>
      <c r="K212" s="95">
        <v>200.15177246093751</v>
      </c>
      <c r="L212" s="94">
        <f t="shared" si="9"/>
        <v>0</v>
      </c>
      <c r="M212" s="94">
        <v>0</v>
      </c>
      <c r="N212" s="94">
        <v>0</v>
      </c>
      <c r="O212" s="96">
        <v>0</v>
      </c>
      <c r="P212" s="95">
        <v>0</v>
      </c>
      <c r="Q212" s="97">
        <v>0</v>
      </c>
    </row>
    <row r="213" spans="1:17" x14ac:dyDescent="0.25">
      <c r="A213" s="98">
        <f t="shared" si="10"/>
        <v>50525</v>
      </c>
      <c r="B213" s="98" t="str">
        <f>+asset_level_drivers!$C$1</f>
        <v>Munson</v>
      </c>
      <c r="C213" s="99">
        <v>33</v>
      </c>
      <c r="D213" s="100">
        <v>4.9852117919921879</v>
      </c>
      <c r="E213" s="100">
        <v>98.611742675781244</v>
      </c>
      <c r="F213" s="100">
        <v>9.1708930511474609</v>
      </c>
      <c r="G213" s="100">
        <v>2.8850225219726564</v>
      </c>
      <c r="H213" s="100">
        <v>3.7389087715148928</v>
      </c>
      <c r="I213" s="100">
        <v>56.015224487304685</v>
      </c>
      <c r="J213" s="100">
        <v>6.1903530426025393</v>
      </c>
      <c r="K213" s="101">
        <v>199.95668505859376</v>
      </c>
      <c r="L213" s="102">
        <f t="shared" si="9"/>
        <v>0</v>
      </c>
      <c r="M213" s="102">
        <v>0</v>
      </c>
      <c r="N213" s="102">
        <v>0</v>
      </c>
      <c r="O213" s="103">
        <v>0</v>
      </c>
      <c r="P213" s="104">
        <v>0</v>
      </c>
      <c r="Q213" s="105">
        <v>0</v>
      </c>
    </row>
    <row r="214" spans="1:17" x14ac:dyDescent="0.25">
      <c r="A214" s="106">
        <f t="shared" si="10"/>
        <v>50556</v>
      </c>
      <c r="B214" s="106" t="str">
        <f>+asset_level_drivers!$C$1</f>
        <v>Munson</v>
      </c>
      <c r="C214" s="93">
        <v>33</v>
      </c>
      <c r="D214" s="94">
        <v>4.9595728034973146</v>
      </c>
      <c r="E214" s="94">
        <v>98.104582031250004</v>
      </c>
      <c r="F214" s="94">
        <v>9.1237270812988278</v>
      </c>
      <c r="G214" s="94">
        <v>2.8692823867797852</v>
      </c>
      <c r="H214" s="94">
        <v>3.7196796798706053</v>
      </c>
      <c r="I214" s="94">
        <v>55.7271376953125</v>
      </c>
      <c r="J214" s="94">
        <v>6.1585160675048831</v>
      </c>
      <c r="K214" s="95">
        <v>199.76261376953124</v>
      </c>
      <c r="L214" s="94">
        <f t="shared" si="9"/>
        <v>0</v>
      </c>
      <c r="M214" s="94">
        <v>0</v>
      </c>
      <c r="N214" s="94">
        <v>0</v>
      </c>
      <c r="O214" s="96">
        <v>0</v>
      </c>
      <c r="P214" s="95">
        <v>0</v>
      </c>
      <c r="Q214" s="97">
        <v>0</v>
      </c>
    </row>
    <row r="215" spans="1:17" x14ac:dyDescent="0.25">
      <c r="A215" s="98">
        <f t="shared" si="10"/>
        <v>50586</v>
      </c>
      <c r="B215" s="98" t="str">
        <f>+asset_level_drivers!$C$1</f>
        <v>Munson</v>
      </c>
      <c r="C215" s="99">
        <v>33</v>
      </c>
      <c r="D215" s="100">
        <v>4.9340656661987303</v>
      </c>
      <c r="E215" s="100">
        <v>97.60002954101563</v>
      </c>
      <c r="F215" s="100">
        <v>9.0768037109375008</v>
      </c>
      <c r="G215" s="100">
        <v>2.8536336345672608</v>
      </c>
      <c r="H215" s="100">
        <v>3.7005491905212402</v>
      </c>
      <c r="I215" s="100">
        <v>55.440531982421874</v>
      </c>
      <c r="J215" s="100">
        <v>6.1268427581787108</v>
      </c>
      <c r="K215" s="101">
        <v>199.56955712890624</v>
      </c>
      <c r="L215" s="102">
        <f t="shared" si="9"/>
        <v>0</v>
      </c>
      <c r="M215" s="102">
        <v>0</v>
      </c>
      <c r="N215" s="102">
        <v>0</v>
      </c>
      <c r="O215" s="103">
        <v>0</v>
      </c>
      <c r="P215" s="104">
        <v>0</v>
      </c>
      <c r="Q215" s="105">
        <v>0</v>
      </c>
    </row>
    <row r="216" spans="1:17" x14ac:dyDescent="0.25">
      <c r="A216" s="106">
        <f t="shared" si="10"/>
        <v>50617</v>
      </c>
      <c r="B216" s="106" t="str">
        <f>+asset_level_drivers!$C$1</f>
        <v>Munson</v>
      </c>
      <c r="C216" s="93">
        <v>33</v>
      </c>
      <c r="D216" s="94">
        <v>4.9086897506713871</v>
      </c>
      <c r="E216" s="94">
        <v>97.098071289062503</v>
      </c>
      <c r="F216" s="94">
        <v>9.0301214752197261</v>
      </c>
      <c r="G216" s="94">
        <v>2.8380756511688232</v>
      </c>
      <c r="H216" s="94">
        <v>3.6815173225402833</v>
      </c>
      <c r="I216" s="94">
        <v>55.155400878906249</v>
      </c>
      <c r="J216" s="94">
        <v>6.0953322906494138</v>
      </c>
      <c r="K216" s="95">
        <v>199.37750634765624</v>
      </c>
      <c r="L216" s="94">
        <f t="shared" si="9"/>
        <v>0</v>
      </c>
      <c r="M216" s="94">
        <v>0</v>
      </c>
      <c r="N216" s="94">
        <v>0</v>
      </c>
      <c r="O216" s="96">
        <v>0</v>
      </c>
      <c r="P216" s="95">
        <v>0</v>
      </c>
      <c r="Q216" s="97">
        <v>0</v>
      </c>
    </row>
    <row r="217" spans="1:17" x14ac:dyDescent="0.25">
      <c r="A217" s="98">
        <f t="shared" si="10"/>
        <v>50648</v>
      </c>
      <c r="B217" s="98" t="str">
        <f>+asset_level_drivers!$C$1</f>
        <v>Munson</v>
      </c>
      <c r="C217" s="99">
        <v>33</v>
      </c>
      <c r="D217" s="100">
        <v>4.8834443321228029</v>
      </c>
      <c r="E217" s="100">
        <v>96.598695800781243</v>
      </c>
      <c r="F217" s="100">
        <v>8.9836795806884773</v>
      </c>
      <c r="G217" s="100">
        <v>2.8226078014373779</v>
      </c>
      <c r="H217" s="100">
        <v>3.6625831947326661</v>
      </c>
      <c r="I217" s="100">
        <v>54.871736938476559</v>
      </c>
      <c r="J217" s="100">
        <v>6.0639839782714846</v>
      </c>
      <c r="K217" s="101">
        <v>199.18646289062499</v>
      </c>
      <c r="L217" s="102">
        <f t="shared" si="9"/>
        <v>0</v>
      </c>
      <c r="M217" s="102">
        <v>0</v>
      </c>
      <c r="N217" s="102">
        <v>0</v>
      </c>
      <c r="O217" s="103">
        <v>0</v>
      </c>
      <c r="P217" s="104">
        <v>0</v>
      </c>
      <c r="Q217" s="105">
        <v>0</v>
      </c>
    </row>
    <row r="218" spans="1:17" x14ac:dyDescent="0.25">
      <c r="A218" s="106">
        <f t="shared" si="10"/>
        <v>50678</v>
      </c>
      <c r="B218" s="106" t="str">
        <f>+asset_level_drivers!$C$1</f>
        <v>Munson</v>
      </c>
      <c r="C218" s="93">
        <v>33</v>
      </c>
      <c r="D218" s="94">
        <v>4.8060993614196779</v>
      </c>
      <c r="E218" s="94">
        <v>94.046040771484371</v>
      </c>
      <c r="F218" s="94">
        <v>8.746282745361329</v>
      </c>
      <c r="G218" s="94">
        <v>2.7417634124755859</v>
      </c>
      <c r="H218" s="94">
        <v>3.604574447631836</v>
      </c>
      <c r="I218" s="94">
        <v>53.417698852539061</v>
      </c>
      <c r="J218" s="94">
        <v>5.9037411804199218</v>
      </c>
      <c r="K218" s="95">
        <v>191.43489208984374</v>
      </c>
      <c r="L218" s="94">
        <f t="shared" si="9"/>
        <v>0</v>
      </c>
      <c r="M218" s="94">
        <v>0</v>
      </c>
      <c r="N218" s="94">
        <v>0</v>
      </c>
      <c r="O218" s="96">
        <v>0</v>
      </c>
      <c r="P218" s="95">
        <v>0</v>
      </c>
      <c r="Q218" s="97">
        <v>0</v>
      </c>
    </row>
    <row r="219" spans="1:17" x14ac:dyDescent="0.25">
      <c r="A219" s="98">
        <f t="shared" si="10"/>
        <v>50709</v>
      </c>
      <c r="B219" s="98" t="str">
        <f>+asset_level_drivers!$C$1</f>
        <v>Munson</v>
      </c>
      <c r="C219" s="99">
        <v>33</v>
      </c>
      <c r="D219" s="100">
        <v>4.7813815002441409</v>
      </c>
      <c r="E219" s="100">
        <v>93.562361328124993</v>
      </c>
      <c r="F219" s="100">
        <v>8.7013004760742181</v>
      </c>
      <c r="G219" s="100">
        <v>2.7268687286376951</v>
      </c>
      <c r="H219" s="100">
        <v>3.5860360641479492</v>
      </c>
      <c r="I219" s="100">
        <v>53.142969848632809</v>
      </c>
      <c r="J219" s="100">
        <v>5.8733779449462888</v>
      </c>
      <c r="K219" s="101">
        <v>191.24998876953126</v>
      </c>
      <c r="L219" s="102">
        <f t="shared" si="9"/>
        <v>0</v>
      </c>
      <c r="M219" s="102">
        <v>0</v>
      </c>
      <c r="N219" s="102">
        <v>0</v>
      </c>
      <c r="O219" s="103">
        <v>0</v>
      </c>
      <c r="P219" s="104">
        <v>0</v>
      </c>
      <c r="Q219" s="105">
        <v>0</v>
      </c>
    </row>
    <row r="220" spans="1:17" x14ac:dyDescent="0.25">
      <c r="A220" s="106">
        <f t="shared" si="10"/>
        <v>50739</v>
      </c>
      <c r="B220" s="106" t="str">
        <f>+asset_level_drivers!$C$1</f>
        <v>Munson</v>
      </c>
      <c r="C220" s="93">
        <v>33</v>
      </c>
      <c r="D220" s="94">
        <v>4.7567907829284666</v>
      </c>
      <c r="E220" s="94">
        <v>93.081169921875002</v>
      </c>
      <c r="F220" s="94">
        <v>8.6565496826171877</v>
      </c>
      <c r="G220" s="94">
        <v>2.712059995651245</v>
      </c>
      <c r="H220" s="94">
        <v>3.5675930919647216</v>
      </c>
      <c r="I220" s="94">
        <v>52.869656860351562</v>
      </c>
      <c r="J220" s="94">
        <v>5.8431713409423827</v>
      </c>
      <c r="K220" s="95">
        <v>191.06605810546876</v>
      </c>
      <c r="L220" s="94">
        <f t="shared" si="9"/>
        <v>0</v>
      </c>
      <c r="M220" s="94">
        <v>0</v>
      </c>
      <c r="N220" s="94">
        <v>0</v>
      </c>
      <c r="O220" s="96">
        <v>0</v>
      </c>
      <c r="P220" s="95">
        <v>0</v>
      </c>
      <c r="Q220" s="97">
        <v>0</v>
      </c>
    </row>
    <row r="221" spans="1:17" x14ac:dyDescent="0.25">
      <c r="A221" s="98">
        <f t="shared" si="10"/>
        <v>50770</v>
      </c>
      <c r="B221" s="98" t="str">
        <f>+asset_level_drivers!$C$1</f>
        <v>Munson</v>
      </c>
      <c r="C221" s="99">
        <v>33</v>
      </c>
      <c r="D221" s="100">
        <v>4.732326557159424</v>
      </c>
      <c r="E221" s="100">
        <v>92.60245239257813</v>
      </c>
      <c r="F221" s="100">
        <v>8.6120290069580072</v>
      </c>
      <c r="G221" s="100">
        <v>2.6671003379821778</v>
      </c>
      <c r="H221" s="100">
        <v>3.5492448692321776</v>
      </c>
      <c r="I221" s="100">
        <v>52.597746459960938</v>
      </c>
      <c r="J221" s="100">
        <v>5.8131198120117187</v>
      </c>
      <c r="K221" s="101">
        <v>190.83863134765625</v>
      </c>
      <c r="L221" s="102">
        <f t="shared" si="9"/>
        <v>0</v>
      </c>
      <c r="M221" s="102">
        <v>0</v>
      </c>
      <c r="N221" s="102">
        <v>0</v>
      </c>
      <c r="O221" s="103">
        <v>0</v>
      </c>
      <c r="P221" s="104">
        <v>0</v>
      </c>
      <c r="Q221" s="105">
        <v>0</v>
      </c>
    </row>
    <row r="222" spans="1:17" x14ac:dyDescent="0.25">
      <c r="A222" s="106">
        <f t="shared" si="10"/>
        <v>50801</v>
      </c>
      <c r="B222" s="106" t="str">
        <f>+asset_level_drivers!$C$1</f>
        <v>Munson</v>
      </c>
      <c r="C222" s="93">
        <v>33</v>
      </c>
      <c r="D222" s="94">
        <v>4.7079881248474118</v>
      </c>
      <c r="E222" s="94">
        <v>92.126196533203128</v>
      </c>
      <c r="F222" s="94">
        <v>8.5677371978759762</v>
      </c>
      <c r="G222" s="94">
        <v>2.6526414146423338</v>
      </c>
      <c r="H222" s="94">
        <v>3.5309911098480224</v>
      </c>
      <c r="I222" s="94">
        <v>52.327236816406248</v>
      </c>
      <c r="J222" s="94">
        <v>5.7832228240966801</v>
      </c>
      <c r="K222" s="95">
        <v>190.65687744140624</v>
      </c>
      <c r="L222" s="94">
        <f t="shared" si="9"/>
        <v>0</v>
      </c>
      <c r="M222" s="94">
        <v>0</v>
      </c>
      <c r="N222" s="94">
        <v>0</v>
      </c>
      <c r="O222" s="96">
        <v>0</v>
      </c>
      <c r="P222" s="95">
        <v>0</v>
      </c>
      <c r="Q222" s="97">
        <v>0</v>
      </c>
    </row>
    <row r="223" spans="1:17" x14ac:dyDescent="0.25">
      <c r="A223" s="98">
        <f t="shared" si="10"/>
        <v>50829</v>
      </c>
      <c r="B223" s="98" t="str">
        <f>+asset_level_drivers!$C$1</f>
        <v>Munson</v>
      </c>
      <c r="C223" s="99">
        <v>33</v>
      </c>
      <c r="D223" s="100">
        <v>4.6837749328613283</v>
      </c>
      <c r="E223" s="100">
        <v>91.652391601562499</v>
      </c>
      <c r="F223" s="100">
        <v>8.5236732482910149</v>
      </c>
      <c r="G223" s="100">
        <v>2.6382634582519531</v>
      </c>
      <c r="H223" s="100">
        <v>3.5128312549591065</v>
      </c>
      <c r="I223" s="100">
        <v>52.058117919921877</v>
      </c>
      <c r="J223" s="100">
        <v>5.7534795532226566</v>
      </c>
      <c r="K223" s="101">
        <v>190.47606103515625</v>
      </c>
      <c r="L223" s="102">
        <f t="shared" si="9"/>
        <v>0</v>
      </c>
      <c r="M223" s="102">
        <v>0</v>
      </c>
      <c r="N223" s="102">
        <v>0</v>
      </c>
      <c r="O223" s="103">
        <v>0</v>
      </c>
      <c r="P223" s="104">
        <v>0</v>
      </c>
      <c r="Q223" s="105">
        <v>0</v>
      </c>
    </row>
    <row r="224" spans="1:17" x14ac:dyDescent="0.25">
      <c r="A224" s="106">
        <f t="shared" si="10"/>
        <v>50860</v>
      </c>
      <c r="B224" s="106" t="str">
        <f>+asset_level_drivers!$C$1</f>
        <v>Munson</v>
      </c>
      <c r="C224" s="93">
        <v>33</v>
      </c>
      <c r="D224" s="94">
        <v>4.6596861877441409</v>
      </c>
      <c r="E224" s="94">
        <v>91.18102099609375</v>
      </c>
      <c r="F224" s="94">
        <v>8.4798358459472656</v>
      </c>
      <c r="G224" s="94">
        <v>2.6239658279418947</v>
      </c>
      <c r="H224" s="94">
        <v>3.4947645416259765</v>
      </c>
      <c r="I224" s="94">
        <v>51.790381225585939</v>
      </c>
      <c r="J224" s="94">
        <v>5.7238894500732425</v>
      </c>
      <c r="K224" s="95">
        <v>190.29618896484374</v>
      </c>
      <c r="L224" s="94">
        <f t="shared" si="9"/>
        <v>0</v>
      </c>
      <c r="M224" s="94">
        <v>0</v>
      </c>
      <c r="N224" s="94">
        <v>0</v>
      </c>
      <c r="O224" s="96">
        <v>0</v>
      </c>
      <c r="P224" s="95">
        <v>0</v>
      </c>
      <c r="Q224" s="97">
        <v>0</v>
      </c>
    </row>
    <row r="225" spans="1:17" x14ac:dyDescent="0.25">
      <c r="A225" s="98">
        <f t="shared" si="10"/>
        <v>50890</v>
      </c>
      <c r="B225" s="98" t="str">
        <f>+asset_level_drivers!$C$1</f>
        <v>Munson</v>
      </c>
      <c r="C225" s="99">
        <v>33</v>
      </c>
      <c r="D225" s="100">
        <v>4.6357213630676268</v>
      </c>
      <c r="E225" s="100">
        <v>90.712075683593753</v>
      </c>
      <c r="F225" s="100">
        <v>8.4362239227294928</v>
      </c>
      <c r="G225" s="100">
        <v>2.6097481651306151</v>
      </c>
      <c r="H225" s="100">
        <v>3.4767909851074217</v>
      </c>
      <c r="I225" s="100">
        <v>51.524021850585939</v>
      </c>
      <c r="J225" s="100">
        <v>5.6944514465332032</v>
      </c>
      <c r="K225" s="101">
        <v>190.11725146484375</v>
      </c>
      <c r="L225" s="102">
        <f t="shared" si="9"/>
        <v>0</v>
      </c>
      <c r="M225" s="102">
        <v>0</v>
      </c>
      <c r="N225" s="102">
        <v>0</v>
      </c>
      <c r="O225" s="103">
        <v>0</v>
      </c>
      <c r="P225" s="104">
        <v>0</v>
      </c>
      <c r="Q225" s="105">
        <v>0</v>
      </c>
    </row>
    <row r="226" spans="1:17" x14ac:dyDescent="0.25">
      <c r="A226" s="106">
        <f t="shared" si="10"/>
        <v>50921</v>
      </c>
      <c r="B226" s="106" t="str">
        <f>+asset_level_drivers!$C$1</f>
        <v>Munson</v>
      </c>
      <c r="C226" s="93">
        <v>33</v>
      </c>
      <c r="D226" s="94">
        <v>4.6118797874450683</v>
      </c>
      <c r="E226" s="94">
        <v>90.245542724609379</v>
      </c>
      <c r="F226" s="94">
        <v>8.3928363647460937</v>
      </c>
      <c r="G226" s="94">
        <v>2.5956099739074707</v>
      </c>
      <c r="H226" s="94">
        <v>3.4589098167419432</v>
      </c>
      <c r="I226" s="94">
        <v>51.259034057617185</v>
      </c>
      <c r="J226" s="94">
        <v>5.6651647338867184</v>
      </c>
      <c r="K226" s="95">
        <v>189.93924218750001</v>
      </c>
      <c r="L226" s="94">
        <f t="shared" si="9"/>
        <v>0</v>
      </c>
      <c r="M226" s="94">
        <v>0</v>
      </c>
      <c r="N226" s="94">
        <v>0</v>
      </c>
      <c r="O226" s="96">
        <v>0</v>
      </c>
      <c r="P226" s="95">
        <v>0</v>
      </c>
      <c r="Q226" s="97">
        <v>0</v>
      </c>
    </row>
    <row r="227" spans="1:17" x14ac:dyDescent="0.25">
      <c r="A227" s="98">
        <f t="shared" si="10"/>
        <v>50951</v>
      </c>
      <c r="B227" s="98" t="str">
        <f>+asset_level_drivers!$C$1</f>
        <v>Munson</v>
      </c>
      <c r="C227" s="99">
        <v>33</v>
      </c>
      <c r="D227" s="100">
        <v>4.5881608238220215</v>
      </c>
      <c r="E227" s="100">
        <v>89.7814091796875</v>
      </c>
      <c r="F227" s="100">
        <v>8.3496719512939457</v>
      </c>
      <c r="G227" s="100">
        <v>2.5815507431030271</v>
      </c>
      <c r="H227" s="100">
        <v>3.4411206302642823</v>
      </c>
      <c r="I227" s="100">
        <v>50.995408447265625</v>
      </c>
      <c r="J227" s="100">
        <v>5.6360287704467771</v>
      </c>
      <c r="K227" s="101">
        <v>189.76215527343749</v>
      </c>
      <c r="L227" s="102">
        <f t="shared" si="9"/>
        <v>0</v>
      </c>
      <c r="M227" s="102">
        <v>0</v>
      </c>
      <c r="N227" s="102">
        <v>0</v>
      </c>
      <c r="O227" s="103">
        <v>0</v>
      </c>
      <c r="P227" s="104">
        <v>0</v>
      </c>
      <c r="Q227" s="105">
        <v>0</v>
      </c>
    </row>
    <row r="228" spans="1:17" x14ac:dyDescent="0.25">
      <c r="A228" s="106">
        <f t="shared" si="10"/>
        <v>50982</v>
      </c>
      <c r="B228" s="106" t="str">
        <f>+asset_level_drivers!$C$1</f>
        <v>Munson</v>
      </c>
      <c r="C228" s="93">
        <v>33</v>
      </c>
      <c r="D228" s="94">
        <v>4.5645638618469242</v>
      </c>
      <c r="E228" s="94">
        <v>89.319662597656247</v>
      </c>
      <c r="F228" s="94">
        <v>8.3067294921875003</v>
      </c>
      <c r="G228" s="94">
        <v>2.567569995880127</v>
      </c>
      <c r="H228" s="94">
        <v>3.4234229030609131</v>
      </c>
      <c r="I228" s="94">
        <v>50.733138305664063</v>
      </c>
      <c r="J228" s="94">
        <v>5.6070426788330074</v>
      </c>
      <c r="K228" s="95">
        <v>189.585990234375</v>
      </c>
      <c r="L228" s="94">
        <f t="shared" si="9"/>
        <v>0</v>
      </c>
      <c r="M228" s="94">
        <v>0</v>
      </c>
      <c r="N228" s="94">
        <v>0</v>
      </c>
      <c r="O228" s="96">
        <v>0</v>
      </c>
      <c r="P228" s="95">
        <v>0</v>
      </c>
      <c r="Q228" s="97">
        <v>0</v>
      </c>
    </row>
    <row r="229" spans="1:17" x14ac:dyDescent="0.25">
      <c r="A229" s="98">
        <f t="shared" si="10"/>
        <v>51013</v>
      </c>
      <c r="B229" s="98" t="str">
        <f>+asset_level_drivers!$C$1</f>
        <v>Munson</v>
      </c>
      <c r="C229" s="99">
        <v>33</v>
      </c>
      <c r="D229" s="100">
        <v>4.5410882339477538</v>
      </c>
      <c r="E229" s="100">
        <v>88.860290161132809</v>
      </c>
      <c r="F229" s="100">
        <v>8.2640078735351565</v>
      </c>
      <c r="G229" s="100">
        <v>2.5536672172546386</v>
      </c>
      <c r="H229" s="100">
        <v>3.4058161888122558</v>
      </c>
      <c r="I229" s="100">
        <v>50.472217041015625</v>
      </c>
      <c r="J229" s="100">
        <v>5.5782055511474606</v>
      </c>
      <c r="K229" s="101">
        <v>189.41073828124999</v>
      </c>
      <c r="L229" s="102">
        <f t="shared" si="9"/>
        <v>0</v>
      </c>
      <c r="M229" s="102">
        <v>0</v>
      </c>
      <c r="N229" s="102">
        <v>0</v>
      </c>
      <c r="O229" s="103">
        <v>0</v>
      </c>
      <c r="P229" s="104">
        <v>0</v>
      </c>
      <c r="Q229" s="105">
        <v>0</v>
      </c>
    </row>
    <row r="230" spans="1:17" x14ac:dyDescent="0.25">
      <c r="A230" s="106">
        <f t="shared" si="10"/>
        <v>51043</v>
      </c>
      <c r="B230" s="106" t="str">
        <f>+asset_level_drivers!$C$1</f>
        <v>Munson</v>
      </c>
      <c r="C230" s="93">
        <v>33</v>
      </c>
      <c r="D230" s="94">
        <v>4.5177333793640138</v>
      </c>
      <c r="E230" s="94">
        <v>88.403280761718747</v>
      </c>
      <c r="F230" s="94">
        <v>8.2215059051513677</v>
      </c>
      <c r="G230" s="94">
        <v>2.5398420639038086</v>
      </c>
      <c r="H230" s="94">
        <v>3.3883000679016115</v>
      </c>
      <c r="I230" s="94">
        <v>50.212637451171872</v>
      </c>
      <c r="J230" s="94">
        <v>5.5495167083740231</v>
      </c>
      <c r="K230" s="95">
        <v>189.23640087890624</v>
      </c>
      <c r="L230" s="94">
        <f t="shared" si="9"/>
        <v>0</v>
      </c>
      <c r="M230" s="94">
        <v>0</v>
      </c>
      <c r="N230" s="94">
        <v>0</v>
      </c>
      <c r="O230" s="96">
        <v>0</v>
      </c>
      <c r="P230" s="95">
        <v>0</v>
      </c>
      <c r="Q230" s="97">
        <v>0</v>
      </c>
    </row>
    <row r="231" spans="1:17" x14ac:dyDescent="0.25">
      <c r="A231" s="98">
        <f t="shared" si="10"/>
        <v>51074</v>
      </c>
      <c r="B231" s="98" t="str">
        <f>+asset_level_drivers!$C$1</f>
        <v>Munson</v>
      </c>
      <c r="C231" s="99">
        <v>33</v>
      </c>
      <c r="D231" s="100">
        <v>4.4944985885620117</v>
      </c>
      <c r="E231" s="100">
        <v>87.948620117187502</v>
      </c>
      <c r="F231" s="100">
        <v>8.1792225036621087</v>
      </c>
      <c r="G231" s="100">
        <v>2.5260939292907714</v>
      </c>
      <c r="H231" s="100">
        <v>3.3708739395141603</v>
      </c>
      <c r="I231" s="100">
        <v>49.95439172363281</v>
      </c>
      <c r="J231" s="100">
        <v>5.5209754180908206</v>
      </c>
      <c r="K231" s="101">
        <v>189.06296289062499</v>
      </c>
      <c r="L231" s="102">
        <f t="shared" si="9"/>
        <v>0</v>
      </c>
      <c r="M231" s="102">
        <v>0</v>
      </c>
      <c r="N231" s="102">
        <v>0</v>
      </c>
      <c r="O231" s="103">
        <v>0</v>
      </c>
      <c r="P231" s="104">
        <v>0</v>
      </c>
      <c r="Q231" s="105">
        <v>0</v>
      </c>
    </row>
    <row r="232" spans="1:17" x14ac:dyDescent="0.25">
      <c r="A232" s="106">
        <f t="shared" si="10"/>
        <v>51104</v>
      </c>
      <c r="B232" s="106" t="str">
        <f>+asset_level_drivers!$C$1</f>
        <v>Munson</v>
      </c>
      <c r="C232" s="93">
        <v>33</v>
      </c>
      <c r="D232" s="94">
        <v>4.4713833122253419</v>
      </c>
      <c r="E232" s="94">
        <v>87.496300048828118</v>
      </c>
      <c r="F232" s="94">
        <v>8.1371567382812504</v>
      </c>
      <c r="G232" s="94">
        <v>2.5124224433898927</v>
      </c>
      <c r="H232" s="94">
        <v>3.3535374412536623</v>
      </c>
      <c r="I232" s="94">
        <v>49.697477172851563</v>
      </c>
      <c r="J232" s="94">
        <v>5.492580963134766</v>
      </c>
      <c r="K232" s="95">
        <v>188.89043115234375</v>
      </c>
      <c r="L232" s="94">
        <f t="shared" si="9"/>
        <v>0</v>
      </c>
      <c r="M232" s="94">
        <v>0</v>
      </c>
      <c r="N232" s="94">
        <v>0</v>
      </c>
      <c r="O232" s="96">
        <v>0</v>
      </c>
      <c r="P232" s="95">
        <v>0</v>
      </c>
      <c r="Q232" s="97">
        <v>0</v>
      </c>
    </row>
    <row r="233" spans="1:17" x14ac:dyDescent="0.25">
      <c r="A233" s="98">
        <f t="shared" si="10"/>
        <v>51135</v>
      </c>
      <c r="B233" s="98" t="str">
        <f>+asset_level_drivers!$C$1</f>
        <v>Munson</v>
      </c>
      <c r="C233" s="99">
        <v>33</v>
      </c>
      <c r="D233" s="100">
        <v>4.4483868980407717</v>
      </c>
      <c r="E233" s="100">
        <v>87.046305053710938</v>
      </c>
      <c r="F233" s="100">
        <v>8.0953071746826168</v>
      </c>
      <c r="G233" s="100">
        <v>2.4988271484375</v>
      </c>
      <c r="H233" s="100">
        <v>3.3362902126312255</v>
      </c>
      <c r="I233" s="100">
        <v>49.441882446289064</v>
      </c>
      <c r="J233" s="100">
        <v>5.4643325653076174</v>
      </c>
      <c r="K233" s="101">
        <v>188.71879541015625</v>
      </c>
      <c r="L233" s="102">
        <f t="shared" si="9"/>
        <v>0</v>
      </c>
      <c r="M233" s="102">
        <v>0</v>
      </c>
      <c r="N233" s="102">
        <v>0</v>
      </c>
      <c r="O233" s="103">
        <v>0</v>
      </c>
      <c r="P233" s="104">
        <v>0</v>
      </c>
      <c r="Q233" s="105">
        <v>0</v>
      </c>
    </row>
    <row r="234" spans="1:17" x14ac:dyDescent="0.25">
      <c r="A234" s="106">
        <f t="shared" si="10"/>
        <v>51166</v>
      </c>
      <c r="B234" s="106" t="str">
        <f>+asset_level_drivers!$C$1</f>
        <v>Munson</v>
      </c>
      <c r="C234" s="93">
        <v>33</v>
      </c>
      <c r="D234" s="94">
        <v>4.425508731842041</v>
      </c>
      <c r="E234" s="94">
        <v>86.598624267578131</v>
      </c>
      <c r="F234" s="94">
        <v>8.0536728820800789</v>
      </c>
      <c r="G234" s="94">
        <v>2.485307544708252</v>
      </c>
      <c r="H234" s="94">
        <v>3.3191315879821777</v>
      </c>
      <c r="I234" s="94">
        <v>49.187601562499999</v>
      </c>
      <c r="J234" s="94">
        <v>5.4362293090820311</v>
      </c>
      <c r="K234" s="95">
        <v>188.54804687500001</v>
      </c>
      <c r="L234" s="94">
        <f t="shared" si="9"/>
        <v>0</v>
      </c>
      <c r="M234" s="94">
        <v>0</v>
      </c>
      <c r="N234" s="94">
        <v>0</v>
      </c>
      <c r="O234" s="96">
        <v>0</v>
      </c>
      <c r="P234" s="95">
        <v>0</v>
      </c>
      <c r="Q234" s="97">
        <v>0</v>
      </c>
    </row>
    <row r="235" spans="1:17" x14ac:dyDescent="0.25">
      <c r="A235" s="98">
        <f t="shared" si="10"/>
        <v>51195</v>
      </c>
      <c r="B235" s="98" t="str">
        <f>+asset_level_drivers!$C$1</f>
        <v>Munson</v>
      </c>
      <c r="C235" s="99">
        <v>33</v>
      </c>
      <c r="D235" s="100">
        <v>4.4027483253479005</v>
      </c>
      <c r="E235" s="100">
        <v>86.153246215820317</v>
      </c>
      <c r="F235" s="100">
        <v>8.0122528228759773</v>
      </c>
      <c r="G235" s="100">
        <v>2.4718632850646971</v>
      </c>
      <c r="H235" s="100">
        <v>3.3020612525939943</v>
      </c>
      <c r="I235" s="100">
        <v>48.934628295898435</v>
      </c>
      <c r="J235" s="100">
        <v>5.4082708587646486</v>
      </c>
      <c r="K235" s="101">
        <v>188.37818652343751</v>
      </c>
      <c r="L235" s="102">
        <f t="shared" si="9"/>
        <v>0</v>
      </c>
      <c r="M235" s="102">
        <v>0</v>
      </c>
      <c r="N235" s="102">
        <v>0</v>
      </c>
      <c r="O235" s="103">
        <v>0</v>
      </c>
      <c r="P235" s="104">
        <v>0</v>
      </c>
      <c r="Q235" s="105">
        <v>0</v>
      </c>
    </row>
    <row r="236" spans="1:17" x14ac:dyDescent="0.25">
      <c r="A236" s="106">
        <f t="shared" si="10"/>
        <v>51226</v>
      </c>
      <c r="B236" s="106" t="str">
        <f>+asset_level_drivers!$C$1</f>
        <v>Munson</v>
      </c>
      <c r="C236" s="93">
        <v>33</v>
      </c>
      <c r="D236" s="94">
        <v>4.3801049156188965</v>
      </c>
      <c r="E236" s="94">
        <v>85.710157470703123</v>
      </c>
      <c r="F236" s="94">
        <v>7.9710455474853514</v>
      </c>
      <c r="G236" s="94">
        <v>2.4584937629699706</v>
      </c>
      <c r="H236" s="94">
        <v>3.2850786991119385</v>
      </c>
      <c r="I236" s="94">
        <v>48.682958007812502</v>
      </c>
      <c r="J236" s="94">
        <v>5.3804559326171875</v>
      </c>
      <c r="K236" s="95">
        <v>188.20920800781249</v>
      </c>
      <c r="L236" s="94">
        <f t="shared" si="9"/>
        <v>0</v>
      </c>
      <c r="M236" s="94">
        <v>0</v>
      </c>
      <c r="N236" s="94">
        <v>0</v>
      </c>
      <c r="O236" s="96">
        <v>0</v>
      </c>
      <c r="P236" s="95">
        <v>0</v>
      </c>
      <c r="Q236" s="97">
        <v>0</v>
      </c>
    </row>
    <row r="237" spans="1:17" x14ac:dyDescent="0.25">
      <c r="A237" s="98">
        <f t="shared" si="10"/>
        <v>51256</v>
      </c>
      <c r="B237" s="98" t="str">
        <f>+asset_level_drivers!$C$1</f>
        <v>Munson</v>
      </c>
      <c r="C237" s="99">
        <v>33</v>
      </c>
      <c r="D237" s="100">
        <v>4.357577980041504</v>
      </c>
      <c r="E237" s="100">
        <v>85.269349487304694</v>
      </c>
      <c r="F237" s="100">
        <v>7.9300503540039067</v>
      </c>
      <c r="G237" s="100">
        <v>2.4451986389160156</v>
      </c>
      <c r="H237" s="100">
        <v>3.2681835517883302</v>
      </c>
      <c r="I237" s="100">
        <v>48.432579223632814</v>
      </c>
      <c r="J237" s="100">
        <v>5.352784210205078</v>
      </c>
      <c r="K237" s="101">
        <v>188.04110546875</v>
      </c>
      <c r="L237" s="102">
        <f t="shared" si="9"/>
        <v>0</v>
      </c>
      <c r="M237" s="102">
        <v>0</v>
      </c>
      <c r="N237" s="102">
        <v>0</v>
      </c>
      <c r="O237" s="103">
        <v>0</v>
      </c>
      <c r="P237" s="104">
        <v>0</v>
      </c>
      <c r="Q237" s="105">
        <v>0</v>
      </c>
    </row>
    <row r="238" spans="1:17" x14ac:dyDescent="0.25">
      <c r="A238" s="106">
        <f t="shared" si="10"/>
        <v>51287</v>
      </c>
      <c r="B238" s="106" t="str">
        <f>+asset_level_drivers!$C$1</f>
        <v>Munson</v>
      </c>
      <c r="C238" s="93">
        <v>33</v>
      </c>
      <c r="D238" s="94">
        <v>4.3351668853759762</v>
      </c>
      <c r="E238" s="94">
        <v>84.830806030273436</v>
      </c>
      <c r="F238" s="94">
        <v>7.8892658233642576</v>
      </c>
      <c r="G238" s="94">
        <v>2.4319774436950685</v>
      </c>
      <c r="H238" s="94">
        <v>3.2513751907348634</v>
      </c>
      <c r="I238" s="94">
        <v>48.183489135742185</v>
      </c>
      <c r="J238" s="94">
        <v>5.3252545776367191</v>
      </c>
      <c r="K238" s="95">
        <v>187.87387597656249</v>
      </c>
      <c r="L238" s="94">
        <f t="shared" si="9"/>
        <v>0</v>
      </c>
      <c r="M238" s="94">
        <v>0</v>
      </c>
      <c r="N238" s="94">
        <v>0</v>
      </c>
      <c r="O238" s="96">
        <v>0</v>
      </c>
      <c r="P238" s="95">
        <v>0</v>
      </c>
      <c r="Q238" s="97">
        <v>0</v>
      </c>
    </row>
    <row r="239" spans="1:17" x14ac:dyDescent="0.25">
      <c r="A239" s="98">
        <f t="shared" si="10"/>
        <v>51317</v>
      </c>
      <c r="B239" s="98" t="str">
        <f>+asset_level_drivers!$C$1</f>
        <v>Munson</v>
      </c>
      <c r="C239" s="99">
        <v>33</v>
      </c>
      <c r="D239" s="100">
        <v>4.3128710021972658</v>
      </c>
      <c r="E239" s="100">
        <v>84.394519409179694</v>
      </c>
      <c r="F239" s="100">
        <v>7.8486911621093753</v>
      </c>
      <c r="G239" s="100">
        <v>2.4188295783996581</v>
      </c>
      <c r="H239" s="100">
        <v>3.234653238296509</v>
      </c>
      <c r="I239" s="100">
        <v>47.935680541992184</v>
      </c>
      <c r="J239" s="100">
        <v>5.2978667755126949</v>
      </c>
      <c r="K239" s="101">
        <v>187.7075166015625</v>
      </c>
      <c r="L239" s="102">
        <f t="shared" si="9"/>
        <v>0</v>
      </c>
      <c r="M239" s="102">
        <v>0</v>
      </c>
      <c r="N239" s="102">
        <v>0</v>
      </c>
      <c r="O239" s="103">
        <v>0</v>
      </c>
      <c r="P239" s="104">
        <v>0</v>
      </c>
      <c r="Q239" s="105">
        <v>0</v>
      </c>
    </row>
    <row r="240" spans="1:17" x14ac:dyDescent="0.25">
      <c r="A240" s="106">
        <f t="shared" si="10"/>
        <v>51348</v>
      </c>
      <c r="B240" s="106" t="str">
        <f>+asset_level_drivers!$C$1</f>
        <v>Munson</v>
      </c>
      <c r="C240" s="93">
        <v>33</v>
      </c>
      <c r="D240" s="94">
        <v>4.2906898269653322</v>
      </c>
      <c r="E240" s="94">
        <v>83.960478759765621</v>
      </c>
      <c r="F240" s="94">
        <v>7.8083253021240235</v>
      </c>
      <c r="G240" s="94">
        <v>2.4057536544799807</v>
      </c>
      <c r="H240" s="94">
        <v>3.2180173110961916</v>
      </c>
      <c r="I240" s="94">
        <v>47.689147216796876</v>
      </c>
      <c r="J240" s="94">
        <v>5.270619827270508</v>
      </c>
      <c r="K240" s="95">
        <v>187.5420185546875</v>
      </c>
      <c r="L240" s="94">
        <f t="shared" si="9"/>
        <v>0</v>
      </c>
      <c r="M240" s="94">
        <v>0</v>
      </c>
      <c r="N240" s="94">
        <v>0</v>
      </c>
      <c r="O240" s="96">
        <v>0</v>
      </c>
      <c r="P240" s="95">
        <v>0</v>
      </c>
      <c r="Q240" s="97">
        <v>0</v>
      </c>
    </row>
    <row r="241" spans="1:17" x14ac:dyDescent="0.25">
      <c r="A241" s="98">
        <f t="shared" si="10"/>
        <v>51379</v>
      </c>
      <c r="B241" s="98" t="str">
        <f>+asset_level_drivers!$C$1</f>
        <v>Munson</v>
      </c>
      <c r="C241" s="99">
        <v>33</v>
      </c>
      <c r="D241" s="100">
        <v>4.2686227378845212</v>
      </c>
      <c r="E241" s="100">
        <v>83.528668701171881</v>
      </c>
      <c r="F241" s="100">
        <v>7.768167007446289</v>
      </c>
      <c r="G241" s="100">
        <v>2.3927488365173342</v>
      </c>
      <c r="H241" s="100">
        <v>3.2014670219421388</v>
      </c>
      <c r="I241" s="100">
        <v>47.443882202148437</v>
      </c>
      <c r="J241" s="100">
        <v>5.2435129165649412</v>
      </c>
      <c r="K241" s="101">
        <v>187.37737402343751</v>
      </c>
      <c r="L241" s="102">
        <f t="shared" si="9"/>
        <v>0</v>
      </c>
      <c r="M241" s="102">
        <v>0</v>
      </c>
      <c r="N241" s="102">
        <v>0</v>
      </c>
      <c r="O241" s="103">
        <v>0</v>
      </c>
      <c r="P241" s="104">
        <v>0</v>
      </c>
      <c r="Q241" s="105">
        <v>0</v>
      </c>
    </row>
    <row r="242" spans="1:17" x14ac:dyDescent="0.25">
      <c r="A242" s="106">
        <f t="shared" si="10"/>
        <v>51409</v>
      </c>
      <c r="B242" s="106" t="str">
        <f>+asset_level_drivers!$C$1</f>
        <v>Munson</v>
      </c>
      <c r="C242" s="93">
        <v>33</v>
      </c>
      <c r="D242" s="94">
        <v>4.2466691627502442</v>
      </c>
      <c r="E242" s="94">
        <v>83.099079711914058</v>
      </c>
      <c r="F242" s="94">
        <v>7.7282151641845704</v>
      </c>
      <c r="G242" s="94">
        <v>2.3798146934509279</v>
      </c>
      <c r="H242" s="94">
        <v>3.1850018939971925</v>
      </c>
      <c r="I242" s="94">
        <v>47.199877441406251</v>
      </c>
      <c r="J242" s="94">
        <v>5.2165453948974605</v>
      </c>
      <c r="K242" s="95">
        <v>187.21359033203126</v>
      </c>
      <c r="L242" s="94">
        <f t="shared" si="9"/>
        <v>0</v>
      </c>
      <c r="M242" s="94">
        <v>0</v>
      </c>
      <c r="N242" s="94">
        <v>0</v>
      </c>
      <c r="O242" s="96">
        <v>0</v>
      </c>
      <c r="P242" s="95">
        <v>0</v>
      </c>
      <c r="Q242" s="97">
        <v>0</v>
      </c>
    </row>
    <row r="243" spans="1:17" x14ac:dyDescent="0.25">
      <c r="A243" s="98">
        <f t="shared" si="10"/>
        <v>51440</v>
      </c>
      <c r="B243" s="98" t="str">
        <f>+asset_level_drivers!$C$1</f>
        <v>Munson</v>
      </c>
      <c r="C243" s="99">
        <v>33</v>
      </c>
      <c r="D243" s="100">
        <v>4.2248284301757817</v>
      </c>
      <c r="E243" s="100">
        <v>82.671699096679689</v>
      </c>
      <c r="F243" s="100">
        <v>7.6884687957763669</v>
      </c>
      <c r="G243" s="100">
        <v>2.3669508094787597</v>
      </c>
      <c r="H243" s="100">
        <v>3.168621292114258</v>
      </c>
      <c r="I243" s="100">
        <v>46.957127807617191</v>
      </c>
      <c r="J243" s="100">
        <v>5.1897166366577148</v>
      </c>
      <c r="K243" s="101">
        <v>187.05064697265624</v>
      </c>
      <c r="L243" s="102">
        <f t="shared" si="9"/>
        <v>0</v>
      </c>
      <c r="M243" s="102">
        <v>0</v>
      </c>
      <c r="N243" s="102">
        <v>0</v>
      </c>
      <c r="O243" s="103">
        <v>0</v>
      </c>
      <c r="P243" s="104">
        <v>0</v>
      </c>
      <c r="Q243" s="105">
        <v>0</v>
      </c>
    </row>
    <row r="244" spans="1:17" x14ac:dyDescent="0.25">
      <c r="A244" s="106">
        <f t="shared" si="10"/>
        <v>51470</v>
      </c>
      <c r="B244" s="106" t="str">
        <f>+asset_level_drivers!$C$1</f>
        <v>Munson</v>
      </c>
      <c r="C244" s="93">
        <v>33</v>
      </c>
      <c r="D244" s="94">
        <v>4.1403156661987301</v>
      </c>
      <c r="E244" s="94">
        <v>80.3797236328125</v>
      </c>
      <c r="F244" s="94">
        <v>7.4753150939941406</v>
      </c>
      <c r="G244" s="94">
        <v>2.308858798980713</v>
      </c>
      <c r="H244" s="94">
        <v>3.1052367439270019</v>
      </c>
      <c r="I244" s="94">
        <v>45.651553344726565</v>
      </c>
      <c r="J244" s="94">
        <v>5.0458378448486325</v>
      </c>
      <c r="K244" s="95">
        <v>179.42061035156249</v>
      </c>
      <c r="L244" s="94">
        <f t="shared" si="9"/>
        <v>0</v>
      </c>
      <c r="M244" s="94">
        <v>0</v>
      </c>
      <c r="N244" s="94">
        <v>0</v>
      </c>
      <c r="O244" s="96">
        <v>0</v>
      </c>
      <c r="P244" s="95">
        <v>0</v>
      </c>
      <c r="Q244" s="97">
        <v>0</v>
      </c>
    </row>
    <row r="245" spans="1:17" x14ac:dyDescent="0.25">
      <c r="A245" s="98">
        <f t="shared" si="10"/>
        <v>51501</v>
      </c>
      <c r="B245" s="98" t="str">
        <f>+asset_level_drivers!$C$1</f>
        <v>Munson</v>
      </c>
      <c r="C245" s="99">
        <v>33</v>
      </c>
      <c r="D245" s="100">
        <v>4.1190219612121579</v>
      </c>
      <c r="E245" s="100">
        <v>79.96632934570313</v>
      </c>
      <c r="F245" s="100">
        <v>7.436869430541992</v>
      </c>
      <c r="G245" s="100">
        <v>2.2963673934936524</v>
      </c>
      <c r="H245" s="100">
        <v>3.0892664279937745</v>
      </c>
      <c r="I245" s="100">
        <v>45.4167666015625</v>
      </c>
      <c r="J245" s="100">
        <v>5.0198869781494144</v>
      </c>
      <c r="K245" s="101">
        <v>179.26294091796876</v>
      </c>
      <c r="L245" s="102">
        <f t="shared" si="9"/>
        <v>0</v>
      </c>
      <c r="M245" s="102">
        <v>0</v>
      </c>
      <c r="N245" s="102">
        <v>0</v>
      </c>
      <c r="O245" s="103">
        <v>0</v>
      </c>
      <c r="P245" s="104">
        <v>0</v>
      </c>
      <c r="Q245" s="105">
        <v>0</v>
      </c>
    </row>
    <row r="246" spans="1:17" x14ac:dyDescent="0.25">
      <c r="A246" s="106">
        <f t="shared" si="10"/>
        <v>51532</v>
      </c>
      <c r="B246" s="106" t="str">
        <f>+asset_level_drivers!$C$1</f>
        <v>Munson</v>
      </c>
      <c r="C246" s="93">
        <v>33</v>
      </c>
      <c r="D246" s="94">
        <v>4.0978377799987795</v>
      </c>
      <c r="E246" s="94">
        <v>79.555061767578124</v>
      </c>
      <c r="F246" s="94">
        <v>7.3986215209960937</v>
      </c>
      <c r="G246" s="94">
        <v>2.283943904876709</v>
      </c>
      <c r="H246" s="94">
        <v>3.073378314971924</v>
      </c>
      <c r="I246" s="94">
        <v>45.183187133789062</v>
      </c>
      <c r="J246" s="94">
        <v>4.9940697479248044</v>
      </c>
      <c r="K246" s="95">
        <v>179.10608740234375</v>
      </c>
      <c r="L246" s="94">
        <f t="shared" si="9"/>
        <v>0</v>
      </c>
      <c r="M246" s="94">
        <v>0</v>
      </c>
      <c r="N246" s="94">
        <v>0</v>
      </c>
      <c r="O246" s="96">
        <v>0</v>
      </c>
      <c r="P246" s="95">
        <v>0</v>
      </c>
      <c r="Q246" s="97">
        <v>0</v>
      </c>
    </row>
    <row r="247" spans="1:17" x14ac:dyDescent="0.25">
      <c r="A247" s="98">
        <f t="shared" si="10"/>
        <v>51560</v>
      </c>
      <c r="B247" s="98" t="str">
        <f>+asset_level_drivers!$C$1</f>
        <v>Munson</v>
      </c>
      <c r="C247" s="99">
        <v>33</v>
      </c>
      <c r="D247" s="100">
        <v>4.0767625732421875</v>
      </c>
      <c r="E247" s="100">
        <v>79.145909912109374</v>
      </c>
      <c r="F247" s="100">
        <v>7.3605703277587891</v>
      </c>
      <c r="G247" s="100">
        <v>2.2715880622863769</v>
      </c>
      <c r="H247" s="100">
        <v>3.0575718612670899</v>
      </c>
      <c r="I247" s="100">
        <v>44.950810180664064</v>
      </c>
      <c r="J247" s="100">
        <v>4.9683850708007808</v>
      </c>
      <c r="K247" s="101">
        <v>178.95004931640625</v>
      </c>
      <c r="L247" s="102">
        <f t="shared" si="9"/>
        <v>0</v>
      </c>
      <c r="M247" s="102">
        <v>0</v>
      </c>
      <c r="N247" s="102">
        <v>0</v>
      </c>
      <c r="O247" s="103">
        <v>0</v>
      </c>
      <c r="P247" s="104">
        <v>0</v>
      </c>
      <c r="Q247" s="105">
        <v>0</v>
      </c>
    </row>
    <row r="248" spans="1:17" x14ac:dyDescent="0.25">
      <c r="A248" s="106">
        <f t="shared" si="10"/>
        <v>51591</v>
      </c>
      <c r="B248" s="106" t="str">
        <f>+asset_level_drivers!$C$1</f>
        <v>Munson</v>
      </c>
      <c r="C248" s="93">
        <v>33</v>
      </c>
      <c r="D248" s="94">
        <v>4.0557957458496094</v>
      </c>
      <c r="E248" s="94">
        <v>78.738861328124997</v>
      </c>
      <c r="F248" s="94">
        <v>7.3227147827148436</v>
      </c>
      <c r="G248" s="94">
        <v>2.2592994422912596</v>
      </c>
      <c r="H248" s="94">
        <v>3.0418468322753904</v>
      </c>
      <c r="I248" s="94">
        <v>44.719627929687498</v>
      </c>
      <c r="J248" s="94">
        <v>4.9428325958251955</v>
      </c>
      <c r="K248" s="95">
        <v>178.79481396484374</v>
      </c>
      <c r="L248" s="94">
        <f t="shared" si="9"/>
        <v>0</v>
      </c>
      <c r="M248" s="94">
        <v>0</v>
      </c>
      <c r="N248" s="94">
        <v>0</v>
      </c>
      <c r="O248" s="96">
        <v>0</v>
      </c>
      <c r="P248" s="95">
        <v>0</v>
      </c>
      <c r="Q248" s="97">
        <v>0</v>
      </c>
    </row>
    <row r="249" spans="1:17" x14ac:dyDescent="0.25">
      <c r="A249" s="98">
        <f t="shared" si="10"/>
        <v>51621</v>
      </c>
      <c r="B249" s="98" t="str">
        <f>+asset_level_drivers!$C$1</f>
        <v>Munson</v>
      </c>
      <c r="C249" s="99">
        <v>33</v>
      </c>
      <c r="D249" s="100">
        <v>4.0349367332458499</v>
      </c>
      <c r="E249" s="100">
        <v>78.333906005859376</v>
      </c>
      <c r="F249" s="100">
        <v>7.2850539398193357</v>
      </c>
      <c r="G249" s="100">
        <v>2.2470776443481446</v>
      </c>
      <c r="H249" s="100">
        <v>3.0262024574279787</v>
      </c>
      <c r="I249" s="100">
        <v>44.489634399414065</v>
      </c>
      <c r="J249" s="100">
        <v>4.9174115753173826</v>
      </c>
      <c r="K249" s="101">
        <v>178.64038916015625</v>
      </c>
      <c r="L249" s="102">
        <f t="shared" si="9"/>
        <v>0</v>
      </c>
      <c r="M249" s="102">
        <v>0</v>
      </c>
      <c r="N249" s="102">
        <v>0</v>
      </c>
      <c r="O249" s="103">
        <v>0</v>
      </c>
      <c r="P249" s="104">
        <v>0</v>
      </c>
      <c r="Q249" s="105">
        <v>0</v>
      </c>
    </row>
    <row r="250" spans="1:17" x14ac:dyDescent="0.25">
      <c r="A250" s="106">
        <f t="shared" si="10"/>
        <v>51652</v>
      </c>
      <c r="B250" s="106" t="str">
        <f>+asset_level_drivers!$C$1</f>
        <v>Munson</v>
      </c>
      <c r="C250" s="93">
        <v>33</v>
      </c>
      <c r="D250" s="94">
        <v>4.0141850318908689</v>
      </c>
      <c r="E250" s="94">
        <v>77.931033447265619</v>
      </c>
      <c r="F250" s="94">
        <v>7.2475868988037107</v>
      </c>
      <c r="G250" s="94">
        <v>2.2349223976135253</v>
      </c>
      <c r="H250" s="94">
        <v>3.0106387996673583</v>
      </c>
      <c r="I250" s="94">
        <v>44.260823120117188</v>
      </c>
      <c r="J250" s="94">
        <v>4.8921212768554687</v>
      </c>
      <c r="K250" s="95">
        <v>178.48675537109375</v>
      </c>
      <c r="L250" s="94">
        <f t="shared" si="9"/>
        <v>0</v>
      </c>
      <c r="M250" s="94">
        <v>0</v>
      </c>
      <c r="N250" s="94">
        <v>0</v>
      </c>
      <c r="O250" s="96">
        <v>0</v>
      </c>
      <c r="P250" s="95">
        <v>0</v>
      </c>
      <c r="Q250" s="97">
        <v>0</v>
      </c>
    </row>
    <row r="251" spans="1:17" x14ac:dyDescent="0.25">
      <c r="A251" s="98">
        <f t="shared" si="10"/>
        <v>51682</v>
      </c>
      <c r="B251" s="98" t="str">
        <f>+asset_level_drivers!$C$1</f>
        <v>Munson</v>
      </c>
      <c r="C251" s="99">
        <v>33</v>
      </c>
      <c r="D251" s="100">
        <v>3.9935400543212891</v>
      </c>
      <c r="E251" s="100">
        <v>77.530233642578125</v>
      </c>
      <c r="F251" s="100">
        <v>7.2103123931884765</v>
      </c>
      <c r="G251" s="100">
        <v>2.222833263397217</v>
      </c>
      <c r="H251" s="100">
        <v>2.9951550827026368</v>
      </c>
      <c r="I251" s="100">
        <v>44.033189575195316</v>
      </c>
      <c r="J251" s="100">
        <v>4.8669610900878908</v>
      </c>
      <c r="K251" s="101">
        <v>178.33392285156251</v>
      </c>
      <c r="L251" s="102">
        <f t="shared" si="9"/>
        <v>0</v>
      </c>
      <c r="M251" s="102">
        <v>0</v>
      </c>
      <c r="N251" s="102">
        <v>0</v>
      </c>
      <c r="O251" s="103">
        <v>0</v>
      </c>
      <c r="P251" s="104">
        <v>0</v>
      </c>
      <c r="Q251" s="105">
        <v>0</v>
      </c>
    </row>
    <row r="252" spans="1:17" x14ac:dyDescent="0.25">
      <c r="A252" s="106">
        <f t="shared" si="10"/>
        <v>51713</v>
      </c>
      <c r="B252" s="106" t="str">
        <f>+asset_level_drivers!$C$1</f>
        <v>Munson</v>
      </c>
      <c r="C252" s="93">
        <v>33</v>
      </c>
      <c r="D252" s="94">
        <v>3.9730012283325196</v>
      </c>
      <c r="E252" s="94">
        <v>77.131495605468757</v>
      </c>
      <c r="F252" s="94">
        <v>7.1732297821044924</v>
      </c>
      <c r="G252" s="94">
        <v>2.2108098526000974</v>
      </c>
      <c r="H252" s="94">
        <v>2.9797509040832519</v>
      </c>
      <c r="I252" s="94">
        <v>43.806726684570314</v>
      </c>
      <c r="J252" s="94">
        <v>4.8419302825927737</v>
      </c>
      <c r="K252" s="95">
        <v>178.18188281249999</v>
      </c>
      <c r="L252" s="94">
        <f t="shared" si="9"/>
        <v>0</v>
      </c>
      <c r="M252" s="94">
        <v>0</v>
      </c>
      <c r="N252" s="94">
        <v>0</v>
      </c>
      <c r="O252" s="96">
        <v>0</v>
      </c>
      <c r="P252" s="95">
        <v>0</v>
      </c>
      <c r="Q252" s="97">
        <v>0</v>
      </c>
    </row>
    <row r="253" spans="1:17" x14ac:dyDescent="0.25">
      <c r="A253" s="98">
        <f t="shared" si="10"/>
        <v>51744</v>
      </c>
      <c r="B253" s="98" t="str">
        <f>+asset_level_drivers!$C$1</f>
        <v>Munson</v>
      </c>
      <c r="C253" s="99">
        <v>33</v>
      </c>
      <c r="D253" s="100">
        <v>3.9525680465698243</v>
      </c>
      <c r="E253" s="100">
        <v>76.734807617187499</v>
      </c>
      <c r="F253" s="100">
        <v>7.1363379516601562</v>
      </c>
      <c r="G253" s="100">
        <v>2.1988518829345702</v>
      </c>
      <c r="H253" s="100">
        <v>2.9644260902404787</v>
      </c>
      <c r="I253" s="100">
        <v>43.581428955078124</v>
      </c>
      <c r="J253" s="100">
        <v>4.8170282897949219</v>
      </c>
      <c r="K253" s="101">
        <v>178.03062646484375</v>
      </c>
      <c r="L253" s="102">
        <f t="shared" si="9"/>
        <v>0</v>
      </c>
      <c r="M253" s="102">
        <v>0</v>
      </c>
      <c r="N253" s="102">
        <v>0</v>
      </c>
      <c r="O253" s="103">
        <v>0</v>
      </c>
      <c r="P253" s="104">
        <v>0</v>
      </c>
      <c r="Q253" s="105">
        <v>0</v>
      </c>
    </row>
    <row r="254" spans="1:17" x14ac:dyDescent="0.25">
      <c r="A254" s="106">
        <f t="shared" si="10"/>
        <v>51774</v>
      </c>
      <c r="B254" s="106" t="str">
        <f>+asset_level_drivers!$C$1</f>
        <v>Munson</v>
      </c>
      <c r="C254" s="93">
        <v>33</v>
      </c>
      <c r="D254" s="94">
        <v>3.9322399520874023</v>
      </c>
      <c r="E254" s="94">
        <v>76.340160156249993</v>
      </c>
      <c r="F254" s="94">
        <v>7.0996356048583982</v>
      </c>
      <c r="G254" s="94">
        <v>2.1869589538574217</v>
      </c>
      <c r="H254" s="94">
        <v>2.9491799926757811</v>
      </c>
      <c r="I254" s="94">
        <v>43.357289794921876</v>
      </c>
      <c r="J254" s="94">
        <v>4.7922542266845705</v>
      </c>
      <c r="K254" s="95">
        <v>177.88015673828124</v>
      </c>
      <c r="L254" s="94">
        <f t="shared" si="9"/>
        <v>0</v>
      </c>
      <c r="M254" s="94">
        <v>0</v>
      </c>
      <c r="N254" s="94">
        <v>0</v>
      </c>
      <c r="O254" s="96">
        <v>0</v>
      </c>
      <c r="P254" s="95">
        <v>0</v>
      </c>
      <c r="Q254" s="97">
        <v>0</v>
      </c>
    </row>
    <row r="255" spans="1:17" x14ac:dyDescent="0.25">
      <c r="A255" s="98">
        <f t="shared" si="10"/>
        <v>51805</v>
      </c>
      <c r="B255" s="98" t="str">
        <f>+asset_level_drivers!$C$1</f>
        <v>Munson</v>
      </c>
      <c r="C255" s="99">
        <v>33</v>
      </c>
      <c r="D255" s="100">
        <v>3.9120163345336914</v>
      </c>
      <c r="E255" s="100">
        <v>75.947541015625006</v>
      </c>
      <c r="F255" s="100">
        <v>7.0631220703124997</v>
      </c>
      <c r="G255" s="100">
        <v>2.175130641937256</v>
      </c>
      <c r="H255" s="100">
        <v>2.934012273788452</v>
      </c>
      <c r="I255" s="100">
        <v>43.134301757812501</v>
      </c>
      <c r="J255" s="100">
        <v>4.7676075897216794</v>
      </c>
      <c r="K255" s="101">
        <v>177.73045898437499</v>
      </c>
      <c r="L255" s="102">
        <f t="shared" si="9"/>
        <v>0</v>
      </c>
      <c r="M255" s="102">
        <v>0</v>
      </c>
      <c r="N255" s="102">
        <v>0</v>
      </c>
      <c r="O255" s="103">
        <v>0</v>
      </c>
      <c r="P255" s="104">
        <v>0</v>
      </c>
      <c r="Q255" s="105">
        <v>0</v>
      </c>
    </row>
    <row r="256" spans="1:17" x14ac:dyDescent="0.25">
      <c r="A256" s="106">
        <f t="shared" si="10"/>
        <v>51835</v>
      </c>
      <c r="B256" s="106" t="str">
        <f>+asset_level_drivers!$C$1</f>
        <v>Munson</v>
      </c>
      <c r="C256" s="93">
        <v>33</v>
      </c>
      <c r="D256" s="94">
        <v>3.8918967819213868</v>
      </c>
      <c r="E256" s="94">
        <v>75.556941162109382</v>
      </c>
      <c r="F256" s="94">
        <v>7.0267962799072263</v>
      </c>
      <c r="G256" s="94">
        <v>2.1633666992187499</v>
      </c>
      <c r="H256" s="94">
        <v>2.9189225692749021</v>
      </c>
      <c r="I256" s="94">
        <v>42.912460937500001</v>
      </c>
      <c r="J256" s="94">
        <v>4.7430877380371097</v>
      </c>
      <c r="K256" s="95">
        <v>177.58154443359376</v>
      </c>
      <c r="L256" s="94">
        <f t="shared" si="9"/>
        <v>0</v>
      </c>
      <c r="M256" s="94">
        <v>0</v>
      </c>
      <c r="N256" s="94">
        <v>0</v>
      </c>
      <c r="O256" s="96">
        <v>0</v>
      </c>
      <c r="P256" s="95">
        <v>0</v>
      </c>
      <c r="Q256" s="97">
        <v>0</v>
      </c>
    </row>
    <row r="257" spans="1:17" x14ac:dyDescent="0.25">
      <c r="A257" s="98">
        <f t="shared" si="10"/>
        <v>51866</v>
      </c>
      <c r="B257" s="98" t="str">
        <f>+asset_level_drivers!$C$1</f>
        <v>Munson</v>
      </c>
      <c r="C257" s="99">
        <v>33</v>
      </c>
      <c r="D257" s="100">
        <v>3.8718806686401366</v>
      </c>
      <c r="E257" s="100">
        <v>75.168351562500007</v>
      </c>
      <c r="F257" s="100">
        <v>6.9906573638916019</v>
      </c>
      <c r="G257" s="100">
        <v>2.1516667098999025</v>
      </c>
      <c r="H257" s="100">
        <v>2.903910499572754</v>
      </c>
      <c r="I257" s="100">
        <v>42.691761474609372</v>
      </c>
      <c r="J257" s="100">
        <v>4.718693862915039</v>
      </c>
      <c r="K257" s="101">
        <v>177.43339843749999</v>
      </c>
      <c r="L257" s="102">
        <f t="shared" si="9"/>
        <v>0</v>
      </c>
      <c r="M257" s="102">
        <v>0</v>
      </c>
      <c r="N257" s="102">
        <v>0</v>
      </c>
      <c r="O257" s="103">
        <v>0</v>
      </c>
      <c r="P257" s="104">
        <v>0</v>
      </c>
      <c r="Q257" s="105">
        <v>0</v>
      </c>
    </row>
    <row r="258" spans="1:17" x14ac:dyDescent="0.25">
      <c r="A258" s="106">
        <f t="shared" si="10"/>
        <v>51897</v>
      </c>
      <c r="B258" s="106" t="str">
        <f>+asset_level_drivers!$C$1</f>
        <v>Munson</v>
      </c>
      <c r="C258" s="93">
        <v>33</v>
      </c>
      <c r="D258" s="94">
        <v>3.8519675445556643</v>
      </c>
      <c r="E258" s="94">
        <v>74.78176000976562</v>
      </c>
      <c r="F258" s="94">
        <v>6.9547043151855465</v>
      </c>
      <c r="G258" s="94">
        <v>2.1400303840637207</v>
      </c>
      <c r="H258" s="94">
        <v>2.8889756660461425</v>
      </c>
      <c r="I258" s="94">
        <v>42.472197998046873</v>
      </c>
      <c r="J258" s="94">
        <v>4.6944255371093746</v>
      </c>
      <c r="K258" s="95">
        <v>177.286015625</v>
      </c>
      <c r="L258" s="94">
        <f t="shared" ref="L258:L321" si="11">+P258+O258</f>
        <v>0</v>
      </c>
      <c r="M258" s="94">
        <v>0</v>
      </c>
      <c r="N258" s="94">
        <v>0</v>
      </c>
      <c r="O258" s="96">
        <v>0</v>
      </c>
      <c r="P258" s="95">
        <v>0</v>
      </c>
      <c r="Q258" s="97">
        <v>0</v>
      </c>
    </row>
    <row r="259" spans="1:17" x14ac:dyDescent="0.25">
      <c r="A259" s="98">
        <f t="shared" ref="A259:A322" si="12">+EOMONTH(A258,1)</f>
        <v>51925</v>
      </c>
      <c r="B259" s="98" t="str">
        <f>+asset_level_drivers!$C$1</f>
        <v>Munson</v>
      </c>
      <c r="C259" s="99">
        <v>33</v>
      </c>
      <c r="D259" s="100">
        <v>3.8321568183898926</v>
      </c>
      <c r="E259" s="100">
        <v>74.397156005859372</v>
      </c>
      <c r="F259" s="100">
        <v>6.9189361877441407</v>
      </c>
      <c r="G259" s="100">
        <v>2.128457347869873</v>
      </c>
      <c r="H259" s="100">
        <v>2.874117561340332</v>
      </c>
      <c r="I259" s="100">
        <v>42.253762817382814</v>
      </c>
      <c r="J259" s="100">
        <v>4.6702821197509765</v>
      </c>
      <c r="K259" s="101">
        <v>177.139396484375</v>
      </c>
      <c r="L259" s="102">
        <f t="shared" si="11"/>
        <v>0</v>
      </c>
      <c r="M259" s="102">
        <v>0</v>
      </c>
      <c r="N259" s="102">
        <v>0</v>
      </c>
      <c r="O259" s="103">
        <v>0</v>
      </c>
      <c r="P259" s="104">
        <v>0</v>
      </c>
      <c r="Q259" s="105">
        <v>0</v>
      </c>
    </row>
    <row r="260" spans="1:17" x14ac:dyDescent="0.25">
      <c r="A260" s="106">
        <f t="shared" si="12"/>
        <v>51956</v>
      </c>
      <c r="B260" s="106" t="str">
        <f>+asset_level_drivers!$C$1</f>
        <v>Munson</v>
      </c>
      <c r="C260" s="93">
        <v>33</v>
      </c>
      <c r="D260" s="94">
        <v>3.8124480476379397</v>
      </c>
      <c r="E260" s="94">
        <v>74.014530517578123</v>
      </c>
      <c r="F260" s="94">
        <v>6.8833519897460942</v>
      </c>
      <c r="G260" s="94">
        <v>2.1169473037719726</v>
      </c>
      <c r="H260" s="94">
        <v>2.8593360557556151</v>
      </c>
      <c r="I260" s="94">
        <v>42.036449951171875</v>
      </c>
      <c r="J260" s="94">
        <v>4.6462627563476566</v>
      </c>
      <c r="K260" s="95">
        <v>176.99353613281249</v>
      </c>
      <c r="L260" s="94">
        <f t="shared" si="11"/>
        <v>0</v>
      </c>
      <c r="M260" s="94">
        <v>0</v>
      </c>
      <c r="N260" s="94">
        <v>0</v>
      </c>
      <c r="O260" s="96">
        <v>0</v>
      </c>
      <c r="P260" s="95">
        <v>0</v>
      </c>
      <c r="Q260" s="97">
        <v>0</v>
      </c>
    </row>
    <row r="261" spans="1:17" x14ac:dyDescent="0.25">
      <c r="A261" s="98">
        <f t="shared" si="12"/>
        <v>51986</v>
      </c>
      <c r="B261" s="98" t="str">
        <f>+asset_level_drivers!$C$1</f>
        <v>Munson</v>
      </c>
      <c r="C261" s="99">
        <v>33</v>
      </c>
      <c r="D261" s="100">
        <v>3.7928404998779297</v>
      </c>
      <c r="E261" s="100">
        <v>73.633871093750003</v>
      </c>
      <c r="F261" s="100">
        <v>6.8479507446289061</v>
      </c>
      <c r="G261" s="100">
        <v>2.1054997367858888</v>
      </c>
      <c r="H261" s="100">
        <v>2.8446304397583009</v>
      </c>
      <c r="I261" s="100">
        <v>41.820255493164062</v>
      </c>
      <c r="J261" s="100">
        <v>4.6223668975830075</v>
      </c>
      <c r="K261" s="101">
        <v>176.84843554687501</v>
      </c>
      <c r="L261" s="102">
        <f t="shared" si="11"/>
        <v>0</v>
      </c>
      <c r="M261" s="102">
        <v>0</v>
      </c>
      <c r="N261" s="102">
        <v>0</v>
      </c>
      <c r="O261" s="103">
        <v>0</v>
      </c>
      <c r="P261" s="104">
        <v>0</v>
      </c>
      <c r="Q261" s="105">
        <v>0</v>
      </c>
    </row>
    <row r="262" spans="1:17" x14ac:dyDescent="0.25">
      <c r="A262" s="106">
        <f t="shared" si="12"/>
        <v>52017</v>
      </c>
      <c r="B262" s="106" t="str">
        <f>+asset_level_drivers!$C$1</f>
        <v>Munson</v>
      </c>
      <c r="C262" s="93">
        <v>33</v>
      </c>
      <c r="D262" s="94">
        <v>3.7733338928222655</v>
      </c>
      <c r="E262" s="94">
        <v>73.255171386718743</v>
      </c>
      <c r="F262" s="94">
        <v>6.8127315979003908</v>
      </c>
      <c r="G262" s="94">
        <v>2.0941145019531251</v>
      </c>
      <c r="H262" s="94">
        <v>2.8300004596710204</v>
      </c>
      <c r="I262" s="94">
        <v>41.605173583984374</v>
      </c>
      <c r="J262" s="94">
        <v>4.5985940551757816</v>
      </c>
      <c r="K262" s="95">
        <v>176.70408447265626</v>
      </c>
      <c r="L262" s="94">
        <f t="shared" si="11"/>
        <v>0</v>
      </c>
      <c r="M262" s="94">
        <v>0</v>
      </c>
      <c r="N262" s="94">
        <v>0</v>
      </c>
      <c r="O262" s="96">
        <v>0</v>
      </c>
      <c r="P262" s="95">
        <v>0</v>
      </c>
      <c r="Q262" s="97">
        <v>0</v>
      </c>
    </row>
    <row r="263" spans="1:17" x14ac:dyDescent="0.25">
      <c r="A263" s="98">
        <f t="shared" si="12"/>
        <v>52047</v>
      </c>
      <c r="B263" s="98" t="str">
        <f>+asset_level_drivers!$C$1</f>
        <v>Munson</v>
      </c>
      <c r="C263" s="99">
        <v>33</v>
      </c>
      <c r="D263" s="100">
        <v>3.7539276161193849</v>
      </c>
      <c r="E263" s="100">
        <v>72.878418945312504</v>
      </c>
      <c r="F263" s="100">
        <v>6.7776935882568363</v>
      </c>
      <c r="G263" s="100">
        <v>2.0827911872863769</v>
      </c>
      <c r="H263" s="100">
        <v>2.8154457263946533</v>
      </c>
      <c r="I263" s="100">
        <v>41.391197387695314</v>
      </c>
      <c r="J263" s="100">
        <v>4.5749433288574215</v>
      </c>
      <c r="K263" s="101">
        <v>176.56047900390624</v>
      </c>
      <c r="L263" s="102">
        <f t="shared" si="11"/>
        <v>0</v>
      </c>
      <c r="M263" s="102">
        <v>0</v>
      </c>
      <c r="N263" s="102">
        <v>0</v>
      </c>
      <c r="O263" s="103">
        <v>0</v>
      </c>
      <c r="P263" s="104">
        <v>0</v>
      </c>
      <c r="Q263" s="105">
        <v>0</v>
      </c>
    </row>
    <row r="264" spans="1:17" x14ac:dyDescent="0.25">
      <c r="A264" s="106">
        <f t="shared" si="12"/>
        <v>52078</v>
      </c>
      <c r="B264" s="106" t="str">
        <f>+asset_level_drivers!$C$1</f>
        <v>Munson</v>
      </c>
      <c r="C264" s="93">
        <v>33</v>
      </c>
      <c r="D264" s="94">
        <v>3.7346211318969726</v>
      </c>
      <c r="E264" s="94">
        <v>72.503604492187506</v>
      </c>
      <c r="F264" s="94">
        <v>6.7428358764648442</v>
      </c>
      <c r="G264" s="94">
        <v>2.0715294227600096</v>
      </c>
      <c r="H264" s="94">
        <v>2.8009659080505371</v>
      </c>
      <c r="I264" s="94">
        <v>41.178322753906251</v>
      </c>
      <c r="J264" s="94">
        <v>4.551414459228516</v>
      </c>
      <c r="K264" s="95">
        <v>176.41762109375</v>
      </c>
      <c r="L264" s="94">
        <f t="shared" si="11"/>
        <v>0</v>
      </c>
      <c r="M264" s="94">
        <v>0</v>
      </c>
      <c r="N264" s="94">
        <v>0</v>
      </c>
      <c r="O264" s="96">
        <v>0</v>
      </c>
      <c r="P264" s="95">
        <v>0</v>
      </c>
      <c r="Q264" s="97">
        <v>0</v>
      </c>
    </row>
    <row r="265" spans="1:17" x14ac:dyDescent="0.25">
      <c r="A265" s="98">
        <f t="shared" si="12"/>
        <v>52109</v>
      </c>
      <c r="B265" s="98" t="str">
        <f>+asset_level_drivers!$C$1</f>
        <v>Munson</v>
      </c>
      <c r="C265" s="99">
        <v>33</v>
      </c>
      <c r="D265" s="100">
        <v>3.6816049995422362</v>
      </c>
      <c r="E265" s="100">
        <v>69.801285644531248</v>
      </c>
      <c r="F265" s="100">
        <v>6.491520263671875</v>
      </c>
      <c r="G265" s="100">
        <v>2.0603289299011229</v>
      </c>
      <c r="H265" s="100">
        <v>2.761203712463379</v>
      </c>
      <c r="I265" s="100">
        <v>39.638766357421872</v>
      </c>
      <c r="J265" s="100">
        <v>4.3817764282226559</v>
      </c>
      <c r="K265" s="101">
        <v>168.71768701171874</v>
      </c>
      <c r="L265" s="102">
        <f t="shared" si="11"/>
        <v>0</v>
      </c>
      <c r="M265" s="102">
        <v>0</v>
      </c>
      <c r="N265" s="102">
        <v>0</v>
      </c>
      <c r="O265" s="103">
        <v>0</v>
      </c>
      <c r="P265" s="104">
        <v>0</v>
      </c>
      <c r="Q265" s="105">
        <v>0</v>
      </c>
    </row>
    <row r="266" spans="1:17" x14ac:dyDescent="0.25">
      <c r="A266" s="106">
        <f t="shared" si="12"/>
        <v>52139</v>
      </c>
      <c r="B266" s="106" t="str">
        <f>+asset_level_drivers!$C$1</f>
        <v>Munson</v>
      </c>
      <c r="C266" s="93">
        <v>33</v>
      </c>
      <c r="D266" s="94">
        <v>3.6626704826354981</v>
      </c>
      <c r="E266" s="94">
        <v>69.442297119140619</v>
      </c>
      <c r="F266" s="94">
        <v>6.4581343688964843</v>
      </c>
      <c r="G266" s="94">
        <v>2.0491893043518066</v>
      </c>
      <c r="H266" s="94">
        <v>2.747002872467041</v>
      </c>
      <c r="I266" s="94">
        <v>39.434903198242189</v>
      </c>
      <c r="J266" s="94">
        <v>4.3592408752441409</v>
      </c>
      <c r="K266" s="95">
        <v>168.58034960937499</v>
      </c>
      <c r="L266" s="94">
        <f t="shared" si="11"/>
        <v>0</v>
      </c>
      <c r="M266" s="94">
        <v>0</v>
      </c>
      <c r="N266" s="94">
        <v>0</v>
      </c>
      <c r="O266" s="96">
        <v>0</v>
      </c>
      <c r="P266" s="95">
        <v>0</v>
      </c>
      <c r="Q266" s="97">
        <v>0</v>
      </c>
    </row>
    <row r="267" spans="1:17" x14ac:dyDescent="0.25">
      <c r="A267" s="98">
        <f t="shared" si="12"/>
        <v>52170</v>
      </c>
      <c r="B267" s="98" t="str">
        <f>+asset_level_drivers!$C$1</f>
        <v>Munson</v>
      </c>
      <c r="C267" s="99">
        <v>33</v>
      </c>
      <c r="D267" s="100">
        <v>3.6438333549499511</v>
      </c>
      <c r="E267" s="100">
        <v>69.085154785156249</v>
      </c>
      <c r="F267" s="100">
        <v>6.4249201049804689</v>
      </c>
      <c r="G267" s="100">
        <v>2.0381102867126466</v>
      </c>
      <c r="H267" s="100">
        <v>2.7328749961853029</v>
      </c>
      <c r="I267" s="100">
        <v>39.232089477539063</v>
      </c>
      <c r="J267" s="100">
        <v>4.3368212127685544</v>
      </c>
      <c r="K267" s="101">
        <v>168.44372705078126</v>
      </c>
      <c r="L267" s="102">
        <f t="shared" si="11"/>
        <v>0</v>
      </c>
      <c r="M267" s="102">
        <v>0</v>
      </c>
      <c r="N267" s="102">
        <v>0</v>
      </c>
      <c r="O267" s="103">
        <v>0</v>
      </c>
      <c r="P267" s="104">
        <v>0</v>
      </c>
      <c r="Q267" s="105">
        <v>0</v>
      </c>
    </row>
    <row r="268" spans="1:17" x14ac:dyDescent="0.25">
      <c r="A268" s="106">
        <f t="shared" si="12"/>
        <v>52200</v>
      </c>
      <c r="B268" s="106" t="str">
        <f>+asset_level_drivers!$C$1</f>
        <v>Munson</v>
      </c>
      <c r="C268" s="93">
        <v>33</v>
      </c>
      <c r="D268" s="94">
        <v>3.6250930824279783</v>
      </c>
      <c r="E268" s="94">
        <v>68.729849365234372</v>
      </c>
      <c r="F268" s="94">
        <v>6.3918766632080075</v>
      </c>
      <c r="G268" s="94">
        <v>2.0270914726257323</v>
      </c>
      <c r="H268" s="94">
        <v>2.71881982421875</v>
      </c>
      <c r="I268" s="94">
        <v>39.030318603515624</v>
      </c>
      <c r="J268" s="94">
        <v>4.3145169372558589</v>
      </c>
      <c r="K268" s="95">
        <v>168.30781298828126</v>
      </c>
      <c r="L268" s="94">
        <f t="shared" si="11"/>
        <v>0</v>
      </c>
      <c r="M268" s="94">
        <v>0</v>
      </c>
      <c r="N268" s="94">
        <v>0</v>
      </c>
      <c r="O268" s="96">
        <v>0</v>
      </c>
      <c r="P268" s="95">
        <v>0</v>
      </c>
      <c r="Q268" s="97">
        <v>0</v>
      </c>
    </row>
    <row r="269" spans="1:17" x14ac:dyDescent="0.25">
      <c r="A269" s="98">
        <f t="shared" si="12"/>
        <v>52231</v>
      </c>
      <c r="B269" s="98" t="str">
        <f>+asset_level_drivers!$C$1</f>
        <v>Munson</v>
      </c>
      <c r="C269" s="99">
        <v>33</v>
      </c>
      <c r="D269" s="100">
        <v>3.6064492301940918</v>
      </c>
      <c r="E269" s="100">
        <v>68.376371337890632</v>
      </c>
      <c r="F269" s="100">
        <v>6.3590031127929691</v>
      </c>
      <c r="G269" s="100">
        <v>2.0161326026916502</v>
      </c>
      <c r="H269" s="100">
        <v>2.7048369331359865</v>
      </c>
      <c r="I269" s="100">
        <v>38.829584960937503</v>
      </c>
      <c r="J269" s="100">
        <v>4.2923272399902341</v>
      </c>
      <c r="K269" s="101">
        <v>168.17260302734374</v>
      </c>
      <c r="L269" s="102">
        <f t="shared" si="11"/>
        <v>0</v>
      </c>
      <c r="M269" s="102">
        <v>0</v>
      </c>
      <c r="N269" s="102">
        <v>0</v>
      </c>
      <c r="O269" s="103">
        <v>0</v>
      </c>
      <c r="P269" s="104">
        <v>0</v>
      </c>
      <c r="Q269" s="105">
        <v>0</v>
      </c>
    </row>
    <row r="270" spans="1:17" x14ac:dyDescent="0.25">
      <c r="A270" s="106">
        <f t="shared" si="12"/>
        <v>52262</v>
      </c>
      <c r="B270" s="106" t="str">
        <f>+asset_level_drivers!$C$1</f>
        <v>Munson</v>
      </c>
      <c r="C270" s="93">
        <v>33</v>
      </c>
      <c r="D270" s="94">
        <v>3.5879012527465819</v>
      </c>
      <c r="E270" s="94">
        <v>68.024711425781248</v>
      </c>
      <c r="F270" s="94">
        <v>6.3262987976074223</v>
      </c>
      <c r="G270" s="94">
        <v>2.0052332801818848</v>
      </c>
      <c r="H270" s="94">
        <v>2.6909259185791017</v>
      </c>
      <c r="I270" s="94">
        <v>38.629884521484378</v>
      </c>
      <c r="J270" s="94">
        <v>4.2702517852783206</v>
      </c>
      <c r="K270" s="95">
        <v>168.03809277343751</v>
      </c>
      <c r="L270" s="94">
        <f t="shared" si="11"/>
        <v>0</v>
      </c>
      <c r="M270" s="94">
        <v>0</v>
      </c>
      <c r="N270" s="94">
        <v>0</v>
      </c>
      <c r="O270" s="96">
        <v>0</v>
      </c>
      <c r="P270" s="95">
        <v>0</v>
      </c>
      <c r="Q270" s="97">
        <v>0</v>
      </c>
    </row>
    <row r="271" spans="1:17" x14ac:dyDescent="0.25">
      <c r="A271" s="98">
        <f t="shared" si="12"/>
        <v>52290</v>
      </c>
      <c r="B271" s="98" t="str">
        <f>+asset_level_drivers!$C$1</f>
        <v>Munson</v>
      </c>
      <c r="C271" s="99">
        <v>33</v>
      </c>
      <c r="D271" s="100">
        <v>3.5694485778808596</v>
      </c>
      <c r="E271" s="100">
        <v>67.674859619140619</v>
      </c>
      <c r="F271" s="100">
        <v>6.2937626495361325</v>
      </c>
      <c r="G271" s="100">
        <v>1.9943931388854981</v>
      </c>
      <c r="H271" s="100">
        <v>2.6770864562988281</v>
      </c>
      <c r="I271" s="100">
        <v>38.43120983886719</v>
      </c>
      <c r="J271" s="100">
        <v>4.2482898712158201</v>
      </c>
      <c r="K271" s="101">
        <v>167.90427685546874</v>
      </c>
      <c r="L271" s="102">
        <f t="shared" si="11"/>
        <v>0</v>
      </c>
      <c r="M271" s="102">
        <v>0</v>
      </c>
      <c r="N271" s="102">
        <v>0</v>
      </c>
      <c r="O271" s="103">
        <v>0</v>
      </c>
      <c r="P271" s="104">
        <v>0</v>
      </c>
      <c r="Q271" s="105">
        <v>0</v>
      </c>
    </row>
    <row r="272" spans="1:17" x14ac:dyDescent="0.25">
      <c r="A272" s="106">
        <f t="shared" si="12"/>
        <v>52321</v>
      </c>
      <c r="B272" s="106" t="str">
        <f>+asset_level_drivers!$C$1</f>
        <v>Munson</v>
      </c>
      <c r="C272" s="93">
        <v>33</v>
      </c>
      <c r="D272" s="94">
        <v>3.5510908966064454</v>
      </c>
      <c r="E272" s="94">
        <v>67.32680786132812</v>
      </c>
      <c r="F272" s="94">
        <v>6.2613938751220699</v>
      </c>
      <c r="G272" s="94">
        <v>1.9836120262145995</v>
      </c>
      <c r="H272" s="94">
        <v>2.6633181686401368</v>
      </c>
      <c r="I272" s="94">
        <v>38.233558715820315</v>
      </c>
      <c r="J272" s="94">
        <v>4.226440933227539</v>
      </c>
      <c r="K272" s="95">
        <v>167.77115087890624</v>
      </c>
      <c r="L272" s="94">
        <f t="shared" si="11"/>
        <v>0</v>
      </c>
      <c r="M272" s="94">
        <v>0</v>
      </c>
      <c r="N272" s="94">
        <v>0</v>
      </c>
      <c r="O272" s="96">
        <v>0</v>
      </c>
      <c r="P272" s="95">
        <v>0</v>
      </c>
      <c r="Q272" s="97">
        <v>0</v>
      </c>
    </row>
    <row r="273" spans="1:17" x14ac:dyDescent="0.25">
      <c r="A273" s="98">
        <f t="shared" si="12"/>
        <v>52351</v>
      </c>
      <c r="B273" s="98" t="str">
        <f>+asset_level_drivers!$C$1</f>
        <v>Munson</v>
      </c>
      <c r="C273" s="99">
        <v>33</v>
      </c>
      <c r="D273" s="100">
        <v>3.5328275337219237</v>
      </c>
      <c r="E273" s="100">
        <v>66.980543212890623</v>
      </c>
      <c r="F273" s="100">
        <v>6.2291911773681639</v>
      </c>
      <c r="G273" s="100">
        <v>1.9728894119262694</v>
      </c>
      <c r="H273" s="100">
        <v>2.6496206207275392</v>
      </c>
      <c r="I273" s="100">
        <v>38.036921630859375</v>
      </c>
      <c r="J273" s="100">
        <v>4.2047042083740234</v>
      </c>
      <c r="K273" s="101">
        <v>167.63871875000001</v>
      </c>
      <c r="L273" s="102">
        <f t="shared" si="11"/>
        <v>0</v>
      </c>
      <c r="M273" s="102">
        <v>0</v>
      </c>
      <c r="N273" s="102">
        <v>0</v>
      </c>
      <c r="O273" s="103">
        <v>0</v>
      </c>
      <c r="P273" s="104">
        <v>0</v>
      </c>
      <c r="Q273" s="105">
        <v>0</v>
      </c>
    </row>
    <row r="274" spans="1:17" x14ac:dyDescent="0.25">
      <c r="A274" s="106">
        <f t="shared" si="12"/>
        <v>52382</v>
      </c>
      <c r="B274" s="106" t="str">
        <f>+asset_level_drivers!$C$1</f>
        <v>Munson</v>
      </c>
      <c r="C274" s="93">
        <v>33</v>
      </c>
      <c r="D274" s="94">
        <v>3.5146582107543947</v>
      </c>
      <c r="E274" s="94">
        <v>66.636062744140631</v>
      </c>
      <c r="F274" s="94">
        <v>6.1971544952392579</v>
      </c>
      <c r="G274" s="94">
        <v>1.9622251853942871</v>
      </c>
      <c r="H274" s="94">
        <v>2.6359936542510987</v>
      </c>
      <c r="I274" s="94">
        <v>37.841298217773435</v>
      </c>
      <c r="J274" s="94">
        <v>4.1830793762207028</v>
      </c>
      <c r="K274" s="95">
        <v>167.50697314453126</v>
      </c>
      <c r="L274" s="94">
        <f t="shared" si="11"/>
        <v>0</v>
      </c>
      <c r="M274" s="94">
        <v>0</v>
      </c>
      <c r="N274" s="94">
        <v>0</v>
      </c>
      <c r="O274" s="96">
        <v>0</v>
      </c>
      <c r="P274" s="95">
        <v>0</v>
      </c>
      <c r="Q274" s="97">
        <v>0</v>
      </c>
    </row>
    <row r="275" spans="1:17" x14ac:dyDescent="0.25">
      <c r="A275" s="98">
        <f t="shared" si="12"/>
        <v>52412</v>
      </c>
      <c r="B275" s="98" t="str">
        <f>+asset_level_drivers!$C$1</f>
        <v>Munson</v>
      </c>
      <c r="C275" s="99">
        <v>33</v>
      </c>
      <c r="D275" s="100">
        <v>3.4965823211669922</v>
      </c>
      <c r="E275" s="100">
        <v>66.293353027343755</v>
      </c>
      <c r="F275" s="100">
        <v>6.165282455444336</v>
      </c>
      <c r="G275" s="100">
        <v>1.9516189422607422</v>
      </c>
      <c r="H275" s="100">
        <v>2.6224367027282716</v>
      </c>
      <c r="I275" s="100">
        <v>37.64668054199219</v>
      </c>
      <c r="J275" s="100">
        <v>4.1615659027099605</v>
      </c>
      <c r="K275" s="101">
        <v>167.37591015625</v>
      </c>
      <c r="L275" s="102">
        <f t="shared" si="11"/>
        <v>0</v>
      </c>
      <c r="M275" s="102">
        <v>0</v>
      </c>
      <c r="N275" s="102">
        <v>0</v>
      </c>
      <c r="O275" s="103">
        <v>0</v>
      </c>
      <c r="P275" s="104">
        <v>0</v>
      </c>
      <c r="Q275" s="105">
        <v>0</v>
      </c>
    </row>
    <row r="276" spans="1:17" x14ac:dyDescent="0.25">
      <c r="A276" s="106">
        <f t="shared" si="12"/>
        <v>52443</v>
      </c>
      <c r="B276" s="106" t="str">
        <f>+asset_level_drivers!$C$1</f>
        <v>Munson</v>
      </c>
      <c r="C276" s="93">
        <v>33</v>
      </c>
      <c r="D276" s="94">
        <v>3.4785993614196777</v>
      </c>
      <c r="E276" s="94">
        <v>65.952405517578129</v>
      </c>
      <c r="F276" s="94">
        <v>6.133574432373047</v>
      </c>
      <c r="G276" s="94">
        <v>1.9410702972412108</v>
      </c>
      <c r="H276" s="94">
        <v>2.6089495201110839</v>
      </c>
      <c r="I276" s="94">
        <v>37.453062744140624</v>
      </c>
      <c r="J276" s="94">
        <v>4.1401629333496093</v>
      </c>
      <c r="K276" s="95">
        <v>167.24552197265626</v>
      </c>
      <c r="L276" s="94">
        <f t="shared" si="11"/>
        <v>0</v>
      </c>
      <c r="M276" s="94">
        <v>0</v>
      </c>
      <c r="N276" s="94">
        <v>0</v>
      </c>
      <c r="O276" s="96">
        <v>0</v>
      </c>
      <c r="P276" s="95">
        <v>0</v>
      </c>
      <c r="Q276" s="97">
        <v>0</v>
      </c>
    </row>
    <row r="277" spans="1:17" x14ac:dyDescent="0.25">
      <c r="A277" s="98">
        <f t="shared" si="12"/>
        <v>52474</v>
      </c>
      <c r="B277" s="98" t="str">
        <f>+asset_level_drivers!$C$1</f>
        <v>Munson</v>
      </c>
      <c r="C277" s="99">
        <v>33</v>
      </c>
      <c r="D277" s="100">
        <v>3.4607089042663572</v>
      </c>
      <c r="E277" s="100">
        <v>65.613212158203126</v>
      </c>
      <c r="F277" s="100">
        <v>6.1020293579101565</v>
      </c>
      <c r="G277" s="100">
        <v>1.9305790023803711</v>
      </c>
      <c r="H277" s="100">
        <v>2.5955316772460937</v>
      </c>
      <c r="I277" s="100">
        <v>37.260441894531247</v>
      </c>
      <c r="J277" s="100">
        <v>4.1188699798583981</v>
      </c>
      <c r="K277" s="101">
        <v>167.11581494140626</v>
      </c>
      <c r="L277" s="102">
        <f t="shared" si="11"/>
        <v>0</v>
      </c>
      <c r="M277" s="102">
        <v>0</v>
      </c>
      <c r="N277" s="102">
        <v>0</v>
      </c>
      <c r="O277" s="103">
        <v>0</v>
      </c>
      <c r="P277" s="104">
        <v>0</v>
      </c>
      <c r="Q277" s="105">
        <v>0</v>
      </c>
    </row>
    <row r="278" spans="1:17" x14ac:dyDescent="0.25">
      <c r="A278" s="106">
        <f t="shared" si="12"/>
        <v>52504</v>
      </c>
      <c r="B278" s="106" t="str">
        <f>+asset_level_drivers!$C$1</f>
        <v>Munson</v>
      </c>
      <c r="C278" s="93">
        <v>33</v>
      </c>
      <c r="D278" s="94">
        <v>3.4429103736877442</v>
      </c>
      <c r="E278" s="94">
        <v>65.275761718750005</v>
      </c>
      <c r="F278" s="94">
        <v>6.0706465454101561</v>
      </c>
      <c r="G278" s="94">
        <v>1.9201446571350098</v>
      </c>
      <c r="H278" s="94">
        <v>2.5821827316284178</v>
      </c>
      <c r="I278" s="94">
        <v>37.068809814453125</v>
      </c>
      <c r="J278" s="94">
        <v>4.0976865539550777</v>
      </c>
      <c r="K278" s="95">
        <v>166.98677343750001</v>
      </c>
      <c r="L278" s="94">
        <f t="shared" si="11"/>
        <v>0</v>
      </c>
      <c r="M278" s="94">
        <v>0</v>
      </c>
      <c r="N278" s="94">
        <v>0</v>
      </c>
      <c r="O278" s="96">
        <v>0</v>
      </c>
      <c r="P278" s="95">
        <v>0</v>
      </c>
      <c r="Q278" s="97">
        <v>0</v>
      </c>
    </row>
    <row r="279" spans="1:17" x14ac:dyDescent="0.25">
      <c r="A279" s="98">
        <f t="shared" si="12"/>
        <v>52535</v>
      </c>
      <c r="B279" s="98" t="str">
        <f>+asset_level_drivers!$C$1</f>
        <v>Munson</v>
      </c>
      <c r="C279" s="99">
        <v>33</v>
      </c>
      <c r="D279" s="100">
        <v>3.4252033843994139</v>
      </c>
      <c r="E279" s="100">
        <v>64.940046630859371</v>
      </c>
      <c r="F279" s="100">
        <v>6.0394249572753909</v>
      </c>
      <c r="G279" s="100">
        <v>1.9097670211791993</v>
      </c>
      <c r="H279" s="100">
        <v>2.5689025325775146</v>
      </c>
      <c r="I279" s="100">
        <v>36.878164184570309</v>
      </c>
      <c r="J279" s="100">
        <v>4.0766119995117185</v>
      </c>
      <c r="K279" s="101">
        <v>166.85840234374999</v>
      </c>
      <c r="L279" s="102">
        <f t="shared" si="11"/>
        <v>0</v>
      </c>
      <c r="M279" s="102">
        <v>0</v>
      </c>
      <c r="N279" s="102">
        <v>0</v>
      </c>
      <c r="O279" s="103">
        <v>0</v>
      </c>
      <c r="P279" s="104">
        <v>0</v>
      </c>
      <c r="Q279" s="105">
        <v>0</v>
      </c>
    </row>
    <row r="280" spans="1:17" x14ac:dyDescent="0.25">
      <c r="A280" s="106">
        <f t="shared" si="12"/>
        <v>52565</v>
      </c>
      <c r="B280" s="106" t="str">
        <f>+asset_level_drivers!$C$1</f>
        <v>Munson</v>
      </c>
      <c r="C280" s="93">
        <v>33</v>
      </c>
      <c r="D280" s="94">
        <v>3.4075874862670896</v>
      </c>
      <c r="E280" s="94">
        <v>64.606059814453118</v>
      </c>
      <c r="F280" s="94">
        <v>6.0083642272949218</v>
      </c>
      <c r="G280" s="94">
        <v>1.8994458274841308</v>
      </c>
      <c r="H280" s="94">
        <v>2.5556906166076661</v>
      </c>
      <c r="I280" s="94">
        <v>36.688499633789064</v>
      </c>
      <c r="J280" s="94">
        <v>4.0556459655761721</v>
      </c>
      <c r="K280" s="95">
        <v>166.73069677734375</v>
      </c>
      <c r="L280" s="94">
        <f t="shared" si="11"/>
        <v>0</v>
      </c>
      <c r="M280" s="94">
        <v>0</v>
      </c>
      <c r="N280" s="94">
        <v>0</v>
      </c>
      <c r="O280" s="96">
        <v>0</v>
      </c>
      <c r="P280" s="95">
        <v>0</v>
      </c>
      <c r="Q280" s="97">
        <v>0</v>
      </c>
    </row>
    <row r="281" spans="1:17" x14ac:dyDescent="0.25">
      <c r="A281" s="98">
        <f t="shared" si="12"/>
        <v>52596</v>
      </c>
      <c r="B281" s="98" t="str">
        <f>+asset_level_drivers!$C$1</f>
        <v>Munson</v>
      </c>
      <c r="C281" s="99">
        <v>33</v>
      </c>
      <c r="D281" s="100">
        <v>3.3900621528625487</v>
      </c>
      <c r="E281" s="100">
        <v>64.273789062500001</v>
      </c>
      <c r="F281" s="100">
        <v>5.9774630432128903</v>
      </c>
      <c r="G281" s="100">
        <v>1.8891806983947754</v>
      </c>
      <c r="H281" s="100">
        <v>2.5425465908050535</v>
      </c>
      <c r="I281" s="100">
        <v>36.499810424804686</v>
      </c>
      <c r="J281" s="100">
        <v>4.0347877044677736</v>
      </c>
      <c r="K281" s="101">
        <v>166.60364648437499</v>
      </c>
      <c r="L281" s="102">
        <f t="shared" si="11"/>
        <v>0</v>
      </c>
      <c r="M281" s="102">
        <v>0</v>
      </c>
      <c r="N281" s="102">
        <v>0</v>
      </c>
      <c r="O281" s="103">
        <v>0</v>
      </c>
      <c r="P281" s="104">
        <v>0</v>
      </c>
      <c r="Q281" s="105">
        <v>0</v>
      </c>
    </row>
    <row r="282" spans="1:17" x14ac:dyDescent="0.25">
      <c r="A282" s="106">
        <f t="shared" si="12"/>
        <v>52627</v>
      </c>
      <c r="B282" s="106" t="str">
        <f>+asset_level_drivers!$C$1</f>
        <v>Munson</v>
      </c>
      <c r="C282" s="93">
        <v>33</v>
      </c>
      <c r="D282" s="94">
        <v>3.3726270332336425</v>
      </c>
      <c r="E282" s="94">
        <v>63.943228515625002</v>
      </c>
      <c r="F282" s="94">
        <v>5.9467208099365232</v>
      </c>
      <c r="G282" s="94">
        <v>1.878971363067627</v>
      </c>
      <c r="H282" s="94">
        <v>2.5294702663421629</v>
      </c>
      <c r="I282" s="94">
        <v>36.312091186523439</v>
      </c>
      <c r="J282" s="94">
        <v>4.0140367584228516</v>
      </c>
      <c r="K282" s="95">
        <v>166.4772626953125</v>
      </c>
      <c r="L282" s="94">
        <f t="shared" si="11"/>
        <v>0</v>
      </c>
      <c r="M282" s="94">
        <v>0</v>
      </c>
      <c r="N282" s="94">
        <v>0</v>
      </c>
      <c r="O282" s="96">
        <v>0</v>
      </c>
      <c r="P282" s="95">
        <v>0</v>
      </c>
      <c r="Q282" s="97">
        <v>0</v>
      </c>
    </row>
    <row r="283" spans="1:17" x14ac:dyDescent="0.25">
      <c r="A283" s="98">
        <f t="shared" si="12"/>
        <v>52656</v>
      </c>
      <c r="B283" s="98" t="str">
        <f>+asset_level_drivers!$C$1</f>
        <v>Munson</v>
      </c>
      <c r="C283" s="99">
        <v>33</v>
      </c>
      <c r="D283" s="100">
        <v>3.3552816047668457</v>
      </c>
      <c r="E283" s="100">
        <v>63.614367919921875</v>
      </c>
      <c r="F283" s="100">
        <v>5.9161368408203128</v>
      </c>
      <c r="G283" s="100">
        <v>1.8688175811767578</v>
      </c>
      <c r="H283" s="100">
        <v>2.5164612159729005</v>
      </c>
      <c r="I283" s="100">
        <v>36.125337158203124</v>
      </c>
      <c r="J283" s="100">
        <v>3.9933925170898439</v>
      </c>
      <c r="K283" s="101">
        <v>166.35152636718749</v>
      </c>
      <c r="L283" s="102">
        <f t="shared" si="11"/>
        <v>0</v>
      </c>
      <c r="M283" s="102">
        <v>0</v>
      </c>
      <c r="N283" s="102">
        <v>0</v>
      </c>
      <c r="O283" s="103">
        <v>0</v>
      </c>
      <c r="P283" s="104">
        <v>0</v>
      </c>
      <c r="Q283" s="105">
        <v>0</v>
      </c>
    </row>
    <row r="284" spans="1:17" x14ac:dyDescent="0.25">
      <c r="A284" s="106">
        <f t="shared" si="12"/>
        <v>52687</v>
      </c>
      <c r="B284" s="106" t="str">
        <f>+asset_level_drivers!$C$1</f>
        <v>Munson</v>
      </c>
      <c r="C284" s="93">
        <v>33</v>
      </c>
      <c r="D284" s="94">
        <v>3.3380253906249999</v>
      </c>
      <c r="E284" s="94">
        <v>63.287198730468752</v>
      </c>
      <c r="F284" s="94">
        <v>5.8857100982666015</v>
      </c>
      <c r="G284" s="94">
        <v>1.8587189598083496</v>
      </c>
      <c r="H284" s="94">
        <v>2.5035190143585204</v>
      </c>
      <c r="I284" s="94">
        <v>35.939544433593753</v>
      </c>
      <c r="J284" s="94">
        <v>3.9728544921875</v>
      </c>
      <c r="K284" s="95">
        <v>166.2264453125</v>
      </c>
      <c r="L284" s="94">
        <f t="shared" si="11"/>
        <v>0</v>
      </c>
      <c r="M284" s="94">
        <v>0</v>
      </c>
      <c r="N284" s="94">
        <v>0</v>
      </c>
      <c r="O284" s="96">
        <v>0</v>
      </c>
      <c r="P284" s="95">
        <v>0</v>
      </c>
      <c r="Q284" s="97">
        <v>0</v>
      </c>
    </row>
    <row r="285" spans="1:17" x14ac:dyDescent="0.25">
      <c r="A285" s="98">
        <f t="shared" si="12"/>
        <v>52717</v>
      </c>
      <c r="B285" s="98" t="str">
        <f>+asset_level_drivers!$C$1</f>
        <v>Munson</v>
      </c>
      <c r="C285" s="99">
        <v>33</v>
      </c>
      <c r="D285" s="100">
        <v>3.3208578376770022</v>
      </c>
      <c r="E285" s="100">
        <v>62.961711669921876</v>
      </c>
      <c r="F285" s="100">
        <v>5.8554398498535161</v>
      </c>
      <c r="G285" s="100">
        <v>1.8486751480102539</v>
      </c>
      <c r="H285" s="100">
        <v>2.490643413543701</v>
      </c>
      <c r="I285" s="100">
        <v>35.754707885742185</v>
      </c>
      <c r="J285" s="100">
        <v>3.9524219970703127</v>
      </c>
      <c r="K285" s="101">
        <v>166.1020107421875</v>
      </c>
      <c r="L285" s="102">
        <f t="shared" si="11"/>
        <v>0</v>
      </c>
      <c r="M285" s="102">
        <v>0</v>
      </c>
      <c r="N285" s="102">
        <v>0</v>
      </c>
      <c r="O285" s="103">
        <v>0</v>
      </c>
      <c r="P285" s="104">
        <v>0</v>
      </c>
      <c r="Q285" s="105">
        <v>0</v>
      </c>
    </row>
    <row r="286" spans="1:17" x14ac:dyDescent="0.25">
      <c r="A286" s="106">
        <f t="shared" si="12"/>
        <v>52748</v>
      </c>
      <c r="B286" s="106" t="str">
        <f>+asset_level_drivers!$C$1</f>
        <v>Munson</v>
      </c>
      <c r="C286" s="93">
        <v>33</v>
      </c>
      <c r="D286" s="94">
        <v>3.3037786827087401</v>
      </c>
      <c r="E286" s="94">
        <v>62.637898925781251</v>
      </c>
      <c r="F286" s="94">
        <v>5.8253251190185544</v>
      </c>
      <c r="G286" s="94">
        <v>1.83868599319458</v>
      </c>
      <c r="H286" s="94">
        <v>2.4778340091705324</v>
      </c>
      <c r="I286" s="94">
        <v>35.570820678710938</v>
      </c>
      <c r="J286" s="94">
        <v>3.9320945739746094</v>
      </c>
      <c r="K286" s="95">
        <v>165.97822021484376</v>
      </c>
      <c r="L286" s="94">
        <f t="shared" si="11"/>
        <v>0</v>
      </c>
      <c r="M286" s="94">
        <v>0</v>
      </c>
      <c r="N286" s="94">
        <v>0</v>
      </c>
      <c r="O286" s="96">
        <v>0</v>
      </c>
      <c r="P286" s="95">
        <v>0</v>
      </c>
      <c r="Q286" s="97">
        <v>0</v>
      </c>
    </row>
    <row r="287" spans="1:17" x14ac:dyDescent="0.25">
      <c r="A287" s="98">
        <f t="shared" si="12"/>
        <v>52778</v>
      </c>
      <c r="B287" s="98" t="str">
        <f>+asset_level_drivers!$C$1</f>
        <v>Munson</v>
      </c>
      <c r="C287" s="99">
        <v>33</v>
      </c>
      <c r="D287" s="100">
        <v>3.2867873497009277</v>
      </c>
      <c r="E287" s="100">
        <v>62.315752441406246</v>
      </c>
      <c r="F287" s="100">
        <v>5.7953656158447266</v>
      </c>
      <c r="G287" s="100">
        <v>1.8287511291503906</v>
      </c>
      <c r="H287" s="100">
        <v>2.4650904884338378</v>
      </c>
      <c r="I287" s="100">
        <v>35.387879882812499</v>
      </c>
      <c r="J287" s="100">
        <v>3.9118719100952148</v>
      </c>
      <c r="K287" s="101">
        <v>165.85506982421876</v>
      </c>
      <c r="L287" s="102">
        <f t="shared" si="11"/>
        <v>0</v>
      </c>
      <c r="M287" s="102">
        <v>0</v>
      </c>
      <c r="N287" s="102">
        <v>0</v>
      </c>
      <c r="O287" s="103">
        <v>0</v>
      </c>
      <c r="P287" s="104">
        <v>0</v>
      </c>
      <c r="Q287" s="105">
        <v>0</v>
      </c>
    </row>
    <row r="288" spans="1:17" x14ac:dyDescent="0.25">
      <c r="A288" s="106">
        <f t="shared" si="12"/>
        <v>52809</v>
      </c>
      <c r="B288" s="106" t="str">
        <f>+asset_level_drivers!$C$1</f>
        <v>Munson</v>
      </c>
      <c r="C288" s="93">
        <v>33</v>
      </c>
      <c r="D288" s="94">
        <v>3.2698833465576174</v>
      </c>
      <c r="E288" s="94">
        <v>61.99526135253906</v>
      </c>
      <c r="F288" s="94">
        <v>5.7655598602294926</v>
      </c>
      <c r="G288" s="94">
        <v>1.818870174407959</v>
      </c>
      <c r="H288" s="94">
        <v>2.4524125518798829</v>
      </c>
      <c r="I288" s="94">
        <v>35.20587890625</v>
      </c>
      <c r="J288" s="94">
        <v>3.8917530441284178</v>
      </c>
      <c r="K288" s="95">
        <v>165.73256347656249</v>
      </c>
      <c r="L288" s="94">
        <f t="shared" si="11"/>
        <v>0</v>
      </c>
      <c r="M288" s="94">
        <v>0</v>
      </c>
      <c r="N288" s="94">
        <v>0</v>
      </c>
      <c r="O288" s="96">
        <v>0</v>
      </c>
      <c r="P288" s="95">
        <v>0</v>
      </c>
      <c r="Q288" s="97">
        <v>0</v>
      </c>
    </row>
    <row r="289" spans="1:17" x14ac:dyDescent="0.25">
      <c r="A289" s="98">
        <f t="shared" si="12"/>
        <v>52840</v>
      </c>
      <c r="B289" s="98" t="str">
        <f>+asset_level_drivers!$C$1</f>
        <v>Munson</v>
      </c>
      <c r="C289" s="99">
        <v>33</v>
      </c>
      <c r="D289" s="100">
        <v>3.2530662307739258</v>
      </c>
      <c r="E289" s="100">
        <v>61.676419189453128</v>
      </c>
      <c r="F289" s="100">
        <v>5.7359075775146486</v>
      </c>
      <c r="G289" s="100">
        <v>1.8090428733825683</v>
      </c>
      <c r="H289" s="100">
        <v>2.4397996902465819</v>
      </c>
      <c r="I289" s="100">
        <v>35.024814819335937</v>
      </c>
      <c r="J289" s="100">
        <v>3.8717377471923826</v>
      </c>
      <c r="K289" s="101">
        <v>165.61068457031249</v>
      </c>
      <c r="L289" s="102">
        <f t="shared" si="11"/>
        <v>0</v>
      </c>
      <c r="M289" s="102">
        <v>0</v>
      </c>
      <c r="N289" s="102">
        <v>0</v>
      </c>
      <c r="O289" s="103">
        <v>0</v>
      </c>
      <c r="P289" s="104">
        <v>0</v>
      </c>
      <c r="Q289" s="105">
        <v>0</v>
      </c>
    </row>
    <row r="290" spans="1:17" x14ac:dyDescent="0.25">
      <c r="A290" s="106">
        <f t="shared" si="12"/>
        <v>52870</v>
      </c>
      <c r="B290" s="106" t="str">
        <f>+asset_level_drivers!$C$1</f>
        <v>Munson</v>
      </c>
      <c r="C290" s="93">
        <v>33</v>
      </c>
      <c r="D290" s="94">
        <v>3.2363356704711914</v>
      </c>
      <c r="E290" s="94">
        <v>61.3592158203125</v>
      </c>
      <c r="F290" s="94">
        <v>5.7064076995849611</v>
      </c>
      <c r="G290" s="94">
        <v>1.7992689914703368</v>
      </c>
      <c r="H290" s="94">
        <v>2.4272517433166505</v>
      </c>
      <c r="I290" s="94">
        <v>34.844681518554687</v>
      </c>
      <c r="J290" s="94">
        <v>3.8518253860473632</v>
      </c>
      <c r="K290" s="95">
        <v>165.48943505859376</v>
      </c>
      <c r="L290" s="94">
        <f t="shared" si="11"/>
        <v>0</v>
      </c>
      <c r="M290" s="94">
        <v>0</v>
      </c>
      <c r="N290" s="94">
        <v>0</v>
      </c>
      <c r="O290" s="96">
        <v>0</v>
      </c>
      <c r="P290" s="95">
        <v>0</v>
      </c>
      <c r="Q290" s="97">
        <v>0</v>
      </c>
    </row>
    <row r="291" spans="1:17" x14ac:dyDescent="0.25">
      <c r="A291" s="98">
        <f t="shared" si="12"/>
        <v>52901</v>
      </c>
      <c r="B291" s="98" t="str">
        <f>+asset_level_drivers!$C$1</f>
        <v>Munson</v>
      </c>
      <c r="C291" s="99">
        <v>33</v>
      </c>
      <c r="D291" s="100">
        <v>3.2196911964416506</v>
      </c>
      <c r="E291" s="100">
        <v>61.043644287109373</v>
      </c>
      <c r="F291" s="100">
        <v>5.6770594635009761</v>
      </c>
      <c r="G291" s="100">
        <v>1.7895482692718505</v>
      </c>
      <c r="H291" s="100">
        <v>2.4147683944702147</v>
      </c>
      <c r="I291" s="100">
        <v>34.665475097656248</v>
      </c>
      <c r="J291" s="100">
        <v>3.8320153350830077</v>
      </c>
      <c r="K291" s="101">
        <v>165.36881591796876</v>
      </c>
      <c r="L291" s="102">
        <f t="shared" si="11"/>
        <v>0</v>
      </c>
      <c r="M291" s="102">
        <v>0</v>
      </c>
      <c r="N291" s="102">
        <v>0</v>
      </c>
      <c r="O291" s="103">
        <v>0</v>
      </c>
      <c r="P291" s="104">
        <v>0</v>
      </c>
      <c r="Q291" s="105">
        <v>0</v>
      </c>
    </row>
    <row r="292" spans="1:17" x14ac:dyDescent="0.25">
      <c r="A292" s="106">
        <f t="shared" si="12"/>
        <v>52931</v>
      </c>
      <c r="B292" s="106" t="str">
        <f>+asset_level_drivers!$C$1</f>
        <v>Munson</v>
      </c>
      <c r="C292" s="93">
        <v>33</v>
      </c>
      <c r="D292" s="94">
        <v>3.2031322860717775</v>
      </c>
      <c r="E292" s="94">
        <v>60.729696411132814</v>
      </c>
      <c r="F292" s="94">
        <v>5.6478623809814454</v>
      </c>
      <c r="G292" s="94">
        <v>1.7798803462982178</v>
      </c>
      <c r="H292" s="94">
        <v>2.402349208831787</v>
      </c>
      <c r="I292" s="94">
        <v>34.48719030761719</v>
      </c>
      <c r="J292" s="94">
        <v>3.8123071899414063</v>
      </c>
      <c r="K292" s="95">
        <v>165.24882226562499</v>
      </c>
      <c r="L292" s="94">
        <f t="shared" si="11"/>
        <v>0</v>
      </c>
      <c r="M292" s="94">
        <v>0</v>
      </c>
      <c r="N292" s="94">
        <v>0</v>
      </c>
      <c r="O292" s="96">
        <v>0</v>
      </c>
      <c r="P292" s="95">
        <v>0</v>
      </c>
      <c r="Q292" s="97">
        <v>0</v>
      </c>
    </row>
    <row r="293" spans="1:17" x14ac:dyDescent="0.25">
      <c r="A293" s="98">
        <f t="shared" si="12"/>
        <v>52962</v>
      </c>
      <c r="B293" s="98" t="str">
        <f>+asset_level_drivers!$C$1</f>
        <v>Munson</v>
      </c>
      <c r="C293" s="99">
        <v>33</v>
      </c>
      <c r="D293" s="100">
        <v>3.1309099998474119</v>
      </c>
      <c r="E293" s="100">
        <v>58.461181640625</v>
      </c>
      <c r="F293" s="100">
        <v>5.4368904876708983</v>
      </c>
      <c r="G293" s="100">
        <v>1.7702649402618409</v>
      </c>
      <c r="H293" s="100">
        <v>2.3481825408935548</v>
      </c>
      <c r="I293" s="100">
        <v>33.194798583984372</v>
      </c>
      <c r="J293" s="100">
        <v>3.669901153564453</v>
      </c>
      <c r="K293" s="101">
        <v>157.69787207031251</v>
      </c>
      <c r="L293" s="102">
        <f t="shared" si="11"/>
        <v>0</v>
      </c>
      <c r="M293" s="102">
        <v>0</v>
      </c>
      <c r="N293" s="102">
        <v>0</v>
      </c>
      <c r="O293" s="103">
        <v>0</v>
      </c>
      <c r="P293" s="104">
        <v>0</v>
      </c>
      <c r="Q293" s="105">
        <v>0</v>
      </c>
    </row>
    <row r="294" spans="1:17" x14ac:dyDescent="0.25">
      <c r="A294" s="106">
        <f t="shared" si="12"/>
        <v>52993</v>
      </c>
      <c r="B294" s="106" t="str">
        <f>+asset_level_drivers!$C$1</f>
        <v>Munson</v>
      </c>
      <c r="C294" s="93">
        <v>33</v>
      </c>
      <c r="D294" s="94">
        <v>3.1148076553344728</v>
      </c>
      <c r="E294" s="94">
        <v>58.160514892578128</v>
      </c>
      <c r="F294" s="94">
        <v>5.4089284057617188</v>
      </c>
      <c r="G294" s="94">
        <v>1.760701711654663</v>
      </c>
      <c r="H294" s="94">
        <v>2.336105722427368</v>
      </c>
      <c r="I294" s="94">
        <v>33.024077758789062</v>
      </c>
      <c r="J294" s="94">
        <v>3.651026840209961</v>
      </c>
      <c r="K294" s="95">
        <v>157.58251611328126</v>
      </c>
      <c r="L294" s="94">
        <f t="shared" si="11"/>
        <v>0</v>
      </c>
      <c r="M294" s="94">
        <v>0</v>
      </c>
      <c r="N294" s="94">
        <v>0</v>
      </c>
      <c r="O294" s="96">
        <v>0</v>
      </c>
      <c r="P294" s="95">
        <v>0</v>
      </c>
      <c r="Q294" s="97">
        <v>0</v>
      </c>
    </row>
    <row r="295" spans="1:17" x14ac:dyDescent="0.25">
      <c r="A295" s="98">
        <f t="shared" si="12"/>
        <v>53021</v>
      </c>
      <c r="B295" s="98" t="str">
        <f>+asset_level_drivers!$C$1</f>
        <v>Munson</v>
      </c>
      <c r="C295" s="99">
        <v>33</v>
      </c>
      <c r="D295" s="100">
        <v>3.0987880783081057</v>
      </c>
      <c r="E295" s="100">
        <v>57.861394042968747</v>
      </c>
      <c r="F295" s="100">
        <v>5.3811102142333986</v>
      </c>
      <c r="G295" s="100">
        <v>1.751190402984619</v>
      </c>
      <c r="H295" s="100">
        <v>2.3240910129547121</v>
      </c>
      <c r="I295" s="100">
        <v>32.854234130859375</v>
      </c>
      <c r="J295" s="100">
        <v>3.6322495880126953</v>
      </c>
      <c r="K295" s="101">
        <v>157.46776074218749</v>
      </c>
      <c r="L295" s="102">
        <f t="shared" si="11"/>
        <v>0</v>
      </c>
      <c r="M295" s="102">
        <v>0</v>
      </c>
      <c r="N295" s="102">
        <v>0</v>
      </c>
      <c r="O295" s="103">
        <v>0</v>
      </c>
      <c r="P295" s="104">
        <v>0</v>
      </c>
      <c r="Q295" s="105">
        <v>0</v>
      </c>
    </row>
    <row r="296" spans="1:17" x14ac:dyDescent="0.25">
      <c r="A296" s="106">
        <f t="shared" si="12"/>
        <v>53052</v>
      </c>
      <c r="B296" s="106" t="str">
        <f>+asset_level_drivers!$C$1</f>
        <v>Munson</v>
      </c>
      <c r="C296" s="93">
        <v>33</v>
      </c>
      <c r="D296" s="94">
        <v>3.0828509216308593</v>
      </c>
      <c r="E296" s="94">
        <v>57.563811767578123</v>
      </c>
      <c r="F296" s="94">
        <v>5.3534350280761718</v>
      </c>
      <c r="G296" s="94">
        <v>1.7417307815551757</v>
      </c>
      <c r="H296" s="94">
        <v>2.3121381912231445</v>
      </c>
      <c r="I296" s="94">
        <v>32.685263427734377</v>
      </c>
      <c r="J296" s="94">
        <v>3.6135687713623046</v>
      </c>
      <c r="K296" s="95">
        <v>157.35359912109374</v>
      </c>
      <c r="L296" s="94">
        <f t="shared" si="11"/>
        <v>0</v>
      </c>
      <c r="M296" s="94">
        <v>0</v>
      </c>
      <c r="N296" s="94">
        <v>0</v>
      </c>
      <c r="O296" s="96">
        <v>0</v>
      </c>
      <c r="P296" s="95">
        <v>0</v>
      </c>
      <c r="Q296" s="97">
        <v>0</v>
      </c>
    </row>
    <row r="297" spans="1:17" x14ac:dyDescent="0.25">
      <c r="A297" s="98">
        <f t="shared" si="12"/>
        <v>53082</v>
      </c>
      <c r="B297" s="98" t="str">
        <f>+asset_level_drivers!$C$1</f>
        <v>Munson</v>
      </c>
      <c r="C297" s="99">
        <v>33</v>
      </c>
      <c r="D297" s="100">
        <v>3.0669957771301268</v>
      </c>
      <c r="E297" s="100">
        <v>57.267759765625001</v>
      </c>
      <c r="F297" s="100">
        <v>5.3259021759033205</v>
      </c>
      <c r="G297" s="100">
        <v>1.7323225936889648</v>
      </c>
      <c r="H297" s="100">
        <v>2.3002468643188476</v>
      </c>
      <c r="I297" s="100">
        <v>32.517163085937497</v>
      </c>
      <c r="J297" s="100">
        <v>3.5949841156005857</v>
      </c>
      <c r="K297" s="101">
        <v>157.2400302734375</v>
      </c>
      <c r="L297" s="102">
        <f t="shared" si="11"/>
        <v>0</v>
      </c>
      <c r="M297" s="102">
        <v>0</v>
      </c>
      <c r="N297" s="102">
        <v>0</v>
      </c>
      <c r="O297" s="103">
        <v>0</v>
      </c>
      <c r="P297" s="104">
        <v>0</v>
      </c>
      <c r="Q297" s="105">
        <v>0</v>
      </c>
    </row>
    <row r="298" spans="1:17" x14ac:dyDescent="0.25">
      <c r="A298" s="106">
        <f t="shared" si="12"/>
        <v>53113</v>
      </c>
      <c r="B298" s="106" t="str">
        <f>+asset_level_drivers!$C$1</f>
        <v>Munson</v>
      </c>
      <c r="C298" s="93">
        <v>33</v>
      </c>
      <c r="D298" s="94">
        <v>3.0512221488952638</v>
      </c>
      <c r="E298" s="94">
        <v>56.973230712890626</v>
      </c>
      <c r="F298" s="94">
        <v>5.2985109405517576</v>
      </c>
      <c r="G298" s="94">
        <v>1.7229654598236084</v>
      </c>
      <c r="H298" s="94">
        <v>2.2884165916442871</v>
      </c>
      <c r="I298" s="94">
        <v>32.349926635742186</v>
      </c>
      <c r="J298" s="94">
        <v>3.5764949951171876</v>
      </c>
      <c r="K298" s="95">
        <v>157.12705078125001</v>
      </c>
      <c r="L298" s="94">
        <f t="shared" si="11"/>
        <v>0</v>
      </c>
      <c r="M298" s="94">
        <v>0</v>
      </c>
      <c r="N298" s="94">
        <v>0</v>
      </c>
      <c r="O298" s="96">
        <v>0</v>
      </c>
      <c r="P298" s="95">
        <v>0</v>
      </c>
      <c r="Q298" s="97">
        <v>0</v>
      </c>
    </row>
    <row r="299" spans="1:17" x14ac:dyDescent="0.25">
      <c r="A299" s="98">
        <f t="shared" si="12"/>
        <v>53143</v>
      </c>
      <c r="B299" s="98" t="str">
        <f>+asset_level_drivers!$C$1</f>
        <v>Munson</v>
      </c>
      <c r="C299" s="99">
        <v>33</v>
      </c>
      <c r="D299" s="100">
        <v>3.0355296363830568</v>
      </c>
      <c r="E299" s="100">
        <v>56.680216796875001</v>
      </c>
      <c r="F299" s="100">
        <v>5.2712607574462886</v>
      </c>
      <c r="G299" s="100">
        <v>1.7136591453552246</v>
      </c>
      <c r="H299" s="100">
        <v>2.2766472244262697</v>
      </c>
      <c r="I299" s="100">
        <v>32.183550292968746</v>
      </c>
      <c r="J299" s="100">
        <v>3.5581012115478514</v>
      </c>
      <c r="K299" s="101">
        <v>157.01465087890625</v>
      </c>
      <c r="L299" s="102">
        <f t="shared" si="11"/>
        <v>0</v>
      </c>
      <c r="M299" s="102">
        <v>0</v>
      </c>
      <c r="N299" s="102">
        <v>0</v>
      </c>
      <c r="O299" s="103">
        <v>0</v>
      </c>
      <c r="P299" s="104">
        <v>0</v>
      </c>
      <c r="Q299" s="105">
        <v>0</v>
      </c>
    </row>
    <row r="300" spans="1:17" x14ac:dyDescent="0.25">
      <c r="A300" s="106">
        <f t="shared" si="12"/>
        <v>53174</v>
      </c>
      <c r="B300" s="106" t="str">
        <f>+asset_level_drivers!$C$1</f>
        <v>Munson</v>
      </c>
      <c r="C300" s="93">
        <v>33</v>
      </c>
      <c r="D300" s="94">
        <v>3.0199178428649902</v>
      </c>
      <c r="E300" s="94">
        <v>56.388708984375</v>
      </c>
      <c r="F300" s="94">
        <v>5.2441503753662113</v>
      </c>
      <c r="G300" s="94">
        <v>1.674622875213623</v>
      </c>
      <c r="H300" s="94">
        <v>2.2649383678436279</v>
      </c>
      <c r="I300" s="94">
        <v>32.018029174804688</v>
      </c>
      <c r="J300" s="94">
        <v>3.5398016662597658</v>
      </c>
      <c r="K300" s="95">
        <v>156.85905908203125</v>
      </c>
      <c r="L300" s="94">
        <f t="shared" si="11"/>
        <v>0</v>
      </c>
      <c r="M300" s="94">
        <v>0</v>
      </c>
      <c r="N300" s="94">
        <v>0</v>
      </c>
      <c r="O300" s="96">
        <v>0</v>
      </c>
      <c r="P300" s="95">
        <v>0</v>
      </c>
      <c r="Q300" s="97">
        <v>0</v>
      </c>
    </row>
    <row r="301" spans="1:17" x14ac:dyDescent="0.25">
      <c r="A301" s="98">
        <f t="shared" si="12"/>
        <v>53205</v>
      </c>
      <c r="B301" s="98" t="str">
        <f>+asset_level_drivers!$C$1</f>
        <v>Munson</v>
      </c>
      <c r="C301" s="99">
        <v>33</v>
      </c>
      <c r="D301" s="100">
        <v>3.0043864021301268</v>
      </c>
      <c r="E301" s="100">
        <v>56.09870153808594</v>
      </c>
      <c r="F301" s="100">
        <v>5.2171798248291017</v>
      </c>
      <c r="G301" s="100">
        <v>1.6655706424713135</v>
      </c>
      <c r="H301" s="100">
        <v>2.2532897853851317</v>
      </c>
      <c r="I301" s="100">
        <v>31.853361206054686</v>
      </c>
      <c r="J301" s="100">
        <v>3.5215965576171877</v>
      </c>
      <c r="K301" s="101">
        <v>156.74804833984376</v>
      </c>
      <c r="L301" s="102">
        <f t="shared" si="11"/>
        <v>0</v>
      </c>
      <c r="M301" s="102">
        <v>0</v>
      </c>
      <c r="N301" s="102">
        <v>0</v>
      </c>
      <c r="O301" s="103">
        <v>0</v>
      </c>
      <c r="P301" s="104">
        <v>0</v>
      </c>
      <c r="Q301" s="105">
        <v>0</v>
      </c>
    </row>
    <row r="302" spans="1:17" x14ac:dyDescent="0.25">
      <c r="A302" s="106">
        <f t="shared" si="12"/>
        <v>53235</v>
      </c>
      <c r="B302" s="106" t="str">
        <f>+asset_level_drivers!$C$1</f>
        <v>Munson</v>
      </c>
      <c r="C302" s="93">
        <v>33</v>
      </c>
      <c r="D302" s="94">
        <v>2.9889348258972168</v>
      </c>
      <c r="E302" s="94">
        <v>55.810185180664064</v>
      </c>
      <c r="F302" s="94">
        <v>5.1903478393554687</v>
      </c>
      <c r="G302" s="94">
        <v>1.6565675811767577</v>
      </c>
      <c r="H302" s="94">
        <v>2.2417010688781738</v>
      </c>
      <c r="I302" s="94">
        <v>31.689538330078125</v>
      </c>
      <c r="J302" s="94">
        <v>3.503484909057617</v>
      </c>
      <c r="K302" s="95">
        <v>156.63761328125</v>
      </c>
      <c r="L302" s="94">
        <f t="shared" si="11"/>
        <v>0</v>
      </c>
      <c r="M302" s="94">
        <v>0</v>
      </c>
      <c r="N302" s="94">
        <v>0</v>
      </c>
      <c r="O302" s="96">
        <v>0</v>
      </c>
      <c r="P302" s="95">
        <v>0</v>
      </c>
      <c r="Q302" s="97">
        <v>0</v>
      </c>
    </row>
    <row r="303" spans="1:17" x14ac:dyDescent="0.25">
      <c r="A303" s="98">
        <f t="shared" si="12"/>
        <v>53266</v>
      </c>
      <c r="B303" s="98" t="str">
        <f>+asset_level_drivers!$C$1</f>
        <v>Munson</v>
      </c>
      <c r="C303" s="99">
        <v>33</v>
      </c>
      <c r="D303" s="100">
        <v>2.9735627174377441</v>
      </c>
      <c r="E303" s="100">
        <v>55.523153564453125</v>
      </c>
      <c r="F303" s="100">
        <v>5.163653839111328</v>
      </c>
      <c r="G303" s="100">
        <v>1.6178364715576172</v>
      </c>
      <c r="H303" s="100">
        <v>2.2301720046997069</v>
      </c>
      <c r="I303" s="100">
        <v>31.526559326171874</v>
      </c>
      <c r="J303" s="100">
        <v>3.4854665069580077</v>
      </c>
      <c r="K303" s="101">
        <v>156.48397851562501</v>
      </c>
      <c r="L303" s="102">
        <f t="shared" si="11"/>
        <v>0</v>
      </c>
      <c r="M303" s="102">
        <v>0</v>
      </c>
      <c r="N303" s="102">
        <v>0</v>
      </c>
      <c r="O303" s="103">
        <v>0</v>
      </c>
      <c r="P303" s="104">
        <v>0</v>
      </c>
      <c r="Q303" s="105">
        <v>0</v>
      </c>
    </row>
    <row r="304" spans="1:17" x14ac:dyDescent="0.25">
      <c r="A304" s="106">
        <f t="shared" si="12"/>
        <v>53296</v>
      </c>
      <c r="B304" s="106" t="str">
        <f>+asset_level_drivers!$C$1</f>
        <v>Munson</v>
      </c>
      <c r="C304" s="93">
        <v>33</v>
      </c>
      <c r="D304" s="94">
        <v>2.9582695960998535</v>
      </c>
      <c r="E304" s="94">
        <v>55.237596191406247</v>
      </c>
      <c r="F304" s="94">
        <v>5.1370970611572266</v>
      </c>
      <c r="G304" s="94">
        <v>1.6091104774475098</v>
      </c>
      <c r="H304" s="94">
        <v>2.218702217102051</v>
      </c>
      <c r="I304" s="94">
        <v>31.364417358398438</v>
      </c>
      <c r="J304" s="94">
        <v>3.4675406036376955</v>
      </c>
      <c r="K304" s="95">
        <v>156.37494921875</v>
      </c>
      <c r="L304" s="94">
        <f t="shared" si="11"/>
        <v>0</v>
      </c>
      <c r="M304" s="94">
        <v>0</v>
      </c>
      <c r="N304" s="94">
        <v>0</v>
      </c>
      <c r="O304" s="96">
        <v>0</v>
      </c>
      <c r="P304" s="95">
        <v>0</v>
      </c>
      <c r="Q304" s="97">
        <v>0</v>
      </c>
    </row>
    <row r="305" spans="1:17" x14ac:dyDescent="0.25">
      <c r="A305" s="98">
        <f t="shared" si="12"/>
        <v>53327</v>
      </c>
      <c r="B305" s="98" t="str">
        <f>+asset_level_drivers!$C$1</f>
        <v>Munson</v>
      </c>
      <c r="C305" s="99">
        <v>33</v>
      </c>
      <c r="D305" s="100">
        <v>2.9430552101135254</v>
      </c>
      <c r="E305" s="100">
        <v>54.953508911132815</v>
      </c>
      <c r="F305" s="100">
        <v>5.1106768951416015</v>
      </c>
      <c r="G305" s="100">
        <v>1.6004318733215332</v>
      </c>
      <c r="H305" s="100">
        <v>2.2072914276123048</v>
      </c>
      <c r="I305" s="100">
        <v>31.203109863281249</v>
      </c>
      <c r="J305" s="100">
        <v>3.4497070617675782</v>
      </c>
      <c r="K305" s="101">
        <v>156.26647802734374</v>
      </c>
      <c r="L305" s="102">
        <f t="shared" si="11"/>
        <v>0</v>
      </c>
      <c r="M305" s="102">
        <v>0</v>
      </c>
      <c r="N305" s="102">
        <v>0</v>
      </c>
      <c r="O305" s="103">
        <v>0</v>
      </c>
      <c r="P305" s="104">
        <v>0</v>
      </c>
      <c r="Q305" s="105">
        <v>0</v>
      </c>
    </row>
    <row r="306" spans="1:17" x14ac:dyDescent="0.25">
      <c r="A306" s="106">
        <f t="shared" si="12"/>
        <v>53358</v>
      </c>
      <c r="B306" s="106" t="str">
        <f>+asset_level_drivers!$C$1</f>
        <v>Munson</v>
      </c>
      <c r="C306" s="93">
        <v>33</v>
      </c>
      <c r="D306" s="94">
        <v>2.9279190216064452</v>
      </c>
      <c r="E306" s="94">
        <v>54.670882568359374</v>
      </c>
      <c r="F306" s="94">
        <v>5.0843926544189451</v>
      </c>
      <c r="G306" s="94">
        <v>1.5918003044128417</v>
      </c>
      <c r="H306" s="94">
        <v>2.1959392929077151</v>
      </c>
      <c r="I306" s="94">
        <v>31.042631835937499</v>
      </c>
      <c r="J306" s="94">
        <v>3.4319652099609375</v>
      </c>
      <c r="K306" s="95">
        <v>156.15857373046876</v>
      </c>
      <c r="L306" s="94">
        <f t="shared" si="11"/>
        <v>0</v>
      </c>
      <c r="M306" s="94">
        <v>0</v>
      </c>
      <c r="N306" s="94">
        <v>0</v>
      </c>
      <c r="O306" s="96">
        <v>0</v>
      </c>
      <c r="P306" s="95">
        <v>0</v>
      </c>
      <c r="Q306" s="97">
        <v>0</v>
      </c>
    </row>
    <row r="307" spans="1:17" x14ac:dyDescent="0.25">
      <c r="A307" s="98">
        <f t="shared" si="12"/>
        <v>53386</v>
      </c>
      <c r="B307" s="98" t="str">
        <f>+asset_level_drivers!$C$1</f>
        <v>Munson</v>
      </c>
      <c r="C307" s="99">
        <v>33</v>
      </c>
      <c r="D307" s="100">
        <v>2.9128607063293459</v>
      </c>
      <c r="E307" s="100">
        <v>54.389709838867191</v>
      </c>
      <c r="F307" s="100">
        <v>5.0582435150146488</v>
      </c>
      <c r="G307" s="100">
        <v>1.583215560913086</v>
      </c>
      <c r="H307" s="100">
        <v>2.1846454963684083</v>
      </c>
      <c r="I307" s="100">
        <v>30.882979492187498</v>
      </c>
      <c r="J307" s="100">
        <v>3.4143145065307619</v>
      </c>
      <c r="K307" s="101">
        <v>156.05122705078125</v>
      </c>
      <c r="L307" s="102">
        <f t="shared" si="11"/>
        <v>0</v>
      </c>
      <c r="M307" s="102">
        <v>0</v>
      </c>
      <c r="N307" s="102">
        <v>0</v>
      </c>
      <c r="O307" s="103">
        <v>0</v>
      </c>
      <c r="P307" s="104">
        <v>0</v>
      </c>
      <c r="Q307" s="105">
        <v>0</v>
      </c>
    </row>
    <row r="308" spans="1:17" x14ac:dyDescent="0.25">
      <c r="A308" s="106">
        <f t="shared" si="12"/>
        <v>53417</v>
      </c>
      <c r="B308" s="106" t="str">
        <f>+asset_level_drivers!$C$1</f>
        <v>Munson</v>
      </c>
      <c r="C308" s="93">
        <v>33</v>
      </c>
      <c r="D308" s="94">
        <v>2.8978798637390137</v>
      </c>
      <c r="E308" s="94">
        <v>54.109982177734373</v>
      </c>
      <c r="F308" s="94">
        <v>5.0322289276123051</v>
      </c>
      <c r="G308" s="94">
        <v>1.574677391052246</v>
      </c>
      <c r="H308" s="94">
        <v>2.1734099140167236</v>
      </c>
      <c r="I308" s="94">
        <v>30.724147338867187</v>
      </c>
      <c r="J308" s="94">
        <v>3.3967546234130861</v>
      </c>
      <c r="K308" s="95">
        <v>155.94443798828124</v>
      </c>
      <c r="L308" s="94">
        <f t="shared" si="11"/>
        <v>0</v>
      </c>
      <c r="M308" s="94">
        <v>0</v>
      </c>
      <c r="N308" s="94">
        <v>0</v>
      </c>
      <c r="O308" s="96">
        <v>0</v>
      </c>
      <c r="P308" s="95">
        <v>0</v>
      </c>
      <c r="Q308" s="97">
        <v>0</v>
      </c>
    </row>
    <row r="309" spans="1:17" x14ac:dyDescent="0.25">
      <c r="A309" s="98">
        <f t="shared" si="12"/>
        <v>53447</v>
      </c>
      <c r="B309" s="98" t="str">
        <f>+asset_level_drivers!$C$1</f>
        <v>Munson</v>
      </c>
      <c r="C309" s="99">
        <v>33</v>
      </c>
      <c r="D309" s="100">
        <v>2.8829759941101076</v>
      </c>
      <c r="E309" s="100">
        <v>53.831693969726565</v>
      </c>
      <c r="F309" s="100">
        <v>5.0063480377197269</v>
      </c>
      <c r="G309" s="100">
        <v>1.5661854572296143</v>
      </c>
      <c r="H309" s="100">
        <v>2.1622319831848142</v>
      </c>
      <c r="I309" s="100">
        <v>30.566132812500001</v>
      </c>
      <c r="J309" s="100">
        <v>3.3792850494384767</v>
      </c>
      <c r="K309" s="101">
        <v>155.8381982421875</v>
      </c>
      <c r="L309" s="102">
        <f t="shared" si="11"/>
        <v>0</v>
      </c>
      <c r="M309" s="102">
        <v>0</v>
      </c>
      <c r="N309" s="102">
        <v>0</v>
      </c>
      <c r="O309" s="103">
        <v>0</v>
      </c>
      <c r="P309" s="104">
        <v>0</v>
      </c>
      <c r="Q309" s="105">
        <v>0</v>
      </c>
    </row>
    <row r="310" spans="1:17" x14ac:dyDescent="0.25">
      <c r="A310" s="106">
        <f t="shared" si="12"/>
        <v>53478</v>
      </c>
      <c r="B310" s="106" t="str">
        <f>+asset_level_drivers!$C$1</f>
        <v>Munson</v>
      </c>
      <c r="C310" s="93">
        <v>33</v>
      </c>
      <c r="D310" s="94">
        <v>2.8681488609313965</v>
      </c>
      <c r="E310" s="94">
        <v>53.554837768554691</v>
      </c>
      <c r="F310" s="94">
        <v>4.9806004180908205</v>
      </c>
      <c r="G310" s="94">
        <v>1.5577396621704103</v>
      </c>
      <c r="H310" s="94">
        <v>2.1511116123199461</v>
      </c>
      <c r="I310" s="94">
        <v>30.408931640624999</v>
      </c>
      <c r="J310" s="94">
        <v>3.3619054336547851</v>
      </c>
      <c r="K310" s="95">
        <v>155.73250927734375</v>
      </c>
      <c r="L310" s="94">
        <f t="shared" si="11"/>
        <v>0</v>
      </c>
      <c r="M310" s="94">
        <v>0</v>
      </c>
      <c r="N310" s="94">
        <v>0</v>
      </c>
      <c r="O310" s="96">
        <v>0</v>
      </c>
      <c r="P310" s="95">
        <v>0</v>
      </c>
      <c r="Q310" s="97">
        <v>0</v>
      </c>
    </row>
    <row r="311" spans="1:17" x14ac:dyDescent="0.25">
      <c r="A311" s="98">
        <f t="shared" si="12"/>
        <v>53508</v>
      </c>
      <c r="B311" s="98" t="str">
        <f>+asset_level_drivers!$C$1</f>
        <v>Munson</v>
      </c>
      <c r="C311" s="99">
        <v>33</v>
      </c>
      <c r="D311" s="100">
        <v>2.8533979759216308</v>
      </c>
      <c r="E311" s="100">
        <v>53.279404418945312</v>
      </c>
      <c r="F311" s="100">
        <v>4.9549851074218747</v>
      </c>
      <c r="G311" s="100">
        <v>1.5493396282196046</v>
      </c>
      <c r="H311" s="100">
        <v>2.1400484752655031</v>
      </c>
      <c r="I311" s="100">
        <v>30.252538330078124</v>
      </c>
      <c r="J311" s="100">
        <v>3.3446150665283203</v>
      </c>
      <c r="K311" s="101">
        <v>155.62736914062501</v>
      </c>
      <c r="L311" s="102">
        <f t="shared" si="11"/>
        <v>0</v>
      </c>
      <c r="M311" s="102">
        <v>0</v>
      </c>
      <c r="N311" s="102">
        <v>0</v>
      </c>
      <c r="O311" s="103">
        <v>0</v>
      </c>
      <c r="P311" s="104">
        <v>0</v>
      </c>
      <c r="Q311" s="105">
        <v>0</v>
      </c>
    </row>
    <row r="312" spans="1:17" x14ac:dyDescent="0.25">
      <c r="A312" s="106">
        <f t="shared" si="12"/>
        <v>53539</v>
      </c>
      <c r="B312" s="106" t="str">
        <f>+asset_level_drivers!$C$1</f>
        <v>Munson</v>
      </c>
      <c r="C312" s="93">
        <v>33</v>
      </c>
      <c r="D312" s="94">
        <v>2.8387229614257814</v>
      </c>
      <c r="E312" s="94">
        <v>53.005388549804685</v>
      </c>
      <c r="F312" s="94">
        <v>4.92950163269043</v>
      </c>
      <c r="G312" s="94">
        <v>1.5409851627349853</v>
      </c>
      <c r="H312" s="94">
        <v>2.1290422153472899</v>
      </c>
      <c r="I312" s="94">
        <v>30.096948852539061</v>
      </c>
      <c r="J312" s="94">
        <v>3.3274137039184568</v>
      </c>
      <c r="K312" s="95">
        <v>155.52277050781251</v>
      </c>
      <c r="L312" s="94">
        <f t="shared" si="11"/>
        <v>0</v>
      </c>
      <c r="M312" s="94">
        <v>0</v>
      </c>
      <c r="N312" s="94">
        <v>0</v>
      </c>
      <c r="O312" s="96">
        <v>0</v>
      </c>
      <c r="P312" s="95">
        <v>0</v>
      </c>
      <c r="Q312" s="97">
        <v>0</v>
      </c>
    </row>
    <row r="313" spans="1:17" x14ac:dyDescent="0.25">
      <c r="A313" s="98">
        <f t="shared" si="12"/>
        <v>53570</v>
      </c>
      <c r="B313" s="98" t="str">
        <f>+asset_level_drivers!$C$1</f>
        <v>Munson</v>
      </c>
      <c r="C313" s="99">
        <v>33</v>
      </c>
      <c r="D313" s="100">
        <v>2.8241233482360841</v>
      </c>
      <c r="E313" s="100">
        <v>52.732781738281247</v>
      </c>
      <c r="F313" s="100">
        <v>4.9041491241455075</v>
      </c>
      <c r="G313" s="100">
        <v>1.5326759147644042</v>
      </c>
      <c r="H313" s="100">
        <v>2.118092544555664</v>
      </c>
      <c r="I313" s="100">
        <v>29.942160888671875</v>
      </c>
      <c r="J313" s="100">
        <v>3.31030078125</v>
      </c>
      <c r="K313" s="101">
        <v>155.41871533203124</v>
      </c>
      <c r="L313" s="102">
        <f t="shared" si="11"/>
        <v>0</v>
      </c>
      <c r="M313" s="102">
        <v>0</v>
      </c>
      <c r="N313" s="102">
        <v>0</v>
      </c>
      <c r="O313" s="103">
        <v>0</v>
      </c>
      <c r="P313" s="104">
        <v>0</v>
      </c>
      <c r="Q313" s="105">
        <v>0</v>
      </c>
    </row>
    <row r="314" spans="1:17" x14ac:dyDescent="0.25">
      <c r="A314" s="106">
        <f t="shared" si="12"/>
        <v>53600</v>
      </c>
      <c r="B314" s="106" t="str">
        <f>+asset_level_drivers!$C$1</f>
        <v>Munson</v>
      </c>
      <c r="C314" s="93">
        <v>33</v>
      </c>
      <c r="D314" s="94">
        <v>2.8095988883972169</v>
      </c>
      <c r="E314" s="94">
        <v>52.461576782226565</v>
      </c>
      <c r="F314" s="94">
        <v>4.8789271850585934</v>
      </c>
      <c r="G314" s="94">
        <v>1.5244117755889892</v>
      </c>
      <c r="H314" s="94">
        <v>2.1071991271972657</v>
      </c>
      <c r="I314" s="94">
        <v>29.788167480468751</v>
      </c>
      <c r="J314" s="94">
        <v>3.2932759170532226</v>
      </c>
      <c r="K314" s="95">
        <v>155.31519775390626</v>
      </c>
      <c r="L314" s="94">
        <f t="shared" si="11"/>
        <v>0</v>
      </c>
      <c r="M314" s="94">
        <v>0</v>
      </c>
      <c r="N314" s="94">
        <v>0</v>
      </c>
      <c r="O314" s="96">
        <v>0</v>
      </c>
      <c r="P314" s="95">
        <v>0</v>
      </c>
      <c r="Q314" s="97">
        <v>0</v>
      </c>
    </row>
    <row r="315" spans="1:17" x14ac:dyDescent="0.25">
      <c r="A315" s="98">
        <f t="shared" si="12"/>
        <v>53631</v>
      </c>
      <c r="B315" s="98" t="str">
        <f>+asset_level_drivers!$C$1</f>
        <v>Munson</v>
      </c>
      <c r="C315" s="99">
        <v>33</v>
      </c>
      <c r="D315" s="100">
        <v>2.7951490936279297</v>
      </c>
      <c r="E315" s="100">
        <v>52.191766113281247</v>
      </c>
      <c r="F315" s="100">
        <v>4.8538348236083984</v>
      </c>
      <c r="G315" s="100">
        <v>1.5161924057006837</v>
      </c>
      <c r="H315" s="100">
        <v>2.0963618164062501</v>
      </c>
      <c r="I315" s="100">
        <v>29.634966674804687</v>
      </c>
      <c r="J315" s="100">
        <v>3.2763386764526365</v>
      </c>
      <c r="K315" s="101">
        <v>155.21221582031251</v>
      </c>
      <c r="L315" s="102">
        <f t="shared" si="11"/>
        <v>0</v>
      </c>
      <c r="M315" s="102">
        <v>0</v>
      </c>
      <c r="N315" s="102">
        <v>0</v>
      </c>
      <c r="O315" s="103">
        <v>0</v>
      </c>
      <c r="P315" s="104">
        <v>0</v>
      </c>
      <c r="Q315" s="105">
        <v>0</v>
      </c>
    </row>
    <row r="316" spans="1:17" x14ac:dyDescent="0.25">
      <c r="A316" s="106">
        <f t="shared" si="12"/>
        <v>53661</v>
      </c>
      <c r="B316" s="106" t="str">
        <f>+asset_level_drivers!$C$1</f>
        <v>Munson</v>
      </c>
      <c r="C316" s="93">
        <v>33</v>
      </c>
      <c r="D316" s="94">
        <v>2.780773582458496</v>
      </c>
      <c r="E316" s="94">
        <v>51.923343017578127</v>
      </c>
      <c r="F316" s="94">
        <v>4.8288713989257817</v>
      </c>
      <c r="G316" s="94">
        <v>1.5080175800323485</v>
      </c>
      <c r="H316" s="94">
        <v>2.0855802154541014</v>
      </c>
      <c r="I316" s="94">
        <v>29.48255419921875</v>
      </c>
      <c r="J316" s="94">
        <v>3.2594883193969726</v>
      </c>
      <c r="K316" s="95">
        <v>155.10976806640625</v>
      </c>
      <c r="L316" s="94">
        <f t="shared" si="11"/>
        <v>0</v>
      </c>
      <c r="M316" s="94">
        <v>0</v>
      </c>
      <c r="N316" s="94">
        <v>0</v>
      </c>
      <c r="O316" s="96">
        <v>0</v>
      </c>
      <c r="P316" s="95">
        <v>0</v>
      </c>
      <c r="Q316" s="97">
        <v>0</v>
      </c>
    </row>
    <row r="317" spans="1:17" x14ac:dyDescent="0.25">
      <c r="A317" s="98">
        <f t="shared" si="12"/>
        <v>53692</v>
      </c>
      <c r="B317" s="98" t="str">
        <f>+asset_level_drivers!$C$1</f>
        <v>Munson</v>
      </c>
      <c r="C317" s="99">
        <v>33</v>
      </c>
      <c r="D317" s="100">
        <v>2.7664720039367676</v>
      </c>
      <c r="E317" s="100">
        <v>51.656300781250003</v>
      </c>
      <c r="F317" s="100">
        <v>4.8040364227294923</v>
      </c>
      <c r="G317" s="100">
        <v>1.4998870868682861</v>
      </c>
      <c r="H317" s="100">
        <v>2.07485396194458</v>
      </c>
      <c r="I317" s="100">
        <v>29.330924194335939</v>
      </c>
      <c r="J317" s="100">
        <v>3.2427247467041016</v>
      </c>
      <c r="K317" s="101">
        <v>155.00784912109376</v>
      </c>
      <c r="L317" s="102">
        <f t="shared" si="11"/>
        <v>0</v>
      </c>
      <c r="M317" s="102">
        <v>0</v>
      </c>
      <c r="N317" s="102">
        <v>0</v>
      </c>
      <c r="O317" s="103">
        <v>0</v>
      </c>
      <c r="P317" s="104">
        <v>0</v>
      </c>
      <c r="Q317" s="105">
        <v>0</v>
      </c>
    </row>
    <row r="318" spans="1:17" x14ac:dyDescent="0.25">
      <c r="A318" s="106">
        <f t="shared" si="12"/>
        <v>53723</v>
      </c>
      <c r="B318" s="106" t="str">
        <f>+asset_level_drivers!$C$1</f>
        <v>Munson</v>
      </c>
      <c r="C318" s="93">
        <v>33</v>
      </c>
      <c r="D318" s="94">
        <v>2.7522440185546877</v>
      </c>
      <c r="E318" s="94">
        <v>51.390631713867187</v>
      </c>
      <c r="F318" s="94">
        <v>4.7793291931152346</v>
      </c>
      <c r="G318" s="94">
        <v>1.4918006858825683</v>
      </c>
      <c r="H318" s="94">
        <v>2.064182987213135</v>
      </c>
      <c r="I318" s="94">
        <v>29.180074584960938</v>
      </c>
      <c r="J318" s="94">
        <v>3.2260473022460938</v>
      </c>
      <c r="K318" s="95">
        <v>154.90645800781249</v>
      </c>
      <c r="L318" s="94">
        <f t="shared" si="11"/>
        <v>0</v>
      </c>
      <c r="M318" s="94">
        <v>0</v>
      </c>
      <c r="N318" s="94">
        <v>0</v>
      </c>
      <c r="O318" s="96">
        <v>0</v>
      </c>
      <c r="P318" s="95">
        <v>0</v>
      </c>
      <c r="Q318" s="97">
        <v>0</v>
      </c>
    </row>
    <row r="319" spans="1:17" x14ac:dyDescent="0.25">
      <c r="A319" s="98">
        <f t="shared" si="12"/>
        <v>53751</v>
      </c>
      <c r="B319" s="98" t="str">
        <f>+asset_level_drivers!$C$1</f>
        <v>Munson</v>
      </c>
      <c r="C319" s="99">
        <v>33</v>
      </c>
      <c r="D319" s="100">
        <v>2.7380892372131349</v>
      </c>
      <c r="E319" s="100">
        <v>51.12632971191406</v>
      </c>
      <c r="F319" s="100">
        <v>4.754749176025391</v>
      </c>
      <c r="G319" s="100">
        <v>1.4837581577301024</v>
      </c>
      <c r="H319" s="100">
        <v>2.0535669479370116</v>
      </c>
      <c r="I319" s="100">
        <v>29.030001831054687</v>
      </c>
      <c r="J319" s="100">
        <v>3.2094557952880858</v>
      </c>
      <c r="K319" s="101">
        <v>154.80559082031249</v>
      </c>
      <c r="L319" s="102">
        <f t="shared" si="11"/>
        <v>0</v>
      </c>
      <c r="M319" s="102">
        <v>0</v>
      </c>
      <c r="N319" s="102">
        <v>0</v>
      </c>
      <c r="O319" s="103">
        <v>0</v>
      </c>
      <c r="P319" s="104">
        <v>0</v>
      </c>
      <c r="Q319" s="105">
        <v>0</v>
      </c>
    </row>
    <row r="320" spans="1:17" x14ac:dyDescent="0.25">
      <c r="A320" s="106">
        <f t="shared" si="12"/>
        <v>53782</v>
      </c>
      <c r="B320" s="106" t="str">
        <f>+asset_level_drivers!$C$1</f>
        <v>Munson</v>
      </c>
      <c r="C320" s="93">
        <v>33</v>
      </c>
      <c r="D320" s="94">
        <v>2.7240072212219237</v>
      </c>
      <c r="E320" s="94">
        <v>50.863385742187504</v>
      </c>
      <c r="F320" s="94">
        <v>4.7302952728271483</v>
      </c>
      <c r="G320" s="94">
        <v>1.4459915046691894</v>
      </c>
      <c r="H320" s="94">
        <v>2.0430053977966307</v>
      </c>
      <c r="I320" s="94">
        <v>28.880700683593751</v>
      </c>
      <c r="J320" s="94">
        <v>3.192949394226074</v>
      </c>
      <c r="K320" s="95">
        <v>154.6614912109375</v>
      </c>
      <c r="L320" s="94">
        <f t="shared" si="11"/>
        <v>0</v>
      </c>
      <c r="M320" s="94">
        <v>0</v>
      </c>
      <c r="N320" s="94">
        <v>0</v>
      </c>
      <c r="O320" s="96">
        <v>0</v>
      </c>
      <c r="P320" s="95">
        <v>0</v>
      </c>
      <c r="Q320" s="97">
        <v>0</v>
      </c>
    </row>
    <row r="321" spans="1:17" x14ac:dyDescent="0.25">
      <c r="A321" s="98">
        <f t="shared" si="12"/>
        <v>53812</v>
      </c>
      <c r="B321" s="98" t="str">
        <f>+asset_level_drivers!$C$1</f>
        <v>Munson</v>
      </c>
      <c r="C321" s="99">
        <v>33</v>
      </c>
      <c r="D321" s="100">
        <v>2.7099976310729978</v>
      </c>
      <c r="E321" s="100">
        <v>50.601795532226561</v>
      </c>
      <c r="F321" s="100">
        <v>4.7059674682617185</v>
      </c>
      <c r="G321" s="100">
        <v>1.4382153663635253</v>
      </c>
      <c r="H321" s="100">
        <v>2.0324982299804688</v>
      </c>
      <c r="I321" s="100">
        <v>28.732166625976564</v>
      </c>
      <c r="J321" s="100">
        <v>3.176528175354004</v>
      </c>
      <c r="K321" s="101">
        <v>154.56192871093751</v>
      </c>
      <c r="L321" s="102">
        <f t="shared" si="11"/>
        <v>0</v>
      </c>
      <c r="M321" s="102">
        <v>0</v>
      </c>
      <c r="N321" s="102">
        <v>0</v>
      </c>
      <c r="O321" s="103">
        <v>0</v>
      </c>
      <c r="P321" s="104">
        <v>0</v>
      </c>
      <c r="Q321" s="105">
        <v>0</v>
      </c>
    </row>
    <row r="322" spans="1:17" x14ac:dyDescent="0.25">
      <c r="A322" s="106">
        <f t="shared" si="12"/>
        <v>53843</v>
      </c>
      <c r="B322" s="106" t="str">
        <f>+asset_level_drivers!$C$1</f>
        <v>Munson</v>
      </c>
      <c r="C322" s="93">
        <v>33</v>
      </c>
      <c r="D322" s="94">
        <v>2.6960600891113282</v>
      </c>
      <c r="E322" s="94">
        <v>50.341549316406251</v>
      </c>
      <c r="F322" s="94">
        <v>4.6817645111083985</v>
      </c>
      <c r="G322" s="94">
        <v>1.4304812507629394</v>
      </c>
      <c r="H322" s="94">
        <v>2.0220450820922853</v>
      </c>
      <c r="I322" s="94">
        <v>28.584396484374999</v>
      </c>
      <c r="J322" s="94">
        <v>3.1601911697387695</v>
      </c>
      <c r="K322" s="95">
        <v>154.46288427734376</v>
      </c>
      <c r="L322" s="94">
        <f t="shared" ref="L322:L385" si="13">+P322+O322</f>
        <v>0</v>
      </c>
      <c r="M322" s="94">
        <v>0</v>
      </c>
      <c r="N322" s="94">
        <v>0</v>
      </c>
      <c r="O322" s="96">
        <v>0</v>
      </c>
      <c r="P322" s="95">
        <v>0</v>
      </c>
      <c r="Q322" s="97">
        <v>0</v>
      </c>
    </row>
    <row r="323" spans="1:17" x14ac:dyDescent="0.25">
      <c r="A323" s="98">
        <f t="shared" ref="A323:A386" si="14">+EOMONTH(A322,1)</f>
        <v>53873</v>
      </c>
      <c r="B323" s="98" t="str">
        <f>+asset_level_drivers!$C$1</f>
        <v>Munson</v>
      </c>
      <c r="C323" s="99">
        <v>33</v>
      </c>
      <c r="D323" s="100">
        <v>2.6821942138671875</v>
      </c>
      <c r="E323" s="100">
        <v>50.082642822265626</v>
      </c>
      <c r="F323" s="100">
        <v>4.6576862792968754</v>
      </c>
      <c r="G323" s="100">
        <v>1.4227889499664306</v>
      </c>
      <c r="H323" s="100">
        <v>2.0116456527709961</v>
      </c>
      <c r="I323" s="100">
        <v>28.437386840820313</v>
      </c>
      <c r="J323" s="100">
        <v>3.1439383468627931</v>
      </c>
      <c r="K323" s="101">
        <v>154.36434912109374</v>
      </c>
      <c r="L323" s="102">
        <f t="shared" si="13"/>
        <v>0</v>
      </c>
      <c r="M323" s="102">
        <v>0</v>
      </c>
      <c r="N323" s="102">
        <v>0</v>
      </c>
      <c r="O323" s="103">
        <v>0</v>
      </c>
      <c r="P323" s="104">
        <v>0</v>
      </c>
      <c r="Q323" s="105">
        <v>0</v>
      </c>
    </row>
    <row r="324" spans="1:17" x14ac:dyDescent="0.25">
      <c r="A324" s="106">
        <f t="shared" si="14"/>
        <v>53904</v>
      </c>
      <c r="B324" s="106" t="str">
        <f>+asset_level_drivers!$C$1</f>
        <v>Munson</v>
      </c>
      <c r="C324" s="93">
        <v>33</v>
      </c>
      <c r="D324" s="94">
        <v>2.6683996543884279</v>
      </c>
      <c r="E324" s="94">
        <v>49.82506750488281</v>
      </c>
      <c r="F324" s="94">
        <v>4.6337317352294924</v>
      </c>
      <c r="G324" s="94">
        <v>1.4151382446289063</v>
      </c>
      <c r="H324" s="94">
        <v>2.0012997512817381</v>
      </c>
      <c r="I324" s="94">
        <v>28.291133728027344</v>
      </c>
      <c r="J324" s="94">
        <v>3.1277690887451173</v>
      </c>
      <c r="K324" s="95">
        <v>154.26632617187499</v>
      </c>
      <c r="L324" s="94">
        <f t="shared" si="13"/>
        <v>0</v>
      </c>
      <c r="M324" s="94">
        <v>0</v>
      </c>
      <c r="N324" s="94">
        <v>0</v>
      </c>
      <c r="O324" s="96">
        <v>0</v>
      </c>
      <c r="P324" s="95">
        <v>0</v>
      </c>
      <c r="Q324" s="97">
        <v>0</v>
      </c>
    </row>
    <row r="325" spans="1:17" x14ac:dyDescent="0.25">
      <c r="A325" s="98">
        <f t="shared" si="14"/>
        <v>53935</v>
      </c>
      <c r="B325" s="98" t="str">
        <f>+asset_level_drivers!$C$1</f>
        <v>Munson</v>
      </c>
      <c r="C325" s="99">
        <v>33</v>
      </c>
      <c r="D325" s="100">
        <v>2.654676025390625</v>
      </c>
      <c r="E325" s="100">
        <v>49.568815917968749</v>
      </c>
      <c r="F325" s="100">
        <v>4.609900329589844</v>
      </c>
      <c r="G325" s="100">
        <v>1.4075288524627685</v>
      </c>
      <c r="H325" s="100">
        <v>1.9910070152282715</v>
      </c>
      <c r="I325" s="100">
        <v>28.145631591796874</v>
      </c>
      <c r="J325" s="100">
        <v>3.1116828231811522</v>
      </c>
      <c r="K325" s="101">
        <v>154.16880908203126</v>
      </c>
      <c r="L325" s="102">
        <f t="shared" si="13"/>
        <v>0</v>
      </c>
      <c r="M325" s="102">
        <v>0</v>
      </c>
      <c r="N325" s="102">
        <v>0</v>
      </c>
      <c r="O325" s="103">
        <v>0</v>
      </c>
      <c r="P325" s="104">
        <v>0</v>
      </c>
      <c r="Q325" s="105">
        <v>0</v>
      </c>
    </row>
    <row r="326" spans="1:17" x14ac:dyDescent="0.25">
      <c r="A326" s="106">
        <f t="shared" si="14"/>
        <v>53965</v>
      </c>
      <c r="B326" s="106" t="str">
        <f>+asset_level_drivers!$C$1</f>
        <v>Munson</v>
      </c>
      <c r="C326" s="93">
        <v>33</v>
      </c>
      <c r="D326" s="94">
        <v>2.6410230064392088</v>
      </c>
      <c r="E326" s="94">
        <v>49.313882324218753</v>
      </c>
      <c r="F326" s="94">
        <v>4.5861915435791012</v>
      </c>
      <c r="G326" s="94">
        <v>1.3999606380462646</v>
      </c>
      <c r="H326" s="94">
        <v>1.9807672920227051</v>
      </c>
      <c r="I326" s="94">
        <v>28.000877319335938</v>
      </c>
      <c r="J326" s="94">
        <v>3.0956793823242186</v>
      </c>
      <c r="K326" s="95">
        <v>154.07179541015626</v>
      </c>
      <c r="L326" s="94">
        <f t="shared" si="13"/>
        <v>0</v>
      </c>
      <c r="M326" s="94">
        <v>0</v>
      </c>
      <c r="N326" s="94">
        <v>0</v>
      </c>
      <c r="O326" s="96">
        <v>0</v>
      </c>
      <c r="P326" s="95">
        <v>0</v>
      </c>
      <c r="Q326" s="97">
        <v>0</v>
      </c>
    </row>
    <row r="327" spans="1:17" x14ac:dyDescent="0.25">
      <c r="A327" s="98">
        <f t="shared" si="14"/>
        <v>53996</v>
      </c>
      <c r="B327" s="98" t="str">
        <f>+asset_level_drivers!$C$1</f>
        <v>Munson</v>
      </c>
      <c r="C327" s="99">
        <v>33</v>
      </c>
      <c r="D327" s="100">
        <v>2.6274402046203615</v>
      </c>
      <c r="E327" s="100">
        <v>49.060260742187502</v>
      </c>
      <c r="F327" s="100">
        <v>4.5626047058105472</v>
      </c>
      <c r="G327" s="100">
        <v>1.39243332862854</v>
      </c>
      <c r="H327" s="100">
        <v>1.970580150604248</v>
      </c>
      <c r="I327" s="100">
        <v>27.856868957519531</v>
      </c>
      <c r="J327" s="100">
        <v>3.0797583389282228</v>
      </c>
      <c r="K327" s="101">
        <v>153.97528564453125</v>
      </c>
      <c r="L327" s="102">
        <f t="shared" si="13"/>
        <v>0</v>
      </c>
      <c r="M327" s="102">
        <v>0</v>
      </c>
      <c r="N327" s="102">
        <v>0</v>
      </c>
      <c r="O327" s="103">
        <v>0</v>
      </c>
      <c r="P327" s="104">
        <v>0</v>
      </c>
      <c r="Q327" s="105">
        <v>0</v>
      </c>
    </row>
    <row r="328" spans="1:17" x14ac:dyDescent="0.25">
      <c r="A328" s="106">
        <f t="shared" si="14"/>
        <v>54026</v>
      </c>
      <c r="B328" s="106" t="str">
        <f>+asset_level_drivers!$C$1</f>
        <v>Munson</v>
      </c>
      <c r="C328" s="93">
        <v>33</v>
      </c>
      <c r="D328" s="94">
        <v>2.6139272537231446</v>
      </c>
      <c r="E328" s="94">
        <v>48.807943847656247</v>
      </c>
      <c r="F328" s="94">
        <v>4.539139236450195</v>
      </c>
      <c r="G328" s="94">
        <v>1.3849467086791991</v>
      </c>
      <c r="H328" s="94">
        <v>1.9604454536437987</v>
      </c>
      <c r="I328" s="94">
        <v>27.713601013183595</v>
      </c>
      <c r="J328" s="94">
        <v>3.0639190826416014</v>
      </c>
      <c r="K328" s="95">
        <v>153.87927343749999</v>
      </c>
      <c r="L328" s="94">
        <f t="shared" si="13"/>
        <v>0</v>
      </c>
      <c r="M328" s="94">
        <v>0</v>
      </c>
      <c r="N328" s="94">
        <v>0</v>
      </c>
      <c r="O328" s="96">
        <v>0</v>
      </c>
      <c r="P328" s="95">
        <v>0</v>
      </c>
      <c r="Q328" s="97">
        <v>0</v>
      </c>
    </row>
    <row r="329" spans="1:17" x14ac:dyDescent="0.25">
      <c r="A329" s="98">
        <f t="shared" si="14"/>
        <v>54057</v>
      </c>
      <c r="B329" s="98" t="str">
        <f>+asset_level_drivers!$C$1</f>
        <v>Munson</v>
      </c>
      <c r="C329" s="99">
        <v>33</v>
      </c>
      <c r="D329" s="100">
        <v>2.6004837703704835</v>
      </c>
      <c r="E329" s="100">
        <v>48.556922973632815</v>
      </c>
      <c r="F329" s="100">
        <v>4.5157943267822267</v>
      </c>
      <c r="G329" s="100">
        <v>1.3775005092620849</v>
      </c>
      <c r="H329" s="100">
        <v>1.9503628349304198</v>
      </c>
      <c r="I329" s="100">
        <v>27.571069641113283</v>
      </c>
      <c r="J329" s="100">
        <v>3.0481612472534181</v>
      </c>
      <c r="K329" s="101">
        <v>153.78376025390625</v>
      </c>
      <c r="L329" s="102">
        <f t="shared" si="13"/>
        <v>0</v>
      </c>
      <c r="M329" s="102">
        <v>0</v>
      </c>
      <c r="N329" s="102">
        <v>0</v>
      </c>
      <c r="O329" s="103">
        <v>0</v>
      </c>
      <c r="P329" s="104">
        <v>0</v>
      </c>
      <c r="Q329" s="105">
        <v>0</v>
      </c>
    </row>
    <row r="330" spans="1:17" x14ac:dyDescent="0.25">
      <c r="A330" s="106">
        <f t="shared" si="14"/>
        <v>54088</v>
      </c>
      <c r="B330" s="106" t="str">
        <f>+asset_level_drivers!$C$1</f>
        <v>Munson</v>
      </c>
      <c r="C330" s="93">
        <v>33</v>
      </c>
      <c r="D330" s="94">
        <v>2.5871094551086427</v>
      </c>
      <c r="E330" s="94">
        <v>48.307194091796873</v>
      </c>
      <c r="F330" s="94">
        <v>4.4925695953369145</v>
      </c>
      <c r="G330" s="94">
        <v>1.3700945911407472</v>
      </c>
      <c r="H330" s="94">
        <v>1.9403321247100831</v>
      </c>
      <c r="I330" s="94">
        <v>27.429270874023437</v>
      </c>
      <c r="J330" s="94">
        <v>3.0324845657348631</v>
      </c>
      <c r="K330" s="95">
        <v>153.6887392578125</v>
      </c>
      <c r="L330" s="94">
        <f t="shared" si="13"/>
        <v>0</v>
      </c>
      <c r="M330" s="94">
        <v>0</v>
      </c>
      <c r="N330" s="94">
        <v>0</v>
      </c>
      <c r="O330" s="96">
        <v>0</v>
      </c>
      <c r="P330" s="95">
        <v>0</v>
      </c>
      <c r="Q330" s="97">
        <v>0</v>
      </c>
    </row>
    <row r="331" spans="1:17" x14ac:dyDescent="0.25">
      <c r="A331" s="98">
        <f t="shared" si="14"/>
        <v>54117</v>
      </c>
      <c r="B331" s="98" t="str">
        <f>+asset_level_drivers!$C$1</f>
        <v>Munson</v>
      </c>
      <c r="C331" s="99">
        <v>33</v>
      </c>
      <c r="D331" s="100">
        <v>2.5738039073944092</v>
      </c>
      <c r="E331" s="100">
        <v>48.05874938964844</v>
      </c>
      <c r="F331" s="100">
        <v>4.4694641571044924</v>
      </c>
      <c r="G331" s="100">
        <v>1.3324057006835937</v>
      </c>
      <c r="H331" s="100">
        <v>1.9303529396057129</v>
      </c>
      <c r="I331" s="100">
        <v>27.288202270507814</v>
      </c>
      <c r="J331" s="100">
        <v>3.0168884124755859</v>
      </c>
      <c r="K331" s="101">
        <v>153.54963427734376</v>
      </c>
      <c r="L331" s="102">
        <f t="shared" si="13"/>
        <v>0</v>
      </c>
      <c r="M331" s="102">
        <v>0</v>
      </c>
      <c r="N331" s="102">
        <v>0</v>
      </c>
      <c r="O331" s="103">
        <v>0</v>
      </c>
      <c r="P331" s="104">
        <v>0</v>
      </c>
      <c r="Q331" s="105">
        <v>0</v>
      </c>
    </row>
    <row r="332" spans="1:17" x14ac:dyDescent="0.25">
      <c r="A332" s="106">
        <f t="shared" si="14"/>
        <v>54148</v>
      </c>
      <c r="B332" s="106" t="str">
        <f>+asset_level_drivers!$C$1</f>
        <v>Munson</v>
      </c>
      <c r="C332" s="93">
        <v>33</v>
      </c>
      <c r="D332" s="94">
        <v>2.5605667877197265</v>
      </c>
      <c r="E332" s="94">
        <v>47.811581909179687</v>
      </c>
      <c r="F332" s="94">
        <v>4.4464775543212891</v>
      </c>
      <c r="G332" s="94">
        <v>1.3252624206542969</v>
      </c>
      <c r="H332" s="94">
        <v>1.9204251098632812</v>
      </c>
      <c r="I332" s="94">
        <v>27.147857482910155</v>
      </c>
      <c r="J332" s="94">
        <v>3.0013724899291994</v>
      </c>
      <c r="K332" s="95">
        <v>153.45586572265626</v>
      </c>
      <c r="L332" s="94">
        <f t="shared" si="13"/>
        <v>0</v>
      </c>
      <c r="M332" s="94">
        <v>0</v>
      </c>
      <c r="N332" s="94">
        <v>0</v>
      </c>
      <c r="O332" s="96">
        <v>0</v>
      </c>
      <c r="P332" s="95">
        <v>0</v>
      </c>
      <c r="Q332" s="97">
        <v>0</v>
      </c>
    </row>
    <row r="333" spans="1:17" x14ac:dyDescent="0.25">
      <c r="A333" s="98">
        <f t="shared" si="14"/>
        <v>54178</v>
      </c>
      <c r="B333" s="98" t="str">
        <f>+asset_level_drivers!$C$1</f>
        <v>Munson</v>
      </c>
      <c r="C333" s="99">
        <v>33</v>
      </c>
      <c r="D333" s="100">
        <v>2.5473977432250976</v>
      </c>
      <c r="E333" s="100">
        <v>47.565686035156247</v>
      </c>
      <c r="F333" s="100">
        <v>4.4236092529296878</v>
      </c>
      <c r="G333" s="100">
        <v>1.3181576271057129</v>
      </c>
      <c r="H333" s="100">
        <v>1.910548303604126</v>
      </c>
      <c r="I333" s="100">
        <v>27.008236267089845</v>
      </c>
      <c r="J333" s="100">
        <v>2.9859363861083983</v>
      </c>
      <c r="K333" s="101">
        <v>153.36257763671875</v>
      </c>
      <c r="L333" s="102">
        <f t="shared" si="13"/>
        <v>0</v>
      </c>
      <c r="M333" s="102">
        <v>0</v>
      </c>
      <c r="N333" s="102">
        <v>0</v>
      </c>
      <c r="O333" s="103">
        <v>0</v>
      </c>
      <c r="P333" s="104">
        <v>0</v>
      </c>
      <c r="Q333" s="105">
        <v>0</v>
      </c>
    </row>
    <row r="334" spans="1:17" x14ac:dyDescent="0.25">
      <c r="A334" s="106">
        <f t="shared" si="14"/>
        <v>54209</v>
      </c>
      <c r="B334" s="106" t="str">
        <f>+asset_level_drivers!$C$1</f>
        <v>Munson</v>
      </c>
      <c r="C334" s="93">
        <v>33</v>
      </c>
      <c r="D334" s="94">
        <v>2.5342964248657225</v>
      </c>
      <c r="E334" s="94">
        <v>47.321054687500002</v>
      </c>
      <c r="F334" s="94">
        <v>4.4008585662841799</v>
      </c>
      <c r="G334" s="94">
        <v>1.3110911331176758</v>
      </c>
      <c r="H334" s="94">
        <v>1.900722297668457</v>
      </c>
      <c r="I334" s="94">
        <v>26.86933184814453</v>
      </c>
      <c r="J334" s="94">
        <v>2.9705796127319335</v>
      </c>
      <c r="K334" s="95">
        <v>153.26977343749999</v>
      </c>
      <c r="L334" s="94">
        <f t="shared" si="13"/>
        <v>0</v>
      </c>
      <c r="M334" s="94">
        <v>0</v>
      </c>
      <c r="N334" s="94">
        <v>0</v>
      </c>
      <c r="O334" s="96">
        <v>0</v>
      </c>
      <c r="P334" s="95">
        <v>0</v>
      </c>
      <c r="Q334" s="97">
        <v>0</v>
      </c>
    </row>
    <row r="335" spans="1:17" x14ac:dyDescent="0.25">
      <c r="A335" s="98">
        <f t="shared" si="14"/>
        <v>54239</v>
      </c>
      <c r="B335" s="98" t="str">
        <f>+asset_level_drivers!$C$1</f>
        <v>Munson</v>
      </c>
      <c r="C335" s="99">
        <v>33</v>
      </c>
      <c r="D335" s="100">
        <v>2.4485378055572511</v>
      </c>
      <c r="E335" s="100">
        <v>45.361680419921875</v>
      </c>
      <c r="F335" s="100">
        <v>4.2186366882324222</v>
      </c>
      <c r="G335" s="100">
        <v>1.2576717071533203</v>
      </c>
      <c r="H335" s="100">
        <v>1.8364033832550049</v>
      </c>
      <c r="I335" s="100">
        <v>25.753021362304686</v>
      </c>
      <c r="J335" s="100">
        <v>2.8475799560546875</v>
      </c>
      <c r="K335" s="101">
        <v>145.75890185546876</v>
      </c>
      <c r="L335" s="102">
        <f t="shared" si="13"/>
        <v>0</v>
      </c>
      <c r="M335" s="102">
        <v>0</v>
      </c>
      <c r="N335" s="102">
        <v>0</v>
      </c>
      <c r="O335" s="103">
        <v>0</v>
      </c>
      <c r="P335" s="104">
        <v>0</v>
      </c>
      <c r="Q335" s="105">
        <v>0</v>
      </c>
    </row>
    <row r="336" spans="1:17" x14ac:dyDescent="0.25">
      <c r="A336" s="106">
        <f t="shared" si="14"/>
        <v>54270</v>
      </c>
      <c r="B336" s="106" t="str">
        <f>+asset_level_drivers!$C$1</f>
        <v>Munson</v>
      </c>
      <c r="C336" s="93">
        <v>33</v>
      </c>
      <c r="D336" s="94">
        <v>2.435944927215576</v>
      </c>
      <c r="E336" s="94">
        <v>45.128384521484378</v>
      </c>
      <c r="F336" s="94">
        <v>4.1969402160644531</v>
      </c>
      <c r="G336" s="94">
        <v>1.2509608459472656</v>
      </c>
      <c r="H336" s="94">
        <v>1.8269586677551271</v>
      </c>
      <c r="I336" s="94">
        <v>25.620573364257812</v>
      </c>
      <c r="J336" s="94">
        <v>2.8329347915649414</v>
      </c>
      <c r="K336" s="95">
        <v>145.67045214843751</v>
      </c>
      <c r="L336" s="94">
        <f t="shared" si="13"/>
        <v>0</v>
      </c>
      <c r="M336" s="94">
        <v>0</v>
      </c>
      <c r="N336" s="94">
        <v>0</v>
      </c>
      <c r="O336" s="96">
        <v>0</v>
      </c>
      <c r="P336" s="95">
        <v>0</v>
      </c>
      <c r="Q336" s="97">
        <v>0</v>
      </c>
    </row>
    <row r="337" spans="1:17" x14ac:dyDescent="0.25">
      <c r="A337" s="98">
        <f t="shared" si="14"/>
        <v>54301</v>
      </c>
      <c r="B337" s="98" t="str">
        <f>+asset_level_drivers!$C$1</f>
        <v>Munson</v>
      </c>
      <c r="C337" s="99">
        <v>33</v>
      </c>
      <c r="D337" s="100">
        <v>2.423416831970215</v>
      </c>
      <c r="E337" s="100">
        <v>44.896288940429685</v>
      </c>
      <c r="F337" s="100">
        <v>4.1753553314208984</v>
      </c>
      <c r="G337" s="100">
        <v>1.2442859916687012</v>
      </c>
      <c r="H337" s="100">
        <v>1.8175626258850097</v>
      </c>
      <c r="I337" s="100">
        <v>25.488806213378908</v>
      </c>
      <c r="J337" s="100">
        <v>2.8183649749755859</v>
      </c>
      <c r="K337" s="101">
        <v>145.58245800781251</v>
      </c>
      <c r="L337" s="102">
        <f t="shared" si="13"/>
        <v>0</v>
      </c>
      <c r="M337" s="102">
        <v>0</v>
      </c>
      <c r="N337" s="102">
        <v>0</v>
      </c>
      <c r="O337" s="103">
        <v>0</v>
      </c>
      <c r="P337" s="104">
        <v>0</v>
      </c>
      <c r="Q337" s="105">
        <v>0</v>
      </c>
    </row>
    <row r="338" spans="1:17" x14ac:dyDescent="0.25">
      <c r="A338" s="106">
        <f t="shared" si="14"/>
        <v>54331</v>
      </c>
      <c r="B338" s="106" t="str">
        <f>+asset_level_drivers!$C$1</f>
        <v>Munson</v>
      </c>
      <c r="C338" s="93">
        <v>33</v>
      </c>
      <c r="D338" s="94">
        <v>2.410953151702881</v>
      </c>
      <c r="E338" s="94">
        <v>44.665386840820311</v>
      </c>
      <c r="F338" s="94">
        <v>4.1538814086914062</v>
      </c>
      <c r="G338" s="94">
        <v>1.2376469001770019</v>
      </c>
      <c r="H338" s="94">
        <v>1.8082148361206054</v>
      </c>
      <c r="I338" s="94">
        <v>25.35771697998047</v>
      </c>
      <c r="J338" s="94">
        <v>2.8038700408935546</v>
      </c>
      <c r="K338" s="95">
        <v>145.49492187499999</v>
      </c>
      <c r="L338" s="94">
        <f t="shared" si="13"/>
        <v>0</v>
      </c>
      <c r="M338" s="94">
        <v>0</v>
      </c>
      <c r="N338" s="94">
        <v>0</v>
      </c>
      <c r="O338" s="96">
        <v>0</v>
      </c>
      <c r="P338" s="95">
        <v>0</v>
      </c>
      <c r="Q338" s="97">
        <v>0</v>
      </c>
    </row>
    <row r="339" spans="1:17" x14ac:dyDescent="0.25">
      <c r="A339" s="98">
        <f t="shared" si="14"/>
        <v>54362</v>
      </c>
      <c r="B339" s="98" t="str">
        <f>+asset_level_drivers!$C$1</f>
        <v>Munson</v>
      </c>
      <c r="C339" s="99">
        <v>33</v>
      </c>
      <c r="D339" s="100">
        <v>2.368281681060791</v>
      </c>
      <c r="E339" s="100">
        <v>41.53533361816406</v>
      </c>
      <c r="F339" s="100">
        <v>3.862786437988281</v>
      </c>
      <c r="G339" s="100">
        <v>1.2310433921813966</v>
      </c>
      <c r="H339" s="100">
        <v>1.7762112922668456</v>
      </c>
      <c r="I339" s="100">
        <v>23.574109130859377</v>
      </c>
      <c r="J339" s="100">
        <v>2.6073809051513672</v>
      </c>
      <c r="K339" s="101">
        <v>137.65693945312501</v>
      </c>
      <c r="L339" s="102">
        <f t="shared" si="13"/>
        <v>0</v>
      </c>
      <c r="M339" s="102">
        <v>0</v>
      </c>
      <c r="N339" s="102">
        <v>0</v>
      </c>
      <c r="O339" s="103">
        <v>0</v>
      </c>
      <c r="P339" s="104">
        <v>0</v>
      </c>
      <c r="Q339" s="105">
        <v>0</v>
      </c>
    </row>
    <row r="340" spans="1:17" x14ac:dyDescent="0.25">
      <c r="A340" s="106">
        <f t="shared" si="14"/>
        <v>54392</v>
      </c>
      <c r="B340" s="106" t="str">
        <f>+asset_level_drivers!$C$1</f>
        <v>Munson</v>
      </c>
      <c r="C340" s="93">
        <v>33</v>
      </c>
      <c r="D340" s="94">
        <v>2.3561015739440916</v>
      </c>
      <c r="E340" s="94">
        <v>41.321716552734372</v>
      </c>
      <c r="F340" s="94">
        <v>3.8429200592041015</v>
      </c>
      <c r="G340" s="94">
        <v>1.2244752693176268</v>
      </c>
      <c r="H340" s="94">
        <v>1.7670761909484862</v>
      </c>
      <c r="I340" s="94">
        <v>23.452867309570312</v>
      </c>
      <c r="J340" s="94">
        <v>2.5939711303710937</v>
      </c>
      <c r="K340" s="95">
        <v>137.57534716796874</v>
      </c>
      <c r="L340" s="94">
        <f t="shared" si="13"/>
        <v>0</v>
      </c>
      <c r="M340" s="94">
        <v>0</v>
      </c>
      <c r="N340" s="94">
        <v>0</v>
      </c>
      <c r="O340" s="96">
        <v>0</v>
      </c>
      <c r="P340" s="95">
        <v>0</v>
      </c>
      <c r="Q340" s="97">
        <v>0</v>
      </c>
    </row>
    <row r="341" spans="1:17" x14ac:dyDescent="0.25">
      <c r="A341" s="98">
        <f t="shared" si="14"/>
        <v>54423</v>
      </c>
      <c r="B341" s="98" t="str">
        <f>+asset_level_drivers!$C$1</f>
        <v>Munson</v>
      </c>
      <c r="C341" s="99">
        <v>33</v>
      </c>
      <c r="D341" s="100">
        <v>2.3439841499328615</v>
      </c>
      <c r="E341" s="100">
        <v>41.109198974609377</v>
      </c>
      <c r="F341" s="100">
        <v>3.8231559600830076</v>
      </c>
      <c r="G341" s="100">
        <v>1.2179424057006836</v>
      </c>
      <c r="H341" s="100">
        <v>1.7579881210327148</v>
      </c>
      <c r="I341" s="100">
        <v>23.332249267578124</v>
      </c>
      <c r="J341" s="100">
        <v>2.5806303787231446</v>
      </c>
      <c r="K341" s="101">
        <v>137.49417626953124</v>
      </c>
      <c r="L341" s="102">
        <f t="shared" si="13"/>
        <v>0</v>
      </c>
      <c r="M341" s="102">
        <v>0</v>
      </c>
      <c r="N341" s="102">
        <v>0</v>
      </c>
      <c r="O341" s="103">
        <v>0</v>
      </c>
      <c r="P341" s="104">
        <v>0</v>
      </c>
      <c r="Q341" s="105">
        <v>0</v>
      </c>
    </row>
    <row r="342" spans="1:17" x14ac:dyDescent="0.25">
      <c r="A342" s="106">
        <f t="shared" si="14"/>
        <v>54454</v>
      </c>
      <c r="B342" s="106" t="str">
        <f>+asset_level_drivers!$C$1</f>
        <v>Munson</v>
      </c>
      <c r="C342" s="93">
        <v>33</v>
      </c>
      <c r="D342" s="94">
        <v>2.331929027557373</v>
      </c>
      <c r="E342" s="94">
        <v>40.897774291992185</v>
      </c>
      <c r="F342" s="94">
        <v>3.8034933929443357</v>
      </c>
      <c r="G342" s="94">
        <v>1.2114445648193359</v>
      </c>
      <c r="H342" s="94">
        <v>1.7489468040466309</v>
      </c>
      <c r="I342" s="94">
        <v>23.212251708984375</v>
      </c>
      <c r="J342" s="94">
        <v>2.5673581542968749</v>
      </c>
      <c r="K342" s="95">
        <v>137.41342529296875</v>
      </c>
      <c r="L342" s="94">
        <f t="shared" si="13"/>
        <v>0</v>
      </c>
      <c r="M342" s="94">
        <v>0</v>
      </c>
      <c r="N342" s="94">
        <v>0</v>
      </c>
      <c r="O342" s="96">
        <v>0</v>
      </c>
      <c r="P342" s="95">
        <v>0</v>
      </c>
      <c r="Q342" s="97">
        <v>0</v>
      </c>
    </row>
    <row r="343" spans="1:17" x14ac:dyDescent="0.25">
      <c r="A343" s="98">
        <f t="shared" si="14"/>
        <v>54482</v>
      </c>
      <c r="B343" s="98" t="str">
        <f>+asset_level_drivers!$C$1</f>
        <v>Munson</v>
      </c>
      <c r="C343" s="99">
        <v>33</v>
      </c>
      <c r="D343" s="100">
        <v>2.3199359169006346</v>
      </c>
      <c r="E343" s="100">
        <v>40.687436767578127</v>
      </c>
      <c r="F343" s="100">
        <v>3.7839319458007812</v>
      </c>
      <c r="G343" s="100">
        <v>1.204981554031372</v>
      </c>
      <c r="H343" s="100">
        <v>1.7399519195556641</v>
      </c>
      <c r="I343" s="100">
        <v>23.092870300292969</v>
      </c>
      <c r="J343" s="100">
        <v>2.5541541290283205</v>
      </c>
      <c r="K343" s="101">
        <v>137.3330927734375</v>
      </c>
      <c r="L343" s="102">
        <f t="shared" si="13"/>
        <v>0</v>
      </c>
      <c r="M343" s="102">
        <v>0</v>
      </c>
      <c r="N343" s="102">
        <v>0</v>
      </c>
      <c r="O343" s="103">
        <v>0</v>
      </c>
      <c r="P343" s="104">
        <v>0</v>
      </c>
      <c r="Q343" s="105">
        <v>0</v>
      </c>
    </row>
    <row r="344" spans="1:17" x14ac:dyDescent="0.25">
      <c r="A344" s="106">
        <f t="shared" si="14"/>
        <v>54513</v>
      </c>
      <c r="B344" s="106" t="str">
        <f>+asset_level_drivers!$C$1</f>
        <v>Munson</v>
      </c>
      <c r="C344" s="93">
        <v>33</v>
      </c>
      <c r="D344" s="94">
        <v>2.3080044326782225</v>
      </c>
      <c r="E344" s="94">
        <v>40.478180908203122</v>
      </c>
      <c r="F344" s="94">
        <v>3.7644712219238281</v>
      </c>
      <c r="G344" s="94">
        <v>1.1985531234741211</v>
      </c>
      <c r="H344" s="94">
        <v>1.7310032958984376</v>
      </c>
      <c r="I344" s="94">
        <v>22.97410369873047</v>
      </c>
      <c r="J344" s="94">
        <v>2.5410181732177732</v>
      </c>
      <c r="K344" s="95">
        <v>137.25317480468749</v>
      </c>
      <c r="L344" s="94">
        <f t="shared" si="13"/>
        <v>0</v>
      </c>
      <c r="M344" s="94">
        <v>0</v>
      </c>
      <c r="N344" s="94">
        <v>0</v>
      </c>
      <c r="O344" s="96">
        <v>0</v>
      </c>
      <c r="P344" s="95">
        <v>0</v>
      </c>
      <c r="Q344" s="97">
        <v>0</v>
      </c>
    </row>
    <row r="345" spans="1:17" x14ac:dyDescent="0.25">
      <c r="A345" s="98">
        <f t="shared" si="14"/>
        <v>54543</v>
      </c>
      <c r="B345" s="98" t="str">
        <f>+asset_level_drivers!$C$1</f>
        <v>Munson</v>
      </c>
      <c r="C345" s="99">
        <v>33</v>
      </c>
      <c r="D345" s="100">
        <v>2.2961343078613283</v>
      </c>
      <c r="E345" s="100">
        <v>40.270000610351559</v>
      </c>
      <c r="F345" s="100">
        <v>3.7451104431152342</v>
      </c>
      <c r="G345" s="100">
        <v>1.1921591625213623</v>
      </c>
      <c r="H345" s="100">
        <v>1.7221007003784179</v>
      </c>
      <c r="I345" s="100">
        <v>22.855947387695313</v>
      </c>
      <c r="J345" s="100">
        <v>2.527949645996094</v>
      </c>
      <c r="K345" s="101">
        <v>137.17366943359374</v>
      </c>
      <c r="L345" s="102">
        <f t="shared" si="13"/>
        <v>0</v>
      </c>
      <c r="M345" s="102">
        <v>0</v>
      </c>
      <c r="N345" s="102">
        <v>0</v>
      </c>
      <c r="O345" s="103">
        <v>0</v>
      </c>
      <c r="P345" s="104">
        <v>0</v>
      </c>
      <c r="Q345" s="105">
        <v>0</v>
      </c>
    </row>
    <row r="346" spans="1:17" x14ac:dyDescent="0.25">
      <c r="A346" s="106">
        <f t="shared" si="14"/>
        <v>54574</v>
      </c>
      <c r="B346" s="106" t="str">
        <f>+asset_level_drivers!$C$1</f>
        <v>Munson</v>
      </c>
      <c r="C346" s="93">
        <v>33</v>
      </c>
      <c r="D346" s="94">
        <v>2.2843252754211427</v>
      </c>
      <c r="E346" s="94">
        <v>40.062890991210935</v>
      </c>
      <c r="F346" s="94">
        <v>3.7258492431640624</v>
      </c>
      <c r="G346" s="94">
        <v>1.1857994785308839</v>
      </c>
      <c r="H346" s="94">
        <v>1.7132439613342285</v>
      </c>
      <c r="I346" s="94">
        <v>22.738398559570314</v>
      </c>
      <c r="J346" s="94">
        <v>2.5149483795166017</v>
      </c>
      <c r="K346" s="95">
        <v>137.09457617187499</v>
      </c>
      <c r="L346" s="94">
        <f t="shared" si="13"/>
        <v>0</v>
      </c>
      <c r="M346" s="94">
        <v>0</v>
      </c>
      <c r="N346" s="94">
        <v>0</v>
      </c>
      <c r="O346" s="96">
        <v>0</v>
      </c>
      <c r="P346" s="95">
        <v>0</v>
      </c>
      <c r="Q346" s="97">
        <v>0</v>
      </c>
    </row>
    <row r="347" spans="1:17" x14ac:dyDescent="0.25">
      <c r="A347" s="98">
        <f t="shared" si="14"/>
        <v>54604</v>
      </c>
      <c r="B347" s="98" t="str">
        <f>+asset_level_drivers!$C$1</f>
        <v>Munson</v>
      </c>
      <c r="C347" s="99">
        <v>33</v>
      </c>
      <c r="D347" s="100">
        <v>2.2725769577026367</v>
      </c>
      <c r="E347" s="100">
        <v>39.856848022460937</v>
      </c>
      <c r="F347" s="100">
        <v>3.7066872100830079</v>
      </c>
      <c r="G347" s="100">
        <v>1.1794738903045654</v>
      </c>
      <c r="H347" s="100">
        <v>1.7044327201843261</v>
      </c>
      <c r="I347" s="100">
        <v>22.621455322265625</v>
      </c>
      <c r="J347" s="100">
        <v>2.5020139389038087</v>
      </c>
      <c r="K347" s="101">
        <v>137.01589111328124</v>
      </c>
      <c r="L347" s="102">
        <f t="shared" si="13"/>
        <v>0</v>
      </c>
      <c r="M347" s="102">
        <v>0</v>
      </c>
      <c r="N347" s="102">
        <v>0</v>
      </c>
      <c r="O347" s="103">
        <v>0</v>
      </c>
      <c r="P347" s="104">
        <v>0</v>
      </c>
      <c r="Q347" s="105">
        <v>0</v>
      </c>
    </row>
    <row r="348" spans="1:17" x14ac:dyDescent="0.25">
      <c r="A348" s="106">
        <f t="shared" si="14"/>
        <v>54635</v>
      </c>
      <c r="B348" s="106" t="str">
        <f>+asset_level_drivers!$C$1</f>
        <v>Munson</v>
      </c>
      <c r="C348" s="93">
        <v>33</v>
      </c>
      <c r="D348" s="94">
        <v>2.2608890991210937</v>
      </c>
      <c r="E348" s="94">
        <v>39.651863525390624</v>
      </c>
      <c r="F348" s="94">
        <v>3.6876237182617189</v>
      </c>
      <c r="G348" s="94">
        <v>1.1731822109222412</v>
      </c>
      <c r="H348" s="94">
        <v>1.6956668281555176</v>
      </c>
      <c r="I348" s="94">
        <v>22.505112731933593</v>
      </c>
      <c r="J348" s="94">
        <v>2.4891461029052735</v>
      </c>
      <c r="K348" s="95">
        <v>136.93761035156251</v>
      </c>
      <c r="L348" s="94">
        <f t="shared" si="13"/>
        <v>0</v>
      </c>
      <c r="M348" s="94">
        <v>0</v>
      </c>
      <c r="N348" s="94">
        <v>0</v>
      </c>
      <c r="O348" s="96">
        <v>0</v>
      </c>
      <c r="P348" s="95">
        <v>0</v>
      </c>
      <c r="Q348" s="97">
        <v>0</v>
      </c>
    </row>
    <row r="349" spans="1:17" x14ac:dyDescent="0.25">
      <c r="A349" s="98">
        <f t="shared" si="14"/>
        <v>54666</v>
      </c>
      <c r="B349" s="98" t="str">
        <f>+asset_level_drivers!$C$1</f>
        <v>Munson</v>
      </c>
      <c r="C349" s="99">
        <v>33</v>
      </c>
      <c r="D349" s="100">
        <v>2.2492613182067873</v>
      </c>
      <c r="E349" s="100">
        <v>39.447933715820312</v>
      </c>
      <c r="F349" s="100">
        <v>3.6686582489013673</v>
      </c>
      <c r="G349" s="100">
        <v>1.1669242515563965</v>
      </c>
      <c r="H349" s="100">
        <v>1.6869459877014159</v>
      </c>
      <c r="I349" s="100">
        <v>22.389369018554689</v>
      </c>
      <c r="J349" s="100">
        <v>2.4763443908691407</v>
      </c>
      <c r="K349" s="101">
        <v>136.85973730468751</v>
      </c>
      <c r="L349" s="102">
        <f t="shared" si="13"/>
        <v>0</v>
      </c>
      <c r="M349" s="102">
        <v>0</v>
      </c>
      <c r="N349" s="102">
        <v>0</v>
      </c>
      <c r="O349" s="103">
        <v>0</v>
      </c>
      <c r="P349" s="104">
        <v>0</v>
      </c>
      <c r="Q349" s="105">
        <v>0</v>
      </c>
    </row>
    <row r="350" spans="1:17" x14ac:dyDescent="0.25">
      <c r="A350" s="106">
        <f t="shared" si="14"/>
        <v>54696</v>
      </c>
      <c r="B350" s="106" t="str">
        <f>+asset_level_drivers!$C$1</f>
        <v>Munson</v>
      </c>
      <c r="C350" s="93">
        <v>33</v>
      </c>
      <c r="D350" s="94">
        <v>2.1930330276489256</v>
      </c>
      <c r="E350" s="94">
        <v>37.094789062499999</v>
      </c>
      <c r="F350" s="94">
        <v>3.4498157501220703</v>
      </c>
      <c r="G350" s="94">
        <v>1.1606998443603516</v>
      </c>
      <c r="H350" s="94">
        <v>1.6447747459411621</v>
      </c>
      <c r="I350" s="94">
        <v>21.048569946289064</v>
      </c>
      <c r="J350" s="94">
        <v>2.328625717163086</v>
      </c>
      <c r="K350" s="95">
        <v>129.28504638671876</v>
      </c>
      <c r="L350" s="94">
        <f t="shared" si="13"/>
        <v>0</v>
      </c>
      <c r="M350" s="94">
        <v>0</v>
      </c>
      <c r="N350" s="94">
        <v>0</v>
      </c>
      <c r="O350" s="96">
        <v>0</v>
      </c>
      <c r="P350" s="95">
        <v>0</v>
      </c>
      <c r="Q350" s="97">
        <v>0</v>
      </c>
    </row>
    <row r="351" spans="1:17" x14ac:dyDescent="0.25">
      <c r="A351" s="98">
        <f t="shared" si="14"/>
        <v>54727</v>
      </c>
      <c r="B351" s="98" t="str">
        <f>+asset_level_drivers!$C$1</f>
        <v>Munson</v>
      </c>
      <c r="C351" s="99">
        <v>33</v>
      </c>
      <c r="D351" s="100">
        <v>2.1817542610168457</v>
      </c>
      <c r="E351" s="100">
        <v>36.90401025390625</v>
      </c>
      <c r="F351" s="100">
        <v>3.4320733032226562</v>
      </c>
      <c r="G351" s="100">
        <v>1.1545087966918945</v>
      </c>
      <c r="H351" s="100">
        <v>1.6363156929016114</v>
      </c>
      <c r="I351" s="100">
        <v>20.940317138671876</v>
      </c>
      <c r="J351" s="100">
        <v>2.3166495285034179</v>
      </c>
      <c r="K351" s="101">
        <v>129.21171533203125</v>
      </c>
      <c r="L351" s="102">
        <f t="shared" si="13"/>
        <v>0</v>
      </c>
      <c r="M351" s="102">
        <v>0</v>
      </c>
      <c r="N351" s="102">
        <v>0</v>
      </c>
      <c r="O351" s="103">
        <v>0</v>
      </c>
      <c r="P351" s="104">
        <v>0</v>
      </c>
      <c r="Q351" s="105">
        <v>0</v>
      </c>
    </row>
    <row r="352" spans="1:17" x14ac:dyDescent="0.25">
      <c r="A352" s="106">
        <f t="shared" si="14"/>
        <v>54757</v>
      </c>
      <c r="B352" s="106" t="str">
        <f>+asset_level_drivers!$C$1</f>
        <v>Munson</v>
      </c>
      <c r="C352" s="93">
        <v>33</v>
      </c>
      <c r="D352" s="94">
        <v>2.1200879364013674</v>
      </c>
      <c r="E352" s="94">
        <v>34.646930786132813</v>
      </c>
      <c r="F352" s="94">
        <v>3.2221649169921873</v>
      </c>
      <c r="G352" s="94">
        <v>1.084055145263672</v>
      </c>
      <c r="H352" s="94">
        <v>1.5900659713745118</v>
      </c>
      <c r="I352" s="94">
        <v>19.65427020263672</v>
      </c>
      <c r="J352" s="94">
        <v>2.1749613876342773</v>
      </c>
      <c r="K352" s="95">
        <v>121.57509374999999</v>
      </c>
      <c r="L352" s="94">
        <f t="shared" si="13"/>
        <v>0</v>
      </c>
      <c r="M352" s="94">
        <v>0</v>
      </c>
      <c r="N352" s="94">
        <v>0</v>
      </c>
      <c r="O352" s="96">
        <v>0</v>
      </c>
      <c r="P352" s="95">
        <v>0</v>
      </c>
      <c r="Q352" s="97">
        <v>0</v>
      </c>
    </row>
    <row r="353" spans="1:17" x14ac:dyDescent="0.25">
      <c r="A353" s="98">
        <f t="shared" si="14"/>
        <v>54788</v>
      </c>
      <c r="B353" s="98" t="str">
        <f>+asset_level_drivers!$C$1</f>
        <v>Munson</v>
      </c>
      <c r="C353" s="99">
        <v>33</v>
      </c>
      <c r="D353" s="100">
        <v>2.1091843261718748</v>
      </c>
      <c r="E353" s="100">
        <v>34.468741455078124</v>
      </c>
      <c r="F353" s="100">
        <v>3.2055932617187501</v>
      </c>
      <c r="G353" s="100">
        <v>1.0783179321289063</v>
      </c>
      <c r="H353" s="100">
        <v>1.581888271331787</v>
      </c>
      <c r="I353" s="100">
        <v>19.553187988281248</v>
      </c>
      <c r="J353" s="100">
        <v>2.1637755737304687</v>
      </c>
      <c r="K353" s="101">
        <v>121.506685546875</v>
      </c>
      <c r="L353" s="102">
        <f t="shared" si="13"/>
        <v>0</v>
      </c>
      <c r="M353" s="102">
        <v>0</v>
      </c>
      <c r="N353" s="102">
        <v>0</v>
      </c>
      <c r="O353" s="103">
        <v>0</v>
      </c>
      <c r="P353" s="104">
        <v>0</v>
      </c>
      <c r="Q353" s="105">
        <v>0</v>
      </c>
    </row>
    <row r="354" spans="1:17" x14ac:dyDescent="0.25">
      <c r="A354" s="106">
        <f t="shared" si="14"/>
        <v>54819</v>
      </c>
      <c r="B354" s="106" t="str">
        <f>+asset_level_drivers!$C$1</f>
        <v>Munson</v>
      </c>
      <c r="C354" s="93">
        <v>33</v>
      </c>
      <c r="D354" s="94">
        <v>2.0983367729187012</v>
      </c>
      <c r="E354" s="94">
        <v>34.291468627929689</v>
      </c>
      <c r="F354" s="94">
        <v>3.1891069030761718</v>
      </c>
      <c r="G354" s="94">
        <v>1.0726111946105956</v>
      </c>
      <c r="H354" s="94">
        <v>1.5737525901794434</v>
      </c>
      <c r="I354" s="94">
        <v>19.452626098632813</v>
      </c>
      <c r="J354" s="94">
        <v>2.1526472244262695</v>
      </c>
      <c r="K354" s="95">
        <v>121.43862988281251</v>
      </c>
      <c r="L354" s="94">
        <f t="shared" si="13"/>
        <v>0</v>
      </c>
      <c r="M354" s="94">
        <v>0</v>
      </c>
      <c r="N354" s="94">
        <v>0</v>
      </c>
      <c r="O354" s="96">
        <v>0</v>
      </c>
      <c r="P354" s="95">
        <v>0</v>
      </c>
      <c r="Q354" s="97">
        <v>0</v>
      </c>
    </row>
    <row r="355" spans="1:17" x14ac:dyDescent="0.25">
      <c r="A355" s="98">
        <f t="shared" si="14"/>
        <v>54847</v>
      </c>
      <c r="B355" s="98" t="str">
        <f>+asset_level_drivers!$C$1</f>
        <v>Munson</v>
      </c>
      <c r="C355" s="99">
        <v>33</v>
      </c>
      <c r="D355" s="100">
        <v>2.08754500579834</v>
      </c>
      <c r="E355" s="100">
        <v>34.115107421875003</v>
      </c>
      <c r="F355" s="100">
        <v>3.1727053070068361</v>
      </c>
      <c r="G355" s="100">
        <v>1.0669347763061523</v>
      </c>
      <c r="H355" s="100">
        <v>1.5656587677001954</v>
      </c>
      <c r="I355" s="100">
        <v>19.352580810546876</v>
      </c>
      <c r="J355" s="100">
        <v>2.1415762252807617</v>
      </c>
      <c r="K355" s="101">
        <v>121.37092529296875</v>
      </c>
      <c r="L355" s="102">
        <f t="shared" si="13"/>
        <v>0</v>
      </c>
      <c r="M355" s="102">
        <v>0</v>
      </c>
      <c r="N355" s="102">
        <v>0</v>
      </c>
      <c r="O355" s="103">
        <v>0</v>
      </c>
      <c r="P355" s="104">
        <v>0</v>
      </c>
      <c r="Q355" s="105">
        <v>0</v>
      </c>
    </row>
    <row r="356" spans="1:17" x14ac:dyDescent="0.25">
      <c r="A356" s="106">
        <f t="shared" si="14"/>
        <v>54878</v>
      </c>
      <c r="B356" s="106" t="str">
        <f>+asset_level_drivers!$C$1</f>
        <v>Munson</v>
      </c>
      <c r="C356" s="93">
        <v>33</v>
      </c>
      <c r="D356" s="94">
        <v>2.0026220588684081</v>
      </c>
      <c r="E356" s="94">
        <v>32.286277709960935</v>
      </c>
      <c r="F356" s="94">
        <v>3.0026241302490235</v>
      </c>
      <c r="G356" s="94">
        <v>1.0612884979248047</v>
      </c>
      <c r="H356" s="94">
        <v>1.5019665374755859</v>
      </c>
      <c r="I356" s="94">
        <v>18.31062646484375</v>
      </c>
      <c r="J356" s="94">
        <v>2.0267713546752928</v>
      </c>
      <c r="K356" s="95">
        <v>113.9743994140625</v>
      </c>
      <c r="L356" s="94">
        <f t="shared" si="13"/>
        <v>0</v>
      </c>
      <c r="M356" s="94">
        <v>0</v>
      </c>
      <c r="N356" s="94">
        <v>0</v>
      </c>
      <c r="O356" s="96">
        <v>0</v>
      </c>
      <c r="P356" s="95">
        <v>0</v>
      </c>
      <c r="Q356" s="97">
        <v>0</v>
      </c>
    </row>
    <row r="357" spans="1:17" x14ac:dyDescent="0.25">
      <c r="A357" s="98">
        <f t="shared" si="14"/>
        <v>54908</v>
      </c>
      <c r="B357" s="98" t="str">
        <f>+asset_level_drivers!$C$1</f>
        <v>Munson</v>
      </c>
      <c r="C357" s="99">
        <v>33</v>
      </c>
      <c r="D357" s="100">
        <v>1.9923225250244141</v>
      </c>
      <c r="E357" s="100">
        <v>32.120228881835935</v>
      </c>
      <c r="F357" s="100">
        <v>2.987181610107422</v>
      </c>
      <c r="G357" s="100">
        <v>1.0556721992492675</v>
      </c>
      <c r="H357" s="100">
        <v>1.4942418899536132</v>
      </c>
      <c r="I357" s="100">
        <v>18.216454833984375</v>
      </c>
      <c r="J357" s="100">
        <v>2.0163477020263674</v>
      </c>
      <c r="K357" s="101">
        <v>113.91026806640625</v>
      </c>
      <c r="L357" s="102">
        <f t="shared" si="13"/>
        <v>0</v>
      </c>
      <c r="M357" s="102">
        <v>0</v>
      </c>
      <c r="N357" s="102">
        <v>0</v>
      </c>
      <c r="O357" s="103">
        <v>0</v>
      </c>
      <c r="P357" s="104">
        <v>0</v>
      </c>
      <c r="Q357" s="105">
        <v>0</v>
      </c>
    </row>
    <row r="358" spans="1:17" x14ac:dyDescent="0.25">
      <c r="A358" s="106">
        <f t="shared" si="14"/>
        <v>54939</v>
      </c>
      <c r="B358" s="106" t="str">
        <f>+asset_level_drivers!$C$1</f>
        <v>Munson</v>
      </c>
      <c r="C358" s="93">
        <v>33</v>
      </c>
      <c r="D358" s="94">
        <v>1.9820759925842286</v>
      </c>
      <c r="E358" s="94">
        <v>31.955033935546876</v>
      </c>
      <c r="F358" s="94">
        <v>2.9718184509277346</v>
      </c>
      <c r="G358" s="94">
        <v>1.0500857734680176</v>
      </c>
      <c r="H358" s="94">
        <v>1.4865569915771484</v>
      </c>
      <c r="I358" s="94">
        <v>18.122767333984374</v>
      </c>
      <c r="J358" s="94">
        <v>2.0059775238037107</v>
      </c>
      <c r="K358" s="95">
        <v>113.84646923828124</v>
      </c>
      <c r="L358" s="94">
        <f t="shared" si="13"/>
        <v>0</v>
      </c>
      <c r="M358" s="94">
        <v>0</v>
      </c>
      <c r="N358" s="94">
        <v>0</v>
      </c>
      <c r="O358" s="96">
        <v>0</v>
      </c>
      <c r="P358" s="95">
        <v>0</v>
      </c>
      <c r="Q358" s="97">
        <v>0</v>
      </c>
    </row>
    <row r="359" spans="1:17" x14ac:dyDescent="0.25">
      <c r="A359" s="98">
        <f t="shared" si="14"/>
        <v>54969</v>
      </c>
      <c r="B359" s="98" t="str">
        <f>+asset_level_drivers!$C$1</f>
        <v>Munson</v>
      </c>
      <c r="C359" s="99">
        <v>33</v>
      </c>
      <c r="D359" s="100">
        <v>1.9718821563720703</v>
      </c>
      <c r="E359" s="100">
        <v>31.790688842773438</v>
      </c>
      <c r="F359" s="100">
        <v>2.9565344085693361</v>
      </c>
      <c r="G359" s="100">
        <v>1.0445289955139161</v>
      </c>
      <c r="H359" s="100">
        <v>1.478911636352539</v>
      </c>
      <c r="I359" s="100">
        <v>18.029561157226563</v>
      </c>
      <c r="J359" s="100">
        <v>1.9956608200073243</v>
      </c>
      <c r="K359" s="101">
        <v>113.78299755859375</v>
      </c>
      <c r="L359" s="102">
        <f t="shared" si="13"/>
        <v>0</v>
      </c>
      <c r="M359" s="102">
        <v>0</v>
      </c>
      <c r="N359" s="102">
        <v>0</v>
      </c>
      <c r="O359" s="103">
        <v>0</v>
      </c>
      <c r="P359" s="104">
        <v>0</v>
      </c>
      <c r="Q359" s="105">
        <v>0</v>
      </c>
    </row>
    <row r="360" spans="1:17" x14ac:dyDescent="0.25">
      <c r="A360" s="106">
        <f t="shared" si="14"/>
        <v>55000</v>
      </c>
      <c r="B360" s="106" t="str">
        <f>+asset_level_drivers!$C$1</f>
        <v>Munson</v>
      </c>
      <c r="C360" s="93">
        <v>33</v>
      </c>
      <c r="D360" s="94">
        <v>1.9617407569885255</v>
      </c>
      <c r="E360" s="94">
        <v>31.627188842773439</v>
      </c>
      <c r="F360" s="94">
        <v>2.941328887939453</v>
      </c>
      <c r="G360" s="94">
        <v>1.0390017547607422</v>
      </c>
      <c r="H360" s="94">
        <v>1.4713056030273437</v>
      </c>
      <c r="I360" s="94">
        <v>17.936835571289063</v>
      </c>
      <c r="J360" s="94">
        <v>1.9853970718383789</v>
      </c>
      <c r="K360" s="95">
        <v>113.71985400390625</v>
      </c>
      <c r="L360" s="94">
        <f t="shared" si="13"/>
        <v>0</v>
      </c>
      <c r="M360" s="94">
        <v>0</v>
      </c>
      <c r="N360" s="94">
        <v>0</v>
      </c>
      <c r="O360" s="96">
        <v>0</v>
      </c>
      <c r="P360" s="95">
        <v>0</v>
      </c>
      <c r="Q360" s="97">
        <v>0</v>
      </c>
    </row>
    <row r="361" spans="1:17" x14ac:dyDescent="0.25">
      <c r="A361" s="98">
        <f t="shared" si="14"/>
        <v>55031</v>
      </c>
      <c r="B361" s="98" t="str">
        <f>+asset_level_drivers!$C$1</f>
        <v>Munson</v>
      </c>
      <c r="C361" s="99">
        <v>33</v>
      </c>
      <c r="D361" s="100">
        <v>1.9516515083312989</v>
      </c>
      <c r="E361" s="100">
        <v>31.464529663085937</v>
      </c>
      <c r="F361" s="100">
        <v>2.9262015533447268</v>
      </c>
      <c r="G361" s="100">
        <v>1.0335038967132568</v>
      </c>
      <c r="H361" s="100">
        <v>1.4637386360168456</v>
      </c>
      <c r="I361" s="100">
        <v>17.844585815429689</v>
      </c>
      <c r="J361" s="100">
        <v>1.9751861419677734</v>
      </c>
      <c r="K361" s="101">
        <v>113.65703857421875</v>
      </c>
      <c r="L361" s="102">
        <f t="shared" si="13"/>
        <v>0</v>
      </c>
      <c r="M361" s="102">
        <v>0</v>
      </c>
      <c r="N361" s="102">
        <v>0</v>
      </c>
      <c r="O361" s="103">
        <v>0</v>
      </c>
      <c r="P361" s="104">
        <v>0</v>
      </c>
      <c r="Q361" s="105">
        <v>0</v>
      </c>
    </row>
    <row r="362" spans="1:17" x14ac:dyDescent="0.25">
      <c r="A362" s="106">
        <f t="shared" si="14"/>
        <v>55061</v>
      </c>
      <c r="B362" s="106" t="str">
        <f>+asset_level_drivers!$C$1</f>
        <v>Munson</v>
      </c>
      <c r="C362" s="93">
        <v>33</v>
      </c>
      <c r="D362" s="94">
        <v>1.8901682281494141</v>
      </c>
      <c r="E362" s="94">
        <v>29.273661621093751</v>
      </c>
      <c r="F362" s="94">
        <v>2.7224508209228517</v>
      </c>
      <c r="G362" s="94">
        <v>1.0280352458953856</v>
      </c>
      <c r="H362" s="94">
        <v>1.4176261711120606</v>
      </c>
      <c r="I362" s="94">
        <v>16.596254577636717</v>
      </c>
      <c r="J362" s="94">
        <v>1.8376544113159179</v>
      </c>
      <c r="K362" s="95">
        <v>106.1383212890625</v>
      </c>
      <c r="L362" s="94">
        <f t="shared" si="13"/>
        <v>0</v>
      </c>
      <c r="M362" s="94">
        <v>0</v>
      </c>
      <c r="N362" s="94">
        <v>0</v>
      </c>
      <c r="O362" s="96">
        <v>0</v>
      </c>
      <c r="P362" s="95">
        <v>0</v>
      </c>
      <c r="Q362" s="97">
        <v>0</v>
      </c>
    </row>
    <row r="363" spans="1:17" x14ac:dyDescent="0.25">
      <c r="A363" s="98">
        <f t="shared" si="14"/>
        <v>55092</v>
      </c>
      <c r="B363" s="98" t="str">
        <f>+asset_level_drivers!$C$1</f>
        <v>Munson</v>
      </c>
      <c r="C363" s="99">
        <v>33</v>
      </c>
      <c r="D363" s="100">
        <v>1.8804470825195312</v>
      </c>
      <c r="E363" s="100">
        <v>29.123107421875002</v>
      </c>
      <c r="F363" s="100">
        <v>2.708449249267578</v>
      </c>
      <c r="G363" s="100">
        <v>1.0225956382751464</v>
      </c>
      <c r="H363" s="100">
        <v>1.4103353309631348</v>
      </c>
      <c r="I363" s="100">
        <v>16.510900512695311</v>
      </c>
      <c r="J363" s="100">
        <v>1.8282032852172851</v>
      </c>
      <c r="K363" s="101">
        <v>106.07968212890626</v>
      </c>
      <c r="L363" s="102">
        <f t="shared" si="13"/>
        <v>0</v>
      </c>
      <c r="M363" s="102">
        <v>0</v>
      </c>
      <c r="N363" s="102">
        <v>0</v>
      </c>
      <c r="O363" s="103">
        <v>0</v>
      </c>
      <c r="P363" s="104">
        <v>0</v>
      </c>
      <c r="Q363" s="105">
        <v>0</v>
      </c>
    </row>
    <row r="364" spans="1:17" x14ac:dyDescent="0.25">
      <c r="A364" s="106">
        <f t="shared" si="14"/>
        <v>55122</v>
      </c>
      <c r="B364" s="106" t="str">
        <f>+asset_level_drivers!$C$1</f>
        <v>Munson</v>
      </c>
      <c r="C364" s="93">
        <v>33</v>
      </c>
      <c r="D364" s="94">
        <v>1.8707759170532225</v>
      </c>
      <c r="E364" s="94">
        <v>28.973326416015624</v>
      </c>
      <c r="F364" s="94">
        <v>2.6945196685791015</v>
      </c>
      <c r="G364" s="94">
        <v>1.0171849117279053</v>
      </c>
      <c r="H364" s="94">
        <v>1.4030819015502929</v>
      </c>
      <c r="I364" s="94">
        <v>16.425984863281251</v>
      </c>
      <c r="J364" s="94">
        <v>1.818800811767578</v>
      </c>
      <c r="K364" s="95">
        <v>106.0213447265625</v>
      </c>
      <c r="L364" s="94">
        <f t="shared" si="13"/>
        <v>0</v>
      </c>
      <c r="M364" s="94">
        <v>0</v>
      </c>
      <c r="N364" s="94">
        <v>0</v>
      </c>
      <c r="O364" s="96">
        <v>0</v>
      </c>
      <c r="P364" s="95">
        <v>0</v>
      </c>
      <c r="Q364" s="97">
        <v>0</v>
      </c>
    </row>
    <row r="365" spans="1:17" x14ac:dyDescent="0.25">
      <c r="A365" s="98">
        <f t="shared" si="14"/>
        <v>55153</v>
      </c>
      <c r="B365" s="98" t="str">
        <f>+asset_level_drivers!$C$1</f>
        <v>Munson</v>
      </c>
      <c r="C365" s="99">
        <v>33</v>
      </c>
      <c r="D365" s="100">
        <v>1.861154468536377</v>
      </c>
      <c r="E365" s="100">
        <v>28.824316284179687</v>
      </c>
      <c r="F365" s="100">
        <v>2.6806616821289064</v>
      </c>
      <c r="G365" s="100">
        <v>1.0118029060363769</v>
      </c>
      <c r="H365" s="100">
        <v>1.3958658752441406</v>
      </c>
      <c r="I365" s="100">
        <v>16.341505187988282</v>
      </c>
      <c r="J365" s="100">
        <v>1.8094466552734374</v>
      </c>
      <c r="K365" s="101">
        <v>105.9633115234375</v>
      </c>
      <c r="L365" s="102">
        <f t="shared" si="13"/>
        <v>0</v>
      </c>
      <c r="M365" s="102">
        <v>0</v>
      </c>
      <c r="N365" s="102">
        <v>0</v>
      </c>
      <c r="O365" s="103">
        <v>0</v>
      </c>
      <c r="P365" s="104">
        <v>0</v>
      </c>
      <c r="Q365" s="105">
        <v>0</v>
      </c>
    </row>
    <row r="366" spans="1:17" x14ac:dyDescent="0.25">
      <c r="A366" s="106">
        <f t="shared" si="14"/>
        <v>55184</v>
      </c>
      <c r="B366" s="106" t="str">
        <f>+asset_level_drivers!$C$1</f>
        <v>Munson</v>
      </c>
      <c r="C366" s="93">
        <v>33</v>
      </c>
      <c r="D366" s="94">
        <v>1.8515825462341309</v>
      </c>
      <c r="E366" s="94">
        <v>28.676072753906251</v>
      </c>
      <c r="F366" s="94">
        <v>2.6668750305175779</v>
      </c>
      <c r="G366" s="94">
        <v>1.0064495124816895</v>
      </c>
      <c r="H366" s="94">
        <v>1.3886869201660157</v>
      </c>
      <c r="I366" s="94">
        <v>16.257461059570314</v>
      </c>
      <c r="J366" s="94">
        <v>1.8001407012939452</v>
      </c>
      <c r="K366" s="95">
        <v>105.90557373046875</v>
      </c>
      <c r="L366" s="94">
        <f t="shared" si="13"/>
        <v>0</v>
      </c>
      <c r="M366" s="94">
        <v>0</v>
      </c>
      <c r="N366" s="94">
        <v>0</v>
      </c>
      <c r="O366" s="96">
        <v>0</v>
      </c>
      <c r="P366" s="95">
        <v>0</v>
      </c>
      <c r="Q366" s="97">
        <v>0</v>
      </c>
    </row>
    <row r="367" spans="1:17" x14ac:dyDescent="0.25">
      <c r="A367" s="98">
        <f t="shared" si="14"/>
        <v>55212</v>
      </c>
      <c r="B367" s="98" t="str">
        <f>+asset_level_drivers!$C$1</f>
        <v>Munson</v>
      </c>
      <c r="C367" s="99">
        <v>33</v>
      </c>
      <c r="D367" s="100">
        <v>1.8420598754882813</v>
      </c>
      <c r="E367" s="100">
        <v>28.528591552734376</v>
      </c>
      <c r="F367" s="100">
        <v>2.6531593017578126</v>
      </c>
      <c r="G367" s="100">
        <v>1.0011245746612549</v>
      </c>
      <c r="H367" s="100">
        <v>1.3815449066162109</v>
      </c>
      <c r="I367" s="100">
        <v>16.173848754882812</v>
      </c>
      <c r="J367" s="100">
        <v>1.7908825454711914</v>
      </c>
      <c r="K367" s="101">
        <v>105.84813525390625</v>
      </c>
      <c r="L367" s="102">
        <f t="shared" si="13"/>
        <v>0</v>
      </c>
      <c r="M367" s="102">
        <v>0</v>
      </c>
      <c r="N367" s="102">
        <v>0</v>
      </c>
      <c r="O367" s="103">
        <v>0</v>
      </c>
      <c r="P367" s="104">
        <v>0</v>
      </c>
      <c r="Q367" s="105">
        <v>0</v>
      </c>
    </row>
    <row r="368" spans="1:17" x14ac:dyDescent="0.25">
      <c r="A368" s="106">
        <f t="shared" si="14"/>
        <v>55243</v>
      </c>
      <c r="B368" s="106" t="str">
        <f>+asset_level_drivers!$C$1</f>
        <v>Munson</v>
      </c>
      <c r="C368" s="93">
        <v>33</v>
      </c>
      <c r="D368" s="94">
        <v>1.8325861625671387</v>
      </c>
      <c r="E368" s="94">
        <v>28.381868286132814</v>
      </c>
      <c r="F368" s="94">
        <v>2.6395140533447266</v>
      </c>
      <c r="G368" s="94">
        <v>0.99582791519165037</v>
      </c>
      <c r="H368" s="94">
        <v>1.3744396171569824</v>
      </c>
      <c r="I368" s="94">
        <v>16.090665771484375</v>
      </c>
      <c r="J368" s="94">
        <v>1.7816720199584961</v>
      </c>
      <c r="K368" s="95">
        <v>105.79099609375</v>
      </c>
      <c r="L368" s="94">
        <f t="shared" si="13"/>
        <v>0</v>
      </c>
      <c r="M368" s="94">
        <v>0</v>
      </c>
      <c r="N368" s="94">
        <v>0</v>
      </c>
      <c r="O368" s="96">
        <v>0</v>
      </c>
      <c r="P368" s="95">
        <v>0</v>
      </c>
      <c r="Q368" s="97">
        <v>0</v>
      </c>
    </row>
    <row r="369" spans="1:17" x14ac:dyDescent="0.25">
      <c r="A369" s="98">
        <f t="shared" si="14"/>
        <v>55273</v>
      </c>
      <c r="B369" s="98" t="str">
        <f>+asset_level_drivers!$C$1</f>
        <v>Munson</v>
      </c>
      <c r="C369" s="99">
        <v>33</v>
      </c>
      <c r="D369" s="100">
        <v>1.8231611595153809</v>
      </c>
      <c r="E369" s="100">
        <v>28.235901000976561</v>
      </c>
      <c r="F369" s="100">
        <v>2.6259390563964842</v>
      </c>
      <c r="G369" s="100">
        <v>0.96079366683959966</v>
      </c>
      <c r="H369" s="100">
        <v>1.3673708457946778</v>
      </c>
      <c r="I369" s="100">
        <v>16.007912414550781</v>
      </c>
      <c r="J369" s="100">
        <v>1.7725089263916016</v>
      </c>
      <c r="K369" s="101">
        <v>105.6903935546875</v>
      </c>
      <c r="L369" s="102">
        <f t="shared" si="13"/>
        <v>0</v>
      </c>
      <c r="M369" s="102">
        <v>0</v>
      </c>
      <c r="N369" s="102">
        <v>0</v>
      </c>
      <c r="O369" s="103">
        <v>0</v>
      </c>
      <c r="P369" s="104">
        <v>0</v>
      </c>
      <c r="Q369" s="105">
        <v>0</v>
      </c>
    </row>
    <row r="370" spans="1:17" x14ac:dyDescent="0.25">
      <c r="A370" s="106">
        <f t="shared" si="14"/>
        <v>55304</v>
      </c>
      <c r="B370" s="106" t="str">
        <f>+asset_level_drivers!$C$1</f>
        <v>Munson</v>
      </c>
      <c r="C370" s="93">
        <v>33</v>
      </c>
      <c r="D370" s="94">
        <v>1.8137846183776856</v>
      </c>
      <c r="E370" s="94">
        <v>28.090682739257812</v>
      </c>
      <c r="F370" s="94">
        <v>2.612433792114258</v>
      </c>
      <c r="G370" s="94">
        <v>0.95573255920410161</v>
      </c>
      <c r="H370" s="94">
        <v>1.3603384513854981</v>
      </c>
      <c r="I370" s="94">
        <v>15.925583068847656</v>
      </c>
      <c r="J370" s="94">
        <v>1.7633928604125977</v>
      </c>
      <c r="K370" s="95">
        <v>105.63410595703125</v>
      </c>
      <c r="L370" s="94">
        <f t="shared" si="13"/>
        <v>0</v>
      </c>
      <c r="M370" s="94">
        <v>0</v>
      </c>
      <c r="N370" s="94">
        <v>0</v>
      </c>
      <c r="O370" s="96">
        <v>0</v>
      </c>
      <c r="P370" s="95">
        <v>0</v>
      </c>
      <c r="Q370" s="97">
        <v>0</v>
      </c>
    </row>
    <row r="371" spans="1:17" x14ac:dyDescent="0.25">
      <c r="A371" s="98">
        <f t="shared" si="14"/>
        <v>55334</v>
      </c>
      <c r="B371" s="98" t="str">
        <f>+asset_level_drivers!$C$1</f>
        <v>Munson</v>
      </c>
      <c r="C371" s="99">
        <v>33</v>
      </c>
      <c r="D371" s="100">
        <v>1.7212999153137207</v>
      </c>
      <c r="E371" s="100">
        <v>26.438583374023438</v>
      </c>
      <c r="F371" s="100">
        <v>2.4587885131835936</v>
      </c>
      <c r="G371" s="100">
        <v>0.9506982307434082</v>
      </c>
      <c r="H371" s="100">
        <v>1.2909749259948731</v>
      </c>
      <c r="I371" s="100">
        <v>14.984329406738281</v>
      </c>
      <c r="J371" s="100">
        <v>1.6596823043823241</v>
      </c>
      <c r="K371" s="101">
        <v>98.298228027343754</v>
      </c>
      <c r="L371" s="102">
        <f t="shared" si="13"/>
        <v>0</v>
      </c>
      <c r="M371" s="102">
        <v>0</v>
      </c>
      <c r="N371" s="102">
        <v>0</v>
      </c>
      <c r="O371" s="103">
        <v>0</v>
      </c>
      <c r="P371" s="104">
        <v>0</v>
      </c>
      <c r="Q371" s="105">
        <v>0</v>
      </c>
    </row>
    <row r="372" spans="1:17" x14ac:dyDescent="0.25">
      <c r="A372" s="106">
        <f t="shared" si="14"/>
        <v>55365</v>
      </c>
      <c r="B372" s="106" t="str">
        <f>+asset_level_drivers!$C$1</f>
        <v>Munson</v>
      </c>
      <c r="C372" s="93">
        <v>33</v>
      </c>
      <c r="D372" s="94">
        <v>1.7124472236633301</v>
      </c>
      <c r="E372" s="94">
        <v>26.302609863281251</v>
      </c>
      <c r="F372" s="94">
        <v>2.4461429748535157</v>
      </c>
      <c r="G372" s="94">
        <v>0.94569046401977541</v>
      </c>
      <c r="H372" s="94">
        <v>1.2843354148864745</v>
      </c>
      <c r="I372" s="94">
        <v>14.907265197753906</v>
      </c>
      <c r="J372" s="94">
        <v>1.6511465835571288</v>
      </c>
      <c r="K372" s="95">
        <v>98.245142578124998</v>
      </c>
      <c r="L372" s="94">
        <f t="shared" si="13"/>
        <v>0</v>
      </c>
      <c r="M372" s="94">
        <v>0</v>
      </c>
      <c r="N372" s="94">
        <v>0</v>
      </c>
      <c r="O372" s="96">
        <v>0</v>
      </c>
      <c r="P372" s="95">
        <v>0</v>
      </c>
      <c r="Q372" s="97">
        <v>0</v>
      </c>
    </row>
    <row r="373" spans="1:17" x14ac:dyDescent="0.25">
      <c r="A373" s="98">
        <f t="shared" si="14"/>
        <v>55396</v>
      </c>
      <c r="B373" s="98" t="str">
        <f>+asset_level_drivers!$C$1</f>
        <v>Munson</v>
      </c>
      <c r="C373" s="99">
        <v>33</v>
      </c>
      <c r="D373" s="100">
        <v>1.7036401062011719</v>
      </c>
      <c r="E373" s="100">
        <v>26.167334838867188</v>
      </c>
      <c r="F373" s="100">
        <v>2.4335624389648438</v>
      </c>
      <c r="G373" s="100">
        <v>0.94070921707153321</v>
      </c>
      <c r="H373" s="100">
        <v>1.277730052947998</v>
      </c>
      <c r="I373" s="100">
        <v>14.830596679687501</v>
      </c>
      <c r="J373" s="100">
        <v>1.6426546859741211</v>
      </c>
      <c r="K373" s="101">
        <v>98.192330078124996</v>
      </c>
      <c r="L373" s="102">
        <f t="shared" si="13"/>
        <v>0</v>
      </c>
      <c r="M373" s="102">
        <v>0</v>
      </c>
      <c r="N373" s="102">
        <v>0</v>
      </c>
      <c r="O373" s="103">
        <v>0</v>
      </c>
      <c r="P373" s="104">
        <v>0</v>
      </c>
      <c r="Q373" s="105">
        <v>0</v>
      </c>
    </row>
    <row r="374" spans="1:17" x14ac:dyDescent="0.25">
      <c r="A374" s="106">
        <f t="shared" si="14"/>
        <v>55426</v>
      </c>
      <c r="B374" s="106" t="str">
        <f>+asset_level_drivers!$C$1</f>
        <v>Munson</v>
      </c>
      <c r="C374" s="93">
        <v>33</v>
      </c>
      <c r="D374" s="94">
        <v>1.6948782691955566</v>
      </c>
      <c r="E374" s="94">
        <v>26.032756591796876</v>
      </c>
      <c r="F374" s="94">
        <v>2.4210466461181639</v>
      </c>
      <c r="G374" s="94">
        <v>0.93575428390502935</v>
      </c>
      <c r="H374" s="94">
        <v>1.27115873336792</v>
      </c>
      <c r="I374" s="94">
        <v>14.75432275390625</v>
      </c>
      <c r="J374" s="94">
        <v>1.6342065963745118</v>
      </c>
      <c r="K374" s="95">
        <v>98.139791015624994</v>
      </c>
      <c r="L374" s="94">
        <f t="shared" si="13"/>
        <v>0</v>
      </c>
      <c r="M374" s="94">
        <v>0</v>
      </c>
      <c r="N374" s="94">
        <v>0</v>
      </c>
      <c r="O374" s="96">
        <v>0</v>
      </c>
      <c r="P374" s="95">
        <v>0</v>
      </c>
      <c r="Q374" s="97">
        <v>0</v>
      </c>
    </row>
    <row r="375" spans="1:17" x14ac:dyDescent="0.25">
      <c r="A375" s="98">
        <f t="shared" si="14"/>
        <v>55457</v>
      </c>
      <c r="B375" s="98" t="str">
        <f>+asset_level_drivers!$C$1</f>
        <v>Munson</v>
      </c>
      <c r="C375" s="99">
        <v>33</v>
      </c>
      <c r="D375" s="100">
        <v>1.6861614570617676</v>
      </c>
      <c r="E375" s="100">
        <v>25.898869384765625</v>
      </c>
      <c r="F375" s="100">
        <v>2.4085951080322268</v>
      </c>
      <c r="G375" s="100">
        <v>0.93082550239562989</v>
      </c>
      <c r="H375" s="100">
        <v>1.2646210670471192</v>
      </c>
      <c r="I375" s="100">
        <v>14.678440979003906</v>
      </c>
      <c r="J375" s="100">
        <v>1.6258017883300782</v>
      </c>
      <c r="K375" s="101">
        <v>98.087520996093744</v>
      </c>
      <c r="L375" s="102">
        <f t="shared" si="13"/>
        <v>0</v>
      </c>
      <c r="M375" s="102">
        <v>0</v>
      </c>
      <c r="N375" s="102">
        <v>0</v>
      </c>
      <c r="O375" s="103">
        <v>0</v>
      </c>
      <c r="P375" s="104">
        <v>0</v>
      </c>
      <c r="Q375" s="105">
        <v>0</v>
      </c>
    </row>
    <row r="376" spans="1:17" x14ac:dyDescent="0.25">
      <c r="A376" s="106">
        <f t="shared" si="14"/>
        <v>55487</v>
      </c>
      <c r="B376" s="106" t="str">
        <f>+asset_level_drivers!$C$1</f>
        <v>Munson</v>
      </c>
      <c r="C376" s="93">
        <v>33</v>
      </c>
      <c r="D376" s="94">
        <v>1.6774894905090332</v>
      </c>
      <c r="E376" s="94">
        <v>25.76567041015625</v>
      </c>
      <c r="F376" s="94">
        <v>2.396207580566406</v>
      </c>
      <c r="G376" s="94">
        <v>0.92592277526855471</v>
      </c>
      <c r="H376" s="94">
        <v>1.2581171302795411</v>
      </c>
      <c r="I376" s="94">
        <v>14.602948852539063</v>
      </c>
      <c r="J376" s="94">
        <v>1.617440185546875</v>
      </c>
      <c r="K376" s="95">
        <v>98.035522949218745</v>
      </c>
      <c r="L376" s="94">
        <f t="shared" si="13"/>
        <v>0</v>
      </c>
      <c r="M376" s="94">
        <v>0</v>
      </c>
      <c r="N376" s="94">
        <v>0</v>
      </c>
      <c r="O376" s="96">
        <v>0</v>
      </c>
      <c r="P376" s="95">
        <v>0</v>
      </c>
      <c r="Q376" s="97">
        <v>0</v>
      </c>
    </row>
    <row r="377" spans="1:17" x14ac:dyDescent="0.25">
      <c r="A377" s="98">
        <f t="shared" si="14"/>
        <v>55518</v>
      </c>
      <c r="B377" s="98" t="str">
        <f>+asset_level_drivers!$C$1</f>
        <v>Munson</v>
      </c>
      <c r="C377" s="99">
        <v>33</v>
      </c>
      <c r="D377" s="100">
        <v>1.6688621063232423</v>
      </c>
      <c r="E377" s="100">
        <v>25.633157470703125</v>
      </c>
      <c r="F377" s="100">
        <v>2.3838839111328123</v>
      </c>
      <c r="G377" s="100">
        <v>0.92104595375061038</v>
      </c>
      <c r="H377" s="100">
        <v>1.2516466026306152</v>
      </c>
      <c r="I377" s="100">
        <v>14.527846130371094</v>
      </c>
      <c r="J377" s="100">
        <v>1.6091217041015624</v>
      </c>
      <c r="K377" s="101">
        <v>97.98379248046875</v>
      </c>
      <c r="L377" s="102">
        <f t="shared" si="13"/>
        <v>0</v>
      </c>
      <c r="M377" s="102">
        <v>0</v>
      </c>
      <c r="N377" s="102">
        <v>0</v>
      </c>
      <c r="O377" s="103">
        <v>0</v>
      </c>
      <c r="P377" s="104">
        <v>0</v>
      </c>
      <c r="Q377" s="105">
        <v>0</v>
      </c>
    </row>
    <row r="378" spans="1:17" x14ac:dyDescent="0.25">
      <c r="A378" s="106">
        <f t="shared" si="14"/>
        <v>55549</v>
      </c>
      <c r="B378" s="106" t="str">
        <f>+asset_level_drivers!$C$1</f>
        <v>Munson</v>
      </c>
      <c r="C378" s="93">
        <v>33</v>
      </c>
      <c r="D378" s="94">
        <v>1.595177017211914</v>
      </c>
      <c r="E378" s="94">
        <v>23.693419921875002</v>
      </c>
      <c r="F378" s="94">
        <v>2.2034882812499998</v>
      </c>
      <c r="G378" s="94">
        <v>0.91619494247436528</v>
      </c>
      <c r="H378" s="94">
        <v>1.1963827629089356</v>
      </c>
      <c r="I378" s="94">
        <v>13.422622680664063</v>
      </c>
      <c r="J378" s="94">
        <v>1.4873546981811523</v>
      </c>
      <c r="K378" s="95">
        <v>90.550895507812498</v>
      </c>
      <c r="L378" s="94">
        <f t="shared" si="13"/>
        <v>0</v>
      </c>
      <c r="M378" s="94">
        <v>0</v>
      </c>
      <c r="N378" s="94">
        <v>0</v>
      </c>
      <c r="O378" s="96">
        <v>0</v>
      </c>
      <c r="P378" s="95">
        <v>0</v>
      </c>
      <c r="Q378" s="97">
        <v>0</v>
      </c>
    </row>
    <row r="379" spans="1:17" x14ac:dyDescent="0.25">
      <c r="A379" s="98">
        <f t="shared" si="14"/>
        <v>55578</v>
      </c>
      <c r="B379" s="98" t="str">
        <f>+asset_level_drivers!$C$1</f>
        <v>Munson</v>
      </c>
      <c r="C379" s="99">
        <v>33</v>
      </c>
      <c r="D379" s="100">
        <v>1.5869730339050292</v>
      </c>
      <c r="E379" s="100">
        <v>23.571564086914062</v>
      </c>
      <c r="F379" s="100">
        <v>2.1921557159423828</v>
      </c>
      <c r="G379" s="100">
        <v>0.91136957931518559</v>
      </c>
      <c r="H379" s="100">
        <v>1.1902297630310059</v>
      </c>
      <c r="I379" s="100">
        <v>13.353590332031249</v>
      </c>
      <c r="J379" s="100">
        <v>1.4797051849365235</v>
      </c>
      <c r="K379" s="101">
        <v>90.502842285156248</v>
      </c>
      <c r="L379" s="102">
        <f t="shared" si="13"/>
        <v>0</v>
      </c>
      <c r="M379" s="102">
        <v>0</v>
      </c>
      <c r="N379" s="102">
        <v>0</v>
      </c>
      <c r="O379" s="103">
        <v>0</v>
      </c>
      <c r="P379" s="104">
        <v>0</v>
      </c>
      <c r="Q379" s="105">
        <v>0</v>
      </c>
    </row>
    <row r="380" spans="1:17" x14ac:dyDescent="0.25">
      <c r="A380" s="106">
        <f t="shared" si="14"/>
        <v>55609</v>
      </c>
      <c r="B380" s="106" t="str">
        <f>+asset_level_drivers!$C$1</f>
        <v>Munson</v>
      </c>
      <c r="C380" s="93">
        <v>33</v>
      </c>
      <c r="D380" s="94">
        <v>1.5788112297058106</v>
      </c>
      <c r="E380" s="94">
        <v>23.450335571289063</v>
      </c>
      <c r="F380" s="94">
        <v>2.1808814239501952</v>
      </c>
      <c r="G380" s="94">
        <v>0.90656971549987797</v>
      </c>
      <c r="H380" s="94">
        <v>1.1841084480285644</v>
      </c>
      <c r="I380" s="94">
        <v>13.2849130859375</v>
      </c>
      <c r="J380" s="94">
        <v>1.4720949783325195</v>
      </c>
      <c r="K380" s="95">
        <v>90.455040527343755</v>
      </c>
      <c r="L380" s="94">
        <f t="shared" si="13"/>
        <v>0</v>
      </c>
      <c r="M380" s="94">
        <v>0</v>
      </c>
      <c r="N380" s="94">
        <v>0</v>
      </c>
      <c r="O380" s="96">
        <v>0</v>
      </c>
      <c r="P380" s="95">
        <v>0</v>
      </c>
      <c r="Q380" s="97">
        <v>0</v>
      </c>
    </row>
    <row r="381" spans="1:17" x14ac:dyDescent="0.25">
      <c r="A381" s="98">
        <f t="shared" si="14"/>
        <v>55639</v>
      </c>
      <c r="B381" s="98" t="str">
        <f>+asset_level_drivers!$C$1</f>
        <v>Munson</v>
      </c>
      <c r="C381" s="99">
        <v>33</v>
      </c>
      <c r="D381" s="100">
        <v>1.5706913948059082</v>
      </c>
      <c r="E381" s="100">
        <v>23.329730712890626</v>
      </c>
      <c r="F381" s="100">
        <v>2.1696651916503908</v>
      </c>
      <c r="G381" s="100">
        <v>0.90179520225524901</v>
      </c>
      <c r="H381" s="100">
        <v>1.1780185546874999</v>
      </c>
      <c r="I381" s="100">
        <v>13.21658837890625</v>
      </c>
      <c r="J381" s="100">
        <v>1.4645240783691407</v>
      </c>
      <c r="K381" s="101">
        <v>90.407480468749995</v>
      </c>
      <c r="L381" s="102">
        <f t="shared" si="13"/>
        <v>0</v>
      </c>
      <c r="M381" s="102">
        <v>0</v>
      </c>
      <c r="N381" s="102">
        <v>0</v>
      </c>
      <c r="O381" s="103">
        <v>0</v>
      </c>
      <c r="P381" s="104">
        <v>0</v>
      </c>
      <c r="Q381" s="105">
        <v>0</v>
      </c>
    </row>
    <row r="382" spans="1:17" x14ac:dyDescent="0.25">
      <c r="A382" s="106">
        <f t="shared" si="14"/>
        <v>55670</v>
      </c>
      <c r="B382" s="106" t="str">
        <f>+asset_level_drivers!$C$1</f>
        <v>Munson</v>
      </c>
      <c r="C382" s="93">
        <v>33</v>
      </c>
      <c r="D382" s="94">
        <v>1.4973167839050292</v>
      </c>
      <c r="E382" s="94">
        <v>21.401674926757813</v>
      </c>
      <c r="F382" s="94">
        <v>1.9903559875488281</v>
      </c>
      <c r="G382" s="94">
        <v>0.89704594230651857</v>
      </c>
      <c r="H382" s="94">
        <v>1.1229875488281249</v>
      </c>
      <c r="I382" s="94">
        <v>12.118015197753905</v>
      </c>
      <c r="J382" s="94">
        <v>1.3434903640747071</v>
      </c>
      <c r="K382" s="95">
        <v>82.978680664062495</v>
      </c>
      <c r="L382" s="94">
        <f t="shared" si="13"/>
        <v>0</v>
      </c>
      <c r="M382" s="94">
        <v>0</v>
      </c>
      <c r="N382" s="94">
        <v>0</v>
      </c>
      <c r="O382" s="96">
        <v>0</v>
      </c>
      <c r="P382" s="95">
        <v>0</v>
      </c>
      <c r="Q382" s="97">
        <v>0</v>
      </c>
    </row>
    <row r="383" spans="1:17" x14ac:dyDescent="0.25">
      <c r="A383" s="98">
        <f t="shared" si="14"/>
        <v>55700</v>
      </c>
      <c r="B383" s="98" t="str">
        <f>+asset_level_drivers!$C$1</f>
        <v>Munson</v>
      </c>
      <c r="C383" s="99">
        <v>33</v>
      </c>
      <c r="D383" s="100">
        <v>1.4896161003112793</v>
      </c>
      <c r="E383" s="100">
        <v>21.291606079101562</v>
      </c>
      <c r="F383" s="100">
        <v>1.980119613647461</v>
      </c>
      <c r="G383" s="100">
        <v>0.89232177925109868</v>
      </c>
      <c r="H383" s="100">
        <v>1.1172121047973633</v>
      </c>
      <c r="I383" s="100">
        <v>12.055692199707032</v>
      </c>
      <c r="J383" s="100">
        <v>1.3365807952880859</v>
      </c>
      <c r="K383" s="101">
        <v>82.934756347656247</v>
      </c>
      <c r="L383" s="102">
        <f t="shared" si="13"/>
        <v>0</v>
      </c>
      <c r="M383" s="102">
        <v>0</v>
      </c>
      <c r="N383" s="102">
        <v>0</v>
      </c>
      <c r="O383" s="103">
        <v>0</v>
      </c>
      <c r="P383" s="104">
        <v>0</v>
      </c>
      <c r="Q383" s="105">
        <v>0</v>
      </c>
    </row>
    <row r="384" spans="1:17" x14ac:dyDescent="0.25">
      <c r="A384" s="106">
        <f t="shared" si="14"/>
        <v>55731</v>
      </c>
      <c r="B384" s="106" t="str">
        <f>+asset_level_drivers!$C$1</f>
        <v>Munson</v>
      </c>
      <c r="C384" s="93">
        <v>33</v>
      </c>
      <c r="D384" s="94">
        <v>1.4819549942016601</v>
      </c>
      <c r="E384" s="94">
        <v>21.182103271484376</v>
      </c>
      <c r="F384" s="94">
        <v>1.969935791015625</v>
      </c>
      <c r="G384" s="94">
        <v>0.88762256240844728</v>
      </c>
      <c r="H384" s="94">
        <v>1.1114662246704101</v>
      </c>
      <c r="I384" s="94">
        <v>11.993689636230469</v>
      </c>
      <c r="J384" s="94">
        <v>1.3297067489624024</v>
      </c>
      <c r="K384" s="95">
        <v>82.891061035156255</v>
      </c>
      <c r="L384" s="94">
        <f t="shared" si="13"/>
        <v>0</v>
      </c>
      <c r="M384" s="94">
        <v>0</v>
      </c>
      <c r="N384" s="94">
        <v>0</v>
      </c>
      <c r="O384" s="96">
        <v>0</v>
      </c>
      <c r="P384" s="95">
        <v>0</v>
      </c>
      <c r="Q384" s="97">
        <v>0</v>
      </c>
    </row>
    <row r="385" spans="1:17" x14ac:dyDescent="0.25">
      <c r="A385" s="98">
        <f t="shared" si="14"/>
        <v>55762</v>
      </c>
      <c r="B385" s="98" t="str">
        <f>+asset_level_drivers!$C$1</f>
        <v>Munson</v>
      </c>
      <c r="C385" s="99">
        <v>33</v>
      </c>
      <c r="D385" s="100">
        <v>1.3807163810729981</v>
      </c>
      <c r="E385" s="100">
        <v>19.674968627929687</v>
      </c>
      <c r="F385" s="100">
        <v>1.8297722473144531</v>
      </c>
      <c r="G385" s="100">
        <v>0.88294813346862788</v>
      </c>
      <c r="H385" s="100">
        <v>1.0355372619628906</v>
      </c>
      <c r="I385" s="100">
        <v>11.214732177734374</v>
      </c>
      <c r="J385" s="100">
        <v>1.235096336364746</v>
      </c>
      <c r="K385" s="101">
        <v>75.652008300781247</v>
      </c>
      <c r="L385" s="102">
        <f t="shared" si="13"/>
        <v>0</v>
      </c>
      <c r="M385" s="102">
        <v>0</v>
      </c>
      <c r="N385" s="102">
        <v>0</v>
      </c>
      <c r="O385" s="103">
        <v>0</v>
      </c>
      <c r="P385" s="104">
        <v>0</v>
      </c>
      <c r="Q385" s="105">
        <v>0</v>
      </c>
    </row>
    <row r="386" spans="1:17" x14ac:dyDescent="0.25">
      <c r="A386" s="106">
        <f t="shared" si="14"/>
        <v>55792</v>
      </c>
      <c r="B386" s="106" t="str">
        <f>+asset_level_drivers!$C$1</f>
        <v>Munson</v>
      </c>
      <c r="C386" s="93">
        <v>33</v>
      </c>
      <c r="D386" s="94">
        <v>1.3736153602600099</v>
      </c>
      <c r="E386" s="94">
        <v>19.573780273437499</v>
      </c>
      <c r="F386" s="94">
        <v>1.8203617401123047</v>
      </c>
      <c r="G386" s="94">
        <v>0.87829846382141108</v>
      </c>
      <c r="H386" s="94">
        <v>1.0302114753723144</v>
      </c>
      <c r="I386" s="94">
        <v>11.157054809570312</v>
      </c>
      <c r="J386" s="94">
        <v>1.2287442016601562</v>
      </c>
      <c r="K386" s="95">
        <v>75.610950195312498</v>
      </c>
      <c r="L386" s="94">
        <f t="shared" ref="L386:L449" si="15">+P386+O386</f>
        <v>0</v>
      </c>
      <c r="M386" s="94">
        <v>0</v>
      </c>
      <c r="N386" s="94">
        <v>0</v>
      </c>
      <c r="O386" s="96">
        <v>0</v>
      </c>
      <c r="P386" s="95">
        <v>0</v>
      </c>
      <c r="Q386" s="97">
        <v>0</v>
      </c>
    </row>
    <row r="387" spans="1:17" x14ac:dyDescent="0.25">
      <c r="A387" s="98">
        <f t="shared" ref="A387:A450" si="16">+EOMONTH(A386,1)</f>
        <v>55823</v>
      </c>
      <c r="B387" s="98" t="str">
        <f>+asset_level_drivers!$C$1</f>
        <v>Munson</v>
      </c>
      <c r="C387" s="99">
        <v>33</v>
      </c>
      <c r="D387" s="100">
        <v>1.3665508422851562</v>
      </c>
      <c r="E387" s="100">
        <v>19.473111694335937</v>
      </c>
      <c r="F387" s="100">
        <v>1.8109995880126952</v>
      </c>
      <c r="G387" s="100">
        <v>0.87367333793640134</v>
      </c>
      <c r="H387" s="100">
        <v>1.0249131546020507</v>
      </c>
      <c r="I387" s="100">
        <v>11.099673583984375</v>
      </c>
      <c r="J387" s="100">
        <v>1.2224247589111328</v>
      </c>
      <c r="K387" s="101">
        <v>75.570106445312504</v>
      </c>
      <c r="L387" s="102">
        <f t="shared" si="15"/>
        <v>0</v>
      </c>
      <c r="M387" s="102">
        <v>0</v>
      </c>
      <c r="N387" s="102">
        <v>0</v>
      </c>
      <c r="O387" s="103">
        <v>0</v>
      </c>
      <c r="P387" s="104">
        <v>0</v>
      </c>
      <c r="Q387" s="105">
        <v>0</v>
      </c>
    </row>
    <row r="388" spans="1:17" x14ac:dyDescent="0.25">
      <c r="A388" s="106">
        <f t="shared" si="16"/>
        <v>55853</v>
      </c>
      <c r="B388" s="106" t="str">
        <f>+asset_level_drivers!$C$1</f>
        <v>Munson</v>
      </c>
      <c r="C388" s="93">
        <v>33</v>
      </c>
      <c r="D388" s="94">
        <v>1.3595226821899413</v>
      </c>
      <c r="E388" s="94">
        <v>19.372961425781249</v>
      </c>
      <c r="F388" s="94">
        <v>1.8016855926513673</v>
      </c>
      <c r="G388" s="94">
        <v>0.83928223419189452</v>
      </c>
      <c r="H388" s="94">
        <v>1.0196419906616212</v>
      </c>
      <c r="I388" s="94">
        <v>11.042587768554688</v>
      </c>
      <c r="J388" s="94">
        <v>1.2161378555297853</v>
      </c>
      <c r="K388" s="95">
        <v>75.485679199218751</v>
      </c>
      <c r="L388" s="94">
        <f t="shared" si="15"/>
        <v>0</v>
      </c>
      <c r="M388" s="94">
        <v>0</v>
      </c>
      <c r="N388" s="94">
        <v>0</v>
      </c>
      <c r="O388" s="96">
        <v>0</v>
      </c>
      <c r="P388" s="95">
        <v>0</v>
      </c>
      <c r="Q388" s="97">
        <v>0</v>
      </c>
    </row>
    <row r="389" spans="1:17" x14ac:dyDescent="0.25">
      <c r="A389" s="98">
        <f t="shared" si="16"/>
        <v>55884</v>
      </c>
      <c r="B389" s="98" t="str">
        <f>+asset_level_drivers!$C$1</f>
        <v>Munson</v>
      </c>
      <c r="C389" s="99">
        <v>33</v>
      </c>
      <c r="D389" s="100">
        <v>1.3525306510925292</v>
      </c>
      <c r="E389" s="100">
        <v>19.273326293945313</v>
      </c>
      <c r="F389" s="100">
        <v>1.7924195404052734</v>
      </c>
      <c r="G389" s="100">
        <v>0.83485907745361332</v>
      </c>
      <c r="H389" s="100">
        <v>1.014398021697998</v>
      </c>
      <c r="I389" s="100">
        <v>10.985796081542968</v>
      </c>
      <c r="J389" s="100">
        <v>1.2098832092285157</v>
      </c>
      <c r="K389" s="101">
        <v>75.445482910156244</v>
      </c>
      <c r="L389" s="102">
        <f t="shared" si="15"/>
        <v>0</v>
      </c>
      <c r="M389" s="102">
        <v>0</v>
      </c>
      <c r="N389" s="102">
        <v>0</v>
      </c>
      <c r="O389" s="103">
        <v>0</v>
      </c>
      <c r="P389" s="104">
        <v>0</v>
      </c>
      <c r="Q389" s="105">
        <v>0</v>
      </c>
    </row>
    <row r="390" spans="1:17" x14ac:dyDescent="0.25">
      <c r="A390" s="106">
        <f t="shared" si="16"/>
        <v>55915</v>
      </c>
      <c r="B390" s="106" t="str">
        <f>+asset_level_drivers!$C$1</f>
        <v>Munson</v>
      </c>
      <c r="C390" s="93">
        <v>33</v>
      </c>
      <c r="D390" s="94">
        <v>1.3455745391845704</v>
      </c>
      <c r="E390" s="94">
        <v>19.174203369140624</v>
      </c>
      <c r="F390" s="94">
        <v>1.7832011260986329</v>
      </c>
      <c r="G390" s="94">
        <v>0.83045928192138674</v>
      </c>
      <c r="H390" s="94">
        <v>1.0091809043884277</v>
      </c>
      <c r="I390" s="94">
        <v>10.9292958984375</v>
      </c>
      <c r="J390" s="94">
        <v>1.2036607894897462</v>
      </c>
      <c r="K390" s="95">
        <v>75.405491699218743</v>
      </c>
      <c r="L390" s="94">
        <f t="shared" si="15"/>
        <v>0</v>
      </c>
      <c r="M390" s="94">
        <v>0</v>
      </c>
      <c r="N390" s="94">
        <v>0</v>
      </c>
      <c r="O390" s="96">
        <v>0</v>
      </c>
      <c r="P390" s="95">
        <v>0</v>
      </c>
      <c r="Q390" s="97">
        <v>0</v>
      </c>
    </row>
    <row r="391" spans="1:17" x14ac:dyDescent="0.25">
      <c r="A391" s="98">
        <f t="shared" si="16"/>
        <v>55943</v>
      </c>
      <c r="B391" s="98" t="str">
        <f>+asset_level_drivers!$C$1</f>
        <v>Munson</v>
      </c>
      <c r="C391" s="99">
        <v>33</v>
      </c>
      <c r="D391" s="100">
        <v>1.3386542205810548</v>
      </c>
      <c r="E391" s="100">
        <v>19.075589965820313</v>
      </c>
      <c r="F391" s="100">
        <v>1.7740300598144532</v>
      </c>
      <c r="G391" s="100">
        <v>0.82608275222778316</v>
      </c>
      <c r="H391" s="100">
        <v>1.0039906616210938</v>
      </c>
      <c r="I391" s="100">
        <v>10.873086120605469</v>
      </c>
      <c r="J391" s="100">
        <v>1.1974703369140625</v>
      </c>
      <c r="K391" s="101">
        <v>75.365705566406248</v>
      </c>
      <c r="L391" s="102">
        <f t="shared" si="15"/>
        <v>0</v>
      </c>
      <c r="M391" s="102">
        <v>0</v>
      </c>
      <c r="N391" s="102">
        <v>0</v>
      </c>
      <c r="O391" s="103">
        <v>0</v>
      </c>
      <c r="P391" s="104">
        <v>0</v>
      </c>
      <c r="Q391" s="105">
        <v>0</v>
      </c>
    </row>
    <row r="392" spans="1:17" x14ac:dyDescent="0.25">
      <c r="A392" s="106">
        <f t="shared" si="16"/>
        <v>55974</v>
      </c>
      <c r="B392" s="106" t="str">
        <f>+asset_level_drivers!$C$1</f>
        <v>Munson</v>
      </c>
      <c r="C392" s="93">
        <v>33</v>
      </c>
      <c r="D392" s="94">
        <v>1.3317695198059083</v>
      </c>
      <c r="E392" s="94">
        <v>18.977484252929688</v>
      </c>
      <c r="F392" s="94">
        <v>1.7649062042236328</v>
      </c>
      <c r="G392" s="94">
        <v>0.82172941207885741</v>
      </c>
      <c r="H392" s="94">
        <v>0.99882715225219731</v>
      </c>
      <c r="I392" s="94">
        <v>10.817165649414063</v>
      </c>
      <c r="J392" s="94">
        <v>1.1913117523193359</v>
      </c>
      <c r="K392" s="95">
        <v>75.326126953124998</v>
      </c>
      <c r="L392" s="94">
        <f t="shared" si="15"/>
        <v>0</v>
      </c>
      <c r="M392" s="94">
        <v>0</v>
      </c>
      <c r="N392" s="94">
        <v>0</v>
      </c>
      <c r="O392" s="96">
        <v>0</v>
      </c>
      <c r="P392" s="95">
        <v>0</v>
      </c>
      <c r="Q392" s="97">
        <v>0</v>
      </c>
    </row>
    <row r="393" spans="1:17" x14ac:dyDescent="0.25">
      <c r="A393" s="98">
        <f t="shared" si="16"/>
        <v>56004</v>
      </c>
      <c r="B393" s="98" t="str">
        <f>+asset_level_drivers!$C$1</f>
        <v>Munson</v>
      </c>
      <c r="C393" s="99">
        <v>33</v>
      </c>
      <c r="D393" s="100">
        <v>1.3249201965332031</v>
      </c>
      <c r="E393" s="100">
        <v>18.879882324218752</v>
      </c>
      <c r="F393" s="100">
        <v>1.7558292388916015</v>
      </c>
      <c r="G393" s="100">
        <v>0.81739904785156248</v>
      </c>
      <c r="H393" s="100">
        <v>0.9936901397705078</v>
      </c>
      <c r="I393" s="100">
        <v>10.761533081054688</v>
      </c>
      <c r="J393" s="100">
        <v>1.1851847839355469</v>
      </c>
      <c r="K393" s="101">
        <v>75.28675244140625</v>
      </c>
      <c r="L393" s="102">
        <f t="shared" si="15"/>
        <v>0</v>
      </c>
      <c r="M393" s="102">
        <v>0</v>
      </c>
      <c r="N393" s="102">
        <v>0</v>
      </c>
      <c r="O393" s="103">
        <v>0</v>
      </c>
      <c r="P393" s="104">
        <v>0</v>
      </c>
      <c r="Q393" s="105">
        <v>0</v>
      </c>
    </row>
    <row r="394" spans="1:17" x14ac:dyDescent="0.25">
      <c r="A394" s="106">
        <f t="shared" si="16"/>
        <v>56035</v>
      </c>
      <c r="B394" s="106" t="str">
        <f>+asset_level_drivers!$C$1</f>
        <v>Munson</v>
      </c>
      <c r="C394" s="93">
        <v>33</v>
      </c>
      <c r="D394" s="94">
        <v>1.2648570404052735</v>
      </c>
      <c r="E394" s="94">
        <v>16.786606323242186</v>
      </c>
      <c r="F394" s="94">
        <v>1.561154525756836</v>
      </c>
      <c r="G394" s="94">
        <v>0.81309156799316407</v>
      </c>
      <c r="H394" s="94">
        <v>0.94864278411865233</v>
      </c>
      <c r="I394" s="94">
        <v>9.5683651123046882</v>
      </c>
      <c r="J394" s="94">
        <v>1.0537793655395509</v>
      </c>
      <c r="K394" s="95">
        <v>67.802474121093752</v>
      </c>
      <c r="L394" s="94">
        <f t="shared" si="15"/>
        <v>0</v>
      </c>
      <c r="M394" s="94">
        <v>0</v>
      </c>
      <c r="N394" s="94">
        <v>0</v>
      </c>
      <c r="O394" s="96">
        <v>0</v>
      </c>
      <c r="P394" s="95">
        <v>0</v>
      </c>
      <c r="Q394" s="97">
        <v>0</v>
      </c>
    </row>
    <row r="395" spans="1:17" x14ac:dyDescent="0.25">
      <c r="A395" s="98">
        <f t="shared" si="16"/>
        <v>56065</v>
      </c>
      <c r="B395" s="98" t="str">
        <f>+asset_level_drivers!$C$1</f>
        <v>Munson</v>
      </c>
      <c r="C395" s="99">
        <v>33</v>
      </c>
      <c r="D395" s="100">
        <v>1.2583518562316895</v>
      </c>
      <c r="E395" s="100">
        <v>16.700272460937502</v>
      </c>
      <c r="F395" s="100">
        <v>1.5531254730224608</v>
      </c>
      <c r="G395" s="100">
        <v>0.80880688858032224</v>
      </c>
      <c r="H395" s="100">
        <v>0.94376389312744136</v>
      </c>
      <c r="I395" s="100">
        <v>9.5191549072265627</v>
      </c>
      <c r="J395" s="100">
        <v>1.0483597412109376</v>
      </c>
      <c r="K395" s="101">
        <v>67.766978515624999</v>
      </c>
      <c r="L395" s="102">
        <f t="shared" si="15"/>
        <v>0</v>
      </c>
      <c r="M395" s="102">
        <v>0</v>
      </c>
      <c r="N395" s="102">
        <v>0</v>
      </c>
      <c r="O395" s="103">
        <v>0</v>
      </c>
      <c r="P395" s="104">
        <v>0</v>
      </c>
      <c r="Q395" s="105">
        <v>0</v>
      </c>
    </row>
    <row r="396" spans="1:17" x14ac:dyDescent="0.25">
      <c r="A396" s="106">
        <f t="shared" si="16"/>
        <v>56096</v>
      </c>
      <c r="B396" s="106" t="str">
        <f>+asset_level_drivers!$C$1</f>
        <v>Munson</v>
      </c>
      <c r="C396" s="93">
        <v>33</v>
      </c>
      <c r="D396" s="94">
        <v>1.2518801307678222</v>
      </c>
      <c r="E396" s="94">
        <v>16.614382934570312</v>
      </c>
      <c r="F396" s="94">
        <v>1.5451377563476563</v>
      </c>
      <c r="G396" s="94">
        <v>0.804544864654541</v>
      </c>
      <c r="H396" s="94">
        <v>0.9389100685119629</v>
      </c>
      <c r="I396" s="94">
        <v>9.4701984252929687</v>
      </c>
      <c r="J396" s="94">
        <v>1.042968032836914</v>
      </c>
      <c r="K396" s="95">
        <v>67.73166552734375</v>
      </c>
      <c r="L396" s="94">
        <f t="shared" si="15"/>
        <v>0</v>
      </c>
      <c r="M396" s="94">
        <v>0</v>
      </c>
      <c r="N396" s="94">
        <v>0</v>
      </c>
      <c r="O396" s="96">
        <v>0</v>
      </c>
      <c r="P396" s="95">
        <v>0</v>
      </c>
      <c r="Q396" s="97">
        <v>0</v>
      </c>
    </row>
    <row r="397" spans="1:17" x14ac:dyDescent="0.25">
      <c r="A397" s="98">
        <f t="shared" si="16"/>
        <v>56127</v>
      </c>
      <c r="B397" s="98" t="str">
        <f>+asset_level_drivers!$C$1</f>
        <v>Munson</v>
      </c>
      <c r="C397" s="99">
        <v>33</v>
      </c>
      <c r="D397" s="100">
        <v>1.245441707611084</v>
      </c>
      <c r="E397" s="100">
        <v>16.528935180664064</v>
      </c>
      <c r="F397" s="100">
        <v>1.5371911163330079</v>
      </c>
      <c r="G397" s="100">
        <v>0.80030541229248042</v>
      </c>
      <c r="H397" s="100">
        <v>0.93408130645751952</v>
      </c>
      <c r="I397" s="100">
        <v>9.4214929199218744</v>
      </c>
      <c r="J397" s="100">
        <v>1.0376040573120118</v>
      </c>
      <c r="K397" s="101">
        <v>67.696534667968749</v>
      </c>
      <c r="L397" s="102">
        <f t="shared" si="15"/>
        <v>0</v>
      </c>
      <c r="M397" s="102">
        <v>0</v>
      </c>
      <c r="N397" s="102">
        <v>0</v>
      </c>
      <c r="O397" s="103">
        <v>0</v>
      </c>
      <c r="P397" s="104">
        <v>0</v>
      </c>
      <c r="Q397" s="105">
        <v>0</v>
      </c>
    </row>
    <row r="398" spans="1:17" x14ac:dyDescent="0.25">
      <c r="A398" s="106">
        <f t="shared" si="16"/>
        <v>56157</v>
      </c>
      <c r="B398" s="106" t="str">
        <f>+asset_level_drivers!$C$1</f>
        <v>Munson</v>
      </c>
      <c r="C398" s="93">
        <v>33</v>
      </c>
      <c r="D398" s="94">
        <v>1.2390364189147949</v>
      </c>
      <c r="E398" s="94">
        <v>16.443926879882813</v>
      </c>
      <c r="F398" s="94">
        <v>1.5292853546142577</v>
      </c>
      <c r="G398" s="94">
        <v>0.79608837890624995</v>
      </c>
      <c r="H398" s="94">
        <v>0.92927729034423823</v>
      </c>
      <c r="I398" s="94">
        <v>9.3730382690429686</v>
      </c>
      <c r="J398" s="94">
        <v>1.0322676391601562</v>
      </c>
      <c r="K398" s="95">
        <v>67.661585937500007</v>
      </c>
      <c r="L398" s="94">
        <f t="shared" si="15"/>
        <v>0</v>
      </c>
      <c r="M398" s="94">
        <v>0</v>
      </c>
      <c r="N398" s="94">
        <v>0</v>
      </c>
      <c r="O398" s="96">
        <v>0</v>
      </c>
      <c r="P398" s="95">
        <v>0</v>
      </c>
      <c r="Q398" s="97">
        <v>0</v>
      </c>
    </row>
    <row r="399" spans="1:17" x14ac:dyDescent="0.25">
      <c r="A399" s="98">
        <f t="shared" si="16"/>
        <v>56188</v>
      </c>
      <c r="B399" s="98" t="str">
        <f>+asset_level_drivers!$C$1</f>
        <v>Munson</v>
      </c>
      <c r="C399" s="99">
        <v>33</v>
      </c>
      <c r="D399" s="100">
        <v>1.2326640510559081</v>
      </c>
      <c r="E399" s="100">
        <v>16.359355834960937</v>
      </c>
      <c r="F399" s="100">
        <v>1.5214202270507813</v>
      </c>
      <c r="G399" s="100">
        <v>0.79189361953735349</v>
      </c>
      <c r="H399" s="100">
        <v>0.92449803924560547</v>
      </c>
      <c r="I399" s="100">
        <v>9.3248323974609377</v>
      </c>
      <c r="J399" s="100">
        <v>1.0269587097167969</v>
      </c>
      <c r="K399" s="101">
        <v>67.626817382812504</v>
      </c>
      <c r="L399" s="102">
        <f t="shared" si="15"/>
        <v>0</v>
      </c>
      <c r="M399" s="102">
        <v>0</v>
      </c>
      <c r="N399" s="102">
        <v>0</v>
      </c>
      <c r="O399" s="103">
        <v>0</v>
      </c>
      <c r="P399" s="104">
        <v>0</v>
      </c>
      <c r="Q399" s="105">
        <v>0</v>
      </c>
    </row>
    <row r="400" spans="1:17" x14ac:dyDescent="0.25">
      <c r="A400" s="106">
        <f t="shared" si="16"/>
        <v>56218</v>
      </c>
      <c r="B400" s="106" t="str">
        <f>+asset_level_drivers!$C$1</f>
        <v>Munson</v>
      </c>
      <c r="C400" s="93">
        <v>33</v>
      </c>
      <c r="D400" s="94">
        <v>1.2263244438171386</v>
      </c>
      <c r="E400" s="94">
        <v>16.275219238281249</v>
      </c>
      <c r="F400" s="94">
        <v>1.5135955352783204</v>
      </c>
      <c r="G400" s="94">
        <v>0.78772105026245121</v>
      </c>
      <c r="H400" s="94">
        <v>0.91974334716796879</v>
      </c>
      <c r="I400" s="94">
        <v>9.2768748168945319</v>
      </c>
      <c r="J400" s="94">
        <v>1.0216770629882812</v>
      </c>
      <c r="K400" s="95">
        <v>67.592229980468744</v>
      </c>
      <c r="L400" s="94">
        <f t="shared" si="15"/>
        <v>0</v>
      </c>
      <c r="M400" s="94">
        <v>0</v>
      </c>
      <c r="N400" s="94">
        <v>0</v>
      </c>
      <c r="O400" s="96">
        <v>0</v>
      </c>
      <c r="P400" s="95">
        <v>0</v>
      </c>
      <c r="Q400" s="97">
        <v>0</v>
      </c>
    </row>
    <row r="401" spans="1:17" x14ac:dyDescent="0.25">
      <c r="A401" s="98">
        <f t="shared" si="16"/>
        <v>56249</v>
      </c>
      <c r="B401" s="98" t="str">
        <f>+asset_level_drivers!$C$1</f>
        <v>Munson</v>
      </c>
      <c r="C401" s="99">
        <v>33</v>
      </c>
      <c r="D401" s="100">
        <v>1.2200174179077148</v>
      </c>
      <c r="E401" s="100">
        <v>16.191515502929686</v>
      </c>
      <c r="F401" s="100">
        <v>1.5058110961914062</v>
      </c>
      <c r="G401" s="100">
        <v>0.78357051849365233</v>
      </c>
      <c r="H401" s="100">
        <v>0.91501307296752932</v>
      </c>
      <c r="I401" s="100">
        <v>9.2291638183593747</v>
      </c>
      <c r="J401" s="100">
        <v>1.0164225311279298</v>
      </c>
      <c r="K401" s="101">
        <v>67.55781884765625</v>
      </c>
      <c r="L401" s="102">
        <f t="shared" si="15"/>
        <v>0</v>
      </c>
      <c r="M401" s="102">
        <v>0</v>
      </c>
      <c r="N401" s="102">
        <v>0</v>
      </c>
      <c r="O401" s="103">
        <v>0</v>
      </c>
      <c r="P401" s="104">
        <v>0</v>
      </c>
      <c r="Q401" s="105">
        <v>0</v>
      </c>
    </row>
    <row r="402" spans="1:17" x14ac:dyDescent="0.25">
      <c r="A402" s="106">
        <f t="shared" si="16"/>
        <v>56280</v>
      </c>
      <c r="B402" s="106" t="str">
        <f>+asset_level_drivers!$C$1</f>
        <v>Munson</v>
      </c>
      <c r="C402" s="93">
        <v>33</v>
      </c>
      <c r="D402" s="94">
        <v>1.2137428474426271</v>
      </c>
      <c r="E402" s="94">
        <v>16.108242431640626</v>
      </c>
      <c r="F402" s="94">
        <v>1.4980666961669922</v>
      </c>
      <c r="G402" s="94">
        <v>0.77944194030761715</v>
      </c>
      <c r="H402" s="94">
        <v>0.91030714035034177</v>
      </c>
      <c r="I402" s="94">
        <v>9.1816980590820307</v>
      </c>
      <c r="J402" s="94">
        <v>1.0111950302124024</v>
      </c>
      <c r="K402" s="95">
        <v>67.523587890624995</v>
      </c>
      <c r="L402" s="94">
        <f t="shared" si="15"/>
        <v>0</v>
      </c>
      <c r="M402" s="94">
        <v>0</v>
      </c>
      <c r="N402" s="94">
        <v>0</v>
      </c>
      <c r="O402" s="96">
        <v>0</v>
      </c>
      <c r="P402" s="95">
        <v>0</v>
      </c>
      <c r="Q402" s="97">
        <v>0</v>
      </c>
    </row>
    <row r="403" spans="1:17" x14ac:dyDescent="0.25">
      <c r="A403" s="98">
        <f t="shared" si="16"/>
        <v>56308</v>
      </c>
      <c r="B403" s="98" t="str">
        <f>+asset_level_drivers!$C$1</f>
        <v>Munson</v>
      </c>
      <c r="C403" s="99">
        <v>33</v>
      </c>
      <c r="D403" s="100">
        <v>1.2075005264282226</v>
      </c>
      <c r="E403" s="100">
        <v>16.025397338867187</v>
      </c>
      <c r="F403" s="100">
        <v>1.4903621063232422</v>
      </c>
      <c r="G403" s="100">
        <v>0.77533517074584957</v>
      </c>
      <c r="H403" s="100">
        <v>0.90562541961669918</v>
      </c>
      <c r="I403" s="100">
        <v>9.1344765014648441</v>
      </c>
      <c r="J403" s="100">
        <v>1.0059944686889648</v>
      </c>
      <c r="K403" s="101">
        <v>67.489531249999999</v>
      </c>
      <c r="L403" s="102">
        <f t="shared" si="15"/>
        <v>0</v>
      </c>
      <c r="M403" s="102">
        <v>0</v>
      </c>
      <c r="N403" s="102">
        <v>0</v>
      </c>
      <c r="O403" s="103">
        <v>0</v>
      </c>
      <c r="P403" s="104">
        <v>0</v>
      </c>
      <c r="Q403" s="105">
        <v>0</v>
      </c>
    </row>
    <row r="404" spans="1:17" x14ac:dyDescent="0.25">
      <c r="A404" s="106">
        <f t="shared" si="16"/>
        <v>56339</v>
      </c>
      <c r="B404" s="106" t="str">
        <f>+asset_level_drivers!$C$1</f>
        <v>Munson</v>
      </c>
      <c r="C404" s="93">
        <v>33</v>
      </c>
      <c r="D404" s="94">
        <v>1.144542266845703</v>
      </c>
      <c r="E404" s="94">
        <v>14.001573364257812</v>
      </c>
      <c r="F404" s="94">
        <v>1.3021464538574219</v>
      </c>
      <c r="G404" s="94">
        <v>0.77125012588500974</v>
      </c>
      <c r="H404" s="94">
        <v>0.85840670013427733</v>
      </c>
      <c r="I404" s="94">
        <v>7.9808964843750001</v>
      </c>
      <c r="J404" s="94">
        <v>0.87894889831542966</v>
      </c>
      <c r="K404" s="95">
        <v>60.029070312499996</v>
      </c>
      <c r="L404" s="94">
        <f t="shared" si="15"/>
        <v>0</v>
      </c>
      <c r="M404" s="94">
        <v>0</v>
      </c>
      <c r="N404" s="94">
        <v>0</v>
      </c>
      <c r="O404" s="96">
        <v>0</v>
      </c>
      <c r="P404" s="95">
        <v>0</v>
      </c>
      <c r="Q404" s="97">
        <v>0</v>
      </c>
    </row>
    <row r="405" spans="1:17" x14ac:dyDescent="0.25">
      <c r="A405" s="98">
        <f t="shared" si="16"/>
        <v>56369</v>
      </c>
      <c r="B405" s="98" t="str">
        <f>+asset_level_drivers!$C$1</f>
        <v>Munson</v>
      </c>
      <c r="C405" s="99">
        <v>33</v>
      </c>
      <c r="D405" s="100">
        <v>1.1386559066772461</v>
      </c>
      <c r="E405" s="100">
        <v>13.929563598632813</v>
      </c>
      <c r="F405" s="100">
        <v>1.2954495391845704</v>
      </c>
      <c r="G405" s="100">
        <v>0.76718671417236328</v>
      </c>
      <c r="H405" s="100">
        <v>0.85399193572998044</v>
      </c>
      <c r="I405" s="100">
        <v>7.9398511352539058</v>
      </c>
      <c r="J405" s="100">
        <v>0.87442849731445316</v>
      </c>
      <c r="K405" s="101">
        <v>59.9987421875</v>
      </c>
      <c r="L405" s="102">
        <f t="shared" si="15"/>
        <v>0</v>
      </c>
      <c r="M405" s="102">
        <v>0</v>
      </c>
      <c r="N405" s="102">
        <v>0</v>
      </c>
      <c r="O405" s="103">
        <v>0</v>
      </c>
      <c r="P405" s="104">
        <v>0</v>
      </c>
      <c r="Q405" s="105">
        <v>0</v>
      </c>
    </row>
    <row r="406" spans="1:17" x14ac:dyDescent="0.25">
      <c r="A406" s="106">
        <f t="shared" si="16"/>
        <v>56400</v>
      </c>
      <c r="B406" s="106" t="str">
        <f>+asset_level_drivers!$C$1</f>
        <v>Munson</v>
      </c>
      <c r="C406" s="93">
        <v>33</v>
      </c>
      <c r="D406" s="94">
        <v>1.1327997665405274</v>
      </c>
      <c r="E406" s="94">
        <v>13.857923706054688</v>
      </c>
      <c r="F406" s="94">
        <v>1.2887870788574218</v>
      </c>
      <c r="G406" s="94">
        <v>0.76314473342895506</v>
      </c>
      <c r="H406" s="94">
        <v>0.84959982299804693</v>
      </c>
      <c r="I406" s="94">
        <v>7.8990164184570313</v>
      </c>
      <c r="J406" s="94">
        <v>0.86993130493164061</v>
      </c>
      <c r="K406" s="95">
        <v>59.968571777343747</v>
      </c>
      <c r="L406" s="94">
        <f t="shared" si="15"/>
        <v>0</v>
      </c>
      <c r="M406" s="94">
        <v>0</v>
      </c>
      <c r="N406" s="94">
        <v>0</v>
      </c>
      <c r="O406" s="96">
        <v>0</v>
      </c>
      <c r="P406" s="95">
        <v>0</v>
      </c>
      <c r="Q406" s="97">
        <v>0</v>
      </c>
    </row>
    <row r="407" spans="1:17" x14ac:dyDescent="0.25">
      <c r="A407" s="98">
        <f t="shared" si="16"/>
        <v>56430</v>
      </c>
      <c r="B407" s="98" t="str">
        <f>+asset_level_drivers!$C$1</f>
        <v>Munson</v>
      </c>
      <c r="C407" s="99">
        <v>33</v>
      </c>
      <c r="D407" s="100">
        <v>1.1269737777709961</v>
      </c>
      <c r="E407" s="100">
        <v>13.786651977539062</v>
      </c>
      <c r="F407" s="100">
        <v>1.2821587371826171</v>
      </c>
      <c r="G407" s="100">
        <v>0.75912416458129883</v>
      </c>
      <c r="H407" s="100">
        <v>0.84523033142089843</v>
      </c>
      <c r="I407" s="100">
        <v>7.8583915405273439</v>
      </c>
      <c r="J407" s="100">
        <v>0.86545719909667973</v>
      </c>
      <c r="K407" s="101">
        <v>59.938557128906247</v>
      </c>
      <c r="L407" s="102">
        <f t="shared" si="15"/>
        <v>0</v>
      </c>
      <c r="M407" s="102">
        <v>0</v>
      </c>
      <c r="N407" s="102">
        <v>0</v>
      </c>
      <c r="O407" s="103">
        <v>0</v>
      </c>
      <c r="P407" s="104">
        <v>0</v>
      </c>
      <c r="Q407" s="105">
        <v>0</v>
      </c>
    </row>
    <row r="408" spans="1:17" x14ac:dyDescent="0.25">
      <c r="A408" s="106">
        <f t="shared" si="16"/>
        <v>56461</v>
      </c>
      <c r="B408" s="106" t="str">
        <f>+asset_level_drivers!$C$1</f>
        <v>Munson</v>
      </c>
      <c r="C408" s="93">
        <v>33</v>
      </c>
      <c r="D408" s="94">
        <v>1.1211777572631836</v>
      </c>
      <c r="E408" s="94">
        <v>13.715747192382812</v>
      </c>
      <c r="F408" s="94">
        <v>1.2755646057128907</v>
      </c>
      <c r="G408" s="94">
        <v>0.75512485504150395</v>
      </c>
      <c r="H408" s="94">
        <v>0.84088331604003907</v>
      </c>
      <c r="I408" s="94">
        <v>7.8179759521484371</v>
      </c>
      <c r="J408" s="94">
        <v>0.8610061416625977</v>
      </c>
      <c r="K408" s="95">
        <v>59.908699707031253</v>
      </c>
      <c r="L408" s="94">
        <f t="shared" si="15"/>
        <v>0</v>
      </c>
      <c r="M408" s="94">
        <v>0</v>
      </c>
      <c r="N408" s="94">
        <v>0</v>
      </c>
      <c r="O408" s="96">
        <v>0</v>
      </c>
      <c r="P408" s="95">
        <v>0</v>
      </c>
      <c r="Q408" s="97">
        <v>0</v>
      </c>
    </row>
    <row r="409" spans="1:17" x14ac:dyDescent="0.25">
      <c r="A409" s="98">
        <f t="shared" si="16"/>
        <v>56492</v>
      </c>
      <c r="B409" s="98" t="str">
        <f>+asset_level_drivers!$C$1</f>
        <v>Munson</v>
      </c>
      <c r="C409" s="99">
        <v>33</v>
      </c>
      <c r="D409" s="100">
        <v>1.1154115142822265</v>
      </c>
      <c r="E409" s="100">
        <v>13.645207031249999</v>
      </c>
      <c r="F409" s="100">
        <v>1.2690043945312499</v>
      </c>
      <c r="G409" s="100">
        <v>0.75114665603637698</v>
      </c>
      <c r="H409" s="100">
        <v>0.83655863189697266</v>
      </c>
      <c r="I409" s="100">
        <v>7.7777679443359373</v>
      </c>
      <c r="J409" s="100">
        <v>0.8565779571533203</v>
      </c>
      <c r="K409" s="101">
        <v>59.8789951171875</v>
      </c>
      <c r="L409" s="102">
        <f t="shared" si="15"/>
        <v>0</v>
      </c>
      <c r="M409" s="102">
        <v>0</v>
      </c>
      <c r="N409" s="102">
        <v>0</v>
      </c>
      <c r="O409" s="103">
        <v>0</v>
      </c>
      <c r="P409" s="104">
        <v>0</v>
      </c>
      <c r="Q409" s="105">
        <v>0</v>
      </c>
    </row>
    <row r="410" spans="1:17" x14ac:dyDescent="0.25">
      <c r="A410" s="106">
        <f t="shared" si="16"/>
        <v>56522</v>
      </c>
      <c r="B410" s="106" t="str">
        <f>+asset_level_drivers!$C$1</f>
        <v>Munson</v>
      </c>
      <c r="C410" s="93">
        <v>33</v>
      </c>
      <c r="D410" s="94">
        <v>1.1096749267578125</v>
      </c>
      <c r="E410" s="94">
        <v>13.575029418945313</v>
      </c>
      <c r="F410" s="94">
        <v>1.2624778137207031</v>
      </c>
      <c r="G410" s="94">
        <v>0.74718948745727543</v>
      </c>
      <c r="H410" s="94">
        <v>0.83225617980957034</v>
      </c>
      <c r="I410" s="94">
        <v>7.7377667846679685</v>
      </c>
      <c r="J410" s="94">
        <v>0.8521725463867188</v>
      </c>
      <c r="K410" s="95">
        <v>59.84944287109375</v>
      </c>
      <c r="L410" s="94">
        <f t="shared" si="15"/>
        <v>0</v>
      </c>
      <c r="M410" s="94">
        <v>0</v>
      </c>
      <c r="N410" s="94">
        <v>0</v>
      </c>
      <c r="O410" s="96">
        <v>0</v>
      </c>
      <c r="P410" s="95">
        <v>0</v>
      </c>
      <c r="Q410" s="97">
        <v>0</v>
      </c>
    </row>
    <row r="411" spans="1:17" x14ac:dyDescent="0.25">
      <c r="A411" s="98">
        <f t="shared" si="16"/>
        <v>56553</v>
      </c>
      <c r="B411" s="98" t="str">
        <f>+asset_level_drivers!$C$1</f>
        <v>Munson</v>
      </c>
      <c r="C411" s="99">
        <v>33</v>
      </c>
      <c r="D411" s="100">
        <v>1.1039678649902345</v>
      </c>
      <c r="E411" s="100">
        <v>13.505213012695313</v>
      </c>
      <c r="F411" s="100">
        <v>1.2559849700927734</v>
      </c>
      <c r="G411" s="100">
        <v>0.74325326156616212</v>
      </c>
      <c r="H411" s="100">
        <v>0.82797589874267574</v>
      </c>
      <c r="I411" s="100">
        <v>7.6979710083007813</v>
      </c>
      <c r="J411" s="100">
        <v>0.84778987884521484</v>
      </c>
      <c r="K411" s="101">
        <v>59.820046386718751</v>
      </c>
      <c r="L411" s="102">
        <f t="shared" si="15"/>
        <v>0</v>
      </c>
      <c r="M411" s="102">
        <v>0</v>
      </c>
      <c r="N411" s="102">
        <v>0</v>
      </c>
      <c r="O411" s="103">
        <v>0</v>
      </c>
      <c r="P411" s="104">
        <v>0</v>
      </c>
      <c r="Q411" s="105">
        <v>0</v>
      </c>
    </row>
    <row r="412" spans="1:17" x14ac:dyDescent="0.25">
      <c r="A412" s="106">
        <f t="shared" si="16"/>
        <v>56583</v>
      </c>
      <c r="B412" s="106" t="str">
        <f>+asset_level_drivers!$C$1</f>
        <v>Munson</v>
      </c>
      <c r="C412" s="93">
        <v>33</v>
      </c>
      <c r="D412" s="94">
        <v>1.0982901458740235</v>
      </c>
      <c r="E412" s="94">
        <v>13.435755615234376</v>
      </c>
      <c r="F412" s="94">
        <v>1.249525405883789</v>
      </c>
      <c r="G412" s="94">
        <v>0.73933784103393552</v>
      </c>
      <c r="H412" s="94">
        <v>0.82371759033203129</v>
      </c>
      <c r="I412" s="94">
        <v>7.6583803710937497</v>
      </c>
      <c r="J412" s="94">
        <v>0.84342965698242189</v>
      </c>
      <c r="K412" s="95">
        <v>59.790799804687502</v>
      </c>
      <c r="L412" s="94">
        <f t="shared" si="15"/>
        <v>0</v>
      </c>
      <c r="M412" s="94">
        <v>0</v>
      </c>
      <c r="N412" s="94">
        <v>0</v>
      </c>
      <c r="O412" s="96">
        <v>0</v>
      </c>
      <c r="P412" s="95">
        <v>0</v>
      </c>
      <c r="Q412" s="97">
        <v>0</v>
      </c>
    </row>
    <row r="413" spans="1:17" x14ac:dyDescent="0.25">
      <c r="A413" s="98">
        <f t="shared" si="16"/>
        <v>56614</v>
      </c>
      <c r="B413" s="98" t="str">
        <f>+asset_level_drivers!$C$1</f>
        <v>Munson</v>
      </c>
      <c r="C413" s="99">
        <v>33</v>
      </c>
      <c r="D413" s="100">
        <v>1.0926416549682618</v>
      </c>
      <c r="E413" s="100">
        <v>13.366656127929687</v>
      </c>
      <c r="F413" s="100">
        <v>1.2430991821289064</v>
      </c>
      <c r="G413" s="100">
        <v>0.73544313430786135</v>
      </c>
      <c r="H413" s="100">
        <v>0.81948125457763676</v>
      </c>
      <c r="I413" s="100">
        <v>7.6189939575195309</v>
      </c>
      <c r="J413" s="100">
        <v>0.83909195709228512</v>
      </c>
      <c r="K413" s="101">
        <v>59.761705078124997</v>
      </c>
      <c r="L413" s="102">
        <f t="shared" si="15"/>
        <v>0</v>
      </c>
      <c r="M413" s="102">
        <v>0</v>
      </c>
      <c r="N413" s="102">
        <v>0</v>
      </c>
      <c r="O413" s="103">
        <v>0</v>
      </c>
      <c r="P413" s="104">
        <v>0</v>
      </c>
      <c r="Q413" s="105">
        <v>0</v>
      </c>
    </row>
    <row r="414" spans="1:17" x14ac:dyDescent="0.25">
      <c r="A414" s="106">
        <f t="shared" si="16"/>
        <v>56645</v>
      </c>
      <c r="B414" s="106" t="str">
        <f>+asset_level_drivers!$C$1</f>
        <v>Munson</v>
      </c>
      <c r="C414" s="93">
        <v>33</v>
      </c>
      <c r="D414" s="94">
        <v>1.0870221939086915</v>
      </c>
      <c r="E414" s="94">
        <v>13.297911254882813</v>
      </c>
      <c r="F414" s="94">
        <v>1.2367059173583985</v>
      </c>
      <c r="G414" s="94">
        <v>0.73156899833679201</v>
      </c>
      <c r="H414" s="94">
        <v>0.81526664733886722</v>
      </c>
      <c r="I414" s="94">
        <v>7.5798093261718753</v>
      </c>
      <c r="J414" s="94">
        <v>0.83477652740478514</v>
      </c>
      <c r="K414" s="95">
        <v>59.732758789062501</v>
      </c>
      <c r="L414" s="94">
        <f t="shared" si="15"/>
        <v>0</v>
      </c>
      <c r="M414" s="94">
        <v>0</v>
      </c>
      <c r="N414" s="94">
        <v>0</v>
      </c>
      <c r="O414" s="96">
        <v>0</v>
      </c>
      <c r="P414" s="95">
        <v>0</v>
      </c>
      <c r="Q414" s="97">
        <v>0</v>
      </c>
    </row>
    <row r="415" spans="1:17" x14ac:dyDescent="0.25">
      <c r="A415" s="98">
        <f t="shared" si="16"/>
        <v>56673</v>
      </c>
      <c r="B415" s="98" t="str">
        <f>+asset_level_drivers!$C$1</f>
        <v>Munson</v>
      </c>
      <c r="C415" s="99">
        <v>33</v>
      </c>
      <c r="D415" s="100">
        <v>1.0814316482543946</v>
      </c>
      <c r="E415" s="100">
        <v>13.22952001953125</v>
      </c>
      <c r="F415" s="100">
        <v>1.2303454742431641</v>
      </c>
      <c r="G415" s="100">
        <v>0.72771534729003906</v>
      </c>
      <c r="H415" s="100">
        <v>0.81107375335693355</v>
      </c>
      <c r="I415" s="100">
        <v>7.5408264770507811</v>
      </c>
      <c r="J415" s="100">
        <v>0.83048326873779299</v>
      </c>
      <c r="K415" s="101">
        <v>59.703963867187497</v>
      </c>
      <c r="L415" s="102">
        <f t="shared" si="15"/>
        <v>0</v>
      </c>
      <c r="M415" s="102">
        <v>0</v>
      </c>
      <c r="N415" s="102">
        <v>0</v>
      </c>
      <c r="O415" s="103">
        <v>0</v>
      </c>
      <c r="P415" s="104">
        <v>0</v>
      </c>
      <c r="Q415" s="105">
        <v>0</v>
      </c>
    </row>
    <row r="416" spans="1:17" x14ac:dyDescent="0.25">
      <c r="A416" s="106">
        <f t="shared" si="16"/>
        <v>56704</v>
      </c>
      <c r="B416" s="106" t="str">
        <f>+asset_level_drivers!$C$1</f>
        <v>Munson</v>
      </c>
      <c r="C416" s="93">
        <v>33</v>
      </c>
      <c r="D416" s="94">
        <v>1.0758698272705078</v>
      </c>
      <c r="E416" s="94">
        <v>13.161480346679687</v>
      </c>
      <c r="F416" s="94">
        <v>1.2240178146362304</v>
      </c>
      <c r="G416" s="94">
        <v>0.72388204002380374</v>
      </c>
      <c r="H416" s="94">
        <v>0.80690235900878904</v>
      </c>
      <c r="I416" s="94">
        <v>7.5020435180664062</v>
      </c>
      <c r="J416" s="94">
        <v>0.82621204376220703</v>
      </c>
      <c r="K416" s="95">
        <v>59.675319335937502</v>
      </c>
      <c r="L416" s="94">
        <f t="shared" si="15"/>
        <v>0</v>
      </c>
      <c r="M416" s="94">
        <v>0</v>
      </c>
      <c r="N416" s="94">
        <v>0</v>
      </c>
      <c r="O416" s="96">
        <v>0</v>
      </c>
      <c r="P416" s="95">
        <v>0</v>
      </c>
      <c r="Q416" s="97">
        <v>0</v>
      </c>
    </row>
    <row r="417" spans="1:17" x14ac:dyDescent="0.25">
      <c r="A417" s="98">
        <f t="shared" si="16"/>
        <v>56734</v>
      </c>
      <c r="B417" s="98" t="str">
        <f>+asset_level_drivers!$C$1</f>
        <v>Munson</v>
      </c>
      <c r="C417" s="99">
        <v>33</v>
      </c>
      <c r="D417" s="100">
        <v>1.0703366088867188</v>
      </c>
      <c r="E417" s="100">
        <v>13.093790771484375</v>
      </c>
      <c r="F417" s="100">
        <v>1.2177226638793945</v>
      </c>
      <c r="G417" s="100">
        <v>0.72006899070739749</v>
      </c>
      <c r="H417" s="100">
        <v>0.80275244903564458</v>
      </c>
      <c r="I417" s="100">
        <v>7.4634603881835941</v>
      </c>
      <c r="J417" s="100">
        <v>0.82196280670166011</v>
      </c>
      <c r="K417" s="101">
        <v>59.646821289062501</v>
      </c>
      <c r="L417" s="102">
        <f t="shared" si="15"/>
        <v>0</v>
      </c>
      <c r="M417" s="102">
        <v>0</v>
      </c>
      <c r="N417" s="102">
        <v>0</v>
      </c>
      <c r="O417" s="103">
        <v>0</v>
      </c>
      <c r="P417" s="104">
        <v>0</v>
      </c>
      <c r="Q417" s="105">
        <v>0</v>
      </c>
    </row>
    <row r="418" spans="1:17" x14ac:dyDescent="0.25">
      <c r="A418" s="106">
        <f t="shared" si="16"/>
        <v>56765</v>
      </c>
      <c r="B418" s="106" t="str">
        <f>+asset_level_drivers!$C$1</f>
        <v>Munson</v>
      </c>
      <c r="C418" s="93">
        <v>33</v>
      </c>
      <c r="D418" s="94">
        <v>1.0648318634033203</v>
      </c>
      <c r="E418" s="94">
        <v>13.026449340820312</v>
      </c>
      <c r="F418" s="94">
        <v>1.2114598770141602</v>
      </c>
      <c r="G418" s="94">
        <v>0.7162761173248291</v>
      </c>
      <c r="H418" s="94">
        <v>0.79862390136718753</v>
      </c>
      <c r="I418" s="94">
        <v>7.4250760498046873</v>
      </c>
      <c r="J418" s="94">
        <v>0.81773544311523438</v>
      </c>
      <c r="K418" s="95">
        <v>59.61847119140625</v>
      </c>
      <c r="L418" s="94">
        <f t="shared" si="15"/>
        <v>0</v>
      </c>
      <c r="M418" s="94">
        <v>0</v>
      </c>
      <c r="N418" s="94">
        <v>0</v>
      </c>
      <c r="O418" s="96">
        <v>0</v>
      </c>
      <c r="P418" s="95">
        <v>0</v>
      </c>
      <c r="Q418" s="97">
        <v>0</v>
      </c>
    </row>
    <row r="419" spans="1:17" x14ac:dyDescent="0.25">
      <c r="A419" s="98">
        <f t="shared" si="16"/>
        <v>56795</v>
      </c>
      <c r="B419" s="98" t="str">
        <f>+asset_level_drivers!$C$1</f>
        <v>Munson</v>
      </c>
      <c r="C419" s="99">
        <v>33</v>
      </c>
      <c r="D419" s="100">
        <v>1.0593554229736328</v>
      </c>
      <c r="E419" s="100">
        <v>12.959453735351563</v>
      </c>
      <c r="F419" s="100">
        <v>1.205229362487793</v>
      </c>
      <c r="G419" s="100">
        <v>0.71250327682495118</v>
      </c>
      <c r="H419" s="100">
        <v>0.79451656341552734</v>
      </c>
      <c r="I419" s="100">
        <v>7.3868883666992184</v>
      </c>
      <c r="J419" s="100">
        <v>0.81352985382080079</v>
      </c>
      <c r="K419" s="101">
        <v>59.590266601562497</v>
      </c>
      <c r="L419" s="102">
        <f t="shared" si="15"/>
        <v>0</v>
      </c>
      <c r="M419" s="102">
        <v>0</v>
      </c>
      <c r="N419" s="102">
        <v>0</v>
      </c>
      <c r="O419" s="103">
        <v>0</v>
      </c>
      <c r="P419" s="104">
        <v>0</v>
      </c>
      <c r="Q419" s="105">
        <v>0</v>
      </c>
    </row>
    <row r="420" spans="1:17" x14ac:dyDescent="0.25">
      <c r="A420" s="106">
        <f t="shared" si="16"/>
        <v>56826</v>
      </c>
      <c r="B420" s="106" t="str">
        <f>+asset_level_drivers!$C$1</f>
        <v>Munson</v>
      </c>
      <c r="C420" s="93">
        <v>33</v>
      </c>
      <c r="D420" s="94">
        <v>1.0539071578979493</v>
      </c>
      <c r="E420" s="94">
        <v>12.892803344726563</v>
      </c>
      <c r="F420" s="94">
        <v>1.1990307998657226</v>
      </c>
      <c r="G420" s="94">
        <v>0.67853392791748046</v>
      </c>
      <c r="H420" s="94">
        <v>0.79043038177490232</v>
      </c>
      <c r="I420" s="94">
        <v>7.3488981323242184</v>
      </c>
      <c r="J420" s="94">
        <v>0.80934580993652339</v>
      </c>
      <c r="K420" s="95">
        <v>59.517790527343749</v>
      </c>
      <c r="L420" s="94">
        <f t="shared" si="15"/>
        <v>0</v>
      </c>
      <c r="M420" s="94">
        <v>0</v>
      </c>
      <c r="N420" s="94">
        <v>0</v>
      </c>
      <c r="O420" s="96">
        <v>0</v>
      </c>
      <c r="P420" s="95">
        <v>0</v>
      </c>
      <c r="Q420" s="97">
        <v>0</v>
      </c>
    </row>
    <row r="421" spans="1:17" x14ac:dyDescent="0.25">
      <c r="A421" s="98">
        <f t="shared" si="16"/>
        <v>56857</v>
      </c>
      <c r="B421" s="98" t="str">
        <f>+asset_level_drivers!$C$1</f>
        <v>Munson</v>
      </c>
      <c r="C421" s="99">
        <v>33</v>
      </c>
      <c r="D421" s="100">
        <v>1.0484868621826171</v>
      </c>
      <c r="E421" s="100">
        <v>12.826495239257813</v>
      </c>
      <c r="F421" s="100">
        <v>1.1928641738891601</v>
      </c>
      <c r="G421" s="100">
        <v>0.67498302459716797</v>
      </c>
      <c r="H421" s="100">
        <v>0.78636515808105467</v>
      </c>
      <c r="I421" s="100">
        <v>7.3111022338867189</v>
      </c>
      <c r="J421" s="100">
        <v>0.80518331909179686</v>
      </c>
      <c r="K421" s="101">
        <v>59.4901455078125</v>
      </c>
      <c r="L421" s="102">
        <f t="shared" si="15"/>
        <v>0</v>
      </c>
      <c r="M421" s="102">
        <v>0</v>
      </c>
      <c r="N421" s="102">
        <v>0</v>
      </c>
      <c r="O421" s="103">
        <v>0</v>
      </c>
      <c r="P421" s="104">
        <v>0</v>
      </c>
      <c r="Q421" s="105">
        <v>0</v>
      </c>
    </row>
    <row r="422" spans="1:17" x14ac:dyDescent="0.25">
      <c r="A422" s="106">
        <f t="shared" si="16"/>
        <v>56887</v>
      </c>
      <c r="B422" s="106" t="str">
        <f>+asset_level_drivers!$C$1</f>
        <v>Munson</v>
      </c>
      <c r="C422" s="93">
        <v>33</v>
      </c>
      <c r="D422" s="94">
        <v>1.043094497680664</v>
      </c>
      <c r="E422" s="94">
        <v>12.760528564453125</v>
      </c>
      <c r="F422" s="94">
        <v>1.1867293014526368</v>
      </c>
      <c r="G422" s="94">
        <v>0.67145080566406246</v>
      </c>
      <c r="H422" s="94">
        <v>0.78232086944580082</v>
      </c>
      <c r="I422" s="94">
        <v>7.2735011596679691</v>
      </c>
      <c r="J422" s="94">
        <v>0.80104229736328125</v>
      </c>
      <c r="K422" s="95">
        <v>59.462644042968748</v>
      </c>
      <c r="L422" s="94">
        <f t="shared" si="15"/>
        <v>0</v>
      </c>
      <c r="M422" s="94">
        <v>0</v>
      </c>
      <c r="N422" s="94">
        <v>0</v>
      </c>
      <c r="O422" s="96">
        <v>0</v>
      </c>
      <c r="P422" s="95">
        <v>0</v>
      </c>
      <c r="Q422" s="97">
        <v>0</v>
      </c>
    </row>
    <row r="423" spans="1:17" x14ac:dyDescent="0.25">
      <c r="A423" s="98">
        <f t="shared" si="16"/>
        <v>56918</v>
      </c>
      <c r="B423" s="98" t="str">
        <f>+asset_level_drivers!$C$1</f>
        <v>Munson</v>
      </c>
      <c r="C423" s="99">
        <v>33</v>
      </c>
      <c r="D423" s="100">
        <v>1.0377298202514649</v>
      </c>
      <c r="E423" s="100">
        <v>12.694901000976563</v>
      </c>
      <c r="F423" s="100">
        <v>1.1806259231567382</v>
      </c>
      <c r="G423" s="100">
        <v>0.66793706512451168</v>
      </c>
      <c r="H423" s="100">
        <v>0.77829737854003911</v>
      </c>
      <c r="I423" s="100">
        <v>7.2360934448242187</v>
      </c>
      <c r="J423" s="100">
        <v>0.79692253875732422</v>
      </c>
      <c r="K423" s="101">
        <v>59.435283691406248</v>
      </c>
      <c r="L423" s="102">
        <f t="shared" si="15"/>
        <v>0</v>
      </c>
      <c r="M423" s="102">
        <v>0</v>
      </c>
      <c r="N423" s="102">
        <v>0</v>
      </c>
      <c r="O423" s="103">
        <v>0</v>
      </c>
      <c r="P423" s="104">
        <v>0</v>
      </c>
      <c r="Q423" s="105">
        <v>0</v>
      </c>
    </row>
    <row r="424" spans="1:17" x14ac:dyDescent="0.25">
      <c r="A424" s="106">
        <f t="shared" si="16"/>
        <v>56948</v>
      </c>
      <c r="B424" s="106" t="str">
        <f>+asset_level_drivers!$C$1</f>
        <v>Munson</v>
      </c>
      <c r="C424" s="93">
        <v>33</v>
      </c>
      <c r="D424" s="94">
        <v>1.0323927688598633</v>
      </c>
      <c r="E424" s="94">
        <v>12.629611083984376</v>
      </c>
      <c r="F424" s="94">
        <v>1.174553955078125</v>
      </c>
      <c r="G424" s="94">
        <v>0.66444179534912107</v>
      </c>
      <c r="H424" s="94">
        <v>0.77429457855224615</v>
      </c>
      <c r="I424" s="94">
        <v>7.1988782348632814</v>
      </c>
      <c r="J424" s="94">
        <v>0.79282395172119136</v>
      </c>
      <c r="K424" s="95">
        <v>59.408063476562504</v>
      </c>
      <c r="L424" s="94">
        <f t="shared" si="15"/>
        <v>0</v>
      </c>
      <c r="M424" s="94">
        <v>0</v>
      </c>
      <c r="N424" s="94">
        <v>0</v>
      </c>
      <c r="O424" s="96">
        <v>0</v>
      </c>
      <c r="P424" s="95">
        <v>0</v>
      </c>
      <c r="Q424" s="97">
        <v>0</v>
      </c>
    </row>
    <row r="425" spans="1:17" x14ac:dyDescent="0.25">
      <c r="A425" s="98">
        <f t="shared" si="16"/>
        <v>56979</v>
      </c>
      <c r="B425" s="98" t="str">
        <f>+asset_level_drivers!$C$1</f>
        <v>Munson</v>
      </c>
      <c r="C425" s="99">
        <v>33</v>
      </c>
      <c r="D425" s="100">
        <v>1.0270831756591796</v>
      </c>
      <c r="E425" s="100">
        <v>12.564656738281251</v>
      </c>
      <c r="F425" s="100">
        <v>1.168513168334961</v>
      </c>
      <c r="G425" s="100">
        <v>0.6609648590087891</v>
      </c>
      <c r="H425" s="100">
        <v>0.77031236267089842</v>
      </c>
      <c r="I425" s="100">
        <v>7.161854431152344</v>
      </c>
      <c r="J425" s="100">
        <v>0.78874642944335938</v>
      </c>
      <c r="K425" s="101">
        <v>59.380984374999997</v>
      </c>
      <c r="L425" s="102">
        <f t="shared" si="15"/>
        <v>0</v>
      </c>
      <c r="M425" s="102">
        <v>0</v>
      </c>
      <c r="N425" s="102">
        <v>0</v>
      </c>
      <c r="O425" s="103">
        <v>0</v>
      </c>
      <c r="P425" s="104">
        <v>0</v>
      </c>
      <c r="Q425" s="105">
        <v>0</v>
      </c>
    </row>
    <row r="426" spans="1:17" x14ac:dyDescent="0.25">
      <c r="A426" s="106">
        <f t="shared" si="16"/>
        <v>57010</v>
      </c>
      <c r="B426" s="106" t="str">
        <f>+asset_level_drivers!$C$1</f>
        <v>Munson</v>
      </c>
      <c r="C426" s="93">
        <v>33</v>
      </c>
      <c r="D426" s="94">
        <v>1.0218009033203126</v>
      </c>
      <c r="E426" s="94">
        <v>12.500037109375</v>
      </c>
      <c r="F426" s="94">
        <v>1.1625036087036134</v>
      </c>
      <c r="G426" s="94">
        <v>0.65750617980957027</v>
      </c>
      <c r="H426" s="94">
        <v>0.76635066223144532</v>
      </c>
      <c r="I426" s="94">
        <v>7.1250213012695314</v>
      </c>
      <c r="J426" s="94">
        <v>0.78468997192382817</v>
      </c>
      <c r="K426" s="95">
        <v>59.35404638671875</v>
      </c>
      <c r="L426" s="94">
        <f t="shared" si="15"/>
        <v>0</v>
      </c>
      <c r="M426" s="94">
        <v>0</v>
      </c>
      <c r="N426" s="94">
        <v>0</v>
      </c>
      <c r="O426" s="96">
        <v>0</v>
      </c>
      <c r="P426" s="95">
        <v>0</v>
      </c>
      <c r="Q426" s="97">
        <v>0</v>
      </c>
    </row>
    <row r="427" spans="1:17" x14ac:dyDescent="0.25">
      <c r="A427" s="98">
        <f t="shared" si="16"/>
        <v>57039</v>
      </c>
      <c r="B427" s="98" t="str">
        <f>+asset_level_drivers!$C$1</f>
        <v>Munson</v>
      </c>
      <c r="C427" s="99">
        <v>33</v>
      </c>
      <c r="D427" s="100">
        <v>1.016545768737793</v>
      </c>
      <c r="E427" s="100">
        <v>12.435749389648437</v>
      </c>
      <c r="F427" s="100">
        <v>1.1565248031616211</v>
      </c>
      <c r="G427" s="100">
        <v>0.65406562042236327</v>
      </c>
      <c r="H427" s="100">
        <v>0.76240931701660153</v>
      </c>
      <c r="I427" s="100">
        <v>7.0883771972656247</v>
      </c>
      <c r="J427" s="100">
        <v>0.78065425109863285</v>
      </c>
      <c r="K427" s="101">
        <v>59.327247070312502</v>
      </c>
      <c r="L427" s="102">
        <f t="shared" si="15"/>
        <v>0</v>
      </c>
      <c r="M427" s="102">
        <v>0</v>
      </c>
      <c r="N427" s="102">
        <v>0</v>
      </c>
      <c r="O427" s="103">
        <v>0</v>
      </c>
      <c r="P427" s="104">
        <v>0</v>
      </c>
      <c r="Q427" s="105">
        <v>0</v>
      </c>
    </row>
    <row r="428" spans="1:17" x14ac:dyDescent="0.25">
      <c r="A428" s="106">
        <f t="shared" si="16"/>
        <v>57070</v>
      </c>
      <c r="B428" s="106" t="str">
        <f>+asset_level_drivers!$C$1</f>
        <v>Munson</v>
      </c>
      <c r="C428" s="93">
        <v>33</v>
      </c>
      <c r="D428" s="94">
        <v>1.0113176498413086</v>
      </c>
      <c r="E428" s="94">
        <v>12.371792236328124</v>
      </c>
      <c r="F428" s="94">
        <v>1.1505767974853516</v>
      </c>
      <c r="G428" s="94">
        <v>0.65064311218261717</v>
      </c>
      <c r="H428" s="94">
        <v>0.75848824310302732</v>
      </c>
      <c r="I428" s="94">
        <v>7.0519217529296876</v>
      </c>
      <c r="J428" s="94">
        <v>0.77663938140869138</v>
      </c>
      <c r="K428" s="95">
        <v>59.300586425781248</v>
      </c>
      <c r="L428" s="94">
        <f t="shared" si="15"/>
        <v>0</v>
      </c>
      <c r="M428" s="94">
        <v>0</v>
      </c>
      <c r="N428" s="94">
        <v>0</v>
      </c>
      <c r="O428" s="96">
        <v>0</v>
      </c>
      <c r="P428" s="95">
        <v>0</v>
      </c>
      <c r="Q428" s="97">
        <v>0</v>
      </c>
    </row>
    <row r="429" spans="1:17" x14ac:dyDescent="0.25">
      <c r="A429" s="98">
        <f t="shared" si="16"/>
        <v>57100</v>
      </c>
      <c r="B429" s="98" t="str">
        <f>+asset_level_drivers!$C$1</f>
        <v>Munson</v>
      </c>
      <c r="C429" s="99">
        <v>33</v>
      </c>
      <c r="D429" s="100">
        <v>1.0061164474487305</v>
      </c>
      <c r="E429" s="100">
        <v>12.308163696289062</v>
      </c>
      <c r="F429" s="100">
        <v>1.1446593475341797</v>
      </c>
      <c r="G429" s="100">
        <v>0.64723857116699224</v>
      </c>
      <c r="H429" s="100">
        <v>0.75458734893798829</v>
      </c>
      <c r="I429" s="100">
        <v>7.015653137207031</v>
      </c>
      <c r="J429" s="100">
        <v>0.77264511108398437</v>
      </c>
      <c r="K429" s="101">
        <v>59.274061035156251</v>
      </c>
      <c r="L429" s="102">
        <f t="shared" si="15"/>
        <v>0</v>
      </c>
      <c r="M429" s="102">
        <v>0</v>
      </c>
      <c r="N429" s="102">
        <v>0</v>
      </c>
      <c r="O429" s="103">
        <v>0</v>
      </c>
      <c r="P429" s="104">
        <v>0</v>
      </c>
      <c r="Q429" s="105">
        <v>0</v>
      </c>
    </row>
    <row r="430" spans="1:17" x14ac:dyDescent="0.25">
      <c r="A430" s="106">
        <f t="shared" si="16"/>
        <v>57131</v>
      </c>
      <c r="B430" s="106" t="str">
        <f>+asset_level_drivers!$C$1</f>
        <v>Munson</v>
      </c>
      <c r="C430" s="93">
        <v>33</v>
      </c>
      <c r="D430" s="94">
        <v>0.91421100616455075</v>
      </c>
      <c r="E430" s="94">
        <v>10.788714233398437</v>
      </c>
      <c r="F430" s="94">
        <v>1.0033505325317382</v>
      </c>
      <c r="G430" s="94">
        <v>0.64385186004638673</v>
      </c>
      <c r="H430" s="94">
        <v>0.68565825653076173</v>
      </c>
      <c r="I430" s="94">
        <v>6.1495671386718751</v>
      </c>
      <c r="J430" s="94">
        <v>0.67726166534423826</v>
      </c>
      <c r="K430" s="95">
        <v>51.98520556640625</v>
      </c>
      <c r="L430" s="94">
        <f t="shared" si="15"/>
        <v>0</v>
      </c>
      <c r="M430" s="94">
        <v>0</v>
      </c>
      <c r="N430" s="94">
        <v>0</v>
      </c>
      <c r="O430" s="96">
        <v>0</v>
      </c>
      <c r="P430" s="95">
        <v>0</v>
      </c>
      <c r="Q430" s="97">
        <v>0</v>
      </c>
    </row>
    <row r="431" spans="1:17" x14ac:dyDescent="0.25">
      <c r="A431" s="98">
        <f t="shared" si="16"/>
        <v>57161</v>
      </c>
      <c r="B431" s="98" t="str">
        <f>+asset_level_drivers!$C$1</f>
        <v>Munson</v>
      </c>
      <c r="C431" s="99">
        <v>33</v>
      </c>
      <c r="D431" s="100">
        <v>0.90950923156738284</v>
      </c>
      <c r="E431" s="100">
        <v>10.733228515624999</v>
      </c>
      <c r="F431" s="100">
        <v>0.99819036102294922</v>
      </c>
      <c r="G431" s="100">
        <v>0.64048297119140629</v>
      </c>
      <c r="H431" s="100">
        <v>0.68213191986083987</v>
      </c>
      <c r="I431" s="100">
        <v>6.1179404296874997</v>
      </c>
      <c r="J431" s="100">
        <v>0.67377855682373045</v>
      </c>
      <c r="K431" s="101">
        <v>51.96148681640625</v>
      </c>
      <c r="L431" s="102">
        <f t="shared" si="15"/>
        <v>0</v>
      </c>
      <c r="M431" s="102">
        <v>0</v>
      </c>
      <c r="N431" s="102">
        <v>0</v>
      </c>
      <c r="O431" s="103">
        <v>0</v>
      </c>
      <c r="P431" s="104">
        <v>0</v>
      </c>
      <c r="Q431" s="105">
        <v>0</v>
      </c>
    </row>
    <row r="432" spans="1:17" x14ac:dyDescent="0.25">
      <c r="A432" s="106">
        <f t="shared" si="16"/>
        <v>57192</v>
      </c>
      <c r="B432" s="106" t="str">
        <f>+asset_level_drivers!$C$1</f>
        <v>Munson</v>
      </c>
      <c r="C432" s="93">
        <v>33</v>
      </c>
      <c r="D432" s="94">
        <v>0.90483158874511715</v>
      </c>
      <c r="E432" s="94">
        <v>10.678027221679688</v>
      </c>
      <c r="F432" s="94">
        <v>0.99305666351318356</v>
      </c>
      <c r="G432" s="94">
        <v>0.63713169860839847</v>
      </c>
      <c r="H432" s="94">
        <v>0.67862369537353517</v>
      </c>
      <c r="I432" s="94">
        <v>6.0864755859375004</v>
      </c>
      <c r="J432" s="94">
        <v>0.67031329345703128</v>
      </c>
      <c r="K432" s="95">
        <v>51.93789208984375</v>
      </c>
      <c r="L432" s="94">
        <f t="shared" si="15"/>
        <v>0</v>
      </c>
      <c r="M432" s="94">
        <v>0</v>
      </c>
      <c r="N432" s="94">
        <v>0</v>
      </c>
      <c r="O432" s="96">
        <v>0</v>
      </c>
      <c r="P432" s="95">
        <v>0</v>
      </c>
      <c r="Q432" s="97">
        <v>0</v>
      </c>
    </row>
    <row r="433" spans="1:17" x14ac:dyDescent="0.25">
      <c r="A433" s="98">
        <f t="shared" si="16"/>
        <v>57223</v>
      </c>
      <c r="B433" s="98" t="str">
        <f>+asset_level_drivers!$C$1</f>
        <v>Munson</v>
      </c>
      <c r="C433" s="99">
        <v>33</v>
      </c>
      <c r="D433" s="100">
        <v>0.90017802429199223</v>
      </c>
      <c r="E433" s="100">
        <v>10.623109741210937</v>
      </c>
      <c r="F433" s="100">
        <v>0.98794933319091793</v>
      </c>
      <c r="G433" s="100">
        <v>0.6337980346679688</v>
      </c>
      <c r="H433" s="100">
        <v>0.67513351440429692</v>
      </c>
      <c r="I433" s="100">
        <v>6.0551726074218752</v>
      </c>
      <c r="J433" s="100">
        <v>0.66686581420898439</v>
      </c>
      <c r="K433" s="101">
        <v>51.914418945312498</v>
      </c>
      <c r="L433" s="102">
        <f t="shared" si="15"/>
        <v>0</v>
      </c>
      <c r="M433" s="102">
        <v>0</v>
      </c>
      <c r="N433" s="102">
        <v>0</v>
      </c>
      <c r="O433" s="103">
        <v>0</v>
      </c>
      <c r="P433" s="104">
        <v>0</v>
      </c>
      <c r="Q433" s="105">
        <v>0</v>
      </c>
    </row>
    <row r="434" spans="1:17" x14ac:dyDescent="0.25">
      <c r="A434" s="106">
        <f t="shared" si="16"/>
        <v>57253</v>
      </c>
      <c r="B434" s="106" t="str">
        <f>+asset_level_drivers!$C$1</f>
        <v>Munson</v>
      </c>
      <c r="C434" s="93">
        <v>33</v>
      </c>
      <c r="D434" s="94">
        <v>0.89554838562011718</v>
      </c>
      <c r="E434" s="94">
        <v>10.568474853515625</v>
      </c>
      <c r="F434" s="94">
        <v>0.98286825561523439</v>
      </c>
      <c r="G434" s="94">
        <v>0.63048183822631831</v>
      </c>
      <c r="H434" s="94">
        <v>0.67166128540039061</v>
      </c>
      <c r="I434" s="94">
        <v>6.0240306396484371</v>
      </c>
      <c r="J434" s="94">
        <v>0.6634360961914062</v>
      </c>
      <c r="K434" s="95">
        <v>51.891066894531249</v>
      </c>
      <c r="L434" s="94">
        <f t="shared" si="15"/>
        <v>0</v>
      </c>
      <c r="M434" s="94">
        <v>0</v>
      </c>
      <c r="N434" s="94">
        <v>0</v>
      </c>
      <c r="O434" s="96">
        <v>0</v>
      </c>
      <c r="P434" s="95">
        <v>0</v>
      </c>
      <c r="Q434" s="97">
        <v>0</v>
      </c>
    </row>
    <row r="435" spans="1:17" x14ac:dyDescent="0.25">
      <c r="A435" s="98">
        <f t="shared" si="16"/>
        <v>57284</v>
      </c>
      <c r="B435" s="98" t="str">
        <f>+asset_level_drivers!$C$1</f>
        <v>Munson</v>
      </c>
      <c r="C435" s="99">
        <v>33</v>
      </c>
      <c r="D435" s="100">
        <v>0.89094254302978515</v>
      </c>
      <c r="E435" s="100">
        <v>10.514120605468751</v>
      </c>
      <c r="F435" s="100">
        <v>0.97781333160400385</v>
      </c>
      <c r="G435" s="100">
        <v>0.62718303680419918</v>
      </c>
      <c r="H435" s="100">
        <v>0.66820692443847651</v>
      </c>
      <c r="I435" s="100">
        <v>5.9930488281249996</v>
      </c>
      <c r="J435" s="100">
        <v>0.66002404022216798</v>
      </c>
      <c r="K435" s="101">
        <v>51.8678349609375</v>
      </c>
      <c r="L435" s="102">
        <f t="shared" si="15"/>
        <v>0</v>
      </c>
      <c r="M435" s="102">
        <v>0</v>
      </c>
      <c r="N435" s="102">
        <v>0</v>
      </c>
      <c r="O435" s="103">
        <v>0</v>
      </c>
      <c r="P435" s="104">
        <v>0</v>
      </c>
      <c r="Q435" s="105">
        <v>0</v>
      </c>
    </row>
    <row r="436" spans="1:17" x14ac:dyDescent="0.25">
      <c r="A436" s="106">
        <f t="shared" si="16"/>
        <v>57314</v>
      </c>
      <c r="B436" s="106" t="str">
        <f>+asset_level_drivers!$C$1</f>
        <v>Munson</v>
      </c>
      <c r="C436" s="93">
        <v>33</v>
      </c>
      <c r="D436" s="94">
        <v>0.88636040496826174</v>
      </c>
      <c r="E436" s="94">
        <v>10.46004638671875</v>
      </c>
      <c r="F436" s="94">
        <v>0.97278443145751958</v>
      </c>
      <c r="G436" s="94">
        <v>0.62390155792236324</v>
      </c>
      <c r="H436" s="94">
        <v>0.66477030944824222</v>
      </c>
      <c r="I436" s="94">
        <v>5.9622263793945312</v>
      </c>
      <c r="J436" s="94">
        <v>0.65662954711914068</v>
      </c>
      <c r="K436" s="95">
        <v>51.844722167968747</v>
      </c>
      <c r="L436" s="94">
        <f t="shared" si="15"/>
        <v>0</v>
      </c>
      <c r="M436" s="94">
        <v>0</v>
      </c>
      <c r="N436" s="94">
        <v>0</v>
      </c>
      <c r="O436" s="96">
        <v>0</v>
      </c>
      <c r="P436" s="95">
        <v>0</v>
      </c>
      <c r="Q436" s="97">
        <v>0</v>
      </c>
    </row>
    <row r="437" spans="1:17" x14ac:dyDescent="0.25">
      <c r="A437" s="98">
        <f t="shared" si="16"/>
        <v>57345</v>
      </c>
      <c r="B437" s="98" t="str">
        <f>+asset_level_drivers!$C$1</f>
        <v>Munson</v>
      </c>
      <c r="C437" s="99">
        <v>33</v>
      </c>
      <c r="D437" s="100">
        <v>0.881801872253418</v>
      </c>
      <c r="E437" s="100">
        <v>10.406250732421874</v>
      </c>
      <c r="F437" s="100">
        <v>0.96778138732910157</v>
      </c>
      <c r="G437" s="100">
        <v>0.62063732147216799</v>
      </c>
      <c r="H437" s="100">
        <v>0.66135140991210939</v>
      </c>
      <c r="I437" s="100">
        <v>5.9315628051757816</v>
      </c>
      <c r="J437" s="100">
        <v>0.65325247192382807</v>
      </c>
      <c r="K437" s="101">
        <v>51.821730957031249</v>
      </c>
      <c r="L437" s="102">
        <f t="shared" si="15"/>
        <v>0</v>
      </c>
      <c r="M437" s="102">
        <v>0</v>
      </c>
      <c r="N437" s="102">
        <v>0</v>
      </c>
      <c r="O437" s="103">
        <v>0</v>
      </c>
      <c r="P437" s="104">
        <v>0</v>
      </c>
      <c r="Q437" s="105">
        <v>0</v>
      </c>
    </row>
    <row r="438" spans="1:17" x14ac:dyDescent="0.25">
      <c r="A438" s="106">
        <f t="shared" si="16"/>
        <v>57376</v>
      </c>
      <c r="B438" s="106" t="str">
        <f>+asset_level_drivers!$C$1</f>
        <v>Munson</v>
      </c>
      <c r="C438" s="93">
        <v>33</v>
      </c>
      <c r="D438" s="94">
        <v>0.87726676940917969</v>
      </c>
      <c r="E438" s="94">
        <v>10.352731201171874</v>
      </c>
      <c r="F438" s="94">
        <v>0.9628041152954101</v>
      </c>
      <c r="G438" s="94">
        <v>0.61739019393920902</v>
      </c>
      <c r="H438" s="94">
        <v>0.65795005798339845</v>
      </c>
      <c r="I438" s="94">
        <v>5.9010567016601563</v>
      </c>
      <c r="J438" s="94">
        <v>0.64989279937744138</v>
      </c>
      <c r="K438" s="95">
        <v>51.798857421874999</v>
      </c>
      <c r="L438" s="94">
        <f t="shared" si="15"/>
        <v>0</v>
      </c>
      <c r="M438" s="94">
        <v>0</v>
      </c>
      <c r="N438" s="94">
        <v>0</v>
      </c>
      <c r="O438" s="96">
        <v>0</v>
      </c>
      <c r="P438" s="95">
        <v>0</v>
      </c>
      <c r="Q438" s="97">
        <v>0</v>
      </c>
    </row>
    <row r="439" spans="1:17" x14ac:dyDescent="0.25">
      <c r="A439" s="98">
        <f t="shared" si="16"/>
        <v>57404</v>
      </c>
      <c r="B439" s="98" t="str">
        <f>+asset_level_drivers!$C$1</f>
        <v>Munson</v>
      </c>
      <c r="C439" s="99">
        <v>33</v>
      </c>
      <c r="D439" s="100">
        <v>0.87275498962402343</v>
      </c>
      <c r="E439" s="100">
        <v>10.299487548828125</v>
      </c>
      <c r="F439" s="100">
        <v>0.95785245513916017</v>
      </c>
      <c r="G439" s="100">
        <v>0.61416010284423828</v>
      </c>
      <c r="H439" s="100">
        <v>0.65456624603271485</v>
      </c>
      <c r="I439" s="100">
        <v>5.8707077636718754</v>
      </c>
      <c r="J439" s="100">
        <v>0.64655043029785153</v>
      </c>
      <c r="K439" s="101">
        <v>51.776101562500003</v>
      </c>
      <c r="L439" s="102">
        <f t="shared" si="15"/>
        <v>0</v>
      </c>
      <c r="M439" s="102">
        <v>0</v>
      </c>
      <c r="N439" s="102">
        <v>0</v>
      </c>
      <c r="O439" s="103">
        <v>0</v>
      </c>
      <c r="P439" s="104">
        <v>0</v>
      </c>
      <c r="Q439" s="105">
        <v>0</v>
      </c>
    </row>
    <row r="440" spans="1:17" x14ac:dyDescent="0.25">
      <c r="A440" s="106">
        <f t="shared" si="16"/>
        <v>57435</v>
      </c>
      <c r="B440" s="106" t="str">
        <f>+asset_level_drivers!$C$1</f>
        <v>Munson</v>
      </c>
      <c r="C440" s="93">
        <v>33</v>
      </c>
      <c r="D440" s="94">
        <v>0.86826637268066409</v>
      </c>
      <c r="E440" s="94">
        <v>10.246516723632812</v>
      </c>
      <c r="F440" s="94">
        <v>0.95292612457275394</v>
      </c>
      <c r="G440" s="94">
        <v>0.61094691085815434</v>
      </c>
      <c r="H440" s="94">
        <v>0.65119979858398436</v>
      </c>
      <c r="I440" s="94">
        <v>5.8405142211914063</v>
      </c>
      <c r="J440" s="94">
        <v>0.64322515106201172</v>
      </c>
      <c r="K440" s="95">
        <v>51.753462890625002</v>
      </c>
      <c r="L440" s="94">
        <f t="shared" si="15"/>
        <v>0</v>
      </c>
      <c r="M440" s="94">
        <v>0</v>
      </c>
      <c r="N440" s="94">
        <v>0</v>
      </c>
      <c r="O440" s="96">
        <v>0</v>
      </c>
      <c r="P440" s="95">
        <v>0</v>
      </c>
      <c r="Q440" s="97">
        <v>0</v>
      </c>
    </row>
    <row r="441" spans="1:17" x14ac:dyDescent="0.25">
      <c r="A441" s="98">
        <f t="shared" si="16"/>
        <v>57465</v>
      </c>
      <c r="B441" s="98" t="str">
        <f>+asset_level_drivers!$C$1</f>
        <v>Munson</v>
      </c>
      <c r="C441" s="99">
        <v>33</v>
      </c>
      <c r="D441" s="100">
        <v>0.77972359466552732</v>
      </c>
      <c r="E441" s="100">
        <v>8.703308227539063</v>
      </c>
      <c r="F441" s="100">
        <v>0.80940777587890622</v>
      </c>
      <c r="G441" s="100">
        <v>0.60775060272216797</v>
      </c>
      <c r="H441" s="100">
        <v>0.58479269409179691</v>
      </c>
      <c r="I441" s="100">
        <v>4.9608854370117186</v>
      </c>
      <c r="J441" s="100">
        <v>0.54635026550292964</v>
      </c>
      <c r="K441" s="101">
        <v>44.456852050781251</v>
      </c>
      <c r="L441" s="102">
        <f t="shared" si="15"/>
        <v>0</v>
      </c>
      <c r="M441" s="102">
        <v>0</v>
      </c>
      <c r="N441" s="102">
        <v>0</v>
      </c>
      <c r="O441" s="103">
        <v>0</v>
      </c>
      <c r="P441" s="104">
        <v>0</v>
      </c>
      <c r="Q441" s="105">
        <v>0</v>
      </c>
    </row>
    <row r="442" spans="1:17" x14ac:dyDescent="0.25">
      <c r="A442" s="106">
        <f t="shared" si="16"/>
        <v>57496</v>
      </c>
      <c r="B442" s="106" t="str">
        <f>+asset_level_drivers!$C$1</f>
        <v>Munson</v>
      </c>
      <c r="C442" s="93">
        <v>33</v>
      </c>
      <c r="D442" s="94">
        <v>0.77571344757080074</v>
      </c>
      <c r="E442" s="94">
        <v>8.6585469970703119</v>
      </c>
      <c r="F442" s="94">
        <v>0.80524496459960937</v>
      </c>
      <c r="G442" s="94">
        <v>0.60457104492187497</v>
      </c>
      <c r="H442" s="94">
        <v>0.58178510284423823</v>
      </c>
      <c r="I442" s="94">
        <v>4.9353715209960933</v>
      </c>
      <c r="J442" s="94">
        <v>0.54354037475585937</v>
      </c>
      <c r="K442" s="95">
        <v>44.437040039062502</v>
      </c>
      <c r="L442" s="94">
        <f t="shared" si="15"/>
        <v>0</v>
      </c>
      <c r="M442" s="94">
        <v>0</v>
      </c>
      <c r="N442" s="94">
        <v>0</v>
      </c>
      <c r="O442" s="96">
        <v>0</v>
      </c>
      <c r="P442" s="95">
        <v>0</v>
      </c>
      <c r="Q442" s="97">
        <v>0</v>
      </c>
    </row>
    <row r="443" spans="1:17" x14ac:dyDescent="0.25">
      <c r="A443" s="98">
        <f t="shared" si="16"/>
        <v>57526</v>
      </c>
      <c r="B443" s="98" t="str">
        <f>+asset_level_drivers!$C$1</f>
        <v>Munson</v>
      </c>
      <c r="C443" s="99">
        <v>33</v>
      </c>
      <c r="D443" s="100">
        <v>0.77172393035888676</v>
      </c>
      <c r="E443" s="100">
        <v>8.6140156250000004</v>
      </c>
      <c r="F443" s="100">
        <v>0.80110353851318361</v>
      </c>
      <c r="G443" s="100">
        <v>0.60140816116333007</v>
      </c>
      <c r="H443" s="100">
        <v>0.57879296874999997</v>
      </c>
      <c r="I443" s="100">
        <v>4.9099890747070312</v>
      </c>
      <c r="J443" s="100">
        <v>0.54074489593505859</v>
      </c>
      <c r="K443" s="101">
        <v>44.417330078124998</v>
      </c>
      <c r="L443" s="102">
        <f t="shared" si="15"/>
        <v>0</v>
      </c>
      <c r="M443" s="102">
        <v>0</v>
      </c>
      <c r="N443" s="102">
        <v>0</v>
      </c>
      <c r="O443" s="103">
        <v>0</v>
      </c>
      <c r="P443" s="104">
        <v>0</v>
      </c>
      <c r="Q443" s="105">
        <v>0</v>
      </c>
    </row>
    <row r="444" spans="1:17" x14ac:dyDescent="0.25">
      <c r="A444" s="106">
        <f t="shared" si="16"/>
        <v>57557</v>
      </c>
      <c r="B444" s="106" t="str">
        <f>+asset_level_drivers!$C$1</f>
        <v>Munson</v>
      </c>
      <c r="C444" s="93">
        <v>33</v>
      </c>
      <c r="D444" s="94">
        <v>0.7677549438476563</v>
      </c>
      <c r="E444" s="94">
        <v>8.5697135009765617</v>
      </c>
      <c r="F444" s="94">
        <v>0.79698345947265625</v>
      </c>
      <c r="G444" s="94">
        <v>0.59826187896728511</v>
      </c>
      <c r="H444" s="94">
        <v>0.57581622314453129</v>
      </c>
      <c r="I444" s="94">
        <v>4.8847366943359374</v>
      </c>
      <c r="J444" s="94">
        <v>0.5379638671875</v>
      </c>
      <c r="K444" s="95">
        <v>44.397721191406248</v>
      </c>
      <c r="L444" s="94">
        <f t="shared" si="15"/>
        <v>0</v>
      </c>
      <c r="M444" s="94">
        <v>0</v>
      </c>
      <c r="N444" s="94">
        <v>0</v>
      </c>
      <c r="O444" s="96">
        <v>0</v>
      </c>
      <c r="P444" s="95">
        <v>0</v>
      </c>
      <c r="Q444" s="97">
        <v>0</v>
      </c>
    </row>
    <row r="445" spans="1:17" x14ac:dyDescent="0.25">
      <c r="A445" s="98">
        <f t="shared" si="16"/>
        <v>57588</v>
      </c>
      <c r="B445" s="98" t="str">
        <f>+asset_level_drivers!$C$1</f>
        <v>Munson</v>
      </c>
      <c r="C445" s="99">
        <v>33</v>
      </c>
      <c r="D445" s="100">
        <v>0.76380638885498042</v>
      </c>
      <c r="E445" s="100">
        <v>8.5256398925781252</v>
      </c>
      <c r="F445" s="100">
        <v>0.79288462066650389</v>
      </c>
      <c r="G445" s="100">
        <v>0.59513212203979493</v>
      </c>
      <c r="H445" s="100">
        <v>0.57285479736328127</v>
      </c>
      <c r="I445" s="100">
        <v>4.8596149291992186</v>
      </c>
      <c r="J445" s="100">
        <v>0.53519713592529294</v>
      </c>
      <c r="K445" s="101">
        <v>44.378215820312498</v>
      </c>
      <c r="L445" s="102">
        <f t="shared" si="15"/>
        <v>0</v>
      </c>
      <c r="M445" s="102">
        <v>0</v>
      </c>
      <c r="N445" s="102">
        <v>0</v>
      </c>
      <c r="O445" s="103">
        <v>0</v>
      </c>
      <c r="P445" s="104">
        <v>0</v>
      </c>
      <c r="Q445" s="105">
        <v>0</v>
      </c>
    </row>
    <row r="446" spans="1:17" x14ac:dyDescent="0.25">
      <c r="A446" s="106">
        <f t="shared" si="16"/>
        <v>57618</v>
      </c>
      <c r="B446" s="106" t="str">
        <f>+asset_level_drivers!$C$1</f>
        <v>Munson</v>
      </c>
      <c r="C446" s="93">
        <v>33</v>
      </c>
      <c r="D446" s="94">
        <v>0.75987812042236325</v>
      </c>
      <c r="E446" s="94">
        <v>8.4817921142578125</v>
      </c>
      <c r="F446" s="94">
        <v>0.78880676269531247</v>
      </c>
      <c r="G446" s="94">
        <v>0.59201875686645511</v>
      </c>
      <c r="H446" s="94">
        <v>0.56990859222412105</v>
      </c>
      <c r="I446" s="94">
        <v>4.8346213378906251</v>
      </c>
      <c r="J446" s="94">
        <v>0.53244455718994144</v>
      </c>
      <c r="K446" s="95">
        <v>44.358809570312502</v>
      </c>
      <c r="L446" s="94">
        <f t="shared" si="15"/>
        <v>0</v>
      </c>
      <c r="M446" s="94">
        <v>0</v>
      </c>
      <c r="N446" s="94">
        <v>0</v>
      </c>
      <c r="O446" s="96">
        <v>0</v>
      </c>
      <c r="P446" s="95">
        <v>0</v>
      </c>
      <c r="Q446" s="97">
        <v>0</v>
      </c>
    </row>
    <row r="447" spans="1:17" x14ac:dyDescent="0.25">
      <c r="A447" s="98">
        <f t="shared" si="16"/>
        <v>57649</v>
      </c>
      <c r="B447" s="98" t="str">
        <f>+asset_level_drivers!$C$1</f>
        <v>Munson</v>
      </c>
      <c r="C447" s="99">
        <v>33</v>
      </c>
      <c r="D447" s="100">
        <v>0.75597004699707027</v>
      </c>
      <c r="E447" s="100">
        <v>8.4381702880859368</v>
      </c>
      <c r="F447" s="100">
        <v>0.78474990844726566</v>
      </c>
      <c r="G447" s="100">
        <v>0.5889217109680176</v>
      </c>
      <c r="H447" s="100">
        <v>0.56697753906250004</v>
      </c>
      <c r="I447" s="100">
        <v>4.8097573242187499</v>
      </c>
      <c r="J447" s="100">
        <v>0.52970622253417965</v>
      </c>
      <c r="K447" s="101">
        <v>44.339503906250002</v>
      </c>
      <c r="L447" s="102">
        <f t="shared" si="15"/>
        <v>0</v>
      </c>
      <c r="M447" s="102">
        <v>0</v>
      </c>
      <c r="N447" s="102">
        <v>0</v>
      </c>
      <c r="O447" s="103">
        <v>0</v>
      </c>
      <c r="P447" s="104">
        <v>0</v>
      </c>
      <c r="Q447" s="105">
        <v>0</v>
      </c>
    </row>
    <row r="448" spans="1:17" x14ac:dyDescent="0.25">
      <c r="A448" s="106">
        <f t="shared" si="16"/>
        <v>57679</v>
      </c>
      <c r="B448" s="106" t="str">
        <f>+asset_level_drivers!$C$1</f>
        <v>Munson</v>
      </c>
      <c r="C448" s="93">
        <v>33</v>
      </c>
      <c r="D448" s="94">
        <v>0.75208206939697264</v>
      </c>
      <c r="E448" s="94">
        <v>8.3947724609374994</v>
      </c>
      <c r="F448" s="94">
        <v>0.78071389770507815</v>
      </c>
      <c r="G448" s="94">
        <v>0.58584090805053712</v>
      </c>
      <c r="H448" s="94">
        <v>0.56406153869628906</v>
      </c>
      <c r="I448" s="94">
        <v>4.7850205078124999</v>
      </c>
      <c r="J448" s="94">
        <v>0.52698189544677732</v>
      </c>
      <c r="K448" s="95">
        <v>44.320297363281249</v>
      </c>
      <c r="L448" s="94">
        <f t="shared" si="15"/>
        <v>0</v>
      </c>
      <c r="M448" s="94">
        <v>0</v>
      </c>
      <c r="N448" s="94">
        <v>0</v>
      </c>
      <c r="O448" s="96">
        <v>0</v>
      </c>
      <c r="P448" s="95">
        <v>0</v>
      </c>
      <c r="Q448" s="97">
        <v>0</v>
      </c>
    </row>
    <row r="449" spans="1:17" x14ac:dyDescent="0.25">
      <c r="A449" s="98">
        <f t="shared" si="16"/>
        <v>57710</v>
      </c>
      <c r="B449" s="98" t="str">
        <f>+asset_level_drivers!$C$1</f>
        <v>Munson</v>
      </c>
      <c r="C449" s="99">
        <v>33</v>
      </c>
      <c r="D449" s="100">
        <v>0.74821409606933598</v>
      </c>
      <c r="E449" s="100">
        <v>8.351597778320313</v>
      </c>
      <c r="F449" s="100">
        <v>0.77669864654541021</v>
      </c>
      <c r="G449" s="100">
        <v>0.58277627182006841</v>
      </c>
      <c r="H449" s="100">
        <v>0.56116056823730465</v>
      </c>
      <c r="I449" s="100">
        <v>4.7604108276367185</v>
      </c>
      <c r="J449" s="100">
        <v>0.52427160644531245</v>
      </c>
      <c r="K449" s="101">
        <v>44.301191406249998</v>
      </c>
      <c r="L449" s="102">
        <f t="shared" si="15"/>
        <v>0</v>
      </c>
      <c r="M449" s="102">
        <v>0</v>
      </c>
      <c r="N449" s="102">
        <v>0</v>
      </c>
      <c r="O449" s="103">
        <v>0</v>
      </c>
      <c r="P449" s="104">
        <v>0</v>
      </c>
      <c r="Q449" s="105">
        <v>0</v>
      </c>
    </row>
    <row r="450" spans="1:17" x14ac:dyDescent="0.25">
      <c r="A450" s="106">
        <f t="shared" si="16"/>
        <v>57741</v>
      </c>
      <c r="B450" s="106" t="str">
        <f>+asset_level_drivers!$C$1</f>
        <v>Munson</v>
      </c>
      <c r="C450" s="93">
        <v>33</v>
      </c>
      <c r="D450" s="94">
        <v>0.74436603546142577</v>
      </c>
      <c r="E450" s="94">
        <v>8.3086455078124999</v>
      </c>
      <c r="F450" s="94">
        <v>0.77270410156250002</v>
      </c>
      <c r="G450" s="94">
        <v>0.57972773361206054</v>
      </c>
      <c r="H450" s="94">
        <v>0.55827452850341797</v>
      </c>
      <c r="I450" s="94">
        <v>4.7359281005859373</v>
      </c>
      <c r="J450" s="94">
        <v>0.52157528686523436</v>
      </c>
      <c r="K450" s="95">
        <v>44.282183593749998</v>
      </c>
      <c r="L450" s="94">
        <f t="shared" ref="L450:L513" si="17">+P450+O450</f>
        <v>0</v>
      </c>
      <c r="M450" s="94">
        <v>0</v>
      </c>
      <c r="N450" s="94">
        <v>0</v>
      </c>
      <c r="O450" s="96">
        <v>0</v>
      </c>
      <c r="P450" s="95">
        <v>0</v>
      </c>
      <c r="Q450" s="97">
        <v>0</v>
      </c>
    </row>
    <row r="451" spans="1:17" x14ac:dyDescent="0.25">
      <c r="A451" s="98">
        <f t="shared" ref="A451:A514" si="18">+EOMONTH(A450,1)</f>
        <v>57769</v>
      </c>
      <c r="B451" s="98" t="str">
        <f>+asset_level_drivers!$C$1</f>
        <v>Munson</v>
      </c>
      <c r="C451" s="99">
        <v>33</v>
      </c>
      <c r="D451" s="100">
        <v>0.74053774261474614</v>
      </c>
      <c r="E451" s="100">
        <v>8.2659141845703132</v>
      </c>
      <c r="F451" s="100">
        <v>0.76873013305664062</v>
      </c>
      <c r="G451" s="100">
        <v>0.57669515609741206</v>
      </c>
      <c r="H451" s="100">
        <v>0.55540328979492193</v>
      </c>
      <c r="I451" s="100">
        <v>4.7115709228515623</v>
      </c>
      <c r="J451" s="100">
        <v>0.51889285278320307</v>
      </c>
      <c r="K451" s="101">
        <v>44.263274902343753</v>
      </c>
      <c r="L451" s="102">
        <f t="shared" si="17"/>
        <v>0</v>
      </c>
      <c r="M451" s="102">
        <v>0</v>
      </c>
      <c r="N451" s="102">
        <v>0</v>
      </c>
      <c r="O451" s="103">
        <v>0</v>
      </c>
      <c r="P451" s="104">
        <v>0</v>
      </c>
      <c r="Q451" s="105">
        <v>0</v>
      </c>
    </row>
    <row r="452" spans="1:17" x14ac:dyDescent="0.25">
      <c r="A452" s="106">
        <f t="shared" si="18"/>
        <v>57800</v>
      </c>
      <c r="B452" s="106" t="str">
        <f>+asset_level_drivers!$C$1</f>
        <v>Munson</v>
      </c>
      <c r="C452" s="93">
        <v>33</v>
      </c>
      <c r="D452" s="94">
        <v>0.73672911834716792</v>
      </c>
      <c r="E452" s="94">
        <v>8.2234020996093751</v>
      </c>
      <c r="F452" s="94">
        <v>0.7647764892578125</v>
      </c>
      <c r="G452" s="94">
        <v>0.57367846298217773</v>
      </c>
      <c r="H452" s="94">
        <v>0.5525468368530273</v>
      </c>
      <c r="I452" s="94">
        <v>4.6873389892578121</v>
      </c>
      <c r="J452" s="94">
        <v>0.51622414398193361</v>
      </c>
      <c r="K452" s="95">
        <v>44.244461914062498</v>
      </c>
      <c r="L452" s="94">
        <f t="shared" si="17"/>
        <v>0</v>
      </c>
      <c r="M452" s="94">
        <v>0</v>
      </c>
      <c r="N452" s="94">
        <v>0</v>
      </c>
      <c r="O452" s="96">
        <v>0</v>
      </c>
      <c r="P452" s="95">
        <v>0</v>
      </c>
      <c r="Q452" s="97">
        <v>0</v>
      </c>
    </row>
    <row r="453" spans="1:17" x14ac:dyDescent="0.25">
      <c r="A453" s="98">
        <f t="shared" si="18"/>
        <v>57830</v>
      </c>
      <c r="B453" s="98" t="str">
        <f>+asset_level_drivers!$C$1</f>
        <v>Munson</v>
      </c>
      <c r="C453" s="99">
        <v>33</v>
      </c>
      <c r="D453" s="100">
        <v>0.73294013214111331</v>
      </c>
      <c r="E453" s="100">
        <v>8.1811093750000001</v>
      </c>
      <c r="F453" s="100">
        <v>0.76084323883056637</v>
      </c>
      <c r="G453" s="100">
        <v>0.57067764282226563</v>
      </c>
      <c r="H453" s="100">
        <v>0.54970507812500002</v>
      </c>
      <c r="I453" s="100">
        <v>4.6632324829101561</v>
      </c>
      <c r="J453" s="100">
        <v>0.51356919860839845</v>
      </c>
      <c r="K453" s="101">
        <v>44.225747558593753</v>
      </c>
      <c r="L453" s="102">
        <f t="shared" si="17"/>
        <v>0</v>
      </c>
      <c r="M453" s="102">
        <v>0</v>
      </c>
      <c r="N453" s="102">
        <v>0</v>
      </c>
      <c r="O453" s="103">
        <v>0</v>
      </c>
      <c r="P453" s="104">
        <v>0</v>
      </c>
      <c r="Q453" s="105">
        <v>0</v>
      </c>
    </row>
    <row r="454" spans="1:17" x14ac:dyDescent="0.25">
      <c r="A454" s="106">
        <f t="shared" si="18"/>
        <v>57861</v>
      </c>
      <c r="B454" s="106" t="str">
        <f>+asset_level_drivers!$C$1</f>
        <v>Munson</v>
      </c>
      <c r="C454" s="93">
        <v>33</v>
      </c>
      <c r="D454" s="94">
        <v>0.72917060852050786</v>
      </c>
      <c r="E454" s="94">
        <v>8.1390336914062509</v>
      </c>
      <c r="F454" s="94">
        <v>0.75693020629882812</v>
      </c>
      <c r="G454" s="94">
        <v>0.56769253158569333</v>
      </c>
      <c r="H454" s="94">
        <v>0.54687795257568361</v>
      </c>
      <c r="I454" s="94">
        <v>4.6392492675781254</v>
      </c>
      <c r="J454" s="94">
        <v>0.51092790222167972</v>
      </c>
      <c r="K454" s="95">
        <v>44.207128906249999</v>
      </c>
      <c r="L454" s="94">
        <f t="shared" si="17"/>
        <v>0</v>
      </c>
      <c r="M454" s="94">
        <v>0</v>
      </c>
      <c r="N454" s="94">
        <v>0</v>
      </c>
      <c r="O454" s="96">
        <v>0</v>
      </c>
      <c r="P454" s="95">
        <v>0</v>
      </c>
      <c r="Q454" s="97">
        <v>0</v>
      </c>
    </row>
    <row r="455" spans="1:17" x14ac:dyDescent="0.25">
      <c r="A455" s="98">
        <f t="shared" si="18"/>
        <v>57891</v>
      </c>
      <c r="B455" s="98" t="str">
        <f>+asset_level_drivers!$C$1</f>
        <v>Munson</v>
      </c>
      <c r="C455" s="99">
        <v>33</v>
      </c>
      <c r="D455" s="100">
        <v>0.7254204864501953</v>
      </c>
      <c r="E455" s="100">
        <v>8.0971746826171866</v>
      </c>
      <c r="F455" s="100">
        <v>0.7530372924804688</v>
      </c>
      <c r="G455" s="100">
        <v>0.56472308731079102</v>
      </c>
      <c r="H455" s="100">
        <v>0.5440653457641601</v>
      </c>
      <c r="I455" s="100">
        <v>4.6153897094726561</v>
      </c>
      <c r="J455" s="100">
        <v>0.50830019378662106</v>
      </c>
      <c r="K455" s="101">
        <v>44.188606445312502</v>
      </c>
      <c r="L455" s="102">
        <f t="shared" si="17"/>
        <v>0</v>
      </c>
      <c r="M455" s="102">
        <v>0</v>
      </c>
      <c r="N455" s="102">
        <v>0</v>
      </c>
      <c r="O455" s="103">
        <v>0</v>
      </c>
      <c r="P455" s="104">
        <v>0</v>
      </c>
      <c r="Q455" s="105">
        <v>0</v>
      </c>
    </row>
    <row r="456" spans="1:17" x14ac:dyDescent="0.25">
      <c r="A456" s="106">
        <f t="shared" si="18"/>
        <v>57922</v>
      </c>
      <c r="B456" s="106" t="str">
        <f>+asset_level_drivers!$C$1</f>
        <v>Munson</v>
      </c>
      <c r="C456" s="93">
        <v>33</v>
      </c>
      <c r="D456" s="94">
        <v>0.72168963623046878</v>
      </c>
      <c r="E456" s="94">
        <v>8.0555305175781253</v>
      </c>
      <c r="F456" s="94">
        <v>0.74916442108154302</v>
      </c>
      <c r="G456" s="94">
        <v>0.56176920700073241</v>
      </c>
      <c r="H456" s="94">
        <v>0.54126722717285158</v>
      </c>
      <c r="I456" s="94">
        <v>4.5916522216796878</v>
      </c>
      <c r="J456" s="94">
        <v>0.5056859970092773</v>
      </c>
      <c r="K456" s="95">
        <v>44.170181640625003</v>
      </c>
      <c r="L456" s="94">
        <f t="shared" si="17"/>
        <v>0</v>
      </c>
      <c r="M456" s="94">
        <v>0</v>
      </c>
      <c r="N456" s="94">
        <v>0</v>
      </c>
      <c r="O456" s="96">
        <v>0</v>
      </c>
      <c r="P456" s="95">
        <v>0</v>
      </c>
      <c r="Q456" s="97">
        <v>0</v>
      </c>
    </row>
    <row r="457" spans="1:17" x14ac:dyDescent="0.25">
      <c r="A457" s="98">
        <f t="shared" si="18"/>
        <v>57953</v>
      </c>
      <c r="B457" s="98" t="str">
        <f>+asset_level_drivers!$C$1</f>
        <v>Munson</v>
      </c>
      <c r="C457" s="99">
        <v>33</v>
      </c>
      <c r="D457" s="100">
        <v>0.71797797393798823</v>
      </c>
      <c r="E457" s="100">
        <v>8.0141009521484374</v>
      </c>
      <c r="F457" s="100">
        <v>0.74531149291992183</v>
      </c>
      <c r="G457" s="100">
        <v>0.55883081436157223</v>
      </c>
      <c r="H457" s="100">
        <v>0.53848347473144531</v>
      </c>
      <c r="I457" s="100">
        <v>4.5680374755859372</v>
      </c>
      <c r="J457" s="100">
        <v>0.50308528900146487</v>
      </c>
      <c r="K457" s="101">
        <v>44.151850585937503</v>
      </c>
      <c r="L457" s="102">
        <f t="shared" si="17"/>
        <v>0</v>
      </c>
      <c r="M457" s="102">
        <v>0</v>
      </c>
      <c r="N457" s="102">
        <v>0</v>
      </c>
      <c r="O457" s="103">
        <v>0</v>
      </c>
      <c r="P457" s="104">
        <v>0</v>
      </c>
      <c r="Q457" s="105">
        <v>0</v>
      </c>
    </row>
    <row r="458" spans="1:17" x14ac:dyDescent="0.25">
      <c r="A458" s="106">
        <f t="shared" si="18"/>
        <v>57983</v>
      </c>
      <c r="B458" s="106" t="str">
        <f>+asset_level_drivers!$C$1</f>
        <v>Munson</v>
      </c>
      <c r="C458" s="93">
        <v>33</v>
      </c>
      <c r="D458" s="94">
        <v>0.71428540039062505</v>
      </c>
      <c r="E458" s="94">
        <v>7.9728841552734373</v>
      </c>
      <c r="F458" s="94">
        <v>0.74147828674316407</v>
      </c>
      <c r="G458" s="94">
        <v>0.55590783691406254</v>
      </c>
      <c r="H458" s="94">
        <v>0.53571405792236326</v>
      </c>
      <c r="I458" s="94">
        <v>4.5445438842773438</v>
      </c>
      <c r="J458" s="94">
        <v>0.50049787139892576</v>
      </c>
      <c r="K458" s="95">
        <v>44.13361328125</v>
      </c>
      <c r="L458" s="94">
        <f t="shared" si="17"/>
        <v>0</v>
      </c>
      <c r="M458" s="94">
        <v>0</v>
      </c>
      <c r="N458" s="94">
        <v>0</v>
      </c>
      <c r="O458" s="96">
        <v>0</v>
      </c>
      <c r="P458" s="95">
        <v>0</v>
      </c>
      <c r="Q458" s="97">
        <v>0</v>
      </c>
    </row>
    <row r="459" spans="1:17" x14ac:dyDescent="0.25">
      <c r="A459" s="98">
        <f t="shared" si="18"/>
        <v>58014</v>
      </c>
      <c r="B459" s="98" t="str">
        <f>+asset_level_drivers!$C$1</f>
        <v>Munson</v>
      </c>
      <c r="C459" s="99">
        <v>33</v>
      </c>
      <c r="D459" s="100">
        <v>0.71061180877685548</v>
      </c>
      <c r="E459" s="100">
        <v>7.9318793945312498</v>
      </c>
      <c r="F459" s="100">
        <v>0.7376648635864258</v>
      </c>
      <c r="G459" s="100">
        <v>0.55300017166137694</v>
      </c>
      <c r="H459" s="100">
        <v>0.53295884704589847</v>
      </c>
      <c r="I459" s="100">
        <v>4.5211710205078122</v>
      </c>
      <c r="J459" s="100">
        <v>0.49792381286621096</v>
      </c>
      <c r="K459" s="101">
        <v>44.115472656249999</v>
      </c>
      <c r="L459" s="102">
        <f t="shared" si="17"/>
        <v>0</v>
      </c>
      <c r="M459" s="102">
        <v>0</v>
      </c>
      <c r="N459" s="102">
        <v>0</v>
      </c>
      <c r="O459" s="103">
        <v>0</v>
      </c>
      <c r="P459" s="104">
        <v>0</v>
      </c>
      <c r="Q459" s="105">
        <v>0</v>
      </c>
    </row>
    <row r="460" spans="1:17" x14ac:dyDescent="0.25">
      <c r="A460" s="106">
        <f t="shared" si="18"/>
        <v>58044</v>
      </c>
      <c r="B460" s="106" t="str">
        <f>+asset_level_drivers!$C$1</f>
        <v>Munson</v>
      </c>
      <c r="C460" s="93">
        <v>33</v>
      </c>
      <c r="D460" s="94">
        <v>0.61433184814453123</v>
      </c>
      <c r="E460" s="94">
        <v>6.5466258544921878</v>
      </c>
      <c r="F460" s="94">
        <v>0.60883628082275387</v>
      </c>
      <c r="G460" s="94">
        <v>0.55010777664184574</v>
      </c>
      <c r="H460" s="94">
        <v>0.46074888610839843</v>
      </c>
      <c r="I460" s="94">
        <v>3.7315767822265626</v>
      </c>
      <c r="J460" s="94">
        <v>0.41096450805664064</v>
      </c>
      <c r="K460" s="95">
        <v>36.872728027343747</v>
      </c>
      <c r="L460" s="94">
        <f t="shared" si="17"/>
        <v>0</v>
      </c>
      <c r="M460" s="94">
        <v>0</v>
      </c>
      <c r="N460" s="94">
        <v>0</v>
      </c>
      <c r="O460" s="96">
        <v>0</v>
      </c>
      <c r="P460" s="95">
        <v>0</v>
      </c>
      <c r="Q460" s="97">
        <v>0</v>
      </c>
    </row>
    <row r="461" spans="1:17" x14ac:dyDescent="0.25">
      <c r="A461" s="98">
        <f t="shared" si="18"/>
        <v>58075</v>
      </c>
      <c r="B461" s="98" t="str">
        <f>+asset_level_drivers!$C$1</f>
        <v>Munson</v>
      </c>
      <c r="C461" s="99">
        <v>33</v>
      </c>
      <c r="D461" s="100">
        <v>0.61117234039306645</v>
      </c>
      <c r="E461" s="100">
        <v>6.5129564208984378</v>
      </c>
      <c r="F461" s="100">
        <v>0.60570500946044925</v>
      </c>
      <c r="G461" s="100">
        <v>0.5472305450439453</v>
      </c>
      <c r="H461" s="100">
        <v>0.45837926483154295</v>
      </c>
      <c r="I461" s="100">
        <v>3.7123852539062501</v>
      </c>
      <c r="J461" s="100">
        <v>0.4088508758544922</v>
      </c>
      <c r="K461" s="101">
        <v>36.857110839843749</v>
      </c>
      <c r="L461" s="102">
        <f t="shared" si="17"/>
        <v>0</v>
      </c>
      <c r="M461" s="102">
        <v>0</v>
      </c>
      <c r="N461" s="102">
        <v>0</v>
      </c>
      <c r="O461" s="103">
        <v>0</v>
      </c>
      <c r="P461" s="104">
        <v>0</v>
      </c>
      <c r="Q461" s="105">
        <v>0</v>
      </c>
    </row>
    <row r="462" spans="1:17" x14ac:dyDescent="0.25">
      <c r="A462" s="106">
        <f t="shared" si="18"/>
        <v>58106</v>
      </c>
      <c r="B462" s="106" t="str">
        <f>+asset_level_drivers!$C$1</f>
        <v>Munson</v>
      </c>
      <c r="C462" s="93">
        <v>33</v>
      </c>
      <c r="D462" s="94">
        <v>0.60802908325195315</v>
      </c>
      <c r="E462" s="94">
        <v>6.4794604492187498</v>
      </c>
      <c r="F462" s="94">
        <v>0.6025898818969726</v>
      </c>
      <c r="G462" s="94">
        <v>0.54436840438842771</v>
      </c>
      <c r="H462" s="94">
        <v>0.45602181243896484</v>
      </c>
      <c r="I462" s="94">
        <v>3.6932924194335937</v>
      </c>
      <c r="J462" s="94">
        <v>0.40674818420410158</v>
      </c>
      <c r="K462" s="95">
        <v>36.841574707031249</v>
      </c>
      <c r="L462" s="94">
        <f t="shared" si="17"/>
        <v>0</v>
      </c>
      <c r="M462" s="94">
        <v>0</v>
      </c>
      <c r="N462" s="94">
        <v>0</v>
      </c>
      <c r="O462" s="96">
        <v>0</v>
      </c>
      <c r="P462" s="95">
        <v>0</v>
      </c>
      <c r="Q462" s="97">
        <v>0</v>
      </c>
    </row>
    <row r="463" spans="1:17" x14ac:dyDescent="0.25">
      <c r="A463" s="98">
        <f t="shared" si="18"/>
        <v>58134</v>
      </c>
      <c r="B463" s="98" t="str">
        <f>+asset_level_drivers!$C$1</f>
        <v>Munson</v>
      </c>
      <c r="C463" s="99">
        <v>33</v>
      </c>
      <c r="D463" s="100">
        <v>0.6049019775390625</v>
      </c>
      <c r="E463" s="100">
        <v>6.44613671875</v>
      </c>
      <c r="F463" s="100">
        <v>0.59949076080322261</v>
      </c>
      <c r="G463" s="100">
        <v>0.5415212554931641</v>
      </c>
      <c r="H463" s="100">
        <v>0.45367646789550781</v>
      </c>
      <c r="I463" s="100">
        <v>3.6742980346679688</v>
      </c>
      <c r="J463" s="100">
        <v>0.40465628814697263</v>
      </c>
      <c r="K463" s="101">
        <v>36.826119628906248</v>
      </c>
      <c r="L463" s="102">
        <f t="shared" si="17"/>
        <v>0</v>
      </c>
      <c r="M463" s="102">
        <v>0</v>
      </c>
      <c r="N463" s="102">
        <v>0</v>
      </c>
      <c r="O463" s="103">
        <v>0</v>
      </c>
      <c r="P463" s="104">
        <v>0</v>
      </c>
      <c r="Q463" s="105">
        <v>0</v>
      </c>
    </row>
    <row r="464" spans="1:17" x14ac:dyDescent="0.25">
      <c r="A464" s="106">
        <f t="shared" si="18"/>
        <v>58165</v>
      </c>
      <c r="B464" s="106" t="str">
        <f>+asset_level_drivers!$C$1</f>
        <v>Munson</v>
      </c>
      <c r="C464" s="93">
        <v>33</v>
      </c>
      <c r="D464" s="94">
        <v>0.60179096984863278</v>
      </c>
      <c r="E464" s="94">
        <v>6.4129841308593747</v>
      </c>
      <c r="F464" s="94">
        <v>0.59640757751464846</v>
      </c>
      <c r="G464" s="94">
        <v>0.53868905258178712</v>
      </c>
      <c r="H464" s="94">
        <v>0.45134324645996093</v>
      </c>
      <c r="I464" s="94">
        <v>3.6554009399414062</v>
      </c>
      <c r="J464" s="94">
        <v>0.40257513427734376</v>
      </c>
      <c r="K464" s="95">
        <v>36.810743164062501</v>
      </c>
      <c r="L464" s="94">
        <f t="shared" si="17"/>
        <v>0</v>
      </c>
      <c r="M464" s="94">
        <v>0</v>
      </c>
      <c r="N464" s="94">
        <v>0</v>
      </c>
      <c r="O464" s="96">
        <v>0</v>
      </c>
      <c r="P464" s="95">
        <v>0</v>
      </c>
      <c r="Q464" s="97">
        <v>0</v>
      </c>
    </row>
    <row r="465" spans="1:17" x14ac:dyDescent="0.25">
      <c r="A465" s="98">
        <f t="shared" si="18"/>
        <v>58195</v>
      </c>
      <c r="B465" s="98" t="str">
        <f>+asset_level_drivers!$C$1</f>
        <v>Munson</v>
      </c>
      <c r="C465" s="99">
        <v>33</v>
      </c>
      <c r="D465" s="100">
        <v>0.59869595336914061</v>
      </c>
      <c r="E465" s="100">
        <v>6.3800020751953124</v>
      </c>
      <c r="F465" s="100">
        <v>0.5933402481079102</v>
      </c>
      <c r="G465" s="100">
        <v>0.5358716926574707</v>
      </c>
      <c r="H465" s="100">
        <v>0.44902197265624999</v>
      </c>
      <c r="I465" s="100">
        <v>3.6366011962890625</v>
      </c>
      <c r="J465" s="100">
        <v>0.40050470733642579</v>
      </c>
      <c r="K465" s="101">
        <v>36.795447753906252</v>
      </c>
      <c r="L465" s="102">
        <f t="shared" si="17"/>
        <v>0</v>
      </c>
      <c r="M465" s="102">
        <v>0</v>
      </c>
      <c r="N465" s="102">
        <v>0</v>
      </c>
      <c r="O465" s="103">
        <v>0</v>
      </c>
      <c r="P465" s="104">
        <v>0</v>
      </c>
      <c r="Q465" s="105">
        <v>0</v>
      </c>
    </row>
    <row r="466" spans="1:17" x14ac:dyDescent="0.25">
      <c r="A466" s="106">
        <f t="shared" si="18"/>
        <v>58226</v>
      </c>
      <c r="B466" s="106" t="str">
        <f>+asset_level_drivers!$C$1</f>
        <v>Munson</v>
      </c>
      <c r="C466" s="93">
        <v>33</v>
      </c>
      <c r="D466" s="94">
        <v>0.59561685943603515</v>
      </c>
      <c r="E466" s="94">
        <v>6.3471894531249999</v>
      </c>
      <c r="F466" s="94">
        <v>0.59028867340087887</v>
      </c>
      <c r="G466" s="94">
        <v>0.53306910324096679</v>
      </c>
      <c r="H466" s="94">
        <v>0.44671265411376954</v>
      </c>
      <c r="I466" s="94">
        <v>3.6178978271484374</v>
      </c>
      <c r="J466" s="94">
        <v>0.3984448776245117</v>
      </c>
      <c r="K466" s="95">
        <v>36.78023095703125</v>
      </c>
      <c r="L466" s="94">
        <f t="shared" si="17"/>
        <v>0</v>
      </c>
      <c r="M466" s="94">
        <v>0</v>
      </c>
      <c r="N466" s="94">
        <v>0</v>
      </c>
      <c r="O466" s="96">
        <v>0</v>
      </c>
      <c r="P466" s="95">
        <v>0</v>
      </c>
      <c r="Q466" s="97">
        <v>0</v>
      </c>
    </row>
    <row r="467" spans="1:17" x14ac:dyDescent="0.25">
      <c r="A467" s="98">
        <f t="shared" si="18"/>
        <v>58256</v>
      </c>
      <c r="B467" s="98" t="str">
        <f>+asset_level_drivers!$C$1</f>
        <v>Munson</v>
      </c>
      <c r="C467" s="99">
        <v>33</v>
      </c>
      <c r="D467" s="100">
        <v>0.59255360412597657</v>
      </c>
      <c r="E467" s="100">
        <v>6.3145460205078123</v>
      </c>
      <c r="F467" s="100">
        <v>0.58725283813476559</v>
      </c>
      <c r="G467" s="100">
        <v>0.53028121185302735</v>
      </c>
      <c r="H467" s="100">
        <v>0.44441520690917968</v>
      </c>
      <c r="I467" s="100">
        <v>3.5992910766601565</v>
      </c>
      <c r="J467" s="100">
        <v>0.39639569091796872</v>
      </c>
      <c r="K467" s="101">
        <v>36.765093261718746</v>
      </c>
      <c r="L467" s="102">
        <f t="shared" si="17"/>
        <v>0</v>
      </c>
      <c r="M467" s="102">
        <v>0</v>
      </c>
      <c r="N467" s="102">
        <v>0</v>
      </c>
      <c r="O467" s="103">
        <v>0</v>
      </c>
      <c r="P467" s="104">
        <v>0</v>
      </c>
      <c r="Q467" s="105">
        <v>0</v>
      </c>
    </row>
    <row r="468" spans="1:17" x14ac:dyDescent="0.25">
      <c r="A468" s="106">
        <f t="shared" si="18"/>
        <v>58287</v>
      </c>
      <c r="B468" s="106" t="str">
        <f>+asset_level_drivers!$C$1</f>
        <v>Munson</v>
      </c>
      <c r="C468" s="93">
        <v>33</v>
      </c>
      <c r="D468" s="94">
        <v>0.5895061111450195</v>
      </c>
      <c r="E468" s="94">
        <v>6.2820703125000001</v>
      </c>
      <c r="F468" s="94">
        <v>0.58423260498046869</v>
      </c>
      <c r="G468" s="94">
        <v>0.52750794601440432</v>
      </c>
      <c r="H468" s="94">
        <v>0.44212958526611329</v>
      </c>
      <c r="I468" s="94">
        <v>3.5807799072265625</v>
      </c>
      <c r="J468" s="94">
        <v>0.39435700988769529</v>
      </c>
      <c r="K468" s="95">
        <v>36.750032226562503</v>
      </c>
      <c r="L468" s="94">
        <f t="shared" si="17"/>
        <v>0</v>
      </c>
      <c r="M468" s="94">
        <v>0</v>
      </c>
      <c r="N468" s="94">
        <v>0</v>
      </c>
      <c r="O468" s="96">
        <v>0</v>
      </c>
      <c r="P468" s="95">
        <v>0</v>
      </c>
      <c r="Q468" s="97">
        <v>0</v>
      </c>
    </row>
    <row r="469" spans="1:17" x14ac:dyDescent="0.25">
      <c r="A469" s="98">
        <f t="shared" si="18"/>
        <v>58318</v>
      </c>
      <c r="B469" s="98" t="str">
        <f>+asset_level_drivers!$C$1</f>
        <v>Munson</v>
      </c>
      <c r="C469" s="99">
        <v>33</v>
      </c>
      <c r="D469" s="100">
        <v>0.47343035888671875</v>
      </c>
      <c r="E469" s="100">
        <v>5.2077343750000002</v>
      </c>
      <c r="F469" s="100">
        <v>0.48431933593749998</v>
      </c>
      <c r="G469" s="100">
        <v>0.47343035888671875</v>
      </c>
      <c r="H469" s="100">
        <v>0.35507275390624998</v>
      </c>
      <c r="I469" s="100">
        <v>2.9684086914062502</v>
      </c>
      <c r="J469" s="100">
        <v>0.32691555786132814</v>
      </c>
      <c r="K469" s="101">
        <v>29.537199218750001</v>
      </c>
      <c r="L469" s="102">
        <f t="shared" si="17"/>
        <v>0</v>
      </c>
      <c r="M469" s="102">
        <v>0</v>
      </c>
      <c r="N469" s="102">
        <v>0</v>
      </c>
      <c r="O469" s="103">
        <v>0</v>
      </c>
      <c r="P469" s="104">
        <v>0</v>
      </c>
      <c r="Q469" s="105">
        <v>0</v>
      </c>
    </row>
    <row r="470" spans="1:17" x14ac:dyDescent="0.25">
      <c r="A470" s="106">
        <f t="shared" si="18"/>
        <v>58348</v>
      </c>
      <c r="B470" s="106" t="str">
        <f>+asset_level_drivers!$C$1</f>
        <v>Munson</v>
      </c>
      <c r="C470" s="93">
        <v>33</v>
      </c>
      <c r="D470" s="94">
        <v>0.47099551391601563</v>
      </c>
      <c r="E470" s="94">
        <v>5.1809511718749999</v>
      </c>
      <c r="F470" s="94">
        <v>0.48182852172851565</v>
      </c>
      <c r="G470" s="94">
        <v>0.47099551391601563</v>
      </c>
      <c r="H470" s="94">
        <v>0.35324664306640624</v>
      </c>
      <c r="I470" s="94">
        <v>2.9531420898437499</v>
      </c>
      <c r="J470" s="94">
        <v>0.3252342529296875</v>
      </c>
      <c r="K470" s="95">
        <v>29.524560546875001</v>
      </c>
      <c r="L470" s="94">
        <f t="shared" si="17"/>
        <v>0</v>
      </c>
      <c r="M470" s="94">
        <v>0</v>
      </c>
      <c r="N470" s="94">
        <v>0</v>
      </c>
      <c r="O470" s="96">
        <v>0</v>
      </c>
      <c r="P470" s="95">
        <v>0</v>
      </c>
      <c r="Q470" s="97">
        <v>0</v>
      </c>
    </row>
    <row r="471" spans="1:17" x14ac:dyDescent="0.25">
      <c r="A471" s="98">
        <f t="shared" si="18"/>
        <v>58379</v>
      </c>
      <c r="B471" s="98" t="str">
        <f>+asset_level_drivers!$C$1</f>
        <v>Munson</v>
      </c>
      <c r="C471" s="99">
        <v>33</v>
      </c>
      <c r="D471" s="100">
        <v>0.46857318115234375</v>
      </c>
      <c r="E471" s="100">
        <v>5.1543056640625</v>
      </c>
      <c r="F471" s="100">
        <v>0.47935046386718749</v>
      </c>
      <c r="G471" s="100">
        <v>0.46857318115234375</v>
      </c>
      <c r="H471" s="100">
        <v>0.35142987060546876</v>
      </c>
      <c r="I471" s="100">
        <v>2.9379541015625001</v>
      </c>
      <c r="J471" s="100">
        <v>0.32356158447265626</v>
      </c>
      <c r="K471" s="101">
        <v>29.511988281250002</v>
      </c>
      <c r="L471" s="102">
        <f t="shared" si="17"/>
        <v>0</v>
      </c>
      <c r="M471" s="102">
        <v>0</v>
      </c>
      <c r="N471" s="102">
        <v>0</v>
      </c>
      <c r="O471" s="103">
        <v>0</v>
      </c>
      <c r="P471" s="104">
        <v>0</v>
      </c>
      <c r="Q471" s="105">
        <v>0</v>
      </c>
    </row>
    <row r="472" spans="1:17" x14ac:dyDescent="0.25">
      <c r="A472" s="106">
        <f t="shared" si="18"/>
        <v>58409</v>
      </c>
      <c r="B472" s="106" t="str">
        <f>+asset_level_drivers!$C$1</f>
        <v>Munson</v>
      </c>
      <c r="C472" s="93">
        <v>33</v>
      </c>
      <c r="D472" s="94">
        <v>0.46616329956054686</v>
      </c>
      <c r="E472" s="94">
        <v>5.1277968749999996</v>
      </c>
      <c r="F472" s="94">
        <v>0.47688516235351563</v>
      </c>
      <c r="G472" s="94">
        <v>0.46616329956054686</v>
      </c>
      <c r="H472" s="94">
        <v>0.34962246704101563</v>
      </c>
      <c r="I472" s="94">
        <v>2.9228442382812498</v>
      </c>
      <c r="J472" s="94">
        <v>0.32189749145507812</v>
      </c>
      <c r="K472" s="95">
        <v>29.499480468750001</v>
      </c>
      <c r="L472" s="94">
        <f t="shared" si="17"/>
        <v>0</v>
      </c>
      <c r="M472" s="94">
        <v>0</v>
      </c>
      <c r="N472" s="94">
        <v>0</v>
      </c>
      <c r="O472" s="96">
        <v>0</v>
      </c>
      <c r="P472" s="95">
        <v>0</v>
      </c>
      <c r="Q472" s="97">
        <v>0</v>
      </c>
    </row>
    <row r="473" spans="1:17" x14ac:dyDescent="0.25">
      <c r="A473" s="98">
        <f t="shared" si="18"/>
        <v>58440</v>
      </c>
      <c r="B473" s="98" t="str">
        <f>+asset_level_drivers!$C$1</f>
        <v>Munson</v>
      </c>
      <c r="C473" s="99">
        <v>33</v>
      </c>
      <c r="D473" s="100">
        <v>0.46376580810546875</v>
      </c>
      <c r="E473" s="100">
        <v>5.1014243164062503</v>
      </c>
      <c r="F473" s="100">
        <v>0.47443252563476562</v>
      </c>
      <c r="G473" s="100">
        <v>0.46376580810546875</v>
      </c>
      <c r="H473" s="100">
        <v>0.34782434082031249</v>
      </c>
      <c r="I473" s="100">
        <v>2.9078120117187498</v>
      </c>
      <c r="J473" s="100">
        <v>0.32024197387695313</v>
      </c>
      <c r="K473" s="101">
        <v>29.487037109374999</v>
      </c>
      <c r="L473" s="102">
        <f t="shared" si="17"/>
        <v>0</v>
      </c>
      <c r="M473" s="102">
        <v>0</v>
      </c>
      <c r="N473" s="102">
        <v>0</v>
      </c>
      <c r="O473" s="103">
        <v>0</v>
      </c>
      <c r="P473" s="104">
        <v>0</v>
      </c>
      <c r="Q473" s="105">
        <v>0</v>
      </c>
    </row>
    <row r="474" spans="1:17" x14ac:dyDescent="0.25">
      <c r="A474" s="106">
        <f t="shared" si="18"/>
        <v>58471</v>
      </c>
      <c r="B474" s="106" t="str">
        <f>+asset_level_drivers!$C$1</f>
        <v>Munson</v>
      </c>
      <c r="C474" s="93">
        <v>33</v>
      </c>
      <c r="D474" s="94">
        <v>0.46138064575195314</v>
      </c>
      <c r="E474" s="94">
        <v>5.0751875000000002</v>
      </c>
      <c r="F474" s="94">
        <v>0.47199249267578125</v>
      </c>
      <c r="G474" s="94">
        <v>0.46138064575195314</v>
      </c>
      <c r="H474" s="94">
        <v>0.34603549194335936</v>
      </c>
      <c r="I474" s="94">
        <v>2.8928566894531249</v>
      </c>
      <c r="J474" s="94">
        <v>0.31859497070312498</v>
      </c>
      <c r="K474" s="95">
        <v>29.474658203124999</v>
      </c>
      <c r="L474" s="94">
        <f t="shared" si="17"/>
        <v>0</v>
      </c>
      <c r="M474" s="94">
        <v>0</v>
      </c>
      <c r="N474" s="94">
        <v>0</v>
      </c>
      <c r="O474" s="96">
        <v>0</v>
      </c>
      <c r="P474" s="95">
        <v>0</v>
      </c>
      <c r="Q474" s="97">
        <v>0</v>
      </c>
    </row>
    <row r="475" spans="1:17" x14ac:dyDescent="0.25">
      <c r="A475" s="98">
        <f t="shared" si="18"/>
        <v>58500</v>
      </c>
      <c r="B475" s="98" t="str">
        <f>+asset_level_drivers!$C$1</f>
        <v>Munson</v>
      </c>
      <c r="C475" s="99">
        <v>33</v>
      </c>
      <c r="D475" s="100">
        <v>0.45900775146484374</v>
      </c>
      <c r="E475" s="100">
        <v>5.0490859375000001</v>
      </c>
      <c r="F475" s="100">
        <v>0.46956503295898439</v>
      </c>
      <c r="G475" s="100">
        <v>0.45900775146484374</v>
      </c>
      <c r="H475" s="100">
        <v>0.34425579833984377</v>
      </c>
      <c r="I475" s="100">
        <v>2.8779790039062498</v>
      </c>
      <c r="J475" s="100">
        <v>0.31695642089843751</v>
      </c>
      <c r="K475" s="101">
        <v>29.462341796874998</v>
      </c>
      <c r="L475" s="102">
        <f t="shared" si="17"/>
        <v>0</v>
      </c>
      <c r="M475" s="102">
        <v>0</v>
      </c>
      <c r="N475" s="102">
        <v>0</v>
      </c>
      <c r="O475" s="103">
        <v>0</v>
      </c>
      <c r="P475" s="104">
        <v>0</v>
      </c>
      <c r="Q475" s="105">
        <v>0</v>
      </c>
    </row>
    <row r="476" spans="1:17" x14ac:dyDescent="0.25">
      <c r="A476" s="106">
        <f t="shared" si="18"/>
        <v>58531</v>
      </c>
      <c r="B476" s="106" t="str">
        <f>+asset_level_drivers!$C$1</f>
        <v>Munson</v>
      </c>
      <c r="C476" s="93">
        <v>33</v>
      </c>
      <c r="D476" s="94">
        <v>0.45664706420898438</v>
      </c>
      <c r="E476" s="94">
        <v>5.0231181640624998</v>
      </c>
      <c r="F476" s="94">
        <v>0.4671500244140625</v>
      </c>
      <c r="G476" s="94">
        <v>0.45664706420898438</v>
      </c>
      <c r="H476" s="94">
        <v>0.34248529052734378</v>
      </c>
      <c r="I476" s="94">
        <v>2.8631772460937501</v>
      </c>
      <c r="J476" s="94">
        <v>0.3153262634277344</v>
      </c>
      <c r="K476" s="95">
        <v>29.45008984375</v>
      </c>
      <c r="L476" s="94">
        <f t="shared" si="17"/>
        <v>0</v>
      </c>
      <c r="M476" s="94">
        <v>0</v>
      </c>
      <c r="N476" s="94">
        <v>0</v>
      </c>
      <c r="O476" s="96">
        <v>0</v>
      </c>
      <c r="P476" s="95">
        <v>0</v>
      </c>
      <c r="Q476" s="97">
        <v>0</v>
      </c>
    </row>
    <row r="477" spans="1:17" x14ac:dyDescent="0.25">
      <c r="A477" s="98">
        <f t="shared" si="18"/>
        <v>58561</v>
      </c>
      <c r="B477" s="98" t="str">
        <f>+asset_level_drivers!$C$1</f>
        <v>Munson</v>
      </c>
      <c r="C477" s="99">
        <v>33</v>
      </c>
      <c r="D477" s="100">
        <v>0.45429852294921874</v>
      </c>
      <c r="E477" s="100">
        <v>4.9972841796875</v>
      </c>
      <c r="F477" s="100">
        <v>0.46474746704101561</v>
      </c>
      <c r="G477" s="100">
        <v>0.45429852294921874</v>
      </c>
      <c r="H477" s="100">
        <v>0.340723876953125</v>
      </c>
      <c r="I477" s="100">
        <v>2.8484521484375001</v>
      </c>
      <c r="J477" s="100">
        <v>0.31370455932617186</v>
      </c>
      <c r="K477" s="101">
        <v>29.437900390625</v>
      </c>
      <c r="L477" s="102">
        <f t="shared" si="17"/>
        <v>0</v>
      </c>
      <c r="M477" s="102">
        <v>0</v>
      </c>
      <c r="N477" s="102">
        <v>0</v>
      </c>
      <c r="O477" s="103">
        <v>0</v>
      </c>
      <c r="P477" s="104">
        <v>0</v>
      </c>
      <c r="Q477" s="105">
        <v>0</v>
      </c>
    </row>
    <row r="478" spans="1:17" x14ac:dyDescent="0.25">
      <c r="A478" s="106">
        <f t="shared" si="18"/>
        <v>58592</v>
      </c>
      <c r="B478" s="106" t="str">
        <f>+asset_level_drivers!$C$1</f>
        <v>Munson</v>
      </c>
      <c r="C478" s="93">
        <v>33</v>
      </c>
      <c r="D478" s="94">
        <v>0.45196206665039063</v>
      </c>
      <c r="E478" s="94">
        <v>4.9715830078124998</v>
      </c>
      <c r="F478" s="94">
        <v>0.46235726928710935</v>
      </c>
      <c r="G478" s="94">
        <v>0.45196206665039063</v>
      </c>
      <c r="H478" s="94">
        <v>0.3389715576171875</v>
      </c>
      <c r="I478" s="94">
        <v>2.8338022460937502</v>
      </c>
      <c r="J478" s="94">
        <v>0.31209115600585935</v>
      </c>
      <c r="K478" s="95">
        <v>29.425773437499998</v>
      </c>
      <c r="L478" s="94">
        <f t="shared" si="17"/>
        <v>0</v>
      </c>
      <c r="M478" s="94">
        <v>0</v>
      </c>
      <c r="N478" s="94">
        <v>0</v>
      </c>
      <c r="O478" s="96">
        <v>0</v>
      </c>
      <c r="P478" s="95">
        <v>0</v>
      </c>
      <c r="Q478" s="97">
        <v>0</v>
      </c>
    </row>
    <row r="479" spans="1:17" x14ac:dyDescent="0.25">
      <c r="A479" s="98">
        <f t="shared" si="18"/>
        <v>58622</v>
      </c>
      <c r="B479" s="98" t="str">
        <f>+asset_level_drivers!$C$1</f>
        <v>Munson</v>
      </c>
      <c r="C479" s="99">
        <v>33</v>
      </c>
      <c r="D479" s="100">
        <v>0.44963763427734377</v>
      </c>
      <c r="E479" s="100">
        <v>4.9460146484375</v>
      </c>
      <c r="F479" s="100">
        <v>0.45997940063476561</v>
      </c>
      <c r="G479" s="100">
        <v>0.44963763427734377</v>
      </c>
      <c r="H479" s="100">
        <v>0.33722821044921875</v>
      </c>
      <c r="I479" s="100">
        <v>2.8192285156249999</v>
      </c>
      <c r="J479" s="100">
        <v>0.31048611450195313</v>
      </c>
      <c r="K479" s="101">
        <v>29.413708984374999</v>
      </c>
      <c r="L479" s="102">
        <f t="shared" si="17"/>
        <v>0</v>
      </c>
      <c r="M479" s="102">
        <v>0</v>
      </c>
      <c r="N479" s="102">
        <v>0</v>
      </c>
      <c r="O479" s="103">
        <v>0</v>
      </c>
      <c r="P479" s="104">
        <v>0</v>
      </c>
      <c r="Q479" s="105">
        <v>0</v>
      </c>
    </row>
    <row r="480" spans="1:17" x14ac:dyDescent="0.25">
      <c r="A480" s="106">
        <f t="shared" si="18"/>
        <v>58653</v>
      </c>
      <c r="B480" s="106" t="str">
        <f>+asset_level_drivers!$C$1</f>
        <v>Munson</v>
      </c>
      <c r="C480" s="93">
        <v>33</v>
      </c>
      <c r="D480" s="94">
        <v>0.44732513427734377</v>
      </c>
      <c r="E480" s="94">
        <v>4.9205766601562502</v>
      </c>
      <c r="F480" s="94">
        <v>0.4576136779785156</v>
      </c>
      <c r="G480" s="94">
        <v>0.44732513427734377</v>
      </c>
      <c r="H480" s="94">
        <v>0.33549383544921874</v>
      </c>
      <c r="I480" s="94">
        <v>2.8047285156249999</v>
      </c>
      <c r="J480" s="94">
        <v>0.3088892517089844</v>
      </c>
      <c r="K480" s="95">
        <v>29.401707031250002</v>
      </c>
      <c r="L480" s="94">
        <f t="shared" si="17"/>
        <v>0</v>
      </c>
      <c r="M480" s="94">
        <v>0</v>
      </c>
      <c r="N480" s="94">
        <v>0</v>
      </c>
      <c r="O480" s="96">
        <v>0</v>
      </c>
      <c r="P480" s="95">
        <v>0</v>
      </c>
      <c r="Q480" s="97">
        <v>0</v>
      </c>
    </row>
    <row r="481" spans="1:17" x14ac:dyDescent="0.25">
      <c r="A481" s="98">
        <f t="shared" si="18"/>
        <v>58684</v>
      </c>
      <c r="B481" s="98" t="str">
        <f>+asset_level_drivers!$C$1</f>
        <v>Munson</v>
      </c>
      <c r="C481" s="99">
        <v>33</v>
      </c>
      <c r="D481" s="100">
        <v>0.44502453613281251</v>
      </c>
      <c r="E481" s="100">
        <v>4.8952705078124996</v>
      </c>
      <c r="F481" s="100">
        <v>0.45526019287109376</v>
      </c>
      <c r="G481" s="100">
        <v>0.44502453613281251</v>
      </c>
      <c r="H481" s="100">
        <v>0.3337684020996094</v>
      </c>
      <c r="I481" s="100">
        <v>2.7903041992187498</v>
      </c>
      <c r="J481" s="100">
        <v>0.30730065917968752</v>
      </c>
      <c r="K481" s="101">
        <v>29.389765624999999</v>
      </c>
      <c r="L481" s="102">
        <f t="shared" si="17"/>
        <v>0</v>
      </c>
      <c r="M481" s="102">
        <v>0</v>
      </c>
      <c r="N481" s="102">
        <v>0</v>
      </c>
      <c r="O481" s="103">
        <v>0</v>
      </c>
      <c r="P481" s="104">
        <v>0</v>
      </c>
      <c r="Q481" s="105">
        <v>0</v>
      </c>
    </row>
    <row r="482" spans="1:17" x14ac:dyDescent="0.25">
      <c r="A482" s="106">
        <f t="shared" si="18"/>
        <v>58714</v>
      </c>
      <c r="B482" s="106" t="str">
        <f>+asset_level_drivers!$C$1</f>
        <v>Munson</v>
      </c>
      <c r="C482" s="93">
        <v>33</v>
      </c>
      <c r="D482" s="94">
        <v>0.44273577880859377</v>
      </c>
      <c r="E482" s="94">
        <v>4.8700937499999997</v>
      </c>
      <c r="F482" s="94">
        <v>0.45291876220703126</v>
      </c>
      <c r="G482" s="94">
        <v>0.44273577880859377</v>
      </c>
      <c r="H482" s="94">
        <v>0.33205181884765628</v>
      </c>
      <c r="I482" s="94">
        <v>2.7759533691406251</v>
      </c>
      <c r="J482" s="94">
        <v>0.30572015380859374</v>
      </c>
      <c r="K482" s="95">
        <v>29.377886718749998</v>
      </c>
      <c r="L482" s="94">
        <f t="shared" si="17"/>
        <v>0</v>
      </c>
      <c r="M482" s="94">
        <v>0</v>
      </c>
      <c r="N482" s="94">
        <v>0</v>
      </c>
      <c r="O482" s="96">
        <v>0</v>
      </c>
      <c r="P482" s="95">
        <v>0</v>
      </c>
      <c r="Q482" s="97">
        <v>0</v>
      </c>
    </row>
    <row r="483" spans="1:17" x14ac:dyDescent="0.25">
      <c r="A483" s="98">
        <f t="shared" si="18"/>
        <v>58745</v>
      </c>
      <c r="B483" s="98" t="str">
        <f>+asset_level_drivers!$C$1</f>
        <v>Munson</v>
      </c>
      <c r="C483" s="99">
        <v>33</v>
      </c>
      <c r="D483" s="100">
        <v>0.44045877075195311</v>
      </c>
      <c r="E483" s="100">
        <v>4.8450468750000004</v>
      </c>
      <c r="F483" s="100">
        <v>0.45058941650390627</v>
      </c>
      <c r="G483" s="100">
        <v>0.44045877075195311</v>
      </c>
      <c r="H483" s="100">
        <v>0.33034408569335938</v>
      </c>
      <c r="I483" s="100">
        <v>2.7616767578124999</v>
      </c>
      <c r="J483" s="100">
        <v>0.3041478576660156</v>
      </c>
      <c r="K483" s="101">
        <v>29.3660703125</v>
      </c>
      <c r="L483" s="102">
        <f t="shared" si="17"/>
        <v>0</v>
      </c>
      <c r="M483" s="102">
        <v>0</v>
      </c>
      <c r="N483" s="102">
        <v>0</v>
      </c>
      <c r="O483" s="103">
        <v>0</v>
      </c>
      <c r="P483" s="104">
        <v>0</v>
      </c>
      <c r="Q483" s="105">
        <v>0</v>
      </c>
    </row>
    <row r="484" spans="1:17" x14ac:dyDescent="0.25">
      <c r="A484" s="106">
        <f t="shared" si="18"/>
        <v>58775</v>
      </c>
      <c r="B484" s="106" t="str">
        <f>+asset_level_drivers!$C$1</f>
        <v>Munson</v>
      </c>
      <c r="C484" s="93">
        <v>33</v>
      </c>
      <c r="D484" s="94">
        <v>0.4381934814453125</v>
      </c>
      <c r="E484" s="94">
        <v>4.8201289062499999</v>
      </c>
      <c r="F484" s="94">
        <v>0.44827203369140622</v>
      </c>
      <c r="G484" s="94">
        <v>0.4381934814453125</v>
      </c>
      <c r="H484" s="94">
        <v>0.32864511108398436</v>
      </c>
      <c r="I484" s="94">
        <v>2.747473388671875</v>
      </c>
      <c r="J484" s="94">
        <v>0.30258364868164062</v>
      </c>
      <c r="K484" s="95">
        <v>29.354312499999999</v>
      </c>
      <c r="L484" s="94">
        <f t="shared" si="17"/>
        <v>0</v>
      </c>
      <c r="M484" s="94">
        <v>0</v>
      </c>
      <c r="N484" s="94">
        <v>0</v>
      </c>
      <c r="O484" s="96">
        <v>0</v>
      </c>
      <c r="P484" s="95">
        <v>0</v>
      </c>
      <c r="Q484" s="97">
        <v>0</v>
      </c>
    </row>
    <row r="485" spans="1:17" x14ac:dyDescent="0.25">
      <c r="A485" s="98">
        <f t="shared" si="18"/>
        <v>58806</v>
      </c>
      <c r="B485" s="98" t="str">
        <f>+asset_level_drivers!$C$1</f>
        <v>Munson</v>
      </c>
      <c r="C485" s="99">
        <v>33</v>
      </c>
      <c r="D485" s="100">
        <v>0.43593984985351564</v>
      </c>
      <c r="E485" s="100">
        <v>4.7953388671874997</v>
      </c>
      <c r="F485" s="100">
        <v>0.44596655273437502</v>
      </c>
      <c r="G485" s="100">
        <v>0.43593984985351564</v>
      </c>
      <c r="H485" s="100">
        <v>0.32695489501953123</v>
      </c>
      <c r="I485" s="100">
        <v>2.7333432617187499</v>
      </c>
      <c r="J485" s="100">
        <v>0.30102743530273435</v>
      </c>
      <c r="K485" s="101">
        <v>29.342615234375</v>
      </c>
      <c r="L485" s="102">
        <f t="shared" si="17"/>
        <v>0</v>
      </c>
      <c r="M485" s="102">
        <v>0</v>
      </c>
      <c r="N485" s="102">
        <v>0</v>
      </c>
      <c r="O485" s="103">
        <v>0</v>
      </c>
      <c r="P485" s="104">
        <v>0</v>
      </c>
      <c r="Q485" s="105">
        <v>0</v>
      </c>
    </row>
    <row r="486" spans="1:17" x14ac:dyDescent="0.25">
      <c r="A486" s="106">
        <f t="shared" si="18"/>
        <v>58837</v>
      </c>
      <c r="B486" s="106" t="str">
        <f>+asset_level_drivers!$C$1</f>
        <v>Munson</v>
      </c>
      <c r="C486" s="93">
        <v>33</v>
      </c>
      <c r="D486" s="94">
        <v>0.43369781494140625</v>
      </c>
      <c r="E486" s="94">
        <v>4.7706762695312497</v>
      </c>
      <c r="F486" s="94">
        <v>0.44367294311523436</v>
      </c>
      <c r="G486" s="94">
        <v>0.43369781494140625</v>
      </c>
      <c r="H486" s="94">
        <v>0.32527337646484378</v>
      </c>
      <c r="I486" s="94">
        <v>2.7192854003906248</v>
      </c>
      <c r="J486" s="94">
        <v>0.29947924804687498</v>
      </c>
      <c r="K486" s="95">
        <v>29.330978515624999</v>
      </c>
      <c r="L486" s="94">
        <f t="shared" si="17"/>
        <v>0</v>
      </c>
      <c r="M486" s="94">
        <v>0</v>
      </c>
      <c r="N486" s="94">
        <v>0</v>
      </c>
      <c r="O486" s="96">
        <v>0</v>
      </c>
      <c r="P486" s="95">
        <v>0</v>
      </c>
      <c r="Q486" s="97">
        <v>0</v>
      </c>
    </row>
    <row r="487" spans="1:17" x14ac:dyDescent="0.25">
      <c r="A487" s="98">
        <f t="shared" si="18"/>
        <v>58865</v>
      </c>
      <c r="B487" s="98" t="str">
        <f>+asset_level_drivers!$C$1</f>
        <v>Munson</v>
      </c>
      <c r="C487" s="99">
        <v>33</v>
      </c>
      <c r="D487" s="100">
        <v>0.43146731567382812</v>
      </c>
      <c r="E487" s="100">
        <v>4.7461411132812499</v>
      </c>
      <c r="F487" s="100">
        <v>0.44139117431640623</v>
      </c>
      <c r="G487" s="100">
        <v>0.43146731567382812</v>
      </c>
      <c r="H487" s="100">
        <v>0.32360049438476562</v>
      </c>
      <c r="I487" s="100">
        <v>2.70530029296875</v>
      </c>
      <c r="J487" s="100">
        <v>0.29793905639648438</v>
      </c>
      <c r="K487" s="101">
        <v>29.319402343749999</v>
      </c>
      <c r="L487" s="102">
        <f t="shared" si="17"/>
        <v>0</v>
      </c>
      <c r="M487" s="102">
        <v>0</v>
      </c>
      <c r="N487" s="102">
        <v>0</v>
      </c>
      <c r="O487" s="103">
        <v>0</v>
      </c>
      <c r="P487" s="104">
        <v>0</v>
      </c>
      <c r="Q487" s="105">
        <v>0</v>
      </c>
    </row>
    <row r="488" spans="1:17" x14ac:dyDescent="0.25">
      <c r="A488" s="106">
        <f t="shared" si="18"/>
        <v>58896</v>
      </c>
      <c r="B488" s="106" t="str">
        <f>+asset_level_drivers!$C$1</f>
        <v>Munson</v>
      </c>
      <c r="C488" s="93">
        <v>33</v>
      </c>
      <c r="D488" s="94">
        <v>0</v>
      </c>
      <c r="E488" s="94">
        <v>0</v>
      </c>
      <c r="F488" s="94">
        <v>0</v>
      </c>
      <c r="G488" s="94">
        <v>4.4273577880859377E-4</v>
      </c>
      <c r="H488" s="94">
        <v>0</v>
      </c>
      <c r="I488" s="94">
        <v>0</v>
      </c>
      <c r="J488" s="94">
        <v>0</v>
      </c>
      <c r="K488" s="95">
        <v>0</v>
      </c>
      <c r="L488" s="94">
        <f t="shared" si="17"/>
        <v>0</v>
      </c>
      <c r="M488" s="94">
        <v>0</v>
      </c>
      <c r="N488" s="94">
        <v>0</v>
      </c>
      <c r="O488" s="96">
        <v>0</v>
      </c>
      <c r="P488" s="95">
        <v>0</v>
      </c>
      <c r="Q488" s="97">
        <v>0</v>
      </c>
    </row>
    <row r="489" spans="1:17" x14ac:dyDescent="0.25">
      <c r="A489" s="98">
        <f t="shared" si="18"/>
        <v>58926</v>
      </c>
      <c r="B489" s="98" t="str">
        <f>+asset_level_drivers!$C$1</f>
        <v>Munson</v>
      </c>
      <c r="C489" s="99">
        <v>33</v>
      </c>
      <c r="D489" s="100">
        <v>0</v>
      </c>
      <c r="E489" s="100">
        <v>0</v>
      </c>
      <c r="F489" s="100">
        <v>0</v>
      </c>
      <c r="G489" s="100">
        <v>4.4045877075195311E-4</v>
      </c>
      <c r="H489" s="100">
        <v>0</v>
      </c>
      <c r="I489" s="100">
        <v>0</v>
      </c>
      <c r="J489" s="100">
        <v>0</v>
      </c>
      <c r="K489" s="101">
        <v>0</v>
      </c>
      <c r="L489" s="102">
        <f t="shared" si="17"/>
        <v>0</v>
      </c>
      <c r="M489" s="102">
        <v>0</v>
      </c>
      <c r="N489" s="102">
        <v>0</v>
      </c>
      <c r="O489" s="103">
        <v>0</v>
      </c>
      <c r="P489" s="104">
        <v>0</v>
      </c>
      <c r="Q489" s="105">
        <v>0</v>
      </c>
    </row>
    <row r="490" spans="1:17" x14ac:dyDescent="0.25">
      <c r="A490" s="106">
        <f t="shared" si="18"/>
        <v>58957</v>
      </c>
      <c r="B490" s="106" t="str">
        <f>+asset_level_drivers!$C$1</f>
        <v>Munson</v>
      </c>
      <c r="C490" s="93">
        <v>33</v>
      </c>
      <c r="D490" s="94">
        <v>0</v>
      </c>
      <c r="E490" s="94">
        <v>0</v>
      </c>
      <c r="F490" s="94">
        <v>0</v>
      </c>
      <c r="G490" s="94">
        <v>4.3819348144531251E-4</v>
      </c>
      <c r="H490" s="94">
        <v>0</v>
      </c>
      <c r="I490" s="94">
        <v>0</v>
      </c>
      <c r="J490" s="94">
        <v>0</v>
      </c>
      <c r="K490" s="95">
        <v>0</v>
      </c>
      <c r="L490" s="94">
        <f t="shared" si="17"/>
        <v>0</v>
      </c>
      <c r="M490" s="94">
        <v>0</v>
      </c>
      <c r="N490" s="94">
        <v>0</v>
      </c>
      <c r="O490" s="96">
        <v>0</v>
      </c>
      <c r="P490" s="95">
        <v>0</v>
      </c>
      <c r="Q490" s="97">
        <v>0</v>
      </c>
    </row>
    <row r="491" spans="1:17" x14ac:dyDescent="0.25">
      <c r="A491" s="98">
        <f t="shared" si="18"/>
        <v>58987</v>
      </c>
      <c r="B491" s="98" t="str">
        <f>+asset_level_drivers!$C$1</f>
        <v>Munson</v>
      </c>
      <c r="C491" s="99">
        <v>33</v>
      </c>
      <c r="D491" s="100">
        <v>0</v>
      </c>
      <c r="E491" s="100">
        <v>0</v>
      </c>
      <c r="F491" s="100">
        <v>0</v>
      </c>
      <c r="G491" s="100">
        <v>4.3593984985351562E-4</v>
      </c>
      <c r="H491" s="100">
        <v>0</v>
      </c>
      <c r="I491" s="100">
        <v>0</v>
      </c>
      <c r="J491" s="100">
        <v>0</v>
      </c>
      <c r="K491" s="101">
        <v>0</v>
      </c>
      <c r="L491" s="102">
        <f t="shared" si="17"/>
        <v>0</v>
      </c>
      <c r="M491" s="102">
        <v>0</v>
      </c>
      <c r="N491" s="102">
        <v>0</v>
      </c>
      <c r="O491" s="103">
        <v>0</v>
      </c>
      <c r="P491" s="104">
        <v>0</v>
      </c>
      <c r="Q491" s="105">
        <v>0</v>
      </c>
    </row>
    <row r="492" spans="1:17" x14ac:dyDescent="0.25">
      <c r="A492" s="106">
        <f t="shared" si="18"/>
        <v>59018</v>
      </c>
      <c r="B492" s="106" t="str">
        <f>+asset_level_drivers!$C$1</f>
        <v>Munson</v>
      </c>
      <c r="C492" s="93">
        <v>33</v>
      </c>
      <c r="D492" s="94">
        <v>0</v>
      </c>
      <c r="E492" s="94">
        <v>0</v>
      </c>
      <c r="F492" s="94">
        <v>0</v>
      </c>
      <c r="G492" s="94">
        <v>4.3369781494140622E-4</v>
      </c>
      <c r="H492" s="94">
        <v>0</v>
      </c>
      <c r="I492" s="94">
        <v>0</v>
      </c>
      <c r="J492" s="94">
        <v>0</v>
      </c>
      <c r="K492" s="95">
        <v>0</v>
      </c>
      <c r="L492" s="94">
        <f t="shared" si="17"/>
        <v>0</v>
      </c>
      <c r="M492" s="94">
        <v>0</v>
      </c>
      <c r="N492" s="94">
        <v>0</v>
      </c>
      <c r="O492" s="96">
        <v>0</v>
      </c>
      <c r="P492" s="95">
        <v>0</v>
      </c>
      <c r="Q492" s="97">
        <v>0</v>
      </c>
    </row>
    <row r="493" spans="1:17" x14ac:dyDescent="0.25">
      <c r="A493" s="98">
        <f t="shared" si="18"/>
        <v>59049</v>
      </c>
      <c r="B493" s="98" t="str">
        <f>+asset_level_drivers!$C$1</f>
        <v>Munson</v>
      </c>
      <c r="C493" s="99">
        <v>33</v>
      </c>
      <c r="D493" s="100">
        <v>0</v>
      </c>
      <c r="E493" s="100">
        <v>0</v>
      </c>
      <c r="F493" s="100">
        <v>0</v>
      </c>
      <c r="G493" s="100">
        <v>0</v>
      </c>
      <c r="H493" s="100">
        <v>0</v>
      </c>
      <c r="I493" s="100">
        <v>0</v>
      </c>
      <c r="J493" s="100">
        <v>0</v>
      </c>
      <c r="K493" s="101">
        <v>0</v>
      </c>
      <c r="L493" s="102">
        <f t="shared" si="17"/>
        <v>0</v>
      </c>
      <c r="M493" s="102">
        <v>0</v>
      </c>
      <c r="N493" s="102">
        <v>0</v>
      </c>
      <c r="O493" s="103">
        <v>0</v>
      </c>
      <c r="P493" s="104">
        <v>0</v>
      </c>
      <c r="Q493" s="105">
        <v>0</v>
      </c>
    </row>
    <row r="494" spans="1:17" x14ac:dyDescent="0.25">
      <c r="A494" s="106">
        <f t="shared" si="18"/>
        <v>59079</v>
      </c>
      <c r="B494" s="106" t="str">
        <f>+asset_level_drivers!$C$1</f>
        <v>Munson</v>
      </c>
      <c r="C494" s="93">
        <v>33</v>
      </c>
      <c r="D494" s="94">
        <v>0</v>
      </c>
      <c r="E494" s="94">
        <v>0</v>
      </c>
      <c r="F494" s="94">
        <v>0</v>
      </c>
      <c r="G494" s="94">
        <v>0</v>
      </c>
      <c r="H494" s="94">
        <v>0</v>
      </c>
      <c r="I494" s="94">
        <v>0</v>
      </c>
      <c r="J494" s="94">
        <v>0</v>
      </c>
      <c r="K494" s="95">
        <v>0</v>
      </c>
      <c r="L494" s="94">
        <f t="shared" si="17"/>
        <v>0</v>
      </c>
      <c r="M494" s="94">
        <v>0</v>
      </c>
      <c r="N494" s="94">
        <v>0</v>
      </c>
      <c r="O494" s="96">
        <v>0</v>
      </c>
      <c r="P494" s="95">
        <v>0</v>
      </c>
      <c r="Q494" s="97">
        <v>0</v>
      </c>
    </row>
    <row r="495" spans="1:17" x14ac:dyDescent="0.25">
      <c r="A495" s="98">
        <f t="shared" si="18"/>
        <v>59110</v>
      </c>
      <c r="B495" s="98" t="str">
        <f>+asset_level_drivers!$C$1</f>
        <v>Munson</v>
      </c>
      <c r="C495" s="99">
        <v>33</v>
      </c>
      <c r="D495" s="100">
        <v>0</v>
      </c>
      <c r="E495" s="100">
        <v>0</v>
      </c>
      <c r="F495" s="100">
        <v>0</v>
      </c>
      <c r="G495" s="100">
        <v>0</v>
      </c>
      <c r="H495" s="100">
        <v>0</v>
      </c>
      <c r="I495" s="100">
        <v>0</v>
      </c>
      <c r="J495" s="100">
        <v>0</v>
      </c>
      <c r="K495" s="101">
        <v>0</v>
      </c>
      <c r="L495" s="102">
        <f t="shared" si="17"/>
        <v>0</v>
      </c>
      <c r="M495" s="102">
        <v>0</v>
      </c>
      <c r="N495" s="102">
        <v>0</v>
      </c>
      <c r="O495" s="103">
        <v>0</v>
      </c>
      <c r="P495" s="104">
        <v>0</v>
      </c>
      <c r="Q495" s="105">
        <v>0</v>
      </c>
    </row>
    <row r="496" spans="1:17" x14ac:dyDescent="0.25">
      <c r="A496" s="106">
        <f t="shared" si="18"/>
        <v>59140</v>
      </c>
      <c r="B496" s="106" t="str">
        <f>+asset_level_drivers!$C$1</f>
        <v>Munson</v>
      </c>
      <c r="C496" s="93">
        <v>33</v>
      </c>
      <c r="D496" s="94">
        <v>0</v>
      </c>
      <c r="E496" s="94">
        <v>0</v>
      </c>
      <c r="F496" s="94">
        <v>0</v>
      </c>
      <c r="G496" s="94">
        <v>0</v>
      </c>
      <c r="H496" s="94">
        <v>0</v>
      </c>
      <c r="I496" s="94">
        <v>0</v>
      </c>
      <c r="J496" s="94">
        <v>0</v>
      </c>
      <c r="K496" s="95">
        <v>0</v>
      </c>
      <c r="L496" s="94">
        <f t="shared" si="17"/>
        <v>0</v>
      </c>
      <c r="M496" s="94">
        <v>0</v>
      </c>
      <c r="N496" s="94">
        <v>0</v>
      </c>
      <c r="O496" s="96">
        <v>0</v>
      </c>
      <c r="P496" s="95">
        <v>0</v>
      </c>
      <c r="Q496" s="97">
        <v>0</v>
      </c>
    </row>
    <row r="497" spans="1:17" x14ac:dyDescent="0.25">
      <c r="A497" s="98">
        <f t="shared" si="18"/>
        <v>59171</v>
      </c>
      <c r="B497" s="98" t="str">
        <f>+asset_level_drivers!$C$1</f>
        <v>Munson</v>
      </c>
      <c r="C497" s="99">
        <v>33</v>
      </c>
      <c r="D497" s="100">
        <v>0</v>
      </c>
      <c r="E497" s="100">
        <v>0</v>
      </c>
      <c r="F497" s="100">
        <v>0</v>
      </c>
      <c r="G497" s="100">
        <v>0</v>
      </c>
      <c r="H497" s="100">
        <v>0</v>
      </c>
      <c r="I497" s="100">
        <v>0</v>
      </c>
      <c r="J497" s="100">
        <v>0</v>
      </c>
      <c r="K497" s="101">
        <v>0</v>
      </c>
      <c r="L497" s="102">
        <f t="shared" si="17"/>
        <v>0</v>
      </c>
      <c r="M497" s="102">
        <v>0</v>
      </c>
      <c r="N497" s="102">
        <v>0</v>
      </c>
      <c r="O497" s="103">
        <v>0</v>
      </c>
      <c r="P497" s="104">
        <v>0</v>
      </c>
      <c r="Q497" s="105">
        <v>0</v>
      </c>
    </row>
    <row r="498" spans="1:17" x14ac:dyDescent="0.25">
      <c r="A498" s="106">
        <f t="shared" si="18"/>
        <v>59202</v>
      </c>
      <c r="B498" s="106" t="str">
        <f>+asset_level_drivers!$C$1</f>
        <v>Munson</v>
      </c>
      <c r="C498" s="93">
        <v>33</v>
      </c>
      <c r="D498" s="94">
        <v>0</v>
      </c>
      <c r="E498" s="94">
        <v>0</v>
      </c>
      <c r="F498" s="94">
        <v>0</v>
      </c>
      <c r="G498" s="94">
        <v>0</v>
      </c>
      <c r="H498" s="94">
        <v>0</v>
      </c>
      <c r="I498" s="94">
        <v>0</v>
      </c>
      <c r="J498" s="94">
        <v>0</v>
      </c>
      <c r="K498" s="95">
        <v>0</v>
      </c>
      <c r="L498" s="94">
        <f t="shared" si="17"/>
        <v>0</v>
      </c>
      <c r="M498" s="94">
        <v>0</v>
      </c>
      <c r="N498" s="94">
        <v>0</v>
      </c>
      <c r="O498" s="96">
        <v>0</v>
      </c>
      <c r="P498" s="95">
        <v>0</v>
      </c>
      <c r="Q498" s="97">
        <v>0</v>
      </c>
    </row>
    <row r="499" spans="1:17" x14ac:dyDescent="0.25">
      <c r="A499" s="98">
        <f t="shared" si="18"/>
        <v>59230</v>
      </c>
      <c r="B499" s="98" t="str">
        <f>+asset_level_drivers!$C$1</f>
        <v>Munson</v>
      </c>
      <c r="C499" s="99">
        <v>33</v>
      </c>
      <c r="D499" s="100">
        <v>0</v>
      </c>
      <c r="E499" s="100">
        <v>0</v>
      </c>
      <c r="F499" s="100">
        <v>0</v>
      </c>
      <c r="G499" s="100">
        <v>0</v>
      </c>
      <c r="H499" s="100">
        <v>0</v>
      </c>
      <c r="I499" s="100">
        <v>0</v>
      </c>
      <c r="J499" s="100">
        <v>0</v>
      </c>
      <c r="K499" s="101">
        <v>0</v>
      </c>
      <c r="L499" s="102">
        <f t="shared" si="17"/>
        <v>0</v>
      </c>
      <c r="M499" s="102">
        <v>0</v>
      </c>
      <c r="N499" s="102">
        <v>0</v>
      </c>
      <c r="O499" s="103">
        <v>0</v>
      </c>
      <c r="P499" s="104">
        <v>0</v>
      </c>
      <c r="Q499" s="105">
        <v>0</v>
      </c>
    </row>
    <row r="500" spans="1:17" x14ac:dyDescent="0.25">
      <c r="A500" s="106">
        <f t="shared" si="18"/>
        <v>59261</v>
      </c>
      <c r="B500" s="106" t="str">
        <f>+asset_level_drivers!$C$1</f>
        <v>Munson</v>
      </c>
      <c r="C500" s="93">
        <v>33</v>
      </c>
      <c r="D500" s="94">
        <v>0</v>
      </c>
      <c r="E500" s="94">
        <v>0</v>
      </c>
      <c r="F500" s="94">
        <v>0</v>
      </c>
      <c r="G500" s="94">
        <v>0</v>
      </c>
      <c r="H500" s="94">
        <v>0</v>
      </c>
      <c r="I500" s="94">
        <v>0</v>
      </c>
      <c r="J500" s="94">
        <v>0</v>
      </c>
      <c r="K500" s="95">
        <v>0</v>
      </c>
      <c r="L500" s="94">
        <f t="shared" si="17"/>
        <v>0</v>
      </c>
      <c r="M500" s="94">
        <v>0</v>
      </c>
      <c r="N500" s="94">
        <v>0</v>
      </c>
      <c r="O500" s="96">
        <v>0</v>
      </c>
      <c r="P500" s="95">
        <v>0</v>
      </c>
      <c r="Q500" s="97">
        <v>0</v>
      </c>
    </row>
    <row r="501" spans="1:17" x14ac:dyDescent="0.25">
      <c r="A501" s="98">
        <f t="shared" si="18"/>
        <v>59291</v>
      </c>
      <c r="B501" s="98" t="str">
        <f>+asset_level_drivers!$C$1</f>
        <v>Munson</v>
      </c>
      <c r="C501" s="99">
        <v>33</v>
      </c>
      <c r="D501" s="100">
        <v>0</v>
      </c>
      <c r="E501" s="100">
        <v>0</v>
      </c>
      <c r="F501" s="100">
        <v>0</v>
      </c>
      <c r="G501" s="100">
        <v>0</v>
      </c>
      <c r="H501" s="100">
        <v>0</v>
      </c>
      <c r="I501" s="100">
        <v>0</v>
      </c>
      <c r="J501" s="100">
        <v>0</v>
      </c>
      <c r="K501" s="101">
        <v>0</v>
      </c>
      <c r="L501" s="102">
        <f t="shared" si="17"/>
        <v>0</v>
      </c>
      <c r="M501" s="102">
        <v>0</v>
      </c>
      <c r="N501" s="102">
        <v>0</v>
      </c>
      <c r="O501" s="103">
        <v>0</v>
      </c>
      <c r="P501" s="104">
        <v>0</v>
      </c>
      <c r="Q501" s="105">
        <v>0</v>
      </c>
    </row>
    <row r="502" spans="1:17" x14ac:dyDescent="0.25">
      <c r="A502" s="106">
        <f t="shared" si="18"/>
        <v>59322</v>
      </c>
      <c r="B502" s="106" t="str">
        <f>+asset_level_drivers!$C$1</f>
        <v>Munson</v>
      </c>
      <c r="C502" s="93">
        <v>33</v>
      </c>
      <c r="D502" s="94">
        <v>0</v>
      </c>
      <c r="E502" s="94">
        <v>0</v>
      </c>
      <c r="F502" s="94">
        <v>0</v>
      </c>
      <c r="G502" s="94">
        <v>0</v>
      </c>
      <c r="H502" s="94">
        <v>0</v>
      </c>
      <c r="I502" s="94">
        <v>0</v>
      </c>
      <c r="J502" s="94">
        <v>0</v>
      </c>
      <c r="K502" s="95">
        <v>0</v>
      </c>
      <c r="L502" s="94">
        <f t="shared" si="17"/>
        <v>0</v>
      </c>
      <c r="M502" s="94">
        <v>0</v>
      </c>
      <c r="N502" s="94">
        <v>0</v>
      </c>
      <c r="O502" s="96">
        <v>0</v>
      </c>
      <c r="P502" s="95">
        <v>0</v>
      </c>
      <c r="Q502" s="97">
        <v>0</v>
      </c>
    </row>
    <row r="503" spans="1:17" x14ac:dyDescent="0.25">
      <c r="A503" s="98">
        <f t="shared" si="18"/>
        <v>59352</v>
      </c>
      <c r="B503" s="98" t="str">
        <f>+asset_level_drivers!$C$1</f>
        <v>Munson</v>
      </c>
      <c r="C503" s="99">
        <v>33</v>
      </c>
      <c r="D503" s="100">
        <v>0</v>
      </c>
      <c r="E503" s="100">
        <v>0</v>
      </c>
      <c r="F503" s="100">
        <v>0</v>
      </c>
      <c r="G503" s="100">
        <v>0</v>
      </c>
      <c r="H503" s="100">
        <v>0</v>
      </c>
      <c r="I503" s="100">
        <v>0</v>
      </c>
      <c r="J503" s="100">
        <v>0</v>
      </c>
      <c r="K503" s="101">
        <v>0</v>
      </c>
      <c r="L503" s="102">
        <f t="shared" si="17"/>
        <v>0</v>
      </c>
      <c r="M503" s="102">
        <v>0</v>
      </c>
      <c r="N503" s="102">
        <v>0</v>
      </c>
      <c r="O503" s="103">
        <v>0</v>
      </c>
      <c r="P503" s="104">
        <v>0</v>
      </c>
      <c r="Q503" s="105">
        <v>0</v>
      </c>
    </row>
    <row r="504" spans="1:17" x14ac:dyDescent="0.25">
      <c r="A504" s="106">
        <f t="shared" si="18"/>
        <v>59383</v>
      </c>
      <c r="B504" s="106" t="str">
        <f>+asset_level_drivers!$C$1</f>
        <v>Munson</v>
      </c>
      <c r="C504" s="93">
        <v>33</v>
      </c>
      <c r="D504" s="94">
        <v>0</v>
      </c>
      <c r="E504" s="94">
        <v>0</v>
      </c>
      <c r="F504" s="94">
        <v>0</v>
      </c>
      <c r="G504" s="94">
        <v>0</v>
      </c>
      <c r="H504" s="94">
        <v>0</v>
      </c>
      <c r="I504" s="94">
        <v>0</v>
      </c>
      <c r="J504" s="94">
        <v>0</v>
      </c>
      <c r="K504" s="95">
        <v>0</v>
      </c>
      <c r="L504" s="94">
        <f t="shared" si="17"/>
        <v>0</v>
      </c>
      <c r="M504" s="94">
        <v>0</v>
      </c>
      <c r="N504" s="94">
        <v>0</v>
      </c>
      <c r="O504" s="96">
        <v>0</v>
      </c>
      <c r="P504" s="95">
        <v>0</v>
      </c>
      <c r="Q504" s="97">
        <v>0</v>
      </c>
    </row>
    <row r="505" spans="1:17" x14ac:dyDescent="0.25">
      <c r="A505" s="98">
        <f t="shared" si="18"/>
        <v>59414</v>
      </c>
      <c r="B505" s="98" t="str">
        <f>+asset_level_drivers!$C$1</f>
        <v>Munson</v>
      </c>
      <c r="C505" s="99">
        <v>33</v>
      </c>
      <c r="D505" s="100">
        <v>0</v>
      </c>
      <c r="E505" s="100">
        <v>0</v>
      </c>
      <c r="F505" s="100">
        <v>0</v>
      </c>
      <c r="G505" s="100">
        <v>0</v>
      </c>
      <c r="H505" s="100">
        <v>0</v>
      </c>
      <c r="I505" s="100">
        <v>0</v>
      </c>
      <c r="J505" s="100">
        <v>0</v>
      </c>
      <c r="K505" s="101">
        <v>0</v>
      </c>
      <c r="L505" s="102">
        <f t="shared" si="17"/>
        <v>0</v>
      </c>
      <c r="M505" s="102">
        <v>0</v>
      </c>
      <c r="N505" s="102">
        <v>0</v>
      </c>
      <c r="O505" s="103">
        <v>0</v>
      </c>
      <c r="P505" s="104">
        <v>0</v>
      </c>
      <c r="Q505" s="105">
        <v>0</v>
      </c>
    </row>
    <row r="506" spans="1:17" x14ac:dyDescent="0.25">
      <c r="A506" s="106">
        <f t="shared" si="18"/>
        <v>59444</v>
      </c>
      <c r="B506" s="106" t="str">
        <f>+asset_level_drivers!$C$1</f>
        <v>Munson</v>
      </c>
      <c r="C506" s="93">
        <v>33</v>
      </c>
      <c r="D506" s="94">
        <v>0</v>
      </c>
      <c r="E506" s="94">
        <v>0</v>
      </c>
      <c r="F506" s="94">
        <v>0</v>
      </c>
      <c r="G506" s="94">
        <v>0</v>
      </c>
      <c r="H506" s="94">
        <v>0</v>
      </c>
      <c r="I506" s="94">
        <v>0</v>
      </c>
      <c r="J506" s="94">
        <v>0</v>
      </c>
      <c r="K506" s="95">
        <v>0</v>
      </c>
      <c r="L506" s="94">
        <f t="shared" si="17"/>
        <v>0</v>
      </c>
      <c r="M506" s="94">
        <v>0</v>
      </c>
      <c r="N506" s="94">
        <v>0</v>
      </c>
      <c r="O506" s="96">
        <v>0</v>
      </c>
      <c r="P506" s="95">
        <v>0</v>
      </c>
      <c r="Q506" s="97">
        <v>0</v>
      </c>
    </row>
    <row r="507" spans="1:17" x14ac:dyDescent="0.25">
      <c r="A507" s="98">
        <f t="shared" si="18"/>
        <v>59475</v>
      </c>
      <c r="B507" s="98" t="str">
        <f>+asset_level_drivers!$C$1</f>
        <v>Munson</v>
      </c>
      <c r="C507" s="99">
        <v>33</v>
      </c>
      <c r="D507" s="100">
        <v>0</v>
      </c>
      <c r="E507" s="100">
        <v>0</v>
      </c>
      <c r="F507" s="100">
        <v>0</v>
      </c>
      <c r="G507" s="100">
        <v>0</v>
      </c>
      <c r="H507" s="100">
        <v>0</v>
      </c>
      <c r="I507" s="100">
        <v>0</v>
      </c>
      <c r="J507" s="100">
        <v>0</v>
      </c>
      <c r="K507" s="101">
        <v>0</v>
      </c>
      <c r="L507" s="102">
        <f t="shared" si="17"/>
        <v>0</v>
      </c>
      <c r="M507" s="102">
        <v>0</v>
      </c>
      <c r="N507" s="102">
        <v>0</v>
      </c>
      <c r="O507" s="103">
        <v>0</v>
      </c>
      <c r="P507" s="104">
        <v>0</v>
      </c>
      <c r="Q507" s="105">
        <v>0</v>
      </c>
    </row>
    <row r="508" spans="1:17" x14ac:dyDescent="0.25">
      <c r="A508" s="106">
        <f t="shared" si="18"/>
        <v>59505</v>
      </c>
      <c r="B508" s="106" t="str">
        <f>+asset_level_drivers!$C$1</f>
        <v>Munson</v>
      </c>
      <c r="C508" s="93">
        <v>33</v>
      </c>
      <c r="D508" s="94">
        <v>0</v>
      </c>
      <c r="E508" s="94">
        <v>0</v>
      </c>
      <c r="F508" s="94">
        <v>0</v>
      </c>
      <c r="G508" s="94">
        <v>0</v>
      </c>
      <c r="H508" s="94">
        <v>0</v>
      </c>
      <c r="I508" s="94">
        <v>0</v>
      </c>
      <c r="J508" s="94">
        <v>0</v>
      </c>
      <c r="K508" s="95">
        <v>0</v>
      </c>
      <c r="L508" s="94">
        <f t="shared" si="17"/>
        <v>0</v>
      </c>
      <c r="M508" s="94">
        <v>0</v>
      </c>
      <c r="N508" s="94">
        <v>0</v>
      </c>
      <c r="O508" s="96">
        <v>0</v>
      </c>
      <c r="P508" s="95">
        <v>0</v>
      </c>
      <c r="Q508" s="97">
        <v>0</v>
      </c>
    </row>
    <row r="509" spans="1:17" x14ac:dyDescent="0.25">
      <c r="A509" s="98">
        <f t="shared" si="18"/>
        <v>59536</v>
      </c>
      <c r="B509" s="98" t="str">
        <f>+asset_level_drivers!$C$1</f>
        <v>Munson</v>
      </c>
      <c r="C509" s="99">
        <v>33</v>
      </c>
      <c r="D509" s="100">
        <v>0</v>
      </c>
      <c r="E509" s="100">
        <v>0</v>
      </c>
      <c r="F509" s="100">
        <v>0</v>
      </c>
      <c r="G509" s="100">
        <v>0</v>
      </c>
      <c r="H509" s="100">
        <v>0</v>
      </c>
      <c r="I509" s="100">
        <v>0</v>
      </c>
      <c r="J509" s="100">
        <v>0</v>
      </c>
      <c r="K509" s="101">
        <v>0</v>
      </c>
      <c r="L509" s="102">
        <f t="shared" si="17"/>
        <v>0</v>
      </c>
      <c r="M509" s="102">
        <v>0</v>
      </c>
      <c r="N509" s="102">
        <v>0</v>
      </c>
      <c r="O509" s="103">
        <v>0</v>
      </c>
      <c r="P509" s="104">
        <v>0</v>
      </c>
      <c r="Q509" s="105">
        <v>0</v>
      </c>
    </row>
    <row r="510" spans="1:17" x14ac:dyDescent="0.25">
      <c r="A510" s="106">
        <f t="shared" si="18"/>
        <v>59567</v>
      </c>
      <c r="B510" s="106" t="str">
        <f>+asset_level_drivers!$C$1</f>
        <v>Munson</v>
      </c>
      <c r="C510" s="93">
        <v>33</v>
      </c>
      <c r="D510" s="94">
        <v>0</v>
      </c>
      <c r="E510" s="94">
        <v>0</v>
      </c>
      <c r="F510" s="94">
        <v>0</v>
      </c>
      <c r="G510" s="94">
        <v>0</v>
      </c>
      <c r="H510" s="94">
        <v>0</v>
      </c>
      <c r="I510" s="94">
        <v>0</v>
      </c>
      <c r="J510" s="94">
        <v>0</v>
      </c>
      <c r="K510" s="95">
        <v>0</v>
      </c>
      <c r="L510" s="94">
        <f t="shared" si="17"/>
        <v>0</v>
      </c>
      <c r="M510" s="94">
        <v>0</v>
      </c>
      <c r="N510" s="94">
        <v>0</v>
      </c>
      <c r="O510" s="96">
        <v>0</v>
      </c>
      <c r="P510" s="95">
        <v>0</v>
      </c>
      <c r="Q510" s="97">
        <v>0</v>
      </c>
    </row>
    <row r="511" spans="1:17" x14ac:dyDescent="0.25">
      <c r="A511" s="98">
        <f t="shared" si="18"/>
        <v>59595</v>
      </c>
      <c r="B511" s="98" t="str">
        <f>+asset_level_drivers!$C$1</f>
        <v>Munson</v>
      </c>
      <c r="C511" s="99">
        <v>33</v>
      </c>
      <c r="D511" s="100">
        <v>0</v>
      </c>
      <c r="E511" s="100">
        <v>0</v>
      </c>
      <c r="F511" s="100">
        <v>0</v>
      </c>
      <c r="G511" s="100">
        <v>0</v>
      </c>
      <c r="H511" s="100">
        <v>0</v>
      </c>
      <c r="I511" s="100">
        <v>0</v>
      </c>
      <c r="J511" s="100">
        <v>0</v>
      </c>
      <c r="K511" s="101">
        <v>0</v>
      </c>
      <c r="L511" s="102">
        <f t="shared" si="17"/>
        <v>0</v>
      </c>
      <c r="M511" s="102">
        <v>0</v>
      </c>
      <c r="N511" s="102">
        <v>0</v>
      </c>
      <c r="O511" s="103">
        <v>0</v>
      </c>
      <c r="P511" s="104">
        <v>0</v>
      </c>
      <c r="Q511" s="105">
        <v>0</v>
      </c>
    </row>
    <row r="512" spans="1:17" x14ac:dyDescent="0.25">
      <c r="A512" s="106">
        <f t="shared" si="18"/>
        <v>59626</v>
      </c>
      <c r="B512" s="106" t="str">
        <f>+asset_level_drivers!$C$1</f>
        <v>Munson</v>
      </c>
      <c r="C512" s="93">
        <v>33</v>
      </c>
      <c r="D512" s="94">
        <v>0</v>
      </c>
      <c r="E512" s="94">
        <v>0</v>
      </c>
      <c r="F512" s="94">
        <v>0</v>
      </c>
      <c r="G512" s="94">
        <v>0</v>
      </c>
      <c r="H512" s="94">
        <v>0</v>
      </c>
      <c r="I512" s="94">
        <v>0</v>
      </c>
      <c r="J512" s="94">
        <v>0</v>
      </c>
      <c r="K512" s="95">
        <v>0</v>
      </c>
      <c r="L512" s="94">
        <f t="shared" si="17"/>
        <v>0</v>
      </c>
      <c r="M512" s="94">
        <v>0</v>
      </c>
      <c r="N512" s="94">
        <v>0</v>
      </c>
      <c r="O512" s="96">
        <v>0</v>
      </c>
      <c r="P512" s="95">
        <v>0</v>
      </c>
      <c r="Q512" s="97">
        <v>0</v>
      </c>
    </row>
    <row r="513" spans="1:17" x14ac:dyDescent="0.25">
      <c r="A513" s="98">
        <f t="shared" si="18"/>
        <v>59656</v>
      </c>
      <c r="B513" s="98" t="str">
        <f>+asset_level_drivers!$C$1</f>
        <v>Munson</v>
      </c>
      <c r="C513" s="99">
        <v>33</v>
      </c>
      <c r="D513" s="100">
        <v>0</v>
      </c>
      <c r="E513" s="100">
        <v>0</v>
      </c>
      <c r="F513" s="100">
        <v>0</v>
      </c>
      <c r="G513" s="100">
        <v>0</v>
      </c>
      <c r="H513" s="100">
        <v>0</v>
      </c>
      <c r="I513" s="100">
        <v>0</v>
      </c>
      <c r="J513" s="100">
        <v>0</v>
      </c>
      <c r="K513" s="101">
        <v>0</v>
      </c>
      <c r="L513" s="102">
        <f t="shared" si="17"/>
        <v>0</v>
      </c>
      <c r="M513" s="102">
        <v>0</v>
      </c>
      <c r="N513" s="102">
        <v>0</v>
      </c>
      <c r="O513" s="103">
        <v>0</v>
      </c>
      <c r="P513" s="104">
        <v>0</v>
      </c>
      <c r="Q513" s="105">
        <v>0</v>
      </c>
    </row>
    <row r="514" spans="1:17" x14ac:dyDescent="0.25">
      <c r="A514" s="106">
        <f t="shared" si="18"/>
        <v>59687</v>
      </c>
      <c r="B514" s="106" t="str">
        <f>+asset_level_drivers!$C$1</f>
        <v>Munson</v>
      </c>
      <c r="C514" s="93">
        <v>33</v>
      </c>
      <c r="D514" s="94">
        <v>0</v>
      </c>
      <c r="E514" s="94">
        <v>0</v>
      </c>
      <c r="F514" s="94">
        <v>0</v>
      </c>
      <c r="G514" s="94">
        <v>0</v>
      </c>
      <c r="H514" s="94">
        <v>0</v>
      </c>
      <c r="I514" s="94">
        <v>0</v>
      </c>
      <c r="J514" s="94">
        <v>0</v>
      </c>
      <c r="K514" s="95">
        <v>0</v>
      </c>
      <c r="L514" s="94">
        <f t="shared" ref="L514:L577" si="19">+P514+O514</f>
        <v>0</v>
      </c>
      <c r="M514" s="94">
        <v>0</v>
      </c>
      <c r="N514" s="94">
        <v>0</v>
      </c>
      <c r="O514" s="96">
        <v>0</v>
      </c>
      <c r="P514" s="95">
        <v>0</v>
      </c>
      <c r="Q514" s="97">
        <v>0</v>
      </c>
    </row>
    <row r="515" spans="1:17" x14ac:dyDescent="0.25">
      <c r="A515" s="98">
        <f t="shared" ref="A515:A578" si="20">+EOMONTH(A514,1)</f>
        <v>59717</v>
      </c>
      <c r="B515" s="98" t="str">
        <f>+asset_level_drivers!$C$1</f>
        <v>Munson</v>
      </c>
      <c r="C515" s="99">
        <v>33</v>
      </c>
      <c r="D515" s="100">
        <v>0</v>
      </c>
      <c r="E515" s="100">
        <v>0</v>
      </c>
      <c r="F515" s="100">
        <v>0</v>
      </c>
      <c r="G515" s="100">
        <v>0</v>
      </c>
      <c r="H515" s="100">
        <v>0</v>
      </c>
      <c r="I515" s="100">
        <v>0</v>
      </c>
      <c r="J515" s="100">
        <v>0</v>
      </c>
      <c r="K515" s="101">
        <v>0</v>
      </c>
      <c r="L515" s="102">
        <f t="shared" si="19"/>
        <v>0</v>
      </c>
      <c r="M515" s="102">
        <v>0</v>
      </c>
      <c r="N515" s="102">
        <v>0</v>
      </c>
      <c r="O515" s="103">
        <v>0</v>
      </c>
      <c r="P515" s="104">
        <v>0</v>
      </c>
      <c r="Q515" s="105">
        <v>0</v>
      </c>
    </row>
    <row r="516" spans="1:17" x14ac:dyDescent="0.25">
      <c r="A516" s="106">
        <f t="shared" si="20"/>
        <v>59748</v>
      </c>
      <c r="B516" s="106" t="str">
        <f>+asset_level_drivers!$C$1</f>
        <v>Munson</v>
      </c>
      <c r="C516" s="93">
        <v>33</v>
      </c>
      <c r="D516" s="94">
        <v>0</v>
      </c>
      <c r="E516" s="94">
        <v>0</v>
      </c>
      <c r="F516" s="94">
        <v>0</v>
      </c>
      <c r="G516" s="94">
        <v>0</v>
      </c>
      <c r="H516" s="94">
        <v>0</v>
      </c>
      <c r="I516" s="94">
        <v>0</v>
      </c>
      <c r="J516" s="94">
        <v>0</v>
      </c>
      <c r="K516" s="95">
        <v>0</v>
      </c>
      <c r="L516" s="94">
        <f t="shared" si="19"/>
        <v>0</v>
      </c>
      <c r="M516" s="94">
        <v>0</v>
      </c>
      <c r="N516" s="94">
        <v>0</v>
      </c>
      <c r="O516" s="96">
        <v>0</v>
      </c>
      <c r="P516" s="95">
        <v>0</v>
      </c>
      <c r="Q516" s="97">
        <v>0</v>
      </c>
    </row>
    <row r="517" spans="1:17" x14ac:dyDescent="0.25">
      <c r="A517" s="98">
        <f t="shared" si="20"/>
        <v>59779</v>
      </c>
      <c r="B517" s="98" t="str">
        <f>+asset_level_drivers!$C$1</f>
        <v>Munson</v>
      </c>
      <c r="C517" s="99">
        <v>33</v>
      </c>
      <c r="D517" s="100">
        <v>0</v>
      </c>
      <c r="E517" s="100">
        <v>0</v>
      </c>
      <c r="F517" s="100">
        <v>0</v>
      </c>
      <c r="G517" s="100">
        <v>0</v>
      </c>
      <c r="H517" s="100">
        <v>0</v>
      </c>
      <c r="I517" s="100">
        <v>0</v>
      </c>
      <c r="J517" s="100">
        <v>0</v>
      </c>
      <c r="K517" s="101">
        <v>0</v>
      </c>
      <c r="L517" s="102">
        <f t="shared" si="19"/>
        <v>0</v>
      </c>
      <c r="M517" s="102">
        <v>0</v>
      </c>
      <c r="N517" s="102">
        <v>0</v>
      </c>
      <c r="O517" s="103">
        <v>0</v>
      </c>
      <c r="P517" s="104">
        <v>0</v>
      </c>
      <c r="Q517" s="105">
        <v>0</v>
      </c>
    </row>
    <row r="518" spans="1:17" x14ac:dyDescent="0.25">
      <c r="A518" s="106">
        <f t="shared" si="20"/>
        <v>59809</v>
      </c>
      <c r="B518" s="106" t="str">
        <f>+asset_level_drivers!$C$1</f>
        <v>Munson</v>
      </c>
      <c r="C518" s="93">
        <v>33</v>
      </c>
      <c r="D518" s="94">
        <v>0</v>
      </c>
      <c r="E518" s="94">
        <v>0</v>
      </c>
      <c r="F518" s="94">
        <v>0</v>
      </c>
      <c r="G518" s="94">
        <v>0</v>
      </c>
      <c r="H518" s="94">
        <v>0</v>
      </c>
      <c r="I518" s="94">
        <v>0</v>
      </c>
      <c r="J518" s="94">
        <v>0</v>
      </c>
      <c r="K518" s="95">
        <v>0</v>
      </c>
      <c r="L518" s="94">
        <f t="shared" si="19"/>
        <v>0</v>
      </c>
      <c r="M518" s="94">
        <v>0</v>
      </c>
      <c r="N518" s="94">
        <v>0</v>
      </c>
      <c r="O518" s="96">
        <v>0</v>
      </c>
      <c r="P518" s="95">
        <v>0</v>
      </c>
      <c r="Q518" s="97">
        <v>0</v>
      </c>
    </row>
    <row r="519" spans="1:17" x14ac:dyDescent="0.25">
      <c r="A519" s="98">
        <f t="shared" si="20"/>
        <v>59840</v>
      </c>
      <c r="B519" s="98" t="str">
        <f>+asset_level_drivers!$C$1</f>
        <v>Munson</v>
      </c>
      <c r="C519" s="99">
        <v>33</v>
      </c>
      <c r="D519" s="100">
        <v>0</v>
      </c>
      <c r="E519" s="100">
        <v>0</v>
      </c>
      <c r="F519" s="100">
        <v>0</v>
      </c>
      <c r="G519" s="100">
        <v>0</v>
      </c>
      <c r="H519" s="100">
        <v>0</v>
      </c>
      <c r="I519" s="100">
        <v>0</v>
      </c>
      <c r="J519" s="100">
        <v>0</v>
      </c>
      <c r="K519" s="101">
        <v>0</v>
      </c>
      <c r="L519" s="102">
        <f t="shared" si="19"/>
        <v>0</v>
      </c>
      <c r="M519" s="102">
        <v>0</v>
      </c>
      <c r="N519" s="102">
        <v>0</v>
      </c>
      <c r="O519" s="103">
        <v>0</v>
      </c>
      <c r="P519" s="104">
        <v>0</v>
      </c>
      <c r="Q519" s="105">
        <v>0</v>
      </c>
    </row>
    <row r="520" spans="1:17" x14ac:dyDescent="0.25">
      <c r="A520" s="106">
        <f t="shared" si="20"/>
        <v>59870</v>
      </c>
      <c r="B520" s="106" t="str">
        <f>+asset_level_drivers!$C$1</f>
        <v>Munson</v>
      </c>
      <c r="C520" s="93">
        <v>33</v>
      </c>
      <c r="D520" s="94">
        <v>0</v>
      </c>
      <c r="E520" s="94">
        <v>0</v>
      </c>
      <c r="F520" s="94">
        <v>0</v>
      </c>
      <c r="G520" s="94">
        <v>0</v>
      </c>
      <c r="H520" s="94">
        <v>0</v>
      </c>
      <c r="I520" s="94">
        <v>0</v>
      </c>
      <c r="J520" s="94">
        <v>0</v>
      </c>
      <c r="K520" s="95">
        <v>0</v>
      </c>
      <c r="L520" s="94">
        <f t="shared" si="19"/>
        <v>0</v>
      </c>
      <c r="M520" s="94">
        <v>0</v>
      </c>
      <c r="N520" s="94">
        <v>0</v>
      </c>
      <c r="O520" s="96">
        <v>0</v>
      </c>
      <c r="P520" s="95">
        <v>0</v>
      </c>
      <c r="Q520" s="97">
        <v>0</v>
      </c>
    </row>
    <row r="521" spans="1:17" x14ac:dyDescent="0.25">
      <c r="A521" s="98">
        <f t="shared" si="20"/>
        <v>59901</v>
      </c>
      <c r="B521" s="98" t="str">
        <f>+asset_level_drivers!$C$1</f>
        <v>Munson</v>
      </c>
      <c r="C521" s="99">
        <v>33</v>
      </c>
      <c r="D521" s="100">
        <v>0</v>
      </c>
      <c r="E521" s="100">
        <v>0</v>
      </c>
      <c r="F521" s="100">
        <v>0</v>
      </c>
      <c r="G521" s="100">
        <v>0</v>
      </c>
      <c r="H521" s="100">
        <v>0</v>
      </c>
      <c r="I521" s="100">
        <v>0</v>
      </c>
      <c r="J521" s="100">
        <v>0</v>
      </c>
      <c r="K521" s="101">
        <v>0</v>
      </c>
      <c r="L521" s="102">
        <f t="shared" si="19"/>
        <v>0</v>
      </c>
      <c r="M521" s="102">
        <v>0</v>
      </c>
      <c r="N521" s="102">
        <v>0</v>
      </c>
      <c r="O521" s="103">
        <v>0</v>
      </c>
      <c r="P521" s="104">
        <v>0</v>
      </c>
      <c r="Q521" s="105">
        <v>0</v>
      </c>
    </row>
    <row r="522" spans="1:17" x14ac:dyDescent="0.25">
      <c r="A522" s="106">
        <f t="shared" si="20"/>
        <v>59932</v>
      </c>
      <c r="B522" s="106" t="str">
        <f>+asset_level_drivers!$C$1</f>
        <v>Munson</v>
      </c>
      <c r="C522" s="93">
        <v>33</v>
      </c>
      <c r="D522" s="94">
        <v>0</v>
      </c>
      <c r="E522" s="94">
        <v>0</v>
      </c>
      <c r="F522" s="94">
        <v>0</v>
      </c>
      <c r="G522" s="94">
        <v>0</v>
      </c>
      <c r="H522" s="94">
        <v>0</v>
      </c>
      <c r="I522" s="94">
        <v>0</v>
      </c>
      <c r="J522" s="94">
        <v>0</v>
      </c>
      <c r="K522" s="95">
        <v>0</v>
      </c>
      <c r="L522" s="94">
        <f t="shared" si="19"/>
        <v>0</v>
      </c>
      <c r="M522" s="94">
        <v>0</v>
      </c>
      <c r="N522" s="94">
        <v>0</v>
      </c>
      <c r="O522" s="96">
        <v>0</v>
      </c>
      <c r="P522" s="95">
        <v>0</v>
      </c>
      <c r="Q522" s="97">
        <v>0</v>
      </c>
    </row>
    <row r="523" spans="1:17" x14ac:dyDescent="0.25">
      <c r="A523" s="98">
        <f t="shared" si="20"/>
        <v>59961</v>
      </c>
      <c r="B523" s="98" t="str">
        <f>+asset_level_drivers!$C$1</f>
        <v>Munson</v>
      </c>
      <c r="C523" s="99">
        <v>33</v>
      </c>
      <c r="D523" s="100">
        <v>0</v>
      </c>
      <c r="E523" s="100">
        <v>0</v>
      </c>
      <c r="F523" s="100">
        <v>0</v>
      </c>
      <c r="G523" s="100">
        <v>0</v>
      </c>
      <c r="H523" s="100">
        <v>0</v>
      </c>
      <c r="I523" s="100">
        <v>0</v>
      </c>
      <c r="J523" s="100">
        <v>0</v>
      </c>
      <c r="K523" s="101">
        <v>0</v>
      </c>
      <c r="L523" s="102">
        <f t="shared" si="19"/>
        <v>0</v>
      </c>
      <c r="M523" s="102">
        <v>0</v>
      </c>
      <c r="N523" s="102">
        <v>0</v>
      </c>
      <c r="O523" s="103">
        <v>0</v>
      </c>
      <c r="P523" s="104">
        <v>0</v>
      </c>
      <c r="Q523" s="105">
        <v>0</v>
      </c>
    </row>
    <row r="524" spans="1:17" x14ac:dyDescent="0.25">
      <c r="A524" s="106">
        <f t="shared" si="20"/>
        <v>59992</v>
      </c>
      <c r="B524" s="106" t="str">
        <f>+asset_level_drivers!$C$1</f>
        <v>Munson</v>
      </c>
      <c r="C524" s="93">
        <v>33</v>
      </c>
      <c r="D524" s="94">
        <v>0</v>
      </c>
      <c r="E524" s="94">
        <v>0</v>
      </c>
      <c r="F524" s="94">
        <v>0</v>
      </c>
      <c r="G524" s="94">
        <v>0</v>
      </c>
      <c r="H524" s="94">
        <v>0</v>
      </c>
      <c r="I524" s="94">
        <v>0</v>
      </c>
      <c r="J524" s="94">
        <v>0</v>
      </c>
      <c r="K524" s="95">
        <v>0</v>
      </c>
      <c r="L524" s="94">
        <f t="shared" si="19"/>
        <v>0</v>
      </c>
      <c r="M524" s="94">
        <v>0</v>
      </c>
      <c r="N524" s="94">
        <v>0</v>
      </c>
      <c r="O524" s="96">
        <v>0</v>
      </c>
      <c r="P524" s="95">
        <v>0</v>
      </c>
      <c r="Q524" s="97">
        <v>0</v>
      </c>
    </row>
    <row r="525" spans="1:17" x14ac:dyDescent="0.25">
      <c r="A525" s="98">
        <f t="shared" si="20"/>
        <v>60022</v>
      </c>
      <c r="B525" s="98" t="str">
        <f>+asset_level_drivers!$C$1</f>
        <v>Munson</v>
      </c>
      <c r="C525" s="99">
        <v>33</v>
      </c>
      <c r="D525" s="100">
        <v>0</v>
      </c>
      <c r="E525" s="100">
        <v>0</v>
      </c>
      <c r="F525" s="100">
        <v>0</v>
      </c>
      <c r="G525" s="100">
        <v>0</v>
      </c>
      <c r="H525" s="100">
        <v>0</v>
      </c>
      <c r="I525" s="100">
        <v>0</v>
      </c>
      <c r="J525" s="100">
        <v>0</v>
      </c>
      <c r="K525" s="101">
        <v>0</v>
      </c>
      <c r="L525" s="102">
        <f t="shared" si="19"/>
        <v>0</v>
      </c>
      <c r="M525" s="102">
        <v>0</v>
      </c>
      <c r="N525" s="102">
        <v>0</v>
      </c>
      <c r="O525" s="103">
        <v>0</v>
      </c>
      <c r="P525" s="104">
        <v>0</v>
      </c>
      <c r="Q525" s="105">
        <v>0</v>
      </c>
    </row>
    <row r="526" spans="1:17" x14ac:dyDescent="0.25">
      <c r="A526" s="106">
        <f t="shared" si="20"/>
        <v>60053</v>
      </c>
      <c r="B526" s="106" t="str">
        <f>+asset_level_drivers!$C$1</f>
        <v>Munson</v>
      </c>
      <c r="C526" s="93">
        <v>33</v>
      </c>
      <c r="D526" s="94">
        <v>0</v>
      </c>
      <c r="E526" s="94">
        <v>0</v>
      </c>
      <c r="F526" s="94">
        <v>0</v>
      </c>
      <c r="G526" s="94">
        <v>0</v>
      </c>
      <c r="H526" s="94">
        <v>0</v>
      </c>
      <c r="I526" s="94">
        <v>0</v>
      </c>
      <c r="J526" s="94">
        <v>0</v>
      </c>
      <c r="K526" s="95">
        <v>0</v>
      </c>
      <c r="L526" s="94">
        <f t="shared" si="19"/>
        <v>0</v>
      </c>
      <c r="M526" s="94">
        <v>0</v>
      </c>
      <c r="N526" s="94">
        <v>0</v>
      </c>
      <c r="O526" s="96">
        <v>0</v>
      </c>
      <c r="P526" s="95">
        <v>0</v>
      </c>
      <c r="Q526" s="97">
        <v>0</v>
      </c>
    </row>
    <row r="527" spans="1:17" x14ac:dyDescent="0.25">
      <c r="A527" s="98">
        <f t="shared" si="20"/>
        <v>60083</v>
      </c>
      <c r="B527" s="98" t="str">
        <f>+asset_level_drivers!$C$1</f>
        <v>Munson</v>
      </c>
      <c r="C527" s="99">
        <v>33</v>
      </c>
      <c r="D527" s="100">
        <v>0</v>
      </c>
      <c r="E527" s="100">
        <v>0</v>
      </c>
      <c r="F527" s="100">
        <v>0</v>
      </c>
      <c r="G527" s="100">
        <v>0</v>
      </c>
      <c r="H527" s="100">
        <v>0</v>
      </c>
      <c r="I527" s="100">
        <v>0</v>
      </c>
      <c r="J527" s="100">
        <v>0</v>
      </c>
      <c r="K527" s="101">
        <v>0</v>
      </c>
      <c r="L527" s="102">
        <f t="shared" si="19"/>
        <v>0</v>
      </c>
      <c r="M527" s="102">
        <v>0</v>
      </c>
      <c r="N527" s="102">
        <v>0</v>
      </c>
      <c r="O527" s="103">
        <v>0</v>
      </c>
      <c r="P527" s="104">
        <v>0</v>
      </c>
      <c r="Q527" s="105">
        <v>0</v>
      </c>
    </row>
    <row r="528" spans="1:17" x14ac:dyDescent="0.25">
      <c r="A528" s="106">
        <f t="shared" si="20"/>
        <v>60114</v>
      </c>
      <c r="B528" s="106" t="str">
        <f>+asset_level_drivers!$C$1</f>
        <v>Munson</v>
      </c>
      <c r="C528" s="93">
        <v>33</v>
      </c>
      <c r="D528" s="94">
        <v>0</v>
      </c>
      <c r="E528" s="94">
        <v>0</v>
      </c>
      <c r="F528" s="94">
        <v>0</v>
      </c>
      <c r="G528" s="94">
        <v>0</v>
      </c>
      <c r="H528" s="94">
        <v>0</v>
      </c>
      <c r="I528" s="94">
        <v>0</v>
      </c>
      <c r="J528" s="94">
        <v>0</v>
      </c>
      <c r="K528" s="95">
        <v>0</v>
      </c>
      <c r="L528" s="94">
        <f t="shared" si="19"/>
        <v>0</v>
      </c>
      <c r="M528" s="94">
        <v>0</v>
      </c>
      <c r="N528" s="94">
        <v>0</v>
      </c>
      <c r="O528" s="96">
        <v>0</v>
      </c>
      <c r="P528" s="95">
        <v>0</v>
      </c>
      <c r="Q528" s="97">
        <v>0</v>
      </c>
    </row>
    <row r="529" spans="1:17" x14ac:dyDescent="0.25">
      <c r="A529" s="98">
        <f t="shared" si="20"/>
        <v>60145</v>
      </c>
      <c r="B529" s="98" t="str">
        <f>+asset_level_drivers!$C$1</f>
        <v>Munson</v>
      </c>
      <c r="C529" s="99">
        <v>33</v>
      </c>
      <c r="D529" s="100">
        <v>0</v>
      </c>
      <c r="E529" s="100">
        <v>0</v>
      </c>
      <c r="F529" s="100">
        <v>0</v>
      </c>
      <c r="G529" s="100">
        <v>0</v>
      </c>
      <c r="H529" s="100">
        <v>0</v>
      </c>
      <c r="I529" s="100">
        <v>0</v>
      </c>
      <c r="J529" s="100">
        <v>0</v>
      </c>
      <c r="K529" s="101">
        <v>0</v>
      </c>
      <c r="L529" s="102">
        <f t="shared" si="19"/>
        <v>0</v>
      </c>
      <c r="M529" s="102">
        <v>0</v>
      </c>
      <c r="N529" s="102">
        <v>0</v>
      </c>
      <c r="O529" s="103">
        <v>0</v>
      </c>
      <c r="P529" s="104">
        <v>0</v>
      </c>
      <c r="Q529" s="105">
        <v>0</v>
      </c>
    </row>
    <row r="530" spans="1:17" x14ac:dyDescent="0.25">
      <c r="A530" s="106">
        <f t="shared" si="20"/>
        <v>60175</v>
      </c>
      <c r="B530" s="106" t="str">
        <f>+asset_level_drivers!$C$1</f>
        <v>Munson</v>
      </c>
      <c r="C530" s="93">
        <v>33</v>
      </c>
      <c r="D530" s="94">
        <v>0</v>
      </c>
      <c r="E530" s="94">
        <v>0</v>
      </c>
      <c r="F530" s="94">
        <v>0</v>
      </c>
      <c r="G530" s="94">
        <v>0</v>
      </c>
      <c r="H530" s="94">
        <v>0</v>
      </c>
      <c r="I530" s="94">
        <v>0</v>
      </c>
      <c r="J530" s="94">
        <v>0</v>
      </c>
      <c r="K530" s="95">
        <v>0</v>
      </c>
      <c r="L530" s="94">
        <f t="shared" si="19"/>
        <v>0</v>
      </c>
      <c r="M530" s="94">
        <v>0</v>
      </c>
      <c r="N530" s="94">
        <v>0</v>
      </c>
      <c r="O530" s="96">
        <v>0</v>
      </c>
      <c r="P530" s="95">
        <v>0</v>
      </c>
      <c r="Q530" s="97">
        <v>0</v>
      </c>
    </row>
    <row r="531" spans="1:17" x14ac:dyDescent="0.25">
      <c r="A531" s="98">
        <f t="shared" si="20"/>
        <v>60206</v>
      </c>
      <c r="B531" s="98" t="str">
        <f>+asset_level_drivers!$C$1</f>
        <v>Munson</v>
      </c>
      <c r="C531" s="99">
        <v>33</v>
      </c>
      <c r="D531" s="100">
        <v>0</v>
      </c>
      <c r="E531" s="100">
        <v>0</v>
      </c>
      <c r="F531" s="100">
        <v>0</v>
      </c>
      <c r="G531" s="100">
        <v>0</v>
      </c>
      <c r="H531" s="100">
        <v>0</v>
      </c>
      <c r="I531" s="100">
        <v>0</v>
      </c>
      <c r="J531" s="100">
        <v>0</v>
      </c>
      <c r="K531" s="101">
        <v>0</v>
      </c>
      <c r="L531" s="102">
        <f t="shared" si="19"/>
        <v>0</v>
      </c>
      <c r="M531" s="102">
        <v>0</v>
      </c>
      <c r="N531" s="102">
        <v>0</v>
      </c>
      <c r="O531" s="103">
        <v>0</v>
      </c>
      <c r="P531" s="104">
        <v>0</v>
      </c>
      <c r="Q531" s="105">
        <v>0</v>
      </c>
    </row>
    <row r="532" spans="1:17" x14ac:dyDescent="0.25">
      <c r="A532" s="106">
        <f t="shared" si="20"/>
        <v>60236</v>
      </c>
      <c r="B532" s="106" t="str">
        <f>+asset_level_drivers!$C$1</f>
        <v>Munson</v>
      </c>
      <c r="C532" s="93">
        <v>33</v>
      </c>
      <c r="D532" s="94">
        <v>0</v>
      </c>
      <c r="E532" s="94">
        <v>0</v>
      </c>
      <c r="F532" s="94">
        <v>0</v>
      </c>
      <c r="G532" s="94">
        <v>0</v>
      </c>
      <c r="H532" s="94">
        <v>0</v>
      </c>
      <c r="I532" s="94">
        <v>0</v>
      </c>
      <c r="J532" s="94">
        <v>0</v>
      </c>
      <c r="K532" s="95">
        <v>0</v>
      </c>
      <c r="L532" s="94">
        <f t="shared" si="19"/>
        <v>0</v>
      </c>
      <c r="M532" s="94">
        <v>0</v>
      </c>
      <c r="N532" s="94">
        <v>0</v>
      </c>
      <c r="O532" s="96">
        <v>0</v>
      </c>
      <c r="P532" s="95">
        <v>0</v>
      </c>
      <c r="Q532" s="97">
        <v>0</v>
      </c>
    </row>
    <row r="533" spans="1:17" x14ac:dyDescent="0.25">
      <c r="A533" s="98">
        <f t="shared" si="20"/>
        <v>60267</v>
      </c>
      <c r="B533" s="98" t="str">
        <f>+asset_level_drivers!$C$1</f>
        <v>Munson</v>
      </c>
      <c r="C533" s="99">
        <v>33</v>
      </c>
      <c r="D533" s="100">
        <v>0</v>
      </c>
      <c r="E533" s="100">
        <v>0</v>
      </c>
      <c r="F533" s="100">
        <v>0</v>
      </c>
      <c r="G533" s="100">
        <v>0</v>
      </c>
      <c r="H533" s="100">
        <v>0</v>
      </c>
      <c r="I533" s="100">
        <v>0</v>
      </c>
      <c r="J533" s="100">
        <v>0</v>
      </c>
      <c r="K533" s="101">
        <v>0</v>
      </c>
      <c r="L533" s="102">
        <f t="shared" si="19"/>
        <v>0</v>
      </c>
      <c r="M533" s="102">
        <v>0</v>
      </c>
      <c r="N533" s="102">
        <v>0</v>
      </c>
      <c r="O533" s="103">
        <v>0</v>
      </c>
      <c r="P533" s="104">
        <v>0</v>
      </c>
      <c r="Q533" s="105">
        <v>0</v>
      </c>
    </row>
    <row r="534" spans="1:17" x14ac:dyDescent="0.25">
      <c r="A534" s="106">
        <f t="shared" si="20"/>
        <v>60298</v>
      </c>
      <c r="B534" s="106" t="str">
        <f>+asset_level_drivers!$C$1</f>
        <v>Munson</v>
      </c>
      <c r="C534" s="93">
        <v>33</v>
      </c>
      <c r="D534" s="94">
        <v>0</v>
      </c>
      <c r="E534" s="94">
        <v>0</v>
      </c>
      <c r="F534" s="94">
        <v>0</v>
      </c>
      <c r="G534" s="94">
        <v>0</v>
      </c>
      <c r="H534" s="94">
        <v>0</v>
      </c>
      <c r="I534" s="94">
        <v>0</v>
      </c>
      <c r="J534" s="94">
        <v>0</v>
      </c>
      <c r="K534" s="95">
        <v>0</v>
      </c>
      <c r="L534" s="94">
        <f t="shared" si="19"/>
        <v>0</v>
      </c>
      <c r="M534" s="94">
        <v>0</v>
      </c>
      <c r="N534" s="94">
        <v>0</v>
      </c>
      <c r="O534" s="96">
        <v>0</v>
      </c>
      <c r="P534" s="95">
        <v>0</v>
      </c>
      <c r="Q534" s="97">
        <v>0</v>
      </c>
    </row>
    <row r="535" spans="1:17" x14ac:dyDescent="0.25">
      <c r="A535" s="98">
        <f t="shared" si="20"/>
        <v>60326</v>
      </c>
      <c r="B535" s="98" t="str">
        <f>+asset_level_drivers!$C$1</f>
        <v>Munson</v>
      </c>
      <c r="C535" s="99">
        <v>33</v>
      </c>
      <c r="D535" s="100">
        <v>0</v>
      </c>
      <c r="E535" s="100">
        <v>0</v>
      </c>
      <c r="F535" s="100">
        <v>0</v>
      </c>
      <c r="G535" s="100">
        <v>0</v>
      </c>
      <c r="H535" s="100">
        <v>0</v>
      </c>
      <c r="I535" s="100">
        <v>0</v>
      </c>
      <c r="J535" s="100">
        <v>0</v>
      </c>
      <c r="K535" s="101">
        <v>0</v>
      </c>
      <c r="L535" s="102">
        <f t="shared" si="19"/>
        <v>0</v>
      </c>
      <c r="M535" s="102">
        <v>0</v>
      </c>
      <c r="N535" s="102">
        <v>0</v>
      </c>
      <c r="O535" s="103">
        <v>0</v>
      </c>
      <c r="P535" s="104">
        <v>0</v>
      </c>
      <c r="Q535" s="105">
        <v>0</v>
      </c>
    </row>
    <row r="536" spans="1:17" x14ac:dyDescent="0.25">
      <c r="A536" s="106">
        <f t="shared" si="20"/>
        <v>60357</v>
      </c>
      <c r="B536" s="106" t="str">
        <f>+asset_level_drivers!$C$1</f>
        <v>Munson</v>
      </c>
      <c r="C536" s="93">
        <v>33</v>
      </c>
      <c r="D536" s="94">
        <v>0</v>
      </c>
      <c r="E536" s="94">
        <v>0</v>
      </c>
      <c r="F536" s="94">
        <v>0</v>
      </c>
      <c r="G536" s="94">
        <v>0</v>
      </c>
      <c r="H536" s="94">
        <v>0</v>
      </c>
      <c r="I536" s="94">
        <v>0</v>
      </c>
      <c r="J536" s="94">
        <v>0</v>
      </c>
      <c r="K536" s="95">
        <v>0</v>
      </c>
      <c r="L536" s="94">
        <f t="shared" si="19"/>
        <v>0</v>
      </c>
      <c r="M536" s="94">
        <v>0</v>
      </c>
      <c r="N536" s="94">
        <v>0</v>
      </c>
      <c r="O536" s="96">
        <v>0</v>
      </c>
      <c r="P536" s="95">
        <v>0</v>
      </c>
      <c r="Q536" s="97">
        <v>0</v>
      </c>
    </row>
    <row r="537" spans="1:17" x14ac:dyDescent="0.25">
      <c r="A537" s="98">
        <f t="shared" si="20"/>
        <v>60387</v>
      </c>
      <c r="B537" s="98" t="str">
        <f>+asset_level_drivers!$C$1</f>
        <v>Munson</v>
      </c>
      <c r="C537" s="99">
        <v>33</v>
      </c>
      <c r="D537" s="100">
        <v>0</v>
      </c>
      <c r="E537" s="100">
        <v>0</v>
      </c>
      <c r="F537" s="100">
        <v>0</v>
      </c>
      <c r="G537" s="100">
        <v>0</v>
      </c>
      <c r="H537" s="100">
        <v>0</v>
      </c>
      <c r="I537" s="100">
        <v>0</v>
      </c>
      <c r="J537" s="100">
        <v>0</v>
      </c>
      <c r="K537" s="101">
        <v>0</v>
      </c>
      <c r="L537" s="102">
        <f t="shared" si="19"/>
        <v>0</v>
      </c>
      <c r="M537" s="102">
        <v>0</v>
      </c>
      <c r="N537" s="102">
        <v>0</v>
      </c>
      <c r="O537" s="103">
        <v>0</v>
      </c>
      <c r="P537" s="104">
        <v>0</v>
      </c>
      <c r="Q537" s="105">
        <v>0</v>
      </c>
    </row>
    <row r="538" spans="1:17" x14ac:dyDescent="0.25">
      <c r="A538" s="106">
        <f t="shared" si="20"/>
        <v>60418</v>
      </c>
      <c r="B538" s="106" t="str">
        <f>+asset_level_drivers!$C$1</f>
        <v>Munson</v>
      </c>
      <c r="C538" s="93">
        <v>33</v>
      </c>
      <c r="D538" s="94">
        <v>0</v>
      </c>
      <c r="E538" s="94">
        <v>0</v>
      </c>
      <c r="F538" s="94">
        <v>0</v>
      </c>
      <c r="G538" s="94">
        <v>0</v>
      </c>
      <c r="H538" s="94">
        <v>0</v>
      </c>
      <c r="I538" s="94">
        <v>0</v>
      </c>
      <c r="J538" s="94">
        <v>0</v>
      </c>
      <c r="K538" s="95">
        <v>0</v>
      </c>
      <c r="L538" s="94">
        <f t="shared" si="19"/>
        <v>0</v>
      </c>
      <c r="M538" s="94">
        <v>0</v>
      </c>
      <c r="N538" s="94">
        <v>0</v>
      </c>
      <c r="O538" s="96">
        <v>0</v>
      </c>
      <c r="P538" s="95">
        <v>0</v>
      </c>
      <c r="Q538" s="97">
        <v>0</v>
      </c>
    </row>
    <row r="539" spans="1:17" x14ac:dyDescent="0.25">
      <c r="A539" s="98">
        <f t="shared" si="20"/>
        <v>60448</v>
      </c>
      <c r="B539" s="98" t="str">
        <f>+asset_level_drivers!$C$1</f>
        <v>Munson</v>
      </c>
      <c r="C539" s="99">
        <v>33</v>
      </c>
      <c r="D539" s="100">
        <v>0</v>
      </c>
      <c r="E539" s="100">
        <v>0</v>
      </c>
      <c r="F539" s="100">
        <v>0</v>
      </c>
      <c r="G539" s="100">
        <v>0</v>
      </c>
      <c r="H539" s="100">
        <v>0</v>
      </c>
      <c r="I539" s="100">
        <v>0</v>
      </c>
      <c r="J539" s="100">
        <v>0</v>
      </c>
      <c r="K539" s="101">
        <v>0</v>
      </c>
      <c r="L539" s="102">
        <f t="shared" si="19"/>
        <v>0</v>
      </c>
      <c r="M539" s="102">
        <v>0</v>
      </c>
      <c r="N539" s="102">
        <v>0</v>
      </c>
      <c r="O539" s="103">
        <v>0</v>
      </c>
      <c r="P539" s="104">
        <v>0</v>
      </c>
      <c r="Q539" s="105">
        <v>0</v>
      </c>
    </row>
    <row r="540" spans="1:17" x14ac:dyDescent="0.25">
      <c r="A540" s="106">
        <f t="shared" si="20"/>
        <v>60479</v>
      </c>
      <c r="B540" s="106" t="str">
        <f>+asset_level_drivers!$C$1</f>
        <v>Munson</v>
      </c>
      <c r="C540" s="93">
        <v>33</v>
      </c>
      <c r="D540" s="94">
        <v>0</v>
      </c>
      <c r="E540" s="94">
        <v>0</v>
      </c>
      <c r="F540" s="94">
        <v>0</v>
      </c>
      <c r="G540" s="94">
        <v>0</v>
      </c>
      <c r="H540" s="94">
        <v>0</v>
      </c>
      <c r="I540" s="94">
        <v>0</v>
      </c>
      <c r="J540" s="94">
        <v>0</v>
      </c>
      <c r="K540" s="95">
        <v>0</v>
      </c>
      <c r="L540" s="94">
        <f t="shared" si="19"/>
        <v>0</v>
      </c>
      <c r="M540" s="94">
        <v>0</v>
      </c>
      <c r="N540" s="94">
        <v>0</v>
      </c>
      <c r="O540" s="96">
        <v>0</v>
      </c>
      <c r="P540" s="95">
        <v>0</v>
      </c>
      <c r="Q540" s="97">
        <v>0</v>
      </c>
    </row>
    <row r="541" spans="1:17" x14ac:dyDescent="0.25">
      <c r="A541" s="98">
        <f t="shared" si="20"/>
        <v>60510</v>
      </c>
      <c r="B541" s="98" t="str">
        <f>+asset_level_drivers!$C$1</f>
        <v>Munson</v>
      </c>
      <c r="C541" s="99">
        <v>33</v>
      </c>
      <c r="D541" s="100">
        <v>0</v>
      </c>
      <c r="E541" s="100">
        <v>0</v>
      </c>
      <c r="F541" s="100">
        <v>0</v>
      </c>
      <c r="G541" s="100">
        <v>0</v>
      </c>
      <c r="H541" s="100">
        <v>0</v>
      </c>
      <c r="I541" s="100">
        <v>0</v>
      </c>
      <c r="J541" s="100">
        <v>0</v>
      </c>
      <c r="K541" s="101">
        <v>0</v>
      </c>
      <c r="L541" s="102">
        <f t="shared" si="19"/>
        <v>0</v>
      </c>
      <c r="M541" s="102">
        <v>0</v>
      </c>
      <c r="N541" s="102">
        <v>0</v>
      </c>
      <c r="O541" s="103">
        <v>0</v>
      </c>
      <c r="P541" s="104">
        <v>0</v>
      </c>
      <c r="Q541" s="105">
        <v>0</v>
      </c>
    </row>
    <row r="542" spans="1:17" x14ac:dyDescent="0.25">
      <c r="A542" s="106">
        <f t="shared" si="20"/>
        <v>60540</v>
      </c>
      <c r="B542" s="106" t="str">
        <f>+asset_level_drivers!$C$1</f>
        <v>Munson</v>
      </c>
      <c r="C542" s="93">
        <v>33</v>
      </c>
      <c r="D542" s="94">
        <v>0</v>
      </c>
      <c r="E542" s="94">
        <v>0</v>
      </c>
      <c r="F542" s="94">
        <v>0</v>
      </c>
      <c r="G542" s="94">
        <v>0</v>
      </c>
      <c r="H542" s="94">
        <v>0</v>
      </c>
      <c r="I542" s="94">
        <v>0</v>
      </c>
      <c r="J542" s="94">
        <v>0</v>
      </c>
      <c r="K542" s="95">
        <v>0</v>
      </c>
      <c r="L542" s="94">
        <f t="shared" si="19"/>
        <v>0</v>
      </c>
      <c r="M542" s="94">
        <v>0</v>
      </c>
      <c r="N542" s="94">
        <v>0</v>
      </c>
      <c r="O542" s="96">
        <v>0</v>
      </c>
      <c r="P542" s="95">
        <v>0</v>
      </c>
      <c r="Q542" s="97">
        <v>0</v>
      </c>
    </row>
    <row r="543" spans="1:17" x14ac:dyDescent="0.25">
      <c r="A543" s="98">
        <f t="shared" si="20"/>
        <v>60571</v>
      </c>
      <c r="B543" s="98" t="str">
        <f>+asset_level_drivers!$C$1</f>
        <v>Munson</v>
      </c>
      <c r="C543" s="99">
        <v>33</v>
      </c>
      <c r="D543" s="100">
        <v>0</v>
      </c>
      <c r="E543" s="100">
        <v>0</v>
      </c>
      <c r="F543" s="100">
        <v>0</v>
      </c>
      <c r="G543" s="100">
        <v>0</v>
      </c>
      <c r="H543" s="100">
        <v>0</v>
      </c>
      <c r="I543" s="100">
        <v>0</v>
      </c>
      <c r="J543" s="100">
        <v>0</v>
      </c>
      <c r="K543" s="101">
        <v>0</v>
      </c>
      <c r="L543" s="102">
        <f t="shared" si="19"/>
        <v>0</v>
      </c>
      <c r="M543" s="102">
        <v>0</v>
      </c>
      <c r="N543" s="102">
        <v>0</v>
      </c>
      <c r="O543" s="103">
        <v>0</v>
      </c>
      <c r="P543" s="104">
        <v>0</v>
      </c>
      <c r="Q543" s="105">
        <v>0</v>
      </c>
    </row>
    <row r="544" spans="1:17" x14ac:dyDescent="0.25">
      <c r="A544" s="106">
        <f t="shared" si="20"/>
        <v>60601</v>
      </c>
      <c r="B544" s="106" t="str">
        <f>+asset_level_drivers!$C$1</f>
        <v>Munson</v>
      </c>
      <c r="C544" s="93">
        <v>33</v>
      </c>
      <c r="D544" s="94">
        <v>0</v>
      </c>
      <c r="E544" s="94">
        <v>0</v>
      </c>
      <c r="F544" s="94">
        <v>0</v>
      </c>
      <c r="G544" s="94">
        <v>0</v>
      </c>
      <c r="H544" s="94">
        <v>0</v>
      </c>
      <c r="I544" s="94">
        <v>0</v>
      </c>
      <c r="J544" s="94">
        <v>0</v>
      </c>
      <c r="K544" s="95">
        <v>0</v>
      </c>
      <c r="L544" s="94">
        <f t="shared" si="19"/>
        <v>0</v>
      </c>
      <c r="M544" s="94">
        <v>0</v>
      </c>
      <c r="N544" s="94">
        <v>0</v>
      </c>
      <c r="O544" s="96">
        <v>0</v>
      </c>
      <c r="P544" s="95">
        <v>0</v>
      </c>
      <c r="Q544" s="97">
        <v>0</v>
      </c>
    </row>
    <row r="545" spans="1:17" x14ac:dyDescent="0.25">
      <c r="A545" s="98">
        <f t="shared" si="20"/>
        <v>60632</v>
      </c>
      <c r="B545" s="98" t="str">
        <f>+asset_level_drivers!$C$1</f>
        <v>Munson</v>
      </c>
      <c r="C545" s="99">
        <v>33</v>
      </c>
      <c r="D545" s="100">
        <v>0</v>
      </c>
      <c r="E545" s="100">
        <v>0</v>
      </c>
      <c r="F545" s="100">
        <v>0</v>
      </c>
      <c r="G545" s="100">
        <v>0</v>
      </c>
      <c r="H545" s="100">
        <v>0</v>
      </c>
      <c r="I545" s="100">
        <v>0</v>
      </c>
      <c r="J545" s="100">
        <v>0</v>
      </c>
      <c r="K545" s="101">
        <v>0</v>
      </c>
      <c r="L545" s="102">
        <f t="shared" si="19"/>
        <v>0</v>
      </c>
      <c r="M545" s="102">
        <v>0</v>
      </c>
      <c r="N545" s="102">
        <v>0</v>
      </c>
      <c r="O545" s="103">
        <v>0</v>
      </c>
      <c r="P545" s="104">
        <v>0</v>
      </c>
      <c r="Q545" s="105">
        <v>0</v>
      </c>
    </row>
    <row r="546" spans="1:17" x14ac:dyDescent="0.25">
      <c r="A546" s="106">
        <f t="shared" si="20"/>
        <v>60663</v>
      </c>
      <c r="B546" s="106" t="str">
        <f>+asset_level_drivers!$C$1</f>
        <v>Munson</v>
      </c>
      <c r="C546" s="93">
        <v>33</v>
      </c>
      <c r="D546" s="94">
        <v>0</v>
      </c>
      <c r="E546" s="94">
        <v>0</v>
      </c>
      <c r="F546" s="94">
        <v>0</v>
      </c>
      <c r="G546" s="94">
        <v>0</v>
      </c>
      <c r="H546" s="94">
        <v>0</v>
      </c>
      <c r="I546" s="94">
        <v>0</v>
      </c>
      <c r="J546" s="94">
        <v>0</v>
      </c>
      <c r="K546" s="95">
        <v>0</v>
      </c>
      <c r="L546" s="94">
        <f t="shared" si="19"/>
        <v>0</v>
      </c>
      <c r="M546" s="94">
        <v>0</v>
      </c>
      <c r="N546" s="94">
        <v>0</v>
      </c>
      <c r="O546" s="96">
        <v>0</v>
      </c>
      <c r="P546" s="95">
        <v>0</v>
      </c>
      <c r="Q546" s="97">
        <v>0</v>
      </c>
    </row>
    <row r="547" spans="1:17" x14ac:dyDescent="0.25">
      <c r="A547" s="98">
        <f t="shared" si="20"/>
        <v>60691</v>
      </c>
      <c r="B547" s="98" t="str">
        <f>+asset_level_drivers!$C$1</f>
        <v>Munson</v>
      </c>
      <c r="C547" s="99">
        <v>33</v>
      </c>
      <c r="D547" s="100">
        <v>0</v>
      </c>
      <c r="E547" s="100">
        <v>0</v>
      </c>
      <c r="F547" s="100">
        <v>0</v>
      </c>
      <c r="G547" s="100">
        <v>0</v>
      </c>
      <c r="H547" s="100">
        <v>0</v>
      </c>
      <c r="I547" s="100">
        <v>0</v>
      </c>
      <c r="J547" s="100">
        <v>0</v>
      </c>
      <c r="K547" s="101">
        <v>0</v>
      </c>
      <c r="L547" s="102">
        <f t="shared" si="19"/>
        <v>0</v>
      </c>
      <c r="M547" s="102">
        <v>0</v>
      </c>
      <c r="N547" s="102">
        <v>0</v>
      </c>
      <c r="O547" s="103">
        <v>0</v>
      </c>
      <c r="P547" s="104">
        <v>0</v>
      </c>
      <c r="Q547" s="105">
        <v>0</v>
      </c>
    </row>
    <row r="548" spans="1:17" x14ac:dyDescent="0.25">
      <c r="A548" s="106">
        <f t="shared" si="20"/>
        <v>60722</v>
      </c>
      <c r="B548" s="106" t="str">
        <f>+asset_level_drivers!$C$1</f>
        <v>Munson</v>
      </c>
      <c r="C548" s="93">
        <v>33</v>
      </c>
      <c r="D548" s="94">
        <v>0</v>
      </c>
      <c r="E548" s="94">
        <v>0</v>
      </c>
      <c r="F548" s="94">
        <v>0</v>
      </c>
      <c r="G548" s="94">
        <v>0</v>
      </c>
      <c r="H548" s="94">
        <v>0</v>
      </c>
      <c r="I548" s="94">
        <v>0</v>
      </c>
      <c r="J548" s="94">
        <v>0</v>
      </c>
      <c r="K548" s="95">
        <v>0</v>
      </c>
      <c r="L548" s="94">
        <f t="shared" si="19"/>
        <v>0</v>
      </c>
      <c r="M548" s="94">
        <v>0</v>
      </c>
      <c r="N548" s="94">
        <v>0</v>
      </c>
      <c r="O548" s="96">
        <v>0</v>
      </c>
      <c r="P548" s="95">
        <v>0</v>
      </c>
      <c r="Q548" s="97">
        <v>0</v>
      </c>
    </row>
    <row r="549" spans="1:17" x14ac:dyDescent="0.25">
      <c r="A549" s="98">
        <f t="shared" si="20"/>
        <v>60752</v>
      </c>
      <c r="B549" s="98" t="str">
        <f>+asset_level_drivers!$C$1</f>
        <v>Munson</v>
      </c>
      <c r="C549" s="99">
        <v>33</v>
      </c>
      <c r="D549" s="100">
        <v>0</v>
      </c>
      <c r="E549" s="100">
        <v>0</v>
      </c>
      <c r="F549" s="100">
        <v>0</v>
      </c>
      <c r="G549" s="100">
        <v>0</v>
      </c>
      <c r="H549" s="100">
        <v>0</v>
      </c>
      <c r="I549" s="100">
        <v>0</v>
      </c>
      <c r="J549" s="100">
        <v>0</v>
      </c>
      <c r="K549" s="101">
        <v>0</v>
      </c>
      <c r="L549" s="102">
        <f t="shared" si="19"/>
        <v>0</v>
      </c>
      <c r="M549" s="102">
        <v>0</v>
      </c>
      <c r="N549" s="102">
        <v>0</v>
      </c>
      <c r="O549" s="103">
        <v>0</v>
      </c>
      <c r="P549" s="104">
        <v>0</v>
      </c>
      <c r="Q549" s="105">
        <v>0</v>
      </c>
    </row>
    <row r="550" spans="1:17" x14ac:dyDescent="0.25">
      <c r="A550" s="106">
        <f t="shared" si="20"/>
        <v>60783</v>
      </c>
      <c r="B550" s="106" t="str">
        <f>+asset_level_drivers!$C$1</f>
        <v>Munson</v>
      </c>
      <c r="C550" s="93">
        <v>33</v>
      </c>
      <c r="D550" s="94">
        <v>0</v>
      </c>
      <c r="E550" s="94">
        <v>0</v>
      </c>
      <c r="F550" s="94">
        <v>0</v>
      </c>
      <c r="G550" s="94">
        <v>0</v>
      </c>
      <c r="H550" s="94">
        <v>0</v>
      </c>
      <c r="I550" s="94">
        <v>0</v>
      </c>
      <c r="J550" s="94">
        <v>0</v>
      </c>
      <c r="K550" s="95">
        <v>0</v>
      </c>
      <c r="L550" s="94">
        <f t="shared" si="19"/>
        <v>0</v>
      </c>
      <c r="M550" s="94">
        <v>0</v>
      </c>
      <c r="N550" s="94">
        <v>0</v>
      </c>
      <c r="O550" s="96">
        <v>0</v>
      </c>
      <c r="P550" s="95">
        <v>0</v>
      </c>
      <c r="Q550" s="97">
        <v>0</v>
      </c>
    </row>
    <row r="551" spans="1:17" x14ac:dyDescent="0.25">
      <c r="A551" s="98">
        <f t="shared" si="20"/>
        <v>60813</v>
      </c>
      <c r="B551" s="98" t="str">
        <f>+asset_level_drivers!$C$1</f>
        <v>Munson</v>
      </c>
      <c r="C551" s="99">
        <v>33</v>
      </c>
      <c r="D551" s="100">
        <v>0</v>
      </c>
      <c r="E551" s="100">
        <v>0</v>
      </c>
      <c r="F551" s="100">
        <v>0</v>
      </c>
      <c r="G551" s="100">
        <v>0</v>
      </c>
      <c r="H551" s="100">
        <v>0</v>
      </c>
      <c r="I551" s="100">
        <v>0</v>
      </c>
      <c r="J551" s="100">
        <v>0</v>
      </c>
      <c r="K551" s="101">
        <v>0</v>
      </c>
      <c r="L551" s="102">
        <f t="shared" si="19"/>
        <v>0</v>
      </c>
      <c r="M551" s="102">
        <v>0</v>
      </c>
      <c r="N551" s="102">
        <v>0</v>
      </c>
      <c r="O551" s="103">
        <v>0</v>
      </c>
      <c r="P551" s="104">
        <v>0</v>
      </c>
      <c r="Q551" s="105">
        <v>0</v>
      </c>
    </row>
    <row r="552" spans="1:17" x14ac:dyDescent="0.25">
      <c r="A552" s="106">
        <f t="shared" si="20"/>
        <v>60844</v>
      </c>
      <c r="B552" s="106" t="str">
        <f>+asset_level_drivers!$C$1</f>
        <v>Munson</v>
      </c>
      <c r="C552" s="93">
        <v>33</v>
      </c>
      <c r="D552" s="94">
        <v>0</v>
      </c>
      <c r="E552" s="94">
        <v>0</v>
      </c>
      <c r="F552" s="94">
        <v>0</v>
      </c>
      <c r="G552" s="94">
        <v>0</v>
      </c>
      <c r="H552" s="94">
        <v>0</v>
      </c>
      <c r="I552" s="94">
        <v>0</v>
      </c>
      <c r="J552" s="94">
        <v>0</v>
      </c>
      <c r="K552" s="95">
        <v>0</v>
      </c>
      <c r="L552" s="94">
        <f t="shared" si="19"/>
        <v>0</v>
      </c>
      <c r="M552" s="94">
        <v>0</v>
      </c>
      <c r="N552" s="94">
        <v>0</v>
      </c>
      <c r="O552" s="96">
        <v>0</v>
      </c>
      <c r="P552" s="95">
        <v>0</v>
      </c>
      <c r="Q552" s="97">
        <v>0</v>
      </c>
    </row>
    <row r="553" spans="1:17" x14ac:dyDescent="0.25">
      <c r="A553" s="98">
        <f t="shared" si="20"/>
        <v>60875</v>
      </c>
      <c r="B553" s="98" t="str">
        <f>+asset_level_drivers!$C$1</f>
        <v>Munson</v>
      </c>
      <c r="C553" s="99">
        <v>33</v>
      </c>
      <c r="D553" s="100">
        <v>0</v>
      </c>
      <c r="E553" s="100">
        <v>0</v>
      </c>
      <c r="F553" s="100">
        <v>0</v>
      </c>
      <c r="G553" s="100">
        <v>0</v>
      </c>
      <c r="H553" s="100">
        <v>0</v>
      </c>
      <c r="I553" s="100">
        <v>0</v>
      </c>
      <c r="J553" s="100">
        <v>0</v>
      </c>
      <c r="K553" s="101">
        <v>0</v>
      </c>
      <c r="L553" s="102">
        <f t="shared" si="19"/>
        <v>0</v>
      </c>
      <c r="M553" s="102">
        <v>0</v>
      </c>
      <c r="N553" s="102">
        <v>0</v>
      </c>
      <c r="O553" s="103">
        <v>0</v>
      </c>
      <c r="P553" s="104">
        <v>0</v>
      </c>
      <c r="Q553" s="105">
        <v>0</v>
      </c>
    </row>
    <row r="554" spans="1:17" x14ac:dyDescent="0.25">
      <c r="A554" s="106">
        <f t="shared" si="20"/>
        <v>60905</v>
      </c>
      <c r="B554" s="106" t="str">
        <f>+asset_level_drivers!$C$1</f>
        <v>Munson</v>
      </c>
      <c r="C554" s="93">
        <v>33</v>
      </c>
      <c r="D554" s="94">
        <v>0</v>
      </c>
      <c r="E554" s="94">
        <v>0</v>
      </c>
      <c r="F554" s="94">
        <v>0</v>
      </c>
      <c r="G554" s="94">
        <v>0</v>
      </c>
      <c r="H554" s="94">
        <v>0</v>
      </c>
      <c r="I554" s="94">
        <v>0</v>
      </c>
      <c r="J554" s="94">
        <v>0</v>
      </c>
      <c r="K554" s="95">
        <v>0</v>
      </c>
      <c r="L554" s="94">
        <f t="shared" si="19"/>
        <v>0</v>
      </c>
      <c r="M554" s="94">
        <v>0</v>
      </c>
      <c r="N554" s="94">
        <v>0</v>
      </c>
      <c r="O554" s="96">
        <v>0</v>
      </c>
      <c r="P554" s="95">
        <v>0</v>
      </c>
      <c r="Q554" s="97">
        <v>0</v>
      </c>
    </row>
    <row r="555" spans="1:17" x14ac:dyDescent="0.25">
      <c r="A555" s="98">
        <f t="shared" si="20"/>
        <v>60936</v>
      </c>
      <c r="B555" s="98" t="str">
        <f>+asset_level_drivers!$C$1</f>
        <v>Munson</v>
      </c>
      <c r="C555" s="99">
        <v>33</v>
      </c>
      <c r="D555" s="100">
        <v>0</v>
      </c>
      <c r="E555" s="100">
        <v>0</v>
      </c>
      <c r="F555" s="100">
        <v>0</v>
      </c>
      <c r="G555" s="100">
        <v>0</v>
      </c>
      <c r="H555" s="100">
        <v>0</v>
      </c>
      <c r="I555" s="100">
        <v>0</v>
      </c>
      <c r="J555" s="100">
        <v>0</v>
      </c>
      <c r="K555" s="101">
        <v>0</v>
      </c>
      <c r="L555" s="102">
        <f t="shared" si="19"/>
        <v>0</v>
      </c>
      <c r="M555" s="102">
        <v>0</v>
      </c>
      <c r="N555" s="102">
        <v>0</v>
      </c>
      <c r="O555" s="103">
        <v>0</v>
      </c>
      <c r="P555" s="104">
        <v>0</v>
      </c>
      <c r="Q555" s="105">
        <v>0</v>
      </c>
    </row>
    <row r="556" spans="1:17" x14ac:dyDescent="0.25">
      <c r="A556" s="106">
        <f t="shared" si="20"/>
        <v>60966</v>
      </c>
      <c r="B556" s="106" t="str">
        <f>+asset_level_drivers!$C$1</f>
        <v>Munson</v>
      </c>
      <c r="C556" s="93">
        <v>33</v>
      </c>
      <c r="D556" s="94">
        <v>0</v>
      </c>
      <c r="E556" s="94">
        <v>0</v>
      </c>
      <c r="F556" s="94">
        <v>0</v>
      </c>
      <c r="G556" s="94">
        <v>0</v>
      </c>
      <c r="H556" s="94">
        <v>0</v>
      </c>
      <c r="I556" s="94">
        <v>0</v>
      </c>
      <c r="J556" s="94">
        <v>0</v>
      </c>
      <c r="K556" s="95">
        <v>0</v>
      </c>
      <c r="L556" s="94">
        <f t="shared" si="19"/>
        <v>0</v>
      </c>
      <c r="M556" s="94">
        <v>0</v>
      </c>
      <c r="N556" s="94">
        <v>0</v>
      </c>
      <c r="O556" s="96">
        <v>0</v>
      </c>
      <c r="P556" s="95">
        <v>0</v>
      </c>
      <c r="Q556" s="97">
        <v>0</v>
      </c>
    </row>
    <row r="557" spans="1:17" x14ac:dyDescent="0.25">
      <c r="A557" s="98">
        <f t="shared" si="20"/>
        <v>60997</v>
      </c>
      <c r="B557" s="98" t="str">
        <f>+asset_level_drivers!$C$1</f>
        <v>Munson</v>
      </c>
      <c r="C557" s="99">
        <v>33</v>
      </c>
      <c r="D557" s="100">
        <v>0</v>
      </c>
      <c r="E557" s="100">
        <v>0</v>
      </c>
      <c r="F557" s="100">
        <v>0</v>
      </c>
      <c r="G557" s="100">
        <v>0</v>
      </c>
      <c r="H557" s="100">
        <v>0</v>
      </c>
      <c r="I557" s="100">
        <v>0</v>
      </c>
      <c r="J557" s="100">
        <v>0</v>
      </c>
      <c r="K557" s="101">
        <v>0</v>
      </c>
      <c r="L557" s="102">
        <f t="shared" si="19"/>
        <v>0</v>
      </c>
      <c r="M557" s="102">
        <v>0</v>
      </c>
      <c r="N557" s="102">
        <v>0</v>
      </c>
      <c r="O557" s="103">
        <v>0</v>
      </c>
      <c r="P557" s="104">
        <v>0</v>
      </c>
      <c r="Q557" s="105">
        <v>0</v>
      </c>
    </row>
    <row r="558" spans="1:17" x14ac:dyDescent="0.25">
      <c r="A558" s="106">
        <f t="shared" si="20"/>
        <v>61028</v>
      </c>
      <c r="B558" s="106" t="str">
        <f>+asset_level_drivers!$C$1</f>
        <v>Munson</v>
      </c>
      <c r="C558" s="93">
        <v>33</v>
      </c>
      <c r="D558" s="94">
        <v>0</v>
      </c>
      <c r="E558" s="94">
        <v>0</v>
      </c>
      <c r="F558" s="94">
        <v>0</v>
      </c>
      <c r="G558" s="94">
        <v>0</v>
      </c>
      <c r="H558" s="94">
        <v>0</v>
      </c>
      <c r="I558" s="94">
        <v>0</v>
      </c>
      <c r="J558" s="94">
        <v>0</v>
      </c>
      <c r="K558" s="95">
        <v>0</v>
      </c>
      <c r="L558" s="94">
        <f t="shared" si="19"/>
        <v>0</v>
      </c>
      <c r="M558" s="94">
        <v>0</v>
      </c>
      <c r="N558" s="94">
        <v>0</v>
      </c>
      <c r="O558" s="96">
        <v>0</v>
      </c>
      <c r="P558" s="95">
        <v>0</v>
      </c>
      <c r="Q558" s="97">
        <v>0</v>
      </c>
    </row>
    <row r="559" spans="1:17" x14ac:dyDescent="0.25">
      <c r="A559" s="98">
        <f t="shared" si="20"/>
        <v>61056</v>
      </c>
      <c r="B559" s="98" t="str">
        <f>+asset_level_drivers!$C$1</f>
        <v>Munson</v>
      </c>
      <c r="C559" s="99">
        <v>33</v>
      </c>
      <c r="D559" s="100">
        <v>0</v>
      </c>
      <c r="E559" s="100">
        <v>0</v>
      </c>
      <c r="F559" s="100">
        <v>0</v>
      </c>
      <c r="G559" s="100">
        <v>0</v>
      </c>
      <c r="H559" s="100">
        <v>0</v>
      </c>
      <c r="I559" s="100">
        <v>0</v>
      </c>
      <c r="J559" s="100">
        <v>0</v>
      </c>
      <c r="K559" s="101">
        <v>0</v>
      </c>
      <c r="L559" s="102">
        <f t="shared" si="19"/>
        <v>0</v>
      </c>
      <c r="M559" s="102">
        <v>0</v>
      </c>
      <c r="N559" s="102">
        <v>0</v>
      </c>
      <c r="O559" s="103">
        <v>0</v>
      </c>
      <c r="P559" s="104">
        <v>0</v>
      </c>
      <c r="Q559" s="105">
        <v>0</v>
      </c>
    </row>
    <row r="560" spans="1:17" x14ac:dyDescent="0.25">
      <c r="A560" s="106">
        <f t="shared" si="20"/>
        <v>61087</v>
      </c>
      <c r="B560" s="106" t="str">
        <f>+asset_level_drivers!$C$1</f>
        <v>Munson</v>
      </c>
      <c r="C560" s="93">
        <v>33</v>
      </c>
      <c r="D560" s="94">
        <v>0</v>
      </c>
      <c r="E560" s="94">
        <v>0</v>
      </c>
      <c r="F560" s="94">
        <v>0</v>
      </c>
      <c r="G560" s="94">
        <v>0</v>
      </c>
      <c r="H560" s="94">
        <v>0</v>
      </c>
      <c r="I560" s="94">
        <v>0</v>
      </c>
      <c r="J560" s="94">
        <v>0</v>
      </c>
      <c r="K560" s="95">
        <v>0</v>
      </c>
      <c r="L560" s="94">
        <f t="shared" si="19"/>
        <v>0</v>
      </c>
      <c r="M560" s="94">
        <v>0</v>
      </c>
      <c r="N560" s="94">
        <v>0</v>
      </c>
      <c r="O560" s="96">
        <v>0</v>
      </c>
      <c r="P560" s="95">
        <v>0</v>
      </c>
      <c r="Q560" s="97">
        <v>0</v>
      </c>
    </row>
    <row r="561" spans="1:17" x14ac:dyDescent="0.25">
      <c r="A561" s="98">
        <f t="shared" si="20"/>
        <v>61117</v>
      </c>
      <c r="B561" s="98" t="str">
        <f>+asset_level_drivers!$C$1</f>
        <v>Munson</v>
      </c>
      <c r="C561" s="99">
        <v>33</v>
      </c>
      <c r="D561" s="100">
        <v>0</v>
      </c>
      <c r="E561" s="100">
        <v>0</v>
      </c>
      <c r="F561" s="100">
        <v>0</v>
      </c>
      <c r="G561" s="100">
        <v>0</v>
      </c>
      <c r="H561" s="100">
        <v>0</v>
      </c>
      <c r="I561" s="100">
        <v>0</v>
      </c>
      <c r="J561" s="100">
        <v>0</v>
      </c>
      <c r="K561" s="101">
        <v>0</v>
      </c>
      <c r="L561" s="102">
        <f t="shared" si="19"/>
        <v>0</v>
      </c>
      <c r="M561" s="102">
        <v>0</v>
      </c>
      <c r="N561" s="102">
        <v>0</v>
      </c>
      <c r="O561" s="103">
        <v>0</v>
      </c>
      <c r="P561" s="104">
        <v>0</v>
      </c>
      <c r="Q561" s="105">
        <v>0</v>
      </c>
    </row>
    <row r="562" spans="1:17" x14ac:dyDescent="0.25">
      <c r="A562" s="106">
        <f t="shared" si="20"/>
        <v>61148</v>
      </c>
      <c r="B562" s="106" t="str">
        <f>+asset_level_drivers!$C$1</f>
        <v>Munson</v>
      </c>
      <c r="C562" s="93">
        <v>33</v>
      </c>
      <c r="D562" s="94">
        <v>0</v>
      </c>
      <c r="E562" s="94">
        <v>0</v>
      </c>
      <c r="F562" s="94">
        <v>0</v>
      </c>
      <c r="G562" s="94">
        <v>0</v>
      </c>
      <c r="H562" s="94">
        <v>0</v>
      </c>
      <c r="I562" s="94">
        <v>0</v>
      </c>
      <c r="J562" s="94">
        <v>0</v>
      </c>
      <c r="K562" s="95">
        <v>0</v>
      </c>
      <c r="L562" s="94">
        <f t="shared" si="19"/>
        <v>0</v>
      </c>
      <c r="M562" s="94">
        <v>0</v>
      </c>
      <c r="N562" s="94">
        <v>0</v>
      </c>
      <c r="O562" s="96">
        <v>0</v>
      </c>
      <c r="P562" s="95">
        <v>0</v>
      </c>
      <c r="Q562" s="97">
        <v>0</v>
      </c>
    </row>
    <row r="563" spans="1:17" x14ac:dyDescent="0.25">
      <c r="A563" s="98">
        <f t="shared" si="20"/>
        <v>61178</v>
      </c>
      <c r="B563" s="98" t="str">
        <f>+asset_level_drivers!$C$1</f>
        <v>Munson</v>
      </c>
      <c r="C563" s="99">
        <v>33</v>
      </c>
      <c r="D563" s="100">
        <v>0</v>
      </c>
      <c r="E563" s="100">
        <v>0</v>
      </c>
      <c r="F563" s="100">
        <v>0</v>
      </c>
      <c r="G563" s="100">
        <v>0</v>
      </c>
      <c r="H563" s="100">
        <v>0</v>
      </c>
      <c r="I563" s="100">
        <v>0</v>
      </c>
      <c r="J563" s="100">
        <v>0</v>
      </c>
      <c r="K563" s="101">
        <v>0</v>
      </c>
      <c r="L563" s="102">
        <f t="shared" si="19"/>
        <v>0</v>
      </c>
      <c r="M563" s="102">
        <v>0</v>
      </c>
      <c r="N563" s="102">
        <v>0</v>
      </c>
      <c r="O563" s="103">
        <v>0</v>
      </c>
      <c r="P563" s="104">
        <v>0</v>
      </c>
      <c r="Q563" s="105">
        <v>0</v>
      </c>
    </row>
    <row r="564" spans="1:17" x14ac:dyDescent="0.25">
      <c r="A564" s="106">
        <f t="shared" si="20"/>
        <v>61209</v>
      </c>
      <c r="B564" s="106" t="str">
        <f>+asset_level_drivers!$C$1</f>
        <v>Munson</v>
      </c>
      <c r="C564" s="93">
        <v>33</v>
      </c>
      <c r="D564" s="94">
        <v>0</v>
      </c>
      <c r="E564" s="94">
        <v>0</v>
      </c>
      <c r="F564" s="94">
        <v>0</v>
      </c>
      <c r="G564" s="94">
        <v>0</v>
      </c>
      <c r="H564" s="94">
        <v>0</v>
      </c>
      <c r="I564" s="94">
        <v>0</v>
      </c>
      <c r="J564" s="94">
        <v>0</v>
      </c>
      <c r="K564" s="95">
        <v>0</v>
      </c>
      <c r="L564" s="94">
        <f t="shared" si="19"/>
        <v>0</v>
      </c>
      <c r="M564" s="94">
        <v>0</v>
      </c>
      <c r="N564" s="94">
        <v>0</v>
      </c>
      <c r="O564" s="96">
        <v>0</v>
      </c>
      <c r="P564" s="95">
        <v>0</v>
      </c>
      <c r="Q564" s="97">
        <v>0</v>
      </c>
    </row>
    <row r="565" spans="1:17" x14ac:dyDescent="0.25">
      <c r="A565" s="98">
        <f t="shared" si="20"/>
        <v>61240</v>
      </c>
      <c r="B565" s="98" t="str">
        <f>+asset_level_drivers!$C$1</f>
        <v>Munson</v>
      </c>
      <c r="C565" s="99">
        <v>33</v>
      </c>
      <c r="D565" s="100">
        <v>0</v>
      </c>
      <c r="E565" s="100">
        <v>0</v>
      </c>
      <c r="F565" s="100">
        <v>0</v>
      </c>
      <c r="G565" s="100">
        <v>0</v>
      </c>
      <c r="H565" s="100">
        <v>0</v>
      </c>
      <c r="I565" s="100">
        <v>0</v>
      </c>
      <c r="J565" s="100">
        <v>0</v>
      </c>
      <c r="K565" s="101">
        <v>0</v>
      </c>
      <c r="L565" s="102">
        <f t="shared" si="19"/>
        <v>0</v>
      </c>
      <c r="M565" s="102">
        <v>0</v>
      </c>
      <c r="N565" s="102">
        <v>0</v>
      </c>
      <c r="O565" s="103">
        <v>0</v>
      </c>
      <c r="P565" s="104">
        <v>0</v>
      </c>
      <c r="Q565" s="105">
        <v>0</v>
      </c>
    </row>
    <row r="566" spans="1:17" x14ac:dyDescent="0.25">
      <c r="A566" s="106">
        <f t="shared" si="20"/>
        <v>61270</v>
      </c>
      <c r="B566" s="106" t="str">
        <f>+asset_level_drivers!$C$1</f>
        <v>Munson</v>
      </c>
      <c r="C566" s="93">
        <v>33</v>
      </c>
      <c r="D566" s="94">
        <v>0</v>
      </c>
      <c r="E566" s="94">
        <v>0</v>
      </c>
      <c r="F566" s="94">
        <v>0</v>
      </c>
      <c r="G566" s="94">
        <v>0</v>
      </c>
      <c r="H566" s="94">
        <v>0</v>
      </c>
      <c r="I566" s="94">
        <v>0</v>
      </c>
      <c r="J566" s="94">
        <v>0</v>
      </c>
      <c r="K566" s="95">
        <v>0</v>
      </c>
      <c r="L566" s="94">
        <f t="shared" si="19"/>
        <v>0</v>
      </c>
      <c r="M566" s="94">
        <v>0</v>
      </c>
      <c r="N566" s="94">
        <v>0</v>
      </c>
      <c r="O566" s="96">
        <v>0</v>
      </c>
      <c r="P566" s="95">
        <v>0</v>
      </c>
      <c r="Q566" s="97">
        <v>0</v>
      </c>
    </row>
    <row r="567" spans="1:17" x14ac:dyDescent="0.25">
      <c r="A567" s="98">
        <f t="shared" si="20"/>
        <v>61301</v>
      </c>
      <c r="B567" s="98" t="str">
        <f>+asset_level_drivers!$C$1</f>
        <v>Munson</v>
      </c>
      <c r="C567" s="99">
        <v>33</v>
      </c>
      <c r="D567" s="100">
        <v>0</v>
      </c>
      <c r="E567" s="100">
        <v>0</v>
      </c>
      <c r="F567" s="100">
        <v>0</v>
      </c>
      <c r="G567" s="100">
        <v>0</v>
      </c>
      <c r="H567" s="100">
        <v>0</v>
      </c>
      <c r="I567" s="100">
        <v>0</v>
      </c>
      <c r="J567" s="100">
        <v>0</v>
      </c>
      <c r="K567" s="101">
        <v>0</v>
      </c>
      <c r="L567" s="102">
        <f t="shared" si="19"/>
        <v>0</v>
      </c>
      <c r="M567" s="102">
        <v>0</v>
      </c>
      <c r="N567" s="102">
        <v>0</v>
      </c>
      <c r="O567" s="103">
        <v>0</v>
      </c>
      <c r="P567" s="104">
        <v>0</v>
      </c>
      <c r="Q567" s="105">
        <v>0</v>
      </c>
    </row>
    <row r="568" spans="1:17" x14ac:dyDescent="0.25">
      <c r="A568" s="106">
        <f t="shared" si="20"/>
        <v>61331</v>
      </c>
      <c r="B568" s="106" t="str">
        <f>+asset_level_drivers!$C$1</f>
        <v>Munson</v>
      </c>
      <c r="C568" s="93">
        <v>33</v>
      </c>
      <c r="D568" s="94">
        <v>0</v>
      </c>
      <c r="E568" s="94">
        <v>0</v>
      </c>
      <c r="F568" s="94">
        <v>0</v>
      </c>
      <c r="G568" s="94">
        <v>0</v>
      </c>
      <c r="H568" s="94">
        <v>0</v>
      </c>
      <c r="I568" s="94">
        <v>0</v>
      </c>
      <c r="J568" s="94">
        <v>0</v>
      </c>
      <c r="K568" s="95">
        <v>0</v>
      </c>
      <c r="L568" s="94">
        <f t="shared" si="19"/>
        <v>0</v>
      </c>
      <c r="M568" s="94">
        <v>0</v>
      </c>
      <c r="N568" s="94">
        <v>0</v>
      </c>
      <c r="O568" s="96">
        <v>0</v>
      </c>
      <c r="P568" s="95">
        <v>0</v>
      </c>
      <c r="Q568" s="97">
        <v>0</v>
      </c>
    </row>
    <row r="569" spans="1:17" x14ac:dyDescent="0.25">
      <c r="A569" s="98">
        <f t="shared" si="20"/>
        <v>61362</v>
      </c>
      <c r="B569" s="98" t="str">
        <f>+asset_level_drivers!$C$1</f>
        <v>Munson</v>
      </c>
      <c r="C569" s="99">
        <v>33</v>
      </c>
      <c r="D569" s="100">
        <v>0</v>
      </c>
      <c r="E569" s="100">
        <v>0</v>
      </c>
      <c r="F569" s="100">
        <v>0</v>
      </c>
      <c r="G569" s="100">
        <v>0</v>
      </c>
      <c r="H569" s="100">
        <v>0</v>
      </c>
      <c r="I569" s="100">
        <v>0</v>
      </c>
      <c r="J569" s="100">
        <v>0</v>
      </c>
      <c r="K569" s="101">
        <v>0</v>
      </c>
      <c r="L569" s="102">
        <f t="shared" si="19"/>
        <v>0</v>
      </c>
      <c r="M569" s="102">
        <v>0</v>
      </c>
      <c r="N569" s="102">
        <v>0</v>
      </c>
      <c r="O569" s="103">
        <v>0</v>
      </c>
      <c r="P569" s="104">
        <v>0</v>
      </c>
      <c r="Q569" s="105">
        <v>0</v>
      </c>
    </row>
    <row r="570" spans="1:17" x14ac:dyDescent="0.25">
      <c r="A570" s="106">
        <f t="shared" si="20"/>
        <v>61393</v>
      </c>
      <c r="B570" s="106" t="str">
        <f>+asset_level_drivers!$C$1</f>
        <v>Munson</v>
      </c>
      <c r="C570" s="93">
        <v>33</v>
      </c>
      <c r="D570" s="94">
        <v>0</v>
      </c>
      <c r="E570" s="94">
        <v>0</v>
      </c>
      <c r="F570" s="94">
        <v>0</v>
      </c>
      <c r="G570" s="94">
        <v>0</v>
      </c>
      <c r="H570" s="94">
        <v>0</v>
      </c>
      <c r="I570" s="94">
        <v>0</v>
      </c>
      <c r="J570" s="94">
        <v>0</v>
      </c>
      <c r="K570" s="95">
        <v>0</v>
      </c>
      <c r="L570" s="94">
        <f t="shared" si="19"/>
        <v>0</v>
      </c>
      <c r="M570" s="94">
        <v>0</v>
      </c>
      <c r="N570" s="94">
        <v>0</v>
      </c>
      <c r="O570" s="96">
        <v>0</v>
      </c>
      <c r="P570" s="95">
        <v>0</v>
      </c>
      <c r="Q570" s="97">
        <v>0</v>
      </c>
    </row>
    <row r="571" spans="1:17" x14ac:dyDescent="0.25">
      <c r="A571" s="98">
        <f t="shared" si="20"/>
        <v>61422</v>
      </c>
      <c r="B571" s="98" t="str">
        <f>+asset_level_drivers!$C$1</f>
        <v>Munson</v>
      </c>
      <c r="C571" s="99">
        <v>33</v>
      </c>
      <c r="D571" s="100">
        <v>0</v>
      </c>
      <c r="E571" s="100">
        <v>0</v>
      </c>
      <c r="F571" s="100">
        <v>0</v>
      </c>
      <c r="G571" s="100">
        <v>0</v>
      </c>
      <c r="H571" s="100">
        <v>0</v>
      </c>
      <c r="I571" s="100">
        <v>0</v>
      </c>
      <c r="J571" s="100">
        <v>0</v>
      </c>
      <c r="K571" s="101">
        <v>0</v>
      </c>
      <c r="L571" s="102">
        <f t="shared" si="19"/>
        <v>0</v>
      </c>
      <c r="M571" s="102">
        <v>0</v>
      </c>
      <c r="N571" s="102">
        <v>0</v>
      </c>
      <c r="O571" s="103">
        <v>0</v>
      </c>
      <c r="P571" s="104">
        <v>0</v>
      </c>
      <c r="Q571" s="105">
        <v>0</v>
      </c>
    </row>
    <row r="572" spans="1:17" x14ac:dyDescent="0.25">
      <c r="A572" s="106">
        <f t="shared" si="20"/>
        <v>61453</v>
      </c>
      <c r="B572" s="106" t="str">
        <f>+asset_level_drivers!$C$1</f>
        <v>Munson</v>
      </c>
      <c r="C572" s="93">
        <v>33</v>
      </c>
      <c r="D572" s="94">
        <v>0</v>
      </c>
      <c r="E572" s="94">
        <v>0</v>
      </c>
      <c r="F572" s="94">
        <v>0</v>
      </c>
      <c r="G572" s="94">
        <v>0</v>
      </c>
      <c r="H572" s="94">
        <v>0</v>
      </c>
      <c r="I572" s="94">
        <v>0</v>
      </c>
      <c r="J572" s="94">
        <v>0</v>
      </c>
      <c r="K572" s="95">
        <v>0</v>
      </c>
      <c r="L572" s="94">
        <f t="shared" si="19"/>
        <v>0</v>
      </c>
      <c r="M572" s="94">
        <v>0</v>
      </c>
      <c r="N572" s="94">
        <v>0</v>
      </c>
      <c r="O572" s="96">
        <v>0</v>
      </c>
      <c r="P572" s="95">
        <v>0</v>
      </c>
      <c r="Q572" s="97">
        <v>0</v>
      </c>
    </row>
    <row r="573" spans="1:17" x14ac:dyDescent="0.25">
      <c r="A573" s="98">
        <f t="shared" si="20"/>
        <v>61483</v>
      </c>
      <c r="B573" s="98" t="str">
        <f>+asset_level_drivers!$C$1</f>
        <v>Munson</v>
      </c>
      <c r="C573" s="99">
        <v>33</v>
      </c>
      <c r="D573" s="100">
        <v>0</v>
      </c>
      <c r="E573" s="100">
        <v>0</v>
      </c>
      <c r="F573" s="100">
        <v>0</v>
      </c>
      <c r="G573" s="100">
        <v>0</v>
      </c>
      <c r="H573" s="100">
        <v>0</v>
      </c>
      <c r="I573" s="100">
        <v>0</v>
      </c>
      <c r="J573" s="100">
        <v>0</v>
      </c>
      <c r="K573" s="101">
        <v>0</v>
      </c>
      <c r="L573" s="102">
        <f t="shared" si="19"/>
        <v>0</v>
      </c>
      <c r="M573" s="102">
        <v>0</v>
      </c>
      <c r="N573" s="102">
        <v>0</v>
      </c>
      <c r="O573" s="103">
        <v>0</v>
      </c>
      <c r="P573" s="104">
        <v>0</v>
      </c>
      <c r="Q573" s="105">
        <v>0</v>
      </c>
    </row>
    <row r="574" spans="1:17" x14ac:dyDescent="0.25">
      <c r="A574" s="106">
        <f t="shared" si="20"/>
        <v>61514</v>
      </c>
      <c r="B574" s="106" t="str">
        <f>+asset_level_drivers!$C$1</f>
        <v>Munson</v>
      </c>
      <c r="C574" s="93">
        <v>33</v>
      </c>
      <c r="D574" s="94">
        <v>0</v>
      </c>
      <c r="E574" s="94">
        <v>0</v>
      </c>
      <c r="F574" s="94">
        <v>0</v>
      </c>
      <c r="G574" s="94">
        <v>0</v>
      </c>
      <c r="H574" s="94">
        <v>0</v>
      </c>
      <c r="I574" s="94">
        <v>0</v>
      </c>
      <c r="J574" s="94">
        <v>0</v>
      </c>
      <c r="K574" s="95">
        <v>0</v>
      </c>
      <c r="L574" s="94">
        <f t="shared" si="19"/>
        <v>0</v>
      </c>
      <c r="M574" s="94">
        <v>0</v>
      </c>
      <c r="N574" s="94">
        <v>0</v>
      </c>
      <c r="O574" s="96">
        <v>0</v>
      </c>
      <c r="P574" s="95">
        <v>0</v>
      </c>
      <c r="Q574" s="97">
        <v>0</v>
      </c>
    </row>
    <row r="575" spans="1:17" x14ac:dyDescent="0.25">
      <c r="A575" s="98">
        <f t="shared" si="20"/>
        <v>61544</v>
      </c>
      <c r="B575" s="98" t="str">
        <f>+asset_level_drivers!$C$1</f>
        <v>Munson</v>
      </c>
      <c r="C575" s="99">
        <v>33</v>
      </c>
      <c r="D575" s="100">
        <v>0</v>
      </c>
      <c r="E575" s="100">
        <v>0</v>
      </c>
      <c r="F575" s="100">
        <v>0</v>
      </c>
      <c r="G575" s="100">
        <v>0</v>
      </c>
      <c r="H575" s="100">
        <v>0</v>
      </c>
      <c r="I575" s="100">
        <v>0</v>
      </c>
      <c r="J575" s="100">
        <v>0</v>
      </c>
      <c r="K575" s="101">
        <v>0</v>
      </c>
      <c r="L575" s="102">
        <f t="shared" si="19"/>
        <v>0</v>
      </c>
      <c r="M575" s="102">
        <v>0</v>
      </c>
      <c r="N575" s="102">
        <v>0</v>
      </c>
      <c r="O575" s="103">
        <v>0</v>
      </c>
      <c r="P575" s="104">
        <v>0</v>
      </c>
      <c r="Q575" s="105">
        <v>0</v>
      </c>
    </row>
    <row r="576" spans="1:17" x14ac:dyDescent="0.25">
      <c r="A576" s="106">
        <f t="shared" si="20"/>
        <v>61575</v>
      </c>
      <c r="B576" s="106" t="str">
        <f>+asset_level_drivers!$C$1</f>
        <v>Munson</v>
      </c>
      <c r="C576" s="93">
        <v>33</v>
      </c>
      <c r="D576" s="94">
        <v>0</v>
      </c>
      <c r="E576" s="94">
        <v>0</v>
      </c>
      <c r="F576" s="94">
        <v>0</v>
      </c>
      <c r="G576" s="94">
        <v>0</v>
      </c>
      <c r="H576" s="94">
        <v>0</v>
      </c>
      <c r="I576" s="94">
        <v>0</v>
      </c>
      <c r="J576" s="94">
        <v>0</v>
      </c>
      <c r="K576" s="95">
        <v>0</v>
      </c>
      <c r="L576" s="94">
        <f t="shared" si="19"/>
        <v>0</v>
      </c>
      <c r="M576" s="94">
        <v>0</v>
      </c>
      <c r="N576" s="94">
        <v>0</v>
      </c>
      <c r="O576" s="96">
        <v>0</v>
      </c>
      <c r="P576" s="95">
        <v>0</v>
      </c>
      <c r="Q576" s="97">
        <v>0</v>
      </c>
    </row>
    <row r="577" spans="1:17" x14ac:dyDescent="0.25">
      <c r="A577" s="98">
        <f t="shared" si="20"/>
        <v>61606</v>
      </c>
      <c r="B577" s="98" t="str">
        <f>+asset_level_drivers!$C$1</f>
        <v>Munson</v>
      </c>
      <c r="C577" s="99">
        <v>33</v>
      </c>
      <c r="D577" s="100">
        <v>0</v>
      </c>
      <c r="E577" s="100">
        <v>0</v>
      </c>
      <c r="F577" s="100">
        <v>0</v>
      </c>
      <c r="G577" s="100">
        <v>0</v>
      </c>
      <c r="H577" s="100">
        <v>0</v>
      </c>
      <c r="I577" s="100">
        <v>0</v>
      </c>
      <c r="J577" s="100">
        <v>0</v>
      </c>
      <c r="K577" s="101">
        <v>0</v>
      </c>
      <c r="L577" s="102">
        <f t="shared" si="19"/>
        <v>0</v>
      </c>
      <c r="M577" s="102">
        <v>0</v>
      </c>
      <c r="N577" s="102">
        <v>0</v>
      </c>
      <c r="O577" s="103">
        <v>0</v>
      </c>
      <c r="P577" s="104">
        <v>0</v>
      </c>
      <c r="Q577" s="105">
        <v>0</v>
      </c>
    </row>
    <row r="578" spans="1:17" x14ac:dyDescent="0.25">
      <c r="A578" s="106">
        <f t="shared" si="20"/>
        <v>61636</v>
      </c>
      <c r="B578" s="106" t="str">
        <f>+asset_level_drivers!$C$1</f>
        <v>Munson</v>
      </c>
      <c r="C578" s="93">
        <v>33</v>
      </c>
      <c r="D578" s="94">
        <v>0</v>
      </c>
      <c r="E578" s="94">
        <v>0</v>
      </c>
      <c r="F578" s="94">
        <v>0</v>
      </c>
      <c r="G578" s="94">
        <v>0</v>
      </c>
      <c r="H578" s="94">
        <v>0</v>
      </c>
      <c r="I578" s="94">
        <v>0</v>
      </c>
      <c r="J578" s="94">
        <v>0</v>
      </c>
      <c r="K578" s="95">
        <v>0</v>
      </c>
      <c r="L578" s="94">
        <f t="shared" ref="L578:L641" si="21">+P578+O578</f>
        <v>0</v>
      </c>
      <c r="M578" s="94">
        <v>0</v>
      </c>
      <c r="N578" s="94">
        <v>0</v>
      </c>
      <c r="O578" s="96">
        <v>0</v>
      </c>
      <c r="P578" s="95">
        <v>0</v>
      </c>
      <c r="Q578" s="97">
        <v>0</v>
      </c>
    </row>
    <row r="579" spans="1:17" x14ac:dyDescent="0.25">
      <c r="A579" s="98">
        <f t="shared" ref="A579:A642" si="22">+EOMONTH(A578,1)</f>
        <v>61667</v>
      </c>
      <c r="B579" s="98" t="str">
        <f>+asset_level_drivers!$C$1</f>
        <v>Munson</v>
      </c>
      <c r="C579" s="99">
        <v>33</v>
      </c>
      <c r="D579" s="100">
        <v>0</v>
      </c>
      <c r="E579" s="100">
        <v>0</v>
      </c>
      <c r="F579" s="100">
        <v>0</v>
      </c>
      <c r="G579" s="100">
        <v>0</v>
      </c>
      <c r="H579" s="100">
        <v>0</v>
      </c>
      <c r="I579" s="100">
        <v>0</v>
      </c>
      <c r="J579" s="100">
        <v>0</v>
      </c>
      <c r="K579" s="101">
        <v>0</v>
      </c>
      <c r="L579" s="102">
        <f t="shared" si="21"/>
        <v>0</v>
      </c>
      <c r="M579" s="102">
        <v>0</v>
      </c>
      <c r="N579" s="102">
        <v>0</v>
      </c>
      <c r="O579" s="103">
        <v>0</v>
      </c>
      <c r="P579" s="104">
        <v>0</v>
      </c>
      <c r="Q579" s="105">
        <v>0</v>
      </c>
    </row>
    <row r="580" spans="1:17" x14ac:dyDescent="0.25">
      <c r="A580" s="106">
        <f t="shared" si="22"/>
        <v>61697</v>
      </c>
      <c r="B580" s="106" t="str">
        <f>+asset_level_drivers!$C$1</f>
        <v>Munson</v>
      </c>
      <c r="C580" s="93">
        <v>33</v>
      </c>
      <c r="D580" s="94">
        <v>0</v>
      </c>
      <c r="E580" s="94">
        <v>0</v>
      </c>
      <c r="F580" s="94">
        <v>0</v>
      </c>
      <c r="G580" s="94">
        <v>0</v>
      </c>
      <c r="H580" s="94">
        <v>0</v>
      </c>
      <c r="I580" s="94">
        <v>0</v>
      </c>
      <c r="J580" s="94">
        <v>0</v>
      </c>
      <c r="K580" s="95">
        <v>0</v>
      </c>
      <c r="L580" s="94">
        <f t="shared" si="21"/>
        <v>0</v>
      </c>
      <c r="M580" s="94">
        <v>0</v>
      </c>
      <c r="N580" s="94">
        <v>0</v>
      </c>
      <c r="O580" s="96">
        <v>0</v>
      </c>
      <c r="P580" s="95">
        <v>0</v>
      </c>
      <c r="Q580" s="97">
        <v>0</v>
      </c>
    </row>
    <row r="581" spans="1:17" x14ac:dyDescent="0.25">
      <c r="A581" s="98">
        <f t="shared" si="22"/>
        <v>61728</v>
      </c>
      <c r="B581" s="98" t="str">
        <f>+asset_level_drivers!$C$1</f>
        <v>Munson</v>
      </c>
      <c r="C581" s="99">
        <v>33</v>
      </c>
      <c r="D581" s="100">
        <v>0</v>
      </c>
      <c r="E581" s="100">
        <v>0</v>
      </c>
      <c r="F581" s="100">
        <v>0</v>
      </c>
      <c r="G581" s="100">
        <v>0</v>
      </c>
      <c r="H581" s="100">
        <v>0</v>
      </c>
      <c r="I581" s="100">
        <v>0</v>
      </c>
      <c r="J581" s="100">
        <v>0</v>
      </c>
      <c r="K581" s="101">
        <v>0</v>
      </c>
      <c r="L581" s="102">
        <f t="shared" si="21"/>
        <v>0</v>
      </c>
      <c r="M581" s="102">
        <v>0</v>
      </c>
      <c r="N581" s="102">
        <v>0</v>
      </c>
      <c r="O581" s="103">
        <v>0</v>
      </c>
      <c r="P581" s="104">
        <v>0</v>
      </c>
      <c r="Q581" s="105">
        <v>0</v>
      </c>
    </row>
    <row r="582" spans="1:17" x14ac:dyDescent="0.25">
      <c r="A582" s="106">
        <f t="shared" si="22"/>
        <v>61759</v>
      </c>
      <c r="B582" s="106" t="str">
        <f>+asset_level_drivers!$C$1</f>
        <v>Munson</v>
      </c>
      <c r="C582" s="93">
        <v>33</v>
      </c>
      <c r="D582" s="94">
        <v>0</v>
      </c>
      <c r="E582" s="94">
        <v>0</v>
      </c>
      <c r="F582" s="94">
        <v>0</v>
      </c>
      <c r="G582" s="94">
        <v>0</v>
      </c>
      <c r="H582" s="94">
        <v>0</v>
      </c>
      <c r="I582" s="94">
        <v>0</v>
      </c>
      <c r="J582" s="94">
        <v>0</v>
      </c>
      <c r="K582" s="95">
        <v>0</v>
      </c>
      <c r="L582" s="94">
        <f t="shared" si="21"/>
        <v>0</v>
      </c>
      <c r="M582" s="94">
        <v>0</v>
      </c>
      <c r="N582" s="94">
        <v>0</v>
      </c>
      <c r="O582" s="96">
        <v>0</v>
      </c>
      <c r="P582" s="95">
        <v>0</v>
      </c>
      <c r="Q582" s="97">
        <v>0</v>
      </c>
    </row>
    <row r="583" spans="1:17" x14ac:dyDescent="0.25">
      <c r="A583" s="98">
        <f t="shared" si="22"/>
        <v>61787</v>
      </c>
      <c r="B583" s="98" t="str">
        <f>+asset_level_drivers!$C$1</f>
        <v>Munson</v>
      </c>
      <c r="C583" s="99">
        <v>33</v>
      </c>
      <c r="D583" s="100">
        <v>0</v>
      </c>
      <c r="E583" s="100">
        <v>0</v>
      </c>
      <c r="F583" s="100">
        <v>0</v>
      </c>
      <c r="G583" s="100">
        <v>0</v>
      </c>
      <c r="H583" s="100">
        <v>0</v>
      </c>
      <c r="I583" s="100">
        <v>0</v>
      </c>
      <c r="J583" s="100">
        <v>0</v>
      </c>
      <c r="K583" s="101">
        <v>0</v>
      </c>
      <c r="L583" s="102">
        <f t="shared" si="21"/>
        <v>0</v>
      </c>
      <c r="M583" s="102">
        <v>0</v>
      </c>
      <c r="N583" s="102">
        <v>0</v>
      </c>
      <c r="O583" s="103">
        <v>0</v>
      </c>
      <c r="P583" s="104">
        <v>0</v>
      </c>
      <c r="Q583" s="105">
        <v>0</v>
      </c>
    </row>
    <row r="584" spans="1:17" x14ac:dyDescent="0.25">
      <c r="A584" s="106">
        <f t="shared" si="22"/>
        <v>61818</v>
      </c>
      <c r="B584" s="106" t="str">
        <f>+asset_level_drivers!$C$1</f>
        <v>Munson</v>
      </c>
      <c r="C584" s="93">
        <v>33</v>
      </c>
      <c r="D584" s="94">
        <v>0</v>
      </c>
      <c r="E584" s="94">
        <v>0</v>
      </c>
      <c r="F584" s="94">
        <v>0</v>
      </c>
      <c r="G584" s="94">
        <v>0</v>
      </c>
      <c r="H584" s="94">
        <v>0</v>
      </c>
      <c r="I584" s="94">
        <v>0</v>
      </c>
      <c r="J584" s="94">
        <v>0</v>
      </c>
      <c r="K584" s="95">
        <v>0</v>
      </c>
      <c r="L584" s="94">
        <f t="shared" si="21"/>
        <v>0</v>
      </c>
      <c r="M584" s="94">
        <v>0</v>
      </c>
      <c r="N584" s="94">
        <v>0</v>
      </c>
      <c r="O584" s="96">
        <v>0</v>
      </c>
      <c r="P584" s="95">
        <v>0</v>
      </c>
      <c r="Q584" s="97">
        <v>0</v>
      </c>
    </row>
    <row r="585" spans="1:17" x14ac:dyDescent="0.25">
      <c r="A585" s="98">
        <f t="shared" si="22"/>
        <v>61848</v>
      </c>
      <c r="B585" s="98" t="str">
        <f>+asset_level_drivers!$C$1</f>
        <v>Munson</v>
      </c>
      <c r="C585" s="99">
        <v>33</v>
      </c>
      <c r="D585" s="100">
        <v>0</v>
      </c>
      <c r="E585" s="100">
        <v>0</v>
      </c>
      <c r="F585" s="100">
        <v>0</v>
      </c>
      <c r="G585" s="100">
        <v>0</v>
      </c>
      <c r="H585" s="100">
        <v>0</v>
      </c>
      <c r="I585" s="100">
        <v>0</v>
      </c>
      <c r="J585" s="100">
        <v>0</v>
      </c>
      <c r="K585" s="101">
        <v>0</v>
      </c>
      <c r="L585" s="102">
        <f t="shared" si="21"/>
        <v>0</v>
      </c>
      <c r="M585" s="102">
        <v>0</v>
      </c>
      <c r="N585" s="102">
        <v>0</v>
      </c>
      <c r="O585" s="103">
        <v>0</v>
      </c>
      <c r="P585" s="104">
        <v>0</v>
      </c>
      <c r="Q585" s="105">
        <v>0</v>
      </c>
    </row>
    <row r="586" spans="1:17" x14ac:dyDescent="0.25">
      <c r="A586" s="106">
        <f t="shared" si="22"/>
        <v>61879</v>
      </c>
      <c r="B586" s="106" t="str">
        <f>+asset_level_drivers!$C$1</f>
        <v>Munson</v>
      </c>
      <c r="C586" s="93">
        <v>33</v>
      </c>
      <c r="D586" s="94">
        <v>0</v>
      </c>
      <c r="E586" s="94">
        <v>0</v>
      </c>
      <c r="F586" s="94">
        <v>0</v>
      </c>
      <c r="G586" s="94">
        <v>0</v>
      </c>
      <c r="H586" s="94">
        <v>0</v>
      </c>
      <c r="I586" s="94">
        <v>0</v>
      </c>
      <c r="J586" s="94">
        <v>0</v>
      </c>
      <c r="K586" s="95">
        <v>0</v>
      </c>
      <c r="L586" s="94">
        <f t="shared" si="21"/>
        <v>0</v>
      </c>
      <c r="M586" s="94">
        <v>0</v>
      </c>
      <c r="N586" s="94">
        <v>0</v>
      </c>
      <c r="O586" s="96">
        <v>0</v>
      </c>
      <c r="P586" s="95">
        <v>0</v>
      </c>
      <c r="Q586" s="97">
        <v>0</v>
      </c>
    </row>
    <row r="587" spans="1:17" x14ac:dyDescent="0.25">
      <c r="A587" s="98">
        <f t="shared" si="22"/>
        <v>61909</v>
      </c>
      <c r="B587" s="98" t="str">
        <f>+asset_level_drivers!$C$1</f>
        <v>Munson</v>
      </c>
      <c r="C587" s="99">
        <v>33</v>
      </c>
      <c r="D587" s="100">
        <v>0</v>
      </c>
      <c r="E587" s="100">
        <v>0</v>
      </c>
      <c r="F587" s="100">
        <v>0</v>
      </c>
      <c r="G587" s="100">
        <v>0</v>
      </c>
      <c r="H587" s="100">
        <v>0</v>
      </c>
      <c r="I587" s="100">
        <v>0</v>
      </c>
      <c r="J587" s="100">
        <v>0</v>
      </c>
      <c r="K587" s="101">
        <v>0</v>
      </c>
      <c r="L587" s="102">
        <f t="shared" si="21"/>
        <v>0</v>
      </c>
      <c r="M587" s="102">
        <v>0</v>
      </c>
      <c r="N587" s="102">
        <v>0</v>
      </c>
      <c r="O587" s="103">
        <v>0</v>
      </c>
      <c r="P587" s="104">
        <v>0</v>
      </c>
      <c r="Q587" s="105">
        <v>0</v>
      </c>
    </row>
    <row r="588" spans="1:17" x14ac:dyDescent="0.25">
      <c r="A588" s="106">
        <f t="shared" si="22"/>
        <v>61940</v>
      </c>
      <c r="B588" s="106" t="str">
        <f>+asset_level_drivers!$C$1</f>
        <v>Munson</v>
      </c>
      <c r="C588" s="93">
        <v>33</v>
      </c>
      <c r="D588" s="94">
        <v>0</v>
      </c>
      <c r="E588" s="94">
        <v>0</v>
      </c>
      <c r="F588" s="94">
        <v>0</v>
      </c>
      <c r="G588" s="94">
        <v>0</v>
      </c>
      <c r="H588" s="94">
        <v>0</v>
      </c>
      <c r="I588" s="94">
        <v>0</v>
      </c>
      <c r="J588" s="94">
        <v>0</v>
      </c>
      <c r="K588" s="95">
        <v>0</v>
      </c>
      <c r="L588" s="94">
        <f t="shared" si="21"/>
        <v>0</v>
      </c>
      <c r="M588" s="94">
        <v>0</v>
      </c>
      <c r="N588" s="94">
        <v>0</v>
      </c>
      <c r="O588" s="96">
        <v>0</v>
      </c>
      <c r="P588" s="95">
        <v>0</v>
      </c>
      <c r="Q588" s="97">
        <v>0</v>
      </c>
    </row>
    <row r="589" spans="1:17" x14ac:dyDescent="0.25">
      <c r="A589" s="98">
        <f t="shared" si="22"/>
        <v>61971</v>
      </c>
      <c r="B589" s="98" t="str">
        <f>+asset_level_drivers!$C$1</f>
        <v>Munson</v>
      </c>
      <c r="C589" s="99">
        <v>33</v>
      </c>
      <c r="D589" s="100">
        <v>0</v>
      </c>
      <c r="E589" s="100">
        <v>0</v>
      </c>
      <c r="F589" s="100">
        <v>0</v>
      </c>
      <c r="G589" s="100">
        <v>0</v>
      </c>
      <c r="H589" s="100">
        <v>0</v>
      </c>
      <c r="I589" s="100">
        <v>0</v>
      </c>
      <c r="J589" s="100">
        <v>0</v>
      </c>
      <c r="K589" s="101">
        <v>0</v>
      </c>
      <c r="L589" s="102">
        <f t="shared" si="21"/>
        <v>0</v>
      </c>
      <c r="M589" s="102">
        <v>0</v>
      </c>
      <c r="N589" s="102">
        <v>0</v>
      </c>
      <c r="O589" s="103">
        <v>0</v>
      </c>
      <c r="P589" s="104">
        <v>0</v>
      </c>
      <c r="Q589" s="105">
        <v>0</v>
      </c>
    </row>
    <row r="590" spans="1:17" x14ac:dyDescent="0.25">
      <c r="A590" s="106">
        <f t="shared" si="22"/>
        <v>62001</v>
      </c>
      <c r="B590" s="106" t="str">
        <f>+asset_level_drivers!$C$1</f>
        <v>Munson</v>
      </c>
      <c r="C590" s="93">
        <v>33</v>
      </c>
      <c r="D590" s="94">
        <v>0</v>
      </c>
      <c r="E590" s="94">
        <v>0</v>
      </c>
      <c r="F590" s="94">
        <v>0</v>
      </c>
      <c r="G590" s="94">
        <v>0</v>
      </c>
      <c r="H590" s="94">
        <v>0</v>
      </c>
      <c r="I590" s="94">
        <v>0</v>
      </c>
      <c r="J590" s="94">
        <v>0</v>
      </c>
      <c r="K590" s="95">
        <v>0</v>
      </c>
      <c r="L590" s="94">
        <f t="shared" si="21"/>
        <v>0</v>
      </c>
      <c r="M590" s="94">
        <v>0</v>
      </c>
      <c r="N590" s="94">
        <v>0</v>
      </c>
      <c r="O590" s="96">
        <v>0</v>
      </c>
      <c r="P590" s="95">
        <v>0</v>
      </c>
      <c r="Q590" s="97">
        <v>0</v>
      </c>
    </row>
    <row r="591" spans="1:17" x14ac:dyDescent="0.25">
      <c r="A591" s="98">
        <f t="shared" si="22"/>
        <v>62032</v>
      </c>
      <c r="B591" s="98" t="str">
        <f>+asset_level_drivers!$C$1</f>
        <v>Munson</v>
      </c>
      <c r="C591" s="99">
        <v>33</v>
      </c>
      <c r="D591" s="100">
        <v>0</v>
      </c>
      <c r="E591" s="100">
        <v>0</v>
      </c>
      <c r="F591" s="100">
        <v>0</v>
      </c>
      <c r="G591" s="100">
        <v>0</v>
      </c>
      <c r="H591" s="100">
        <v>0</v>
      </c>
      <c r="I591" s="100">
        <v>0</v>
      </c>
      <c r="J591" s="100">
        <v>0</v>
      </c>
      <c r="K591" s="101">
        <v>0</v>
      </c>
      <c r="L591" s="102">
        <f t="shared" si="21"/>
        <v>0</v>
      </c>
      <c r="M591" s="102">
        <v>0</v>
      </c>
      <c r="N591" s="102">
        <v>0</v>
      </c>
      <c r="O591" s="103">
        <v>0</v>
      </c>
      <c r="P591" s="104">
        <v>0</v>
      </c>
      <c r="Q591" s="105">
        <v>0</v>
      </c>
    </row>
    <row r="592" spans="1:17" x14ac:dyDescent="0.25">
      <c r="A592" s="106">
        <f t="shared" si="22"/>
        <v>62062</v>
      </c>
      <c r="B592" s="106" t="str">
        <f>+asset_level_drivers!$C$1</f>
        <v>Munson</v>
      </c>
      <c r="C592" s="93">
        <v>33</v>
      </c>
      <c r="D592" s="94">
        <v>0</v>
      </c>
      <c r="E592" s="94">
        <v>0</v>
      </c>
      <c r="F592" s="94">
        <v>0</v>
      </c>
      <c r="G592" s="94">
        <v>0</v>
      </c>
      <c r="H592" s="94">
        <v>0</v>
      </c>
      <c r="I592" s="94">
        <v>0</v>
      </c>
      <c r="J592" s="94">
        <v>0</v>
      </c>
      <c r="K592" s="95">
        <v>0</v>
      </c>
      <c r="L592" s="94">
        <f t="shared" si="21"/>
        <v>0</v>
      </c>
      <c r="M592" s="94">
        <v>0</v>
      </c>
      <c r="N592" s="94">
        <v>0</v>
      </c>
      <c r="O592" s="96">
        <v>0</v>
      </c>
      <c r="P592" s="95">
        <v>0</v>
      </c>
      <c r="Q592" s="97">
        <v>0</v>
      </c>
    </row>
    <row r="593" spans="1:17" x14ac:dyDescent="0.25">
      <c r="A593" s="98">
        <f t="shared" si="22"/>
        <v>62093</v>
      </c>
      <c r="B593" s="98" t="str">
        <f>+asset_level_drivers!$C$1</f>
        <v>Munson</v>
      </c>
      <c r="C593" s="99">
        <v>33</v>
      </c>
      <c r="D593" s="100">
        <v>0</v>
      </c>
      <c r="E593" s="100">
        <v>0</v>
      </c>
      <c r="F593" s="100">
        <v>0</v>
      </c>
      <c r="G593" s="100">
        <v>0</v>
      </c>
      <c r="H593" s="100">
        <v>0</v>
      </c>
      <c r="I593" s="100">
        <v>0</v>
      </c>
      <c r="J593" s="100">
        <v>0</v>
      </c>
      <c r="K593" s="101">
        <v>0</v>
      </c>
      <c r="L593" s="102">
        <f t="shared" si="21"/>
        <v>0</v>
      </c>
      <c r="M593" s="102">
        <v>0</v>
      </c>
      <c r="N593" s="102">
        <v>0</v>
      </c>
      <c r="O593" s="103">
        <v>0</v>
      </c>
      <c r="P593" s="104">
        <v>0</v>
      </c>
      <c r="Q593" s="105">
        <v>0</v>
      </c>
    </row>
    <row r="594" spans="1:17" x14ac:dyDescent="0.25">
      <c r="A594" s="106">
        <f t="shared" si="22"/>
        <v>62124</v>
      </c>
      <c r="B594" s="106" t="str">
        <f>+asset_level_drivers!$C$1</f>
        <v>Munson</v>
      </c>
      <c r="C594" s="93">
        <v>33</v>
      </c>
      <c r="D594" s="94">
        <v>0</v>
      </c>
      <c r="E594" s="94">
        <v>0</v>
      </c>
      <c r="F594" s="94">
        <v>0</v>
      </c>
      <c r="G594" s="94">
        <v>0</v>
      </c>
      <c r="H594" s="94">
        <v>0</v>
      </c>
      <c r="I594" s="94">
        <v>0</v>
      </c>
      <c r="J594" s="94">
        <v>0</v>
      </c>
      <c r="K594" s="95">
        <v>0</v>
      </c>
      <c r="L594" s="94">
        <f t="shared" si="21"/>
        <v>0</v>
      </c>
      <c r="M594" s="94">
        <v>0</v>
      </c>
      <c r="N594" s="94">
        <v>0</v>
      </c>
      <c r="O594" s="96">
        <v>0</v>
      </c>
      <c r="P594" s="95">
        <v>0</v>
      </c>
      <c r="Q594" s="97">
        <v>0</v>
      </c>
    </row>
    <row r="595" spans="1:17" x14ac:dyDescent="0.25">
      <c r="A595" s="98">
        <f t="shared" si="22"/>
        <v>62152</v>
      </c>
      <c r="B595" s="98" t="str">
        <f>+asset_level_drivers!$C$1</f>
        <v>Munson</v>
      </c>
      <c r="C595" s="99">
        <v>33</v>
      </c>
      <c r="D595" s="100">
        <v>0</v>
      </c>
      <c r="E595" s="100">
        <v>0</v>
      </c>
      <c r="F595" s="100">
        <v>0</v>
      </c>
      <c r="G595" s="100">
        <v>0</v>
      </c>
      <c r="H595" s="100">
        <v>0</v>
      </c>
      <c r="I595" s="100">
        <v>0</v>
      </c>
      <c r="J595" s="100">
        <v>0</v>
      </c>
      <c r="K595" s="101">
        <v>0</v>
      </c>
      <c r="L595" s="102">
        <f t="shared" si="21"/>
        <v>0</v>
      </c>
      <c r="M595" s="102">
        <v>0</v>
      </c>
      <c r="N595" s="102">
        <v>0</v>
      </c>
      <c r="O595" s="103">
        <v>0</v>
      </c>
      <c r="P595" s="104">
        <v>0</v>
      </c>
      <c r="Q595" s="105">
        <v>0</v>
      </c>
    </row>
    <row r="596" spans="1:17" x14ac:dyDescent="0.25">
      <c r="A596" s="106">
        <f t="shared" si="22"/>
        <v>62183</v>
      </c>
      <c r="B596" s="106" t="str">
        <f>+asset_level_drivers!$C$1</f>
        <v>Munson</v>
      </c>
      <c r="C596" s="93">
        <v>33</v>
      </c>
      <c r="D596" s="94">
        <v>0</v>
      </c>
      <c r="E596" s="94">
        <v>0</v>
      </c>
      <c r="F596" s="94">
        <v>0</v>
      </c>
      <c r="G596" s="94">
        <v>0</v>
      </c>
      <c r="H596" s="94">
        <v>0</v>
      </c>
      <c r="I596" s="94">
        <v>0</v>
      </c>
      <c r="J596" s="94">
        <v>0</v>
      </c>
      <c r="K596" s="95">
        <v>0</v>
      </c>
      <c r="L596" s="94">
        <f t="shared" si="21"/>
        <v>0</v>
      </c>
      <c r="M596" s="94">
        <v>0</v>
      </c>
      <c r="N596" s="94">
        <v>0</v>
      </c>
      <c r="O596" s="96">
        <v>0</v>
      </c>
      <c r="P596" s="95">
        <v>0</v>
      </c>
      <c r="Q596" s="97">
        <v>0</v>
      </c>
    </row>
    <row r="597" spans="1:17" x14ac:dyDescent="0.25">
      <c r="A597" s="98">
        <f t="shared" si="22"/>
        <v>62213</v>
      </c>
      <c r="B597" s="98" t="str">
        <f>+asset_level_drivers!$C$1</f>
        <v>Munson</v>
      </c>
      <c r="C597" s="99">
        <v>33</v>
      </c>
      <c r="D597" s="100">
        <v>0</v>
      </c>
      <c r="E597" s="100">
        <v>0</v>
      </c>
      <c r="F597" s="100">
        <v>0</v>
      </c>
      <c r="G597" s="100">
        <v>0</v>
      </c>
      <c r="H597" s="100">
        <v>0</v>
      </c>
      <c r="I597" s="100">
        <v>0</v>
      </c>
      <c r="J597" s="100">
        <v>0</v>
      </c>
      <c r="K597" s="101">
        <v>0</v>
      </c>
      <c r="L597" s="102">
        <f t="shared" si="21"/>
        <v>0</v>
      </c>
      <c r="M597" s="102">
        <v>0</v>
      </c>
      <c r="N597" s="102">
        <v>0</v>
      </c>
      <c r="O597" s="103">
        <v>0</v>
      </c>
      <c r="P597" s="104">
        <v>0</v>
      </c>
      <c r="Q597" s="105">
        <v>0</v>
      </c>
    </row>
    <row r="598" spans="1:17" x14ac:dyDescent="0.25">
      <c r="A598" s="106">
        <f t="shared" si="22"/>
        <v>62244</v>
      </c>
      <c r="B598" s="106" t="str">
        <f>+asset_level_drivers!$C$1</f>
        <v>Munson</v>
      </c>
      <c r="C598" s="93">
        <v>33</v>
      </c>
      <c r="D598" s="94">
        <v>0</v>
      </c>
      <c r="E598" s="94">
        <v>0</v>
      </c>
      <c r="F598" s="94">
        <v>0</v>
      </c>
      <c r="G598" s="94">
        <v>0</v>
      </c>
      <c r="H598" s="94">
        <v>0</v>
      </c>
      <c r="I598" s="94">
        <v>0</v>
      </c>
      <c r="J598" s="94">
        <v>0</v>
      </c>
      <c r="K598" s="95">
        <v>0</v>
      </c>
      <c r="L598" s="94">
        <f t="shared" si="21"/>
        <v>0</v>
      </c>
      <c r="M598" s="94">
        <v>0</v>
      </c>
      <c r="N598" s="94">
        <v>0</v>
      </c>
      <c r="O598" s="96">
        <v>0</v>
      </c>
      <c r="P598" s="95">
        <v>0</v>
      </c>
      <c r="Q598" s="97">
        <v>0</v>
      </c>
    </row>
    <row r="599" spans="1:17" x14ac:dyDescent="0.25">
      <c r="A599" s="98">
        <f t="shared" si="22"/>
        <v>62274</v>
      </c>
      <c r="B599" s="98" t="str">
        <f>+asset_level_drivers!$C$1</f>
        <v>Munson</v>
      </c>
      <c r="C599" s="99">
        <v>33</v>
      </c>
      <c r="D599" s="100">
        <v>0</v>
      </c>
      <c r="E599" s="100">
        <v>0</v>
      </c>
      <c r="F599" s="100">
        <v>0</v>
      </c>
      <c r="G599" s="100">
        <v>0</v>
      </c>
      <c r="H599" s="100">
        <v>0</v>
      </c>
      <c r="I599" s="100">
        <v>0</v>
      </c>
      <c r="J599" s="100">
        <v>0</v>
      </c>
      <c r="K599" s="101">
        <v>0</v>
      </c>
      <c r="L599" s="102">
        <f t="shared" si="21"/>
        <v>0</v>
      </c>
      <c r="M599" s="102">
        <v>0</v>
      </c>
      <c r="N599" s="102">
        <v>0</v>
      </c>
      <c r="O599" s="103">
        <v>0</v>
      </c>
      <c r="P599" s="104">
        <v>0</v>
      </c>
      <c r="Q599" s="105">
        <v>0</v>
      </c>
    </row>
    <row r="600" spans="1:17" x14ac:dyDescent="0.25">
      <c r="A600" s="106">
        <f t="shared" si="22"/>
        <v>62305</v>
      </c>
      <c r="B600" s="106" t="str">
        <f>+asset_level_drivers!$C$1</f>
        <v>Munson</v>
      </c>
      <c r="C600" s="93">
        <v>33</v>
      </c>
      <c r="D600" s="94">
        <v>0</v>
      </c>
      <c r="E600" s="94">
        <v>0</v>
      </c>
      <c r="F600" s="94">
        <v>0</v>
      </c>
      <c r="G600" s="94">
        <v>0</v>
      </c>
      <c r="H600" s="94">
        <v>0</v>
      </c>
      <c r="I600" s="94">
        <v>0</v>
      </c>
      <c r="J600" s="94">
        <v>0</v>
      </c>
      <c r="K600" s="95">
        <v>0</v>
      </c>
      <c r="L600" s="94">
        <f t="shared" si="21"/>
        <v>0</v>
      </c>
      <c r="M600" s="94">
        <v>0</v>
      </c>
      <c r="N600" s="94">
        <v>0</v>
      </c>
      <c r="O600" s="96">
        <v>0</v>
      </c>
      <c r="P600" s="95">
        <v>0</v>
      </c>
      <c r="Q600" s="97">
        <v>0</v>
      </c>
    </row>
    <row r="601" spans="1:17" x14ac:dyDescent="0.25">
      <c r="A601" s="98">
        <f t="shared" si="22"/>
        <v>62336</v>
      </c>
      <c r="B601" s="98" t="str">
        <f>+asset_level_drivers!$C$1</f>
        <v>Munson</v>
      </c>
      <c r="C601" s="99">
        <v>33</v>
      </c>
      <c r="D601" s="100">
        <v>0</v>
      </c>
      <c r="E601" s="100">
        <v>0</v>
      </c>
      <c r="F601" s="100">
        <v>0</v>
      </c>
      <c r="G601" s="100">
        <v>0</v>
      </c>
      <c r="H601" s="100">
        <v>0</v>
      </c>
      <c r="I601" s="100">
        <v>0</v>
      </c>
      <c r="J601" s="100">
        <v>0</v>
      </c>
      <c r="K601" s="101">
        <v>0</v>
      </c>
      <c r="L601" s="102">
        <f t="shared" si="21"/>
        <v>0</v>
      </c>
      <c r="M601" s="102">
        <v>0</v>
      </c>
      <c r="N601" s="102">
        <v>0</v>
      </c>
      <c r="O601" s="103">
        <v>0</v>
      </c>
      <c r="P601" s="104">
        <v>0</v>
      </c>
      <c r="Q601" s="105">
        <v>0</v>
      </c>
    </row>
    <row r="602" spans="1:17" x14ac:dyDescent="0.25">
      <c r="A602" s="98">
        <f t="shared" si="22"/>
        <v>62366</v>
      </c>
      <c r="B602" s="98" t="str">
        <f>+asset_level_drivers!$C$1</f>
        <v>Munson</v>
      </c>
      <c r="C602" s="99">
        <v>33</v>
      </c>
      <c r="D602" s="100">
        <v>0</v>
      </c>
      <c r="E602" s="100">
        <v>0</v>
      </c>
      <c r="F602" s="100">
        <v>0</v>
      </c>
      <c r="G602" s="100">
        <v>0</v>
      </c>
      <c r="H602" s="100">
        <v>0</v>
      </c>
      <c r="I602" s="100">
        <v>0</v>
      </c>
      <c r="J602" s="100">
        <v>0</v>
      </c>
      <c r="K602" s="101">
        <v>0</v>
      </c>
      <c r="L602" s="102">
        <f t="shared" si="21"/>
        <v>0</v>
      </c>
      <c r="M602" s="102">
        <v>0</v>
      </c>
      <c r="N602" s="102">
        <v>0</v>
      </c>
      <c r="O602" s="103">
        <v>0</v>
      </c>
      <c r="P602" s="104">
        <v>0</v>
      </c>
      <c r="Q602" s="97">
        <v>0</v>
      </c>
    </row>
    <row r="603" spans="1:17" x14ac:dyDescent="0.25">
      <c r="A603" s="98">
        <f t="shared" si="22"/>
        <v>62397</v>
      </c>
      <c r="B603" s="98" t="str">
        <f>+asset_level_drivers!$C$1</f>
        <v>Munson</v>
      </c>
      <c r="C603" s="99">
        <v>33</v>
      </c>
      <c r="D603" s="100">
        <v>0</v>
      </c>
      <c r="E603" s="100">
        <v>0</v>
      </c>
      <c r="F603" s="100">
        <v>0</v>
      </c>
      <c r="G603" s="100">
        <v>0</v>
      </c>
      <c r="H603" s="100">
        <v>0</v>
      </c>
      <c r="I603" s="100">
        <v>0</v>
      </c>
      <c r="J603" s="100">
        <v>0</v>
      </c>
      <c r="K603" s="101">
        <v>0</v>
      </c>
      <c r="L603" s="102">
        <f t="shared" si="21"/>
        <v>0</v>
      </c>
      <c r="M603" s="102">
        <v>0</v>
      </c>
      <c r="N603" s="102">
        <v>0</v>
      </c>
      <c r="O603" s="103">
        <v>0</v>
      </c>
      <c r="P603" s="104">
        <v>0</v>
      </c>
      <c r="Q603" s="105">
        <v>0</v>
      </c>
    </row>
    <row r="604" spans="1:17" x14ac:dyDescent="0.25">
      <c r="A604" s="98">
        <f t="shared" si="22"/>
        <v>62427</v>
      </c>
      <c r="B604" s="98" t="str">
        <f>+asset_level_drivers!$C$1</f>
        <v>Munson</v>
      </c>
      <c r="C604" s="99">
        <v>33</v>
      </c>
      <c r="D604" s="100">
        <v>0</v>
      </c>
      <c r="E604" s="100">
        <v>0</v>
      </c>
      <c r="F604" s="100">
        <v>0</v>
      </c>
      <c r="G604" s="100">
        <v>0</v>
      </c>
      <c r="H604" s="100">
        <v>0</v>
      </c>
      <c r="I604" s="100">
        <v>0</v>
      </c>
      <c r="J604" s="100">
        <v>0</v>
      </c>
      <c r="K604" s="101">
        <v>0</v>
      </c>
      <c r="L604" s="102">
        <f t="shared" si="21"/>
        <v>0</v>
      </c>
      <c r="M604" s="102">
        <v>0</v>
      </c>
      <c r="N604" s="102">
        <v>0</v>
      </c>
      <c r="O604" s="103">
        <v>0</v>
      </c>
      <c r="P604" s="104">
        <v>0</v>
      </c>
      <c r="Q604" s="97">
        <v>0</v>
      </c>
    </row>
    <row r="605" spans="1:17" x14ac:dyDescent="0.25">
      <c r="A605" s="98">
        <f t="shared" si="22"/>
        <v>62458</v>
      </c>
      <c r="B605" s="98" t="str">
        <f>+asset_level_drivers!$C$1</f>
        <v>Munson</v>
      </c>
      <c r="C605" s="99">
        <v>33</v>
      </c>
      <c r="D605" s="100">
        <v>0</v>
      </c>
      <c r="E605" s="100">
        <v>0</v>
      </c>
      <c r="F605" s="100">
        <v>0</v>
      </c>
      <c r="G605" s="100">
        <v>0</v>
      </c>
      <c r="H605" s="100">
        <v>0</v>
      </c>
      <c r="I605" s="100">
        <v>0</v>
      </c>
      <c r="J605" s="100">
        <v>0</v>
      </c>
      <c r="K605" s="101">
        <v>0</v>
      </c>
      <c r="L605" s="102">
        <f t="shared" si="21"/>
        <v>0</v>
      </c>
      <c r="M605" s="102">
        <v>0</v>
      </c>
      <c r="N605" s="102">
        <v>0</v>
      </c>
      <c r="O605" s="103">
        <v>0</v>
      </c>
      <c r="P605" s="104">
        <v>0</v>
      </c>
      <c r="Q605" s="105">
        <v>0</v>
      </c>
    </row>
    <row r="606" spans="1:17" x14ac:dyDescent="0.25">
      <c r="A606" s="98">
        <f t="shared" si="22"/>
        <v>62489</v>
      </c>
      <c r="B606" s="98" t="str">
        <f>+asset_level_drivers!$C$1</f>
        <v>Munson</v>
      </c>
      <c r="C606" s="99">
        <v>33</v>
      </c>
      <c r="D606" s="100">
        <v>0</v>
      </c>
      <c r="E606" s="100">
        <v>0</v>
      </c>
      <c r="F606" s="100">
        <v>0</v>
      </c>
      <c r="G606" s="100">
        <v>0</v>
      </c>
      <c r="H606" s="100">
        <v>0</v>
      </c>
      <c r="I606" s="100">
        <v>0</v>
      </c>
      <c r="J606" s="100">
        <v>0</v>
      </c>
      <c r="K606" s="101">
        <v>0</v>
      </c>
      <c r="L606" s="102">
        <f t="shared" si="21"/>
        <v>0</v>
      </c>
      <c r="M606" s="102">
        <v>0</v>
      </c>
      <c r="N606" s="102">
        <v>0</v>
      </c>
      <c r="O606" s="103">
        <v>0</v>
      </c>
      <c r="P606" s="104">
        <v>0</v>
      </c>
      <c r="Q606" s="97">
        <v>0</v>
      </c>
    </row>
    <row r="607" spans="1:17" x14ac:dyDescent="0.25">
      <c r="A607" s="98">
        <f t="shared" si="22"/>
        <v>62517</v>
      </c>
      <c r="B607" s="98" t="str">
        <f>+asset_level_drivers!$C$1</f>
        <v>Munson</v>
      </c>
      <c r="C607" s="99">
        <v>33</v>
      </c>
      <c r="D607" s="100">
        <v>0</v>
      </c>
      <c r="E607" s="100">
        <v>0</v>
      </c>
      <c r="F607" s="100">
        <v>0</v>
      </c>
      <c r="G607" s="100">
        <v>0</v>
      </c>
      <c r="H607" s="100">
        <v>0</v>
      </c>
      <c r="I607" s="100">
        <v>0</v>
      </c>
      <c r="J607" s="100">
        <v>0</v>
      </c>
      <c r="K607" s="101">
        <v>0</v>
      </c>
      <c r="L607" s="102">
        <f t="shared" si="21"/>
        <v>0</v>
      </c>
      <c r="M607" s="102">
        <v>0</v>
      </c>
      <c r="N607" s="102">
        <v>0</v>
      </c>
      <c r="O607" s="103">
        <v>0</v>
      </c>
      <c r="P607" s="104">
        <v>0</v>
      </c>
      <c r="Q607" s="105">
        <v>0</v>
      </c>
    </row>
    <row r="608" spans="1:17" x14ac:dyDescent="0.25">
      <c r="A608" s="98">
        <f t="shared" si="22"/>
        <v>62548</v>
      </c>
      <c r="B608" s="98" t="str">
        <f>+asset_level_drivers!$C$1</f>
        <v>Munson</v>
      </c>
      <c r="C608" s="99">
        <v>33</v>
      </c>
      <c r="D608" s="100">
        <v>0</v>
      </c>
      <c r="E608" s="100">
        <v>0</v>
      </c>
      <c r="F608" s="100">
        <v>0</v>
      </c>
      <c r="G608" s="100">
        <v>0</v>
      </c>
      <c r="H608" s="100">
        <v>0</v>
      </c>
      <c r="I608" s="100">
        <v>0</v>
      </c>
      <c r="J608" s="100">
        <v>0</v>
      </c>
      <c r="K608" s="101">
        <v>0</v>
      </c>
      <c r="L608" s="102">
        <f t="shared" si="21"/>
        <v>0</v>
      </c>
      <c r="M608" s="102">
        <v>0</v>
      </c>
      <c r="N608" s="102">
        <v>0</v>
      </c>
      <c r="O608" s="103">
        <v>0</v>
      </c>
      <c r="P608" s="104">
        <v>0</v>
      </c>
      <c r="Q608" s="97">
        <v>0</v>
      </c>
    </row>
    <row r="609" spans="1:17" x14ac:dyDescent="0.25">
      <c r="A609" s="98">
        <f t="shared" si="22"/>
        <v>62578</v>
      </c>
      <c r="B609" s="98" t="str">
        <f>+asset_level_drivers!$C$1</f>
        <v>Munson</v>
      </c>
      <c r="C609" s="99">
        <v>33</v>
      </c>
      <c r="D609" s="100">
        <v>0</v>
      </c>
      <c r="E609" s="100">
        <v>0</v>
      </c>
      <c r="F609" s="100">
        <v>0</v>
      </c>
      <c r="G609" s="100">
        <v>0</v>
      </c>
      <c r="H609" s="100">
        <v>0</v>
      </c>
      <c r="I609" s="100">
        <v>0</v>
      </c>
      <c r="J609" s="100">
        <v>0</v>
      </c>
      <c r="K609" s="101">
        <v>0</v>
      </c>
      <c r="L609" s="102">
        <f t="shared" si="21"/>
        <v>0</v>
      </c>
      <c r="M609" s="102">
        <v>0</v>
      </c>
      <c r="N609" s="102">
        <v>0</v>
      </c>
      <c r="O609" s="103">
        <v>0</v>
      </c>
      <c r="P609" s="104">
        <v>0</v>
      </c>
      <c r="Q609" s="105">
        <v>0</v>
      </c>
    </row>
    <row r="610" spans="1:17" x14ac:dyDescent="0.25">
      <c r="A610" s="98">
        <f t="shared" si="22"/>
        <v>62609</v>
      </c>
      <c r="B610" s="98" t="str">
        <f>+asset_level_drivers!$C$1</f>
        <v>Munson</v>
      </c>
      <c r="C610" s="99">
        <v>33</v>
      </c>
      <c r="D610" s="100">
        <v>0</v>
      </c>
      <c r="E610" s="100">
        <v>0</v>
      </c>
      <c r="F610" s="100">
        <v>0</v>
      </c>
      <c r="G610" s="100">
        <v>0</v>
      </c>
      <c r="H610" s="100">
        <v>0</v>
      </c>
      <c r="I610" s="100">
        <v>0</v>
      </c>
      <c r="J610" s="100">
        <v>0</v>
      </c>
      <c r="K610" s="101">
        <v>0</v>
      </c>
      <c r="L610" s="102">
        <f t="shared" si="21"/>
        <v>0</v>
      </c>
      <c r="M610" s="102">
        <v>0</v>
      </c>
      <c r="N610" s="102">
        <v>0</v>
      </c>
      <c r="O610" s="103">
        <v>0</v>
      </c>
      <c r="P610" s="104">
        <v>0</v>
      </c>
      <c r="Q610" s="97">
        <v>0</v>
      </c>
    </row>
    <row r="611" spans="1:17" x14ac:dyDescent="0.25">
      <c r="A611" s="98">
        <f t="shared" si="22"/>
        <v>62639</v>
      </c>
      <c r="B611" s="98" t="str">
        <f>+asset_level_drivers!$C$1</f>
        <v>Munson</v>
      </c>
      <c r="C611" s="99">
        <v>33</v>
      </c>
      <c r="D611" s="100">
        <v>0</v>
      </c>
      <c r="E611" s="100">
        <v>0</v>
      </c>
      <c r="F611" s="100">
        <v>0</v>
      </c>
      <c r="G611" s="100">
        <v>0</v>
      </c>
      <c r="H611" s="100">
        <v>0</v>
      </c>
      <c r="I611" s="100">
        <v>0</v>
      </c>
      <c r="J611" s="100">
        <v>0</v>
      </c>
      <c r="K611" s="101">
        <v>0</v>
      </c>
      <c r="L611" s="102">
        <f t="shared" si="21"/>
        <v>0</v>
      </c>
      <c r="M611" s="102">
        <v>0</v>
      </c>
      <c r="N611" s="102">
        <v>0</v>
      </c>
      <c r="O611" s="103">
        <v>0</v>
      </c>
      <c r="P611" s="104">
        <v>0</v>
      </c>
      <c r="Q611" s="105">
        <v>0</v>
      </c>
    </row>
    <row r="612" spans="1:17" x14ac:dyDescent="0.25">
      <c r="A612" s="98">
        <f t="shared" si="22"/>
        <v>62670</v>
      </c>
      <c r="B612" s="98" t="str">
        <f>+asset_level_drivers!$C$1</f>
        <v>Munson</v>
      </c>
      <c r="C612" s="99">
        <v>33</v>
      </c>
      <c r="D612" s="100">
        <v>0</v>
      </c>
      <c r="E612" s="100">
        <v>0</v>
      </c>
      <c r="F612" s="100">
        <v>0</v>
      </c>
      <c r="G612" s="100">
        <v>0</v>
      </c>
      <c r="H612" s="100">
        <v>0</v>
      </c>
      <c r="I612" s="100">
        <v>0</v>
      </c>
      <c r="J612" s="100">
        <v>0</v>
      </c>
      <c r="K612" s="101">
        <v>0</v>
      </c>
      <c r="L612" s="102">
        <f t="shared" si="21"/>
        <v>0</v>
      </c>
      <c r="M612" s="102">
        <v>0</v>
      </c>
      <c r="N612" s="102">
        <v>0</v>
      </c>
      <c r="O612" s="103">
        <v>0</v>
      </c>
      <c r="P612" s="104">
        <v>0</v>
      </c>
      <c r="Q612" s="97">
        <v>0</v>
      </c>
    </row>
    <row r="613" spans="1:17" x14ac:dyDescent="0.25">
      <c r="A613" s="98">
        <f t="shared" si="22"/>
        <v>62701</v>
      </c>
      <c r="B613" s="98" t="str">
        <f>+asset_level_drivers!$C$1</f>
        <v>Munson</v>
      </c>
      <c r="C613" s="99">
        <v>33</v>
      </c>
      <c r="D613" s="100">
        <v>0</v>
      </c>
      <c r="E613" s="100">
        <v>0</v>
      </c>
      <c r="F613" s="100">
        <v>0</v>
      </c>
      <c r="G613" s="100">
        <v>0</v>
      </c>
      <c r="H613" s="100">
        <v>0</v>
      </c>
      <c r="I613" s="100">
        <v>0</v>
      </c>
      <c r="J613" s="100">
        <v>0</v>
      </c>
      <c r="K613" s="101">
        <v>0</v>
      </c>
      <c r="L613" s="102">
        <f t="shared" si="21"/>
        <v>0</v>
      </c>
      <c r="M613" s="102">
        <v>0</v>
      </c>
      <c r="N613" s="102">
        <v>0</v>
      </c>
      <c r="O613" s="103">
        <v>0</v>
      </c>
      <c r="P613" s="104">
        <v>0</v>
      </c>
      <c r="Q613" s="105">
        <v>0</v>
      </c>
    </row>
    <row r="614" spans="1:17" x14ac:dyDescent="0.25">
      <c r="A614" s="98">
        <f t="shared" si="22"/>
        <v>62731</v>
      </c>
      <c r="B614" s="98" t="str">
        <f>+asset_level_drivers!$C$1</f>
        <v>Munson</v>
      </c>
      <c r="C614" s="99">
        <v>33</v>
      </c>
      <c r="D614" s="100">
        <v>0</v>
      </c>
      <c r="E614" s="100">
        <v>0</v>
      </c>
      <c r="F614" s="100">
        <v>0</v>
      </c>
      <c r="G614" s="100">
        <v>0</v>
      </c>
      <c r="H614" s="100">
        <v>0</v>
      </c>
      <c r="I614" s="100">
        <v>0</v>
      </c>
      <c r="J614" s="100">
        <v>0</v>
      </c>
      <c r="K614" s="101">
        <v>0</v>
      </c>
      <c r="L614" s="102">
        <f t="shared" si="21"/>
        <v>0</v>
      </c>
      <c r="M614" s="102">
        <v>0</v>
      </c>
      <c r="N614" s="102">
        <v>0</v>
      </c>
      <c r="O614" s="103">
        <v>0</v>
      </c>
      <c r="P614" s="104">
        <v>0</v>
      </c>
      <c r="Q614" s="97">
        <v>0</v>
      </c>
    </row>
    <row r="615" spans="1:17" x14ac:dyDescent="0.25">
      <c r="A615" s="98">
        <f t="shared" si="22"/>
        <v>62762</v>
      </c>
      <c r="B615" s="98" t="str">
        <f>+asset_level_drivers!$C$1</f>
        <v>Munson</v>
      </c>
      <c r="C615" s="99">
        <v>33</v>
      </c>
      <c r="D615" s="100">
        <v>0</v>
      </c>
      <c r="E615" s="100">
        <v>0</v>
      </c>
      <c r="F615" s="100">
        <v>0</v>
      </c>
      <c r="G615" s="100">
        <v>0</v>
      </c>
      <c r="H615" s="100">
        <v>0</v>
      </c>
      <c r="I615" s="100">
        <v>0</v>
      </c>
      <c r="J615" s="100">
        <v>0</v>
      </c>
      <c r="K615" s="101">
        <v>0</v>
      </c>
      <c r="L615" s="102">
        <f t="shared" si="21"/>
        <v>0</v>
      </c>
      <c r="M615" s="102">
        <v>0</v>
      </c>
      <c r="N615" s="102">
        <v>0</v>
      </c>
      <c r="O615" s="103">
        <v>0</v>
      </c>
      <c r="P615" s="104">
        <v>0</v>
      </c>
      <c r="Q615" s="105">
        <v>0</v>
      </c>
    </row>
    <row r="616" spans="1:17" x14ac:dyDescent="0.25">
      <c r="A616" s="98">
        <f t="shared" si="22"/>
        <v>62792</v>
      </c>
      <c r="B616" s="98" t="str">
        <f>+asset_level_drivers!$C$1</f>
        <v>Munson</v>
      </c>
      <c r="C616" s="99">
        <v>33</v>
      </c>
      <c r="D616" s="100">
        <v>0</v>
      </c>
      <c r="E616" s="100">
        <v>0</v>
      </c>
      <c r="F616" s="100">
        <v>0</v>
      </c>
      <c r="G616" s="100">
        <v>0</v>
      </c>
      <c r="H616" s="100">
        <v>0</v>
      </c>
      <c r="I616" s="100">
        <v>0</v>
      </c>
      <c r="J616" s="100">
        <v>0</v>
      </c>
      <c r="K616" s="101">
        <v>0</v>
      </c>
      <c r="L616" s="102">
        <f t="shared" si="21"/>
        <v>0</v>
      </c>
      <c r="M616" s="102">
        <v>0</v>
      </c>
      <c r="N616" s="102">
        <v>0</v>
      </c>
      <c r="O616" s="103">
        <v>0</v>
      </c>
      <c r="P616" s="104">
        <v>0</v>
      </c>
      <c r="Q616" s="97">
        <v>0</v>
      </c>
    </row>
    <row r="617" spans="1:17" x14ac:dyDescent="0.25">
      <c r="A617" s="98">
        <f t="shared" si="22"/>
        <v>62823</v>
      </c>
      <c r="B617" s="98" t="str">
        <f>+asset_level_drivers!$C$1</f>
        <v>Munson</v>
      </c>
      <c r="C617" s="99">
        <v>33</v>
      </c>
      <c r="D617" s="100">
        <v>0</v>
      </c>
      <c r="E617" s="100">
        <v>0</v>
      </c>
      <c r="F617" s="100">
        <v>0</v>
      </c>
      <c r="G617" s="100">
        <v>0</v>
      </c>
      <c r="H617" s="100">
        <v>0</v>
      </c>
      <c r="I617" s="100">
        <v>0</v>
      </c>
      <c r="J617" s="100">
        <v>0</v>
      </c>
      <c r="K617" s="101">
        <v>0</v>
      </c>
      <c r="L617" s="102">
        <f t="shared" si="21"/>
        <v>0</v>
      </c>
      <c r="M617" s="102">
        <v>0</v>
      </c>
      <c r="N617" s="102">
        <v>0</v>
      </c>
      <c r="O617" s="103">
        <v>0</v>
      </c>
      <c r="P617" s="104">
        <v>0</v>
      </c>
      <c r="Q617" s="105">
        <v>0</v>
      </c>
    </row>
    <row r="618" spans="1:17" x14ac:dyDescent="0.25">
      <c r="A618" s="98">
        <f t="shared" si="22"/>
        <v>62854</v>
      </c>
      <c r="B618" s="98" t="str">
        <f>+asset_level_drivers!$C$1</f>
        <v>Munson</v>
      </c>
      <c r="C618" s="99">
        <v>33</v>
      </c>
      <c r="D618" s="100">
        <v>0</v>
      </c>
      <c r="E618" s="100">
        <v>0</v>
      </c>
      <c r="F618" s="100">
        <v>0</v>
      </c>
      <c r="G618" s="100">
        <v>0</v>
      </c>
      <c r="H618" s="100">
        <v>0</v>
      </c>
      <c r="I618" s="100">
        <v>0</v>
      </c>
      <c r="J618" s="100">
        <v>0</v>
      </c>
      <c r="K618" s="101">
        <v>0</v>
      </c>
      <c r="L618" s="102">
        <f t="shared" si="21"/>
        <v>0</v>
      </c>
      <c r="M618" s="102">
        <v>0</v>
      </c>
      <c r="N618" s="102">
        <v>0</v>
      </c>
      <c r="O618" s="103">
        <v>0</v>
      </c>
      <c r="P618" s="104">
        <v>0</v>
      </c>
      <c r="Q618" s="97">
        <v>0</v>
      </c>
    </row>
    <row r="619" spans="1:17" x14ac:dyDescent="0.25">
      <c r="A619" s="98">
        <f t="shared" si="22"/>
        <v>62883</v>
      </c>
      <c r="B619" s="98" t="str">
        <f>+asset_level_drivers!$C$1</f>
        <v>Munson</v>
      </c>
      <c r="C619" s="99">
        <v>33</v>
      </c>
      <c r="D619" s="100">
        <v>0</v>
      </c>
      <c r="E619" s="100">
        <v>0</v>
      </c>
      <c r="F619" s="100">
        <v>0</v>
      </c>
      <c r="G619" s="100">
        <v>0</v>
      </c>
      <c r="H619" s="100">
        <v>0</v>
      </c>
      <c r="I619" s="100">
        <v>0</v>
      </c>
      <c r="J619" s="100">
        <v>0</v>
      </c>
      <c r="K619" s="101">
        <v>0</v>
      </c>
      <c r="L619" s="102">
        <f t="shared" si="21"/>
        <v>0</v>
      </c>
      <c r="M619" s="102">
        <v>0</v>
      </c>
      <c r="N619" s="102">
        <v>0</v>
      </c>
      <c r="O619" s="103">
        <v>0</v>
      </c>
      <c r="P619" s="104">
        <v>0</v>
      </c>
      <c r="Q619" s="105">
        <v>0</v>
      </c>
    </row>
    <row r="620" spans="1:17" x14ac:dyDescent="0.25">
      <c r="A620" s="98">
        <f t="shared" si="22"/>
        <v>62914</v>
      </c>
      <c r="B620" s="98" t="str">
        <f>+asset_level_drivers!$C$1</f>
        <v>Munson</v>
      </c>
      <c r="C620" s="99">
        <v>33</v>
      </c>
      <c r="D620" s="100">
        <v>0</v>
      </c>
      <c r="E620" s="100">
        <v>0</v>
      </c>
      <c r="F620" s="100">
        <v>0</v>
      </c>
      <c r="G620" s="100">
        <v>0</v>
      </c>
      <c r="H620" s="100">
        <v>0</v>
      </c>
      <c r="I620" s="100">
        <v>0</v>
      </c>
      <c r="J620" s="100">
        <v>0</v>
      </c>
      <c r="K620" s="101">
        <v>0</v>
      </c>
      <c r="L620" s="102">
        <f t="shared" si="21"/>
        <v>0</v>
      </c>
      <c r="M620" s="102">
        <v>0</v>
      </c>
      <c r="N620" s="102">
        <v>0</v>
      </c>
      <c r="O620" s="103">
        <v>0</v>
      </c>
      <c r="P620" s="104">
        <v>0</v>
      </c>
      <c r="Q620" s="97">
        <v>0</v>
      </c>
    </row>
    <row r="621" spans="1:17" x14ac:dyDescent="0.25">
      <c r="A621" s="98">
        <f t="shared" si="22"/>
        <v>62944</v>
      </c>
      <c r="B621" s="98" t="str">
        <f>+asset_level_drivers!$C$1</f>
        <v>Munson</v>
      </c>
      <c r="C621" s="99">
        <v>33</v>
      </c>
      <c r="D621" s="100">
        <v>0</v>
      </c>
      <c r="E621" s="100">
        <v>0</v>
      </c>
      <c r="F621" s="100">
        <v>0</v>
      </c>
      <c r="G621" s="100">
        <v>0</v>
      </c>
      <c r="H621" s="100">
        <v>0</v>
      </c>
      <c r="I621" s="100">
        <v>0</v>
      </c>
      <c r="J621" s="100">
        <v>0</v>
      </c>
      <c r="K621" s="101">
        <v>0</v>
      </c>
      <c r="L621" s="102">
        <f t="shared" si="21"/>
        <v>0</v>
      </c>
      <c r="M621" s="102">
        <v>0</v>
      </c>
      <c r="N621" s="102">
        <v>0</v>
      </c>
      <c r="O621" s="103">
        <v>0</v>
      </c>
      <c r="P621" s="104">
        <v>0</v>
      </c>
      <c r="Q621" s="105">
        <v>0</v>
      </c>
    </row>
    <row r="622" spans="1:17" x14ac:dyDescent="0.25">
      <c r="A622" s="98">
        <f t="shared" si="22"/>
        <v>62975</v>
      </c>
      <c r="B622" s="98" t="str">
        <f>+asset_level_drivers!$C$1</f>
        <v>Munson</v>
      </c>
      <c r="C622" s="99">
        <v>33</v>
      </c>
      <c r="D622" s="100">
        <v>0</v>
      </c>
      <c r="E622" s="100">
        <v>0</v>
      </c>
      <c r="F622" s="100">
        <v>0</v>
      </c>
      <c r="G622" s="100">
        <v>0</v>
      </c>
      <c r="H622" s="100">
        <v>0</v>
      </c>
      <c r="I622" s="100">
        <v>0</v>
      </c>
      <c r="J622" s="100">
        <v>0</v>
      </c>
      <c r="K622" s="101">
        <v>0</v>
      </c>
      <c r="L622" s="102">
        <f t="shared" si="21"/>
        <v>0</v>
      </c>
      <c r="M622" s="102">
        <v>0</v>
      </c>
      <c r="N622" s="102">
        <v>0</v>
      </c>
      <c r="O622" s="103">
        <v>0</v>
      </c>
      <c r="P622" s="104">
        <v>0</v>
      </c>
      <c r="Q622" s="97">
        <v>0</v>
      </c>
    </row>
    <row r="623" spans="1:17" x14ac:dyDescent="0.25">
      <c r="A623" s="98">
        <f t="shared" si="22"/>
        <v>63005</v>
      </c>
      <c r="B623" s="98" t="str">
        <f>+asset_level_drivers!$C$1</f>
        <v>Munson</v>
      </c>
      <c r="C623" s="99">
        <v>33</v>
      </c>
      <c r="D623" s="100">
        <v>0</v>
      </c>
      <c r="E623" s="100">
        <v>0</v>
      </c>
      <c r="F623" s="100">
        <v>0</v>
      </c>
      <c r="G623" s="100">
        <v>0</v>
      </c>
      <c r="H623" s="100">
        <v>0</v>
      </c>
      <c r="I623" s="100">
        <v>0</v>
      </c>
      <c r="J623" s="100">
        <v>0</v>
      </c>
      <c r="K623" s="101">
        <v>0</v>
      </c>
      <c r="L623" s="102">
        <f t="shared" si="21"/>
        <v>0</v>
      </c>
      <c r="M623" s="102">
        <v>0</v>
      </c>
      <c r="N623" s="102">
        <v>0</v>
      </c>
      <c r="O623" s="103">
        <v>0</v>
      </c>
      <c r="P623" s="104">
        <v>0</v>
      </c>
      <c r="Q623" s="105">
        <v>0</v>
      </c>
    </row>
    <row r="624" spans="1:17" x14ac:dyDescent="0.25">
      <c r="A624" s="98">
        <f t="shared" si="22"/>
        <v>63036</v>
      </c>
      <c r="B624" s="98" t="str">
        <f>+asset_level_drivers!$C$1</f>
        <v>Munson</v>
      </c>
      <c r="C624" s="99">
        <v>33</v>
      </c>
      <c r="D624" s="100">
        <v>0</v>
      </c>
      <c r="E624" s="100">
        <v>0</v>
      </c>
      <c r="F624" s="100">
        <v>0</v>
      </c>
      <c r="G624" s="100">
        <v>0</v>
      </c>
      <c r="H624" s="100">
        <v>0</v>
      </c>
      <c r="I624" s="100">
        <v>0</v>
      </c>
      <c r="J624" s="100">
        <v>0</v>
      </c>
      <c r="K624" s="101">
        <v>0</v>
      </c>
      <c r="L624" s="102">
        <f t="shared" si="21"/>
        <v>0</v>
      </c>
      <c r="M624" s="102">
        <v>0</v>
      </c>
      <c r="N624" s="102">
        <v>0</v>
      </c>
      <c r="O624" s="103">
        <v>0</v>
      </c>
      <c r="P624" s="104">
        <v>0</v>
      </c>
      <c r="Q624" s="97">
        <v>0</v>
      </c>
    </row>
    <row r="625" spans="1:17" x14ac:dyDescent="0.25">
      <c r="A625" s="98">
        <f t="shared" si="22"/>
        <v>63067</v>
      </c>
      <c r="B625" s="98" t="str">
        <f>+asset_level_drivers!$C$1</f>
        <v>Munson</v>
      </c>
      <c r="C625" s="99">
        <v>33</v>
      </c>
      <c r="D625" s="100">
        <v>0</v>
      </c>
      <c r="E625" s="100">
        <v>0</v>
      </c>
      <c r="F625" s="100">
        <v>0</v>
      </c>
      <c r="G625" s="100">
        <v>0</v>
      </c>
      <c r="H625" s="100">
        <v>0</v>
      </c>
      <c r="I625" s="100">
        <v>0</v>
      </c>
      <c r="J625" s="100">
        <v>0</v>
      </c>
      <c r="K625" s="101">
        <v>0</v>
      </c>
      <c r="L625" s="102">
        <f t="shared" si="21"/>
        <v>0</v>
      </c>
      <c r="M625" s="102">
        <v>0</v>
      </c>
      <c r="N625" s="102">
        <v>0</v>
      </c>
      <c r="O625" s="103">
        <v>0</v>
      </c>
      <c r="P625" s="104">
        <v>0</v>
      </c>
      <c r="Q625" s="105">
        <v>0</v>
      </c>
    </row>
    <row r="626" spans="1:17" x14ac:dyDescent="0.25">
      <c r="A626" s="98">
        <f t="shared" si="22"/>
        <v>63097</v>
      </c>
      <c r="B626" s="98" t="str">
        <f>+asset_level_drivers!$C$1</f>
        <v>Munson</v>
      </c>
      <c r="C626" s="99">
        <v>33</v>
      </c>
      <c r="D626" s="100">
        <v>0</v>
      </c>
      <c r="E626" s="100">
        <v>0</v>
      </c>
      <c r="F626" s="100">
        <v>0</v>
      </c>
      <c r="G626" s="100">
        <v>0</v>
      </c>
      <c r="H626" s="100">
        <v>0</v>
      </c>
      <c r="I626" s="100">
        <v>0</v>
      </c>
      <c r="J626" s="100">
        <v>0</v>
      </c>
      <c r="K626" s="101">
        <v>0</v>
      </c>
      <c r="L626" s="102">
        <f t="shared" si="21"/>
        <v>0</v>
      </c>
      <c r="M626" s="102">
        <v>0</v>
      </c>
      <c r="N626" s="102">
        <v>0</v>
      </c>
      <c r="O626" s="103">
        <v>0</v>
      </c>
      <c r="P626" s="104">
        <v>0</v>
      </c>
      <c r="Q626" s="97">
        <v>0</v>
      </c>
    </row>
    <row r="627" spans="1:17" x14ac:dyDescent="0.25">
      <c r="A627" s="98">
        <f t="shared" si="22"/>
        <v>63128</v>
      </c>
      <c r="B627" s="98" t="str">
        <f>+asset_level_drivers!$C$1</f>
        <v>Munson</v>
      </c>
      <c r="C627" s="99">
        <v>33</v>
      </c>
      <c r="D627" s="100">
        <v>0</v>
      </c>
      <c r="E627" s="100">
        <v>0</v>
      </c>
      <c r="F627" s="100">
        <v>0</v>
      </c>
      <c r="G627" s="100">
        <v>0</v>
      </c>
      <c r="H627" s="100">
        <v>0</v>
      </c>
      <c r="I627" s="100">
        <v>0</v>
      </c>
      <c r="J627" s="100">
        <v>0</v>
      </c>
      <c r="K627" s="101">
        <v>0</v>
      </c>
      <c r="L627" s="102">
        <f t="shared" si="21"/>
        <v>0</v>
      </c>
      <c r="M627" s="102">
        <v>0</v>
      </c>
      <c r="N627" s="102">
        <v>0</v>
      </c>
      <c r="O627" s="103">
        <v>0</v>
      </c>
      <c r="P627" s="104">
        <v>0</v>
      </c>
      <c r="Q627" s="105">
        <v>0</v>
      </c>
    </row>
    <row r="628" spans="1:17" x14ac:dyDescent="0.25">
      <c r="A628" s="98">
        <f t="shared" si="22"/>
        <v>63158</v>
      </c>
      <c r="B628" s="98" t="str">
        <f>+asset_level_drivers!$C$1</f>
        <v>Munson</v>
      </c>
      <c r="C628" s="99">
        <v>33</v>
      </c>
      <c r="D628" s="100">
        <v>0</v>
      </c>
      <c r="E628" s="100">
        <v>0</v>
      </c>
      <c r="F628" s="100">
        <v>0</v>
      </c>
      <c r="G628" s="100">
        <v>0</v>
      </c>
      <c r="H628" s="100">
        <v>0</v>
      </c>
      <c r="I628" s="100">
        <v>0</v>
      </c>
      <c r="J628" s="100">
        <v>0</v>
      </c>
      <c r="K628" s="101">
        <v>0</v>
      </c>
      <c r="L628" s="102">
        <f t="shared" si="21"/>
        <v>0</v>
      </c>
      <c r="M628" s="102">
        <v>0</v>
      </c>
      <c r="N628" s="102">
        <v>0</v>
      </c>
      <c r="O628" s="103">
        <v>0</v>
      </c>
      <c r="P628" s="104">
        <v>0</v>
      </c>
      <c r="Q628" s="97">
        <v>0</v>
      </c>
    </row>
    <row r="629" spans="1:17" x14ac:dyDescent="0.25">
      <c r="A629" s="98">
        <f t="shared" si="22"/>
        <v>63189</v>
      </c>
      <c r="B629" s="98" t="str">
        <f>+asset_level_drivers!$C$1</f>
        <v>Munson</v>
      </c>
      <c r="C629" s="99">
        <v>33</v>
      </c>
      <c r="D629" s="100">
        <v>0</v>
      </c>
      <c r="E629" s="100">
        <v>0</v>
      </c>
      <c r="F629" s="100">
        <v>0</v>
      </c>
      <c r="G629" s="100">
        <v>0</v>
      </c>
      <c r="H629" s="100">
        <v>0</v>
      </c>
      <c r="I629" s="100">
        <v>0</v>
      </c>
      <c r="J629" s="100">
        <v>0</v>
      </c>
      <c r="K629" s="101">
        <v>0</v>
      </c>
      <c r="L629" s="102">
        <f t="shared" si="21"/>
        <v>0</v>
      </c>
      <c r="M629" s="102">
        <v>0</v>
      </c>
      <c r="N629" s="102">
        <v>0</v>
      </c>
      <c r="O629" s="103">
        <v>0</v>
      </c>
      <c r="P629" s="104">
        <v>0</v>
      </c>
      <c r="Q629" s="105">
        <v>0</v>
      </c>
    </row>
    <row r="630" spans="1:17" x14ac:dyDescent="0.25">
      <c r="A630" s="98">
        <f t="shared" si="22"/>
        <v>63220</v>
      </c>
      <c r="B630" s="98" t="str">
        <f>+asset_level_drivers!$C$1</f>
        <v>Munson</v>
      </c>
      <c r="C630" s="99">
        <v>33</v>
      </c>
      <c r="D630" s="100">
        <v>0</v>
      </c>
      <c r="E630" s="100">
        <v>0</v>
      </c>
      <c r="F630" s="100">
        <v>0</v>
      </c>
      <c r="G630" s="100">
        <v>0</v>
      </c>
      <c r="H630" s="100">
        <v>0</v>
      </c>
      <c r="I630" s="100">
        <v>0</v>
      </c>
      <c r="J630" s="100">
        <v>0</v>
      </c>
      <c r="K630" s="101">
        <v>0</v>
      </c>
      <c r="L630" s="102">
        <f t="shared" si="21"/>
        <v>0</v>
      </c>
      <c r="M630" s="102">
        <v>0</v>
      </c>
      <c r="N630" s="102">
        <v>0</v>
      </c>
      <c r="O630" s="103">
        <v>0</v>
      </c>
      <c r="P630" s="104">
        <v>0</v>
      </c>
      <c r="Q630" s="97">
        <v>0</v>
      </c>
    </row>
    <row r="631" spans="1:17" x14ac:dyDescent="0.25">
      <c r="A631" s="98">
        <f t="shared" si="22"/>
        <v>63248</v>
      </c>
      <c r="B631" s="98" t="str">
        <f>+asset_level_drivers!$C$1</f>
        <v>Munson</v>
      </c>
      <c r="C631" s="99">
        <v>33</v>
      </c>
      <c r="D631" s="100">
        <v>0</v>
      </c>
      <c r="E631" s="100">
        <v>0</v>
      </c>
      <c r="F631" s="100">
        <v>0</v>
      </c>
      <c r="G631" s="100">
        <v>0</v>
      </c>
      <c r="H631" s="100">
        <v>0</v>
      </c>
      <c r="I631" s="100">
        <v>0</v>
      </c>
      <c r="J631" s="100">
        <v>0</v>
      </c>
      <c r="K631" s="101">
        <v>0</v>
      </c>
      <c r="L631" s="102">
        <f t="shared" si="21"/>
        <v>0</v>
      </c>
      <c r="M631" s="102">
        <v>0</v>
      </c>
      <c r="N631" s="102">
        <v>0</v>
      </c>
      <c r="O631" s="103">
        <v>0</v>
      </c>
      <c r="P631" s="104">
        <v>0</v>
      </c>
      <c r="Q631" s="105">
        <v>0</v>
      </c>
    </row>
    <row r="632" spans="1:17" x14ac:dyDescent="0.25">
      <c r="A632" s="98">
        <f t="shared" si="22"/>
        <v>63279</v>
      </c>
      <c r="B632" s="98" t="str">
        <f>+asset_level_drivers!$C$1</f>
        <v>Munson</v>
      </c>
      <c r="C632" s="99">
        <v>33</v>
      </c>
      <c r="D632" s="100">
        <v>0</v>
      </c>
      <c r="E632" s="100">
        <v>0</v>
      </c>
      <c r="F632" s="100">
        <v>0</v>
      </c>
      <c r="G632" s="100">
        <v>0</v>
      </c>
      <c r="H632" s="100">
        <v>0</v>
      </c>
      <c r="I632" s="100">
        <v>0</v>
      </c>
      <c r="J632" s="100">
        <v>0</v>
      </c>
      <c r="K632" s="101">
        <v>0</v>
      </c>
      <c r="L632" s="102">
        <f t="shared" si="21"/>
        <v>0</v>
      </c>
      <c r="M632" s="102">
        <v>0</v>
      </c>
      <c r="N632" s="102">
        <v>0</v>
      </c>
      <c r="O632" s="103">
        <v>0</v>
      </c>
      <c r="P632" s="104">
        <v>0</v>
      </c>
      <c r="Q632" s="97">
        <v>0</v>
      </c>
    </row>
    <row r="633" spans="1:17" x14ac:dyDescent="0.25">
      <c r="A633" s="98">
        <f t="shared" si="22"/>
        <v>63309</v>
      </c>
      <c r="B633" s="98" t="str">
        <f>+asset_level_drivers!$C$1</f>
        <v>Munson</v>
      </c>
      <c r="C633" s="99">
        <v>33</v>
      </c>
      <c r="D633" s="100">
        <v>0</v>
      </c>
      <c r="E633" s="100">
        <v>0</v>
      </c>
      <c r="F633" s="100">
        <v>0</v>
      </c>
      <c r="G633" s="100">
        <v>0</v>
      </c>
      <c r="H633" s="100">
        <v>0</v>
      </c>
      <c r="I633" s="100">
        <v>0</v>
      </c>
      <c r="J633" s="100">
        <v>0</v>
      </c>
      <c r="K633" s="101">
        <v>0</v>
      </c>
      <c r="L633" s="102">
        <f t="shared" si="21"/>
        <v>0</v>
      </c>
      <c r="M633" s="102">
        <v>0</v>
      </c>
      <c r="N633" s="102">
        <v>0</v>
      </c>
      <c r="O633" s="103">
        <v>0</v>
      </c>
      <c r="P633" s="104">
        <v>0</v>
      </c>
      <c r="Q633" s="105">
        <v>0</v>
      </c>
    </row>
    <row r="634" spans="1:17" x14ac:dyDescent="0.25">
      <c r="A634" s="98">
        <f t="shared" si="22"/>
        <v>63340</v>
      </c>
      <c r="B634" s="98" t="str">
        <f>+asset_level_drivers!$C$1</f>
        <v>Munson</v>
      </c>
      <c r="C634" s="99">
        <v>33</v>
      </c>
      <c r="D634" s="100">
        <v>0</v>
      </c>
      <c r="E634" s="100">
        <v>0</v>
      </c>
      <c r="F634" s="100">
        <v>0</v>
      </c>
      <c r="G634" s="100">
        <v>0</v>
      </c>
      <c r="H634" s="100">
        <v>0</v>
      </c>
      <c r="I634" s="100">
        <v>0</v>
      </c>
      <c r="J634" s="100">
        <v>0</v>
      </c>
      <c r="K634" s="101">
        <v>0</v>
      </c>
      <c r="L634" s="102">
        <f t="shared" si="21"/>
        <v>0</v>
      </c>
      <c r="M634" s="102">
        <v>0</v>
      </c>
      <c r="N634" s="102">
        <v>0</v>
      </c>
      <c r="O634" s="103">
        <v>0</v>
      </c>
      <c r="P634" s="104">
        <v>0</v>
      </c>
      <c r="Q634" s="97">
        <v>0</v>
      </c>
    </row>
    <row r="635" spans="1:17" x14ac:dyDescent="0.25">
      <c r="A635" s="98">
        <f t="shared" si="22"/>
        <v>63370</v>
      </c>
      <c r="B635" s="98" t="str">
        <f>+asset_level_drivers!$C$1</f>
        <v>Munson</v>
      </c>
      <c r="C635" s="99">
        <v>33</v>
      </c>
      <c r="D635" s="100">
        <v>0</v>
      </c>
      <c r="E635" s="100">
        <v>0</v>
      </c>
      <c r="F635" s="100">
        <v>0</v>
      </c>
      <c r="G635" s="100">
        <v>0</v>
      </c>
      <c r="H635" s="100">
        <v>0</v>
      </c>
      <c r="I635" s="100">
        <v>0</v>
      </c>
      <c r="J635" s="100">
        <v>0</v>
      </c>
      <c r="K635" s="101">
        <v>0</v>
      </c>
      <c r="L635" s="102">
        <f t="shared" si="21"/>
        <v>0</v>
      </c>
      <c r="M635" s="102">
        <v>0</v>
      </c>
      <c r="N635" s="102">
        <v>0</v>
      </c>
      <c r="O635" s="103">
        <v>0</v>
      </c>
      <c r="P635" s="104">
        <v>0</v>
      </c>
      <c r="Q635" s="105">
        <v>0</v>
      </c>
    </row>
    <row r="636" spans="1:17" x14ac:dyDescent="0.25">
      <c r="A636" s="98">
        <f t="shared" si="22"/>
        <v>63401</v>
      </c>
      <c r="B636" s="98" t="str">
        <f>+asset_level_drivers!$C$1</f>
        <v>Munson</v>
      </c>
      <c r="C636" s="99">
        <v>33</v>
      </c>
      <c r="D636" s="100">
        <v>0</v>
      </c>
      <c r="E636" s="100">
        <v>0</v>
      </c>
      <c r="F636" s="100">
        <v>0</v>
      </c>
      <c r="G636" s="100">
        <v>0</v>
      </c>
      <c r="H636" s="100">
        <v>0</v>
      </c>
      <c r="I636" s="100">
        <v>0</v>
      </c>
      <c r="J636" s="100">
        <v>0</v>
      </c>
      <c r="K636" s="101">
        <v>0</v>
      </c>
      <c r="L636" s="102">
        <f t="shared" si="21"/>
        <v>0</v>
      </c>
      <c r="M636" s="102">
        <v>0</v>
      </c>
      <c r="N636" s="102">
        <v>0</v>
      </c>
      <c r="O636" s="103">
        <v>0</v>
      </c>
      <c r="P636" s="104">
        <v>0</v>
      </c>
      <c r="Q636" s="97">
        <v>0</v>
      </c>
    </row>
    <row r="637" spans="1:17" x14ac:dyDescent="0.25">
      <c r="A637" s="98">
        <f t="shared" si="22"/>
        <v>63432</v>
      </c>
      <c r="B637" s="98" t="str">
        <f>+asset_level_drivers!$C$1</f>
        <v>Munson</v>
      </c>
      <c r="C637" s="99">
        <v>33</v>
      </c>
      <c r="D637" s="100">
        <v>0</v>
      </c>
      <c r="E637" s="100">
        <v>0</v>
      </c>
      <c r="F637" s="100">
        <v>0</v>
      </c>
      <c r="G637" s="100">
        <v>0</v>
      </c>
      <c r="H637" s="100">
        <v>0</v>
      </c>
      <c r="I637" s="100">
        <v>0</v>
      </c>
      <c r="J637" s="100">
        <v>0</v>
      </c>
      <c r="K637" s="101">
        <v>0</v>
      </c>
      <c r="L637" s="102">
        <f t="shared" si="21"/>
        <v>0</v>
      </c>
      <c r="M637" s="102">
        <v>0</v>
      </c>
      <c r="N637" s="102">
        <v>0</v>
      </c>
      <c r="O637" s="103">
        <v>0</v>
      </c>
      <c r="P637" s="104">
        <v>0</v>
      </c>
      <c r="Q637" s="105">
        <v>0</v>
      </c>
    </row>
    <row r="638" spans="1:17" x14ac:dyDescent="0.25">
      <c r="A638" s="98">
        <f t="shared" si="22"/>
        <v>63462</v>
      </c>
      <c r="B638" s="98" t="str">
        <f>+asset_level_drivers!$C$1</f>
        <v>Munson</v>
      </c>
      <c r="C638" s="99">
        <v>33</v>
      </c>
      <c r="D638" s="100">
        <v>0</v>
      </c>
      <c r="E638" s="100">
        <v>0</v>
      </c>
      <c r="F638" s="100">
        <v>0</v>
      </c>
      <c r="G638" s="100">
        <v>0</v>
      </c>
      <c r="H638" s="100">
        <v>0</v>
      </c>
      <c r="I638" s="100">
        <v>0</v>
      </c>
      <c r="J638" s="100">
        <v>0</v>
      </c>
      <c r="K638" s="101">
        <v>0</v>
      </c>
      <c r="L638" s="102">
        <f t="shared" si="21"/>
        <v>0</v>
      </c>
      <c r="M638" s="102">
        <v>0</v>
      </c>
      <c r="N638" s="102">
        <v>0</v>
      </c>
      <c r="O638" s="103">
        <v>0</v>
      </c>
      <c r="P638" s="104">
        <v>0</v>
      </c>
      <c r="Q638" s="97">
        <v>0</v>
      </c>
    </row>
    <row r="639" spans="1:17" x14ac:dyDescent="0.25">
      <c r="A639" s="98">
        <f t="shared" si="22"/>
        <v>63493</v>
      </c>
      <c r="B639" s="98" t="str">
        <f>+asset_level_drivers!$C$1</f>
        <v>Munson</v>
      </c>
      <c r="C639" s="99">
        <v>33</v>
      </c>
      <c r="D639" s="100">
        <v>0</v>
      </c>
      <c r="E639" s="100">
        <v>0</v>
      </c>
      <c r="F639" s="100">
        <v>0</v>
      </c>
      <c r="G639" s="100">
        <v>0</v>
      </c>
      <c r="H639" s="100">
        <v>0</v>
      </c>
      <c r="I639" s="100">
        <v>0</v>
      </c>
      <c r="J639" s="100">
        <v>0</v>
      </c>
      <c r="K639" s="101">
        <v>0</v>
      </c>
      <c r="L639" s="102">
        <f t="shared" si="21"/>
        <v>0</v>
      </c>
      <c r="M639" s="102">
        <v>0</v>
      </c>
      <c r="N639" s="102">
        <v>0</v>
      </c>
      <c r="O639" s="103">
        <v>0</v>
      </c>
      <c r="P639" s="104">
        <v>0</v>
      </c>
      <c r="Q639" s="105">
        <v>0</v>
      </c>
    </row>
    <row r="640" spans="1:17" x14ac:dyDescent="0.25">
      <c r="A640" s="98">
        <f t="shared" si="22"/>
        <v>63523</v>
      </c>
      <c r="B640" s="98" t="str">
        <f>+asset_level_drivers!$C$1</f>
        <v>Munson</v>
      </c>
      <c r="C640" s="99">
        <v>33</v>
      </c>
      <c r="D640" s="100">
        <v>0</v>
      </c>
      <c r="E640" s="100">
        <v>0</v>
      </c>
      <c r="F640" s="100">
        <v>0</v>
      </c>
      <c r="G640" s="100">
        <v>0</v>
      </c>
      <c r="H640" s="100">
        <v>0</v>
      </c>
      <c r="I640" s="100">
        <v>0</v>
      </c>
      <c r="J640" s="100">
        <v>0</v>
      </c>
      <c r="K640" s="101">
        <v>0</v>
      </c>
      <c r="L640" s="102">
        <f t="shared" si="21"/>
        <v>0</v>
      </c>
      <c r="M640" s="102">
        <v>0</v>
      </c>
      <c r="N640" s="102">
        <v>0</v>
      </c>
      <c r="O640" s="103">
        <v>0</v>
      </c>
      <c r="P640" s="104">
        <v>0</v>
      </c>
      <c r="Q640" s="97">
        <v>0</v>
      </c>
    </row>
    <row r="641" spans="1:17" x14ac:dyDescent="0.25">
      <c r="A641" s="98">
        <f t="shared" si="22"/>
        <v>63554</v>
      </c>
      <c r="B641" s="98" t="str">
        <f>+asset_level_drivers!$C$1</f>
        <v>Munson</v>
      </c>
      <c r="C641" s="99">
        <v>33</v>
      </c>
      <c r="D641" s="100">
        <v>0</v>
      </c>
      <c r="E641" s="100">
        <v>0</v>
      </c>
      <c r="F641" s="100">
        <v>0</v>
      </c>
      <c r="G641" s="100">
        <v>0</v>
      </c>
      <c r="H641" s="100">
        <v>0</v>
      </c>
      <c r="I641" s="100">
        <v>0</v>
      </c>
      <c r="J641" s="100">
        <v>0</v>
      </c>
      <c r="K641" s="101">
        <v>0</v>
      </c>
      <c r="L641" s="102">
        <f t="shared" si="21"/>
        <v>0</v>
      </c>
      <c r="M641" s="102">
        <v>0</v>
      </c>
      <c r="N641" s="102">
        <v>0</v>
      </c>
      <c r="O641" s="103">
        <v>0</v>
      </c>
      <c r="P641" s="104">
        <v>0</v>
      </c>
      <c r="Q641" s="105">
        <v>0</v>
      </c>
    </row>
    <row r="642" spans="1:17" x14ac:dyDescent="0.25">
      <c r="A642" s="98">
        <f t="shared" si="22"/>
        <v>63585</v>
      </c>
      <c r="B642" s="98" t="str">
        <f>+asset_level_drivers!$C$1</f>
        <v>Munson</v>
      </c>
      <c r="C642" s="99">
        <v>33</v>
      </c>
      <c r="D642" s="100">
        <v>0</v>
      </c>
      <c r="E642" s="100">
        <v>0</v>
      </c>
      <c r="F642" s="100">
        <v>0</v>
      </c>
      <c r="G642" s="100">
        <v>0</v>
      </c>
      <c r="H642" s="100">
        <v>0</v>
      </c>
      <c r="I642" s="100">
        <v>0</v>
      </c>
      <c r="J642" s="100">
        <v>0</v>
      </c>
      <c r="K642" s="101">
        <v>0</v>
      </c>
      <c r="L642" s="102">
        <f t="shared" ref="L642:L705" si="23">+P642+O642</f>
        <v>0</v>
      </c>
      <c r="M642" s="102">
        <v>0</v>
      </c>
      <c r="N642" s="102">
        <v>0</v>
      </c>
      <c r="O642" s="103">
        <v>0</v>
      </c>
      <c r="P642" s="104">
        <v>0</v>
      </c>
      <c r="Q642" s="97">
        <v>0</v>
      </c>
    </row>
    <row r="643" spans="1:17" x14ac:dyDescent="0.25">
      <c r="A643" s="98">
        <f t="shared" ref="A643:A706" si="24">+EOMONTH(A642,1)</f>
        <v>63613</v>
      </c>
      <c r="B643" s="98" t="str">
        <f>+asset_level_drivers!$C$1</f>
        <v>Munson</v>
      </c>
      <c r="C643" s="99">
        <v>33</v>
      </c>
      <c r="D643" s="100">
        <v>0</v>
      </c>
      <c r="E643" s="100">
        <v>0</v>
      </c>
      <c r="F643" s="100">
        <v>0</v>
      </c>
      <c r="G643" s="100">
        <v>0</v>
      </c>
      <c r="H643" s="100">
        <v>0</v>
      </c>
      <c r="I643" s="100">
        <v>0</v>
      </c>
      <c r="J643" s="100">
        <v>0</v>
      </c>
      <c r="K643" s="101">
        <v>0</v>
      </c>
      <c r="L643" s="102">
        <f t="shared" si="23"/>
        <v>0</v>
      </c>
      <c r="M643" s="102">
        <v>0</v>
      </c>
      <c r="N643" s="102">
        <v>0</v>
      </c>
      <c r="O643" s="103">
        <v>0</v>
      </c>
      <c r="P643" s="104">
        <v>0</v>
      </c>
      <c r="Q643" s="105">
        <v>0</v>
      </c>
    </row>
    <row r="644" spans="1:17" x14ac:dyDescent="0.25">
      <c r="A644" s="98">
        <f t="shared" si="24"/>
        <v>63644</v>
      </c>
      <c r="B644" s="98" t="str">
        <f>+asset_level_drivers!$C$1</f>
        <v>Munson</v>
      </c>
      <c r="C644" s="99">
        <v>33</v>
      </c>
      <c r="D644" s="100">
        <v>0</v>
      </c>
      <c r="E644" s="100">
        <v>0</v>
      </c>
      <c r="F644" s="100">
        <v>0</v>
      </c>
      <c r="G644" s="100">
        <v>0</v>
      </c>
      <c r="H644" s="100">
        <v>0</v>
      </c>
      <c r="I644" s="100">
        <v>0</v>
      </c>
      <c r="J644" s="100">
        <v>0</v>
      </c>
      <c r="K644" s="101">
        <v>0</v>
      </c>
      <c r="L644" s="102">
        <f t="shared" si="23"/>
        <v>0</v>
      </c>
      <c r="M644" s="102">
        <v>0</v>
      </c>
      <c r="N644" s="102">
        <v>0</v>
      </c>
      <c r="O644" s="103">
        <v>0</v>
      </c>
      <c r="P644" s="104">
        <v>0</v>
      </c>
      <c r="Q644" s="97">
        <v>0</v>
      </c>
    </row>
    <row r="645" spans="1:17" x14ac:dyDescent="0.25">
      <c r="A645" s="98">
        <f t="shared" si="24"/>
        <v>63674</v>
      </c>
      <c r="B645" s="98" t="str">
        <f>+asset_level_drivers!$C$1</f>
        <v>Munson</v>
      </c>
      <c r="C645" s="99">
        <v>33</v>
      </c>
      <c r="D645" s="100">
        <v>0</v>
      </c>
      <c r="E645" s="100">
        <v>0</v>
      </c>
      <c r="F645" s="100">
        <v>0</v>
      </c>
      <c r="G645" s="100">
        <v>0</v>
      </c>
      <c r="H645" s="100">
        <v>0</v>
      </c>
      <c r="I645" s="100">
        <v>0</v>
      </c>
      <c r="J645" s="100">
        <v>0</v>
      </c>
      <c r="K645" s="101">
        <v>0</v>
      </c>
      <c r="L645" s="102">
        <f t="shared" si="23"/>
        <v>0</v>
      </c>
      <c r="M645" s="102">
        <v>0</v>
      </c>
      <c r="N645" s="102">
        <v>0</v>
      </c>
      <c r="O645" s="103">
        <v>0</v>
      </c>
      <c r="P645" s="104">
        <v>0</v>
      </c>
      <c r="Q645" s="105">
        <v>0</v>
      </c>
    </row>
    <row r="646" spans="1:17" x14ac:dyDescent="0.25">
      <c r="A646" s="98">
        <f t="shared" si="24"/>
        <v>63705</v>
      </c>
      <c r="B646" s="98" t="str">
        <f>+asset_level_drivers!$C$1</f>
        <v>Munson</v>
      </c>
      <c r="C646" s="99">
        <v>33</v>
      </c>
      <c r="D646" s="100">
        <v>0</v>
      </c>
      <c r="E646" s="100">
        <v>0</v>
      </c>
      <c r="F646" s="100">
        <v>0</v>
      </c>
      <c r="G646" s="100">
        <v>0</v>
      </c>
      <c r="H646" s="100">
        <v>0</v>
      </c>
      <c r="I646" s="100">
        <v>0</v>
      </c>
      <c r="J646" s="100">
        <v>0</v>
      </c>
      <c r="K646" s="101">
        <v>0</v>
      </c>
      <c r="L646" s="102">
        <f t="shared" si="23"/>
        <v>0</v>
      </c>
      <c r="M646" s="102">
        <v>0</v>
      </c>
      <c r="N646" s="102">
        <v>0</v>
      </c>
      <c r="O646" s="103">
        <v>0</v>
      </c>
      <c r="P646" s="104">
        <v>0</v>
      </c>
      <c r="Q646" s="97">
        <v>0</v>
      </c>
    </row>
    <row r="647" spans="1:17" x14ac:dyDescent="0.25">
      <c r="A647" s="98">
        <f t="shared" si="24"/>
        <v>63735</v>
      </c>
      <c r="B647" s="98" t="str">
        <f>+asset_level_drivers!$C$1</f>
        <v>Munson</v>
      </c>
      <c r="C647" s="99">
        <v>33</v>
      </c>
      <c r="D647" s="100">
        <v>0</v>
      </c>
      <c r="E647" s="100">
        <v>0</v>
      </c>
      <c r="F647" s="100">
        <v>0</v>
      </c>
      <c r="G647" s="100">
        <v>0</v>
      </c>
      <c r="H647" s="100">
        <v>0</v>
      </c>
      <c r="I647" s="100">
        <v>0</v>
      </c>
      <c r="J647" s="100">
        <v>0</v>
      </c>
      <c r="K647" s="101">
        <v>0</v>
      </c>
      <c r="L647" s="102">
        <f t="shared" si="23"/>
        <v>0</v>
      </c>
      <c r="M647" s="102">
        <v>0</v>
      </c>
      <c r="N647" s="102">
        <v>0</v>
      </c>
      <c r="O647" s="103">
        <v>0</v>
      </c>
      <c r="P647" s="104">
        <v>0</v>
      </c>
      <c r="Q647" s="105">
        <v>0</v>
      </c>
    </row>
    <row r="648" spans="1:17" x14ac:dyDescent="0.25">
      <c r="A648" s="98">
        <f t="shared" si="24"/>
        <v>63766</v>
      </c>
      <c r="B648" s="98" t="str">
        <f>+asset_level_drivers!$C$1</f>
        <v>Munson</v>
      </c>
      <c r="C648" s="99">
        <v>33</v>
      </c>
      <c r="D648" s="100">
        <v>0</v>
      </c>
      <c r="E648" s="100">
        <v>0</v>
      </c>
      <c r="F648" s="100">
        <v>0</v>
      </c>
      <c r="G648" s="100">
        <v>0</v>
      </c>
      <c r="H648" s="100">
        <v>0</v>
      </c>
      <c r="I648" s="100">
        <v>0</v>
      </c>
      <c r="J648" s="100">
        <v>0</v>
      </c>
      <c r="K648" s="101">
        <v>0</v>
      </c>
      <c r="L648" s="102">
        <f t="shared" si="23"/>
        <v>0</v>
      </c>
      <c r="M648" s="102">
        <v>0</v>
      </c>
      <c r="N648" s="102">
        <v>0</v>
      </c>
      <c r="O648" s="103">
        <v>0</v>
      </c>
      <c r="P648" s="104">
        <v>0</v>
      </c>
      <c r="Q648" s="97">
        <v>0</v>
      </c>
    </row>
    <row r="649" spans="1:17" x14ac:dyDescent="0.25">
      <c r="A649" s="98">
        <f t="shared" si="24"/>
        <v>63797</v>
      </c>
      <c r="B649" s="98" t="str">
        <f>+asset_level_drivers!$C$1</f>
        <v>Munson</v>
      </c>
      <c r="C649" s="99">
        <v>33</v>
      </c>
      <c r="D649" s="100">
        <v>0</v>
      </c>
      <c r="E649" s="100">
        <v>0</v>
      </c>
      <c r="F649" s="100">
        <v>0</v>
      </c>
      <c r="G649" s="100">
        <v>0</v>
      </c>
      <c r="H649" s="100">
        <v>0</v>
      </c>
      <c r="I649" s="100">
        <v>0</v>
      </c>
      <c r="J649" s="100">
        <v>0</v>
      </c>
      <c r="K649" s="101">
        <v>0</v>
      </c>
      <c r="L649" s="102">
        <f t="shared" si="23"/>
        <v>0</v>
      </c>
      <c r="M649" s="102">
        <v>0</v>
      </c>
      <c r="N649" s="102">
        <v>0</v>
      </c>
      <c r="O649" s="103">
        <v>0</v>
      </c>
      <c r="P649" s="104">
        <v>0</v>
      </c>
      <c r="Q649" s="105">
        <v>0</v>
      </c>
    </row>
    <row r="650" spans="1:17" x14ac:dyDescent="0.25">
      <c r="A650" s="98">
        <f t="shared" si="24"/>
        <v>63827</v>
      </c>
      <c r="B650" s="98" t="str">
        <f>+asset_level_drivers!$C$1</f>
        <v>Munson</v>
      </c>
      <c r="C650" s="99">
        <v>33</v>
      </c>
      <c r="D650" s="100">
        <v>0</v>
      </c>
      <c r="E650" s="100">
        <v>0</v>
      </c>
      <c r="F650" s="100">
        <v>0</v>
      </c>
      <c r="G650" s="100">
        <v>0</v>
      </c>
      <c r="H650" s="100">
        <v>0</v>
      </c>
      <c r="I650" s="100">
        <v>0</v>
      </c>
      <c r="J650" s="100">
        <v>0</v>
      </c>
      <c r="K650" s="101">
        <v>0</v>
      </c>
      <c r="L650" s="102">
        <f t="shared" si="23"/>
        <v>0</v>
      </c>
      <c r="M650" s="102">
        <v>0</v>
      </c>
      <c r="N650" s="102">
        <v>0</v>
      </c>
      <c r="O650" s="103">
        <v>0</v>
      </c>
      <c r="P650" s="104">
        <v>0</v>
      </c>
      <c r="Q650" s="97">
        <v>0</v>
      </c>
    </row>
    <row r="651" spans="1:17" x14ac:dyDescent="0.25">
      <c r="A651" s="98">
        <f t="shared" si="24"/>
        <v>63858</v>
      </c>
      <c r="B651" s="98" t="str">
        <f>+asset_level_drivers!$C$1</f>
        <v>Munson</v>
      </c>
      <c r="C651" s="99">
        <v>33</v>
      </c>
      <c r="D651" s="100">
        <v>0</v>
      </c>
      <c r="E651" s="100">
        <v>0</v>
      </c>
      <c r="F651" s="100">
        <v>0</v>
      </c>
      <c r="G651" s="100">
        <v>0</v>
      </c>
      <c r="H651" s="100">
        <v>0</v>
      </c>
      <c r="I651" s="100">
        <v>0</v>
      </c>
      <c r="J651" s="100">
        <v>0</v>
      </c>
      <c r="K651" s="101">
        <v>0</v>
      </c>
      <c r="L651" s="102">
        <f t="shared" si="23"/>
        <v>0</v>
      </c>
      <c r="M651" s="102">
        <v>0</v>
      </c>
      <c r="N651" s="102">
        <v>0</v>
      </c>
      <c r="O651" s="103">
        <v>0</v>
      </c>
      <c r="P651" s="104">
        <v>0</v>
      </c>
      <c r="Q651" s="105">
        <v>0</v>
      </c>
    </row>
    <row r="652" spans="1:17" x14ac:dyDescent="0.25">
      <c r="A652" s="98">
        <f t="shared" si="24"/>
        <v>63888</v>
      </c>
      <c r="B652" s="98" t="str">
        <f>+asset_level_drivers!$C$1</f>
        <v>Munson</v>
      </c>
      <c r="C652" s="99">
        <v>33</v>
      </c>
      <c r="D652" s="100">
        <v>0</v>
      </c>
      <c r="E652" s="100">
        <v>0</v>
      </c>
      <c r="F652" s="100">
        <v>0</v>
      </c>
      <c r="G652" s="100">
        <v>0</v>
      </c>
      <c r="H652" s="100">
        <v>0</v>
      </c>
      <c r="I652" s="100">
        <v>0</v>
      </c>
      <c r="J652" s="100">
        <v>0</v>
      </c>
      <c r="K652" s="101">
        <v>0</v>
      </c>
      <c r="L652" s="102">
        <f t="shared" si="23"/>
        <v>0</v>
      </c>
      <c r="M652" s="102">
        <v>0</v>
      </c>
      <c r="N652" s="102">
        <v>0</v>
      </c>
      <c r="O652" s="103">
        <v>0</v>
      </c>
      <c r="P652" s="104">
        <v>0</v>
      </c>
      <c r="Q652" s="97">
        <v>0</v>
      </c>
    </row>
    <row r="653" spans="1:17" x14ac:dyDescent="0.25">
      <c r="A653" s="98">
        <f t="shared" si="24"/>
        <v>63919</v>
      </c>
      <c r="B653" s="98" t="str">
        <f>+asset_level_drivers!$C$1</f>
        <v>Munson</v>
      </c>
      <c r="C653" s="99">
        <v>33</v>
      </c>
      <c r="D653" s="100">
        <v>0</v>
      </c>
      <c r="E653" s="100">
        <v>0</v>
      </c>
      <c r="F653" s="100">
        <v>0</v>
      </c>
      <c r="G653" s="100">
        <v>0</v>
      </c>
      <c r="H653" s="100">
        <v>0</v>
      </c>
      <c r="I653" s="100">
        <v>0</v>
      </c>
      <c r="J653" s="100">
        <v>0</v>
      </c>
      <c r="K653" s="101">
        <v>0</v>
      </c>
      <c r="L653" s="102">
        <f t="shared" si="23"/>
        <v>0</v>
      </c>
      <c r="M653" s="102">
        <v>0</v>
      </c>
      <c r="N653" s="102">
        <v>0</v>
      </c>
      <c r="O653" s="103">
        <v>0</v>
      </c>
      <c r="P653" s="104">
        <v>0</v>
      </c>
      <c r="Q653" s="105">
        <v>0</v>
      </c>
    </row>
    <row r="654" spans="1:17" x14ac:dyDescent="0.25">
      <c r="A654" s="98">
        <f t="shared" si="24"/>
        <v>63950</v>
      </c>
      <c r="B654" s="98" t="str">
        <f>+asset_level_drivers!$C$1</f>
        <v>Munson</v>
      </c>
      <c r="C654" s="99">
        <v>33</v>
      </c>
      <c r="D654" s="100">
        <v>0</v>
      </c>
      <c r="E654" s="100">
        <v>0</v>
      </c>
      <c r="F654" s="100">
        <v>0</v>
      </c>
      <c r="G654" s="100">
        <v>0</v>
      </c>
      <c r="H654" s="100">
        <v>0</v>
      </c>
      <c r="I654" s="100">
        <v>0</v>
      </c>
      <c r="J654" s="100">
        <v>0</v>
      </c>
      <c r="K654" s="101">
        <v>0</v>
      </c>
      <c r="L654" s="102">
        <f t="shared" si="23"/>
        <v>0</v>
      </c>
      <c r="M654" s="102">
        <v>0</v>
      </c>
      <c r="N654" s="102">
        <v>0</v>
      </c>
      <c r="O654" s="103">
        <v>0</v>
      </c>
      <c r="P654" s="104">
        <v>0</v>
      </c>
      <c r="Q654" s="97">
        <v>0</v>
      </c>
    </row>
    <row r="655" spans="1:17" x14ac:dyDescent="0.25">
      <c r="A655" s="98">
        <f t="shared" si="24"/>
        <v>63978</v>
      </c>
      <c r="B655" s="98" t="str">
        <f>+asset_level_drivers!$C$1</f>
        <v>Munson</v>
      </c>
      <c r="C655" s="99">
        <v>33</v>
      </c>
      <c r="D655" s="100">
        <v>0</v>
      </c>
      <c r="E655" s="100">
        <v>0</v>
      </c>
      <c r="F655" s="100">
        <v>0</v>
      </c>
      <c r="G655" s="100">
        <v>0</v>
      </c>
      <c r="H655" s="100">
        <v>0</v>
      </c>
      <c r="I655" s="100">
        <v>0</v>
      </c>
      <c r="J655" s="100">
        <v>0</v>
      </c>
      <c r="K655" s="101">
        <v>0</v>
      </c>
      <c r="L655" s="102">
        <f t="shared" si="23"/>
        <v>0</v>
      </c>
      <c r="M655" s="102">
        <v>0</v>
      </c>
      <c r="N655" s="102">
        <v>0</v>
      </c>
      <c r="O655" s="103">
        <v>0</v>
      </c>
      <c r="P655" s="104">
        <v>0</v>
      </c>
      <c r="Q655" s="105">
        <v>0</v>
      </c>
    </row>
    <row r="656" spans="1:17" x14ac:dyDescent="0.25">
      <c r="A656" s="98">
        <f t="shared" si="24"/>
        <v>64009</v>
      </c>
      <c r="B656" s="98" t="str">
        <f>+asset_level_drivers!$C$1</f>
        <v>Munson</v>
      </c>
      <c r="C656" s="99">
        <v>33</v>
      </c>
      <c r="D656" s="100">
        <v>0</v>
      </c>
      <c r="E656" s="100">
        <v>0</v>
      </c>
      <c r="F656" s="100">
        <v>0</v>
      </c>
      <c r="G656" s="100">
        <v>0</v>
      </c>
      <c r="H656" s="100">
        <v>0</v>
      </c>
      <c r="I656" s="100">
        <v>0</v>
      </c>
      <c r="J656" s="100">
        <v>0</v>
      </c>
      <c r="K656" s="101">
        <v>0</v>
      </c>
      <c r="L656" s="102">
        <f t="shared" si="23"/>
        <v>0</v>
      </c>
      <c r="M656" s="102">
        <v>0</v>
      </c>
      <c r="N656" s="102">
        <v>0</v>
      </c>
      <c r="O656" s="103">
        <v>0</v>
      </c>
      <c r="P656" s="104">
        <v>0</v>
      </c>
      <c r="Q656" s="97">
        <v>0</v>
      </c>
    </row>
    <row r="657" spans="1:17" x14ac:dyDescent="0.25">
      <c r="A657" s="98">
        <f t="shared" si="24"/>
        <v>64039</v>
      </c>
      <c r="B657" s="98" t="str">
        <f>+asset_level_drivers!$C$1</f>
        <v>Munson</v>
      </c>
      <c r="C657" s="99">
        <v>33</v>
      </c>
      <c r="D657" s="100">
        <v>0</v>
      </c>
      <c r="E657" s="100">
        <v>0</v>
      </c>
      <c r="F657" s="100">
        <v>0</v>
      </c>
      <c r="G657" s="100">
        <v>0</v>
      </c>
      <c r="H657" s="100">
        <v>0</v>
      </c>
      <c r="I657" s="100">
        <v>0</v>
      </c>
      <c r="J657" s="100">
        <v>0</v>
      </c>
      <c r="K657" s="101">
        <v>0</v>
      </c>
      <c r="L657" s="102">
        <f t="shared" si="23"/>
        <v>0</v>
      </c>
      <c r="M657" s="102">
        <v>0</v>
      </c>
      <c r="N657" s="102">
        <v>0</v>
      </c>
      <c r="O657" s="103">
        <v>0</v>
      </c>
      <c r="P657" s="104">
        <v>0</v>
      </c>
      <c r="Q657" s="105">
        <v>0</v>
      </c>
    </row>
    <row r="658" spans="1:17" x14ac:dyDescent="0.25">
      <c r="A658" s="98">
        <f t="shared" si="24"/>
        <v>64070</v>
      </c>
      <c r="B658" s="98" t="str">
        <f>+asset_level_drivers!$C$1</f>
        <v>Munson</v>
      </c>
      <c r="C658" s="99">
        <v>33</v>
      </c>
      <c r="D658" s="100">
        <v>0</v>
      </c>
      <c r="E658" s="100">
        <v>0</v>
      </c>
      <c r="F658" s="100">
        <v>0</v>
      </c>
      <c r="G658" s="100">
        <v>0</v>
      </c>
      <c r="H658" s="100">
        <v>0</v>
      </c>
      <c r="I658" s="100">
        <v>0</v>
      </c>
      <c r="J658" s="100">
        <v>0</v>
      </c>
      <c r="K658" s="101">
        <v>0</v>
      </c>
      <c r="L658" s="102">
        <f t="shared" si="23"/>
        <v>0</v>
      </c>
      <c r="M658" s="102">
        <v>0</v>
      </c>
      <c r="N658" s="102">
        <v>0</v>
      </c>
      <c r="O658" s="103">
        <v>0</v>
      </c>
      <c r="P658" s="104">
        <v>0</v>
      </c>
      <c r="Q658" s="97">
        <v>0</v>
      </c>
    </row>
    <row r="659" spans="1:17" x14ac:dyDescent="0.25">
      <c r="A659" s="98">
        <f t="shared" si="24"/>
        <v>64100</v>
      </c>
      <c r="B659" s="98" t="str">
        <f>+asset_level_drivers!$C$1</f>
        <v>Munson</v>
      </c>
      <c r="C659" s="99">
        <v>33</v>
      </c>
      <c r="D659" s="100">
        <v>0</v>
      </c>
      <c r="E659" s="100">
        <v>0</v>
      </c>
      <c r="F659" s="100">
        <v>0</v>
      </c>
      <c r="G659" s="100">
        <v>0</v>
      </c>
      <c r="H659" s="100">
        <v>0</v>
      </c>
      <c r="I659" s="100">
        <v>0</v>
      </c>
      <c r="J659" s="100">
        <v>0</v>
      </c>
      <c r="K659" s="101">
        <v>0</v>
      </c>
      <c r="L659" s="102">
        <f t="shared" si="23"/>
        <v>0</v>
      </c>
      <c r="M659" s="102">
        <v>0</v>
      </c>
      <c r="N659" s="102">
        <v>0</v>
      </c>
      <c r="O659" s="103">
        <v>0</v>
      </c>
      <c r="P659" s="104">
        <v>0</v>
      </c>
      <c r="Q659" s="105">
        <v>0</v>
      </c>
    </row>
    <row r="660" spans="1:17" x14ac:dyDescent="0.25">
      <c r="A660" s="98">
        <f t="shared" si="24"/>
        <v>64131</v>
      </c>
      <c r="B660" s="98" t="str">
        <f>+asset_level_drivers!$C$1</f>
        <v>Munson</v>
      </c>
      <c r="C660" s="99">
        <v>33</v>
      </c>
      <c r="D660" s="100">
        <v>0</v>
      </c>
      <c r="E660" s="100">
        <v>0</v>
      </c>
      <c r="F660" s="100">
        <v>0</v>
      </c>
      <c r="G660" s="100">
        <v>0</v>
      </c>
      <c r="H660" s="100">
        <v>0</v>
      </c>
      <c r="I660" s="100">
        <v>0</v>
      </c>
      <c r="J660" s="100">
        <v>0</v>
      </c>
      <c r="K660" s="101">
        <v>0</v>
      </c>
      <c r="L660" s="102">
        <f t="shared" si="23"/>
        <v>0</v>
      </c>
      <c r="M660" s="102">
        <v>0</v>
      </c>
      <c r="N660" s="102">
        <v>0</v>
      </c>
      <c r="O660" s="103">
        <v>0</v>
      </c>
      <c r="P660" s="104">
        <v>0</v>
      </c>
      <c r="Q660" s="97">
        <v>0</v>
      </c>
    </row>
    <row r="661" spans="1:17" x14ac:dyDescent="0.25">
      <c r="A661" s="98">
        <f t="shared" si="24"/>
        <v>64162</v>
      </c>
      <c r="B661" s="98" t="str">
        <f>+asset_level_drivers!$C$1</f>
        <v>Munson</v>
      </c>
      <c r="C661" s="99">
        <v>33</v>
      </c>
      <c r="D661" s="100">
        <v>0</v>
      </c>
      <c r="E661" s="100">
        <v>0</v>
      </c>
      <c r="F661" s="100">
        <v>0</v>
      </c>
      <c r="G661" s="100">
        <v>0</v>
      </c>
      <c r="H661" s="100">
        <v>0</v>
      </c>
      <c r="I661" s="100">
        <v>0</v>
      </c>
      <c r="J661" s="100">
        <v>0</v>
      </c>
      <c r="K661" s="101">
        <v>0</v>
      </c>
      <c r="L661" s="102">
        <f t="shared" si="23"/>
        <v>0</v>
      </c>
      <c r="M661" s="102">
        <v>0</v>
      </c>
      <c r="N661" s="102">
        <v>0</v>
      </c>
      <c r="O661" s="103">
        <v>0</v>
      </c>
      <c r="P661" s="104">
        <v>0</v>
      </c>
      <c r="Q661" s="105">
        <v>0</v>
      </c>
    </row>
    <row r="662" spans="1:17" x14ac:dyDescent="0.25">
      <c r="A662" s="98">
        <f t="shared" si="24"/>
        <v>64192</v>
      </c>
      <c r="B662" s="98" t="str">
        <f>+asset_level_drivers!$C$1</f>
        <v>Munson</v>
      </c>
      <c r="C662" s="99">
        <v>33</v>
      </c>
      <c r="D662" s="100">
        <v>0</v>
      </c>
      <c r="E662" s="100">
        <v>0</v>
      </c>
      <c r="F662" s="100">
        <v>0</v>
      </c>
      <c r="G662" s="100">
        <v>0</v>
      </c>
      <c r="H662" s="100">
        <v>0</v>
      </c>
      <c r="I662" s="100">
        <v>0</v>
      </c>
      <c r="J662" s="100">
        <v>0</v>
      </c>
      <c r="K662" s="101">
        <v>0</v>
      </c>
      <c r="L662" s="102">
        <f t="shared" si="23"/>
        <v>0</v>
      </c>
      <c r="M662" s="102">
        <v>0</v>
      </c>
      <c r="N662" s="102">
        <v>0</v>
      </c>
      <c r="O662" s="103">
        <v>0</v>
      </c>
      <c r="P662" s="104">
        <v>0</v>
      </c>
      <c r="Q662" s="97">
        <v>0</v>
      </c>
    </row>
    <row r="663" spans="1:17" x14ac:dyDescent="0.25">
      <c r="A663" s="98">
        <f t="shared" si="24"/>
        <v>64223</v>
      </c>
      <c r="B663" s="98" t="str">
        <f>+asset_level_drivers!$C$1</f>
        <v>Munson</v>
      </c>
      <c r="C663" s="99">
        <v>33</v>
      </c>
      <c r="D663" s="100">
        <v>0</v>
      </c>
      <c r="E663" s="100">
        <v>0</v>
      </c>
      <c r="F663" s="100">
        <v>0</v>
      </c>
      <c r="G663" s="100">
        <v>0</v>
      </c>
      <c r="H663" s="100">
        <v>0</v>
      </c>
      <c r="I663" s="100">
        <v>0</v>
      </c>
      <c r="J663" s="100">
        <v>0</v>
      </c>
      <c r="K663" s="101">
        <v>0</v>
      </c>
      <c r="L663" s="102">
        <f t="shared" si="23"/>
        <v>0</v>
      </c>
      <c r="M663" s="102">
        <v>0</v>
      </c>
      <c r="N663" s="102">
        <v>0</v>
      </c>
      <c r="O663" s="103">
        <v>0</v>
      </c>
      <c r="P663" s="104">
        <v>0</v>
      </c>
      <c r="Q663" s="105">
        <v>0</v>
      </c>
    </row>
    <row r="664" spans="1:17" x14ac:dyDescent="0.25">
      <c r="A664" s="98">
        <f t="shared" si="24"/>
        <v>64253</v>
      </c>
      <c r="B664" s="98" t="str">
        <f>+asset_level_drivers!$C$1</f>
        <v>Munson</v>
      </c>
      <c r="C664" s="99">
        <v>33</v>
      </c>
      <c r="D664" s="100">
        <v>0</v>
      </c>
      <c r="E664" s="100">
        <v>0</v>
      </c>
      <c r="F664" s="100">
        <v>0</v>
      </c>
      <c r="G664" s="100">
        <v>0</v>
      </c>
      <c r="H664" s="100">
        <v>0</v>
      </c>
      <c r="I664" s="100">
        <v>0</v>
      </c>
      <c r="J664" s="100">
        <v>0</v>
      </c>
      <c r="K664" s="101">
        <v>0</v>
      </c>
      <c r="L664" s="102">
        <f t="shared" si="23"/>
        <v>0</v>
      </c>
      <c r="M664" s="102">
        <v>0</v>
      </c>
      <c r="N664" s="102">
        <v>0</v>
      </c>
      <c r="O664" s="103">
        <v>0</v>
      </c>
      <c r="P664" s="104">
        <v>0</v>
      </c>
      <c r="Q664" s="97">
        <v>0</v>
      </c>
    </row>
    <row r="665" spans="1:17" x14ac:dyDescent="0.25">
      <c r="A665" s="98">
        <f t="shared" si="24"/>
        <v>64284</v>
      </c>
      <c r="B665" s="98" t="str">
        <f>+asset_level_drivers!$C$1</f>
        <v>Munson</v>
      </c>
      <c r="C665" s="99">
        <v>33</v>
      </c>
      <c r="D665" s="100">
        <v>0</v>
      </c>
      <c r="E665" s="100">
        <v>0</v>
      </c>
      <c r="F665" s="100">
        <v>0</v>
      </c>
      <c r="G665" s="100">
        <v>0</v>
      </c>
      <c r="H665" s="100">
        <v>0</v>
      </c>
      <c r="I665" s="100">
        <v>0</v>
      </c>
      <c r="J665" s="100">
        <v>0</v>
      </c>
      <c r="K665" s="101">
        <v>0</v>
      </c>
      <c r="L665" s="102">
        <f t="shared" si="23"/>
        <v>0</v>
      </c>
      <c r="M665" s="102">
        <v>0</v>
      </c>
      <c r="N665" s="102">
        <v>0</v>
      </c>
      <c r="O665" s="103">
        <v>0</v>
      </c>
      <c r="P665" s="104">
        <v>0</v>
      </c>
      <c r="Q665" s="105">
        <v>0</v>
      </c>
    </row>
    <row r="666" spans="1:17" x14ac:dyDescent="0.25">
      <c r="A666" s="98">
        <f t="shared" si="24"/>
        <v>64315</v>
      </c>
      <c r="B666" s="98" t="str">
        <f>+asset_level_drivers!$C$1</f>
        <v>Munson</v>
      </c>
      <c r="C666" s="99">
        <v>33</v>
      </c>
      <c r="D666" s="100">
        <v>0</v>
      </c>
      <c r="E666" s="100">
        <v>0</v>
      </c>
      <c r="F666" s="100">
        <v>0</v>
      </c>
      <c r="G666" s="100">
        <v>0</v>
      </c>
      <c r="H666" s="100">
        <v>0</v>
      </c>
      <c r="I666" s="100">
        <v>0</v>
      </c>
      <c r="J666" s="100">
        <v>0</v>
      </c>
      <c r="K666" s="101">
        <v>0</v>
      </c>
      <c r="L666" s="102">
        <f t="shared" si="23"/>
        <v>0</v>
      </c>
      <c r="M666" s="102">
        <v>0</v>
      </c>
      <c r="N666" s="102">
        <v>0</v>
      </c>
      <c r="O666" s="103">
        <v>0</v>
      </c>
      <c r="P666" s="104">
        <v>0</v>
      </c>
      <c r="Q666" s="97">
        <v>0</v>
      </c>
    </row>
    <row r="667" spans="1:17" x14ac:dyDescent="0.25">
      <c r="A667" s="98">
        <f t="shared" si="24"/>
        <v>64344</v>
      </c>
      <c r="B667" s="98" t="str">
        <f>+asset_level_drivers!$C$1</f>
        <v>Munson</v>
      </c>
      <c r="C667" s="99">
        <v>33</v>
      </c>
      <c r="D667" s="100">
        <v>0</v>
      </c>
      <c r="E667" s="100">
        <v>0</v>
      </c>
      <c r="F667" s="100">
        <v>0</v>
      </c>
      <c r="G667" s="100">
        <v>0</v>
      </c>
      <c r="H667" s="100">
        <v>0</v>
      </c>
      <c r="I667" s="100">
        <v>0</v>
      </c>
      <c r="J667" s="100">
        <v>0</v>
      </c>
      <c r="K667" s="101">
        <v>0</v>
      </c>
      <c r="L667" s="102">
        <f t="shared" si="23"/>
        <v>0</v>
      </c>
      <c r="M667" s="102">
        <v>0</v>
      </c>
      <c r="N667" s="102">
        <v>0</v>
      </c>
      <c r="O667" s="103">
        <v>0</v>
      </c>
      <c r="P667" s="104">
        <v>0</v>
      </c>
      <c r="Q667" s="105">
        <v>0</v>
      </c>
    </row>
    <row r="668" spans="1:17" x14ac:dyDescent="0.25">
      <c r="A668" s="98">
        <f t="shared" si="24"/>
        <v>64375</v>
      </c>
      <c r="B668" s="98" t="str">
        <f>+asset_level_drivers!$C$1</f>
        <v>Munson</v>
      </c>
      <c r="C668" s="99">
        <v>33</v>
      </c>
      <c r="D668" s="100">
        <v>0</v>
      </c>
      <c r="E668" s="100">
        <v>0</v>
      </c>
      <c r="F668" s="100">
        <v>0</v>
      </c>
      <c r="G668" s="100">
        <v>0</v>
      </c>
      <c r="H668" s="100">
        <v>0</v>
      </c>
      <c r="I668" s="100">
        <v>0</v>
      </c>
      <c r="J668" s="100">
        <v>0</v>
      </c>
      <c r="K668" s="101">
        <v>0</v>
      </c>
      <c r="L668" s="102">
        <f t="shared" si="23"/>
        <v>0</v>
      </c>
      <c r="M668" s="102">
        <v>0</v>
      </c>
      <c r="N668" s="102">
        <v>0</v>
      </c>
      <c r="O668" s="103">
        <v>0</v>
      </c>
      <c r="P668" s="104">
        <v>0</v>
      </c>
      <c r="Q668" s="97">
        <v>0</v>
      </c>
    </row>
    <row r="669" spans="1:17" x14ac:dyDescent="0.25">
      <c r="A669" s="98">
        <f t="shared" si="24"/>
        <v>64405</v>
      </c>
      <c r="B669" s="98" t="str">
        <f>+asset_level_drivers!$C$1</f>
        <v>Munson</v>
      </c>
      <c r="C669" s="99">
        <v>33</v>
      </c>
      <c r="D669" s="100">
        <v>0</v>
      </c>
      <c r="E669" s="100">
        <v>0</v>
      </c>
      <c r="F669" s="100">
        <v>0</v>
      </c>
      <c r="G669" s="100">
        <v>0</v>
      </c>
      <c r="H669" s="100">
        <v>0</v>
      </c>
      <c r="I669" s="100">
        <v>0</v>
      </c>
      <c r="J669" s="100">
        <v>0</v>
      </c>
      <c r="K669" s="101">
        <v>0</v>
      </c>
      <c r="L669" s="102">
        <f t="shared" si="23"/>
        <v>0</v>
      </c>
      <c r="M669" s="102">
        <v>0</v>
      </c>
      <c r="N669" s="102">
        <v>0</v>
      </c>
      <c r="O669" s="103">
        <v>0</v>
      </c>
      <c r="P669" s="104">
        <v>0</v>
      </c>
      <c r="Q669" s="105">
        <v>0</v>
      </c>
    </row>
    <row r="670" spans="1:17" x14ac:dyDescent="0.25">
      <c r="A670" s="98">
        <f t="shared" si="24"/>
        <v>64436</v>
      </c>
      <c r="B670" s="98" t="str">
        <f>+asset_level_drivers!$C$1</f>
        <v>Munson</v>
      </c>
      <c r="C670" s="99">
        <v>33</v>
      </c>
      <c r="D670" s="100">
        <v>0</v>
      </c>
      <c r="E670" s="100">
        <v>0</v>
      </c>
      <c r="F670" s="100">
        <v>0</v>
      </c>
      <c r="G670" s="100">
        <v>0</v>
      </c>
      <c r="H670" s="100">
        <v>0</v>
      </c>
      <c r="I670" s="100">
        <v>0</v>
      </c>
      <c r="J670" s="100">
        <v>0</v>
      </c>
      <c r="K670" s="101">
        <v>0</v>
      </c>
      <c r="L670" s="102">
        <f t="shared" si="23"/>
        <v>0</v>
      </c>
      <c r="M670" s="102">
        <v>0</v>
      </c>
      <c r="N670" s="102">
        <v>0</v>
      </c>
      <c r="O670" s="103">
        <v>0</v>
      </c>
      <c r="P670" s="104">
        <v>0</v>
      </c>
      <c r="Q670" s="97">
        <v>0</v>
      </c>
    </row>
    <row r="671" spans="1:17" x14ac:dyDescent="0.25">
      <c r="A671" s="98">
        <f t="shared" si="24"/>
        <v>64466</v>
      </c>
      <c r="B671" s="98" t="str">
        <f>+asset_level_drivers!$C$1</f>
        <v>Munson</v>
      </c>
      <c r="C671" s="99">
        <v>33</v>
      </c>
      <c r="D671" s="100">
        <v>0</v>
      </c>
      <c r="E671" s="100">
        <v>0</v>
      </c>
      <c r="F671" s="100">
        <v>0</v>
      </c>
      <c r="G671" s="100">
        <v>0</v>
      </c>
      <c r="H671" s="100">
        <v>0</v>
      </c>
      <c r="I671" s="100">
        <v>0</v>
      </c>
      <c r="J671" s="100">
        <v>0</v>
      </c>
      <c r="K671" s="101">
        <v>0</v>
      </c>
      <c r="L671" s="102">
        <f t="shared" si="23"/>
        <v>0</v>
      </c>
      <c r="M671" s="102">
        <v>0</v>
      </c>
      <c r="N671" s="102">
        <v>0</v>
      </c>
      <c r="O671" s="103">
        <v>0</v>
      </c>
      <c r="P671" s="104">
        <v>0</v>
      </c>
      <c r="Q671" s="105">
        <v>0</v>
      </c>
    </row>
    <row r="672" spans="1:17" x14ac:dyDescent="0.25">
      <c r="A672" s="98">
        <f t="shared" si="24"/>
        <v>64497</v>
      </c>
      <c r="B672" s="98" t="str">
        <f>+asset_level_drivers!$C$1</f>
        <v>Munson</v>
      </c>
      <c r="C672" s="99">
        <v>33</v>
      </c>
      <c r="D672" s="100">
        <v>0</v>
      </c>
      <c r="E672" s="100">
        <v>0</v>
      </c>
      <c r="F672" s="100">
        <v>0</v>
      </c>
      <c r="G672" s="100">
        <v>0</v>
      </c>
      <c r="H672" s="100">
        <v>0</v>
      </c>
      <c r="I672" s="100">
        <v>0</v>
      </c>
      <c r="J672" s="100">
        <v>0</v>
      </c>
      <c r="K672" s="101">
        <v>0</v>
      </c>
      <c r="L672" s="102">
        <f t="shared" si="23"/>
        <v>0</v>
      </c>
      <c r="M672" s="102">
        <v>0</v>
      </c>
      <c r="N672" s="102">
        <v>0</v>
      </c>
      <c r="O672" s="103">
        <v>0</v>
      </c>
      <c r="P672" s="104">
        <v>0</v>
      </c>
      <c r="Q672" s="97">
        <v>0</v>
      </c>
    </row>
    <row r="673" spans="1:17" x14ac:dyDescent="0.25">
      <c r="A673" s="98">
        <f t="shared" si="24"/>
        <v>64528</v>
      </c>
      <c r="B673" s="98" t="str">
        <f>+asset_level_drivers!$C$1</f>
        <v>Munson</v>
      </c>
      <c r="C673" s="99">
        <v>33</v>
      </c>
      <c r="D673" s="100">
        <v>0</v>
      </c>
      <c r="E673" s="100">
        <v>0</v>
      </c>
      <c r="F673" s="100">
        <v>0</v>
      </c>
      <c r="G673" s="100">
        <v>0</v>
      </c>
      <c r="H673" s="100">
        <v>0</v>
      </c>
      <c r="I673" s="100">
        <v>0</v>
      </c>
      <c r="J673" s="100">
        <v>0</v>
      </c>
      <c r="K673" s="101">
        <v>0</v>
      </c>
      <c r="L673" s="102">
        <f t="shared" si="23"/>
        <v>0</v>
      </c>
      <c r="M673" s="102">
        <v>0</v>
      </c>
      <c r="N673" s="102">
        <v>0</v>
      </c>
      <c r="O673" s="103">
        <v>0</v>
      </c>
      <c r="P673" s="104">
        <v>0</v>
      </c>
      <c r="Q673" s="105">
        <v>0</v>
      </c>
    </row>
    <row r="674" spans="1:17" x14ac:dyDescent="0.25">
      <c r="A674" s="98">
        <f t="shared" si="24"/>
        <v>64558</v>
      </c>
      <c r="B674" s="98" t="str">
        <f>+asset_level_drivers!$C$1</f>
        <v>Munson</v>
      </c>
      <c r="C674" s="99">
        <v>33</v>
      </c>
      <c r="D674" s="100">
        <v>0</v>
      </c>
      <c r="E674" s="100">
        <v>0</v>
      </c>
      <c r="F674" s="100">
        <v>0</v>
      </c>
      <c r="G674" s="100">
        <v>0</v>
      </c>
      <c r="H674" s="100">
        <v>0</v>
      </c>
      <c r="I674" s="100">
        <v>0</v>
      </c>
      <c r="J674" s="100">
        <v>0</v>
      </c>
      <c r="K674" s="101">
        <v>0</v>
      </c>
      <c r="L674" s="102">
        <f t="shared" si="23"/>
        <v>0</v>
      </c>
      <c r="M674" s="102">
        <v>0</v>
      </c>
      <c r="N674" s="102">
        <v>0</v>
      </c>
      <c r="O674" s="103">
        <v>0</v>
      </c>
      <c r="P674" s="104">
        <v>0</v>
      </c>
      <c r="Q674" s="97">
        <v>0</v>
      </c>
    </row>
    <row r="675" spans="1:17" x14ac:dyDescent="0.25">
      <c r="A675" s="98">
        <f t="shared" si="24"/>
        <v>64589</v>
      </c>
      <c r="B675" s="98" t="str">
        <f>+asset_level_drivers!$C$1</f>
        <v>Munson</v>
      </c>
      <c r="C675" s="99">
        <v>33</v>
      </c>
      <c r="D675" s="100">
        <v>0</v>
      </c>
      <c r="E675" s="100">
        <v>0</v>
      </c>
      <c r="F675" s="100">
        <v>0</v>
      </c>
      <c r="G675" s="100">
        <v>0</v>
      </c>
      <c r="H675" s="100">
        <v>0</v>
      </c>
      <c r="I675" s="100">
        <v>0</v>
      </c>
      <c r="J675" s="100">
        <v>0</v>
      </c>
      <c r="K675" s="101">
        <v>0</v>
      </c>
      <c r="L675" s="102">
        <f t="shared" si="23"/>
        <v>0</v>
      </c>
      <c r="M675" s="102">
        <v>0</v>
      </c>
      <c r="N675" s="102">
        <v>0</v>
      </c>
      <c r="O675" s="103">
        <v>0</v>
      </c>
      <c r="P675" s="104">
        <v>0</v>
      </c>
      <c r="Q675" s="105">
        <v>0</v>
      </c>
    </row>
    <row r="676" spans="1:17" x14ac:dyDescent="0.25">
      <c r="A676" s="98">
        <f t="shared" si="24"/>
        <v>64619</v>
      </c>
      <c r="B676" s="98" t="str">
        <f>+asset_level_drivers!$C$1</f>
        <v>Munson</v>
      </c>
      <c r="C676" s="99">
        <v>33</v>
      </c>
      <c r="D676" s="100">
        <v>0</v>
      </c>
      <c r="E676" s="100">
        <v>0</v>
      </c>
      <c r="F676" s="100">
        <v>0</v>
      </c>
      <c r="G676" s="100">
        <v>0</v>
      </c>
      <c r="H676" s="100">
        <v>0</v>
      </c>
      <c r="I676" s="100">
        <v>0</v>
      </c>
      <c r="J676" s="100">
        <v>0</v>
      </c>
      <c r="K676" s="101">
        <v>0</v>
      </c>
      <c r="L676" s="102">
        <f t="shared" si="23"/>
        <v>0</v>
      </c>
      <c r="M676" s="102">
        <v>0</v>
      </c>
      <c r="N676" s="102">
        <v>0</v>
      </c>
      <c r="O676" s="103">
        <v>0</v>
      </c>
      <c r="P676" s="104">
        <v>0</v>
      </c>
      <c r="Q676" s="97">
        <v>0</v>
      </c>
    </row>
    <row r="677" spans="1:17" x14ac:dyDescent="0.25">
      <c r="A677" s="98">
        <f t="shared" si="24"/>
        <v>64650</v>
      </c>
      <c r="B677" s="98" t="str">
        <f>+asset_level_drivers!$C$1</f>
        <v>Munson</v>
      </c>
      <c r="C677" s="99">
        <v>33</v>
      </c>
      <c r="D677" s="100">
        <v>0</v>
      </c>
      <c r="E677" s="100">
        <v>0</v>
      </c>
      <c r="F677" s="100">
        <v>0</v>
      </c>
      <c r="G677" s="100">
        <v>0</v>
      </c>
      <c r="H677" s="100">
        <v>0</v>
      </c>
      <c r="I677" s="100">
        <v>0</v>
      </c>
      <c r="J677" s="100">
        <v>0</v>
      </c>
      <c r="K677" s="101">
        <v>0</v>
      </c>
      <c r="L677" s="102">
        <f t="shared" si="23"/>
        <v>0</v>
      </c>
      <c r="M677" s="102">
        <v>0</v>
      </c>
      <c r="N677" s="102">
        <v>0</v>
      </c>
      <c r="O677" s="103">
        <v>0</v>
      </c>
      <c r="P677" s="104">
        <v>0</v>
      </c>
      <c r="Q677" s="105">
        <v>0</v>
      </c>
    </row>
    <row r="678" spans="1:17" x14ac:dyDescent="0.25">
      <c r="A678" s="98">
        <f t="shared" si="24"/>
        <v>64681</v>
      </c>
      <c r="B678" s="98" t="str">
        <f>+asset_level_drivers!$C$1</f>
        <v>Munson</v>
      </c>
      <c r="C678" s="99">
        <v>33</v>
      </c>
      <c r="D678" s="100">
        <v>0</v>
      </c>
      <c r="E678" s="100">
        <v>0</v>
      </c>
      <c r="F678" s="100">
        <v>0</v>
      </c>
      <c r="G678" s="100">
        <v>0</v>
      </c>
      <c r="H678" s="100">
        <v>0</v>
      </c>
      <c r="I678" s="100">
        <v>0</v>
      </c>
      <c r="J678" s="100">
        <v>0</v>
      </c>
      <c r="K678" s="101">
        <v>0</v>
      </c>
      <c r="L678" s="102">
        <f t="shared" si="23"/>
        <v>0</v>
      </c>
      <c r="M678" s="102">
        <v>0</v>
      </c>
      <c r="N678" s="102">
        <v>0</v>
      </c>
      <c r="O678" s="103">
        <v>0</v>
      </c>
      <c r="P678" s="104">
        <v>0</v>
      </c>
      <c r="Q678" s="97">
        <v>0</v>
      </c>
    </row>
    <row r="679" spans="1:17" x14ac:dyDescent="0.25">
      <c r="A679" s="98">
        <f t="shared" si="24"/>
        <v>64709</v>
      </c>
      <c r="B679" s="98" t="str">
        <f>+asset_level_drivers!$C$1</f>
        <v>Munson</v>
      </c>
      <c r="C679" s="99">
        <v>33</v>
      </c>
      <c r="D679" s="100">
        <v>0</v>
      </c>
      <c r="E679" s="100">
        <v>0</v>
      </c>
      <c r="F679" s="100">
        <v>0</v>
      </c>
      <c r="G679" s="100">
        <v>0</v>
      </c>
      <c r="H679" s="100">
        <v>0</v>
      </c>
      <c r="I679" s="100">
        <v>0</v>
      </c>
      <c r="J679" s="100">
        <v>0</v>
      </c>
      <c r="K679" s="101">
        <v>0</v>
      </c>
      <c r="L679" s="102">
        <f t="shared" si="23"/>
        <v>0</v>
      </c>
      <c r="M679" s="102">
        <v>0</v>
      </c>
      <c r="N679" s="102">
        <v>0</v>
      </c>
      <c r="O679" s="103">
        <v>0</v>
      </c>
      <c r="P679" s="104">
        <v>0</v>
      </c>
      <c r="Q679" s="105">
        <v>0</v>
      </c>
    </row>
    <row r="680" spans="1:17" x14ac:dyDescent="0.25">
      <c r="A680" s="98">
        <f t="shared" si="24"/>
        <v>64740</v>
      </c>
      <c r="B680" s="98" t="str">
        <f>+asset_level_drivers!$C$1</f>
        <v>Munson</v>
      </c>
      <c r="C680" s="99">
        <v>33</v>
      </c>
      <c r="D680" s="100">
        <v>0</v>
      </c>
      <c r="E680" s="100">
        <v>0</v>
      </c>
      <c r="F680" s="100">
        <v>0</v>
      </c>
      <c r="G680" s="100">
        <v>0</v>
      </c>
      <c r="H680" s="100">
        <v>0</v>
      </c>
      <c r="I680" s="100">
        <v>0</v>
      </c>
      <c r="J680" s="100">
        <v>0</v>
      </c>
      <c r="K680" s="101">
        <v>0</v>
      </c>
      <c r="L680" s="102">
        <f t="shared" si="23"/>
        <v>0</v>
      </c>
      <c r="M680" s="102">
        <v>0</v>
      </c>
      <c r="N680" s="102">
        <v>0</v>
      </c>
      <c r="O680" s="103">
        <v>0</v>
      </c>
      <c r="P680" s="104">
        <v>0</v>
      </c>
      <c r="Q680" s="97">
        <v>0</v>
      </c>
    </row>
    <row r="681" spans="1:17" x14ac:dyDescent="0.25">
      <c r="A681" s="98">
        <f t="shared" si="24"/>
        <v>64770</v>
      </c>
      <c r="B681" s="98" t="str">
        <f>+asset_level_drivers!$C$1</f>
        <v>Munson</v>
      </c>
      <c r="C681" s="99">
        <v>33</v>
      </c>
      <c r="D681" s="100">
        <v>0</v>
      </c>
      <c r="E681" s="100">
        <v>0</v>
      </c>
      <c r="F681" s="100">
        <v>0</v>
      </c>
      <c r="G681" s="100">
        <v>0</v>
      </c>
      <c r="H681" s="100">
        <v>0</v>
      </c>
      <c r="I681" s="100">
        <v>0</v>
      </c>
      <c r="J681" s="100">
        <v>0</v>
      </c>
      <c r="K681" s="101">
        <v>0</v>
      </c>
      <c r="L681" s="102">
        <f t="shared" si="23"/>
        <v>0</v>
      </c>
      <c r="M681" s="102">
        <v>0</v>
      </c>
      <c r="N681" s="102">
        <v>0</v>
      </c>
      <c r="O681" s="103">
        <v>0</v>
      </c>
      <c r="P681" s="104">
        <v>0</v>
      </c>
      <c r="Q681" s="105">
        <v>0</v>
      </c>
    </row>
    <row r="682" spans="1:17" x14ac:dyDescent="0.25">
      <c r="A682" s="98">
        <f t="shared" si="24"/>
        <v>64801</v>
      </c>
      <c r="B682" s="98" t="str">
        <f>+asset_level_drivers!$C$1</f>
        <v>Munson</v>
      </c>
      <c r="C682" s="99">
        <v>33</v>
      </c>
      <c r="D682" s="100">
        <v>0</v>
      </c>
      <c r="E682" s="100">
        <v>0</v>
      </c>
      <c r="F682" s="100">
        <v>0</v>
      </c>
      <c r="G682" s="100">
        <v>0</v>
      </c>
      <c r="H682" s="100">
        <v>0</v>
      </c>
      <c r="I682" s="100">
        <v>0</v>
      </c>
      <c r="J682" s="100">
        <v>0</v>
      </c>
      <c r="K682" s="101">
        <v>0</v>
      </c>
      <c r="L682" s="102">
        <f t="shared" si="23"/>
        <v>0</v>
      </c>
      <c r="M682" s="102">
        <v>0</v>
      </c>
      <c r="N682" s="102">
        <v>0</v>
      </c>
      <c r="O682" s="103">
        <v>0</v>
      </c>
      <c r="P682" s="104">
        <v>0</v>
      </c>
      <c r="Q682" s="97">
        <v>0</v>
      </c>
    </row>
    <row r="683" spans="1:17" x14ac:dyDescent="0.25">
      <c r="A683" s="98">
        <f t="shared" si="24"/>
        <v>64831</v>
      </c>
      <c r="B683" s="98" t="str">
        <f>+asset_level_drivers!$C$1</f>
        <v>Munson</v>
      </c>
      <c r="C683" s="99">
        <v>33</v>
      </c>
      <c r="D683" s="100">
        <v>0</v>
      </c>
      <c r="E683" s="100">
        <v>0</v>
      </c>
      <c r="F683" s="100">
        <v>0</v>
      </c>
      <c r="G683" s="100">
        <v>0</v>
      </c>
      <c r="H683" s="100">
        <v>0</v>
      </c>
      <c r="I683" s="100">
        <v>0</v>
      </c>
      <c r="J683" s="100">
        <v>0</v>
      </c>
      <c r="K683" s="101">
        <v>0</v>
      </c>
      <c r="L683" s="102">
        <f t="shared" si="23"/>
        <v>0</v>
      </c>
      <c r="M683" s="102">
        <v>0</v>
      </c>
      <c r="N683" s="102">
        <v>0</v>
      </c>
      <c r="O683" s="103">
        <v>0</v>
      </c>
      <c r="P683" s="104">
        <v>0</v>
      </c>
      <c r="Q683" s="105">
        <v>0</v>
      </c>
    </row>
    <row r="684" spans="1:17" x14ac:dyDescent="0.25">
      <c r="A684" s="98">
        <f t="shared" si="24"/>
        <v>64862</v>
      </c>
      <c r="B684" s="98" t="str">
        <f>+asset_level_drivers!$C$1</f>
        <v>Munson</v>
      </c>
      <c r="C684" s="99">
        <v>33</v>
      </c>
      <c r="D684" s="100">
        <v>0</v>
      </c>
      <c r="E684" s="100">
        <v>0</v>
      </c>
      <c r="F684" s="100">
        <v>0</v>
      </c>
      <c r="G684" s="100">
        <v>0</v>
      </c>
      <c r="H684" s="100">
        <v>0</v>
      </c>
      <c r="I684" s="100">
        <v>0</v>
      </c>
      <c r="J684" s="100">
        <v>0</v>
      </c>
      <c r="K684" s="101">
        <v>0</v>
      </c>
      <c r="L684" s="102">
        <f t="shared" si="23"/>
        <v>0</v>
      </c>
      <c r="M684" s="102">
        <v>0</v>
      </c>
      <c r="N684" s="102">
        <v>0</v>
      </c>
      <c r="O684" s="103">
        <v>0</v>
      </c>
      <c r="P684" s="104">
        <v>0</v>
      </c>
      <c r="Q684" s="97">
        <v>0</v>
      </c>
    </row>
    <row r="685" spans="1:17" x14ac:dyDescent="0.25">
      <c r="A685" s="98">
        <f t="shared" si="24"/>
        <v>64893</v>
      </c>
      <c r="B685" s="98" t="str">
        <f>+asset_level_drivers!$C$1</f>
        <v>Munson</v>
      </c>
      <c r="C685" s="99">
        <v>33</v>
      </c>
      <c r="D685" s="100">
        <v>0</v>
      </c>
      <c r="E685" s="100">
        <v>0</v>
      </c>
      <c r="F685" s="100">
        <v>0</v>
      </c>
      <c r="G685" s="100">
        <v>0</v>
      </c>
      <c r="H685" s="100">
        <v>0</v>
      </c>
      <c r="I685" s="100">
        <v>0</v>
      </c>
      <c r="J685" s="100">
        <v>0</v>
      </c>
      <c r="K685" s="101">
        <v>0</v>
      </c>
      <c r="L685" s="102">
        <f t="shared" si="23"/>
        <v>0</v>
      </c>
      <c r="M685" s="102">
        <v>0</v>
      </c>
      <c r="N685" s="102">
        <v>0</v>
      </c>
      <c r="O685" s="103">
        <v>0</v>
      </c>
      <c r="P685" s="104">
        <v>0</v>
      </c>
      <c r="Q685" s="105">
        <v>0</v>
      </c>
    </row>
    <row r="686" spans="1:17" x14ac:dyDescent="0.25">
      <c r="A686" s="98">
        <f t="shared" si="24"/>
        <v>64923</v>
      </c>
      <c r="B686" s="98" t="str">
        <f>+asset_level_drivers!$C$1</f>
        <v>Munson</v>
      </c>
      <c r="C686" s="99">
        <v>33</v>
      </c>
      <c r="D686" s="100">
        <v>0</v>
      </c>
      <c r="E686" s="100">
        <v>0</v>
      </c>
      <c r="F686" s="100">
        <v>0</v>
      </c>
      <c r="G686" s="100">
        <v>0</v>
      </c>
      <c r="H686" s="100">
        <v>0</v>
      </c>
      <c r="I686" s="100">
        <v>0</v>
      </c>
      <c r="J686" s="100">
        <v>0</v>
      </c>
      <c r="K686" s="101">
        <v>0</v>
      </c>
      <c r="L686" s="102">
        <f t="shared" si="23"/>
        <v>0</v>
      </c>
      <c r="M686" s="102">
        <v>0</v>
      </c>
      <c r="N686" s="102">
        <v>0</v>
      </c>
      <c r="O686" s="103">
        <v>0</v>
      </c>
      <c r="P686" s="104">
        <v>0</v>
      </c>
      <c r="Q686" s="97">
        <v>0</v>
      </c>
    </row>
    <row r="687" spans="1:17" x14ac:dyDescent="0.25">
      <c r="A687" s="98">
        <f t="shared" si="24"/>
        <v>64954</v>
      </c>
      <c r="B687" s="98" t="str">
        <f>+asset_level_drivers!$C$1</f>
        <v>Munson</v>
      </c>
      <c r="C687" s="99">
        <v>33</v>
      </c>
      <c r="D687" s="100">
        <v>0</v>
      </c>
      <c r="E687" s="100">
        <v>0</v>
      </c>
      <c r="F687" s="100">
        <v>0</v>
      </c>
      <c r="G687" s="100">
        <v>0</v>
      </c>
      <c r="H687" s="100">
        <v>0</v>
      </c>
      <c r="I687" s="100">
        <v>0</v>
      </c>
      <c r="J687" s="100">
        <v>0</v>
      </c>
      <c r="K687" s="101">
        <v>0</v>
      </c>
      <c r="L687" s="102">
        <f t="shared" si="23"/>
        <v>0</v>
      </c>
      <c r="M687" s="102">
        <v>0</v>
      </c>
      <c r="N687" s="102">
        <v>0</v>
      </c>
      <c r="O687" s="103">
        <v>0</v>
      </c>
      <c r="P687" s="104">
        <v>0</v>
      </c>
      <c r="Q687" s="105">
        <v>0</v>
      </c>
    </row>
    <row r="688" spans="1:17" x14ac:dyDescent="0.25">
      <c r="A688" s="98">
        <f t="shared" si="24"/>
        <v>64984</v>
      </c>
      <c r="B688" s="98" t="str">
        <f>+asset_level_drivers!$C$1</f>
        <v>Munson</v>
      </c>
      <c r="C688" s="99">
        <v>33</v>
      </c>
      <c r="D688" s="100">
        <v>0</v>
      </c>
      <c r="E688" s="100">
        <v>0</v>
      </c>
      <c r="F688" s="100">
        <v>0</v>
      </c>
      <c r="G688" s="100">
        <v>0</v>
      </c>
      <c r="H688" s="100">
        <v>0</v>
      </c>
      <c r="I688" s="100">
        <v>0</v>
      </c>
      <c r="J688" s="100">
        <v>0</v>
      </c>
      <c r="K688" s="101">
        <v>0</v>
      </c>
      <c r="L688" s="102">
        <f t="shared" si="23"/>
        <v>0</v>
      </c>
      <c r="M688" s="102">
        <v>0</v>
      </c>
      <c r="N688" s="102">
        <v>0</v>
      </c>
      <c r="O688" s="103">
        <v>0</v>
      </c>
      <c r="P688" s="104">
        <v>0</v>
      </c>
      <c r="Q688" s="97">
        <v>0</v>
      </c>
    </row>
    <row r="689" spans="1:17" x14ac:dyDescent="0.25">
      <c r="A689" s="98">
        <f t="shared" si="24"/>
        <v>65015</v>
      </c>
      <c r="B689" s="98" t="str">
        <f>+asset_level_drivers!$C$1</f>
        <v>Munson</v>
      </c>
      <c r="C689" s="99">
        <v>33</v>
      </c>
      <c r="D689" s="100">
        <v>0</v>
      </c>
      <c r="E689" s="100">
        <v>0</v>
      </c>
      <c r="F689" s="100">
        <v>0</v>
      </c>
      <c r="G689" s="100">
        <v>0</v>
      </c>
      <c r="H689" s="100">
        <v>0</v>
      </c>
      <c r="I689" s="100">
        <v>0</v>
      </c>
      <c r="J689" s="100">
        <v>0</v>
      </c>
      <c r="K689" s="101">
        <v>0</v>
      </c>
      <c r="L689" s="102">
        <f t="shared" si="23"/>
        <v>0</v>
      </c>
      <c r="M689" s="102">
        <v>0</v>
      </c>
      <c r="N689" s="102">
        <v>0</v>
      </c>
      <c r="O689" s="103">
        <v>0</v>
      </c>
      <c r="P689" s="104">
        <v>0</v>
      </c>
      <c r="Q689" s="105">
        <v>0</v>
      </c>
    </row>
    <row r="690" spans="1:17" x14ac:dyDescent="0.25">
      <c r="A690" s="98">
        <f t="shared" si="24"/>
        <v>65046</v>
      </c>
      <c r="B690" s="98" t="str">
        <f>+asset_level_drivers!$C$1</f>
        <v>Munson</v>
      </c>
      <c r="C690" s="99">
        <v>33</v>
      </c>
      <c r="D690" s="100">
        <v>0</v>
      </c>
      <c r="E690" s="100">
        <v>0</v>
      </c>
      <c r="F690" s="100">
        <v>0</v>
      </c>
      <c r="G690" s="100">
        <v>0</v>
      </c>
      <c r="H690" s="100">
        <v>0</v>
      </c>
      <c r="I690" s="100">
        <v>0</v>
      </c>
      <c r="J690" s="100">
        <v>0</v>
      </c>
      <c r="K690" s="101">
        <v>0</v>
      </c>
      <c r="L690" s="102">
        <f t="shared" si="23"/>
        <v>0</v>
      </c>
      <c r="M690" s="102">
        <v>0</v>
      </c>
      <c r="N690" s="102">
        <v>0</v>
      </c>
      <c r="O690" s="103">
        <v>0</v>
      </c>
      <c r="P690" s="104">
        <v>0</v>
      </c>
      <c r="Q690" s="97">
        <v>0</v>
      </c>
    </row>
    <row r="691" spans="1:17" x14ac:dyDescent="0.25">
      <c r="A691" s="98">
        <f t="shared" si="24"/>
        <v>65074</v>
      </c>
      <c r="B691" s="98" t="str">
        <f>+asset_level_drivers!$C$1</f>
        <v>Munson</v>
      </c>
      <c r="C691" s="99">
        <v>33</v>
      </c>
      <c r="D691" s="100">
        <v>0</v>
      </c>
      <c r="E691" s="100">
        <v>0</v>
      </c>
      <c r="F691" s="100">
        <v>0</v>
      </c>
      <c r="G691" s="100">
        <v>0</v>
      </c>
      <c r="H691" s="100">
        <v>0</v>
      </c>
      <c r="I691" s="100">
        <v>0</v>
      </c>
      <c r="J691" s="100">
        <v>0</v>
      </c>
      <c r="K691" s="101">
        <v>0</v>
      </c>
      <c r="L691" s="102">
        <f t="shared" si="23"/>
        <v>0</v>
      </c>
      <c r="M691" s="102">
        <v>0</v>
      </c>
      <c r="N691" s="102">
        <v>0</v>
      </c>
      <c r="O691" s="103">
        <v>0</v>
      </c>
      <c r="P691" s="104">
        <v>0</v>
      </c>
      <c r="Q691" s="105">
        <v>0</v>
      </c>
    </row>
    <row r="692" spans="1:17" x14ac:dyDescent="0.25">
      <c r="A692" s="98">
        <f t="shared" si="24"/>
        <v>65105</v>
      </c>
      <c r="B692" s="98" t="str">
        <f>+asset_level_drivers!$C$1</f>
        <v>Munson</v>
      </c>
      <c r="C692" s="99">
        <v>33</v>
      </c>
      <c r="D692" s="100">
        <v>0</v>
      </c>
      <c r="E692" s="100">
        <v>0</v>
      </c>
      <c r="F692" s="100">
        <v>0</v>
      </c>
      <c r="G692" s="100">
        <v>0</v>
      </c>
      <c r="H692" s="100">
        <v>0</v>
      </c>
      <c r="I692" s="100">
        <v>0</v>
      </c>
      <c r="J692" s="100">
        <v>0</v>
      </c>
      <c r="K692" s="101">
        <v>0</v>
      </c>
      <c r="L692" s="102">
        <f t="shared" si="23"/>
        <v>0</v>
      </c>
      <c r="M692" s="102">
        <v>0</v>
      </c>
      <c r="N692" s="102">
        <v>0</v>
      </c>
      <c r="O692" s="103">
        <v>0</v>
      </c>
      <c r="P692" s="104">
        <v>0</v>
      </c>
      <c r="Q692" s="97">
        <v>0</v>
      </c>
    </row>
    <row r="693" spans="1:17" x14ac:dyDescent="0.25">
      <c r="A693" s="98">
        <f t="shared" si="24"/>
        <v>65135</v>
      </c>
      <c r="B693" s="98" t="str">
        <f>+asset_level_drivers!$C$1</f>
        <v>Munson</v>
      </c>
      <c r="C693" s="99">
        <v>33</v>
      </c>
      <c r="D693" s="100">
        <v>0</v>
      </c>
      <c r="E693" s="100">
        <v>0</v>
      </c>
      <c r="F693" s="100">
        <v>0</v>
      </c>
      <c r="G693" s="100">
        <v>0</v>
      </c>
      <c r="H693" s="100">
        <v>0</v>
      </c>
      <c r="I693" s="100">
        <v>0</v>
      </c>
      <c r="J693" s="100">
        <v>0</v>
      </c>
      <c r="K693" s="101">
        <v>0</v>
      </c>
      <c r="L693" s="102">
        <f t="shared" si="23"/>
        <v>0</v>
      </c>
      <c r="M693" s="102">
        <v>0</v>
      </c>
      <c r="N693" s="102">
        <v>0</v>
      </c>
      <c r="O693" s="103">
        <v>0</v>
      </c>
      <c r="P693" s="104">
        <v>0</v>
      </c>
      <c r="Q693" s="105">
        <v>0</v>
      </c>
    </row>
    <row r="694" spans="1:17" x14ac:dyDescent="0.25">
      <c r="A694" s="98">
        <f t="shared" si="24"/>
        <v>65166</v>
      </c>
      <c r="B694" s="98" t="str">
        <f>+asset_level_drivers!$C$1</f>
        <v>Munson</v>
      </c>
      <c r="C694" s="99">
        <v>33</v>
      </c>
      <c r="D694" s="100">
        <v>0</v>
      </c>
      <c r="E694" s="100">
        <v>0</v>
      </c>
      <c r="F694" s="100">
        <v>0</v>
      </c>
      <c r="G694" s="100">
        <v>0</v>
      </c>
      <c r="H694" s="100">
        <v>0</v>
      </c>
      <c r="I694" s="100">
        <v>0</v>
      </c>
      <c r="J694" s="100">
        <v>0</v>
      </c>
      <c r="K694" s="101">
        <v>0</v>
      </c>
      <c r="L694" s="102">
        <f t="shared" si="23"/>
        <v>0</v>
      </c>
      <c r="M694" s="102">
        <v>0</v>
      </c>
      <c r="N694" s="102">
        <v>0</v>
      </c>
      <c r="O694" s="103">
        <v>0</v>
      </c>
      <c r="P694" s="104">
        <v>0</v>
      </c>
      <c r="Q694" s="97">
        <v>0</v>
      </c>
    </row>
    <row r="695" spans="1:17" x14ac:dyDescent="0.25">
      <c r="A695" s="98">
        <f t="shared" si="24"/>
        <v>65196</v>
      </c>
      <c r="B695" s="98" t="str">
        <f>+asset_level_drivers!$C$1</f>
        <v>Munson</v>
      </c>
      <c r="C695" s="99">
        <v>33</v>
      </c>
      <c r="D695" s="100">
        <v>0</v>
      </c>
      <c r="E695" s="100">
        <v>0</v>
      </c>
      <c r="F695" s="100">
        <v>0</v>
      </c>
      <c r="G695" s="100">
        <v>0</v>
      </c>
      <c r="H695" s="100">
        <v>0</v>
      </c>
      <c r="I695" s="100">
        <v>0</v>
      </c>
      <c r="J695" s="100">
        <v>0</v>
      </c>
      <c r="K695" s="101">
        <v>0</v>
      </c>
      <c r="L695" s="102">
        <f t="shared" si="23"/>
        <v>0</v>
      </c>
      <c r="M695" s="102">
        <v>0</v>
      </c>
      <c r="N695" s="102">
        <v>0</v>
      </c>
      <c r="O695" s="103">
        <v>0</v>
      </c>
      <c r="P695" s="104">
        <v>0</v>
      </c>
      <c r="Q695" s="105">
        <v>0</v>
      </c>
    </row>
    <row r="696" spans="1:17" x14ac:dyDescent="0.25">
      <c r="A696" s="98">
        <f t="shared" si="24"/>
        <v>65227</v>
      </c>
      <c r="B696" s="98" t="str">
        <f>+asset_level_drivers!$C$1</f>
        <v>Munson</v>
      </c>
      <c r="C696" s="99">
        <v>33</v>
      </c>
      <c r="D696" s="100">
        <v>0</v>
      </c>
      <c r="E696" s="100">
        <v>0</v>
      </c>
      <c r="F696" s="100">
        <v>0</v>
      </c>
      <c r="G696" s="100">
        <v>0</v>
      </c>
      <c r="H696" s="100">
        <v>0</v>
      </c>
      <c r="I696" s="100">
        <v>0</v>
      </c>
      <c r="J696" s="100">
        <v>0</v>
      </c>
      <c r="K696" s="101">
        <v>0</v>
      </c>
      <c r="L696" s="102">
        <f t="shared" si="23"/>
        <v>0</v>
      </c>
      <c r="M696" s="102">
        <v>0</v>
      </c>
      <c r="N696" s="102">
        <v>0</v>
      </c>
      <c r="O696" s="103">
        <v>0</v>
      </c>
      <c r="P696" s="104">
        <v>0</v>
      </c>
      <c r="Q696" s="97">
        <v>0</v>
      </c>
    </row>
    <row r="697" spans="1:17" x14ac:dyDescent="0.25">
      <c r="A697" s="98">
        <f t="shared" si="24"/>
        <v>65258</v>
      </c>
      <c r="B697" s="98" t="str">
        <f>+asset_level_drivers!$C$1</f>
        <v>Munson</v>
      </c>
      <c r="C697" s="99">
        <v>33</v>
      </c>
      <c r="D697" s="100">
        <v>0</v>
      </c>
      <c r="E697" s="100">
        <v>0</v>
      </c>
      <c r="F697" s="100">
        <v>0</v>
      </c>
      <c r="G697" s="100">
        <v>0</v>
      </c>
      <c r="H697" s="100">
        <v>0</v>
      </c>
      <c r="I697" s="100">
        <v>0</v>
      </c>
      <c r="J697" s="100">
        <v>0</v>
      </c>
      <c r="K697" s="101">
        <v>0</v>
      </c>
      <c r="L697" s="102">
        <f t="shared" si="23"/>
        <v>0</v>
      </c>
      <c r="M697" s="102">
        <v>0</v>
      </c>
      <c r="N697" s="102">
        <v>0</v>
      </c>
      <c r="O697" s="103">
        <v>0</v>
      </c>
      <c r="P697" s="104">
        <v>0</v>
      </c>
      <c r="Q697" s="105">
        <v>0</v>
      </c>
    </row>
    <row r="698" spans="1:17" x14ac:dyDescent="0.25">
      <c r="A698" s="98">
        <f t="shared" si="24"/>
        <v>65288</v>
      </c>
      <c r="B698" s="98" t="str">
        <f>+asset_level_drivers!$C$1</f>
        <v>Munson</v>
      </c>
      <c r="C698" s="99">
        <v>33</v>
      </c>
      <c r="D698" s="100">
        <v>0</v>
      </c>
      <c r="E698" s="100">
        <v>0</v>
      </c>
      <c r="F698" s="100">
        <v>0</v>
      </c>
      <c r="G698" s="100">
        <v>0</v>
      </c>
      <c r="H698" s="100">
        <v>0</v>
      </c>
      <c r="I698" s="100">
        <v>0</v>
      </c>
      <c r="J698" s="100">
        <v>0</v>
      </c>
      <c r="K698" s="101">
        <v>0</v>
      </c>
      <c r="L698" s="102">
        <f t="shared" si="23"/>
        <v>0</v>
      </c>
      <c r="M698" s="102">
        <v>0</v>
      </c>
      <c r="N698" s="102">
        <v>0</v>
      </c>
      <c r="O698" s="103">
        <v>0</v>
      </c>
      <c r="P698" s="104">
        <v>0</v>
      </c>
      <c r="Q698" s="97">
        <v>0</v>
      </c>
    </row>
    <row r="699" spans="1:17" x14ac:dyDescent="0.25">
      <c r="A699" s="98">
        <f t="shared" si="24"/>
        <v>65319</v>
      </c>
      <c r="B699" s="98" t="str">
        <f>+asset_level_drivers!$C$1</f>
        <v>Munson</v>
      </c>
      <c r="C699" s="99">
        <v>33</v>
      </c>
      <c r="D699" s="100">
        <v>0</v>
      </c>
      <c r="E699" s="100">
        <v>0</v>
      </c>
      <c r="F699" s="100">
        <v>0</v>
      </c>
      <c r="G699" s="100">
        <v>0</v>
      </c>
      <c r="H699" s="100">
        <v>0</v>
      </c>
      <c r="I699" s="100">
        <v>0</v>
      </c>
      <c r="J699" s="100">
        <v>0</v>
      </c>
      <c r="K699" s="101">
        <v>0</v>
      </c>
      <c r="L699" s="102">
        <f t="shared" si="23"/>
        <v>0</v>
      </c>
      <c r="M699" s="102">
        <v>0</v>
      </c>
      <c r="N699" s="102">
        <v>0</v>
      </c>
      <c r="O699" s="103">
        <v>0</v>
      </c>
      <c r="P699" s="104">
        <v>0</v>
      </c>
      <c r="Q699" s="105">
        <v>0</v>
      </c>
    </row>
    <row r="700" spans="1:17" x14ac:dyDescent="0.25">
      <c r="A700" s="98">
        <f t="shared" si="24"/>
        <v>65349</v>
      </c>
      <c r="B700" s="98" t="str">
        <f>+asset_level_drivers!$C$1</f>
        <v>Munson</v>
      </c>
      <c r="C700" s="99">
        <v>33</v>
      </c>
      <c r="D700" s="100">
        <v>0</v>
      </c>
      <c r="E700" s="100">
        <v>0</v>
      </c>
      <c r="F700" s="100">
        <v>0</v>
      </c>
      <c r="G700" s="100">
        <v>0</v>
      </c>
      <c r="H700" s="100">
        <v>0</v>
      </c>
      <c r="I700" s="100">
        <v>0</v>
      </c>
      <c r="J700" s="100">
        <v>0</v>
      </c>
      <c r="K700" s="101">
        <v>0</v>
      </c>
      <c r="L700" s="102">
        <f t="shared" si="23"/>
        <v>0</v>
      </c>
      <c r="M700" s="102">
        <v>0</v>
      </c>
      <c r="N700" s="102">
        <v>0</v>
      </c>
      <c r="O700" s="103">
        <v>0</v>
      </c>
      <c r="P700" s="104">
        <v>0</v>
      </c>
      <c r="Q700" s="97">
        <v>0</v>
      </c>
    </row>
    <row r="701" spans="1:17" x14ac:dyDescent="0.25">
      <c r="A701" s="98">
        <f t="shared" si="24"/>
        <v>65380</v>
      </c>
      <c r="B701" s="98" t="str">
        <f>+asset_level_drivers!$C$1</f>
        <v>Munson</v>
      </c>
      <c r="C701" s="99">
        <v>33</v>
      </c>
      <c r="D701" s="100">
        <v>0</v>
      </c>
      <c r="E701" s="100">
        <v>0</v>
      </c>
      <c r="F701" s="100">
        <v>0</v>
      </c>
      <c r="G701" s="100">
        <v>0</v>
      </c>
      <c r="H701" s="100">
        <v>0</v>
      </c>
      <c r="I701" s="100">
        <v>0</v>
      </c>
      <c r="J701" s="100">
        <v>0</v>
      </c>
      <c r="K701" s="101">
        <v>0</v>
      </c>
      <c r="L701" s="102">
        <f t="shared" si="23"/>
        <v>0</v>
      </c>
      <c r="M701" s="102">
        <v>0</v>
      </c>
      <c r="N701" s="102">
        <v>0</v>
      </c>
      <c r="O701" s="103">
        <v>0</v>
      </c>
      <c r="P701" s="104">
        <v>0</v>
      </c>
      <c r="Q701" s="105">
        <v>0</v>
      </c>
    </row>
    <row r="702" spans="1:17" x14ac:dyDescent="0.25">
      <c r="A702" s="98">
        <f t="shared" si="24"/>
        <v>65411</v>
      </c>
      <c r="B702" s="98" t="str">
        <f>+asset_level_drivers!$C$1</f>
        <v>Munson</v>
      </c>
      <c r="C702" s="99">
        <v>33</v>
      </c>
      <c r="D702" s="100">
        <v>0</v>
      </c>
      <c r="E702" s="100">
        <v>0</v>
      </c>
      <c r="F702" s="100">
        <v>0</v>
      </c>
      <c r="G702" s="100">
        <v>0</v>
      </c>
      <c r="H702" s="100">
        <v>0</v>
      </c>
      <c r="I702" s="100">
        <v>0</v>
      </c>
      <c r="J702" s="100">
        <v>0</v>
      </c>
      <c r="K702" s="101">
        <v>0</v>
      </c>
      <c r="L702" s="102">
        <f t="shared" si="23"/>
        <v>0</v>
      </c>
      <c r="M702" s="102">
        <v>0</v>
      </c>
      <c r="N702" s="102">
        <v>0</v>
      </c>
      <c r="O702" s="103">
        <v>0</v>
      </c>
      <c r="P702" s="104">
        <v>0</v>
      </c>
      <c r="Q702" s="97">
        <v>0</v>
      </c>
    </row>
    <row r="703" spans="1:17" x14ac:dyDescent="0.25">
      <c r="A703" s="98">
        <f t="shared" si="24"/>
        <v>65439</v>
      </c>
      <c r="B703" s="98" t="str">
        <f>+asset_level_drivers!$C$1</f>
        <v>Munson</v>
      </c>
      <c r="C703" s="99">
        <v>33</v>
      </c>
      <c r="D703" s="100">
        <v>0</v>
      </c>
      <c r="E703" s="100">
        <v>0</v>
      </c>
      <c r="F703" s="100">
        <v>0</v>
      </c>
      <c r="G703" s="100">
        <v>0</v>
      </c>
      <c r="H703" s="100">
        <v>0</v>
      </c>
      <c r="I703" s="100">
        <v>0</v>
      </c>
      <c r="J703" s="100">
        <v>0</v>
      </c>
      <c r="K703" s="101">
        <v>0</v>
      </c>
      <c r="L703" s="102">
        <f t="shared" si="23"/>
        <v>0</v>
      </c>
      <c r="M703" s="102">
        <v>0</v>
      </c>
      <c r="N703" s="102">
        <v>0</v>
      </c>
      <c r="O703" s="103">
        <v>0</v>
      </c>
      <c r="P703" s="104">
        <v>0</v>
      </c>
      <c r="Q703" s="105">
        <v>0</v>
      </c>
    </row>
    <row r="704" spans="1:17" x14ac:dyDescent="0.25">
      <c r="A704" s="98">
        <f t="shared" si="24"/>
        <v>65470</v>
      </c>
      <c r="B704" s="98" t="str">
        <f>+asset_level_drivers!$C$1</f>
        <v>Munson</v>
      </c>
      <c r="C704" s="99">
        <v>33</v>
      </c>
      <c r="D704" s="100">
        <v>0</v>
      </c>
      <c r="E704" s="100">
        <v>0</v>
      </c>
      <c r="F704" s="100">
        <v>0</v>
      </c>
      <c r="G704" s="100">
        <v>0</v>
      </c>
      <c r="H704" s="100">
        <v>0</v>
      </c>
      <c r="I704" s="100">
        <v>0</v>
      </c>
      <c r="J704" s="100">
        <v>0</v>
      </c>
      <c r="K704" s="101">
        <v>0</v>
      </c>
      <c r="L704" s="102">
        <f t="shared" si="23"/>
        <v>0</v>
      </c>
      <c r="M704" s="102">
        <v>0</v>
      </c>
      <c r="N704" s="102">
        <v>0</v>
      </c>
      <c r="O704" s="103">
        <v>0</v>
      </c>
      <c r="P704" s="104">
        <v>0</v>
      </c>
      <c r="Q704" s="97">
        <v>0</v>
      </c>
    </row>
    <row r="705" spans="1:17" x14ac:dyDescent="0.25">
      <c r="A705" s="98">
        <f t="shared" si="24"/>
        <v>65500</v>
      </c>
      <c r="B705" s="98" t="str">
        <f>+asset_level_drivers!$C$1</f>
        <v>Munson</v>
      </c>
      <c r="C705" s="99">
        <v>33</v>
      </c>
      <c r="D705" s="100">
        <v>0</v>
      </c>
      <c r="E705" s="100">
        <v>0</v>
      </c>
      <c r="F705" s="100">
        <v>0</v>
      </c>
      <c r="G705" s="100">
        <v>0</v>
      </c>
      <c r="H705" s="100">
        <v>0</v>
      </c>
      <c r="I705" s="100">
        <v>0</v>
      </c>
      <c r="J705" s="100">
        <v>0</v>
      </c>
      <c r="K705" s="101">
        <v>0</v>
      </c>
      <c r="L705" s="102">
        <f t="shared" si="23"/>
        <v>0</v>
      </c>
      <c r="M705" s="102">
        <v>0</v>
      </c>
      <c r="N705" s="102">
        <v>0</v>
      </c>
      <c r="O705" s="103">
        <v>0</v>
      </c>
      <c r="P705" s="104">
        <v>0</v>
      </c>
      <c r="Q705" s="105">
        <v>0</v>
      </c>
    </row>
    <row r="706" spans="1:17" x14ac:dyDescent="0.25">
      <c r="A706" s="98">
        <f t="shared" si="24"/>
        <v>65531</v>
      </c>
      <c r="B706" s="98" t="str">
        <f>+asset_level_drivers!$C$1</f>
        <v>Munson</v>
      </c>
      <c r="C706" s="99">
        <v>33</v>
      </c>
      <c r="D706" s="100">
        <v>0</v>
      </c>
      <c r="E706" s="100">
        <v>0</v>
      </c>
      <c r="F706" s="100">
        <v>0</v>
      </c>
      <c r="G706" s="100">
        <v>0</v>
      </c>
      <c r="H706" s="100">
        <v>0</v>
      </c>
      <c r="I706" s="100">
        <v>0</v>
      </c>
      <c r="J706" s="100">
        <v>0</v>
      </c>
      <c r="K706" s="101">
        <v>0</v>
      </c>
      <c r="L706" s="102">
        <f t="shared" ref="L706:L721" si="25">+P706+O706</f>
        <v>0</v>
      </c>
      <c r="M706" s="102">
        <v>0</v>
      </c>
      <c r="N706" s="102">
        <v>0</v>
      </c>
      <c r="O706" s="103">
        <v>0</v>
      </c>
      <c r="P706" s="104">
        <v>0</v>
      </c>
      <c r="Q706" s="97">
        <v>0</v>
      </c>
    </row>
    <row r="707" spans="1:17" x14ac:dyDescent="0.25">
      <c r="A707" s="98">
        <f t="shared" ref="A707:A721" si="26">+EOMONTH(A706,1)</f>
        <v>65561</v>
      </c>
      <c r="B707" s="98" t="str">
        <f>+asset_level_drivers!$C$1</f>
        <v>Munson</v>
      </c>
      <c r="C707" s="99">
        <v>33</v>
      </c>
      <c r="D707" s="100">
        <v>0</v>
      </c>
      <c r="E707" s="100">
        <v>0</v>
      </c>
      <c r="F707" s="100">
        <v>0</v>
      </c>
      <c r="G707" s="100">
        <v>0</v>
      </c>
      <c r="H707" s="100">
        <v>0</v>
      </c>
      <c r="I707" s="100">
        <v>0</v>
      </c>
      <c r="J707" s="100">
        <v>0</v>
      </c>
      <c r="K707" s="101">
        <v>0</v>
      </c>
      <c r="L707" s="102">
        <f t="shared" si="25"/>
        <v>0</v>
      </c>
      <c r="M707" s="102">
        <v>0</v>
      </c>
      <c r="N707" s="102">
        <v>0</v>
      </c>
      <c r="O707" s="103">
        <v>0</v>
      </c>
      <c r="P707" s="104">
        <v>0</v>
      </c>
      <c r="Q707" s="105">
        <v>0</v>
      </c>
    </row>
    <row r="708" spans="1:17" x14ac:dyDescent="0.25">
      <c r="A708" s="98">
        <f t="shared" si="26"/>
        <v>65592</v>
      </c>
      <c r="B708" s="98" t="str">
        <f>+asset_level_drivers!$C$1</f>
        <v>Munson</v>
      </c>
      <c r="C708" s="99">
        <v>33</v>
      </c>
      <c r="D708" s="100">
        <v>0</v>
      </c>
      <c r="E708" s="100">
        <v>0</v>
      </c>
      <c r="F708" s="100">
        <v>0</v>
      </c>
      <c r="G708" s="100">
        <v>0</v>
      </c>
      <c r="H708" s="100">
        <v>0</v>
      </c>
      <c r="I708" s="100">
        <v>0</v>
      </c>
      <c r="J708" s="100">
        <v>0</v>
      </c>
      <c r="K708" s="101">
        <v>0</v>
      </c>
      <c r="L708" s="102">
        <f t="shared" si="25"/>
        <v>0</v>
      </c>
      <c r="M708" s="102">
        <v>0</v>
      </c>
      <c r="N708" s="102">
        <v>0</v>
      </c>
      <c r="O708" s="103">
        <v>0</v>
      </c>
      <c r="P708" s="104">
        <v>0</v>
      </c>
      <c r="Q708" s="97">
        <v>0</v>
      </c>
    </row>
    <row r="709" spans="1:17" x14ac:dyDescent="0.25">
      <c r="A709" s="98">
        <f t="shared" si="26"/>
        <v>65623</v>
      </c>
      <c r="B709" s="98" t="str">
        <f>+asset_level_drivers!$C$1</f>
        <v>Munson</v>
      </c>
      <c r="C709" s="99">
        <v>33</v>
      </c>
      <c r="D709" s="100">
        <v>0</v>
      </c>
      <c r="E709" s="100">
        <v>0</v>
      </c>
      <c r="F709" s="100">
        <v>0</v>
      </c>
      <c r="G709" s="100">
        <v>0</v>
      </c>
      <c r="H709" s="100">
        <v>0</v>
      </c>
      <c r="I709" s="100">
        <v>0</v>
      </c>
      <c r="J709" s="100">
        <v>0</v>
      </c>
      <c r="K709" s="101">
        <v>0</v>
      </c>
      <c r="L709" s="102">
        <f t="shared" si="25"/>
        <v>0</v>
      </c>
      <c r="M709" s="102">
        <v>0</v>
      </c>
      <c r="N709" s="102">
        <v>0</v>
      </c>
      <c r="O709" s="103">
        <v>0</v>
      </c>
      <c r="P709" s="104">
        <v>0</v>
      </c>
      <c r="Q709" s="105">
        <v>0</v>
      </c>
    </row>
    <row r="710" spans="1:17" x14ac:dyDescent="0.25">
      <c r="A710" s="98">
        <f t="shared" si="26"/>
        <v>65653</v>
      </c>
      <c r="B710" s="98" t="str">
        <f>+asset_level_drivers!$C$1</f>
        <v>Munson</v>
      </c>
      <c r="C710" s="99">
        <v>33</v>
      </c>
      <c r="D710" s="100">
        <v>0</v>
      </c>
      <c r="E710" s="100">
        <v>0</v>
      </c>
      <c r="F710" s="100">
        <v>0</v>
      </c>
      <c r="G710" s="100">
        <v>0</v>
      </c>
      <c r="H710" s="100">
        <v>0</v>
      </c>
      <c r="I710" s="100">
        <v>0</v>
      </c>
      <c r="J710" s="100">
        <v>0</v>
      </c>
      <c r="K710" s="101">
        <v>0</v>
      </c>
      <c r="L710" s="102">
        <f t="shared" si="25"/>
        <v>0</v>
      </c>
      <c r="M710" s="102">
        <v>0</v>
      </c>
      <c r="N710" s="102">
        <v>0</v>
      </c>
      <c r="O710" s="103">
        <v>0</v>
      </c>
      <c r="P710" s="104">
        <v>0</v>
      </c>
      <c r="Q710" s="97">
        <v>0</v>
      </c>
    </row>
    <row r="711" spans="1:17" x14ac:dyDescent="0.25">
      <c r="A711" s="98">
        <f t="shared" si="26"/>
        <v>65684</v>
      </c>
      <c r="B711" s="98" t="str">
        <f>+asset_level_drivers!$C$1</f>
        <v>Munson</v>
      </c>
      <c r="C711" s="99">
        <v>33</v>
      </c>
      <c r="D711" s="100">
        <v>0</v>
      </c>
      <c r="E711" s="100">
        <v>0</v>
      </c>
      <c r="F711" s="100">
        <v>0</v>
      </c>
      <c r="G711" s="100">
        <v>0</v>
      </c>
      <c r="H711" s="100">
        <v>0</v>
      </c>
      <c r="I711" s="100">
        <v>0</v>
      </c>
      <c r="J711" s="100">
        <v>0</v>
      </c>
      <c r="K711" s="101">
        <v>0</v>
      </c>
      <c r="L711" s="102">
        <f t="shared" si="25"/>
        <v>0</v>
      </c>
      <c r="M711" s="102">
        <v>0</v>
      </c>
      <c r="N711" s="102">
        <v>0</v>
      </c>
      <c r="O711" s="103">
        <v>0</v>
      </c>
      <c r="P711" s="104">
        <v>0</v>
      </c>
      <c r="Q711" s="105">
        <v>0</v>
      </c>
    </row>
    <row r="712" spans="1:17" x14ac:dyDescent="0.25">
      <c r="A712" s="98">
        <f t="shared" si="26"/>
        <v>65714</v>
      </c>
      <c r="B712" s="98" t="str">
        <f>+asset_level_drivers!$C$1</f>
        <v>Munson</v>
      </c>
      <c r="C712" s="99">
        <v>33</v>
      </c>
      <c r="D712" s="100">
        <v>0</v>
      </c>
      <c r="E712" s="100">
        <v>0</v>
      </c>
      <c r="F712" s="100">
        <v>0</v>
      </c>
      <c r="G712" s="100">
        <v>0</v>
      </c>
      <c r="H712" s="100">
        <v>0</v>
      </c>
      <c r="I712" s="100">
        <v>0</v>
      </c>
      <c r="J712" s="100">
        <v>0</v>
      </c>
      <c r="K712" s="101">
        <v>0</v>
      </c>
      <c r="L712" s="102">
        <f t="shared" si="25"/>
        <v>0</v>
      </c>
      <c r="M712" s="102">
        <v>0</v>
      </c>
      <c r="N712" s="102">
        <v>0</v>
      </c>
      <c r="O712" s="103">
        <v>0</v>
      </c>
      <c r="P712" s="104">
        <v>0</v>
      </c>
      <c r="Q712" s="97">
        <v>0</v>
      </c>
    </row>
    <row r="713" spans="1:17" x14ac:dyDescent="0.25">
      <c r="A713" s="98">
        <f t="shared" si="26"/>
        <v>65745</v>
      </c>
      <c r="B713" s="98" t="str">
        <f>+asset_level_drivers!$C$1</f>
        <v>Munson</v>
      </c>
      <c r="C713" s="99">
        <v>33</v>
      </c>
      <c r="D713" s="100">
        <v>0</v>
      </c>
      <c r="E713" s="100">
        <v>0</v>
      </c>
      <c r="F713" s="100">
        <v>0</v>
      </c>
      <c r="G713" s="100">
        <v>0</v>
      </c>
      <c r="H713" s="100">
        <v>0</v>
      </c>
      <c r="I713" s="100">
        <v>0</v>
      </c>
      <c r="J713" s="100">
        <v>0</v>
      </c>
      <c r="K713" s="101">
        <v>0</v>
      </c>
      <c r="L713" s="102">
        <f t="shared" si="25"/>
        <v>0</v>
      </c>
      <c r="M713" s="102">
        <v>0</v>
      </c>
      <c r="N713" s="102">
        <v>0</v>
      </c>
      <c r="O713" s="103">
        <v>0</v>
      </c>
      <c r="P713" s="104">
        <v>0</v>
      </c>
      <c r="Q713" s="105">
        <v>0</v>
      </c>
    </row>
    <row r="714" spans="1:17" x14ac:dyDescent="0.25">
      <c r="A714" s="98">
        <f t="shared" si="26"/>
        <v>65776</v>
      </c>
      <c r="B714" s="98" t="str">
        <f>+asset_level_drivers!$C$1</f>
        <v>Munson</v>
      </c>
      <c r="C714" s="99">
        <v>33</v>
      </c>
      <c r="D714" s="100">
        <v>0</v>
      </c>
      <c r="E714" s="100">
        <v>0</v>
      </c>
      <c r="F714" s="100">
        <v>0</v>
      </c>
      <c r="G714" s="100">
        <v>0</v>
      </c>
      <c r="H714" s="100">
        <v>0</v>
      </c>
      <c r="I714" s="100">
        <v>0</v>
      </c>
      <c r="J714" s="100">
        <v>0</v>
      </c>
      <c r="K714" s="101">
        <v>0</v>
      </c>
      <c r="L714" s="102">
        <f t="shared" si="25"/>
        <v>0</v>
      </c>
      <c r="M714" s="102">
        <v>0</v>
      </c>
      <c r="N714" s="102">
        <v>0</v>
      </c>
      <c r="O714" s="103">
        <v>0</v>
      </c>
      <c r="P714" s="104">
        <v>0</v>
      </c>
      <c r="Q714" s="97">
        <v>0</v>
      </c>
    </row>
    <row r="715" spans="1:17" x14ac:dyDescent="0.25">
      <c r="A715" s="98">
        <f t="shared" si="26"/>
        <v>65805</v>
      </c>
      <c r="B715" s="98" t="str">
        <f>+asset_level_drivers!$C$1</f>
        <v>Munson</v>
      </c>
      <c r="C715" s="99">
        <v>33</v>
      </c>
      <c r="D715" s="100">
        <v>0</v>
      </c>
      <c r="E715" s="100">
        <v>0</v>
      </c>
      <c r="F715" s="100">
        <v>0</v>
      </c>
      <c r="G715" s="100">
        <v>0</v>
      </c>
      <c r="H715" s="100">
        <v>0</v>
      </c>
      <c r="I715" s="100">
        <v>0</v>
      </c>
      <c r="J715" s="100">
        <v>0</v>
      </c>
      <c r="K715" s="101">
        <v>0</v>
      </c>
      <c r="L715" s="102">
        <f t="shared" si="25"/>
        <v>0</v>
      </c>
      <c r="M715" s="102">
        <v>0</v>
      </c>
      <c r="N715" s="102">
        <v>0</v>
      </c>
      <c r="O715" s="103">
        <v>0</v>
      </c>
      <c r="P715" s="104">
        <v>0</v>
      </c>
      <c r="Q715" s="105">
        <v>0</v>
      </c>
    </row>
    <row r="716" spans="1:17" x14ac:dyDescent="0.25">
      <c r="A716" s="98">
        <f t="shared" si="26"/>
        <v>65836</v>
      </c>
      <c r="B716" s="98" t="str">
        <f>+asset_level_drivers!$C$1</f>
        <v>Munson</v>
      </c>
      <c r="C716" s="99">
        <v>33</v>
      </c>
      <c r="D716" s="100">
        <v>0</v>
      </c>
      <c r="E716" s="100">
        <v>0</v>
      </c>
      <c r="F716" s="100">
        <v>0</v>
      </c>
      <c r="G716" s="100">
        <v>0</v>
      </c>
      <c r="H716" s="100">
        <v>0</v>
      </c>
      <c r="I716" s="100">
        <v>0</v>
      </c>
      <c r="J716" s="100">
        <v>0</v>
      </c>
      <c r="K716" s="101">
        <v>0</v>
      </c>
      <c r="L716" s="102">
        <f t="shared" si="25"/>
        <v>0</v>
      </c>
      <c r="M716" s="102">
        <v>0</v>
      </c>
      <c r="N716" s="102">
        <v>0</v>
      </c>
      <c r="O716" s="103">
        <v>0</v>
      </c>
      <c r="P716" s="104">
        <v>0</v>
      </c>
      <c r="Q716" s="97">
        <v>0</v>
      </c>
    </row>
    <row r="717" spans="1:17" x14ac:dyDescent="0.25">
      <c r="A717" s="98">
        <f t="shared" si="26"/>
        <v>65866</v>
      </c>
      <c r="B717" s="98" t="str">
        <f>+asset_level_drivers!$C$1</f>
        <v>Munson</v>
      </c>
      <c r="C717" s="99">
        <v>33</v>
      </c>
      <c r="D717" s="100">
        <v>0</v>
      </c>
      <c r="E717" s="100">
        <v>0</v>
      </c>
      <c r="F717" s="100">
        <v>0</v>
      </c>
      <c r="G717" s="100">
        <v>0</v>
      </c>
      <c r="H717" s="100">
        <v>0</v>
      </c>
      <c r="I717" s="100">
        <v>0</v>
      </c>
      <c r="J717" s="100">
        <v>0</v>
      </c>
      <c r="K717" s="101">
        <v>0</v>
      </c>
      <c r="L717" s="102">
        <f t="shared" si="25"/>
        <v>0</v>
      </c>
      <c r="M717" s="102">
        <v>0</v>
      </c>
      <c r="N717" s="102">
        <v>0</v>
      </c>
      <c r="O717" s="103">
        <v>0</v>
      </c>
      <c r="P717" s="104">
        <v>0</v>
      </c>
      <c r="Q717" s="105">
        <v>0</v>
      </c>
    </row>
    <row r="718" spans="1:17" x14ac:dyDescent="0.25">
      <c r="A718" s="98">
        <f t="shared" si="26"/>
        <v>65897</v>
      </c>
      <c r="B718" s="98" t="str">
        <f>+asset_level_drivers!$C$1</f>
        <v>Munson</v>
      </c>
      <c r="C718" s="99">
        <v>33</v>
      </c>
      <c r="D718" s="100">
        <v>0</v>
      </c>
      <c r="E718" s="100">
        <v>0</v>
      </c>
      <c r="F718" s="100">
        <v>0</v>
      </c>
      <c r="G718" s="100">
        <v>0</v>
      </c>
      <c r="H718" s="100">
        <v>0</v>
      </c>
      <c r="I718" s="100">
        <v>0</v>
      </c>
      <c r="J718" s="100">
        <v>0</v>
      </c>
      <c r="K718" s="101">
        <v>0</v>
      </c>
      <c r="L718" s="102">
        <f t="shared" si="25"/>
        <v>0</v>
      </c>
      <c r="M718" s="102">
        <v>0</v>
      </c>
      <c r="N718" s="102">
        <v>0</v>
      </c>
      <c r="O718" s="103">
        <v>0</v>
      </c>
      <c r="P718" s="104">
        <v>0</v>
      </c>
      <c r="Q718" s="97">
        <v>0</v>
      </c>
    </row>
    <row r="719" spans="1:17" x14ac:dyDescent="0.25">
      <c r="A719" s="98">
        <f t="shared" si="26"/>
        <v>65927</v>
      </c>
      <c r="B719" s="98" t="str">
        <f>+asset_level_drivers!$C$1</f>
        <v>Munson</v>
      </c>
      <c r="C719" s="99">
        <v>33</v>
      </c>
      <c r="D719" s="100">
        <v>0</v>
      </c>
      <c r="E719" s="100">
        <v>0</v>
      </c>
      <c r="F719" s="100">
        <v>0</v>
      </c>
      <c r="G719" s="100">
        <v>0</v>
      </c>
      <c r="H719" s="100">
        <v>0</v>
      </c>
      <c r="I719" s="100">
        <v>0</v>
      </c>
      <c r="J719" s="100">
        <v>0</v>
      </c>
      <c r="K719" s="101">
        <v>0</v>
      </c>
      <c r="L719" s="102">
        <f t="shared" si="25"/>
        <v>0</v>
      </c>
      <c r="M719" s="102">
        <v>0</v>
      </c>
      <c r="N719" s="102">
        <v>0</v>
      </c>
      <c r="O719" s="103">
        <v>0</v>
      </c>
      <c r="P719" s="104">
        <v>0</v>
      </c>
      <c r="Q719" s="105">
        <v>0</v>
      </c>
    </row>
    <row r="720" spans="1:17" x14ac:dyDescent="0.25">
      <c r="A720" s="98">
        <f t="shared" si="26"/>
        <v>65958</v>
      </c>
      <c r="B720" s="98" t="str">
        <f>+asset_level_drivers!$C$1</f>
        <v>Munson</v>
      </c>
      <c r="C720" s="99">
        <v>33</v>
      </c>
      <c r="D720" s="100">
        <v>0</v>
      </c>
      <c r="E720" s="100">
        <v>0</v>
      </c>
      <c r="F720" s="100">
        <v>0</v>
      </c>
      <c r="G720" s="100">
        <v>0</v>
      </c>
      <c r="H720" s="100">
        <v>0</v>
      </c>
      <c r="I720" s="100">
        <v>0</v>
      </c>
      <c r="J720" s="100">
        <v>0</v>
      </c>
      <c r="K720" s="101">
        <v>0</v>
      </c>
      <c r="L720" s="102">
        <f t="shared" si="25"/>
        <v>0</v>
      </c>
      <c r="M720" s="102">
        <v>0</v>
      </c>
      <c r="N720" s="102">
        <v>0</v>
      </c>
      <c r="O720" s="103">
        <v>0</v>
      </c>
      <c r="P720" s="104">
        <v>0</v>
      </c>
      <c r="Q720" s="97">
        <v>0</v>
      </c>
    </row>
    <row r="721" spans="1:17" x14ac:dyDescent="0.25">
      <c r="A721" s="98">
        <f t="shared" si="26"/>
        <v>65989</v>
      </c>
      <c r="B721" s="98" t="str">
        <f>+asset_level_drivers!$C$1</f>
        <v>Munson</v>
      </c>
      <c r="C721" s="99">
        <v>33</v>
      </c>
      <c r="D721" s="100">
        <v>0</v>
      </c>
      <c r="E721" s="100">
        <v>0</v>
      </c>
      <c r="F721" s="100">
        <v>0</v>
      </c>
      <c r="G721" s="100">
        <v>0</v>
      </c>
      <c r="H721" s="100">
        <v>0</v>
      </c>
      <c r="I721" s="100">
        <v>0</v>
      </c>
      <c r="J721" s="100">
        <v>0</v>
      </c>
      <c r="K721" s="101">
        <v>0</v>
      </c>
      <c r="L721" s="102">
        <f t="shared" si="25"/>
        <v>0</v>
      </c>
      <c r="M721" s="102">
        <v>0</v>
      </c>
      <c r="N721" s="102">
        <v>0</v>
      </c>
      <c r="O721" s="103">
        <v>0</v>
      </c>
      <c r="P721" s="104">
        <v>0</v>
      </c>
      <c r="Q721" s="105">
        <v>0</v>
      </c>
    </row>
  </sheetData>
  <conditionalFormatting sqref="C2:N721">
    <cfRule type="expression" dxfId="19" priority="4">
      <formula>_xlfn.ISFORMULA(C2)</formula>
    </cfRule>
  </conditionalFormatting>
  <conditionalFormatting sqref="P2:P721">
    <cfRule type="expression" dxfId="18" priority="3">
      <formula>_xlfn.ISFORMULA(P2)</formula>
    </cfRule>
  </conditionalFormatting>
  <conditionalFormatting sqref="O2:O721">
    <cfRule type="expression" dxfId="17" priority="2">
      <formula>_xlfn.ISFORMULA(O2)</formula>
    </cfRule>
  </conditionalFormatting>
  <conditionalFormatting sqref="Q2:Q721">
    <cfRule type="expression" dxfId="16"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E5310-429B-429F-A6D6-060C9C2C0F07}">
  <sheetPr codeName="Sheet12">
    <tabColor rgb="FF000000"/>
  </sheetPr>
  <dimension ref="A1:Q721"/>
  <sheetViews>
    <sheetView workbookViewId="0"/>
  </sheetViews>
  <sheetFormatPr defaultRowHeight="15" x14ac:dyDescent="0.25"/>
  <cols>
    <col min="2" max="2" width="8.140625" customWidth="1"/>
    <col min="15" max="15" width="9" bestFit="1" customWidth="1"/>
    <col min="16" max="16" width="9.140625" style="2"/>
  </cols>
  <sheetData>
    <row r="1" spans="1:17" ht="57" x14ac:dyDescent="0.25">
      <c r="A1" s="89" t="s">
        <v>205</v>
      </c>
      <c r="B1" s="89" t="s">
        <v>0</v>
      </c>
      <c r="C1" s="89" t="s">
        <v>230</v>
      </c>
      <c r="D1" s="89" t="s">
        <v>231</v>
      </c>
      <c r="E1" s="89" t="s">
        <v>232</v>
      </c>
      <c r="F1" s="89" t="s">
        <v>233</v>
      </c>
      <c r="G1" s="89" t="s">
        <v>234</v>
      </c>
      <c r="H1" s="89" t="s">
        <v>235</v>
      </c>
      <c r="I1" s="89" t="s">
        <v>236</v>
      </c>
      <c r="J1" s="89" t="s">
        <v>237</v>
      </c>
      <c r="K1" s="90" t="s">
        <v>238</v>
      </c>
      <c r="L1" s="89" t="s">
        <v>239</v>
      </c>
      <c r="M1" s="89" t="s">
        <v>240</v>
      </c>
      <c r="N1" s="89" t="s">
        <v>241</v>
      </c>
      <c r="O1" s="91" t="s">
        <v>242</v>
      </c>
      <c r="P1" s="89" t="s">
        <v>243</v>
      </c>
      <c r="Q1" s="89" t="s">
        <v>244</v>
      </c>
    </row>
    <row r="2" spans="1:17" x14ac:dyDescent="0.25">
      <c r="A2" s="107">
        <v>44165</v>
      </c>
      <c r="B2" s="92" t="str">
        <f>+asset_level_drivers!$I$1</f>
        <v>Tracker</v>
      </c>
      <c r="C2" s="93">
        <v>30</v>
      </c>
      <c r="D2" s="94">
        <v>74.324601020574605</v>
      </c>
      <c r="E2" s="94">
        <v>1071.4691785430909</v>
      </c>
      <c r="F2" s="94">
        <v>142.63044555664061</v>
      </c>
      <c r="G2" s="94">
        <v>131.66354622936248</v>
      </c>
      <c r="H2" s="94">
        <v>57.646636140584953</v>
      </c>
      <c r="I2" s="94">
        <v>615.22392932510365</v>
      </c>
      <c r="J2" s="94">
        <v>111.8335073299408</v>
      </c>
      <c r="K2" s="95">
        <v>890.41522277992965</v>
      </c>
      <c r="L2" s="94">
        <f t="shared" ref="L2:L65" si="0">+O2+P2</f>
        <v>0</v>
      </c>
      <c r="M2" s="94">
        <v>0</v>
      </c>
      <c r="N2" s="94">
        <v>0</v>
      </c>
      <c r="O2" s="96">
        <v>0</v>
      </c>
      <c r="P2" s="95">
        <v>0</v>
      </c>
      <c r="Q2" s="97">
        <f>+monthly_drivers_0!Q2*1.25</f>
        <v>14.524999999999999</v>
      </c>
    </row>
    <row r="3" spans="1:17" x14ac:dyDescent="0.25">
      <c r="A3" s="98">
        <f t="shared" ref="A3:A66" si="1">+EOMONTH(A2,1)</f>
        <v>44196</v>
      </c>
      <c r="B3" s="98" t="str">
        <f t="shared" ref="B3:B66" si="2">+B2</f>
        <v>Tracker</v>
      </c>
      <c r="C3" s="99">
        <v>30</v>
      </c>
      <c r="D3" s="100">
        <v>70.351764066457747</v>
      </c>
      <c r="E3" s="100">
        <v>1036.7828800506593</v>
      </c>
      <c r="F3" s="100">
        <v>138.00463073730467</v>
      </c>
      <c r="G3" s="100">
        <v>123.84373353195191</v>
      </c>
      <c r="H3" s="100">
        <v>54.593266348838824</v>
      </c>
      <c r="I3" s="100">
        <v>595.44010112762453</v>
      </c>
      <c r="J3" s="100">
        <v>108.2257407517433</v>
      </c>
      <c r="K3" s="101">
        <v>873.40566289258004</v>
      </c>
      <c r="L3" s="102">
        <f t="shared" si="0"/>
        <v>0</v>
      </c>
      <c r="M3" s="102">
        <v>0</v>
      </c>
      <c r="N3" s="102">
        <v>0</v>
      </c>
      <c r="O3" s="103">
        <v>0</v>
      </c>
      <c r="P3" s="104">
        <v>0</v>
      </c>
      <c r="Q3" s="105">
        <f>+monthly_drivers_0!Q3*1.25</f>
        <v>14.524999999999999</v>
      </c>
    </row>
    <row r="4" spans="1:17" x14ac:dyDescent="0.25">
      <c r="A4" s="106">
        <f t="shared" si="1"/>
        <v>44227</v>
      </c>
      <c r="B4" s="106" t="str">
        <f t="shared" si="2"/>
        <v>Tracker</v>
      </c>
      <c r="C4" s="93">
        <v>30</v>
      </c>
      <c r="D4" s="94">
        <v>66.874121451139445</v>
      </c>
      <c r="E4" s="94">
        <v>1004.6512006225586</v>
      </c>
      <c r="F4" s="94">
        <v>128.59557934570313</v>
      </c>
      <c r="G4" s="94">
        <v>117.04549415302276</v>
      </c>
      <c r="H4" s="94">
        <v>51.917840893507005</v>
      </c>
      <c r="I4" s="94">
        <v>577.10690758895885</v>
      </c>
      <c r="J4" s="94">
        <v>100.86362778520582</v>
      </c>
      <c r="K4" s="95">
        <v>852.73271001744274</v>
      </c>
      <c r="L4" s="94">
        <f t="shared" si="0"/>
        <v>0</v>
      </c>
      <c r="M4" s="94">
        <v>0</v>
      </c>
      <c r="N4" s="94">
        <v>0</v>
      </c>
      <c r="O4" s="96">
        <v>0</v>
      </c>
      <c r="P4" s="95">
        <v>0</v>
      </c>
      <c r="Q4" s="97">
        <f>+monthly_drivers_0!Q4*1.25</f>
        <v>14.524999999999999</v>
      </c>
    </row>
    <row r="5" spans="1:17" x14ac:dyDescent="0.25">
      <c r="A5" s="98">
        <f t="shared" si="1"/>
        <v>44255</v>
      </c>
      <c r="B5" s="98" t="str">
        <f t="shared" si="2"/>
        <v>Tracker</v>
      </c>
      <c r="C5" s="99">
        <v>30</v>
      </c>
      <c r="D5" s="100">
        <v>63.794284758329383</v>
      </c>
      <c r="E5" s="100">
        <v>974.77765463256856</v>
      </c>
      <c r="F5" s="100">
        <v>121.25489025878903</v>
      </c>
      <c r="G5" s="100">
        <v>111.06591028308864</v>
      </c>
      <c r="H5" s="100">
        <v>49.546346637487403</v>
      </c>
      <c r="I5" s="100">
        <v>560.05643585205087</v>
      </c>
      <c r="J5" s="100">
        <v>95.120571219444287</v>
      </c>
      <c r="K5" s="101">
        <v>823.11531785696752</v>
      </c>
      <c r="L5" s="102">
        <f t="shared" si="0"/>
        <v>0</v>
      </c>
      <c r="M5" s="102">
        <v>0</v>
      </c>
      <c r="N5" s="102">
        <v>0</v>
      </c>
      <c r="O5" s="103">
        <v>0</v>
      </c>
      <c r="P5" s="104">
        <v>0</v>
      </c>
      <c r="Q5" s="105">
        <f>+monthly_drivers_0!Q5*1.25</f>
        <v>9.0625</v>
      </c>
    </row>
    <row r="6" spans="1:17" x14ac:dyDescent="0.25">
      <c r="A6" s="106">
        <f t="shared" si="1"/>
        <v>44286</v>
      </c>
      <c r="B6" s="106" t="str">
        <f t="shared" si="2"/>
        <v>Tracker</v>
      </c>
      <c r="C6" s="93">
        <v>30</v>
      </c>
      <c r="D6" s="94">
        <v>61.040259737730018</v>
      </c>
      <c r="E6" s="94">
        <v>946.91206967163089</v>
      </c>
      <c r="F6" s="94">
        <v>117.78112988281248</v>
      </c>
      <c r="G6" s="94">
        <v>105.75457901287081</v>
      </c>
      <c r="H6" s="94">
        <v>47.424025746107105</v>
      </c>
      <c r="I6" s="94">
        <v>544.14698632812497</v>
      </c>
      <c r="J6" s="94">
        <v>92.408738670349123</v>
      </c>
      <c r="K6" s="95">
        <v>810.28995686256872</v>
      </c>
      <c r="L6" s="94">
        <f t="shared" si="0"/>
        <v>1410</v>
      </c>
      <c r="M6" s="94">
        <v>0</v>
      </c>
      <c r="N6" s="94">
        <v>0</v>
      </c>
      <c r="O6" s="96">
        <v>0</v>
      </c>
      <c r="P6" s="95">
        <f>160+1250</f>
        <v>1410</v>
      </c>
      <c r="Q6" s="97">
        <f>+monthly_drivers_0!Q6*1.25</f>
        <v>9.0625</v>
      </c>
    </row>
    <row r="7" spans="1:17" x14ac:dyDescent="0.25">
      <c r="A7" s="98">
        <f t="shared" si="1"/>
        <v>44316</v>
      </c>
      <c r="B7" s="98" t="str">
        <f t="shared" si="2"/>
        <v>Tracker</v>
      </c>
      <c r="C7" s="99">
        <v>30</v>
      </c>
      <c r="D7" s="100">
        <v>58.557436991214757</v>
      </c>
      <c r="E7" s="100">
        <v>925.33759907531737</v>
      </c>
      <c r="F7" s="100">
        <v>114.53103405761719</v>
      </c>
      <c r="G7" s="100">
        <v>100.9972824459076</v>
      </c>
      <c r="H7" s="100">
        <v>45.509305843830106</v>
      </c>
      <c r="I7" s="100">
        <v>531.77489567184455</v>
      </c>
      <c r="J7" s="100">
        <v>89.870794454097748</v>
      </c>
      <c r="K7" s="101">
        <v>795.65129193651671</v>
      </c>
      <c r="L7" s="102">
        <f t="shared" si="0"/>
        <v>0</v>
      </c>
      <c r="M7" s="102">
        <v>0</v>
      </c>
      <c r="N7" s="102">
        <v>0</v>
      </c>
      <c r="O7" s="103">
        <v>0</v>
      </c>
      <c r="P7" s="104">
        <v>0</v>
      </c>
      <c r="Q7" s="105">
        <f>+monthly_drivers_0!Q7*1.25</f>
        <v>9.0625</v>
      </c>
    </row>
    <row r="8" spans="1:17" x14ac:dyDescent="0.25">
      <c r="A8" s="106">
        <f t="shared" si="1"/>
        <v>44347</v>
      </c>
      <c r="B8" s="106" t="str">
        <f t="shared" si="2"/>
        <v>Tracker</v>
      </c>
      <c r="C8" s="93">
        <v>30</v>
      </c>
      <c r="D8" s="94">
        <v>56.303479994535429</v>
      </c>
      <c r="E8" s="94">
        <v>900.80485252380356</v>
      </c>
      <c r="F8" s="94">
        <v>111.481892578125</v>
      </c>
      <c r="G8" s="94">
        <v>96.705483595848079</v>
      </c>
      <c r="H8" s="94">
        <v>43.769931073188786</v>
      </c>
      <c r="I8" s="94">
        <v>517.76096919631959</v>
      </c>
      <c r="J8" s="94">
        <v>87.489132695198052</v>
      </c>
      <c r="K8" s="95">
        <v>781.19426302027705</v>
      </c>
      <c r="L8" s="94">
        <f t="shared" si="0"/>
        <v>160</v>
      </c>
      <c r="M8" s="94">
        <v>0</v>
      </c>
      <c r="N8" s="94">
        <v>0</v>
      </c>
      <c r="O8" s="96">
        <v>0</v>
      </c>
      <c r="P8" s="95">
        <v>160</v>
      </c>
      <c r="Q8" s="97">
        <f>+monthly_drivers_0!Q8*1.25</f>
        <v>9.0625</v>
      </c>
    </row>
    <row r="9" spans="1:17" x14ac:dyDescent="0.25">
      <c r="A9" s="98">
        <f t="shared" si="1"/>
        <v>44377</v>
      </c>
      <c r="B9" s="98" t="str">
        <f t="shared" si="2"/>
        <v>Tracker</v>
      </c>
      <c r="C9" s="99">
        <v>30</v>
      </c>
      <c r="D9" s="100">
        <v>54.244943532228469</v>
      </c>
      <c r="E9" s="100">
        <v>877.73026095581042</v>
      </c>
      <c r="F9" s="100">
        <v>108.61411987304689</v>
      </c>
      <c r="G9" s="100">
        <v>92.809316781044018</v>
      </c>
      <c r="H9" s="100">
        <v>42.180400345444667</v>
      </c>
      <c r="I9" s="100">
        <v>504.57644173812878</v>
      </c>
      <c r="J9" s="100">
        <v>85.248566360950463</v>
      </c>
      <c r="K9" s="101">
        <v>759.24414085108037</v>
      </c>
      <c r="L9" s="102">
        <f t="shared" si="0"/>
        <v>1250</v>
      </c>
      <c r="M9" s="102">
        <v>0</v>
      </c>
      <c r="N9" s="102">
        <v>0</v>
      </c>
      <c r="O9" s="103">
        <v>0</v>
      </c>
      <c r="P9" s="104">
        <f>0+1250</f>
        <v>1250</v>
      </c>
      <c r="Q9" s="105">
        <f>+monthly_drivers_0!Q9*1.25</f>
        <v>9.0625</v>
      </c>
    </row>
    <row r="10" spans="1:17" x14ac:dyDescent="0.25">
      <c r="A10" s="106">
        <f t="shared" si="1"/>
        <v>44408</v>
      </c>
      <c r="B10" s="106" t="str">
        <f t="shared" si="2"/>
        <v>Tracker</v>
      </c>
      <c r="C10" s="93">
        <v>30</v>
      </c>
      <c r="D10" s="94">
        <v>52.354985831737508</v>
      </c>
      <c r="E10" s="94">
        <v>855.97714024353013</v>
      </c>
      <c r="F10" s="94">
        <v>105.9107108154297</v>
      </c>
      <c r="G10" s="94">
        <v>89.252799922943112</v>
      </c>
      <c r="H10" s="94">
        <v>40.720230287909509</v>
      </c>
      <c r="I10" s="94">
        <v>492.14379484939576</v>
      </c>
      <c r="J10" s="94">
        <v>83.135903819084177</v>
      </c>
      <c r="K10" s="95">
        <v>742.26746496087299</v>
      </c>
      <c r="L10" s="94">
        <f t="shared" si="0"/>
        <v>0</v>
      </c>
      <c r="M10" s="94">
        <v>0</v>
      </c>
      <c r="N10" s="94">
        <v>0</v>
      </c>
      <c r="O10" s="96">
        <v>0</v>
      </c>
      <c r="P10" s="95">
        <v>0</v>
      </c>
      <c r="Q10" s="97">
        <f>+monthly_drivers_0!Q10*1.25</f>
        <v>9.0625</v>
      </c>
    </row>
    <row r="11" spans="1:17" x14ac:dyDescent="0.25">
      <c r="A11" s="98">
        <f t="shared" si="1"/>
        <v>44439</v>
      </c>
      <c r="B11" s="98" t="str">
        <f t="shared" si="2"/>
        <v>Tracker</v>
      </c>
      <c r="C11" s="99">
        <v>30</v>
      </c>
      <c r="D11" s="100">
        <v>50.611749528408048</v>
      </c>
      <c r="E11" s="100">
        <v>835.42613160705559</v>
      </c>
      <c r="F11" s="100">
        <v>103.35681542968749</v>
      </c>
      <c r="G11" s="100">
        <v>85.990464502334603</v>
      </c>
      <c r="H11" s="100">
        <v>39.372729517102243</v>
      </c>
      <c r="I11" s="100">
        <v>480.39532112503059</v>
      </c>
      <c r="J11" s="100">
        <v>81.139626986980446</v>
      </c>
      <c r="K11" s="101">
        <v>729.06317647123319</v>
      </c>
      <c r="L11" s="102">
        <f t="shared" si="0"/>
        <v>0</v>
      </c>
      <c r="M11" s="102">
        <v>0</v>
      </c>
      <c r="N11" s="102">
        <v>0</v>
      </c>
      <c r="O11" s="103">
        <v>0</v>
      </c>
      <c r="P11" s="104">
        <v>0</v>
      </c>
      <c r="Q11" s="105">
        <f>+monthly_drivers_0!Q11*1.25</f>
        <v>9.0625</v>
      </c>
    </row>
    <row r="12" spans="1:17" x14ac:dyDescent="0.25">
      <c r="A12" s="106">
        <f t="shared" si="1"/>
        <v>44469</v>
      </c>
      <c r="B12" s="106" t="str">
        <f t="shared" si="2"/>
        <v>Tracker</v>
      </c>
      <c r="C12" s="93">
        <v>30</v>
      </c>
      <c r="D12" s="94">
        <v>48.997225429296499</v>
      </c>
      <c r="E12" s="94">
        <v>815.97250679016133</v>
      </c>
      <c r="F12" s="94">
        <v>100.93940893554687</v>
      </c>
      <c r="G12" s="94">
        <v>82.98493576908109</v>
      </c>
      <c r="H12" s="94">
        <v>38.124134521722794</v>
      </c>
      <c r="I12" s="94">
        <v>469.27160573196409</v>
      </c>
      <c r="J12" s="94">
        <v>79.249622929096205</v>
      </c>
      <c r="K12" s="95">
        <v>701.71325720953939</v>
      </c>
      <c r="L12" s="94">
        <f t="shared" si="0"/>
        <v>1818</v>
      </c>
      <c r="M12" s="94">
        <v>0</v>
      </c>
      <c r="N12" s="94">
        <v>0</v>
      </c>
      <c r="O12" s="96">
        <v>0</v>
      </c>
      <c r="P12" s="95">
        <f>568+1250</f>
        <v>1818</v>
      </c>
      <c r="Q12" s="97">
        <f>+monthly_drivers_0!Q12*1.25</f>
        <v>9.0625</v>
      </c>
    </row>
    <row r="13" spans="1:17" x14ac:dyDescent="0.25">
      <c r="A13" s="98">
        <f t="shared" si="1"/>
        <v>44500</v>
      </c>
      <c r="B13" s="98" t="str">
        <f t="shared" si="2"/>
        <v>Tracker</v>
      </c>
      <c r="C13" s="99">
        <v>30</v>
      </c>
      <c r="D13" s="100">
        <v>47.496401734113697</v>
      </c>
      <c r="E13" s="100">
        <v>797.52394258117658</v>
      </c>
      <c r="F13" s="100">
        <v>98.647005859375014</v>
      </c>
      <c r="G13" s="100">
        <v>80.205162654876702</v>
      </c>
      <c r="H13" s="100">
        <v>36.962965988397599</v>
      </c>
      <c r="I13" s="100">
        <v>458.72022278976453</v>
      </c>
      <c r="J13" s="100">
        <v>77.456978334426879</v>
      </c>
      <c r="K13" s="101">
        <v>677.51425591677435</v>
      </c>
      <c r="L13" s="102">
        <f t="shared" si="0"/>
        <v>44</v>
      </c>
      <c r="M13" s="102">
        <v>0</v>
      </c>
      <c r="N13" s="102">
        <v>0</v>
      </c>
      <c r="O13" s="103">
        <v>0</v>
      </c>
      <c r="P13" s="104">
        <v>44</v>
      </c>
      <c r="Q13" s="105">
        <f>+monthly_drivers_0!Q13*1.25</f>
        <v>9.0625</v>
      </c>
    </row>
    <row r="14" spans="1:17" x14ac:dyDescent="0.25">
      <c r="A14" s="106">
        <f t="shared" si="1"/>
        <v>44530</v>
      </c>
      <c r="B14" s="106" t="str">
        <f t="shared" si="2"/>
        <v>Tracker</v>
      </c>
      <c r="C14" s="93">
        <v>30</v>
      </c>
      <c r="D14" s="94">
        <v>46.096651465892784</v>
      </c>
      <c r="E14" s="94">
        <v>779.99862199401855</v>
      </c>
      <c r="F14" s="94">
        <v>96.469427856445321</v>
      </c>
      <c r="G14" s="94">
        <v>77.625105620384232</v>
      </c>
      <c r="H14" s="94">
        <v>35.879560245513915</v>
      </c>
      <c r="I14" s="94">
        <v>448.69474370574949</v>
      </c>
      <c r="J14" s="94">
        <v>75.753787963390351</v>
      </c>
      <c r="K14" s="95">
        <v>644.93219189828642</v>
      </c>
      <c r="L14" s="94">
        <f t="shared" si="0"/>
        <v>480</v>
      </c>
      <c r="M14" s="94">
        <v>0</v>
      </c>
      <c r="N14" s="94">
        <v>0</v>
      </c>
      <c r="O14" s="96">
        <v>0</v>
      </c>
      <c r="P14" s="95">
        <v>480</v>
      </c>
      <c r="Q14" s="97">
        <f>+monthly_drivers_0!Q14*1.25</f>
        <v>9.0625</v>
      </c>
    </row>
    <row r="15" spans="1:17" x14ac:dyDescent="0.25">
      <c r="A15" s="98">
        <f t="shared" si="1"/>
        <v>44561</v>
      </c>
      <c r="B15" s="98" t="str">
        <f t="shared" si="2"/>
        <v>Tracker</v>
      </c>
      <c r="C15" s="99">
        <v>30</v>
      </c>
      <c r="D15" s="100">
        <v>44.787250558137906</v>
      </c>
      <c r="E15" s="100">
        <v>763.32380920410151</v>
      </c>
      <c r="F15" s="100">
        <v>94.397628906250006</v>
      </c>
      <c r="G15" s="100">
        <v>75.22273363494871</v>
      </c>
      <c r="H15" s="100">
        <v>34.865705967187878</v>
      </c>
      <c r="I15" s="100">
        <v>439.15384157562261</v>
      </c>
      <c r="J15" s="100">
        <v>74.133026698112474</v>
      </c>
      <c r="K15" s="101">
        <v>635.50909737583993</v>
      </c>
      <c r="L15" s="102">
        <f t="shared" si="0"/>
        <v>1250</v>
      </c>
      <c r="M15" s="102">
        <v>0</v>
      </c>
      <c r="N15" s="102">
        <v>0</v>
      </c>
      <c r="O15" s="103">
        <v>0</v>
      </c>
      <c r="P15" s="104">
        <f>0+1250</f>
        <v>1250</v>
      </c>
      <c r="Q15" s="105">
        <f>+monthly_drivers_0!Q15*1.25</f>
        <v>9.0625</v>
      </c>
    </row>
    <row r="16" spans="1:17" x14ac:dyDescent="0.25">
      <c r="A16" s="106">
        <f t="shared" si="1"/>
        <v>44592</v>
      </c>
      <c r="B16" s="106" t="str">
        <f t="shared" si="2"/>
        <v>Tracker</v>
      </c>
      <c r="C16" s="93">
        <v>30</v>
      </c>
      <c r="D16" s="94">
        <v>43.559022231340386</v>
      </c>
      <c r="E16" s="94">
        <v>747.43452145385743</v>
      </c>
      <c r="F16" s="94">
        <v>92.423524658203121</v>
      </c>
      <c r="G16" s="94">
        <v>72.979265336990352</v>
      </c>
      <c r="H16" s="94">
        <v>33.914371593952175</v>
      </c>
      <c r="I16" s="94">
        <v>430.06062199401856</v>
      </c>
      <c r="J16" s="94">
        <v>72.588411561965927</v>
      </c>
      <c r="K16" s="95">
        <v>626.59454953032741</v>
      </c>
      <c r="L16" s="94">
        <f t="shared" si="0"/>
        <v>0</v>
      </c>
      <c r="M16" s="94">
        <v>0</v>
      </c>
      <c r="N16" s="94">
        <v>0</v>
      </c>
      <c r="O16" s="96">
        <v>0</v>
      </c>
      <c r="P16" s="95">
        <v>0</v>
      </c>
      <c r="Q16" s="97">
        <f>+monthly_drivers_0!Q16*1.25</f>
        <v>9.0625</v>
      </c>
    </row>
    <row r="17" spans="1:17" x14ac:dyDescent="0.25">
      <c r="A17" s="98">
        <f t="shared" si="1"/>
        <v>44620</v>
      </c>
      <c r="B17" s="98" t="str">
        <f t="shared" si="2"/>
        <v>Tracker</v>
      </c>
      <c r="C17" s="99">
        <v>30</v>
      </c>
      <c r="D17" s="100">
        <v>42.404064208745957</v>
      </c>
      <c r="E17" s="100">
        <v>732.27255783081023</v>
      </c>
      <c r="F17" s="100">
        <v>90.53987585449218</v>
      </c>
      <c r="G17" s="100">
        <v>70.878576894760116</v>
      </c>
      <c r="H17" s="100">
        <v>33.019498439669611</v>
      </c>
      <c r="I17" s="100">
        <v>421.38199967956552</v>
      </c>
      <c r="J17" s="100">
        <v>71.114317262172705</v>
      </c>
      <c r="K17" s="101">
        <v>618.14447407534726</v>
      </c>
      <c r="L17" s="102">
        <f t="shared" si="0"/>
        <v>0</v>
      </c>
      <c r="M17" s="102">
        <v>0</v>
      </c>
      <c r="N17" s="102">
        <v>0</v>
      </c>
      <c r="O17" s="103">
        <v>0</v>
      </c>
      <c r="P17" s="104">
        <v>0</v>
      </c>
      <c r="Q17" s="105">
        <f>+monthly_drivers_0!Q17*1.25</f>
        <v>9.0625</v>
      </c>
    </row>
    <row r="18" spans="1:17" x14ac:dyDescent="0.25">
      <c r="A18" s="106">
        <f t="shared" si="1"/>
        <v>44651</v>
      </c>
      <c r="B18" s="106" t="str">
        <f t="shared" si="2"/>
        <v>Tracker</v>
      </c>
      <c r="C18" s="93">
        <v>30</v>
      </c>
      <c r="D18" s="94">
        <v>41.315520529270174</v>
      </c>
      <c r="E18" s="94">
        <v>717.78555812072761</v>
      </c>
      <c r="F18" s="94">
        <v>88.740167968750015</v>
      </c>
      <c r="G18" s="94">
        <v>68.906734348297121</v>
      </c>
      <c r="H18" s="94">
        <v>32.175827982902526</v>
      </c>
      <c r="I18" s="94">
        <v>413.08823218536372</v>
      </c>
      <c r="J18" s="94">
        <v>69.705680428504962</v>
      </c>
      <c r="K18" s="95">
        <v>610.12007491144539</v>
      </c>
      <c r="L18" s="94">
        <f t="shared" si="0"/>
        <v>1250</v>
      </c>
      <c r="M18" s="94">
        <v>0</v>
      </c>
      <c r="N18" s="94">
        <v>0</v>
      </c>
      <c r="O18" s="96">
        <v>0</v>
      </c>
      <c r="P18" s="95">
        <f>0+1250</f>
        <v>1250</v>
      </c>
      <c r="Q18" s="97">
        <f>+monthly_drivers_0!Q18*1.25</f>
        <v>9.0625</v>
      </c>
    </row>
    <row r="19" spans="1:17" x14ac:dyDescent="0.25">
      <c r="A19" s="98">
        <f t="shared" si="1"/>
        <v>44681</v>
      </c>
      <c r="B19" s="98" t="str">
        <f t="shared" si="2"/>
        <v>Tracker</v>
      </c>
      <c r="C19" s="99">
        <v>30</v>
      </c>
      <c r="D19" s="100">
        <v>40.287409913301474</v>
      </c>
      <c r="E19" s="100">
        <v>703.92630377197258</v>
      </c>
      <c r="F19" s="100">
        <v>87.0185305175781</v>
      </c>
      <c r="G19" s="100">
        <v>67.051623434066798</v>
      </c>
      <c r="H19" s="100">
        <v>31.378769104242323</v>
      </c>
      <c r="I19" s="100">
        <v>405.15245839118961</v>
      </c>
      <c r="J19" s="100">
        <v>68.357936003208167</v>
      </c>
      <c r="K19" s="101">
        <v>602.48704351443052</v>
      </c>
      <c r="L19" s="102">
        <f t="shared" si="0"/>
        <v>0</v>
      </c>
      <c r="M19" s="102">
        <v>0</v>
      </c>
      <c r="N19" s="102">
        <v>0</v>
      </c>
      <c r="O19" s="103">
        <v>0</v>
      </c>
      <c r="P19" s="104">
        <v>0</v>
      </c>
      <c r="Q19" s="105">
        <f>+monthly_drivers_0!Q19*1.25</f>
        <v>9.0625</v>
      </c>
    </row>
    <row r="20" spans="1:17" x14ac:dyDescent="0.25">
      <c r="A20" s="106">
        <f t="shared" si="1"/>
        <v>44712</v>
      </c>
      <c r="B20" s="106" t="str">
        <f t="shared" si="2"/>
        <v>Tracker</v>
      </c>
      <c r="C20" s="93">
        <v>30</v>
      </c>
      <c r="D20" s="94">
        <v>39.314484731912614</v>
      </c>
      <c r="E20" s="94">
        <v>690.65206088256843</v>
      </c>
      <c r="F20" s="94">
        <v>85.369645019531262</v>
      </c>
      <c r="G20" s="94">
        <v>65.302658410072311</v>
      </c>
      <c r="H20" s="94">
        <v>30.624292518258095</v>
      </c>
      <c r="I20" s="94">
        <v>397.55039338493339</v>
      </c>
      <c r="J20" s="94">
        <v>67.066948390007028</v>
      </c>
      <c r="K20" s="95">
        <v>558.34569554334882</v>
      </c>
      <c r="L20" s="94">
        <f t="shared" si="0"/>
        <v>1280</v>
      </c>
      <c r="M20" s="94">
        <v>0</v>
      </c>
      <c r="N20" s="94">
        <v>0</v>
      </c>
      <c r="O20" s="96">
        <v>0</v>
      </c>
      <c r="P20" s="95">
        <v>1280</v>
      </c>
      <c r="Q20" s="97">
        <f>+monthly_drivers_0!Q20*1.25</f>
        <v>9.0625</v>
      </c>
    </row>
    <row r="21" spans="1:17" x14ac:dyDescent="0.25">
      <c r="A21" s="98">
        <f t="shared" si="1"/>
        <v>44742</v>
      </c>
      <c r="B21" s="98" t="str">
        <f t="shared" si="2"/>
        <v>Tracker</v>
      </c>
      <c r="C21" s="99">
        <v>30</v>
      </c>
      <c r="D21" s="100">
        <v>38.392118380546577</v>
      </c>
      <c r="E21" s="100">
        <v>677.92406668090814</v>
      </c>
      <c r="F21" s="100">
        <v>83.788690307617173</v>
      </c>
      <c r="G21" s="100">
        <v>63.650539854049676</v>
      </c>
      <c r="H21" s="100">
        <v>29.908842860817913</v>
      </c>
      <c r="I21" s="100">
        <v>390.25998625564569</v>
      </c>
      <c r="J21" s="100">
        <v>65.828966258049022</v>
      </c>
      <c r="K21" s="101">
        <v>551.57205736720562</v>
      </c>
      <c r="L21" s="102">
        <f t="shared" si="0"/>
        <v>1250</v>
      </c>
      <c r="M21" s="102">
        <v>0</v>
      </c>
      <c r="N21" s="102">
        <v>0</v>
      </c>
      <c r="O21" s="103">
        <v>0</v>
      </c>
      <c r="P21" s="104">
        <f>0+1250</f>
        <v>1250</v>
      </c>
      <c r="Q21" s="105">
        <f>+monthly_drivers_0!Q21*1.25</f>
        <v>9.0625</v>
      </c>
    </row>
    <row r="22" spans="1:17" x14ac:dyDescent="0.25">
      <c r="A22" s="106">
        <f t="shared" si="1"/>
        <v>44773</v>
      </c>
      <c r="B22" s="106" t="str">
        <f t="shared" si="2"/>
        <v>Tracker</v>
      </c>
      <c r="C22" s="93">
        <v>30</v>
      </c>
      <c r="D22" s="94">
        <v>37.516212132930761</v>
      </c>
      <c r="E22" s="94">
        <v>665.70702655029288</v>
      </c>
      <c r="F22" s="94">
        <v>82.271275878906238</v>
      </c>
      <c r="G22" s="94">
        <v>62.087059968948367</v>
      </c>
      <c r="H22" s="94">
        <v>29.229270488739019</v>
      </c>
      <c r="I22" s="94">
        <v>383.26115922737125</v>
      </c>
      <c r="J22" s="94">
        <v>64.640574155807514</v>
      </c>
      <c r="K22" s="95">
        <v>545.09890517652036</v>
      </c>
      <c r="L22" s="94">
        <f t="shared" si="0"/>
        <v>0</v>
      </c>
      <c r="M22" s="94">
        <v>0</v>
      </c>
      <c r="N22" s="94">
        <v>0</v>
      </c>
      <c r="O22" s="96">
        <v>0</v>
      </c>
      <c r="P22" s="95">
        <v>0</v>
      </c>
      <c r="Q22" s="97">
        <f>+monthly_drivers_0!Q22*1.25</f>
        <v>9.0625</v>
      </c>
    </row>
    <row r="23" spans="1:17" x14ac:dyDescent="0.25">
      <c r="A23" s="98">
        <f t="shared" si="1"/>
        <v>44804</v>
      </c>
      <c r="B23" s="98" t="str">
        <f t="shared" si="2"/>
        <v>Tracker</v>
      </c>
      <c r="C23" s="99">
        <v>30</v>
      </c>
      <c r="D23" s="100">
        <v>36.683119200468063</v>
      </c>
      <c r="E23" s="100">
        <v>653.96877633667009</v>
      </c>
      <c r="F23" s="100">
        <v>80.813401123046845</v>
      </c>
      <c r="G23" s="100">
        <v>60.604945872306821</v>
      </c>
      <c r="H23" s="100">
        <v>28.582770879745482</v>
      </c>
      <c r="I23" s="100">
        <v>376.53560835456852</v>
      </c>
      <c r="J23" s="100">
        <v>63.498658211708069</v>
      </c>
      <c r="K23" s="101">
        <v>538.90506189829102</v>
      </c>
      <c r="L23" s="102">
        <f t="shared" si="0"/>
        <v>0</v>
      </c>
      <c r="M23" s="102">
        <v>0</v>
      </c>
      <c r="N23" s="102">
        <v>0</v>
      </c>
      <c r="O23" s="103">
        <v>0</v>
      </c>
      <c r="P23" s="104">
        <v>0</v>
      </c>
      <c r="Q23" s="105">
        <f>+monthly_drivers_0!Q23*1.25</f>
        <v>9.0625</v>
      </c>
    </row>
    <row r="24" spans="1:17" x14ac:dyDescent="0.25">
      <c r="A24" s="106">
        <f t="shared" si="1"/>
        <v>44834</v>
      </c>
      <c r="B24" s="106" t="str">
        <f t="shared" si="2"/>
        <v>Tracker</v>
      </c>
      <c r="C24" s="93">
        <v>30</v>
      </c>
      <c r="D24" s="94">
        <v>35.889583810329427</v>
      </c>
      <c r="E24" s="94">
        <v>646.32789866638188</v>
      </c>
      <c r="F24" s="94">
        <v>79.865219238281242</v>
      </c>
      <c r="G24" s="94">
        <v>59.197722125053403</v>
      </c>
      <c r="H24" s="94">
        <v>27.966839359045029</v>
      </c>
      <c r="I24" s="94">
        <v>372.08064190292362</v>
      </c>
      <c r="J24" s="94">
        <v>62.743061536312112</v>
      </c>
      <c r="K24" s="95">
        <v>534.26280962142346</v>
      </c>
      <c r="L24" s="94">
        <f t="shared" si="0"/>
        <v>1250</v>
      </c>
      <c r="M24" s="94">
        <v>0</v>
      </c>
      <c r="N24" s="94">
        <v>0</v>
      </c>
      <c r="O24" s="96">
        <v>0</v>
      </c>
      <c r="P24" s="95">
        <f>0+1250</f>
        <v>1250</v>
      </c>
      <c r="Q24" s="97">
        <f>+monthly_drivers_0!Q24*1.25</f>
        <v>9.0625</v>
      </c>
    </row>
    <row r="25" spans="1:17" x14ac:dyDescent="0.25">
      <c r="A25" s="98">
        <f t="shared" si="1"/>
        <v>44865</v>
      </c>
      <c r="B25" s="98" t="str">
        <f t="shared" si="2"/>
        <v>Tracker</v>
      </c>
      <c r="C25" s="99">
        <v>30</v>
      </c>
      <c r="D25" s="100">
        <v>35.132686151027691</v>
      </c>
      <c r="E25" s="100">
        <v>635.46142622375498</v>
      </c>
      <c r="F25" s="100">
        <v>78.515750976562487</v>
      </c>
      <c r="G25" s="100">
        <v>57.859619997978214</v>
      </c>
      <c r="H25" s="100">
        <v>27.379228236556052</v>
      </c>
      <c r="I25" s="100">
        <v>365.85282106018064</v>
      </c>
      <c r="J25" s="100">
        <v>61.685789902687077</v>
      </c>
      <c r="K25" s="101">
        <v>528.5720512945652</v>
      </c>
      <c r="L25" s="102">
        <f t="shared" si="0"/>
        <v>0</v>
      </c>
      <c r="M25" s="102">
        <v>0</v>
      </c>
      <c r="N25" s="102">
        <v>0</v>
      </c>
      <c r="O25" s="103">
        <v>0</v>
      </c>
      <c r="P25" s="104">
        <v>0</v>
      </c>
      <c r="Q25" s="105">
        <f>+monthly_drivers_0!Q25*1.25</f>
        <v>9.0625</v>
      </c>
    </row>
    <row r="26" spans="1:17" x14ac:dyDescent="0.25">
      <c r="A26" s="106">
        <f t="shared" si="1"/>
        <v>44895</v>
      </c>
      <c r="B26" s="106" t="str">
        <f t="shared" si="2"/>
        <v>Tracker</v>
      </c>
      <c r="C26" s="93">
        <v>30</v>
      </c>
      <c r="D26" s="94">
        <v>34.409799361228956</v>
      </c>
      <c r="E26" s="94">
        <v>624.99260963439929</v>
      </c>
      <c r="F26" s="94">
        <v>77.215731079101559</v>
      </c>
      <c r="G26" s="94">
        <v>56.585350122451786</v>
      </c>
      <c r="H26" s="94">
        <v>26.817915603756902</v>
      </c>
      <c r="I26" s="94">
        <v>359.85208685493473</v>
      </c>
      <c r="J26" s="94">
        <v>60.667138456344617</v>
      </c>
      <c r="K26" s="95">
        <v>523.10835834971067</v>
      </c>
      <c r="L26" s="94">
        <f t="shared" si="0"/>
        <v>0</v>
      </c>
      <c r="M26" s="94">
        <v>0</v>
      </c>
      <c r="N26" s="94">
        <v>0</v>
      </c>
      <c r="O26" s="96">
        <v>0</v>
      </c>
      <c r="P26" s="95">
        <v>0</v>
      </c>
      <c r="Q26" s="97">
        <f>+monthly_drivers_0!Q26*1.25</f>
        <v>6.875</v>
      </c>
    </row>
    <row r="27" spans="1:17" x14ac:dyDescent="0.25">
      <c r="A27" s="98">
        <f t="shared" si="1"/>
        <v>44926</v>
      </c>
      <c r="B27" s="98" t="str">
        <f t="shared" si="2"/>
        <v>Tracker</v>
      </c>
      <c r="C27" s="99">
        <v>30</v>
      </c>
      <c r="D27" s="100">
        <v>33.718552740573898</v>
      </c>
      <c r="E27" s="100">
        <v>614.89865644836436</v>
      </c>
      <c r="F27" s="100">
        <v>75.96232312011719</v>
      </c>
      <c r="G27" s="100">
        <v>55.370192119598386</v>
      </c>
      <c r="H27" s="100">
        <v>26.281075338602069</v>
      </c>
      <c r="I27" s="100">
        <v>354.06547028160094</v>
      </c>
      <c r="J27" s="100">
        <v>59.684897563934328</v>
      </c>
      <c r="K27" s="101">
        <v>517.85734239611031</v>
      </c>
      <c r="L27" s="102">
        <f t="shared" si="0"/>
        <v>1250</v>
      </c>
      <c r="M27" s="102">
        <v>0</v>
      </c>
      <c r="N27" s="102">
        <v>0</v>
      </c>
      <c r="O27" s="103">
        <v>0</v>
      </c>
      <c r="P27" s="104">
        <f>0+1250</f>
        <v>1250</v>
      </c>
      <c r="Q27" s="105">
        <f>+monthly_drivers_0!Q27*1.25</f>
        <v>6.875</v>
      </c>
    </row>
    <row r="28" spans="1:17" x14ac:dyDescent="0.25">
      <c r="A28" s="106">
        <f t="shared" si="1"/>
        <v>44957</v>
      </c>
      <c r="B28" s="106" t="str">
        <f t="shared" si="2"/>
        <v>Tracker</v>
      </c>
      <c r="C28" s="93">
        <v>30</v>
      </c>
      <c r="D28" s="94">
        <v>33.056800718545922</v>
      </c>
      <c r="E28" s="94">
        <v>605.15856025695791</v>
      </c>
      <c r="F28" s="94">
        <v>74.752914550781256</v>
      </c>
      <c r="G28" s="94">
        <v>54.209947218894953</v>
      </c>
      <c r="H28" s="94">
        <v>25.76705389034748</v>
      </c>
      <c r="I28" s="94">
        <v>348.48100174522403</v>
      </c>
      <c r="J28" s="94">
        <v>58.73703167819977</v>
      </c>
      <c r="K28" s="95">
        <v>512.80593347424269</v>
      </c>
      <c r="L28" s="94">
        <f t="shared" si="0"/>
        <v>0</v>
      </c>
      <c r="M28" s="94">
        <v>0</v>
      </c>
      <c r="N28" s="94">
        <v>0</v>
      </c>
      <c r="O28" s="96">
        <v>0</v>
      </c>
      <c r="P28" s="95">
        <v>0</v>
      </c>
      <c r="Q28" s="97">
        <f>+monthly_drivers_0!Q28*1.25</f>
        <v>6.875</v>
      </c>
    </row>
    <row r="29" spans="1:17" x14ac:dyDescent="0.25">
      <c r="A29" s="98">
        <f t="shared" si="1"/>
        <v>44985</v>
      </c>
      <c r="B29" s="98" t="str">
        <f t="shared" si="2"/>
        <v>Tracker</v>
      </c>
      <c r="C29" s="99">
        <v>30</v>
      </c>
      <c r="D29" s="100">
        <v>32.422594929218299</v>
      </c>
      <c r="E29" s="100">
        <v>595.75291932678226</v>
      </c>
      <c r="F29" s="100">
        <v>73.585092529296858</v>
      </c>
      <c r="G29" s="100">
        <v>53.100818932533272</v>
      </c>
      <c r="H29" s="100">
        <v>25.274349917531012</v>
      </c>
      <c r="I29" s="100">
        <v>343.08763286399835</v>
      </c>
      <c r="J29" s="100">
        <v>57.821661406040192</v>
      </c>
      <c r="K29" s="101">
        <v>507.94215953442449</v>
      </c>
      <c r="L29" s="102">
        <f t="shared" si="0"/>
        <v>0</v>
      </c>
      <c r="M29" s="102">
        <v>0</v>
      </c>
      <c r="N29" s="102">
        <v>0</v>
      </c>
      <c r="O29" s="103">
        <v>0</v>
      </c>
      <c r="P29" s="104">
        <v>0</v>
      </c>
      <c r="Q29" s="105">
        <f>+monthly_drivers_0!Q29*1.25</f>
        <v>6.875</v>
      </c>
    </row>
    <row r="30" spans="1:17" x14ac:dyDescent="0.25">
      <c r="A30" s="106">
        <f t="shared" si="1"/>
        <v>45016</v>
      </c>
      <c r="B30" s="106" t="str">
        <f t="shared" si="2"/>
        <v>Tracker</v>
      </c>
      <c r="C30" s="93">
        <v>30</v>
      </c>
      <c r="D30" s="94">
        <v>31.814162066459662</v>
      </c>
      <c r="E30" s="94">
        <v>586.66376960754371</v>
      </c>
      <c r="F30" s="94">
        <v>72.456622680664054</v>
      </c>
      <c r="G30" s="94">
        <v>52.039360926628113</v>
      </c>
      <c r="H30" s="94">
        <v>24.801595835566516</v>
      </c>
      <c r="I30" s="94">
        <v>337.87513066864005</v>
      </c>
      <c r="J30" s="94">
        <v>56.937043745994572</v>
      </c>
      <c r="K30" s="95">
        <v>503.25503941094877</v>
      </c>
      <c r="L30" s="94">
        <f t="shared" si="0"/>
        <v>0</v>
      </c>
      <c r="M30" s="94">
        <v>0</v>
      </c>
      <c r="N30" s="94">
        <v>0</v>
      </c>
      <c r="O30" s="96">
        <v>0</v>
      </c>
      <c r="P30" s="95">
        <v>0</v>
      </c>
      <c r="Q30" s="97">
        <f>+monthly_drivers_0!Q30*1.25</f>
        <v>6.875</v>
      </c>
    </row>
    <row r="31" spans="1:17" x14ac:dyDescent="0.25">
      <c r="A31" s="98">
        <f t="shared" si="1"/>
        <v>45046</v>
      </c>
      <c r="B31" s="98" t="str">
        <f t="shared" si="2"/>
        <v>Tracker</v>
      </c>
      <c r="C31" s="99">
        <v>30</v>
      </c>
      <c r="D31" s="100">
        <v>31.229883386850354</v>
      </c>
      <c r="E31" s="100">
        <v>577.87448221588124</v>
      </c>
      <c r="F31" s="100">
        <v>71.365436035156236</v>
      </c>
      <c r="G31" s="100">
        <v>51.022439133644106</v>
      </c>
      <c r="H31" s="100">
        <v>24.347543361425402</v>
      </c>
      <c r="I31" s="100">
        <v>332.83400808906561</v>
      </c>
      <c r="J31" s="100">
        <v>56.081568753242493</v>
      </c>
      <c r="K31" s="101">
        <v>498.73447639206046</v>
      </c>
      <c r="L31" s="102">
        <f t="shared" si="0"/>
        <v>0</v>
      </c>
      <c r="M31" s="102">
        <v>0</v>
      </c>
      <c r="N31" s="102">
        <v>0</v>
      </c>
      <c r="O31" s="103">
        <v>0</v>
      </c>
      <c r="P31" s="104">
        <v>0</v>
      </c>
      <c r="Q31" s="105">
        <f>+monthly_drivers_0!Q31*1.25</f>
        <v>6.875</v>
      </c>
    </row>
    <row r="32" spans="1:17" x14ac:dyDescent="0.25">
      <c r="A32" s="106">
        <f t="shared" si="1"/>
        <v>45077</v>
      </c>
      <c r="B32" s="106" t="str">
        <f t="shared" si="2"/>
        <v>Tracker</v>
      </c>
      <c r="C32" s="93">
        <v>30</v>
      </c>
      <c r="D32" s="94">
        <v>30.668277538061144</v>
      </c>
      <c r="E32" s="94">
        <v>569.36958695220949</v>
      </c>
      <c r="F32" s="94">
        <v>70.30960839843749</v>
      </c>
      <c r="G32" s="94">
        <v>50.047196151733395</v>
      </c>
      <c r="H32" s="94">
        <v>23.911049154281613</v>
      </c>
      <c r="I32" s="94">
        <v>327.95544454956053</v>
      </c>
      <c r="J32" s="94">
        <v>55.253733815670024</v>
      </c>
      <c r="K32" s="95">
        <v>496.1711557692289</v>
      </c>
      <c r="L32" s="94">
        <f t="shared" si="0"/>
        <v>480</v>
      </c>
      <c r="M32" s="94">
        <v>0</v>
      </c>
      <c r="N32" s="94">
        <v>0</v>
      </c>
      <c r="O32" s="96">
        <v>0</v>
      </c>
      <c r="P32" s="95">
        <v>480</v>
      </c>
      <c r="Q32" s="97">
        <f>+monthly_drivers_0!Q32*1.25</f>
        <v>6.875</v>
      </c>
    </row>
    <row r="33" spans="1:17" x14ac:dyDescent="0.25">
      <c r="A33" s="98">
        <f t="shared" si="1"/>
        <v>45107</v>
      </c>
      <c r="B33" s="98" t="str">
        <f t="shared" si="2"/>
        <v>Tracker</v>
      </c>
      <c r="C33" s="99">
        <v>30</v>
      </c>
      <c r="D33" s="100">
        <v>30.127988126754762</v>
      </c>
      <c r="E33" s="100">
        <v>561.13471250152588</v>
      </c>
      <c r="F33" s="100">
        <v>69.287352905273437</v>
      </c>
      <c r="G33" s="100">
        <v>49.111021376609806</v>
      </c>
      <c r="H33" s="100">
        <v>23.491066665649413</v>
      </c>
      <c r="I33" s="100">
        <v>323.23126820182796</v>
      </c>
      <c r="J33" s="100">
        <v>54.452147338867185</v>
      </c>
      <c r="K33" s="101">
        <v>480.55648104286189</v>
      </c>
      <c r="L33" s="102">
        <f t="shared" si="0"/>
        <v>480</v>
      </c>
      <c r="M33" s="102">
        <v>0</v>
      </c>
      <c r="N33" s="102">
        <v>0</v>
      </c>
      <c r="O33" s="103">
        <v>0</v>
      </c>
      <c r="P33" s="104">
        <v>480</v>
      </c>
      <c r="Q33" s="105">
        <f>+monthly_drivers_0!Q33*1.25</f>
        <v>6.875</v>
      </c>
    </row>
    <row r="34" spans="1:17" x14ac:dyDescent="0.25">
      <c r="A34" s="106">
        <f t="shared" si="1"/>
        <v>45138</v>
      </c>
      <c r="B34" s="106" t="str">
        <f t="shared" si="2"/>
        <v>Tracker</v>
      </c>
      <c r="C34" s="93">
        <v>30</v>
      </c>
      <c r="D34" s="94">
        <v>29.607767451524733</v>
      </c>
      <c r="E34" s="94">
        <v>553.15649097442622</v>
      </c>
      <c r="F34" s="94">
        <v>68.297005615234383</v>
      </c>
      <c r="G34" s="94">
        <v>48.211520622253417</v>
      </c>
      <c r="H34" s="94">
        <v>23.086633063673972</v>
      </c>
      <c r="I34" s="94">
        <v>318.65383487129208</v>
      </c>
      <c r="J34" s="94">
        <v>53.675510476589203</v>
      </c>
      <c r="K34" s="95">
        <v>463.28250924327972</v>
      </c>
      <c r="L34" s="94">
        <f t="shared" si="0"/>
        <v>0</v>
      </c>
      <c r="M34" s="94">
        <v>0</v>
      </c>
      <c r="N34" s="94">
        <v>0</v>
      </c>
      <c r="O34" s="96">
        <v>0</v>
      </c>
      <c r="P34" s="95">
        <v>0</v>
      </c>
      <c r="Q34" s="97">
        <f>+monthly_drivers_0!Q34*1.25</f>
        <v>6.875</v>
      </c>
    </row>
    <row r="35" spans="1:17" x14ac:dyDescent="0.25">
      <c r="A35" s="98">
        <f t="shared" si="1"/>
        <v>45169</v>
      </c>
      <c r="B35" s="98" t="str">
        <f t="shared" si="2"/>
        <v>Tracker</v>
      </c>
      <c r="C35" s="99">
        <v>30</v>
      </c>
      <c r="D35" s="100">
        <v>29.106466933250427</v>
      </c>
      <c r="E35" s="100">
        <v>545.42242456817633</v>
      </c>
      <c r="F35" s="100">
        <v>67.337013549804709</v>
      </c>
      <c r="G35" s="100">
        <v>47.346499971389775</v>
      </c>
      <c r="H35" s="100">
        <v>22.696860783934589</v>
      </c>
      <c r="I35" s="100">
        <v>314.21602665901185</v>
      </c>
      <c r="J35" s="100">
        <v>52.922613336563103</v>
      </c>
      <c r="K35" s="101">
        <v>459.34186658379434</v>
      </c>
      <c r="L35" s="102">
        <f t="shared" si="0"/>
        <v>0</v>
      </c>
      <c r="M35" s="102">
        <v>0</v>
      </c>
      <c r="N35" s="102">
        <v>0</v>
      </c>
      <c r="O35" s="103">
        <v>0</v>
      </c>
      <c r="P35" s="104">
        <v>0</v>
      </c>
      <c r="Q35" s="105">
        <f>+monthly_drivers_0!Q35*1.25</f>
        <v>6.875</v>
      </c>
    </row>
    <row r="36" spans="1:17" x14ac:dyDescent="0.25">
      <c r="A36" s="106">
        <f t="shared" si="1"/>
        <v>45199</v>
      </c>
      <c r="B36" s="106" t="str">
        <f t="shared" si="2"/>
        <v>Tracker</v>
      </c>
      <c r="C36" s="93">
        <v>30</v>
      </c>
      <c r="D36" s="94">
        <v>28.623026947736747</v>
      </c>
      <c r="E36" s="94">
        <v>537.92085852050798</v>
      </c>
      <c r="F36" s="94">
        <v>66.405927001953131</v>
      </c>
      <c r="G36" s="94">
        <v>46.513938729286188</v>
      </c>
      <c r="H36" s="94">
        <v>22.32093199455738</v>
      </c>
      <c r="I36" s="94">
        <v>309.91119773674006</v>
      </c>
      <c r="J36" s="94">
        <v>52.192323650360109</v>
      </c>
      <c r="K36" s="95">
        <v>455.52770652809738</v>
      </c>
      <c r="L36" s="94">
        <f t="shared" si="0"/>
        <v>0</v>
      </c>
      <c r="M36" s="94">
        <v>0</v>
      </c>
      <c r="N36" s="94">
        <v>0</v>
      </c>
      <c r="O36" s="96">
        <v>0</v>
      </c>
      <c r="P36" s="95">
        <v>0</v>
      </c>
      <c r="Q36" s="97">
        <f>+monthly_drivers_0!Q36*1.25</f>
        <v>6.875</v>
      </c>
    </row>
    <row r="37" spans="1:17" x14ac:dyDescent="0.25">
      <c r="A37" s="98">
        <f t="shared" si="1"/>
        <v>45230</v>
      </c>
      <c r="B37" s="98" t="str">
        <f t="shared" si="2"/>
        <v>Tracker</v>
      </c>
      <c r="C37" s="99">
        <v>30</v>
      </c>
      <c r="D37" s="100">
        <v>28.15646854352951</v>
      </c>
      <c r="E37" s="100">
        <v>530.64090612030054</v>
      </c>
      <c r="F37" s="100">
        <v>65.502390258789077</v>
      </c>
      <c r="G37" s="100">
        <v>45.711977352142334</v>
      </c>
      <c r="H37" s="100">
        <v>21.958089629530907</v>
      </c>
      <c r="I37" s="100">
        <v>305.73313393974303</v>
      </c>
      <c r="J37" s="100">
        <v>51.483585038661943</v>
      </c>
      <c r="K37" s="101">
        <v>451.83368238845469</v>
      </c>
      <c r="L37" s="102">
        <f t="shared" si="0"/>
        <v>0</v>
      </c>
      <c r="M37" s="102">
        <v>0</v>
      </c>
      <c r="N37" s="102">
        <v>0</v>
      </c>
      <c r="O37" s="103">
        <v>0</v>
      </c>
      <c r="P37" s="104">
        <v>0</v>
      </c>
      <c r="Q37" s="105">
        <f>+monthly_drivers_0!Q37*1.25</f>
        <v>6.875</v>
      </c>
    </row>
    <row r="38" spans="1:17" x14ac:dyDescent="0.25">
      <c r="A38" s="106">
        <f t="shared" si="1"/>
        <v>45260</v>
      </c>
      <c r="B38" s="106" t="str">
        <f t="shared" si="2"/>
        <v>Tracker</v>
      </c>
      <c r="C38" s="93">
        <v>30</v>
      </c>
      <c r="D38" s="94">
        <v>27.705885609149945</v>
      </c>
      <c r="E38" s="94">
        <v>523.57235524749751</v>
      </c>
      <c r="F38" s="94">
        <v>64.62513488769531</v>
      </c>
      <c r="G38" s="94">
        <v>44.938896873474107</v>
      </c>
      <c r="H38" s="94">
        <v>21.607634207844733</v>
      </c>
      <c r="I38" s="94">
        <v>301.67600920867915</v>
      </c>
      <c r="J38" s="94">
        <v>50.795405800342564</v>
      </c>
      <c r="K38" s="95">
        <v>450.65386345550417</v>
      </c>
      <c r="L38" s="94">
        <f t="shared" si="0"/>
        <v>640</v>
      </c>
      <c r="M38" s="94">
        <v>0</v>
      </c>
      <c r="N38" s="94">
        <v>0</v>
      </c>
      <c r="O38" s="96">
        <v>0</v>
      </c>
      <c r="P38" s="95">
        <v>640</v>
      </c>
      <c r="Q38" s="97">
        <f>+monthly_drivers_0!Q38*1.25</f>
        <v>3.125</v>
      </c>
    </row>
    <row r="39" spans="1:17" x14ac:dyDescent="0.25">
      <c r="A39" s="98">
        <f t="shared" si="1"/>
        <v>45291</v>
      </c>
      <c r="B39" s="98" t="str">
        <f t="shared" si="2"/>
        <v>Tracker</v>
      </c>
      <c r="C39" s="99">
        <v>30</v>
      </c>
      <c r="D39" s="100">
        <v>27.270436480522154</v>
      </c>
      <c r="E39" s="100">
        <v>516.70563558959964</v>
      </c>
      <c r="F39" s="100">
        <v>63.772969238281235</v>
      </c>
      <c r="G39" s="100">
        <v>44.193108340263372</v>
      </c>
      <c r="H39" s="100">
        <v>21.268914496302607</v>
      </c>
      <c r="I39" s="100">
        <v>297.73436063003544</v>
      </c>
      <c r="J39" s="100">
        <v>50.126858264923101</v>
      </c>
      <c r="K39" s="101">
        <v>430.78272574740652</v>
      </c>
      <c r="L39" s="102">
        <f t="shared" si="0"/>
        <v>320</v>
      </c>
      <c r="M39" s="102">
        <v>0</v>
      </c>
      <c r="N39" s="102">
        <v>0</v>
      </c>
      <c r="O39" s="103">
        <v>0</v>
      </c>
      <c r="P39" s="104">
        <v>320</v>
      </c>
      <c r="Q39" s="105">
        <f>+monthly_drivers_0!Q39*1.25</f>
        <v>3.125</v>
      </c>
    </row>
    <row r="40" spans="1:17" x14ac:dyDescent="0.25">
      <c r="A40" s="106">
        <f t="shared" si="1"/>
        <v>45322</v>
      </c>
      <c r="B40" s="106" t="str">
        <f t="shared" si="2"/>
        <v>Tracker</v>
      </c>
      <c r="C40" s="93">
        <v>30</v>
      </c>
      <c r="D40" s="94">
        <v>26.849341668367384</v>
      </c>
      <c r="E40" s="94">
        <v>510.03178859710692</v>
      </c>
      <c r="F40" s="94">
        <v>62.944779968261713</v>
      </c>
      <c r="G40" s="94">
        <v>43.473141261100764</v>
      </c>
      <c r="H40" s="94">
        <v>20.941328369140628</v>
      </c>
      <c r="I40" s="94">
        <v>293.90308249282839</v>
      </c>
      <c r="J40" s="94">
        <v>49.477071191310884</v>
      </c>
      <c r="K40" s="95">
        <v>418.61512137985233</v>
      </c>
      <c r="L40" s="94">
        <f t="shared" si="0"/>
        <v>0</v>
      </c>
      <c r="M40" s="94">
        <v>0</v>
      </c>
      <c r="N40" s="94">
        <v>0</v>
      </c>
      <c r="O40" s="96">
        <v>0</v>
      </c>
      <c r="P40" s="95">
        <v>0</v>
      </c>
      <c r="Q40" s="97">
        <f>+monthly_drivers_0!Q40*1.25</f>
        <v>3.125</v>
      </c>
    </row>
    <row r="41" spans="1:17" x14ac:dyDescent="0.25">
      <c r="A41" s="98">
        <f t="shared" si="1"/>
        <v>45351</v>
      </c>
      <c r="B41" s="98" t="str">
        <f t="shared" si="2"/>
        <v>Tracker</v>
      </c>
      <c r="C41" s="99">
        <v>30</v>
      </c>
      <c r="D41" s="100">
        <v>26.441874175071721</v>
      </c>
      <c r="E41" s="100">
        <v>503.54235467529304</v>
      </c>
      <c r="F41" s="100">
        <v>62.139514648437512</v>
      </c>
      <c r="G41" s="100">
        <v>42.777630092620853</v>
      </c>
      <c r="H41" s="100">
        <v>20.624313503980638</v>
      </c>
      <c r="I41" s="100">
        <v>290.1773407459259</v>
      </c>
      <c r="J41" s="100">
        <v>48.845224383831031</v>
      </c>
      <c r="K41" s="101">
        <v>415.34621417754886</v>
      </c>
      <c r="L41" s="102">
        <f t="shared" si="0"/>
        <v>0</v>
      </c>
      <c r="M41" s="102">
        <v>0</v>
      </c>
      <c r="N41" s="102">
        <v>0</v>
      </c>
      <c r="O41" s="103">
        <v>0</v>
      </c>
      <c r="P41" s="104">
        <v>0</v>
      </c>
      <c r="Q41" s="105">
        <f>+monthly_drivers_0!Q41*1.25</f>
        <v>3.125</v>
      </c>
    </row>
    <row r="42" spans="1:17" x14ac:dyDescent="0.25">
      <c r="A42" s="106">
        <f t="shared" si="1"/>
        <v>45382</v>
      </c>
      <c r="B42" s="106" t="str">
        <f t="shared" si="2"/>
        <v>Tracker</v>
      </c>
      <c r="C42" s="93">
        <v>30</v>
      </c>
      <c r="D42" s="94">
        <v>26.047357127666466</v>
      </c>
      <c r="E42" s="94">
        <v>497.22942249298109</v>
      </c>
      <c r="F42" s="94">
        <v>61.356189758300793</v>
      </c>
      <c r="G42" s="94">
        <v>42.105306962966921</v>
      </c>
      <c r="H42" s="94">
        <v>20.317346116542815</v>
      </c>
      <c r="I42" s="94">
        <v>286.55261602783196</v>
      </c>
      <c r="J42" s="94">
        <v>48.230549699306479</v>
      </c>
      <c r="K42" s="95">
        <v>412.17149230569601</v>
      </c>
      <c r="L42" s="94">
        <f t="shared" si="0"/>
        <v>0</v>
      </c>
      <c r="M42" s="94">
        <v>0</v>
      </c>
      <c r="N42" s="94">
        <v>0</v>
      </c>
      <c r="O42" s="96">
        <v>0</v>
      </c>
      <c r="P42" s="95">
        <v>0</v>
      </c>
      <c r="Q42" s="97">
        <f>+monthly_drivers_0!Q42*1.25</f>
        <v>3.125</v>
      </c>
    </row>
    <row r="43" spans="1:17" x14ac:dyDescent="0.25">
      <c r="A43" s="98">
        <f t="shared" si="1"/>
        <v>45412</v>
      </c>
      <c r="B43" s="98" t="str">
        <f t="shared" si="2"/>
        <v>Tracker</v>
      </c>
      <c r="C43" s="99">
        <v>30</v>
      </c>
      <c r="D43" s="100">
        <v>25.665160017967217</v>
      </c>
      <c r="E43" s="100">
        <v>491.08550928497311</v>
      </c>
      <c r="F43" s="100">
        <v>60.593873901367196</v>
      </c>
      <c r="G43" s="100">
        <v>41.454991784095782</v>
      </c>
      <c r="H43" s="100">
        <v>20.019938840746875</v>
      </c>
      <c r="I43" s="100">
        <v>283.02464115905764</v>
      </c>
      <c r="J43" s="100">
        <v>47.632319751262656</v>
      </c>
      <c r="K43" s="101">
        <v>409.08672134333847</v>
      </c>
      <c r="L43" s="102">
        <f t="shared" si="0"/>
        <v>0</v>
      </c>
      <c r="M43" s="102">
        <v>0</v>
      </c>
      <c r="N43" s="102">
        <v>0</v>
      </c>
      <c r="O43" s="103">
        <v>0</v>
      </c>
      <c r="P43" s="104">
        <v>0</v>
      </c>
      <c r="Q43" s="105">
        <f>+monthly_drivers_0!Q43*1.25</f>
        <v>3.125</v>
      </c>
    </row>
    <row r="44" spans="1:17" x14ac:dyDescent="0.25">
      <c r="A44" s="106">
        <f t="shared" si="1"/>
        <v>45443</v>
      </c>
      <c r="B44" s="106" t="str">
        <f t="shared" si="2"/>
        <v>Tracker</v>
      </c>
      <c r="C44" s="93">
        <v>30</v>
      </c>
      <c r="D44" s="94">
        <v>25.29469181442261</v>
      </c>
      <c r="E44" s="94">
        <v>485.10358660125735</v>
      </c>
      <c r="F44" s="94">
        <v>59.851694030761735</v>
      </c>
      <c r="G44" s="94">
        <v>40.825584684371954</v>
      </c>
      <c r="H44" s="94">
        <v>19.731634063839913</v>
      </c>
      <c r="I44" s="94">
        <v>279.58940392303469</v>
      </c>
      <c r="J44" s="94">
        <v>47.049852585792536</v>
      </c>
      <c r="K44" s="95">
        <v>406.08792754381892</v>
      </c>
      <c r="L44" s="94">
        <f t="shared" si="0"/>
        <v>0</v>
      </c>
      <c r="M44" s="94">
        <v>0</v>
      </c>
      <c r="N44" s="94">
        <v>0</v>
      </c>
      <c r="O44" s="96">
        <v>0</v>
      </c>
      <c r="P44" s="95">
        <v>0</v>
      </c>
      <c r="Q44" s="97">
        <f>+monthly_drivers_0!Q44*1.25</f>
        <v>3.125</v>
      </c>
    </row>
    <row r="45" spans="1:17" x14ac:dyDescent="0.25">
      <c r="A45" s="98">
        <f t="shared" si="1"/>
        <v>45473</v>
      </c>
      <c r="B45" s="98" t="str">
        <f t="shared" si="2"/>
        <v>Tracker</v>
      </c>
      <c r="C45" s="99">
        <v>30</v>
      </c>
      <c r="D45" s="100">
        <v>24.935402431726452</v>
      </c>
      <c r="E45" s="100">
        <v>479.27700379180908</v>
      </c>
      <c r="F45" s="100">
        <v>59.128821960449208</v>
      </c>
      <c r="G45" s="100">
        <v>40.216058987617487</v>
      </c>
      <c r="H45" s="100">
        <v>19.452006067872052</v>
      </c>
      <c r="I45" s="100">
        <v>276.24310643768308</v>
      </c>
      <c r="J45" s="100">
        <v>46.482501317501075</v>
      </c>
      <c r="K45" s="101">
        <v>403.17136947751044</v>
      </c>
      <c r="L45" s="102">
        <f t="shared" si="0"/>
        <v>0</v>
      </c>
      <c r="M45" s="102">
        <v>0</v>
      </c>
      <c r="N45" s="102">
        <v>0</v>
      </c>
      <c r="O45" s="103">
        <v>0</v>
      </c>
      <c r="P45" s="104">
        <v>0</v>
      </c>
      <c r="Q45" s="105">
        <f>+monthly_drivers_0!Q45*1.25</f>
        <v>3.125</v>
      </c>
    </row>
    <row r="46" spans="1:17" x14ac:dyDescent="0.25">
      <c r="A46" s="106">
        <f t="shared" si="1"/>
        <v>45504</v>
      </c>
      <c r="B46" s="106" t="str">
        <f t="shared" si="2"/>
        <v>Tracker</v>
      </c>
      <c r="C46" s="93">
        <v>30</v>
      </c>
      <c r="D46" s="94">
        <v>24.586774325847632</v>
      </c>
      <c r="E46" s="94">
        <v>473.59949309539797</v>
      </c>
      <c r="F46" s="94">
        <v>58.424478881835931</v>
      </c>
      <c r="G46" s="94">
        <v>39.625457598686211</v>
      </c>
      <c r="H46" s="94">
        <v>19.18065418589115</v>
      </c>
      <c r="I46" s="94">
        <v>272.98215929985048</v>
      </c>
      <c r="J46" s="94">
        <v>45.929657859325417</v>
      </c>
      <c r="K46" s="95">
        <v>400.33354088506098</v>
      </c>
      <c r="L46" s="94">
        <f t="shared" si="0"/>
        <v>0</v>
      </c>
      <c r="M46" s="94">
        <v>0</v>
      </c>
      <c r="N46" s="94">
        <v>0</v>
      </c>
      <c r="O46" s="96">
        <v>0</v>
      </c>
      <c r="P46" s="95">
        <v>0</v>
      </c>
      <c r="Q46" s="97">
        <f>+monthly_drivers_0!Q46*1.25</f>
        <v>3.125</v>
      </c>
    </row>
    <row r="47" spans="1:17" x14ac:dyDescent="0.25">
      <c r="A47" s="98">
        <f t="shared" si="1"/>
        <v>45535</v>
      </c>
      <c r="B47" s="98" t="str">
        <f t="shared" si="2"/>
        <v>Tracker</v>
      </c>
      <c r="C47" s="99">
        <v>30</v>
      </c>
      <c r="D47" s="100">
        <v>24.248323358058933</v>
      </c>
      <c r="E47" s="100">
        <v>468.06513286590575</v>
      </c>
      <c r="F47" s="100">
        <v>57.737927185058602</v>
      </c>
      <c r="G47" s="100">
        <v>39.052883311271664</v>
      </c>
      <c r="H47" s="100">
        <v>18.91720354819298</v>
      </c>
      <c r="I47" s="100">
        <v>269.80319632148741</v>
      </c>
      <c r="J47" s="100">
        <v>45.390745872020716</v>
      </c>
      <c r="K47" s="101">
        <v>397.57112944155932</v>
      </c>
      <c r="L47" s="102">
        <f t="shared" si="0"/>
        <v>0</v>
      </c>
      <c r="M47" s="102">
        <v>0</v>
      </c>
      <c r="N47" s="102">
        <v>0</v>
      </c>
      <c r="O47" s="103">
        <v>0</v>
      </c>
      <c r="P47" s="104">
        <v>0</v>
      </c>
      <c r="Q47" s="105">
        <f>+monthly_drivers_0!Q47*1.25</f>
        <v>3.125</v>
      </c>
    </row>
    <row r="48" spans="1:17" x14ac:dyDescent="0.25">
      <c r="A48" s="106">
        <f t="shared" si="1"/>
        <v>45565</v>
      </c>
      <c r="B48" s="106" t="str">
        <f t="shared" si="2"/>
        <v>Tracker</v>
      </c>
      <c r="C48" s="93">
        <v>30</v>
      </c>
      <c r="D48" s="94">
        <v>23.919594894886014</v>
      </c>
      <c r="E48" s="94">
        <v>462.66830787658694</v>
      </c>
      <c r="F48" s="94">
        <v>57.068470092773445</v>
      </c>
      <c r="G48" s="94">
        <v>38.497495837211602</v>
      </c>
      <c r="H48" s="94">
        <v>18.6613024469614</v>
      </c>
      <c r="I48" s="94">
        <v>266.70299536705016</v>
      </c>
      <c r="J48" s="94">
        <v>44.865220529317845</v>
      </c>
      <c r="K48" s="95">
        <v>394.88101491546627</v>
      </c>
      <c r="L48" s="94">
        <f t="shared" si="0"/>
        <v>0</v>
      </c>
      <c r="M48" s="94">
        <v>0</v>
      </c>
      <c r="N48" s="94">
        <v>0</v>
      </c>
      <c r="O48" s="96">
        <v>0</v>
      </c>
      <c r="P48" s="95">
        <v>0</v>
      </c>
      <c r="Q48" s="97">
        <f>+monthly_drivers_0!Q48*1.25</f>
        <v>3.125</v>
      </c>
    </row>
    <row r="49" spans="1:17" x14ac:dyDescent="0.25">
      <c r="A49" s="98">
        <f t="shared" si="1"/>
        <v>45596</v>
      </c>
      <c r="B49" s="98" t="str">
        <f t="shared" si="2"/>
        <v>Tracker</v>
      </c>
      <c r="C49" s="99">
        <v>30</v>
      </c>
      <c r="D49" s="100">
        <v>23.600162056207655</v>
      </c>
      <c r="E49" s="100">
        <v>457.40371572875989</v>
      </c>
      <c r="F49" s="100">
        <v>56.415447631835939</v>
      </c>
      <c r="G49" s="100">
        <v>37.958509390831004</v>
      </c>
      <c r="H49" s="100">
        <v>18.412620001077656</v>
      </c>
      <c r="I49" s="100">
        <v>263.67853033256529</v>
      </c>
      <c r="J49" s="100">
        <v>44.3525670595169</v>
      </c>
      <c r="K49" s="101">
        <v>392.26025751608609</v>
      </c>
      <c r="L49" s="102">
        <f t="shared" si="0"/>
        <v>0</v>
      </c>
      <c r="M49" s="102">
        <v>0</v>
      </c>
      <c r="N49" s="102">
        <v>0</v>
      </c>
      <c r="O49" s="103">
        <v>0</v>
      </c>
      <c r="P49" s="104">
        <v>0</v>
      </c>
      <c r="Q49" s="105">
        <f>+monthly_drivers_0!Q49*1.25</f>
        <v>3.125</v>
      </c>
    </row>
    <row r="50" spans="1:17" x14ac:dyDescent="0.25">
      <c r="A50" s="106">
        <f t="shared" si="1"/>
        <v>45626</v>
      </c>
      <c r="B50" s="106" t="str">
        <f t="shared" si="2"/>
        <v>Tracker</v>
      </c>
      <c r="C50" s="93">
        <v>30</v>
      </c>
      <c r="D50" s="94">
        <v>23.289621964216231</v>
      </c>
      <c r="E50" s="94">
        <v>452.26632260131834</v>
      </c>
      <c r="F50" s="94">
        <v>55.778232727050785</v>
      </c>
      <c r="G50" s="94">
        <v>37.435183520317082</v>
      </c>
      <c r="H50" s="94">
        <v>18.170844159722328</v>
      </c>
      <c r="I50" s="94">
        <v>260.72692876243593</v>
      </c>
      <c r="J50" s="94">
        <v>43.852294646024703</v>
      </c>
      <c r="K50" s="95">
        <v>389.70606993505356</v>
      </c>
      <c r="L50" s="94">
        <f t="shared" si="0"/>
        <v>0</v>
      </c>
      <c r="M50" s="94">
        <v>0</v>
      </c>
      <c r="N50" s="94">
        <v>0</v>
      </c>
      <c r="O50" s="96">
        <v>0</v>
      </c>
      <c r="P50" s="95">
        <v>0</v>
      </c>
      <c r="Q50" s="97">
        <f>+monthly_drivers_0!Q50*1.25</f>
        <v>3.125</v>
      </c>
    </row>
    <row r="51" spans="1:17" x14ac:dyDescent="0.25">
      <c r="A51" s="98">
        <f t="shared" si="1"/>
        <v>45657</v>
      </c>
      <c r="B51" s="98" t="str">
        <f t="shared" si="2"/>
        <v>Tracker</v>
      </c>
      <c r="C51" s="99">
        <v>30</v>
      </c>
      <c r="D51" s="100">
        <v>22.987596531629567</v>
      </c>
      <c r="E51" s="100">
        <v>447.25136196899405</v>
      </c>
      <c r="F51" s="100">
        <v>55.156234374999997</v>
      </c>
      <c r="G51" s="100">
        <v>36.926824816703807</v>
      </c>
      <c r="H51" s="100">
        <v>17.935682006478309</v>
      </c>
      <c r="I51" s="100">
        <v>257.84546581077575</v>
      </c>
      <c r="J51" s="100">
        <v>43.363941393852237</v>
      </c>
      <c r="K51" s="101">
        <v>387.21582778662446</v>
      </c>
      <c r="L51" s="102">
        <f t="shared" si="0"/>
        <v>0</v>
      </c>
      <c r="M51" s="102">
        <v>0</v>
      </c>
      <c r="N51" s="102">
        <v>0</v>
      </c>
      <c r="O51" s="103">
        <v>0</v>
      </c>
      <c r="P51" s="104">
        <v>0</v>
      </c>
      <c r="Q51" s="105">
        <f>+monthly_drivers_0!Q51*1.25</f>
        <v>3.125</v>
      </c>
    </row>
    <row r="52" spans="1:17" x14ac:dyDescent="0.25">
      <c r="A52" s="106">
        <f t="shared" si="1"/>
        <v>45688</v>
      </c>
      <c r="B52" s="106" t="str">
        <f t="shared" si="2"/>
        <v>Tracker</v>
      </c>
      <c r="C52" s="93">
        <v>30</v>
      </c>
      <c r="D52" s="94">
        <v>22.693729367256164</v>
      </c>
      <c r="E52" s="94">
        <v>442.3543068618776</v>
      </c>
      <c r="F52" s="94">
        <v>54.548888305664072</v>
      </c>
      <c r="G52" s="94">
        <v>36.432779713630673</v>
      </c>
      <c r="H52" s="94">
        <v>17.706857668042176</v>
      </c>
      <c r="I52" s="94">
        <v>255.03155051994332</v>
      </c>
      <c r="J52" s="94">
        <v>42.887066594839091</v>
      </c>
      <c r="K52" s="95">
        <v>384.78704261919859</v>
      </c>
      <c r="L52" s="94">
        <f t="shared" si="0"/>
        <v>0</v>
      </c>
      <c r="M52" s="94">
        <v>0</v>
      </c>
      <c r="N52" s="94">
        <v>0</v>
      </c>
      <c r="O52" s="96">
        <v>0</v>
      </c>
      <c r="P52" s="95">
        <v>0</v>
      </c>
      <c r="Q52" s="97">
        <f>+monthly_drivers_0!Q52*1.25</f>
        <v>3.125</v>
      </c>
    </row>
    <row r="53" spans="1:17" x14ac:dyDescent="0.25">
      <c r="A53" s="98">
        <f t="shared" si="1"/>
        <v>45716</v>
      </c>
      <c r="B53" s="98" t="str">
        <f t="shared" si="2"/>
        <v>Tracker</v>
      </c>
      <c r="C53" s="99">
        <v>30</v>
      </c>
      <c r="D53" s="100">
        <v>22.407683077573775</v>
      </c>
      <c r="E53" s="100">
        <v>437.57084525299075</v>
      </c>
      <c r="F53" s="100">
        <v>53.955659118652349</v>
      </c>
      <c r="G53" s="100">
        <v>35.952433903694157</v>
      </c>
      <c r="H53" s="100">
        <v>17.484109341263768</v>
      </c>
      <c r="I53" s="100">
        <v>252.28272199249267</v>
      </c>
      <c r="J53" s="100">
        <v>42.421251646041881</v>
      </c>
      <c r="K53" s="101">
        <v>382.41735854014752</v>
      </c>
      <c r="L53" s="102">
        <f t="shared" si="0"/>
        <v>0</v>
      </c>
      <c r="M53" s="102">
        <v>0</v>
      </c>
      <c r="N53" s="102">
        <v>0</v>
      </c>
      <c r="O53" s="103">
        <v>0</v>
      </c>
      <c r="P53" s="104">
        <v>0</v>
      </c>
      <c r="Q53" s="105">
        <f>+monthly_drivers_0!Q53*1.25</f>
        <v>3.125</v>
      </c>
    </row>
    <row r="54" spans="1:17" x14ac:dyDescent="0.25">
      <c r="A54" s="106">
        <f t="shared" si="1"/>
        <v>45747</v>
      </c>
      <c r="B54" s="106" t="str">
        <f t="shared" si="2"/>
        <v>Tracker</v>
      </c>
      <c r="C54" s="93">
        <v>30</v>
      </c>
      <c r="D54" s="94">
        <v>22.12914037489891</v>
      </c>
      <c r="E54" s="94">
        <v>432.89690698242191</v>
      </c>
      <c r="F54" s="94">
        <v>53.376039855957039</v>
      </c>
      <c r="G54" s="94">
        <v>35.485207136154173</v>
      </c>
      <c r="H54" s="94">
        <v>17.26719138717651</v>
      </c>
      <c r="I54" s="94">
        <v>249.59664989471435</v>
      </c>
      <c r="J54" s="94">
        <v>41.966099844217297</v>
      </c>
      <c r="K54" s="95">
        <v>380.10454618525506</v>
      </c>
      <c r="L54" s="94">
        <f t="shared" si="0"/>
        <v>0</v>
      </c>
      <c r="M54" s="94">
        <v>0</v>
      </c>
      <c r="N54" s="94">
        <v>0</v>
      </c>
      <c r="O54" s="96">
        <v>0</v>
      </c>
      <c r="P54" s="95">
        <v>0</v>
      </c>
      <c r="Q54" s="97">
        <f>+monthly_drivers_0!Q54*1.25</f>
        <v>3.125</v>
      </c>
    </row>
    <row r="55" spans="1:17" x14ac:dyDescent="0.25">
      <c r="A55" s="98">
        <f t="shared" si="1"/>
        <v>45777</v>
      </c>
      <c r="B55" s="98" t="str">
        <f t="shared" si="2"/>
        <v>Tracker</v>
      </c>
      <c r="C55" s="99">
        <v>30</v>
      </c>
      <c r="D55" s="100">
        <v>21.857800282478337</v>
      </c>
      <c r="E55" s="100">
        <v>428.32859262847904</v>
      </c>
      <c r="F55" s="100">
        <v>52.809545593261717</v>
      </c>
      <c r="G55" s="100">
        <v>35.030552688598625</v>
      </c>
      <c r="H55" s="100">
        <v>17.055870196342468</v>
      </c>
      <c r="I55" s="100">
        <v>246.97110804939271</v>
      </c>
      <c r="J55" s="100">
        <v>41.521232738256458</v>
      </c>
      <c r="K55" s="101">
        <v>377.84647898921367</v>
      </c>
      <c r="L55" s="102">
        <f t="shared" si="0"/>
        <v>0</v>
      </c>
      <c r="M55" s="102">
        <v>0</v>
      </c>
      <c r="N55" s="102">
        <v>0</v>
      </c>
      <c r="O55" s="103">
        <v>0</v>
      </c>
      <c r="P55" s="104">
        <v>0</v>
      </c>
      <c r="Q55" s="105">
        <f>+monthly_drivers_0!Q55*1.25</f>
        <v>3.125</v>
      </c>
    </row>
    <row r="56" spans="1:17" x14ac:dyDescent="0.25">
      <c r="A56" s="106">
        <f t="shared" si="1"/>
        <v>45808</v>
      </c>
      <c r="B56" s="106" t="str">
        <f t="shared" si="2"/>
        <v>Tracker</v>
      </c>
      <c r="C56" s="93">
        <v>30</v>
      </c>
      <c r="D56" s="94">
        <v>21.593378226518638</v>
      </c>
      <c r="E56" s="94">
        <v>423.86221125793469</v>
      </c>
      <c r="F56" s="94">
        <v>52.255718811035145</v>
      </c>
      <c r="G56" s="94">
        <v>34.587955220222469</v>
      </c>
      <c r="H56" s="94">
        <v>16.84992511034012</v>
      </c>
      <c r="I56" s="94">
        <v>244.40398765373226</v>
      </c>
      <c r="J56" s="94">
        <v>41.086291436433783</v>
      </c>
      <c r="K56" s="95">
        <v>375.64115625050664</v>
      </c>
      <c r="L56" s="94">
        <f t="shared" si="0"/>
        <v>0</v>
      </c>
      <c r="M56" s="94">
        <v>0</v>
      </c>
      <c r="N56" s="94">
        <v>0</v>
      </c>
      <c r="O56" s="96">
        <v>0</v>
      </c>
      <c r="P56" s="95">
        <v>0</v>
      </c>
      <c r="Q56" s="97">
        <f>+monthly_drivers_0!Q56*1.25</f>
        <v>3.125</v>
      </c>
    </row>
    <row r="57" spans="1:17" x14ac:dyDescent="0.25">
      <c r="A57" s="98">
        <f t="shared" si="1"/>
        <v>45838</v>
      </c>
      <c r="B57" s="98" t="str">
        <f t="shared" si="2"/>
        <v>Tracker</v>
      </c>
      <c r="C57" s="99">
        <v>30</v>
      </c>
      <c r="D57" s="100">
        <v>21.335605695247647</v>
      </c>
      <c r="E57" s="100">
        <v>419.4942298889161</v>
      </c>
      <c r="F57" s="100">
        <v>51.714118347167961</v>
      </c>
      <c r="G57" s="100">
        <v>34.156926538467403</v>
      </c>
      <c r="H57" s="100">
        <v>16.649148329675196</v>
      </c>
      <c r="I57" s="100">
        <v>241.89326162528988</v>
      </c>
      <c r="J57" s="100">
        <v>40.660932111024849</v>
      </c>
      <c r="K57" s="101">
        <v>373.48665814158323</v>
      </c>
      <c r="L57" s="102">
        <f t="shared" si="0"/>
        <v>0</v>
      </c>
      <c r="M57" s="102">
        <v>0</v>
      </c>
      <c r="N57" s="102">
        <v>0</v>
      </c>
      <c r="O57" s="103">
        <v>0</v>
      </c>
      <c r="P57" s="104">
        <v>0</v>
      </c>
      <c r="Q57" s="105">
        <f>+monthly_drivers_0!Q57*1.25</f>
        <v>3.125</v>
      </c>
    </row>
    <row r="58" spans="1:17" x14ac:dyDescent="0.25">
      <c r="A58" s="106">
        <f t="shared" si="1"/>
        <v>45869</v>
      </c>
      <c r="B58" s="106" t="str">
        <f t="shared" si="2"/>
        <v>Tracker</v>
      </c>
      <c r="C58" s="93">
        <v>30</v>
      </c>
      <c r="D58" s="94">
        <v>21.084226654529573</v>
      </c>
      <c r="E58" s="94">
        <v>415.2212994003296</v>
      </c>
      <c r="F58" s="94">
        <v>51.184328735351556</v>
      </c>
      <c r="G58" s="94">
        <v>33.737004756927497</v>
      </c>
      <c r="H58" s="94">
        <v>16.453341081202034</v>
      </c>
      <c r="I58" s="94">
        <v>239.43702049446105</v>
      </c>
      <c r="J58" s="94">
        <v>40.244829105615622</v>
      </c>
      <c r="K58" s="95">
        <v>371.38117754507061</v>
      </c>
      <c r="L58" s="94">
        <f t="shared" si="0"/>
        <v>0</v>
      </c>
      <c r="M58" s="94">
        <v>0</v>
      </c>
      <c r="N58" s="94">
        <v>0</v>
      </c>
      <c r="O58" s="96">
        <v>0</v>
      </c>
      <c r="P58" s="95">
        <v>0</v>
      </c>
      <c r="Q58" s="97">
        <f>+monthly_drivers_0!Q58*1.25</f>
        <v>3.125</v>
      </c>
    </row>
    <row r="59" spans="1:17" x14ac:dyDescent="0.25">
      <c r="A59" s="98">
        <f t="shared" si="1"/>
        <v>45900</v>
      </c>
      <c r="B59" s="98" t="str">
        <f t="shared" si="2"/>
        <v>Tracker</v>
      </c>
      <c r="C59" s="99">
        <v>30</v>
      </c>
      <c r="D59" s="100">
        <v>20.838999930620187</v>
      </c>
      <c r="E59" s="100">
        <v>411.04020732116703</v>
      </c>
      <c r="F59" s="100">
        <v>50.665950378417953</v>
      </c>
      <c r="G59" s="100">
        <v>33.327754172325129</v>
      </c>
      <c r="H59" s="100">
        <v>16.262316196501253</v>
      </c>
      <c r="I59" s="100">
        <v>237.03342596626283</v>
      </c>
      <c r="J59" s="100">
        <v>39.837669869899756</v>
      </c>
      <c r="K59" s="101">
        <v>369.32298178747294</v>
      </c>
      <c r="L59" s="102">
        <f t="shared" si="0"/>
        <v>0</v>
      </c>
      <c r="M59" s="102">
        <v>0</v>
      </c>
      <c r="N59" s="102">
        <v>0</v>
      </c>
      <c r="O59" s="103">
        <v>0</v>
      </c>
      <c r="P59" s="104">
        <v>0</v>
      </c>
      <c r="Q59" s="105">
        <f>+monthly_drivers_0!Q59*1.25</f>
        <v>3.125</v>
      </c>
    </row>
    <row r="60" spans="1:17" x14ac:dyDescent="0.25">
      <c r="A60" s="106">
        <f t="shared" si="1"/>
        <v>45930</v>
      </c>
      <c r="B60" s="106" t="str">
        <f t="shared" si="2"/>
        <v>Tracker</v>
      </c>
      <c r="C60" s="93">
        <v>30</v>
      </c>
      <c r="D60" s="94">
        <v>20.59969557452202</v>
      </c>
      <c r="E60" s="94">
        <v>406.94790072631838</v>
      </c>
      <c r="F60" s="94">
        <v>50.158603576660141</v>
      </c>
      <c r="G60" s="94">
        <v>32.928760399818408</v>
      </c>
      <c r="H60" s="94">
        <v>16.075895585298536</v>
      </c>
      <c r="I60" s="94">
        <v>234.68072962188722</v>
      </c>
      <c r="J60" s="94">
        <v>39.43915743350982</v>
      </c>
      <c r="K60" s="95">
        <v>367.31042164874077</v>
      </c>
      <c r="L60" s="94">
        <f t="shared" si="0"/>
        <v>0</v>
      </c>
      <c r="M60" s="94">
        <v>0</v>
      </c>
      <c r="N60" s="94">
        <v>0</v>
      </c>
      <c r="O60" s="96">
        <v>0</v>
      </c>
      <c r="P60" s="95">
        <v>0</v>
      </c>
      <c r="Q60" s="97">
        <f>+monthly_drivers_0!Q60*1.25</f>
        <v>3.125</v>
      </c>
    </row>
    <row r="61" spans="1:17" x14ac:dyDescent="0.25">
      <c r="A61" s="98">
        <f t="shared" si="1"/>
        <v>45961</v>
      </c>
      <c r="B61" s="98" t="str">
        <f t="shared" si="2"/>
        <v>Tracker</v>
      </c>
      <c r="C61" s="99">
        <v>30</v>
      </c>
      <c r="D61" s="100">
        <v>20.366095585823061</v>
      </c>
      <c r="E61" s="100">
        <v>402.94146556091312</v>
      </c>
      <c r="F61" s="100">
        <v>49.661926269531243</v>
      </c>
      <c r="G61" s="100">
        <v>32.53963149738312</v>
      </c>
      <c r="H61" s="100">
        <v>15.89390994465351</v>
      </c>
      <c r="I61" s="100">
        <v>232.37726694107059</v>
      </c>
      <c r="J61" s="100">
        <v>39.049008865594864</v>
      </c>
      <c r="K61" s="101">
        <v>365.34193877193331</v>
      </c>
      <c r="L61" s="102">
        <f t="shared" si="0"/>
        <v>0</v>
      </c>
      <c r="M61" s="102">
        <v>0</v>
      </c>
      <c r="N61" s="102">
        <v>0</v>
      </c>
      <c r="O61" s="103">
        <v>0</v>
      </c>
      <c r="P61" s="104">
        <v>0</v>
      </c>
      <c r="Q61" s="105">
        <f>+monthly_drivers_0!Q61*1.25</f>
        <v>3.125</v>
      </c>
    </row>
    <row r="62" spans="1:17" x14ac:dyDescent="0.25">
      <c r="A62" s="106">
        <f t="shared" si="1"/>
        <v>45991</v>
      </c>
      <c r="B62" s="106" t="str">
        <f t="shared" si="2"/>
        <v>Tracker</v>
      </c>
      <c r="C62" s="93">
        <v>30</v>
      </c>
      <c r="D62" s="94">
        <v>20.137992462635037</v>
      </c>
      <c r="E62" s="94">
        <v>399.01811375427241</v>
      </c>
      <c r="F62" s="94">
        <v>49.17557049560547</v>
      </c>
      <c r="G62" s="94">
        <v>32.159995330810546</v>
      </c>
      <c r="H62" s="94">
        <v>15.716198416352272</v>
      </c>
      <c r="I62" s="94">
        <v>230.12144098663333</v>
      </c>
      <c r="J62" s="94">
        <v>38.666952116489412</v>
      </c>
      <c r="K62" s="95">
        <v>363.41603498753909</v>
      </c>
      <c r="L62" s="94">
        <f t="shared" si="0"/>
        <v>0</v>
      </c>
      <c r="M62" s="94">
        <v>0</v>
      </c>
      <c r="N62" s="94">
        <v>0</v>
      </c>
      <c r="O62" s="96">
        <v>0</v>
      </c>
      <c r="P62" s="95">
        <v>0</v>
      </c>
      <c r="Q62" s="97">
        <f>+monthly_drivers_0!Q62*1.25</f>
        <v>3.125</v>
      </c>
    </row>
    <row r="63" spans="1:17" x14ac:dyDescent="0.25">
      <c r="A63" s="98">
        <f t="shared" si="1"/>
        <v>46022</v>
      </c>
      <c r="B63" s="98" t="str">
        <f t="shared" si="2"/>
        <v>Tracker</v>
      </c>
      <c r="C63" s="99">
        <v>30</v>
      </c>
      <c r="D63" s="100">
        <v>19.915189185619361</v>
      </c>
      <c r="E63" s="100">
        <v>395.17516934204087</v>
      </c>
      <c r="F63" s="100">
        <v>48.699205810546879</v>
      </c>
      <c r="G63" s="100">
        <v>31.789498748779291</v>
      </c>
      <c r="H63" s="100">
        <v>15.542607799351217</v>
      </c>
      <c r="I63" s="100">
        <v>227.91172530746462</v>
      </c>
      <c r="J63" s="100">
        <v>38.292728077173237</v>
      </c>
      <c r="K63" s="101">
        <v>361.53127996820206</v>
      </c>
      <c r="L63" s="102">
        <f t="shared" si="0"/>
        <v>0</v>
      </c>
      <c r="M63" s="102">
        <v>0</v>
      </c>
      <c r="N63" s="102">
        <v>0</v>
      </c>
      <c r="O63" s="103">
        <v>0</v>
      </c>
      <c r="P63" s="104">
        <v>0</v>
      </c>
      <c r="Q63" s="105">
        <f>+monthly_drivers_0!Q63*1.25</f>
        <v>3.125</v>
      </c>
    </row>
    <row r="64" spans="1:17" x14ac:dyDescent="0.25">
      <c r="A64" s="106">
        <f t="shared" si="1"/>
        <v>46053</v>
      </c>
      <c r="B64" s="106" t="str">
        <f t="shared" si="2"/>
        <v>Tracker</v>
      </c>
      <c r="C64" s="93">
        <v>30</v>
      </c>
      <c r="D64" s="94">
        <v>19.697497588872906</v>
      </c>
      <c r="E64" s="94">
        <v>391.41009468078619</v>
      </c>
      <c r="F64" s="94">
        <v>48.232514282226568</v>
      </c>
      <c r="G64" s="94">
        <v>31.427804909706115</v>
      </c>
      <c r="H64" s="94">
        <v>15.372992530107499</v>
      </c>
      <c r="I64" s="94">
        <v>225.74666105461122</v>
      </c>
      <c r="J64" s="94">
        <v>37.926088065147404</v>
      </c>
      <c r="K64" s="95">
        <v>359.6863185215592</v>
      </c>
      <c r="L64" s="94">
        <f t="shared" si="0"/>
        <v>0</v>
      </c>
      <c r="M64" s="94">
        <v>0</v>
      </c>
      <c r="N64" s="94">
        <v>0</v>
      </c>
      <c r="O64" s="96">
        <v>0</v>
      </c>
      <c r="P64" s="95">
        <v>0</v>
      </c>
      <c r="Q64" s="97">
        <f>+monthly_drivers_0!Q64*1.25</f>
        <v>3.125</v>
      </c>
    </row>
    <row r="65" spans="1:17" x14ac:dyDescent="0.25">
      <c r="A65" s="98">
        <f t="shared" si="1"/>
        <v>46081</v>
      </c>
      <c r="B65" s="98" t="str">
        <f t="shared" si="2"/>
        <v>Tracker</v>
      </c>
      <c r="C65" s="99">
        <v>30</v>
      </c>
      <c r="D65" s="100">
        <v>19.484738820314416</v>
      </c>
      <c r="E65" s="100">
        <v>387.72043402862556</v>
      </c>
      <c r="F65" s="100">
        <v>47.775193237304691</v>
      </c>
      <c r="G65" s="100">
        <v>31.074589438438416</v>
      </c>
      <c r="H65" s="100">
        <v>15.207213267564775</v>
      </c>
      <c r="I65" s="100">
        <v>223.62484465217597</v>
      </c>
      <c r="J65" s="100">
        <v>37.566795514106751</v>
      </c>
      <c r="K65" s="101">
        <v>357.87983658036592</v>
      </c>
      <c r="L65" s="102">
        <f t="shared" si="0"/>
        <v>65</v>
      </c>
      <c r="M65" s="102">
        <v>0</v>
      </c>
      <c r="N65" s="102">
        <v>0</v>
      </c>
      <c r="O65" s="103">
        <v>0</v>
      </c>
      <c r="P65" s="104">
        <v>65</v>
      </c>
      <c r="Q65" s="105">
        <f>+monthly_drivers_0!Q65*1.25</f>
        <v>3.125</v>
      </c>
    </row>
    <row r="66" spans="1:17" x14ac:dyDescent="0.25">
      <c r="A66" s="106">
        <f t="shared" si="1"/>
        <v>46112</v>
      </c>
      <c r="B66" s="106" t="str">
        <f t="shared" si="2"/>
        <v>Tracker</v>
      </c>
      <c r="C66" s="93">
        <v>30</v>
      </c>
      <c r="D66" s="94">
        <v>19.264593057632442</v>
      </c>
      <c r="E66" s="94">
        <v>383.99452285003667</v>
      </c>
      <c r="F66" s="94">
        <v>47.326951721191399</v>
      </c>
      <c r="G66" s="94">
        <v>30.72954616546631</v>
      </c>
      <c r="H66" s="94">
        <v>15.035646406173704</v>
      </c>
      <c r="I66" s="94">
        <v>221.45952380752561</v>
      </c>
      <c r="J66" s="94">
        <v>37.214622502088545</v>
      </c>
      <c r="K66" s="95">
        <v>355.60059216561922</v>
      </c>
      <c r="L66" s="94">
        <f t="shared" ref="L66:L129" si="3">+O66+P66</f>
        <v>0</v>
      </c>
      <c r="M66" s="94">
        <v>0</v>
      </c>
      <c r="N66" s="94">
        <v>0</v>
      </c>
      <c r="O66" s="96">
        <v>0</v>
      </c>
      <c r="P66" s="95">
        <v>0</v>
      </c>
      <c r="Q66" s="97">
        <f>+monthly_drivers_0!Q66*1.25</f>
        <v>3.125</v>
      </c>
    </row>
    <row r="67" spans="1:17" x14ac:dyDescent="0.25">
      <c r="A67" s="98">
        <f t="shared" ref="A67:A130" si="4">+EOMONTH(A66,1)</f>
        <v>46142</v>
      </c>
      <c r="B67" s="98" t="str">
        <f t="shared" ref="B67:B130" si="5">+B66</f>
        <v>Tracker</v>
      </c>
      <c r="C67" s="99">
        <v>30</v>
      </c>
      <c r="D67" s="100">
        <v>19.061275346517562</v>
      </c>
      <c r="E67" s="100">
        <v>380.44951468658439</v>
      </c>
      <c r="F67" s="100">
        <v>46.887513427734369</v>
      </c>
      <c r="G67" s="100">
        <v>30.392386237144461</v>
      </c>
      <c r="H67" s="100">
        <v>14.877210654914379</v>
      </c>
      <c r="I67" s="100">
        <v>219.42081982803342</v>
      </c>
      <c r="J67" s="100">
        <v>36.869352756500248</v>
      </c>
      <c r="K67" s="101">
        <v>353.86739436292652</v>
      </c>
      <c r="L67" s="102">
        <f t="shared" si="3"/>
        <v>0</v>
      </c>
      <c r="M67" s="102">
        <v>0</v>
      </c>
      <c r="N67" s="102">
        <v>0</v>
      </c>
      <c r="O67" s="103">
        <v>0</v>
      </c>
      <c r="P67" s="104">
        <v>0</v>
      </c>
      <c r="Q67" s="105">
        <f>+monthly_drivers_0!Q67*1.25</f>
        <v>3.125</v>
      </c>
    </row>
    <row r="68" spans="1:17" x14ac:dyDescent="0.25">
      <c r="A68" s="106">
        <f t="shared" si="4"/>
        <v>46173</v>
      </c>
      <c r="B68" s="106" t="str">
        <f t="shared" si="5"/>
        <v>Tracker</v>
      </c>
      <c r="C68" s="93">
        <v>30</v>
      </c>
      <c r="D68" s="94">
        <v>18.862400914669038</v>
      </c>
      <c r="E68" s="94">
        <v>376.97319363403318</v>
      </c>
      <c r="F68" s="94">
        <v>46.456608764648429</v>
      </c>
      <c r="G68" s="94">
        <v>30.062834338188171</v>
      </c>
      <c r="H68" s="94">
        <v>14.722230967044833</v>
      </c>
      <c r="I68" s="94">
        <v>217.42151121711726</v>
      </c>
      <c r="J68" s="94">
        <v>36.530775359630596</v>
      </c>
      <c r="K68" s="95">
        <v>352.16910733586553</v>
      </c>
      <c r="L68" s="94">
        <f t="shared" si="3"/>
        <v>0</v>
      </c>
      <c r="M68" s="94">
        <v>0</v>
      </c>
      <c r="N68" s="94">
        <v>0</v>
      </c>
      <c r="O68" s="96">
        <v>0</v>
      </c>
      <c r="P68" s="95">
        <v>0</v>
      </c>
      <c r="Q68" s="97">
        <f>+monthly_drivers_0!Q68*1.25</f>
        <v>3.125</v>
      </c>
    </row>
    <row r="69" spans="1:17" x14ac:dyDescent="0.25">
      <c r="A69" s="98">
        <f t="shared" si="4"/>
        <v>46203</v>
      </c>
      <c r="B69" s="98" t="str">
        <f t="shared" si="5"/>
        <v>Tracker</v>
      </c>
      <c r="C69" s="99">
        <v>30</v>
      </c>
      <c r="D69" s="100">
        <v>18.667822664260864</v>
      </c>
      <c r="E69" s="100">
        <v>373.56351227569581</v>
      </c>
      <c r="F69" s="100">
        <v>46.033983642578129</v>
      </c>
      <c r="G69" s="100">
        <v>29.740628227233888</v>
      </c>
      <c r="H69" s="100">
        <v>14.570593446195126</v>
      </c>
      <c r="I69" s="100">
        <v>215.46042930984498</v>
      </c>
      <c r="J69" s="100">
        <v>36.198691237688067</v>
      </c>
      <c r="K69" s="101">
        <v>350.50464518669247</v>
      </c>
      <c r="L69" s="102">
        <f t="shared" si="3"/>
        <v>0</v>
      </c>
      <c r="M69" s="102">
        <v>0</v>
      </c>
      <c r="N69" s="102">
        <v>0</v>
      </c>
      <c r="O69" s="103">
        <v>0</v>
      </c>
      <c r="P69" s="104">
        <v>0</v>
      </c>
      <c r="Q69" s="105">
        <f>+monthly_drivers_0!Q69*1.25</f>
        <v>3.125</v>
      </c>
    </row>
    <row r="70" spans="1:17" x14ac:dyDescent="0.25">
      <c r="A70" s="106">
        <f t="shared" si="4"/>
        <v>46234</v>
      </c>
      <c r="B70" s="106" t="str">
        <f t="shared" si="5"/>
        <v>Tracker</v>
      </c>
      <c r="C70" s="93">
        <v>30</v>
      </c>
      <c r="D70" s="94">
        <v>18.477398614168152</v>
      </c>
      <c r="E70" s="94">
        <v>370.21849515533449</v>
      </c>
      <c r="F70" s="94">
        <v>45.61939245605469</v>
      </c>
      <c r="G70" s="94">
        <v>29.425517396926882</v>
      </c>
      <c r="H70" s="94">
        <v>14.422187685966492</v>
      </c>
      <c r="I70" s="94">
        <v>213.53643703842161</v>
      </c>
      <c r="J70" s="94">
        <v>35.872908135175706</v>
      </c>
      <c r="K70" s="95">
        <v>348.87296497355408</v>
      </c>
      <c r="L70" s="94">
        <f t="shared" si="3"/>
        <v>0</v>
      </c>
      <c r="M70" s="94">
        <v>0</v>
      </c>
      <c r="N70" s="94">
        <v>0</v>
      </c>
      <c r="O70" s="96">
        <v>0</v>
      </c>
      <c r="P70" s="95">
        <v>0</v>
      </c>
      <c r="Q70" s="97">
        <f>+monthly_drivers_0!Q70*1.25</f>
        <v>3.125</v>
      </c>
    </row>
    <row r="71" spans="1:17" x14ac:dyDescent="0.25">
      <c r="A71" s="98">
        <f t="shared" si="4"/>
        <v>46265</v>
      </c>
      <c r="B71" s="98" t="str">
        <f t="shared" si="5"/>
        <v>Tracker</v>
      </c>
      <c r="C71" s="99">
        <v>30</v>
      </c>
      <c r="D71" s="100">
        <v>18.290994001626977</v>
      </c>
      <c r="E71" s="100">
        <v>366.93625330352779</v>
      </c>
      <c r="F71" s="100">
        <v>45.212600708007805</v>
      </c>
      <c r="G71" s="100">
        <v>29.117263654708871</v>
      </c>
      <c r="H71" s="100">
        <v>14.276909027159215</v>
      </c>
      <c r="I71" s="100">
        <v>211.64846154022212</v>
      </c>
      <c r="J71" s="100">
        <v>35.553242977380755</v>
      </c>
      <c r="K71" s="101">
        <v>347.27307526402171</v>
      </c>
      <c r="L71" s="102">
        <f t="shared" si="3"/>
        <v>0</v>
      </c>
      <c r="M71" s="102">
        <v>0</v>
      </c>
      <c r="N71" s="102">
        <v>0</v>
      </c>
      <c r="O71" s="103">
        <v>0</v>
      </c>
      <c r="P71" s="104">
        <v>0</v>
      </c>
      <c r="Q71" s="105">
        <f>+monthly_drivers_0!Q71*1.25</f>
        <v>3.125</v>
      </c>
    </row>
    <row r="72" spans="1:17" x14ac:dyDescent="0.25">
      <c r="A72" s="106">
        <f t="shared" si="4"/>
        <v>46295</v>
      </c>
      <c r="B72" s="106" t="str">
        <f t="shared" si="5"/>
        <v>Tracker</v>
      </c>
      <c r="C72" s="93">
        <v>30</v>
      </c>
      <c r="D72" s="94">
        <v>18.108479797124868</v>
      </c>
      <c r="E72" s="94">
        <v>363.71496035766609</v>
      </c>
      <c r="F72" s="94">
        <v>44.813380737304698</v>
      </c>
      <c r="G72" s="94">
        <v>28.815638192176817</v>
      </c>
      <c r="H72" s="94">
        <v>14.134657256305218</v>
      </c>
      <c r="I72" s="94">
        <v>209.79544964790347</v>
      </c>
      <c r="J72" s="94">
        <v>35.239516951322557</v>
      </c>
      <c r="K72" s="95">
        <v>345.70401006589827</v>
      </c>
      <c r="L72" s="94">
        <f t="shared" si="3"/>
        <v>0</v>
      </c>
      <c r="M72" s="94">
        <v>0</v>
      </c>
      <c r="N72" s="94">
        <v>0</v>
      </c>
      <c r="O72" s="96">
        <v>0</v>
      </c>
      <c r="P72" s="95">
        <v>0</v>
      </c>
      <c r="Q72" s="97">
        <f>+monthly_drivers_0!Q72*1.25</f>
        <v>3.125</v>
      </c>
    </row>
    <row r="73" spans="1:17" x14ac:dyDescent="0.25">
      <c r="A73" s="98">
        <f t="shared" si="4"/>
        <v>46326</v>
      </c>
      <c r="B73" s="98" t="str">
        <f t="shared" si="5"/>
        <v>Tracker</v>
      </c>
      <c r="C73" s="99">
        <v>30</v>
      </c>
      <c r="D73" s="100">
        <v>17.929732293128968</v>
      </c>
      <c r="E73" s="100">
        <v>360.55287501525868</v>
      </c>
      <c r="F73" s="100">
        <v>44.421516235351561</v>
      </c>
      <c r="G73" s="100">
        <v>28.520424210548402</v>
      </c>
      <c r="H73" s="100">
        <v>13.995336296737193</v>
      </c>
      <c r="I73" s="100">
        <v>207.9764056129456</v>
      </c>
      <c r="J73" s="100">
        <v>34.931560586690907</v>
      </c>
      <c r="K73" s="101">
        <v>344.16486045414217</v>
      </c>
      <c r="L73" s="102">
        <f t="shared" si="3"/>
        <v>0</v>
      </c>
      <c r="M73" s="102">
        <v>0</v>
      </c>
      <c r="N73" s="102">
        <v>0</v>
      </c>
      <c r="O73" s="103">
        <v>0</v>
      </c>
      <c r="P73" s="104">
        <v>0</v>
      </c>
      <c r="Q73" s="105">
        <f>+monthly_drivers_0!Q73*1.25</f>
        <v>3.125</v>
      </c>
    </row>
    <row r="74" spans="1:17" x14ac:dyDescent="0.25">
      <c r="A74" s="106">
        <f t="shared" si="4"/>
        <v>46356</v>
      </c>
      <c r="B74" s="106" t="str">
        <f t="shared" si="5"/>
        <v>Tracker</v>
      </c>
      <c r="C74" s="93">
        <v>30</v>
      </c>
      <c r="D74" s="94">
        <v>17.754632929325101</v>
      </c>
      <c r="E74" s="94">
        <v>357.44831484985355</v>
      </c>
      <c r="F74" s="94">
        <v>44.036797363281252</v>
      </c>
      <c r="G74" s="94">
        <v>28.231412630081177</v>
      </c>
      <c r="H74" s="94">
        <v>13.858854151666163</v>
      </c>
      <c r="I74" s="94">
        <v>206.19037234878539</v>
      </c>
      <c r="J74" s="94">
        <v>34.629210066556936</v>
      </c>
      <c r="K74" s="95">
        <v>342.65474131952226</v>
      </c>
      <c r="L74" s="94">
        <f t="shared" si="3"/>
        <v>0</v>
      </c>
      <c r="M74" s="94">
        <v>0</v>
      </c>
      <c r="N74" s="94">
        <v>0</v>
      </c>
      <c r="O74" s="96">
        <v>0</v>
      </c>
      <c r="P74" s="95">
        <v>0</v>
      </c>
      <c r="Q74" s="97">
        <f>+monthly_drivers_0!Q74*1.25</f>
        <v>3.125</v>
      </c>
    </row>
    <row r="75" spans="1:17" x14ac:dyDescent="0.25">
      <c r="A75" s="98">
        <f t="shared" si="4"/>
        <v>46387</v>
      </c>
      <c r="B75" s="98" t="str">
        <f t="shared" si="5"/>
        <v>Tracker</v>
      </c>
      <c r="C75" s="99">
        <v>30</v>
      </c>
      <c r="D75" s="100">
        <v>17.583068860292432</v>
      </c>
      <c r="E75" s="100">
        <v>354.39966739654557</v>
      </c>
      <c r="F75" s="100">
        <v>43.659025146484375</v>
      </c>
      <c r="G75" s="100">
        <v>27.948404213905338</v>
      </c>
      <c r="H75" s="100">
        <v>13.725123134136197</v>
      </c>
      <c r="I75" s="100">
        <v>204.43641897201539</v>
      </c>
      <c r="J75" s="100">
        <v>34.332309562921523</v>
      </c>
      <c r="K75" s="101">
        <v>341.17280888018007</v>
      </c>
      <c r="L75" s="102">
        <f t="shared" si="3"/>
        <v>0</v>
      </c>
      <c r="M75" s="102">
        <v>0</v>
      </c>
      <c r="N75" s="102">
        <v>0</v>
      </c>
      <c r="O75" s="103">
        <v>0</v>
      </c>
      <c r="P75" s="104">
        <v>0</v>
      </c>
      <c r="Q75" s="105">
        <f>+monthly_drivers_0!Q75*1.25</f>
        <v>3.125</v>
      </c>
    </row>
    <row r="76" spans="1:17" x14ac:dyDescent="0.25">
      <c r="A76" s="106">
        <f t="shared" si="4"/>
        <v>46418</v>
      </c>
      <c r="B76" s="106" t="str">
        <f t="shared" si="5"/>
        <v>Tracker</v>
      </c>
      <c r="C76" s="93">
        <v>30</v>
      </c>
      <c r="D76" s="94">
        <v>17.41493109607697</v>
      </c>
      <c r="E76" s="94">
        <v>351.40538201141356</v>
      </c>
      <c r="F76" s="94">
        <v>43.288005371093753</v>
      </c>
      <c r="G76" s="94">
        <v>27.671208803176878</v>
      </c>
      <c r="H76" s="94">
        <v>13.594058667182921</v>
      </c>
      <c r="I76" s="94">
        <v>202.71366172027589</v>
      </c>
      <c r="J76" s="94">
        <v>34.040706186294557</v>
      </c>
      <c r="K76" s="95">
        <v>339.71825280226767</v>
      </c>
      <c r="L76" s="94">
        <f t="shared" si="3"/>
        <v>0</v>
      </c>
      <c r="M76" s="94">
        <v>0</v>
      </c>
      <c r="N76" s="94">
        <v>0</v>
      </c>
      <c r="O76" s="96">
        <v>0</v>
      </c>
      <c r="P76" s="95">
        <v>0</v>
      </c>
      <c r="Q76" s="97">
        <f>+monthly_drivers_0!Q76*1.25</f>
        <v>3.125</v>
      </c>
    </row>
    <row r="77" spans="1:17" x14ac:dyDescent="0.25">
      <c r="A77" s="98">
        <f t="shared" si="4"/>
        <v>46446</v>
      </c>
      <c r="B77" s="98" t="str">
        <f t="shared" si="5"/>
        <v>Tracker</v>
      </c>
      <c r="C77" s="99">
        <v>30</v>
      </c>
      <c r="D77" s="100">
        <v>17.250115707635878</v>
      </c>
      <c r="E77" s="100">
        <v>348.46395503234851</v>
      </c>
      <c r="F77" s="100">
        <v>42.923551696777331</v>
      </c>
      <c r="G77" s="100">
        <v>27.399643610954282</v>
      </c>
      <c r="H77" s="100">
        <v>13.465579698562621</v>
      </c>
      <c r="I77" s="100">
        <v>201.02124234199528</v>
      </c>
      <c r="J77" s="100">
        <v>33.754254952192305</v>
      </c>
      <c r="K77" s="101">
        <v>338.29028794057672</v>
      </c>
      <c r="L77" s="102">
        <f t="shared" si="3"/>
        <v>0</v>
      </c>
      <c r="M77" s="102">
        <v>0</v>
      </c>
      <c r="N77" s="102">
        <v>0</v>
      </c>
      <c r="O77" s="103">
        <v>0</v>
      </c>
      <c r="P77" s="104">
        <v>0</v>
      </c>
      <c r="Q77" s="105">
        <f>+monthly_drivers_0!Q77*1.25</f>
        <v>3.125</v>
      </c>
    </row>
    <row r="78" spans="1:17" x14ac:dyDescent="0.25">
      <c r="A78" s="106">
        <f t="shared" si="4"/>
        <v>46477</v>
      </c>
      <c r="B78" s="106" t="str">
        <f t="shared" si="5"/>
        <v>Tracker</v>
      </c>
      <c r="C78" s="93">
        <v>30</v>
      </c>
      <c r="D78" s="94">
        <v>17.088522680521017</v>
      </c>
      <c r="E78" s="94">
        <v>345.57396134185797</v>
      </c>
      <c r="F78" s="94">
        <v>42.56548699951172</v>
      </c>
      <c r="G78" s="94">
        <v>27.133534027099611</v>
      </c>
      <c r="H78" s="94">
        <v>13.339608953356741</v>
      </c>
      <c r="I78" s="94">
        <v>199.35833514213559</v>
      </c>
      <c r="J78" s="94">
        <v>33.47281672263145</v>
      </c>
      <c r="K78" s="95">
        <v>336.88817130552229</v>
      </c>
      <c r="L78" s="94">
        <f t="shared" si="3"/>
        <v>0</v>
      </c>
      <c r="M78" s="94">
        <v>0</v>
      </c>
      <c r="N78" s="94">
        <v>0</v>
      </c>
      <c r="O78" s="96">
        <v>0</v>
      </c>
      <c r="P78" s="95">
        <v>0</v>
      </c>
      <c r="Q78" s="97">
        <f>+monthly_drivers_0!Q78*1.25</f>
        <v>3.125</v>
      </c>
    </row>
    <row r="79" spans="1:17" x14ac:dyDescent="0.25">
      <c r="A79" s="98">
        <f t="shared" si="4"/>
        <v>46507</v>
      </c>
      <c r="B79" s="98" t="str">
        <f t="shared" si="5"/>
        <v>Tracker</v>
      </c>
      <c r="C79" s="99">
        <v>30</v>
      </c>
      <c r="D79" s="100">
        <v>16.930056156635281</v>
      </c>
      <c r="E79" s="100">
        <v>342.73400127410889</v>
      </c>
      <c r="F79" s="100">
        <v>42.213636840820321</v>
      </c>
      <c r="G79" s="100">
        <v>26.872712417602543</v>
      </c>
      <c r="H79" s="100">
        <v>13.216071395874025</v>
      </c>
      <c r="I79" s="100">
        <v>197.72415210723875</v>
      </c>
      <c r="J79" s="100">
        <v>33.19625506520272</v>
      </c>
      <c r="K79" s="101">
        <v>335.51117639499898</v>
      </c>
      <c r="L79" s="102">
        <f t="shared" si="3"/>
        <v>0</v>
      </c>
      <c r="M79" s="102">
        <v>0</v>
      </c>
      <c r="N79" s="102">
        <v>0</v>
      </c>
      <c r="O79" s="103">
        <v>0</v>
      </c>
      <c r="P79" s="104">
        <v>0</v>
      </c>
      <c r="Q79" s="105">
        <f>+monthly_drivers_0!Q79*1.25</f>
        <v>3.125</v>
      </c>
    </row>
    <row r="80" spans="1:17" x14ac:dyDescent="0.25">
      <c r="A80" s="106">
        <f t="shared" si="4"/>
        <v>46538</v>
      </c>
      <c r="B80" s="106" t="str">
        <f t="shared" si="5"/>
        <v>Tracker</v>
      </c>
      <c r="C80" s="93">
        <v>30</v>
      </c>
      <c r="D80" s="94">
        <v>16.774624239921575</v>
      </c>
      <c r="E80" s="94">
        <v>339.94275172805783</v>
      </c>
      <c r="F80" s="94">
        <v>41.867836730957031</v>
      </c>
      <c r="G80" s="94">
        <v>26.61701796436309</v>
      </c>
      <c r="H80" s="94">
        <v>13.094896028041839</v>
      </c>
      <c r="I80" s="94">
        <v>196.11792222595216</v>
      </c>
      <c r="J80" s="94">
        <v>32.924440778493882</v>
      </c>
      <c r="K80" s="95">
        <v>334.15861116002503</v>
      </c>
      <c r="L80" s="94">
        <f t="shared" si="3"/>
        <v>0</v>
      </c>
      <c r="M80" s="94">
        <v>0</v>
      </c>
      <c r="N80" s="94">
        <v>0</v>
      </c>
      <c r="O80" s="96">
        <v>0</v>
      </c>
      <c r="P80" s="95">
        <v>0</v>
      </c>
      <c r="Q80" s="97">
        <f>+monthly_drivers_0!Q80*1.25</f>
        <v>3.125</v>
      </c>
    </row>
    <row r="81" spans="1:17" x14ac:dyDescent="0.25">
      <c r="A81" s="98">
        <f t="shared" si="4"/>
        <v>46568</v>
      </c>
      <c r="B81" s="98" t="str">
        <f t="shared" si="5"/>
        <v>Tracker</v>
      </c>
      <c r="C81" s="99">
        <v>30</v>
      </c>
      <c r="D81" s="100">
        <v>16.622138547897343</v>
      </c>
      <c r="E81" s="100">
        <v>337.19892012786863</v>
      </c>
      <c r="F81" s="100">
        <v>41.527926574707031</v>
      </c>
      <c r="G81" s="100">
        <v>26.366296675682065</v>
      </c>
      <c r="H81" s="100">
        <v>12.976014394044874</v>
      </c>
      <c r="I81" s="100">
        <v>194.53890929412842</v>
      </c>
      <c r="J81" s="100">
        <v>32.657248277425765</v>
      </c>
      <c r="K81" s="101">
        <v>332.82980973091719</v>
      </c>
      <c r="L81" s="102">
        <f t="shared" si="3"/>
        <v>0</v>
      </c>
      <c r="M81" s="102">
        <v>0</v>
      </c>
      <c r="N81" s="102">
        <v>0</v>
      </c>
      <c r="O81" s="103">
        <v>0</v>
      </c>
      <c r="P81" s="104">
        <v>0</v>
      </c>
      <c r="Q81" s="105">
        <f>+monthly_drivers_0!Q81*1.25</f>
        <v>3.125</v>
      </c>
    </row>
    <row r="82" spans="1:17" x14ac:dyDescent="0.25">
      <c r="A82" s="106">
        <f t="shared" si="4"/>
        <v>46599</v>
      </c>
      <c r="B82" s="106" t="str">
        <f t="shared" si="5"/>
        <v>Tracker</v>
      </c>
      <c r="C82" s="93">
        <v>30</v>
      </c>
      <c r="D82" s="94">
        <v>16.472514000177384</v>
      </c>
      <c r="E82" s="94">
        <v>334.5012629203797</v>
      </c>
      <c r="F82" s="94">
        <v>41.193751159667968</v>
      </c>
      <c r="G82" s="94">
        <v>26.120400628089904</v>
      </c>
      <c r="H82" s="94">
        <v>12.859359825432296</v>
      </c>
      <c r="I82" s="94">
        <v>192.9864024848938</v>
      </c>
      <c r="J82" s="94">
        <v>32.394556772947311</v>
      </c>
      <c r="K82" s="95">
        <v>331.52412310165164</v>
      </c>
      <c r="L82" s="94">
        <f t="shared" si="3"/>
        <v>0</v>
      </c>
      <c r="M82" s="94">
        <v>0</v>
      </c>
      <c r="N82" s="94">
        <v>0</v>
      </c>
      <c r="O82" s="96">
        <v>0</v>
      </c>
      <c r="P82" s="95">
        <v>0</v>
      </c>
      <c r="Q82" s="97">
        <f>+monthly_drivers_0!Q82*1.25</f>
        <v>3.125</v>
      </c>
    </row>
    <row r="83" spans="1:17" x14ac:dyDescent="0.25">
      <c r="A83" s="98">
        <f t="shared" si="4"/>
        <v>46630</v>
      </c>
      <c r="B83" s="98" t="str">
        <f t="shared" si="5"/>
        <v>Tracker</v>
      </c>
      <c r="C83" s="99">
        <v>30</v>
      </c>
      <c r="D83" s="100">
        <v>16.325669203519826</v>
      </c>
      <c r="E83" s="100">
        <v>331.84858967590327</v>
      </c>
      <c r="F83" s="100">
        <v>40.865162597656251</v>
      </c>
      <c r="G83" s="100">
        <v>25.879188065528865</v>
      </c>
      <c r="H83" s="100">
        <v>12.744869318246838</v>
      </c>
      <c r="I83" s="100">
        <v>191.45972234535216</v>
      </c>
      <c r="J83" s="100">
        <v>32.136249579906462</v>
      </c>
      <c r="K83" s="101">
        <v>330.01594904541969</v>
      </c>
      <c r="L83" s="102">
        <f t="shared" si="3"/>
        <v>0</v>
      </c>
      <c r="M83" s="102">
        <v>0</v>
      </c>
      <c r="N83" s="102">
        <v>0</v>
      </c>
      <c r="O83" s="103">
        <v>0</v>
      </c>
      <c r="P83" s="104">
        <v>0</v>
      </c>
      <c r="Q83" s="105">
        <f>+monthly_drivers_0!Q83*1.25</f>
        <v>3.125</v>
      </c>
    </row>
    <row r="84" spans="1:17" x14ac:dyDescent="0.25">
      <c r="A84" s="106">
        <f t="shared" si="4"/>
        <v>46660</v>
      </c>
      <c r="B84" s="106" t="str">
        <f t="shared" si="5"/>
        <v>Tracker</v>
      </c>
      <c r="C84" s="93">
        <v>30</v>
      </c>
      <c r="D84" s="94">
        <v>16.181525162220002</v>
      </c>
      <c r="E84" s="94">
        <v>329.23974470138558</v>
      </c>
      <c r="F84" s="94">
        <v>40.542017639160164</v>
      </c>
      <c r="G84" s="94">
        <v>25.642521945953369</v>
      </c>
      <c r="H84" s="94">
        <v>12.632481423616412</v>
      </c>
      <c r="I84" s="94">
        <v>189.9581997375488</v>
      </c>
      <c r="J84" s="94">
        <v>31.882214977502819</v>
      </c>
      <c r="K84" s="95">
        <v>320.92450531941654</v>
      </c>
      <c r="L84" s="94">
        <f t="shared" si="3"/>
        <v>0</v>
      </c>
      <c r="M84" s="94">
        <v>0</v>
      </c>
      <c r="N84" s="94">
        <v>0</v>
      </c>
      <c r="O84" s="96">
        <v>0</v>
      </c>
      <c r="P84" s="95">
        <v>0</v>
      </c>
      <c r="Q84" s="97">
        <f>+monthly_drivers_0!Q84*1.25</f>
        <v>3.125</v>
      </c>
    </row>
    <row r="85" spans="1:17" x14ac:dyDescent="0.25">
      <c r="A85" s="98">
        <f t="shared" si="4"/>
        <v>46691</v>
      </c>
      <c r="B85" s="98" t="str">
        <f t="shared" si="5"/>
        <v>Tracker</v>
      </c>
      <c r="C85" s="99">
        <v>30</v>
      </c>
      <c r="D85" s="100">
        <v>16.040007097005848</v>
      </c>
      <c r="E85" s="100">
        <v>326.67360958480839</v>
      </c>
      <c r="F85" s="100">
        <v>40.224176757812494</v>
      </c>
      <c r="G85" s="100">
        <v>25.410272062301637</v>
      </c>
      <c r="H85" s="100">
        <v>12.522137988984584</v>
      </c>
      <c r="I85" s="100">
        <v>188.48120228004456</v>
      </c>
      <c r="J85" s="100">
        <v>31.632343341588971</v>
      </c>
      <c r="K85" s="101">
        <v>319.34213599388301</v>
      </c>
      <c r="L85" s="102">
        <f t="shared" si="3"/>
        <v>0</v>
      </c>
      <c r="M85" s="102">
        <v>0</v>
      </c>
      <c r="N85" s="102">
        <v>0</v>
      </c>
      <c r="O85" s="103">
        <v>0</v>
      </c>
      <c r="P85" s="104">
        <v>0</v>
      </c>
      <c r="Q85" s="105">
        <f>+monthly_drivers_0!Q85*1.25</f>
        <v>3.125</v>
      </c>
    </row>
    <row r="86" spans="1:17" x14ac:dyDescent="0.25">
      <c r="A86" s="106">
        <f t="shared" si="4"/>
        <v>46721</v>
      </c>
      <c r="B86" s="106" t="str">
        <f t="shared" si="5"/>
        <v>Tracker</v>
      </c>
      <c r="C86" s="93">
        <v>30</v>
      </c>
      <c r="D86" s="94">
        <v>15.901041498661042</v>
      </c>
      <c r="E86" s="94">
        <v>324.14911064910888</v>
      </c>
      <c r="F86" s="94">
        <v>39.911507019042972</v>
      </c>
      <c r="G86" s="94">
        <v>25.182311506271365</v>
      </c>
      <c r="H86" s="94">
        <v>12.41378203511238</v>
      </c>
      <c r="I86" s="94">
        <v>187.02810489845274</v>
      </c>
      <c r="J86" s="94">
        <v>31.3865302619934</v>
      </c>
      <c r="K86" s="95">
        <v>310.29537749741223</v>
      </c>
      <c r="L86" s="94">
        <f t="shared" si="3"/>
        <v>0</v>
      </c>
      <c r="M86" s="94">
        <v>0</v>
      </c>
      <c r="N86" s="94">
        <v>0</v>
      </c>
      <c r="O86" s="96">
        <v>0</v>
      </c>
      <c r="P86" s="95">
        <v>0</v>
      </c>
      <c r="Q86" s="97">
        <f>+monthly_drivers_0!Q86*1.25</f>
        <v>3.125</v>
      </c>
    </row>
    <row r="87" spans="1:17" x14ac:dyDescent="0.25">
      <c r="A87" s="98">
        <f t="shared" si="4"/>
        <v>46752</v>
      </c>
      <c r="B87" s="98" t="str">
        <f t="shared" si="5"/>
        <v>Tracker</v>
      </c>
      <c r="C87" s="99">
        <v>30</v>
      </c>
      <c r="D87" s="100">
        <v>15.764559100627897</v>
      </c>
      <c r="E87" s="100">
        <v>321.66521187973024</v>
      </c>
      <c r="F87" s="100">
        <v>39.603879028320314</v>
      </c>
      <c r="G87" s="100">
        <v>24.958520400047302</v>
      </c>
      <c r="H87" s="100">
        <v>12.307359427750111</v>
      </c>
      <c r="I87" s="100">
        <v>185.59831991767885</v>
      </c>
      <c r="J87" s="100">
        <v>31.144675534248353</v>
      </c>
      <c r="K87" s="101">
        <v>309.10078860838712</v>
      </c>
      <c r="L87" s="102">
        <f t="shared" si="3"/>
        <v>0</v>
      </c>
      <c r="M87" s="102">
        <v>0</v>
      </c>
      <c r="N87" s="102">
        <v>0</v>
      </c>
      <c r="O87" s="103">
        <v>0</v>
      </c>
      <c r="P87" s="104">
        <v>0</v>
      </c>
      <c r="Q87" s="105">
        <f>+monthly_drivers_0!Q87*1.25</f>
        <v>3.125</v>
      </c>
    </row>
    <row r="88" spans="1:17" x14ac:dyDescent="0.25">
      <c r="A88" s="106">
        <f t="shared" si="4"/>
        <v>46783</v>
      </c>
      <c r="B88" s="106" t="str">
        <f t="shared" si="5"/>
        <v>Tracker</v>
      </c>
      <c r="C88" s="93">
        <v>30</v>
      </c>
      <c r="D88" s="94">
        <v>15.630491856575009</v>
      </c>
      <c r="E88" s="94">
        <v>319.22090190124516</v>
      </c>
      <c r="F88" s="94">
        <v>39.301167236328126</v>
      </c>
      <c r="G88" s="94">
        <v>24.738780698776239</v>
      </c>
      <c r="H88" s="94">
        <v>12.202817550897599</v>
      </c>
      <c r="I88" s="94">
        <v>184.19127363777162</v>
      </c>
      <c r="J88" s="94">
        <v>30.906679404258728</v>
      </c>
      <c r="K88" s="95">
        <v>307.92584445244444</v>
      </c>
      <c r="L88" s="94">
        <f t="shared" si="3"/>
        <v>0</v>
      </c>
      <c r="M88" s="94">
        <v>0</v>
      </c>
      <c r="N88" s="94">
        <v>0</v>
      </c>
      <c r="O88" s="96">
        <v>0</v>
      </c>
      <c r="P88" s="95">
        <v>0</v>
      </c>
      <c r="Q88" s="97">
        <f>+monthly_drivers_0!Q88*1.25</f>
        <v>3.125</v>
      </c>
    </row>
    <row r="89" spans="1:17" x14ac:dyDescent="0.25">
      <c r="A89" s="98">
        <f t="shared" si="4"/>
        <v>46812</v>
      </c>
      <c r="B89" s="98" t="str">
        <f t="shared" si="5"/>
        <v>Tracker</v>
      </c>
      <c r="C89" s="99">
        <v>30</v>
      </c>
      <c r="D89" s="100">
        <v>15.498774935483935</v>
      </c>
      <c r="E89" s="100">
        <v>316.81521780776967</v>
      </c>
      <c r="F89" s="100">
        <v>39.003251525878902</v>
      </c>
      <c r="G89" s="100">
        <v>24.522980813980102</v>
      </c>
      <c r="H89" s="100">
        <v>12.100105886518955</v>
      </c>
      <c r="I89" s="100">
        <v>182.80640449333191</v>
      </c>
      <c r="J89" s="100">
        <v>30.672448402643205</v>
      </c>
      <c r="K89" s="101">
        <v>306.7700532673299</v>
      </c>
      <c r="L89" s="102">
        <f t="shared" si="3"/>
        <v>0</v>
      </c>
      <c r="M89" s="102">
        <v>0</v>
      </c>
      <c r="N89" s="102">
        <v>0</v>
      </c>
      <c r="O89" s="103">
        <v>0</v>
      </c>
      <c r="P89" s="104">
        <v>0</v>
      </c>
      <c r="Q89" s="105">
        <f>+monthly_drivers_0!Q89*1.25</f>
        <v>3.125</v>
      </c>
    </row>
    <row r="90" spans="1:17" x14ac:dyDescent="0.25">
      <c r="A90" s="106">
        <f t="shared" si="4"/>
        <v>46843</v>
      </c>
      <c r="B90" s="106" t="str">
        <f t="shared" si="5"/>
        <v>Tracker</v>
      </c>
      <c r="C90" s="93">
        <v>30</v>
      </c>
      <c r="D90" s="94">
        <v>15.369345823049544</v>
      </c>
      <c r="E90" s="94">
        <v>314.44721326828005</v>
      </c>
      <c r="F90" s="94">
        <v>38.710014892578123</v>
      </c>
      <c r="G90" s="94">
        <v>24.311013030052184</v>
      </c>
      <c r="H90" s="94">
        <v>11.999175777614116</v>
      </c>
      <c r="I90" s="94">
        <v>181.44316878318784</v>
      </c>
      <c r="J90" s="94">
        <v>30.441890591621402</v>
      </c>
      <c r="K90" s="95">
        <v>305.63293311979623</v>
      </c>
      <c r="L90" s="94">
        <f t="shared" si="3"/>
        <v>0</v>
      </c>
      <c r="M90" s="94">
        <v>0</v>
      </c>
      <c r="N90" s="94">
        <v>0</v>
      </c>
      <c r="O90" s="96">
        <v>0</v>
      </c>
      <c r="P90" s="95">
        <v>0</v>
      </c>
      <c r="Q90" s="97">
        <f>+monthly_drivers_0!Q90*1.25</f>
        <v>3.125</v>
      </c>
    </row>
    <row r="91" spans="1:17" x14ac:dyDescent="0.25">
      <c r="A91" s="98">
        <f t="shared" si="4"/>
        <v>46873</v>
      </c>
      <c r="B91" s="98" t="str">
        <f t="shared" si="5"/>
        <v>Tracker</v>
      </c>
      <c r="C91" s="99">
        <v>30</v>
      </c>
      <c r="D91" s="100">
        <v>15.242144207000731</v>
      </c>
      <c r="E91" s="100">
        <v>312.11589918136605</v>
      </c>
      <c r="F91" s="100">
        <v>38.421334655761719</v>
      </c>
      <c r="G91" s="100">
        <v>24.102773064613341</v>
      </c>
      <c r="H91" s="100">
        <v>11.899980397582056</v>
      </c>
      <c r="I91" s="100">
        <v>180.10100705337521</v>
      </c>
      <c r="J91" s="100">
        <v>30.214909384250639</v>
      </c>
      <c r="K91" s="101">
        <v>303.72605917968599</v>
      </c>
      <c r="L91" s="102">
        <f t="shared" si="3"/>
        <v>0</v>
      </c>
      <c r="M91" s="102">
        <v>0</v>
      </c>
      <c r="N91" s="102">
        <v>0</v>
      </c>
      <c r="O91" s="103">
        <v>0</v>
      </c>
      <c r="P91" s="104">
        <v>0</v>
      </c>
      <c r="Q91" s="105">
        <f>+monthly_drivers_0!Q91*1.25</f>
        <v>3.125</v>
      </c>
    </row>
    <row r="92" spans="1:17" x14ac:dyDescent="0.25">
      <c r="A92" s="106">
        <f t="shared" si="4"/>
        <v>46904</v>
      </c>
      <c r="B92" s="106" t="str">
        <f t="shared" si="5"/>
        <v>Tracker</v>
      </c>
      <c r="C92" s="93">
        <v>30</v>
      </c>
      <c r="D92" s="94">
        <v>15.117111689090729</v>
      </c>
      <c r="E92" s="94">
        <v>309.8202461280822</v>
      </c>
      <c r="F92" s="94">
        <v>38.137082397460944</v>
      </c>
      <c r="G92" s="94">
        <v>23.898160194396979</v>
      </c>
      <c r="H92" s="94">
        <v>11.802474268019202</v>
      </c>
      <c r="I92" s="94">
        <v>178.77932003211976</v>
      </c>
      <c r="J92" s="94">
        <v>29.991403978347769</v>
      </c>
      <c r="K92" s="95">
        <v>286.96724423768745</v>
      </c>
      <c r="L92" s="94">
        <f t="shared" si="3"/>
        <v>0</v>
      </c>
      <c r="M92" s="94">
        <v>0</v>
      </c>
      <c r="N92" s="94">
        <v>0</v>
      </c>
      <c r="O92" s="96">
        <v>0</v>
      </c>
      <c r="P92" s="95">
        <v>0</v>
      </c>
      <c r="Q92" s="97">
        <f>+monthly_drivers_0!Q92*1.25</f>
        <v>3.125</v>
      </c>
    </row>
    <row r="93" spans="1:17" x14ac:dyDescent="0.25">
      <c r="A93" s="98">
        <f t="shared" si="4"/>
        <v>46934</v>
      </c>
      <c r="B93" s="98" t="str">
        <f t="shared" si="5"/>
        <v>Tracker</v>
      </c>
      <c r="C93" s="99">
        <v>30</v>
      </c>
      <c r="D93" s="100">
        <v>14.994192147493361</v>
      </c>
      <c r="E93" s="100">
        <v>307.55942613220219</v>
      </c>
      <c r="F93" s="100">
        <v>37.857154541015632</v>
      </c>
      <c r="G93" s="100">
        <v>23.697078284263611</v>
      </c>
      <c r="H93" s="100">
        <v>11.706613772690295</v>
      </c>
      <c r="I93" s="100">
        <v>177.47762982559203</v>
      </c>
      <c r="J93" s="100">
        <v>29.771292200088499</v>
      </c>
      <c r="K93" s="101">
        <v>285.88957546020669</v>
      </c>
      <c r="L93" s="102">
        <f t="shared" si="3"/>
        <v>0</v>
      </c>
      <c r="M93" s="102">
        <v>0</v>
      </c>
      <c r="N93" s="102">
        <v>0</v>
      </c>
      <c r="O93" s="103">
        <v>0</v>
      </c>
      <c r="P93" s="104">
        <v>0</v>
      </c>
      <c r="Q93" s="105">
        <f>+monthly_drivers_0!Q93*1.25</f>
        <v>3.125</v>
      </c>
    </row>
    <row r="94" spans="1:17" x14ac:dyDescent="0.25">
      <c r="A94" s="106">
        <f t="shared" si="4"/>
        <v>46965</v>
      </c>
      <c r="B94" s="106" t="str">
        <f t="shared" si="5"/>
        <v>Tracker</v>
      </c>
      <c r="C94" s="93">
        <v>30</v>
      </c>
      <c r="D94" s="94">
        <v>14.873331186532974</v>
      </c>
      <c r="E94" s="94">
        <v>305.33262817382808</v>
      </c>
      <c r="F94" s="94">
        <v>37.581450927734366</v>
      </c>
      <c r="G94" s="94">
        <v>23.499433521270749</v>
      </c>
      <c r="H94" s="94">
        <v>11.612356579720974</v>
      </c>
      <c r="I94" s="94">
        <v>176.19547522735598</v>
      </c>
      <c r="J94" s="94">
        <v>29.554496498107905</v>
      </c>
      <c r="K94" s="95">
        <v>284.82863382897898</v>
      </c>
      <c r="L94" s="94">
        <f t="shared" si="3"/>
        <v>0</v>
      </c>
      <c r="M94" s="94">
        <v>0</v>
      </c>
      <c r="N94" s="94">
        <v>0</v>
      </c>
      <c r="O94" s="96">
        <v>0</v>
      </c>
      <c r="P94" s="95">
        <v>0</v>
      </c>
      <c r="Q94" s="97">
        <f>+monthly_drivers_0!Q94*1.25</f>
        <v>3.125</v>
      </c>
    </row>
    <row r="95" spans="1:17" x14ac:dyDescent="0.25">
      <c r="A95" s="98">
        <f t="shared" si="4"/>
        <v>46996</v>
      </c>
      <c r="B95" s="98" t="str">
        <f t="shared" si="5"/>
        <v>Tracker</v>
      </c>
      <c r="C95" s="99">
        <v>30</v>
      </c>
      <c r="D95" s="100">
        <v>14.754476483345032</v>
      </c>
      <c r="E95" s="100">
        <v>303.13905704879755</v>
      </c>
      <c r="F95" s="100">
        <v>37.309873138427733</v>
      </c>
      <c r="G95" s="100">
        <v>23.305134059906003</v>
      </c>
      <c r="H95" s="100">
        <v>11.519662119328974</v>
      </c>
      <c r="I95" s="100">
        <v>174.93240393447871</v>
      </c>
      <c r="J95" s="100">
        <v>29.340939571142194</v>
      </c>
      <c r="K95" s="101">
        <v>283.78401933795215</v>
      </c>
      <c r="L95" s="102">
        <f t="shared" si="3"/>
        <v>0</v>
      </c>
      <c r="M95" s="102">
        <v>0</v>
      </c>
      <c r="N95" s="102">
        <v>0</v>
      </c>
      <c r="O95" s="103">
        <v>0</v>
      </c>
      <c r="P95" s="104">
        <v>0</v>
      </c>
      <c r="Q95" s="105">
        <f>+monthly_drivers_0!Q95*1.25</f>
        <v>3.125</v>
      </c>
    </row>
    <row r="96" spans="1:17" x14ac:dyDescent="0.25">
      <c r="A96" s="106">
        <f t="shared" si="4"/>
        <v>47026</v>
      </c>
      <c r="B96" s="106" t="str">
        <f t="shared" si="5"/>
        <v>Tracker</v>
      </c>
      <c r="C96" s="93">
        <v>30</v>
      </c>
      <c r="D96" s="94">
        <v>14.637577588319775</v>
      </c>
      <c r="E96" s="94">
        <v>300.97794813537604</v>
      </c>
      <c r="F96" s="94">
        <v>37.042325378417971</v>
      </c>
      <c r="G96" s="94">
        <v>23.114092113494866</v>
      </c>
      <c r="H96" s="94">
        <v>11.428491094291211</v>
      </c>
      <c r="I96" s="94">
        <v>173.68796977615358</v>
      </c>
      <c r="J96" s="94">
        <v>29.130545798778527</v>
      </c>
      <c r="K96" s="95">
        <v>282.75533836901934</v>
      </c>
      <c r="L96" s="94">
        <f t="shared" si="3"/>
        <v>0</v>
      </c>
      <c r="M96" s="94">
        <v>0</v>
      </c>
      <c r="N96" s="94">
        <v>0</v>
      </c>
      <c r="O96" s="96">
        <v>0</v>
      </c>
      <c r="P96" s="95">
        <v>0</v>
      </c>
      <c r="Q96" s="97">
        <f>+monthly_drivers_0!Q96*1.25</f>
        <v>3.125</v>
      </c>
    </row>
    <row r="97" spans="1:17" x14ac:dyDescent="0.25">
      <c r="A97" s="98">
        <f t="shared" si="4"/>
        <v>47057</v>
      </c>
      <c r="B97" s="98" t="str">
        <f t="shared" si="5"/>
        <v>Tracker</v>
      </c>
      <c r="C97" s="99">
        <v>30</v>
      </c>
      <c r="D97" s="100">
        <v>14.522585524082185</v>
      </c>
      <c r="E97" s="100">
        <v>298.84856022262579</v>
      </c>
      <c r="F97" s="100">
        <v>36.778715850830089</v>
      </c>
      <c r="G97" s="100">
        <v>22.926225206375129</v>
      </c>
      <c r="H97" s="100">
        <v>11.338805139899254</v>
      </c>
      <c r="I97" s="100">
        <v>172.46175565052033</v>
      </c>
      <c r="J97" s="100">
        <v>28.923243902683254</v>
      </c>
      <c r="K97" s="101">
        <v>281.74221985102446</v>
      </c>
      <c r="L97" s="102">
        <f t="shared" si="3"/>
        <v>0</v>
      </c>
      <c r="M97" s="102">
        <v>0</v>
      </c>
      <c r="N97" s="102">
        <v>0</v>
      </c>
      <c r="O97" s="103">
        <v>0</v>
      </c>
      <c r="P97" s="104">
        <v>0</v>
      </c>
      <c r="Q97" s="105">
        <f>+monthly_drivers_0!Q97*1.25</f>
        <v>3.125</v>
      </c>
    </row>
    <row r="98" spans="1:17" x14ac:dyDescent="0.25">
      <c r="A98" s="106">
        <f t="shared" si="4"/>
        <v>47087</v>
      </c>
      <c r="B98" s="106" t="str">
        <f t="shared" si="5"/>
        <v>Tracker</v>
      </c>
      <c r="C98" s="93">
        <v>30</v>
      </c>
      <c r="D98" s="94">
        <v>14.409452789068224</v>
      </c>
      <c r="E98" s="94">
        <v>296.7501751785278</v>
      </c>
      <c r="F98" s="94">
        <v>36.518954925537109</v>
      </c>
      <c r="G98" s="94">
        <v>22.741451547622681</v>
      </c>
      <c r="H98" s="94">
        <v>11.250567801952357</v>
      </c>
      <c r="I98" s="94">
        <v>171.2533452425003</v>
      </c>
      <c r="J98" s="94">
        <v>28.718963245391848</v>
      </c>
      <c r="K98" s="95">
        <v>280.74429637147489</v>
      </c>
      <c r="L98" s="94">
        <f t="shared" si="3"/>
        <v>0</v>
      </c>
      <c r="M98" s="94">
        <v>0</v>
      </c>
      <c r="N98" s="94">
        <v>0</v>
      </c>
      <c r="O98" s="96">
        <v>0</v>
      </c>
      <c r="P98" s="95">
        <v>0</v>
      </c>
      <c r="Q98" s="97">
        <f>+monthly_drivers_0!Q98*1.25</f>
        <v>3.125</v>
      </c>
    </row>
    <row r="99" spans="1:17" x14ac:dyDescent="0.25">
      <c r="A99" s="98">
        <f t="shared" si="4"/>
        <v>47118</v>
      </c>
      <c r="B99" s="98" t="str">
        <f t="shared" si="5"/>
        <v>Tracker</v>
      </c>
      <c r="C99" s="99">
        <v>30</v>
      </c>
      <c r="D99" s="100">
        <v>14.298134212732313</v>
      </c>
      <c r="E99" s="100">
        <v>294.68209342956544</v>
      </c>
      <c r="F99" s="100">
        <v>36.262956420898433</v>
      </c>
      <c r="G99" s="100">
        <v>22.559693376541134</v>
      </c>
      <c r="H99" s="100">
        <v>11.163743427336218</v>
      </c>
      <c r="I99" s="100">
        <v>170.06233643245699</v>
      </c>
      <c r="J99" s="100">
        <v>28.517636169910428</v>
      </c>
      <c r="K99" s="101">
        <v>279.76122066716852</v>
      </c>
      <c r="L99" s="102">
        <f t="shared" si="3"/>
        <v>0</v>
      </c>
      <c r="M99" s="102">
        <v>0</v>
      </c>
      <c r="N99" s="102">
        <v>0</v>
      </c>
      <c r="O99" s="103">
        <v>0</v>
      </c>
      <c r="P99" s="104">
        <v>0</v>
      </c>
      <c r="Q99" s="105">
        <f>+monthly_drivers_0!Q99*1.25</f>
        <v>3.125</v>
      </c>
    </row>
    <row r="100" spans="1:17" x14ac:dyDescent="0.25">
      <c r="A100" s="106">
        <f t="shared" si="4"/>
        <v>47149</v>
      </c>
      <c r="B100" s="106" t="str">
        <f t="shared" si="5"/>
        <v>Tracker</v>
      </c>
      <c r="C100" s="93">
        <v>30</v>
      </c>
      <c r="D100" s="94">
        <v>14.188585070848461</v>
      </c>
      <c r="E100" s="94">
        <v>292.64364614868157</v>
      </c>
      <c r="F100" s="94">
        <v>36.010636718750007</v>
      </c>
      <c r="G100" s="94">
        <v>22.380875572204591</v>
      </c>
      <c r="H100" s="94">
        <v>11.078297688901426</v>
      </c>
      <c r="I100" s="94">
        <v>168.88835506820681</v>
      </c>
      <c r="J100" s="94">
        <v>28.319197617769241</v>
      </c>
      <c r="K100" s="95">
        <v>278.54176324813812</v>
      </c>
      <c r="L100" s="94">
        <f t="shared" si="3"/>
        <v>0</v>
      </c>
      <c r="M100" s="94">
        <v>0</v>
      </c>
      <c r="N100" s="94">
        <v>0</v>
      </c>
      <c r="O100" s="96">
        <v>0</v>
      </c>
      <c r="P100" s="95">
        <v>0</v>
      </c>
      <c r="Q100" s="97">
        <f>+monthly_drivers_0!Q100*1.25</f>
        <v>3.125</v>
      </c>
    </row>
    <row r="101" spans="1:17" x14ac:dyDescent="0.25">
      <c r="A101" s="98">
        <f t="shared" si="4"/>
        <v>47177</v>
      </c>
      <c r="B101" s="98" t="str">
        <f t="shared" si="5"/>
        <v>Tracker</v>
      </c>
      <c r="C101" s="99">
        <v>30</v>
      </c>
      <c r="D101" s="100">
        <v>14.080763149261475</v>
      </c>
      <c r="E101" s="100">
        <v>290.6341739768983</v>
      </c>
      <c r="F101" s="100">
        <v>35.761913665771473</v>
      </c>
      <c r="G101" s="100">
        <v>22.204925315380098</v>
      </c>
      <c r="H101" s="100">
        <v>10.994197412192822</v>
      </c>
      <c r="I101" s="100">
        <v>167.73100865364074</v>
      </c>
      <c r="J101" s="100">
        <v>28.123582991600042</v>
      </c>
      <c r="K101" s="101">
        <v>277.58917185829949</v>
      </c>
      <c r="L101" s="102">
        <f t="shared" si="3"/>
        <v>0</v>
      </c>
      <c r="M101" s="102">
        <v>0</v>
      </c>
      <c r="N101" s="102">
        <v>0</v>
      </c>
      <c r="O101" s="103">
        <v>0</v>
      </c>
      <c r="P101" s="104">
        <v>0</v>
      </c>
      <c r="Q101" s="105">
        <f>+monthly_drivers_0!Q101*1.25</f>
        <v>3.125</v>
      </c>
    </row>
    <row r="102" spans="1:17" x14ac:dyDescent="0.25">
      <c r="A102" s="106">
        <f t="shared" si="4"/>
        <v>47208</v>
      </c>
      <c r="B102" s="106" t="str">
        <f t="shared" si="5"/>
        <v>Tracker</v>
      </c>
      <c r="C102" s="93">
        <v>30</v>
      </c>
      <c r="D102" s="94">
        <v>13.974626663446426</v>
      </c>
      <c r="E102" s="94">
        <v>288.65303738403327</v>
      </c>
      <c r="F102" s="94">
        <v>35.51670803833008</v>
      </c>
      <c r="G102" s="94">
        <v>22.031771804332731</v>
      </c>
      <c r="H102" s="94">
        <v>10.911410243511202</v>
      </c>
      <c r="I102" s="94">
        <v>166.58994690704347</v>
      </c>
      <c r="J102" s="94">
        <v>27.930729593992233</v>
      </c>
      <c r="K102" s="95">
        <v>276.35040647531673</v>
      </c>
      <c r="L102" s="94">
        <f t="shared" si="3"/>
        <v>0</v>
      </c>
      <c r="M102" s="94">
        <v>0</v>
      </c>
      <c r="N102" s="94">
        <v>0</v>
      </c>
      <c r="O102" s="96">
        <v>0</v>
      </c>
      <c r="P102" s="95">
        <v>0</v>
      </c>
      <c r="Q102" s="97">
        <f>+monthly_drivers_0!Q102*1.25</f>
        <v>3.125</v>
      </c>
    </row>
    <row r="103" spans="1:17" x14ac:dyDescent="0.25">
      <c r="A103" s="98">
        <f t="shared" si="4"/>
        <v>47238</v>
      </c>
      <c r="B103" s="98" t="str">
        <f t="shared" si="5"/>
        <v>Tracker</v>
      </c>
      <c r="C103" s="99">
        <v>30</v>
      </c>
      <c r="D103" s="100">
        <v>13.870135809421539</v>
      </c>
      <c r="E103" s="100">
        <v>286.6996290626526</v>
      </c>
      <c r="F103" s="100">
        <v>35.274944122314452</v>
      </c>
      <c r="G103" s="100">
        <v>21.861347057819362</v>
      </c>
      <c r="H103" s="100">
        <v>10.829905077993871</v>
      </c>
      <c r="I103" s="100">
        <v>165.46480825901034</v>
      </c>
      <c r="J103" s="100">
        <v>27.740579000711442</v>
      </c>
      <c r="K103" s="101">
        <v>275.4251590032689</v>
      </c>
      <c r="L103" s="102">
        <f t="shared" si="3"/>
        <v>0</v>
      </c>
      <c r="M103" s="102">
        <v>0</v>
      </c>
      <c r="N103" s="102">
        <v>0</v>
      </c>
      <c r="O103" s="103">
        <v>0</v>
      </c>
      <c r="P103" s="104">
        <v>0</v>
      </c>
      <c r="Q103" s="105">
        <f>+monthly_drivers_0!Q103*1.25</f>
        <v>3.125</v>
      </c>
    </row>
    <row r="104" spans="1:17" x14ac:dyDescent="0.25">
      <c r="A104" s="106">
        <f t="shared" si="4"/>
        <v>47269</v>
      </c>
      <c r="B104" s="106" t="str">
        <f t="shared" si="5"/>
        <v>Tracker</v>
      </c>
      <c r="C104" s="93">
        <v>30</v>
      </c>
      <c r="D104" s="94">
        <v>13.76725180888176</v>
      </c>
      <c r="E104" s="94">
        <v>284.77334632492062</v>
      </c>
      <c r="F104" s="94">
        <v>35.036547698974609</v>
      </c>
      <c r="G104" s="94">
        <v>21.693585475444792</v>
      </c>
      <c r="H104" s="94">
        <v>10.74965182441473</v>
      </c>
      <c r="I104" s="94">
        <v>164.35525083351138</v>
      </c>
      <c r="J104" s="94">
        <v>27.55307249593735</v>
      </c>
      <c r="K104" s="95">
        <v>268.33912951925026</v>
      </c>
      <c r="L104" s="94">
        <f t="shared" si="3"/>
        <v>0</v>
      </c>
      <c r="M104" s="94">
        <v>0</v>
      </c>
      <c r="N104" s="94">
        <v>0</v>
      </c>
      <c r="O104" s="96">
        <v>0</v>
      </c>
      <c r="P104" s="95">
        <v>0</v>
      </c>
      <c r="Q104" s="97">
        <f>+monthly_drivers_0!Q104*1.25</f>
        <v>3.125</v>
      </c>
    </row>
    <row r="105" spans="1:17" x14ac:dyDescent="0.25">
      <c r="A105" s="98">
        <f t="shared" si="4"/>
        <v>47299</v>
      </c>
      <c r="B105" s="98" t="str">
        <f t="shared" si="5"/>
        <v>Tracker</v>
      </c>
      <c r="C105" s="99">
        <v>30</v>
      </c>
      <c r="D105" s="100">
        <v>13.665936980962755</v>
      </c>
      <c r="E105" s="100">
        <v>282.8736085815429</v>
      </c>
      <c r="F105" s="100">
        <v>34.801446014404291</v>
      </c>
      <c r="G105" s="100">
        <v>21.528423121452334</v>
      </c>
      <c r="H105" s="100">
        <v>10.670621257722376</v>
      </c>
      <c r="I105" s="100">
        <v>163.2609469165802</v>
      </c>
      <c r="J105" s="100">
        <v>27.368153256654743</v>
      </c>
      <c r="K105" s="101">
        <v>261.56602637466415</v>
      </c>
      <c r="L105" s="102">
        <f t="shared" si="3"/>
        <v>0</v>
      </c>
      <c r="M105" s="102">
        <v>0</v>
      </c>
      <c r="N105" s="102">
        <v>0</v>
      </c>
      <c r="O105" s="103">
        <v>0</v>
      </c>
      <c r="P105" s="104">
        <v>0</v>
      </c>
      <c r="Q105" s="105">
        <f>+monthly_drivers_0!Q105*1.25</f>
        <v>3.125</v>
      </c>
    </row>
    <row r="106" spans="1:17" x14ac:dyDescent="0.25">
      <c r="A106" s="106">
        <f t="shared" si="4"/>
        <v>47330</v>
      </c>
      <c r="B106" s="106" t="str">
        <f t="shared" si="5"/>
        <v>Tracker</v>
      </c>
      <c r="C106" s="93">
        <v>30</v>
      </c>
      <c r="D106" s="94">
        <v>13.5661552670002</v>
      </c>
      <c r="E106" s="94">
        <v>280.99985856246946</v>
      </c>
      <c r="F106" s="94">
        <v>34.569569885253912</v>
      </c>
      <c r="G106" s="94">
        <v>21.365798635959624</v>
      </c>
      <c r="H106" s="94">
        <v>10.592785243332386</v>
      </c>
      <c r="I106" s="94">
        <v>162.18157154083255</v>
      </c>
      <c r="J106" s="94">
        <v>27.185766655206681</v>
      </c>
      <c r="K106" s="95">
        <v>260.67956900475548</v>
      </c>
      <c r="L106" s="94">
        <f t="shared" si="3"/>
        <v>0</v>
      </c>
      <c r="M106" s="94">
        <v>0</v>
      </c>
      <c r="N106" s="94">
        <v>0</v>
      </c>
      <c r="O106" s="96">
        <v>0</v>
      </c>
      <c r="P106" s="95">
        <v>0</v>
      </c>
      <c r="Q106" s="97">
        <f>+monthly_drivers_0!Q106*1.25</f>
        <v>3.125</v>
      </c>
    </row>
    <row r="107" spans="1:17" x14ac:dyDescent="0.25">
      <c r="A107" s="98">
        <f t="shared" si="4"/>
        <v>47361</v>
      </c>
      <c r="B107" s="98" t="str">
        <f t="shared" si="5"/>
        <v>Tracker</v>
      </c>
      <c r="C107" s="99">
        <v>30</v>
      </c>
      <c r="D107" s="100">
        <v>13.46787131547927</v>
      </c>
      <c r="E107" s="100">
        <v>279.15153559112548</v>
      </c>
      <c r="F107" s="100">
        <v>34.340849273681648</v>
      </c>
      <c r="G107" s="100">
        <v>21.20565173101425</v>
      </c>
      <c r="H107" s="100">
        <v>10.516116253376008</v>
      </c>
      <c r="I107" s="100">
        <v>161.11680435371397</v>
      </c>
      <c r="J107" s="100">
        <v>27.005858286380764</v>
      </c>
      <c r="K107" s="101">
        <v>259.57971167289094</v>
      </c>
      <c r="L107" s="102">
        <f t="shared" si="3"/>
        <v>0</v>
      </c>
      <c r="M107" s="102">
        <v>0</v>
      </c>
      <c r="N107" s="102">
        <v>0</v>
      </c>
      <c r="O107" s="103">
        <v>0</v>
      </c>
      <c r="P107" s="104">
        <v>0</v>
      </c>
      <c r="Q107" s="105">
        <f>+monthly_drivers_0!Q107*1.25</f>
        <v>3.125</v>
      </c>
    </row>
    <row r="108" spans="1:17" x14ac:dyDescent="0.25">
      <c r="A108" s="106">
        <f t="shared" si="4"/>
        <v>47391</v>
      </c>
      <c r="B108" s="106" t="str">
        <f t="shared" si="5"/>
        <v>Tracker</v>
      </c>
      <c r="C108" s="93">
        <v>30</v>
      </c>
      <c r="D108" s="94">
        <v>13.371050933122634</v>
      </c>
      <c r="E108" s="94">
        <v>277.32803466415402</v>
      </c>
      <c r="F108" s="94">
        <v>34.115209655761717</v>
      </c>
      <c r="G108" s="94">
        <v>21.04792511367798</v>
      </c>
      <c r="H108" s="94">
        <v>10.440587800443172</v>
      </c>
      <c r="I108" s="94">
        <v>160.06630286502838</v>
      </c>
      <c r="J108" s="94">
        <v>26.828369929313659</v>
      </c>
      <c r="K108" s="95">
        <v>257.81955164327474</v>
      </c>
      <c r="L108" s="94">
        <f t="shared" si="3"/>
        <v>0</v>
      </c>
      <c r="M108" s="94">
        <v>0</v>
      </c>
      <c r="N108" s="94">
        <v>0</v>
      </c>
      <c r="O108" s="96">
        <v>0</v>
      </c>
      <c r="P108" s="95">
        <v>0</v>
      </c>
      <c r="Q108" s="97">
        <f>+monthly_drivers_0!Q108*1.25</f>
        <v>3.125</v>
      </c>
    </row>
    <row r="109" spans="1:17" x14ac:dyDescent="0.25">
      <c r="A109" s="98">
        <f t="shared" si="4"/>
        <v>47422</v>
      </c>
      <c r="B109" s="98" t="str">
        <f t="shared" si="5"/>
        <v>Tracker</v>
      </c>
      <c r="C109" s="99">
        <v>30</v>
      </c>
      <c r="D109" s="100">
        <v>13.275660964488981</v>
      </c>
      <c r="E109" s="100">
        <v>275.528557170868</v>
      </c>
      <c r="F109" s="100">
        <v>33.892551086425783</v>
      </c>
      <c r="G109" s="100">
        <v>20.892562866210938</v>
      </c>
      <c r="H109" s="100">
        <v>10.366173577487466</v>
      </c>
      <c r="I109" s="100">
        <v>159.0296128797531</v>
      </c>
      <c r="J109" s="100">
        <v>26.653224366903302</v>
      </c>
      <c r="K109" s="101">
        <v>256.97107443840059</v>
      </c>
      <c r="L109" s="102">
        <f t="shared" si="3"/>
        <v>0</v>
      </c>
      <c r="M109" s="102">
        <v>0</v>
      </c>
      <c r="N109" s="102">
        <v>0</v>
      </c>
      <c r="O109" s="103">
        <v>0</v>
      </c>
      <c r="P109" s="104">
        <v>0</v>
      </c>
      <c r="Q109" s="105">
        <f>+monthly_drivers_0!Q109*1.25</f>
        <v>3.125</v>
      </c>
    </row>
    <row r="110" spans="1:17" x14ac:dyDescent="0.25">
      <c r="A110" s="106">
        <f t="shared" si="4"/>
        <v>47452</v>
      </c>
      <c r="B110" s="106" t="str">
        <f t="shared" si="5"/>
        <v>Tracker</v>
      </c>
      <c r="C110" s="93">
        <v>30</v>
      </c>
      <c r="D110" s="94">
        <v>13.181669924974443</v>
      </c>
      <c r="E110" s="94">
        <v>273.752553806305</v>
      </c>
      <c r="F110" s="94">
        <v>33.672806121826177</v>
      </c>
      <c r="G110" s="94">
        <v>20.739510107517244</v>
      </c>
      <c r="H110" s="94">
        <v>10.292849774539473</v>
      </c>
      <c r="I110" s="94">
        <v>158.00642143058781</v>
      </c>
      <c r="J110" s="94">
        <v>26.480368685007093</v>
      </c>
      <c r="K110" s="95">
        <v>247.40201071314888</v>
      </c>
      <c r="L110" s="94">
        <f t="shared" si="3"/>
        <v>0</v>
      </c>
      <c r="M110" s="94">
        <v>0</v>
      </c>
      <c r="N110" s="94">
        <v>0</v>
      </c>
      <c r="O110" s="96">
        <v>0</v>
      </c>
      <c r="P110" s="95">
        <v>0</v>
      </c>
      <c r="Q110" s="97">
        <f>+monthly_drivers_0!Q110*1.25</f>
        <v>3.125</v>
      </c>
    </row>
    <row r="111" spans="1:17" x14ac:dyDescent="0.25">
      <c r="A111" s="98">
        <f t="shared" si="4"/>
        <v>47483</v>
      </c>
      <c r="B111" s="98" t="str">
        <f t="shared" si="5"/>
        <v>Tracker</v>
      </c>
      <c r="C111" s="99">
        <v>30</v>
      </c>
      <c r="D111" s="100">
        <v>13.089045634269711</v>
      </c>
      <c r="E111" s="100">
        <v>271.99954257965095</v>
      </c>
      <c r="F111" s="100">
        <v>33.455914276123053</v>
      </c>
      <c r="G111" s="100">
        <v>20.588714443683621</v>
      </c>
      <c r="H111" s="100">
        <v>10.220590929865839</v>
      </c>
      <c r="I111" s="100">
        <v>156.99645372772213</v>
      </c>
      <c r="J111" s="100">
        <v>26.309755600929257</v>
      </c>
      <c r="K111" s="101">
        <v>242.33087768423559</v>
      </c>
      <c r="L111" s="102">
        <f t="shared" si="3"/>
        <v>0</v>
      </c>
      <c r="M111" s="102">
        <v>0</v>
      </c>
      <c r="N111" s="102">
        <v>0</v>
      </c>
      <c r="O111" s="103">
        <v>0</v>
      </c>
      <c r="P111" s="104">
        <v>0</v>
      </c>
      <c r="Q111" s="105">
        <f>+monthly_drivers_0!Q111*1.25</f>
        <v>3.125</v>
      </c>
    </row>
    <row r="112" spans="1:17" x14ac:dyDescent="0.25">
      <c r="A112" s="106">
        <f t="shared" si="4"/>
        <v>47514</v>
      </c>
      <c r="B112" s="106" t="str">
        <f t="shared" si="5"/>
        <v>Tracker</v>
      </c>
      <c r="C112" s="93">
        <v>30</v>
      </c>
      <c r="D112" s="94">
        <v>12.997758749485017</v>
      </c>
      <c r="E112" s="94">
        <v>270.26906175231915</v>
      </c>
      <c r="F112" s="94">
        <v>33.241818481445314</v>
      </c>
      <c r="G112" s="94">
        <v>20.44012539625168</v>
      </c>
      <c r="H112" s="94">
        <v>10.149374425232411</v>
      </c>
      <c r="I112" s="94">
        <v>155.99944348716735</v>
      </c>
      <c r="J112" s="94">
        <v>26.141340450048446</v>
      </c>
      <c r="K112" s="95">
        <v>241.44020508835092</v>
      </c>
      <c r="L112" s="94">
        <f t="shared" si="3"/>
        <v>0</v>
      </c>
      <c r="M112" s="94">
        <v>0</v>
      </c>
      <c r="N112" s="94">
        <v>0</v>
      </c>
      <c r="O112" s="96">
        <v>0</v>
      </c>
      <c r="P112" s="95">
        <v>0</v>
      </c>
      <c r="Q112" s="97">
        <f>+monthly_drivers_0!Q112*1.25</f>
        <v>3.125</v>
      </c>
    </row>
    <row r="113" spans="1:17" x14ac:dyDescent="0.25">
      <c r="A113" s="98">
        <f t="shared" si="4"/>
        <v>47542</v>
      </c>
      <c r="B113" s="98" t="str">
        <f t="shared" si="5"/>
        <v>Tracker</v>
      </c>
      <c r="C113" s="99">
        <v>30</v>
      </c>
      <c r="D113" s="100">
        <v>12.907779567480086</v>
      </c>
      <c r="E113" s="100">
        <v>268.56066006469723</v>
      </c>
      <c r="F113" s="100">
        <v>33.030462249755871</v>
      </c>
      <c r="G113" s="100">
        <v>20.293693089962012</v>
      </c>
      <c r="H113" s="100">
        <v>10.079176966309548</v>
      </c>
      <c r="I113" s="100">
        <v>155.01513057136538</v>
      </c>
      <c r="J113" s="100">
        <v>25.975078857183458</v>
      </c>
      <c r="K113" s="101">
        <v>240.63902329358086</v>
      </c>
      <c r="L113" s="102">
        <f t="shared" si="3"/>
        <v>0</v>
      </c>
      <c r="M113" s="102">
        <v>0</v>
      </c>
      <c r="N113" s="102">
        <v>0</v>
      </c>
      <c r="O113" s="103">
        <v>0</v>
      </c>
      <c r="P113" s="104">
        <v>0</v>
      </c>
      <c r="Q113" s="105">
        <f>+monthly_drivers_0!Q113*1.25</f>
        <v>3.125</v>
      </c>
    </row>
    <row r="114" spans="1:17" x14ac:dyDescent="0.25">
      <c r="A114" s="106">
        <f t="shared" si="4"/>
        <v>47573</v>
      </c>
      <c r="B114" s="106" t="str">
        <f t="shared" si="5"/>
        <v>Tracker</v>
      </c>
      <c r="C114" s="93">
        <v>30</v>
      </c>
      <c r="D114" s="94">
        <v>12.819079775333401</v>
      </c>
      <c r="E114" s="94">
        <v>266.87393033599858</v>
      </c>
      <c r="F114" s="94">
        <v>32.821795227050785</v>
      </c>
      <c r="G114" s="94">
        <v>20.149369450569154</v>
      </c>
      <c r="H114" s="94">
        <v>10.009976489245894</v>
      </c>
      <c r="I114" s="94">
        <v>154.04328302001954</v>
      </c>
      <c r="J114" s="94">
        <v>25.810930984973908</v>
      </c>
      <c r="K114" s="95">
        <v>239.84830536616965</v>
      </c>
      <c r="L114" s="94">
        <f t="shared" si="3"/>
        <v>0</v>
      </c>
      <c r="M114" s="94">
        <v>0</v>
      </c>
      <c r="N114" s="94">
        <v>0</v>
      </c>
      <c r="O114" s="96">
        <v>0</v>
      </c>
      <c r="P114" s="95">
        <v>0</v>
      </c>
      <c r="Q114" s="97">
        <f>+monthly_drivers_0!Q114*1.25</f>
        <v>3.125</v>
      </c>
    </row>
    <row r="115" spans="1:17" x14ac:dyDescent="0.25">
      <c r="A115" s="98">
        <f t="shared" si="4"/>
        <v>47603</v>
      </c>
      <c r="B115" s="98" t="str">
        <f t="shared" si="5"/>
        <v>Tracker</v>
      </c>
      <c r="C115" s="99">
        <v>30</v>
      </c>
      <c r="D115" s="100">
        <v>12.731631659507752</v>
      </c>
      <c r="E115" s="100">
        <v>265.20812672424307</v>
      </c>
      <c r="F115" s="100">
        <v>32.615724456787106</v>
      </c>
      <c r="G115" s="100">
        <v>20.007108551979069</v>
      </c>
      <c r="H115" s="100">
        <v>9.9417515017986275</v>
      </c>
      <c r="I115" s="100">
        <v>153.08347481632234</v>
      </c>
      <c r="J115" s="100">
        <v>25.648824308872218</v>
      </c>
      <c r="K115" s="101">
        <v>239.06772008156034</v>
      </c>
      <c r="L115" s="102">
        <f t="shared" si="3"/>
        <v>0</v>
      </c>
      <c r="M115" s="102">
        <v>0</v>
      </c>
      <c r="N115" s="102">
        <v>0</v>
      </c>
      <c r="O115" s="103">
        <v>0</v>
      </c>
      <c r="P115" s="104">
        <v>0</v>
      </c>
      <c r="Q115" s="105">
        <f>+monthly_drivers_0!Q115*1.25</f>
        <v>3.125</v>
      </c>
    </row>
    <row r="116" spans="1:17" x14ac:dyDescent="0.25">
      <c r="A116" s="106">
        <f t="shared" si="4"/>
        <v>47634</v>
      </c>
      <c r="B116" s="106" t="str">
        <f t="shared" si="5"/>
        <v>Tracker</v>
      </c>
      <c r="C116" s="93">
        <v>30</v>
      </c>
      <c r="D116" s="94">
        <v>12.64540859889984</v>
      </c>
      <c r="E116" s="94">
        <v>263.56244543457029</v>
      </c>
      <c r="F116" s="94">
        <v>32.41215042114257</v>
      </c>
      <c r="G116" s="94">
        <v>19.866864830493927</v>
      </c>
      <c r="H116" s="94">
        <v>9.8744814301133168</v>
      </c>
      <c r="I116" s="94">
        <v>152.13524755477908</v>
      </c>
      <c r="J116" s="94">
        <v>25.488681533575061</v>
      </c>
      <c r="K116" s="95">
        <v>235.89691905661675</v>
      </c>
      <c r="L116" s="94">
        <f t="shared" si="3"/>
        <v>0</v>
      </c>
      <c r="M116" s="94">
        <v>0</v>
      </c>
      <c r="N116" s="94">
        <v>0</v>
      </c>
      <c r="O116" s="96">
        <v>0</v>
      </c>
      <c r="P116" s="95">
        <v>0</v>
      </c>
      <c r="Q116" s="97">
        <f>+monthly_drivers_0!Q116*1.25</f>
        <v>3.125</v>
      </c>
    </row>
    <row r="117" spans="1:17" x14ac:dyDescent="0.25">
      <c r="A117" s="98">
        <f t="shared" si="4"/>
        <v>47664</v>
      </c>
      <c r="B117" s="98" t="str">
        <f t="shared" si="5"/>
        <v>Tracker</v>
      </c>
      <c r="C117" s="99">
        <v>30</v>
      </c>
      <c r="D117" s="100">
        <v>12.560384385824202</v>
      </c>
      <c r="E117" s="100">
        <v>261.93638452529905</v>
      </c>
      <c r="F117" s="100">
        <v>32.211010681152345</v>
      </c>
      <c r="G117" s="100">
        <v>19.728594491481783</v>
      </c>
      <c r="H117" s="100">
        <v>9.8081456268429754</v>
      </c>
      <c r="I117" s="100">
        <v>151.19831344413763</v>
      </c>
      <c r="J117" s="100">
        <v>25.33045432305336</v>
      </c>
      <c r="K117" s="101">
        <v>235.13566515937816</v>
      </c>
      <c r="L117" s="102">
        <f t="shared" si="3"/>
        <v>0</v>
      </c>
      <c r="M117" s="102">
        <v>0</v>
      </c>
      <c r="N117" s="102">
        <v>0</v>
      </c>
      <c r="O117" s="103">
        <v>0</v>
      </c>
      <c r="P117" s="104">
        <v>0</v>
      </c>
      <c r="Q117" s="105">
        <f>+monthly_drivers_0!Q117*1.25</f>
        <v>3.125</v>
      </c>
    </row>
    <row r="118" spans="1:17" x14ac:dyDescent="0.25">
      <c r="A118" s="106">
        <f t="shared" si="4"/>
        <v>47695</v>
      </c>
      <c r="B118" s="106" t="str">
        <f t="shared" si="5"/>
        <v>Tracker</v>
      </c>
      <c r="C118" s="93">
        <v>30</v>
      </c>
      <c r="D118" s="94">
        <v>12.476533768415452</v>
      </c>
      <c r="E118" s="94">
        <v>260.3293795700074</v>
      </c>
      <c r="F118" s="94">
        <v>32.012235168457032</v>
      </c>
      <c r="G118" s="94">
        <v>19.592255172252649</v>
      </c>
      <c r="H118" s="94">
        <v>9.7427245844006514</v>
      </c>
      <c r="I118" s="94">
        <v>150.27235223007199</v>
      </c>
      <c r="J118" s="94">
        <v>25.17408730316162</v>
      </c>
      <c r="K118" s="95">
        <v>234.38370324005933</v>
      </c>
      <c r="L118" s="94">
        <f t="shared" si="3"/>
        <v>0</v>
      </c>
      <c r="M118" s="94">
        <v>0</v>
      </c>
      <c r="N118" s="94">
        <v>0</v>
      </c>
      <c r="O118" s="96">
        <v>0</v>
      </c>
      <c r="P118" s="95">
        <v>0</v>
      </c>
      <c r="Q118" s="97">
        <f>+monthly_drivers_0!Q118*1.25</f>
        <v>3.125</v>
      </c>
    </row>
    <row r="119" spans="1:17" x14ac:dyDescent="0.25">
      <c r="A119" s="98">
        <f t="shared" si="4"/>
        <v>47726</v>
      </c>
      <c r="B119" s="98" t="str">
        <f t="shared" si="5"/>
        <v>Tracker</v>
      </c>
      <c r="C119" s="99">
        <v>30</v>
      </c>
      <c r="D119" s="100">
        <v>12.393832325696945</v>
      </c>
      <c r="E119" s="100">
        <v>258.74099693298342</v>
      </c>
      <c r="F119" s="100">
        <v>31.815769470214846</v>
      </c>
      <c r="G119" s="100">
        <v>19.457805849552152</v>
      </c>
      <c r="H119" s="100">
        <v>9.6781992370486254</v>
      </c>
      <c r="I119" s="100">
        <v>149.35711680793764</v>
      </c>
      <c r="J119" s="100">
        <v>25.01953800749779</v>
      </c>
      <c r="K119" s="101">
        <v>230.5833693838045</v>
      </c>
      <c r="L119" s="102">
        <f t="shared" si="3"/>
        <v>0</v>
      </c>
      <c r="M119" s="102">
        <v>0</v>
      </c>
      <c r="N119" s="102">
        <v>0</v>
      </c>
      <c r="O119" s="103">
        <v>0</v>
      </c>
      <c r="P119" s="104">
        <v>0</v>
      </c>
      <c r="Q119" s="105">
        <f>+monthly_drivers_0!Q119*1.25</f>
        <v>3.125</v>
      </c>
    </row>
    <row r="120" spans="1:17" x14ac:dyDescent="0.25">
      <c r="A120" s="106">
        <f t="shared" si="4"/>
        <v>47756</v>
      </c>
      <c r="B120" s="106" t="str">
        <f t="shared" si="5"/>
        <v>Tracker</v>
      </c>
      <c r="C120" s="93">
        <v>30</v>
      </c>
      <c r="D120" s="94">
        <v>12.312255758523941</v>
      </c>
      <c r="E120" s="94">
        <v>257.17089529800415</v>
      </c>
      <c r="F120" s="94">
        <v>31.621571350097653</v>
      </c>
      <c r="G120" s="94">
        <v>19.325205603122711</v>
      </c>
      <c r="H120" s="94">
        <v>9.6145505495071397</v>
      </c>
      <c r="I120" s="94">
        <v>148.45240642547606</v>
      </c>
      <c r="J120" s="94">
        <v>24.866773253440854</v>
      </c>
      <c r="K120" s="95">
        <v>229.87032599723341</v>
      </c>
      <c r="L120" s="94">
        <f t="shared" si="3"/>
        <v>0</v>
      </c>
      <c r="M120" s="94">
        <v>0</v>
      </c>
      <c r="N120" s="94">
        <v>0</v>
      </c>
      <c r="O120" s="96">
        <v>0</v>
      </c>
      <c r="P120" s="95">
        <v>0</v>
      </c>
      <c r="Q120" s="97">
        <f>+monthly_drivers_0!Q120*1.25</f>
        <v>3.125</v>
      </c>
    </row>
    <row r="121" spans="1:17" x14ac:dyDescent="0.25">
      <c r="A121" s="98">
        <f t="shared" si="4"/>
        <v>47787</v>
      </c>
      <c r="B121" s="98" t="str">
        <f t="shared" si="5"/>
        <v>Tracker</v>
      </c>
      <c r="C121" s="99">
        <v>30</v>
      </c>
      <c r="D121" s="100">
        <v>12.231781219363212</v>
      </c>
      <c r="E121" s="100">
        <v>255.61873821640012</v>
      </c>
      <c r="F121" s="100">
        <v>31.429599395751953</v>
      </c>
      <c r="G121" s="100">
        <v>19.194416306495661</v>
      </c>
      <c r="H121" s="100">
        <v>9.5517610037922864</v>
      </c>
      <c r="I121" s="100">
        <v>147.55802675056455</v>
      </c>
      <c r="J121" s="100">
        <v>24.715760295152663</v>
      </c>
      <c r="K121" s="101">
        <v>229.16573424153773</v>
      </c>
      <c r="L121" s="102">
        <f t="shared" si="3"/>
        <v>0</v>
      </c>
      <c r="M121" s="102">
        <v>0</v>
      </c>
      <c r="N121" s="102">
        <v>0</v>
      </c>
      <c r="O121" s="103">
        <v>0</v>
      </c>
      <c r="P121" s="104">
        <v>0</v>
      </c>
      <c r="Q121" s="105">
        <f>+monthly_drivers_0!Q121*1.25</f>
        <v>3.125</v>
      </c>
    </row>
    <row r="122" spans="1:17" x14ac:dyDescent="0.25">
      <c r="A122" s="106">
        <f t="shared" si="4"/>
        <v>47817</v>
      </c>
      <c r="B122" s="106" t="str">
        <f t="shared" si="5"/>
        <v>Tracker</v>
      </c>
      <c r="C122" s="93">
        <v>30</v>
      </c>
      <c r="D122" s="94">
        <v>12.152384862542144</v>
      </c>
      <c r="E122" s="94">
        <v>254.08419906616211</v>
      </c>
      <c r="F122" s="94">
        <v>31.239812744140632</v>
      </c>
      <c r="G122" s="94">
        <v>19.06539981031418</v>
      </c>
      <c r="H122" s="94">
        <v>9.4898117005228997</v>
      </c>
      <c r="I122" s="94">
        <v>146.67379721546178</v>
      </c>
      <c r="J122" s="94">
        <v>24.566467036247253</v>
      </c>
      <c r="K122" s="95">
        <v>228.4694336946234</v>
      </c>
      <c r="L122" s="94">
        <f t="shared" si="3"/>
        <v>0</v>
      </c>
      <c r="M122" s="94">
        <v>0</v>
      </c>
      <c r="N122" s="94">
        <v>0</v>
      </c>
      <c r="O122" s="96">
        <v>0</v>
      </c>
      <c r="P122" s="95">
        <v>0</v>
      </c>
      <c r="Q122" s="97">
        <f>+monthly_drivers_0!Q122*1.25</f>
        <v>3.125</v>
      </c>
    </row>
    <row r="123" spans="1:17" x14ac:dyDescent="0.25">
      <c r="A123" s="98">
        <f t="shared" si="4"/>
        <v>47848</v>
      </c>
      <c r="B123" s="98" t="str">
        <f t="shared" si="5"/>
        <v>Tracker</v>
      </c>
      <c r="C123" s="99">
        <v>30</v>
      </c>
      <c r="D123" s="100">
        <v>12.074041500210759</v>
      </c>
      <c r="E123" s="100">
        <v>252.5669538002015</v>
      </c>
      <c r="F123" s="100">
        <v>31.052170989990234</v>
      </c>
      <c r="G123" s="100">
        <v>18.938119339466098</v>
      </c>
      <c r="H123" s="100">
        <v>9.4286830858588218</v>
      </c>
      <c r="I123" s="100">
        <v>145.79952493572239</v>
      </c>
      <c r="J123" s="100">
        <v>24.418861628770831</v>
      </c>
      <c r="K123" s="101">
        <v>227.78126185731963</v>
      </c>
      <c r="L123" s="102">
        <f t="shared" si="3"/>
        <v>0</v>
      </c>
      <c r="M123" s="102">
        <v>0</v>
      </c>
      <c r="N123" s="102">
        <v>0</v>
      </c>
      <c r="O123" s="103">
        <v>0</v>
      </c>
      <c r="P123" s="104">
        <v>0</v>
      </c>
      <c r="Q123" s="105">
        <f>+monthly_drivers_0!Q123*1.25</f>
        <v>3.125</v>
      </c>
    </row>
    <row r="124" spans="1:17" x14ac:dyDescent="0.25">
      <c r="A124" s="106">
        <f t="shared" si="4"/>
        <v>47879</v>
      </c>
      <c r="B124" s="106" t="str">
        <f t="shared" si="5"/>
        <v>Tracker</v>
      </c>
      <c r="C124" s="93">
        <v>30</v>
      </c>
      <c r="D124" s="94">
        <v>11.996729035615916</v>
      </c>
      <c r="E124" s="94">
        <v>251.06666632080078</v>
      </c>
      <c r="F124" s="94">
        <v>30.866632537841799</v>
      </c>
      <c r="G124" s="94">
        <v>18.812539124488829</v>
      </c>
      <c r="H124" s="94">
        <v>9.3683577911853817</v>
      </c>
      <c r="I124" s="94">
        <v>144.93501610279083</v>
      </c>
      <c r="J124" s="94">
        <v>24.272911763906478</v>
      </c>
      <c r="K124" s="95">
        <v>227.10105642002821</v>
      </c>
      <c r="L124" s="94">
        <f t="shared" si="3"/>
        <v>0</v>
      </c>
      <c r="M124" s="94">
        <v>0</v>
      </c>
      <c r="N124" s="94">
        <v>0</v>
      </c>
      <c r="O124" s="96">
        <v>0</v>
      </c>
      <c r="P124" s="95">
        <v>0</v>
      </c>
      <c r="Q124" s="97">
        <f>+monthly_drivers_0!Q124*1.25</f>
        <v>3.125</v>
      </c>
    </row>
    <row r="125" spans="1:17" x14ac:dyDescent="0.25">
      <c r="A125" s="98">
        <f t="shared" si="4"/>
        <v>47907</v>
      </c>
      <c r="B125" s="98" t="str">
        <f t="shared" si="5"/>
        <v>Tracker</v>
      </c>
      <c r="C125" s="99">
        <v>30</v>
      </c>
      <c r="D125" s="100">
        <v>11.920426777958868</v>
      </c>
      <c r="E125" s="100">
        <v>249.58292536163333</v>
      </c>
      <c r="F125" s="100">
        <v>30.683146728515631</v>
      </c>
      <c r="G125" s="100">
        <v>18.68862434244156</v>
      </c>
      <c r="H125" s="100">
        <v>9.3088198745250672</v>
      </c>
      <c r="I125" s="100">
        <v>144.08004154205321</v>
      </c>
      <c r="J125" s="100">
        <v>24.128577081680298</v>
      </c>
      <c r="K125" s="101">
        <v>226.42863351329416</v>
      </c>
      <c r="L125" s="102">
        <f t="shared" si="3"/>
        <v>0</v>
      </c>
      <c r="M125" s="102">
        <v>0</v>
      </c>
      <c r="N125" s="102">
        <v>0</v>
      </c>
      <c r="O125" s="103">
        <v>0</v>
      </c>
      <c r="P125" s="104">
        <v>0</v>
      </c>
      <c r="Q125" s="105">
        <f>+monthly_drivers_0!Q125*1.25</f>
        <v>3.125</v>
      </c>
    </row>
    <row r="126" spans="1:17" x14ac:dyDescent="0.25">
      <c r="A126" s="106">
        <f t="shared" si="4"/>
        <v>47938</v>
      </c>
      <c r="B126" s="106" t="str">
        <f t="shared" si="5"/>
        <v>Tracker</v>
      </c>
      <c r="C126" s="93">
        <v>30</v>
      </c>
      <c r="D126" s="94">
        <v>11.845114347577093</v>
      </c>
      <c r="E126" s="94">
        <v>248.11542822265628</v>
      </c>
      <c r="F126" s="94">
        <v>30.501674926757808</v>
      </c>
      <c r="G126" s="94">
        <v>18.566341254234317</v>
      </c>
      <c r="H126" s="94">
        <v>9.2500532761812195</v>
      </c>
      <c r="I126" s="94">
        <v>143.23441937828065</v>
      </c>
      <c r="J126" s="94">
        <v>23.985827921390538</v>
      </c>
      <c r="K126" s="95">
        <v>225.76384711431712</v>
      </c>
      <c r="L126" s="94">
        <f t="shared" si="3"/>
        <v>0</v>
      </c>
      <c r="M126" s="94">
        <v>0</v>
      </c>
      <c r="N126" s="94">
        <v>0</v>
      </c>
      <c r="O126" s="96">
        <v>0</v>
      </c>
      <c r="P126" s="95">
        <v>0</v>
      </c>
      <c r="Q126" s="97">
        <f>+monthly_drivers_0!Q126*1.25</f>
        <v>3.125</v>
      </c>
    </row>
    <row r="127" spans="1:17" x14ac:dyDescent="0.25">
      <c r="A127" s="98">
        <f t="shared" si="4"/>
        <v>47968</v>
      </c>
      <c r="B127" s="98" t="str">
        <f t="shared" si="5"/>
        <v>Tracker</v>
      </c>
      <c r="C127" s="99">
        <v>30</v>
      </c>
      <c r="D127" s="100">
        <v>11.770772639632222</v>
      </c>
      <c r="E127" s="100">
        <v>246.66381280517584</v>
      </c>
      <c r="F127" s="100">
        <v>30.32217300415039</v>
      </c>
      <c r="G127" s="100">
        <v>18.445657058715824</v>
      </c>
      <c r="H127" s="100">
        <v>9.1920431195497514</v>
      </c>
      <c r="I127" s="100">
        <v>142.39794759273525</v>
      </c>
      <c r="J127" s="100">
        <v>23.844629194736477</v>
      </c>
      <c r="K127" s="101">
        <v>225.10652784578872</v>
      </c>
      <c r="L127" s="102">
        <f t="shared" si="3"/>
        <v>0</v>
      </c>
      <c r="M127" s="102">
        <v>0</v>
      </c>
      <c r="N127" s="102">
        <v>0</v>
      </c>
      <c r="O127" s="103">
        <v>0</v>
      </c>
      <c r="P127" s="104">
        <v>0</v>
      </c>
      <c r="Q127" s="105">
        <f>+monthly_drivers_0!Q127*1.25</f>
        <v>3.125</v>
      </c>
    </row>
    <row r="128" spans="1:17" x14ac:dyDescent="0.25">
      <c r="A128" s="106">
        <f t="shared" si="4"/>
        <v>47999</v>
      </c>
      <c r="B128" s="106" t="str">
        <f t="shared" si="5"/>
        <v>Tracker</v>
      </c>
      <c r="C128" s="93">
        <v>30</v>
      </c>
      <c r="D128" s="94">
        <v>11.697382423996924</v>
      </c>
      <c r="E128" s="94">
        <v>245.22756147766106</v>
      </c>
      <c r="F128" s="94">
        <v>30.144576446533197</v>
      </c>
      <c r="G128" s="94">
        <v>18.326539748191834</v>
      </c>
      <c r="H128" s="94">
        <v>9.134774666607381</v>
      </c>
      <c r="I128" s="94">
        <v>141.57033067417149</v>
      </c>
      <c r="J128" s="94">
        <v>23.704931521654132</v>
      </c>
      <c r="K128" s="95">
        <v>223.55645414990934</v>
      </c>
      <c r="L128" s="94">
        <f t="shared" si="3"/>
        <v>0</v>
      </c>
      <c r="M128" s="94">
        <v>0</v>
      </c>
      <c r="N128" s="94">
        <v>0</v>
      </c>
      <c r="O128" s="96">
        <v>0</v>
      </c>
      <c r="P128" s="95">
        <v>0</v>
      </c>
      <c r="Q128" s="97">
        <f>+monthly_drivers_0!Q128*1.25</f>
        <v>3.125</v>
      </c>
    </row>
    <row r="129" spans="1:17" x14ac:dyDescent="0.25">
      <c r="A129" s="98">
        <f t="shared" si="4"/>
        <v>48029</v>
      </c>
      <c r="B129" s="98" t="str">
        <f t="shared" si="5"/>
        <v>Tracker</v>
      </c>
      <c r="C129" s="99">
        <v>30</v>
      </c>
      <c r="D129" s="100">
        <v>11.62492516207695</v>
      </c>
      <c r="E129" s="100">
        <v>243.8063689899445</v>
      </c>
      <c r="F129" s="100">
        <v>29.968847137451167</v>
      </c>
      <c r="G129" s="100">
        <v>18.208957864284514</v>
      </c>
      <c r="H129" s="100">
        <v>9.0782332777977004</v>
      </c>
      <c r="I129" s="100">
        <v>140.75140219688416</v>
      </c>
      <c r="J129" s="100">
        <v>23.566705289125441</v>
      </c>
      <c r="K129" s="101">
        <v>222.01348378720138</v>
      </c>
      <c r="L129" s="102">
        <f t="shared" si="3"/>
        <v>0</v>
      </c>
      <c r="M129" s="102">
        <v>0</v>
      </c>
      <c r="N129" s="102">
        <v>0</v>
      </c>
      <c r="O129" s="103">
        <v>0</v>
      </c>
      <c r="P129" s="104">
        <v>0</v>
      </c>
      <c r="Q129" s="105">
        <f>+monthly_drivers_0!Q129*1.25</f>
        <v>3.125</v>
      </c>
    </row>
    <row r="130" spans="1:17" x14ac:dyDescent="0.25">
      <c r="A130" s="106">
        <f t="shared" si="4"/>
        <v>48060</v>
      </c>
      <c r="B130" s="106" t="str">
        <f t="shared" si="5"/>
        <v>Tracker</v>
      </c>
      <c r="C130" s="93">
        <v>30</v>
      </c>
      <c r="D130" s="94">
        <v>11.55338283455372</v>
      </c>
      <c r="E130" s="94">
        <v>242.39998356437678</v>
      </c>
      <c r="F130" s="94">
        <v>29.794954071044931</v>
      </c>
      <c r="G130" s="94">
        <v>18.092881947517395</v>
      </c>
      <c r="H130" s="94">
        <v>9.0224049911499016</v>
      </c>
      <c r="I130" s="94">
        <v>139.94100815010069</v>
      </c>
      <c r="J130" s="94">
        <v>23.429925948858262</v>
      </c>
      <c r="K130" s="95">
        <v>221.37749196371067</v>
      </c>
      <c r="L130" s="94">
        <f t="shared" ref="L130:L193" si="6">+O130+P130</f>
        <v>65</v>
      </c>
      <c r="M130" s="94">
        <v>0</v>
      </c>
      <c r="N130" s="94">
        <v>0</v>
      </c>
      <c r="O130" s="96">
        <v>0</v>
      </c>
      <c r="P130" s="95">
        <v>65</v>
      </c>
      <c r="Q130" s="97">
        <f>+monthly_drivers_0!Q130*1.25</f>
        <v>3.125</v>
      </c>
    </row>
    <row r="131" spans="1:17" x14ac:dyDescent="0.25">
      <c r="A131" s="98">
        <f t="shared" ref="A131:A194" si="7">+EOMONTH(A130,1)</f>
        <v>48091</v>
      </c>
      <c r="B131" s="98" t="str">
        <f t="shared" ref="B131:B194" si="8">+B130</f>
        <v>Tracker</v>
      </c>
      <c r="C131" s="99">
        <v>30</v>
      </c>
      <c r="D131" s="100">
        <v>11.443883245468141</v>
      </c>
      <c r="E131" s="100">
        <v>240.97726604461673</v>
      </c>
      <c r="F131" s="100">
        <v>29.622848327636724</v>
      </c>
      <c r="G131" s="100">
        <v>17.978281348228453</v>
      </c>
      <c r="H131" s="100">
        <v>8.9381351536512383</v>
      </c>
      <c r="I131" s="100">
        <v>139.11587044525143</v>
      </c>
      <c r="J131" s="100">
        <v>23.294555205821986</v>
      </c>
      <c r="K131" s="101">
        <v>219.52330356137458</v>
      </c>
      <c r="L131" s="102">
        <f t="shared" si="6"/>
        <v>0</v>
      </c>
      <c r="M131" s="102">
        <v>0</v>
      </c>
      <c r="N131" s="102">
        <v>0</v>
      </c>
      <c r="O131" s="103">
        <v>0</v>
      </c>
      <c r="P131" s="104">
        <v>0</v>
      </c>
      <c r="Q131" s="105">
        <f>+monthly_drivers_0!Q131*1.25</f>
        <v>3.125</v>
      </c>
    </row>
    <row r="132" spans="1:17" x14ac:dyDescent="0.25">
      <c r="A132" s="106">
        <f t="shared" si="7"/>
        <v>48121</v>
      </c>
      <c r="B132" s="106" t="str">
        <f t="shared" si="8"/>
        <v>Tracker</v>
      </c>
      <c r="C132" s="93">
        <v>30</v>
      </c>
      <c r="D132" s="94">
        <v>11.37431825387478</v>
      </c>
      <c r="E132" s="94">
        <v>239.59967346191405</v>
      </c>
      <c r="F132" s="94">
        <v>29.452471405029293</v>
      </c>
      <c r="G132" s="94">
        <v>17.865128271102904</v>
      </c>
      <c r="H132" s="94">
        <v>8.8838421691656109</v>
      </c>
      <c r="I132" s="94">
        <v>138.322159362793</v>
      </c>
      <c r="J132" s="94">
        <v>23.160546792268754</v>
      </c>
      <c r="K132" s="95">
        <v>218.9007191052176</v>
      </c>
      <c r="L132" s="94">
        <f t="shared" si="6"/>
        <v>0</v>
      </c>
      <c r="M132" s="94">
        <v>0</v>
      </c>
      <c r="N132" s="94">
        <v>0</v>
      </c>
      <c r="O132" s="96">
        <v>0</v>
      </c>
      <c r="P132" s="95">
        <v>0</v>
      </c>
      <c r="Q132" s="97">
        <f>+monthly_drivers_0!Q132*1.25</f>
        <v>3.125</v>
      </c>
    </row>
    <row r="133" spans="1:17" x14ac:dyDescent="0.25">
      <c r="A133" s="98">
        <f t="shared" si="7"/>
        <v>48152</v>
      </c>
      <c r="B133" s="98" t="str">
        <f t="shared" si="8"/>
        <v>Tracker</v>
      </c>
      <c r="C133" s="99">
        <v>30</v>
      </c>
      <c r="D133" s="100">
        <v>11.305615543961524</v>
      </c>
      <c r="E133" s="100">
        <v>238.23576782226556</v>
      </c>
      <c r="F133" s="100">
        <v>29.283791870117192</v>
      </c>
      <c r="G133" s="100">
        <v>17.753394614696504</v>
      </c>
      <c r="H133" s="100">
        <v>8.8302212586998934</v>
      </c>
      <c r="I133" s="100">
        <v>137.53634103202819</v>
      </c>
      <c r="J133" s="100">
        <v>23.0278763589859</v>
      </c>
      <c r="K133" s="101">
        <v>218.28461386872084</v>
      </c>
      <c r="L133" s="102">
        <f t="shared" si="6"/>
        <v>0</v>
      </c>
      <c r="M133" s="102">
        <v>0</v>
      </c>
      <c r="N133" s="102">
        <v>0</v>
      </c>
      <c r="O133" s="103">
        <v>0</v>
      </c>
      <c r="P133" s="104">
        <v>0</v>
      </c>
      <c r="Q133" s="105">
        <f>+monthly_drivers_0!Q133*1.25</f>
        <v>3.125</v>
      </c>
    </row>
    <row r="134" spans="1:17" x14ac:dyDescent="0.25">
      <c r="A134" s="106">
        <f t="shared" si="7"/>
        <v>48182</v>
      </c>
      <c r="B134" s="106" t="str">
        <f t="shared" si="8"/>
        <v>Tracker</v>
      </c>
      <c r="C134" s="93">
        <v>30</v>
      </c>
      <c r="D134" s="94">
        <v>11.237759141087535</v>
      </c>
      <c r="E134" s="94">
        <v>236.88522689819334</v>
      </c>
      <c r="F134" s="94">
        <v>29.116769897460937</v>
      </c>
      <c r="G134" s="94">
        <v>17.643052712917328</v>
      </c>
      <c r="H134" s="94">
        <v>8.7772600962519647</v>
      </c>
      <c r="I134" s="94">
        <v>136.75823670482637</v>
      </c>
      <c r="J134" s="94">
        <v>22.896512639045714</v>
      </c>
      <c r="K134" s="95">
        <v>216.47484686044979</v>
      </c>
      <c r="L134" s="94">
        <f t="shared" si="6"/>
        <v>0</v>
      </c>
      <c r="M134" s="94">
        <v>0</v>
      </c>
      <c r="N134" s="94">
        <v>0</v>
      </c>
      <c r="O134" s="96">
        <v>0</v>
      </c>
      <c r="P134" s="95">
        <v>0</v>
      </c>
      <c r="Q134" s="97">
        <f>+monthly_drivers_0!Q134*1.25</f>
        <v>3.125</v>
      </c>
    </row>
    <row r="135" spans="1:17" x14ac:dyDescent="0.25">
      <c r="A135" s="98">
        <f t="shared" si="7"/>
        <v>48213</v>
      </c>
      <c r="B135" s="98" t="str">
        <f t="shared" si="8"/>
        <v>Tracker</v>
      </c>
      <c r="C135" s="99">
        <v>30</v>
      </c>
      <c r="D135" s="100">
        <v>11.170733030796052</v>
      </c>
      <c r="E135" s="100">
        <v>235.54781340026861</v>
      </c>
      <c r="F135" s="100">
        <v>28.951376037597655</v>
      </c>
      <c r="G135" s="100">
        <v>17.534076599597935</v>
      </c>
      <c r="H135" s="100">
        <v>8.7249461321234687</v>
      </c>
      <c r="I135" s="100">
        <v>135.98770643138886</v>
      </c>
      <c r="J135" s="100">
        <v>22.766432915806774</v>
      </c>
      <c r="K135" s="101">
        <v>215.27130270145091</v>
      </c>
      <c r="L135" s="102">
        <f t="shared" si="6"/>
        <v>0</v>
      </c>
      <c r="M135" s="102">
        <v>0</v>
      </c>
      <c r="N135" s="102">
        <v>0</v>
      </c>
      <c r="O135" s="103">
        <v>0</v>
      </c>
      <c r="P135" s="104">
        <v>0</v>
      </c>
      <c r="Q135" s="105">
        <f>+monthly_drivers_0!Q135*1.25</f>
        <v>3.125</v>
      </c>
    </row>
    <row r="136" spans="1:17" x14ac:dyDescent="0.25">
      <c r="A136" s="106">
        <f t="shared" si="7"/>
        <v>48244</v>
      </c>
      <c r="B136" s="106" t="str">
        <f t="shared" si="8"/>
        <v>Tracker</v>
      </c>
      <c r="C136" s="93">
        <v>30</v>
      </c>
      <c r="D136" s="94">
        <v>11.104518866300578</v>
      </c>
      <c r="E136" s="94">
        <v>234.22321131896965</v>
      </c>
      <c r="F136" s="94">
        <v>28.787571319580081</v>
      </c>
      <c r="G136" s="94">
        <v>17.426440127372739</v>
      </c>
      <c r="H136" s="94">
        <v>8.6732651778459555</v>
      </c>
      <c r="I136" s="94">
        <v>135.22456172657013</v>
      </c>
      <c r="J136" s="94">
        <v>22.637604933381084</v>
      </c>
      <c r="K136" s="95">
        <v>214.67383720131221</v>
      </c>
      <c r="L136" s="94">
        <f t="shared" si="6"/>
        <v>0</v>
      </c>
      <c r="M136" s="94">
        <v>0</v>
      </c>
      <c r="N136" s="94">
        <v>0</v>
      </c>
      <c r="O136" s="96">
        <v>0</v>
      </c>
      <c r="P136" s="95">
        <v>0</v>
      </c>
      <c r="Q136" s="97">
        <f>+monthly_drivers_0!Q136*1.25</f>
        <v>3.125</v>
      </c>
    </row>
    <row r="137" spans="1:17" x14ac:dyDescent="0.25">
      <c r="A137" s="98">
        <f t="shared" si="7"/>
        <v>48273</v>
      </c>
      <c r="B137" s="98" t="str">
        <f t="shared" si="8"/>
        <v>Tracker</v>
      </c>
      <c r="C137" s="99">
        <v>30</v>
      </c>
      <c r="D137" s="100">
        <v>11.039094687223436</v>
      </c>
      <c r="E137" s="100">
        <v>232.91100940704345</v>
      </c>
      <c r="F137" s="100">
        <v>28.625304199218746</v>
      </c>
      <c r="G137" s="100">
        <v>17.320117971420288</v>
      </c>
      <c r="H137" s="100">
        <v>8.6221994736790677</v>
      </c>
      <c r="I137" s="100">
        <v>134.46855310440066</v>
      </c>
      <c r="J137" s="100">
        <v>22.509985950469968</v>
      </c>
      <c r="K137" s="101">
        <v>214.08226978700611</v>
      </c>
      <c r="L137" s="102">
        <f t="shared" si="6"/>
        <v>0</v>
      </c>
      <c r="M137" s="102">
        <v>0</v>
      </c>
      <c r="N137" s="102">
        <v>0</v>
      </c>
      <c r="O137" s="103">
        <v>0</v>
      </c>
      <c r="P137" s="104">
        <v>0</v>
      </c>
      <c r="Q137" s="105">
        <f>+monthly_drivers_0!Q137*1.25</f>
        <v>3.125</v>
      </c>
    </row>
    <row r="138" spans="1:17" x14ac:dyDescent="0.25">
      <c r="A138" s="106">
        <f t="shared" si="7"/>
        <v>48304</v>
      </c>
      <c r="B138" s="106" t="str">
        <f t="shared" si="8"/>
        <v>Tracker</v>
      </c>
      <c r="C138" s="93">
        <v>30</v>
      </c>
      <c r="D138" s="94">
        <v>10.974445273876192</v>
      </c>
      <c r="E138" s="94">
        <v>231.61102867889406</v>
      </c>
      <c r="F138" s="94">
        <v>28.464552551269531</v>
      </c>
      <c r="G138" s="94">
        <v>17.215085998535155</v>
      </c>
      <c r="H138" s="94">
        <v>8.5717375906109812</v>
      </c>
      <c r="I138" s="94">
        <v>133.71957517051698</v>
      </c>
      <c r="J138" s="94">
        <v>22.383559150576591</v>
      </c>
      <c r="K138" s="95">
        <v>213.49650792866203</v>
      </c>
      <c r="L138" s="94">
        <f t="shared" si="6"/>
        <v>0</v>
      </c>
      <c r="M138" s="94">
        <v>0</v>
      </c>
      <c r="N138" s="94">
        <v>0</v>
      </c>
      <c r="O138" s="96">
        <v>0</v>
      </c>
      <c r="P138" s="95">
        <v>0</v>
      </c>
      <c r="Q138" s="97">
        <f>+monthly_drivers_0!Q138*1.25</f>
        <v>3.125</v>
      </c>
    </row>
    <row r="139" spans="1:17" x14ac:dyDescent="0.25">
      <c r="A139" s="98">
        <f t="shared" si="7"/>
        <v>48334</v>
      </c>
      <c r="B139" s="98" t="str">
        <f t="shared" si="8"/>
        <v>Tracker</v>
      </c>
      <c r="C139" s="99">
        <v>30</v>
      </c>
      <c r="D139" s="100">
        <v>10.910556462287905</v>
      </c>
      <c r="E139" s="100">
        <v>230.32308887481685</v>
      </c>
      <c r="F139" s="100">
        <v>28.305293365478516</v>
      </c>
      <c r="G139" s="100">
        <v>17.111320075035092</v>
      </c>
      <c r="H139" s="100">
        <v>8.521868257343769</v>
      </c>
      <c r="I139" s="100">
        <v>132.97752891731267</v>
      </c>
      <c r="J139" s="100">
        <v>22.258305513262751</v>
      </c>
      <c r="K139" s="101">
        <v>212.9164621321969</v>
      </c>
      <c r="L139" s="102">
        <f t="shared" si="6"/>
        <v>0</v>
      </c>
      <c r="M139" s="102">
        <v>0</v>
      </c>
      <c r="N139" s="102">
        <v>0</v>
      </c>
      <c r="O139" s="103">
        <v>0</v>
      </c>
      <c r="P139" s="104">
        <v>0</v>
      </c>
      <c r="Q139" s="105">
        <f>+monthly_drivers_0!Q139*1.25</f>
        <v>3.125</v>
      </c>
    </row>
    <row r="140" spans="1:17" x14ac:dyDescent="0.25">
      <c r="A140" s="106">
        <f t="shared" si="7"/>
        <v>48365</v>
      </c>
      <c r="B140" s="106" t="str">
        <f t="shared" si="8"/>
        <v>Tracker</v>
      </c>
      <c r="C140" s="93">
        <v>30</v>
      </c>
      <c r="D140" s="94">
        <v>10.847414581656452</v>
      </c>
      <c r="E140" s="94">
        <v>229.04700375366207</v>
      </c>
      <c r="F140" s="94">
        <v>28.147504852294919</v>
      </c>
      <c r="G140" s="94">
        <v>17.008796768665309</v>
      </c>
      <c r="H140" s="94">
        <v>8.4725808424353612</v>
      </c>
      <c r="I140" s="94">
        <v>132.24230429267885</v>
      </c>
      <c r="J140" s="94">
        <v>22.134208477973939</v>
      </c>
      <c r="K140" s="95">
        <v>212.34203965244075</v>
      </c>
      <c r="L140" s="94">
        <f t="shared" si="6"/>
        <v>0</v>
      </c>
      <c r="M140" s="94">
        <v>0</v>
      </c>
      <c r="N140" s="94">
        <v>0</v>
      </c>
      <c r="O140" s="96">
        <v>0</v>
      </c>
      <c r="P140" s="95">
        <v>0</v>
      </c>
      <c r="Q140" s="97">
        <f>+monthly_drivers_0!Q140*1.25</f>
        <v>3.125</v>
      </c>
    </row>
    <row r="141" spans="1:17" x14ac:dyDescent="0.25">
      <c r="A141" s="98">
        <f t="shared" si="7"/>
        <v>48395</v>
      </c>
      <c r="B141" s="98" t="str">
        <f t="shared" si="8"/>
        <v>Tracker</v>
      </c>
      <c r="C141" s="99">
        <v>30</v>
      </c>
      <c r="D141" s="100">
        <v>10.785006865143776</v>
      </c>
      <c r="E141" s="100">
        <v>227.78260183715824</v>
      </c>
      <c r="F141" s="100">
        <v>27.991164886474607</v>
      </c>
      <c r="G141" s="100">
        <v>16.907493501663208</v>
      </c>
      <c r="H141" s="100">
        <v>8.4238655105233189</v>
      </c>
      <c r="I141" s="100">
        <v>131.5138049554825</v>
      </c>
      <c r="J141" s="100">
        <v>22.01125075280666</v>
      </c>
      <c r="K141" s="101">
        <v>211.77315502148869</v>
      </c>
      <c r="L141" s="102">
        <f t="shared" si="6"/>
        <v>0</v>
      </c>
      <c r="M141" s="102">
        <v>0</v>
      </c>
      <c r="N141" s="102">
        <v>0</v>
      </c>
      <c r="O141" s="103">
        <v>0</v>
      </c>
      <c r="P141" s="104">
        <v>0</v>
      </c>
      <c r="Q141" s="105">
        <f>+monthly_drivers_0!Q141*1.25</f>
        <v>3.125</v>
      </c>
    </row>
    <row r="142" spans="1:17" x14ac:dyDescent="0.25">
      <c r="A142" s="106">
        <f t="shared" si="7"/>
        <v>48426</v>
      </c>
      <c r="B142" s="106" t="str">
        <f t="shared" si="8"/>
        <v>Tracker</v>
      </c>
      <c r="C142" s="93">
        <v>30</v>
      </c>
      <c r="D142" s="94">
        <v>10.723310351967809</v>
      </c>
      <c r="E142" s="94">
        <v>226.52970850372319</v>
      </c>
      <c r="F142" s="94">
        <v>27.836252014160156</v>
      </c>
      <c r="G142" s="94">
        <v>16.807387917995452</v>
      </c>
      <c r="H142" s="94">
        <v>8.3757045702338218</v>
      </c>
      <c r="I142" s="94">
        <v>130.79193024730682</v>
      </c>
      <c r="J142" s="94">
        <v>21.889415218114852</v>
      </c>
      <c r="K142" s="95">
        <v>211.20971192249658</v>
      </c>
      <c r="L142" s="94">
        <f t="shared" si="6"/>
        <v>0</v>
      </c>
      <c r="M142" s="94">
        <v>0</v>
      </c>
      <c r="N142" s="94">
        <v>0</v>
      </c>
      <c r="O142" s="96">
        <v>0</v>
      </c>
      <c r="P142" s="95">
        <v>0</v>
      </c>
      <c r="Q142" s="97">
        <f>+monthly_drivers_0!Q142*1.25</f>
        <v>3.125</v>
      </c>
    </row>
    <row r="143" spans="1:17" x14ac:dyDescent="0.25">
      <c r="A143" s="98">
        <f t="shared" si="7"/>
        <v>48457</v>
      </c>
      <c r="B143" s="98" t="str">
        <f t="shared" si="8"/>
        <v>Tracker</v>
      </c>
      <c r="C143" s="99">
        <v>30</v>
      </c>
      <c r="D143" s="100">
        <v>10.662299803614619</v>
      </c>
      <c r="E143" s="100">
        <v>225.28804604339601</v>
      </c>
      <c r="F143" s="100">
        <v>27.682731445312502</v>
      </c>
      <c r="G143" s="100">
        <v>16.708458554267885</v>
      </c>
      <c r="H143" s="100">
        <v>8.3280783756971353</v>
      </c>
      <c r="I143" s="100">
        <v>130.07651402854921</v>
      </c>
      <c r="J143" s="100">
        <v>21.768674185991287</v>
      </c>
      <c r="K143" s="101">
        <v>210.65157367005946</v>
      </c>
      <c r="L143" s="102">
        <f t="shared" si="6"/>
        <v>0</v>
      </c>
      <c r="M143" s="102">
        <v>0</v>
      </c>
      <c r="N143" s="102">
        <v>0</v>
      </c>
      <c r="O143" s="103">
        <v>0</v>
      </c>
      <c r="P143" s="104">
        <v>0</v>
      </c>
      <c r="Q143" s="105">
        <f>+monthly_drivers_0!Q143*1.25</f>
        <v>3.125</v>
      </c>
    </row>
    <row r="144" spans="1:17" x14ac:dyDescent="0.25">
      <c r="A144" s="106">
        <f t="shared" si="7"/>
        <v>48487</v>
      </c>
      <c r="B144" s="106" t="str">
        <f t="shared" si="8"/>
        <v>Tracker</v>
      </c>
      <c r="C144" s="93">
        <v>30</v>
      </c>
      <c r="D144" s="94">
        <v>10.601960731625557</v>
      </c>
      <c r="E144" s="94">
        <v>224.05718038940432</v>
      </c>
      <c r="F144" s="94">
        <v>27.530549133300777</v>
      </c>
      <c r="G144" s="94">
        <v>16.610684099197385</v>
      </c>
      <c r="H144" s="94">
        <v>8.2809756391048452</v>
      </c>
      <c r="I144" s="94">
        <v>129.36730209922789</v>
      </c>
      <c r="J144" s="94">
        <v>21.648983507752412</v>
      </c>
      <c r="K144" s="95">
        <v>210.09856190162157</v>
      </c>
      <c r="L144" s="94">
        <f t="shared" si="6"/>
        <v>0</v>
      </c>
      <c r="M144" s="94">
        <v>0</v>
      </c>
      <c r="N144" s="94">
        <v>0</v>
      </c>
      <c r="O144" s="96">
        <v>0</v>
      </c>
      <c r="P144" s="95">
        <v>0</v>
      </c>
      <c r="Q144" s="97">
        <f>+monthly_drivers_0!Q144*1.25</f>
        <v>3.125</v>
      </c>
    </row>
    <row r="145" spans="1:17" x14ac:dyDescent="0.25">
      <c r="A145" s="98">
        <f t="shared" si="7"/>
        <v>48518</v>
      </c>
      <c r="B145" s="98" t="str">
        <f t="shared" si="8"/>
        <v>Tracker</v>
      </c>
      <c r="C145" s="99">
        <v>30</v>
      </c>
      <c r="D145" s="100">
        <v>10.542270486950873</v>
      </c>
      <c r="E145" s="100">
        <v>222.83692658996583</v>
      </c>
      <c r="F145" s="100">
        <v>27.379682830810548</v>
      </c>
      <c r="G145" s="100">
        <v>16.514044073104856</v>
      </c>
      <c r="H145" s="100">
        <v>8.2343787555694554</v>
      </c>
      <c r="I145" s="100">
        <v>128.66418897724151</v>
      </c>
      <c r="J145" s="100">
        <v>21.53032596957684</v>
      </c>
      <c r="K145" s="101">
        <v>209.55057529809699</v>
      </c>
      <c r="L145" s="102">
        <f t="shared" si="6"/>
        <v>0</v>
      </c>
      <c r="M145" s="102">
        <v>0</v>
      </c>
      <c r="N145" s="102">
        <v>0</v>
      </c>
      <c r="O145" s="103">
        <v>0</v>
      </c>
      <c r="P145" s="104">
        <v>0</v>
      </c>
      <c r="Q145" s="105">
        <f>+monthly_drivers_0!Q145*1.25</f>
        <v>3.125</v>
      </c>
    </row>
    <row r="146" spans="1:17" x14ac:dyDescent="0.25">
      <c r="A146" s="106">
        <f t="shared" si="7"/>
        <v>48548</v>
      </c>
      <c r="B146" s="106" t="str">
        <f t="shared" si="8"/>
        <v>Tracker</v>
      </c>
      <c r="C146" s="93">
        <v>30</v>
      </c>
      <c r="D146" s="94">
        <v>10.483213017106053</v>
      </c>
      <c r="E146" s="94">
        <v>221.62713800048823</v>
      </c>
      <c r="F146" s="94">
        <v>27.230113494873045</v>
      </c>
      <c r="G146" s="94">
        <v>16.41851866102218</v>
      </c>
      <c r="H146" s="94">
        <v>8.1882750831842408</v>
      </c>
      <c r="I146" s="94">
        <v>127.96708591079712</v>
      </c>
      <c r="J146" s="94">
        <v>21.41268667590618</v>
      </c>
      <c r="K146" s="95">
        <v>209.00753615421806</v>
      </c>
      <c r="L146" s="94">
        <f t="shared" si="6"/>
        <v>0</v>
      </c>
      <c r="M146" s="94">
        <v>0</v>
      </c>
      <c r="N146" s="94">
        <v>0</v>
      </c>
      <c r="O146" s="96">
        <v>0</v>
      </c>
      <c r="P146" s="95">
        <v>0</v>
      </c>
      <c r="Q146" s="97">
        <f>+monthly_drivers_0!Q146*1.25</f>
        <v>3.125</v>
      </c>
    </row>
    <row r="147" spans="1:17" x14ac:dyDescent="0.25">
      <c r="A147" s="98">
        <f t="shared" si="7"/>
        <v>48579</v>
      </c>
      <c r="B147" s="98" t="str">
        <f t="shared" si="8"/>
        <v>Tracker</v>
      </c>
      <c r="C147" s="99">
        <v>30</v>
      </c>
      <c r="D147" s="100">
        <v>10.424778933644294</v>
      </c>
      <c r="E147" s="100">
        <v>220.42763906097414</v>
      </c>
      <c r="F147" s="100">
        <v>27.081820007324215</v>
      </c>
      <c r="G147" s="100">
        <v>16.324087764739993</v>
      </c>
      <c r="H147" s="100">
        <v>8.1426575961709009</v>
      </c>
      <c r="I147" s="100">
        <v>127.27589795684813</v>
      </c>
      <c r="J147" s="100">
        <v>21.296049295067789</v>
      </c>
      <c r="K147" s="101">
        <v>208.469361613974</v>
      </c>
      <c r="L147" s="102">
        <f t="shared" si="6"/>
        <v>0</v>
      </c>
      <c r="M147" s="102">
        <v>0</v>
      </c>
      <c r="N147" s="102">
        <v>0</v>
      </c>
      <c r="O147" s="103">
        <v>0</v>
      </c>
      <c r="P147" s="104">
        <v>0</v>
      </c>
      <c r="Q147" s="105">
        <f>+monthly_drivers_0!Q147*1.25</f>
        <v>3.125</v>
      </c>
    </row>
    <row r="148" spans="1:17" x14ac:dyDescent="0.25">
      <c r="A148" s="106">
        <f t="shared" si="7"/>
        <v>48610</v>
      </c>
      <c r="B148" s="106" t="str">
        <f t="shared" si="8"/>
        <v>Tracker</v>
      </c>
      <c r="C148" s="93">
        <v>30</v>
      </c>
      <c r="D148" s="94">
        <v>10.366948085188866</v>
      </c>
      <c r="E148" s="94">
        <v>219.23811550903321</v>
      </c>
      <c r="F148" s="94">
        <v>26.934762847900391</v>
      </c>
      <c r="G148" s="94">
        <v>16.23073231697083</v>
      </c>
      <c r="H148" s="94">
        <v>8.0975100590586653</v>
      </c>
      <c r="I148" s="94">
        <v>126.59044615364076</v>
      </c>
      <c r="J148" s="94">
        <v>21.180383304238319</v>
      </c>
      <c r="K148" s="95">
        <v>207.93591156296807</v>
      </c>
      <c r="L148" s="94">
        <f t="shared" si="6"/>
        <v>0</v>
      </c>
      <c r="M148" s="94">
        <v>0</v>
      </c>
      <c r="N148" s="94">
        <v>0</v>
      </c>
      <c r="O148" s="96">
        <v>0</v>
      </c>
      <c r="P148" s="95">
        <v>0</v>
      </c>
      <c r="Q148" s="97">
        <f>+monthly_drivers_0!Q148*1.25</f>
        <v>3.125</v>
      </c>
    </row>
    <row r="149" spans="1:17" x14ac:dyDescent="0.25">
      <c r="A149" s="98">
        <f t="shared" si="7"/>
        <v>48638</v>
      </c>
      <c r="B149" s="98" t="str">
        <f t="shared" si="8"/>
        <v>Tracker</v>
      </c>
      <c r="C149" s="99">
        <v>30</v>
      </c>
      <c r="D149" s="100">
        <v>10.30970482003689</v>
      </c>
      <c r="E149" s="100">
        <v>218.05836586761473</v>
      </c>
      <c r="F149" s="100">
        <v>26.78891674804688</v>
      </c>
      <c r="G149" s="100">
        <v>16.138421201705931</v>
      </c>
      <c r="H149" s="100">
        <v>8.0528200788497912</v>
      </c>
      <c r="I149" s="100">
        <v>125.91061888408662</v>
      </c>
      <c r="J149" s="100">
        <v>21.065669189214706</v>
      </c>
      <c r="K149" s="101">
        <v>207.40708627320458</v>
      </c>
      <c r="L149" s="102">
        <f t="shared" si="6"/>
        <v>0</v>
      </c>
      <c r="M149" s="102">
        <v>0</v>
      </c>
      <c r="N149" s="102">
        <v>0</v>
      </c>
      <c r="O149" s="103">
        <v>0</v>
      </c>
      <c r="P149" s="104">
        <v>0</v>
      </c>
      <c r="Q149" s="105">
        <f>+monthly_drivers_0!Q149*1.25</f>
        <v>3.125</v>
      </c>
    </row>
    <row r="150" spans="1:17" x14ac:dyDescent="0.25">
      <c r="A150" s="106">
        <f t="shared" si="7"/>
        <v>48669</v>
      </c>
      <c r="B150" s="106" t="str">
        <f t="shared" si="8"/>
        <v>Tracker</v>
      </c>
      <c r="C150" s="93">
        <v>30</v>
      </c>
      <c r="D150" s="94">
        <v>10.253039492964747</v>
      </c>
      <c r="E150" s="94">
        <v>216.88826525115965</v>
      </c>
      <c r="F150" s="94">
        <v>26.644266510009764</v>
      </c>
      <c r="G150" s="94">
        <v>16.047130064487455</v>
      </c>
      <c r="H150" s="94">
        <v>8.0085803239941598</v>
      </c>
      <c r="I150" s="94">
        <v>125.23634213447573</v>
      </c>
      <c r="J150" s="94">
        <v>20.951895390152934</v>
      </c>
      <c r="K150" s="95">
        <v>206.88282271277538</v>
      </c>
      <c r="L150" s="94">
        <f t="shared" si="6"/>
        <v>0</v>
      </c>
      <c r="M150" s="94">
        <v>0</v>
      </c>
      <c r="N150" s="94">
        <v>0</v>
      </c>
      <c r="O150" s="96">
        <v>0</v>
      </c>
      <c r="P150" s="95">
        <v>0</v>
      </c>
      <c r="Q150" s="97">
        <f>+monthly_drivers_0!Q150*1.25</f>
        <v>3.125</v>
      </c>
    </row>
    <row r="151" spans="1:17" x14ac:dyDescent="0.25">
      <c r="A151" s="98">
        <f t="shared" si="7"/>
        <v>48699</v>
      </c>
      <c r="B151" s="98" t="str">
        <f t="shared" si="8"/>
        <v>Tracker</v>
      </c>
      <c r="C151" s="99">
        <v>30</v>
      </c>
      <c r="D151" s="100">
        <v>10.196943384289742</v>
      </c>
      <c r="E151" s="100">
        <v>215.72768618011469</v>
      </c>
      <c r="F151" s="100">
        <v>26.500796661376956</v>
      </c>
      <c r="G151" s="100">
        <v>15.956839075088501</v>
      </c>
      <c r="H151" s="100">
        <v>7.9647838286757455</v>
      </c>
      <c r="I151" s="100">
        <v>124.56754571342466</v>
      </c>
      <c r="J151" s="100">
        <v>20.839048987984661</v>
      </c>
      <c r="K151" s="101">
        <v>206.36305243663119</v>
      </c>
      <c r="L151" s="102">
        <f t="shared" si="6"/>
        <v>0</v>
      </c>
      <c r="M151" s="102">
        <v>0</v>
      </c>
      <c r="N151" s="102">
        <v>0</v>
      </c>
      <c r="O151" s="103">
        <v>0</v>
      </c>
      <c r="P151" s="104">
        <v>0</v>
      </c>
      <c r="Q151" s="105">
        <f>+monthly_drivers_0!Q151*1.25</f>
        <v>3.125</v>
      </c>
    </row>
    <row r="152" spans="1:17" x14ac:dyDescent="0.25">
      <c r="A152" s="106">
        <f t="shared" si="7"/>
        <v>48730</v>
      </c>
      <c r="B152" s="106" t="str">
        <f t="shared" si="8"/>
        <v>Tracker</v>
      </c>
      <c r="C152" s="93">
        <v>30</v>
      </c>
      <c r="D152" s="94">
        <v>10.141391665816306</v>
      </c>
      <c r="E152" s="94">
        <v>214.57650447845455</v>
      </c>
      <c r="F152" s="94">
        <v>26.358491699218746</v>
      </c>
      <c r="G152" s="94">
        <v>15.867524587154389</v>
      </c>
      <c r="H152" s="94">
        <v>7.9214115500450113</v>
      </c>
      <c r="I152" s="94">
        <v>123.90415401935579</v>
      </c>
      <c r="J152" s="94">
        <v>20.727118639111517</v>
      </c>
      <c r="K152" s="95">
        <v>205.84769454533608</v>
      </c>
      <c r="L152" s="94">
        <f t="shared" si="6"/>
        <v>65</v>
      </c>
      <c r="M152" s="94">
        <v>0</v>
      </c>
      <c r="N152" s="94">
        <v>0</v>
      </c>
      <c r="O152" s="96">
        <v>0</v>
      </c>
      <c r="P152" s="95">
        <v>65</v>
      </c>
      <c r="Q152" s="97">
        <f>+monthly_drivers_0!Q152*1.25</f>
        <v>3.125</v>
      </c>
    </row>
    <row r="153" spans="1:17" x14ac:dyDescent="0.25">
      <c r="A153" s="98">
        <f t="shared" si="7"/>
        <v>48760</v>
      </c>
      <c r="B153" s="98" t="str">
        <f t="shared" si="8"/>
        <v>Tracker</v>
      </c>
      <c r="C153" s="99">
        <v>30</v>
      </c>
      <c r="D153" s="100">
        <v>10.058312656521796</v>
      </c>
      <c r="E153" s="100">
        <v>213.35046428680417</v>
      </c>
      <c r="F153" s="100">
        <v>26.217337768554692</v>
      </c>
      <c r="G153" s="100">
        <v>15.779170654296875</v>
      </c>
      <c r="H153" s="100">
        <v>7.8569655057191863</v>
      </c>
      <c r="I153" s="100">
        <v>123.18166820240023</v>
      </c>
      <c r="J153" s="100">
        <v>20.616093436241151</v>
      </c>
      <c r="K153" s="101">
        <v>204.34667550293358</v>
      </c>
      <c r="L153" s="102">
        <f t="shared" si="6"/>
        <v>0</v>
      </c>
      <c r="M153" s="102">
        <v>0</v>
      </c>
      <c r="N153" s="102">
        <v>0</v>
      </c>
      <c r="O153" s="103">
        <v>0</v>
      </c>
      <c r="P153" s="104">
        <v>0</v>
      </c>
      <c r="Q153" s="105">
        <f>+monthly_drivers_0!Q153*1.25</f>
        <v>3.125</v>
      </c>
    </row>
    <row r="154" spans="1:17" x14ac:dyDescent="0.25">
      <c r="A154" s="106">
        <f t="shared" si="7"/>
        <v>48791</v>
      </c>
      <c r="B154" s="106" t="str">
        <f t="shared" si="8"/>
        <v>Tracker</v>
      </c>
      <c r="C154" s="93">
        <v>30</v>
      </c>
      <c r="D154" s="94">
        <v>10.003879644393921</v>
      </c>
      <c r="E154" s="94">
        <v>212.21782921600342</v>
      </c>
      <c r="F154" s="94">
        <v>26.07729974365234</v>
      </c>
      <c r="G154" s="94">
        <v>15.691761488437653</v>
      </c>
      <c r="H154" s="94">
        <v>7.8144642651677145</v>
      </c>
      <c r="I154" s="94">
        <v>122.52898830604553</v>
      </c>
      <c r="J154" s="94">
        <v>20.505943225502968</v>
      </c>
      <c r="K154" s="95">
        <v>203.83988034680488</v>
      </c>
      <c r="L154" s="94">
        <f t="shared" si="6"/>
        <v>0</v>
      </c>
      <c r="M154" s="94">
        <v>0</v>
      </c>
      <c r="N154" s="94">
        <v>0</v>
      </c>
      <c r="O154" s="96">
        <v>0</v>
      </c>
      <c r="P154" s="95">
        <v>0</v>
      </c>
      <c r="Q154" s="97">
        <f>+monthly_drivers_0!Q154*1.25</f>
        <v>3.125</v>
      </c>
    </row>
    <row r="155" spans="1:17" x14ac:dyDescent="0.25">
      <c r="A155" s="98">
        <f t="shared" si="7"/>
        <v>48822</v>
      </c>
      <c r="B155" s="98" t="str">
        <f t="shared" si="8"/>
        <v>Tracker</v>
      </c>
      <c r="C155" s="99">
        <v>30</v>
      </c>
      <c r="D155" s="100">
        <v>9.9499442696571414</v>
      </c>
      <c r="E155" s="100">
        <v>211.09400220489502</v>
      </c>
      <c r="F155" s="100">
        <v>25.938353210449218</v>
      </c>
      <c r="G155" s="100">
        <v>15.60527954006195</v>
      </c>
      <c r="H155" s="100">
        <v>7.7723508598804463</v>
      </c>
      <c r="I155" s="100">
        <v>121.88136226272584</v>
      </c>
      <c r="J155" s="100">
        <v>20.39664914214611</v>
      </c>
      <c r="K155" s="101">
        <v>203.33721384944027</v>
      </c>
      <c r="L155" s="102">
        <f t="shared" si="6"/>
        <v>65</v>
      </c>
      <c r="M155" s="102">
        <v>0</v>
      </c>
      <c r="N155" s="102">
        <v>0</v>
      </c>
      <c r="O155" s="103">
        <v>0</v>
      </c>
      <c r="P155" s="104">
        <v>65</v>
      </c>
      <c r="Q155" s="105">
        <f>+monthly_drivers_0!Q155*1.25</f>
        <v>3.125</v>
      </c>
    </row>
    <row r="156" spans="1:17" x14ac:dyDescent="0.25">
      <c r="A156" s="106">
        <f t="shared" si="7"/>
        <v>48852</v>
      </c>
      <c r="B156" s="106" t="str">
        <f t="shared" si="8"/>
        <v>Tracker</v>
      </c>
      <c r="C156" s="93">
        <v>30</v>
      </c>
      <c r="D156" s="94">
        <v>9.8474678038358689</v>
      </c>
      <c r="E156" s="94">
        <v>209.97885108947759</v>
      </c>
      <c r="F156" s="94">
        <v>25.800482299804685</v>
      </c>
      <c r="G156" s="94">
        <v>15.510494413375859</v>
      </c>
      <c r="H156" s="94">
        <v>7.6938456354141236</v>
      </c>
      <c r="I156" s="94">
        <v>121.23871415424344</v>
      </c>
      <c r="J156" s="94">
        <v>20.288197855114937</v>
      </c>
      <c r="K156" s="95">
        <v>201.34360866175598</v>
      </c>
      <c r="L156" s="94">
        <f t="shared" si="6"/>
        <v>0</v>
      </c>
      <c r="M156" s="94">
        <v>0</v>
      </c>
      <c r="N156" s="94">
        <v>0</v>
      </c>
      <c r="O156" s="96">
        <v>0</v>
      </c>
      <c r="P156" s="95">
        <v>0</v>
      </c>
      <c r="Q156" s="97">
        <f>+monthly_drivers_0!Q156*1.25</f>
        <v>3.125</v>
      </c>
    </row>
    <row r="157" spans="1:17" x14ac:dyDescent="0.25">
      <c r="A157" s="98">
        <f t="shared" si="7"/>
        <v>48883</v>
      </c>
      <c r="B157" s="98" t="str">
        <f t="shared" si="8"/>
        <v>Tracker</v>
      </c>
      <c r="C157" s="99">
        <v>30</v>
      </c>
      <c r="D157" s="100">
        <v>9.7947488969564453</v>
      </c>
      <c r="E157" s="100">
        <v>208.87182237243653</v>
      </c>
      <c r="F157" s="100">
        <v>25.663617431640624</v>
      </c>
      <c r="G157" s="100">
        <v>15.425843247890473</v>
      </c>
      <c r="H157" s="100">
        <v>7.6526724026203157</v>
      </c>
      <c r="I157" s="100">
        <v>120.60073697853088</v>
      </c>
      <c r="J157" s="100">
        <v>20.180536993145942</v>
      </c>
      <c r="K157" s="101">
        <v>200.84885285114871</v>
      </c>
      <c r="L157" s="102">
        <f t="shared" si="6"/>
        <v>0</v>
      </c>
      <c r="M157" s="102">
        <v>0</v>
      </c>
      <c r="N157" s="102">
        <v>0</v>
      </c>
      <c r="O157" s="103">
        <v>0</v>
      </c>
      <c r="P157" s="104">
        <v>0</v>
      </c>
      <c r="Q157" s="105">
        <f>+monthly_drivers_0!Q157*1.25</f>
        <v>3.125</v>
      </c>
    </row>
    <row r="158" spans="1:17" x14ac:dyDescent="0.25">
      <c r="A158" s="106">
        <f t="shared" si="7"/>
        <v>48913</v>
      </c>
      <c r="B158" s="106" t="str">
        <f t="shared" si="8"/>
        <v>Tracker</v>
      </c>
      <c r="C158" s="93">
        <v>30</v>
      </c>
      <c r="D158" s="94">
        <v>9.7425003197193103</v>
      </c>
      <c r="E158" s="94">
        <v>207.77236660003658</v>
      </c>
      <c r="F158" s="94">
        <v>25.527690887451172</v>
      </c>
      <c r="G158" s="94">
        <v>15.342060227870945</v>
      </c>
      <c r="H158" s="94">
        <v>7.6118656827807429</v>
      </c>
      <c r="I158" s="94">
        <v>119.96711979389191</v>
      </c>
      <c r="J158" s="94">
        <v>20.073613684058188</v>
      </c>
      <c r="K158" s="95">
        <v>200.35773667745667</v>
      </c>
      <c r="L158" s="94">
        <f t="shared" si="6"/>
        <v>0</v>
      </c>
      <c r="M158" s="94">
        <v>0</v>
      </c>
      <c r="N158" s="94">
        <v>0</v>
      </c>
      <c r="O158" s="96">
        <v>0</v>
      </c>
      <c r="P158" s="95">
        <v>0</v>
      </c>
      <c r="Q158" s="97">
        <f>+monthly_drivers_0!Q158*1.25</f>
        <v>3.125</v>
      </c>
    </row>
    <row r="159" spans="1:17" x14ac:dyDescent="0.25">
      <c r="A159" s="98">
        <f t="shared" si="7"/>
        <v>48944</v>
      </c>
      <c r="B159" s="98" t="str">
        <f t="shared" si="8"/>
        <v>Tracker</v>
      </c>
      <c r="C159" s="99">
        <v>30</v>
      </c>
      <c r="D159" s="100">
        <v>9.6907156224250777</v>
      </c>
      <c r="E159" s="100">
        <v>206.68036192321782</v>
      </c>
      <c r="F159" s="100">
        <v>25.392686950683593</v>
      </c>
      <c r="G159" s="100">
        <v>15.259126622676851</v>
      </c>
      <c r="H159" s="100">
        <v>7.571420385420323</v>
      </c>
      <c r="I159" s="100">
        <v>119.33778959178926</v>
      </c>
      <c r="J159" s="100">
        <v>19.967415839076043</v>
      </c>
      <c r="K159" s="101">
        <v>199.87020082603027</v>
      </c>
      <c r="L159" s="102">
        <f t="shared" si="6"/>
        <v>0</v>
      </c>
      <c r="M159" s="102">
        <v>0</v>
      </c>
      <c r="N159" s="102">
        <v>0</v>
      </c>
      <c r="O159" s="103">
        <v>0</v>
      </c>
      <c r="P159" s="104">
        <v>0</v>
      </c>
      <c r="Q159" s="105">
        <f>+monthly_drivers_0!Q159*1.25</f>
        <v>3.125</v>
      </c>
    </row>
    <row r="160" spans="1:17" x14ac:dyDescent="0.25">
      <c r="A160" s="106">
        <f t="shared" si="7"/>
        <v>48975</v>
      </c>
      <c r="B160" s="106" t="str">
        <f t="shared" si="8"/>
        <v>Tracker</v>
      </c>
      <c r="C160" s="93">
        <v>30</v>
      </c>
      <c r="D160" s="94">
        <v>9.6393872592449164</v>
      </c>
      <c r="E160" s="94">
        <v>205.59552311706543</v>
      </c>
      <c r="F160" s="94">
        <v>25.258570861816409</v>
      </c>
      <c r="G160" s="94">
        <v>15.177015011787411</v>
      </c>
      <c r="H160" s="94">
        <v>7.5313305028080944</v>
      </c>
      <c r="I160" s="94">
        <v>118.71258376121523</v>
      </c>
      <c r="J160" s="94">
        <v>19.861915997505189</v>
      </c>
      <c r="K160" s="95">
        <v>199.38611780193452</v>
      </c>
      <c r="L160" s="94">
        <f t="shared" si="6"/>
        <v>0</v>
      </c>
      <c r="M160" s="94">
        <v>0</v>
      </c>
      <c r="N160" s="94">
        <v>0</v>
      </c>
      <c r="O160" s="96">
        <v>0</v>
      </c>
      <c r="P160" s="95">
        <v>0</v>
      </c>
      <c r="Q160" s="97">
        <f>+monthly_drivers_0!Q160*1.25</f>
        <v>3.125</v>
      </c>
    </row>
    <row r="161" spans="1:17" x14ac:dyDescent="0.25">
      <c r="A161" s="98">
        <f t="shared" si="7"/>
        <v>49003</v>
      </c>
      <c r="B161" s="98" t="str">
        <f t="shared" si="8"/>
        <v>Tracker</v>
      </c>
      <c r="C161" s="99">
        <v>30</v>
      </c>
      <c r="D161" s="100">
        <v>9.5885054386854183</v>
      </c>
      <c r="E161" s="100">
        <v>204.51717327117916</v>
      </c>
      <c r="F161" s="100">
        <v>25.125257751464847</v>
      </c>
      <c r="G161" s="100">
        <v>15.095699103355409</v>
      </c>
      <c r="H161" s="100">
        <v>7.4915881798565369</v>
      </c>
      <c r="I161" s="100">
        <v>118.09111791515349</v>
      </c>
      <c r="J161" s="100">
        <v>19.757047674417496</v>
      </c>
      <c r="K161" s="101">
        <v>198.90521998865535</v>
      </c>
      <c r="L161" s="102">
        <f t="shared" si="6"/>
        <v>0</v>
      </c>
      <c r="M161" s="102">
        <v>0</v>
      </c>
      <c r="N161" s="102">
        <v>0</v>
      </c>
      <c r="O161" s="103">
        <v>0</v>
      </c>
      <c r="P161" s="104">
        <v>0</v>
      </c>
      <c r="Q161" s="105">
        <f>+monthly_drivers_0!Q161*1.25</f>
        <v>3.125</v>
      </c>
    </row>
    <row r="162" spans="1:17" x14ac:dyDescent="0.25">
      <c r="A162" s="106">
        <f t="shared" si="7"/>
        <v>49034</v>
      </c>
      <c r="B162" s="106" t="str">
        <f t="shared" si="8"/>
        <v>Tracker</v>
      </c>
      <c r="C162" s="93">
        <v>30</v>
      </c>
      <c r="D162" s="94">
        <v>9.5380631537437406</v>
      </c>
      <c r="E162" s="94">
        <v>203.4449457244873</v>
      </c>
      <c r="F162" s="94">
        <v>24.99270223999023</v>
      </c>
      <c r="G162" s="94">
        <v>15.015158617973329</v>
      </c>
      <c r="H162" s="94">
        <v>7.452187862455844</v>
      </c>
      <c r="I162" s="94">
        <v>117.47317841243743</v>
      </c>
      <c r="J162" s="94">
        <v>19.652776028156278</v>
      </c>
      <c r="K162" s="95">
        <v>198.42735353808106</v>
      </c>
      <c r="L162" s="94">
        <f t="shared" si="6"/>
        <v>0</v>
      </c>
      <c r="M162" s="94">
        <v>0</v>
      </c>
      <c r="N162" s="94">
        <v>0</v>
      </c>
      <c r="O162" s="96">
        <v>0</v>
      </c>
      <c r="P162" s="95">
        <v>0</v>
      </c>
      <c r="Q162" s="97">
        <f>+monthly_drivers_0!Q162*1.25</f>
        <v>3.125</v>
      </c>
    </row>
    <row r="163" spans="1:17" x14ac:dyDescent="0.25">
      <c r="A163" s="98">
        <f t="shared" si="7"/>
        <v>49064</v>
      </c>
      <c r="B163" s="98" t="str">
        <f t="shared" si="8"/>
        <v>Tracker</v>
      </c>
      <c r="C163" s="99">
        <v>30</v>
      </c>
      <c r="D163" s="100">
        <v>9.4880545384883863</v>
      </c>
      <c r="E163" s="100">
        <v>202.37864709472657</v>
      </c>
      <c r="F163" s="100">
        <v>24.860880493164064</v>
      </c>
      <c r="G163" s="100">
        <v>14.935371459960937</v>
      </c>
      <c r="H163" s="100">
        <v>7.4131248975694177</v>
      </c>
      <c r="I163" s="100">
        <v>116.85865274810791</v>
      </c>
      <c r="J163" s="100">
        <v>19.549081017732618</v>
      </c>
      <c r="K163" s="101">
        <v>197.95243973737956</v>
      </c>
      <c r="L163" s="102">
        <f t="shared" si="6"/>
        <v>0</v>
      </c>
      <c r="M163" s="102">
        <v>0</v>
      </c>
      <c r="N163" s="102">
        <v>0</v>
      </c>
      <c r="O163" s="103">
        <v>0</v>
      </c>
      <c r="P163" s="104">
        <v>0</v>
      </c>
      <c r="Q163" s="105">
        <f>+monthly_drivers_0!Q163*1.25</f>
        <v>3.125</v>
      </c>
    </row>
    <row r="164" spans="1:17" x14ac:dyDescent="0.25">
      <c r="A164" s="106">
        <f t="shared" si="7"/>
        <v>49095</v>
      </c>
      <c r="B164" s="106" t="str">
        <f t="shared" si="8"/>
        <v>Tracker</v>
      </c>
      <c r="C164" s="93">
        <v>30</v>
      </c>
      <c r="D164" s="94">
        <v>9.4384715114831916</v>
      </c>
      <c r="E164" s="94">
        <v>201.31823504638675</v>
      </c>
      <c r="F164" s="94">
        <v>24.729787048339844</v>
      </c>
      <c r="G164" s="94">
        <v>14.85631410741806</v>
      </c>
      <c r="H164" s="94">
        <v>7.3743932859599575</v>
      </c>
      <c r="I164" s="94">
        <v>116.24751339912414</v>
      </c>
      <c r="J164" s="94">
        <v>19.445957960009572</v>
      </c>
      <c r="K164" s="95">
        <v>197.48043916207183</v>
      </c>
      <c r="L164" s="94">
        <f t="shared" si="6"/>
        <v>0</v>
      </c>
      <c r="M164" s="94">
        <v>0</v>
      </c>
      <c r="N164" s="94">
        <v>0</v>
      </c>
      <c r="O164" s="96">
        <v>0</v>
      </c>
      <c r="P164" s="95">
        <v>0</v>
      </c>
      <c r="Q164" s="97">
        <f>+monthly_drivers_0!Q164*1.25</f>
        <v>3.125</v>
      </c>
    </row>
    <row r="165" spans="1:17" x14ac:dyDescent="0.25">
      <c r="A165" s="98">
        <f t="shared" si="7"/>
        <v>49125</v>
      </c>
      <c r="B165" s="98" t="str">
        <f t="shared" si="8"/>
        <v>Tracker</v>
      </c>
      <c r="C165" s="99">
        <v>30</v>
      </c>
      <c r="D165" s="100">
        <v>9.3892955746650699</v>
      </c>
      <c r="E165" s="100">
        <v>200.26366967773441</v>
      </c>
      <c r="F165" s="100">
        <v>24.599417358398448</v>
      </c>
      <c r="G165" s="100">
        <v>14.777974612236024</v>
      </c>
      <c r="H165" s="100">
        <v>7.3359785788059231</v>
      </c>
      <c r="I165" s="100">
        <v>115.63973702907563</v>
      </c>
      <c r="J165" s="100">
        <v>19.343403421282765</v>
      </c>
      <c r="K165" s="101">
        <v>197.01131135621299</v>
      </c>
      <c r="L165" s="102">
        <f t="shared" si="6"/>
        <v>0</v>
      </c>
      <c r="M165" s="102">
        <v>0</v>
      </c>
      <c r="N165" s="102">
        <v>0</v>
      </c>
      <c r="O165" s="103">
        <v>0</v>
      </c>
      <c r="P165" s="104">
        <v>0</v>
      </c>
      <c r="Q165" s="105">
        <f>+monthly_drivers_0!Q165*1.25</f>
        <v>3.125</v>
      </c>
    </row>
    <row r="166" spans="1:17" x14ac:dyDescent="0.25">
      <c r="A166" s="106">
        <f t="shared" si="7"/>
        <v>49156</v>
      </c>
      <c r="B166" s="106" t="str">
        <f t="shared" si="8"/>
        <v>Tracker</v>
      </c>
      <c r="C166" s="93">
        <v>30</v>
      </c>
      <c r="D166" s="94">
        <v>9.3404899501800553</v>
      </c>
      <c r="E166" s="94">
        <v>199.21491580963132</v>
      </c>
      <c r="F166" s="94">
        <v>24.469766754150392</v>
      </c>
      <c r="G166" s="94">
        <v>14.700340331554411</v>
      </c>
      <c r="H166" s="94">
        <v>7.2978520752787599</v>
      </c>
      <c r="I166" s="94">
        <v>115.03530504703519</v>
      </c>
      <c r="J166" s="94">
        <v>19.241414164543151</v>
      </c>
      <c r="K166" s="95">
        <v>196.54500178551302</v>
      </c>
      <c r="L166" s="94">
        <f t="shared" si="6"/>
        <v>0</v>
      </c>
      <c r="M166" s="94">
        <v>0</v>
      </c>
      <c r="N166" s="94">
        <v>0</v>
      </c>
      <c r="O166" s="96">
        <v>0</v>
      </c>
      <c r="P166" s="95">
        <v>0</v>
      </c>
      <c r="Q166" s="97">
        <f>+monthly_drivers_0!Q166*1.25</f>
        <v>3.125</v>
      </c>
    </row>
    <row r="167" spans="1:17" x14ac:dyDescent="0.25">
      <c r="A167" s="98">
        <f t="shared" si="7"/>
        <v>49187</v>
      </c>
      <c r="B167" s="98" t="str">
        <f t="shared" si="8"/>
        <v>Tracker</v>
      </c>
      <c r="C167" s="99">
        <v>30</v>
      </c>
      <c r="D167" s="100">
        <v>9.2920315264463405</v>
      </c>
      <c r="E167" s="100">
        <v>198.17193484497068</v>
      </c>
      <c r="F167" s="100">
        <v>24.340830200195313</v>
      </c>
      <c r="G167" s="100">
        <v>14.623381456851957</v>
      </c>
      <c r="H167" s="100">
        <v>7.2599951738715172</v>
      </c>
      <c r="I167" s="100">
        <v>114.43419857120514</v>
      </c>
      <c r="J167" s="100">
        <v>19.139985754489899</v>
      </c>
      <c r="K167" s="101">
        <v>196.08146407970042</v>
      </c>
      <c r="L167" s="102">
        <f t="shared" si="6"/>
        <v>0</v>
      </c>
      <c r="M167" s="102">
        <v>0</v>
      </c>
      <c r="N167" s="102">
        <v>0</v>
      </c>
      <c r="O167" s="103">
        <v>0</v>
      </c>
      <c r="P167" s="104">
        <v>0</v>
      </c>
      <c r="Q167" s="105">
        <f>+monthly_drivers_0!Q167*1.25</f>
        <v>3.125</v>
      </c>
    </row>
    <row r="168" spans="1:17" x14ac:dyDescent="0.25">
      <c r="A168" s="106">
        <f t="shared" si="7"/>
        <v>49217</v>
      </c>
      <c r="B168" s="106" t="str">
        <f t="shared" si="8"/>
        <v>Tracker</v>
      </c>
      <c r="C168" s="93">
        <v>30</v>
      </c>
      <c r="D168" s="94">
        <v>9.2439128292799015</v>
      </c>
      <c r="E168" s="94">
        <v>197.13469090270999</v>
      </c>
      <c r="F168" s="94">
        <v>24.212603607177737</v>
      </c>
      <c r="G168" s="94">
        <v>14.547042643547057</v>
      </c>
      <c r="H168" s="94">
        <v>7.22240185701847</v>
      </c>
      <c r="I168" s="94">
        <v>113.83638905048372</v>
      </c>
      <c r="J168" s="94">
        <v>19.039115289926528</v>
      </c>
      <c r="K168" s="95">
        <v>195.6206583876461</v>
      </c>
      <c r="L168" s="94">
        <f t="shared" si="6"/>
        <v>0</v>
      </c>
      <c r="M168" s="94">
        <v>0</v>
      </c>
      <c r="N168" s="94">
        <v>0</v>
      </c>
      <c r="O168" s="96">
        <v>0</v>
      </c>
      <c r="P168" s="95">
        <v>0</v>
      </c>
      <c r="Q168" s="97">
        <f>+monthly_drivers_0!Q168*1.25</f>
        <v>3.125</v>
      </c>
    </row>
    <row r="169" spans="1:17" x14ac:dyDescent="0.25">
      <c r="A169" s="98">
        <f t="shared" si="7"/>
        <v>49248</v>
      </c>
      <c r="B169" s="98" t="str">
        <f t="shared" si="8"/>
        <v>Tracker</v>
      </c>
      <c r="C169" s="99">
        <v>30</v>
      </c>
      <c r="D169" s="100">
        <v>9.1961132254600528</v>
      </c>
      <c r="E169" s="100">
        <v>196.1031515426636</v>
      </c>
      <c r="F169" s="100">
        <v>24.08508319091797</v>
      </c>
      <c r="G169" s="100">
        <v>14.471241981983185</v>
      </c>
      <c r="H169" s="100">
        <v>7.1850562849640838</v>
      </c>
      <c r="I169" s="100">
        <v>113.24186185550691</v>
      </c>
      <c r="J169" s="100">
        <v>18.938799771666531</v>
      </c>
      <c r="K169" s="101">
        <v>195.16249686270208</v>
      </c>
      <c r="L169" s="102">
        <f t="shared" si="6"/>
        <v>0</v>
      </c>
      <c r="M169" s="102">
        <v>0</v>
      </c>
      <c r="N169" s="102">
        <v>0</v>
      </c>
      <c r="O169" s="103">
        <v>0</v>
      </c>
      <c r="P169" s="104">
        <v>0</v>
      </c>
      <c r="Q169" s="105">
        <f>+monthly_drivers_0!Q169*1.25</f>
        <v>3.125</v>
      </c>
    </row>
    <row r="170" spans="1:17" x14ac:dyDescent="0.25">
      <c r="A170" s="106">
        <f t="shared" si="7"/>
        <v>49278</v>
      </c>
      <c r="B170" s="106" t="str">
        <f t="shared" si="8"/>
        <v>Tracker</v>
      </c>
      <c r="C170" s="93">
        <v>30</v>
      </c>
      <c r="D170" s="94">
        <v>9.148596707582481</v>
      </c>
      <c r="E170" s="94">
        <v>195.07721637725831</v>
      </c>
      <c r="F170" s="94">
        <v>23.958256042480464</v>
      </c>
      <c r="G170" s="94">
        <v>14.395913767337797</v>
      </c>
      <c r="H170" s="94">
        <v>7.1479307772815233</v>
      </c>
      <c r="I170" s="94">
        <v>112.65056282043456</v>
      </c>
      <c r="J170" s="94">
        <v>18.839029243588449</v>
      </c>
      <c r="K170" s="95">
        <v>194.70685938096796</v>
      </c>
      <c r="L170" s="94">
        <f t="shared" si="6"/>
        <v>0</v>
      </c>
      <c r="M170" s="94">
        <v>0</v>
      </c>
      <c r="N170" s="94">
        <v>0</v>
      </c>
      <c r="O170" s="96">
        <v>0</v>
      </c>
      <c r="P170" s="95">
        <v>0</v>
      </c>
      <c r="Q170" s="97">
        <f>+monthly_drivers_0!Q170*1.25</f>
        <v>3.125</v>
      </c>
    </row>
    <row r="171" spans="1:17" x14ac:dyDescent="0.25">
      <c r="A171" s="98">
        <f t="shared" si="7"/>
        <v>49309</v>
      </c>
      <c r="B171" s="98" t="str">
        <f t="shared" si="8"/>
        <v>Tracker</v>
      </c>
      <c r="C171" s="99">
        <v>30</v>
      </c>
      <c r="D171" s="100">
        <v>9.1013534942865331</v>
      </c>
      <c r="E171" s="100">
        <v>194.05681803894049</v>
      </c>
      <c r="F171" s="100">
        <v>23.83211383056641</v>
      </c>
      <c r="G171" s="100">
        <v>14.32104724931717</v>
      </c>
      <c r="H171" s="100">
        <v>7.1110179764330379</v>
      </c>
      <c r="I171" s="100">
        <v>112.06245289611817</v>
      </c>
      <c r="J171" s="100">
        <v>18.739797216176989</v>
      </c>
      <c r="K171" s="101">
        <v>194.25370477811248</v>
      </c>
      <c r="L171" s="102">
        <f t="shared" si="6"/>
        <v>0</v>
      </c>
      <c r="M171" s="102">
        <v>0</v>
      </c>
      <c r="N171" s="102">
        <v>0</v>
      </c>
      <c r="O171" s="103">
        <v>0</v>
      </c>
      <c r="P171" s="104">
        <v>0</v>
      </c>
      <c r="Q171" s="105">
        <f>+monthly_drivers_0!Q171*1.25</f>
        <v>3.125</v>
      </c>
    </row>
    <row r="172" spans="1:17" x14ac:dyDescent="0.25">
      <c r="A172" s="106">
        <f t="shared" si="7"/>
        <v>49340</v>
      </c>
      <c r="B172" s="106" t="str">
        <f t="shared" si="8"/>
        <v>Tracker</v>
      </c>
      <c r="C172" s="93">
        <v>30</v>
      </c>
      <c r="D172" s="94">
        <v>9.0543815516233437</v>
      </c>
      <c r="E172" s="94">
        <v>193.04192654418949</v>
      </c>
      <c r="F172" s="94">
        <v>23.706653167724607</v>
      </c>
      <c r="G172" s="94">
        <v>14.246638504981998</v>
      </c>
      <c r="H172" s="94">
        <v>7.0743161488771431</v>
      </c>
      <c r="I172" s="94">
        <v>111.47751295948026</v>
      </c>
      <c r="J172" s="94">
        <v>18.6411011737585</v>
      </c>
      <c r="K172" s="95">
        <v>193.80301846928151</v>
      </c>
      <c r="L172" s="94">
        <f t="shared" si="6"/>
        <v>0</v>
      </c>
      <c r="M172" s="94">
        <v>0</v>
      </c>
      <c r="N172" s="94">
        <v>0</v>
      </c>
      <c r="O172" s="96">
        <v>0</v>
      </c>
      <c r="P172" s="95">
        <v>0</v>
      </c>
      <c r="Q172" s="97">
        <f>+monthly_drivers_0!Q172*1.25</f>
        <v>3.125</v>
      </c>
    </row>
    <row r="173" spans="1:17" x14ac:dyDescent="0.25">
      <c r="A173" s="98">
        <f t="shared" si="7"/>
        <v>49368</v>
      </c>
      <c r="B173" s="98" t="str">
        <f t="shared" si="8"/>
        <v>Tracker</v>
      </c>
      <c r="C173" s="99">
        <v>30</v>
      </c>
      <c r="D173" s="100">
        <v>9.0076790896654124</v>
      </c>
      <c r="E173" s="100">
        <v>192.03250629425054</v>
      </c>
      <c r="F173" s="100">
        <v>23.581869445800784</v>
      </c>
      <c r="G173" s="100">
        <v>14.172683444976805</v>
      </c>
      <c r="H173" s="100">
        <v>7.0378241843581204</v>
      </c>
      <c r="I173" s="100">
        <v>110.89572469997404</v>
      </c>
      <c r="J173" s="100">
        <v>18.54293750631809</v>
      </c>
      <c r="K173" s="101">
        <v>193.35478434307316</v>
      </c>
      <c r="L173" s="102">
        <f t="shared" si="6"/>
        <v>0</v>
      </c>
      <c r="M173" s="102">
        <v>0</v>
      </c>
      <c r="N173" s="102">
        <v>0</v>
      </c>
      <c r="O173" s="103">
        <v>0</v>
      </c>
      <c r="P173" s="104">
        <v>0</v>
      </c>
      <c r="Q173" s="105">
        <f>+monthly_drivers_0!Q173*1.25</f>
        <v>3.125</v>
      </c>
    </row>
    <row r="174" spans="1:17" x14ac:dyDescent="0.25">
      <c r="A174" s="106">
        <f t="shared" si="7"/>
        <v>49399</v>
      </c>
      <c r="B174" s="106" t="str">
        <f t="shared" si="8"/>
        <v>Tracker</v>
      </c>
      <c r="C174" s="93">
        <v>30</v>
      </c>
      <c r="D174" s="94">
        <v>8.9612439509630217</v>
      </c>
      <c r="E174" s="94">
        <v>191.02852557373043</v>
      </c>
      <c r="F174" s="94">
        <v>23.457759002685545</v>
      </c>
      <c r="G174" s="94">
        <v>14.099178483009339</v>
      </c>
      <c r="H174" s="94">
        <v>7.0015402698218807</v>
      </c>
      <c r="I174" s="94">
        <v>110.3170683670044</v>
      </c>
      <c r="J174" s="94">
        <v>18.445303262829775</v>
      </c>
      <c r="K174" s="95">
        <v>192.90898783135975</v>
      </c>
      <c r="L174" s="94">
        <f t="shared" si="6"/>
        <v>0</v>
      </c>
      <c r="M174" s="94">
        <v>0</v>
      </c>
      <c r="N174" s="94">
        <v>0</v>
      </c>
      <c r="O174" s="96">
        <v>0</v>
      </c>
      <c r="P174" s="95">
        <v>0</v>
      </c>
      <c r="Q174" s="97">
        <f>+monthly_drivers_0!Q174*1.25</f>
        <v>3.125</v>
      </c>
    </row>
    <row r="175" spans="1:17" x14ac:dyDescent="0.25">
      <c r="A175" s="98">
        <f t="shared" si="7"/>
        <v>49429</v>
      </c>
      <c r="B175" s="98" t="str">
        <f t="shared" si="8"/>
        <v>Tracker</v>
      </c>
      <c r="C175" s="99">
        <v>30</v>
      </c>
      <c r="D175" s="100">
        <v>8.9150742833614363</v>
      </c>
      <c r="E175" s="100">
        <v>190.02995314788822</v>
      </c>
      <c r="F175" s="100">
        <v>23.334317352294928</v>
      </c>
      <c r="G175" s="100">
        <v>14.026119947910306</v>
      </c>
      <c r="H175" s="100">
        <v>6.9654629657268536</v>
      </c>
      <c r="I175" s="100">
        <v>109.74152702999115</v>
      </c>
      <c r="J175" s="100">
        <v>18.348194792985918</v>
      </c>
      <c r="K175" s="101">
        <v>192.4656158108339</v>
      </c>
      <c r="L175" s="102">
        <f t="shared" si="6"/>
        <v>0</v>
      </c>
      <c r="M175" s="102">
        <v>0</v>
      </c>
      <c r="N175" s="102">
        <v>0</v>
      </c>
      <c r="O175" s="103">
        <v>0</v>
      </c>
      <c r="P175" s="104">
        <v>0</v>
      </c>
      <c r="Q175" s="105">
        <f>+monthly_drivers_0!Q175*1.25</f>
        <v>3.125</v>
      </c>
    </row>
    <row r="176" spans="1:17" x14ac:dyDescent="0.25">
      <c r="A176" s="106">
        <f t="shared" si="7"/>
        <v>49460</v>
      </c>
      <c r="B176" s="106" t="str">
        <f t="shared" si="8"/>
        <v>Tracker</v>
      </c>
      <c r="C176" s="93">
        <v>30</v>
      </c>
      <c r="D176" s="94">
        <v>8.8691681241989127</v>
      </c>
      <c r="E176" s="94">
        <v>189.03675668334961</v>
      </c>
      <c r="F176" s="94">
        <v>23.211541046142582</v>
      </c>
      <c r="G176" s="94">
        <v>13.953504002094267</v>
      </c>
      <c r="H176" s="94">
        <v>6.9295908183157451</v>
      </c>
      <c r="I176" s="94">
        <v>109.16908344650267</v>
      </c>
      <c r="J176" s="94">
        <v>18.251609741449357</v>
      </c>
      <c r="K176" s="95">
        <v>192.0246508307122</v>
      </c>
      <c r="L176" s="94">
        <f t="shared" si="6"/>
        <v>0</v>
      </c>
      <c r="M176" s="94">
        <v>0</v>
      </c>
      <c r="N176" s="94">
        <v>0</v>
      </c>
      <c r="O176" s="96">
        <v>0</v>
      </c>
      <c r="P176" s="95">
        <v>0</v>
      </c>
      <c r="Q176" s="97">
        <f>+monthly_drivers_0!Q176*1.25</f>
        <v>3.125</v>
      </c>
    </row>
    <row r="177" spans="1:17" x14ac:dyDescent="0.25">
      <c r="A177" s="98">
        <f t="shared" si="7"/>
        <v>49490</v>
      </c>
      <c r="B177" s="98" t="str">
        <f t="shared" si="8"/>
        <v>Tracker</v>
      </c>
      <c r="C177" s="99">
        <v>30</v>
      </c>
      <c r="D177" s="100">
        <v>8.823523579239847</v>
      </c>
      <c r="E177" s="100">
        <v>188.0488798294067</v>
      </c>
      <c r="F177" s="100">
        <v>23.089423034667973</v>
      </c>
      <c r="G177" s="100">
        <v>13.881327127933503</v>
      </c>
      <c r="H177" s="100">
        <v>6.8939223703145984</v>
      </c>
      <c r="I177" s="100">
        <v>108.59970298767092</v>
      </c>
      <c r="J177" s="100">
        <v>18.155542583107945</v>
      </c>
      <c r="K177" s="101">
        <v>191.58607118723734</v>
      </c>
      <c r="L177" s="102">
        <f t="shared" si="6"/>
        <v>0</v>
      </c>
      <c r="M177" s="102">
        <v>0</v>
      </c>
      <c r="N177" s="102">
        <v>0</v>
      </c>
      <c r="O177" s="103">
        <v>0</v>
      </c>
      <c r="P177" s="104">
        <v>0</v>
      </c>
      <c r="Q177" s="105">
        <f>+monthly_drivers_0!Q177*1.25</f>
        <v>3.125</v>
      </c>
    </row>
    <row r="178" spans="1:17" x14ac:dyDescent="0.25">
      <c r="A178" s="106">
        <f t="shared" si="7"/>
        <v>49521</v>
      </c>
      <c r="B178" s="106" t="str">
        <f t="shared" si="8"/>
        <v>Tracker</v>
      </c>
      <c r="C178" s="93">
        <v>30</v>
      </c>
      <c r="D178" s="94">
        <v>8.7781387822628041</v>
      </c>
      <c r="E178" s="94">
        <v>187.0661975708008</v>
      </c>
      <c r="F178" s="94">
        <v>22.967947662353513</v>
      </c>
      <c r="G178" s="94">
        <v>13.809585532665254</v>
      </c>
      <c r="H178" s="94">
        <v>6.8584561445116989</v>
      </c>
      <c r="I178" s="94">
        <v>108.03331574058532</v>
      </c>
      <c r="J178" s="94">
        <v>18.059981194734576</v>
      </c>
      <c r="K178" s="95">
        <v>191.14982920143569</v>
      </c>
      <c r="L178" s="94">
        <f t="shared" si="6"/>
        <v>48.75</v>
      </c>
      <c r="M178" s="94">
        <v>0</v>
      </c>
      <c r="N178" s="94">
        <v>0</v>
      </c>
      <c r="O178" s="96">
        <v>0</v>
      </c>
      <c r="P178" s="95">
        <v>48.75</v>
      </c>
      <c r="Q178" s="97">
        <f>+monthly_drivers_0!Q178*1.25</f>
        <v>3.125</v>
      </c>
    </row>
    <row r="179" spans="1:17" x14ac:dyDescent="0.25">
      <c r="A179" s="98">
        <f t="shared" si="7"/>
        <v>49552</v>
      </c>
      <c r="B179" s="98" t="str">
        <f t="shared" si="8"/>
        <v>Tracker</v>
      </c>
      <c r="C179" s="99">
        <v>30</v>
      </c>
      <c r="D179" s="100">
        <v>8.725357477545737</v>
      </c>
      <c r="E179" s="100">
        <v>185.93557504272459</v>
      </c>
      <c r="F179" s="100">
        <v>22.847109039306645</v>
      </c>
      <c r="G179" s="100">
        <v>13.738276148319247</v>
      </c>
      <c r="H179" s="100">
        <v>6.8188851231038576</v>
      </c>
      <c r="I179" s="100">
        <v>107.38378676986692</v>
      </c>
      <c r="J179" s="100">
        <v>17.964921235084532</v>
      </c>
      <c r="K179" s="101">
        <v>190.38590434370008</v>
      </c>
      <c r="L179" s="102">
        <f t="shared" si="6"/>
        <v>0</v>
      </c>
      <c r="M179" s="102">
        <v>0</v>
      </c>
      <c r="N179" s="102">
        <v>0</v>
      </c>
      <c r="O179" s="103">
        <v>0</v>
      </c>
      <c r="P179" s="104">
        <v>0</v>
      </c>
      <c r="Q179" s="105">
        <f>+monthly_drivers_0!Q179*1.25</f>
        <v>3.125</v>
      </c>
    </row>
    <row r="180" spans="1:17" x14ac:dyDescent="0.25">
      <c r="A180" s="106">
        <f t="shared" si="7"/>
        <v>49582</v>
      </c>
      <c r="B180" s="106" t="str">
        <f t="shared" si="8"/>
        <v>Tracker</v>
      </c>
      <c r="C180" s="93">
        <v>30</v>
      </c>
      <c r="D180" s="94">
        <v>8.6805053582191434</v>
      </c>
      <c r="E180" s="94">
        <v>184.96356572723394</v>
      </c>
      <c r="F180" s="94">
        <v>22.726903839111333</v>
      </c>
      <c r="G180" s="94">
        <v>13.667380671977996</v>
      </c>
      <c r="H180" s="94">
        <v>6.7838293373882772</v>
      </c>
      <c r="I180" s="94">
        <v>106.82355035591127</v>
      </c>
      <c r="J180" s="94">
        <v>17.870359978199005</v>
      </c>
      <c r="K180" s="95">
        <v>189.95427829280871</v>
      </c>
      <c r="L180" s="94">
        <f t="shared" si="6"/>
        <v>0</v>
      </c>
      <c r="M180" s="94">
        <v>0</v>
      </c>
      <c r="N180" s="94">
        <v>0</v>
      </c>
      <c r="O180" s="96">
        <v>0</v>
      </c>
      <c r="P180" s="95">
        <v>0</v>
      </c>
      <c r="Q180" s="97">
        <f>+monthly_drivers_0!Q180*1.25</f>
        <v>3.125</v>
      </c>
    </row>
    <row r="181" spans="1:17" x14ac:dyDescent="0.25">
      <c r="A181" s="98">
        <f t="shared" si="7"/>
        <v>49613</v>
      </c>
      <c r="B181" s="98" t="str">
        <f t="shared" si="8"/>
        <v>Tracker</v>
      </c>
      <c r="C181" s="99">
        <v>30</v>
      </c>
      <c r="D181" s="100">
        <v>8.6358932387828826</v>
      </c>
      <c r="E181" s="100">
        <v>183.99664596557616</v>
      </c>
      <c r="F181" s="100">
        <v>22.607328094482419</v>
      </c>
      <c r="G181" s="100">
        <v>13.596872163295748</v>
      </c>
      <c r="H181" s="100">
        <v>6.7489606700241556</v>
      </c>
      <c r="I181" s="100">
        <v>106.26624858283998</v>
      </c>
      <c r="J181" s="100">
        <v>17.776294473409653</v>
      </c>
      <c r="K181" s="101">
        <v>189.52492249285993</v>
      </c>
      <c r="L181" s="102">
        <f t="shared" si="6"/>
        <v>0</v>
      </c>
      <c r="M181" s="102">
        <v>0</v>
      </c>
      <c r="N181" s="102">
        <v>0</v>
      </c>
      <c r="O181" s="103">
        <v>0</v>
      </c>
      <c r="P181" s="104">
        <v>0</v>
      </c>
      <c r="Q181" s="105">
        <f>+monthly_drivers_0!Q181*1.25</f>
        <v>3.125</v>
      </c>
    </row>
    <row r="182" spans="1:17" x14ac:dyDescent="0.25">
      <c r="A182" s="106">
        <f t="shared" si="7"/>
        <v>49643</v>
      </c>
      <c r="B182" s="106" t="str">
        <f t="shared" si="8"/>
        <v>Tracker</v>
      </c>
      <c r="C182" s="93">
        <v>30</v>
      </c>
      <c r="D182" s="94">
        <v>8.5915153398513802</v>
      </c>
      <c r="E182" s="94">
        <v>183.03479149627685</v>
      </c>
      <c r="F182" s="94">
        <v>22.488379669189456</v>
      </c>
      <c r="G182" s="94">
        <v>13.526736881256102</v>
      </c>
      <c r="H182" s="94">
        <v>6.7142750770747659</v>
      </c>
      <c r="I182" s="94">
        <v>105.71186647510531</v>
      </c>
      <c r="J182" s="94">
        <v>17.682722709178925</v>
      </c>
      <c r="K182" s="95">
        <v>189.09781712792631</v>
      </c>
      <c r="L182" s="94">
        <f t="shared" si="6"/>
        <v>0</v>
      </c>
      <c r="M182" s="94">
        <v>0</v>
      </c>
      <c r="N182" s="94">
        <v>0</v>
      </c>
      <c r="O182" s="96">
        <v>0</v>
      </c>
      <c r="P182" s="95">
        <v>0</v>
      </c>
      <c r="Q182" s="97">
        <f>+monthly_drivers_0!Q182*1.25</f>
        <v>3.125</v>
      </c>
    </row>
    <row r="183" spans="1:17" x14ac:dyDescent="0.25">
      <c r="A183" s="98">
        <f t="shared" si="7"/>
        <v>49674</v>
      </c>
      <c r="B183" s="98" t="str">
        <f t="shared" si="8"/>
        <v>Tracker</v>
      </c>
      <c r="C183" s="99">
        <v>30</v>
      </c>
      <c r="D183" s="100">
        <v>8.5473697562217712</v>
      </c>
      <c r="E183" s="100">
        <v>182.07797109222412</v>
      </c>
      <c r="F183" s="100">
        <v>22.3700539855957</v>
      </c>
      <c r="G183" s="100">
        <v>13.456972269058229</v>
      </c>
      <c r="H183" s="100">
        <v>6.6797709280252446</v>
      </c>
      <c r="I183" s="100">
        <v>105.16038910388947</v>
      </c>
      <c r="J183" s="100">
        <v>17.589641206264496</v>
      </c>
      <c r="K183" s="101">
        <v>188.67294780089151</v>
      </c>
      <c r="L183" s="102">
        <f t="shared" si="6"/>
        <v>0</v>
      </c>
      <c r="M183" s="102">
        <v>0</v>
      </c>
      <c r="N183" s="102">
        <v>0</v>
      </c>
      <c r="O183" s="103">
        <v>0</v>
      </c>
      <c r="P183" s="104">
        <v>0</v>
      </c>
      <c r="Q183" s="105">
        <f>+monthly_drivers_0!Q183*1.25</f>
        <v>3.125</v>
      </c>
    </row>
    <row r="184" spans="1:17" x14ac:dyDescent="0.25">
      <c r="A184" s="106">
        <f t="shared" si="7"/>
        <v>49705</v>
      </c>
      <c r="B184" s="106" t="str">
        <f t="shared" si="8"/>
        <v>Tracker</v>
      </c>
      <c r="C184" s="93">
        <v>30</v>
      </c>
      <c r="D184" s="94">
        <v>8.5034521985054017</v>
      </c>
      <c r="E184" s="94">
        <v>181.1261599960327</v>
      </c>
      <c r="F184" s="94">
        <v>22.252348693847658</v>
      </c>
      <c r="G184" s="94">
        <v>13.387576045513155</v>
      </c>
      <c r="H184" s="94">
        <v>6.645444916307925</v>
      </c>
      <c r="I184" s="94">
        <v>104.61180006980896</v>
      </c>
      <c r="J184" s="94">
        <v>17.49704836189747</v>
      </c>
      <c r="K184" s="95">
        <v>188.250299080167</v>
      </c>
      <c r="L184" s="94">
        <f t="shared" si="6"/>
        <v>0</v>
      </c>
      <c r="M184" s="94">
        <v>0</v>
      </c>
      <c r="N184" s="94">
        <v>0</v>
      </c>
      <c r="O184" s="96">
        <v>0</v>
      </c>
      <c r="P184" s="95">
        <v>0</v>
      </c>
      <c r="Q184" s="97">
        <f>+monthly_drivers_0!Q184*1.25</f>
        <v>3.125</v>
      </c>
    </row>
    <row r="185" spans="1:17" x14ac:dyDescent="0.25">
      <c r="A185" s="98">
        <f t="shared" si="7"/>
        <v>49734</v>
      </c>
      <c r="B185" s="98" t="str">
        <f t="shared" si="8"/>
        <v>Tracker</v>
      </c>
      <c r="C185" s="99">
        <v>30</v>
      </c>
      <c r="D185" s="100">
        <v>8.4597605885267253</v>
      </c>
      <c r="E185" s="100">
        <v>180.17933332061764</v>
      </c>
      <c r="F185" s="100">
        <v>22.135259918212885</v>
      </c>
      <c r="G185" s="100">
        <v>13.318546279430391</v>
      </c>
      <c r="H185" s="100">
        <v>6.6112955256402497</v>
      </c>
      <c r="I185" s="100">
        <v>104.06608362865448</v>
      </c>
      <c r="J185" s="100">
        <v>17.404940702199937</v>
      </c>
      <c r="K185" s="101">
        <v>187.82986059552434</v>
      </c>
      <c r="L185" s="102">
        <f t="shared" si="6"/>
        <v>0</v>
      </c>
      <c r="M185" s="102">
        <v>0</v>
      </c>
      <c r="N185" s="102">
        <v>0</v>
      </c>
      <c r="O185" s="103">
        <v>0</v>
      </c>
      <c r="P185" s="104">
        <v>0</v>
      </c>
      <c r="Q185" s="105">
        <f>+monthly_drivers_0!Q185*1.25</f>
        <v>3.125</v>
      </c>
    </row>
    <row r="186" spans="1:17" x14ac:dyDescent="0.25">
      <c r="A186" s="106">
        <f t="shared" si="7"/>
        <v>49765</v>
      </c>
      <c r="B186" s="106" t="str">
        <f t="shared" si="8"/>
        <v>Tracker</v>
      </c>
      <c r="C186" s="93">
        <v>30</v>
      </c>
      <c r="D186" s="94">
        <v>8.4162936757802971</v>
      </c>
      <c r="E186" s="94">
        <v>179.23746204376221</v>
      </c>
      <c r="F186" s="94">
        <v>22.01878457641601</v>
      </c>
      <c r="G186" s="94">
        <v>13.249881017208104</v>
      </c>
      <c r="H186" s="94">
        <v>6.5773216327130797</v>
      </c>
      <c r="I186" s="94">
        <v>103.52322434139252</v>
      </c>
      <c r="J186" s="94">
        <v>17.31331615436077</v>
      </c>
      <c r="K186" s="95">
        <v>187.41161788353327</v>
      </c>
      <c r="L186" s="94">
        <f t="shared" si="6"/>
        <v>0</v>
      </c>
      <c r="M186" s="94">
        <v>0</v>
      </c>
      <c r="N186" s="94">
        <v>0</v>
      </c>
      <c r="O186" s="96">
        <v>0</v>
      </c>
      <c r="P186" s="95">
        <v>0</v>
      </c>
      <c r="Q186" s="97">
        <f>+monthly_drivers_0!Q186*1.25</f>
        <v>3.125</v>
      </c>
    </row>
    <row r="187" spans="1:17" x14ac:dyDescent="0.25">
      <c r="A187" s="98">
        <f t="shared" si="7"/>
        <v>49795</v>
      </c>
      <c r="B187" s="98" t="str">
        <f t="shared" si="8"/>
        <v>Tracker</v>
      </c>
      <c r="C187" s="99">
        <v>30</v>
      </c>
      <c r="D187" s="100">
        <v>8.3730505374670017</v>
      </c>
      <c r="E187" s="100">
        <v>178.3005182723999</v>
      </c>
      <c r="F187" s="100">
        <v>21.902919250488285</v>
      </c>
      <c r="G187" s="100">
        <v>13.18157806825638</v>
      </c>
      <c r="H187" s="100">
        <v>6.5435226846039285</v>
      </c>
      <c r="I187" s="100">
        <v>102.98320783901215</v>
      </c>
      <c r="J187" s="100">
        <v>17.222171847701077</v>
      </c>
      <c r="K187" s="101">
        <v>186.99556106558634</v>
      </c>
      <c r="L187" s="102">
        <f t="shared" si="6"/>
        <v>0</v>
      </c>
      <c r="M187" s="102">
        <v>0</v>
      </c>
      <c r="N187" s="102">
        <v>0</v>
      </c>
      <c r="O187" s="103">
        <v>0</v>
      </c>
      <c r="P187" s="104">
        <v>0</v>
      </c>
      <c r="Q187" s="105">
        <f>+monthly_drivers_0!Q187*1.25</f>
        <v>3.125</v>
      </c>
    </row>
    <row r="188" spans="1:17" x14ac:dyDescent="0.25">
      <c r="A188" s="106">
        <f t="shared" si="7"/>
        <v>49826</v>
      </c>
      <c r="B188" s="106" t="str">
        <f t="shared" si="8"/>
        <v>Tracker</v>
      </c>
      <c r="C188" s="93">
        <v>30</v>
      </c>
      <c r="D188" s="94">
        <v>8.3300298198461533</v>
      </c>
      <c r="E188" s="94">
        <v>177.3684776382446</v>
      </c>
      <c r="F188" s="94">
        <v>21.78766064453125</v>
      </c>
      <c r="G188" s="94">
        <v>13.11363543367386</v>
      </c>
      <c r="H188" s="94">
        <v>6.5098975862264634</v>
      </c>
      <c r="I188" s="94">
        <v>102.44601743602752</v>
      </c>
      <c r="J188" s="94">
        <v>17.131505271077156</v>
      </c>
      <c r="K188" s="95">
        <v>186.58167766931655</v>
      </c>
      <c r="L188" s="94">
        <f t="shared" si="6"/>
        <v>0</v>
      </c>
      <c r="M188" s="94">
        <v>0</v>
      </c>
      <c r="N188" s="94">
        <v>0</v>
      </c>
      <c r="O188" s="96">
        <v>0</v>
      </c>
      <c r="P188" s="95">
        <v>0</v>
      </c>
      <c r="Q188" s="97">
        <f>+monthly_drivers_0!Q188*1.25</f>
        <v>3.125</v>
      </c>
    </row>
    <row r="189" spans="1:17" x14ac:dyDescent="0.25">
      <c r="A189" s="98">
        <f t="shared" si="7"/>
        <v>49856</v>
      </c>
      <c r="B189" s="98" t="str">
        <f t="shared" si="8"/>
        <v>Tracker</v>
      </c>
      <c r="C189" s="99">
        <v>30</v>
      </c>
      <c r="D189" s="100">
        <v>8.2872304862737671</v>
      </c>
      <c r="E189" s="100">
        <v>176.44131427001952</v>
      </c>
      <c r="F189" s="100">
        <v>21.673005737304685</v>
      </c>
      <c r="G189" s="100">
        <v>13.04605094575882</v>
      </c>
      <c r="H189" s="100">
        <v>6.4764453862309459</v>
      </c>
      <c r="I189" s="100">
        <v>101.91164062404633</v>
      </c>
      <c r="J189" s="100">
        <v>17.041314042806626</v>
      </c>
      <c r="K189" s="101">
        <v>186.16995589601251</v>
      </c>
      <c r="L189" s="102">
        <f t="shared" si="6"/>
        <v>0</v>
      </c>
      <c r="M189" s="102">
        <v>0</v>
      </c>
      <c r="N189" s="102">
        <v>0</v>
      </c>
      <c r="O189" s="103">
        <v>0</v>
      </c>
      <c r="P189" s="104">
        <v>0</v>
      </c>
      <c r="Q189" s="105">
        <f>+monthly_drivers_0!Q189*1.25</f>
        <v>3.125</v>
      </c>
    </row>
    <row r="190" spans="1:17" x14ac:dyDescent="0.25">
      <c r="A190" s="106">
        <f t="shared" si="7"/>
        <v>49887</v>
      </c>
      <c r="B190" s="106" t="str">
        <f t="shared" si="8"/>
        <v>Tracker</v>
      </c>
      <c r="C190" s="93">
        <v>30</v>
      </c>
      <c r="D190" s="94">
        <v>8.2446514039039602</v>
      </c>
      <c r="E190" s="94">
        <v>175.51900399780274</v>
      </c>
      <c r="F190" s="94">
        <v>21.558951690673833</v>
      </c>
      <c r="G190" s="94">
        <v>12.978822711467743</v>
      </c>
      <c r="H190" s="94">
        <v>6.4431653820276269</v>
      </c>
      <c r="I190" s="94">
        <v>101.38006129932404</v>
      </c>
      <c r="J190" s="94">
        <v>16.951595661520958</v>
      </c>
      <c r="K190" s="95">
        <v>185.76038614905258</v>
      </c>
      <c r="L190" s="94">
        <f t="shared" si="6"/>
        <v>0</v>
      </c>
      <c r="M190" s="94">
        <v>0</v>
      </c>
      <c r="N190" s="94">
        <v>0</v>
      </c>
      <c r="O190" s="96">
        <v>0</v>
      </c>
      <c r="P190" s="95">
        <v>0</v>
      </c>
      <c r="Q190" s="97">
        <f>+monthly_drivers_0!Q190*1.25</f>
        <v>3.125</v>
      </c>
    </row>
    <row r="191" spans="1:17" x14ac:dyDescent="0.25">
      <c r="A191" s="98">
        <f t="shared" si="7"/>
        <v>49918</v>
      </c>
      <c r="B191" s="98" t="str">
        <f t="shared" si="8"/>
        <v>Tracker</v>
      </c>
      <c r="C191" s="99">
        <v>30</v>
      </c>
      <c r="D191" s="100">
        <v>8.2022913535833322</v>
      </c>
      <c r="E191" s="100">
        <v>174.60152033996579</v>
      </c>
      <c r="F191" s="100">
        <v>21.44549481201172</v>
      </c>
      <c r="G191" s="100">
        <v>12.911948716640477</v>
      </c>
      <c r="H191" s="100">
        <v>6.4100565604269502</v>
      </c>
      <c r="I191" s="100">
        <v>100.85126421928405</v>
      </c>
      <c r="J191" s="100">
        <v>16.862347525954249</v>
      </c>
      <c r="K191" s="101">
        <v>185.35295531264137</v>
      </c>
      <c r="L191" s="102">
        <f t="shared" si="6"/>
        <v>0</v>
      </c>
      <c r="M191" s="102">
        <v>0</v>
      </c>
      <c r="N191" s="102">
        <v>0</v>
      </c>
      <c r="O191" s="103">
        <v>0</v>
      </c>
      <c r="P191" s="104">
        <v>0</v>
      </c>
      <c r="Q191" s="105">
        <f>+monthly_drivers_0!Q191*1.25</f>
        <v>3.125</v>
      </c>
    </row>
    <row r="192" spans="1:17" x14ac:dyDescent="0.25">
      <c r="A192" s="106">
        <f t="shared" si="7"/>
        <v>49948</v>
      </c>
      <c r="B192" s="106" t="str">
        <f t="shared" si="8"/>
        <v>Tracker</v>
      </c>
      <c r="C192" s="93">
        <v>30</v>
      </c>
      <c r="D192" s="94">
        <v>8.1601492450237263</v>
      </c>
      <c r="E192" s="94">
        <v>173.68883490753171</v>
      </c>
      <c r="F192" s="94">
        <v>21.332631927490233</v>
      </c>
      <c r="G192" s="94">
        <v>12.845426977157596</v>
      </c>
      <c r="H192" s="94">
        <v>6.3771180605292326</v>
      </c>
      <c r="I192" s="94">
        <v>100.32523383808136</v>
      </c>
      <c r="J192" s="94">
        <v>16.773567037940026</v>
      </c>
      <c r="K192" s="95">
        <v>184.94765278832057</v>
      </c>
      <c r="L192" s="94">
        <f t="shared" si="6"/>
        <v>0</v>
      </c>
      <c r="M192" s="94">
        <v>0</v>
      </c>
      <c r="N192" s="94">
        <v>0</v>
      </c>
      <c r="O192" s="96">
        <v>0</v>
      </c>
      <c r="P192" s="95">
        <v>0</v>
      </c>
      <c r="Q192" s="97">
        <f>+monthly_drivers_0!Q192*1.25</f>
        <v>3.125</v>
      </c>
    </row>
    <row r="193" spans="1:17" x14ac:dyDescent="0.25">
      <c r="A193" s="98">
        <f t="shared" si="7"/>
        <v>49979</v>
      </c>
      <c r="B193" s="98" t="str">
        <f t="shared" si="8"/>
        <v>Tracker</v>
      </c>
      <c r="C193" s="99">
        <v>30</v>
      </c>
      <c r="D193" s="100">
        <v>8.1182239027023311</v>
      </c>
      <c r="E193" s="100">
        <v>172.78092515563972</v>
      </c>
      <c r="F193" s="100">
        <v>21.220360321044922</v>
      </c>
      <c r="G193" s="100">
        <v>12.779255454540252</v>
      </c>
      <c r="H193" s="100">
        <v>6.3443490073084821</v>
      </c>
      <c r="I193" s="100">
        <v>99.801959259986887</v>
      </c>
      <c r="J193" s="100">
        <v>16.685252091765406</v>
      </c>
      <c r="K193" s="101">
        <v>184.54446695392954</v>
      </c>
      <c r="L193" s="102">
        <f t="shared" si="6"/>
        <v>0</v>
      </c>
      <c r="M193" s="102">
        <v>0</v>
      </c>
      <c r="N193" s="102">
        <v>0</v>
      </c>
      <c r="O193" s="103">
        <v>0</v>
      </c>
      <c r="P193" s="104">
        <v>0</v>
      </c>
      <c r="Q193" s="105">
        <f>+monthly_drivers_0!Q193*1.25</f>
        <v>3.125</v>
      </c>
    </row>
    <row r="194" spans="1:17" x14ac:dyDescent="0.25">
      <c r="A194" s="106">
        <f t="shared" si="7"/>
        <v>50009</v>
      </c>
      <c r="B194" s="106" t="str">
        <f t="shared" si="8"/>
        <v>Tracker</v>
      </c>
      <c r="C194" s="93">
        <v>30</v>
      </c>
      <c r="D194" s="94">
        <v>8.0765143175125118</v>
      </c>
      <c r="E194" s="94">
        <v>171.87776406097413</v>
      </c>
      <c r="F194" s="94">
        <v>21.108676422119139</v>
      </c>
      <c r="G194" s="94">
        <v>12.713432402133943</v>
      </c>
      <c r="H194" s="94">
        <v>6.3117484523057934</v>
      </c>
      <c r="I194" s="94">
        <v>99.281419615745534</v>
      </c>
      <c r="J194" s="94">
        <v>16.597399770140647</v>
      </c>
      <c r="K194" s="95">
        <v>184.14338733737173</v>
      </c>
      <c r="L194" s="94">
        <f t="shared" ref="L194:L257" si="9">+O194+P194</f>
        <v>0</v>
      </c>
      <c r="M194" s="94">
        <v>0</v>
      </c>
      <c r="N194" s="94">
        <v>0</v>
      </c>
      <c r="O194" s="96">
        <v>0</v>
      </c>
      <c r="P194" s="95">
        <v>0</v>
      </c>
      <c r="Q194" s="97">
        <f>+monthly_drivers_0!Q194*1.25</f>
        <v>3.125</v>
      </c>
    </row>
    <row r="195" spans="1:17" x14ac:dyDescent="0.25">
      <c r="A195" s="98">
        <f t="shared" ref="A195:A258" si="10">+EOMONTH(A194,1)</f>
        <v>50040</v>
      </c>
      <c r="B195" s="98" t="str">
        <f t="shared" ref="B195:B258" si="11">+B194</f>
        <v>Tracker</v>
      </c>
      <c r="C195" s="99">
        <v>30</v>
      </c>
      <c r="D195" s="100">
        <v>8.0350193673372257</v>
      </c>
      <c r="E195" s="100">
        <v>170.97932730102542</v>
      </c>
      <c r="F195" s="100">
        <v>20.997577178955076</v>
      </c>
      <c r="G195" s="100">
        <v>12.647955796718598</v>
      </c>
      <c r="H195" s="100">
        <v>6.2793156867921356</v>
      </c>
      <c r="I195" s="100">
        <v>98.76360706710814</v>
      </c>
      <c r="J195" s="100">
        <v>16.510007799506184</v>
      </c>
      <c r="K195" s="101">
        <v>183.7444017453231</v>
      </c>
      <c r="L195" s="102">
        <f t="shared" si="9"/>
        <v>0</v>
      </c>
      <c r="M195" s="102">
        <v>0</v>
      </c>
      <c r="N195" s="102">
        <v>0</v>
      </c>
      <c r="O195" s="103">
        <v>0</v>
      </c>
      <c r="P195" s="104">
        <v>0</v>
      </c>
      <c r="Q195" s="105">
        <f>+monthly_drivers_0!Q195*1.25</f>
        <v>3.125</v>
      </c>
    </row>
    <row r="196" spans="1:17" x14ac:dyDescent="0.25">
      <c r="A196" s="106">
        <f t="shared" si="10"/>
        <v>50071</v>
      </c>
      <c r="B196" s="106" t="str">
        <f t="shared" si="11"/>
        <v>Tracker</v>
      </c>
      <c r="C196" s="93">
        <v>30</v>
      </c>
      <c r="D196" s="94">
        <v>7.9937378342151648</v>
      </c>
      <c r="E196" s="94">
        <v>170.08559029388434</v>
      </c>
      <c r="F196" s="94">
        <v>20.88705969238281</v>
      </c>
      <c r="G196" s="94">
        <v>12.582823502063754</v>
      </c>
      <c r="H196" s="94">
        <v>6.2470497981905941</v>
      </c>
      <c r="I196" s="94">
        <v>98.24850025463104</v>
      </c>
      <c r="J196" s="94">
        <v>16.423073792934417</v>
      </c>
      <c r="K196" s="95">
        <v>183.34749970625529</v>
      </c>
      <c r="L196" s="94">
        <f t="shared" si="9"/>
        <v>0</v>
      </c>
      <c r="M196" s="94">
        <v>0</v>
      </c>
      <c r="N196" s="94">
        <v>0</v>
      </c>
      <c r="O196" s="96">
        <v>0</v>
      </c>
      <c r="P196" s="95">
        <v>0</v>
      </c>
      <c r="Q196" s="97">
        <f>+monthly_drivers_0!Q196*1.25</f>
        <v>3.125</v>
      </c>
    </row>
    <row r="197" spans="1:17" x14ac:dyDescent="0.25">
      <c r="A197" s="98">
        <f t="shared" si="10"/>
        <v>50099</v>
      </c>
      <c r="B197" s="98" t="str">
        <f t="shared" si="11"/>
        <v>Tracker</v>
      </c>
      <c r="C197" s="99">
        <v>30</v>
      </c>
      <c r="D197" s="100">
        <v>7.9526687225103396</v>
      </c>
      <c r="E197" s="100">
        <v>169.19652803039554</v>
      </c>
      <c r="F197" s="100">
        <v>20.777120697021484</v>
      </c>
      <c r="G197" s="100">
        <v>12.518033389091489</v>
      </c>
      <c r="H197" s="100">
        <v>6.2149498457014563</v>
      </c>
      <c r="I197" s="100">
        <v>97.736091996192926</v>
      </c>
      <c r="J197" s="100">
        <v>16.336595289945603</v>
      </c>
      <c r="K197" s="101">
        <v>182.95267153483076</v>
      </c>
      <c r="L197" s="102">
        <f t="shared" si="9"/>
        <v>0</v>
      </c>
      <c r="M197" s="102">
        <v>0</v>
      </c>
      <c r="N197" s="102">
        <v>0</v>
      </c>
      <c r="O197" s="103">
        <v>0</v>
      </c>
      <c r="P197" s="104">
        <v>0</v>
      </c>
      <c r="Q197" s="105">
        <f>+monthly_drivers_0!Q197*1.25</f>
        <v>3.125</v>
      </c>
    </row>
    <row r="198" spans="1:17" x14ac:dyDescent="0.25">
      <c r="A198" s="106">
        <f t="shared" si="10"/>
        <v>50130</v>
      </c>
      <c r="B198" s="106" t="str">
        <f t="shared" si="11"/>
        <v>Tracker</v>
      </c>
      <c r="C198" s="93">
        <v>30</v>
      </c>
      <c r="D198" s="94">
        <v>7.9118109055757531</v>
      </c>
      <c r="E198" s="94">
        <v>168.31211621093752</v>
      </c>
      <c r="F198" s="94">
        <v>20.667757629394529</v>
      </c>
      <c r="G198" s="94">
        <v>12.453582137584684</v>
      </c>
      <c r="H198" s="94">
        <v>6.1830149826109411</v>
      </c>
      <c r="I198" s="94">
        <v>97.226363516807567</v>
      </c>
      <c r="J198" s="94">
        <v>16.250570076346396</v>
      </c>
      <c r="K198" s="95">
        <v>182.55990122975783</v>
      </c>
      <c r="L198" s="94">
        <f t="shared" si="9"/>
        <v>0</v>
      </c>
      <c r="M198" s="94">
        <v>0</v>
      </c>
      <c r="N198" s="94">
        <v>0</v>
      </c>
      <c r="O198" s="96">
        <v>0</v>
      </c>
      <c r="P198" s="95">
        <v>0</v>
      </c>
      <c r="Q198" s="97">
        <f>+monthly_drivers_0!Q198*1.25</f>
        <v>3.125</v>
      </c>
    </row>
    <row r="199" spans="1:17" x14ac:dyDescent="0.25">
      <c r="A199" s="98">
        <f t="shared" si="10"/>
        <v>50160</v>
      </c>
      <c r="B199" s="98" t="str">
        <f t="shared" si="11"/>
        <v>Tracker</v>
      </c>
      <c r="C199" s="99">
        <v>30</v>
      </c>
      <c r="D199" s="100">
        <v>7.871163283348082</v>
      </c>
      <c r="E199" s="100">
        <v>167.43232890319828</v>
      </c>
      <c r="F199" s="100">
        <v>20.558966766357422</v>
      </c>
      <c r="G199" s="100">
        <v>12.389467527866364</v>
      </c>
      <c r="H199" s="100">
        <v>6.1512444287538539</v>
      </c>
      <c r="I199" s="100">
        <v>96.719301950454707</v>
      </c>
      <c r="J199" s="100">
        <v>16.164995255589485</v>
      </c>
      <c r="K199" s="101">
        <v>182.16918216436733</v>
      </c>
      <c r="L199" s="102">
        <f t="shared" si="9"/>
        <v>0</v>
      </c>
      <c r="M199" s="102">
        <v>0</v>
      </c>
      <c r="N199" s="102">
        <v>0</v>
      </c>
      <c r="O199" s="103">
        <v>0</v>
      </c>
      <c r="P199" s="104">
        <v>0</v>
      </c>
      <c r="Q199" s="105">
        <f>+monthly_drivers_0!Q199*1.25</f>
        <v>3.125</v>
      </c>
    </row>
    <row r="200" spans="1:17" x14ac:dyDescent="0.25">
      <c r="A200" s="106">
        <f t="shared" si="10"/>
        <v>50191</v>
      </c>
      <c r="B200" s="106" t="str">
        <f t="shared" si="11"/>
        <v>Tracker</v>
      </c>
      <c r="C200" s="93">
        <v>30</v>
      </c>
      <c r="D200" s="94">
        <v>7.8307248349189731</v>
      </c>
      <c r="E200" s="94">
        <v>166.55714129638667</v>
      </c>
      <c r="F200" s="94">
        <v>20.45074542236328</v>
      </c>
      <c r="G200" s="94">
        <v>12.325687872409821</v>
      </c>
      <c r="H200" s="94">
        <v>6.1196373922526845</v>
      </c>
      <c r="I200" s="94">
        <v>96.214892858505252</v>
      </c>
      <c r="J200" s="94">
        <v>16.079869190335273</v>
      </c>
      <c r="K200" s="95">
        <v>181.78050017808567</v>
      </c>
      <c r="L200" s="94">
        <f t="shared" si="9"/>
        <v>0</v>
      </c>
      <c r="M200" s="94">
        <v>0</v>
      </c>
      <c r="N200" s="94">
        <v>0</v>
      </c>
      <c r="O200" s="96">
        <v>0</v>
      </c>
      <c r="P200" s="95">
        <v>0</v>
      </c>
      <c r="Q200" s="97">
        <f>+monthly_drivers_0!Q200*1.25</f>
        <v>3.125</v>
      </c>
    </row>
    <row r="201" spans="1:17" x14ac:dyDescent="0.25">
      <c r="A201" s="98">
        <f t="shared" si="10"/>
        <v>50221</v>
      </c>
      <c r="B201" s="98" t="str">
        <f t="shared" si="11"/>
        <v>Tracker</v>
      </c>
      <c r="C201" s="99">
        <v>30</v>
      </c>
      <c r="D201" s="100">
        <v>7.7904943451881401</v>
      </c>
      <c r="E201" s="100">
        <v>165.68652911376958</v>
      </c>
      <c r="F201" s="100">
        <v>20.343090362548825</v>
      </c>
      <c r="G201" s="100">
        <v>12.262241141796114</v>
      </c>
      <c r="H201" s="100">
        <v>6.088192833930254</v>
      </c>
      <c r="I201" s="100">
        <v>95.713121278762827</v>
      </c>
      <c r="J201" s="100">
        <v>15.995188426256179</v>
      </c>
      <c r="K201" s="101">
        <v>181.39384515119906</v>
      </c>
      <c r="L201" s="102">
        <f t="shared" si="9"/>
        <v>0</v>
      </c>
      <c r="M201" s="102">
        <v>0</v>
      </c>
      <c r="N201" s="102">
        <v>0</v>
      </c>
      <c r="O201" s="103">
        <v>0</v>
      </c>
      <c r="P201" s="104">
        <v>0</v>
      </c>
      <c r="Q201" s="105">
        <f>+monthly_drivers_0!Q201*1.25</f>
        <v>3.125</v>
      </c>
    </row>
    <row r="202" spans="1:17" x14ac:dyDescent="0.25">
      <c r="A202" s="106">
        <f t="shared" si="10"/>
        <v>50252</v>
      </c>
      <c r="B202" s="106" t="str">
        <f t="shared" si="11"/>
        <v>Tracker</v>
      </c>
      <c r="C202" s="93">
        <v>30</v>
      </c>
      <c r="D202" s="94">
        <v>7.7504709180593494</v>
      </c>
      <c r="E202" s="94">
        <v>164.82047109985351</v>
      </c>
      <c r="F202" s="94">
        <v>20.235998947143553</v>
      </c>
      <c r="G202" s="94">
        <v>12.199125687122345</v>
      </c>
      <c r="H202" s="94">
        <v>6.056910119742156</v>
      </c>
      <c r="I202" s="94">
        <v>95.213975015640244</v>
      </c>
      <c r="J202" s="94">
        <v>15.910951599955562</v>
      </c>
      <c r="K202" s="95">
        <v>181.00920885534401</v>
      </c>
      <c r="L202" s="94">
        <f t="shared" si="9"/>
        <v>0</v>
      </c>
      <c r="M202" s="94">
        <v>0</v>
      </c>
      <c r="N202" s="94">
        <v>0</v>
      </c>
      <c r="O202" s="96">
        <v>0</v>
      </c>
      <c r="P202" s="95">
        <v>0</v>
      </c>
      <c r="Q202" s="97">
        <f>+monthly_drivers_0!Q202*1.25</f>
        <v>3.125</v>
      </c>
    </row>
    <row r="203" spans="1:17" x14ac:dyDescent="0.25">
      <c r="A203" s="98">
        <f t="shared" si="10"/>
        <v>50283</v>
      </c>
      <c r="B203" s="98" t="str">
        <f t="shared" si="11"/>
        <v>Tracker</v>
      </c>
      <c r="C203" s="99">
        <v>30</v>
      </c>
      <c r="D203" s="100">
        <v>7.7106533443927763</v>
      </c>
      <c r="E203" s="100">
        <v>163.95893851470947</v>
      </c>
      <c r="F203" s="100">
        <v>20.129467758178709</v>
      </c>
      <c r="G203" s="100">
        <v>12.136339623928073</v>
      </c>
      <c r="H203" s="100">
        <v>6.025788239300252</v>
      </c>
      <c r="I203" s="100">
        <v>94.717437788009676</v>
      </c>
      <c r="J203" s="100">
        <v>15.827155884027482</v>
      </c>
      <c r="K203" s="101">
        <v>180.62657675267201</v>
      </c>
      <c r="L203" s="102">
        <f t="shared" si="9"/>
        <v>0</v>
      </c>
      <c r="M203" s="102">
        <v>0</v>
      </c>
      <c r="N203" s="102">
        <v>0</v>
      </c>
      <c r="O203" s="103">
        <v>0</v>
      </c>
      <c r="P203" s="104">
        <v>0</v>
      </c>
      <c r="Q203" s="105">
        <f>+monthly_drivers_0!Q203*1.25</f>
        <v>3.125</v>
      </c>
    </row>
    <row r="204" spans="1:17" x14ac:dyDescent="0.25">
      <c r="A204" s="106">
        <f t="shared" si="10"/>
        <v>50313</v>
      </c>
      <c r="B204" s="106" t="str">
        <f t="shared" si="11"/>
        <v>Tracker</v>
      </c>
      <c r="C204" s="93">
        <v>30</v>
      </c>
      <c r="D204" s="94">
        <v>7.6710406948328025</v>
      </c>
      <c r="E204" s="94">
        <v>163.10190960693359</v>
      </c>
      <c r="F204" s="94">
        <v>20.02349388122559</v>
      </c>
      <c r="G204" s="94">
        <v>12.073881279945372</v>
      </c>
      <c r="H204" s="94">
        <v>5.9948265869319437</v>
      </c>
      <c r="I204" s="94">
        <v>94.223498423576359</v>
      </c>
      <c r="J204" s="94">
        <v>15.743798775553703</v>
      </c>
      <c r="K204" s="95">
        <v>180.24594047555703</v>
      </c>
      <c r="L204" s="94">
        <f t="shared" si="9"/>
        <v>0</v>
      </c>
      <c r="M204" s="94">
        <v>0</v>
      </c>
      <c r="N204" s="94">
        <v>0</v>
      </c>
      <c r="O204" s="96">
        <v>0</v>
      </c>
      <c r="P204" s="95">
        <v>0</v>
      </c>
      <c r="Q204" s="97">
        <f>+monthly_drivers_0!Q204*1.25</f>
        <v>3.125</v>
      </c>
    </row>
    <row r="205" spans="1:17" x14ac:dyDescent="0.25">
      <c r="A205" s="98">
        <f t="shared" si="10"/>
        <v>50344</v>
      </c>
      <c r="B205" s="98" t="str">
        <f t="shared" si="11"/>
        <v>Tracker</v>
      </c>
      <c r="C205" s="99">
        <v>30</v>
      </c>
      <c r="D205" s="100">
        <v>7.6316317889690399</v>
      </c>
      <c r="E205" s="100">
        <v>162.24936000061038</v>
      </c>
      <c r="F205" s="100">
        <v>19.918074798583984</v>
      </c>
      <c r="G205" s="100">
        <v>12.011748733043669</v>
      </c>
      <c r="H205" s="100">
        <v>5.9640241230726261</v>
      </c>
      <c r="I205" s="100">
        <v>93.732138627052308</v>
      </c>
      <c r="J205" s="100">
        <v>15.660878396868707</v>
      </c>
      <c r="K205" s="101">
        <v>179.86729019771892</v>
      </c>
      <c r="L205" s="102">
        <f t="shared" si="9"/>
        <v>0</v>
      </c>
      <c r="M205" s="102">
        <v>0</v>
      </c>
      <c r="N205" s="102">
        <v>0</v>
      </c>
      <c r="O205" s="103">
        <v>0</v>
      </c>
      <c r="P205" s="104">
        <v>0</v>
      </c>
      <c r="Q205" s="105">
        <f>+monthly_drivers_0!Q205*1.25</f>
        <v>3.125</v>
      </c>
    </row>
    <row r="206" spans="1:17" x14ac:dyDescent="0.25">
      <c r="A206" s="106">
        <f t="shared" si="10"/>
        <v>50374</v>
      </c>
      <c r="B206" s="106" t="str">
        <f t="shared" si="11"/>
        <v>Tracker</v>
      </c>
      <c r="C206" s="93">
        <v>30</v>
      </c>
      <c r="D206" s="94">
        <v>7.5924256709814077</v>
      </c>
      <c r="E206" s="94">
        <v>161.40126918029787</v>
      </c>
      <c r="F206" s="94">
        <v>19.813207534790045</v>
      </c>
      <c r="G206" s="94">
        <v>11.949940326690674</v>
      </c>
      <c r="H206" s="94">
        <v>5.933380025535822</v>
      </c>
      <c r="I206" s="94">
        <v>93.243352498531351</v>
      </c>
      <c r="J206" s="94">
        <v>15.578392388463023</v>
      </c>
      <c r="K206" s="95">
        <v>179.49061427232067</v>
      </c>
      <c r="L206" s="94">
        <f t="shared" si="9"/>
        <v>0</v>
      </c>
      <c r="M206" s="94">
        <v>0</v>
      </c>
      <c r="N206" s="94">
        <v>0</v>
      </c>
      <c r="O206" s="96">
        <v>0</v>
      </c>
      <c r="P206" s="95">
        <v>0</v>
      </c>
      <c r="Q206" s="97">
        <f>+monthly_drivers_0!Q206*1.25</f>
        <v>3.125</v>
      </c>
    </row>
    <row r="207" spans="1:17" x14ac:dyDescent="0.25">
      <c r="A207" s="98">
        <f t="shared" si="10"/>
        <v>50405</v>
      </c>
      <c r="B207" s="98" t="str">
        <f t="shared" si="11"/>
        <v>Tracker</v>
      </c>
      <c r="C207" s="99">
        <v>30</v>
      </c>
      <c r="D207" s="100">
        <v>7.5534211993217442</v>
      </c>
      <c r="E207" s="100">
        <v>160.55760943603519</v>
      </c>
      <c r="F207" s="100">
        <v>19.70888858032227</v>
      </c>
      <c r="G207" s="100">
        <v>11.888454259395601</v>
      </c>
      <c r="H207" s="100">
        <v>5.9028936881422993</v>
      </c>
      <c r="I207" s="100">
        <v>92.75711994647979</v>
      </c>
      <c r="J207" s="100">
        <v>15.496338230967524</v>
      </c>
      <c r="K207" s="101">
        <v>179.11590294144864</v>
      </c>
      <c r="L207" s="102">
        <f t="shared" si="9"/>
        <v>0</v>
      </c>
      <c r="M207" s="102">
        <v>0</v>
      </c>
      <c r="N207" s="102">
        <v>0</v>
      </c>
      <c r="O207" s="103">
        <v>0</v>
      </c>
      <c r="P207" s="104">
        <v>0</v>
      </c>
      <c r="Q207" s="105">
        <f>+monthly_drivers_0!Q207*1.25</f>
        <v>3.125</v>
      </c>
    </row>
    <row r="208" spans="1:17" x14ac:dyDescent="0.25">
      <c r="A208" s="106">
        <f t="shared" si="10"/>
        <v>50436</v>
      </c>
      <c r="B208" s="106" t="str">
        <f t="shared" si="11"/>
        <v>Tracker</v>
      </c>
      <c r="C208" s="93">
        <v>30</v>
      </c>
      <c r="D208" s="94">
        <v>7.5146174265146257</v>
      </c>
      <c r="E208" s="94">
        <v>159.71835733032228</v>
      </c>
      <c r="F208" s="94">
        <v>19.605115341186526</v>
      </c>
      <c r="G208" s="94">
        <v>11.827288829803464</v>
      </c>
      <c r="H208" s="94">
        <v>5.8725641344785693</v>
      </c>
      <c r="I208" s="94">
        <v>92.27342733335496</v>
      </c>
      <c r="J208" s="94">
        <v>15.414713515877727</v>
      </c>
      <c r="K208" s="95">
        <v>178.74314456941005</v>
      </c>
      <c r="L208" s="94">
        <f t="shared" si="9"/>
        <v>0</v>
      </c>
      <c r="M208" s="94">
        <v>0</v>
      </c>
      <c r="N208" s="94">
        <v>0</v>
      </c>
      <c r="O208" s="96">
        <v>0</v>
      </c>
      <c r="P208" s="95">
        <v>0</v>
      </c>
      <c r="Q208" s="97">
        <f>+monthly_drivers_0!Q208*1.25</f>
        <v>3.125</v>
      </c>
    </row>
    <row r="209" spans="1:17" x14ac:dyDescent="0.25">
      <c r="A209" s="98">
        <f t="shared" si="10"/>
        <v>50464</v>
      </c>
      <c r="B209" s="98" t="str">
        <f t="shared" si="11"/>
        <v>Tracker</v>
      </c>
      <c r="C209" s="99">
        <v>30</v>
      </c>
      <c r="D209" s="100">
        <v>7.4760132708549492</v>
      </c>
      <c r="E209" s="100">
        <v>158.88349283599857</v>
      </c>
      <c r="F209" s="100">
        <v>19.501885345458987</v>
      </c>
      <c r="G209" s="100">
        <v>11.766442221641539</v>
      </c>
      <c r="H209" s="100">
        <v>5.8423906338512896</v>
      </c>
      <c r="I209" s="100">
        <v>91.79226523208618</v>
      </c>
      <c r="J209" s="100">
        <v>15.333516327023505</v>
      </c>
      <c r="K209" s="101">
        <v>178.37233062781957</v>
      </c>
      <c r="L209" s="102">
        <f t="shared" si="9"/>
        <v>0</v>
      </c>
      <c r="M209" s="102">
        <v>0</v>
      </c>
      <c r="N209" s="102">
        <v>0</v>
      </c>
      <c r="O209" s="103">
        <v>0</v>
      </c>
      <c r="P209" s="104">
        <v>0</v>
      </c>
      <c r="Q209" s="105">
        <f>+monthly_drivers_0!Q209*1.25</f>
        <v>3.125</v>
      </c>
    </row>
    <row r="210" spans="1:17" x14ac:dyDescent="0.25">
      <c r="A210" s="106">
        <f t="shared" si="10"/>
        <v>50495</v>
      </c>
      <c r="B210" s="106" t="str">
        <f t="shared" si="11"/>
        <v>Tracker</v>
      </c>
      <c r="C210" s="93">
        <v>30</v>
      </c>
      <c r="D210" s="94">
        <v>7.437607666730881</v>
      </c>
      <c r="E210" s="94">
        <v>158.05298833465582</v>
      </c>
      <c r="F210" s="94">
        <v>19.399194763183594</v>
      </c>
      <c r="G210" s="94">
        <v>11.705912877082824</v>
      </c>
      <c r="H210" s="94">
        <v>5.8123722606599326</v>
      </c>
      <c r="I210" s="94">
        <v>91.31361743402482</v>
      </c>
      <c r="J210" s="94">
        <v>15.252743928790093</v>
      </c>
      <c r="K210" s="95">
        <v>178.00344995725158</v>
      </c>
      <c r="L210" s="94">
        <f t="shared" si="9"/>
        <v>0</v>
      </c>
      <c r="M210" s="94">
        <v>0</v>
      </c>
      <c r="N210" s="94">
        <v>0</v>
      </c>
      <c r="O210" s="96">
        <v>0</v>
      </c>
      <c r="P210" s="95">
        <v>0</v>
      </c>
      <c r="Q210" s="97">
        <f>+monthly_drivers_0!Q210*1.25</f>
        <v>3.125</v>
      </c>
    </row>
    <row r="211" spans="1:17" x14ac:dyDescent="0.25">
      <c r="A211" s="98">
        <f t="shared" si="10"/>
        <v>50525</v>
      </c>
      <c r="B211" s="98" t="str">
        <f t="shared" si="11"/>
        <v>Tracker</v>
      </c>
      <c r="C211" s="99">
        <v>30</v>
      </c>
      <c r="D211" s="100">
        <v>7.3993996819257735</v>
      </c>
      <c r="E211" s="100">
        <v>157.22682424926757</v>
      </c>
      <c r="F211" s="100">
        <v>19.297041793823244</v>
      </c>
      <c r="G211" s="100">
        <v>11.645698996067043</v>
      </c>
      <c r="H211" s="100">
        <v>5.7825083573758604</v>
      </c>
      <c r="I211" s="100">
        <v>90.837469767570497</v>
      </c>
      <c r="J211" s="100">
        <v>15.172394762992859</v>
      </c>
      <c r="K211" s="101">
        <v>177.63649140776511</v>
      </c>
      <c r="L211" s="102">
        <f t="shared" si="9"/>
        <v>0</v>
      </c>
      <c r="M211" s="102">
        <v>0</v>
      </c>
      <c r="N211" s="102">
        <v>0</v>
      </c>
      <c r="O211" s="103">
        <v>0</v>
      </c>
      <c r="P211" s="104">
        <v>0</v>
      </c>
      <c r="Q211" s="105">
        <f>+monthly_drivers_0!Q211*1.25</f>
        <v>3.125</v>
      </c>
    </row>
    <row r="212" spans="1:17" x14ac:dyDescent="0.25">
      <c r="A212" s="106">
        <f t="shared" si="10"/>
        <v>50556</v>
      </c>
      <c r="B212" s="106" t="str">
        <f t="shared" si="11"/>
        <v>Tracker</v>
      </c>
      <c r="C212" s="93">
        <v>30</v>
      </c>
      <c r="D212" s="94">
        <v>7.3613881965875629</v>
      </c>
      <c r="E212" s="94">
        <v>156.4049765625</v>
      </c>
      <c r="F212" s="94">
        <v>19.195422897338865</v>
      </c>
      <c r="G212" s="94">
        <v>11.585798807621003</v>
      </c>
      <c r="H212" s="94">
        <v>5.7527980093061926</v>
      </c>
      <c r="I212" s="94">
        <v>90.363812562942485</v>
      </c>
      <c r="J212" s="94">
        <v>15.092466034173967</v>
      </c>
      <c r="K212" s="95">
        <v>177.27144708960319</v>
      </c>
      <c r="L212" s="94">
        <f t="shared" si="9"/>
        <v>0</v>
      </c>
      <c r="M212" s="94">
        <v>0</v>
      </c>
      <c r="N212" s="94">
        <v>0</v>
      </c>
      <c r="O212" s="96">
        <v>0</v>
      </c>
      <c r="P212" s="95">
        <v>0</v>
      </c>
      <c r="Q212" s="97">
        <f>+monthly_drivers_0!Q212*1.25</f>
        <v>3.125</v>
      </c>
    </row>
    <row r="213" spans="1:17" x14ac:dyDescent="0.25">
      <c r="A213" s="98">
        <f t="shared" si="10"/>
        <v>50586</v>
      </c>
      <c r="B213" s="98" t="str">
        <f t="shared" si="11"/>
        <v>Tracker</v>
      </c>
      <c r="C213" s="99">
        <v>30</v>
      </c>
      <c r="D213" s="100">
        <v>7.3235722883939758</v>
      </c>
      <c r="E213" s="100">
        <v>155.58742272949226</v>
      </c>
      <c r="F213" s="100">
        <v>19.094335464477545</v>
      </c>
      <c r="G213" s="100">
        <v>11.526210762500762</v>
      </c>
      <c r="H213" s="100">
        <v>5.7232405349314206</v>
      </c>
      <c r="I213" s="100">
        <v>89.892630194187177</v>
      </c>
      <c r="J213" s="100">
        <v>15.012955357432364</v>
      </c>
      <c r="K213" s="101">
        <v>176.90830528863336</v>
      </c>
      <c r="L213" s="102">
        <f t="shared" si="9"/>
        <v>0</v>
      </c>
      <c r="M213" s="102">
        <v>0</v>
      </c>
      <c r="N213" s="102">
        <v>0</v>
      </c>
      <c r="O213" s="103">
        <v>0</v>
      </c>
      <c r="P213" s="104">
        <v>0</v>
      </c>
      <c r="Q213" s="105">
        <f>+monthly_drivers_0!Q213*1.25</f>
        <v>3.125</v>
      </c>
    </row>
    <row r="214" spans="1:17" x14ac:dyDescent="0.25">
      <c r="A214" s="106">
        <f t="shared" si="10"/>
        <v>50617</v>
      </c>
      <c r="B214" s="106" t="str">
        <f t="shared" si="11"/>
        <v>Tracker</v>
      </c>
      <c r="C214" s="93">
        <v>30</v>
      </c>
      <c r="D214" s="94">
        <v>7.2859509427547442</v>
      </c>
      <c r="E214" s="94">
        <v>154.77413957214358</v>
      </c>
      <c r="F214" s="94">
        <v>18.993776855468749</v>
      </c>
      <c r="G214" s="94">
        <v>11.466932312011721</v>
      </c>
      <c r="H214" s="94">
        <v>5.6938350625634193</v>
      </c>
      <c r="I214" s="94">
        <v>89.423908859252933</v>
      </c>
      <c r="J214" s="94">
        <v>14.93386123013496</v>
      </c>
      <c r="K214" s="95">
        <v>176.54705694846439</v>
      </c>
      <c r="L214" s="94">
        <f t="shared" si="9"/>
        <v>0</v>
      </c>
      <c r="M214" s="94">
        <v>0</v>
      </c>
      <c r="N214" s="94">
        <v>0</v>
      </c>
      <c r="O214" s="96">
        <v>0</v>
      </c>
      <c r="P214" s="95">
        <v>0</v>
      </c>
      <c r="Q214" s="97">
        <f>+monthly_drivers_0!Q214*1.25</f>
        <v>3.125</v>
      </c>
    </row>
    <row r="215" spans="1:17" x14ac:dyDescent="0.25">
      <c r="A215" s="98">
        <f t="shared" si="10"/>
        <v>50648</v>
      </c>
      <c r="B215" s="98" t="str">
        <f t="shared" si="11"/>
        <v>Tracker</v>
      </c>
      <c r="C215" s="99">
        <v>30</v>
      </c>
      <c r="D215" s="100">
        <v>7.2485230479240421</v>
      </c>
      <c r="E215" s="100">
        <v>153.96510411834714</v>
      </c>
      <c r="F215" s="100">
        <v>18.893744064331056</v>
      </c>
      <c r="G215" s="100">
        <v>11.407959122180939</v>
      </c>
      <c r="H215" s="100">
        <v>5.664580905973911</v>
      </c>
      <c r="I215" s="100">
        <v>88.957637295246116</v>
      </c>
      <c r="J215" s="100">
        <v>14.855181021809578</v>
      </c>
      <c r="K215" s="101">
        <v>176.18769098066167</v>
      </c>
      <c r="L215" s="102">
        <f t="shared" si="9"/>
        <v>0</v>
      </c>
      <c r="M215" s="102">
        <v>0</v>
      </c>
      <c r="N215" s="102">
        <v>0</v>
      </c>
      <c r="O215" s="103">
        <v>0</v>
      </c>
      <c r="P215" s="104">
        <v>0</v>
      </c>
      <c r="Q215" s="105">
        <f>+monthly_drivers_0!Q215*1.25</f>
        <v>3.125</v>
      </c>
    </row>
    <row r="216" spans="1:17" x14ac:dyDescent="0.25">
      <c r="A216" s="106">
        <f t="shared" si="10"/>
        <v>50678</v>
      </c>
      <c r="B216" s="106" t="str">
        <f t="shared" si="11"/>
        <v>Tracker</v>
      </c>
      <c r="C216" s="93">
        <v>30</v>
      </c>
      <c r="D216" s="94">
        <v>7.2112877414226526</v>
      </c>
      <c r="E216" s="94">
        <v>153.16029387664793</v>
      </c>
      <c r="F216" s="94">
        <v>18.794234161376952</v>
      </c>
      <c r="G216" s="94">
        <v>11.349289323329927</v>
      </c>
      <c r="H216" s="94">
        <v>5.6354771906435488</v>
      </c>
      <c r="I216" s="94">
        <v>88.493801795005808</v>
      </c>
      <c r="J216" s="94">
        <v>14.77691222834587</v>
      </c>
      <c r="K216" s="95">
        <v>175.83019754204904</v>
      </c>
      <c r="L216" s="94">
        <f t="shared" si="9"/>
        <v>0</v>
      </c>
      <c r="M216" s="94">
        <v>0</v>
      </c>
      <c r="N216" s="94">
        <v>0</v>
      </c>
      <c r="O216" s="96">
        <v>0</v>
      </c>
      <c r="P216" s="95">
        <v>0</v>
      </c>
      <c r="Q216" s="97">
        <f>+monthly_drivers_0!Q216*1.25</f>
        <v>3.125</v>
      </c>
    </row>
    <row r="217" spans="1:17" x14ac:dyDescent="0.25">
      <c r="A217" s="98">
        <f t="shared" si="10"/>
        <v>50709</v>
      </c>
      <c r="B217" s="98" t="str">
        <f t="shared" si="11"/>
        <v>Tracker</v>
      </c>
      <c r="C217" s="99">
        <v>30</v>
      </c>
      <c r="D217" s="100">
        <v>7.1742440271377559</v>
      </c>
      <c r="E217" s="100">
        <v>152.35968635559084</v>
      </c>
      <c r="F217" s="100">
        <v>18.695244812011715</v>
      </c>
      <c r="G217" s="100">
        <v>11.290921327590942</v>
      </c>
      <c r="H217" s="100">
        <v>5.6065231232941155</v>
      </c>
      <c r="I217" s="100">
        <v>88.032388524532308</v>
      </c>
      <c r="J217" s="100">
        <v>14.699053388357164</v>
      </c>
      <c r="K217" s="101">
        <v>175.47456658510123</v>
      </c>
      <c r="L217" s="102">
        <f t="shared" si="9"/>
        <v>0</v>
      </c>
      <c r="M217" s="102">
        <v>0</v>
      </c>
      <c r="N217" s="102">
        <v>0</v>
      </c>
      <c r="O217" s="103">
        <v>0</v>
      </c>
      <c r="P217" s="104">
        <v>0</v>
      </c>
      <c r="Q217" s="105">
        <f>+monthly_drivers_0!Q217*1.25</f>
        <v>3.125</v>
      </c>
    </row>
    <row r="218" spans="1:17" x14ac:dyDescent="0.25">
      <c r="A218" s="106">
        <f t="shared" si="10"/>
        <v>50739</v>
      </c>
      <c r="B218" s="106" t="str">
        <f t="shared" si="11"/>
        <v>Tracker</v>
      </c>
      <c r="C218" s="93">
        <v>30</v>
      </c>
      <c r="D218" s="94">
        <v>7.1373908058404938</v>
      </c>
      <c r="E218" s="94">
        <v>151.56326097106933</v>
      </c>
      <c r="F218" s="94">
        <v>18.596772903442378</v>
      </c>
      <c r="G218" s="94">
        <v>11.232853281021118</v>
      </c>
      <c r="H218" s="94">
        <v>5.5777180408239371</v>
      </c>
      <c r="I218" s="94">
        <v>87.573387195110342</v>
      </c>
      <c r="J218" s="94">
        <v>14.621601590394972</v>
      </c>
      <c r="K218" s="95">
        <v>175.12079000602105</v>
      </c>
      <c r="L218" s="94">
        <f t="shared" si="9"/>
        <v>0</v>
      </c>
      <c r="M218" s="94">
        <v>0</v>
      </c>
      <c r="N218" s="94">
        <v>0</v>
      </c>
      <c r="O218" s="96">
        <v>0</v>
      </c>
      <c r="P218" s="95">
        <v>0</v>
      </c>
      <c r="Q218" s="97">
        <f>+monthly_drivers_0!Q218*1.25</f>
        <v>3.125</v>
      </c>
    </row>
    <row r="219" spans="1:17" x14ac:dyDescent="0.25">
      <c r="A219" s="98">
        <f t="shared" si="10"/>
        <v>50770</v>
      </c>
      <c r="B219" s="98" t="str">
        <f t="shared" si="11"/>
        <v>Tracker</v>
      </c>
      <c r="C219" s="99">
        <v>30</v>
      </c>
      <c r="D219" s="100">
        <v>7.100727186560631</v>
      </c>
      <c r="E219" s="100">
        <v>150.77099433898923</v>
      </c>
      <c r="F219" s="100">
        <v>18.498815734863282</v>
      </c>
      <c r="G219" s="100">
        <v>11.17508405351639</v>
      </c>
      <c r="H219" s="100">
        <v>5.54906113883853</v>
      </c>
      <c r="I219" s="100">
        <v>87.116780183315271</v>
      </c>
      <c r="J219" s="100">
        <v>14.544555123686791</v>
      </c>
      <c r="K219" s="101">
        <v>174.76885537363776</v>
      </c>
      <c r="L219" s="102">
        <f t="shared" si="9"/>
        <v>0</v>
      </c>
      <c r="M219" s="102">
        <v>0</v>
      </c>
      <c r="N219" s="102">
        <v>0</v>
      </c>
      <c r="O219" s="103">
        <v>0</v>
      </c>
      <c r="P219" s="104">
        <v>0</v>
      </c>
      <c r="Q219" s="105">
        <f>+monthly_drivers_0!Q219*1.25</f>
        <v>3.125</v>
      </c>
    </row>
    <row r="220" spans="1:17" x14ac:dyDescent="0.25">
      <c r="A220" s="106">
        <f t="shared" si="10"/>
        <v>50801</v>
      </c>
      <c r="B220" s="106" t="str">
        <f t="shared" si="11"/>
        <v>Tracker</v>
      </c>
      <c r="C220" s="93">
        <v>30</v>
      </c>
      <c r="D220" s="94">
        <v>7.0642521559000011</v>
      </c>
      <c r="E220" s="94">
        <v>149.98286485290527</v>
      </c>
      <c r="F220" s="94">
        <v>18.401370773315431</v>
      </c>
      <c r="G220" s="94">
        <v>11.117611905097961</v>
      </c>
      <c r="H220" s="94">
        <v>5.5205515894889841</v>
      </c>
      <c r="I220" s="94">
        <v>86.662561132907896</v>
      </c>
      <c r="J220" s="94">
        <v>14.467911836028101</v>
      </c>
      <c r="K220" s="95">
        <v>174.41875502874706</v>
      </c>
      <c r="L220" s="94">
        <f t="shared" si="9"/>
        <v>0</v>
      </c>
      <c r="M220" s="94">
        <v>0</v>
      </c>
      <c r="N220" s="94">
        <v>0</v>
      </c>
      <c r="O220" s="96">
        <v>0</v>
      </c>
      <c r="P220" s="95">
        <v>0</v>
      </c>
      <c r="Q220" s="97">
        <f>+monthly_drivers_0!Q220*1.25</f>
        <v>3.125</v>
      </c>
    </row>
    <row r="221" spans="1:17" x14ac:dyDescent="0.25">
      <c r="A221" s="98">
        <f t="shared" si="10"/>
        <v>50829</v>
      </c>
      <c r="B221" s="98" t="str">
        <f t="shared" si="11"/>
        <v>Tracker</v>
      </c>
      <c r="C221" s="99">
        <v>30</v>
      </c>
      <c r="D221" s="100">
        <v>7.0279647629261026</v>
      </c>
      <c r="E221" s="100">
        <v>149.19885057830805</v>
      </c>
      <c r="F221" s="100">
        <v>18.304435317993168</v>
      </c>
      <c r="G221" s="100">
        <v>11.060435279369354</v>
      </c>
      <c r="H221" s="100">
        <v>5.4921887599825858</v>
      </c>
      <c r="I221" s="100">
        <v>86.210713981628416</v>
      </c>
      <c r="J221" s="100">
        <v>14.391669591903685</v>
      </c>
      <c r="K221" s="101">
        <v>174.07047910755318</v>
      </c>
      <c r="L221" s="102">
        <f t="shared" si="9"/>
        <v>0</v>
      </c>
      <c r="M221" s="102">
        <v>0</v>
      </c>
      <c r="N221" s="102">
        <v>0</v>
      </c>
      <c r="O221" s="103">
        <v>0</v>
      </c>
      <c r="P221" s="104">
        <v>0</v>
      </c>
      <c r="Q221" s="105">
        <f>+monthly_drivers_0!Q221*1.25</f>
        <v>3.125</v>
      </c>
    </row>
    <row r="222" spans="1:17" x14ac:dyDescent="0.25">
      <c r="A222" s="106">
        <f t="shared" si="10"/>
        <v>50860</v>
      </c>
      <c r="B222" s="106" t="str">
        <f t="shared" si="11"/>
        <v>Tracker</v>
      </c>
      <c r="C222" s="93">
        <v>30</v>
      </c>
      <c r="D222" s="94">
        <v>6.9918639907836928</v>
      </c>
      <c r="E222" s="94">
        <v>148.41893051910398</v>
      </c>
      <c r="F222" s="94">
        <v>18.208006713867182</v>
      </c>
      <c r="G222" s="94">
        <v>11.00355284833908</v>
      </c>
      <c r="H222" s="94">
        <v>5.4639717120826248</v>
      </c>
      <c r="I222" s="94">
        <v>85.761225877761831</v>
      </c>
      <c r="J222" s="94">
        <v>14.315826410293578</v>
      </c>
      <c r="K222" s="95">
        <v>173.72401758231226</v>
      </c>
      <c r="L222" s="94">
        <f t="shared" si="9"/>
        <v>0</v>
      </c>
      <c r="M222" s="94">
        <v>0</v>
      </c>
      <c r="N222" s="94">
        <v>0</v>
      </c>
      <c r="O222" s="96">
        <v>0</v>
      </c>
      <c r="P222" s="95">
        <v>0</v>
      </c>
      <c r="Q222" s="97">
        <f>+monthly_drivers_0!Q222*1.25</f>
        <v>3.125</v>
      </c>
    </row>
    <row r="223" spans="1:17" x14ac:dyDescent="0.25">
      <c r="A223" s="98">
        <f t="shared" si="10"/>
        <v>50890</v>
      </c>
      <c r="B223" s="98" t="str">
        <f t="shared" si="11"/>
        <v>Tracker</v>
      </c>
      <c r="C223" s="99">
        <v>30</v>
      </c>
      <c r="D223" s="100">
        <v>6.9559490443468084</v>
      </c>
      <c r="E223" s="100">
        <v>147.64308168029785</v>
      </c>
      <c r="F223" s="100">
        <v>18.112082092285153</v>
      </c>
      <c r="G223" s="100">
        <v>10.946962825298309</v>
      </c>
      <c r="H223" s="100">
        <v>5.435899887681007</v>
      </c>
      <c r="I223" s="100">
        <v>85.314084962368014</v>
      </c>
      <c r="J223" s="100">
        <v>14.240379721164704</v>
      </c>
      <c r="K223" s="101">
        <v>173.37936157276857</v>
      </c>
      <c r="L223" s="102">
        <f t="shared" si="9"/>
        <v>0</v>
      </c>
      <c r="M223" s="102">
        <v>0</v>
      </c>
      <c r="N223" s="102">
        <v>0</v>
      </c>
      <c r="O223" s="103">
        <v>0</v>
      </c>
      <c r="P223" s="104">
        <v>0</v>
      </c>
      <c r="Q223" s="105">
        <f>+monthly_drivers_0!Q223*1.25</f>
        <v>3.125</v>
      </c>
    </row>
    <row r="224" spans="1:17" x14ac:dyDescent="0.25">
      <c r="A224" s="106">
        <f t="shared" si="10"/>
        <v>50921</v>
      </c>
      <c r="B224" s="106" t="str">
        <f t="shared" si="11"/>
        <v>Tracker</v>
      </c>
      <c r="C224" s="93">
        <v>30</v>
      </c>
      <c r="D224" s="94">
        <v>6.9202188833951954</v>
      </c>
      <c r="E224" s="94">
        <v>146.87128427124023</v>
      </c>
      <c r="F224" s="94">
        <v>18.016658889770508</v>
      </c>
      <c r="G224" s="94">
        <v>10.890663875579833</v>
      </c>
      <c r="H224" s="94">
        <v>5.4079725524783129</v>
      </c>
      <c r="I224" s="94">
        <v>84.869280621528617</v>
      </c>
      <c r="J224" s="94">
        <v>14.165327834486961</v>
      </c>
      <c r="K224" s="95">
        <v>173.03650088944477</v>
      </c>
      <c r="L224" s="94">
        <f t="shared" si="9"/>
        <v>0</v>
      </c>
      <c r="M224" s="94">
        <v>0</v>
      </c>
      <c r="N224" s="94">
        <v>0</v>
      </c>
      <c r="O224" s="96">
        <v>0</v>
      </c>
      <c r="P224" s="95">
        <v>0</v>
      </c>
      <c r="Q224" s="97">
        <f>+monthly_drivers_0!Q224*1.25</f>
        <v>3.125</v>
      </c>
    </row>
    <row r="225" spans="1:17" x14ac:dyDescent="0.25">
      <c r="A225" s="98">
        <f t="shared" si="10"/>
        <v>50951</v>
      </c>
      <c r="B225" s="98" t="str">
        <f t="shared" si="11"/>
        <v>Tracker</v>
      </c>
      <c r="C225" s="99">
        <v>30</v>
      </c>
      <c r="D225" s="100">
        <v>6.8846724516153328</v>
      </c>
      <c r="E225" s="100">
        <v>146.10351406097408</v>
      </c>
      <c r="F225" s="100">
        <v>17.921734344482424</v>
      </c>
      <c r="G225" s="100">
        <v>10.834654533386232</v>
      </c>
      <c r="H225" s="100">
        <v>5.3801887741982952</v>
      </c>
      <c r="I225" s="100">
        <v>84.426795692920678</v>
      </c>
      <c r="J225" s="100">
        <v>14.090668403983116</v>
      </c>
      <c r="K225" s="101">
        <v>172.6954249611255</v>
      </c>
      <c r="L225" s="102">
        <f t="shared" si="9"/>
        <v>0</v>
      </c>
      <c r="M225" s="102">
        <v>0</v>
      </c>
      <c r="N225" s="102">
        <v>0</v>
      </c>
      <c r="O225" s="103">
        <v>0</v>
      </c>
      <c r="P225" s="104">
        <v>0</v>
      </c>
      <c r="Q225" s="105">
        <f>+monthly_drivers_0!Q225*1.25</f>
        <v>3.125</v>
      </c>
    </row>
    <row r="226" spans="1:17" x14ac:dyDescent="0.25">
      <c r="A226" s="106">
        <f t="shared" si="10"/>
        <v>50982</v>
      </c>
      <c r="B226" s="106" t="str">
        <f t="shared" si="11"/>
        <v>Tracker</v>
      </c>
      <c r="C226" s="93">
        <v>30</v>
      </c>
      <c r="D226" s="94">
        <v>6.8493088356256484</v>
      </c>
      <c r="E226" s="94">
        <v>145.33975064086911</v>
      </c>
      <c r="F226" s="94">
        <v>17.827305709838868</v>
      </c>
      <c r="G226" s="94">
        <v>10.778933211326597</v>
      </c>
      <c r="H226" s="94">
        <v>5.3525478730499749</v>
      </c>
      <c r="I226" s="94">
        <v>83.98662115097045</v>
      </c>
      <c r="J226" s="94">
        <v>14.016399195194243</v>
      </c>
      <c r="K226" s="95">
        <v>172.35612659662405</v>
      </c>
      <c r="L226" s="94">
        <f t="shared" si="9"/>
        <v>0</v>
      </c>
      <c r="M226" s="94">
        <v>0</v>
      </c>
      <c r="N226" s="94">
        <v>0</v>
      </c>
      <c r="O226" s="96">
        <v>0</v>
      </c>
      <c r="P226" s="95">
        <v>0</v>
      </c>
      <c r="Q226" s="97">
        <f>+monthly_drivers_0!Q226*1.25</f>
        <v>3.125</v>
      </c>
    </row>
    <row r="227" spans="1:17" x14ac:dyDescent="0.25">
      <c r="A227" s="98">
        <f t="shared" si="10"/>
        <v>51013</v>
      </c>
      <c r="B227" s="98" t="str">
        <f t="shared" si="11"/>
        <v>Tracker</v>
      </c>
      <c r="C227" s="99">
        <v>30</v>
      </c>
      <c r="D227" s="100">
        <v>6.8141271133422876</v>
      </c>
      <c r="E227" s="100">
        <v>144.57997352600097</v>
      </c>
      <c r="F227" s="100">
        <v>17.733370513916014</v>
      </c>
      <c r="G227" s="100">
        <v>10.723498306751251</v>
      </c>
      <c r="H227" s="100">
        <v>5.3250490953624245</v>
      </c>
      <c r="I227" s="100">
        <v>83.548746392726883</v>
      </c>
      <c r="J227" s="100">
        <v>13.942518416643143</v>
      </c>
      <c r="K227" s="101">
        <v>172.01859480994011</v>
      </c>
      <c r="L227" s="102">
        <f t="shared" si="9"/>
        <v>0</v>
      </c>
      <c r="M227" s="102">
        <v>0</v>
      </c>
      <c r="N227" s="102">
        <v>0</v>
      </c>
      <c r="O227" s="103">
        <v>0</v>
      </c>
      <c r="P227" s="104">
        <v>0</v>
      </c>
      <c r="Q227" s="105">
        <f>+monthly_drivers_0!Q227*1.25</f>
        <v>3.125</v>
      </c>
    </row>
    <row r="228" spans="1:17" x14ac:dyDescent="0.25">
      <c r="A228" s="106">
        <f t="shared" si="10"/>
        <v>51043</v>
      </c>
      <c r="B228" s="106" t="str">
        <f t="shared" si="11"/>
        <v>Tracker</v>
      </c>
      <c r="C228" s="93">
        <v>30</v>
      </c>
      <c r="D228" s="94">
        <v>6.7791264307498933</v>
      </c>
      <c r="E228" s="94">
        <v>143.82416321563716</v>
      </c>
      <c r="F228" s="94">
        <v>17.639926498413086</v>
      </c>
      <c r="G228" s="94">
        <v>10.668348644256593</v>
      </c>
      <c r="H228" s="94">
        <v>5.2976918729841715</v>
      </c>
      <c r="I228" s="94">
        <v>83.113156681060786</v>
      </c>
      <c r="J228" s="94">
        <v>13.869024530649185</v>
      </c>
      <c r="K228" s="95">
        <v>171.68282188140046</v>
      </c>
      <c r="L228" s="94">
        <f t="shared" si="9"/>
        <v>0</v>
      </c>
      <c r="M228" s="94">
        <v>0</v>
      </c>
      <c r="N228" s="94">
        <v>0</v>
      </c>
      <c r="O228" s="96">
        <v>0</v>
      </c>
      <c r="P228" s="95">
        <v>0</v>
      </c>
      <c r="Q228" s="97">
        <f>+monthly_drivers_0!Q228*1.25</f>
        <v>3.125</v>
      </c>
    </row>
    <row r="229" spans="1:17" x14ac:dyDescent="0.25">
      <c r="A229" s="98">
        <f t="shared" si="10"/>
        <v>51074</v>
      </c>
      <c r="B229" s="98" t="str">
        <f t="shared" si="11"/>
        <v>Tracker</v>
      </c>
      <c r="C229" s="99">
        <v>30</v>
      </c>
      <c r="D229" s="100">
        <v>6.7443057211637498</v>
      </c>
      <c r="E229" s="100">
        <v>143.07229654693603</v>
      </c>
      <c r="F229" s="100">
        <v>17.546970703124995</v>
      </c>
      <c r="G229" s="100">
        <v>10.613482491493222</v>
      </c>
      <c r="H229" s="100">
        <v>5.2704752717018115</v>
      </c>
      <c r="I229" s="100">
        <v>82.679839370727535</v>
      </c>
      <c r="J229" s="100">
        <v>13.795914565920828</v>
      </c>
      <c r="K229" s="101">
        <v>171.34879710717126</v>
      </c>
      <c r="L229" s="102">
        <f t="shared" si="9"/>
        <v>0</v>
      </c>
      <c r="M229" s="102">
        <v>0</v>
      </c>
      <c r="N229" s="102">
        <v>0</v>
      </c>
      <c r="O229" s="103">
        <v>0</v>
      </c>
      <c r="P229" s="104">
        <v>0</v>
      </c>
      <c r="Q229" s="105">
        <f>+monthly_drivers_0!Q229*1.25</f>
        <v>3.125</v>
      </c>
    </row>
    <row r="230" spans="1:17" x14ac:dyDescent="0.25">
      <c r="A230" s="106">
        <f t="shared" si="10"/>
        <v>51104</v>
      </c>
      <c r="B230" s="106" t="str">
        <f t="shared" si="11"/>
        <v>Tracker</v>
      </c>
      <c r="C230" s="93">
        <v>30</v>
      </c>
      <c r="D230" s="94">
        <v>6.7096641248464586</v>
      </c>
      <c r="E230" s="94">
        <v>142.3243540267944</v>
      </c>
      <c r="F230" s="94">
        <v>17.454500839233397</v>
      </c>
      <c r="G230" s="94">
        <v>10.558898589134214</v>
      </c>
      <c r="H230" s="94">
        <v>5.2433987459242344</v>
      </c>
      <c r="I230" s="94">
        <v>82.248785669326764</v>
      </c>
      <c r="J230" s="94">
        <v>13.723187113404276</v>
      </c>
      <c r="K230" s="95">
        <v>171.01651322880764</v>
      </c>
      <c r="L230" s="94">
        <f t="shared" si="9"/>
        <v>0</v>
      </c>
      <c r="M230" s="94">
        <v>0</v>
      </c>
      <c r="N230" s="94">
        <v>0</v>
      </c>
      <c r="O230" s="96">
        <v>0</v>
      </c>
      <c r="P230" s="95">
        <v>0</v>
      </c>
      <c r="Q230" s="97">
        <f>+monthly_drivers_0!Q230*1.25</f>
        <v>3.125</v>
      </c>
    </row>
    <row r="231" spans="1:17" x14ac:dyDescent="0.25">
      <c r="A231" s="98">
        <f t="shared" si="10"/>
        <v>51135</v>
      </c>
      <c r="B231" s="98" t="str">
        <f t="shared" si="11"/>
        <v>Tracker</v>
      </c>
      <c r="C231" s="99">
        <v>30</v>
      </c>
      <c r="D231" s="100">
        <v>6.675200730323791</v>
      </c>
      <c r="E231" s="100">
        <v>141.58031219482419</v>
      </c>
      <c r="F231" s="100">
        <v>17.362513427734378</v>
      </c>
      <c r="G231" s="100">
        <v>10.504595319271086</v>
      </c>
      <c r="H231" s="100">
        <v>5.2164613769054409</v>
      </c>
      <c r="I231" s="100">
        <v>81.819979816436785</v>
      </c>
      <c r="J231" s="100">
        <v>13.650839643120765</v>
      </c>
      <c r="K231" s="101">
        <v>170.6859574335702</v>
      </c>
      <c r="L231" s="102">
        <f t="shared" si="9"/>
        <v>0</v>
      </c>
      <c r="M231" s="102">
        <v>0</v>
      </c>
      <c r="N231" s="102">
        <v>0</v>
      </c>
      <c r="O231" s="103">
        <v>0</v>
      </c>
      <c r="P231" s="104">
        <v>0</v>
      </c>
      <c r="Q231" s="105">
        <f>+monthly_drivers_0!Q231*1.25</f>
        <v>3.125</v>
      </c>
    </row>
    <row r="232" spans="1:17" x14ac:dyDescent="0.25">
      <c r="A232" s="106">
        <f t="shared" si="10"/>
        <v>51166</v>
      </c>
      <c r="B232" s="106" t="str">
        <f t="shared" si="11"/>
        <v>Tracker</v>
      </c>
      <c r="C232" s="93">
        <v>30</v>
      </c>
      <c r="D232" s="94">
        <v>6.640914599299431</v>
      </c>
      <c r="E232" s="94">
        <v>140.84015302276612</v>
      </c>
      <c r="F232" s="94">
        <v>17.271006988525389</v>
      </c>
      <c r="G232" s="94">
        <v>10.450571376800536</v>
      </c>
      <c r="H232" s="94">
        <v>5.1896626081168655</v>
      </c>
      <c r="I232" s="94">
        <v>81.393412367820744</v>
      </c>
      <c r="J232" s="94">
        <v>13.578870585322379</v>
      </c>
      <c r="K232" s="95">
        <v>170.35712390303055</v>
      </c>
      <c r="L232" s="94">
        <f t="shared" si="9"/>
        <v>0</v>
      </c>
      <c r="M232" s="94">
        <v>0</v>
      </c>
      <c r="N232" s="94">
        <v>0</v>
      </c>
      <c r="O232" s="96">
        <v>0</v>
      </c>
      <c r="P232" s="95">
        <v>0</v>
      </c>
      <c r="Q232" s="97">
        <f>+monthly_drivers_0!Q232*1.25</f>
        <v>3.125</v>
      </c>
    </row>
    <row r="233" spans="1:17" x14ac:dyDescent="0.25">
      <c r="A233" s="98">
        <f t="shared" si="10"/>
        <v>51195</v>
      </c>
      <c r="B233" s="98" t="str">
        <f t="shared" si="11"/>
        <v>Tracker</v>
      </c>
      <c r="C233" s="99">
        <v>30</v>
      </c>
      <c r="D233" s="100">
        <v>6.6068048026561748</v>
      </c>
      <c r="E233" s="100">
        <v>140.10385602569582</v>
      </c>
      <c r="F233" s="100">
        <v>17.179978378295896</v>
      </c>
      <c r="G233" s="100">
        <v>10.396825258255005</v>
      </c>
      <c r="H233" s="100">
        <v>5.1630016660690305</v>
      </c>
      <c r="I233" s="100">
        <v>80.969070343017577</v>
      </c>
      <c r="J233" s="100">
        <v>13.507277505040172</v>
      </c>
      <c r="K233" s="101">
        <v>170.03000325335378</v>
      </c>
      <c r="L233" s="102">
        <f t="shared" si="9"/>
        <v>0</v>
      </c>
      <c r="M233" s="102">
        <v>0</v>
      </c>
      <c r="N233" s="102">
        <v>0</v>
      </c>
      <c r="O233" s="103">
        <v>0</v>
      </c>
      <c r="P233" s="104">
        <v>0</v>
      </c>
      <c r="Q233" s="105">
        <f>+monthly_drivers_0!Q233*1.25</f>
        <v>3.125</v>
      </c>
    </row>
    <row r="234" spans="1:17" x14ac:dyDescent="0.25">
      <c r="A234" s="106">
        <f t="shared" si="10"/>
        <v>51226</v>
      </c>
      <c r="B234" s="106" t="str">
        <f t="shared" si="11"/>
        <v>Tracker</v>
      </c>
      <c r="C234" s="93">
        <v>30</v>
      </c>
      <c r="D234" s="94">
        <v>6.5728704508543032</v>
      </c>
      <c r="E234" s="94">
        <v>139.37140092468263</v>
      </c>
      <c r="F234" s="94">
        <v>17.089425765991209</v>
      </c>
      <c r="G234" s="94">
        <v>10.343355566978456</v>
      </c>
      <c r="H234" s="94">
        <v>5.136477827429772</v>
      </c>
      <c r="I234" s="94">
        <v>80.546943775653858</v>
      </c>
      <c r="J234" s="94">
        <v>13.436059316515923</v>
      </c>
      <c r="K234" s="95">
        <v>169.70458571858893</v>
      </c>
      <c r="L234" s="94">
        <f t="shared" si="9"/>
        <v>0</v>
      </c>
      <c r="M234" s="94">
        <v>0</v>
      </c>
      <c r="N234" s="94">
        <v>0</v>
      </c>
      <c r="O234" s="96">
        <v>0</v>
      </c>
      <c r="P234" s="95">
        <v>0</v>
      </c>
      <c r="Q234" s="97">
        <f>+monthly_drivers_0!Q234*1.25</f>
        <v>3.125</v>
      </c>
    </row>
    <row r="235" spans="1:17" x14ac:dyDescent="0.25">
      <c r="A235" s="98">
        <f t="shared" si="10"/>
        <v>51256</v>
      </c>
      <c r="B235" s="98" t="str">
        <f t="shared" si="11"/>
        <v>Tracker</v>
      </c>
      <c r="C235" s="99">
        <v>30</v>
      </c>
      <c r="D235" s="100">
        <v>6.5391107124090206</v>
      </c>
      <c r="E235" s="100">
        <v>138.64276485443116</v>
      </c>
      <c r="F235" s="100">
        <v>16.999345779418949</v>
      </c>
      <c r="G235" s="100">
        <v>10.29016082239151</v>
      </c>
      <c r="H235" s="100">
        <v>5.1100904844999313</v>
      </c>
      <c r="I235" s="100">
        <v>80.127018495559696</v>
      </c>
      <c r="J235" s="100">
        <v>13.365212942600252</v>
      </c>
      <c r="K235" s="101">
        <v>169.38086230751503</v>
      </c>
      <c r="L235" s="102">
        <f t="shared" si="9"/>
        <v>0</v>
      </c>
      <c r="M235" s="102">
        <v>0</v>
      </c>
      <c r="N235" s="102">
        <v>0</v>
      </c>
      <c r="O235" s="103">
        <v>0</v>
      </c>
      <c r="P235" s="104">
        <v>0</v>
      </c>
      <c r="Q235" s="105">
        <f>+monthly_drivers_0!Q235*1.25</f>
        <v>3.125</v>
      </c>
    </row>
    <row r="236" spans="1:17" x14ac:dyDescent="0.25">
      <c r="A236" s="106">
        <f t="shared" si="10"/>
        <v>51287</v>
      </c>
      <c r="B236" s="106" t="str">
        <f t="shared" si="11"/>
        <v>Tracker</v>
      </c>
      <c r="C236" s="93">
        <v>30</v>
      </c>
      <c r="D236" s="94">
        <v>6.5055245348215101</v>
      </c>
      <c r="E236" s="94">
        <v>137.91793143844606</v>
      </c>
      <c r="F236" s="94">
        <v>16.909736419677735</v>
      </c>
      <c r="G236" s="94">
        <v>10.237239665985108</v>
      </c>
      <c r="H236" s="94">
        <v>5.0838387198448185</v>
      </c>
      <c r="I236" s="94">
        <v>79.709284806251532</v>
      </c>
      <c r="J236" s="94">
        <v>13.294736867427826</v>
      </c>
      <c r="K236" s="95">
        <v>169.05882526855359</v>
      </c>
      <c r="L236" s="94">
        <f t="shared" si="9"/>
        <v>0</v>
      </c>
      <c r="M236" s="94">
        <v>0</v>
      </c>
      <c r="N236" s="94">
        <v>0</v>
      </c>
      <c r="O236" s="96">
        <v>0</v>
      </c>
      <c r="P236" s="95">
        <v>0</v>
      </c>
      <c r="Q236" s="97">
        <f>+monthly_drivers_0!Q236*1.25</f>
        <v>3.125</v>
      </c>
    </row>
    <row r="237" spans="1:17" x14ac:dyDescent="0.25">
      <c r="A237" s="98">
        <f t="shared" si="10"/>
        <v>51317</v>
      </c>
      <c r="B237" s="98" t="str">
        <f t="shared" si="11"/>
        <v>Tracker</v>
      </c>
      <c r="C237" s="99">
        <v>30</v>
      </c>
      <c r="D237" s="100">
        <v>6.4721111857891094</v>
      </c>
      <c r="E237" s="100">
        <v>137.19687751007081</v>
      </c>
      <c r="F237" s="100">
        <v>16.820595092773438</v>
      </c>
      <c r="G237" s="100">
        <v>10.184590754508973</v>
      </c>
      <c r="H237" s="100">
        <v>5.0577221232354646</v>
      </c>
      <c r="I237" s="100">
        <v>79.293728382587432</v>
      </c>
      <c r="J237" s="100">
        <v>13.224629391908648</v>
      </c>
      <c r="K237" s="101">
        <v>168.73846394218322</v>
      </c>
      <c r="L237" s="102">
        <f t="shared" si="9"/>
        <v>0</v>
      </c>
      <c r="M237" s="102">
        <v>0</v>
      </c>
      <c r="N237" s="102">
        <v>0</v>
      </c>
      <c r="O237" s="103">
        <v>0</v>
      </c>
      <c r="P237" s="104">
        <v>0</v>
      </c>
      <c r="Q237" s="105">
        <f>+monthly_drivers_0!Q237*1.25</f>
        <v>3.125</v>
      </c>
    </row>
    <row r="238" spans="1:17" x14ac:dyDescent="0.25">
      <c r="A238" s="106">
        <f t="shared" si="10"/>
        <v>51348</v>
      </c>
      <c r="B238" s="106" t="str">
        <f t="shared" si="11"/>
        <v>Tracker</v>
      </c>
      <c r="C238" s="93">
        <v>30</v>
      </c>
      <c r="D238" s="94">
        <v>6.4388696707487121</v>
      </c>
      <c r="E238" s="94">
        <v>136.4795851211548</v>
      </c>
      <c r="F238" s="94">
        <v>16.731919342041017</v>
      </c>
      <c r="G238" s="94">
        <v>10.132212546348573</v>
      </c>
      <c r="H238" s="94">
        <v>5.0317397910654549</v>
      </c>
      <c r="I238" s="94">
        <v>78.880341084480293</v>
      </c>
      <c r="J238" s="94">
        <v>13.154888203859327</v>
      </c>
      <c r="K238" s="95">
        <v>168.419771055555</v>
      </c>
      <c r="L238" s="94">
        <f t="shared" si="9"/>
        <v>0</v>
      </c>
      <c r="M238" s="94">
        <v>0</v>
      </c>
      <c r="N238" s="94">
        <v>0</v>
      </c>
      <c r="O238" s="96">
        <v>0</v>
      </c>
      <c r="P238" s="95">
        <v>0</v>
      </c>
      <c r="Q238" s="97">
        <f>+monthly_drivers_0!Q238*1.25</f>
        <v>3.125</v>
      </c>
    </row>
    <row r="239" spans="1:17" x14ac:dyDescent="0.25">
      <c r="A239" s="98">
        <f t="shared" si="10"/>
        <v>51379</v>
      </c>
      <c r="B239" s="98" t="str">
        <f t="shared" si="11"/>
        <v>Tracker</v>
      </c>
      <c r="C239" s="99">
        <v>30</v>
      </c>
      <c r="D239" s="100">
        <v>6.4057991465330124</v>
      </c>
      <c r="E239" s="100">
        <v>135.76603298950195</v>
      </c>
      <c r="F239" s="100">
        <v>16.643706604003906</v>
      </c>
      <c r="G239" s="100">
        <v>10.080103797435758</v>
      </c>
      <c r="H239" s="100">
        <v>5.0058910940289509</v>
      </c>
      <c r="I239" s="100">
        <v>78.469109860897063</v>
      </c>
      <c r="J239" s="100">
        <v>13.085511430978775</v>
      </c>
      <c r="K239" s="101">
        <v>168.10273704615051</v>
      </c>
      <c r="L239" s="102">
        <f t="shared" si="9"/>
        <v>0</v>
      </c>
      <c r="M239" s="102">
        <v>0</v>
      </c>
      <c r="N239" s="102">
        <v>0</v>
      </c>
      <c r="O239" s="103">
        <v>0</v>
      </c>
      <c r="P239" s="104">
        <v>0</v>
      </c>
      <c r="Q239" s="105">
        <f>+monthly_drivers_0!Q239*1.25</f>
        <v>3.125</v>
      </c>
    </row>
    <row r="240" spans="1:17" x14ac:dyDescent="0.25">
      <c r="A240" s="106">
        <f t="shared" si="10"/>
        <v>51409</v>
      </c>
      <c r="B240" s="106" t="str">
        <f t="shared" si="11"/>
        <v>Tracker</v>
      </c>
      <c r="C240" s="93">
        <v>30</v>
      </c>
      <c r="D240" s="94">
        <v>6.3728987326622013</v>
      </c>
      <c r="E240" s="94">
        <v>135.05620272064212</v>
      </c>
      <c r="F240" s="94">
        <v>16.555954772949221</v>
      </c>
      <c r="G240" s="94">
        <v>10.028262996673588</v>
      </c>
      <c r="H240" s="94">
        <v>4.9801753139197826</v>
      </c>
      <c r="I240" s="94">
        <v>78.06002453565597</v>
      </c>
      <c r="J240" s="94">
        <v>13.016497402787209</v>
      </c>
      <c r="K240" s="95">
        <v>167.78735363877939</v>
      </c>
      <c r="L240" s="94">
        <f t="shared" si="9"/>
        <v>0</v>
      </c>
      <c r="M240" s="94">
        <v>0</v>
      </c>
      <c r="N240" s="94">
        <v>0</v>
      </c>
      <c r="O240" s="96">
        <v>0</v>
      </c>
      <c r="P240" s="95">
        <v>0</v>
      </c>
      <c r="Q240" s="97">
        <f>+monthly_drivers_0!Q240*1.25</f>
        <v>3.125</v>
      </c>
    </row>
    <row r="241" spans="1:17" x14ac:dyDescent="0.25">
      <c r="A241" s="98">
        <f t="shared" si="10"/>
        <v>51440</v>
      </c>
      <c r="B241" s="98" t="str">
        <f t="shared" si="11"/>
        <v>Tracker</v>
      </c>
      <c r="C241" s="99">
        <v>30</v>
      </c>
      <c r="D241" s="100">
        <v>6.3401676238775257</v>
      </c>
      <c r="E241" s="100">
        <v>134.35007268524171</v>
      </c>
      <c r="F241" s="100">
        <v>16.468661010742188</v>
      </c>
      <c r="G241" s="100">
        <v>9.9766887593269331</v>
      </c>
      <c r="H241" s="100">
        <v>4.9545919742584221</v>
      </c>
      <c r="I241" s="100">
        <v>77.653071146011342</v>
      </c>
      <c r="J241" s="100">
        <v>12.947844044566155</v>
      </c>
      <c r="K241" s="101">
        <v>167.47361193327794</v>
      </c>
      <c r="L241" s="102">
        <f t="shared" si="9"/>
        <v>0</v>
      </c>
      <c r="M241" s="102">
        <v>0</v>
      </c>
      <c r="N241" s="102">
        <v>0</v>
      </c>
      <c r="O241" s="103">
        <v>0</v>
      </c>
      <c r="P241" s="104">
        <v>0</v>
      </c>
      <c r="Q241" s="105">
        <f>+monthly_drivers_0!Q241*1.25</f>
        <v>3.125</v>
      </c>
    </row>
    <row r="242" spans="1:17" x14ac:dyDescent="0.25">
      <c r="A242" s="106">
        <f t="shared" si="10"/>
        <v>51470</v>
      </c>
      <c r="B242" s="106" t="str">
        <f t="shared" si="11"/>
        <v>Tracker</v>
      </c>
      <c r="C242" s="93">
        <v>30</v>
      </c>
      <c r="D242" s="94">
        <v>6.3076048398017877</v>
      </c>
      <c r="E242" s="94">
        <v>133.64762526702881</v>
      </c>
      <c r="F242" s="94">
        <v>16.381823028564455</v>
      </c>
      <c r="G242" s="94">
        <v>9.9253796839714052</v>
      </c>
      <c r="H242" s="94">
        <v>4.9291401111185547</v>
      </c>
      <c r="I242" s="94">
        <v>77.248240587711337</v>
      </c>
      <c r="J242" s="94">
        <v>12.879549263596534</v>
      </c>
      <c r="K242" s="95">
        <v>167.16150290886873</v>
      </c>
      <c r="L242" s="94">
        <f t="shared" si="9"/>
        <v>0</v>
      </c>
      <c r="M242" s="94">
        <v>0</v>
      </c>
      <c r="N242" s="94">
        <v>0</v>
      </c>
      <c r="O242" s="96">
        <v>0</v>
      </c>
      <c r="P242" s="95">
        <v>0</v>
      </c>
      <c r="Q242" s="97">
        <f>+monthly_drivers_0!Q242*1.25</f>
        <v>3.125</v>
      </c>
    </row>
    <row r="243" spans="1:17" x14ac:dyDescent="0.25">
      <c r="A243" s="98">
        <f t="shared" si="10"/>
        <v>51501</v>
      </c>
      <c r="B243" s="98" t="str">
        <f t="shared" si="11"/>
        <v>Tracker</v>
      </c>
      <c r="C243" s="99">
        <v>30</v>
      </c>
      <c r="D243" s="100">
        <v>6.2752095174789417</v>
      </c>
      <c r="E243" s="100">
        <v>132.9488403930664</v>
      </c>
      <c r="F243" s="100">
        <v>16.295438400268555</v>
      </c>
      <c r="G243" s="100">
        <v>9.8743346190452588</v>
      </c>
      <c r="H243" s="100">
        <v>4.9038191285133355</v>
      </c>
      <c r="I243" s="100">
        <v>76.84552031850815</v>
      </c>
      <c r="J243" s="100">
        <v>12.811611275911332</v>
      </c>
      <c r="K243" s="101">
        <v>166.85101873486678</v>
      </c>
      <c r="L243" s="102">
        <f t="shared" si="9"/>
        <v>0</v>
      </c>
      <c r="M243" s="102">
        <v>0</v>
      </c>
      <c r="N243" s="102">
        <v>0</v>
      </c>
      <c r="O243" s="103">
        <v>0</v>
      </c>
      <c r="P243" s="104">
        <v>0</v>
      </c>
      <c r="Q243" s="105">
        <f>+monthly_drivers_0!Q243*1.25</f>
        <v>3.125</v>
      </c>
    </row>
    <row r="244" spans="1:17" x14ac:dyDescent="0.25">
      <c r="A244" s="106">
        <f t="shared" si="10"/>
        <v>51532</v>
      </c>
      <c r="B244" s="106" t="str">
        <f t="shared" si="11"/>
        <v>Tracker</v>
      </c>
      <c r="C244" s="93">
        <v>30</v>
      </c>
      <c r="D244" s="94">
        <v>6.2429808682203287</v>
      </c>
      <c r="E244" s="94">
        <v>132.2536985397339</v>
      </c>
      <c r="F244" s="94">
        <v>16.209504776000973</v>
      </c>
      <c r="G244" s="94">
        <v>9.8235519576072701</v>
      </c>
      <c r="H244" s="94">
        <v>4.8786284085810188</v>
      </c>
      <c r="I244" s="94">
        <v>76.444900907039624</v>
      </c>
      <c r="J244" s="94">
        <v>12.744028336644172</v>
      </c>
      <c r="K244" s="95">
        <v>166.54215027146228</v>
      </c>
      <c r="L244" s="94">
        <f t="shared" si="9"/>
        <v>0</v>
      </c>
      <c r="M244" s="94">
        <v>0</v>
      </c>
      <c r="N244" s="94">
        <v>0</v>
      </c>
      <c r="O244" s="96">
        <v>0</v>
      </c>
      <c r="P244" s="95">
        <v>0</v>
      </c>
      <c r="Q244" s="97">
        <f>+monthly_drivers_0!Q244*1.25</f>
        <v>3.125</v>
      </c>
    </row>
    <row r="245" spans="1:17" x14ac:dyDescent="0.25">
      <c r="A245" s="98">
        <f t="shared" si="10"/>
        <v>51560</v>
      </c>
      <c r="B245" s="98" t="str">
        <f t="shared" si="11"/>
        <v>Tracker</v>
      </c>
      <c r="C245" s="99">
        <v>30</v>
      </c>
      <c r="D245" s="100">
        <v>6.2109178683757778</v>
      </c>
      <c r="E245" s="100">
        <v>131.56217960357665</v>
      </c>
      <c r="F245" s="100">
        <v>16.12401989746094</v>
      </c>
      <c r="G245" s="100">
        <v>9.7730305585861217</v>
      </c>
      <c r="H245" s="100">
        <v>4.8535672051906591</v>
      </c>
      <c r="I245" s="100">
        <v>76.046368977546692</v>
      </c>
      <c r="J245" s="100">
        <v>12.676798420667648</v>
      </c>
      <c r="K245" s="101">
        <v>166.23488904722598</v>
      </c>
      <c r="L245" s="102">
        <f t="shared" si="9"/>
        <v>0</v>
      </c>
      <c r="M245" s="102">
        <v>0</v>
      </c>
      <c r="N245" s="102">
        <v>0</v>
      </c>
      <c r="O245" s="103">
        <v>0</v>
      </c>
      <c r="P245" s="104">
        <v>0</v>
      </c>
      <c r="Q245" s="105">
        <f>+monthly_drivers_0!Q245*1.25</f>
        <v>3.125</v>
      </c>
    </row>
    <row r="246" spans="1:17" x14ac:dyDescent="0.25">
      <c r="A246" s="106">
        <f t="shared" si="10"/>
        <v>51591</v>
      </c>
      <c r="B246" s="106" t="str">
        <f t="shared" si="11"/>
        <v>Tracker</v>
      </c>
      <c r="C246" s="93">
        <v>30</v>
      </c>
      <c r="D246" s="94">
        <v>6.1790198619365713</v>
      </c>
      <c r="E246" s="94">
        <v>130.87426660919189</v>
      </c>
      <c r="F246" s="94">
        <v>16.038981155395508</v>
      </c>
      <c r="G246" s="94">
        <v>9.7227690372467066</v>
      </c>
      <c r="H246" s="94">
        <v>4.8286349494755267</v>
      </c>
      <c r="I246" s="94">
        <v>75.649915650844576</v>
      </c>
      <c r="J246" s="94">
        <v>12.609919683098791</v>
      </c>
      <c r="K246" s="95">
        <v>165.92922742629054</v>
      </c>
      <c r="L246" s="94">
        <f t="shared" si="9"/>
        <v>0</v>
      </c>
      <c r="M246" s="94">
        <v>0</v>
      </c>
      <c r="N246" s="94">
        <v>0</v>
      </c>
      <c r="O246" s="96">
        <v>0</v>
      </c>
      <c r="P246" s="95">
        <v>0</v>
      </c>
      <c r="Q246" s="97">
        <f>+monthly_drivers_0!Q246*1.25</f>
        <v>3.125</v>
      </c>
    </row>
    <row r="247" spans="1:17" x14ac:dyDescent="0.25">
      <c r="A247" s="98">
        <f t="shared" si="10"/>
        <v>51621</v>
      </c>
      <c r="B247" s="98" t="str">
        <f t="shared" si="11"/>
        <v>Tracker</v>
      </c>
      <c r="C247" s="99">
        <v>30</v>
      </c>
      <c r="D247" s="100">
        <v>6.1472858576774589</v>
      </c>
      <c r="E247" s="100">
        <v>130.18993930816649</v>
      </c>
      <c r="F247" s="100">
        <v>15.954386535644529</v>
      </c>
      <c r="G247" s="100">
        <v>9.6727659392356866</v>
      </c>
      <c r="H247" s="100">
        <v>4.8038307959437372</v>
      </c>
      <c r="I247" s="100">
        <v>75.255529120922091</v>
      </c>
      <c r="J247" s="100">
        <v>12.543390527009965</v>
      </c>
      <c r="K247" s="101">
        <v>165.62515690107273</v>
      </c>
      <c r="L247" s="102">
        <f t="shared" si="9"/>
        <v>0</v>
      </c>
      <c r="M247" s="102">
        <v>0</v>
      </c>
      <c r="N247" s="102">
        <v>0</v>
      </c>
      <c r="O247" s="103">
        <v>0</v>
      </c>
      <c r="P247" s="104">
        <v>0</v>
      </c>
      <c r="Q247" s="105">
        <f>+monthly_drivers_0!Q247*1.25</f>
        <v>3.125</v>
      </c>
    </row>
    <row r="248" spans="1:17" x14ac:dyDescent="0.25">
      <c r="A248" s="106">
        <f t="shared" si="10"/>
        <v>51652</v>
      </c>
      <c r="B248" s="106" t="str">
        <f t="shared" si="11"/>
        <v>Tracker</v>
      </c>
      <c r="C248" s="93">
        <v>30</v>
      </c>
      <c r="D248" s="94">
        <v>6.1157151157855996</v>
      </c>
      <c r="E248" s="94">
        <v>129.50917895889285</v>
      </c>
      <c r="F248" s="94">
        <v>15.870233352661135</v>
      </c>
      <c r="G248" s="94">
        <v>9.6230199863910642</v>
      </c>
      <c r="H248" s="94">
        <v>4.7791543340086946</v>
      </c>
      <c r="I248" s="94">
        <v>74.863197840213786</v>
      </c>
      <c r="J248" s="94">
        <v>12.477208707451819</v>
      </c>
      <c r="K248" s="95">
        <v>165.32266796170737</v>
      </c>
      <c r="L248" s="94">
        <f t="shared" si="9"/>
        <v>0</v>
      </c>
      <c r="M248" s="94">
        <v>0</v>
      </c>
      <c r="N248" s="94">
        <v>0</v>
      </c>
      <c r="O248" s="96">
        <v>0</v>
      </c>
      <c r="P248" s="95">
        <v>0</v>
      </c>
      <c r="Q248" s="97">
        <f>+monthly_drivers_0!Q248*1.25</f>
        <v>3.125</v>
      </c>
    </row>
    <row r="249" spans="1:17" x14ac:dyDescent="0.25">
      <c r="A249" s="98">
        <f t="shared" si="10"/>
        <v>51682</v>
      </c>
      <c r="B249" s="98" t="str">
        <f t="shared" si="11"/>
        <v>Tracker</v>
      </c>
      <c r="C249" s="99">
        <v>30</v>
      </c>
      <c r="D249" s="100">
        <v>6.0843067517280582</v>
      </c>
      <c r="E249" s="100">
        <v>128.83196692275996</v>
      </c>
      <c r="F249" s="100">
        <v>15.786519515991209</v>
      </c>
      <c r="G249" s="100">
        <v>9.5735299308300004</v>
      </c>
      <c r="H249" s="100">
        <v>4.7546047579944135</v>
      </c>
      <c r="I249" s="100">
        <v>74.472912706851957</v>
      </c>
      <c r="J249" s="100">
        <v>12.411372572064398</v>
      </c>
      <c r="K249" s="101">
        <v>165.02175283202533</v>
      </c>
      <c r="L249" s="102">
        <f t="shared" si="9"/>
        <v>0</v>
      </c>
      <c r="M249" s="102">
        <v>0</v>
      </c>
      <c r="N249" s="102">
        <v>0</v>
      </c>
      <c r="O249" s="103">
        <v>0</v>
      </c>
      <c r="P249" s="104">
        <v>0</v>
      </c>
      <c r="Q249" s="105">
        <f>+monthly_drivers_0!Q249*1.25</f>
        <v>3.125</v>
      </c>
    </row>
    <row r="250" spans="1:17" x14ac:dyDescent="0.25">
      <c r="A250" s="106">
        <f t="shared" si="10"/>
        <v>51713</v>
      </c>
      <c r="B250" s="106" t="str">
        <f t="shared" si="11"/>
        <v>Tracker</v>
      </c>
      <c r="C250" s="93">
        <v>30</v>
      </c>
      <c r="D250" s="94">
        <v>6.053059925556183</v>
      </c>
      <c r="E250" s="94">
        <v>128.15828412628173</v>
      </c>
      <c r="F250" s="94">
        <v>15.703242568969729</v>
      </c>
      <c r="G250" s="94">
        <v>9.5242943456172959</v>
      </c>
      <c r="H250" s="94">
        <v>4.7301814274787901</v>
      </c>
      <c r="I250" s="94">
        <v>74.084660292625429</v>
      </c>
      <c r="J250" s="94">
        <v>12.345880530357363</v>
      </c>
      <c r="K250" s="95">
        <v>164.7224048006274</v>
      </c>
      <c r="L250" s="94">
        <f t="shared" si="9"/>
        <v>0</v>
      </c>
      <c r="M250" s="94">
        <v>0</v>
      </c>
      <c r="N250" s="94">
        <v>0</v>
      </c>
      <c r="O250" s="96">
        <v>0</v>
      </c>
      <c r="P250" s="95">
        <v>0</v>
      </c>
      <c r="Q250" s="97">
        <f>+monthly_drivers_0!Q250*1.25</f>
        <v>3.125</v>
      </c>
    </row>
    <row r="251" spans="1:17" x14ac:dyDescent="0.25">
      <c r="A251" s="98">
        <f t="shared" si="10"/>
        <v>51744</v>
      </c>
      <c r="B251" s="98" t="str">
        <f t="shared" si="11"/>
        <v>Tracker</v>
      </c>
      <c r="C251" s="99">
        <v>30</v>
      </c>
      <c r="D251" s="100">
        <v>6.0219737761020644</v>
      </c>
      <c r="E251" s="100">
        <v>127.48811180877682</v>
      </c>
      <c r="F251" s="100">
        <v>15.62040022277832</v>
      </c>
      <c r="G251" s="100">
        <v>9.4753119864463802</v>
      </c>
      <c r="H251" s="100">
        <v>4.7058836672902107</v>
      </c>
      <c r="I251" s="100">
        <v>73.698432490825667</v>
      </c>
      <c r="J251" s="100">
        <v>12.280730337023735</v>
      </c>
      <c r="K251" s="101">
        <v>164.42461305951701</v>
      </c>
      <c r="L251" s="102">
        <f t="shared" si="9"/>
        <v>0</v>
      </c>
      <c r="M251" s="102">
        <v>0</v>
      </c>
      <c r="N251" s="102">
        <v>0</v>
      </c>
      <c r="O251" s="103">
        <v>0</v>
      </c>
      <c r="P251" s="104">
        <v>0</v>
      </c>
      <c r="Q251" s="105">
        <f>+monthly_drivers_0!Q251*1.25</f>
        <v>3.125</v>
      </c>
    </row>
    <row r="252" spans="1:17" x14ac:dyDescent="0.25">
      <c r="A252" s="106">
        <f t="shared" si="10"/>
        <v>51774</v>
      </c>
      <c r="B252" s="106" t="str">
        <f t="shared" si="11"/>
        <v>Tracker</v>
      </c>
      <c r="C252" s="93">
        <v>30</v>
      </c>
      <c r="D252" s="94">
        <v>5.9910475349426262</v>
      </c>
      <c r="E252" s="94">
        <v>126.82143151855468</v>
      </c>
      <c r="F252" s="94">
        <v>15.537990341186525</v>
      </c>
      <c r="G252" s="94">
        <v>9.4265815672874425</v>
      </c>
      <c r="H252" s="94">
        <v>4.6817109321653847</v>
      </c>
      <c r="I252" s="94">
        <v>73.314217370510107</v>
      </c>
      <c r="J252" s="94">
        <v>12.215920381307601</v>
      </c>
      <c r="K252" s="95">
        <v>164.12837179843712</v>
      </c>
      <c r="L252" s="94">
        <f t="shared" si="9"/>
        <v>0</v>
      </c>
      <c r="M252" s="94">
        <v>0</v>
      </c>
      <c r="N252" s="94">
        <v>0</v>
      </c>
      <c r="O252" s="96">
        <v>0</v>
      </c>
      <c r="P252" s="95">
        <v>0</v>
      </c>
      <c r="Q252" s="97">
        <f>+monthly_drivers_0!Q252*1.25</f>
        <v>3.125</v>
      </c>
    </row>
    <row r="253" spans="1:17" x14ac:dyDescent="0.25">
      <c r="A253" s="98">
        <f t="shared" si="10"/>
        <v>51805</v>
      </c>
      <c r="B253" s="98" t="str">
        <f t="shared" si="11"/>
        <v>Tracker</v>
      </c>
      <c r="C253" s="99">
        <v>30</v>
      </c>
      <c r="D253" s="100">
        <v>5.9602803575992578</v>
      </c>
      <c r="E253" s="100">
        <v>126.15822484970091</v>
      </c>
      <c r="F253" s="100">
        <v>15.456010330200195</v>
      </c>
      <c r="G253" s="100">
        <v>9.3781018331050863</v>
      </c>
      <c r="H253" s="100">
        <v>4.657662476658821</v>
      </c>
      <c r="I253" s="100">
        <v>72.932001978397381</v>
      </c>
      <c r="J253" s="100">
        <v>12.151448814988136</v>
      </c>
      <c r="K253" s="101">
        <v>163.83367078892516</v>
      </c>
      <c r="L253" s="102">
        <f t="shared" si="9"/>
        <v>0</v>
      </c>
      <c r="M253" s="102">
        <v>0</v>
      </c>
      <c r="N253" s="102">
        <v>0</v>
      </c>
      <c r="O253" s="103">
        <v>0</v>
      </c>
      <c r="P253" s="104">
        <v>0</v>
      </c>
      <c r="Q253" s="105">
        <f>+monthly_drivers_0!Q253*1.25</f>
        <v>3.125</v>
      </c>
    </row>
    <row r="254" spans="1:17" x14ac:dyDescent="0.25">
      <c r="A254" s="106">
        <f t="shared" si="10"/>
        <v>51835</v>
      </c>
      <c r="B254" s="106" t="str">
        <f t="shared" si="11"/>
        <v>Tracker</v>
      </c>
      <c r="C254" s="93">
        <v>30</v>
      </c>
      <c r="D254" s="94">
        <v>5.9296714895963651</v>
      </c>
      <c r="E254" s="94">
        <v>125.49847397613527</v>
      </c>
      <c r="F254" s="94">
        <v>15.374458251953129</v>
      </c>
      <c r="G254" s="94">
        <v>9.329871367692947</v>
      </c>
      <c r="H254" s="94">
        <v>4.6337378048300746</v>
      </c>
      <c r="I254" s="94">
        <v>72.551781013488778</v>
      </c>
      <c r="J254" s="94">
        <v>12.087314070343973</v>
      </c>
      <c r="K254" s="95">
        <v>163.54050390687027</v>
      </c>
      <c r="L254" s="94">
        <f t="shared" si="9"/>
        <v>0</v>
      </c>
      <c r="M254" s="94">
        <v>0</v>
      </c>
      <c r="N254" s="94">
        <v>0</v>
      </c>
      <c r="O254" s="96">
        <v>0</v>
      </c>
      <c r="P254" s="95">
        <v>0</v>
      </c>
      <c r="Q254" s="97">
        <f>+monthly_drivers_0!Q254*1.25</f>
        <v>3.125</v>
      </c>
    </row>
    <row r="255" spans="1:17" x14ac:dyDescent="0.25">
      <c r="A255" s="98">
        <f t="shared" si="10"/>
        <v>51866</v>
      </c>
      <c r="B255" s="98" t="str">
        <f t="shared" si="11"/>
        <v>Tracker</v>
      </c>
      <c r="C255" s="99">
        <v>30</v>
      </c>
      <c r="D255" s="100">
        <v>5.8992199447154992</v>
      </c>
      <c r="E255" s="100">
        <v>124.84215975189205</v>
      </c>
      <c r="F255" s="100">
        <v>15.293331558227539</v>
      </c>
      <c r="G255" s="100">
        <v>9.2818889579772961</v>
      </c>
      <c r="H255" s="100">
        <v>4.6099361007213595</v>
      </c>
      <c r="I255" s="100">
        <v>72.173539698123932</v>
      </c>
      <c r="J255" s="100">
        <v>12.023514007091523</v>
      </c>
      <c r="K255" s="101">
        <v>163.24886161156189</v>
      </c>
      <c r="L255" s="102">
        <f t="shared" si="9"/>
        <v>0</v>
      </c>
      <c r="M255" s="102">
        <v>0</v>
      </c>
      <c r="N255" s="102">
        <v>0</v>
      </c>
      <c r="O255" s="103">
        <v>0</v>
      </c>
      <c r="P255" s="104">
        <v>0</v>
      </c>
      <c r="Q255" s="105">
        <f>+monthly_drivers_0!Q255*1.25</f>
        <v>3.125</v>
      </c>
    </row>
    <row r="256" spans="1:17" x14ac:dyDescent="0.25">
      <c r="A256" s="106">
        <f t="shared" si="10"/>
        <v>51897</v>
      </c>
      <c r="B256" s="106" t="str">
        <f t="shared" si="11"/>
        <v>Tracker</v>
      </c>
      <c r="C256" s="93">
        <v>30</v>
      </c>
      <c r="D256" s="94">
        <v>5.8689250160455684</v>
      </c>
      <c r="E256" s="94">
        <v>124.18926637268068</v>
      </c>
      <c r="F256" s="94">
        <v>15.212628463745121</v>
      </c>
      <c r="G256" s="94">
        <v>9.2341532528400414</v>
      </c>
      <c r="H256" s="94">
        <v>4.5862567441165458</v>
      </c>
      <c r="I256" s="94">
        <v>71.797269880294778</v>
      </c>
      <c r="J256" s="94">
        <v>11.960047426462175</v>
      </c>
      <c r="K256" s="95">
        <v>162.95873680986466</v>
      </c>
      <c r="L256" s="94">
        <f t="shared" si="9"/>
        <v>0</v>
      </c>
      <c r="M256" s="94">
        <v>0</v>
      </c>
      <c r="N256" s="94">
        <v>0</v>
      </c>
      <c r="O256" s="96">
        <v>0</v>
      </c>
      <c r="P256" s="95">
        <v>0</v>
      </c>
      <c r="Q256" s="97">
        <f>+monthly_drivers_0!Q256*1.25</f>
        <v>3.125</v>
      </c>
    </row>
    <row r="257" spans="1:17" x14ac:dyDescent="0.25">
      <c r="A257" s="98">
        <f t="shared" si="10"/>
        <v>51925</v>
      </c>
      <c r="B257" s="98" t="str">
        <f t="shared" si="11"/>
        <v>Tracker</v>
      </c>
      <c r="C257" s="99">
        <v>30</v>
      </c>
      <c r="D257" s="100">
        <v>5.8387859424352646</v>
      </c>
      <c r="E257" s="100">
        <v>123.53977328109742</v>
      </c>
      <c r="F257" s="100">
        <v>15.132346023559572</v>
      </c>
      <c r="G257" s="100">
        <v>9.1866630921363832</v>
      </c>
      <c r="H257" s="100">
        <v>4.5626992371678359</v>
      </c>
      <c r="I257" s="100">
        <v>71.422959538459764</v>
      </c>
      <c r="J257" s="100">
        <v>11.896911659359933</v>
      </c>
      <c r="K257" s="101">
        <v>162.67012088822392</v>
      </c>
      <c r="L257" s="102">
        <f t="shared" si="9"/>
        <v>0</v>
      </c>
      <c r="M257" s="102">
        <v>0</v>
      </c>
      <c r="N257" s="102">
        <v>0</v>
      </c>
      <c r="O257" s="103">
        <v>0</v>
      </c>
      <c r="P257" s="104">
        <v>0</v>
      </c>
      <c r="Q257" s="105">
        <f>+monthly_drivers_0!Q257*1.25</f>
        <v>3.125</v>
      </c>
    </row>
    <row r="258" spans="1:17" x14ac:dyDescent="0.25">
      <c r="A258" s="106">
        <f t="shared" si="10"/>
        <v>51956</v>
      </c>
      <c r="B258" s="106" t="str">
        <f t="shared" si="11"/>
        <v>Tracker</v>
      </c>
      <c r="C258" s="93">
        <v>30</v>
      </c>
      <c r="D258" s="94">
        <v>5.8088019658327106</v>
      </c>
      <c r="E258" s="94">
        <v>122.89366288375857</v>
      </c>
      <c r="F258" s="94">
        <v>15.05248275756836</v>
      </c>
      <c r="G258" s="94">
        <v>9.1394172091484069</v>
      </c>
      <c r="H258" s="94">
        <v>4.5392629055976865</v>
      </c>
      <c r="I258" s="94">
        <v>71.050599258899695</v>
      </c>
      <c r="J258" s="94">
        <v>11.834105909943585</v>
      </c>
      <c r="K258" s="95">
        <v>162.38300646379221</v>
      </c>
      <c r="L258" s="94">
        <f t="shared" ref="L258:L321" si="12">+O258+P258</f>
        <v>0</v>
      </c>
      <c r="M258" s="94">
        <v>0</v>
      </c>
      <c r="N258" s="94">
        <v>0</v>
      </c>
      <c r="O258" s="96">
        <v>0</v>
      </c>
      <c r="P258" s="95">
        <v>0</v>
      </c>
      <c r="Q258" s="97">
        <f>+monthly_drivers_0!Q258*1.25</f>
        <v>3.125</v>
      </c>
    </row>
    <row r="259" spans="1:17" x14ac:dyDescent="0.25">
      <c r="A259" s="98">
        <f t="shared" ref="A259:A322" si="13">+EOMONTH(A258,1)</f>
        <v>51986</v>
      </c>
      <c r="B259" s="98" t="str">
        <f t="shared" ref="B259:B322" si="14">+B258</f>
        <v>Tracker</v>
      </c>
      <c r="C259" s="99">
        <v>30</v>
      </c>
      <c r="D259" s="100">
        <v>5.7789721540212646</v>
      </c>
      <c r="E259" s="100">
        <v>122.25091893768308</v>
      </c>
      <c r="F259" s="100">
        <v>14.973036071777347</v>
      </c>
      <c r="G259" s="100">
        <v>9.092414268493652</v>
      </c>
      <c r="H259" s="100">
        <v>4.5159471912384035</v>
      </c>
      <c r="I259" s="100">
        <v>70.680178881168359</v>
      </c>
      <c r="J259" s="100">
        <v>11.771628194451331</v>
      </c>
      <c r="K259" s="101">
        <v>162.09738570797447</v>
      </c>
      <c r="L259" s="102">
        <f t="shared" si="12"/>
        <v>0</v>
      </c>
      <c r="M259" s="102">
        <v>0</v>
      </c>
      <c r="N259" s="102">
        <v>0</v>
      </c>
      <c r="O259" s="103">
        <v>0</v>
      </c>
      <c r="P259" s="104">
        <v>0</v>
      </c>
      <c r="Q259" s="105">
        <f>+monthly_drivers_0!Q259*1.25</f>
        <v>3.125</v>
      </c>
    </row>
    <row r="260" spans="1:17" x14ac:dyDescent="0.25">
      <c r="A260" s="106">
        <f t="shared" si="13"/>
        <v>52017</v>
      </c>
      <c r="B260" s="106" t="str">
        <f t="shared" si="14"/>
        <v>Tracker</v>
      </c>
      <c r="C260" s="93">
        <v>30</v>
      </c>
      <c r="D260" s="94">
        <v>5.7492957041263599</v>
      </c>
      <c r="E260" s="94">
        <v>121.61152187728879</v>
      </c>
      <c r="F260" s="94">
        <v>14.894003738403322</v>
      </c>
      <c r="G260" s="94">
        <v>9.045653014183042</v>
      </c>
      <c r="H260" s="94">
        <v>4.4927512024939062</v>
      </c>
      <c r="I260" s="94">
        <v>70.311687259674073</v>
      </c>
      <c r="J260" s="94">
        <v>11.70947614300251</v>
      </c>
      <c r="K260" s="95">
        <v>161.81324993461746</v>
      </c>
      <c r="L260" s="94">
        <f t="shared" si="12"/>
        <v>0</v>
      </c>
      <c r="M260" s="94">
        <v>0</v>
      </c>
      <c r="N260" s="94">
        <v>0</v>
      </c>
      <c r="O260" s="96">
        <v>0</v>
      </c>
      <c r="P260" s="95">
        <v>0</v>
      </c>
      <c r="Q260" s="97">
        <f>+monthly_drivers_0!Q260*1.25</f>
        <v>3.125</v>
      </c>
    </row>
    <row r="261" spans="1:17" x14ac:dyDescent="0.25">
      <c r="A261" s="98">
        <f t="shared" si="13"/>
        <v>52047</v>
      </c>
      <c r="B261" s="98" t="str">
        <f t="shared" si="14"/>
        <v>Tracker</v>
      </c>
      <c r="C261" s="99">
        <v>30</v>
      </c>
      <c r="D261" s="100">
        <v>5.719771843075752</v>
      </c>
      <c r="E261" s="100">
        <v>120.97545581054689</v>
      </c>
      <c r="F261" s="100">
        <v>14.815383758544924</v>
      </c>
      <c r="G261" s="100">
        <v>8.9991321914195996</v>
      </c>
      <c r="H261" s="100">
        <v>4.4696745229065424</v>
      </c>
      <c r="I261" s="100">
        <v>69.945114496231085</v>
      </c>
      <c r="J261" s="100">
        <v>11.64764883738756</v>
      </c>
      <c r="K261" s="101">
        <v>161.53059299006688</v>
      </c>
      <c r="L261" s="102">
        <f t="shared" si="12"/>
        <v>0</v>
      </c>
      <c r="M261" s="102">
        <v>0</v>
      </c>
      <c r="N261" s="102">
        <v>0</v>
      </c>
      <c r="O261" s="103">
        <v>0</v>
      </c>
      <c r="P261" s="104">
        <v>0</v>
      </c>
      <c r="Q261" s="105">
        <f>+monthly_drivers_0!Q261*1.25</f>
        <v>3.125</v>
      </c>
    </row>
    <row r="262" spans="1:17" x14ac:dyDescent="0.25">
      <c r="A262" s="106">
        <f t="shared" si="13"/>
        <v>52078</v>
      </c>
      <c r="B262" s="106" t="str">
        <f t="shared" si="14"/>
        <v>Tracker</v>
      </c>
      <c r="C262" s="93">
        <v>30</v>
      </c>
      <c r="D262" s="94">
        <v>5.6903998482227331</v>
      </c>
      <c r="E262" s="94">
        <v>120.34270223999023</v>
      </c>
      <c r="F262" s="94">
        <v>14.737173995971677</v>
      </c>
      <c r="G262" s="94">
        <v>8.9528507807254769</v>
      </c>
      <c r="H262" s="94">
        <v>4.4467166127562523</v>
      </c>
      <c r="I262" s="94">
        <v>69.580453130722049</v>
      </c>
      <c r="J262" s="94">
        <v>11.586144317626953</v>
      </c>
      <c r="K262" s="95">
        <v>161.24940620972035</v>
      </c>
      <c r="L262" s="94">
        <f t="shared" si="12"/>
        <v>0</v>
      </c>
      <c r="M262" s="94">
        <v>0</v>
      </c>
      <c r="N262" s="94">
        <v>0</v>
      </c>
      <c r="O262" s="96">
        <v>0</v>
      </c>
      <c r="P262" s="95">
        <v>0</v>
      </c>
      <c r="Q262" s="97">
        <f>+monthly_drivers_0!Q262*1.25</f>
        <v>3.125</v>
      </c>
    </row>
    <row r="263" spans="1:17" x14ac:dyDescent="0.25">
      <c r="A263" s="98">
        <f t="shared" si="13"/>
        <v>52109</v>
      </c>
      <c r="B263" s="98" t="str">
        <f t="shared" si="14"/>
        <v>Tracker</v>
      </c>
      <c r="C263" s="99">
        <v>30</v>
      </c>
      <c r="D263" s="100">
        <v>5.6611789585351948</v>
      </c>
      <c r="E263" s="100">
        <v>119.71324408721922</v>
      </c>
      <c r="F263" s="100">
        <v>14.659372177124022</v>
      </c>
      <c r="G263" s="100">
        <v>8.9068073055744197</v>
      </c>
      <c r="H263" s="100">
        <v>4.4238767191171648</v>
      </c>
      <c r="I263" s="100">
        <v>69.217689641475673</v>
      </c>
      <c r="J263" s="100">
        <v>11.524960648000238</v>
      </c>
      <c r="K263" s="101">
        <v>160.96968105004731</v>
      </c>
      <c r="L263" s="102">
        <f t="shared" si="12"/>
        <v>0</v>
      </c>
      <c r="M263" s="102">
        <v>0</v>
      </c>
      <c r="N263" s="102">
        <v>0</v>
      </c>
      <c r="O263" s="103">
        <v>0</v>
      </c>
      <c r="P263" s="104">
        <v>0</v>
      </c>
      <c r="Q263" s="105">
        <f>+monthly_drivers_0!Q263*1.25</f>
        <v>3.125</v>
      </c>
    </row>
    <row r="264" spans="1:17" x14ac:dyDescent="0.25">
      <c r="A264" s="106">
        <f t="shared" si="13"/>
        <v>52139</v>
      </c>
      <c r="B264" s="106" t="str">
        <f t="shared" si="14"/>
        <v>Tracker</v>
      </c>
      <c r="C264" s="93">
        <v>30</v>
      </c>
      <c r="D264" s="94">
        <v>5.6321083092689515</v>
      </c>
      <c r="E264" s="94">
        <v>119.087061706543</v>
      </c>
      <c r="F264" s="94">
        <v>14.581975769042968</v>
      </c>
      <c r="G264" s="94">
        <v>8.8610007011890435</v>
      </c>
      <c r="H264" s="94">
        <v>4.4011542606353764</v>
      </c>
      <c r="I264" s="94">
        <v>68.856813797473905</v>
      </c>
      <c r="J264" s="94">
        <v>11.464096173405645</v>
      </c>
      <c r="K264" s="95">
        <v>160.69141001510997</v>
      </c>
      <c r="L264" s="94">
        <f t="shared" si="12"/>
        <v>0</v>
      </c>
      <c r="M264" s="94">
        <v>0</v>
      </c>
      <c r="N264" s="94">
        <v>0</v>
      </c>
      <c r="O264" s="96">
        <v>0</v>
      </c>
      <c r="P264" s="95">
        <v>0</v>
      </c>
      <c r="Q264" s="97">
        <f>+monthly_drivers_0!Q264*1.25</f>
        <v>3.125</v>
      </c>
    </row>
    <row r="265" spans="1:17" x14ac:dyDescent="0.25">
      <c r="A265" s="98">
        <f t="shared" si="13"/>
        <v>52170</v>
      </c>
      <c r="B265" s="98" t="str">
        <f t="shared" si="14"/>
        <v>Tracker</v>
      </c>
      <c r="C265" s="99">
        <v>30</v>
      </c>
      <c r="D265" s="100">
        <v>5.6031872323751459</v>
      </c>
      <c r="E265" s="100">
        <v>118.46414163970945</v>
      </c>
      <c r="F265" s="100">
        <v>14.504983337402344</v>
      </c>
      <c r="G265" s="100">
        <v>8.8154296321868895</v>
      </c>
      <c r="H265" s="100">
        <v>4.3785488123893739</v>
      </c>
      <c r="I265" s="100">
        <v>68.497817993164063</v>
      </c>
      <c r="J265" s="100">
        <v>11.403549633502962</v>
      </c>
      <c r="K265" s="101">
        <v>160.41458674643005</v>
      </c>
      <c r="L265" s="102">
        <f t="shared" si="12"/>
        <v>0</v>
      </c>
      <c r="M265" s="102">
        <v>0</v>
      </c>
      <c r="N265" s="102">
        <v>0</v>
      </c>
      <c r="O265" s="103">
        <v>0</v>
      </c>
      <c r="P265" s="104">
        <v>0</v>
      </c>
      <c r="Q265" s="105">
        <f>+monthly_drivers_0!Q265*1.25</f>
        <v>3.125</v>
      </c>
    </row>
    <row r="266" spans="1:17" x14ac:dyDescent="0.25">
      <c r="A266" s="106">
        <f t="shared" si="13"/>
        <v>52200</v>
      </c>
      <c r="B266" s="106" t="str">
        <f t="shared" si="14"/>
        <v>Tracker</v>
      </c>
      <c r="C266" s="93">
        <v>30</v>
      </c>
      <c r="D266" s="94">
        <v>5.5744148211479203</v>
      </c>
      <c r="E266" s="94">
        <v>117.84446433258059</v>
      </c>
      <c r="F266" s="94">
        <v>14.428392303466795</v>
      </c>
      <c r="G266" s="94">
        <v>8.7700928926467867</v>
      </c>
      <c r="H266" s="94">
        <v>4.3560594222247602</v>
      </c>
      <c r="I266" s="94">
        <v>68.140692015647886</v>
      </c>
      <c r="J266" s="94">
        <v>11.343318984210491</v>
      </c>
      <c r="K266" s="95">
        <v>160.13920347173701</v>
      </c>
      <c r="L266" s="94">
        <f t="shared" si="12"/>
        <v>0</v>
      </c>
      <c r="M266" s="94">
        <v>0</v>
      </c>
      <c r="N266" s="94">
        <v>0</v>
      </c>
      <c r="O266" s="96">
        <v>0</v>
      </c>
      <c r="P266" s="95">
        <v>0</v>
      </c>
      <c r="Q266" s="97">
        <f>+monthly_drivers_0!Q266*1.25</f>
        <v>3.125</v>
      </c>
    </row>
    <row r="267" spans="1:17" x14ac:dyDescent="0.25">
      <c r="A267" s="98">
        <f t="shared" si="13"/>
        <v>52231</v>
      </c>
      <c r="B267" s="98" t="str">
        <f t="shared" si="14"/>
        <v>Tracker</v>
      </c>
      <c r="C267" s="99">
        <v>30</v>
      </c>
      <c r="D267" s="100">
        <v>5.5457904158830651</v>
      </c>
      <c r="E267" s="100">
        <v>117.22801375961305</v>
      </c>
      <c r="F267" s="100">
        <v>14.352200866699217</v>
      </c>
      <c r="G267" s="100">
        <v>8.7249893186092375</v>
      </c>
      <c r="H267" s="100">
        <v>4.3336858397126194</v>
      </c>
      <c r="I267" s="100">
        <v>67.785423815250397</v>
      </c>
      <c r="J267" s="100">
        <v>11.283402549624441</v>
      </c>
      <c r="K267" s="101">
        <v>159.86525195974673</v>
      </c>
      <c r="L267" s="102">
        <f t="shared" si="12"/>
        <v>0</v>
      </c>
      <c r="M267" s="102">
        <v>0</v>
      </c>
      <c r="N267" s="102">
        <v>0</v>
      </c>
      <c r="O267" s="103">
        <v>0</v>
      </c>
      <c r="P267" s="104">
        <v>0</v>
      </c>
      <c r="Q267" s="105">
        <f>+monthly_drivers_0!Q267*1.25</f>
        <v>3.125</v>
      </c>
    </row>
    <row r="268" spans="1:17" x14ac:dyDescent="0.25">
      <c r="A268" s="106">
        <f t="shared" si="13"/>
        <v>52262</v>
      </c>
      <c r="B268" s="106" t="str">
        <f t="shared" si="14"/>
        <v>Tracker</v>
      </c>
      <c r="C268" s="93">
        <v>30</v>
      </c>
      <c r="D268" s="94">
        <v>5.5173132276535037</v>
      </c>
      <c r="E268" s="94">
        <v>116.61477137374877</v>
      </c>
      <c r="F268" s="94">
        <v>14.276406555175782</v>
      </c>
      <c r="G268" s="94">
        <v>8.6801177232265481</v>
      </c>
      <c r="H268" s="94">
        <v>4.3114272184967994</v>
      </c>
      <c r="I268" s="94">
        <v>67.432006613254543</v>
      </c>
      <c r="J268" s="94">
        <v>11.223798767328262</v>
      </c>
      <c r="K268" s="95">
        <v>159.59272453459727</v>
      </c>
      <c r="L268" s="94">
        <f t="shared" si="12"/>
        <v>0</v>
      </c>
      <c r="M268" s="94">
        <v>0</v>
      </c>
      <c r="N268" s="94">
        <v>0</v>
      </c>
      <c r="O268" s="96">
        <v>0</v>
      </c>
      <c r="P268" s="95">
        <v>0</v>
      </c>
      <c r="Q268" s="97">
        <f>+monthly_drivers_0!Q268*1.25</f>
        <v>3.125</v>
      </c>
    </row>
    <row r="269" spans="1:17" x14ac:dyDescent="0.25">
      <c r="A269" s="98">
        <f t="shared" si="13"/>
        <v>52290</v>
      </c>
      <c r="B269" s="98" t="str">
        <f t="shared" si="14"/>
        <v>Tracker</v>
      </c>
      <c r="C269" s="99">
        <v>30</v>
      </c>
      <c r="D269" s="100">
        <v>5.4889825332164772</v>
      </c>
      <c r="E269" s="100">
        <v>116.00472230148314</v>
      </c>
      <c r="F269" s="100">
        <v>14.201007659912106</v>
      </c>
      <c r="G269" s="100">
        <v>8.6354768092632277</v>
      </c>
      <c r="H269" s="100">
        <v>4.2892831248342986</v>
      </c>
      <c r="I269" s="100">
        <v>67.080428426265712</v>
      </c>
      <c r="J269" s="100">
        <v>11.164506109356878</v>
      </c>
      <c r="K269" s="101">
        <v>159.32161463617348</v>
      </c>
      <c r="L269" s="102">
        <f t="shared" si="12"/>
        <v>0</v>
      </c>
      <c r="M269" s="102">
        <v>0</v>
      </c>
      <c r="N269" s="102">
        <v>0</v>
      </c>
      <c r="O269" s="103">
        <v>0</v>
      </c>
      <c r="P269" s="104">
        <v>0</v>
      </c>
      <c r="Q269" s="105">
        <f>+monthly_drivers_0!Q269*1.25</f>
        <v>3.125</v>
      </c>
    </row>
    <row r="270" spans="1:17" x14ac:dyDescent="0.25">
      <c r="A270" s="106">
        <f t="shared" si="13"/>
        <v>52321</v>
      </c>
      <c r="B270" s="106" t="str">
        <f t="shared" si="14"/>
        <v>Tracker</v>
      </c>
      <c r="C270" s="93">
        <v>30</v>
      </c>
      <c r="D270" s="94">
        <v>5.4607975318431876</v>
      </c>
      <c r="E270" s="94">
        <v>115.39784815216065</v>
      </c>
      <c r="F270" s="94">
        <v>14.126001770019531</v>
      </c>
      <c r="G270" s="94">
        <v>8.5910655541419985</v>
      </c>
      <c r="H270" s="94">
        <v>4.2672529098391543</v>
      </c>
      <c r="I270" s="94">
        <v>66.730679403781892</v>
      </c>
      <c r="J270" s="94">
        <v>11.105522772073748</v>
      </c>
      <c r="K270" s="95">
        <v>159.05191388295594</v>
      </c>
      <c r="L270" s="94">
        <f t="shared" si="12"/>
        <v>0</v>
      </c>
      <c r="M270" s="94">
        <v>0</v>
      </c>
      <c r="N270" s="94">
        <v>0</v>
      </c>
      <c r="O270" s="96">
        <v>0</v>
      </c>
      <c r="P270" s="95">
        <v>0</v>
      </c>
      <c r="Q270" s="97">
        <f>+monthly_drivers_0!Q270*1.25</f>
        <v>3.125</v>
      </c>
    </row>
    <row r="271" spans="1:17" x14ac:dyDescent="0.25">
      <c r="A271" s="98">
        <f t="shared" si="13"/>
        <v>52351</v>
      </c>
      <c r="B271" s="98" t="str">
        <f t="shared" si="14"/>
        <v>Tracker</v>
      </c>
      <c r="C271" s="99">
        <v>30</v>
      </c>
      <c r="D271" s="100">
        <v>5.4327574605941757</v>
      </c>
      <c r="E271" s="100">
        <v>114.79413330078125</v>
      </c>
      <c r="F271" s="100">
        <v>14.051386978149413</v>
      </c>
      <c r="G271" s="100">
        <v>8.5468827555179594</v>
      </c>
      <c r="H271" s="100">
        <v>4.2453359689414505</v>
      </c>
      <c r="I271" s="100">
        <v>66.38275171136857</v>
      </c>
      <c r="J271" s="100">
        <v>11.046847059607504</v>
      </c>
      <c r="K271" s="101">
        <v>158.78361545876228</v>
      </c>
      <c r="L271" s="102">
        <f t="shared" si="12"/>
        <v>0</v>
      </c>
      <c r="M271" s="102">
        <v>0</v>
      </c>
      <c r="N271" s="102">
        <v>0</v>
      </c>
      <c r="O271" s="103">
        <v>0</v>
      </c>
      <c r="P271" s="104">
        <v>0</v>
      </c>
      <c r="Q271" s="105">
        <f>+monthly_drivers_0!Q271*1.25</f>
        <v>3.125</v>
      </c>
    </row>
    <row r="272" spans="1:17" x14ac:dyDescent="0.25">
      <c r="A272" s="106">
        <f t="shared" si="13"/>
        <v>52382</v>
      </c>
      <c r="B272" s="106" t="str">
        <f t="shared" si="14"/>
        <v>Tracker</v>
      </c>
      <c r="C272" s="93">
        <v>30</v>
      </c>
      <c r="D272" s="94">
        <v>5.4048616023063651</v>
      </c>
      <c r="E272" s="94">
        <v>114.19356141662597</v>
      </c>
      <c r="F272" s="94">
        <v>13.97716128540039</v>
      </c>
      <c r="G272" s="94">
        <v>8.5029271273612981</v>
      </c>
      <c r="H272" s="94">
        <v>4.2235317912697781</v>
      </c>
      <c r="I272" s="94">
        <v>66.0366356124878</v>
      </c>
      <c r="J272" s="94">
        <v>10.988477524638176</v>
      </c>
      <c r="K272" s="95">
        <v>158.51671260025168</v>
      </c>
      <c r="L272" s="94">
        <f t="shared" si="12"/>
        <v>0</v>
      </c>
      <c r="M272" s="94">
        <v>0</v>
      </c>
      <c r="N272" s="94">
        <v>0</v>
      </c>
      <c r="O272" s="96">
        <v>0</v>
      </c>
      <c r="P272" s="95">
        <v>0</v>
      </c>
      <c r="Q272" s="97">
        <f>+monthly_drivers_0!Q272*1.25</f>
        <v>3.125</v>
      </c>
    </row>
    <row r="273" spans="1:17" x14ac:dyDescent="0.25">
      <c r="A273" s="98">
        <f t="shared" si="13"/>
        <v>52412</v>
      </c>
      <c r="B273" s="98" t="str">
        <f t="shared" si="14"/>
        <v>Tracker</v>
      </c>
      <c r="C273" s="99">
        <v>30</v>
      </c>
      <c r="D273" s="100">
        <v>5.3771092072725297</v>
      </c>
      <c r="E273" s="100">
        <v>113.59611477661132</v>
      </c>
      <c r="F273" s="100">
        <v>13.903322616577148</v>
      </c>
      <c r="G273" s="100">
        <v>8.4591975595951077</v>
      </c>
      <c r="H273" s="100">
        <v>4.2018396999239922</v>
      </c>
      <c r="I273" s="100">
        <v>65.69232058238984</v>
      </c>
      <c r="J273" s="100">
        <v>10.930412794232371</v>
      </c>
      <c r="K273" s="101">
        <v>158.25119691392223</v>
      </c>
      <c r="L273" s="102">
        <f t="shared" si="12"/>
        <v>0</v>
      </c>
      <c r="M273" s="102">
        <v>0</v>
      </c>
      <c r="N273" s="102">
        <v>0</v>
      </c>
      <c r="O273" s="103">
        <v>0</v>
      </c>
      <c r="P273" s="104">
        <v>0</v>
      </c>
      <c r="Q273" s="105">
        <f>+monthly_drivers_0!Q273*1.25</f>
        <v>3.125</v>
      </c>
    </row>
    <row r="274" spans="1:17" x14ac:dyDescent="0.25">
      <c r="A274" s="106">
        <f t="shared" si="13"/>
        <v>52443</v>
      </c>
      <c r="B274" s="106" t="str">
        <f t="shared" si="14"/>
        <v>Tracker</v>
      </c>
      <c r="C274" s="93">
        <v>30</v>
      </c>
      <c r="D274" s="94">
        <v>5.3494995210170764</v>
      </c>
      <c r="E274" s="94">
        <v>113.00177773666381</v>
      </c>
      <c r="F274" s="94">
        <v>13.829868911743164</v>
      </c>
      <c r="G274" s="94">
        <v>8.415692861318588</v>
      </c>
      <c r="H274" s="94">
        <v>4.1802592043578626</v>
      </c>
      <c r="I274" s="94">
        <v>65.349797703266148</v>
      </c>
      <c r="J274" s="94">
        <v>10.872650687277314</v>
      </c>
      <c r="K274" s="95">
        <v>157.98706154369194</v>
      </c>
      <c r="L274" s="94">
        <f t="shared" si="12"/>
        <v>0</v>
      </c>
      <c r="M274" s="94">
        <v>0</v>
      </c>
      <c r="N274" s="94">
        <v>0</v>
      </c>
      <c r="O274" s="96">
        <v>0</v>
      </c>
      <c r="P274" s="95">
        <v>0</v>
      </c>
      <c r="Q274" s="97">
        <f>+monthly_drivers_0!Q274*1.25</f>
        <v>3.125</v>
      </c>
    </row>
    <row r="275" spans="1:17" x14ac:dyDescent="0.25">
      <c r="A275" s="98">
        <f t="shared" si="13"/>
        <v>52474</v>
      </c>
      <c r="B275" s="98" t="str">
        <f t="shared" si="14"/>
        <v>Tracker</v>
      </c>
      <c r="C275" s="99">
        <v>30</v>
      </c>
      <c r="D275" s="100">
        <v>5.3220317994356146</v>
      </c>
      <c r="E275" s="100">
        <v>112.41053216934202</v>
      </c>
      <c r="F275" s="100">
        <v>13.756797882080075</v>
      </c>
      <c r="G275" s="100">
        <v>8.3724119262695318</v>
      </c>
      <c r="H275" s="100">
        <v>4.1587896023690707</v>
      </c>
      <c r="I275" s="100">
        <v>65.009054726600652</v>
      </c>
      <c r="J275" s="100">
        <v>10.815189854085444</v>
      </c>
      <c r="K275" s="101">
        <v>157.72429857125695</v>
      </c>
      <c r="L275" s="102">
        <f t="shared" si="12"/>
        <v>0</v>
      </c>
      <c r="M275" s="102">
        <v>0</v>
      </c>
      <c r="N275" s="102">
        <v>0</v>
      </c>
      <c r="O275" s="103">
        <v>0</v>
      </c>
      <c r="P275" s="104">
        <v>0</v>
      </c>
      <c r="Q275" s="105">
        <f>+monthly_drivers_0!Q275*1.25</f>
        <v>3.125</v>
      </c>
    </row>
    <row r="276" spans="1:17" x14ac:dyDescent="0.25">
      <c r="A276" s="106">
        <f t="shared" si="13"/>
        <v>52504</v>
      </c>
      <c r="B276" s="106" t="str">
        <f t="shared" si="14"/>
        <v>Tracker</v>
      </c>
      <c r="C276" s="93">
        <v>30</v>
      </c>
      <c r="D276" s="94">
        <v>5.2947053450345996</v>
      </c>
      <c r="E276" s="94">
        <v>111.82236381149295</v>
      </c>
      <c r="F276" s="94">
        <v>13.684107757568357</v>
      </c>
      <c r="G276" s="94">
        <v>8.3293535861969001</v>
      </c>
      <c r="H276" s="94">
        <v>4.1374304355680946</v>
      </c>
      <c r="I276" s="94">
        <v>64.670086822032928</v>
      </c>
      <c r="J276" s="94">
        <v>10.758028655052188</v>
      </c>
      <c r="K276" s="95">
        <v>157.46290165691642</v>
      </c>
      <c r="L276" s="94">
        <f t="shared" si="12"/>
        <v>0</v>
      </c>
      <c r="M276" s="94">
        <v>0</v>
      </c>
      <c r="N276" s="94">
        <v>0</v>
      </c>
      <c r="O276" s="96">
        <v>0</v>
      </c>
      <c r="P276" s="95">
        <v>0</v>
      </c>
      <c r="Q276" s="97">
        <f>+monthly_drivers_0!Q276*1.25</f>
        <v>3.125</v>
      </c>
    </row>
    <row r="277" spans="1:17" x14ac:dyDescent="0.25">
      <c r="A277" s="98">
        <f t="shared" si="13"/>
        <v>52535</v>
      </c>
      <c r="B277" s="98" t="str">
        <f t="shared" si="14"/>
        <v>Tracker</v>
      </c>
      <c r="C277" s="99">
        <v>30</v>
      </c>
      <c r="D277" s="100">
        <v>5.2675194269418713</v>
      </c>
      <c r="E277" s="100">
        <v>111.23725574874877</v>
      </c>
      <c r="F277" s="100">
        <v>13.611796554565425</v>
      </c>
      <c r="G277" s="100">
        <v>8.2865166547298426</v>
      </c>
      <c r="H277" s="100">
        <v>4.1161811505854136</v>
      </c>
      <c r="I277" s="100">
        <v>64.332881268978127</v>
      </c>
      <c r="J277" s="100">
        <v>10.70116566300392</v>
      </c>
      <c r="K277" s="101">
        <v>157.20286381052065</v>
      </c>
      <c r="L277" s="102">
        <f t="shared" si="12"/>
        <v>0</v>
      </c>
      <c r="M277" s="102">
        <v>0</v>
      </c>
      <c r="N277" s="102">
        <v>0</v>
      </c>
      <c r="O277" s="103">
        <v>0</v>
      </c>
      <c r="P277" s="104">
        <v>0</v>
      </c>
      <c r="Q277" s="105">
        <f>+monthly_drivers_0!Q277*1.25</f>
        <v>3.125</v>
      </c>
    </row>
    <row r="278" spans="1:17" x14ac:dyDescent="0.25">
      <c r="A278" s="106">
        <f t="shared" si="13"/>
        <v>52565</v>
      </c>
      <c r="B278" s="106" t="str">
        <f t="shared" si="14"/>
        <v>Tracker</v>
      </c>
      <c r="C278" s="93">
        <v>30</v>
      </c>
      <c r="D278" s="94">
        <v>5.240473325252534</v>
      </c>
      <c r="E278" s="94">
        <v>110.65519221115112</v>
      </c>
      <c r="F278" s="94">
        <v>13.539862365722659</v>
      </c>
      <c r="G278" s="94">
        <v>8.2439001014232645</v>
      </c>
      <c r="H278" s="94">
        <v>4.0950411179363737</v>
      </c>
      <c r="I278" s="94">
        <v>63.997431220531467</v>
      </c>
      <c r="J278" s="94">
        <v>10.64459935951233</v>
      </c>
      <c r="K278" s="95">
        <v>156.94417766795684</v>
      </c>
      <c r="L278" s="94">
        <f t="shared" si="12"/>
        <v>0</v>
      </c>
      <c r="M278" s="94">
        <v>0</v>
      </c>
      <c r="N278" s="94">
        <v>0</v>
      </c>
      <c r="O278" s="96">
        <v>0</v>
      </c>
      <c r="P278" s="95">
        <v>0</v>
      </c>
      <c r="Q278" s="97">
        <f>+monthly_drivers_0!Q278*1.25</f>
        <v>3.125</v>
      </c>
    </row>
    <row r="279" spans="1:17" x14ac:dyDescent="0.25">
      <c r="A279" s="98">
        <f t="shared" si="13"/>
        <v>52596</v>
      </c>
      <c r="B279" s="98" t="str">
        <f t="shared" si="14"/>
        <v>Tracker</v>
      </c>
      <c r="C279" s="99">
        <v>30</v>
      </c>
      <c r="D279" s="100">
        <v>5.2135663146972657</v>
      </c>
      <c r="E279" s="100">
        <v>110.07615761947635</v>
      </c>
      <c r="F279" s="100">
        <v>13.468303100585938</v>
      </c>
      <c r="G279" s="100">
        <v>8.2015027127265956</v>
      </c>
      <c r="H279" s="100">
        <v>4.0740098185837264</v>
      </c>
      <c r="I279" s="100">
        <v>63.663725872516636</v>
      </c>
      <c r="J279" s="100">
        <v>10.588327968955042</v>
      </c>
      <c r="K279" s="101">
        <v>156.68683603267374</v>
      </c>
      <c r="L279" s="102">
        <f t="shared" si="12"/>
        <v>0</v>
      </c>
      <c r="M279" s="102">
        <v>0</v>
      </c>
      <c r="N279" s="102">
        <v>0</v>
      </c>
      <c r="O279" s="103">
        <v>0</v>
      </c>
      <c r="P279" s="104">
        <v>0</v>
      </c>
      <c r="Q279" s="105">
        <f>+monthly_drivers_0!Q279*1.25</f>
        <v>3.125</v>
      </c>
    </row>
    <row r="280" spans="1:17" x14ac:dyDescent="0.25">
      <c r="A280" s="106">
        <f t="shared" si="13"/>
        <v>52627</v>
      </c>
      <c r="B280" s="106" t="str">
        <f t="shared" si="14"/>
        <v>Tracker</v>
      </c>
      <c r="C280" s="93">
        <v>30</v>
      </c>
      <c r="D280" s="94">
        <v>5.1867976855039597</v>
      </c>
      <c r="E280" s="94">
        <v>109.50013516998288</v>
      </c>
      <c r="F280" s="94">
        <v>13.397116836547848</v>
      </c>
      <c r="G280" s="94">
        <v>8.1593233859539023</v>
      </c>
      <c r="H280" s="94">
        <v>4.0530866190493118</v>
      </c>
      <c r="I280" s="94">
        <v>63.331756687641132</v>
      </c>
      <c r="J280" s="94">
        <v>10.532350215196608</v>
      </c>
      <c r="K280" s="95">
        <v>156.43083173971812</v>
      </c>
      <c r="L280" s="94">
        <f t="shared" si="12"/>
        <v>0</v>
      </c>
      <c r="M280" s="94">
        <v>0</v>
      </c>
      <c r="N280" s="94">
        <v>0</v>
      </c>
      <c r="O280" s="96">
        <v>0</v>
      </c>
      <c r="P280" s="95">
        <v>0</v>
      </c>
      <c r="Q280" s="97">
        <f>+monthly_drivers_0!Q280*1.25</f>
        <v>3.125</v>
      </c>
    </row>
    <row r="281" spans="1:17" x14ac:dyDescent="0.25">
      <c r="A281" s="98">
        <f t="shared" si="13"/>
        <v>52656</v>
      </c>
      <c r="B281" s="98" t="str">
        <f t="shared" si="14"/>
        <v>Tracker</v>
      </c>
      <c r="C281" s="99">
        <v>30</v>
      </c>
      <c r="D281" s="100">
        <v>5.160166798472404</v>
      </c>
      <c r="E281" s="100">
        <v>108.92710964965821</v>
      </c>
      <c r="F281" s="100">
        <v>13.326301498413084</v>
      </c>
      <c r="G281" s="100">
        <v>8.1173609421253214</v>
      </c>
      <c r="H281" s="100">
        <v>4.0322711624801162</v>
      </c>
      <c r="I281" s="100">
        <v>63.00151469993591</v>
      </c>
      <c r="J281" s="100">
        <v>10.476664211153984</v>
      </c>
      <c r="K281" s="101">
        <v>156.17615858267436</v>
      </c>
      <c r="L281" s="102">
        <f t="shared" si="12"/>
        <v>0</v>
      </c>
      <c r="M281" s="102">
        <v>0</v>
      </c>
      <c r="N281" s="102">
        <v>0</v>
      </c>
      <c r="O281" s="103">
        <v>0</v>
      </c>
      <c r="P281" s="104">
        <v>0</v>
      </c>
      <c r="Q281" s="105">
        <f>+monthly_drivers_0!Q281*1.25</f>
        <v>3.125</v>
      </c>
    </row>
    <row r="282" spans="1:17" x14ac:dyDescent="0.25">
      <c r="A282" s="106">
        <f t="shared" si="13"/>
        <v>52687</v>
      </c>
      <c r="B282" s="106" t="str">
        <f t="shared" si="14"/>
        <v>Tracker</v>
      </c>
      <c r="C282" s="93">
        <v>30</v>
      </c>
      <c r="D282" s="94">
        <v>5.133672777771948</v>
      </c>
      <c r="E282" s="94">
        <v>108.35706376266478</v>
      </c>
      <c r="F282" s="94">
        <v>13.255854980468749</v>
      </c>
      <c r="G282" s="94">
        <v>8.0756142551898957</v>
      </c>
      <c r="H282" s="94">
        <v>4.0115626258552073</v>
      </c>
      <c r="I282" s="94">
        <v>62.672989476680755</v>
      </c>
      <c r="J282" s="94">
        <v>10.421268522381784</v>
      </c>
      <c r="K282" s="95">
        <v>155.92280800678958</v>
      </c>
      <c r="L282" s="94">
        <f t="shared" si="12"/>
        <v>0</v>
      </c>
      <c r="M282" s="94">
        <v>0</v>
      </c>
      <c r="N282" s="94">
        <v>0</v>
      </c>
      <c r="O282" s="96">
        <v>0</v>
      </c>
      <c r="P282" s="95">
        <v>0</v>
      </c>
      <c r="Q282" s="97">
        <f>+monthly_drivers_0!Q282*1.25</f>
        <v>3.125</v>
      </c>
    </row>
    <row r="283" spans="1:17" x14ac:dyDescent="0.25">
      <c r="A283" s="98">
        <f t="shared" si="13"/>
        <v>52717</v>
      </c>
      <c r="B283" s="98" t="str">
        <f t="shared" si="14"/>
        <v>Tracker</v>
      </c>
      <c r="C283" s="99">
        <v>30</v>
      </c>
      <c r="D283" s="100">
        <v>5.1073149796724326</v>
      </c>
      <c r="E283" s="100">
        <v>107.78998351287844</v>
      </c>
      <c r="F283" s="100">
        <v>13.18577568054199</v>
      </c>
      <c r="G283" s="100">
        <v>8.0340823559761052</v>
      </c>
      <c r="H283" s="100">
        <v>3.9909605807363984</v>
      </c>
      <c r="I283" s="100">
        <v>62.346172870635982</v>
      </c>
      <c r="J283" s="100">
        <v>10.366161673367024</v>
      </c>
      <c r="K283" s="101">
        <v>155.67077465549301</v>
      </c>
      <c r="L283" s="102">
        <f t="shared" si="12"/>
        <v>0</v>
      </c>
      <c r="M283" s="102">
        <v>0</v>
      </c>
      <c r="N283" s="102">
        <v>0</v>
      </c>
      <c r="O283" s="103">
        <v>0</v>
      </c>
      <c r="P283" s="104">
        <v>0</v>
      </c>
      <c r="Q283" s="105">
        <f>+monthly_drivers_0!Q283*1.25</f>
        <v>3.125</v>
      </c>
    </row>
    <row r="284" spans="1:17" x14ac:dyDescent="0.25">
      <c r="A284" s="106">
        <f t="shared" si="13"/>
        <v>52748</v>
      </c>
      <c r="B284" s="106" t="str">
        <f t="shared" si="14"/>
        <v>Tracker</v>
      </c>
      <c r="C284" s="93">
        <v>30</v>
      </c>
      <c r="D284" s="94">
        <v>5.0810927351713175</v>
      </c>
      <c r="E284" s="94">
        <v>107.22585343933103</v>
      </c>
      <c r="F284" s="94">
        <v>13.116061752319334</v>
      </c>
      <c r="G284" s="94">
        <v>7.9927639546394342</v>
      </c>
      <c r="H284" s="94">
        <v>3.9704644886851312</v>
      </c>
      <c r="I284" s="94">
        <v>62.021057988166817</v>
      </c>
      <c r="J284" s="94">
        <v>10.311342269957064</v>
      </c>
      <c r="K284" s="95">
        <v>155.420050754888</v>
      </c>
      <c r="L284" s="94">
        <f t="shared" si="12"/>
        <v>0</v>
      </c>
      <c r="M284" s="94">
        <v>0</v>
      </c>
      <c r="N284" s="94">
        <v>0</v>
      </c>
      <c r="O284" s="96">
        <v>0</v>
      </c>
      <c r="P284" s="95">
        <v>0</v>
      </c>
      <c r="Q284" s="97">
        <f>+monthly_drivers_0!Q284*1.25</f>
        <v>3.125</v>
      </c>
    </row>
    <row r="285" spans="1:17" x14ac:dyDescent="0.25">
      <c r="A285" s="98">
        <f t="shared" si="13"/>
        <v>52778</v>
      </c>
      <c r="B285" s="98" t="str">
        <f t="shared" si="14"/>
        <v>Tracker</v>
      </c>
      <c r="C285" s="99">
        <v>30</v>
      </c>
      <c r="D285" s="100">
        <v>5.055005333542824</v>
      </c>
      <c r="E285" s="100">
        <v>106.6646568069458</v>
      </c>
      <c r="F285" s="100">
        <v>13.046710800170896</v>
      </c>
      <c r="G285" s="100">
        <v>7.951658112764358</v>
      </c>
      <c r="H285" s="100">
        <v>3.9500737888514985</v>
      </c>
      <c r="I285" s="100">
        <v>61.697631154537184</v>
      </c>
      <c r="J285" s="100">
        <v>10.256808564186095</v>
      </c>
      <c r="K285" s="101">
        <v>155.170629740838</v>
      </c>
      <c r="L285" s="102">
        <f t="shared" si="12"/>
        <v>0</v>
      </c>
      <c r="M285" s="102">
        <v>0</v>
      </c>
      <c r="N285" s="102">
        <v>0</v>
      </c>
      <c r="O285" s="103">
        <v>0</v>
      </c>
      <c r="P285" s="104">
        <v>0</v>
      </c>
      <c r="Q285" s="105">
        <f>+monthly_drivers_0!Q285*1.25</f>
        <v>3.125</v>
      </c>
    </row>
    <row r="286" spans="1:17" x14ac:dyDescent="0.25">
      <c r="A286" s="106">
        <f t="shared" si="13"/>
        <v>52809</v>
      </c>
      <c r="B286" s="106" t="str">
        <f t="shared" si="14"/>
        <v>Tracker</v>
      </c>
      <c r="C286" s="93">
        <v>30</v>
      </c>
      <c r="D286" s="94">
        <v>5.0290521031618107</v>
      </c>
      <c r="E286" s="94">
        <v>106.10637771606446</v>
      </c>
      <c r="F286" s="94">
        <v>12.97772119140625</v>
      </c>
      <c r="G286" s="94">
        <v>7.9107637116909038</v>
      </c>
      <c r="H286" s="94">
        <v>3.9297879663705824</v>
      </c>
      <c r="I286" s="94">
        <v>61.375887063503257</v>
      </c>
      <c r="J286" s="94">
        <v>10.202559152185916</v>
      </c>
      <c r="K286" s="95">
        <v>154.9225042795353</v>
      </c>
      <c r="L286" s="94">
        <f t="shared" si="12"/>
        <v>0</v>
      </c>
      <c r="M286" s="94">
        <v>0</v>
      </c>
      <c r="N286" s="94">
        <v>0</v>
      </c>
      <c r="O286" s="96">
        <v>0</v>
      </c>
      <c r="P286" s="95">
        <v>0</v>
      </c>
      <c r="Q286" s="97">
        <f>+monthly_drivers_0!Q286*1.25</f>
        <v>3.125</v>
      </c>
    </row>
    <row r="287" spans="1:17" x14ac:dyDescent="0.25">
      <c r="A287" s="98">
        <f t="shared" si="13"/>
        <v>52840</v>
      </c>
      <c r="B287" s="98" t="str">
        <f t="shared" si="14"/>
        <v>Tracker</v>
      </c>
      <c r="C287" s="99">
        <v>30</v>
      </c>
      <c r="D287" s="100">
        <v>5.0032323523759841</v>
      </c>
      <c r="E287" s="100">
        <v>105.55100248718261</v>
      </c>
      <c r="F287" s="100">
        <v>12.909091186523435</v>
      </c>
      <c r="G287" s="100">
        <v>7.8700796148776995</v>
      </c>
      <c r="H287" s="100">
        <v>3.9096064552366729</v>
      </c>
      <c r="I287" s="100">
        <v>61.05581560277939</v>
      </c>
      <c r="J287" s="100">
        <v>10.148592753887176</v>
      </c>
      <c r="K287" s="101">
        <v>154.67566843422318</v>
      </c>
      <c r="L287" s="102">
        <f t="shared" si="12"/>
        <v>0</v>
      </c>
      <c r="M287" s="102">
        <v>0</v>
      </c>
      <c r="N287" s="102">
        <v>0</v>
      </c>
      <c r="O287" s="103">
        <v>0</v>
      </c>
      <c r="P287" s="104">
        <v>0</v>
      </c>
      <c r="Q287" s="105">
        <f>+monthly_drivers_0!Q287*1.25</f>
        <v>3.125</v>
      </c>
    </row>
    <row r="288" spans="1:17" x14ac:dyDescent="0.25">
      <c r="A288" s="106">
        <f t="shared" si="13"/>
        <v>52870</v>
      </c>
      <c r="B288" s="106" t="str">
        <f t="shared" si="14"/>
        <v>Tracker</v>
      </c>
      <c r="C288" s="93">
        <v>30</v>
      </c>
      <c r="D288" s="94">
        <v>4.9775454114675508</v>
      </c>
      <c r="E288" s="94">
        <v>104.99851469421387</v>
      </c>
      <c r="F288" s="94">
        <v>12.840818420410153</v>
      </c>
      <c r="G288" s="94">
        <v>7.8296047039031995</v>
      </c>
      <c r="H288" s="94">
        <v>3.8895288225710387</v>
      </c>
      <c r="I288" s="94">
        <v>60.737407770156864</v>
      </c>
      <c r="J288" s="94">
        <v>10.094907231986522</v>
      </c>
      <c r="K288" s="95">
        <v>154.43011516292395</v>
      </c>
      <c r="L288" s="94">
        <f t="shared" si="12"/>
        <v>0</v>
      </c>
      <c r="M288" s="94">
        <v>0</v>
      </c>
      <c r="N288" s="94">
        <v>0</v>
      </c>
      <c r="O288" s="96">
        <v>0</v>
      </c>
      <c r="P288" s="95">
        <v>0</v>
      </c>
      <c r="Q288" s="97">
        <f>+monthly_drivers_0!Q288*1.25</f>
        <v>3.125</v>
      </c>
    </row>
    <row r="289" spans="1:17" x14ac:dyDescent="0.25">
      <c r="A289" s="98">
        <f t="shared" si="13"/>
        <v>52901</v>
      </c>
      <c r="B289" s="98" t="str">
        <f t="shared" si="14"/>
        <v>Tracker</v>
      </c>
      <c r="C289" s="99">
        <v>30</v>
      </c>
      <c r="D289" s="100">
        <v>4.9519905532598489</v>
      </c>
      <c r="E289" s="100">
        <v>104.4489012374878</v>
      </c>
      <c r="F289" s="100">
        <v>12.772901504516598</v>
      </c>
      <c r="G289" s="100">
        <v>7.7893379979133606</v>
      </c>
      <c r="H289" s="100">
        <v>3.8695543551445009</v>
      </c>
      <c r="I289" s="100">
        <v>60.420657111644751</v>
      </c>
      <c r="J289" s="100">
        <v>10.041501826465129</v>
      </c>
      <c r="K289" s="101">
        <v>154.18583774315383</v>
      </c>
      <c r="L289" s="102">
        <f t="shared" si="12"/>
        <v>0</v>
      </c>
      <c r="M289" s="102">
        <v>0</v>
      </c>
      <c r="N289" s="102">
        <v>0</v>
      </c>
      <c r="O289" s="103">
        <v>0</v>
      </c>
      <c r="P289" s="104">
        <v>0</v>
      </c>
      <c r="Q289" s="105">
        <f>+monthly_drivers_0!Q289*1.25</f>
        <v>3.125</v>
      </c>
    </row>
    <row r="290" spans="1:17" x14ac:dyDescent="0.25">
      <c r="A290" s="106">
        <f t="shared" si="13"/>
        <v>52931</v>
      </c>
      <c r="B290" s="106" t="str">
        <f t="shared" si="14"/>
        <v>Tracker</v>
      </c>
      <c r="C290" s="93">
        <v>30</v>
      </c>
      <c r="D290" s="94">
        <v>4.9265670764446252</v>
      </c>
      <c r="E290" s="94">
        <v>103.90214398193361</v>
      </c>
      <c r="F290" s="94">
        <v>12.705338394165041</v>
      </c>
      <c r="G290" s="94">
        <v>7.7492783715724958</v>
      </c>
      <c r="H290" s="94">
        <v>3.8496826146543026</v>
      </c>
      <c r="I290" s="94">
        <v>60.105552146911613</v>
      </c>
      <c r="J290" s="94">
        <v>9.9883749098777752</v>
      </c>
      <c r="K290" s="95">
        <v>153.94282945274193</v>
      </c>
      <c r="L290" s="94">
        <f t="shared" si="12"/>
        <v>0</v>
      </c>
      <c r="M290" s="94">
        <v>0</v>
      </c>
      <c r="N290" s="94">
        <v>0</v>
      </c>
      <c r="O290" s="96">
        <v>0</v>
      </c>
      <c r="P290" s="95">
        <v>0</v>
      </c>
      <c r="Q290" s="97">
        <f>+monthly_drivers_0!Q290*1.25</f>
        <v>3.125</v>
      </c>
    </row>
    <row r="291" spans="1:17" x14ac:dyDescent="0.25">
      <c r="A291" s="98">
        <f t="shared" si="13"/>
        <v>52962</v>
      </c>
      <c r="B291" s="98" t="str">
        <f t="shared" si="14"/>
        <v>Tracker</v>
      </c>
      <c r="C291" s="99">
        <v>30</v>
      </c>
      <c r="D291" s="100">
        <v>4.9012744106054296</v>
      </c>
      <c r="E291" s="100">
        <v>103.35823004531863</v>
      </c>
      <c r="F291" s="100">
        <v>12.63812730407715</v>
      </c>
      <c r="G291" s="100">
        <v>7.7094247140884393</v>
      </c>
      <c r="H291" s="100">
        <v>3.8299130893945699</v>
      </c>
      <c r="I291" s="100">
        <v>59.792085272789009</v>
      </c>
      <c r="J291" s="100">
        <v>9.9355248473286633</v>
      </c>
      <c r="K291" s="101">
        <v>153.70108330016774</v>
      </c>
      <c r="L291" s="102">
        <f t="shared" si="12"/>
        <v>0</v>
      </c>
      <c r="M291" s="102">
        <v>0</v>
      </c>
      <c r="N291" s="102">
        <v>0</v>
      </c>
      <c r="O291" s="103">
        <v>0</v>
      </c>
      <c r="P291" s="104">
        <v>0</v>
      </c>
      <c r="Q291" s="105">
        <f>+monthly_drivers_0!Q291*1.25</f>
        <v>3.125</v>
      </c>
    </row>
    <row r="292" spans="1:17" x14ac:dyDescent="0.25">
      <c r="A292" s="106">
        <f t="shared" si="13"/>
        <v>52993</v>
      </c>
      <c r="B292" s="106" t="str">
        <f t="shared" si="14"/>
        <v>Tracker</v>
      </c>
      <c r="C292" s="93">
        <v>30</v>
      </c>
      <c r="D292" s="94">
        <v>4.8761117368936535</v>
      </c>
      <c r="E292" s="94">
        <v>102.81714308166507</v>
      </c>
      <c r="F292" s="94">
        <v>12.57126625061035</v>
      </c>
      <c r="G292" s="94">
        <v>7.6697760756015789</v>
      </c>
      <c r="H292" s="94">
        <v>3.8102452117800718</v>
      </c>
      <c r="I292" s="94">
        <v>59.480246710300442</v>
      </c>
      <c r="J292" s="94">
        <v>9.8829501841068286</v>
      </c>
      <c r="K292" s="95">
        <v>153.46059326573277</v>
      </c>
      <c r="L292" s="94">
        <f t="shared" si="12"/>
        <v>0</v>
      </c>
      <c r="M292" s="94">
        <v>0</v>
      </c>
      <c r="N292" s="94">
        <v>0</v>
      </c>
      <c r="O292" s="96">
        <v>0</v>
      </c>
      <c r="P292" s="95">
        <v>0</v>
      </c>
      <c r="Q292" s="97">
        <f>+monthly_drivers_0!Q292*1.25</f>
        <v>3.125</v>
      </c>
    </row>
    <row r="293" spans="1:17" x14ac:dyDescent="0.25">
      <c r="A293" s="98">
        <f t="shared" si="13"/>
        <v>53021</v>
      </c>
      <c r="B293" s="98" t="str">
        <f t="shared" si="14"/>
        <v>Tracker</v>
      </c>
      <c r="C293" s="99">
        <v>30</v>
      </c>
      <c r="D293" s="100">
        <v>4.8510784733295447</v>
      </c>
      <c r="E293" s="100">
        <v>102.27886943054199</v>
      </c>
      <c r="F293" s="100">
        <v>12.504753311157224</v>
      </c>
      <c r="G293" s="100">
        <v>7.6303313300609608</v>
      </c>
      <c r="H293" s="100">
        <v>3.7906783853769301</v>
      </c>
      <c r="I293" s="100">
        <v>59.170030248165126</v>
      </c>
      <c r="J293" s="100">
        <v>9.8306493713259684</v>
      </c>
      <c r="K293" s="101">
        <v>153.22135232490862</v>
      </c>
      <c r="L293" s="102">
        <f t="shared" si="12"/>
        <v>0</v>
      </c>
      <c r="M293" s="102">
        <v>0</v>
      </c>
      <c r="N293" s="102">
        <v>0</v>
      </c>
      <c r="O293" s="103">
        <v>0</v>
      </c>
      <c r="P293" s="104">
        <v>0</v>
      </c>
      <c r="Q293" s="105">
        <f>+monthly_drivers_0!Q293*1.25</f>
        <v>3.125</v>
      </c>
    </row>
    <row r="294" spans="1:17" x14ac:dyDescent="0.25">
      <c r="A294" s="106">
        <f t="shared" si="13"/>
        <v>53052</v>
      </c>
      <c r="B294" s="106" t="str">
        <f t="shared" si="14"/>
        <v>Tracker</v>
      </c>
      <c r="C294" s="93">
        <v>30</v>
      </c>
      <c r="D294" s="94">
        <v>4.8261739562749852</v>
      </c>
      <c r="E294" s="94">
        <v>101.7433950920105</v>
      </c>
      <c r="F294" s="94">
        <v>12.438587020874023</v>
      </c>
      <c r="G294" s="94">
        <v>7.5910894207954396</v>
      </c>
      <c r="H294" s="94">
        <v>3.771212293773889</v>
      </c>
      <c r="I294" s="94">
        <v>58.861425930500026</v>
      </c>
      <c r="J294" s="94">
        <v>9.7786213758587834</v>
      </c>
      <c r="K294" s="95">
        <v>152.98335496379809</v>
      </c>
      <c r="L294" s="94">
        <f t="shared" si="12"/>
        <v>0</v>
      </c>
      <c r="M294" s="94">
        <v>0</v>
      </c>
      <c r="N294" s="94">
        <v>0</v>
      </c>
      <c r="O294" s="96">
        <v>0</v>
      </c>
      <c r="P294" s="95">
        <v>0</v>
      </c>
      <c r="Q294" s="97">
        <f>+monthly_drivers_0!Q294*1.25</f>
        <v>3.125</v>
      </c>
    </row>
    <row r="295" spans="1:17" x14ac:dyDescent="0.25">
      <c r="A295" s="98">
        <f t="shared" si="13"/>
        <v>53082</v>
      </c>
      <c r="B295" s="98" t="str">
        <f t="shared" si="14"/>
        <v>Tracker</v>
      </c>
      <c r="C295" s="99">
        <v>30</v>
      </c>
      <c r="D295" s="100">
        <v>4.8013975063562402</v>
      </c>
      <c r="E295" s="100">
        <v>101.21070416259766</v>
      </c>
      <c r="F295" s="100">
        <v>12.372765396118162</v>
      </c>
      <c r="G295" s="100">
        <v>7.5520493819713597</v>
      </c>
      <c r="H295" s="100">
        <v>3.7518462685644627</v>
      </c>
      <c r="I295" s="100">
        <v>58.554427060127253</v>
      </c>
      <c r="J295" s="100">
        <v>9.7268645423650746</v>
      </c>
      <c r="K295" s="101">
        <v>152.74659342646416</v>
      </c>
      <c r="L295" s="102">
        <f t="shared" si="12"/>
        <v>0</v>
      </c>
      <c r="M295" s="102">
        <v>0</v>
      </c>
      <c r="N295" s="102">
        <v>0</v>
      </c>
      <c r="O295" s="103">
        <v>0</v>
      </c>
      <c r="P295" s="104">
        <v>0</v>
      </c>
      <c r="Q295" s="105">
        <f>+monthly_drivers_0!Q295*1.25</f>
        <v>3.125</v>
      </c>
    </row>
    <row r="296" spans="1:17" x14ac:dyDescent="0.25">
      <c r="A296" s="106">
        <f t="shared" si="13"/>
        <v>53113</v>
      </c>
      <c r="B296" s="106" t="str">
        <f t="shared" si="14"/>
        <v>Tracker</v>
      </c>
      <c r="C296" s="93">
        <v>30</v>
      </c>
      <c r="D296" s="94">
        <v>4.7767484470605845</v>
      </c>
      <c r="E296" s="94">
        <v>100.68078145980834</v>
      </c>
      <c r="F296" s="94">
        <v>12.307286300659182</v>
      </c>
      <c r="G296" s="94">
        <v>7.5132101643085472</v>
      </c>
      <c r="H296" s="94">
        <v>3.7325798468142741</v>
      </c>
      <c r="I296" s="94">
        <v>58.249021263122557</v>
      </c>
      <c r="J296" s="94">
        <v>9.6753772603869432</v>
      </c>
      <c r="K296" s="95">
        <v>152.51106207690205</v>
      </c>
      <c r="L296" s="94">
        <f t="shared" si="12"/>
        <v>65</v>
      </c>
      <c r="M296" s="94">
        <v>0</v>
      </c>
      <c r="N296" s="94">
        <v>0</v>
      </c>
      <c r="O296" s="96">
        <v>0</v>
      </c>
      <c r="P296" s="95">
        <v>65</v>
      </c>
      <c r="Q296" s="97">
        <f>+monthly_drivers_0!Q296*1.25</f>
        <v>3.125</v>
      </c>
    </row>
    <row r="297" spans="1:17" x14ac:dyDescent="0.25">
      <c r="A297" s="98">
        <f t="shared" si="13"/>
        <v>53143</v>
      </c>
      <c r="B297" s="98" t="str">
        <f t="shared" si="14"/>
        <v>Tracker</v>
      </c>
      <c r="C297" s="99">
        <v>30</v>
      </c>
      <c r="D297" s="100">
        <v>4.7368151715993889</v>
      </c>
      <c r="E297" s="100">
        <v>100.07655866241454</v>
      </c>
      <c r="F297" s="100">
        <v>12.242148483276369</v>
      </c>
      <c r="G297" s="100">
        <v>7.4745705697536486</v>
      </c>
      <c r="H297" s="100">
        <v>3.6999278325736524</v>
      </c>
      <c r="I297" s="100">
        <v>57.877781050205229</v>
      </c>
      <c r="J297" s="100">
        <v>9.6241583826541905</v>
      </c>
      <c r="K297" s="101">
        <v>151.60675342967178</v>
      </c>
      <c r="L297" s="102">
        <f t="shared" si="12"/>
        <v>0</v>
      </c>
      <c r="M297" s="102">
        <v>0</v>
      </c>
      <c r="N297" s="102">
        <v>0</v>
      </c>
      <c r="O297" s="103">
        <v>0</v>
      </c>
      <c r="P297" s="104">
        <v>0</v>
      </c>
      <c r="Q297" s="105">
        <f>+monthly_drivers_0!Q297*1.25</f>
        <v>3.125</v>
      </c>
    </row>
    <row r="298" spans="1:17" x14ac:dyDescent="0.25">
      <c r="A298" s="106">
        <f t="shared" si="13"/>
        <v>53174</v>
      </c>
      <c r="B298" s="106" t="str">
        <f t="shared" si="14"/>
        <v>Tracker</v>
      </c>
      <c r="C298" s="93">
        <v>30</v>
      </c>
      <c r="D298" s="94">
        <v>4.7124982261657715</v>
      </c>
      <c r="E298" s="94">
        <v>99.552526504516621</v>
      </c>
      <c r="F298" s="94">
        <v>12.177349807739258</v>
      </c>
      <c r="G298" s="94">
        <v>7.4361298122405994</v>
      </c>
      <c r="H298" s="94">
        <v>3.680928377270698</v>
      </c>
      <c r="I298" s="94">
        <v>57.575888759136205</v>
      </c>
      <c r="J298" s="94">
        <v>9.5732063907980915</v>
      </c>
      <c r="K298" s="95">
        <v>151.37366244963746</v>
      </c>
      <c r="L298" s="94">
        <f t="shared" si="12"/>
        <v>0</v>
      </c>
      <c r="M298" s="94">
        <v>0</v>
      </c>
      <c r="N298" s="94">
        <v>0</v>
      </c>
      <c r="O298" s="96">
        <v>0</v>
      </c>
      <c r="P298" s="95">
        <v>0</v>
      </c>
      <c r="Q298" s="97">
        <f>+monthly_drivers_0!Q298*1.25</f>
        <v>3.125</v>
      </c>
    </row>
    <row r="299" spans="1:17" x14ac:dyDescent="0.25">
      <c r="A299" s="98">
        <f t="shared" si="13"/>
        <v>53205</v>
      </c>
      <c r="B299" s="98" t="str">
        <f t="shared" si="14"/>
        <v>Tracker</v>
      </c>
      <c r="C299" s="99">
        <v>30</v>
      </c>
      <c r="D299" s="100">
        <v>4.6883062870502465</v>
      </c>
      <c r="E299" s="100">
        <v>99.031218166351337</v>
      </c>
      <c r="F299" s="100">
        <v>12.112888320922856</v>
      </c>
      <c r="G299" s="100">
        <v>7.3978866970539103</v>
      </c>
      <c r="H299" s="100">
        <v>3.6620265746712688</v>
      </c>
      <c r="I299" s="100">
        <v>57.275566602706888</v>
      </c>
      <c r="J299" s="100">
        <v>9.5225196756124504</v>
      </c>
      <c r="K299" s="101">
        <v>151.1417818724085</v>
      </c>
      <c r="L299" s="102">
        <f t="shared" si="12"/>
        <v>48.75</v>
      </c>
      <c r="M299" s="102">
        <v>0</v>
      </c>
      <c r="N299" s="102">
        <v>0</v>
      </c>
      <c r="O299" s="103">
        <v>0</v>
      </c>
      <c r="P299" s="104">
        <v>48.75</v>
      </c>
      <c r="Q299" s="105">
        <f>+monthly_drivers_0!Q299*1.25</f>
        <v>3.125</v>
      </c>
    </row>
    <row r="300" spans="1:17" x14ac:dyDescent="0.25">
      <c r="A300" s="106">
        <f t="shared" si="13"/>
        <v>53235</v>
      </c>
      <c r="B300" s="106" t="str">
        <f t="shared" si="14"/>
        <v>Tracker</v>
      </c>
      <c r="C300" s="93">
        <v>30</v>
      </c>
      <c r="D300" s="94">
        <v>4.6537698665857308</v>
      </c>
      <c r="E300" s="94">
        <v>98.460274047851556</v>
      </c>
      <c r="F300" s="94">
        <v>12.048762649536132</v>
      </c>
      <c r="G300" s="94">
        <v>7.35984030485153</v>
      </c>
      <c r="H300" s="94">
        <v>3.6373332579433915</v>
      </c>
      <c r="I300" s="94">
        <v>56.947359721183773</v>
      </c>
      <c r="J300" s="94">
        <v>9.4720971528291713</v>
      </c>
      <c r="K300" s="95">
        <v>150.61860548046047</v>
      </c>
      <c r="L300" s="94">
        <f t="shared" si="12"/>
        <v>0</v>
      </c>
      <c r="M300" s="94">
        <v>0</v>
      </c>
      <c r="N300" s="94">
        <v>0</v>
      </c>
      <c r="O300" s="96">
        <v>0</v>
      </c>
      <c r="P300" s="95">
        <v>0</v>
      </c>
      <c r="Q300" s="97">
        <f>+monthly_drivers_0!Q300*1.25</f>
        <v>3.125</v>
      </c>
    </row>
    <row r="301" spans="1:17" x14ac:dyDescent="0.25">
      <c r="A301" s="98">
        <f t="shared" si="13"/>
        <v>53266</v>
      </c>
      <c r="B301" s="98" t="str">
        <f t="shared" si="14"/>
        <v>Tracker</v>
      </c>
      <c r="C301" s="99">
        <v>30</v>
      </c>
      <c r="D301" s="100">
        <v>4.6298544172048572</v>
      </c>
      <c r="E301" s="100">
        <v>97.94451080322267</v>
      </c>
      <c r="F301" s="100">
        <v>11.984970809936527</v>
      </c>
      <c r="G301" s="100">
        <v>7.3219894638061538</v>
      </c>
      <c r="H301" s="100">
        <v>3.6186412995606663</v>
      </c>
      <c r="I301" s="100">
        <v>56.650227148056047</v>
      </c>
      <c r="J301" s="100">
        <v>9.4219373014569285</v>
      </c>
      <c r="K301" s="101">
        <v>150.38912692215109</v>
      </c>
      <c r="L301" s="102">
        <f t="shared" si="12"/>
        <v>0</v>
      </c>
      <c r="M301" s="102">
        <v>0</v>
      </c>
      <c r="N301" s="102">
        <v>0</v>
      </c>
      <c r="O301" s="103">
        <v>0</v>
      </c>
      <c r="P301" s="104">
        <v>0</v>
      </c>
      <c r="Q301" s="105">
        <f>+monthly_drivers_0!Q301*1.25</f>
        <v>3.125</v>
      </c>
    </row>
    <row r="302" spans="1:17" x14ac:dyDescent="0.25">
      <c r="A302" s="106">
        <f t="shared" si="13"/>
        <v>53296</v>
      </c>
      <c r="B302" s="106" t="str">
        <f t="shared" si="14"/>
        <v>Tracker</v>
      </c>
      <c r="C302" s="93">
        <v>30</v>
      </c>
      <c r="D302" s="94">
        <v>4.6060619713067998</v>
      </c>
      <c r="E302" s="94">
        <v>97.43142767333984</v>
      </c>
      <c r="F302" s="94">
        <v>11.921511215209964</v>
      </c>
      <c r="G302" s="94">
        <v>7.2843332850933065</v>
      </c>
      <c r="H302" s="94">
        <v>3.6000454577356575</v>
      </c>
      <c r="I302" s="94">
        <v>56.354639453887941</v>
      </c>
      <c r="J302" s="94">
        <v>9.3720389612317092</v>
      </c>
      <c r="K302" s="95">
        <v>150.16084047615345</v>
      </c>
      <c r="L302" s="94">
        <f t="shared" si="12"/>
        <v>0</v>
      </c>
      <c r="M302" s="94">
        <v>0</v>
      </c>
      <c r="N302" s="94">
        <v>0</v>
      </c>
      <c r="O302" s="96">
        <v>0</v>
      </c>
      <c r="P302" s="95">
        <v>0</v>
      </c>
      <c r="Q302" s="97">
        <f>+monthly_drivers_0!Q302*1.25</f>
        <v>3.125</v>
      </c>
    </row>
    <row r="303" spans="1:17" x14ac:dyDescent="0.25">
      <c r="A303" s="98">
        <f t="shared" si="13"/>
        <v>53327</v>
      </c>
      <c r="B303" s="98" t="str">
        <f t="shared" si="14"/>
        <v>Tracker</v>
      </c>
      <c r="C303" s="99">
        <v>30</v>
      </c>
      <c r="D303" s="100">
        <v>4.5823918768167493</v>
      </c>
      <c r="E303" s="100">
        <v>96.921010253906246</v>
      </c>
      <c r="F303" s="100">
        <v>11.858381790161133</v>
      </c>
      <c r="G303" s="100">
        <v>7.2468708794117003</v>
      </c>
      <c r="H303" s="100">
        <v>3.5815452714562417</v>
      </c>
      <c r="I303" s="100">
        <v>56.060588217735294</v>
      </c>
      <c r="J303" s="100">
        <v>9.3224002487063409</v>
      </c>
      <c r="K303" s="101">
        <v>149.93373967562434</v>
      </c>
      <c r="L303" s="102">
        <f t="shared" si="12"/>
        <v>0</v>
      </c>
      <c r="M303" s="102">
        <v>0</v>
      </c>
      <c r="N303" s="102">
        <v>0</v>
      </c>
      <c r="O303" s="103">
        <v>0</v>
      </c>
      <c r="P303" s="104">
        <v>0</v>
      </c>
      <c r="Q303" s="105">
        <f>+monthly_drivers_0!Q303*1.25</f>
        <v>3.125</v>
      </c>
    </row>
    <row r="304" spans="1:17" x14ac:dyDescent="0.25">
      <c r="A304" s="106">
        <f t="shared" si="13"/>
        <v>53358</v>
      </c>
      <c r="B304" s="106" t="str">
        <f t="shared" si="14"/>
        <v>Tracker</v>
      </c>
      <c r="C304" s="93">
        <v>30</v>
      </c>
      <c r="D304" s="94">
        <v>4.5588434684276553</v>
      </c>
      <c r="E304" s="94">
        <v>96.41324407958983</v>
      </c>
      <c r="F304" s="94">
        <v>11.795581268310547</v>
      </c>
      <c r="G304" s="94">
        <v>7.2096011059284217</v>
      </c>
      <c r="H304" s="94">
        <v>3.5631402300894259</v>
      </c>
      <c r="I304" s="94">
        <v>55.768062470436107</v>
      </c>
      <c r="J304" s="94">
        <v>9.2730202599167804</v>
      </c>
      <c r="K304" s="95">
        <v>149.70781743048508</v>
      </c>
      <c r="L304" s="94">
        <f t="shared" si="12"/>
        <v>0</v>
      </c>
      <c r="M304" s="94">
        <v>0</v>
      </c>
      <c r="N304" s="94">
        <v>0</v>
      </c>
      <c r="O304" s="96">
        <v>0</v>
      </c>
      <c r="P304" s="95">
        <v>0</v>
      </c>
      <c r="Q304" s="97">
        <f>+monthly_drivers_0!Q304*1.25</f>
        <v>3.125</v>
      </c>
    </row>
    <row r="305" spans="1:17" x14ac:dyDescent="0.25">
      <c r="A305" s="98">
        <f t="shared" si="13"/>
        <v>53386</v>
      </c>
      <c r="B305" s="98" t="str">
        <f t="shared" si="14"/>
        <v>Tracker</v>
      </c>
      <c r="C305" s="99">
        <v>30</v>
      </c>
      <c r="D305" s="100">
        <v>4.535416194438934</v>
      </c>
      <c r="E305" s="100">
        <v>95.908117126464887</v>
      </c>
      <c r="F305" s="100">
        <v>11.733107521057129</v>
      </c>
      <c r="G305" s="100">
        <v>7.1725229990482333</v>
      </c>
      <c r="H305" s="100">
        <v>3.5448298007547852</v>
      </c>
      <c r="I305" s="100">
        <v>55.47705811452866</v>
      </c>
      <c r="J305" s="100">
        <v>9.2238974996209144</v>
      </c>
      <c r="K305" s="101">
        <v>149.4830689380635</v>
      </c>
      <c r="L305" s="102">
        <f t="shared" si="12"/>
        <v>0</v>
      </c>
      <c r="M305" s="102">
        <v>0</v>
      </c>
      <c r="N305" s="102">
        <v>0</v>
      </c>
      <c r="O305" s="103">
        <v>0</v>
      </c>
      <c r="P305" s="104">
        <v>0</v>
      </c>
      <c r="Q305" s="105">
        <f>+monthly_drivers_0!Q305*1.25</f>
        <v>3.125</v>
      </c>
    </row>
    <row r="306" spans="1:17" x14ac:dyDescent="0.25">
      <c r="A306" s="106">
        <f t="shared" si="13"/>
        <v>53417</v>
      </c>
      <c r="B306" s="106" t="str">
        <f t="shared" si="14"/>
        <v>Tracker</v>
      </c>
      <c r="C306" s="93">
        <v>30</v>
      </c>
      <c r="D306" s="94">
        <v>4.5121093783378603</v>
      </c>
      <c r="E306" s="94">
        <v>95.405613403320302</v>
      </c>
      <c r="F306" s="94">
        <v>11.67095896911621</v>
      </c>
      <c r="G306" s="94">
        <v>7.1356355972290029</v>
      </c>
      <c r="H306" s="94">
        <v>3.5266135348379613</v>
      </c>
      <c r="I306" s="94">
        <v>55.187563139438637</v>
      </c>
      <c r="J306" s="94">
        <v>9.1750305217504522</v>
      </c>
      <c r="K306" s="95">
        <v>149.25948723970544</v>
      </c>
      <c r="L306" s="94">
        <f t="shared" si="12"/>
        <v>0</v>
      </c>
      <c r="M306" s="94">
        <v>0</v>
      </c>
      <c r="N306" s="94">
        <v>0</v>
      </c>
      <c r="O306" s="96">
        <v>0</v>
      </c>
      <c r="P306" s="95">
        <v>0</v>
      </c>
      <c r="Q306" s="97">
        <f>+monthly_drivers_0!Q306*1.25</f>
        <v>3.125</v>
      </c>
    </row>
    <row r="307" spans="1:17" x14ac:dyDescent="0.25">
      <c r="A307" s="98">
        <f t="shared" si="13"/>
        <v>53447</v>
      </c>
      <c r="B307" s="98" t="str">
        <f t="shared" si="14"/>
        <v>Tracker</v>
      </c>
      <c r="C307" s="99">
        <v>30</v>
      </c>
      <c r="D307" s="100">
        <v>4.4889223680496215</v>
      </c>
      <c r="E307" s="100">
        <v>94.905720275878934</v>
      </c>
      <c r="F307" s="100">
        <v>11.609133949279787</v>
      </c>
      <c r="G307" s="100">
        <v>7.0989378623962391</v>
      </c>
      <c r="H307" s="100">
        <v>3.5084908974617726</v>
      </c>
      <c r="I307" s="100">
        <v>54.899573523998257</v>
      </c>
      <c r="J307" s="100">
        <v>9.1264179793596263</v>
      </c>
      <c r="K307" s="101">
        <v>149.03706640139598</v>
      </c>
      <c r="L307" s="102">
        <f t="shared" si="12"/>
        <v>0</v>
      </c>
      <c r="M307" s="102">
        <v>0</v>
      </c>
      <c r="N307" s="102">
        <v>0</v>
      </c>
      <c r="O307" s="103">
        <v>0</v>
      </c>
      <c r="P307" s="104">
        <v>0</v>
      </c>
      <c r="Q307" s="105">
        <f>+monthly_drivers_0!Q307*1.25</f>
        <v>3.125</v>
      </c>
    </row>
    <row r="308" spans="1:17" x14ac:dyDescent="0.25">
      <c r="A308" s="106">
        <f t="shared" si="13"/>
        <v>53478</v>
      </c>
      <c r="B308" s="106" t="str">
        <f t="shared" si="14"/>
        <v>Tracker</v>
      </c>
      <c r="C308" s="93">
        <v>30</v>
      </c>
      <c r="D308" s="94">
        <v>4.4658546292781836</v>
      </c>
      <c r="E308" s="94">
        <v>94.408423950195314</v>
      </c>
      <c r="F308" s="94">
        <v>11.547630706787107</v>
      </c>
      <c r="G308" s="94">
        <v>7.0624288291931148</v>
      </c>
      <c r="H308" s="94">
        <v>3.4904615239053971</v>
      </c>
      <c r="I308" s="94">
        <v>54.613078625679023</v>
      </c>
      <c r="J308" s="94">
        <v>9.0780587663054462</v>
      </c>
      <c r="K308" s="95">
        <v>148.81580078639371</v>
      </c>
      <c r="L308" s="94">
        <f t="shared" si="12"/>
        <v>0</v>
      </c>
      <c r="M308" s="94">
        <v>0</v>
      </c>
      <c r="N308" s="94">
        <v>0</v>
      </c>
      <c r="O308" s="96">
        <v>0</v>
      </c>
      <c r="P308" s="95">
        <v>0</v>
      </c>
      <c r="Q308" s="97">
        <f>+monthly_drivers_0!Q308*1.25</f>
        <v>3.125</v>
      </c>
    </row>
    <row r="309" spans="1:17" x14ac:dyDescent="0.25">
      <c r="A309" s="98">
        <f t="shared" si="13"/>
        <v>53508</v>
      </c>
      <c r="B309" s="98" t="str">
        <f t="shared" si="14"/>
        <v>Tracker</v>
      </c>
      <c r="C309" s="99">
        <v>30</v>
      </c>
      <c r="D309" s="100">
        <v>4.4429054861068717</v>
      </c>
      <c r="E309" s="100">
        <v>93.913710937500014</v>
      </c>
      <c r="F309" s="100">
        <v>11.486447715759278</v>
      </c>
      <c r="G309" s="100">
        <v>7.0261076009273538</v>
      </c>
      <c r="H309" s="100">
        <v>3.4725247990787032</v>
      </c>
      <c r="I309" s="100">
        <v>54.328071056365971</v>
      </c>
      <c r="J309" s="100">
        <v>9.0299514174461351</v>
      </c>
      <c r="K309" s="101">
        <v>148.59568332390492</v>
      </c>
      <c r="L309" s="102">
        <f t="shared" si="12"/>
        <v>0</v>
      </c>
      <c r="M309" s="102">
        <v>0</v>
      </c>
      <c r="N309" s="102">
        <v>0</v>
      </c>
      <c r="O309" s="103">
        <v>0</v>
      </c>
      <c r="P309" s="104">
        <v>0</v>
      </c>
      <c r="Q309" s="105">
        <f>+monthly_drivers_0!Q309*1.25</f>
        <v>3.125</v>
      </c>
    </row>
    <row r="310" spans="1:17" x14ac:dyDescent="0.25">
      <c r="A310" s="106">
        <f t="shared" si="13"/>
        <v>53539</v>
      </c>
      <c r="B310" s="106" t="str">
        <f t="shared" si="14"/>
        <v>Tracker</v>
      </c>
      <c r="C310" s="93">
        <v>30</v>
      </c>
      <c r="D310" s="94">
        <v>4.4200743899345394</v>
      </c>
      <c r="E310" s="94">
        <v>93.42156713867189</v>
      </c>
      <c r="F310" s="94">
        <v>11.425583114624022</v>
      </c>
      <c r="G310" s="94">
        <v>6.9899731547832493</v>
      </c>
      <c r="H310" s="94">
        <v>3.4546803582608696</v>
      </c>
      <c r="I310" s="94">
        <v>54.044544184207922</v>
      </c>
      <c r="J310" s="94">
        <v>8.9820945705771429</v>
      </c>
      <c r="K310" s="95">
        <v>148.37670918000214</v>
      </c>
      <c r="L310" s="94">
        <f t="shared" si="12"/>
        <v>0</v>
      </c>
      <c r="M310" s="94">
        <v>0</v>
      </c>
      <c r="N310" s="94">
        <v>0</v>
      </c>
      <c r="O310" s="96">
        <v>0</v>
      </c>
      <c r="P310" s="95">
        <v>0</v>
      </c>
      <c r="Q310" s="97">
        <f>+monthly_drivers_0!Q310*1.25</f>
        <v>3.125</v>
      </c>
    </row>
    <row r="311" spans="1:17" x14ac:dyDescent="0.25">
      <c r="A311" s="98">
        <f t="shared" si="13"/>
        <v>53570</v>
      </c>
      <c r="B311" s="98" t="str">
        <f t="shared" si="14"/>
        <v>Tracker</v>
      </c>
      <c r="C311" s="99">
        <v>30</v>
      </c>
      <c r="D311" s="100">
        <v>4.3973606760501855</v>
      </c>
      <c r="E311" s="100">
        <v>92.931979858398421</v>
      </c>
      <c r="F311" s="100">
        <v>11.365035224914552</v>
      </c>
      <c r="G311" s="100">
        <v>6.954024525403975</v>
      </c>
      <c r="H311" s="100">
        <v>3.4369276802688842</v>
      </c>
      <c r="I311" s="100">
        <v>53.762488900184636</v>
      </c>
      <c r="J311" s="100">
        <v>8.9344869661331181</v>
      </c>
      <c r="K311" s="101">
        <v>148.1588716181098</v>
      </c>
      <c r="L311" s="102">
        <f t="shared" si="12"/>
        <v>0</v>
      </c>
      <c r="M311" s="102">
        <v>0</v>
      </c>
      <c r="N311" s="102">
        <v>0</v>
      </c>
      <c r="O311" s="103">
        <v>0</v>
      </c>
      <c r="P311" s="104">
        <v>0</v>
      </c>
      <c r="Q311" s="105">
        <f>+monthly_drivers_0!Q311*1.25</f>
        <v>3.125</v>
      </c>
    </row>
    <row r="312" spans="1:17" x14ac:dyDescent="0.25">
      <c r="A312" s="106">
        <f t="shared" si="13"/>
        <v>53600</v>
      </c>
      <c r="B312" s="106" t="str">
        <f t="shared" si="14"/>
        <v>Tracker</v>
      </c>
      <c r="C312" s="93">
        <v>30</v>
      </c>
      <c r="D312" s="94">
        <v>4.3747637761831299</v>
      </c>
      <c r="E312" s="94">
        <v>92.44493511962888</v>
      </c>
      <c r="F312" s="94">
        <v>11.304802581787111</v>
      </c>
      <c r="G312" s="94">
        <v>6.9182607588768033</v>
      </c>
      <c r="H312" s="94">
        <v>3.4192662466764454</v>
      </c>
      <c r="I312" s="94">
        <v>53.481899568557743</v>
      </c>
      <c r="J312" s="94">
        <v>8.8871272690892233</v>
      </c>
      <c r="K312" s="95">
        <v>147.94216539587643</v>
      </c>
      <c r="L312" s="94">
        <f t="shared" si="12"/>
        <v>0</v>
      </c>
      <c r="M312" s="94">
        <v>0</v>
      </c>
      <c r="N312" s="94">
        <v>0</v>
      </c>
      <c r="O312" s="96">
        <v>0</v>
      </c>
      <c r="P312" s="95">
        <v>0</v>
      </c>
      <c r="Q312" s="97">
        <f>+monthly_drivers_0!Q312*1.25</f>
        <v>3.125</v>
      </c>
    </row>
    <row r="313" spans="1:17" x14ac:dyDescent="0.25">
      <c r="A313" s="98">
        <f t="shared" si="13"/>
        <v>53631</v>
      </c>
      <c r="B313" s="98" t="str">
        <f t="shared" si="14"/>
        <v>Tracker</v>
      </c>
      <c r="C313" s="99">
        <v>30</v>
      </c>
      <c r="D313" s="100">
        <v>4.3522830682992941</v>
      </c>
      <c r="E313" s="100">
        <v>91.960419433593728</v>
      </c>
      <c r="F313" s="100">
        <v>11.244883300781249</v>
      </c>
      <c r="G313" s="100">
        <v>6.8826809809207932</v>
      </c>
      <c r="H313" s="100">
        <v>3.4016956693083049</v>
      </c>
      <c r="I313" s="100">
        <v>53.202766057968141</v>
      </c>
      <c r="J313" s="100">
        <v>8.8400140894651429</v>
      </c>
      <c r="K313" s="101">
        <v>147.72658335914932</v>
      </c>
      <c r="L313" s="102">
        <f t="shared" si="12"/>
        <v>0</v>
      </c>
      <c r="M313" s="102">
        <v>0</v>
      </c>
      <c r="N313" s="102">
        <v>0</v>
      </c>
      <c r="O313" s="103">
        <v>0</v>
      </c>
      <c r="P313" s="104">
        <v>0</v>
      </c>
      <c r="Q313" s="105">
        <f>+monthly_drivers_0!Q313*1.25</f>
        <v>3.125</v>
      </c>
    </row>
    <row r="314" spans="1:17" x14ac:dyDescent="0.25">
      <c r="A314" s="106">
        <f t="shared" si="13"/>
        <v>53661</v>
      </c>
      <c r="B314" s="106" t="str">
        <f t="shared" si="14"/>
        <v>Tracker</v>
      </c>
      <c r="C314" s="93">
        <v>30</v>
      </c>
      <c r="D314" s="94">
        <v>4.2877907372713091</v>
      </c>
      <c r="E314" s="94">
        <v>90.562312194824216</v>
      </c>
      <c r="F314" s="94">
        <v>11.071311996459963</v>
      </c>
      <c r="G314" s="94">
        <v>6.8035677387714388</v>
      </c>
      <c r="H314" s="94">
        <v>3.3526200592070818</v>
      </c>
      <c r="I314" s="94">
        <v>52.422743313789368</v>
      </c>
      <c r="J314" s="94">
        <v>8.7076734102368363</v>
      </c>
      <c r="K314" s="95">
        <v>143.84905540783987</v>
      </c>
      <c r="L314" s="94">
        <f t="shared" si="12"/>
        <v>0</v>
      </c>
      <c r="M314" s="94">
        <v>0</v>
      </c>
      <c r="N314" s="94">
        <v>0</v>
      </c>
      <c r="O314" s="96">
        <v>0</v>
      </c>
      <c r="P314" s="95">
        <v>0</v>
      </c>
      <c r="Q314" s="97">
        <f>+monthly_drivers_0!Q314*1.25</f>
        <v>3.125</v>
      </c>
    </row>
    <row r="315" spans="1:17" x14ac:dyDescent="0.25">
      <c r="A315" s="98">
        <f t="shared" si="13"/>
        <v>53692</v>
      </c>
      <c r="B315" s="98" t="str">
        <f t="shared" si="14"/>
        <v>Tracker</v>
      </c>
      <c r="C315" s="99">
        <v>30</v>
      </c>
      <c r="D315" s="100">
        <v>4.2657572907209396</v>
      </c>
      <c r="E315" s="100">
        <v>90.090821350097684</v>
      </c>
      <c r="F315" s="100">
        <v>11.013010620117187</v>
      </c>
      <c r="G315" s="100">
        <v>6.7685778460502606</v>
      </c>
      <c r="H315" s="100">
        <v>3.3353921820372339</v>
      </c>
      <c r="I315" s="100">
        <v>52.150891323566441</v>
      </c>
      <c r="J315" s="100">
        <v>8.6617965249419218</v>
      </c>
      <c r="K315" s="101">
        <v>143.63930517054354</v>
      </c>
      <c r="L315" s="102">
        <f t="shared" si="12"/>
        <v>0</v>
      </c>
      <c r="M315" s="102">
        <v>0</v>
      </c>
      <c r="N315" s="102">
        <v>0</v>
      </c>
      <c r="O315" s="103">
        <v>0</v>
      </c>
      <c r="P315" s="104">
        <v>0</v>
      </c>
      <c r="Q315" s="105">
        <f>+monthly_drivers_0!Q315*1.25</f>
        <v>3.125</v>
      </c>
    </row>
    <row r="316" spans="1:17" x14ac:dyDescent="0.25">
      <c r="A316" s="106">
        <f t="shared" si="13"/>
        <v>53723</v>
      </c>
      <c r="B316" s="106" t="str">
        <f t="shared" si="14"/>
        <v>Tracker</v>
      </c>
      <c r="C316" s="93">
        <v>30</v>
      </c>
      <c r="D316" s="94">
        <v>4.2438371250629414</v>
      </c>
      <c r="E316" s="94">
        <v>89.621751159667951</v>
      </c>
      <c r="F316" s="94">
        <v>10.955009231567386</v>
      </c>
      <c r="G316" s="94">
        <v>6.7337679398059844</v>
      </c>
      <c r="H316" s="94">
        <v>3.3182528842091559</v>
      </c>
      <c r="I316" s="94">
        <v>51.880433165073391</v>
      </c>
      <c r="J316" s="94">
        <v>8.6161559833288202</v>
      </c>
      <c r="K316" s="95">
        <v>143.43063459778861</v>
      </c>
      <c r="L316" s="94">
        <f t="shared" si="12"/>
        <v>0</v>
      </c>
      <c r="M316" s="94">
        <v>0</v>
      </c>
      <c r="N316" s="94">
        <v>0</v>
      </c>
      <c r="O316" s="96">
        <v>0</v>
      </c>
      <c r="P316" s="95">
        <v>0</v>
      </c>
      <c r="Q316" s="97">
        <f>+monthly_drivers_0!Q316*1.25</f>
        <v>3.125</v>
      </c>
    </row>
    <row r="317" spans="1:17" x14ac:dyDescent="0.25">
      <c r="A317" s="98">
        <f t="shared" si="13"/>
        <v>53751</v>
      </c>
      <c r="B317" s="98" t="str">
        <f t="shared" si="14"/>
        <v>Tracker</v>
      </c>
      <c r="C317" s="99">
        <v>30</v>
      </c>
      <c r="D317" s="100">
        <v>4.2220296945571896</v>
      </c>
      <c r="E317" s="100">
        <v>89.155087524414043</v>
      </c>
      <c r="F317" s="100">
        <v>10.897305999755861</v>
      </c>
      <c r="G317" s="100">
        <v>6.699137004852294</v>
      </c>
      <c r="H317" s="100">
        <v>3.3012017614245419</v>
      </c>
      <c r="I317" s="100">
        <v>51.611364767551422</v>
      </c>
      <c r="J317" s="100">
        <v>8.5707502833604821</v>
      </c>
      <c r="K317" s="101">
        <v>143.22303631710076</v>
      </c>
      <c r="L317" s="102">
        <f t="shared" si="12"/>
        <v>0</v>
      </c>
      <c r="M317" s="102">
        <v>0</v>
      </c>
      <c r="N317" s="102">
        <v>0</v>
      </c>
      <c r="O317" s="103">
        <v>0</v>
      </c>
      <c r="P317" s="104">
        <v>0</v>
      </c>
      <c r="Q317" s="105">
        <f>+monthly_drivers_0!Q317*1.25</f>
        <v>3.125</v>
      </c>
    </row>
    <row r="318" spans="1:17" x14ac:dyDescent="0.25">
      <c r="A318" s="106">
        <f t="shared" si="13"/>
        <v>53782</v>
      </c>
      <c r="B318" s="106" t="str">
        <f t="shared" si="14"/>
        <v>Tracker</v>
      </c>
      <c r="C318" s="93">
        <v>30</v>
      </c>
      <c r="D318" s="94">
        <v>4.2003344265222555</v>
      </c>
      <c r="E318" s="94">
        <v>88.690818115234379</v>
      </c>
      <c r="F318" s="94">
        <v>10.839899597167967</v>
      </c>
      <c r="G318" s="94">
        <v>6.6646841747760774</v>
      </c>
      <c r="H318" s="94">
        <v>3.2842383319884534</v>
      </c>
      <c r="I318" s="94">
        <v>51.343676431655894</v>
      </c>
      <c r="J318" s="94">
        <v>8.5255784135460857</v>
      </c>
      <c r="K318" s="95">
        <v>143.01650579356686</v>
      </c>
      <c r="L318" s="94">
        <f t="shared" si="12"/>
        <v>0</v>
      </c>
      <c r="M318" s="94">
        <v>0</v>
      </c>
      <c r="N318" s="94">
        <v>0</v>
      </c>
      <c r="O318" s="96">
        <v>0</v>
      </c>
      <c r="P318" s="95">
        <v>0</v>
      </c>
      <c r="Q318" s="97">
        <f>+monthly_drivers_0!Q318*1.25</f>
        <v>3.125</v>
      </c>
    </row>
    <row r="319" spans="1:17" x14ac:dyDescent="0.25">
      <c r="A319" s="98">
        <f t="shared" si="13"/>
        <v>53812</v>
      </c>
      <c r="B319" s="98" t="str">
        <f t="shared" si="14"/>
        <v>Tracker</v>
      </c>
      <c r="C319" s="99">
        <v>30</v>
      </c>
      <c r="D319" s="100">
        <v>4.1787506995201102</v>
      </c>
      <c r="E319" s="100">
        <v>88.228931518554674</v>
      </c>
      <c r="F319" s="100">
        <v>10.782788314819337</v>
      </c>
      <c r="G319" s="100">
        <v>6.6304085376262663</v>
      </c>
      <c r="H319" s="100">
        <v>3.2673621051013475</v>
      </c>
      <c r="I319" s="100">
        <v>51.077362643241884</v>
      </c>
      <c r="J319" s="100">
        <v>8.4806390149593334</v>
      </c>
      <c r="K319" s="101">
        <v>142.81103782575303</v>
      </c>
      <c r="L319" s="102">
        <f t="shared" si="12"/>
        <v>0</v>
      </c>
      <c r="M319" s="102">
        <v>0</v>
      </c>
      <c r="N319" s="102">
        <v>0</v>
      </c>
      <c r="O319" s="103">
        <v>0</v>
      </c>
      <c r="P319" s="104">
        <v>0</v>
      </c>
      <c r="Q319" s="105">
        <f>+monthly_drivers_0!Q319*1.25</f>
        <v>3.125</v>
      </c>
    </row>
    <row r="320" spans="1:17" x14ac:dyDescent="0.25">
      <c r="A320" s="106">
        <f t="shared" si="13"/>
        <v>53843</v>
      </c>
      <c r="B320" s="106" t="str">
        <f t="shared" si="14"/>
        <v>Tracker</v>
      </c>
      <c r="C320" s="93">
        <v>30</v>
      </c>
      <c r="D320" s="94">
        <v>4.1572779406309124</v>
      </c>
      <c r="E320" s="94">
        <v>87.769415588378919</v>
      </c>
      <c r="F320" s="94">
        <v>10.725970703125002</v>
      </c>
      <c r="G320" s="94">
        <v>6.5963091509342204</v>
      </c>
      <c r="H320" s="94">
        <v>3.2505726563483472</v>
      </c>
      <c r="I320" s="94">
        <v>50.812415483474737</v>
      </c>
      <c r="J320" s="94">
        <v>8.4359309471845627</v>
      </c>
      <c r="K320" s="95">
        <v>142.6066260863571</v>
      </c>
      <c r="L320" s="94">
        <f t="shared" si="12"/>
        <v>0</v>
      </c>
      <c r="M320" s="94">
        <v>0</v>
      </c>
      <c r="N320" s="94">
        <v>0</v>
      </c>
      <c r="O320" s="96">
        <v>0</v>
      </c>
      <c r="P320" s="95">
        <v>0</v>
      </c>
      <c r="Q320" s="97">
        <f>+monthly_drivers_0!Q320*1.25</f>
        <v>3.125</v>
      </c>
    </row>
    <row r="321" spans="1:17" x14ac:dyDescent="0.25">
      <c r="A321" s="98">
        <f t="shared" si="13"/>
        <v>53873</v>
      </c>
      <c r="B321" s="98" t="str">
        <f t="shared" si="14"/>
        <v>Tracker</v>
      </c>
      <c r="C321" s="99">
        <v>30</v>
      </c>
      <c r="D321" s="100">
        <v>4.1359156084060675</v>
      </c>
      <c r="E321" s="100">
        <v>87.312258361816433</v>
      </c>
      <c r="F321" s="100">
        <v>10.669445449829105</v>
      </c>
      <c r="G321" s="100">
        <v>6.5623850872516654</v>
      </c>
      <c r="H321" s="100">
        <v>3.2338695323467253</v>
      </c>
      <c r="I321" s="100">
        <v>50.548828978061664</v>
      </c>
      <c r="J321" s="100">
        <v>8.3914532587528239</v>
      </c>
      <c r="K321" s="101">
        <v>142.40326608710183</v>
      </c>
      <c r="L321" s="102">
        <f t="shared" si="12"/>
        <v>0</v>
      </c>
      <c r="M321" s="102">
        <v>0</v>
      </c>
      <c r="N321" s="102">
        <v>0</v>
      </c>
      <c r="O321" s="103">
        <v>0</v>
      </c>
      <c r="P321" s="104">
        <v>0</v>
      </c>
      <c r="Q321" s="105">
        <f>+monthly_drivers_0!Q321*1.25</f>
        <v>3.125</v>
      </c>
    </row>
    <row r="322" spans="1:17" x14ac:dyDescent="0.25">
      <c r="A322" s="106">
        <f t="shared" si="13"/>
        <v>53904</v>
      </c>
      <c r="B322" s="106" t="str">
        <f t="shared" si="14"/>
        <v>Tracker</v>
      </c>
      <c r="C322" s="93">
        <v>30</v>
      </c>
      <c r="D322" s="94">
        <v>4.11466314136982</v>
      </c>
      <c r="E322" s="94">
        <v>86.857445495605489</v>
      </c>
      <c r="F322" s="94">
        <v>10.61321075439453</v>
      </c>
      <c r="G322" s="94">
        <v>6.5286355378627796</v>
      </c>
      <c r="H322" s="94">
        <v>3.2172523372620336</v>
      </c>
      <c r="I322" s="94">
        <v>50.286594663143163</v>
      </c>
      <c r="J322" s="94">
        <v>8.3472044026851666</v>
      </c>
      <c r="K322" s="95">
        <v>142.20095161083344</v>
      </c>
      <c r="L322" s="94">
        <f t="shared" ref="L322:L385" si="15">+O322+P322</f>
        <v>0</v>
      </c>
      <c r="M322" s="94">
        <v>0</v>
      </c>
      <c r="N322" s="94">
        <v>0</v>
      </c>
      <c r="O322" s="96">
        <v>0</v>
      </c>
      <c r="P322" s="95">
        <v>0</v>
      </c>
      <c r="Q322" s="97">
        <f>+monthly_drivers_0!Q322*1.25</f>
        <v>3.125</v>
      </c>
    </row>
    <row r="323" spans="1:17" x14ac:dyDescent="0.25">
      <c r="A323" s="98">
        <f t="shared" ref="A323:A386" si="16">+EOMONTH(A322,1)</f>
        <v>53935</v>
      </c>
      <c r="B323" s="98" t="str">
        <f t="shared" ref="B323:B386" si="17">+B322</f>
        <v>Tracker</v>
      </c>
      <c r="C323" s="99">
        <v>30</v>
      </c>
      <c r="D323" s="100">
        <v>4.0935199482440954</v>
      </c>
      <c r="E323" s="100">
        <v>86.404967529296869</v>
      </c>
      <c r="F323" s="100">
        <v>10.557265304565428</v>
      </c>
      <c r="G323" s="100">
        <v>6.4950595521926884</v>
      </c>
      <c r="H323" s="100">
        <v>3.2007205384522672</v>
      </c>
      <c r="I323" s="100">
        <v>50.025706988811493</v>
      </c>
      <c r="J323" s="100">
        <v>8.3031834362149226</v>
      </c>
      <c r="K323" s="101">
        <v>141.99967738911047</v>
      </c>
      <c r="L323" s="102">
        <f t="shared" si="15"/>
        <v>0</v>
      </c>
      <c r="M323" s="102">
        <v>0</v>
      </c>
      <c r="N323" s="102">
        <v>0</v>
      </c>
      <c r="O323" s="103">
        <v>0</v>
      </c>
      <c r="P323" s="104">
        <v>0</v>
      </c>
      <c r="Q323" s="105">
        <f>+monthly_drivers_0!Q323*1.25</f>
        <v>3.125</v>
      </c>
    </row>
    <row r="324" spans="1:17" x14ac:dyDescent="0.25">
      <c r="A324" s="106">
        <f t="shared" si="16"/>
        <v>53965</v>
      </c>
      <c r="B324" s="106" t="str">
        <f t="shared" si="17"/>
        <v>Tracker</v>
      </c>
      <c r="C324" s="93">
        <v>30</v>
      </c>
      <c r="D324" s="94">
        <v>4.0724854912757875</v>
      </c>
      <c r="E324" s="94">
        <v>85.954812683105487</v>
      </c>
      <c r="F324" s="94">
        <v>10.501607894897461</v>
      </c>
      <c r="G324" s="94">
        <v>6.4616562604904182</v>
      </c>
      <c r="H324" s="94">
        <v>3.1842738156616681</v>
      </c>
      <c r="I324" s="94">
        <v>49.766158919334416</v>
      </c>
      <c r="J324" s="94">
        <v>8.2593892323374742</v>
      </c>
      <c r="K324" s="95">
        <v>141.79943923334969</v>
      </c>
      <c r="L324" s="94">
        <f t="shared" si="15"/>
        <v>0</v>
      </c>
      <c r="M324" s="94">
        <v>0</v>
      </c>
      <c r="N324" s="94">
        <v>0</v>
      </c>
      <c r="O324" s="96">
        <v>0</v>
      </c>
      <c r="P324" s="95">
        <v>0</v>
      </c>
      <c r="Q324" s="97">
        <f>+monthly_drivers_0!Q324*1.25</f>
        <v>3.125</v>
      </c>
    </row>
    <row r="325" spans="1:17" x14ac:dyDescent="0.25">
      <c r="A325" s="98">
        <f t="shared" si="16"/>
        <v>53996</v>
      </c>
      <c r="B325" s="98" t="str">
        <f t="shared" si="17"/>
        <v>Tracker</v>
      </c>
      <c r="C325" s="99">
        <v>30</v>
      </c>
      <c r="D325" s="100">
        <v>4.051559178948402</v>
      </c>
      <c r="E325" s="100">
        <v>85.506967285156264</v>
      </c>
      <c r="F325" s="100">
        <v>10.446236511230467</v>
      </c>
      <c r="G325" s="100">
        <v>6.4284247429370875</v>
      </c>
      <c r="H325" s="100">
        <v>3.1679116185754541</v>
      </c>
      <c r="I325" s="100">
        <v>49.507942101478577</v>
      </c>
      <c r="J325" s="100">
        <v>8.2158203741312033</v>
      </c>
      <c r="K325" s="101">
        <v>141.6002306262134</v>
      </c>
      <c r="L325" s="102">
        <f t="shared" si="15"/>
        <v>0</v>
      </c>
      <c r="M325" s="102">
        <v>0</v>
      </c>
      <c r="N325" s="102">
        <v>0</v>
      </c>
      <c r="O325" s="103">
        <v>0</v>
      </c>
      <c r="P325" s="104">
        <v>0</v>
      </c>
      <c r="Q325" s="105">
        <f>+monthly_drivers_0!Q325*1.25</f>
        <v>3.125</v>
      </c>
    </row>
    <row r="326" spans="1:17" x14ac:dyDescent="0.25">
      <c r="A326" s="106">
        <f t="shared" si="16"/>
        <v>54026</v>
      </c>
      <c r="B326" s="106" t="str">
        <f t="shared" si="17"/>
        <v>Tracker</v>
      </c>
      <c r="C326" s="93">
        <v>30</v>
      </c>
      <c r="D326" s="94">
        <v>4.0307404801845541</v>
      </c>
      <c r="E326" s="94">
        <v>85.061420349121079</v>
      </c>
      <c r="F326" s="94">
        <v>10.391150024414063</v>
      </c>
      <c r="G326" s="94">
        <v>6.3953641486167907</v>
      </c>
      <c r="H326" s="94">
        <v>3.1516335693895816</v>
      </c>
      <c r="I326" s="94">
        <v>49.251051960945134</v>
      </c>
      <c r="J326" s="94">
        <v>8.1724760206937788</v>
      </c>
      <c r="K326" s="95">
        <v>141.40204637471683</v>
      </c>
      <c r="L326" s="94">
        <f t="shared" si="15"/>
        <v>0</v>
      </c>
      <c r="M326" s="94">
        <v>0</v>
      </c>
      <c r="N326" s="94">
        <v>0</v>
      </c>
      <c r="O326" s="96">
        <v>0</v>
      </c>
      <c r="P326" s="95">
        <v>0</v>
      </c>
      <c r="Q326" s="97">
        <f>+monthly_drivers_0!Q326*1.25</f>
        <v>3.125</v>
      </c>
    </row>
    <row r="327" spans="1:17" x14ac:dyDescent="0.25">
      <c r="A327" s="98">
        <f t="shared" si="16"/>
        <v>54057</v>
      </c>
      <c r="B327" s="98" t="str">
        <f t="shared" si="17"/>
        <v>Tracker</v>
      </c>
      <c r="C327" s="99">
        <v>30</v>
      </c>
      <c r="D327" s="100">
        <v>4.0100288391113281</v>
      </c>
      <c r="E327" s="100">
        <v>84.618159057617206</v>
      </c>
      <c r="F327" s="100">
        <v>10.336346572875977</v>
      </c>
      <c r="G327" s="100">
        <v>6.3624735884666439</v>
      </c>
      <c r="H327" s="100">
        <v>3.1354392161369322</v>
      </c>
      <c r="I327" s="100">
        <v>48.995479741096503</v>
      </c>
      <c r="J327" s="100">
        <v>8.1293545793294903</v>
      </c>
      <c r="K327" s="101">
        <v>141.20488161781901</v>
      </c>
      <c r="L327" s="102">
        <f t="shared" si="15"/>
        <v>0</v>
      </c>
      <c r="M327" s="102">
        <v>0</v>
      </c>
      <c r="N327" s="102">
        <v>0</v>
      </c>
      <c r="O327" s="103">
        <v>0</v>
      </c>
      <c r="P327" s="104">
        <v>0</v>
      </c>
      <c r="Q327" s="105">
        <f>+monthly_drivers_0!Q327*1.25</f>
        <v>3.125</v>
      </c>
    </row>
    <row r="328" spans="1:17" x14ac:dyDescent="0.25">
      <c r="A328" s="106">
        <f t="shared" si="16"/>
        <v>54088</v>
      </c>
      <c r="B328" s="106" t="str">
        <f t="shared" si="17"/>
        <v>Tracker</v>
      </c>
      <c r="C328" s="93">
        <v>30</v>
      </c>
      <c r="D328" s="94">
        <v>3.9894236860275276</v>
      </c>
      <c r="E328" s="94">
        <v>84.177172912597655</v>
      </c>
      <c r="F328" s="94">
        <v>10.281825164794924</v>
      </c>
      <c r="G328" s="94">
        <v>6.3297521543502802</v>
      </c>
      <c r="H328" s="94">
        <v>3.1193281349092716</v>
      </c>
      <c r="I328" s="94">
        <v>48.741217851161949</v>
      </c>
      <c r="J328" s="94">
        <v>8.0864553122520437</v>
      </c>
      <c r="K328" s="95">
        <v>141.00873033510527</v>
      </c>
      <c r="L328" s="94">
        <f t="shared" si="15"/>
        <v>0</v>
      </c>
      <c r="M328" s="94">
        <v>0</v>
      </c>
      <c r="N328" s="94">
        <v>0</v>
      </c>
      <c r="O328" s="96">
        <v>0</v>
      </c>
      <c r="P328" s="95">
        <v>0</v>
      </c>
      <c r="Q328" s="97">
        <f>+monthly_drivers_0!Q328*1.25</f>
        <v>3.125</v>
      </c>
    </row>
    <row r="329" spans="1:17" x14ac:dyDescent="0.25">
      <c r="A329" s="98">
        <f t="shared" si="16"/>
        <v>54117</v>
      </c>
      <c r="B329" s="98" t="str">
        <f t="shared" si="17"/>
        <v>Tracker</v>
      </c>
      <c r="C329" s="99">
        <v>30</v>
      </c>
      <c r="D329" s="100">
        <v>3.9689245098829269</v>
      </c>
      <c r="E329" s="100">
        <v>83.738449279785129</v>
      </c>
      <c r="F329" s="100">
        <v>10.227584220886232</v>
      </c>
      <c r="G329" s="100">
        <v>6.2971990139484406</v>
      </c>
      <c r="H329" s="100">
        <v>3.1032999504208556</v>
      </c>
      <c r="I329" s="100">
        <v>48.488262694358824</v>
      </c>
      <c r="J329" s="100">
        <v>8.0437768445014957</v>
      </c>
      <c r="K329" s="101">
        <v>140.81358828950118</v>
      </c>
      <c r="L329" s="102">
        <f t="shared" si="15"/>
        <v>0</v>
      </c>
      <c r="M329" s="102">
        <v>0</v>
      </c>
      <c r="N329" s="102">
        <v>0</v>
      </c>
      <c r="O329" s="103">
        <v>0</v>
      </c>
      <c r="P329" s="104">
        <v>0</v>
      </c>
      <c r="Q329" s="105">
        <f>+monthly_drivers_0!Q329*1.25</f>
        <v>3.125</v>
      </c>
    </row>
    <row r="330" spans="1:17" x14ac:dyDescent="0.25">
      <c r="A330" s="106">
        <f t="shared" si="16"/>
        <v>54148</v>
      </c>
      <c r="B330" s="106" t="str">
        <f t="shared" si="17"/>
        <v>Tracker</v>
      </c>
      <c r="C330" s="93">
        <v>30</v>
      </c>
      <c r="D330" s="94">
        <v>3.9485307077169405</v>
      </c>
      <c r="E330" s="94">
        <v>83.301976562499988</v>
      </c>
      <c r="F330" s="94">
        <v>10.173622001647947</v>
      </c>
      <c r="G330" s="94">
        <v>6.2648132634162916</v>
      </c>
      <c r="H330" s="94">
        <v>3.0873540981262924</v>
      </c>
      <c r="I330" s="94">
        <v>48.236605029582989</v>
      </c>
      <c r="J330" s="94">
        <v>8.0013180022835737</v>
      </c>
      <c r="K330" s="95">
        <v>140.61944954083864</v>
      </c>
      <c r="L330" s="94">
        <f t="shared" si="15"/>
        <v>0</v>
      </c>
      <c r="M330" s="94">
        <v>0</v>
      </c>
      <c r="N330" s="94">
        <v>0</v>
      </c>
      <c r="O330" s="96">
        <v>0</v>
      </c>
      <c r="P330" s="95">
        <v>0</v>
      </c>
      <c r="Q330" s="97">
        <f>+monthly_drivers_0!Q330*1.25</f>
        <v>3.125</v>
      </c>
    </row>
    <row r="331" spans="1:17" x14ac:dyDescent="0.25">
      <c r="A331" s="98">
        <f t="shared" si="16"/>
        <v>54178</v>
      </c>
      <c r="B331" s="98" t="str">
        <f t="shared" si="17"/>
        <v>Tracker</v>
      </c>
      <c r="C331" s="99">
        <v>30</v>
      </c>
      <c r="D331" s="100">
        <v>3.9282417840957646</v>
      </c>
      <c r="E331" s="100">
        <v>82.867743103027337</v>
      </c>
      <c r="F331" s="100">
        <v>10.119937347412108</v>
      </c>
      <c r="G331" s="100">
        <v>6.232594039916993</v>
      </c>
      <c r="H331" s="100">
        <v>3.0714902881681923</v>
      </c>
      <c r="I331" s="100">
        <v>47.986237815856938</v>
      </c>
      <c r="J331" s="100">
        <v>7.9590778142809864</v>
      </c>
      <c r="K331" s="101">
        <v>140.42630915250913</v>
      </c>
      <c r="L331" s="102">
        <f t="shared" si="15"/>
        <v>0</v>
      </c>
      <c r="M331" s="102">
        <v>0</v>
      </c>
      <c r="N331" s="102">
        <v>0</v>
      </c>
      <c r="O331" s="103">
        <v>0</v>
      </c>
      <c r="P331" s="104">
        <v>0</v>
      </c>
      <c r="Q331" s="105">
        <f>+monthly_drivers_0!Q331*1.25</f>
        <v>3.125</v>
      </c>
    </row>
    <row r="332" spans="1:17" x14ac:dyDescent="0.25">
      <c r="A332" s="106">
        <f t="shared" si="16"/>
        <v>54209</v>
      </c>
      <c r="B332" s="106" t="str">
        <f t="shared" si="17"/>
        <v>Tracker</v>
      </c>
      <c r="C332" s="93">
        <v>30</v>
      </c>
      <c r="D332" s="94">
        <v>3.9080571849346164</v>
      </c>
      <c r="E332" s="94">
        <v>82.435738586425785</v>
      </c>
      <c r="F332" s="94">
        <v>10.066528854370121</v>
      </c>
      <c r="G332" s="94">
        <v>6.2005405728816996</v>
      </c>
      <c r="H332" s="94">
        <v>3.0557080457657575</v>
      </c>
      <c r="I332" s="94">
        <v>47.737156723499297</v>
      </c>
      <c r="J332" s="94">
        <v>7.9170551223754888</v>
      </c>
      <c r="K332" s="95">
        <v>140.23416232670849</v>
      </c>
      <c r="L332" s="94">
        <f t="shared" si="15"/>
        <v>0</v>
      </c>
      <c r="M332" s="94">
        <v>0</v>
      </c>
      <c r="N332" s="94">
        <v>0</v>
      </c>
      <c r="O332" s="96">
        <v>0</v>
      </c>
      <c r="P332" s="95">
        <v>0</v>
      </c>
      <c r="Q332" s="97">
        <f>+monthly_drivers_0!Q332*1.25</f>
        <v>3.125</v>
      </c>
    </row>
    <row r="333" spans="1:17" x14ac:dyDescent="0.25">
      <c r="A333" s="98">
        <f t="shared" si="16"/>
        <v>54239</v>
      </c>
      <c r="B333" s="98" t="str">
        <f t="shared" si="17"/>
        <v>Tracker</v>
      </c>
      <c r="C333" s="99">
        <v>30</v>
      </c>
      <c r="D333" s="100">
        <v>3.8879763723611833</v>
      </c>
      <c r="E333" s="100">
        <v>82.005951171874997</v>
      </c>
      <c r="F333" s="100">
        <v>10.013395179748535</v>
      </c>
      <c r="G333" s="100">
        <v>6.1686519727706912</v>
      </c>
      <c r="H333" s="100">
        <v>3.040006925791503</v>
      </c>
      <c r="I333" s="100">
        <v>47.489354536056524</v>
      </c>
      <c r="J333" s="100">
        <v>7.8752488745450968</v>
      </c>
      <c r="K333" s="101">
        <v>140.04300361327552</v>
      </c>
      <c r="L333" s="102">
        <f t="shared" si="15"/>
        <v>0</v>
      </c>
      <c r="M333" s="102">
        <v>0</v>
      </c>
      <c r="N333" s="102">
        <v>0</v>
      </c>
      <c r="O333" s="103">
        <v>0</v>
      </c>
      <c r="P333" s="104">
        <v>0</v>
      </c>
      <c r="Q333" s="105">
        <f>+monthly_drivers_0!Q333*1.25</f>
        <v>3.125</v>
      </c>
    </row>
    <row r="334" spans="1:17" x14ac:dyDescent="0.25">
      <c r="A334" s="106">
        <f t="shared" si="16"/>
        <v>54270</v>
      </c>
      <c r="B334" s="106" t="str">
        <f t="shared" si="17"/>
        <v>Tracker</v>
      </c>
      <c r="C334" s="93">
        <v>30</v>
      </c>
      <c r="D334" s="94">
        <v>3.8679988012313835</v>
      </c>
      <c r="E334" s="94">
        <v>81.578369567871093</v>
      </c>
      <c r="F334" s="94">
        <v>9.9605348129272464</v>
      </c>
      <c r="G334" s="94">
        <v>6.1369273319244391</v>
      </c>
      <c r="H334" s="94">
        <v>3.0243865661323071</v>
      </c>
      <c r="I334" s="94">
        <v>47.242823864698408</v>
      </c>
      <c r="J334" s="94">
        <v>7.8336578633189209</v>
      </c>
      <c r="K334" s="95">
        <v>139.8528284009416</v>
      </c>
      <c r="L334" s="94">
        <f t="shared" si="15"/>
        <v>0</v>
      </c>
      <c r="M334" s="94">
        <v>0</v>
      </c>
      <c r="N334" s="94">
        <v>0</v>
      </c>
      <c r="O334" s="96">
        <v>0</v>
      </c>
      <c r="P334" s="95">
        <v>0</v>
      </c>
      <c r="Q334" s="97">
        <f>+monthly_drivers_0!Q334*1.25</f>
        <v>3.125</v>
      </c>
    </row>
    <row r="335" spans="1:17" x14ac:dyDescent="0.25">
      <c r="A335" s="98">
        <f t="shared" si="16"/>
        <v>54301</v>
      </c>
      <c r="B335" s="98" t="str">
        <f t="shared" si="17"/>
        <v>Tracker</v>
      </c>
      <c r="C335" s="99">
        <v>30</v>
      </c>
      <c r="D335" s="100">
        <v>3.8481240015029905</v>
      </c>
      <c r="E335" s="100">
        <v>81.152980651855458</v>
      </c>
      <c r="F335" s="100">
        <v>9.9079460754394511</v>
      </c>
      <c r="G335" s="100">
        <v>6.1053659021854392</v>
      </c>
      <c r="H335" s="100">
        <v>3.0088465338647365</v>
      </c>
      <c r="I335" s="100">
        <v>46.997557542562475</v>
      </c>
      <c r="J335" s="100">
        <v>7.7922808698415755</v>
      </c>
      <c r="K335" s="101">
        <v>139.66363070570776</v>
      </c>
      <c r="L335" s="102">
        <f t="shared" si="15"/>
        <v>0</v>
      </c>
      <c r="M335" s="102">
        <v>0</v>
      </c>
      <c r="N335" s="102">
        <v>0</v>
      </c>
      <c r="O335" s="103">
        <v>0</v>
      </c>
      <c r="P335" s="104">
        <v>0</v>
      </c>
      <c r="Q335" s="105">
        <f>+monthly_drivers_0!Q335*1.25</f>
        <v>3.125</v>
      </c>
    </row>
    <row r="336" spans="1:17" x14ac:dyDescent="0.25">
      <c r="A336" s="106">
        <f t="shared" si="16"/>
        <v>54331</v>
      </c>
      <c r="B336" s="106" t="str">
        <f t="shared" si="17"/>
        <v>Tracker</v>
      </c>
      <c r="C336" s="93">
        <v>30</v>
      </c>
      <c r="D336" s="94">
        <v>3.8283513587713247</v>
      </c>
      <c r="E336" s="94">
        <v>80.729775207519552</v>
      </c>
      <c r="F336" s="94">
        <v>9.8556280288696296</v>
      </c>
      <c r="G336" s="94">
        <v>6.0739667294025415</v>
      </c>
      <c r="H336" s="94">
        <v>2.9933863934576515</v>
      </c>
      <c r="I336" s="94">
        <v>46.753550780296322</v>
      </c>
      <c r="J336" s="94">
        <v>7.7511171385645863</v>
      </c>
      <c r="K336" s="95">
        <v>139.47540687585254</v>
      </c>
      <c r="L336" s="94">
        <f t="shared" si="15"/>
        <v>0</v>
      </c>
      <c r="M336" s="94">
        <v>0</v>
      </c>
      <c r="N336" s="94">
        <v>0</v>
      </c>
      <c r="O336" s="96">
        <v>0</v>
      </c>
      <c r="P336" s="95">
        <v>0</v>
      </c>
      <c r="Q336" s="97">
        <f>+monthly_drivers_0!Q336*1.25</f>
        <v>3.125</v>
      </c>
    </row>
    <row r="337" spans="1:17" x14ac:dyDescent="0.25">
      <c r="A337" s="98">
        <f t="shared" si="16"/>
        <v>54362</v>
      </c>
      <c r="B337" s="98" t="str">
        <f t="shared" si="17"/>
        <v>Tracker</v>
      </c>
      <c r="C337" s="99">
        <v>30</v>
      </c>
      <c r="D337" s="100">
        <v>3.8086804080009462</v>
      </c>
      <c r="E337" s="100">
        <v>80.308741516113287</v>
      </c>
      <c r="F337" s="100">
        <v>9.8035789031982397</v>
      </c>
      <c r="G337" s="100">
        <v>6.0427290694713589</v>
      </c>
      <c r="H337" s="100">
        <v>2.9780057498663668</v>
      </c>
      <c r="I337" s="100">
        <v>46.510796313524239</v>
      </c>
      <c r="J337" s="100">
        <v>7.710165058076381</v>
      </c>
      <c r="K337" s="101">
        <v>139.28815063416775</v>
      </c>
      <c r="L337" s="102">
        <f t="shared" si="15"/>
        <v>0</v>
      </c>
      <c r="M337" s="102">
        <v>0</v>
      </c>
      <c r="N337" s="102">
        <v>0</v>
      </c>
      <c r="O337" s="103">
        <v>0</v>
      </c>
      <c r="P337" s="104">
        <v>0</v>
      </c>
      <c r="Q337" s="105">
        <f>+monthly_drivers_0!Q337*1.25</f>
        <v>3.125</v>
      </c>
    </row>
    <row r="338" spans="1:17" x14ac:dyDescent="0.25">
      <c r="A338" s="106">
        <f t="shared" si="16"/>
        <v>54392</v>
      </c>
      <c r="B338" s="106" t="str">
        <f t="shared" si="17"/>
        <v>Tracker</v>
      </c>
      <c r="C338" s="93">
        <v>30</v>
      </c>
      <c r="D338" s="94">
        <v>3.7891106190681465</v>
      </c>
      <c r="E338" s="94">
        <v>79.889868530273432</v>
      </c>
      <c r="F338" s="94">
        <v>9.7517976074218744</v>
      </c>
      <c r="G338" s="94">
        <v>6.0116520678997043</v>
      </c>
      <c r="H338" s="94">
        <v>2.9627042034417386</v>
      </c>
      <c r="I338" s="94">
        <v>46.269286406517026</v>
      </c>
      <c r="J338" s="94">
        <v>7.6694240120649351</v>
      </c>
      <c r="K338" s="95">
        <v>139.10185755594915</v>
      </c>
      <c r="L338" s="94">
        <f t="shared" si="15"/>
        <v>0</v>
      </c>
      <c r="M338" s="94">
        <v>0</v>
      </c>
      <c r="N338" s="94">
        <v>0</v>
      </c>
      <c r="O338" s="96">
        <v>0</v>
      </c>
      <c r="P338" s="95">
        <v>0</v>
      </c>
      <c r="Q338" s="97">
        <f>+monthly_drivers_0!Q338*1.25</f>
        <v>3.125</v>
      </c>
    </row>
    <row r="339" spans="1:17" x14ac:dyDescent="0.25">
      <c r="A339" s="98">
        <f t="shared" si="16"/>
        <v>54423</v>
      </c>
      <c r="B339" s="98" t="str">
        <f t="shared" si="17"/>
        <v>Tracker</v>
      </c>
      <c r="C339" s="99">
        <v>30</v>
      </c>
      <c r="D339" s="100">
        <v>3.7696414566040044</v>
      </c>
      <c r="E339" s="100">
        <v>79.473144531249986</v>
      </c>
      <c r="F339" s="100">
        <v>9.7002826156616226</v>
      </c>
      <c r="G339" s="100">
        <v>5.9807348961830131</v>
      </c>
      <c r="H339" s="100">
        <v>2.9474813801050184</v>
      </c>
      <c r="I339" s="100">
        <v>46.029016573190695</v>
      </c>
      <c r="J339" s="100">
        <v>7.6288926867246634</v>
      </c>
      <c r="K339" s="101">
        <v>138.91652291040032</v>
      </c>
      <c r="L339" s="102">
        <f t="shared" si="15"/>
        <v>0</v>
      </c>
      <c r="M339" s="102">
        <v>0</v>
      </c>
      <c r="N339" s="102">
        <v>0</v>
      </c>
      <c r="O339" s="103">
        <v>0</v>
      </c>
      <c r="P339" s="104">
        <v>0</v>
      </c>
      <c r="Q339" s="105">
        <f>+monthly_drivers_0!Q339*1.25</f>
        <v>3.125</v>
      </c>
    </row>
    <row r="340" spans="1:17" x14ac:dyDescent="0.25">
      <c r="A340" s="106">
        <f t="shared" si="16"/>
        <v>54454</v>
      </c>
      <c r="B340" s="106" t="str">
        <f t="shared" si="17"/>
        <v>Tracker</v>
      </c>
      <c r="C340" s="93">
        <v>30</v>
      </c>
      <c r="D340" s="94">
        <v>3.7502723987102495</v>
      </c>
      <c r="E340" s="94">
        <v>79.058557556152351</v>
      </c>
      <c r="F340" s="94">
        <v>9.6490323410034176</v>
      </c>
      <c r="G340" s="94">
        <v>5.9499767382144917</v>
      </c>
      <c r="H340" s="94">
        <v>2.9323367952406416</v>
      </c>
      <c r="I340" s="94">
        <v>45.789979384422303</v>
      </c>
      <c r="J340" s="94">
        <v>7.5885698338150984</v>
      </c>
      <c r="K340" s="95">
        <v>138.73214069670442</v>
      </c>
      <c r="L340" s="94">
        <f t="shared" si="15"/>
        <v>0</v>
      </c>
      <c r="M340" s="94">
        <v>0</v>
      </c>
      <c r="N340" s="94">
        <v>0</v>
      </c>
      <c r="O340" s="96">
        <v>0</v>
      </c>
      <c r="P340" s="95">
        <v>0</v>
      </c>
      <c r="Q340" s="97">
        <f>+monthly_drivers_0!Q340*1.25</f>
        <v>3.125</v>
      </c>
    </row>
    <row r="341" spans="1:17" x14ac:dyDescent="0.25">
      <c r="A341" s="98">
        <f t="shared" si="16"/>
        <v>54482</v>
      </c>
      <c r="B341" s="98" t="str">
        <f t="shared" si="17"/>
        <v>Tracker</v>
      </c>
      <c r="C341" s="99">
        <v>30</v>
      </c>
      <c r="D341" s="100">
        <v>3.7310029528141024</v>
      </c>
      <c r="E341" s="100">
        <v>78.64609826660157</v>
      </c>
      <c r="F341" s="100">
        <v>9.5980457992553738</v>
      </c>
      <c r="G341" s="100">
        <v>5.9193767232894894</v>
      </c>
      <c r="H341" s="100">
        <v>2.9172700610756874</v>
      </c>
      <c r="I341" s="100">
        <v>45.552169253110904</v>
      </c>
      <c r="J341" s="100">
        <v>7.5484547638893131</v>
      </c>
      <c r="K341" s="101">
        <v>138.54870714654965</v>
      </c>
      <c r="L341" s="102">
        <f t="shared" si="15"/>
        <v>0</v>
      </c>
      <c r="M341" s="102">
        <v>0</v>
      </c>
      <c r="N341" s="102">
        <v>0</v>
      </c>
      <c r="O341" s="103">
        <v>0</v>
      </c>
      <c r="P341" s="104">
        <v>0</v>
      </c>
      <c r="Q341" s="105">
        <f>+monthly_drivers_0!Q341*1.25</f>
        <v>3.125</v>
      </c>
    </row>
    <row r="342" spans="1:17" x14ac:dyDescent="0.25">
      <c r="A342" s="106">
        <f t="shared" si="16"/>
        <v>54513</v>
      </c>
      <c r="B342" s="106" t="str">
        <f t="shared" si="17"/>
        <v>Tracker</v>
      </c>
      <c r="C342" s="93">
        <v>30</v>
      </c>
      <c r="D342" s="94">
        <v>3.7118325734138495</v>
      </c>
      <c r="E342" s="94">
        <v>78.235754699707016</v>
      </c>
      <c r="F342" s="94">
        <v>9.5473212661743165</v>
      </c>
      <c r="G342" s="94">
        <v>5.8889341230392453</v>
      </c>
      <c r="H342" s="94">
        <v>2.9022808749973779</v>
      </c>
      <c r="I342" s="94">
        <v>45.315578750371927</v>
      </c>
      <c r="J342" s="94">
        <v>7.5085459679365156</v>
      </c>
      <c r="K342" s="95">
        <v>138.36621676499587</v>
      </c>
      <c r="L342" s="94">
        <f t="shared" si="15"/>
        <v>0</v>
      </c>
      <c r="M342" s="94">
        <v>0</v>
      </c>
      <c r="N342" s="94">
        <v>0</v>
      </c>
      <c r="O342" s="96">
        <v>0</v>
      </c>
      <c r="P342" s="95">
        <v>0</v>
      </c>
      <c r="Q342" s="97">
        <f>+monthly_drivers_0!Q342*1.25</f>
        <v>3.125</v>
      </c>
    </row>
    <row r="343" spans="1:17" x14ac:dyDescent="0.25">
      <c r="A343" s="98">
        <f t="shared" si="16"/>
        <v>54543</v>
      </c>
      <c r="B343" s="98" t="str">
        <f t="shared" si="17"/>
        <v>Tracker</v>
      </c>
      <c r="C343" s="99">
        <v>30</v>
      </c>
      <c r="D343" s="100">
        <v>3.6927607676982874</v>
      </c>
      <c r="E343" s="100">
        <v>77.827516479492203</v>
      </c>
      <c r="F343" s="100">
        <v>9.496857849121092</v>
      </c>
      <c r="G343" s="100">
        <v>5.8586480290889753</v>
      </c>
      <c r="H343" s="100">
        <v>2.8873686600178479</v>
      </c>
      <c r="I343" s="100">
        <v>45.080201194524761</v>
      </c>
      <c r="J343" s="100">
        <v>7.468842766702176</v>
      </c>
      <c r="K343" s="101">
        <v>138.18466446219202</v>
      </c>
      <c r="L343" s="102">
        <f t="shared" si="15"/>
        <v>0</v>
      </c>
      <c r="M343" s="102">
        <v>0</v>
      </c>
      <c r="N343" s="102">
        <v>0</v>
      </c>
      <c r="O343" s="103">
        <v>0</v>
      </c>
      <c r="P343" s="104">
        <v>0</v>
      </c>
      <c r="Q343" s="105">
        <f>+monthly_drivers_0!Q343*1.25</f>
        <v>3.125</v>
      </c>
    </row>
    <row r="344" spans="1:17" x14ac:dyDescent="0.25">
      <c r="A344" s="106">
        <f t="shared" si="16"/>
        <v>54574</v>
      </c>
      <c r="B344" s="106" t="str">
        <f t="shared" si="17"/>
        <v>Tracker</v>
      </c>
      <c r="C344" s="93">
        <v>30</v>
      </c>
      <c r="D344" s="94">
        <v>3.6737870638370516</v>
      </c>
      <c r="E344" s="94">
        <v>77.42137274169923</v>
      </c>
      <c r="F344" s="94">
        <v>9.4466538238525377</v>
      </c>
      <c r="G344" s="94">
        <v>5.8285176899433138</v>
      </c>
      <c r="H344" s="94">
        <v>2.8725332138240338</v>
      </c>
      <c r="I344" s="94">
        <v>44.846032426118853</v>
      </c>
      <c r="J344" s="94">
        <v>7.4293439412116999</v>
      </c>
      <c r="K344" s="95">
        <v>138.00404628137318</v>
      </c>
      <c r="L344" s="94">
        <f t="shared" si="15"/>
        <v>0</v>
      </c>
      <c r="M344" s="94">
        <v>0</v>
      </c>
      <c r="N344" s="94">
        <v>0</v>
      </c>
      <c r="O344" s="96">
        <v>0</v>
      </c>
      <c r="P344" s="95">
        <v>0</v>
      </c>
      <c r="Q344" s="97">
        <f>+monthly_drivers_0!Q344*1.25</f>
        <v>3.125</v>
      </c>
    </row>
    <row r="345" spans="1:17" x14ac:dyDescent="0.25">
      <c r="A345" s="98">
        <f t="shared" si="16"/>
        <v>54604</v>
      </c>
      <c r="B345" s="98" t="str">
        <f t="shared" si="17"/>
        <v>Tracker</v>
      </c>
      <c r="C345" s="99">
        <v>30</v>
      </c>
      <c r="D345" s="100">
        <v>3.6549109338521957</v>
      </c>
      <c r="E345" s="100">
        <v>77.017313415527354</v>
      </c>
      <c r="F345" s="100">
        <v>9.3967081146240261</v>
      </c>
      <c r="G345" s="100">
        <v>5.7985422809123994</v>
      </c>
      <c r="H345" s="100">
        <v>2.85777404627204</v>
      </c>
      <c r="I345" s="100">
        <v>44.613065512180327</v>
      </c>
      <c r="J345" s="100">
        <v>7.390048571109773</v>
      </c>
      <c r="K345" s="101">
        <v>137.82435730612096</v>
      </c>
      <c r="L345" s="102">
        <f t="shared" si="15"/>
        <v>0</v>
      </c>
      <c r="M345" s="102">
        <v>0</v>
      </c>
      <c r="N345" s="102">
        <v>0</v>
      </c>
      <c r="O345" s="103">
        <v>0</v>
      </c>
      <c r="P345" s="104">
        <v>0</v>
      </c>
      <c r="Q345" s="105">
        <f>+monthly_drivers_0!Q345*1.25</f>
        <v>3.125</v>
      </c>
    </row>
    <row r="346" spans="1:17" x14ac:dyDescent="0.25">
      <c r="A346" s="106">
        <f t="shared" si="16"/>
        <v>54635</v>
      </c>
      <c r="B346" s="106" t="str">
        <f t="shared" si="17"/>
        <v>Tracker</v>
      </c>
      <c r="C346" s="93">
        <v>30</v>
      </c>
      <c r="D346" s="94">
        <v>3.6361318591833114</v>
      </c>
      <c r="E346" s="94">
        <v>76.615326965332017</v>
      </c>
      <c r="F346" s="94">
        <v>9.347019294738768</v>
      </c>
      <c r="G346" s="94">
        <v>5.7687211151123048</v>
      </c>
      <c r="H346" s="94">
        <v>2.843090795248747</v>
      </c>
      <c r="I346" s="94">
        <v>44.381293703556068</v>
      </c>
      <c r="J346" s="94">
        <v>7.3509554898738863</v>
      </c>
      <c r="K346" s="95">
        <v>137.64559261449338</v>
      </c>
      <c r="L346" s="94">
        <f t="shared" si="15"/>
        <v>0</v>
      </c>
      <c r="M346" s="94">
        <v>0</v>
      </c>
      <c r="N346" s="94">
        <v>0</v>
      </c>
      <c r="O346" s="96">
        <v>0</v>
      </c>
      <c r="P346" s="95">
        <v>0</v>
      </c>
      <c r="Q346" s="97">
        <f>+monthly_drivers_0!Q346*1.25</f>
        <v>3.125</v>
      </c>
    </row>
    <row r="347" spans="1:17" x14ac:dyDescent="0.25">
      <c r="A347" s="98">
        <f t="shared" si="16"/>
        <v>54666</v>
      </c>
      <c r="B347" s="98" t="str">
        <f t="shared" si="17"/>
        <v>Tracker</v>
      </c>
      <c r="C347" s="99">
        <v>30</v>
      </c>
      <c r="D347" s="100">
        <v>3.6174493591785426</v>
      </c>
      <c r="E347" s="100">
        <v>76.21540234375</v>
      </c>
      <c r="F347" s="100">
        <v>9.2975858917236316</v>
      </c>
      <c r="G347" s="100">
        <v>5.7390533418655396</v>
      </c>
      <c r="H347" s="100">
        <v>2.8284830009192223</v>
      </c>
      <c r="I347" s="100">
        <v>44.150710643768299</v>
      </c>
      <c r="J347" s="100">
        <v>7.3120635803937919</v>
      </c>
      <c r="K347" s="101">
        <v>137.46774662586679</v>
      </c>
      <c r="L347" s="102">
        <f t="shared" si="15"/>
        <v>0</v>
      </c>
      <c r="M347" s="102">
        <v>0</v>
      </c>
      <c r="N347" s="102">
        <v>0</v>
      </c>
      <c r="O347" s="103">
        <v>0</v>
      </c>
      <c r="P347" s="104">
        <v>0</v>
      </c>
      <c r="Q347" s="105">
        <f>+monthly_drivers_0!Q347*1.25</f>
        <v>3.125</v>
      </c>
    </row>
    <row r="348" spans="1:17" x14ac:dyDescent="0.25">
      <c r="A348" s="106">
        <f t="shared" si="16"/>
        <v>54696</v>
      </c>
      <c r="B348" s="106" t="str">
        <f t="shared" si="17"/>
        <v>Tracker</v>
      </c>
      <c r="C348" s="93">
        <v>30</v>
      </c>
      <c r="D348" s="94">
        <v>3.598862888336182</v>
      </c>
      <c r="E348" s="94">
        <v>75.81753033447265</v>
      </c>
      <c r="F348" s="94">
        <v>9.2484066925048829</v>
      </c>
      <c r="G348" s="94">
        <v>5.7095381064414985</v>
      </c>
      <c r="H348" s="94">
        <v>2.8139503454118966</v>
      </c>
      <c r="I348" s="94">
        <v>43.921310761451721</v>
      </c>
      <c r="J348" s="94">
        <v>7.2733717926740642</v>
      </c>
      <c r="K348" s="95">
        <v>137.29081588400533</v>
      </c>
      <c r="L348" s="94">
        <f t="shared" si="15"/>
        <v>0</v>
      </c>
      <c r="M348" s="94">
        <v>0</v>
      </c>
      <c r="N348" s="94">
        <v>0</v>
      </c>
      <c r="O348" s="96">
        <v>0</v>
      </c>
      <c r="P348" s="95">
        <v>0</v>
      </c>
      <c r="Q348" s="97">
        <f>+monthly_drivers_0!Q348*1.25</f>
        <v>3.125</v>
      </c>
    </row>
    <row r="349" spans="1:17" x14ac:dyDescent="0.25">
      <c r="A349" s="98">
        <f t="shared" si="16"/>
        <v>54727</v>
      </c>
      <c r="B349" s="98" t="str">
        <f t="shared" si="17"/>
        <v>Tracker</v>
      </c>
      <c r="C349" s="99">
        <v>30</v>
      </c>
      <c r="D349" s="100">
        <v>3.5803720071315763</v>
      </c>
      <c r="E349" s="100">
        <v>75.421699829101556</v>
      </c>
      <c r="F349" s="100">
        <v>9.1994807586669918</v>
      </c>
      <c r="G349" s="100">
        <v>5.6801746492385856</v>
      </c>
      <c r="H349" s="100">
        <v>2.7994923875778914</v>
      </c>
      <c r="I349" s="100">
        <v>43.693088630676286</v>
      </c>
      <c r="J349" s="100">
        <v>7.2348795526027683</v>
      </c>
      <c r="K349" s="101">
        <v>137.11479554872685</v>
      </c>
      <c r="L349" s="102">
        <f t="shared" si="15"/>
        <v>0</v>
      </c>
      <c r="M349" s="102">
        <v>0</v>
      </c>
      <c r="N349" s="102">
        <v>0</v>
      </c>
      <c r="O349" s="103">
        <v>0</v>
      </c>
      <c r="P349" s="104">
        <v>0</v>
      </c>
      <c r="Q349" s="105">
        <f>+monthly_drivers_0!Q349*1.25</f>
        <v>3.125</v>
      </c>
    </row>
    <row r="350" spans="1:17" x14ac:dyDescent="0.25">
      <c r="A350" s="106">
        <f t="shared" si="16"/>
        <v>54757</v>
      </c>
      <c r="B350" s="106" t="str">
        <f t="shared" si="17"/>
        <v>Tracker</v>
      </c>
      <c r="C350" s="93">
        <v>30</v>
      </c>
      <c r="D350" s="94">
        <v>3.5619762166738513</v>
      </c>
      <c r="E350" s="94">
        <v>75.027899108886714</v>
      </c>
      <c r="F350" s="94">
        <v>9.1508060607910142</v>
      </c>
      <c r="G350" s="94">
        <v>5.6509622068405143</v>
      </c>
      <c r="H350" s="94">
        <v>2.7851088099926704</v>
      </c>
      <c r="I350" s="94">
        <v>43.466036725997924</v>
      </c>
      <c r="J350" s="94">
        <v>7.1965851434469208</v>
      </c>
      <c r="K350" s="95">
        <v>136.93967970969251</v>
      </c>
      <c r="L350" s="94">
        <f t="shared" si="15"/>
        <v>0</v>
      </c>
      <c r="M350" s="94">
        <v>0</v>
      </c>
      <c r="N350" s="94">
        <v>0</v>
      </c>
      <c r="O350" s="96">
        <v>0</v>
      </c>
      <c r="P350" s="95">
        <v>0</v>
      </c>
      <c r="Q350" s="97">
        <f>+monthly_drivers_0!Q350*1.25</f>
        <v>3.125</v>
      </c>
    </row>
    <row r="351" spans="1:17" x14ac:dyDescent="0.25">
      <c r="A351" s="98">
        <f t="shared" si="16"/>
        <v>54788</v>
      </c>
      <c r="B351" s="98" t="str">
        <f t="shared" si="17"/>
        <v>Tracker</v>
      </c>
      <c r="C351" s="99">
        <v>30</v>
      </c>
      <c r="D351" s="100">
        <v>3.5436749435663226</v>
      </c>
      <c r="E351" s="100">
        <v>74.636119567871106</v>
      </c>
      <c r="F351" s="100">
        <v>9.1023819961547847</v>
      </c>
      <c r="G351" s="100">
        <v>5.621899997472763</v>
      </c>
      <c r="H351" s="100">
        <v>2.770799121692777</v>
      </c>
      <c r="I351" s="100">
        <v>43.240149960756298</v>
      </c>
      <c r="J351" s="100">
        <v>7.1584880602359764</v>
      </c>
      <c r="K351" s="101">
        <v>136.76546473586285</v>
      </c>
      <c r="L351" s="102">
        <f t="shared" si="15"/>
        <v>0</v>
      </c>
      <c r="M351" s="102">
        <v>0</v>
      </c>
      <c r="N351" s="102">
        <v>0</v>
      </c>
      <c r="O351" s="103">
        <v>0</v>
      </c>
      <c r="P351" s="104">
        <v>0</v>
      </c>
      <c r="Q351" s="105">
        <f>+monthly_drivers_0!Q351*1.25</f>
        <v>3.125</v>
      </c>
    </row>
    <row r="352" spans="1:17" x14ac:dyDescent="0.25">
      <c r="A352" s="106">
        <f t="shared" si="16"/>
        <v>54819</v>
      </c>
      <c r="B352" s="106" t="str">
        <f t="shared" si="17"/>
        <v>Tracker</v>
      </c>
      <c r="C352" s="93">
        <v>30</v>
      </c>
      <c r="D352" s="94">
        <v>3.525467826247215</v>
      </c>
      <c r="E352" s="94">
        <v>74.246349609375002</v>
      </c>
      <c r="F352" s="94">
        <v>9.054206863403321</v>
      </c>
      <c r="G352" s="94">
        <v>5.5929872539043419</v>
      </c>
      <c r="H352" s="94">
        <v>2.7565630672127011</v>
      </c>
      <c r="I352" s="94">
        <v>43.015421138286584</v>
      </c>
      <c r="J352" s="94">
        <v>7.1205870312452308</v>
      </c>
      <c r="K352" s="95">
        <v>136.59214564486504</v>
      </c>
      <c r="L352" s="94">
        <f t="shared" si="15"/>
        <v>0</v>
      </c>
      <c r="M352" s="94">
        <v>0</v>
      </c>
      <c r="N352" s="94">
        <v>0</v>
      </c>
      <c r="O352" s="96">
        <v>0</v>
      </c>
      <c r="P352" s="95">
        <v>0</v>
      </c>
      <c r="Q352" s="97">
        <f>+monthly_drivers_0!Q352*1.25</f>
        <v>3.125</v>
      </c>
    </row>
    <row r="353" spans="1:17" x14ac:dyDescent="0.25">
      <c r="A353" s="98">
        <f t="shared" si="16"/>
        <v>54847</v>
      </c>
      <c r="B353" s="98" t="str">
        <f t="shared" si="17"/>
        <v>Tracker</v>
      </c>
      <c r="C353" s="99">
        <v>30</v>
      </c>
      <c r="D353" s="100">
        <v>3.5073543375730516</v>
      </c>
      <c r="E353" s="100">
        <v>73.858578735351557</v>
      </c>
      <c r="F353" s="100">
        <v>9.0062793502807601</v>
      </c>
      <c r="G353" s="100">
        <v>5.5642231326103229</v>
      </c>
      <c r="H353" s="100">
        <v>2.7424001938402651</v>
      </c>
      <c r="I353" s="100">
        <v>42.791845447301867</v>
      </c>
      <c r="J353" s="100">
        <v>7.0828810266852376</v>
      </c>
      <c r="K353" s="101">
        <v>136.41971795624966</v>
      </c>
      <c r="L353" s="102">
        <f t="shared" si="15"/>
        <v>0</v>
      </c>
      <c r="M353" s="102">
        <v>0</v>
      </c>
      <c r="N353" s="102">
        <v>0</v>
      </c>
      <c r="O353" s="103">
        <v>0</v>
      </c>
      <c r="P353" s="104">
        <v>0</v>
      </c>
      <c r="Q353" s="105">
        <f>+monthly_drivers_0!Q353*1.25</f>
        <v>3.125</v>
      </c>
    </row>
    <row r="354" spans="1:17" x14ac:dyDescent="0.25">
      <c r="A354" s="106">
        <f t="shared" si="16"/>
        <v>54878</v>
      </c>
      <c r="B354" s="106" t="str">
        <f t="shared" si="17"/>
        <v>Tracker</v>
      </c>
      <c r="C354" s="93">
        <v>30</v>
      </c>
      <c r="D354" s="94">
        <v>3.489333966016769</v>
      </c>
      <c r="E354" s="94">
        <v>73.47279754638673</v>
      </c>
      <c r="F354" s="94">
        <v>8.958598464965819</v>
      </c>
      <c r="G354" s="94">
        <v>5.5356070191860196</v>
      </c>
      <c r="H354" s="94">
        <v>2.728310121878982</v>
      </c>
      <c r="I354" s="94">
        <v>42.569417408466336</v>
      </c>
      <c r="J354" s="94">
        <v>7.0453693295121198</v>
      </c>
      <c r="K354" s="95">
        <v>136.24817709984075</v>
      </c>
      <c r="L354" s="94">
        <f t="shared" si="15"/>
        <v>0</v>
      </c>
      <c r="M354" s="94">
        <v>0</v>
      </c>
      <c r="N354" s="94">
        <v>0</v>
      </c>
      <c r="O354" s="96">
        <v>0</v>
      </c>
      <c r="P354" s="95">
        <v>0</v>
      </c>
      <c r="Q354" s="97">
        <f>+monthly_drivers_0!Q354*1.25</f>
        <v>3.125</v>
      </c>
    </row>
    <row r="355" spans="1:17" x14ac:dyDescent="0.25">
      <c r="A355" s="98">
        <f t="shared" si="16"/>
        <v>54908</v>
      </c>
      <c r="B355" s="98" t="str">
        <f t="shared" si="17"/>
        <v>Tracker</v>
      </c>
      <c r="C355" s="99">
        <v>30</v>
      </c>
      <c r="D355" s="100">
        <v>3.4714062886238102</v>
      </c>
      <c r="E355" s="100">
        <v>73.088996032714832</v>
      </c>
      <c r="F355" s="100">
        <v>8.9111627578735373</v>
      </c>
      <c r="G355" s="100">
        <v>5.5071380822658531</v>
      </c>
      <c r="H355" s="100">
        <v>2.7142925568670035</v>
      </c>
      <c r="I355" s="100">
        <v>42.348130423784269</v>
      </c>
      <c r="J355" s="100">
        <v>7.0080505825877184</v>
      </c>
      <c r="K355" s="101">
        <v>136.07751844985506</v>
      </c>
      <c r="L355" s="102">
        <f t="shared" si="15"/>
        <v>0</v>
      </c>
      <c r="M355" s="102">
        <v>0</v>
      </c>
      <c r="N355" s="102">
        <v>0</v>
      </c>
      <c r="O355" s="103">
        <v>0</v>
      </c>
      <c r="P355" s="104">
        <v>0</v>
      </c>
      <c r="Q355" s="105">
        <f>+monthly_drivers_0!Q355*1.25</f>
        <v>3.125</v>
      </c>
    </row>
    <row r="356" spans="1:17" x14ac:dyDescent="0.25">
      <c r="A356" s="106">
        <f t="shared" si="16"/>
        <v>54939</v>
      </c>
      <c r="B356" s="106" t="str">
        <f t="shared" si="17"/>
        <v>Tracker</v>
      </c>
      <c r="C356" s="93">
        <v>30</v>
      </c>
      <c r="D356" s="94">
        <v>3.4535707784891114</v>
      </c>
      <c r="E356" s="94">
        <v>72.707162658691416</v>
      </c>
      <c r="F356" s="94">
        <v>8.8639710159301739</v>
      </c>
      <c r="G356" s="94">
        <v>5.4788155503273019</v>
      </c>
      <c r="H356" s="94">
        <v>2.7003470759540802</v>
      </c>
      <c r="I356" s="94">
        <v>42.127978258132941</v>
      </c>
      <c r="J356" s="94">
        <v>6.9709239647388461</v>
      </c>
      <c r="K356" s="95">
        <v>135.90773766667027</v>
      </c>
      <c r="L356" s="94">
        <f t="shared" si="15"/>
        <v>0</v>
      </c>
      <c r="M356" s="94">
        <v>0</v>
      </c>
      <c r="N356" s="94">
        <v>0</v>
      </c>
      <c r="O356" s="96">
        <v>0</v>
      </c>
      <c r="P356" s="95">
        <v>0</v>
      </c>
      <c r="Q356" s="97">
        <f>+monthly_drivers_0!Q356*1.25</f>
        <v>3.125</v>
      </c>
    </row>
    <row r="357" spans="1:17" x14ac:dyDescent="0.25">
      <c r="A357" s="98">
        <f t="shared" si="16"/>
        <v>54969</v>
      </c>
      <c r="B357" s="98" t="str">
        <f t="shared" si="17"/>
        <v>Tracker</v>
      </c>
      <c r="C357" s="99">
        <v>30</v>
      </c>
      <c r="D357" s="100">
        <v>3.4358269890546795</v>
      </c>
      <c r="E357" s="100">
        <v>72.327288146972677</v>
      </c>
      <c r="F357" s="100">
        <v>8.8170221405029281</v>
      </c>
      <c r="G357" s="100">
        <v>5.450638653039932</v>
      </c>
      <c r="H357" s="100">
        <v>2.686473276510835</v>
      </c>
      <c r="I357" s="100">
        <v>41.908955350637441</v>
      </c>
      <c r="J357" s="100">
        <v>6.9339885700941082</v>
      </c>
      <c r="K357" s="101">
        <v>135.73882966577173</v>
      </c>
      <c r="L357" s="102">
        <f t="shared" si="15"/>
        <v>0</v>
      </c>
      <c r="M357" s="102">
        <v>0</v>
      </c>
      <c r="N357" s="102">
        <v>0</v>
      </c>
      <c r="O357" s="103">
        <v>0</v>
      </c>
      <c r="P357" s="104">
        <v>0</v>
      </c>
      <c r="Q357" s="105">
        <f>+monthly_drivers_0!Q357*1.25</f>
        <v>3.125</v>
      </c>
    </row>
    <row r="358" spans="1:17" x14ac:dyDescent="0.25">
      <c r="A358" s="106">
        <f t="shared" si="16"/>
        <v>55000</v>
      </c>
      <c r="B358" s="106" t="str">
        <f t="shared" si="17"/>
        <v>Tracker</v>
      </c>
      <c r="C358" s="93">
        <v>30</v>
      </c>
      <c r="D358" s="94">
        <v>3.4181744698286058</v>
      </c>
      <c r="E358" s="94">
        <v>71.94936254882812</v>
      </c>
      <c r="F358" s="94">
        <v>8.7703146667480443</v>
      </c>
      <c r="G358" s="94">
        <v>5.4226066842079179</v>
      </c>
      <c r="H358" s="94">
        <v>2.6726708354055884</v>
      </c>
      <c r="I358" s="94">
        <v>41.691056131124505</v>
      </c>
      <c r="J358" s="94">
        <v>6.8972433777451512</v>
      </c>
      <c r="K358" s="95">
        <v>135.57079074040337</v>
      </c>
      <c r="L358" s="94">
        <f t="shared" si="15"/>
        <v>0</v>
      </c>
      <c r="M358" s="94">
        <v>0</v>
      </c>
      <c r="N358" s="94">
        <v>0</v>
      </c>
      <c r="O358" s="96">
        <v>0</v>
      </c>
      <c r="P358" s="95">
        <v>0</v>
      </c>
      <c r="Q358" s="97">
        <f>+monthly_drivers_0!Q358*1.25</f>
        <v>3.125</v>
      </c>
    </row>
    <row r="359" spans="1:17" x14ac:dyDescent="0.25">
      <c r="A359" s="98">
        <f t="shared" si="16"/>
        <v>55031</v>
      </c>
      <c r="B359" s="98" t="str">
        <f t="shared" si="17"/>
        <v>Tracker</v>
      </c>
      <c r="C359" s="99">
        <v>30</v>
      </c>
      <c r="D359" s="100">
        <v>3.4006126720905305</v>
      </c>
      <c r="E359" s="100">
        <v>71.573375305175773</v>
      </c>
      <c r="F359" s="100">
        <v>8.7238471603393517</v>
      </c>
      <c r="G359" s="100">
        <v>5.3947188997268674</v>
      </c>
      <c r="H359" s="100">
        <v>2.6589393654167655</v>
      </c>
      <c r="I359" s="100">
        <v>41.474274611234677</v>
      </c>
      <c r="J359" s="100">
        <v>6.8606870396733282</v>
      </c>
      <c r="K359" s="101">
        <v>135.40361581039897</v>
      </c>
      <c r="L359" s="102">
        <f t="shared" si="15"/>
        <v>0</v>
      </c>
      <c r="M359" s="102">
        <v>0</v>
      </c>
      <c r="N359" s="102">
        <v>0</v>
      </c>
      <c r="O359" s="103">
        <v>0</v>
      </c>
      <c r="P359" s="104">
        <v>0</v>
      </c>
      <c r="Q359" s="105">
        <f>+monthly_drivers_0!Q359*1.25</f>
        <v>3.125</v>
      </c>
    </row>
    <row r="360" spans="1:17" x14ac:dyDescent="0.25">
      <c r="A360" s="106">
        <f t="shared" si="16"/>
        <v>55061</v>
      </c>
      <c r="B360" s="106" t="str">
        <f t="shared" si="17"/>
        <v>Tracker</v>
      </c>
      <c r="C360" s="93">
        <v>30</v>
      </c>
      <c r="D360" s="94">
        <v>3.3831411943435667</v>
      </c>
      <c r="E360" s="94">
        <v>71.199317138671887</v>
      </c>
      <c r="F360" s="94">
        <v>8.6776188735961899</v>
      </c>
      <c r="G360" s="94">
        <v>5.3669745478630064</v>
      </c>
      <c r="H360" s="94">
        <v>2.6452784622311585</v>
      </c>
      <c r="I360" s="94">
        <v>41.258605525970452</v>
      </c>
      <c r="J360" s="94">
        <v>6.8243192099928853</v>
      </c>
      <c r="K360" s="95">
        <v>135.23730084687381</v>
      </c>
      <c r="L360" s="94">
        <f t="shared" si="15"/>
        <v>0</v>
      </c>
      <c r="M360" s="94">
        <v>0</v>
      </c>
      <c r="N360" s="94">
        <v>0</v>
      </c>
      <c r="O360" s="96">
        <v>0</v>
      </c>
      <c r="P360" s="95">
        <v>0</v>
      </c>
      <c r="Q360" s="97">
        <f>+monthly_drivers_0!Q360*1.25</f>
        <v>3.125</v>
      </c>
    </row>
    <row r="361" spans="1:17" x14ac:dyDescent="0.25">
      <c r="A361" s="98">
        <f t="shared" si="16"/>
        <v>55092</v>
      </c>
      <c r="B361" s="98" t="str">
        <f t="shared" si="17"/>
        <v>Tracker</v>
      </c>
      <c r="C361" s="99">
        <v>30</v>
      </c>
      <c r="D361" s="100">
        <v>3.3657595220804217</v>
      </c>
      <c r="E361" s="100">
        <v>70.827179016113277</v>
      </c>
      <c r="F361" s="100">
        <v>8.631628494262694</v>
      </c>
      <c r="G361" s="100">
        <v>5.3393728692531583</v>
      </c>
      <c r="H361" s="100">
        <v>2.6316878184080119</v>
      </c>
      <c r="I361" s="100">
        <v>41.044042956352243</v>
      </c>
      <c r="J361" s="100">
        <v>6.7881386073231695</v>
      </c>
      <c r="K361" s="101">
        <v>135.07184170771671</v>
      </c>
      <c r="L361" s="102">
        <f t="shared" si="15"/>
        <v>0</v>
      </c>
      <c r="M361" s="102">
        <v>0</v>
      </c>
      <c r="N361" s="102">
        <v>0</v>
      </c>
      <c r="O361" s="103">
        <v>0</v>
      </c>
      <c r="P361" s="104">
        <v>0</v>
      </c>
      <c r="Q361" s="105">
        <f>+monthly_drivers_0!Q361*1.25</f>
        <v>3.125</v>
      </c>
    </row>
    <row r="362" spans="1:17" x14ac:dyDescent="0.25">
      <c r="A362" s="106">
        <f t="shared" si="16"/>
        <v>55122</v>
      </c>
      <c r="B362" s="106" t="str">
        <f t="shared" si="17"/>
        <v>Tracker</v>
      </c>
      <c r="C362" s="93">
        <v>30</v>
      </c>
      <c r="D362" s="94">
        <v>3.3484672428369522</v>
      </c>
      <c r="E362" s="94">
        <v>70.456948608398463</v>
      </c>
      <c r="F362" s="94">
        <v>8.5858743743896468</v>
      </c>
      <c r="G362" s="94">
        <v>5.3119131538867954</v>
      </c>
      <c r="H362" s="94">
        <v>2.6181670439243314</v>
      </c>
      <c r="I362" s="94">
        <v>40.830579649448396</v>
      </c>
      <c r="J362" s="94">
        <v>6.7521440802812585</v>
      </c>
      <c r="K362" s="95">
        <v>134.90723303467877</v>
      </c>
      <c r="L362" s="94">
        <f t="shared" si="15"/>
        <v>0</v>
      </c>
      <c r="M362" s="94">
        <v>0</v>
      </c>
      <c r="N362" s="94">
        <v>0</v>
      </c>
      <c r="O362" s="96">
        <v>0</v>
      </c>
      <c r="P362" s="95">
        <v>0</v>
      </c>
      <c r="Q362" s="97">
        <f>+monthly_drivers_0!Q362*1.25</f>
        <v>3.125</v>
      </c>
    </row>
    <row r="363" spans="1:17" x14ac:dyDescent="0.25">
      <c r="A363" s="98">
        <f t="shared" si="16"/>
        <v>55153</v>
      </c>
      <c r="B363" s="98" t="str">
        <f t="shared" si="17"/>
        <v>Tracker</v>
      </c>
      <c r="C363" s="99">
        <v>30</v>
      </c>
      <c r="D363" s="100">
        <v>3.331263917803764</v>
      </c>
      <c r="E363" s="100">
        <v>70.088617065429688</v>
      </c>
      <c r="F363" s="100">
        <v>8.5403556137084955</v>
      </c>
      <c r="G363" s="100">
        <v>5.2845946693420416</v>
      </c>
      <c r="H363" s="100">
        <v>2.6047158635854712</v>
      </c>
      <c r="I363" s="100">
        <v>40.618212019443511</v>
      </c>
      <c r="J363" s="100">
        <v>6.7163348670601843</v>
      </c>
      <c r="K363" s="101">
        <v>134.743470586679</v>
      </c>
      <c r="L363" s="102">
        <f t="shared" si="15"/>
        <v>0</v>
      </c>
      <c r="M363" s="102">
        <v>0</v>
      </c>
      <c r="N363" s="102">
        <v>0</v>
      </c>
      <c r="O363" s="103">
        <v>0</v>
      </c>
      <c r="P363" s="104">
        <v>0</v>
      </c>
      <c r="Q363" s="105">
        <f>+monthly_drivers_0!Q363*1.25</f>
        <v>3.125</v>
      </c>
    </row>
    <row r="364" spans="1:17" x14ac:dyDescent="0.25">
      <c r="A364" s="106">
        <f t="shared" si="16"/>
        <v>55184</v>
      </c>
      <c r="B364" s="106" t="str">
        <f t="shared" si="17"/>
        <v>Tracker</v>
      </c>
      <c r="C364" s="93">
        <v>30</v>
      </c>
      <c r="D364" s="94">
        <v>3.3141490472555164</v>
      </c>
      <c r="E364" s="94">
        <v>69.722174926757802</v>
      </c>
      <c r="F364" s="94">
        <v>8.4950708999633804</v>
      </c>
      <c r="G364" s="94">
        <v>5.2574166488647469</v>
      </c>
      <c r="H364" s="94">
        <v>2.5913338013142342</v>
      </c>
      <c r="I364" s="94">
        <v>40.406933666229257</v>
      </c>
      <c r="J364" s="94">
        <v>6.680709988236428</v>
      </c>
      <c r="K364" s="95">
        <v>134.58055125809187</v>
      </c>
      <c r="L364" s="94">
        <f t="shared" si="15"/>
        <v>0</v>
      </c>
      <c r="M364" s="94">
        <v>0</v>
      </c>
      <c r="N364" s="94">
        <v>0</v>
      </c>
      <c r="O364" s="96">
        <v>0</v>
      </c>
      <c r="P364" s="95">
        <v>0</v>
      </c>
      <c r="Q364" s="97">
        <f>+monthly_drivers_0!Q364*1.25</f>
        <v>3.125</v>
      </c>
    </row>
    <row r="365" spans="1:17" x14ac:dyDescent="0.25">
      <c r="A365" s="98">
        <f t="shared" si="16"/>
        <v>55212</v>
      </c>
      <c r="B365" s="98" t="str">
        <f t="shared" si="17"/>
        <v>Tracker</v>
      </c>
      <c r="C365" s="99">
        <v>30</v>
      </c>
      <c r="D365" s="100">
        <v>3.2971221463680265</v>
      </c>
      <c r="E365" s="100">
        <v>69.357612854003918</v>
      </c>
      <c r="F365" s="100">
        <v>8.4500192565917995</v>
      </c>
      <c r="G365" s="100">
        <v>5.2303784277439114</v>
      </c>
      <c r="H365" s="100">
        <v>2.578020517870784</v>
      </c>
      <c r="I365" s="100">
        <v>40.196738756418227</v>
      </c>
      <c r="J365" s="100">
        <v>6.6452686016559595</v>
      </c>
      <c r="K365" s="101">
        <v>134.41846893556328</v>
      </c>
      <c r="L365" s="102">
        <f t="shared" si="15"/>
        <v>0</v>
      </c>
      <c r="M365" s="102">
        <v>0</v>
      </c>
      <c r="N365" s="102">
        <v>0</v>
      </c>
      <c r="O365" s="103">
        <v>0</v>
      </c>
      <c r="P365" s="104">
        <v>0</v>
      </c>
      <c r="Q365" s="105">
        <f>+monthly_drivers_0!Q365*1.25</f>
        <v>3.125</v>
      </c>
    </row>
    <row r="366" spans="1:17" x14ac:dyDescent="0.25">
      <c r="A366" s="106">
        <f t="shared" si="16"/>
        <v>55243</v>
      </c>
      <c r="B366" s="106" t="str">
        <f t="shared" si="17"/>
        <v>Tracker</v>
      </c>
      <c r="C366" s="93">
        <v>30</v>
      </c>
      <c r="D366" s="94">
        <v>3.2801828148365018</v>
      </c>
      <c r="E366" s="94">
        <v>68.994920227050784</v>
      </c>
      <c r="F366" s="94">
        <v>8.4051992416381811</v>
      </c>
      <c r="G366" s="94">
        <v>5.2034792547225956</v>
      </c>
      <c r="H366" s="94">
        <v>2.5647757367044686</v>
      </c>
      <c r="I366" s="94">
        <v>39.987621682405475</v>
      </c>
      <c r="J366" s="94">
        <v>6.610009580075741</v>
      </c>
      <c r="K366" s="95">
        <v>134.25722028616539</v>
      </c>
      <c r="L366" s="94">
        <f t="shared" si="15"/>
        <v>0</v>
      </c>
      <c r="M366" s="94">
        <v>0</v>
      </c>
      <c r="N366" s="94">
        <v>0</v>
      </c>
      <c r="O366" s="96">
        <v>0</v>
      </c>
      <c r="P366" s="95">
        <v>0</v>
      </c>
      <c r="Q366" s="97">
        <f>+monthly_drivers_0!Q366*1.25</f>
        <v>3.125</v>
      </c>
    </row>
    <row r="367" spans="1:17" x14ac:dyDescent="0.25">
      <c r="A367" s="98">
        <f t="shared" si="16"/>
        <v>55273</v>
      </c>
      <c r="B367" s="98" t="str">
        <f t="shared" si="17"/>
        <v>Tracker</v>
      </c>
      <c r="C367" s="99">
        <v>30</v>
      </c>
      <c r="D367" s="100">
        <v>3.2633305789232252</v>
      </c>
      <c r="E367" s="100">
        <v>68.634087524414056</v>
      </c>
      <c r="F367" s="100">
        <v>8.3606095733642576</v>
      </c>
      <c r="G367" s="100">
        <v>5.1767184123992926</v>
      </c>
      <c r="H367" s="100">
        <v>2.5515990454107524</v>
      </c>
      <c r="I367" s="100">
        <v>39.779576918363567</v>
      </c>
      <c r="J367" s="100">
        <v>6.574932027637959</v>
      </c>
      <c r="K367" s="101">
        <v>134.09680081391525</v>
      </c>
      <c r="L367" s="102">
        <f t="shared" si="15"/>
        <v>0</v>
      </c>
      <c r="M367" s="102">
        <v>0</v>
      </c>
      <c r="N367" s="102">
        <v>0</v>
      </c>
      <c r="O367" s="103">
        <v>0</v>
      </c>
      <c r="P367" s="104">
        <v>0</v>
      </c>
      <c r="Q367" s="105">
        <f>+monthly_drivers_0!Q367*1.25</f>
        <v>3.125</v>
      </c>
    </row>
    <row r="368" spans="1:17" x14ac:dyDescent="0.25">
      <c r="A368" s="106">
        <f t="shared" si="16"/>
        <v>55304</v>
      </c>
      <c r="B368" s="106" t="str">
        <f t="shared" si="17"/>
        <v>Tracker</v>
      </c>
      <c r="C368" s="93">
        <v>30</v>
      </c>
      <c r="D368" s="94">
        <v>3.2465649887323385</v>
      </c>
      <c r="E368" s="94">
        <v>68.275106506347669</v>
      </c>
      <c r="F368" s="94">
        <v>8.3162493057250995</v>
      </c>
      <c r="G368" s="94">
        <v>5.1500951869487759</v>
      </c>
      <c r="H368" s="94">
        <v>2.5384900617450477</v>
      </c>
      <c r="I368" s="94">
        <v>39.572599509954458</v>
      </c>
      <c r="J368" s="94">
        <v>6.5400350602865203</v>
      </c>
      <c r="K368" s="95">
        <v>133.9372069485849</v>
      </c>
      <c r="L368" s="94">
        <f t="shared" si="15"/>
        <v>0</v>
      </c>
      <c r="M368" s="94">
        <v>0</v>
      </c>
      <c r="N368" s="94">
        <v>0</v>
      </c>
      <c r="O368" s="96">
        <v>0</v>
      </c>
      <c r="P368" s="95">
        <v>0</v>
      </c>
      <c r="Q368" s="97">
        <f>+monthly_drivers_0!Q368*1.25</f>
        <v>3.125</v>
      </c>
    </row>
    <row r="369" spans="1:17" x14ac:dyDescent="0.25">
      <c r="A369" s="98">
        <f t="shared" si="16"/>
        <v>55334</v>
      </c>
      <c r="B369" s="98" t="str">
        <f t="shared" si="17"/>
        <v>Tracker</v>
      </c>
      <c r="C369" s="99">
        <v>30</v>
      </c>
      <c r="D369" s="100">
        <v>3.2298856323957446</v>
      </c>
      <c r="E369" s="100">
        <v>67.917967224121099</v>
      </c>
      <c r="F369" s="100">
        <v>8.2721173095703122</v>
      </c>
      <c r="G369" s="100">
        <v>5.1236089222431183</v>
      </c>
      <c r="H369" s="100">
        <v>2.5254485892802476</v>
      </c>
      <c r="I369" s="100">
        <v>39.366684652328502</v>
      </c>
      <c r="J369" s="100">
        <v>6.505317800343037</v>
      </c>
      <c r="K369" s="101">
        <v>133.77843406525631</v>
      </c>
      <c r="L369" s="102">
        <f t="shared" si="15"/>
        <v>0</v>
      </c>
      <c r="M369" s="102">
        <v>0</v>
      </c>
      <c r="N369" s="102">
        <v>0</v>
      </c>
      <c r="O369" s="103">
        <v>0</v>
      </c>
      <c r="P369" s="104">
        <v>0</v>
      </c>
      <c r="Q369" s="105">
        <f>+monthly_drivers_0!Q369*1.25</f>
        <v>3.125</v>
      </c>
    </row>
    <row r="370" spans="1:17" x14ac:dyDescent="0.25">
      <c r="A370" s="106">
        <f t="shared" si="16"/>
        <v>55365</v>
      </c>
      <c r="B370" s="106" t="str">
        <f t="shared" si="17"/>
        <v>Tracker</v>
      </c>
      <c r="C370" s="93">
        <v>30</v>
      </c>
      <c r="D370" s="94">
        <v>3.2132920435667036</v>
      </c>
      <c r="E370" s="94">
        <v>67.562659667968745</v>
      </c>
      <c r="F370" s="94">
        <v>8.2282123260498068</v>
      </c>
      <c r="G370" s="94">
        <v>5.097258812904359</v>
      </c>
      <c r="H370" s="94">
        <v>2.5124741348773245</v>
      </c>
      <c r="I370" s="94">
        <v>39.161824798107148</v>
      </c>
      <c r="J370" s="94">
        <v>6.4707793331146242</v>
      </c>
      <c r="K370" s="95">
        <v>133.62047767951063</v>
      </c>
      <c r="L370" s="94">
        <f t="shared" si="15"/>
        <v>0</v>
      </c>
      <c r="M370" s="94">
        <v>0</v>
      </c>
      <c r="N370" s="94">
        <v>0</v>
      </c>
      <c r="O370" s="96">
        <v>0</v>
      </c>
      <c r="P370" s="95">
        <v>0</v>
      </c>
      <c r="Q370" s="97">
        <f>+monthly_drivers_0!Q370*1.25</f>
        <v>3.125</v>
      </c>
    </row>
    <row r="371" spans="1:17" x14ac:dyDescent="0.25">
      <c r="A371" s="98">
        <f t="shared" si="16"/>
        <v>55396</v>
      </c>
      <c r="B371" s="98" t="str">
        <f t="shared" si="17"/>
        <v>Tracker</v>
      </c>
      <c r="C371" s="99">
        <v>30</v>
      </c>
      <c r="D371" s="100">
        <v>3.1967837843894964</v>
      </c>
      <c r="E371" s="100">
        <v>67.209174743652326</v>
      </c>
      <c r="F371" s="100">
        <v>8.1845331115722644</v>
      </c>
      <c r="G371" s="100">
        <v>5.0710442559719091</v>
      </c>
      <c r="H371" s="100">
        <v>2.4995663754194979</v>
      </c>
      <c r="I371" s="100">
        <v>38.958015834808336</v>
      </c>
      <c r="J371" s="100">
        <v>6.4364185688495636</v>
      </c>
      <c r="K371" s="101">
        <v>133.46333344744895</v>
      </c>
      <c r="L371" s="102">
        <f t="shared" si="15"/>
        <v>0</v>
      </c>
      <c r="M371" s="102">
        <v>0</v>
      </c>
      <c r="N371" s="102">
        <v>0</v>
      </c>
      <c r="O371" s="103">
        <v>0</v>
      </c>
      <c r="P371" s="104">
        <v>0</v>
      </c>
      <c r="Q371" s="105">
        <f>+monthly_drivers_0!Q371*1.25</f>
        <v>3.125</v>
      </c>
    </row>
    <row r="372" spans="1:17" x14ac:dyDescent="0.25">
      <c r="A372" s="106">
        <f t="shared" si="16"/>
        <v>55426</v>
      </c>
      <c r="B372" s="106" t="str">
        <f t="shared" si="17"/>
        <v>Tracker</v>
      </c>
      <c r="C372" s="93">
        <v>30</v>
      </c>
      <c r="D372" s="94">
        <v>3.1803603808879859</v>
      </c>
      <c r="E372" s="94">
        <v>66.857502990722665</v>
      </c>
      <c r="F372" s="94">
        <v>8.1410785064697269</v>
      </c>
      <c r="G372" s="94">
        <v>5.0449644351005549</v>
      </c>
      <c r="H372" s="94">
        <v>2.4867249836474654</v>
      </c>
      <c r="I372" s="94">
        <v>38.755252577304844</v>
      </c>
      <c r="J372" s="94">
        <v>6.4022347012162193</v>
      </c>
      <c r="K372" s="95">
        <v>133.30699757582977</v>
      </c>
      <c r="L372" s="94">
        <f t="shared" si="15"/>
        <v>0</v>
      </c>
      <c r="M372" s="94">
        <v>0</v>
      </c>
      <c r="N372" s="94">
        <v>0</v>
      </c>
      <c r="O372" s="96">
        <v>0</v>
      </c>
      <c r="P372" s="95">
        <v>0</v>
      </c>
      <c r="Q372" s="97">
        <f>+monthly_drivers_0!Q372*1.25</f>
        <v>3.125</v>
      </c>
    </row>
    <row r="373" spans="1:17" x14ac:dyDescent="0.25">
      <c r="A373" s="98">
        <f t="shared" si="16"/>
        <v>55457</v>
      </c>
      <c r="B373" s="98" t="str">
        <f t="shared" si="17"/>
        <v>Tracker</v>
      </c>
      <c r="C373" s="99">
        <v>30</v>
      </c>
      <c r="D373" s="100">
        <v>3.1640214139223102</v>
      </c>
      <c r="E373" s="100">
        <v>66.507634643554681</v>
      </c>
      <c r="F373" s="100">
        <v>8.09784740447998</v>
      </c>
      <c r="G373" s="100">
        <v>5.0190188233852391</v>
      </c>
      <c r="H373" s="100">
        <v>2.4739496117234223</v>
      </c>
      <c r="I373" s="100">
        <v>38.553528946161279</v>
      </c>
      <c r="J373" s="100">
        <v>6.3682268367409716</v>
      </c>
      <c r="K373" s="101">
        <v>133.15146532332716</v>
      </c>
      <c r="L373" s="102">
        <f t="shared" si="15"/>
        <v>0</v>
      </c>
      <c r="M373" s="102">
        <v>0</v>
      </c>
      <c r="N373" s="102">
        <v>0</v>
      </c>
      <c r="O373" s="103">
        <v>0</v>
      </c>
      <c r="P373" s="104">
        <v>0</v>
      </c>
      <c r="Q373" s="105">
        <f>+monthly_drivers_0!Q373*1.25</f>
        <v>3.125</v>
      </c>
    </row>
    <row r="374" spans="1:17" x14ac:dyDescent="0.25">
      <c r="A374" s="106">
        <f t="shared" si="16"/>
        <v>55487</v>
      </c>
      <c r="B374" s="106" t="str">
        <f t="shared" si="17"/>
        <v>Tracker</v>
      </c>
      <c r="C374" s="93">
        <v>30</v>
      </c>
      <c r="D374" s="94">
        <v>3.1477664557695384</v>
      </c>
      <c r="E374" s="94">
        <v>66.15956091308594</v>
      </c>
      <c r="F374" s="94">
        <v>8.0548386840820321</v>
      </c>
      <c r="G374" s="94">
        <v>4.9932065775394427</v>
      </c>
      <c r="H374" s="94">
        <v>2.4612399486750371</v>
      </c>
      <c r="I374" s="94">
        <v>38.352839308738716</v>
      </c>
      <c r="J374" s="94">
        <v>6.3343940202593805</v>
      </c>
      <c r="K374" s="95">
        <v>132.99673352822572</v>
      </c>
      <c r="L374" s="94">
        <f t="shared" si="15"/>
        <v>0</v>
      </c>
      <c r="M374" s="94">
        <v>0</v>
      </c>
      <c r="N374" s="94">
        <v>0</v>
      </c>
      <c r="O374" s="96">
        <v>0</v>
      </c>
      <c r="P374" s="95">
        <v>0</v>
      </c>
      <c r="Q374" s="97">
        <f>+monthly_drivers_0!Q374*1.25</f>
        <v>3.125</v>
      </c>
    </row>
    <row r="375" spans="1:17" x14ac:dyDescent="0.25">
      <c r="A375" s="98">
        <f t="shared" si="16"/>
        <v>55518</v>
      </c>
      <c r="B375" s="98" t="str">
        <f t="shared" si="17"/>
        <v>Tracker</v>
      </c>
      <c r="C375" s="99">
        <v>30</v>
      </c>
      <c r="D375" s="100">
        <v>3.1315950945615771</v>
      </c>
      <c r="E375" s="100">
        <v>65.813272216796889</v>
      </c>
      <c r="F375" s="100">
        <v>8.0120511093139655</v>
      </c>
      <c r="G375" s="100">
        <v>4.967527110099792</v>
      </c>
      <c r="H375" s="100">
        <v>2.448595605418086</v>
      </c>
      <c r="I375" s="100">
        <v>38.153179005146022</v>
      </c>
      <c r="J375" s="100">
        <v>6.3007354097962383</v>
      </c>
      <c r="K375" s="101">
        <v>132.84279743951191</v>
      </c>
      <c r="L375" s="102">
        <f t="shared" si="15"/>
        <v>0</v>
      </c>
      <c r="M375" s="102">
        <v>0</v>
      </c>
      <c r="N375" s="102">
        <v>0</v>
      </c>
      <c r="O375" s="103">
        <v>0</v>
      </c>
      <c r="P375" s="104">
        <v>0</v>
      </c>
      <c r="Q375" s="105">
        <f>+monthly_drivers_0!Q375*1.25</f>
        <v>3.125</v>
      </c>
    </row>
    <row r="376" spans="1:17" x14ac:dyDescent="0.25">
      <c r="A376" s="106">
        <f t="shared" si="16"/>
        <v>55549</v>
      </c>
      <c r="B376" s="106" t="str">
        <f t="shared" si="17"/>
        <v>Tracker</v>
      </c>
      <c r="C376" s="93">
        <v>30</v>
      </c>
      <c r="D376" s="94">
        <v>3.115506864190102</v>
      </c>
      <c r="E376" s="94">
        <v>65.468759399414054</v>
      </c>
      <c r="F376" s="94">
        <v>7.9694835662841799</v>
      </c>
      <c r="G376" s="94">
        <v>4.9419797797203069</v>
      </c>
      <c r="H376" s="94">
        <v>2.4360162830054763</v>
      </c>
      <c r="I376" s="94">
        <v>37.954542247295379</v>
      </c>
      <c r="J376" s="94">
        <v>6.2672499125599863</v>
      </c>
      <c r="K376" s="95">
        <v>132.68965264836331</v>
      </c>
      <c r="L376" s="94">
        <f t="shared" si="15"/>
        <v>0</v>
      </c>
      <c r="M376" s="94">
        <v>0</v>
      </c>
      <c r="N376" s="94">
        <v>0</v>
      </c>
      <c r="O376" s="96">
        <v>0</v>
      </c>
      <c r="P376" s="95">
        <v>0</v>
      </c>
      <c r="Q376" s="97">
        <f>+monthly_drivers_0!Q376*1.25</f>
        <v>3.125</v>
      </c>
    </row>
    <row r="377" spans="1:17" x14ac:dyDescent="0.25">
      <c r="A377" s="98">
        <f t="shared" si="16"/>
        <v>55578</v>
      </c>
      <c r="B377" s="98" t="str">
        <f t="shared" si="17"/>
        <v>Tracker</v>
      </c>
      <c r="C377" s="99">
        <v>30</v>
      </c>
      <c r="D377" s="100">
        <v>3.0995013875961299</v>
      </c>
      <c r="E377" s="100">
        <v>65.126013366699226</v>
      </c>
      <c r="F377" s="100">
        <v>7.927134941101075</v>
      </c>
      <c r="G377" s="100">
        <v>4.9165637507438653</v>
      </c>
      <c r="H377" s="100">
        <v>2.4235016814619312</v>
      </c>
      <c r="I377" s="100">
        <v>37.756924935102454</v>
      </c>
      <c r="J377" s="100">
        <v>6.2339368641376494</v>
      </c>
      <c r="K377" s="101">
        <v>132.53729555015641</v>
      </c>
      <c r="L377" s="102">
        <f t="shared" si="15"/>
        <v>0</v>
      </c>
      <c r="M377" s="102">
        <v>0</v>
      </c>
      <c r="N377" s="102">
        <v>0</v>
      </c>
      <c r="O377" s="103">
        <v>0</v>
      </c>
      <c r="P377" s="104">
        <v>0</v>
      </c>
      <c r="Q377" s="105">
        <f>+monthly_drivers_0!Q377*1.25</f>
        <v>3.125</v>
      </c>
    </row>
    <row r="378" spans="1:17" x14ac:dyDescent="0.25">
      <c r="A378" s="106">
        <f t="shared" si="16"/>
        <v>55609</v>
      </c>
      <c r="B378" s="106" t="str">
        <f t="shared" si="17"/>
        <v>Tracker</v>
      </c>
      <c r="C378" s="93">
        <v>30</v>
      </c>
      <c r="D378" s="94">
        <v>3.0835782067775721</v>
      </c>
      <c r="E378" s="94">
        <v>64.785025207519539</v>
      </c>
      <c r="F378" s="94">
        <v>7.885004096984864</v>
      </c>
      <c r="G378" s="94">
        <v>4.8912784659862512</v>
      </c>
      <c r="H378" s="94">
        <v>2.411051430031657</v>
      </c>
      <c r="I378" s="94">
        <v>37.560320089340209</v>
      </c>
      <c r="J378" s="94">
        <v>6.2007953118681911</v>
      </c>
      <c r="K378" s="95">
        <v>132.38572205699518</v>
      </c>
      <c r="L378" s="94">
        <f t="shared" si="15"/>
        <v>0</v>
      </c>
      <c r="M378" s="94">
        <v>0</v>
      </c>
      <c r="N378" s="94">
        <v>0</v>
      </c>
      <c r="O378" s="96">
        <v>0</v>
      </c>
      <c r="P378" s="95">
        <v>0</v>
      </c>
      <c r="Q378" s="97">
        <f>+monthly_drivers_0!Q378*1.25</f>
        <v>3.125</v>
      </c>
    </row>
    <row r="379" spans="1:17" x14ac:dyDescent="0.25">
      <c r="A379" s="98">
        <f t="shared" si="16"/>
        <v>55639</v>
      </c>
      <c r="B379" s="98" t="str">
        <f t="shared" si="17"/>
        <v>Tracker</v>
      </c>
      <c r="C379" s="99">
        <v>30</v>
      </c>
      <c r="D379" s="100">
        <v>3.0677368861436851</v>
      </c>
      <c r="E379" s="100">
        <v>64.44578607177732</v>
      </c>
      <c r="F379" s="100">
        <v>7.8430898971557603</v>
      </c>
      <c r="G379" s="100">
        <v>4.8661232388019551</v>
      </c>
      <c r="H379" s="100">
        <v>2.3986651446521288</v>
      </c>
      <c r="I379" s="100">
        <v>37.364723582744595</v>
      </c>
      <c r="J379" s="100">
        <v>6.1678242663145078</v>
      </c>
      <c r="K379" s="101">
        <v>132.23492823856236</v>
      </c>
      <c r="L379" s="102">
        <f t="shared" si="15"/>
        <v>0</v>
      </c>
      <c r="M379" s="102">
        <v>0</v>
      </c>
      <c r="N379" s="102">
        <v>0</v>
      </c>
      <c r="O379" s="103">
        <v>0</v>
      </c>
      <c r="P379" s="104">
        <v>0</v>
      </c>
      <c r="Q379" s="105">
        <f>+monthly_drivers_0!Q379*1.25</f>
        <v>3.125</v>
      </c>
    </row>
    <row r="380" spans="1:17" x14ac:dyDescent="0.25">
      <c r="A380" s="106">
        <f t="shared" si="16"/>
        <v>55670</v>
      </c>
      <c r="B380" s="106" t="str">
        <f t="shared" si="17"/>
        <v>Tracker</v>
      </c>
      <c r="C380" s="93">
        <v>30</v>
      </c>
      <c r="D380" s="94">
        <v>3.0519770141839975</v>
      </c>
      <c r="E380" s="94">
        <v>64.108286071777357</v>
      </c>
      <c r="F380" s="94">
        <v>7.8013913497924801</v>
      </c>
      <c r="G380" s="94">
        <v>4.8410973782539379</v>
      </c>
      <c r="H380" s="94">
        <v>2.3863425638824705</v>
      </c>
      <c r="I380" s="94">
        <v>37.170129052639012</v>
      </c>
      <c r="J380" s="94">
        <v>6.1350230161547668</v>
      </c>
      <c r="K380" s="95">
        <v>132.08490953139312</v>
      </c>
      <c r="L380" s="94">
        <f t="shared" si="15"/>
        <v>0</v>
      </c>
      <c r="M380" s="94">
        <v>0</v>
      </c>
      <c r="N380" s="94">
        <v>0</v>
      </c>
      <c r="O380" s="96">
        <v>0</v>
      </c>
      <c r="P380" s="95">
        <v>0</v>
      </c>
      <c r="Q380" s="97">
        <f>+monthly_drivers_0!Q380*1.25</f>
        <v>3.125</v>
      </c>
    </row>
    <row r="381" spans="1:17" x14ac:dyDescent="0.25">
      <c r="A381" s="98">
        <f t="shared" si="16"/>
        <v>55700</v>
      </c>
      <c r="B381" s="98" t="str">
        <f t="shared" si="17"/>
        <v>Tracker</v>
      </c>
      <c r="C381" s="99">
        <v>30</v>
      </c>
      <c r="D381" s="100">
        <v>3.0362982205152504</v>
      </c>
      <c r="E381" s="100">
        <v>63.772517456054672</v>
      </c>
      <c r="F381" s="100">
        <v>7.759907150268555</v>
      </c>
      <c r="G381" s="100">
        <v>4.8162001671791081</v>
      </c>
      <c r="H381" s="100">
        <v>2.3718840667754413</v>
      </c>
      <c r="I381" s="100">
        <v>36.949099113941202</v>
      </c>
      <c r="J381" s="100">
        <v>6.0977226033806797</v>
      </c>
      <c r="K381" s="101">
        <v>131.93566275219342</v>
      </c>
      <c r="L381" s="102">
        <f t="shared" si="15"/>
        <v>0</v>
      </c>
      <c r="M381" s="102">
        <v>0</v>
      </c>
      <c r="N381" s="102">
        <v>0</v>
      </c>
      <c r="O381" s="103">
        <v>0</v>
      </c>
      <c r="P381" s="104">
        <v>0</v>
      </c>
      <c r="Q381" s="105">
        <f>+monthly_drivers_0!Q381*1.25</f>
        <v>3.125</v>
      </c>
    </row>
    <row r="382" spans="1:17" x14ac:dyDescent="0.25">
      <c r="A382" s="106">
        <f t="shared" si="16"/>
        <v>55731</v>
      </c>
      <c r="B382" s="106" t="str">
        <f t="shared" si="17"/>
        <v>Tracker</v>
      </c>
      <c r="C382" s="93">
        <v>30</v>
      </c>
      <c r="D382" s="94">
        <v>3.0207000126838683</v>
      </c>
      <c r="E382" s="94">
        <v>63.438470703125013</v>
      </c>
      <c r="F382" s="94">
        <v>7.7186363830566407</v>
      </c>
      <c r="G382" s="94">
        <v>4.7914310364723223</v>
      </c>
      <c r="H382" s="94">
        <v>2.3596991921514272</v>
      </c>
      <c r="I382" s="94">
        <v>36.756735296010973</v>
      </c>
      <c r="J382" s="94">
        <v>6.0652989466190341</v>
      </c>
      <c r="K382" s="95">
        <v>131.78718329922953</v>
      </c>
      <c r="L382" s="94">
        <f t="shared" si="15"/>
        <v>0</v>
      </c>
      <c r="M382" s="94">
        <v>0</v>
      </c>
      <c r="N382" s="94">
        <v>0</v>
      </c>
      <c r="O382" s="96">
        <v>0</v>
      </c>
      <c r="P382" s="95">
        <v>0</v>
      </c>
      <c r="Q382" s="97">
        <f>+monthly_drivers_0!Q382*1.25</f>
        <v>3.125</v>
      </c>
    </row>
    <row r="383" spans="1:17" x14ac:dyDescent="0.25">
      <c r="A383" s="98">
        <f t="shared" si="16"/>
        <v>55762</v>
      </c>
      <c r="B383" s="98" t="str">
        <f t="shared" si="17"/>
        <v>Tracker</v>
      </c>
      <c r="C383" s="99">
        <v>30</v>
      </c>
      <c r="D383" s="100">
        <v>3.0051820210218425</v>
      </c>
      <c r="E383" s="100">
        <v>63.106137451171882</v>
      </c>
      <c r="F383" s="100">
        <v>7.6775779113769511</v>
      </c>
      <c r="G383" s="100">
        <v>4.7667892961502067</v>
      </c>
      <c r="H383" s="100">
        <v>2.3475770011544226</v>
      </c>
      <c r="I383" s="100">
        <v>36.565357977390285</v>
      </c>
      <c r="J383" s="100">
        <v>6.0330420608520505</v>
      </c>
      <c r="K383" s="101">
        <v>131.63946771595258</v>
      </c>
      <c r="L383" s="102">
        <f t="shared" si="15"/>
        <v>0</v>
      </c>
      <c r="M383" s="102">
        <v>0</v>
      </c>
      <c r="N383" s="102">
        <v>0</v>
      </c>
      <c r="O383" s="103">
        <v>0</v>
      </c>
      <c r="P383" s="104">
        <v>0</v>
      </c>
      <c r="Q383" s="105">
        <f>+monthly_drivers_0!Q383*1.25</f>
        <v>3.125</v>
      </c>
    </row>
    <row r="384" spans="1:17" x14ac:dyDescent="0.25">
      <c r="A384" s="106">
        <f t="shared" si="16"/>
        <v>55792</v>
      </c>
      <c r="B384" s="106" t="str">
        <f t="shared" si="17"/>
        <v>Tracker</v>
      </c>
      <c r="C384" s="93">
        <v>30</v>
      </c>
      <c r="D384" s="94">
        <v>2.9897438292503358</v>
      </c>
      <c r="E384" s="94">
        <v>62.775508422851573</v>
      </c>
      <c r="F384" s="94">
        <v>7.6367305374145511</v>
      </c>
      <c r="G384" s="94">
        <v>4.7422742891311636</v>
      </c>
      <c r="H384" s="94">
        <v>2.3355171167701485</v>
      </c>
      <c r="I384" s="94">
        <v>36.374959489583972</v>
      </c>
      <c r="J384" s="94">
        <v>6.0009510729908939</v>
      </c>
      <c r="K384" s="95">
        <v>131.4925120869633</v>
      </c>
      <c r="L384" s="94">
        <f t="shared" si="15"/>
        <v>0</v>
      </c>
      <c r="M384" s="94">
        <v>0</v>
      </c>
      <c r="N384" s="94">
        <v>0</v>
      </c>
      <c r="O384" s="96">
        <v>0</v>
      </c>
      <c r="P384" s="95">
        <v>0</v>
      </c>
      <c r="Q384" s="97">
        <f>+monthly_drivers_0!Q384*1.25</f>
        <v>3.125</v>
      </c>
    </row>
    <row r="385" spans="1:17" x14ac:dyDescent="0.25">
      <c r="A385" s="98">
        <f t="shared" si="16"/>
        <v>55823</v>
      </c>
      <c r="B385" s="98" t="str">
        <f t="shared" si="17"/>
        <v>Tracker</v>
      </c>
      <c r="C385" s="99">
        <v>30</v>
      </c>
      <c r="D385" s="100">
        <v>2.9743849759101866</v>
      </c>
      <c r="E385" s="100">
        <v>62.446575378417975</v>
      </c>
      <c r="F385" s="100">
        <v>7.5960933151245129</v>
      </c>
      <c r="G385" s="100">
        <v>4.7178853862285619</v>
      </c>
      <c r="H385" s="100">
        <v>2.3235192247778182</v>
      </c>
      <c r="I385" s="100">
        <v>36.18553797054291</v>
      </c>
      <c r="J385" s="100">
        <v>5.9690251827239997</v>
      </c>
      <c r="K385" s="101">
        <v>131.3463120753039</v>
      </c>
      <c r="L385" s="102">
        <f t="shared" si="15"/>
        <v>0</v>
      </c>
      <c r="M385" s="102">
        <v>0</v>
      </c>
      <c r="N385" s="102">
        <v>0</v>
      </c>
      <c r="O385" s="103">
        <v>0</v>
      </c>
      <c r="P385" s="104">
        <v>0</v>
      </c>
      <c r="Q385" s="105">
        <f>+monthly_drivers_0!Q385*1.25</f>
        <v>3.125</v>
      </c>
    </row>
    <row r="386" spans="1:17" x14ac:dyDescent="0.25">
      <c r="A386" s="106">
        <f t="shared" si="16"/>
        <v>55853</v>
      </c>
      <c r="B386" s="106" t="str">
        <f t="shared" si="17"/>
        <v>Tracker</v>
      </c>
      <c r="C386" s="93">
        <v>30</v>
      </c>
      <c r="D386" s="94">
        <v>2.9591051288843153</v>
      </c>
      <c r="E386" s="94">
        <v>62.119328552246088</v>
      </c>
      <c r="F386" s="94">
        <v>7.5556649932861326</v>
      </c>
      <c r="G386" s="94">
        <v>4.6936218509674079</v>
      </c>
      <c r="H386" s="94">
        <v>2.3115830782353877</v>
      </c>
      <c r="I386" s="94">
        <v>35.997085619688029</v>
      </c>
      <c r="J386" s="94">
        <v>5.9372633785009388</v>
      </c>
      <c r="K386" s="95">
        <v>131.20086365049616</v>
      </c>
      <c r="L386" s="94">
        <f t="shared" ref="L386:L449" si="18">+O386+P386</f>
        <v>0</v>
      </c>
      <c r="M386" s="94">
        <v>0</v>
      </c>
      <c r="N386" s="94">
        <v>0</v>
      </c>
      <c r="O386" s="96">
        <v>0</v>
      </c>
      <c r="P386" s="95">
        <v>0</v>
      </c>
      <c r="Q386" s="97">
        <f>+monthly_drivers_0!Q386*1.25</f>
        <v>3.125</v>
      </c>
    </row>
    <row r="387" spans="1:17" x14ac:dyDescent="0.25">
      <c r="A387" s="98">
        <f t="shared" ref="A387:A450" si="19">+EOMONTH(A386,1)</f>
        <v>55884</v>
      </c>
      <c r="B387" s="98" t="str">
        <f t="shared" ref="B387:B450" si="20">+B386</f>
        <v>Tracker</v>
      </c>
      <c r="C387" s="99">
        <v>30</v>
      </c>
      <c r="D387" s="100">
        <v>2.9439038455486295</v>
      </c>
      <c r="E387" s="100">
        <v>61.793760803222661</v>
      </c>
      <c r="F387" s="100">
        <v>7.5154447937011728</v>
      </c>
      <c r="G387" s="100">
        <v>4.6694831182956698</v>
      </c>
      <c r="H387" s="100">
        <v>2.2997082922607657</v>
      </c>
      <c r="I387" s="100">
        <v>35.809599332094194</v>
      </c>
      <c r="J387" s="100">
        <v>5.9056651331484318</v>
      </c>
      <c r="K387" s="101">
        <v>131.05616372716059</v>
      </c>
      <c r="L387" s="102">
        <f t="shared" si="18"/>
        <v>0</v>
      </c>
      <c r="M387" s="102">
        <v>0</v>
      </c>
      <c r="N387" s="102">
        <v>0</v>
      </c>
      <c r="O387" s="103">
        <v>0</v>
      </c>
      <c r="P387" s="104">
        <v>0</v>
      </c>
      <c r="Q387" s="105">
        <f>+monthly_drivers_0!Q387*1.25</f>
        <v>3.125</v>
      </c>
    </row>
    <row r="388" spans="1:17" x14ac:dyDescent="0.25">
      <c r="A388" s="106">
        <f t="shared" si="19"/>
        <v>55915</v>
      </c>
      <c r="B388" s="106" t="str">
        <f t="shared" si="20"/>
        <v>Tracker</v>
      </c>
      <c r="C388" s="93">
        <v>30</v>
      </c>
      <c r="D388" s="94">
        <v>2.9287807210683821</v>
      </c>
      <c r="E388" s="94">
        <v>61.469861999511714</v>
      </c>
      <c r="F388" s="94">
        <v>7.4754312973022463</v>
      </c>
      <c r="G388" s="94">
        <v>4.6454685205221171</v>
      </c>
      <c r="H388" s="94">
        <v>2.2878945298939941</v>
      </c>
      <c r="I388" s="94">
        <v>35.623072835683828</v>
      </c>
      <c r="J388" s="94">
        <v>5.8742292052805425</v>
      </c>
      <c r="K388" s="95">
        <v>130.91220777500146</v>
      </c>
      <c r="L388" s="94">
        <f t="shared" si="18"/>
        <v>0</v>
      </c>
      <c r="M388" s="94">
        <v>0</v>
      </c>
      <c r="N388" s="94">
        <v>0</v>
      </c>
      <c r="O388" s="96">
        <v>0</v>
      </c>
      <c r="P388" s="95">
        <v>0</v>
      </c>
      <c r="Q388" s="97">
        <f>+monthly_drivers_0!Q388*1.25</f>
        <v>3.125</v>
      </c>
    </row>
    <row r="389" spans="1:17" x14ac:dyDescent="0.25">
      <c r="A389" s="98">
        <f t="shared" si="19"/>
        <v>55943</v>
      </c>
      <c r="B389" s="98" t="str">
        <f t="shared" si="20"/>
        <v>Tracker</v>
      </c>
      <c r="C389" s="99">
        <v>30</v>
      </c>
      <c r="D389" s="100">
        <v>2.9137353706359859</v>
      </c>
      <c r="E389" s="100">
        <v>61.147623657226568</v>
      </c>
      <c r="F389" s="100">
        <v>7.4356235351562487</v>
      </c>
      <c r="G389" s="100">
        <v>4.621577450990678</v>
      </c>
      <c r="H389" s="100">
        <v>2.2761415430754424</v>
      </c>
      <c r="I389" s="100">
        <v>35.437502701282497</v>
      </c>
      <c r="J389" s="100">
        <v>5.8429549468755724</v>
      </c>
      <c r="K389" s="101">
        <v>130.76899207309265</v>
      </c>
      <c r="L389" s="102">
        <f t="shared" si="18"/>
        <v>0</v>
      </c>
      <c r="M389" s="102">
        <v>0</v>
      </c>
      <c r="N389" s="102">
        <v>0</v>
      </c>
      <c r="O389" s="103">
        <v>0</v>
      </c>
      <c r="P389" s="104">
        <v>0</v>
      </c>
      <c r="Q389" s="105">
        <f>+monthly_drivers_0!Q389*1.25</f>
        <v>3.125</v>
      </c>
    </row>
    <row r="390" spans="1:17" x14ac:dyDescent="0.25">
      <c r="A390" s="106">
        <f t="shared" si="19"/>
        <v>55974</v>
      </c>
      <c r="B390" s="106" t="str">
        <f t="shared" si="20"/>
        <v>Tracker</v>
      </c>
      <c r="C390" s="93">
        <v>30</v>
      </c>
      <c r="D390" s="94">
        <v>2.8987673971652992</v>
      </c>
      <c r="E390" s="94">
        <v>60.827037475585925</v>
      </c>
      <c r="F390" s="94">
        <v>7.3960205230712894</v>
      </c>
      <c r="G390" s="94">
        <v>4.5978092303276066</v>
      </c>
      <c r="H390" s="94">
        <v>2.2644489772766825</v>
      </c>
      <c r="I390" s="94">
        <v>35.252881711244584</v>
      </c>
      <c r="J390" s="94">
        <v>5.8118415697813042</v>
      </c>
      <c r="K390" s="95">
        <v>130.62651255781114</v>
      </c>
      <c r="L390" s="94">
        <f t="shared" si="18"/>
        <v>0</v>
      </c>
      <c r="M390" s="94">
        <v>0</v>
      </c>
      <c r="N390" s="94">
        <v>0</v>
      </c>
      <c r="O390" s="96">
        <v>0</v>
      </c>
      <c r="P390" s="95">
        <v>0</v>
      </c>
      <c r="Q390" s="97">
        <f>+monthly_drivers_0!Q390*1.25</f>
        <v>3.125</v>
      </c>
    </row>
    <row r="391" spans="1:17" x14ac:dyDescent="0.25">
      <c r="A391" s="98">
        <f t="shared" si="19"/>
        <v>56004</v>
      </c>
      <c r="B391" s="98" t="str">
        <f t="shared" si="20"/>
        <v>Tracker</v>
      </c>
      <c r="C391" s="99">
        <v>30</v>
      </c>
      <c r="D391" s="100">
        <v>2.8838763693571088</v>
      </c>
      <c r="E391" s="100">
        <v>60.508096191406246</v>
      </c>
      <c r="F391" s="100">
        <v>7.3566212387084953</v>
      </c>
      <c r="G391" s="100">
        <v>4.5741632860898962</v>
      </c>
      <c r="H391" s="100">
        <v>2.2528165688067672</v>
      </c>
      <c r="I391" s="100">
        <v>35.069206929922103</v>
      </c>
      <c r="J391" s="100">
        <v>5.7808881924748405</v>
      </c>
      <c r="K391" s="101">
        <v>130.48476649303552</v>
      </c>
      <c r="L391" s="102">
        <f t="shared" si="18"/>
        <v>0</v>
      </c>
      <c r="M391" s="102">
        <v>0</v>
      </c>
      <c r="N391" s="102">
        <v>0</v>
      </c>
      <c r="O391" s="103">
        <v>0</v>
      </c>
      <c r="P391" s="104">
        <v>0</v>
      </c>
      <c r="Q391" s="105">
        <f>+monthly_drivers_0!Q391*1.25</f>
        <v>3.125</v>
      </c>
    </row>
    <row r="392" spans="1:17" x14ac:dyDescent="0.25">
      <c r="A392" s="106">
        <f t="shared" si="19"/>
        <v>56035</v>
      </c>
      <c r="B392" s="106" t="str">
        <f t="shared" si="20"/>
        <v>Tracker</v>
      </c>
      <c r="C392" s="93">
        <v>30</v>
      </c>
      <c r="D392" s="94">
        <v>2.8690619210004793</v>
      </c>
      <c r="E392" s="94">
        <v>60.190790039062492</v>
      </c>
      <c r="F392" s="94">
        <v>7.3174245300292968</v>
      </c>
      <c r="G392" s="94">
        <v>4.5506388934850683</v>
      </c>
      <c r="H392" s="94">
        <v>2.241243967741728</v>
      </c>
      <c r="I392" s="94">
        <v>34.886473173141482</v>
      </c>
      <c r="J392" s="94">
        <v>5.7500940513610841</v>
      </c>
      <c r="K392" s="95">
        <v>130.34374932756185</v>
      </c>
      <c r="L392" s="94">
        <f t="shared" si="18"/>
        <v>0</v>
      </c>
      <c r="M392" s="94">
        <v>0</v>
      </c>
      <c r="N392" s="94">
        <v>0</v>
      </c>
      <c r="O392" s="96">
        <v>0</v>
      </c>
      <c r="P392" s="95">
        <v>0</v>
      </c>
      <c r="Q392" s="97">
        <f>+monthly_drivers_0!Q392*1.25</f>
        <v>3.125</v>
      </c>
    </row>
    <row r="393" spans="1:17" x14ac:dyDescent="0.25">
      <c r="A393" s="98">
        <f t="shared" si="19"/>
        <v>56065</v>
      </c>
      <c r="B393" s="98" t="str">
        <f t="shared" si="20"/>
        <v>Tracker</v>
      </c>
      <c r="C393" s="99">
        <v>30</v>
      </c>
      <c r="D393" s="100">
        <v>2.854323651432991</v>
      </c>
      <c r="E393" s="100">
        <v>59.875111755371101</v>
      </c>
      <c r="F393" s="100">
        <v>7.2784296340942385</v>
      </c>
      <c r="G393" s="100">
        <v>4.5272355103492732</v>
      </c>
      <c r="H393" s="100">
        <v>2.2297308348119262</v>
      </c>
      <c r="I393" s="100">
        <v>34.704675318956376</v>
      </c>
      <c r="J393" s="100">
        <v>5.7194583818912497</v>
      </c>
      <c r="K393" s="101">
        <v>130.20345747862572</v>
      </c>
      <c r="L393" s="102">
        <f t="shared" si="18"/>
        <v>0</v>
      </c>
      <c r="M393" s="102">
        <v>0</v>
      </c>
      <c r="N393" s="102">
        <v>0</v>
      </c>
      <c r="O393" s="103">
        <v>0</v>
      </c>
      <c r="P393" s="104">
        <v>0</v>
      </c>
      <c r="Q393" s="105">
        <f>+monthly_drivers_0!Q393*1.25</f>
        <v>3.125</v>
      </c>
    </row>
    <row r="394" spans="1:17" x14ac:dyDescent="0.25">
      <c r="A394" s="106">
        <f t="shared" si="19"/>
        <v>56096</v>
      </c>
      <c r="B394" s="106" t="str">
        <f t="shared" si="20"/>
        <v>Tracker</v>
      </c>
      <c r="C394" s="93">
        <v>30</v>
      </c>
      <c r="D394" s="94">
        <v>2.8396611713171005</v>
      </c>
      <c r="E394" s="94">
        <v>59.561051269531241</v>
      </c>
      <c r="F394" s="94">
        <v>7.2396349945068339</v>
      </c>
      <c r="G394" s="94">
        <v>4.5039525147676462</v>
      </c>
      <c r="H394" s="94">
        <v>2.2182769691348074</v>
      </c>
      <c r="I394" s="94">
        <v>34.523808474779131</v>
      </c>
      <c r="J394" s="94">
        <v>5.6889801055789011</v>
      </c>
      <c r="K394" s="95">
        <v>130.06388685498109</v>
      </c>
      <c r="L394" s="94">
        <f t="shared" si="18"/>
        <v>0</v>
      </c>
      <c r="M394" s="94">
        <v>0</v>
      </c>
      <c r="N394" s="94">
        <v>0</v>
      </c>
      <c r="O394" s="96">
        <v>0</v>
      </c>
      <c r="P394" s="95">
        <v>0</v>
      </c>
      <c r="Q394" s="97">
        <f>+monthly_drivers_0!Q394*1.25</f>
        <v>3.125</v>
      </c>
    </row>
    <row r="395" spans="1:17" x14ac:dyDescent="0.25">
      <c r="A395" s="98">
        <f t="shared" si="19"/>
        <v>56127</v>
      </c>
      <c r="B395" s="98" t="str">
        <f t="shared" si="20"/>
        <v>Tracker</v>
      </c>
      <c r="C395" s="99">
        <v>30</v>
      </c>
      <c r="D395" s="100">
        <v>2.8250740687847133</v>
      </c>
      <c r="E395" s="100">
        <v>59.248601257324225</v>
      </c>
      <c r="F395" s="100">
        <v>7.2010399627685535</v>
      </c>
      <c r="G395" s="100">
        <v>4.4807892733812329</v>
      </c>
      <c r="H395" s="100">
        <v>2.2068819299638269</v>
      </c>
      <c r="I395" s="100">
        <v>34.343868069887158</v>
      </c>
      <c r="J395" s="100">
        <v>5.6586585670411589</v>
      </c>
      <c r="K395" s="101">
        <v>129.92503410802132</v>
      </c>
      <c r="L395" s="102">
        <f t="shared" si="18"/>
        <v>0</v>
      </c>
      <c r="M395" s="102">
        <v>0</v>
      </c>
      <c r="N395" s="102">
        <v>0</v>
      </c>
      <c r="O395" s="103">
        <v>0</v>
      </c>
      <c r="P395" s="104">
        <v>0</v>
      </c>
      <c r="Q395" s="105">
        <f>+monthly_drivers_0!Q395*1.25</f>
        <v>3.125</v>
      </c>
    </row>
    <row r="396" spans="1:17" x14ac:dyDescent="0.25">
      <c r="A396" s="106">
        <f t="shared" si="19"/>
        <v>56157</v>
      </c>
      <c r="B396" s="106" t="str">
        <f t="shared" si="20"/>
        <v>Tracker</v>
      </c>
      <c r="C396" s="93">
        <v>30</v>
      </c>
      <c r="D396" s="94">
        <v>2.8105619658231724</v>
      </c>
      <c r="E396" s="94">
        <v>58.937753234863273</v>
      </c>
      <c r="F396" s="94">
        <v>7.1626434478759764</v>
      </c>
      <c r="G396" s="94">
        <v>4.4577451335191709</v>
      </c>
      <c r="H396" s="94">
        <v>2.1955454888045787</v>
      </c>
      <c r="I396" s="94">
        <v>34.164849227428434</v>
      </c>
      <c r="J396" s="94">
        <v>5.628493011891841</v>
      </c>
      <c r="K396" s="95">
        <v>129.78689567444383</v>
      </c>
      <c r="L396" s="94">
        <f t="shared" si="18"/>
        <v>0</v>
      </c>
      <c r="M396" s="94">
        <v>0</v>
      </c>
      <c r="N396" s="94">
        <v>0</v>
      </c>
      <c r="O396" s="96">
        <v>0</v>
      </c>
      <c r="P396" s="95">
        <v>0</v>
      </c>
      <c r="Q396" s="97">
        <f>+monthly_drivers_0!Q396*1.25</f>
        <v>3.125</v>
      </c>
    </row>
    <row r="397" spans="1:17" x14ac:dyDescent="0.25">
      <c r="A397" s="98">
        <f t="shared" si="19"/>
        <v>56188</v>
      </c>
      <c r="B397" s="98" t="str">
        <f t="shared" si="20"/>
        <v>Tracker</v>
      </c>
      <c r="C397" s="99">
        <v>30</v>
      </c>
      <c r="D397" s="100">
        <v>2.7961244695186616</v>
      </c>
      <c r="E397" s="100">
        <v>58.628499450683584</v>
      </c>
      <c r="F397" s="100">
        <v>7.1244444274902339</v>
      </c>
      <c r="G397" s="100">
        <v>4.4348195036649711</v>
      </c>
      <c r="H397" s="100">
        <v>2.1842673413455485</v>
      </c>
      <c r="I397" s="100">
        <v>33.986746784687043</v>
      </c>
      <c r="J397" s="100">
        <v>5.5984826881587493</v>
      </c>
      <c r="K397" s="101">
        <v>129.64946744302011</v>
      </c>
      <c r="L397" s="102">
        <f t="shared" si="18"/>
        <v>0</v>
      </c>
      <c r="M397" s="102">
        <v>0</v>
      </c>
      <c r="N397" s="102">
        <v>0</v>
      </c>
      <c r="O397" s="103">
        <v>0</v>
      </c>
      <c r="P397" s="104">
        <v>0</v>
      </c>
      <c r="Q397" s="105">
        <f>+monthly_drivers_0!Q397*1.25</f>
        <v>3.125</v>
      </c>
    </row>
    <row r="398" spans="1:17" x14ac:dyDescent="0.25">
      <c r="A398" s="106">
        <f t="shared" si="19"/>
        <v>56218</v>
      </c>
      <c r="B398" s="106" t="str">
        <f t="shared" si="20"/>
        <v>Tracker</v>
      </c>
      <c r="C398" s="93">
        <v>30</v>
      </c>
      <c r="D398" s="94">
        <v>2.7817612098455422</v>
      </c>
      <c r="E398" s="94">
        <v>58.320830810546873</v>
      </c>
      <c r="F398" s="94">
        <v>7.0864417114257812</v>
      </c>
      <c r="G398" s="94">
        <v>4.4120117886066437</v>
      </c>
      <c r="H398" s="94">
        <v>2.1730471881777049</v>
      </c>
      <c r="I398" s="94">
        <v>33.809556716680525</v>
      </c>
      <c r="J398" s="94">
        <v>5.5686264807581889</v>
      </c>
      <c r="K398" s="95">
        <v>129.51274586119135</v>
      </c>
      <c r="L398" s="94">
        <f t="shared" si="18"/>
        <v>0</v>
      </c>
      <c r="M398" s="94">
        <v>0</v>
      </c>
      <c r="N398" s="94">
        <v>0</v>
      </c>
      <c r="O398" s="96">
        <v>0</v>
      </c>
      <c r="P398" s="95">
        <v>0</v>
      </c>
      <c r="Q398" s="97">
        <f>+monthly_drivers_0!Q398*1.25</f>
        <v>3.125</v>
      </c>
    </row>
    <row r="399" spans="1:17" x14ac:dyDescent="0.25">
      <c r="A399" s="98">
        <f t="shared" si="19"/>
        <v>56249</v>
      </c>
      <c r="B399" s="98" t="str">
        <f t="shared" si="20"/>
        <v>Tracker</v>
      </c>
      <c r="C399" s="99">
        <v>30</v>
      </c>
      <c r="D399" s="100">
        <v>2.7674718238115315</v>
      </c>
      <c r="E399" s="100">
        <v>58.014740417480468</v>
      </c>
      <c r="F399" s="100">
        <v>7.0486346359252927</v>
      </c>
      <c r="G399" s="100">
        <v>4.3893213663101198</v>
      </c>
      <c r="H399" s="100">
        <v>2.1618847406506538</v>
      </c>
      <c r="I399" s="100">
        <v>33.633274198055275</v>
      </c>
      <c r="J399" s="100">
        <v>5.5389240808784947</v>
      </c>
      <c r="K399" s="101">
        <v>129.3767279248359</v>
      </c>
      <c r="L399" s="102">
        <f t="shared" si="18"/>
        <v>0</v>
      </c>
      <c r="M399" s="102">
        <v>0</v>
      </c>
      <c r="N399" s="102">
        <v>0</v>
      </c>
      <c r="O399" s="103">
        <v>0</v>
      </c>
      <c r="P399" s="104">
        <v>0</v>
      </c>
      <c r="Q399" s="105">
        <f>+monthly_drivers_0!Q399*1.25</f>
        <v>3.125</v>
      </c>
    </row>
    <row r="400" spans="1:17" x14ac:dyDescent="0.25">
      <c r="A400" s="106">
        <f t="shared" si="19"/>
        <v>56280</v>
      </c>
      <c r="B400" s="106" t="str">
        <f t="shared" si="20"/>
        <v>Tracker</v>
      </c>
      <c r="C400" s="93">
        <v>30</v>
      </c>
      <c r="D400" s="94">
        <v>2.6973696732521057</v>
      </c>
      <c r="E400" s="94">
        <v>56.869624999999999</v>
      </c>
      <c r="F400" s="94">
        <v>6.9064520187377934</v>
      </c>
      <c r="G400" s="94">
        <v>4.2131549595594402</v>
      </c>
      <c r="H400" s="94">
        <v>2.1088650136589999</v>
      </c>
      <c r="I400" s="94">
        <v>32.996964637994765</v>
      </c>
      <c r="J400" s="94">
        <v>5.4309468879401681</v>
      </c>
      <c r="K400" s="95">
        <v>125.32713332757078</v>
      </c>
      <c r="L400" s="94">
        <f t="shared" si="18"/>
        <v>0</v>
      </c>
      <c r="M400" s="94">
        <v>0</v>
      </c>
      <c r="N400" s="94">
        <v>0</v>
      </c>
      <c r="O400" s="96">
        <v>0</v>
      </c>
      <c r="P400" s="95">
        <v>0</v>
      </c>
      <c r="Q400" s="97">
        <f>+monthly_drivers_0!Q400*1.25</f>
        <v>3.125</v>
      </c>
    </row>
    <row r="401" spans="1:17" x14ac:dyDescent="0.25">
      <c r="A401" s="98">
        <f t="shared" si="19"/>
        <v>56308</v>
      </c>
      <c r="B401" s="98" t="str">
        <f t="shared" si="20"/>
        <v>Tracker</v>
      </c>
      <c r="C401" s="99">
        <v>30</v>
      </c>
      <c r="D401" s="100">
        <v>2.6835142747163769</v>
      </c>
      <c r="E401" s="100">
        <v>56.571378906250004</v>
      </c>
      <c r="F401" s="100">
        <v>6.8696191406250007</v>
      </c>
      <c r="G401" s="100">
        <v>4.1914872499704359</v>
      </c>
      <c r="H401" s="100">
        <v>2.0980325996428726</v>
      </c>
      <c r="I401" s="100">
        <v>32.825067636728292</v>
      </c>
      <c r="J401" s="100">
        <v>5.4019889382123951</v>
      </c>
      <c r="K401" s="101">
        <v>125.19456324101986</v>
      </c>
      <c r="L401" s="102">
        <f t="shared" si="18"/>
        <v>0</v>
      </c>
      <c r="M401" s="102">
        <v>0</v>
      </c>
      <c r="N401" s="102">
        <v>0</v>
      </c>
      <c r="O401" s="103">
        <v>0</v>
      </c>
      <c r="P401" s="104">
        <v>0</v>
      </c>
      <c r="Q401" s="105">
        <f>+monthly_drivers_0!Q401*1.25</f>
        <v>3.125</v>
      </c>
    </row>
    <row r="402" spans="1:17" x14ac:dyDescent="0.25">
      <c r="A402" s="106">
        <f t="shared" si="19"/>
        <v>56339</v>
      </c>
      <c r="B402" s="106" t="str">
        <f t="shared" si="20"/>
        <v>Tracker</v>
      </c>
      <c r="C402" s="93">
        <v>30</v>
      </c>
      <c r="D402" s="94">
        <v>2.6697300832271575</v>
      </c>
      <c r="E402" s="94">
        <v>56.27466192626953</v>
      </c>
      <c r="F402" s="94">
        <v>6.8329758071899409</v>
      </c>
      <c r="G402" s="94">
        <v>4.1699309464693073</v>
      </c>
      <c r="H402" s="94">
        <v>2.0872558764368296</v>
      </c>
      <c r="I402" s="94">
        <v>32.654051368951798</v>
      </c>
      <c r="J402" s="94">
        <v>5.3731799592077731</v>
      </c>
      <c r="K402" s="95">
        <v>125.06267559804677</v>
      </c>
      <c r="L402" s="94">
        <f t="shared" si="18"/>
        <v>0</v>
      </c>
      <c r="M402" s="94">
        <v>0</v>
      </c>
      <c r="N402" s="94">
        <v>0</v>
      </c>
      <c r="O402" s="96">
        <v>0</v>
      </c>
      <c r="P402" s="95">
        <v>0</v>
      </c>
      <c r="Q402" s="97">
        <f>+monthly_drivers_0!Q402*1.25</f>
        <v>3.125</v>
      </c>
    </row>
    <row r="403" spans="1:17" x14ac:dyDescent="0.25">
      <c r="A403" s="98">
        <f t="shared" si="19"/>
        <v>56369</v>
      </c>
      <c r="B403" s="98" t="str">
        <f t="shared" si="20"/>
        <v>Tracker</v>
      </c>
      <c r="C403" s="99">
        <v>30</v>
      </c>
      <c r="D403" s="100">
        <v>2.6560167859792703</v>
      </c>
      <c r="E403" s="100">
        <v>55.979466308593736</v>
      </c>
      <c r="F403" s="100">
        <v>6.7965208435058591</v>
      </c>
      <c r="G403" s="100">
        <v>4.1484855262041096</v>
      </c>
      <c r="H403" s="100">
        <v>2.0765345894843339</v>
      </c>
      <c r="I403" s="100">
        <v>32.483910499811174</v>
      </c>
      <c r="J403" s="100">
        <v>5.344519071102142</v>
      </c>
      <c r="K403" s="101">
        <v>124.93146574079992</v>
      </c>
      <c r="L403" s="102">
        <f t="shared" si="18"/>
        <v>0</v>
      </c>
      <c r="M403" s="102">
        <v>0</v>
      </c>
      <c r="N403" s="102">
        <v>0</v>
      </c>
      <c r="O403" s="103">
        <v>0</v>
      </c>
      <c r="P403" s="104">
        <v>0</v>
      </c>
      <c r="Q403" s="105">
        <f>+monthly_drivers_0!Q403*1.25</f>
        <v>3.125</v>
      </c>
    </row>
    <row r="404" spans="1:17" x14ac:dyDescent="0.25">
      <c r="A404" s="106">
        <f t="shared" si="19"/>
        <v>56400</v>
      </c>
      <c r="B404" s="106" t="str">
        <f t="shared" si="20"/>
        <v>Tracker</v>
      </c>
      <c r="C404" s="93">
        <v>30</v>
      </c>
      <c r="D404" s="94">
        <v>2.6423740054368969</v>
      </c>
      <c r="E404" s="94">
        <v>55.68578436279298</v>
      </c>
      <c r="F404" s="94">
        <v>6.7602533493041994</v>
      </c>
      <c r="G404" s="94">
        <v>4.1271503671407697</v>
      </c>
      <c r="H404" s="94">
        <v>2.0658684333860879</v>
      </c>
      <c r="I404" s="94">
        <v>32.31464136981964</v>
      </c>
      <c r="J404" s="94">
        <v>5.3160055863559244</v>
      </c>
      <c r="K404" s="95">
        <v>124.80093100196777</v>
      </c>
      <c r="L404" s="94">
        <f t="shared" si="18"/>
        <v>0</v>
      </c>
      <c r="M404" s="94">
        <v>0</v>
      </c>
      <c r="N404" s="94">
        <v>0</v>
      </c>
      <c r="O404" s="96">
        <v>0</v>
      </c>
      <c r="P404" s="95">
        <v>0</v>
      </c>
      <c r="Q404" s="97">
        <f>+monthly_drivers_0!Q404*1.25</f>
        <v>3.125</v>
      </c>
    </row>
    <row r="405" spans="1:17" x14ac:dyDescent="0.25">
      <c r="A405" s="98">
        <f t="shared" si="19"/>
        <v>56430</v>
      </c>
      <c r="B405" s="98" t="str">
        <f t="shared" si="20"/>
        <v>Tracker</v>
      </c>
      <c r="C405" s="99">
        <v>30</v>
      </c>
      <c r="D405" s="100">
        <v>2.6288013788461679</v>
      </c>
      <c r="E405" s="100">
        <v>55.393608398437493</v>
      </c>
      <c r="F405" s="100">
        <v>6.7241724853515628</v>
      </c>
      <c r="G405" s="100">
        <v>4.1059249578714372</v>
      </c>
      <c r="H405" s="100">
        <v>2.055257109507918</v>
      </c>
      <c r="I405" s="100">
        <v>32.146239107847215</v>
      </c>
      <c r="J405" s="100">
        <v>5.2876388239562502</v>
      </c>
      <c r="K405" s="101">
        <v>124.6710675882986</v>
      </c>
      <c r="L405" s="102">
        <f t="shared" si="18"/>
        <v>0</v>
      </c>
      <c r="M405" s="102">
        <v>0</v>
      </c>
      <c r="N405" s="102">
        <v>0</v>
      </c>
      <c r="O405" s="103">
        <v>0</v>
      </c>
      <c r="P405" s="104">
        <v>0</v>
      </c>
      <c r="Q405" s="105">
        <f>+monthly_drivers_0!Q405*1.25</f>
        <v>3.125</v>
      </c>
    </row>
    <row r="406" spans="1:17" x14ac:dyDescent="0.25">
      <c r="A406" s="106">
        <f t="shared" si="19"/>
        <v>56461</v>
      </c>
      <c r="B406" s="106" t="str">
        <f t="shared" si="20"/>
        <v>Tracker</v>
      </c>
      <c r="C406" s="93">
        <v>30</v>
      </c>
      <c r="D406" s="94">
        <v>2.5777492119073862</v>
      </c>
      <c r="E406" s="94">
        <v>54.002645812988284</v>
      </c>
      <c r="F406" s="94">
        <v>6.5514016876220724</v>
      </c>
      <c r="G406" s="94">
        <v>4.0528190715312959</v>
      </c>
      <c r="H406" s="94">
        <v>2.0165383680909876</v>
      </c>
      <c r="I406" s="94">
        <v>31.375370402812955</v>
      </c>
      <c r="J406" s="94">
        <v>5.1567613045871248</v>
      </c>
      <c r="K406" s="95">
        <v>120.52840143710378</v>
      </c>
      <c r="L406" s="94">
        <f t="shared" si="18"/>
        <v>0</v>
      </c>
      <c r="M406" s="94">
        <v>0</v>
      </c>
      <c r="N406" s="94">
        <v>0</v>
      </c>
      <c r="O406" s="96">
        <v>0</v>
      </c>
      <c r="P406" s="95">
        <v>0</v>
      </c>
      <c r="Q406" s="97">
        <f>+monthly_drivers_0!Q406*1.25</f>
        <v>3.125</v>
      </c>
    </row>
    <row r="407" spans="1:17" x14ac:dyDescent="0.25">
      <c r="A407" s="98">
        <f t="shared" si="19"/>
        <v>56492</v>
      </c>
      <c r="B407" s="98" t="str">
        <f t="shared" si="20"/>
        <v>Tracker</v>
      </c>
      <c r="C407" s="99">
        <v>30</v>
      </c>
      <c r="D407" s="100">
        <v>2.5645088981390001</v>
      </c>
      <c r="E407" s="100">
        <v>53.71950634765625</v>
      </c>
      <c r="F407" s="100">
        <v>6.5164435119628914</v>
      </c>
      <c r="G407" s="100">
        <v>4.0319759840965261</v>
      </c>
      <c r="H407" s="100">
        <v>2.006180700287223</v>
      </c>
      <c r="I407" s="100">
        <v>31.212004355430601</v>
      </c>
      <c r="J407" s="100">
        <v>5.1292500143647191</v>
      </c>
      <c r="K407" s="101">
        <v>120.4024390407801</v>
      </c>
      <c r="L407" s="102">
        <f t="shared" si="18"/>
        <v>0</v>
      </c>
      <c r="M407" s="102">
        <v>0</v>
      </c>
      <c r="N407" s="102">
        <v>0</v>
      </c>
      <c r="O407" s="103">
        <v>0</v>
      </c>
      <c r="P407" s="104">
        <v>0</v>
      </c>
      <c r="Q407" s="105">
        <f>+monthly_drivers_0!Q407*1.25</f>
        <v>3.125</v>
      </c>
    </row>
    <row r="408" spans="1:17" x14ac:dyDescent="0.25">
      <c r="A408" s="106">
        <f t="shared" si="19"/>
        <v>56522</v>
      </c>
      <c r="B408" s="106" t="str">
        <f t="shared" si="20"/>
        <v>Tracker</v>
      </c>
      <c r="C408" s="93">
        <v>30</v>
      </c>
      <c r="D408" s="94">
        <v>2.5513366705179208</v>
      </c>
      <c r="E408" s="94">
        <v>53.437819824218771</v>
      </c>
      <c r="F408" s="94">
        <v>6.4816651840209971</v>
      </c>
      <c r="G408" s="94">
        <v>4.0112400480508805</v>
      </c>
      <c r="H408" s="94">
        <v>1.9958763105869297</v>
      </c>
      <c r="I408" s="94">
        <v>31.049475655794147</v>
      </c>
      <c r="J408" s="94">
        <v>5.1018801789879795</v>
      </c>
      <c r="K408" s="95">
        <v>120.27712483668331</v>
      </c>
      <c r="L408" s="94">
        <f t="shared" si="18"/>
        <v>0</v>
      </c>
      <c r="M408" s="94">
        <v>0</v>
      </c>
      <c r="N408" s="94">
        <v>0</v>
      </c>
      <c r="O408" s="96">
        <v>0</v>
      </c>
      <c r="P408" s="95">
        <v>0</v>
      </c>
      <c r="Q408" s="97">
        <f>+monthly_drivers_0!Q408*1.25</f>
        <v>3.125</v>
      </c>
    </row>
    <row r="409" spans="1:17" x14ac:dyDescent="0.25">
      <c r="A409" s="98">
        <f t="shared" si="19"/>
        <v>56553</v>
      </c>
      <c r="B409" s="98" t="str">
        <f t="shared" si="20"/>
        <v>Tracker</v>
      </c>
      <c r="C409" s="99">
        <v>30</v>
      </c>
      <c r="D409" s="100">
        <v>2.5382321623563771</v>
      </c>
      <c r="E409" s="100">
        <v>53.157576721191411</v>
      </c>
      <c r="F409" s="100">
        <v>6.4470656814575191</v>
      </c>
      <c r="G409" s="100">
        <v>3.990610759615898</v>
      </c>
      <c r="H409" s="100">
        <v>1.9856249176263809</v>
      </c>
      <c r="I409" s="100">
        <v>30.887779265642173</v>
      </c>
      <c r="J409" s="100">
        <v>5.0746511359214779</v>
      </c>
      <c r="K409" s="101">
        <v>120.15245507073406</v>
      </c>
      <c r="L409" s="102">
        <f t="shared" si="18"/>
        <v>0</v>
      </c>
      <c r="M409" s="102">
        <v>0</v>
      </c>
      <c r="N409" s="102">
        <v>0</v>
      </c>
      <c r="O409" s="103">
        <v>0</v>
      </c>
      <c r="P409" s="104">
        <v>0</v>
      </c>
      <c r="Q409" s="105">
        <f>+monthly_drivers_0!Q409*1.25</f>
        <v>3.125</v>
      </c>
    </row>
    <row r="410" spans="1:17" x14ac:dyDescent="0.25">
      <c r="A410" s="106">
        <f t="shared" si="19"/>
        <v>56583</v>
      </c>
      <c r="B410" s="106" t="str">
        <f t="shared" si="20"/>
        <v>Tracker</v>
      </c>
      <c r="C410" s="93">
        <v>30</v>
      </c>
      <c r="D410" s="94">
        <v>2.5251950308084488</v>
      </c>
      <c r="E410" s="94">
        <v>52.878770294189465</v>
      </c>
      <c r="F410" s="94">
        <v>6.4126441116333019</v>
      </c>
      <c r="G410" s="94">
        <v>3.9700875579118722</v>
      </c>
      <c r="H410" s="94">
        <v>1.9754261840283871</v>
      </c>
      <c r="I410" s="94">
        <v>30.726910821199414</v>
      </c>
      <c r="J410" s="94">
        <v>5.0475621121823782</v>
      </c>
      <c r="K410" s="95">
        <v>120.02842651903633</v>
      </c>
      <c r="L410" s="94">
        <f t="shared" si="18"/>
        <v>0</v>
      </c>
      <c r="M410" s="94">
        <v>0</v>
      </c>
      <c r="N410" s="94">
        <v>0</v>
      </c>
      <c r="O410" s="96">
        <v>0</v>
      </c>
      <c r="P410" s="95">
        <v>0</v>
      </c>
      <c r="Q410" s="97">
        <f>+monthly_drivers_0!Q410*1.25</f>
        <v>3.125</v>
      </c>
    </row>
    <row r="411" spans="1:17" x14ac:dyDescent="0.25">
      <c r="A411" s="98">
        <f t="shared" si="19"/>
        <v>56614</v>
      </c>
      <c r="B411" s="98" t="str">
        <f t="shared" si="20"/>
        <v>Tracker</v>
      </c>
      <c r="C411" s="99">
        <v>30</v>
      </c>
      <c r="D411" s="100">
        <v>2.5122249206304557</v>
      </c>
      <c r="E411" s="100">
        <v>52.601392761230464</v>
      </c>
      <c r="F411" s="100">
        <v>6.3783995513916008</v>
      </c>
      <c r="G411" s="100">
        <v>3.9496698895692823</v>
      </c>
      <c r="H411" s="100">
        <v>1.9652799125015736</v>
      </c>
      <c r="I411" s="100">
        <v>30.566865172624588</v>
      </c>
      <c r="J411" s="100">
        <v>5.0206123138368133</v>
      </c>
      <c r="K411" s="101">
        <v>119.90503584283593</v>
      </c>
      <c r="L411" s="102">
        <f t="shared" si="18"/>
        <v>0</v>
      </c>
      <c r="M411" s="102">
        <v>0</v>
      </c>
      <c r="N411" s="102">
        <v>0</v>
      </c>
      <c r="O411" s="103">
        <v>0</v>
      </c>
      <c r="P411" s="104">
        <v>0</v>
      </c>
      <c r="Q411" s="105">
        <f>+monthly_drivers_0!Q411*1.25</f>
        <v>3.125</v>
      </c>
    </row>
    <row r="412" spans="1:17" x14ac:dyDescent="0.25">
      <c r="A412" s="106">
        <f t="shared" si="19"/>
        <v>56645</v>
      </c>
      <c r="B412" s="106" t="str">
        <f t="shared" si="20"/>
        <v>Tracker</v>
      </c>
      <c r="C412" s="93">
        <v>30</v>
      </c>
      <c r="D412" s="94">
        <v>2.499321522831917</v>
      </c>
      <c r="E412" s="94">
        <v>52.325436859130861</v>
      </c>
      <c r="F412" s="94">
        <v>6.3443311386108405</v>
      </c>
      <c r="G412" s="94">
        <v>3.9293572508096699</v>
      </c>
      <c r="H412" s="94">
        <v>1.9551858395785091</v>
      </c>
      <c r="I412" s="94">
        <v>30.407639150619502</v>
      </c>
      <c r="J412" s="94">
        <v>4.9938011926114569</v>
      </c>
      <c r="K412" s="95">
        <v>119.78227945601944</v>
      </c>
      <c r="L412" s="94">
        <f t="shared" si="18"/>
        <v>0</v>
      </c>
      <c r="M412" s="94">
        <v>0</v>
      </c>
      <c r="N412" s="94">
        <v>0</v>
      </c>
      <c r="O412" s="96">
        <v>0</v>
      </c>
      <c r="P412" s="95">
        <v>0</v>
      </c>
      <c r="Q412" s="97">
        <f>+monthly_drivers_0!Q412*1.25</f>
        <v>3.125</v>
      </c>
    </row>
    <row r="413" spans="1:17" x14ac:dyDescent="0.25">
      <c r="A413" s="98">
        <f t="shared" si="19"/>
        <v>56673</v>
      </c>
      <c r="B413" s="98" t="str">
        <f t="shared" si="20"/>
        <v>Tracker</v>
      </c>
      <c r="C413" s="99">
        <v>30</v>
      </c>
      <c r="D413" s="100">
        <v>2.486484451889992</v>
      </c>
      <c r="E413" s="100">
        <v>52.050895660400386</v>
      </c>
      <c r="F413" s="100">
        <v>6.3104379043579097</v>
      </c>
      <c r="G413" s="100">
        <v>3.9091490540504452</v>
      </c>
      <c r="H413" s="100">
        <v>1.9451436326950788</v>
      </c>
      <c r="I413" s="100">
        <v>30.249228061437606</v>
      </c>
      <c r="J413" s="100">
        <v>4.967127998501061</v>
      </c>
      <c r="K413" s="101">
        <v>119.66015449678903</v>
      </c>
      <c r="L413" s="102">
        <f t="shared" si="18"/>
        <v>0</v>
      </c>
      <c r="M413" s="102">
        <v>0</v>
      </c>
      <c r="N413" s="102">
        <v>0</v>
      </c>
      <c r="O413" s="103">
        <v>0</v>
      </c>
      <c r="P413" s="104">
        <v>0</v>
      </c>
      <c r="Q413" s="105">
        <f>+monthly_drivers_0!Q413*1.25</f>
        <v>3.125</v>
      </c>
    </row>
    <row r="414" spans="1:17" x14ac:dyDescent="0.25">
      <c r="A414" s="106">
        <f t="shared" si="19"/>
        <v>56704</v>
      </c>
      <c r="B414" s="106" t="str">
        <f t="shared" si="20"/>
        <v>Tracker</v>
      </c>
      <c r="C414" s="93">
        <v>30</v>
      </c>
      <c r="D414" s="94">
        <v>2.4737134065628053</v>
      </c>
      <c r="E414" s="94">
        <v>51.777761993408205</v>
      </c>
      <c r="F414" s="94">
        <v>6.2767189788818367</v>
      </c>
      <c r="G414" s="94">
        <v>3.8890447993278503</v>
      </c>
      <c r="H414" s="94">
        <v>1.9351530759781599</v>
      </c>
      <c r="I414" s="94">
        <v>30.091628366231916</v>
      </c>
      <c r="J414" s="94">
        <v>4.9405919002890579</v>
      </c>
      <c r="K414" s="95">
        <v>119.53865799087289</v>
      </c>
      <c r="L414" s="94">
        <f t="shared" si="18"/>
        <v>0</v>
      </c>
      <c r="M414" s="94">
        <v>0</v>
      </c>
      <c r="N414" s="94">
        <v>0</v>
      </c>
      <c r="O414" s="96">
        <v>0</v>
      </c>
      <c r="P414" s="95">
        <v>0</v>
      </c>
      <c r="Q414" s="97">
        <f>+monthly_drivers_0!Q414*1.25</f>
        <v>3.125</v>
      </c>
    </row>
    <row r="415" spans="1:17" x14ac:dyDescent="0.25">
      <c r="A415" s="98">
        <f t="shared" si="19"/>
        <v>56734</v>
      </c>
      <c r="B415" s="98" t="str">
        <f t="shared" si="20"/>
        <v>Tracker</v>
      </c>
      <c r="C415" s="99">
        <v>30</v>
      </c>
      <c r="D415" s="100">
        <v>2.4610080071687697</v>
      </c>
      <c r="E415" s="100">
        <v>51.506028198242177</v>
      </c>
      <c r="F415" s="100">
        <v>6.2431735153198247</v>
      </c>
      <c r="G415" s="100">
        <v>3.8690439370870586</v>
      </c>
      <c r="H415" s="100">
        <v>1.9252138756811621</v>
      </c>
      <c r="I415" s="100">
        <v>29.934835144519802</v>
      </c>
      <c r="J415" s="100">
        <v>4.9141922830939286</v>
      </c>
      <c r="K415" s="101">
        <v>119.41778594234589</v>
      </c>
      <c r="L415" s="102">
        <f t="shared" si="18"/>
        <v>0</v>
      </c>
      <c r="M415" s="102">
        <v>0</v>
      </c>
      <c r="N415" s="102">
        <v>0</v>
      </c>
      <c r="O415" s="103">
        <v>0</v>
      </c>
      <c r="P415" s="104">
        <v>0</v>
      </c>
      <c r="Q415" s="105">
        <f>+monthly_drivers_0!Q415*1.25</f>
        <v>3.125</v>
      </c>
    </row>
    <row r="416" spans="1:17" x14ac:dyDescent="0.25">
      <c r="A416" s="106">
        <f t="shared" si="19"/>
        <v>56765</v>
      </c>
      <c r="B416" s="106" t="str">
        <f t="shared" si="20"/>
        <v>Tracker</v>
      </c>
      <c r="C416" s="93">
        <v>30</v>
      </c>
      <c r="D416" s="94">
        <v>2.4483679484128951</v>
      </c>
      <c r="E416" s="94">
        <v>51.235687194824223</v>
      </c>
      <c r="F416" s="94">
        <v>6.2098005447387701</v>
      </c>
      <c r="G416" s="94">
        <v>3.8491459178924559</v>
      </c>
      <c r="H416" s="94">
        <v>1.9153257990330457</v>
      </c>
      <c r="I416" s="94">
        <v>29.778844555616381</v>
      </c>
      <c r="J416" s="94">
        <v>4.8879284923076636</v>
      </c>
      <c r="K416" s="95">
        <v>119.2975359564424</v>
      </c>
      <c r="L416" s="94">
        <f t="shared" si="18"/>
        <v>0</v>
      </c>
      <c r="M416" s="94">
        <v>0</v>
      </c>
      <c r="N416" s="94">
        <v>0</v>
      </c>
      <c r="O416" s="96">
        <v>0</v>
      </c>
      <c r="P416" s="95">
        <v>0</v>
      </c>
      <c r="Q416" s="97">
        <f>+monthly_drivers_0!Q416*1.25</f>
        <v>3.125</v>
      </c>
    </row>
    <row r="417" spans="1:17" x14ac:dyDescent="0.25">
      <c r="A417" s="98">
        <f t="shared" si="19"/>
        <v>56795</v>
      </c>
      <c r="B417" s="98" t="str">
        <f t="shared" si="20"/>
        <v>Tracker</v>
      </c>
      <c r="C417" s="99">
        <v>30</v>
      </c>
      <c r="D417" s="100">
        <v>2.435792905807495</v>
      </c>
      <c r="E417" s="100">
        <v>50.966731933593742</v>
      </c>
      <c r="F417" s="100">
        <v>6.1765992965698242</v>
      </c>
      <c r="G417" s="100">
        <v>3.829350287556649</v>
      </c>
      <c r="H417" s="100">
        <v>1.9054885512888435</v>
      </c>
      <c r="I417" s="100">
        <v>29.623652144670483</v>
      </c>
      <c r="J417" s="100">
        <v>4.8617998662590978</v>
      </c>
      <c r="K417" s="101">
        <v>119.17790407329802</v>
      </c>
      <c r="L417" s="102">
        <f t="shared" si="18"/>
        <v>0</v>
      </c>
      <c r="M417" s="102">
        <v>0</v>
      </c>
      <c r="N417" s="102">
        <v>0</v>
      </c>
      <c r="O417" s="103">
        <v>0</v>
      </c>
      <c r="P417" s="104">
        <v>0</v>
      </c>
      <c r="Q417" s="105">
        <f>+monthly_drivers_0!Q417*1.25</f>
        <v>3.125</v>
      </c>
    </row>
    <row r="418" spans="1:17" x14ac:dyDescent="0.25">
      <c r="A418" s="106">
        <f t="shared" si="19"/>
        <v>56826</v>
      </c>
      <c r="B418" s="106" t="str">
        <f t="shared" si="20"/>
        <v>Tracker</v>
      </c>
      <c r="C418" s="93">
        <v>30</v>
      </c>
      <c r="D418" s="94">
        <v>2.4232825033664698</v>
      </c>
      <c r="E418" s="94">
        <v>50.699154937744133</v>
      </c>
      <c r="F418" s="94">
        <v>6.1435686416625988</v>
      </c>
      <c r="G418" s="94">
        <v>3.8096564278602596</v>
      </c>
      <c r="H418" s="94">
        <v>1.8957019306868315</v>
      </c>
      <c r="I418" s="94">
        <v>29.469254612207411</v>
      </c>
      <c r="J418" s="94">
        <v>4.8358053863942629</v>
      </c>
      <c r="K418" s="95">
        <v>119.0588876576722</v>
      </c>
      <c r="L418" s="94">
        <f t="shared" si="18"/>
        <v>0</v>
      </c>
      <c r="M418" s="94">
        <v>0</v>
      </c>
      <c r="N418" s="94">
        <v>0</v>
      </c>
      <c r="O418" s="96">
        <v>0</v>
      </c>
      <c r="P418" s="95">
        <v>0</v>
      </c>
      <c r="Q418" s="97">
        <f>+monthly_drivers_0!Q418*1.25</f>
        <v>3.125</v>
      </c>
    </row>
    <row r="419" spans="1:17" x14ac:dyDescent="0.25">
      <c r="A419" s="98">
        <f t="shared" si="19"/>
        <v>56857</v>
      </c>
      <c r="B419" s="98" t="str">
        <f t="shared" si="20"/>
        <v>Tracker</v>
      </c>
      <c r="C419" s="99">
        <v>30</v>
      </c>
      <c r="D419" s="100">
        <v>2.4108364475965507</v>
      </c>
      <c r="E419" s="100">
        <v>50.43294940185546</v>
      </c>
      <c r="F419" s="100">
        <v>6.1107079696655262</v>
      </c>
      <c r="G419" s="100">
        <v>3.7900638351440432</v>
      </c>
      <c r="H419" s="100">
        <v>1.8859655974656344</v>
      </c>
      <c r="I419" s="100">
        <v>29.31564741039276</v>
      </c>
      <c r="J419" s="100">
        <v>4.8099447519779215</v>
      </c>
      <c r="K419" s="101">
        <v>118.94048305389288</v>
      </c>
      <c r="L419" s="102">
        <f t="shared" si="18"/>
        <v>65</v>
      </c>
      <c r="M419" s="102">
        <v>0</v>
      </c>
      <c r="N419" s="102">
        <v>0</v>
      </c>
      <c r="O419" s="103">
        <v>0</v>
      </c>
      <c r="P419" s="104">
        <v>65</v>
      </c>
      <c r="Q419" s="105">
        <f>+monthly_drivers_0!Q419*1.25</f>
        <v>3.125</v>
      </c>
    </row>
    <row r="420" spans="1:17" x14ac:dyDescent="0.25">
      <c r="A420" s="106">
        <f t="shared" si="19"/>
        <v>56887</v>
      </c>
      <c r="B420" s="106" t="str">
        <f t="shared" si="20"/>
        <v>Tracker</v>
      </c>
      <c r="C420" s="93">
        <v>30</v>
      </c>
      <c r="D420" s="94">
        <v>2.3949445568323138</v>
      </c>
      <c r="E420" s="94">
        <v>49.363866882324224</v>
      </c>
      <c r="F420" s="94">
        <v>6.0780162353515612</v>
      </c>
      <c r="G420" s="94">
        <v>3.7688720779418943</v>
      </c>
      <c r="H420" s="94">
        <v>1.8736469570100307</v>
      </c>
      <c r="I420" s="94">
        <v>28.559644942283629</v>
      </c>
      <c r="J420" s="94">
        <v>4.7842170674800855</v>
      </c>
      <c r="K420" s="95">
        <v>117.63168763908746</v>
      </c>
      <c r="L420" s="94">
        <f t="shared" si="18"/>
        <v>0</v>
      </c>
      <c r="M420" s="94">
        <v>0</v>
      </c>
      <c r="N420" s="94">
        <v>0</v>
      </c>
      <c r="O420" s="96">
        <v>0</v>
      </c>
      <c r="P420" s="95">
        <v>0</v>
      </c>
      <c r="Q420" s="97">
        <f>+monthly_drivers_0!Q420*1.25</f>
        <v>3.125</v>
      </c>
    </row>
    <row r="421" spans="1:17" x14ac:dyDescent="0.25">
      <c r="A421" s="98">
        <f t="shared" si="19"/>
        <v>56918</v>
      </c>
      <c r="B421" s="98" t="str">
        <f t="shared" si="20"/>
        <v>Tracker</v>
      </c>
      <c r="C421" s="99">
        <v>30</v>
      </c>
      <c r="D421" s="100">
        <v>2.38263220012188</v>
      </c>
      <c r="E421" s="100">
        <v>49.101776092529313</v>
      </c>
      <c r="F421" s="100">
        <v>6.0454926834106448</v>
      </c>
      <c r="G421" s="100">
        <v>3.7494887466430664</v>
      </c>
      <c r="H421" s="100">
        <v>1.864015038654208</v>
      </c>
      <c r="I421" s="100">
        <v>28.408650368213657</v>
      </c>
      <c r="J421" s="100">
        <v>4.7586217607259744</v>
      </c>
      <c r="K421" s="101">
        <v>117.51449792203312</v>
      </c>
      <c r="L421" s="102">
        <f t="shared" si="18"/>
        <v>0</v>
      </c>
      <c r="M421" s="102">
        <v>0</v>
      </c>
      <c r="N421" s="102">
        <v>0</v>
      </c>
      <c r="O421" s="103">
        <v>0</v>
      </c>
      <c r="P421" s="104">
        <v>0</v>
      </c>
      <c r="Q421" s="105">
        <f>+monthly_drivers_0!Q421*1.25</f>
        <v>3.125</v>
      </c>
    </row>
    <row r="422" spans="1:17" x14ac:dyDescent="0.25">
      <c r="A422" s="106">
        <f t="shared" si="19"/>
        <v>56948</v>
      </c>
      <c r="B422" s="106" t="str">
        <f t="shared" si="20"/>
        <v>Tracker</v>
      </c>
      <c r="C422" s="93">
        <v>30</v>
      </c>
      <c r="D422" s="94">
        <v>2.3703831692934032</v>
      </c>
      <c r="E422" s="94">
        <v>48.841031524658206</v>
      </c>
      <c r="F422" s="94">
        <v>6.0131364059448238</v>
      </c>
      <c r="G422" s="94">
        <v>3.7302050971984864</v>
      </c>
      <c r="H422" s="94">
        <v>1.8544326484650369</v>
      </c>
      <c r="I422" s="94">
        <v>28.258431702375411</v>
      </c>
      <c r="J422" s="94">
        <v>4.7331580008864407</v>
      </c>
      <c r="K422" s="95">
        <v>117.39791120067243</v>
      </c>
      <c r="L422" s="94">
        <f t="shared" si="18"/>
        <v>0</v>
      </c>
      <c r="M422" s="94">
        <v>0</v>
      </c>
      <c r="N422" s="94">
        <v>0</v>
      </c>
      <c r="O422" s="96">
        <v>0</v>
      </c>
      <c r="P422" s="95">
        <v>0</v>
      </c>
      <c r="Q422" s="97">
        <f>+monthly_drivers_0!Q422*1.25</f>
        <v>3.125</v>
      </c>
    </row>
    <row r="423" spans="1:17" x14ac:dyDescent="0.25">
      <c r="A423" s="98">
        <f t="shared" si="19"/>
        <v>56979</v>
      </c>
      <c r="B423" s="98" t="str">
        <f t="shared" si="20"/>
        <v>Tracker</v>
      </c>
      <c r="C423" s="99">
        <v>30</v>
      </c>
      <c r="D423" s="100">
        <v>2.3581971476078039</v>
      </c>
      <c r="E423" s="100">
        <v>48.581626403808599</v>
      </c>
      <c r="F423" s="100">
        <v>5.9809465866088871</v>
      </c>
      <c r="G423" s="100">
        <v>3.711020576477051</v>
      </c>
      <c r="H423" s="100">
        <v>1.8448995571881532</v>
      </c>
      <c r="I423" s="100">
        <v>28.108982602834701</v>
      </c>
      <c r="J423" s="100">
        <v>4.7078253346085557</v>
      </c>
      <c r="K423" s="101">
        <v>117.28192422214154</v>
      </c>
      <c r="L423" s="102">
        <f t="shared" si="18"/>
        <v>0</v>
      </c>
      <c r="M423" s="102">
        <v>0</v>
      </c>
      <c r="N423" s="102">
        <v>0</v>
      </c>
      <c r="O423" s="103">
        <v>0</v>
      </c>
      <c r="P423" s="104">
        <v>0</v>
      </c>
      <c r="Q423" s="105">
        <f>+monthly_drivers_0!Q423*1.25</f>
        <v>3.125</v>
      </c>
    </row>
    <row r="424" spans="1:17" x14ac:dyDescent="0.25">
      <c r="A424" s="106">
        <f t="shared" si="19"/>
        <v>57010</v>
      </c>
      <c r="B424" s="106" t="str">
        <f t="shared" si="20"/>
        <v>Tracker</v>
      </c>
      <c r="C424" s="93">
        <v>30</v>
      </c>
      <c r="D424" s="94">
        <v>2.3460737708806993</v>
      </c>
      <c r="E424" s="94">
        <v>48.323552917480455</v>
      </c>
      <c r="F424" s="94">
        <v>5.9489222335815422</v>
      </c>
      <c r="G424" s="94">
        <v>3.6919347572326653</v>
      </c>
      <c r="H424" s="94">
        <v>1.8354154705852268</v>
      </c>
      <c r="I424" s="94">
        <v>27.960301481962205</v>
      </c>
      <c r="J424" s="94">
        <v>4.6826228158175951</v>
      </c>
      <c r="K424" s="95">
        <v>117.16653334805373</v>
      </c>
      <c r="L424" s="94">
        <f t="shared" si="18"/>
        <v>0</v>
      </c>
      <c r="M424" s="94">
        <v>0</v>
      </c>
      <c r="N424" s="94">
        <v>0</v>
      </c>
      <c r="O424" s="96">
        <v>0</v>
      </c>
      <c r="P424" s="95">
        <v>0</v>
      </c>
      <c r="Q424" s="97">
        <f>+monthly_drivers_0!Q424*1.25</f>
        <v>3.125</v>
      </c>
    </row>
    <row r="425" spans="1:17" x14ac:dyDescent="0.25">
      <c r="A425" s="98">
        <f t="shared" si="19"/>
        <v>57039</v>
      </c>
      <c r="B425" s="98" t="str">
        <f t="shared" si="20"/>
        <v>Tracker</v>
      </c>
      <c r="C425" s="99">
        <v>30</v>
      </c>
      <c r="D425" s="100">
        <v>2.3340127298831934</v>
      </c>
      <c r="E425" s="100">
        <v>48.066805450439453</v>
      </c>
      <c r="F425" s="100">
        <v>5.9170626831054687</v>
      </c>
      <c r="G425" s="100">
        <v>3.6729470672607425</v>
      </c>
      <c r="H425" s="100">
        <v>1.8259801489859819</v>
      </c>
      <c r="I425" s="100">
        <v>27.812383081197737</v>
      </c>
      <c r="J425" s="100">
        <v>4.6575500346720222</v>
      </c>
      <c r="K425" s="101">
        <v>117.05173603168134</v>
      </c>
      <c r="L425" s="102">
        <f t="shared" si="18"/>
        <v>0</v>
      </c>
      <c r="M425" s="102">
        <v>0</v>
      </c>
      <c r="N425" s="102">
        <v>0</v>
      </c>
      <c r="O425" s="103">
        <v>0</v>
      </c>
      <c r="P425" s="104">
        <v>0</v>
      </c>
      <c r="Q425" s="105">
        <f>+monthly_drivers_0!Q425*1.25</f>
        <v>3.125</v>
      </c>
    </row>
    <row r="426" spans="1:17" x14ac:dyDescent="0.25">
      <c r="A426" s="106">
        <f t="shared" si="19"/>
        <v>57070</v>
      </c>
      <c r="B426" s="106" t="str">
        <f t="shared" si="20"/>
        <v>Tracker</v>
      </c>
      <c r="C426" s="93">
        <v>30</v>
      </c>
      <c r="D426" s="94">
        <v>2.3220137195587158</v>
      </c>
      <c r="E426" s="94">
        <v>47.811376831054687</v>
      </c>
      <c r="F426" s="94">
        <v>5.885367042541505</v>
      </c>
      <c r="G426" s="94">
        <v>3.6540570640563974</v>
      </c>
      <c r="H426" s="94">
        <v>1.8165933479815721</v>
      </c>
      <c r="I426" s="94">
        <v>27.66522443747521</v>
      </c>
      <c r="J426" s="94">
        <v>4.6326062501668943</v>
      </c>
      <c r="K426" s="95">
        <v>116.93752954384688</v>
      </c>
      <c r="L426" s="94">
        <f t="shared" si="18"/>
        <v>0</v>
      </c>
      <c r="M426" s="94">
        <v>0</v>
      </c>
      <c r="N426" s="94">
        <v>0</v>
      </c>
      <c r="O426" s="96">
        <v>0</v>
      </c>
      <c r="P426" s="95">
        <v>0</v>
      </c>
      <c r="Q426" s="97">
        <f>+monthly_drivers_0!Q426*1.25</f>
        <v>3.125</v>
      </c>
    </row>
    <row r="427" spans="1:17" x14ac:dyDescent="0.25">
      <c r="A427" s="98">
        <f t="shared" si="19"/>
        <v>57100</v>
      </c>
      <c r="B427" s="98" t="str">
        <f t="shared" si="20"/>
        <v>Tracker</v>
      </c>
      <c r="C427" s="99">
        <v>30</v>
      </c>
      <c r="D427" s="100">
        <v>2.310076409935951</v>
      </c>
      <c r="E427" s="100">
        <v>47.557259643554694</v>
      </c>
      <c r="F427" s="100">
        <v>5.8538343200683602</v>
      </c>
      <c r="G427" s="100">
        <v>3.6352641868591311</v>
      </c>
      <c r="H427" s="100">
        <v>1.8072548222690821</v>
      </c>
      <c r="I427" s="100">
        <v>27.518820612668993</v>
      </c>
      <c r="J427" s="100">
        <v>4.6077906921505924</v>
      </c>
      <c r="K427" s="101">
        <v>116.82391005870704</v>
      </c>
      <c r="L427" s="102">
        <f t="shared" si="18"/>
        <v>0</v>
      </c>
      <c r="M427" s="102">
        <v>0</v>
      </c>
      <c r="N427" s="102">
        <v>0</v>
      </c>
      <c r="O427" s="103">
        <v>0</v>
      </c>
      <c r="P427" s="104">
        <v>0</v>
      </c>
      <c r="Q427" s="105">
        <f>+monthly_drivers_0!Q427*1.25</f>
        <v>3.125</v>
      </c>
    </row>
    <row r="428" spans="1:17" x14ac:dyDescent="0.25">
      <c r="A428" s="106">
        <f t="shared" si="19"/>
        <v>57131</v>
      </c>
      <c r="B428" s="106" t="str">
        <f t="shared" si="20"/>
        <v>Tracker</v>
      </c>
      <c r="C428" s="93">
        <v>30</v>
      </c>
      <c r="D428" s="94">
        <v>2.2683555346727369</v>
      </c>
      <c r="E428" s="94">
        <v>44.789542480468754</v>
      </c>
      <c r="F428" s="94">
        <v>5.5096096038818354</v>
      </c>
      <c r="G428" s="94">
        <v>3.538625381469727</v>
      </c>
      <c r="H428" s="94">
        <v>1.7755805834531784</v>
      </c>
      <c r="I428" s="94">
        <v>25.994148566961286</v>
      </c>
      <c r="J428" s="94">
        <v>4.3484621025621895</v>
      </c>
      <c r="K428" s="95">
        <v>112.14682802003625</v>
      </c>
      <c r="L428" s="94">
        <f t="shared" si="18"/>
        <v>0</v>
      </c>
      <c r="M428" s="94">
        <v>0</v>
      </c>
      <c r="N428" s="94">
        <v>0</v>
      </c>
      <c r="O428" s="96">
        <v>0</v>
      </c>
      <c r="P428" s="95">
        <v>0</v>
      </c>
      <c r="Q428" s="97">
        <f>+monthly_drivers_0!Q428*1.25</f>
        <v>3.125</v>
      </c>
    </row>
    <row r="429" spans="1:17" x14ac:dyDescent="0.25">
      <c r="A429" s="98">
        <f t="shared" si="19"/>
        <v>57161</v>
      </c>
      <c r="B429" s="98" t="str">
        <f t="shared" si="20"/>
        <v>Tracker</v>
      </c>
      <c r="C429" s="99">
        <v>30</v>
      </c>
      <c r="D429" s="100">
        <v>2.2566941913366323</v>
      </c>
      <c r="E429" s="100">
        <v>44.551353454589837</v>
      </c>
      <c r="F429" s="100">
        <v>5.4800579376220702</v>
      </c>
      <c r="G429" s="100">
        <v>3.5204261779785155</v>
      </c>
      <c r="H429" s="100">
        <v>1.7664529897570609</v>
      </c>
      <c r="I429" s="100">
        <v>25.856550393104555</v>
      </c>
      <c r="J429" s="100">
        <v>4.3251442399919036</v>
      </c>
      <c r="K429" s="101">
        <v>112.03977481690052</v>
      </c>
      <c r="L429" s="102">
        <f t="shared" si="18"/>
        <v>0</v>
      </c>
      <c r="M429" s="102">
        <v>0</v>
      </c>
      <c r="N429" s="102">
        <v>0</v>
      </c>
      <c r="O429" s="103">
        <v>0</v>
      </c>
      <c r="P429" s="104">
        <v>0</v>
      </c>
      <c r="Q429" s="105">
        <f>+monthly_drivers_0!Q429*1.25</f>
        <v>3.125</v>
      </c>
    </row>
    <row r="430" spans="1:17" x14ac:dyDescent="0.25">
      <c r="A430" s="106">
        <f t="shared" si="19"/>
        <v>57192</v>
      </c>
      <c r="B430" s="106" t="str">
        <f t="shared" si="20"/>
        <v>Tracker</v>
      </c>
      <c r="C430" s="93">
        <v>30</v>
      </c>
      <c r="D430" s="94">
        <v>2.2450928416252136</v>
      </c>
      <c r="E430" s="94">
        <v>44.314387756347664</v>
      </c>
      <c r="F430" s="94">
        <v>5.4506582946777344</v>
      </c>
      <c r="G430" s="94">
        <v>3.502320526123047</v>
      </c>
      <c r="H430" s="94">
        <v>1.7573723515272142</v>
      </c>
      <c r="I430" s="94">
        <v>25.71965789604187</v>
      </c>
      <c r="J430" s="94">
        <v>4.301946417719126</v>
      </c>
      <c r="K430" s="95">
        <v>111.93327233132723</v>
      </c>
      <c r="L430" s="94">
        <f t="shared" si="18"/>
        <v>0</v>
      </c>
      <c r="M430" s="94">
        <v>0</v>
      </c>
      <c r="N430" s="94">
        <v>0</v>
      </c>
      <c r="O430" s="96">
        <v>0</v>
      </c>
      <c r="P430" s="95">
        <v>0</v>
      </c>
      <c r="Q430" s="97">
        <f>+monthly_drivers_0!Q430*1.25</f>
        <v>3.125</v>
      </c>
    </row>
    <row r="431" spans="1:17" x14ac:dyDescent="0.25">
      <c r="A431" s="98">
        <f t="shared" si="19"/>
        <v>57223</v>
      </c>
      <c r="B431" s="98" t="str">
        <f t="shared" si="20"/>
        <v>Tracker</v>
      </c>
      <c r="C431" s="99">
        <v>30</v>
      </c>
      <c r="D431" s="100">
        <v>2.2335511382818227</v>
      </c>
      <c r="E431" s="100">
        <v>44.078639007568363</v>
      </c>
      <c r="F431" s="100">
        <v>5.4214099044799795</v>
      </c>
      <c r="G431" s="100">
        <v>3.4843080711364744</v>
      </c>
      <c r="H431" s="100">
        <v>1.7483384116739034</v>
      </c>
      <c r="I431" s="100">
        <v>25.583467839002608</v>
      </c>
      <c r="J431" s="100">
        <v>4.2788678742051118</v>
      </c>
      <c r="K431" s="101">
        <v>111.82731714844708</v>
      </c>
      <c r="L431" s="102">
        <f t="shared" si="18"/>
        <v>0</v>
      </c>
      <c r="M431" s="102">
        <v>0</v>
      </c>
      <c r="N431" s="102">
        <v>0</v>
      </c>
      <c r="O431" s="103">
        <v>0</v>
      </c>
      <c r="P431" s="104">
        <v>0</v>
      </c>
      <c r="Q431" s="105">
        <f>+monthly_drivers_0!Q431*1.25</f>
        <v>3.125</v>
      </c>
    </row>
    <row r="432" spans="1:17" x14ac:dyDescent="0.25">
      <c r="A432" s="106">
        <f t="shared" si="19"/>
        <v>57253</v>
      </c>
      <c r="B432" s="106" t="str">
        <f t="shared" si="20"/>
        <v>Tracker</v>
      </c>
      <c r="C432" s="93">
        <v>30</v>
      </c>
      <c r="D432" s="94">
        <v>2.2220687799453733</v>
      </c>
      <c r="E432" s="94">
        <v>43.84410079956055</v>
      </c>
      <c r="F432" s="94">
        <v>5.3923119430542004</v>
      </c>
      <c r="G432" s="94">
        <v>3.4663882446289063</v>
      </c>
      <c r="H432" s="94">
        <v>1.7393508977442984</v>
      </c>
      <c r="I432" s="94">
        <v>25.447976562500003</v>
      </c>
      <c r="J432" s="94">
        <v>4.2559080046117295</v>
      </c>
      <c r="K432" s="95">
        <v>111.72190727552774</v>
      </c>
      <c r="L432" s="94">
        <f t="shared" si="18"/>
        <v>0</v>
      </c>
      <c r="M432" s="94">
        <v>0</v>
      </c>
      <c r="N432" s="94">
        <v>0</v>
      </c>
      <c r="O432" s="96">
        <v>0</v>
      </c>
      <c r="P432" s="95">
        <v>0</v>
      </c>
      <c r="Q432" s="97">
        <f>+monthly_drivers_0!Q432*1.25</f>
        <v>3.125</v>
      </c>
    </row>
    <row r="433" spans="1:17" x14ac:dyDescent="0.25">
      <c r="A433" s="98">
        <f t="shared" si="19"/>
        <v>57284</v>
      </c>
      <c r="B433" s="98" t="str">
        <f t="shared" si="20"/>
        <v>Tracker</v>
      </c>
      <c r="C433" s="99">
        <v>30</v>
      </c>
      <c r="D433" s="100">
        <v>2.210645476818085</v>
      </c>
      <c r="E433" s="100">
        <v>43.610767242431628</v>
      </c>
      <c r="F433" s="100">
        <v>5.3633635482788078</v>
      </c>
      <c r="G433" s="100">
        <v>3.4485605659484873</v>
      </c>
      <c r="H433" s="100">
        <v>1.7304096145927907</v>
      </c>
      <c r="I433" s="100">
        <v>25.313181029796603</v>
      </c>
      <c r="J433" s="100">
        <v>4.2330662030577662</v>
      </c>
      <c r="K433" s="101">
        <v>111.61703942856195</v>
      </c>
      <c r="L433" s="102">
        <f t="shared" si="18"/>
        <v>0</v>
      </c>
      <c r="M433" s="102">
        <v>0</v>
      </c>
      <c r="N433" s="102">
        <v>0</v>
      </c>
      <c r="O433" s="103">
        <v>0</v>
      </c>
      <c r="P433" s="104">
        <v>0</v>
      </c>
      <c r="Q433" s="105">
        <f>+monthly_drivers_0!Q433*1.25</f>
        <v>3.125</v>
      </c>
    </row>
    <row r="434" spans="1:17" x14ac:dyDescent="0.25">
      <c r="A434" s="106">
        <f t="shared" si="19"/>
        <v>57314</v>
      </c>
      <c r="B434" s="106" t="str">
        <f t="shared" si="20"/>
        <v>Tracker</v>
      </c>
      <c r="C434" s="93">
        <v>30</v>
      </c>
      <c r="D434" s="94">
        <v>2.1992809177637103</v>
      </c>
      <c r="E434" s="94">
        <v>43.378631988525392</v>
      </c>
      <c r="F434" s="94">
        <v>5.3345641632080083</v>
      </c>
      <c r="G434" s="94">
        <v>3.4308245658874514</v>
      </c>
      <c r="H434" s="94">
        <v>1.7215143132805824</v>
      </c>
      <c r="I434" s="94">
        <v>25.179077011585235</v>
      </c>
      <c r="J434" s="94">
        <v>4.2103419636487969</v>
      </c>
      <c r="K434" s="95">
        <v>111.51271100831035</v>
      </c>
      <c r="L434" s="94">
        <f t="shared" si="18"/>
        <v>0</v>
      </c>
      <c r="M434" s="94">
        <v>0</v>
      </c>
      <c r="N434" s="94">
        <v>0</v>
      </c>
      <c r="O434" s="96">
        <v>0</v>
      </c>
      <c r="P434" s="95">
        <v>0</v>
      </c>
      <c r="Q434" s="97">
        <f>+monthly_drivers_0!Q434*1.25</f>
        <v>3.125</v>
      </c>
    </row>
    <row r="435" spans="1:17" x14ac:dyDescent="0.25">
      <c r="A435" s="98">
        <f t="shared" si="19"/>
        <v>57345</v>
      </c>
      <c r="B435" s="98" t="str">
        <f t="shared" si="20"/>
        <v>Tracker</v>
      </c>
      <c r="C435" s="99">
        <v>30</v>
      </c>
      <c r="D435" s="100">
        <v>2.1879747883081442</v>
      </c>
      <c r="E435" s="100">
        <v>43.147688323974606</v>
      </c>
      <c r="F435" s="100">
        <v>5.3059127731323246</v>
      </c>
      <c r="G435" s="100">
        <v>3.4131798057556142</v>
      </c>
      <c r="H435" s="100">
        <v>1.7126647370010613</v>
      </c>
      <c r="I435" s="100">
        <v>25.045660644531253</v>
      </c>
      <c r="J435" s="100">
        <v>4.1877345242202288</v>
      </c>
      <c r="K435" s="101">
        <v>111.40891899043325</v>
      </c>
      <c r="L435" s="102">
        <f t="shared" si="18"/>
        <v>0</v>
      </c>
      <c r="M435" s="102">
        <v>0</v>
      </c>
      <c r="N435" s="102">
        <v>0</v>
      </c>
      <c r="O435" s="103">
        <v>0</v>
      </c>
      <c r="P435" s="104">
        <v>0</v>
      </c>
      <c r="Q435" s="105">
        <f>+monthly_drivers_0!Q435*1.25</f>
        <v>3.125</v>
      </c>
    </row>
    <row r="436" spans="1:17" x14ac:dyDescent="0.25">
      <c r="A436" s="106">
        <f t="shared" si="19"/>
        <v>57376</v>
      </c>
      <c r="B436" s="106" t="str">
        <f t="shared" si="20"/>
        <v>Tracker</v>
      </c>
      <c r="C436" s="93">
        <v>30</v>
      </c>
      <c r="D436" s="94">
        <v>2.1469561094045635</v>
      </c>
      <c r="E436" s="94">
        <v>41.467671356201173</v>
      </c>
      <c r="F436" s="94">
        <v>5.0969964981079103</v>
      </c>
      <c r="G436" s="94">
        <v>3.2476484718322749</v>
      </c>
      <c r="H436" s="94">
        <v>1.6813800296485426</v>
      </c>
      <c r="I436" s="94">
        <v>24.112260152816766</v>
      </c>
      <c r="J436" s="94">
        <v>4.0290092258155337</v>
      </c>
      <c r="K436" s="95">
        <v>107.10027339518072</v>
      </c>
      <c r="L436" s="94">
        <f t="shared" si="18"/>
        <v>0</v>
      </c>
      <c r="M436" s="94">
        <v>0</v>
      </c>
      <c r="N436" s="94">
        <v>0</v>
      </c>
      <c r="O436" s="96">
        <v>0</v>
      </c>
      <c r="P436" s="95">
        <v>0</v>
      </c>
      <c r="Q436" s="97">
        <f>+monthly_drivers_0!Q436*1.25</f>
        <v>3.125</v>
      </c>
    </row>
    <row r="437" spans="1:17" x14ac:dyDescent="0.25">
      <c r="A437" s="98">
        <f t="shared" si="19"/>
        <v>57404</v>
      </c>
      <c r="B437" s="98" t="str">
        <f t="shared" si="20"/>
        <v>Tracker</v>
      </c>
      <c r="C437" s="99">
        <v>30</v>
      </c>
      <c r="D437" s="100">
        <v>2.1359190909862522</v>
      </c>
      <c r="E437" s="100">
        <v>41.246943389892579</v>
      </c>
      <c r="F437" s="100">
        <v>5.0696155700683603</v>
      </c>
      <c r="G437" s="100">
        <v>3.2309457397460939</v>
      </c>
      <c r="H437" s="100">
        <v>1.6727368827760221</v>
      </c>
      <c r="I437" s="100">
        <v>23.984543395996099</v>
      </c>
      <c r="J437" s="100">
        <v>4.0073710841834549</v>
      </c>
      <c r="K437" s="101">
        <v>107.00109636682274</v>
      </c>
      <c r="L437" s="102">
        <f t="shared" si="18"/>
        <v>0</v>
      </c>
      <c r="M437" s="102">
        <v>0</v>
      </c>
      <c r="N437" s="102">
        <v>0</v>
      </c>
      <c r="O437" s="103">
        <v>0</v>
      </c>
      <c r="P437" s="104">
        <v>0</v>
      </c>
      <c r="Q437" s="105">
        <f>+monthly_drivers_0!Q437*1.25</f>
        <v>3.125</v>
      </c>
    </row>
    <row r="438" spans="1:17" x14ac:dyDescent="0.25">
      <c r="A438" s="106">
        <f t="shared" si="19"/>
        <v>57435</v>
      </c>
      <c r="B438" s="106" t="str">
        <f t="shared" si="20"/>
        <v>Tracker</v>
      </c>
      <c r="C438" s="93">
        <v>30</v>
      </c>
      <c r="D438" s="94">
        <v>2.1249388120174406</v>
      </c>
      <c r="E438" s="94">
        <v>41.027348754882823</v>
      </c>
      <c r="F438" s="94">
        <v>5.0423755264282226</v>
      </c>
      <c r="G438" s="94">
        <v>3.2143289604187011</v>
      </c>
      <c r="H438" s="94">
        <v>1.6641381572932004</v>
      </c>
      <c r="I438" s="94">
        <v>23.857481441974642</v>
      </c>
      <c r="J438" s="94">
        <v>3.9858443087637427</v>
      </c>
      <c r="K438" s="95">
        <v>106.90242946863177</v>
      </c>
      <c r="L438" s="94">
        <f t="shared" si="18"/>
        <v>0</v>
      </c>
      <c r="M438" s="94">
        <v>0</v>
      </c>
      <c r="N438" s="94">
        <v>0</v>
      </c>
      <c r="O438" s="96">
        <v>0</v>
      </c>
      <c r="P438" s="95">
        <v>0</v>
      </c>
      <c r="Q438" s="97">
        <f>+monthly_drivers_0!Q438*1.25</f>
        <v>3.125</v>
      </c>
    </row>
    <row r="439" spans="1:17" x14ac:dyDescent="0.25">
      <c r="A439" s="98">
        <f t="shared" si="19"/>
        <v>57465</v>
      </c>
      <c r="B439" s="98" t="str">
        <f t="shared" si="20"/>
        <v>Tracker</v>
      </c>
      <c r="C439" s="99">
        <v>30</v>
      </c>
      <c r="D439" s="100">
        <v>2.1140150210857391</v>
      </c>
      <c r="E439" s="100">
        <v>40.808881652832028</v>
      </c>
      <c r="F439" s="100">
        <v>5.0152755432128915</v>
      </c>
      <c r="G439" s="100">
        <v>3.1977976303100579</v>
      </c>
      <c r="H439" s="100">
        <v>1.6555836759507656</v>
      </c>
      <c r="I439" s="100">
        <v>23.731072383642193</v>
      </c>
      <c r="J439" s="100">
        <v>3.9644281683564184</v>
      </c>
      <c r="K439" s="101">
        <v>106.80427016150954</v>
      </c>
      <c r="L439" s="102">
        <f t="shared" si="18"/>
        <v>0</v>
      </c>
      <c r="M439" s="102">
        <v>0</v>
      </c>
      <c r="N439" s="102">
        <v>0</v>
      </c>
      <c r="O439" s="103">
        <v>0</v>
      </c>
      <c r="P439" s="104">
        <v>0</v>
      </c>
      <c r="Q439" s="105">
        <f>+monthly_drivers_0!Q439*1.25</f>
        <v>3.125</v>
      </c>
    </row>
    <row r="440" spans="1:17" x14ac:dyDescent="0.25">
      <c r="A440" s="106">
        <f t="shared" si="19"/>
        <v>57496</v>
      </c>
      <c r="B440" s="106" t="str">
        <f t="shared" si="20"/>
        <v>Tracker</v>
      </c>
      <c r="C440" s="93">
        <v>30</v>
      </c>
      <c r="D440" s="94">
        <v>2.1031473933458331</v>
      </c>
      <c r="E440" s="94">
        <v>40.591536651611328</v>
      </c>
      <c r="F440" s="94">
        <v>4.9883148956298822</v>
      </c>
      <c r="G440" s="94">
        <v>3.1813513107299807</v>
      </c>
      <c r="H440" s="94">
        <v>1.6470731561183929</v>
      </c>
      <c r="I440" s="94">
        <v>23.605311526298529</v>
      </c>
      <c r="J440" s="94">
        <v>3.9431221926212312</v>
      </c>
      <c r="K440" s="95">
        <v>106.70661569672825</v>
      </c>
      <c r="L440" s="94">
        <f t="shared" si="18"/>
        <v>0</v>
      </c>
      <c r="M440" s="94">
        <v>0</v>
      </c>
      <c r="N440" s="94">
        <v>0</v>
      </c>
      <c r="O440" s="96">
        <v>0</v>
      </c>
      <c r="P440" s="95">
        <v>0</v>
      </c>
      <c r="Q440" s="97">
        <f>+monthly_drivers_0!Q440*1.25</f>
        <v>3.125</v>
      </c>
    </row>
    <row r="441" spans="1:17" x14ac:dyDescent="0.25">
      <c r="A441" s="98">
        <f t="shared" si="19"/>
        <v>57526</v>
      </c>
      <c r="B441" s="98" t="str">
        <f t="shared" si="20"/>
        <v>Tracker</v>
      </c>
      <c r="C441" s="99">
        <v>30</v>
      </c>
      <c r="D441" s="100">
        <v>2.092335673689842</v>
      </c>
      <c r="E441" s="100">
        <v>40.375307434082032</v>
      </c>
      <c r="F441" s="100">
        <v>4.9614929733276361</v>
      </c>
      <c r="G441" s="100">
        <v>3.1649895629882812</v>
      </c>
      <c r="H441" s="100">
        <v>1.6386064431965353</v>
      </c>
      <c r="I441" s="100">
        <v>23.480195529222492</v>
      </c>
      <c r="J441" s="100">
        <v>3.921925834566355</v>
      </c>
      <c r="K441" s="101">
        <v>106.60946338105205</v>
      </c>
      <c r="L441" s="102">
        <f t="shared" si="18"/>
        <v>0</v>
      </c>
      <c r="M441" s="102">
        <v>0</v>
      </c>
      <c r="N441" s="102">
        <v>0</v>
      </c>
      <c r="O441" s="103">
        <v>0</v>
      </c>
      <c r="P441" s="104">
        <v>0</v>
      </c>
      <c r="Q441" s="105">
        <f>+monthly_drivers_0!Q441*1.25</f>
        <v>3.125</v>
      </c>
    </row>
    <row r="442" spans="1:17" x14ac:dyDescent="0.25">
      <c r="A442" s="106">
        <f t="shared" si="19"/>
        <v>57557</v>
      </c>
      <c r="B442" s="106" t="str">
        <f t="shared" si="20"/>
        <v>Tracker</v>
      </c>
      <c r="C442" s="93">
        <v>30</v>
      </c>
      <c r="D442" s="94">
        <v>2.0815795527696608</v>
      </c>
      <c r="E442" s="94">
        <v>40.160188873291013</v>
      </c>
      <c r="F442" s="94">
        <v>4.9348089904785164</v>
      </c>
      <c r="G442" s="94">
        <v>3.1487119827270504</v>
      </c>
      <c r="H442" s="94">
        <v>1.6301832529157401</v>
      </c>
      <c r="I442" s="94">
        <v>23.355721861839292</v>
      </c>
      <c r="J442" s="94">
        <v>3.9008384396135805</v>
      </c>
      <c r="K442" s="95">
        <v>106.51281085139514</v>
      </c>
      <c r="L442" s="94">
        <f t="shared" si="18"/>
        <v>0</v>
      </c>
      <c r="M442" s="94">
        <v>0</v>
      </c>
      <c r="N442" s="94">
        <v>0</v>
      </c>
      <c r="O442" s="96">
        <v>0</v>
      </c>
      <c r="P442" s="95">
        <v>0</v>
      </c>
      <c r="Q442" s="97">
        <f>+monthly_drivers_0!Q442*1.25</f>
        <v>3.125</v>
      </c>
    </row>
    <row r="443" spans="1:17" x14ac:dyDescent="0.25">
      <c r="A443" s="98">
        <f t="shared" si="19"/>
        <v>57588</v>
      </c>
      <c r="B443" s="98" t="str">
        <f t="shared" si="20"/>
        <v>Tracker</v>
      </c>
      <c r="C443" s="99">
        <v>30</v>
      </c>
      <c r="D443" s="100">
        <v>2.0708787524700161</v>
      </c>
      <c r="E443" s="100">
        <v>39.946174621582031</v>
      </c>
      <c r="F443" s="100">
        <v>4.908262268066407</v>
      </c>
      <c r="G443" s="100">
        <v>3.1325181274414056</v>
      </c>
      <c r="H443" s="100">
        <v>1.6218033935129643</v>
      </c>
      <c r="I443" s="100">
        <v>23.231886702060699</v>
      </c>
      <c r="J443" s="100">
        <v>3.8798595893681052</v>
      </c>
      <c r="K443" s="101">
        <v>106.41665520298483</v>
      </c>
      <c r="L443" s="102">
        <f t="shared" si="18"/>
        <v>0</v>
      </c>
      <c r="M443" s="102">
        <v>0</v>
      </c>
      <c r="N443" s="102">
        <v>0</v>
      </c>
      <c r="O443" s="103">
        <v>0</v>
      </c>
      <c r="P443" s="104">
        <v>0</v>
      </c>
      <c r="Q443" s="105">
        <f>+monthly_drivers_0!Q443*1.25</f>
        <v>3.125</v>
      </c>
    </row>
    <row r="444" spans="1:17" x14ac:dyDescent="0.25">
      <c r="A444" s="106">
        <f t="shared" si="19"/>
        <v>57618</v>
      </c>
      <c r="B444" s="106" t="str">
        <f t="shared" si="20"/>
        <v>Tracker</v>
      </c>
      <c r="C444" s="93">
        <v>30</v>
      </c>
      <c r="D444" s="94">
        <v>2.0602329671382904</v>
      </c>
      <c r="E444" s="94">
        <v>39.733259216308596</v>
      </c>
      <c r="F444" s="94">
        <v>4.8818519973754881</v>
      </c>
      <c r="G444" s="94">
        <v>3.1164075584411628</v>
      </c>
      <c r="H444" s="94">
        <v>1.6134666199237109</v>
      </c>
      <c r="I444" s="94">
        <v>23.108686695098875</v>
      </c>
      <c r="J444" s="94">
        <v>3.858988485246897</v>
      </c>
      <c r="K444" s="95">
        <v>106.32099437421562</v>
      </c>
      <c r="L444" s="94">
        <f t="shared" si="18"/>
        <v>0</v>
      </c>
      <c r="M444" s="94">
        <v>0</v>
      </c>
      <c r="N444" s="94">
        <v>0</v>
      </c>
      <c r="O444" s="96">
        <v>0</v>
      </c>
      <c r="P444" s="95">
        <v>0</v>
      </c>
      <c r="Q444" s="97">
        <f>+monthly_drivers_0!Q444*1.25</f>
        <v>3.125</v>
      </c>
    </row>
    <row r="445" spans="1:17" x14ac:dyDescent="0.25">
      <c r="A445" s="98">
        <f t="shared" si="19"/>
        <v>57649</v>
      </c>
      <c r="B445" s="98" t="str">
        <f t="shared" si="20"/>
        <v>Tracker</v>
      </c>
      <c r="C445" s="99">
        <v>30</v>
      </c>
      <c r="D445" s="100">
        <v>2.0496419416666027</v>
      </c>
      <c r="E445" s="100">
        <v>39.521437622070302</v>
      </c>
      <c r="F445" s="100">
        <v>4.8555776977539065</v>
      </c>
      <c r="G445" s="100">
        <v>3.1003798446655275</v>
      </c>
      <c r="H445" s="100">
        <v>1.6051727252751591</v>
      </c>
      <c r="I445" s="100">
        <v>22.986119468927381</v>
      </c>
      <c r="J445" s="100">
        <v>3.8382249169945712</v>
      </c>
      <c r="K445" s="101">
        <v>106.22582551378014</v>
      </c>
      <c r="L445" s="102">
        <f t="shared" si="18"/>
        <v>0</v>
      </c>
      <c r="M445" s="102">
        <v>0</v>
      </c>
      <c r="N445" s="102">
        <v>0</v>
      </c>
      <c r="O445" s="103">
        <v>0</v>
      </c>
      <c r="P445" s="104">
        <v>0</v>
      </c>
      <c r="Q445" s="105">
        <f>+monthly_drivers_0!Q445*1.25</f>
        <v>3.125</v>
      </c>
    </row>
    <row r="446" spans="1:17" x14ac:dyDescent="0.25">
      <c r="A446" s="106">
        <f t="shared" si="19"/>
        <v>57679</v>
      </c>
      <c r="B446" s="106" t="str">
        <f t="shared" si="20"/>
        <v>Tracker</v>
      </c>
      <c r="C446" s="93">
        <v>30</v>
      </c>
      <c r="D446" s="94">
        <v>2.0391053705215452</v>
      </c>
      <c r="E446" s="94">
        <v>39.31070309448242</v>
      </c>
      <c r="F446" s="94">
        <v>4.8294383773803711</v>
      </c>
      <c r="G446" s="94">
        <v>3.0844345588684088</v>
      </c>
      <c r="H446" s="94">
        <v>1.5969214523285626</v>
      </c>
      <c r="I446" s="94">
        <v>22.864180151462556</v>
      </c>
      <c r="J446" s="94">
        <v>3.8175679526031017</v>
      </c>
      <c r="K446" s="95">
        <v>106.13114592391256</v>
      </c>
      <c r="L446" s="94">
        <f t="shared" si="18"/>
        <v>0</v>
      </c>
      <c r="M446" s="94">
        <v>0</v>
      </c>
      <c r="N446" s="94">
        <v>0</v>
      </c>
      <c r="O446" s="96">
        <v>0</v>
      </c>
      <c r="P446" s="95">
        <v>0</v>
      </c>
      <c r="Q446" s="97">
        <f>+monthly_drivers_0!Q446*1.25</f>
        <v>3.125</v>
      </c>
    </row>
    <row r="447" spans="1:17" x14ac:dyDescent="0.25">
      <c r="A447" s="98">
        <f t="shared" si="19"/>
        <v>57710</v>
      </c>
      <c r="B447" s="98" t="str">
        <f t="shared" si="20"/>
        <v>Tracker</v>
      </c>
      <c r="C447" s="99">
        <v>30</v>
      </c>
      <c r="D447" s="100">
        <v>2.0286229715347295</v>
      </c>
      <c r="E447" s="100">
        <v>39.101050506591783</v>
      </c>
      <c r="F447" s="100">
        <v>4.8034335632324225</v>
      </c>
      <c r="G447" s="100">
        <v>3.0685712814331061</v>
      </c>
      <c r="H447" s="100">
        <v>1.5887126141190528</v>
      </c>
      <c r="I447" s="100">
        <v>22.742866598129268</v>
      </c>
      <c r="J447" s="100">
        <v>3.7970173241198064</v>
      </c>
      <c r="K447" s="101">
        <v>106.03695305472614</v>
      </c>
      <c r="L447" s="102">
        <f t="shared" si="18"/>
        <v>0</v>
      </c>
      <c r="M447" s="102">
        <v>0</v>
      </c>
      <c r="N447" s="102">
        <v>0</v>
      </c>
      <c r="O447" s="103">
        <v>0</v>
      </c>
      <c r="P447" s="104">
        <v>0</v>
      </c>
      <c r="Q447" s="105">
        <f>+monthly_drivers_0!Q447*1.25</f>
        <v>3.125</v>
      </c>
    </row>
    <row r="448" spans="1:17" x14ac:dyDescent="0.25">
      <c r="A448" s="106">
        <f t="shared" si="19"/>
        <v>57741</v>
      </c>
      <c r="B448" s="106" t="str">
        <f t="shared" si="20"/>
        <v>Tracker</v>
      </c>
      <c r="C448" s="93">
        <v>30</v>
      </c>
      <c r="D448" s="94">
        <v>2.0181944813728334</v>
      </c>
      <c r="E448" s="94">
        <v>38.892474884033199</v>
      </c>
      <c r="F448" s="94">
        <v>4.7775624771118164</v>
      </c>
      <c r="G448" s="94">
        <v>3.0527896080017087</v>
      </c>
      <c r="H448" s="94">
        <v>1.5805460307151078</v>
      </c>
      <c r="I448" s="94">
        <v>22.622176000833509</v>
      </c>
      <c r="J448" s="94">
        <v>3.776572364598513</v>
      </c>
      <c r="K448" s="95">
        <v>105.94324501681331</v>
      </c>
      <c r="L448" s="94">
        <f t="shared" si="18"/>
        <v>0</v>
      </c>
      <c r="M448" s="94">
        <v>0</v>
      </c>
      <c r="N448" s="94">
        <v>0</v>
      </c>
      <c r="O448" s="96">
        <v>0</v>
      </c>
      <c r="P448" s="95">
        <v>0</v>
      </c>
      <c r="Q448" s="97">
        <f>+monthly_drivers_0!Q448*1.25</f>
        <v>3.125</v>
      </c>
    </row>
    <row r="449" spans="1:17" x14ac:dyDescent="0.25">
      <c r="A449" s="98">
        <f t="shared" si="19"/>
        <v>57769</v>
      </c>
      <c r="B449" s="98" t="str">
        <f t="shared" si="20"/>
        <v>Tracker</v>
      </c>
      <c r="C449" s="99">
        <v>30</v>
      </c>
      <c r="D449" s="100">
        <v>2.0078196256160741</v>
      </c>
      <c r="E449" s="100">
        <v>38.684969879150387</v>
      </c>
      <c r="F449" s="100">
        <v>4.7518244934082032</v>
      </c>
      <c r="G449" s="100">
        <v>3.0370890541076658</v>
      </c>
      <c r="H449" s="100">
        <v>1.5724213947802781</v>
      </c>
      <c r="I449" s="100">
        <v>22.502104005336761</v>
      </c>
      <c r="J449" s="100">
        <v>3.7562325754761696</v>
      </c>
      <c r="K449" s="101">
        <v>105.85001886534693</v>
      </c>
      <c r="L449" s="102">
        <f t="shared" si="18"/>
        <v>0</v>
      </c>
      <c r="M449" s="102">
        <v>0</v>
      </c>
      <c r="N449" s="102">
        <v>0</v>
      </c>
      <c r="O449" s="103">
        <v>0</v>
      </c>
      <c r="P449" s="104">
        <v>0</v>
      </c>
      <c r="Q449" s="105">
        <f>+monthly_drivers_0!Q449*1.25</f>
        <v>3.125</v>
      </c>
    </row>
    <row r="450" spans="1:17" x14ac:dyDescent="0.25">
      <c r="A450" s="106">
        <f t="shared" si="19"/>
        <v>57800</v>
      </c>
      <c r="B450" s="106" t="str">
        <f t="shared" si="20"/>
        <v>Tracker</v>
      </c>
      <c r="C450" s="93">
        <v>30</v>
      </c>
      <c r="D450" s="94">
        <v>1.9974981255531314</v>
      </c>
      <c r="E450" s="94">
        <v>38.478530364990235</v>
      </c>
      <c r="F450" s="94">
        <v>4.7262188415527344</v>
      </c>
      <c r="G450" s="94">
        <v>3.0214692459106449</v>
      </c>
      <c r="H450" s="94">
        <v>1.5643385531306264</v>
      </c>
      <c r="I450" s="94">
        <v>22.382648253202436</v>
      </c>
      <c r="J450" s="94">
        <v>3.7359974002540106</v>
      </c>
      <c r="K450" s="95">
        <v>105.75727202546598</v>
      </c>
      <c r="L450" s="94">
        <f t="shared" ref="L450:L513" si="21">+O450+P450</f>
        <v>0</v>
      </c>
      <c r="M450" s="94">
        <v>0</v>
      </c>
      <c r="N450" s="94">
        <v>0</v>
      </c>
      <c r="O450" s="96">
        <v>0</v>
      </c>
      <c r="P450" s="95">
        <v>0</v>
      </c>
      <c r="Q450" s="97">
        <f>+monthly_drivers_0!Q450*1.25</f>
        <v>3.125</v>
      </c>
    </row>
    <row r="451" spans="1:17" x14ac:dyDescent="0.25">
      <c r="A451" s="98">
        <f t="shared" ref="A451:A514" si="22">+EOMONTH(A450,1)</f>
        <v>57830</v>
      </c>
      <c r="B451" s="98" t="str">
        <f t="shared" ref="B451:B514" si="23">+B450</f>
        <v>Tracker</v>
      </c>
      <c r="C451" s="99">
        <v>30</v>
      </c>
      <c r="D451" s="100">
        <v>1.9872297027111048</v>
      </c>
      <c r="E451" s="100">
        <v>38.273150970458971</v>
      </c>
      <c r="F451" s="100">
        <v>4.7007448997497558</v>
      </c>
      <c r="G451" s="100">
        <v>3.0059297943115233</v>
      </c>
      <c r="H451" s="100">
        <v>1.5553587135225535</v>
      </c>
      <c r="I451" s="100">
        <v>22.244060364961626</v>
      </c>
      <c r="J451" s="100">
        <v>3.7125067050158971</v>
      </c>
      <c r="K451" s="101">
        <v>105.66500240886214</v>
      </c>
      <c r="L451" s="102">
        <f t="shared" si="21"/>
        <v>0</v>
      </c>
      <c r="M451" s="102">
        <v>0</v>
      </c>
      <c r="N451" s="102">
        <v>0</v>
      </c>
      <c r="O451" s="103">
        <v>0</v>
      </c>
      <c r="P451" s="104">
        <v>0</v>
      </c>
      <c r="Q451" s="105">
        <f>+monthly_drivers_0!Q451*1.25</f>
        <v>3.125</v>
      </c>
    </row>
    <row r="452" spans="1:17" x14ac:dyDescent="0.25">
      <c r="A452" s="106">
        <f t="shared" si="22"/>
        <v>57861</v>
      </c>
      <c r="B452" s="106" t="str">
        <f t="shared" si="23"/>
        <v>Tracker</v>
      </c>
      <c r="C452" s="93">
        <v>30</v>
      </c>
      <c r="D452" s="94">
        <v>1.97701408624649</v>
      </c>
      <c r="E452" s="94">
        <v>38.068826110839851</v>
      </c>
      <c r="F452" s="94">
        <v>4.6754019126892086</v>
      </c>
      <c r="G452" s="94">
        <v>2.9904702415466313</v>
      </c>
      <c r="H452" s="94">
        <v>1.547363632723689</v>
      </c>
      <c r="I452" s="94">
        <v>22.125937412261962</v>
      </c>
      <c r="J452" s="94">
        <v>3.6924979490637782</v>
      </c>
      <c r="K452" s="95">
        <v>105.57320718950035</v>
      </c>
      <c r="L452" s="94">
        <f t="shared" si="21"/>
        <v>0</v>
      </c>
      <c r="M452" s="94">
        <v>0</v>
      </c>
      <c r="N452" s="94">
        <v>0</v>
      </c>
      <c r="O452" s="96">
        <v>0</v>
      </c>
      <c r="P452" s="95">
        <v>0</v>
      </c>
      <c r="Q452" s="97">
        <f>+monthly_drivers_0!Q452*1.25</f>
        <v>3.125</v>
      </c>
    </row>
    <row r="453" spans="1:17" x14ac:dyDescent="0.25">
      <c r="A453" s="98">
        <f t="shared" si="22"/>
        <v>57891</v>
      </c>
      <c r="B453" s="98" t="str">
        <f t="shared" si="23"/>
        <v>Tracker</v>
      </c>
      <c r="C453" s="99">
        <v>30</v>
      </c>
      <c r="D453" s="100">
        <v>1.9668510130643841</v>
      </c>
      <c r="E453" s="100">
        <v>37.865550079345695</v>
      </c>
      <c r="F453" s="100">
        <v>4.6501893196105968</v>
      </c>
      <c r="G453" s="100">
        <v>2.975090187072754</v>
      </c>
      <c r="H453" s="100">
        <v>1.5394096694439652</v>
      </c>
      <c r="I453" s="100">
        <v>22.008421023607259</v>
      </c>
      <c r="J453" s="100">
        <v>3.6725920547842978</v>
      </c>
      <c r="K453" s="101">
        <v>105.48188395607474</v>
      </c>
      <c r="L453" s="102">
        <f t="shared" si="21"/>
        <v>0</v>
      </c>
      <c r="M453" s="102">
        <v>0</v>
      </c>
      <c r="N453" s="102">
        <v>0</v>
      </c>
      <c r="O453" s="103">
        <v>0</v>
      </c>
      <c r="P453" s="104">
        <v>0</v>
      </c>
      <c r="Q453" s="105">
        <f>+monthly_drivers_0!Q453*1.25</f>
        <v>3.125</v>
      </c>
    </row>
    <row r="454" spans="1:17" x14ac:dyDescent="0.25">
      <c r="A454" s="106">
        <f t="shared" si="22"/>
        <v>57922</v>
      </c>
      <c r="B454" s="106" t="str">
        <f t="shared" si="23"/>
        <v>Tracker</v>
      </c>
      <c r="C454" s="93">
        <v>30</v>
      </c>
      <c r="D454" s="94">
        <v>1.9567402123212811</v>
      </c>
      <c r="E454" s="94">
        <v>37.663317535400388</v>
      </c>
      <c r="F454" s="94">
        <v>4.6251063537597652</v>
      </c>
      <c r="G454" s="94">
        <v>2.9597892761230473</v>
      </c>
      <c r="H454" s="94">
        <v>1.5314966010004283</v>
      </c>
      <c r="I454" s="94">
        <v>21.891506739139558</v>
      </c>
      <c r="J454" s="94">
        <v>3.6527885580062858</v>
      </c>
      <c r="K454" s="95">
        <v>105.39103044098617</v>
      </c>
      <c r="L454" s="94">
        <f t="shared" si="21"/>
        <v>0</v>
      </c>
      <c r="M454" s="94">
        <v>0</v>
      </c>
      <c r="N454" s="94">
        <v>0</v>
      </c>
      <c r="O454" s="96">
        <v>0</v>
      </c>
      <c r="P454" s="95">
        <v>0</v>
      </c>
      <c r="Q454" s="97">
        <f>+monthly_drivers_0!Q454*1.25</f>
        <v>3.125</v>
      </c>
    </row>
    <row r="455" spans="1:17" x14ac:dyDescent="0.25">
      <c r="A455" s="98">
        <f t="shared" si="22"/>
        <v>57953</v>
      </c>
      <c r="B455" s="98" t="str">
        <f t="shared" si="23"/>
        <v>Tracker</v>
      </c>
      <c r="C455" s="99">
        <v>30</v>
      </c>
      <c r="D455" s="100">
        <v>1.9466813900470732</v>
      </c>
      <c r="E455" s="100">
        <v>37.462123657226563</v>
      </c>
      <c r="F455" s="100">
        <v>4.600152408599854</v>
      </c>
      <c r="G455" s="100">
        <v>2.9445670318603514</v>
      </c>
      <c r="H455" s="100">
        <v>1.5236242279261347</v>
      </c>
      <c r="I455" s="100">
        <v>21.775192507147793</v>
      </c>
      <c r="J455" s="100">
        <v>3.6330868904888627</v>
      </c>
      <c r="K455" s="101">
        <v>105.30064427876475</v>
      </c>
      <c r="L455" s="102">
        <f t="shared" si="21"/>
        <v>0</v>
      </c>
      <c r="M455" s="102">
        <v>0</v>
      </c>
      <c r="N455" s="102">
        <v>0</v>
      </c>
      <c r="O455" s="103">
        <v>0</v>
      </c>
      <c r="P455" s="104">
        <v>0</v>
      </c>
      <c r="Q455" s="105">
        <f>+monthly_drivers_0!Q455*1.25</f>
        <v>3.125</v>
      </c>
    </row>
    <row r="456" spans="1:17" x14ac:dyDescent="0.25">
      <c r="A456" s="106">
        <f t="shared" si="22"/>
        <v>57983</v>
      </c>
      <c r="B456" s="106" t="str">
        <f t="shared" si="23"/>
        <v>Tracker</v>
      </c>
      <c r="C456" s="93">
        <v>30</v>
      </c>
      <c r="D456" s="94">
        <v>1.936674309849739</v>
      </c>
      <c r="E456" s="94">
        <v>37.261962951660159</v>
      </c>
      <c r="F456" s="94">
        <v>4.5753268165588379</v>
      </c>
      <c r="G456" s="94">
        <v>2.9294230613708501</v>
      </c>
      <c r="H456" s="94">
        <v>1.5157923364341257</v>
      </c>
      <c r="I456" s="94">
        <v>21.659475170612335</v>
      </c>
      <c r="J456" s="94">
        <v>3.6134866084456441</v>
      </c>
      <c r="K456" s="95">
        <v>105.21072292912008</v>
      </c>
      <c r="L456" s="94">
        <f t="shared" si="21"/>
        <v>0</v>
      </c>
      <c r="M456" s="94">
        <v>0</v>
      </c>
      <c r="N456" s="94">
        <v>0</v>
      </c>
      <c r="O456" s="96">
        <v>0</v>
      </c>
      <c r="P456" s="95">
        <v>0</v>
      </c>
      <c r="Q456" s="97">
        <f>+monthly_drivers_0!Q456*1.25</f>
        <v>3.125</v>
      </c>
    </row>
    <row r="457" spans="1:17" x14ac:dyDescent="0.25">
      <c r="A457" s="98">
        <f t="shared" si="22"/>
        <v>58014</v>
      </c>
      <c r="B457" s="98" t="str">
        <f t="shared" si="23"/>
        <v>Tracker</v>
      </c>
      <c r="C457" s="99">
        <v>30</v>
      </c>
      <c r="D457" s="100">
        <v>1.9267187008857725</v>
      </c>
      <c r="E457" s="100">
        <v>37.062829559326175</v>
      </c>
      <c r="F457" s="100">
        <v>4.5506288490295406</v>
      </c>
      <c r="G457" s="100">
        <v>2.914357013702392</v>
      </c>
      <c r="H457" s="100">
        <v>1.5080007405728102</v>
      </c>
      <c r="I457" s="100">
        <v>21.544350885748862</v>
      </c>
      <c r="J457" s="100">
        <v>3.5939870382845402</v>
      </c>
      <c r="K457" s="101">
        <v>105.12126413971188</v>
      </c>
      <c r="L457" s="102">
        <f t="shared" si="21"/>
        <v>0</v>
      </c>
      <c r="M457" s="102">
        <v>0</v>
      </c>
      <c r="N457" s="102">
        <v>0</v>
      </c>
      <c r="O457" s="103">
        <v>0</v>
      </c>
      <c r="P457" s="104">
        <v>0</v>
      </c>
      <c r="Q457" s="105">
        <f>+monthly_drivers_0!Q457*1.25</f>
        <v>3.125</v>
      </c>
    </row>
    <row r="458" spans="1:17" x14ac:dyDescent="0.25">
      <c r="A458" s="106">
        <f t="shared" si="22"/>
        <v>58044</v>
      </c>
      <c r="B458" s="106" t="str">
        <f t="shared" si="23"/>
        <v>Tracker</v>
      </c>
      <c r="C458" s="93">
        <v>30</v>
      </c>
      <c r="D458" s="94">
        <v>1.9168142694234844</v>
      </c>
      <c r="E458" s="94">
        <v>36.864718536376955</v>
      </c>
      <c r="F458" s="94">
        <v>4.5260579185485845</v>
      </c>
      <c r="G458" s="94">
        <v>2.8993684463500977</v>
      </c>
      <c r="H458" s="94">
        <v>1.5000650565028186</v>
      </c>
      <c r="I458" s="94">
        <v>21.427856606960297</v>
      </c>
      <c r="J458" s="94">
        <v>3.5742540701329704</v>
      </c>
      <c r="K458" s="95">
        <v>105.0322652487159</v>
      </c>
      <c r="L458" s="94">
        <f t="shared" si="21"/>
        <v>0</v>
      </c>
      <c r="M458" s="94">
        <v>0</v>
      </c>
      <c r="N458" s="94">
        <v>0</v>
      </c>
      <c r="O458" s="96">
        <v>0</v>
      </c>
      <c r="P458" s="95">
        <v>0</v>
      </c>
      <c r="Q458" s="97">
        <f>+monthly_drivers_0!Q458*1.25</f>
        <v>3.125</v>
      </c>
    </row>
    <row r="459" spans="1:17" x14ac:dyDescent="0.25">
      <c r="A459" s="98">
        <f t="shared" si="22"/>
        <v>58075</v>
      </c>
      <c r="B459" s="98" t="str">
        <f t="shared" si="23"/>
        <v>Tracker</v>
      </c>
      <c r="C459" s="99">
        <v>30</v>
      </c>
      <c r="D459" s="100">
        <v>1.9069607560634612</v>
      </c>
      <c r="E459" s="100">
        <v>36.667624694824219</v>
      </c>
      <c r="F459" s="100">
        <v>4.5016133575439454</v>
      </c>
      <c r="G459" s="100">
        <v>2.8844569549560544</v>
      </c>
      <c r="H459" s="100">
        <v>1.4923543015122411</v>
      </c>
      <c r="I459" s="100">
        <v>21.313921999454497</v>
      </c>
      <c r="J459" s="100">
        <v>3.5549565270841121</v>
      </c>
      <c r="K459" s="101">
        <v>104.94372408276799</v>
      </c>
      <c r="L459" s="102">
        <f t="shared" si="21"/>
        <v>0</v>
      </c>
      <c r="M459" s="102">
        <v>0</v>
      </c>
      <c r="N459" s="102">
        <v>0</v>
      </c>
      <c r="O459" s="103">
        <v>0</v>
      </c>
      <c r="P459" s="104">
        <v>0</v>
      </c>
      <c r="Q459" s="105">
        <f>+monthly_drivers_0!Q459*1.25</f>
        <v>3.125</v>
      </c>
    </row>
    <row r="460" spans="1:17" x14ac:dyDescent="0.25">
      <c r="A460" s="106">
        <f t="shared" si="22"/>
        <v>58106</v>
      </c>
      <c r="B460" s="106" t="str">
        <f t="shared" si="23"/>
        <v>Tracker</v>
      </c>
      <c r="C460" s="93">
        <v>30</v>
      </c>
      <c r="D460" s="94">
        <v>1.8971579279899602</v>
      </c>
      <c r="E460" s="94">
        <v>36.471542541503908</v>
      </c>
      <c r="F460" s="94">
        <v>4.4772944831848145</v>
      </c>
      <c r="G460" s="94">
        <v>2.8696221466064458</v>
      </c>
      <c r="H460" s="94">
        <v>1.4846832219064234</v>
      </c>
      <c r="I460" s="94">
        <v>21.200571752309795</v>
      </c>
      <c r="J460" s="94">
        <v>3.535758193284273</v>
      </c>
      <c r="K460" s="95">
        <v>104.85563829463723</v>
      </c>
      <c r="L460" s="94">
        <f t="shared" si="21"/>
        <v>0</v>
      </c>
      <c r="M460" s="94">
        <v>0</v>
      </c>
      <c r="N460" s="94">
        <v>0</v>
      </c>
      <c r="O460" s="96">
        <v>0</v>
      </c>
      <c r="P460" s="95">
        <v>0</v>
      </c>
      <c r="Q460" s="97">
        <f>+monthly_drivers_0!Q460*1.25</f>
        <v>3.125</v>
      </c>
    </row>
    <row r="461" spans="1:17" x14ac:dyDescent="0.25">
      <c r="A461" s="98">
        <f t="shared" si="22"/>
        <v>58134</v>
      </c>
      <c r="B461" s="98" t="str">
        <f t="shared" si="23"/>
        <v>Tracker</v>
      </c>
      <c r="C461" s="99">
        <v>30</v>
      </c>
      <c r="D461" s="100">
        <v>1.88740553355217</v>
      </c>
      <c r="E461" s="100">
        <v>36.276467102050795</v>
      </c>
      <c r="F461" s="100">
        <v>4.4531007461547851</v>
      </c>
      <c r="G461" s="100">
        <v>2.8548636436462398</v>
      </c>
      <c r="H461" s="100">
        <v>1.4770516001284122</v>
      </c>
      <c r="I461" s="100">
        <v>21.087802845716475</v>
      </c>
      <c r="J461" s="100">
        <v>3.5166586361825467</v>
      </c>
      <c r="K461" s="101">
        <v>104.76800562679769</v>
      </c>
      <c r="L461" s="102">
        <f t="shared" si="21"/>
        <v>0</v>
      </c>
      <c r="M461" s="102">
        <v>0</v>
      </c>
      <c r="N461" s="102">
        <v>0</v>
      </c>
      <c r="O461" s="103">
        <v>0</v>
      </c>
      <c r="P461" s="104">
        <v>0</v>
      </c>
      <c r="Q461" s="105">
        <f>+monthly_drivers_0!Q461*1.25</f>
        <v>3.125</v>
      </c>
    </row>
    <row r="462" spans="1:17" x14ac:dyDescent="0.25">
      <c r="A462" s="106">
        <f t="shared" si="22"/>
        <v>58165</v>
      </c>
      <c r="B462" s="106" t="str">
        <f t="shared" si="23"/>
        <v>Tracker</v>
      </c>
      <c r="C462" s="93">
        <v>30</v>
      </c>
      <c r="D462" s="94">
        <v>1.8777032788991932</v>
      </c>
      <c r="E462" s="94">
        <v>36.082393493652347</v>
      </c>
      <c r="F462" s="94">
        <v>4.4290314331054681</v>
      </c>
      <c r="G462" s="94">
        <v>2.8401810379028318</v>
      </c>
      <c r="H462" s="94">
        <v>1.4694592189788818</v>
      </c>
      <c r="I462" s="94">
        <v>20.975612361669544</v>
      </c>
      <c r="J462" s="94">
        <v>3.4976573401689528</v>
      </c>
      <c r="K462" s="95">
        <v>104.68082362252476</v>
      </c>
      <c r="L462" s="94">
        <f t="shared" si="21"/>
        <v>0</v>
      </c>
      <c r="M462" s="94">
        <v>0</v>
      </c>
      <c r="N462" s="94">
        <v>0</v>
      </c>
      <c r="O462" s="96">
        <v>0</v>
      </c>
      <c r="P462" s="95">
        <v>0</v>
      </c>
      <c r="Q462" s="97">
        <f>+monthly_drivers_0!Q462*1.25</f>
        <v>3.125</v>
      </c>
    </row>
    <row r="463" spans="1:17" x14ac:dyDescent="0.25">
      <c r="A463" s="98">
        <f t="shared" si="22"/>
        <v>58195</v>
      </c>
      <c r="B463" s="98" t="str">
        <f t="shared" si="23"/>
        <v>Tracker</v>
      </c>
      <c r="C463" s="99">
        <v>30</v>
      </c>
      <c r="D463" s="100">
        <v>1.8680508933067319</v>
      </c>
      <c r="E463" s="100">
        <v>35.889316497802739</v>
      </c>
      <c r="F463" s="100">
        <v>4.4050859146118171</v>
      </c>
      <c r="G463" s="100">
        <v>2.8255739707946779</v>
      </c>
      <c r="H463" s="100">
        <v>1.4619058580398561</v>
      </c>
      <c r="I463" s="100">
        <v>20.863998166799547</v>
      </c>
      <c r="J463" s="100">
        <v>3.4787537627816203</v>
      </c>
      <c r="K463" s="101">
        <v>104.59409009480478</v>
      </c>
      <c r="L463" s="102">
        <f t="shared" si="21"/>
        <v>0</v>
      </c>
      <c r="M463" s="102">
        <v>0</v>
      </c>
      <c r="N463" s="102">
        <v>0</v>
      </c>
      <c r="O463" s="103">
        <v>0</v>
      </c>
      <c r="P463" s="104">
        <v>0</v>
      </c>
      <c r="Q463" s="105">
        <f>+monthly_drivers_0!Q463*1.25</f>
        <v>3.125</v>
      </c>
    </row>
    <row r="464" spans="1:17" x14ac:dyDescent="0.25">
      <c r="A464" s="106">
        <f t="shared" si="22"/>
        <v>58226</v>
      </c>
      <c r="B464" s="106" t="str">
        <f t="shared" si="23"/>
        <v>Tracker</v>
      </c>
      <c r="C464" s="93">
        <v>30</v>
      </c>
      <c r="D464" s="94">
        <v>1.8584481554031371</v>
      </c>
      <c r="E464" s="94">
        <v>35.697230255126946</v>
      </c>
      <c r="F464" s="94">
        <v>4.3812634315490717</v>
      </c>
      <c r="G464" s="94">
        <v>2.811042015075683</v>
      </c>
      <c r="H464" s="94">
        <v>1.4543913312852381</v>
      </c>
      <c r="I464" s="94">
        <v>20.752955387830738</v>
      </c>
      <c r="J464" s="94">
        <v>3.4599473136663441</v>
      </c>
      <c r="K464" s="95">
        <v>104.50780224883557</v>
      </c>
      <c r="L464" s="94">
        <f t="shared" si="21"/>
        <v>0</v>
      </c>
      <c r="M464" s="94">
        <v>0</v>
      </c>
      <c r="N464" s="94">
        <v>0</v>
      </c>
      <c r="O464" s="96">
        <v>0</v>
      </c>
      <c r="P464" s="95">
        <v>0</v>
      </c>
      <c r="Q464" s="97">
        <f>+monthly_drivers_0!Q464*1.25</f>
        <v>3.125</v>
      </c>
    </row>
    <row r="465" spans="1:17" x14ac:dyDescent="0.25">
      <c r="A465" s="98">
        <f t="shared" si="22"/>
        <v>58256</v>
      </c>
      <c r="B465" s="98" t="str">
        <f t="shared" si="23"/>
        <v>Tracker</v>
      </c>
      <c r="C465" s="99">
        <v>30</v>
      </c>
      <c r="D465" s="100">
        <v>1.7162333449125291</v>
      </c>
      <c r="E465" s="100">
        <v>34.134945220947273</v>
      </c>
      <c r="F465" s="100">
        <v>4.1869881362915029</v>
      </c>
      <c r="G465" s="100">
        <v>2.561379692077637</v>
      </c>
      <c r="H465" s="100">
        <v>1.3474193767309188</v>
      </c>
      <c r="I465" s="100">
        <v>19.890609492301941</v>
      </c>
      <c r="J465" s="100">
        <v>3.3133060609400271</v>
      </c>
      <c r="K465" s="101">
        <v>96.597515640854851</v>
      </c>
      <c r="L465" s="102">
        <f t="shared" si="21"/>
        <v>0</v>
      </c>
      <c r="M465" s="102">
        <v>0</v>
      </c>
      <c r="N465" s="102">
        <v>0</v>
      </c>
      <c r="O465" s="103">
        <v>0</v>
      </c>
      <c r="P465" s="104">
        <v>0</v>
      </c>
      <c r="Q465" s="105">
        <f>+monthly_drivers_0!Q465*1.25</f>
        <v>3.125</v>
      </c>
    </row>
    <row r="466" spans="1:17" x14ac:dyDescent="0.25">
      <c r="A466" s="106">
        <f t="shared" si="22"/>
        <v>58287</v>
      </c>
      <c r="B466" s="106" t="str">
        <f t="shared" si="23"/>
        <v>Tracker</v>
      </c>
      <c r="C466" s="93">
        <v>30</v>
      </c>
      <c r="D466" s="94">
        <v>1.7074114134311678</v>
      </c>
      <c r="E466" s="94">
        <v>33.952660095214846</v>
      </c>
      <c r="F466" s="94">
        <v>4.1643846206665049</v>
      </c>
      <c r="G466" s="94">
        <v>2.5482064666748045</v>
      </c>
      <c r="H466" s="94">
        <v>1.3404936845600606</v>
      </c>
      <c r="I466" s="94">
        <v>19.784999093294147</v>
      </c>
      <c r="J466" s="94">
        <v>3.2954234569370744</v>
      </c>
      <c r="K466" s="95">
        <v>96.51620396941901</v>
      </c>
      <c r="L466" s="94">
        <f t="shared" si="21"/>
        <v>0</v>
      </c>
      <c r="M466" s="94">
        <v>0</v>
      </c>
      <c r="N466" s="94">
        <v>0</v>
      </c>
      <c r="O466" s="96">
        <v>0</v>
      </c>
      <c r="P466" s="95">
        <v>0</v>
      </c>
      <c r="Q466" s="97">
        <f>+monthly_drivers_0!Q466*1.25</f>
        <v>3.125</v>
      </c>
    </row>
    <row r="467" spans="1:17" x14ac:dyDescent="0.25">
      <c r="A467" s="98">
        <f t="shared" si="22"/>
        <v>58318</v>
      </c>
      <c r="B467" s="98" t="str">
        <f t="shared" si="23"/>
        <v>Tracker</v>
      </c>
      <c r="C467" s="99">
        <v>30</v>
      </c>
      <c r="D467" s="100">
        <v>1.6986348379850389</v>
      </c>
      <c r="E467" s="100">
        <v>33.771310577392576</v>
      </c>
      <c r="F467" s="100">
        <v>4.1418973999023443</v>
      </c>
      <c r="G467" s="100">
        <v>2.5351010055541998</v>
      </c>
      <c r="H467" s="100">
        <v>1.3336035911440849</v>
      </c>
      <c r="I467" s="100">
        <v>19.679929968357087</v>
      </c>
      <c r="J467" s="100">
        <v>3.2776328790485856</v>
      </c>
      <c r="K467" s="101">
        <v>96.435310471594349</v>
      </c>
      <c r="L467" s="102">
        <f t="shared" si="21"/>
        <v>0</v>
      </c>
      <c r="M467" s="102">
        <v>0</v>
      </c>
      <c r="N467" s="102">
        <v>0</v>
      </c>
      <c r="O467" s="103">
        <v>0</v>
      </c>
      <c r="P467" s="104">
        <v>0</v>
      </c>
      <c r="Q467" s="105">
        <f>+monthly_drivers_0!Q467*1.25</f>
        <v>3.125</v>
      </c>
    </row>
    <row r="468" spans="1:17" x14ac:dyDescent="0.25">
      <c r="A468" s="106">
        <f t="shared" si="22"/>
        <v>58348</v>
      </c>
      <c r="B468" s="106" t="str">
        <f t="shared" si="23"/>
        <v>Tracker</v>
      </c>
      <c r="C468" s="93">
        <v>30</v>
      </c>
      <c r="D468" s="94">
        <v>1.6899033821821212</v>
      </c>
      <c r="E468" s="94">
        <v>33.590892333984378</v>
      </c>
      <c r="F468" s="94">
        <v>4.1195258331298827</v>
      </c>
      <c r="G468" s="94">
        <v>2.5220629348754877</v>
      </c>
      <c r="H468" s="94">
        <v>1.326748909622431</v>
      </c>
      <c r="I468" s="94">
        <v>19.57540001416206</v>
      </c>
      <c r="J468" s="94">
        <v>3.2599338107109075</v>
      </c>
      <c r="K468" s="95">
        <v>96.354833135902894</v>
      </c>
      <c r="L468" s="94">
        <f t="shared" si="21"/>
        <v>0</v>
      </c>
      <c r="M468" s="94">
        <v>0</v>
      </c>
      <c r="N468" s="94">
        <v>0</v>
      </c>
      <c r="O468" s="96">
        <v>0</v>
      </c>
      <c r="P468" s="95">
        <v>0</v>
      </c>
      <c r="Q468" s="97">
        <f>+monthly_drivers_0!Q468*1.25</f>
        <v>3.125</v>
      </c>
    </row>
    <row r="469" spans="1:17" x14ac:dyDescent="0.25">
      <c r="A469" s="98">
        <f t="shared" si="22"/>
        <v>58379</v>
      </c>
      <c r="B469" s="98" t="str">
        <f t="shared" si="23"/>
        <v>Tracker</v>
      </c>
      <c r="C469" s="99">
        <v>30</v>
      </c>
      <c r="D469" s="100">
        <v>1.6812168401479721</v>
      </c>
      <c r="E469" s="100">
        <v>33.411400299072262</v>
      </c>
      <c r="F469" s="100">
        <v>4.0972692871093752</v>
      </c>
      <c r="G469" s="100">
        <v>2.5090919189453125</v>
      </c>
      <c r="H469" s="100">
        <v>1.3199294956624512</v>
      </c>
      <c r="I469" s="100">
        <v>19.47140617227554</v>
      </c>
      <c r="J469" s="100">
        <v>3.2423257401883601</v>
      </c>
      <c r="K469" s="101">
        <v>96.274769545972362</v>
      </c>
      <c r="L469" s="102">
        <f t="shared" si="21"/>
        <v>0</v>
      </c>
      <c r="M469" s="102">
        <v>0</v>
      </c>
      <c r="N469" s="102">
        <v>0</v>
      </c>
      <c r="O469" s="103">
        <v>0</v>
      </c>
      <c r="P469" s="104">
        <v>0</v>
      </c>
      <c r="Q469" s="105">
        <f>+monthly_drivers_0!Q469*1.25</f>
        <v>3.125</v>
      </c>
    </row>
    <row r="470" spans="1:17" x14ac:dyDescent="0.25">
      <c r="A470" s="106">
        <f t="shared" si="22"/>
        <v>58409</v>
      </c>
      <c r="B470" s="106" t="str">
        <f t="shared" si="23"/>
        <v>Tracker</v>
      </c>
      <c r="C470" s="93">
        <v>30</v>
      </c>
      <c r="D470" s="94">
        <v>1.6725749942064285</v>
      </c>
      <c r="E470" s="94">
        <v>33.232829711914071</v>
      </c>
      <c r="F470" s="94">
        <v>4.0751272354125971</v>
      </c>
      <c r="G470" s="94">
        <v>2.4961876373291014</v>
      </c>
      <c r="H470" s="94">
        <v>1.3131451666504144</v>
      </c>
      <c r="I470" s="94">
        <v>19.367945510864256</v>
      </c>
      <c r="J470" s="94">
        <v>3.2248082329332819</v>
      </c>
      <c r="K470" s="95">
        <v>96.195117940306673</v>
      </c>
      <c r="L470" s="94">
        <f t="shared" si="21"/>
        <v>0</v>
      </c>
      <c r="M470" s="94">
        <v>0</v>
      </c>
      <c r="N470" s="94">
        <v>0</v>
      </c>
      <c r="O470" s="96">
        <v>0</v>
      </c>
      <c r="P470" s="95">
        <v>0</v>
      </c>
      <c r="Q470" s="97">
        <f>+monthly_drivers_0!Q470*1.25</f>
        <v>3.125</v>
      </c>
    </row>
    <row r="471" spans="1:17" x14ac:dyDescent="0.25">
      <c r="A471" s="98">
        <f t="shared" si="22"/>
        <v>58440</v>
      </c>
      <c r="B471" s="98" t="str">
        <f t="shared" si="23"/>
        <v>Tracker</v>
      </c>
      <c r="C471" s="99">
        <v>30</v>
      </c>
      <c r="D471" s="100">
        <v>1.6639775811433795</v>
      </c>
      <c r="E471" s="100">
        <v>33.055176025390622</v>
      </c>
      <c r="F471" s="100">
        <v>4.0530991516113284</v>
      </c>
      <c r="G471" s="100">
        <v>2.483349712371826</v>
      </c>
      <c r="H471" s="100">
        <v>1.3063957292437554</v>
      </c>
      <c r="I471" s="100">
        <v>19.265015659570693</v>
      </c>
      <c r="J471" s="100">
        <v>3.2073809142410754</v>
      </c>
      <c r="K471" s="101">
        <v>96.115876076459898</v>
      </c>
      <c r="L471" s="102">
        <f t="shared" si="21"/>
        <v>0</v>
      </c>
      <c r="M471" s="102">
        <v>0</v>
      </c>
      <c r="N471" s="102">
        <v>0</v>
      </c>
      <c r="O471" s="103">
        <v>0</v>
      </c>
      <c r="P471" s="104">
        <v>0</v>
      </c>
      <c r="Q471" s="105">
        <f>+monthly_drivers_0!Q471*1.25</f>
        <v>3.125</v>
      </c>
    </row>
    <row r="472" spans="1:17" x14ac:dyDescent="0.25">
      <c r="A472" s="106">
        <f t="shared" si="22"/>
        <v>58471</v>
      </c>
      <c r="B472" s="106" t="str">
        <f t="shared" si="23"/>
        <v>Tracker</v>
      </c>
      <c r="C472" s="93">
        <v>30</v>
      </c>
      <c r="D472" s="94">
        <v>1.655424379944801</v>
      </c>
      <c r="E472" s="94">
        <v>32.878434173583983</v>
      </c>
      <c r="F472" s="94">
        <v>4.0311842498779287</v>
      </c>
      <c r="G472" s="94">
        <v>2.4705778083801269</v>
      </c>
      <c r="H472" s="94">
        <v>1.2996809917390346</v>
      </c>
      <c r="I472" s="94">
        <v>19.162613931179045</v>
      </c>
      <c r="J472" s="94">
        <v>3.1900430581569674</v>
      </c>
      <c r="K472" s="95">
        <v>96.037041557431237</v>
      </c>
      <c r="L472" s="94">
        <f t="shared" si="21"/>
        <v>0</v>
      </c>
      <c r="M472" s="94">
        <v>0</v>
      </c>
      <c r="N472" s="94">
        <v>0</v>
      </c>
      <c r="O472" s="96">
        <v>0</v>
      </c>
      <c r="P472" s="95">
        <v>0</v>
      </c>
      <c r="Q472" s="97">
        <f>+monthly_drivers_0!Q472*1.25</f>
        <v>3.125</v>
      </c>
    </row>
    <row r="473" spans="1:17" x14ac:dyDescent="0.25">
      <c r="A473" s="98">
        <f t="shared" si="22"/>
        <v>58500</v>
      </c>
      <c r="B473" s="98" t="str">
        <f t="shared" si="23"/>
        <v>Tracker</v>
      </c>
      <c r="C473" s="99">
        <v>30</v>
      </c>
      <c r="D473" s="100">
        <v>1.6469151499271395</v>
      </c>
      <c r="E473" s="100">
        <v>32.702599670410159</v>
      </c>
      <c r="F473" s="100">
        <v>4.0093821105957028</v>
      </c>
      <c r="G473" s="100">
        <v>2.4578715934753421</v>
      </c>
      <c r="H473" s="100">
        <v>1.2930007816851141</v>
      </c>
      <c r="I473" s="100">
        <v>19.060737088441851</v>
      </c>
      <c r="J473" s="100">
        <v>3.1727944624423983</v>
      </c>
      <c r="K473" s="101">
        <v>95.95861246258022</v>
      </c>
      <c r="L473" s="102">
        <f t="shared" si="21"/>
        <v>0</v>
      </c>
      <c r="M473" s="102">
        <v>0</v>
      </c>
      <c r="N473" s="102">
        <v>0</v>
      </c>
      <c r="O473" s="103">
        <v>0</v>
      </c>
      <c r="P473" s="104">
        <v>0</v>
      </c>
      <c r="Q473" s="105">
        <f>+monthly_drivers_0!Q473*1.25</f>
        <v>3.125</v>
      </c>
    </row>
    <row r="474" spans="1:17" x14ac:dyDescent="0.25">
      <c r="A474" s="106">
        <f t="shared" si="22"/>
        <v>58531</v>
      </c>
      <c r="B474" s="106" t="str">
        <f t="shared" si="23"/>
        <v>Tracker</v>
      </c>
      <c r="C474" s="93">
        <v>30</v>
      </c>
      <c r="D474" s="94">
        <v>1.6384496854543684</v>
      </c>
      <c r="E474" s="94">
        <v>32.527667572021485</v>
      </c>
      <c r="F474" s="94">
        <v>3.987692070007324</v>
      </c>
      <c r="G474" s="94">
        <v>2.4452307319641111</v>
      </c>
      <c r="H474" s="94">
        <v>1.2863549239486458</v>
      </c>
      <c r="I474" s="94">
        <v>18.959382940292357</v>
      </c>
      <c r="J474" s="94">
        <v>3.1556345942616457</v>
      </c>
      <c r="K474" s="95">
        <v>95.880586828589458</v>
      </c>
      <c r="L474" s="94">
        <f t="shared" si="21"/>
        <v>0</v>
      </c>
      <c r="M474" s="94">
        <v>0</v>
      </c>
      <c r="N474" s="94">
        <v>0</v>
      </c>
      <c r="O474" s="96">
        <v>0</v>
      </c>
      <c r="P474" s="95">
        <v>0</v>
      </c>
      <c r="Q474" s="97">
        <f>+monthly_drivers_0!Q474*1.25</f>
        <v>3.125</v>
      </c>
    </row>
    <row r="475" spans="1:17" x14ac:dyDescent="0.25">
      <c r="A475" s="98">
        <f t="shared" si="22"/>
        <v>58561</v>
      </c>
      <c r="B475" s="98" t="str">
        <f t="shared" si="23"/>
        <v>Tracker</v>
      </c>
      <c r="C475" s="99">
        <v>30</v>
      </c>
      <c r="D475" s="100">
        <v>1.6300277534723284</v>
      </c>
      <c r="E475" s="100">
        <v>32.353633331298823</v>
      </c>
      <c r="F475" s="100">
        <v>3.9661136093139642</v>
      </c>
      <c r="G475" s="100">
        <v>2.4326548843383793</v>
      </c>
      <c r="H475" s="100">
        <v>1.2797432393431665</v>
      </c>
      <c r="I475" s="100">
        <v>18.858548151254652</v>
      </c>
      <c r="J475" s="100">
        <v>3.1385629456937316</v>
      </c>
      <c r="K475" s="101">
        <v>95.802962360203267</v>
      </c>
      <c r="L475" s="102">
        <f t="shared" si="21"/>
        <v>0</v>
      </c>
      <c r="M475" s="102">
        <v>0</v>
      </c>
      <c r="N475" s="102">
        <v>0</v>
      </c>
      <c r="O475" s="103">
        <v>0</v>
      </c>
      <c r="P475" s="104">
        <v>0</v>
      </c>
      <c r="Q475" s="105">
        <f>+monthly_drivers_0!Q475*1.25</f>
        <v>3.125</v>
      </c>
    </row>
    <row r="476" spans="1:17" x14ac:dyDescent="0.25">
      <c r="A476" s="106">
        <f t="shared" si="22"/>
        <v>58592</v>
      </c>
      <c r="B476" s="106" t="str">
        <f t="shared" si="23"/>
        <v>Tracker</v>
      </c>
      <c r="C476" s="93">
        <v>30</v>
      </c>
      <c r="D476" s="94">
        <v>1.6216491329669953</v>
      </c>
      <c r="E476" s="94">
        <v>32.180492614746086</v>
      </c>
      <c r="F476" s="94">
        <v>3.9446460647583006</v>
      </c>
      <c r="G476" s="94">
        <v>2.4201437301635744</v>
      </c>
      <c r="H476" s="94">
        <v>1.2731655460298064</v>
      </c>
      <c r="I476" s="94">
        <v>18.758230566501616</v>
      </c>
      <c r="J476" s="94">
        <v>3.1215790555179117</v>
      </c>
      <c r="K476" s="95">
        <v>95.725737127304086</v>
      </c>
      <c r="L476" s="94">
        <f t="shared" si="21"/>
        <v>0</v>
      </c>
      <c r="M476" s="94">
        <v>0</v>
      </c>
      <c r="N476" s="94">
        <v>0</v>
      </c>
      <c r="O476" s="96">
        <v>0</v>
      </c>
      <c r="P476" s="95">
        <v>0</v>
      </c>
      <c r="Q476" s="97">
        <f>+monthly_drivers_0!Q476*1.25</f>
        <v>3.125</v>
      </c>
    </row>
    <row r="477" spans="1:17" x14ac:dyDescent="0.25">
      <c r="A477" s="98">
        <f t="shared" si="22"/>
        <v>58622</v>
      </c>
      <c r="B477" s="98" t="str">
        <f t="shared" si="23"/>
        <v>Tracker</v>
      </c>
      <c r="C477" s="99">
        <v>30</v>
      </c>
      <c r="D477" s="100">
        <v>1.6133136140108106</v>
      </c>
      <c r="E477" s="100">
        <v>32.008240661621095</v>
      </c>
      <c r="F477" s="100">
        <v>3.9232889938354489</v>
      </c>
      <c r="G477" s="100">
        <v>2.407696899414062</v>
      </c>
      <c r="H477" s="100">
        <v>1.2666217119693757</v>
      </c>
      <c r="I477" s="100">
        <v>18.658427618026735</v>
      </c>
      <c r="J477" s="100">
        <v>3.1046825889647005</v>
      </c>
      <c r="K477" s="101">
        <v>95.648909126281737</v>
      </c>
      <c r="L477" s="102">
        <f t="shared" si="21"/>
        <v>0</v>
      </c>
      <c r="M477" s="102">
        <v>0</v>
      </c>
      <c r="N477" s="102">
        <v>0</v>
      </c>
      <c r="O477" s="103">
        <v>0</v>
      </c>
      <c r="P477" s="104">
        <v>0</v>
      </c>
      <c r="Q477" s="105">
        <f>+monthly_drivers_0!Q477*1.25</f>
        <v>3.125</v>
      </c>
    </row>
    <row r="478" spans="1:17" x14ac:dyDescent="0.25">
      <c r="A478" s="106">
        <f t="shared" si="22"/>
        <v>58653</v>
      </c>
      <c r="B478" s="106" t="str">
        <f t="shared" si="23"/>
        <v>Tracker</v>
      </c>
      <c r="C478" s="93">
        <v>30</v>
      </c>
      <c r="D478" s="94">
        <v>1.6050209715366364</v>
      </c>
      <c r="E478" s="94">
        <v>31.836873199462886</v>
      </c>
      <c r="F478" s="94">
        <v>3.9020417251586914</v>
      </c>
      <c r="G478" s="94">
        <v>2.3953140869140621</v>
      </c>
      <c r="H478" s="94">
        <v>1.2601115147173405</v>
      </c>
      <c r="I478" s="94">
        <v>18.559136479377745</v>
      </c>
      <c r="J478" s="94">
        <v>3.0878729895055295</v>
      </c>
      <c r="K478" s="95">
        <v>95.572476380646236</v>
      </c>
      <c r="L478" s="94">
        <f t="shared" si="21"/>
        <v>0</v>
      </c>
      <c r="M478" s="94">
        <v>0</v>
      </c>
      <c r="N478" s="94">
        <v>0</v>
      </c>
      <c r="O478" s="96">
        <v>0</v>
      </c>
      <c r="P478" s="95">
        <v>0</v>
      </c>
      <c r="Q478" s="97">
        <f>+monthly_drivers_0!Q478*1.25</f>
        <v>3.125</v>
      </c>
    </row>
    <row r="479" spans="1:17" x14ac:dyDescent="0.25">
      <c r="A479" s="98">
        <f t="shared" si="22"/>
        <v>58684</v>
      </c>
      <c r="B479" s="98" t="str">
        <f t="shared" si="23"/>
        <v>Tracker</v>
      </c>
      <c r="C479" s="99">
        <v>30</v>
      </c>
      <c r="D479" s="100">
        <v>1.5967709500789644</v>
      </c>
      <c r="E479" s="100">
        <v>31.666384979248043</v>
      </c>
      <c r="F479" s="100">
        <v>3.8809037475585946</v>
      </c>
      <c r="G479" s="100">
        <v>2.3829949684143061</v>
      </c>
      <c r="H479" s="100">
        <v>1.2536347970515491</v>
      </c>
      <c r="I479" s="100">
        <v>18.460354324102404</v>
      </c>
      <c r="J479" s="100">
        <v>3.07114984691143</v>
      </c>
      <c r="K479" s="101">
        <v>95.496436553478262</v>
      </c>
      <c r="L479" s="102">
        <f t="shared" si="21"/>
        <v>0</v>
      </c>
      <c r="M479" s="102">
        <v>0</v>
      </c>
      <c r="N479" s="102">
        <v>0</v>
      </c>
      <c r="O479" s="103">
        <v>0</v>
      </c>
      <c r="P479" s="104">
        <v>0</v>
      </c>
      <c r="Q479" s="105">
        <f>+monthly_drivers_0!Q479*1.25</f>
        <v>3.125</v>
      </c>
    </row>
    <row r="480" spans="1:17" x14ac:dyDescent="0.25">
      <c r="A480" s="106">
        <f t="shared" si="22"/>
        <v>58714</v>
      </c>
      <c r="B480" s="106" t="str">
        <f t="shared" si="23"/>
        <v>Tracker</v>
      </c>
      <c r="C480" s="93">
        <v>30</v>
      </c>
      <c r="D480" s="94">
        <v>1.588563370108605</v>
      </c>
      <c r="E480" s="94">
        <v>31.496772125244146</v>
      </c>
      <c r="F480" s="94">
        <v>3.8598745117187501</v>
      </c>
      <c r="G480" s="94">
        <v>2.370739212036133</v>
      </c>
      <c r="H480" s="94">
        <v>1.2471913920491935</v>
      </c>
      <c r="I480" s="94">
        <v>18.362078945875169</v>
      </c>
      <c r="J480" s="94">
        <v>3.054512726277113</v>
      </c>
      <c r="K480" s="95">
        <v>95.420787902057185</v>
      </c>
      <c r="L480" s="94">
        <f t="shared" si="21"/>
        <v>0</v>
      </c>
      <c r="M480" s="94">
        <v>0</v>
      </c>
      <c r="N480" s="94">
        <v>0</v>
      </c>
      <c r="O480" s="96">
        <v>0</v>
      </c>
      <c r="P480" s="95">
        <v>0</v>
      </c>
      <c r="Q480" s="97">
        <f>+monthly_drivers_0!Q480*1.25</f>
        <v>3.125</v>
      </c>
    </row>
    <row r="481" spans="1:17" x14ac:dyDescent="0.25">
      <c r="A481" s="98">
        <f t="shared" si="22"/>
        <v>58745</v>
      </c>
      <c r="B481" s="98" t="str">
        <f t="shared" si="23"/>
        <v>Tracker</v>
      </c>
      <c r="C481" s="99">
        <v>30</v>
      </c>
      <c r="D481" s="100">
        <v>1.5803979837894437</v>
      </c>
      <c r="E481" s="100">
        <v>31.3280299987793</v>
      </c>
      <c r="F481" s="100">
        <v>3.8389534454345711</v>
      </c>
      <c r="G481" s="100">
        <v>2.3585464515686034</v>
      </c>
      <c r="H481" s="100">
        <v>1.2407811056077482</v>
      </c>
      <c r="I481" s="100">
        <v>18.264307517528536</v>
      </c>
      <c r="J481" s="100">
        <v>3.0379612114727501</v>
      </c>
      <c r="K481" s="101">
        <v>95.345528392791763</v>
      </c>
      <c r="L481" s="102">
        <f t="shared" si="21"/>
        <v>0</v>
      </c>
      <c r="M481" s="102">
        <v>0</v>
      </c>
      <c r="N481" s="102">
        <v>0</v>
      </c>
      <c r="O481" s="103">
        <v>0</v>
      </c>
      <c r="P481" s="104">
        <v>0</v>
      </c>
      <c r="Q481" s="105">
        <f>+monthly_drivers_0!Q481*1.25</f>
        <v>3.125</v>
      </c>
    </row>
    <row r="482" spans="1:17" x14ac:dyDescent="0.25">
      <c r="A482" s="106">
        <f t="shared" si="22"/>
        <v>58775</v>
      </c>
      <c r="B482" s="106" t="str">
        <f t="shared" si="23"/>
        <v>Tracker</v>
      </c>
      <c r="C482" s="93">
        <v>30</v>
      </c>
      <c r="D482" s="94">
        <v>1.5722745774984364</v>
      </c>
      <c r="E482" s="94">
        <v>31.160153747558592</v>
      </c>
      <c r="F482" s="94">
        <v>3.8181398925781251</v>
      </c>
      <c r="G482" s="94">
        <v>2.3464164009094244</v>
      </c>
      <c r="H482" s="94">
        <v>1.2344037805348633</v>
      </c>
      <c r="I482" s="94">
        <v>18.16703747868538</v>
      </c>
      <c r="J482" s="94">
        <v>3.0214947713613514</v>
      </c>
      <c r="K482" s="95">
        <v>95.270655733644972</v>
      </c>
      <c r="L482" s="94">
        <f t="shared" si="21"/>
        <v>0</v>
      </c>
      <c r="M482" s="94">
        <v>0</v>
      </c>
      <c r="N482" s="94">
        <v>0</v>
      </c>
      <c r="O482" s="96">
        <v>0</v>
      </c>
      <c r="P482" s="95">
        <v>0</v>
      </c>
      <c r="Q482" s="97">
        <f>+monthly_drivers_0!Q482*1.25</f>
        <v>3.125</v>
      </c>
    </row>
    <row r="483" spans="1:17" x14ac:dyDescent="0.25">
      <c r="A483" s="98">
        <f t="shared" si="22"/>
        <v>58806</v>
      </c>
      <c r="B483" s="98" t="str">
        <f t="shared" si="23"/>
        <v>Tracker</v>
      </c>
      <c r="C483" s="99">
        <v>30</v>
      </c>
      <c r="D483" s="100">
        <v>1.5641929603815079</v>
      </c>
      <c r="E483" s="100">
        <v>30.993139617919919</v>
      </c>
      <c r="F483" s="100">
        <v>3.797433418273926</v>
      </c>
      <c r="G483" s="100">
        <v>2.3343487510681151</v>
      </c>
      <c r="H483" s="100">
        <v>1.2280592531710863</v>
      </c>
      <c r="I483" s="100">
        <v>18.070266214370733</v>
      </c>
      <c r="J483" s="100">
        <v>3.0051129627525803</v>
      </c>
      <c r="K483" s="101">
        <v>95.196168314278125</v>
      </c>
      <c r="L483" s="102">
        <f t="shared" si="21"/>
        <v>0</v>
      </c>
      <c r="M483" s="102">
        <v>0</v>
      </c>
      <c r="N483" s="102">
        <v>0</v>
      </c>
      <c r="O483" s="103">
        <v>0</v>
      </c>
      <c r="P483" s="104">
        <v>0</v>
      </c>
      <c r="Q483" s="105">
        <f>+monthly_drivers_0!Q483*1.25</f>
        <v>3.125</v>
      </c>
    </row>
    <row r="484" spans="1:17" x14ac:dyDescent="0.25">
      <c r="A484" s="106">
        <f t="shared" si="22"/>
        <v>58837</v>
      </c>
      <c r="B484" s="106" t="str">
        <f t="shared" si="23"/>
        <v>Tracker</v>
      </c>
      <c r="C484" s="93">
        <v>30</v>
      </c>
      <c r="D484" s="94">
        <v>1.5561528826951985</v>
      </c>
      <c r="E484" s="94">
        <v>30.826982299804694</v>
      </c>
      <c r="F484" s="94">
        <v>3.7768334503173828</v>
      </c>
      <c r="G484" s="94">
        <v>2.3223431663513185</v>
      </c>
      <c r="H484" s="94">
        <v>1.2217473497986795</v>
      </c>
      <c r="I484" s="94">
        <v>17.973990870952608</v>
      </c>
      <c r="J484" s="94">
        <v>2.9888154484927654</v>
      </c>
      <c r="K484" s="95">
        <v>95.122063727736474</v>
      </c>
      <c r="L484" s="94">
        <f t="shared" si="21"/>
        <v>0</v>
      </c>
      <c r="M484" s="94">
        <v>0</v>
      </c>
      <c r="N484" s="94">
        <v>0</v>
      </c>
      <c r="O484" s="96">
        <v>0</v>
      </c>
      <c r="P484" s="95">
        <v>0</v>
      </c>
      <c r="Q484" s="97">
        <f>+monthly_drivers_0!Q484*1.25</f>
        <v>3.125</v>
      </c>
    </row>
    <row r="485" spans="1:17" x14ac:dyDescent="0.25">
      <c r="A485" s="98">
        <f t="shared" si="22"/>
        <v>58865</v>
      </c>
      <c r="B485" s="98" t="str">
        <f t="shared" si="23"/>
        <v>Tracker</v>
      </c>
      <c r="C485" s="99">
        <v>30</v>
      </c>
      <c r="D485" s="100">
        <v>1.5481541556119915</v>
      </c>
      <c r="E485" s="100">
        <v>30.661677825927732</v>
      </c>
      <c r="F485" s="100">
        <v>3.7563393859863283</v>
      </c>
      <c r="G485" s="100">
        <v>2.3103993415832518</v>
      </c>
      <c r="H485" s="100">
        <v>1.215467906370759</v>
      </c>
      <c r="I485" s="100">
        <v>17.87820913052559</v>
      </c>
      <c r="J485" s="100">
        <v>2.9726017334163184</v>
      </c>
      <c r="K485" s="101">
        <v>95.048340535640733</v>
      </c>
      <c r="L485" s="102">
        <f t="shared" si="21"/>
        <v>0</v>
      </c>
      <c r="M485" s="102">
        <v>0</v>
      </c>
      <c r="N485" s="102">
        <v>0</v>
      </c>
      <c r="O485" s="103">
        <v>0</v>
      </c>
      <c r="P485" s="104">
        <v>0</v>
      </c>
      <c r="Q485" s="105">
        <f>+monthly_drivers_0!Q485*1.25</f>
        <v>3.125</v>
      </c>
    </row>
    <row r="486" spans="1:17" x14ac:dyDescent="0.25">
      <c r="A486" s="106">
        <f t="shared" si="22"/>
        <v>58896</v>
      </c>
      <c r="B486" s="106" t="str">
        <f t="shared" si="23"/>
        <v>Tracker</v>
      </c>
      <c r="C486" s="93">
        <v>30</v>
      </c>
      <c r="D486" s="94">
        <v>1.5401965901851657</v>
      </c>
      <c r="E486" s="94">
        <v>30.497221832275393</v>
      </c>
      <c r="F486" s="94">
        <v>3.7359507217407226</v>
      </c>
      <c r="G486" s="94">
        <v>2.2985169334411619</v>
      </c>
      <c r="H486" s="94">
        <v>1.2092207720428703</v>
      </c>
      <c r="I486" s="94">
        <v>17.782918954849244</v>
      </c>
      <c r="J486" s="94">
        <v>2.9564713857173919</v>
      </c>
      <c r="K486" s="95">
        <v>94.974996266841899</v>
      </c>
      <c r="L486" s="94">
        <f t="shared" si="21"/>
        <v>0</v>
      </c>
      <c r="M486" s="94">
        <v>0</v>
      </c>
      <c r="N486" s="94">
        <v>0</v>
      </c>
      <c r="O486" s="96">
        <v>0</v>
      </c>
      <c r="P486" s="95">
        <v>0</v>
      </c>
      <c r="Q486" s="97">
        <f>+monthly_drivers_0!Q486*1.25</f>
        <v>3.125</v>
      </c>
    </row>
    <row r="487" spans="1:17" x14ac:dyDescent="0.25">
      <c r="A487" s="98">
        <f t="shared" si="22"/>
        <v>58926</v>
      </c>
      <c r="B487" s="98" t="str">
        <f t="shared" si="23"/>
        <v>Tracker</v>
      </c>
      <c r="C487" s="99">
        <v>30</v>
      </c>
      <c r="D487" s="100">
        <v>1.5322799443006518</v>
      </c>
      <c r="E487" s="100">
        <v>30.333610046386717</v>
      </c>
      <c r="F487" s="100">
        <v>3.7156669158935545</v>
      </c>
      <c r="G487" s="100">
        <v>2.286695631027222</v>
      </c>
      <c r="H487" s="100">
        <v>1.2030057578980919</v>
      </c>
      <c r="I487" s="100">
        <v>17.688117239117624</v>
      </c>
      <c r="J487" s="100">
        <v>2.9404240869581697</v>
      </c>
      <c r="K487" s="101">
        <v>94.902029265284554</v>
      </c>
      <c r="L487" s="102">
        <f t="shared" si="21"/>
        <v>0</v>
      </c>
      <c r="M487" s="102">
        <v>0</v>
      </c>
      <c r="N487" s="102">
        <v>0</v>
      </c>
      <c r="O487" s="103">
        <v>0</v>
      </c>
      <c r="P487" s="104">
        <v>0</v>
      </c>
      <c r="Q487" s="105">
        <f>+monthly_drivers_0!Q487*1.25</f>
        <v>3.125</v>
      </c>
    </row>
    <row r="488" spans="1:17" x14ac:dyDescent="0.25">
      <c r="A488" s="106">
        <f t="shared" si="22"/>
        <v>58957</v>
      </c>
      <c r="B488" s="106" t="str">
        <f t="shared" si="23"/>
        <v>Tracker</v>
      </c>
      <c r="C488" s="93">
        <v>30</v>
      </c>
      <c r="D488" s="94">
        <v>1.5244039831161493</v>
      </c>
      <c r="E488" s="94">
        <v>30.170838287353519</v>
      </c>
      <c r="F488" s="94">
        <v>3.6954874954223627</v>
      </c>
      <c r="G488" s="94">
        <v>2.2749351463317873</v>
      </c>
      <c r="H488" s="94">
        <v>1.1968226851820947</v>
      </c>
      <c r="I488" s="94">
        <v>17.593801823973656</v>
      </c>
      <c r="J488" s="94">
        <v>2.9244592626094819</v>
      </c>
      <c r="K488" s="95">
        <v>94.829437577068816</v>
      </c>
      <c r="L488" s="94">
        <f t="shared" si="21"/>
        <v>0</v>
      </c>
      <c r="M488" s="94">
        <v>0</v>
      </c>
      <c r="N488" s="94">
        <v>0</v>
      </c>
      <c r="O488" s="96">
        <v>0</v>
      </c>
      <c r="P488" s="95">
        <v>0</v>
      </c>
      <c r="Q488" s="97">
        <f>+monthly_drivers_0!Q488*1.25</f>
        <v>3.125</v>
      </c>
    </row>
    <row r="489" spans="1:17" x14ac:dyDescent="0.25">
      <c r="A489" s="98">
        <f t="shared" si="22"/>
        <v>58987</v>
      </c>
      <c r="B489" s="98" t="str">
        <f t="shared" si="23"/>
        <v>Tracker</v>
      </c>
      <c r="C489" s="99">
        <v>30</v>
      </c>
      <c r="D489" s="100">
        <v>1.516568531513214</v>
      </c>
      <c r="E489" s="100">
        <v>30.008902374267574</v>
      </c>
      <c r="F489" s="100">
        <v>3.6754118804931641</v>
      </c>
      <c r="G489" s="100">
        <v>2.2632350997924808</v>
      </c>
      <c r="H489" s="100">
        <v>1.1906714148670434</v>
      </c>
      <c r="I489" s="100">
        <v>17.499969815731049</v>
      </c>
      <c r="J489" s="100">
        <v>2.908576588451862</v>
      </c>
      <c r="K489" s="101">
        <v>94.757219499230402</v>
      </c>
      <c r="L489" s="102">
        <f t="shared" si="21"/>
        <v>0</v>
      </c>
      <c r="M489" s="102">
        <v>0</v>
      </c>
      <c r="N489" s="102">
        <v>0</v>
      </c>
      <c r="O489" s="103">
        <v>0</v>
      </c>
      <c r="P489" s="104">
        <v>0</v>
      </c>
      <c r="Q489" s="105">
        <f>+monthly_drivers_0!Q489*1.25</f>
        <v>3.125</v>
      </c>
    </row>
    <row r="490" spans="1:17" x14ac:dyDescent="0.25">
      <c r="A490" s="106">
        <f t="shared" si="22"/>
        <v>59018</v>
      </c>
      <c r="B490" s="106" t="str">
        <f t="shared" si="23"/>
        <v>Tracker</v>
      </c>
      <c r="C490" s="93">
        <v>30</v>
      </c>
      <c r="D490" s="94">
        <v>1.5087733772993084</v>
      </c>
      <c r="E490" s="94">
        <v>29.847797149658202</v>
      </c>
      <c r="F490" s="94">
        <v>3.655439468383789</v>
      </c>
      <c r="G490" s="94">
        <v>2.2515952415466312</v>
      </c>
      <c r="H490" s="94">
        <v>1.1845517728477715</v>
      </c>
      <c r="I490" s="94">
        <v>17.406619055867196</v>
      </c>
      <c r="J490" s="94">
        <v>2.8927755603790284</v>
      </c>
      <c r="K490" s="95">
        <v>94.685372606992729</v>
      </c>
      <c r="L490" s="94">
        <f t="shared" si="21"/>
        <v>0</v>
      </c>
      <c r="M490" s="94">
        <v>0</v>
      </c>
      <c r="N490" s="94">
        <v>0</v>
      </c>
      <c r="O490" s="96">
        <v>0</v>
      </c>
      <c r="P490" s="95">
        <v>0</v>
      </c>
      <c r="Q490" s="97">
        <f>+monthly_drivers_0!Q490*1.25</f>
        <v>3.125</v>
      </c>
    </row>
    <row r="491" spans="1:17" x14ac:dyDescent="0.25">
      <c r="A491" s="98">
        <f t="shared" si="22"/>
        <v>59049</v>
      </c>
      <c r="B491" s="98" t="str">
        <f t="shared" si="23"/>
        <v>Tracker</v>
      </c>
      <c r="C491" s="99">
        <v>30</v>
      </c>
      <c r="D491" s="100">
        <v>1.5010183016061784</v>
      </c>
      <c r="E491" s="100">
        <v>29.687519012451173</v>
      </c>
      <c r="F491" s="100">
        <v>3.6355697860717773</v>
      </c>
      <c r="G491" s="100">
        <v>2.2400152549743648</v>
      </c>
      <c r="H491" s="100">
        <v>1.1784636057466269</v>
      </c>
      <c r="I491" s="100">
        <v>17.313747053265573</v>
      </c>
      <c r="J491" s="100">
        <v>2.8770558275878431</v>
      </c>
      <c r="K491" s="101">
        <v>94.613895163476471</v>
      </c>
      <c r="L491" s="102">
        <f t="shared" si="21"/>
        <v>0</v>
      </c>
      <c r="M491" s="102">
        <v>0</v>
      </c>
      <c r="N491" s="102">
        <v>0</v>
      </c>
      <c r="O491" s="103">
        <v>0</v>
      </c>
      <c r="P491" s="104">
        <v>0</v>
      </c>
      <c r="Q491" s="105">
        <f>+monthly_drivers_0!Q491*1.25</f>
        <v>3.125</v>
      </c>
    </row>
    <row r="492" spans="1:17" x14ac:dyDescent="0.25">
      <c r="A492" s="106">
        <f t="shared" si="22"/>
        <v>59079</v>
      </c>
      <c r="B492" s="106" t="str">
        <f t="shared" si="23"/>
        <v>Tracker</v>
      </c>
      <c r="C492" s="93">
        <v>30</v>
      </c>
      <c r="D492" s="94">
        <v>1.4933031038045883</v>
      </c>
      <c r="E492" s="94">
        <v>29.528063598632809</v>
      </c>
      <c r="F492" s="94">
        <v>3.6158022842407229</v>
      </c>
      <c r="G492" s="94">
        <v>2.2284948253631591</v>
      </c>
      <c r="H492" s="94">
        <v>1.1724067468643189</v>
      </c>
      <c r="I492" s="94">
        <v>17.221351140737532</v>
      </c>
      <c r="J492" s="94">
        <v>2.8614169339239597</v>
      </c>
      <c r="K492" s="95">
        <v>94.542785588383694</v>
      </c>
      <c r="L492" s="94">
        <f t="shared" si="21"/>
        <v>0</v>
      </c>
      <c r="M492" s="94">
        <v>0</v>
      </c>
      <c r="N492" s="94">
        <v>0</v>
      </c>
      <c r="O492" s="96">
        <v>0</v>
      </c>
      <c r="P492" s="95">
        <v>0</v>
      </c>
      <c r="Q492" s="97">
        <f>+monthly_drivers_0!Q492*1.25</f>
        <v>3.125</v>
      </c>
    </row>
    <row r="493" spans="1:17" x14ac:dyDescent="0.25">
      <c r="A493" s="98">
        <f t="shared" si="22"/>
        <v>59110</v>
      </c>
      <c r="B493" s="98" t="str">
        <f t="shared" si="23"/>
        <v>Tracker</v>
      </c>
      <c r="C493" s="99">
        <v>30</v>
      </c>
      <c r="D493" s="100">
        <v>1.4142086822986601</v>
      </c>
      <c r="E493" s="100">
        <v>28.771257110595702</v>
      </c>
      <c r="F493" s="100">
        <v>3.5217242126464847</v>
      </c>
      <c r="G493" s="100">
        <v>2.0915703430175783</v>
      </c>
      <c r="H493" s="100">
        <v>1.1128168672919272</v>
      </c>
      <c r="I493" s="100">
        <v>16.801429755449298</v>
      </c>
      <c r="J493" s="100">
        <v>2.790049295276404</v>
      </c>
      <c r="K493" s="101">
        <v>90.629902640163891</v>
      </c>
      <c r="L493" s="102">
        <f t="shared" si="21"/>
        <v>0</v>
      </c>
      <c r="M493" s="102">
        <v>0</v>
      </c>
      <c r="N493" s="102">
        <v>0</v>
      </c>
      <c r="O493" s="103">
        <v>0</v>
      </c>
      <c r="P493" s="104">
        <v>0</v>
      </c>
      <c r="Q493" s="105">
        <f>+monthly_drivers_0!Q493*1.25</f>
        <v>3.125</v>
      </c>
    </row>
    <row r="494" spans="1:17" x14ac:dyDescent="0.25">
      <c r="A494" s="106">
        <f t="shared" si="22"/>
        <v>59140</v>
      </c>
      <c r="B494" s="106" t="str">
        <f t="shared" si="23"/>
        <v>Tracker</v>
      </c>
      <c r="C494" s="93">
        <v>30</v>
      </c>
      <c r="D494" s="94">
        <v>1.4069399588108062</v>
      </c>
      <c r="E494" s="94">
        <v>28.616901550292972</v>
      </c>
      <c r="F494" s="94">
        <v>3.5025908584594725</v>
      </c>
      <c r="G494" s="94">
        <v>2.080813369750977</v>
      </c>
      <c r="H494" s="94">
        <v>1.1070976355224849</v>
      </c>
      <c r="I494" s="94">
        <v>16.711879958748817</v>
      </c>
      <c r="J494" s="94">
        <v>2.7748943292796611</v>
      </c>
      <c r="K494" s="95">
        <v>90.561204458951948</v>
      </c>
      <c r="L494" s="94">
        <f t="shared" si="21"/>
        <v>0</v>
      </c>
      <c r="M494" s="94">
        <v>0</v>
      </c>
      <c r="N494" s="94">
        <v>0</v>
      </c>
      <c r="O494" s="96">
        <v>0</v>
      </c>
      <c r="P494" s="95">
        <v>0</v>
      </c>
      <c r="Q494" s="97">
        <f>+monthly_drivers_0!Q494*1.25</f>
        <v>3.125</v>
      </c>
    </row>
    <row r="495" spans="1:17" x14ac:dyDescent="0.25">
      <c r="A495" s="98">
        <f t="shared" si="22"/>
        <v>59171</v>
      </c>
      <c r="B495" s="98" t="str">
        <f t="shared" si="23"/>
        <v>Tracker</v>
      </c>
      <c r="C495" s="99">
        <v>30</v>
      </c>
      <c r="D495" s="100">
        <v>1.3997085956335071</v>
      </c>
      <c r="E495" s="100">
        <v>28.463338043212893</v>
      </c>
      <c r="F495" s="100">
        <v>3.4835558929443358</v>
      </c>
      <c r="G495" s="100">
        <v>2.0701117038726808</v>
      </c>
      <c r="H495" s="100">
        <v>1.1014077827185391</v>
      </c>
      <c r="I495" s="100">
        <v>16.622789302587506</v>
      </c>
      <c r="J495" s="100">
        <v>2.7598173106312753</v>
      </c>
      <c r="K495" s="101">
        <v>90.492859512150289</v>
      </c>
      <c r="L495" s="102">
        <f t="shared" si="21"/>
        <v>0</v>
      </c>
      <c r="M495" s="102">
        <v>0</v>
      </c>
      <c r="N495" s="102">
        <v>0</v>
      </c>
      <c r="O495" s="103">
        <v>0</v>
      </c>
      <c r="P495" s="104">
        <v>0</v>
      </c>
      <c r="Q495" s="105">
        <f>+monthly_drivers_0!Q495*1.25</f>
        <v>3.125</v>
      </c>
    </row>
    <row r="496" spans="1:17" x14ac:dyDescent="0.25">
      <c r="A496" s="106">
        <f t="shared" si="22"/>
        <v>59202</v>
      </c>
      <c r="B496" s="106" t="str">
        <f t="shared" si="23"/>
        <v>Tracker</v>
      </c>
      <c r="C496" s="93">
        <v>30</v>
      </c>
      <c r="D496" s="94">
        <v>1.392514430642128</v>
      </c>
      <c r="E496" s="94">
        <v>28.310562713623046</v>
      </c>
      <c r="F496" s="94">
        <v>3.4646187744140629</v>
      </c>
      <c r="G496" s="94">
        <v>2.0594651012420653</v>
      </c>
      <c r="H496" s="94">
        <v>1.0957472201734784</v>
      </c>
      <c r="I496" s="94">
        <v>16.534155869722369</v>
      </c>
      <c r="J496" s="94">
        <v>2.7448178155720235</v>
      </c>
      <c r="K496" s="95">
        <v>90.424866093993188</v>
      </c>
      <c r="L496" s="94">
        <f t="shared" si="21"/>
        <v>0</v>
      </c>
      <c r="M496" s="94">
        <v>0</v>
      </c>
      <c r="N496" s="94">
        <v>0</v>
      </c>
      <c r="O496" s="96">
        <v>0</v>
      </c>
      <c r="P496" s="95">
        <v>0</v>
      </c>
      <c r="Q496" s="97">
        <f>+monthly_drivers_0!Q496*1.25</f>
        <v>3.125</v>
      </c>
    </row>
    <row r="497" spans="1:17" x14ac:dyDescent="0.25">
      <c r="A497" s="98">
        <f t="shared" si="22"/>
        <v>59230</v>
      </c>
      <c r="B497" s="98" t="str">
        <f t="shared" si="23"/>
        <v>Tracker</v>
      </c>
      <c r="C497" s="99">
        <v>30</v>
      </c>
      <c r="D497" s="100">
        <v>1.3555770109891891</v>
      </c>
      <c r="E497" s="100">
        <v>27.084254302978511</v>
      </c>
      <c r="F497" s="100">
        <v>3.3121340484619144</v>
      </c>
      <c r="G497" s="100">
        <v>2.0188514862060551</v>
      </c>
      <c r="H497" s="100">
        <v>1.0655842751562596</v>
      </c>
      <c r="I497" s="100">
        <v>15.798959710955621</v>
      </c>
      <c r="J497" s="100">
        <v>2.6198053812384607</v>
      </c>
      <c r="K497" s="101">
        <v>86.883418044030662</v>
      </c>
      <c r="L497" s="102">
        <f t="shared" si="21"/>
        <v>0</v>
      </c>
      <c r="M497" s="102">
        <v>0</v>
      </c>
      <c r="N497" s="102">
        <v>0</v>
      </c>
      <c r="O497" s="103">
        <v>0</v>
      </c>
      <c r="P497" s="104">
        <v>0</v>
      </c>
      <c r="Q497" s="105">
        <f>+monthly_drivers_0!Q497*1.25</f>
        <v>3.125</v>
      </c>
    </row>
    <row r="498" spans="1:17" x14ac:dyDescent="0.25">
      <c r="A498" s="106">
        <f t="shared" si="22"/>
        <v>59261</v>
      </c>
      <c r="B498" s="106" t="str">
        <f t="shared" si="23"/>
        <v>Tracker</v>
      </c>
      <c r="C498" s="93">
        <v>30</v>
      </c>
      <c r="D498" s="94">
        <v>1.3486097937822339</v>
      </c>
      <c r="E498" s="94">
        <v>26.938568267822269</v>
      </c>
      <c r="F498" s="94">
        <v>3.2940786132812501</v>
      </c>
      <c r="G498" s="94">
        <v>2.0084684944152831</v>
      </c>
      <c r="H498" s="94">
        <v>1.0601079157739879</v>
      </c>
      <c r="I498" s="94">
        <v>15.714559877395626</v>
      </c>
      <c r="J498" s="94">
        <v>2.6055259728729729</v>
      </c>
      <c r="K498" s="95">
        <v>86.818610313057903</v>
      </c>
      <c r="L498" s="94">
        <f t="shared" si="21"/>
        <v>0</v>
      </c>
      <c r="M498" s="94">
        <v>0</v>
      </c>
      <c r="N498" s="94">
        <v>0</v>
      </c>
      <c r="O498" s="96">
        <v>0</v>
      </c>
      <c r="P498" s="95">
        <v>0</v>
      </c>
      <c r="Q498" s="97">
        <f>+monthly_drivers_0!Q498*1.25</f>
        <v>3.125</v>
      </c>
    </row>
    <row r="499" spans="1:17" x14ac:dyDescent="0.25">
      <c r="A499" s="98">
        <f t="shared" si="22"/>
        <v>59291</v>
      </c>
      <c r="B499" s="98" t="str">
        <f t="shared" si="23"/>
        <v>Tracker</v>
      </c>
      <c r="C499" s="99">
        <v>30</v>
      </c>
      <c r="D499" s="100">
        <v>1.3416784110069273</v>
      </c>
      <c r="E499" s="100">
        <v>26.793630126953129</v>
      </c>
      <c r="F499" s="100">
        <v>3.2761160888671874</v>
      </c>
      <c r="G499" s="100">
        <v>1.9981389083862309</v>
      </c>
      <c r="H499" s="100">
        <v>1.054659746915102</v>
      </c>
      <c r="I499" s="100">
        <v>15.6305929415226</v>
      </c>
      <c r="J499" s="100">
        <v>2.5913200621902943</v>
      </c>
      <c r="K499" s="101">
        <v>86.754136027753361</v>
      </c>
      <c r="L499" s="102">
        <f t="shared" si="21"/>
        <v>0</v>
      </c>
      <c r="M499" s="102">
        <v>0</v>
      </c>
      <c r="N499" s="102">
        <v>0</v>
      </c>
      <c r="O499" s="103">
        <v>0</v>
      </c>
      <c r="P499" s="104">
        <v>0</v>
      </c>
      <c r="Q499" s="105">
        <f>+monthly_drivers_0!Q499*1.25</f>
        <v>3.125</v>
      </c>
    </row>
    <row r="500" spans="1:17" x14ac:dyDescent="0.25">
      <c r="A500" s="106">
        <f t="shared" si="22"/>
        <v>59322</v>
      </c>
      <c r="B500" s="106" t="str">
        <f t="shared" si="23"/>
        <v>Tracker</v>
      </c>
      <c r="C500" s="93">
        <v>30</v>
      </c>
      <c r="D500" s="94">
        <v>1.3347826737165449</v>
      </c>
      <c r="E500" s="94">
        <v>26.64943557739258</v>
      </c>
      <c r="F500" s="94">
        <v>3.2582458801269536</v>
      </c>
      <c r="G500" s="94">
        <v>1.9878624572753902</v>
      </c>
      <c r="H500" s="94">
        <v>1.0492395813912154</v>
      </c>
      <c r="I500" s="94">
        <v>15.547056203484535</v>
      </c>
      <c r="J500" s="94">
        <v>2.5771871874630445</v>
      </c>
      <c r="K500" s="95">
        <v>86.689993346989169</v>
      </c>
      <c r="L500" s="94">
        <f t="shared" si="21"/>
        <v>0</v>
      </c>
      <c r="M500" s="94">
        <v>0</v>
      </c>
      <c r="N500" s="94">
        <v>0</v>
      </c>
      <c r="O500" s="96">
        <v>0</v>
      </c>
      <c r="P500" s="95">
        <v>0</v>
      </c>
      <c r="Q500" s="97">
        <f>+monthly_drivers_0!Q500*1.25</f>
        <v>3.125</v>
      </c>
    </row>
    <row r="501" spans="1:17" x14ac:dyDescent="0.25">
      <c r="A501" s="98">
        <f t="shared" si="22"/>
        <v>59352</v>
      </c>
      <c r="B501" s="98" t="str">
        <f t="shared" si="23"/>
        <v>Tracker</v>
      </c>
      <c r="C501" s="99">
        <v>30</v>
      </c>
      <c r="D501" s="100">
        <v>1.3279224027395251</v>
      </c>
      <c r="E501" s="100">
        <v>26.505980682373046</v>
      </c>
      <c r="F501" s="100">
        <v>3.240467529296875</v>
      </c>
      <c r="G501" s="100">
        <v>1.9776388511657716</v>
      </c>
      <c r="H501" s="100">
        <v>1.0438472978621722</v>
      </c>
      <c r="I501" s="100">
        <v>15.463947683572769</v>
      </c>
      <c r="J501" s="100">
        <v>2.5631269274652002</v>
      </c>
      <c r="K501" s="101">
        <v>86.626180586457252</v>
      </c>
      <c r="L501" s="102">
        <f t="shared" si="21"/>
        <v>0</v>
      </c>
      <c r="M501" s="102">
        <v>0</v>
      </c>
      <c r="N501" s="102">
        <v>0</v>
      </c>
      <c r="O501" s="103">
        <v>0</v>
      </c>
      <c r="P501" s="104">
        <v>0</v>
      </c>
      <c r="Q501" s="105">
        <f>+monthly_drivers_0!Q501*1.25</f>
        <v>3.125</v>
      </c>
    </row>
    <row r="502" spans="1:17" x14ac:dyDescent="0.25">
      <c r="A502" s="106">
        <f t="shared" si="22"/>
        <v>59383</v>
      </c>
      <c r="B502" s="106" t="str">
        <f t="shared" si="23"/>
        <v>Tracker</v>
      </c>
      <c r="C502" s="93">
        <v>30</v>
      </c>
      <c r="D502" s="94">
        <v>1.3210973995923996</v>
      </c>
      <c r="E502" s="94">
        <v>26.363262145996092</v>
      </c>
      <c r="F502" s="94">
        <v>3.2227806549072269</v>
      </c>
      <c r="G502" s="94">
        <v>1.9674678306579592</v>
      </c>
      <c r="H502" s="94">
        <v>1.0384827333837747</v>
      </c>
      <c r="I502" s="94">
        <v>15.381265530824663</v>
      </c>
      <c r="J502" s="94">
        <v>2.5491390258967872</v>
      </c>
      <c r="K502" s="95">
        <v>86.562695777475838</v>
      </c>
      <c r="L502" s="94">
        <f t="shared" si="21"/>
        <v>0</v>
      </c>
      <c r="M502" s="94">
        <v>0</v>
      </c>
      <c r="N502" s="94">
        <v>0</v>
      </c>
      <c r="O502" s="96">
        <v>0</v>
      </c>
      <c r="P502" s="95">
        <v>0</v>
      </c>
      <c r="Q502" s="97">
        <f>+monthly_drivers_0!Q502*1.25</f>
        <v>3.125</v>
      </c>
    </row>
    <row r="503" spans="1:17" x14ac:dyDescent="0.25">
      <c r="A503" s="98">
        <f t="shared" si="22"/>
        <v>59414</v>
      </c>
      <c r="B503" s="98" t="str">
        <f t="shared" si="23"/>
        <v>Tracker</v>
      </c>
      <c r="C503" s="99">
        <v>30</v>
      </c>
      <c r="D503" s="100">
        <v>1.3143074983358383</v>
      </c>
      <c r="E503" s="100">
        <v>26.221275878906248</v>
      </c>
      <c r="F503" s="100">
        <v>3.2051847305297851</v>
      </c>
      <c r="G503" s="100">
        <v>1.9573491210937495</v>
      </c>
      <c r="H503" s="100">
        <v>1.0331457523554561</v>
      </c>
      <c r="I503" s="100">
        <v>15.299006159186366</v>
      </c>
      <c r="J503" s="100">
        <v>2.5352230628728867</v>
      </c>
      <c r="K503" s="101">
        <v>86.499537625849257</v>
      </c>
      <c r="L503" s="102">
        <f t="shared" si="21"/>
        <v>0</v>
      </c>
      <c r="M503" s="102">
        <v>0</v>
      </c>
      <c r="N503" s="102">
        <v>0</v>
      </c>
      <c r="O503" s="103">
        <v>0</v>
      </c>
      <c r="P503" s="104">
        <v>0</v>
      </c>
      <c r="Q503" s="105">
        <f>+monthly_drivers_0!Q503*1.25</f>
        <v>3.125</v>
      </c>
    </row>
    <row r="504" spans="1:17" x14ac:dyDescent="0.25">
      <c r="A504" s="106">
        <f t="shared" si="22"/>
        <v>59444</v>
      </c>
      <c r="B504" s="106" t="str">
        <f t="shared" si="23"/>
        <v>Tracker</v>
      </c>
      <c r="C504" s="93">
        <v>30</v>
      </c>
      <c r="D504" s="94">
        <v>1.3075525177717204</v>
      </c>
      <c r="E504" s="94">
        <v>26.080018432617187</v>
      </c>
      <c r="F504" s="94">
        <v>3.1876793365478515</v>
      </c>
      <c r="G504" s="94">
        <v>1.947282455444336</v>
      </c>
      <c r="H504" s="94">
        <v>1.0278362365067004</v>
      </c>
      <c r="I504" s="94">
        <v>15.217169328331947</v>
      </c>
      <c r="J504" s="94">
        <v>2.5213786838948726</v>
      </c>
      <c r="K504" s="95">
        <v>86.436704367280015</v>
      </c>
      <c r="L504" s="94">
        <f t="shared" si="21"/>
        <v>0</v>
      </c>
      <c r="M504" s="94">
        <v>0</v>
      </c>
      <c r="N504" s="94">
        <v>0</v>
      </c>
      <c r="O504" s="96">
        <v>0</v>
      </c>
      <c r="P504" s="95">
        <v>0</v>
      </c>
      <c r="Q504" s="97">
        <f>+monthly_drivers_0!Q504*1.25</f>
        <v>3.125</v>
      </c>
    </row>
    <row r="505" spans="1:17" x14ac:dyDescent="0.25">
      <c r="A505" s="98">
        <f t="shared" si="22"/>
        <v>59475</v>
      </c>
      <c r="B505" s="98" t="str">
        <f t="shared" si="23"/>
        <v>Tracker</v>
      </c>
      <c r="C505" s="99">
        <v>30</v>
      </c>
      <c r="D505" s="100">
        <v>1.3008322671651842</v>
      </c>
      <c r="E505" s="100">
        <v>25.939485900878907</v>
      </c>
      <c r="F505" s="100">
        <v>3.1702640151977537</v>
      </c>
      <c r="G505" s="100">
        <v>1.9372675743103027</v>
      </c>
      <c r="H505" s="100">
        <v>1.0225539912432433</v>
      </c>
      <c r="I505" s="100">
        <v>15.135751794934272</v>
      </c>
      <c r="J505" s="100">
        <v>2.5076055199801921</v>
      </c>
      <c r="K505" s="101">
        <v>86.37419426721334</v>
      </c>
      <c r="L505" s="102">
        <f t="shared" si="21"/>
        <v>0</v>
      </c>
      <c r="M505" s="102">
        <v>0</v>
      </c>
      <c r="N505" s="102">
        <v>0</v>
      </c>
      <c r="O505" s="103">
        <v>0</v>
      </c>
      <c r="P505" s="104">
        <v>0</v>
      </c>
      <c r="Q505" s="105">
        <f>+monthly_drivers_0!Q505*1.25</f>
        <v>3.125</v>
      </c>
    </row>
    <row r="506" spans="1:17" x14ac:dyDescent="0.25">
      <c r="A506" s="106">
        <f t="shared" si="22"/>
        <v>59505</v>
      </c>
      <c r="B506" s="106" t="str">
        <f t="shared" si="23"/>
        <v>Tracker</v>
      </c>
      <c r="C506" s="93">
        <v>30</v>
      </c>
      <c r="D506" s="94">
        <v>1.2941465748548504</v>
      </c>
      <c r="E506" s="94">
        <v>25.799674591064456</v>
      </c>
      <c r="F506" s="94">
        <v>3.1529382095336915</v>
      </c>
      <c r="G506" s="94">
        <v>1.9273041877746584</v>
      </c>
      <c r="H506" s="94">
        <v>1.0172989327162503</v>
      </c>
      <c r="I506" s="94">
        <v>15.054751799106597</v>
      </c>
      <c r="J506" s="94">
        <v>2.4939032033085824</v>
      </c>
      <c r="K506" s="95">
        <v>86.312005672156815</v>
      </c>
      <c r="L506" s="94">
        <f t="shared" si="21"/>
        <v>0</v>
      </c>
      <c r="M506" s="94">
        <v>0</v>
      </c>
      <c r="N506" s="94">
        <v>0</v>
      </c>
      <c r="O506" s="96">
        <v>0</v>
      </c>
      <c r="P506" s="95">
        <v>0</v>
      </c>
      <c r="Q506" s="97">
        <f>+monthly_drivers_0!Q506*1.25</f>
        <v>3.125</v>
      </c>
    </row>
    <row r="507" spans="1:17" x14ac:dyDescent="0.25">
      <c r="A507" s="98">
        <f t="shared" si="22"/>
        <v>59536</v>
      </c>
      <c r="B507" s="98" t="str">
        <f t="shared" si="23"/>
        <v>Tracker</v>
      </c>
      <c r="C507" s="99">
        <v>30</v>
      </c>
      <c r="D507" s="100">
        <v>1.2874952710866931</v>
      </c>
      <c r="E507" s="100">
        <v>25.660580474853511</v>
      </c>
      <c r="F507" s="100">
        <v>3.1357014694213867</v>
      </c>
      <c r="G507" s="100">
        <v>1.9173920402526854</v>
      </c>
      <c r="H507" s="100">
        <v>1.0120708954781295</v>
      </c>
      <c r="I507" s="100">
        <v>14.974166601061821</v>
      </c>
      <c r="J507" s="100">
        <v>2.4802712690234188</v>
      </c>
      <c r="K507" s="101">
        <v>86.250136762380606</v>
      </c>
      <c r="L507" s="102">
        <f t="shared" si="21"/>
        <v>0</v>
      </c>
      <c r="M507" s="102">
        <v>0</v>
      </c>
      <c r="N507" s="102">
        <v>0</v>
      </c>
      <c r="O507" s="103">
        <v>0</v>
      </c>
      <c r="P507" s="104">
        <v>0</v>
      </c>
      <c r="Q507" s="105">
        <f>+monthly_drivers_0!Q507*1.25</f>
        <v>3.125</v>
      </c>
    </row>
    <row r="508" spans="1:17" x14ac:dyDescent="0.25">
      <c r="A508" s="106">
        <f t="shared" si="22"/>
        <v>59567</v>
      </c>
      <c r="B508" s="106" t="str">
        <f t="shared" si="23"/>
        <v>Tracker</v>
      </c>
      <c r="C508" s="93">
        <v>30</v>
      </c>
      <c r="D508" s="94">
        <v>1.251066952586174</v>
      </c>
      <c r="E508" s="94">
        <v>23.837593444824215</v>
      </c>
      <c r="F508" s="94">
        <v>2.9089883804321293</v>
      </c>
      <c r="G508" s="94">
        <v>1.8258102874755857</v>
      </c>
      <c r="H508" s="94">
        <v>0.98451132760941973</v>
      </c>
      <c r="I508" s="94">
        <v>13.970259808182718</v>
      </c>
      <c r="J508" s="94">
        <v>2.3095357271134853</v>
      </c>
      <c r="K508" s="95">
        <v>81.927932919800284</v>
      </c>
      <c r="L508" s="94">
        <f t="shared" si="21"/>
        <v>0</v>
      </c>
      <c r="M508" s="94">
        <v>0</v>
      </c>
      <c r="N508" s="94">
        <v>0</v>
      </c>
      <c r="O508" s="96">
        <v>0</v>
      </c>
      <c r="P508" s="95">
        <v>0</v>
      </c>
      <c r="Q508" s="97">
        <f>+monthly_drivers_0!Q508*1.25</f>
        <v>3.125</v>
      </c>
    </row>
    <row r="509" spans="1:17" x14ac:dyDescent="0.25">
      <c r="A509" s="98">
        <f t="shared" si="22"/>
        <v>59595</v>
      </c>
      <c r="B509" s="98" t="str">
        <f t="shared" si="23"/>
        <v>Tracker</v>
      </c>
      <c r="C509" s="99">
        <v>30</v>
      </c>
      <c r="D509" s="100">
        <v>1.2446372120380405</v>
      </c>
      <c r="E509" s="100">
        <v>23.70897802734375</v>
      </c>
      <c r="F509" s="100">
        <v>2.8930549545288082</v>
      </c>
      <c r="G509" s="100">
        <v>1.8164201202392578</v>
      </c>
      <c r="H509" s="100">
        <v>0.97945192322134977</v>
      </c>
      <c r="I509" s="100">
        <v>13.895463548898698</v>
      </c>
      <c r="J509" s="100">
        <v>2.2968885542750357</v>
      </c>
      <c r="K509" s="101">
        <v>81.870539034307001</v>
      </c>
      <c r="L509" s="102">
        <f t="shared" si="21"/>
        <v>0</v>
      </c>
      <c r="M509" s="102">
        <v>0</v>
      </c>
      <c r="N509" s="102">
        <v>0</v>
      </c>
      <c r="O509" s="103">
        <v>0</v>
      </c>
      <c r="P509" s="104">
        <v>0</v>
      </c>
      <c r="Q509" s="105">
        <f>+monthly_drivers_0!Q509*1.25</f>
        <v>3.125</v>
      </c>
    </row>
    <row r="510" spans="1:17" x14ac:dyDescent="0.25">
      <c r="A510" s="106">
        <f t="shared" si="22"/>
        <v>59626</v>
      </c>
      <c r="B510" s="106" t="str">
        <f t="shared" si="23"/>
        <v>Tracker</v>
      </c>
      <c r="C510" s="93">
        <v>30</v>
      </c>
      <c r="D510" s="94">
        <v>1.1994669311046604</v>
      </c>
      <c r="E510" s="94">
        <v>22.435000671386721</v>
      </c>
      <c r="F510" s="94">
        <v>2.7346383056640624</v>
      </c>
      <c r="G510" s="94">
        <v>1.6705499725341801</v>
      </c>
      <c r="H510" s="94">
        <v>0.94533833663165567</v>
      </c>
      <c r="I510" s="94">
        <v>13.192643162608146</v>
      </c>
      <c r="J510" s="94">
        <v>2.1773825083673004</v>
      </c>
      <c r="K510" s="95">
        <v>77.71535200309755</v>
      </c>
      <c r="L510" s="94">
        <f t="shared" si="21"/>
        <v>0</v>
      </c>
      <c r="M510" s="94">
        <v>0</v>
      </c>
      <c r="N510" s="94">
        <v>0</v>
      </c>
      <c r="O510" s="96">
        <v>0</v>
      </c>
      <c r="P510" s="95">
        <v>0</v>
      </c>
      <c r="Q510" s="97">
        <f>+monthly_drivers_0!Q510*1.25</f>
        <v>3.125</v>
      </c>
    </row>
    <row r="511" spans="1:17" x14ac:dyDescent="0.25">
      <c r="A511" s="98">
        <f t="shared" si="22"/>
        <v>59656</v>
      </c>
      <c r="B511" s="98" t="str">
        <f t="shared" si="23"/>
        <v>Tracker</v>
      </c>
      <c r="C511" s="99">
        <v>30</v>
      </c>
      <c r="D511" s="100">
        <v>1.1634881620407107</v>
      </c>
      <c r="E511" s="100">
        <v>20.972783325195316</v>
      </c>
      <c r="F511" s="100">
        <v>2.552804512023926</v>
      </c>
      <c r="G511" s="100">
        <v>1.6223304977416995</v>
      </c>
      <c r="H511" s="100">
        <v>0.91439278708398342</v>
      </c>
      <c r="I511" s="100">
        <v>12.26405240046978</v>
      </c>
      <c r="J511" s="100">
        <v>2.0194614686071874</v>
      </c>
      <c r="K511" s="101">
        <v>73.609136361241355</v>
      </c>
      <c r="L511" s="102">
        <f t="shared" si="21"/>
        <v>0</v>
      </c>
      <c r="M511" s="102">
        <v>0</v>
      </c>
      <c r="N511" s="102">
        <v>0</v>
      </c>
      <c r="O511" s="103">
        <v>0</v>
      </c>
      <c r="P511" s="104">
        <v>0</v>
      </c>
      <c r="Q511" s="105">
        <f>+monthly_drivers_0!Q511*1.25</f>
        <v>3.125</v>
      </c>
    </row>
    <row r="512" spans="1:17" x14ac:dyDescent="0.25">
      <c r="A512" s="106">
        <f t="shared" si="22"/>
        <v>59687</v>
      </c>
      <c r="B512" s="106" t="str">
        <f t="shared" si="23"/>
        <v>Tracker</v>
      </c>
      <c r="C512" s="93">
        <v>30</v>
      </c>
      <c r="D512" s="94">
        <v>1.1575088140964509</v>
      </c>
      <c r="E512" s="94">
        <v>20.859678497314452</v>
      </c>
      <c r="F512" s="94">
        <v>2.5388001937866211</v>
      </c>
      <c r="G512" s="94">
        <v>1.6139868316650392</v>
      </c>
      <c r="H512" s="94">
        <v>0.90969397997856138</v>
      </c>
      <c r="I512" s="94">
        <v>12.198491536140441</v>
      </c>
      <c r="J512" s="94">
        <v>2.0083851694762709</v>
      </c>
      <c r="K512" s="95">
        <v>73.558369744956508</v>
      </c>
      <c r="L512" s="94">
        <f t="shared" si="21"/>
        <v>0</v>
      </c>
      <c r="M512" s="94">
        <v>0</v>
      </c>
      <c r="N512" s="94">
        <v>0</v>
      </c>
      <c r="O512" s="96">
        <v>0</v>
      </c>
      <c r="P512" s="95">
        <v>0</v>
      </c>
      <c r="Q512" s="97">
        <f>+monthly_drivers_0!Q512*1.25</f>
        <v>3.125</v>
      </c>
    </row>
    <row r="513" spans="1:17" x14ac:dyDescent="0.25">
      <c r="A513" s="98">
        <f t="shared" si="22"/>
        <v>59717</v>
      </c>
      <c r="B513" s="98" t="str">
        <f t="shared" si="23"/>
        <v>Tracker</v>
      </c>
      <c r="C513" s="99">
        <v>30</v>
      </c>
      <c r="D513" s="100">
        <v>1.0719753193855286</v>
      </c>
      <c r="E513" s="100">
        <v>18.586616882324218</v>
      </c>
      <c r="F513" s="100">
        <v>2.2560970535278324</v>
      </c>
      <c r="G513" s="100">
        <v>1.4745939636230467</v>
      </c>
      <c r="H513" s="100">
        <v>0.84533066901564613</v>
      </c>
      <c r="I513" s="100">
        <v>10.948560886144637</v>
      </c>
      <c r="J513" s="100">
        <v>1.7957877037227155</v>
      </c>
      <c r="K513" s="101">
        <v>65.561412833094607</v>
      </c>
      <c r="L513" s="102">
        <f t="shared" si="21"/>
        <v>0</v>
      </c>
      <c r="M513" s="102">
        <v>0</v>
      </c>
      <c r="N513" s="102">
        <v>0</v>
      </c>
      <c r="O513" s="103">
        <v>0</v>
      </c>
      <c r="P513" s="104">
        <v>0</v>
      </c>
      <c r="Q513" s="105">
        <f>+monthly_drivers_0!Q513*1.25</f>
        <v>3.125</v>
      </c>
    </row>
    <row r="514" spans="1:17" x14ac:dyDescent="0.25">
      <c r="A514" s="106">
        <f t="shared" si="22"/>
        <v>59748</v>
      </c>
      <c r="B514" s="106" t="str">
        <f t="shared" si="23"/>
        <v>Tracker</v>
      </c>
      <c r="C514" s="93">
        <v>30</v>
      </c>
      <c r="D514" s="94">
        <v>0.99460402071475995</v>
      </c>
      <c r="E514" s="94">
        <v>17.894763305664064</v>
      </c>
      <c r="F514" s="94">
        <v>2.1700960998535157</v>
      </c>
      <c r="G514" s="94">
        <v>1.4278331680297853</v>
      </c>
      <c r="H514" s="94">
        <v>0.78709008921682844</v>
      </c>
      <c r="I514" s="94">
        <v>10.565685078978538</v>
      </c>
      <c r="J514" s="94">
        <v>1.7307197616100312</v>
      </c>
      <c r="K514" s="95">
        <v>61.684152850985534</v>
      </c>
      <c r="L514" s="94">
        <f t="shared" ref="L514:L577" si="24">+O514+P514</f>
        <v>0</v>
      </c>
      <c r="M514" s="94">
        <v>0</v>
      </c>
      <c r="N514" s="94">
        <v>0</v>
      </c>
      <c r="O514" s="96">
        <v>0</v>
      </c>
      <c r="P514" s="95">
        <v>0</v>
      </c>
      <c r="Q514" s="97">
        <f>+monthly_drivers_0!Q514*1.25</f>
        <v>3.125</v>
      </c>
    </row>
    <row r="515" spans="1:17" x14ac:dyDescent="0.25">
      <c r="A515" s="98">
        <f t="shared" ref="A515:A578" si="25">+EOMONTH(A514,1)</f>
        <v>59779</v>
      </c>
      <c r="B515" s="98" t="str">
        <f t="shared" ref="B515:B578" si="26">+B514</f>
        <v>Tracker</v>
      </c>
      <c r="C515" s="99">
        <v>30</v>
      </c>
      <c r="D515" s="100">
        <v>0.98949323427677138</v>
      </c>
      <c r="E515" s="100">
        <v>17.798656677246097</v>
      </c>
      <c r="F515" s="100">
        <v>2.1582058868408205</v>
      </c>
      <c r="G515" s="100">
        <v>1.4204898071289063</v>
      </c>
      <c r="H515" s="100">
        <v>0.78304598811268811</v>
      </c>
      <c r="I515" s="100">
        <v>10.509497806072234</v>
      </c>
      <c r="J515" s="100">
        <v>1.7212378050386905</v>
      </c>
      <c r="K515" s="101">
        <v>61.640482138931759</v>
      </c>
      <c r="L515" s="102">
        <f t="shared" si="24"/>
        <v>0</v>
      </c>
      <c r="M515" s="102">
        <v>0</v>
      </c>
      <c r="N515" s="102">
        <v>0</v>
      </c>
      <c r="O515" s="103">
        <v>0</v>
      </c>
      <c r="P515" s="104">
        <v>0</v>
      </c>
      <c r="Q515" s="105">
        <f>+monthly_drivers_0!Q515*1.25</f>
        <v>3.125</v>
      </c>
    </row>
    <row r="516" spans="1:17" x14ac:dyDescent="0.25">
      <c r="A516" s="106">
        <f t="shared" si="25"/>
        <v>59809</v>
      </c>
      <c r="B516" s="106" t="str">
        <f t="shared" si="26"/>
        <v>Tracker</v>
      </c>
      <c r="C516" s="93">
        <v>30</v>
      </c>
      <c r="D516" s="94">
        <v>0.91907820177078248</v>
      </c>
      <c r="E516" s="94">
        <v>17.014851226806641</v>
      </c>
      <c r="F516" s="94">
        <v>2.0607658767700197</v>
      </c>
      <c r="G516" s="94">
        <v>1.3358341178894044</v>
      </c>
      <c r="H516" s="94">
        <v>0.73002479696273803</v>
      </c>
      <c r="I516" s="94">
        <v>10.076235966324806</v>
      </c>
      <c r="J516" s="94">
        <v>1.6475964105427265</v>
      </c>
      <c r="K516" s="95">
        <v>57.73430576342345</v>
      </c>
      <c r="L516" s="94">
        <f t="shared" si="24"/>
        <v>0</v>
      </c>
      <c r="M516" s="94">
        <v>0</v>
      </c>
      <c r="N516" s="94">
        <v>0</v>
      </c>
      <c r="O516" s="96">
        <v>0</v>
      </c>
      <c r="P516" s="95">
        <v>0</v>
      </c>
      <c r="Q516" s="97">
        <f>+monthly_drivers_0!Q516*1.25</f>
        <v>3.125</v>
      </c>
    </row>
    <row r="517" spans="1:17" x14ac:dyDescent="0.25">
      <c r="A517" s="98">
        <f t="shared" si="25"/>
        <v>59840</v>
      </c>
      <c r="B517" s="98" t="str">
        <f t="shared" si="26"/>
        <v>Tracker</v>
      </c>
      <c r="C517" s="99">
        <v>30</v>
      </c>
      <c r="D517" s="100">
        <v>0.91435583341121685</v>
      </c>
      <c r="E517" s="100">
        <v>16.923657714843749</v>
      </c>
      <c r="F517" s="100">
        <v>2.0494866180419922</v>
      </c>
      <c r="G517" s="100">
        <v>1.3289639053344726</v>
      </c>
      <c r="H517" s="100">
        <v>0.7262741724699735</v>
      </c>
      <c r="I517" s="100">
        <v>10.022777523875238</v>
      </c>
      <c r="J517" s="100">
        <v>1.63857845813036</v>
      </c>
      <c r="K517" s="101">
        <v>57.692871067821983</v>
      </c>
      <c r="L517" s="102">
        <f t="shared" si="24"/>
        <v>0</v>
      </c>
      <c r="M517" s="102">
        <v>0</v>
      </c>
      <c r="N517" s="102">
        <v>0</v>
      </c>
      <c r="O517" s="103">
        <v>0</v>
      </c>
      <c r="P517" s="104">
        <v>0</v>
      </c>
      <c r="Q517" s="105">
        <f>+monthly_drivers_0!Q517*1.25</f>
        <v>3.125</v>
      </c>
    </row>
    <row r="518" spans="1:17" x14ac:dyDescent="0.25">
      <c r="A518" s="106">
        <f t="shared" si="25"/>
        <v>59870</v>
      </c>
      <c r="B518" s="106" t="str">
        <f t="shared" si="26"/>
        <v>Tracker</v>
      </c>
      <c r="C518" s="93">
        <v>30</v>
      </c>
      <c r="D518" s="94">
        <v>0.9096577444076539</v>
      </c>
      <c r="E518" s="94">
        <v>16.832931335449221</v>
      </c>
      <c r="F518" s="94">
        <v>2.0382652893066404</v>
      </c>
      <c r="G518" s="94">
        <v>1.3221290321350099</v>
      </c>
      <c r="H518" s="94">
        <v>0.72254283264279362</v>
      </c>
      <c r="I518" s="94">
        <v>9.9695925248861315</v>
      </c>
      <c r="J518" s="94">
        <v>1.6296068290770054</v>
      </c>
      <c r="K518" s="95">
        <v>57.651649362623701</v>
      </c>
      <c r="L518" s="94">
        <f t="shared" si="24"/>
        <v>0</v>
      </c>
      <c r="M518" s="94">
        <v>0</v>
      </c>
      <c r="N518" s="94">
        <v>0</v>
      </c>
      <c r="O518" s="96">
        <v>0</v>
      </c>
      <c r="P518" s="95">
        <v>0</v>
      </c>
      <c r="Q518" s="97">
        <f>+monthly_drivers_0!Q518*1.25</f>
        <v>3.125</v>
      </c>
    </row>
    <row r="519" spans="1:17" x14ac:dyDescent="0.25">
      <c r="A519" s="98">
        <f t="shared" si="25"/>
        <v>59901</v>
      </c>
      <c r="B519" s="98" t="str">
        <f t="shared" si="26"/>
        <v>Tracker</v>
      </c>
      <c r="C519" s="99">
        <v>30</v>
      </c>
      <c r="D519" s="100">
        <v>0.90498382055759441</v>
      </c>
      <c r="E519" s="100">
        <v>16.742669891357423</v>
      </c>
      <c r="F519" s="100">
        <v>2.0271017227172852</v>
      </c>
      <c r="G519" s="100">
        <v>1.315329319000244</v>
      </c>
      <c r="H519" s="100">
        <v>0.71883068072795864</v>
      </c>
      <c r="I519" s="100">
        <v>9.9166792887449269</v>
      </c>
      <c r="J519" s="100">
        <v>1.6206813980638981</v>
      </c>
      <c r="K519" s="101">
        <v>57.610639609754088</v>
      </c>
      <c r="L519" s="102">
        <f t="shared" si="24"/>
        <v>0</v>
      </c>
      <c r="M519" s="102">
        <v>0</v>
      </c>
      <c r="N519" s="102">
        <v>0</v>
      </c>
      <c r="O519" s="103">
        <v>0</v>
      </c>
      <c r="P519" s="104">
        <v>0</v>
      </c>
      <c r="Q519" s="105">
        <f>+monthly_drivers_0!Q519*1.25</f>
        <v>3.125</v>
      </c>
    </row>
    <row r="520" spans="1:17" x14ac:dyDescent="0.25">
      <c r="A520" s="106">
        <f t="shared" si="25"/>
        <v>59932</v>
      </c>
      <c r="B520" s="106" t="str">
        <f t="shared" si="26"/>
        <v>Tracker</v>
      </c>
      <c r="C520" s="93">
        <v>30</v>
      </c>
      <c r="D520" s="94">
        <v>0.90033393204212187</v>
      </c>
      <c r="E520" s="94">
        <v>16.652871276855468</v>
      </c>
      <c r="F520" s="94">
        <v>2.0159955825805667</v>
      </c>
      <c r="G520" s="94">
        <v>1.3085645599365234</v>
      </c>
      <c r="H520" s="94">
        <v>0.7151376286000013</v>
      </c>
      <c r="I520" s="94">
        <v>9.8640371087789553</v>
      </c>
      <c r="J520" s="94">
        <v>1.6118018869459627</v>
      </c>
      <c r="K520" s="95">
        <v>57.569840795993812</v>
      </c>
      <c r="L520" s="94">
        <f t="shared" si="24"/>
        <v>0</v>
      </c>
      <c r="M520" s="94">
        <v>0</v>
      </c>
      <c r="N520" s="94">
        <v>0</v>
      </c>
      <c r="O520" s="96">
        <v>0</v>
      </c>
      <c r="P520" s="95">
        <v>0</v>
      </c>
      <c r="Q520" s="97">
        <f>+monthly_drivers_0!Q520*1.25</f>
        <v>3.125</v>
      </c>
    </row>
    <row r="521" spans="1:17" x14ac:dyDescent="0.25">
      <c r="A521" s="98">
        <f t="shared" si="25"/>
        <v>59961</v>
      </c>
      <c r="B521" s="98" t="str">
        <f t="shared" si="26"/>
        <v>Tracker</v>
      </c>
      <c r="C521" s="99">
        <v>30</v>
      </c>
      <c r="D521" s="100">
        <v>0.89570794522762309</v>
      </c>
      <c r="E521" s="100">
        <v>16.563532897949219</v>
      </c>
      <c r="F521" s="100">
        <v>2.0049465332031251</v>
      </c>
      <c r="G521" s="100">
        <v>1.3018345985412598</v>
      </c>
      <c r="H521" s="100">
        <v>0.71146355545520779</v>
      </c>
      <c r="I521" s="100">
        <v>9.8116644312143322</v>
      </c>
      <c r="J521" s="100">
        <v>1.6029679725170136</v>
      </c>
      <c r="K521" s="101">
        <v>57.529251829862602</v>
      </c>
      <c r="L521" s="102">
        <f t="shared" si="24"/>
        <v>0</v>
      </c>
      <c r="M521" s="102">
        <v>0</v>
      </c>
      <c r="N521" s="102">
        <v>0</v>
      </c>
      <c r="O521" s="103">
        <v>0</v>
      </c>
      <c r="P521" s="104">
        <v>0</v>
      </c>
      <c r="Q521" s="105">
        <f>+monthly_drivers_0!Q521*1.25</f>
        <v>3.125</v>
      </c>
    </row>
    <row r="522" spans="1:17" x14ac:dyDescent="0.25">
      <c r="A522" s="106">
        <f t="shared" si="25"/>
        <v>59992</v>
      </c>
      <c r="B522" s="106" t="str">
        <f t="shared" si="26"/>
        <v>Tracker</v>
      </c>
      <c r="C522" s="93">
        <v>30</v>
      </c>
      <c r="D522" s="94">
        <v>0.89110576105117822</v>
      </c>
      <c r="E522" s="94">
        <v>16.474652282714846</v>
      </c>
      <c r="F522" s="94">
        <v>1.9939543457031252</v>
      </c>
      <c r="G522" s="94">
        <v>1.2951392478942871</v>
      </c>
      <c r="H522" s="94">
        <v>0.7078083837777378</v>
      </c>
      <c r="I522" s="94">
        <v>9.7595593181848521</v>
      </c>
      <c r="J522" s="94">
        <v>1.5941795557439329</v>
      </c>
      <c r="K522" s="95">
        <v>57.488871645271786</v>
      </c>
      <c r="L522" s="94">
        <f t="shared" si="24"/>
        <v>0</v>
      </c>
      <c r="M522" s="94">
        <v>0</v>
      </c>
      <c r="N522" s="94">
        <v>0</v>
      </c>
      <c r="O522" s="96">
        <v>0</v>
      </c>
      <c r="P522" s="95">
        <v>0</v>
      </c>
      <c r="Q522" s="97">
        <f>+monthly_drivers_0!Q522*1.25</f>
        <v>3.125</v>
      </c>
    </row>
    <row r="523" spans="1:17" x14ac:dyDescent="0.25">
      <c r="A523" s="98">
        <f t="shared" si="25"/>
        <v>60022</v>
      </c>
      <c r="B523" s="98" t="str">
        <f t="shared" si="26"/>
        <v>Tracker</v>
      </c>
      <c r="C523" s="99">
        <v>30</v>
      </c>
      <c r="D523" s="100">
        <v>0.88652724218368528</v>
      </c>
      <c r="E523" s="100">
        <v>16.386227447509764</v>
      </c>
      <c r="F523" s="100">
        <v>1.9830186920166015</v>
      </c>
      <c r="G523" s="100">
        <v>1.2884783401489259</v>
      </c>
      <c r="H523" s="100">
        <v>0.70417200253903856</v>
      </c>
      <c r="I523" s="100">
        <v>9.7077212144136418</v>
      </c>
      <c r="J523" s="100">
        <v>1.585436330974102</v>
      </c>
      <c r="K523" s="101">
        <v>57.448699124813082</v>
      </c>
      <c r="L523" s="102">
        <f t="shared" si="24"/>
        <v>0</v>
      </c>
      <c r="M523" s="102">
        <v>0</v>
      </c>
      <c r="N523" s="102">
        <v>0</v>
      </c>
      <c r="O523" s="103">
        <v>0</v>
      </c>
      <c r="P523" s="104">
        <v>0</v>
      </c>
      <c r="Q523" s="105">
        <f>+monthly_drivers_0!Q523*1.25</f>
        <v>3.125</v>
      </c>
    </row>
    <row r="524" spans="1:17" x14ac:dyDescent="0.25">
      <c r="A524" s="106">
        <f t="shared" si="25"/>
        <v>60053</v>
      </c>
      <c r="B524" s="106" t="str">
        <f t="shared" si="26"/>
        <v>Tracker</v>
      </c>
      <c r="C524" s="93">
        <v>30</v>
      </c>
      <c r="D524" s="94">
        <v>0.88197226655483252</v>
      </c>
      <c r="E524" s="94">
        <v>16.298255615234371</v>
      </c>
      <c r="F524" s="94">
        <v>1.9721392745971675</v>
      </c>
      <c r="G524" s="94">
        <v>1.2818516807556151</v>
      </c>
      <c r="H524" s="94">
        <v>0.70055433593690397</v>
      </c>
      <c r="I524" s="94">
        <v>9.6561479833126072</v>
      </c>
      <c r="J524" s="94">
        <v>1.5767380660772323</v>
      </c>
      <c r="K524" s="95">
        <v>57.408733229458335</v>
      </c>
      <c r="L524" s="94">
        <f t="shared" si="24"/>
        <v>0</v>
      </c>
      <c r="M524" s="94">
        <v>0</v>
      </c>
      <c r="N524" s="94">
        <v>0</v>
      </c>
      <c r="O524" s="96">
        <v>0</v>
      </c>
      <c r="P524" s="95">
        <v>0</v>
      </c>
      <c r="Q524" s="97">
        <f>+monthly_drivers_0!Q524*1.25</f>
        <v>3.125</v>
      </c>
    </row>
    <row r="525" spans="1:17" x14ac:dyDescent="0.25">
      <c r="A525" s="98">
        <f t="shared" si="25"/>
        <v>60083</v>
      </c>
      <c r="B525" s="98" t="str">
        <f t="shared" si="26"/>
        <v>Tracker</v>
      </c>
      <c r="C525" s="99">
        <v>30</v>
      </c>
      <c r="D525" s="100">
        <v>0.87744070816040021</v>
      </c>
      <c r="E525" s="100">
        <v>16.210734741210935</v>
      </c>
      <c r="F525" s="100">
        <v>1.9613158035278322</v>
      </c>
      <c r="G525" s="100">
        <v>1.2752590942382811</v>
      </c>
      <c r="H525" s="100">
        <v>0.69695525808632386</v>
      </c>
      <c r="I525" s="100">
        <v>9.6048389855623242</v>
      </c>
      <c r="J525" s="100">
        <v>1.568084526747465</v>
      </c>
      <c r="K525" s="101">
        <v>57.368972847998144</v>
      </c>
      <c r="L525" s="102">
        <f t="shared" si="24"/>
        <v>0</v>
      </c>
      <c r="M525" s="102">
        <v>0</v>
      </c>
      <c r="N525" s="102">
        <v>0</v>
      </c>
      <c r="O525" s="103">
        <v>0</v>
      </c>
      <c r="P525" s="104">
        <v>0</v>
      </c>
      <c r="Q525" s="105">
        <f>+monthly_drivers_0!Q525*1.25</f>
        <v>3.125</v>
      </c>
    </row>
    <row r="526" spans="1:17" x14ac:dyDescent="0.25">
      <c r="A526" s="106">
        <f t="shared" si="25"/>
        <v>60114</v>
      </c>
      <c r="B526" s="106" t="str">
        <f t="shared" si="26"/>
        <v>Tracker</v>
      </c>
      <c r="C526" s="93">
        <v>30</v>
      </c>
      <c r="D526" s="94">
        <v>0.87293244874477383</v>
      </c>
      <c r="E526" s="94">
        <v>16.123662200927733</v>
      </c>
      <c r="F526" s="94">
        <v>1.9505479583740235</v>
      </c>
      <c r="G526" s="94">
        <v>1.2687004318237305</v>
      </c>
      <c r="H526" s="94">
        <v>0.69337468399107449</v>
      </c>
      <c r="I526" s="94">
        <v>9.5537920664548892</v>
      </c>
      <c r="J526" s="94">
        <v>1.5594754807353017</v>
      </c>
      <c r="K526" s="95">
        <v>57.329416893720634</v>
      </c>
      <c r="L526" s="94">
        <f t="shared" si="24"/>
        <v>0</v>
      </c>
      <c r="M526" s="94">
        <v>0</v>
      </c>
      <c r="N526" s="94">
        <v>0</v>
      </c>
      <c r="O526" s="96">
        <v>0</v>
      </c>
      <c r="P526" s="95">
        <v>0</v>
      </c>
      <c r="Q526" s="97">
        <f>+monthly_drivers_0!Q526*1.25</f>
        <v>3.125</v>
      </c>
    </row>
    <row r="527" spans="1:17" x14ac:dyDescent="0.25">
      <c r="A527" s="98">
        <f t="shared" si="25"/>
        <v>60145</v>
      </c>
      <c r="B527" s="98" t="str">
        <f t="shared" si="26"/>
        <v>Tracker</v>
      </c>
      <c r="C527" s="99">
        <v>30</v>
      </c>
      <c r="D527" s="100">
        <v>0.82389747011661529</v>
      </c>
      <c r="E527" s="100">
        <v>14.994037994384765</v>
      </c>
      <c r="F527" s="100">
        <v>1.810086540222168</v>
      </c>
      <c r="G527" s="100">
        <v>1.1512473411560058</v>
      </c>
      <c r="H527" s="100">
        <v>0.65640008412301531</v>
      </c>
      <c r="I527" s="100">
        <v>8.9310904633998867</v>
      </c>
      <c r="J527" s="100">
        <v>1.4535989862382412</v>
      </c>
      <c r="K527" s="101">
        <v>53.242792593479166</v>
      </c>
      <c r="L527" s="102">
        <f t="shared" si="24"/>
        <v>0</v>
      </c>
      <c r="M527" s="102">
        <v>0</v>
      </c>
      <c r="N527" s="102">
        <v>0</v>
      </c>
      <c r="O527" s="103">
        <v>0</v>
      </c>
      <c r="P527" s="104">
        <v>0</v>
      </c>
      <c r="Q527" s="105">
        <f>+monthly_drivers_0!Q527*1.25</f>
        <v>3.125</v>
      </c>
    </row>
    <row r="528" spans="1:17" x14ac:dyDescent="0.25">
      <c r="A528" s="106">
        <f t="shared" si="25"/>
        <v>60175</v>
      </c>
      <c r="B528" s="106" t="str">
        <f t="shared" si="26"/>
        <v>Tracker</v>
      </c>
      <c r="C528" s="93">
        <v>30</v>
      </c>
      <c r="D528" s="94">
        <v>0.81966458773612971</v>
      </c>
      <c r="E528" s="94">
        <v>14.913610870361328</v>
      </c>
      <c r="F528" s="94">
        <v>1.8001451416015626</v>
      </c>
      <c r="G528" s="94">
        <v>1.1453264503479006</v>
      </c>
      <c r="H528" s="94">
        <v>0.65302809908986093</v>
      </c>
      <c r="I528" s="94">
        <v>8.8837204676866541</v>
      </c>
      <c r="J528" s="94">
        <v>1.445615239918232</v>
      </c>
      <c r="K528" s="95">
        <v>53.206379580318938</v>
      </c>
      <c r="L528" s="94">
        <f t="shared" si="24"/>
        <v>0</v>
      </c>
      <c r="M528" s="94">
        <v>0</v>
      </c>
      <c r="N528" s="94">
        <v>0</v>
      </c>
      <c r="O528" s="96">
        <v>0</v>
      </c>
      <c r="P528" s="95">
        <v>0</v>
      </c>
      <c r="Q528" s="97">
        <f>+monthly_drivers_0!Q528*1.25</f>
        <v>3.125</v>
      </c>
    </row>
    <row r="529" spans="1:17" x14ac:dyDescent="0.25">
      <c r="A529" s="98">
        <f t="shared" si="25"/>
        <v>60206</v>
      </c>
      <c r="B529" s="98" t="str">
        <f t="shared" si="26"/>
        <v>Tracker</v>
      </c>
      <c r="C529" s="99">
        <v>30</v>
      </c>
      <c r="D529" s="100">
        <v>0.81545345175266259</v>
      </c>
      <c r="E529" s="100">
        <v>14.83359573364258</v>
      </c>
      <c r="F529" s="100">
        <v>1.7902548522949218</v>
      </c>
      <c r="G529" s="100">
        <v>1.13943603515625</v>
      </c>
      <c r="H529" s="100">
        <v>0.64967341400682921</v>
      </c>
      <c r="I529" s="100">
        <v>8.8365927901268009</v>
      </c>
      <c r="J529" s="100">
        <v>1.4376725301146505</v>
      </c>
      <c r="K529" s="101">
        <v>53.170153696179398</v>
      </c>
      <c r="L529" s="102">
        <f t="shared" si="24"/>
        <v>0</v>
      </c>
      <c r="M529" s="102">
        <v>0</v>
      </c>
      <c r="N529" s="102">
        <v>0</v>
      </c>
      <c r="O529" s="103">
        <v>0</v>
      </c>
      <c r="P529" s="104">
        <v>0</v>
      </c>
      <c r="Q529" s="105">
        <f>+monthly_drivers_0!Q529*1.25</f>
        <v>3.125</v>
      </c>
    </row>
    <row r="530" spans="1:17" x14ac:dyDescent="0.25">
      <c r="A530" s="106">
        <f t="shared" si="25"/>
        <v>60236</v>
      </c>
      <c r="B530" s="106" t="str">
        <f t="shared" si="26"/>
        <v>Tracker</v>
      </c>
      <c r="C530" s="93">
        <v>30</v>
      </c>
      <c r="D530" s="94">
        <v>0.811263978242874</v>
      </c>
      <c r="E530" s="94">
        <v>14.753990539550781</v>
      </c>
      <c r="F530" s="94">
        <v>1.7804154510498047</v>
      </c>
      <c r="G530" s="94">
        <v>1.1335758934020999</v>
      </c>
      <c r="H530" s="94">
        <v>0.64633600860834117</v>
      </c>
      <c r="I530" s="94">
        <v>8.789705887317659</v>
      </c>
      <c r="J530" s="94">
        <v>1.4297706792652609</v>
      </c>
      <c r="K530" s="95">
        <v>53.134114196360116</v>
      </c>
      <c r="L530" s="94">
        <f t="shared" si="24"/>
        <v>0</v>
      </c>
      <c r="M530" s="94">
        <v>0</v>
      </c>
      <c r="N530" s="94">
        <v>0</v>
      </c>
      <c r="O530" s="96">
        <v>0</v>
      </c>
      <c r="P530" s="95">
        <v>0</v>
      </c>
      <c r="Q530" s="97">
        <f>+monthly_drivers_0!Q530*1.25</f>
        <v>3.125</v>
      </c>
    </row>
    <row r="531" spans="1:17" x14ac:dyDescent="0.25">
      <c r="A531" s="98">
        <f t="shared" si="25"/>
        <v>60267</v>
      </c>
      <c r="B531" s="98" t="str">
        <f t="shared" si="26"/>
        <v>Tracker</v>
      </c>
      <c r="C531" s="99">
        <v>30</v>
      </c>
      <c r="D531" s="100">
        <v>0.8070960451364515</v>
      </c>
      <c r="E531" s="100">
        <v>14.67479293823242</v>
      </c>
      <c r="F531" s="100">
        <v>1.7706266174316407</v>
      </c>
      <c r="G531" s="100">
        <v>1.1277458992004394</v>
      </c>
      <c r="H531" s="100">
        <v>0.64301575455069537</v>
      </c>
      <c r="I531" s="100">
        <v>8.7430585261583325</v>
      </c>
      <c r="J531" s="100">
        <v>1.4219094625413418</v>
      </c>
      <c r="K531" s="101">
        <v>53.098259937345993</v>
      </c>
      <c r="L531" s="102">
        <f t="shared" si="24"/>
        <v>0</v>
      </c>
      <c r="M531" s="102">
        <v>0</v>
      </c>
      <c r="N531" s="102">
        <v>0</v>
      </c>
      <c r="O531" s="103">
        <v>0</v>
      </c>
      <c r="P531" s="104">
        <v>0</v>
      </c>
      <c r="Q531" s="105">
        <f>+monthly_drivers_0!Q531*1.25</f>
        <v>3.125</v>
      </c>
    </row>
    <row r="532" spans="1:17" x14ac:dyDescent="0.25">
      <c r="A532" s="106">
        <f t="shared" si="25"/>
        <v>60298</v>
      </c>
      <c r="B532" s="106" t="str">
        <f t="shared" si="26"/>
        <v>Tracker</v>
      </c>
      <c r="C532" s="93">
        <v>30</v>
      </c>
      <c r="D532" s="94">
        <v>0.80294955337047569</v>
      </c>
      <c r="E532" s="94">
        <v>14.596001464843752</v>
      </c>
      <c r="F532" s="94">
        <v>1.7608881607055664</v>
      </c>
      <c r="G532" s="94">
        <v>1.1219458961486815</v>
      </c>
      <c r="H532" s="94">
        <v>0.63971257421374317</v>
      </c>
      <c r="I532" s="94">
        <v>8.6966503243446347</v>
      </c>
      <c r="J532" s="94">
        <v>1.414088671982288</v>
      </c>
      <c r="K532" s="95">
        <v>53.062590324044237</v>
      </c>
      <c r="L532" s="94">
        <f t="shared" si="24"/>
        <v>0</v>
      </c>
      <c r="M532" s="94">
        <v>0</v>
      </c>
      <c r="N532" s="94">
        <v>0</v>
      </c>
      <c r="O532" s="96">
        <v>0</v>
      </c>
      <c r="P532" s="95">
        <v>0</v>
      </c>
      <c r="Q532" s="97">
        <f>+monthly_drivers_0!Q532*1.25</f>
        <v>3.125</v>
      </c>
    </row>
    <row r="533" spans="1:17" x14ac:dyDescent="0.25">
      <c r="A533" s="98">
        <f t="shared" si="25"/>
        <v>60326</v>
      </c>
      <c r="B533" s="98" t="str">
        <f t="shared" si="26"/>
        <v>Tracker</v>
      </c>
      <c r="C533" s="99">
        <v>30</v>
      </c>
      <c r="D533" s="100">
        <v>0.75383347487449648</v>
      </c>
      <c r="E533" s="100">
        <v>13.518319946289065</v>
      </c>
      <c r="F533" s="100">
        <v>1.6268876190185546</v>
      </c>
      <c r="G533" s="100">
        <v>1.0696226730346678</v>
      </c>
      <c r="H533" s="100">
        <v>0.60268320402503028</v>
      </c>
      <c r="I533" s="100">
        <v>8.1025278800725928</v>
      </c>
      <c r="J533" s="100">
        <v>1.3130740044414999</v>
      </c>
      <c r="K533" s="101">
        <v>49.031345673620706</v>
      </c>
      <c r="L533" s="102">
        <f t="shared" si="24"/>
        <v>0</v>
      </c>
      <c r="M533" s="102">
        <v>0</v>
      </c>
      <c r="N533" s="102">
        <v>0</v>
      </c>
      <c r="O533" s="103">
        <v>0</v>
      </c>
      <c r="P533" s="104">
        <v>0</v>
      </c>
      <c r="Q533" s="105">
        <f>+monthly_drivers_0!Q533*1.25</f>
        <v>3.125</v>
      </c>
    </row>
    <row r="534" spans="1:17" x14ac:dyDescent="0.25">
      <c r="A534" s="106">
        <f t="shared" si="25"/>
        <v>60357</v>
      </c>
      <c r="B534" s="106" t="str">
        <f t="shared" si="26"/>
        <v>Tracker</v>
      </c>
      <c r="C534" s="93">
        <v>30</v>
      </c>
      <c r="D534" s="94">
        <v>0.69380653703212725</v>
      </c>
      <c r="E534" s="94">
        <v>12.611826873779297</v>
      </c>
      <c r="F534" s="94">
        <v>1.5141828231811525</v>
      </c>
      <c r="G534" s="94">
        <v>0.98494056320190437</v>
      </c>
      <c r="H534" s="94">
        <v>0.55747167055308822</v>
      </c>
      <c r="I534" s="94">
        <v>7.6022906228303908</v>
      </c>
      <c r="J534" s="94">
        <v>1.2280337732136251</v>
      </c>
      <c r="K534" s="95">
        <v>45.093721477210522</v>
      </c>
      <c r="L534" s="94">
        <f t="shared" si="24"/>
        <v>0</v>
      </c>
      <c r="M534" s="94">
        <v>0</v>
      </c>
      <c r="N534" s="94">
        <v>0</v>
      </c>
      <c r="O534" s="96">
        <v>0</v>
      </c>
      <c r="P534" s="95">
        <v>0</v>
      </c>
      <c r="Q534" s="97">
        <f>+monthly_drivers_0!Q534*1.25</f>
        <v>3.125</v>
      </c>
    </row>
    <row r="535" spans="1:17" x14ac:dyDescent="0.25">
      <c r="A535" s="98">
        <f t="shared" si="25"/>
        <v>60387</v>
      </c>
      <c r="B535" s="98" t="str">
        <f t="shared" si="26"/>
        <v>Tracker</v>
      </c>
      <c r="C535" s="99">
        <v>30</v>
      </c>
      <c r="D535" s="100">
        <v>0.69024268710613257</v>
      </c>
      <c r="E535" s="100">
        <v>12.544422241210938</v>
      </c>
      <c r="F535" s="100">
        <v>1.5058604965209963</v>
      </c>
      <c r="G535" s="100">
        <v>0.97987501144409195</v>
      </c>
      <c r="H535" s="100">
        <v>0.55460844266414644</v>
      </c>
      <c r="I535" s="100">
        <v>7.562173748254776</v>
      </c>
      <c r="J535" s="100">
        <v>1.2212830389440059</v>
      </c>
      <c r="K535" s="101">
        <v>45.063068812251096</v>
      </c>
      <c r="L535" s="102">
        <f t="shared" si="24"/>
        <v>0</v>
      </c>
      <c r="M535" s="102">
        <v>0</v>
      </c>
      <c r="N535" s="102">
        <v>0</v>
      </c>
      <c r="O535" s="103">
        <v>0</v>
      </c>
      <c r="P535" s="104">
        <v>0</v>
      </c>
      <c r="Q535" s="105">
        <f>+monthly_drivers_0!Q535*1.25</f>
        <v>3.125</v>
      </c>
    </row>
    <row r="536" spans="1:17" x14ac:dyDescent="0.25">
      <c r="A536" s="106">
        <f t="shared" si="25"/>
        <v>60418</v>
      </c>
      <c r="B536" s="106" t="str">
        <f t="shared" si="26"/>
        <v>Tracker</v>
      </c>
      <c r="C536" s="93">
        <v>30</v>
      </c>
      <c r="D536" s="94">
        <v>0.68669715785980245</v>
      </c>
      <c r="E536" s="94">
        <v>12.477362976074222</v>
      </c>
      <c r="F536" s="94">
        <v>1.4975810089111328</v>
      </c>
      <c r="G536" s="94">
        <v>0.97483549880981446</v>
      </c>
      <c r="H536" s="94">
        <v>0.55175993275642377</v>
      </c>
      <c r="I536" s="94">
        <v>7.5222620412111283</v>
      </c>
      <c r="J536" s="94">
        <v>1.2145670450031758</v>
      </c>
      <c r="K536" s="95">
        <v>45.032573714256287</v>
      </c>
      <c r="L536" s="94">
        <f t="shared" si="24"/>
        <v>0</v>
      </c>
      <c r="M536" s="94">
        <v>0</v>
      </c>
      <c r="N536" s="94">
        <v>0</v>
      </c>
      <c r="O536" s="96">
        <v>0</v>
      </c>
      <c r="P536" s="95">
        <v>0</v>
      </c>
      <c r="Q536" s="97">
        <f>+monthly_drivers_0!Q536*1.25</f>
        <v>3.125</v>
      </c>
    </row>
    <row r="537" spans="1:17" x14ac:dyDescent="0.25">
      <c r="A537" s="98">
        <f t="shared" si="25"/>
        <v>60448</v>
      </c>
      <c r="B537" s="98" t="str">
        <f t="shared" si="26"/>
        <v>Tracker</v>
      </c>
      <c r="C537" s="99">
        <v>30</v>
      </c>
      <c r="D537" s="100">
        <v>0.63539480674266813</v>
      </c>
      <c r="E537" s="100">
        <v>11.435887542724611</v>
      </c>
      <c r="F537" s="100">
        <v>1.3680840148925781</v>
      </c>
      <c r="G537" s="100">
        <v>0.86247953033447255</v>
      </c>
      <c r="H537" s="100">
        <v>0.51309477829933159</v>
      </c>
      <c r="I537" s="100">
        <v>6.9480557817220685</v>
      </c>
      <c r="J537" s="100">
        <v>1.1169405197203159</v>
      </c>
      <c r="K537" s="101">
        <v>40.963942367196083</v>
      </c>
      <c r="L537" s="102">
        <f t="shared" si="24"/>
        <v>0</v>
      </c>
      <c r="M537" s="102">
        <v>0</v>
      </c>
      <c r="N537" s="102">
        <v>0</v>
      </c>
      <c r="O537" s="103">
        <v>0</v>
      </c>
      <c r="P537" s="104">
        <v>0</v>
      </c>
      <c r="Q537" s="105">
        <f>+monthly_drivers_0!Q537*1.25</f>
        <v>3.125</v>
      </c>
    </row>
    <row r="538" spans="1:17" x14ac:dyDescent="0.25">
      <c r="A538" s="106">
        <f t="shared" si="25"/>
        <v>60479</v>
      </c>
      <c r="B538" s="106" t="str">
        <f t="shared" si="26"/>
        <v>Tracker</v>
      </c>
      <c r="C538" s="93">
        <v>30</v>
      </c>
      <c r="D538" s="94">
        <v>0.63213133764266971</v>
      </c>
      <c r="E538" s="94">
        <v>11.374917205810547</v>
      </c>
      <c r="F538" s="94">
        <v>1.3605617294311523</v>
      </c>
      <c r="G538" s="94">
        <v>0.85804380035400407</v>
      </c>
      <c r="H538" s="94">
        <v>0.51045975832641122</v>
      </c>
      <c r="I538" s="94">
        <v>6.9115139652490614</v>
      </c>
      <c r="J538" s="94">
        <v>1.1107976404428483</v>
      </c>
      <c r="K538" s="95">
        <v>40.936456656336787</v>
      </c>
      <c r="L538" s="94">
        <f t="shared" si="24"/>
        <v>0</v>
      </c>
      <c r="M538" s="94">
        <v>0</v>
      </c>
      <c r="N538" s="94">
        <v>0</v>
      </c>
      <c r="O538" s="96">
        <v>0</v>
      </c>
      <c r="P538" s="95">
        <v>0</v>
      </c>
      <c r="Q538" s="97">
        <f>+monthly_drivers_0!Q538*1.25</f>
        <v>3.125</v>
      </c>
    </row>
    <row r="539" spans="1:17" x14ac:dyDescent="0.25">
      <c r="A539" s="98">
        <f t="shared" si="25"/>
        <v>60510</v>
      </c>
      <c r="B539" s="98" t="str">
        <f t="shared" si="26"/>
        <v>Tracker</v>
      </c>
      <c r="C539" s="99">
        <v>30</v>
      </c>
      <c r="D539" s="100">
        <v>0.62888465189933773</v>
      </c>
      <c r="E539" s="100">
        <v>11.314258605957031</v>
      </c>
      <c r="F539" s="100">
        <v>1.3530780868530274</v>
      </c>
      <c r="G539" s="100">
        <v>0.85363086318969716</v>
      </c>
      <c r="H539" s="100">
        <v>0.50783827695250516</v>
      </c>
      <c r="I539" s="100">
        <v>6.8751584925651548</v>
      </c>
      <c r="J539" s="100">
        <v>1.1046862848997114</v>
      </c>
      <c r="K539" s="101">
        <v>40.909112420976165</v>
      </c>
      <c r="L539" s="102">
        <f t="shared" si="24"/>
        <v>0</v>
      </c>
      <c r="M539" s="102">
        <v>0</v>
      </c>
      <c r="N539" s="102">
        <v>0</v>
      </c>
      <c r="O539" s="103">
        <v>0</v>
      </c>
      <c r="P539" s="104">
        <v>0</v>
      </c>
      <c r="Q539" s="105">
        <f>+monthly_drivers_0!Q539*1.25</f>
        <v>3.125</v>
      </c>
    </row>
    <row r="540" spans="1:17" x14ac:dyDescent="0.25">
      <c r="A540" s="106">
        <f t="shared" si="25"/>
        <v>60540</v>
      </c>
      <c r="B540" s="106" t="str">
        <f t="shared" si="26"/>
        <v>Tracker</v>
      </c>
      <c r="C540" s="93">
        <v>30</v>
      </c>
      <c r="D540" s="94">
        <v>0.62565466189384467</v>
      </c>
      <c r="E540" s="94">
        <v>11.25391049194336</v>
      </c>
      <c r="F540" s="94">
        <v>1.3456329421997071</v>
      </c>
      <c r="G540" s="94">
        <v>0.849240634918213</v>
      </c>
      <c r="H540" s="94">
        <v>0.50523027844727042</v>
      </c>
      <c r="I540" s="94">
        <v>6.8389888749122623</v>
      </c>
      <c r="J540" s="94">
        <v>1.0986063857227564</v>
      </c>
      <c r="K540" s="95">
        <v>40.881908826589587</v>
      </c>
      <c r="L540" s="94">
        <f t="shared" si="24"/>
        <v>0</v>
      </c>
      <c r="M540" s="94">
        <v>0</v>
      </c>
      <c r="N540" s="94">
        <v>0</v>
      </c>
      <c r="O540" s="96">
        <v>0</v>
      </c>
      <c r="P540" s="95">
        <v>0</v>
      </c>
      <c r="Q540" s="97">
        <f>+monthly_drivers_0!Q540*1.25</f>
        <v>3.125</v>
      </c>
    </row>
    <row r="541" spans="1:17" x14ac:dyDescent="0.25">
      <c r="A541" s="98">
        <f t="shared" si="25"/>
        <v>60571</v>
      </c>
      <c r="B541" s="98" t="str">
        <f t="shared" si="26"/>
        <v>Tracker</v>
      </c>
      <c r="C541" s="99">
        <v>30</v>
      </c>
      <c r="D541" s="100">
        <v>0.62244128739833837</v>
      </c>
      <c r="E541" s="100">
        <v>11.193871124267577</v>
      </c>
      <c r="F541" s="100">
        <v>1.3382260894775388</v>
      </c>
      <c r="G541" s="100">
        <v>0.84487297439575204</v>
      </c>
      <c r="H541" s="100">
        <v>0.49891177795827385</v>
      </c>
      <c r="I541" s="100">
        <v>6.711784218907356</v>
      </c>
      <c r="J541" s="100">
        <v>1.0770367502123119</v>
      </c>
      <c r="K541" s="101">
        <v>40.854845000267034</v>
      </c>
      <c r="L541" s="102">
        <f t="shared" si="24"/>
        <v>0</v>
      </c>
      <c r="M541" s="102">
        <v>0</v>
      </c>
      <c r="N541" s="102">
        <v>0</v>
      </c>
      <c r="O541" s="103">
        <v>0</v>
      </c>
      <c r="P541" s="104">
        <v>0</v>
      </c>
      <c r="Q541" s="105">
        <f>+monthly_drivers_0!Q541*1.25</f>
        <v>3.125</v>
      </c>
    </row>
    <row r="542" spans="1:17" x14ac:dyDescent="0.25">
      <c r="A542" s="106">
        <f t="shared" si="25"/>
        <v>60601</v>
      </c>
      <c r="B542" s="106" t="str">
        <f t="shared" si="26"/>
        <v>Tracker</v>
      </c>
      <c r="C542" s="93">
        <v>30</v>
      </c>
      <c r="D542" s="94">
        <v>0.61924442934989921</v>
      </c>
      <c r="E542" s="94">
        <v>11.134138885498047</v>
      </c>
      <c r="F542" s="94">
        <v>1.3308573379516602</v>
      </c>
      <c r="G542" s="94">
        <v>0.84052776718139655</v>
      </c>
      <c r="H542" s="94">
        <v>0.49634969525039191</v>
      </c>
      <c r="I542" s="94">
        <v>6.676487657904624</v>
      </c>
      <c r="J542" s="94">
        <v>1.0711051355153325</v>
      </c>
      <c r="K542" s="95">
        <v>40.82792049658299</v>
      </c>
      <c r="L542" s="94">
        <f t="shared" si="24"/>
        <v>0</v>
      </c>
      <c r="M542" s="94">
        <v>0</v>
      </c>
      <c r="N542" s="94">
        <v>0</v>
      </c>
      <c r="O542" s="96">
        <v>0</v>
      </c>
      <c r="P542" s="95">
        <v>0</v>
      </c>
      <c r="Q542" s="97">
        <f>+monthly_drivers_0!Q542*1.25</f>
        <v>3.125</v>
      </c>
    </row>
    <row r="543" spans="1:17" x14ac:dyDescent="0.25">
      <c r="A543" s="98">
        <f t="shared" si="25"/>
        <v>60632</v>
      </c>
      <c r="B543" s="98" t="str">
        <f t="shared" si="26"/>
        <v>Tracker</v>
      </c>
      <c r="C543" s="99">
        <v>30</v>
      </c>
      <c r="D543" s="100">
        <v>0.54240798652172095</v>
      </c>
      <c r="E543" s="100">
        <v>10.511628753662109</v>
      </c>
      <c r="F543" s="100">
        <v>1.2534788131713868</v>
      </c>
      <c r="G543" s="100">
        <v>0.76235007858276371</v>
      </c>
      <c r="H543" s="100">
        <v>0.43855875718593595</v>
      </c>
      <c r="I543" s="100">
        <v>6.3326108810901642</v>
      </c>
      <c r="J543" s="100">
        <v>1.0126682626605035</v>
      </c>
      <c r="K543" s="101">
        <v>36.974200912892819</v>
      </c>
      <c r="L543" s="102">
        <f t="shared" si="24"/>
        <v>0</v>
      </c>
      <c r="M543" s="102">
        <v>0</v>
      </c>
      <c r="N543" s="102">
        <v>0</v>
      </c>
      <c r="O543" s="103">
        <v>0</v>
      </c>
      <c r="P543" s="104">
        <v>0</v>
      </c>
      <c r="Q543" s="105">
        <f>+monthly_drivers_0!Q543*1.25</f>
        <v>3.125</v>
      </c>
    </row>
    <row r="544" spans="1:17" x14ac:dyDescent="0.25">
      <c r="A544" s="106">
        <f t="shared" si="25"/>
        <v>60663</v>
      </c>
      <c r="B544" s="106" t="str">
        <f t="shared" si="26"/>
        <v>Tracker</v>
      </c>
      <c r="C544" s="93">
        <v>30</v>
      </c>
      <c r="D544" s="94">
        <v>0.53962272417545309</v>
      </c>
      <c r="E544" s="94">
        <v>10.455793273925782</v>
      </c>
      <c r="F544" s="94">
        <v>1.2465945663452149</v>
      </c>
      <c r="G544" s="94">
        <v>0.75842930603027348</v>
      </c>
      <c r="H544" s="94">
        <v>0.43630705076456072</v>
      </c>
      <c r="I544" s="94">
        <v>6.2994762423038484</v>
      </c>
      <c r="J544" s="94">
        <v>1.0071041940748691</v>
      </c>
      <c r="K544" s="95">
        <v>36.94915642488003</v>
      </c>
      <c r="L544" s="94">
        <f t="shared" si="24"/>
        <v>0</v>
      </c>
      <c r="M544" s="94">
        <v>0</v>
      </c>
      <c r="N544" s="94">
        <v>0</v>
      </c>
      <c r="O544" s="96">
        <v>0</v>
      </c>
      <c r="P544" s="95">
        <v>0</v>
      </c>
      <c r="Q544" s="97">
        <f>+monthly_drivers_0!Q544*1.25</f>
        <v>3.125</v>
      </c>
    </row>
    <row r="545" spans="1:17" x14ac:dyDescent="0.25">
      <c r="A545" s="98">
        <f t="shared" si="25"/>
        <v>60691</v>
      </c>
      <c r="B545" s="98" t="str">
        <f t="shared" si="26"/>
        <v>Tracker</v>
      </c>
      <c r="C545" s="99">
        <v>30</v>
      </c>
      <c r="D545" s="100">
        <v>0.53685179984569542</v>
      </c>
      <c r="E545" s="100">
        <v>10.400243469238282</v>
      </c>
      <c r="F545" s="100">
        <v>1.2397456970214844</v>
      </c>
      <c r="G545" s="100">
        <v>0.75452870941162109</v>
      </c>
      <c r="H545" s="100">
        <v>0.43406693267822261</v>
      </c>
      <c r="I545" s="100">
        <v>6.2665105612277978</v>
      </c>
      <c r="J545" s="100">
        <v>1.0015687062740328</v>
      </c>
      <c r="K545" s="101">
        <v>36.924240699529655</v>
      </c>
      <c r="L545" s="102">
        <f t="shared" si="24"/>
        <v>0</v>
      </c>
      <c r="M545" s="102">
        <v>0</v>
      </c>
      <c r="N545" s="102">
        <v>0</v>
      </c>
      <c r="O545" s="103">
        <v>0</v>
      </c>
      <c r="P545" s="104">
        <v>0</v>
      </c>
      <c r="Q545" s="105">
        <f>+monthly_drivers_0!Q545*1.25</f>
        <v>3.125</v>
      </c>
    </row>
    <row r="546" spans="1:17" x14ac:dyDescent="0.25">
      <c r="A546" s="106">
        <f t="shared" si="25"/>
        <v>60722</v>
      </c>
      <c r="B546" s="106" t="str">
        <f t="shared" si="26"/>
        <v>Tracker</v>
      </c>
      <c r="C546" s="93">
        <v>30</v>
      </c>
      <c r="D546" s="94">
        <v>0.53409511077404015</v>
      </c>
      <c r="E546" s="94">
        <v>10.344977752685546</v>
      </c>
      <c r="F546" s="94">
        <v>1.2329320297241211</v>
      </c>
      <c r="G546" s="94">
        <v>0.75064816284179681</v>
      </c>
      <c r="H546" s="94">
        <v>0.43183832770586017</v>
      </c>
      <c r="I546" s="94">
        <v>6.2337128794193273</v>
      </c>
      <c r="J546" s="94">
        <v>0.99606168948113916</v>
      </c>
      <c r="K546" s="95">
        <v>36.899453077852733</v>
      </c>
      <c r="L546" s="94">
        <f t="shared" si="24"/>
        <v>0</v>
      </c>
      <c r="M546" s="94">
        <v>0</v>
      </c>
      <c r="N546" s="94">
        <v>0</v>
      </c>
      <c r="O546" s="96">
        <v>0</v>
      </c>
      <c r="P546" s="95">
        <v>0</v>
      </c>
      <c r="Q546" s="97">
        <f>+monthly_drivers_0!Q546*1.25</f>
        <v>3.125</v>
      </c>
    </row>
    <row r="547" spans="1:17" x14ac:dyDescent="0.25">
      <c r="A547" s="98">
        <f t="shared" si="25"/>
        <v>60752</v>
      </c>
      <c r="B547" s="98" t="str">
        <f t="shared" si="26"/>
        <v>Tracker</v>
      </c>
      <c r="C547" s="99">
        <v>30</v>
      </c>
      <c r="D547" s="100">
        <v>0.53135260355472558</v>
      </c>
      <c r="E547" s="100">
        <v>10.289994750976561</v>
      </c>
      <c r="F547" s="100">
        <v>1.2261534423828124</v>
      </c>
      <c r="G547" s="100">
        <v>0.74678757095336912</v>
      </c>
      <c r="H547" s="100">
        <v>0.42962117940187455</v>
      </c>
      <c r="I547" s="100">
        <v>6.2010829489231112</v>
      </c>
      <c r="J547" s="100">
        <v>0.99058299005031591</v>
      </c>
      <c r="K547" s="101">
        <v>36.874792986690998</v>
      </c>
      <c r="L547" s="102">
        <f t="shared" si="24"/>
        <v>0</v>
      </c>
      <c r="M547" s="102">
        <v>0</v>
      </c>
      <c r="N547" s="102">
        <v>0</v>
      </c>
      <c r="O547" s="103">
        <v>0</v>
      </c>
      <c r="P547" s="104">
        <v>0</v>
      </c>
      <c r="Q547" s="105">
        <f>+monthly_drivers_0!Q547*1.25</f>
        <v>3.125</v>
      </c>
    </row>
    <row r="548" spans="1:17" x14ac:dyDescent="0.25">
      <c r="A548" s="106">
        <f t="shared" si="25"/>
        <v>60783</v>
      </c>
      <c r="B548" s="106" t="str">
        <f t="shared" si="26"/>
        <v>Tracker</v>
      </c>
      <c r="C548" s="93">
        <v>30</v>
      </c>
      <c r="D548" s="94">
        <v>0.52862418639659881</v>
      </c>
      <c r="E548" s="94">
        <v>10.235292999267578</v>
      </c>
      <c r="F548" s="94">
        <v>1.2194096755981445</v>
      </c>
      <c r="G548" s="94">
        <v>0.7429468269348144</v>
      </c>
      <c r="H548" s="94">
        <v>0.4274154345095158</v>
      </c>
      <c r="I548" s="94">
        <v>6.1686190981864932</v>
      </c>
      <c r="J548" s="94">
        <v>0.9851324660629035</v>
      </c>
      <c r="K548" s="95">
        <v>36.850259749352936</v>
      </c>
      <c r="L548" s="94">
        <f t="shared" si="24"/>
        <v>0</v>
      </c>
      <c r="M548" s="94">
        <v>0</v>
      </c>
      <c r="N548" s="94">
        <v>0</v>
      </c>
      <c r="O548" s="96">
        <v>0</v>
      </c>
      <c r="P548" s="95">
        <v>0</v>
      </c>
      <c r="Q548" s="97">
        <f>+monthly_drivers_0!Q548*1.25</f>
        <v>3.125</v>
      </c>
    </row>
    <row r="549" spans="1:17" x14ac:dyDescent="0.25">
      <c r="A549" s="98">
        <f t="shared" si="25"/>
        <v>60813</v>
      </c>
      <c r="B549" s="98" t="str">
        <f t="shared" si="26"/>
        <v>Tracker</v>
      </c>
      <c r="C549" s="99">
        <v>30</v>
      </c>
      <c r="D549" s="100">
        <v>0.52590980994701386</v>
      </c>
      <c r="E549" s="100">
        <v>10.180870941162109</v>
      </c>
      <c r="F549" s="100">
        <v>1.2127005920410157</v>
      </c>
      <c r="G549" s="100">
        <v>0.73912584686279292</v>
      </c>
      <c r="H549" s="100">
        <v>0.4249832824319601</v>
      </c>
      <c r="I549" s="100">
        <v>6.1349271398782736</v>
      </c>
      <c r="J549" s="100">
        <v>0.97947278226912016</v>
      </c>
      <c r="K549" s="101">
        <v>36.825852614283569</v>
      </c>
      <c r="L549" s="102">
        <f t="shared" si="24"/>
        <v>0</v>
      </c>
      <c r="M549" s="102">
        <v>0</v>
      </c>
      <c r="N549" s="102">
        <v>0</v>
      </c>
      <c r="O549" s="103">
        <v>0</v>
      </c>
      <c r="P549" s="104">
        <v>0</v>
      </c>
      <c r="Q549" s="105">
        <f>+monthly_drivers_0!Q549*1.25</f>
        <v>3.125</v>
      </c>
    </row>
    <row r="550" spans="1:17" x14ac:dyDescent="0.25">
      <c r="A550" s="106">
        <f t="shared" si="25"/>
        <v>60844</v>
      </c>
      <c r="B550" s="106" t="str">
        <f t="shared" si="26"/>
        <v>Tracker</v>
      </c>
      <c r="C550" s="93">
        <v>30</v>
      </c>
      <c r="D550" s="94">
        <v>0.52320938241481796</v>
      </c>
      <c r="E550" s="94">
        <v>10.126727294921876</v>
      </c>
      <c r="F550" s="94">
        <v>1.2060260543823242</v>
      </c>
      <c r="G550" s="94">
        <v>0.73532452011108396</v>
      </c>
      <c r="H550" s="94">
        <v>0.42280138176679616</v>
      </c>
      <c r="I550" s="94">
        <v>6.102802296757698</v>
      </c>
      <c r="J550" s="94">
        <v>0.97407963503897188</v>
      </c>
      <c r="K550" s="95">
        <v>36.80157105278969</v>
      </c>
      <c r="L550" s="94">
        <f t="shared" si="24"/>
        <v>0</v>
      </c>
      <c r="M550" s="94">
        <v>0</v>
      </c>
      <c r="N550" s="94">
        <v>0</v>
      </c>
      <c r="O550" s="96">
        <v>0</v>
      </c>
      <c r="P550" s="95">
        <v>0</v>
      </c>
      <c r="Q550" s="97">
        <f>+monthly_drivers_0!Q550*1.25</f>
        <v>3.125</v>
      </c>
    </row>
    <row r="551" spans="1:17" x14ac:dyDescent="0.25">
      <c r="A551" s="98">
        <f t="shared" si="25"/>
        <v>60875</v>
      </c>
      <c r="B551" s="98" t="str">
        <f t="shared" si="26"/>
        <v>Tracker</v>
      </c>
      <c r="C551" s="99">
        <v>30</v>
      </c>
      <c r="D551" s="100">
        <v>0.45211421644687655</v>
      </c>
      <c r="E551" s="100">
        <v>9.4332393798828118</v>
      </c>
      <c r="F551" s="100">
        <v>1.1198169403076172</v>
      </c>
      <c r="G551" s="100">
        <v>0.69325551986694345</v>
      </c>
      <c r="H551" s="100">
        <v>0.36932422596216202</v>
      </c>
      <c r="I551" s="100">
        <v>5.7201122982501982</v>
      </c>
      <c r="J551" s="100">
        <v>0.90903753887116912</v>
      </c>
      <c r="K551" s="101">
        <v>32.932515597105031</v>
      </c>
      <c r="L551" s="102">
        <f t="shared" si="24"/>
        <v>0</v>
      </c>
      <c r="M551" s="102">
        <v>0</v>
      </c>
      <c r="N551" s="102">
        <v>0</v>
      </c>
      <c r="O551" s="103">
        <v>0</v>
      </c>
      <c r="P551" s="104">
        <v>0</v>
      </c>
      <c r="Q551" s="105">
        <f>+monthly_drivers_0!Q551*1.25</f>
        <v>3.125</v>
      </c>
    </row>
    <row r="552" spans="1:17" x14ac:dyDescent="0.25">
      <c r="A552" s="106">
        <f t="shared" si="25"/>
        <v>60905</v>
      </c>
      <c r="B552" s="106" t="str">
        <f t="shared" si="26"/>
        <v>Tracker</v>
      </c>
      <c r="C552" s="93">
        <v>30</v>
      </c>
      <c r="D552" s="94">
        <v>0.40379574429988863</v>
      </c>
      <c r="E552" s="94">
        <v>8.3575503540039069</v>
      </c>
      <c r="F552" s="94">
        <v>0.98606186676025398</v>
      </c>
      <c r="G552" s="94">
        <v>0.57659972381591795</v>
      </c>
      <c r="H552" s="94">
        <v>0.33293039791285989</v>
      </c>
      <c r="I552" s="94">
        <v>5.1278588324785233</v>
      </c>
      <c r="J552" s="94">
        <v>0.80833795866370206</v>
      </c>
      <c r="K552" s="95">
        <v>28.865736053645616</v>
      </c>
      <c r="L552" s="94">
        <f t="shared" si="24"/>
        <v>0</v>
      </c>
      <c r="M552" s="94">
        <v>0</v>
      </c>
      <c r="N552" s="94">
        <v>0</v>
      </c>
      <c r="O552" s="96">
        <v>0</v>
      </c>
      <c r="P552" s="95">
        <v>0</v>
      </c>
      <c r="Q552" s="97">
        <f>+monthly_drivers_0!Q552*1.25</f>
        <v>3.125</v>
      </c>
    </row>
    <row r="553" spans="1:17" x14ac:dyDescent="0.25">
      <c r="A553" s="98">
        <f t="shared" si="25"/>
        <v>60936</v>
      </c>
      <c r="B553" s="98" t="str">
        <f t="shared" si="26"/>
        <v>Tracker</v>
      </c>
      <c r="C553" s="99">
        <v>30</v>
      </c>
      <c r="D553" s="100">
        <v>0.40172334170341489</v>
      </c>
      <c r="E553" s="100">
        <v>8.3135611572265624</v>
      </c>
      <c r="F553" s="100">
        <v>0.98065016174316399</v>
      </c>
      <c r="G553" s="100">
        <v>0.57363427734375005</v>
      </c>
      <c r="H553" s="100">
        <v>0.33122191525995731</v>
      </c>
      <c r="I553" s="100">
        <v>5.1013380297422408</v>
      </c>
      <c r="J553" s="100">
        <v>0.80389788264036188</v>
      </c>
      <c r="K553" s="101">
        <v>28.846237087786204</v>
      </c>
      <c r="L553" s="102">
        <f t="shared" si="24"/>
        <v>0</v>
      </c>
      <c r="M553" s="102">
        <v>0</v>
      </c>
      <c r="N553" s="102">
        <v>0</v>
      </c>
      <c r="O553" s="103">
        <v>0</v>
      </c>
      <c r="P553" s="104">
        <v>0</v>
      </c>
      <c r="Q553" s="105">
        <f>+monthly_drivers_0!Q553*1.25</f>
        <v>3.125</v>
      </c>
    </row>
    <row r="554" spans="1:17" x14ac:dyDescent="0.25">
      <c r="A554" s="106">
        <f t="shared" si="25"/>
        <v>60966</v>
      </c>
      <c r="B554" s="106" t="str">
        <f t="shared" si="26"/>
        <v>Tracker</v>
      </c>
      <c r="C554" s="93">
        <v>30</v>
      </c>
      <c r="D554" s="94">
        <v>0.39966159975528714</v>
      </c>
      <c r="E554" s="94">
        <v>8.2697968444824212</v>
      </c>
      <c r="F554" s="94">
        <v>0.97526629638671869</v>
      </c>
      <c r="G554" s="94">
        <v>0.57068405914306641</v>
      </c>
      <c r="H554" s="94">
        <v>0.32952222765982153</v>
      </c>
      <c r="I554" s="94">
        <v>5.0749522266387945</v>
      </c>
      <c r="J554" s="94">
        <v>0.79948065370321264</v>
      </c>
      <c r="K554" s="95">
        <v>28.826838452756412</v>
      </c>
      <c r="L554" s="94">
        <f t="shared" si="24"/>
        <v>0</v>
      </c>
      <c r="M554" s="94">
        <v>0</v>
      </c>
      <c r="N554" s="94">
        <v>0</v>
      </c>
      <c r="O554" s="96">
        <v>0</v>
      </c>
      <c r="P554" s="95">
        <v>0</v>
      </c>
      <c r="Q554" s="97">
        <f>+monthly_drivers_0!Q554*1.25</f>
        <v>3.125</v>
      </c>
    </row>
    <row r="555" spans="1:17" x14ac:dyDescent="0.25">
      <c r="A555" s="98">
        <f t="shared" si="25"/>
        <v>60997</v>
      </c>
      <c r="B555" s="98" t="str">
        <f t="shared" si="26"/>
        <v>Tracker</v>
      </c>
      <c r="C555" s="99">
        <v>30</v>
      </c>
      <c r="D555" s="100">
        <v>0.39761045384407045</v>
      </c>
      <c r="E555" s="100">
        <v>8.2262562561035164</v>
      </c>
      <c r="F555" s="100">
        <v>0.96991011047363285</v>
      </c>
      <c r="G555" s="100">
        <v>0.56774902343750011</v>
      </c>
      <c r="H555" s="100">
        <v>0.32783125895261767</v>
      </c>
      <c r="I555" s="100">
        <v>5.0487009475231179</v>
      </c>
      <c r="J555" s="100">
        <v>0.79508611698448672</v>
      </c>
      <c r="K555" s="101">
        <v>28.807539603710179</v>
      </c>
      <c r="L555" s="102">
        <f t="shared" si="24"/>
        <v>0</v>
      </c>
      <c r="M555" s="102">
        <v>0</v>
      </c>
      <c r="N555" s="102">
        <v>0</v>
      </c>
      <c r="O555" s="103">
        <v>0</v>
      </c>
      <c r="P555" s="104">
        <v>0</v>
      </c>
      <c r="Q555" s="105">
        <f>+monthly_drivers_0!Q555*1.25</f>
        <v>3.125</v>
      </c>
    </row>
    <row r="556" spans="1:17" x14ac:dyDescent="0.25">
      <c r="A556" s="106">
        <f t="shared" si="25"/>
        <v>61028</v>
      </c>
      <c r="B556" s="106" t="str">
        <f t="shared" si="26"/>
        <v>Tracker</v>
      </c>
      <c r="C556" s="93">
        <v>30</v>
      </c>
      <c r="D556" s="94">
        <v>0.39556985414028162</v>
      </c>
      <c r="E556" s="94">
        <v>8.182937927246094</v>
      </c>
      <c r="F556" s="94">
        <v>0.96458148956298828</v>
      </c>
      <c r="G556" s="94">
        <v>0.56482907867431642</v>
      </c>
      <c r="H556" s="94">
        <v>0.32614899960160254</v>
      </c>
      <c r="I556" s="94">
        <v>5.0225832064151765</v>
      </c>
      <c r="J556" s="94">
        <v>0.79071419340372073</v>
      </c>
      <c r="K556" s="95">
        <v>28.7883400105238</v>
      </c>
      <c r="L556" s="94">
        <f t="shared" si="24"/>
        <v>0</v>
      </c>
      <c r="M556" s="94">
        <v>0</v>
      </c>
      <c r="N556" s="94">
        <v>0</v>
      </c>
      <c r="O556" s="96">
        <v>0</v>
      </c>
      <c r="P556" s="95">
        <v>0</v>
      </c>
      <c r="Q556" s="97">
        <f>+monthly_drivers_0!Q556*1.25</f>
        <v>3.125</v>
      </c>
    </row>
    <row r="557" spans="1:17" x14ac:dyDescent="0.25">
      <c r="A557" s="98">
        <f t="shared" si="25"/>
        <v>61056</v>
      </c>
      <c r="B557" s="98" t="str">
        <f t="shared" si="26"/>
        <v>Tracker</v>
      </c>
      <c r="C557" s="99">
        <v>30</v>
      </c>
      <c r="D557" s="100">
        <v>0.39353973960876465</v>
      </c>
      <c r="E557" s="100">
        <v>8.1398409423828131</v>
      </c>
      <c r="F557" s="100">
        <v>0.95928025817871099</v>
      </c>
      <c r="G557" s="100">
        <v>0.56192415237426763</v>
      </c>
      <c r="H557" s="100">
        <v>0.32447537665069104</v>
      </c>
      <c r="I557" s="100">
        <v>4.9965986614227296</v>
      </c>
      <c r="J557" s="100">
        <v>0.78636474865674977</v>
      </c>
      <c r="K557" s="101">
        <v>28.769239076435571</v>
      </c>
      <c r="L557" s="102">
        <f t="shared" si="24"/>
        <v>0</v>
      </c>
      <c r="M557" s="102">
        <v>0</v>
      </c>
      <c r="N557" s="102">
        <v>0</v>
      </c>
      <c r="O557" s="103">
        <v>0</v>
      </c>
      <c r="P557" s="104">
        <v>0</v>
      </c>
      <c r="Q557" s="105">
        <f>+monthly_drivers_0!Q557*1.25</f>
        <v>3.125</v>
      </c>
    </row>
    <row r="558" spans="1:17" x14ac:dyDescent="0.25">
      <c r="A558" s="106">
        <f t="shared" si="25"/>
        <v>61087</v>
      </c>
      <c r="B558" s="106" t="str">
        <f t="shared" si="26"/>
        <v>Tracker</v>
      </c>
      <c r="C558" s="93">
        <v>30</v>
      </c>
      <c r="D558" s="94">
        <v>0.39152006840705872</v>
      </c>
      <c r="E558" s="94">
        <v>8.09696401977539</v>
      </c>
      <c r="F558" s="94">
        <v>0.954006301879883</v>
      </c>
      <c r="G558" s="94">
        <v>0.55903416824340824</v>
      </c>
      <c r="H558" s="94">
        <v>0.32281037154793735</v>
      </c>
      <c r="I558" s="94">
        <v>4.9707464168071755</v>
      </c>
      <c r="J558" s="94">
        <v>0.78203770689666263</v>
      </c>
      <c r="K558" s="95">
        <v>28.750236384391787</v>
      </c>
      <c r="L558" s="94">
        <f t="shared" si="24"/>
        <v>0</v>
      </c>
      <c r="M558" s="94">
        <v>0</v>
      </c>
      <c r="N558" s="94">
        <v>0</v>
      </c>
      <c r="O558" s="96">
        <v>0</v>
      </c>
      <c r="P558" s="95">
        <v>0</v>
      </c>
      <c r="Q558" s="97">
        <f>+monthly_drivers_0!Q558*1.25</f>
        <v>3.125</v>
      </c>
    </row>
    <row r="559" spans="1:17" x14ac:dyDescent="0.25">
      <c r="A559" s="98">
        <f t="shared" si="25"/>
        <v>61117</v>
      </c>
      <c r="B559" s="98" t="str">
        <f t="shared" si="26"/>
        <v>Tracker</v>
      </c>
      <c r="C559" s="99">
        <v>30</v>
      </c>
      <c r="D559" s="100">
        <v>0.38951077950000756</v>
      </c>
      <c r="E559" s="100">
        <v>8.0543061218261709</v>
      </c>
      <c r="F559" s="100">
        <v>0.94875947570800778</v>
      </c>
      <c r="G559" s="100">
        <v>0.55615904235839841</v>
      </c>
      <c r="H559" s="100">
        <v>0.32115391896665096</v>
      </c>
      <c r="I559" s="100">
        <v>4.9450256669521337</v>
      </c>
      <c r="J559" s="100">
        <v>0.77773288878798486</v>
      </c>
      <c r="K559" s="101">
        <v>28.731331436693672</v>
      </c>
      <c r="L559" s="102">
        <f t="shared" si="24"/>
        <v>0</v>
      </c>
      <c r="M559" s="102">
        <v>0</v>
      </c>
      <c r="N559" s="102">
        <v>0</v>
      </c>
      <c r="O559" s="103">
        <v>0</v>
      </c>
      <c r="P559" s="104">
        <v>0</v>
      </c>
      <c r="Q559" s="105">
        <f>+monthly_drivers_0!Q559*1.25</f>
        <v>3.125</v>
      </c>
    </row>
    <row r="560" spans="1:17" x14ac:dyDescent="0.25">
      <c r="A560" s="106">
        <f t="shared" si="25"/>
        <v>61148</v>
      </c>
      <c r="B560" s="106" t="str">
        <f t="shared" si="26"/>
        <v>Tracker</v>
      </c>
      <c r="C560" s="93">
        <v>30</v>
      </c>
      <c r="D560" s="94">
        <v>0.38751181924343103</v>
      </c>
      <c r="E560" s="94">
        <v>8.0118660278320313</v>
      </c>
      <c r="F560" s="94">
        <v>0.94353958892822265</v>
      </c>
      <c r="G560" s="94">
        <v>0.55329870223999023</v>
      </c>
      <c r="H560" s="94">
        <v>0.31950598303973676</v>
      </c>
      <c r="I560" s="94">
        <v>4.9194359278678892</v>
      </c>
      <c r="J560" s="94">
        <v>0.77345019537210469</v>
      </c>
      <c r="K560" s="95">
        <v>28.712523748159413</v>
      </c>
      <c r="L560" s="94">
        <f t="shared" si="24"/>
        <v>0</v>
      </c>
      <c r="M560" s="94">
        <v>0</v>
      </c>
      <c r="N560" s="94">
        <v>0</v>
      </c>
      <c r="O560" s="96">
        <v>0</v>
      </c>
      <c r="P560" s="95">
        <v>0</v>
      </c>
      <c r="Q560" s="97">
        <f>+monthly_drivers_0!Q560*1.25</f>
        <v>3.125</v>
      </c>
    </row>
    <row r="561" spans="1:17" x14ac:dyDescent="0.25">
      <c r="A561" s="98">
        <f t="shared" si="25"/>
        <v>61178</v>
      </c>
      <c r="B561" s="98" t="str">
        <f t="shared" si="26"/>
        <v>Tracker</v>
      </c>
      <c r="C561" s="99">
        <v>30</v>
      </c>
      <c r="D561" s="100">
        <v>0.38552313828468326</v>
      </c>
      <c r="E561" s="100">
        <v>7.9696428527832035</v>
      </c>
      <c r="F561" s="100">
        <v>0.93834658813476568</v>
      </c>
      <c r="G561" s="100">
        <v>0.55045307159423817</v>
      </c>
      <c r="H561" s="100">
        <v>0.31771305201947692</v>
      </c>
      <c r="I561" s="100">
        <v>4.8907263212203977</v>
      </c>
      <c r="J561" s="100">
        <v>0.76863654787838465</v>
      </c>
      <c r="K561" s="101">
        <v>28.693812831580644</v>
      </c>
      <c r="L561" s="102">
        <f t="shared" si="24"/>
        <v>0</v>
      </c>
      <c r="M561" s="102">
        <v>0</v>
      </c>
      <c r="N561" s="102">
        <v>0</v>
      </c>
      <c r="O561" s="103">
        <v>0</v>
      </c>
      <c r="P561" s="104">
        <v>0</v>
      </c>
      <c r="Q561" s="105">
        <f>+monthly_drivers_0!Q561*1.25</f>
        <v>3.125</v>
      </c>
    </row>
    <row r="562" spans="1:17" x14ac:dyDescent="0.25">
      <c r="A562" s="106">
        <f t="shared" si="25"/>
        <v>61209</v>
      </c>
      <c r="B562" s="106" t="str">
        <f t="shared" si="26"/>
        <v>Tracker</v>
      </c>
      <c r="C562" s="93">
        <v>30</v>
      </c>
      <c r="D562" s="94">
        <v>0.38354468321800228</v>
      </c>
      <c r="E562" s="94">
        <v>7.9276353759765623</v>
      </c>
      <c r="F562" s="94">
        <v>0.93318030548095698</v>
      </c>
      <c r="G562" s="94">
        <v>0.54762207794189455</v>
      </c>
      <c r="H562" s="94">
        <v>0.31608280664682387</v>
      </c>
      <c r="I562" s="94">
        <v>4.8654147210121153</v>
      </c>
      <c r="J562" s="94">
        <v>0.76440090262889859</v>
      </c>
      <c r="K562" s="95">
        <v>28.675198088526731</v>
      </c>
      <c r="L562" s="94">
        <f t="shared" si="24"/>
        <v>0</v>
      </c>
      <c r="M562" s="94">
        <v>0</v>
      </c>
      <c r="N562" s="94">
        <v>0</v>
      </c>
      <c r="O562" s="96">
        <v>0</v>
      </c>
      <c r="P562" s="95">
        <v>0</v>
      </c>
      <c r="Q562" s="97">
        <f>+monthly_drivers_0!Q562*1.25</f>
        <v>3.125</v>
      </c>
    </row>
    <row r="563" spans="1:17" x14ac:dyDescent="0.25">
      <c r="A563" s="98">
        <f t="shared" si="25"/>
        <v>61240</v>
      </c>
      <c r="B563" s="98" t="str">
        <f t="shared" si="26"/>
        <v>Tracker</v>
      </c>
      <c r="C563" s="99">
        <v>30</v>
      </c>
      <c r="D563" s="100">
        <v>0.32697584497928617</v>
      </c>
      <c r="E563" s="100">
        <v>7.0348998413085937</v>
      </c>
      <c r="F563" s="100">
        <v>0.82218334197998055</v>
      </c>
      <c r="G563" s="100">
        <v>0.47486869430541989</v>
      </c>
      <c r="H563" s="100">
        <v>0.27351052848994728</v>
      </c>
      <c r="I563" s="100">
        <v>4.3736274361610414</v>
      </c>
      <c r="J563" s="100">
        <v>0.68079413531720645</v>
      </c>
      <c r="K563" s="101">
        <v>24.748470743894579</v>
      </c>
      <c r="L563" s="102">
        <f t="shared" si="24"/>
        <v>0</v>
      </c>
      <c r="M563" s="102">
        <v>0</v>
      </c>
      <c r="N563" s="102">
        <v>0</v>
      </c>
      <c r="O563" s="103">
        <v>0</v>
      </c>
      <c r="P563" s="104">
        <v>0</v>
      </c>
      <c r="Q563" s="105">
        <f>+monthly_drivers_0!Q563*1.25</f>
        <v>3.125</v>
      </c>
    </row>
    <row r="564" spans="1:17" x14ac:dyDescent="0.25">
      <c r="A564" s="106">
        <f t="shared" si="25"/>
        <v>61270</v>
      </c>
      <c r="B564" s="106" t="str">
        <f t="shared" si="26"/>
        <v>Tracker</v>
      </c>
      <c r="C564" s="93">
        <v>30</v>
      </c>
      <c r="D564" s="94">
        <v>0.26539165115356445</v>
      </c>
      <c r="E564" s="94">
        <v>6.220475677490235</v>
      </c>
      <c r="F564" s="94">
        <v>0.72092814636230473</v>
      </c>
      <c r="G564" s="94">
        <v>0.41618483352661134</v>
      </c>
      <c r="H564" s="94">
        <v>0.22717747659981252</v>
      </c>
      <c r="I564" s="94">
        <v>3.9247926044464112</v>
      </c>
      <c r="J564" s="94">
        <v>0.60449554036557684</v>
      </c>
      <c r="K564" s="95">
        <v>20.845554056286808</v>
      </c>
      <c r="L564" s="94">
        <f t="shared" si="24"/>
        <v>0</v>
      </c>
      <c r="M564" s="94">
        <v>0</v>
      </c>
      <c r="N564" s="94">
        <v>0</v>
      </c>
      <c r="O564" s="96">
        <v>0</v>
      </c>
      <c r="P564" s="95">
        <v>0</v>
      </c>
      <c r="Q564" s="97">
        <f>+monthly_drivers_0!Q564*1.25</f>
        <v>3.125</v>
      </c>
    </row>
    <row r="565" spans="1:17" x14ac:dyDescent="0.25">
      <c r="A565" s="98">
        <f t="shared" si="25"/>
        <v>61301</v>
      </c>
      <c r="B565" s="98" t="str">
        <f t="shared" si="26"/>
        <v>Tracker</v>
      </c>
      <c r="C565" s="99">
        <v>30</v>
      </c>
      <c r="D565" s="100">
        <v>0.26403102016448976</v>
      </c>
      <c r="E565" s="100">
        <v>6.188241333007813</v>
      </c>
      <c r="F565" s="100">
        <v>0.71697730255126957</v>
      </c>
      <c r="G565" s="100">
        <v>0.41404438781738279</v>
      </c>
      <c r="H565" s="100">
        <v>0.22601285409927369</v>
      </c>
      <c r="I565" s="100">
        <v>3.904873493075371</v>
      </c>
      <c r="J565" s="100">
        <v>0.60117702126502981</v>
      </c>
      <c r="K565" s="101">
        <v>20.831146618962286</v>
      </c>
      <c r="L565" s="102">
        <f t="shared" si="24"/>
        <v>0</v>
      </c>
      <c r="M565" s="102">
        <v>0</v>
      </c>
      <c r="N565" s="102">
        <v>0</v>
      </c>
      <c r="O565" s="103">
        <v>0</v>
      </c>
      <c r="P565" s="104">
        <v>0</v>
      </c>
      <c r="Q565" s="105">
        <f>+monthly_drivers_0!Q565*1.25</f>
        <v>3.125</v>
      </c>
    </row>
    <row r="566" spans="1:17" x14ac:dyDescent="0.25">
      <c r="A566" s="106">
        <f t="shared" si="25"/>
        <v>61331</v>
      </c>
      <c r="B566" s="106" t="str">
        <f t="shared" si="26"/>
        <v>Tracker</v>
      </c>
      <c r="C566" s="93">
        <v>30</v>
      </c>
      <c r="D566" s="94">
        <v>0.21491645097732545</v>
      </c>
      <c r="E566" s="94">
        <v>5.1468212890625002</v>
      </c>
      <c r="F566" s="94">
        <v>0.58748359680175777</v>
      </c>
      <c r="G566" s="94">
        <v>0.28018264389038089</v>
      </c>
      <c r="H566" s="94">
        <v>0.18903350763022897</v>
      </c>
      <c r="I566" s="94">
        <v>3.3315900756120689</v>
      </c>
      <c r="J566" s="94">
        <v>0.50370319131016728</v>
      </c>
      <c r="K566" s="95">
        <v>16.761399611592292</v>
      </c>
      <c r="L566" s="94">
        <f t="shared" si="24"/>
        <v>0</v>
      </c>
      <c r="M566" s="94">
        <v>0</v>
      </c>
      <c r="N566" s="94">
        <v>0</v>
      </c>
      <c r="O566" s="96">
        <v>0</v>
      </c>
      <c r="P566" s="95">
        <v>0</v>
      </c>
      <c r="Q566" s="97">
        <f>+monthly_drivers_0!Q566*1.25</f>
        <v>3.125</v>
      </c>
    </row>
    <row r="567" spans="1:17" x14ac:dyDescent="0.25">
      <c r="A567" s="98">
        <f t="shared" si="25"/>
        <v>61362</v>
      </c>
      <c r="B567" s="98" t="str">
        <f t="shared" si="26"/>
        <v>Tracker</v>
      </c>
      <c r="C567" s="99">
        <v>30</v>
      </c>
      <c r="D567" s="100">
        <v>0.21381540727615361</v>
      </c>
      <c r="E567" s="100">
        <v>5.120496704101563</v>
      </c>
      <c r="F567" s="100">
        <v>0.58426766204833991</v>
      </c>
      <c r="G567" s="100">
        <v>0.27874166107177734</v>
      </c>
      <c r="H567" s="100">
        <v>0.18806504601240154</v>
      </c>
      <c r="I567" s="100">
        <v>3.3149336063861847</v>
      </c>
      <c r="J567" s="100">
        <v>0.5009395087212325</v>
      </c>
      <c r="K567" s="101">
        <v>16.749918868541716</v>
      </c>
      <c r="L567" s="102">
        <f t="shared" si="24"/>
        <v>0</v>
      </c>
      <c r="M567" s="102">
        <v>0</v>
      </c>
      <c r="N567" s="102">
        <v>0</v>
      </c>
      <c r="O567" s="103">
        <v>0</v>
      </c>
      <c r="P567" s="104">
        <v>0</v>
      </c>
      <c r="Q567" s="105">
        <f>+monthly_drivers_0!Q567*1.25</f>
        <v>3.125</v>
      </c>
    </row>
    <row r="568" spans="1:17" x14ac:dyDescent="0.25">
      <c r="A568" s="106">
        <f t="shared" si="25"/>
        <v>61393</v>
      </c>
      <c r="B568" s="106" t="str">
        <f t="shared" si="26"/>
        <v>Tracker</v>
      </c>
      <c r="C568" s="93">
        <v>30</v>
      </c>
      <c r="D568" s="94">
        <v>0.2127200230360031</v>
      </c>
      <c r="E568" s="94">
        <v>5.094306091308594</v>
      </c>
      <c r="F568" s="94">
        <v>0.58106826782226562</v>
      </c>
      <c r="G568" s="94">
        <v>0.27730809402465822</v>
      </c>
      <c r="H568" s="94">
        <v>0.18710156390070914</v>
      </c>
      <c r="I568" s="94">
        <v>3.298361617684364</v>
      </c>
      <c r="J568" s="94">
        <v>0.49819004660844807</v>
      </c>
      <c r="K568" s="95">
        <v>16.738497273683546</v>
      </c>
      <c r="L568" s="94">
        <f t="shared" si="24"/>
        <v>0</v>
      </c>
      <c r="M568" s="94">
        <v>0</v>
      </c>
      <c r="N568" s="94">
        <v>0</v>
      </c>
      <c r="O568" s="96">
        <v>0</v>
      </c>
      <c r="P568" s="95">
        <v>0</v>
      </c>
      <c r="Q568" s="97">
        <f>+monthly_drivers_0!Q568*1.25</f>
        <v>3.125</v>
      </c>
    </row>
    <row r="569" spans="1:17" x14ac:dyDescent="0.25">
      <c r="A569" s="98">
        <f t="shared" si="25"/>
        <v>61422</v>
      </c>
      <c r="B569" s="98" t="str">
        <f t="shared" si="26"/>
        <v>Tracker</v>
      </c>
      <c r="C569" s="99">
        <v>30</v>
      </c>
      <c r="D569" s="100">
        <v>0.21163026797771456</v>
      </c>
      <c r="E569" s="100">
        <v>5.0682486572265626</v>
      </c>
      <c r="F569" s="100">
        <v>0.57788533020019528</v>
      </c>
      <c r="G569" s="100">
        <v>0.27588189315795897</v>
      </c>
      <c r="H569" s="100">
        <v>0.18614303170144558</v>
      </c>
      <c r="I569" s="100">
        <v>3.2818734421730045</v>
      </c>
      <c r="J569" s="100">
        <v>0.49545470894873145</v>
      </c>
      <c r="K569" s="101">
        <v>16.727134314477443</v>
      </c>
      <c r="L569" s="102">
        <f t="shared" si="24"/>
        <v>0</v>
      </c>
      <c r="M569" s="102">
        <v>0</v>
      </c>
      <c r="N569" s="102">
        <v>0</v>
      </c>
      <c r="O569" s="103">
        <v>0</v>
      </c>
      <c r="P569" s="104">
        <v>0</v>
      </c>
      <c r="Q569" s="105">
        <f>+monthly_drivers_0!Q569*1.25</f>
        <v>3.125</v>
      </c>
    </row>
    <row r="570" spans="1:17" x14ac:dyDescent="0.25">
      <c r="A570" s="106">
        <f t="shared" si="25"/>
        <v>61453</v>
      </c>
      <c r="B570" s="106" t="str">
        <f t="shared" si="26"/>
        <v>Tracker</v>
      </c>
      <c r="C570" s="93">
        <v>30</v>
      </c>
      <c r="D570" s="94">
        <v>0.21054611122608183</v>
      </c>
      <c r="E570" s="94">
        <v>5.0423236083984371</v>
      </c>
      <c r="F570" s="94">
        <v>0.57471876525878907</v>
      </c>
      <c r="G570" s="94">
        <v>0.27446303558349611</v>
      </c>
      <c r="H570" s="94">
        <v>0.18518942317366599</v>
      </c>
      <c r="I570" s="94">
        <v>3.2654686564207078</v>
      </c>
      <c r="J570" s="94">
        <v>0.49273345793783663</v>
      </c>
      <c r="K570" s="95">
        <v>16.715829802870751</v>
      </c>
      <c r="L570" s="94">
        <f t="shared" si="24"/>
        <v>0</v>
      </c>
      <c r="M570" s="94">
        <v>0</v>
      </c>
      <c r="N570" s="94">
        <v>0</v>
      </c>
      <c r="O570" s="96">
        <v>0</v>
      </c>
      <c r="P570" s="95">
        <v>0</v>
      </c>
      <c r="Q570" s="97">
        <f>+monthly_drivers_0!Q570*1.25</f>
        <v>3.125</v>
      </c>
    </row>
    <row r="571" spans="1:17" x14ac:dyDescent="0.25">
      <c r="A571" s="98">
        <f t="shared" si="25"/>
        <v>61483</v>
      </c>
      <c r="B571" s="98" t="str">
        <f t="shared" si="26"/>
        <v>Tracker</v>
      </c>
      <c r="C571" s="99">
        <v>30</v>
      </c>
      <c r="D571" s="100">
        <v>0.20946752643585204</v>
      </c>
      <c r="E571" s="100">
        <v>5.0165304870605469</v>
      </c>
      <c r="F571" s="100">
        <v>0.57156847381591802</v>
      </c>
      <c r="G571" s="100">
        <v>0.27305146408081055</v>
      </c>
      <c r="H571" s="100">
        <v>0.1819359565973282</v>
      </c>
      <c r="I571" s="100">
        <v>3.215093700885773</v>
      </c>
      <c r="J571" s="100">
        <v>0.48423201847076414</v>
      </c>
      <c r="K571" s="101">
        <v>16.70458344364166</v>
      </c>
      <c r="L571" s="102">
        <f t="shared" si="24"/>
        <v>0</v>
      </c>
      <c r="M571" s="102">
        <v>0</v>
      </c>
      <c r="N571" s="102">
        <v>0</v>
      </c>
      <c r="O571" s="103">
        <v>0</v>
      </c>
      <c r="P571" s="104">
        <v>0</v>
      </c>
      <c r="Q571" s="105">
        <f>+monthly_drivers_0!Q571*1.25</f>
        <v>3.125</v>
      </c>
    </row>
    <row r="572" spans="1:17" x14ac:dyDescent="0.25">
      <c r="A572" s="106">
        <f t="shared" si="25"/>
        <v>61514</v>
      </c>
      <c r="B572" s="106" t="str">
        <f t="shared" si="26"/>
        <v>Tracker</v>
      </c>
      <c r="C572" s="93">
        <v>30</v>
      </c>
      <c r="D572" s="94">
        <v>0.208394486784935</v>
      </c>
      <c r="E572" s="94">
        <v>4.9908685607910153</v>
      </c>
      <c r="F572" s="94">
        <v>0.56843438720703121</v>
      </c>
      <c r="G572" s="94">
        <v>0.27164716339111328</v>
      </c>
      <c r="H572" s="94">
        <v>0.18100397640466689</v>
      </c>
      <c r="I572" s="94">
        <v>3.1990489517450333</v>
      </c>
      <c r="J572" s="94">
        <v>0.48157170623540879</v>
      </c>
      <c r="K572" s="95">
        <v>16.69339487594366</v>
      </c>
      <c r="L572" s="94">
        <f t="shared" si="24"/>
        <v>0</v>
      </c>
      <c r="M572" s="94">
        <v>0</v>
      </c>
      <c r="N572" s="94">
        <v>0</v>
      </c>
      <c r="O572" s="96">
        <v>0</v>
      </c>
      <c r="P572" s="95">
        <v>0</v>
      </c>
      <c r="Q572" s="97">
        <f>+monthly_drivers_0!Q572*1.25</f>
        <v>3.125</v>
      </c>
    </row>
    <row r="573" spans="1:17" x14ac:dyDescent="0.25">
      <c r="A573" s="98">
        <f t="shared" si="25"/>
        <v>61544</v>
      </c>
      <c r="B573" s="98" t="str">
        <f t="shared" si="26"/>
        <v>Tracker</v>
      </c>
      <c r="C573" s="99">
        <v>30</v>
      </c>
      <c r="D573" s="100">
        <v>0.20732696545124055</v>
      </c>
      <c r="E573" s="100">
        <v>4.9653372192382816</v>
      </c>
      <c r="F573" s="100">
        <v>0.56531642913818358</v>
      </c>
      <c r="G573" s="100">
        <v>0.2702500801086426</v>
      </c>
      <c r="H573" s="100">
        <v>0.18007679550349714</v>
      </c>
      <c r="I573" s="100">
        <v>3.1830853204727179</v>
      </c>
      <c r="J573" s="100">
        <v>0.47892507424950603</v>
      </c>
      <c r="K573" s="101">
        <v>16.682263941049573</v>
      </c>
      <c r="L573" s="102">
        <f t="shared" si="24"/>
        <v>0</v>
      </c>
      <c r="M573" s="102">
        <v>0</v>
      </c>
      <c r="N573" s="102">
        <v>0</v>
      </c>
      <c r="O573" s="103">
        <v>0</v>
      </c>
      <c r="P573" s="104">
        <v>0</v>
      </c>
      <c r="Q573" s="105">
        <f>+monthly_drivers_0!Q573*1.25</f>
        <v>3.125</v>
      </c>
    </row>
    <row r="574" spans="1:17" x14ac:dyDescent="0.25">
      <c r="A574" s="106">
        <f t="shared" si="25"/>
        <v>61575</v>
      </c>
      <c r="B574" s="106" t="str">
        <f t="shared" si="26"/>
        <v>Tracker</v>
      </c>
      <c r="C574" s="93">
        <v>30</v>
      </c>
      <c r="D574" s="94">
        <v>0.20626492440700531</v>
      </c>
      <c r="E574" s="94">
        <v>4.9399355773925793</v>
      </c>
      <c r="F574" s="94">
        <v>0.56221450805664064</v>
      </c>
      <c r="G574" s="94">
        <v>0.26886017990112304</v>
      </c>
      <c r="H574" s="94">
        <v>0.17915437343716623</v>
      </c>
      <c r="I574" s="94">
        <v>3.1672025648355482</v>
      </c>
      <c r="J574" s="94">
        <v>0.47629207491874698</v>
      </c>
      <c r="K574" s="95">
        <v>16.671190159738064</v>
      </c>
      <c r="L574" s="94">
        <f t="shared" si="24"/>
        <v>0</v>
      </c>
      <c r="M574" s="94">
        <v>0</v>
      </c>
      <c r="N574" s="94">
        <v>0</v>
      </c>
      <c r="O574" s="96">
        <v>0</v>
      </c>
      <c r="P574" s="95">
        <v>0</v>
      </c>
      <c r="Q574" s="97">
        <f>+monthly_drivers_0!Q574*1.25</f>
        <v>3.125</v>
      </c>
    </row>
    <row r="575" spans="1:17" x14ac:dyDescent="0.25">
      <c r="A575" s="98">
        <f t="shared" si="25"/>
        <v>61606</v>
      </c>
      <c r="B575" s="98" t="str">
        <f t="shared" si="26"/>
        <v>Tracker</v>
      </c>
      <c r="C575" s="99">
        <v>30</v>
      </c>
      <c r="D575" s="100">
        <v>0.1623525742292404</v>
      </c>
      <c r="E575" s="100">
        <v>3.8778715820312502</v>
      </c>
      <c r="F575" s="100">
        <v>0.43015165710449221</v>
      </c>
      <c r="G575" s="100">
        <v>0.21261510467529299</v>
      </c>
      <c r="H575" s="100">
        <v>0.14609486353397369</v>
      </c>
      <c r="I575" s="100">
        <v>2.582887401938438</v>
      </c>
      <c r="J575" s="100">
        <v>0.37693994098901751</v>
      </c>
      <c r="K575" s="101">
        <v>12.700153774917126</v>
      </c>
      <c r="L575" s="102">
        <f t="shared" si="24"/>
        <v>0</v>
      </c>
      <c r="M575" s="102">
        <v>0</v>
      </c>
      <c r="N575" s="102">
        <v>0</v>
      </c>
      <c r="O575" s="103">
        <v>0</v>
      </c>
      <c r="P575" s="104">
        <v>0</v>
      </c>
      <c r="Q575" s="105">
        <f>+monthly_drivers_0!Q575*1.25</f>
        <v>3.125</v>
      </c>
    </row>
    <row r="576" spans="1:17" x14ac:dyDescent="0.25">
      <c r="A576" s="106">
        <f t="shared" si="25"/>
        <v>61636</v>
      </c>
      <c r="B576" s="106" t="str">
        <f t="shared" si="26"/>
        <v>Tracker</v>
      </c>
      <c r="C576" s="93">
        <v>30</v>
      </c>
      <c r="D576" s="94">
        <v>0.16152183437347412</v>
      </c>
      <c r="E576" s="94">
        <v>3.858450866699219</v>
      </c>
      <c r="F576" s="94">
        <v>0.42779349517822268</v>
      </c>
      <c r="G576" s="94">
        <v>0.21152162933349611</v>
      </c>
      <c r="H576" s="94">
        <v>0.14534720803797246</v>
      </c>
      <c r="I576" s="94">
        <v>2.5703032249212265</v>
      </c>
      <c r="J576" s="94">
        <v>0.37486788815259936</v>
      </c>
      <c r="K576" s="95">
        <v>12.691481890320777</v>
      </c>
      <c r="L576" s="94">
        <f t="shared" si="24"/>
        <v>0</v>
      </c>
      <c r="M576" s="94">
        <v>0</v>
      </c>
      <c r="N576" s="94">
        <v>0</v>
      </c>
      <c r="O576" s="96">
        <v>0</v>
      </c>
      <c r="P576" s="95">
        <v>0</v>
      </c>
      <c r="Q576" s="97">
        <f>+monthly_drivers_0!Q576*1.25</f>
        <v>3.125</v>
      </c>
    </row>
    <row r="577" spans="1:17" x14ac:dyDescent="0.25">
      <c r="A577" s="98">
        <f t="shared" si="25"/>
        <v>61667</v>
      </c>
      <c r="B577" s="98" t="str">
        <f t="shared" si="26"/>
        <v>Tracker</v>
      </c>
      <c r="C577" s="99">
        <v>30</v>
      </c>
      <c r="D577" s="100">
        <v>0.16069536161422729</v>
      </c>
      <c r="E577" s="100">
        <v>3.8391284790039064</v>
      </c>
      <c r="F577" s="100">
        <v>0.42544747161865237</v>
      </c>
      <c r="G577" s="100">
        <v>0.21043377304077149</v>
      </c>
      <c r="H577" s="100">
        <v>0.14460339143872261</v>
      </c>
      <c r="I577" s="100">
        <v>2.5577824963331222</v>
      </c>
      <c r="J577" s="100">
        <v>0.37280651837587353</v>
      </c>
      <c r="K577" s="101">
        <v>12.682854629874228</v>
      </c>
      <c r="L577" s="102">
        <f t="shared" si="24"/>
        <v>0</v>
      </c>
      <c r="M577" s="102">
        <v>0</v>
      </c>
      <c r="N577" s="102">
        <v>0</v>
      </c>
      <c r="O577" s="103">
        <v>0</v>
      </c>
      <c r="P577" s="104">
        <v>0</v>
      </c>
      <c r="Q577" s="105">
        <f>+monthly_drivers_0!Q577*1.25</f>
        <v>3.125</v>
      </c>
    </row>
    <row r="578" spans="1:17" x14ac:dyDescent="0.25">
      <c r="A578" s="106">
        <f t="shared" si="25"/>
        <v>61697</v>
      </c>
      <c r="B578" s="106" t="str">
        <f t="shared" si="26"/>
        <v>Tracker</v>
      </c>
      <c r="C578" s="93">
        <v>30</v>
      </c>
      <c r="D578" s="94">
        <v>0.15987313699722291</v>
      </c>
      <c r="E578" s="94">
        <v>3.8199040832519531</v>
      </c>
      <c r="F578" s="94">
        <v>0.42311352539062497</v>
      </c>
      <c r="G578" s="94">
        <v>0.20935150909423828</v>
      </c>
      <c r="H578" s="94">
        <v>0.14386339643597601</v>
      </c>
      <c r="I578" s="94">
        <v>2.5453248145580289</v>
      </c>
      <c r="J578" s="94">
        <v>0.37075574827194213</v>
      </c>
      <c r="K578" s="95">
        <v>12.674271771371364</v>
      </c>
      <c r="L578" s="94">
        <f t="shared" ref="L578:L641" si="27">+O578+P578</f>
        <v>0</v>
      </c>
      <c r="M578" s="94">
        <v>0</v>
      </c>
      <c r="N578" s="94">
        <v>0</v>
      </c>
      <c r="O578" s="96">
        <v>0</v>
      </c>
      <c r="P578" s="95">
        <v>0</v>
      </c>
      <c r="Q578" s="97">
        <f>+monthly_drivers_0!Q578*1.25</f>
        <v>3.125</v>
      </c>
    </row>
    <row r="579" spans="1:17" x14ac:dyDescent="0.25">
      <c r="A579" s="98">
        <f t="shared" ref="A579:A642" si="28">+EOMONTH(A578,1)</f>
        <v>61728</v>
      </c>
      <c r="B579" s="98" t="str">
        <f t="shared" ref="B579:B642" si="29">+B578</f>
        <v>Tracker</v>
      </c>
      <c r="C579" s="99">
        <v>30</v>
      </c>
      <c r="D579" s="100">
        <v>0.1590551335811615</v>
      </c>
      <c r="E579" s="100">
        <v>3.8007770690917968</v>
      </c>
      <c r="F579" s="100">
        <v>0.4207915802001953</v>
      </c>
      <c r="G579" s="100">
        <v>0.2082748146057129</v>
      </c>
      <c r="H579" s="100">
        <v>0.14312720292806624</v>
      </c>
      <c r="I579" s="100">
        <v>2.5329300761222839</v>
      </c>
      <c r="J579" s="100">
        <v>0.36871551761031152</v>
      </c>
      <c r="K579" s="101">
        <v>12.665732985198497</v>
      </c>
      <c r="L579" s="102">
        <f t="shared" si="27"/>
        <v>0</v>
      </c>
      <c r="M579" s="102">
        <v>0</v>
      </c>
      <c r="N579" s="102">
        <v>0</v>
      </c>
      <c r="O579" s="103">
        <v>0</v>
      </c>
      <c r="P579" s="104">
        <v>0</v>
      </c>
      <c r="Q579" s="105">
        <f>+monthly_drivers_0!Q579*1.25</f>
        <v>3.125</v>
      </c>
    </row>
    <row r="580" spans="1:17" x14ac:dyDescent="0.25">
      <c r="A580" s="106">
        <f t="shared" si="28"/>
        <v>61759</v>
      </c>
      <c r="B580" s="106" t="str">
        <f t="shared" si="29"/>
        <v>Tracker</v>
      </c>
      <c r="C580" s="93">
        <v>30</v>
      </c>
      <c r="D580" s="94">
        <v>0.15824133253097533</v>
      </c>
      <c r="E580" s="94">
        <v>3.7817470092773444</v>
      </c>
      <c r="F580" s="94">
        <v>0.41848157501220701</v>
      </c>
      <c r="G580" s="94">
        <v>0.20720365524291989</v>
      </c>
      <c r="H580" s="94">
        <v>0.14239479377865791</v>
      </c>
      <c r="I580" s="94">
        <v>2.5205977307558056</v>
      </c>
      <c r="J580" s="94">
        <v>0.36668578159809107</v>
      </c>
      <c r="K580" s="95">
        <v>12.657238151788711</v>
      </c>
      <c r="L580" s="94">
        <f t="shared" si="27"/>
        <v>0</v>
      </c>
      <c r="M580" s="94">
        <v>0</v>
      </c>
      <c r="N580" s="94">
        <v>0</v>
      </c>
      <c r="O580" s="96">
        <v>0</v>
      </c>
      <c r="P580" s="95">
        <v>0</v>
      </c>
      <c r="Q580" s="97">
        <f>+monthly_drivers_0!Q580*1.25</f>
        <v>3.125</v>
      </c>
    </row>
    <row r="581" spans="1:17" x14ac:dyDescent="0.25">
      <c r="A581" s="98">
        <f t="shared" si="28"/>
        <v>61787</v>
      </c>
      <c r="B581" s="98" t="str">
        <f t="shared" si="29"/>
        <v>Tracker</v>
      </c>
      <c r="C581" s="99">
        <v>30</v>
      </c>
      <c r="D581" s="100">
        <v>0.1574317146539688</v>
      </c>
      <c r="E581" s="100">
        <v>3.762813232421875</v>
      </c>
      <c r="F581" s="100">
        <v>0.41618343353271481</v>
      </c>
      <c r="G581" s="100">
        <v>0.20613800430297852</v>
      </c>
      <c r="H581" s="100">
        <v>0.14166614294052124</v>
      </c>
      <c r="I581" s="100">
        <v>2.5083273578882217</v>
      </c>
      <c r="J581" s="100">
        <v>0.36466647282242776</v>
      </c>
      <c r="K581" s="101">
        <v>12.648787017345427</v>
      </c>
      <c r="L581" s="102">
        <f t="shared" si="27"/>
        <v>0</v>
      </c>
      <c r="M581" s="102">
        <v>0</v>
      </c>
      <c r="N581" s="102">
        <v>0</v>
      </c>
      <c r="O581" s="103">
        <v>0</v>
      </c>
      <c r="P581" s="104">
        <v>0</v>
      </c>
      <c r="Q581" s="105">
        <f>+monthly_drivers_0!Q581*1.25</f>
        <v>3.125</v>
      </c>
    </row>
    <row r="582" spans="1:17" x14ac:dyDescent="0.25">
      <c r="A582" s="106">
        <f t="shared" si="28"/>
        <v>61818</v>
      </c>
      <c r="B582" s="106" t="str">
        <f t="shared" si="29"/>
        <v>Tracker</v>
      </c>
      <c r="C582" s="93">
        <v>30</v>
      </c>
      <c r="D582" s="94">
        <v>0.15662625694274901</v>
      </c>
      <c r="E582" s="94">
        <v>3.7439754028320316</v>
      </c>
      <c r="F582" s="94">
        <v>0.41389712524414063</v>
      </c>
      <c r="G582" s="94">
        <v>0.20507783508300781</v>
      </c>
      <c r="H582" s="94">
        <v>0.14094124871492386</v>
      </c>
      <c r="I582" s="94">
        <v>2.4961190036535266</v>
      </c>
      <c r="J582" s="94">
        <v>0.362657567679882</v>
      </c>
      <c r="K582" s="95">
        <v>12.640379280567167</v>
      </c>
      <c r="L582" s="94">
        <f t="shared" si="27"/>
        <v>0</v>
      </c>
      <c r="M582" s="94">
        <v>0</v>
      </c>
      <c r="N582" s="94">
        <v>0</v>
      </c>
      <c r="O582" s="96">
        <v>0</v>
      </c>
      <c r="P582" s="95">
        <v>0</v>
      </c>
      <c r="Q582" s="97">
        <f>+monthly_drivers_0!Q582*1.25</f>
        <v>3.125</v>
      </c>
    </row>
    <row r="583" spans="1:17" x14ac:dyDescent="0.25">
      <c r="A583" s="98">
        <f t="shared" si="28"/>
        <v>61848</v>
      </c>
      <c r="B583" s="98" t="str">
        <f t="shared" si="29"/>
        <v>Tracker</v>
      </c>
      <c r="C583" s="99">
        <v>30</v>
      </c>
      <c r="D583" s="100">
        <v>0.10249627768993377</v>
      </c>
      <c r="E583" s="100">
        <v>2.8224664306640621</v>
      </c>
      <c r="F583" s="100">
        <v>0.29931840515136721</v>
      </c>
      <c r="G583" s="100">
        <v>0.11481601715087891</v>
      </c>
      <c r="H583" s="100">
        <v>0.10022357572615147</v>
      </c>
      <c r="I583" s="100">
        <v>1.9889504029750824</v>
      </c>
      <c r="J583" s="100">
        <v>0.27643086290359498</v>
      </c>
      <c r="K583" s="101">
        <v>8.6424394135475158</v>
      </c>
      <c r="L583" s="102">
        <f t="shared" si="27"/>
        <v>0</v>
      </c>
      <c r="M583" s="102">
        <v>0</v>
      </c>
      <c r="N583" s="102">
        <v>0</v>
      </c>
      <c r="O583" s="103">
        <v>0</v>
      </c>
      <c r="P583" s="104">
        <v>0</v>
      </c>
      <c r="Q583" s="105">
        <f>+monthly_drivers_0!Q583*1.25</f>
        <v>3.125</v>
      </c>
    </row>
    <row r="584" spans="1:17" x14ac:dyDescent="0.25">
      <c r="A584" s="106">
        <f t="shared" si="28"/>
        <v>61879</v>
      </c>
      <c r="B584" s="106" t="str">
        <f t="shared" si="29"/>
        <v>Tracker</v>
      </c>
      <c r="C584" s="93">
        <v>30</v>
      </c>
      <c r="D584" s="94">
        <v>0.1019733488559723</v>
      </c>
      <c r="E584" s="94">
        <v>2.8088527832031249</v>
      </c>
      <c r="F584" s="94">
        <v>0.29768176269531249</v>
      </c>
      <c r="G584" s="94">
        <v>0.11422551727294922</v>
      </c>
      <c r="H584" s="94">
        <v>9.9711809441447266E-2</v>
      </c>
      <c r="I584" s="94">
        <v>1.979625002980232</v>
      </c>
      <c r="J584" s="94">
        <v>0.27491221469640725</v>
      </c>
      <c r="K584" s="95">
        <v>8.6365582141876214</v>
      </c>
      <c r="L584" s="94">
        <f t="shared" si="27"/>
        <v>0</v>
      </c>
      <c r="M584" s="94">
        <v>0</v>
      </c>
      <c r="N584" s="94">
        <v>0</v>
      </c>
      <c r="O584" s="96">
        <v>0</v>
      </c>
      <c r="P584" s="95">
        <v>0</v>
      </c>
      <c r="Q584" s="97">
        <f>+monthly_drivers_0!Q584*1.25</f>
        <v>3.125</v>
      </c>
    </row>
    <row r="585" spans="1:17" x14ac:dyDescent="0.25">
      <c r="A585" s="98">
        <f t="shared" si="28"/>
        <v>61909</v>
      </c>
      <c r="B585" s="98" t="str">
        <f t="shared" si="29"/>
        <v>Tracker</v>
      </c>
      <c r="C585" s="99">
        <v>30</v>
      </c>
      <c r="D585" s="100">
        <v>0.10145310389995575</v>
      </c>
      <c r="E585" s="100">
        <v>2.7953077697753903</v>
      </c>
      <c r="F585" s="100">
        <v>0.2960535278320312</v>
      </c>
      <c r="G585" s="100">
        <v>0.1136380500793457</v>
      </c>
      <c r="H585" s="100">
        <v>9.9202669933438306E-2</v>
      </c>
      <c r="I585" s="100">
        <v>1.9703462386131287</v>
      </c>
      <c r="J585" s="100">
        <v>0.27340137293934819</v>
      </c>
      <c r="K585" s="101">
        <v>8.630707284688949</v>
      </c>
      <c r="L585" s="102">
        <f t="shared" si="27"/>
        <v>0</v>
      </c>
      <c r="M585" s="102">
        <v>0</v>
      </c>
      <c r="N585" s="102">
        <v>0</v>
      </c>
      <c r="O585" s="103">
        <v>0</v>
      </c>
      <c r="P585" s="104">
        <v>0</v>
      </c>
      <c r="Q585" s="105">
        <f>+monthly_drivers_0!Q585*1.25</f>
        <v>3.125</v>
      </c>
    </row>
    <row r="586" spans="1:17" x14ac:dyDescent="0.25">
      <c r="A586" s="106">
        <f t="shared" si="28"/>
        <v>61940</v>
      </c>
      <c r="B586" s="106" t="str">
        <f t="shared" si="29"/>
        <v>Tracker</v>
      </c>
      <c r="C586" s="93">
        <v>30</v>
      </c>
      <c r="D586" s="94">
        <v>0.10093553149700166</v>
      </c>
      <c r="E586" s="94">
        <v>2.7818309326171873</v>
      </c>
      <c r="F586" s="94">
        <v>0.29443367004394527</v>
      </c>
      <c r="G586" s="94">
        <v>0.11305360794067383</v>
      </c>
      <c r="H586" s="94">
        <v>9.8526942685246463E-2</v>
      </c>
      <c r="I586" s="94">
        <v>1.9582927343845371</v>
      </c>
      <c r="J586" s="94">
        <v>0.27141828864812856</v>
      </c>
      <c r="K586" s="95">
        <v>8.6248864498138431</v>
      </c>
      <c r="L586" s="94">
        <f t="shared" si="27"/>
        <v>0</v>
      </c>
      <c r="M586" s="94">
        <v>0</v>
      </c>
      <c r="N586" s="94">
        <v>0</v>
      </c>
      <c r="O586" s="96">
        <v>0</v>
      </c>
      <c r="P586" s="95">
        <v>0</v>
      </c>
      <c r="Q586" s="97">
        <f>+monthly_drivers_0!Q586*1.25</f>
        <v>3.125</v>
      </c>
    </row>
    <row r="587" spans="1:17" x14ac:dyDescent="0.25">
      <c r="A587" s="98">
        <f t="shared" si="28"/>
        <v>61971</v>
      </c>
      <c r="B587" s="98" t="str">
        <f t="shared" si="29"/>
        <v>Tracker</v>
      </c>
      <c r="C587" s="99">
        <v>30</v>
      </c>
      <c r="D587" s="100">
        <v>0.10042061626911164</v>
      </c>
      <c r="E587" s="100">
        <v>2.768421875</v>
      </c>
      <c r="F587" s="100">
        <v>0.2928221435546875</v>
      </c>
      <c r="G587" s="100">
        <v>0.11247217178344726</v>
      </c>
      <c r="H587" s="100">
        <v>9.8023892343044289E-2</v>
      </c>
      <c r="I587" s="100">
        <v>1.9491225600242617</v>
      </c>
      <c r="J587" s="100">
        <v>0.26992566633224485</v>
      </c>
      <c r="K587" s="101">
        <v>8.6190955018997197</v>
      </c>
      <c r="L587" s="102">
        <f t="shared" si="27"/>
        <v>0</v>
      </c>
      <c r="M587" s="102">
        <v>0</v>
      </c>
      <c r="N587" s="102">
        <v>0</v>
      </c>
      <c r="O587" s="103">
        <v>0</v>
      </c>
      <c r="P587" s="104">
        <v>0</v>
      </c>
      <c r="Q587" s="105">
        <f>+monthly_drivers_0!Q587*1.25</f>
        <v>3.125</v>
      </c>
    </row>
    <row r="588" spans="1:17" x14ac:dyDescent="0.25">
      <c r="A588" s="106">
        <f t="shared" si="28"/>
        <v>62001</v>
      </c>
      <c r="B588" s="106" t="str">
        <f t="shared" si="29"/>
        <v>Tracker</v>
      </c>
      <c r="C588" s="93">
        <v>30</v>
      </c>
      <c r="D588" s="94">
        <v>9.9908347010612478E-2</v>
      </c>
      <c r="E588" s="94">
        <v>2.7550803833007813</v>
      </c>
      <c r="F588" s="94">
        <v>0.29121890258789063</v>
      </c>
      <c r="G588" s="94">
        <v>0.11189372634887695</v>
      </c>
      <c r="H588" s="94">
        <v>9.7523424059152611E-2</v>
      </c>
      <c r="I588" s="94">
        <v>1.9399984008073805</v>
      </c>
      <c r="J588" s="94">
        <v>0.26844072145223619</v>
      </c>
      <c r="K588" s="95">
        <v>8.6133343799114215</v>
      </c>
      <c r="L588" s="94">
        <f t="shared" si="27"/>
        <v>0</v>
      </c>
      <c r="M588" s="94">
        <v>0</v>
      </c>
      <c r="N588" s="94">
        <v>0</v>
      </c>
      <c r="O588" s="96">
        <v>0</v>
      </c>
      <c r="P588" s="95">
        <v>0</v>
      </c>
      <c r="Q588" s="97">
        <f>+monthly_drivers_0!Q588*1.25</f>
        <v>3.125</v>
      </c>
    </row>
    <row r="589" spans="1:17" x14ac:dyDescent="0.25">
      <c r="A589" s="98">
        <f t="shared" si="28"/>
        <v>62032</v>
      </c>
      <c r="B589" s="98" t="str">
        <f t="shared" si="29"/>
        <v>Tracker</v>
      </c>
      <c r="C589" s="99">
        <v>30</v>
      </c>
      <c r="D589" s="100">
        <v>9.9398690958474242E-2</v>
      </c>
      <c r="E589" s="100">
        <v>2.7418031864990877</v>
      </c>
      <c r="F589" s="100">
        <v>0.28962443958291867</v>
      </c>
      <c r="G589" s="100">
        <v>0.11131825586460296</v>
      </c>
      <c r="H589" s="100">
        <v>9.7025525018572797E-2</v>
      </c>
      <c r="I589" s="100">
        <v>1.9309198373556136</v>
      </c>
      <c r="J589" s="100">
        <v>0.26696340173482891</v>
      </c>
      <c r="K589" s="101">
        <v>8.6076028695106501</v>
      </c>
      <c r="L589" s="102">
        <f t="shared" si="27"/>
        <v>0</v>
      </c>
      <c r="M589" s="102">
        <v>0</v>
      </c>
      <c r="N589" s="102">
        <v>0</v>
      </c>
      <c r="O589" s="103">
        <v>0</v>
      </c>
      <c r="P589" s="104">
        <v>0</v>
      </c>
      <c r="Q589" s="105">
        <f>+monthly_drivers_0!Q589*1.25</f>
        <v>3.125</v>
      </c>
    </row>
    <row r="590" spans="1:17" x14ac:dyDescent="0.25">
      <c r="A590" s="106">
        <f t="shared" si="28"/>
        <v>62062</v>
      </c>
      <c r="B590" s="106" t="str">
        <f t="shared" si="29"/>
        <v>Tracker</v>
      </c>
      <c r="C590" s="93">
        <v>30</v>
      </c>
      <c r="D590" s="94">
        <v>9.8891634782114685E-2</v>
      </c>
      <c r="E590" s="94">
        <v>2.7285899747469697</v>
      </c>
      <c r="F590" s="94">
        <v>0.28803870647923963</v>
      </c>
      <c r="G590" s="94">
        <v>0.11074574503042801</v>
      </c>
      <c r="H590" s="94">
        <v>9.6530188545584678E-2</v>
      </c>
      <c r="I590" s="94">
        <v>1.9218866376876833</v>
      </c>
      <c r="J590" s="94">
        <v>0.26549368554353714</v>
      </c>
      <c r="K590" s="95">
        <v>8.6019007942676531</v>
      </c>
      <c r="L590" s="94">
        <f t="shared" si="27"/>
        <v>0</v>
      </c>
      <c r="M590" s="94">
        <v>0</v>
      </c>
      <c r="N590" s="94">
        <v>0</v>
      </c>
      <c r="O590" s="96">
        <v>0</v>
      </c>
      <c r="P590" s="95">
        <v>0</v>
      </c>
      <c r="Q590" s="97">
        <f>+monthly_drivers_0!Q590*1.25</f>
        <v>3.125</v>
      </c>
    </row>
    <row r="591" spans="1:17" x14ac:dyDescent="0.25">
      <c r="A591" s="98">
        <f t="shared" si="28"/>
        <v>62093</v>
      </c>
      <c r="B591" s="98" t="str">
        <f t="shared" si="29"/>
        <v>Tracker</v>
      </c>
      <c r="C591" s="99">
        <v>30</v>
      </c>
      <c r="D591" s="100">
        <v>9.8387165218954006E-2</v>
      </c>
      <c r="E591" s="100">
        <v>2.7154404396896874</v>
      </c>
      <c r="F591" s="100">
        <v>0.28646165547945945</v>
      </c>
      <c r="G591" s="100">
        <v>0.11017617862484388</v>
      </c>
      <c r="H591" s="100">
        <v>9.6037394583225258E-2</v>
      </c>
      <c r="I591" s="100">
        <v>1.9128986901044844</v>
      </c>
      <c r="J591" s="100">
        <v>0.26403154788911343</v>
      </c>
      <c r="K591" s="101">
        <v>8.5962281041145321</v>
      </c>
      <c r="L591" s="102">
        <f t="shared" si="27"/>
        <v>0</v>
      </c>
      <c r="M591" s="102">
        <v>0</v>
      </c>
      <c r="N591" s="102">
        <v>0</v>
      </c>
      <c r="O591" s="103">
        <v>0</v>
      </c>
      <c r="P591" s="104">
        <v>0</v>
      </c>
      <c r="Q591" s="105">
        <f>+monthly_drivers_0!Q591*1.25</f>
        <v>3.125</v>
      </c>
    </row>
    <row r="592" spans="1:17" x14ac:dyDescent="0.25">
      <c r="A592" s="106">
        <f t="shared" si="28"/>
        <v>62124</v>
      </c>
      <c r="B592" s="106" t="str">
        <f t="shared" si="29"/>
        <v>Tracker</v>
      </c>
      <c r="C592" s="93">
        <v>30</v>
      </c>
      <c r="D592" s="94">
        <v>9.7885269074067943E-2</v>
      </c>
      <c r="E592" s="94">
        <v>2.7023542744585138</v>
      </c>
      <c r="F592" s="94">
        <v>0.28489323904788127</v>
      </c>
      <c r="G592" s="94">
        <v>0.10960954150462671</v>
      </c>
      <c r="H592" s="94">
        <v>9.2944684088230145E-2</v>
      </c>
      <c r="I592" s="94">
        <v>1.8765935801267626</v>
      </c>
      <c r="J592" s="94">
        <v>0.25792120645940303</v>
      </c>
      <c r="K592" s="95">
        <v>8.5905845844745627</v>
      </c>
      <c r="L592" s="94">
        <f t="shared" si="27"/>
        <v>0</v>
      </c>
      <c r="M592" s="94">
        <v>0</v>
      </c>
      <c r="N592" s="94">
        <v>0</v>
      </c>
      <c r="O592" s="96">
        <v>0</v>
      </c>
      <c r="P592" s="95">
        <v>0</v>
      </c>
      <c r="Q592" s="97">
        <f>+monthly_drivers_0!Q592*1.25</f>
        <v>3.125</v>
      </c>
    </row>
    <row r="593" spans="1:17" x14ac:dyDescent="0.25">
      <c r="A593" s="98">
        <f t="shared" si="28"/>
        <v>62152</v>
      </c>
      <c r="B593" s="98" t="str">
        <f t="shared" si="29"/>
        <v>Tracker</v>
      </c>
      <c r="C593" s="99">
        <v>30</v>
      </c>
      <c r="D593" s="100">
        <v>9.7385933219842666E-2</v>
      </c>
      <c r="E593" s="100">
        <v>2.6893311736635748</v>
      </c>
      <c r="F593" s="100">
        <v>0.28333340990907263</v>
      </c>
      <c r="G593" s="100">
        <v>0.10904581860443437</v>
      </c>
      <c r="H593" s="100">
        <v>9.2470325320959085E-2</v>
      </c>
      <c r="I593" s="100">
        <v>1.8678538653850556</v>
      </c>
      <c r="J593" s="100">
        <v>0.25650104512274263</v>
      </c>
      <c r="K593" s="101">
        <v>8.5849700558185571</v>
      </c>
      <c r="L593" s="102">
        <f t="shared" si="27"/>
        <v>0</v>
      </c>
      <c r="M593" s="102">
        <v>0</v>
      </c>
      <c r="N593" s="102">
        <v>0</v>
      </c>
      <c r="O593" s="103">
        <v>0</v>
      </c>
      <c r="P593" s="104">
        <v>0</v>
      </c>
      <c r="Q593" s="105">
        <f>+monthly_drivers_0!Q593*1.25</f>
        <v>3.125</v>
      </c>
    </row>
    <row r="594" spans="1:17" x14ac:dyDescent="0.25">
      <c r="A594" s="106">
        <f t="shared" si="28"/>
        <v>62183</v>
      </c>
      <c r="B594" s="106" t="str">
        <f t="shared" si="29"/>
        <v>Tracker</v>
      </c>
      <c r="C594" s="93">
        <v>30</v>
      </c>
      <c r="D594" s="94">
        <v>9.6889144595631402E-2</v>
      </c>
      <c r="E594" s="94">
        <v>2.6763708333867209</v>
      </c>
      <c r="F594" s="94">
        <v>0.28178212104644046</v>
      </c>
      <c r="G594" s="94">
        <v>0.10848499493640593</v>
      </c>
      <c r="H594" s="94">
        <v>9.1998404711484905E-2</v>
      </c>
      <c r="I594" s="94">
        <v>1.8591580101251604</v>
      </c>
      <c r="J594" s="94">
        <v>0.25508818902075292</v>
      </c>
      <c r="K594" s="95">
        <v>8.5793844332694995</v>
      </c>
      <c r="L594" s="94">
        <f t="shared" si="27"/>
        <v>0</v>
      </c>
      <c r="M594" s="94">
        <v>0</v>
      </c>
      <c r="N594" s="94">
        <v>0</v>
      </c>
      <c r="O594" s="96">
        <v>0</v>
      </c>
      <c r="P594" s="95">
        <v>0</v>
      </c>
      <c r="Q594" s="97">
        <f>+monthly_drivers_0!Q594*1.25</f>
        <v>3.125</v>
      </c>
    </row>
    <row r="595" spans="1:17" x14ac:dyDescent="0.25">
      <c r="A595" s="98">
        <f t="shared" si="28"/>
        <v>62213</v>
      </c>
      <c r="B595" s="98" t="str">
        <f t="shared" si="29"/>
        <v>Tracker</v>
      </c>
      <c r="C595" s="99">
        <v>30</v>
      </c>
      <c r="D595" s="100">
        <v>9.639489020741282E-2</v>
      </c>
      <c r="E595" s="100">
        <v>2.6634729511744362</v>
      </c>
      <c r="F595" s="100">
        <v>0.28023932570081395</v>
      </c>
      <c r="G595" s="100">
        <v>0.10792705558976318</v>
      </c>
      <c r="H595" s="100">
        <v>9.1528903529047953E-2</v>
      </c>
      <c r="I595" s="100">
        <v>1.8505055660009384</v>
      </c>
      <c r="J595" s="100">
        <v>0.2536825910806656</v>
      </c>
      <c r="K595" s="101">
        <v>8.5738275369405752</v>
      </c>
      <c r="L595" s="102">
        <f t="shared" si="27"/>
        <v>0</v>
      </c>
      <c r="M595" s="102">
        <v>0</v>
      </c>
      <c r="N595" s="102">
        <v>0</v>
      </c>
      <c r="O595" s="103">
        <v>0</v>
      </c>
      <c r="P595" s="104">
        <v>0</v>
      </c>
      <c r="Q595" s="105">
        <f>+monthly_drivers_0!Q595*1.25</f>
        <v>3.125</v>
      </c>
    </row>
    <row r="596" spans="1:17" x14ac:dyDescent="0.25">
      <c r="A596" s="106">
        <f t="shared" si="28"/>
        <v>62244</v>
      </c>
      <c r="B596" s="106" t="str">
        <f t="shared" si="29"/>
        <v>Tracker</v>
      </c>
      <c r="C596" s="93">
        <v>30</v>
      </c>
      <c r="D596" s="94">
        <v>9.590315712745115E-2</v>
      </c>
      <c r="E596" s="94">
        <v>2.6506372260307787</v>
      </c>
      <c r="F596" s="94">
        <v>0.27870497736903505</v>
      </c>
      <c r="G596" s="94">
        <v>0.10737198573041418</v>
      </c>
      <c r="H596" s="94">
        <v>8.9950813770294194E-2</v>
      </c>
      <c r="I596" s="94">
        <v>1.8257829127311707</v>
      </c>
      <c r="J596" s="94">
        <v>0.24954252268373966</v>
      </c>
      <c r="K596" s="95">
        <v>8.5682992476224893</v>
      </c>
      <c r="L596" s="94">
        <f t="shared" si="27"/>
        <v>0</v>
      </c>
      <c r="M596" s="94">
        <v>0</v>
      </c>
      <c r="N596" s="94">
        <v>0</v>
      </c>
      <c r="O596" s="96">
        <v>0</v>
      </c>
      <c r="P596" s="95">
        <v>0</v>
      </c>
      <c r="Q596" s="97">
        <f>+monthly_drivers_0!Q596*1.25</f>
        <v>3.125</v>
      </c>
    </row>
    <row r="597" spans="1:17" x14ac:dyDescent="0.25">
      <c r="A597" s="98">
        <f t="shared" si="28"/>
        <v>62274</v>
      </c>
      <c r="B597" s="98" t="str">
        <f t="shared" si="29"/>
        <v>Tracker</v>
      </c>
      <c r="C597" s="99">
        <v>30</v>
      </c>
      <c r="D597" s="100">
        <v>9.5413932493958048E-2</v>
      </c>
      <c r="E597" s="100">
        <v>2.6378633584103564</v>
      </c>
      <c r="F597" s="100">
        <v>0.27717902980255682</v>
      </c>
      <c r="G597" s="100">
        <v>0.10681977060055885</v>
      </c>
      <c r="H597" s="100">
        <v>8.9491839215159408E-2</v>
      </c>
      <c r="I597" s="100">
        <v>1.8173086464405059</v>
      </c>
      <c r="J597" s="100">
        <v>0.24816698172688484</v>
      </c>
      <c r="K597" s="101">
        <v>8.5627993515729894</v>
      </c>
      <c r="L597" s="102">
        <f t="shared" si="27"/>
        <v>0</v>
      </c>
      <c r="M597" s="102">
        <v>0</v>
      </c>
      <c r="N597" s="102">
        <v>0</v>
      </c>
      <c r="O597" s="103">
        <v>0</v>
      </c>
      <c r="P597" s="104">
        <v>0</v>
      </c>
      <c r="Q597" s="105">
        <f>+monthly_drivers_0!Q597*1.25</f>
        <v>3.125</v>
      </c>
    </row>
    <row r="598" spans="1:17" x14ac:dyDescent="0.25">
      <c r="A598" s="106">
        <f t="shared" si="28"/>
        <v>62305</v>
      </c>
      <c r="B598" s="106" t="str">
        <f t="shared" si="29"/>
        <v>Tracker</v>
      </c>
      <c r="C598" s="93">
        <v>30</v>
      </c>
      <c r="D598" s="94">
        <v>9.4927203510756189E-2</v>
      </c>
      <c r="E598" s="94">
        <v>2.6251510502113371</v>
      </c>
      <c r="F598" s="94">
        <v>0.27566143700604945</v>
      </c>
      <c r="G598" s="94">
        <v>0.10627039551829663</v>
      </c>
      <c r="H598" s="94">
        <v>8.9035220324993142E-2</v>
      </c>
      <c r="I598" s="94">
        <v>1.8088767436742781</v>
      </c>
      <c r="J598" s="94">
        <v>0.24679851847887035</v>
      </c>
      <c r="K598" s="95">
        <v>8.5573277487754815</v>
      </c>
      <c r="L598" s="94">
        <f t="shared" si="27"/>
        <v>0</v>
      </c>
      <c r="M598" s="94">
        <v>0</v>
      </c>
      <c r="N598" s="94">
        <v>0</v>
      </c>
      <c r="O598" s="96">
        <v>0</v>
      </c>
      <c r="P598" s="95">
        <v>0</v>
      </c>
      <c r="Q598" s="97">
        <f>+monthly_drivers_0!Q598*1.25</f>
        <v>3.125</v>
      </c>
    </row>
    <row r="599" spans="1:17" x14ac:dyDescent="0.25">
      <c r="A599" s="98">
        <f t="shared" si="28"/>
        <v>62336</v>
      </c>
      <c r="B599" s="98" t="str">
        <f t="shared" si="29"/>
        <v>Tracker</v>
      </c>
      <c r="C599" s="99">
        <v>30</v>
      </c>
      <c r="D599" s="100">
        <v>9.4442957446944573E-2</v>
      </c>
      <c r="E599" s="100">
        <v>2.6125000047684916</v>
      </c>
      <c r="F599" s="100">
        <v>0.27415215323601372</v>
      </c>
      <c r="G599" s="100">
        <v>0.10572384587723611</v>
      </c>
      <c r="H599" s="100">
        <v>8.8580945625901228E-2</v>
      </c>
      <c r="I599" s="100">
        <v>1.8004868797063827</v>
      </c>
      <c r="J599" s="100">
        <v>0.24543709205090999</v>
      </c>
      <c r="K599" s="101">
        <v>8.5518843086957936</v>
      </c>
      <c r="L599" s="102">
        <f t="shared" si="27"/>
        <v>0</v>
      </c>
      <c r="M599" s="102">
        <v>0</v>
      </c>
      <c r="N599" s="102">
        <v>0</v>
      </c>
      <c r="O599" s="103">
        <v>0</v>
      </c>
      <c r="P599" s="104">
        <v>0</v>
      </c>
      <c r="Q599" s="105">
        <f>+monthly_drivers_0!Q599*1.25</f>
        <v>3.125</v>
      </c>
    </row>
    <row r="600" spans="1:17" x14ac:dyDescent="0.25">
      <c r="A600" s="106">
        <f t="shared" si="28"/>
        <v>62366</v>
      </c>
      <c r="B600" s="106" t="str">
        <f t="shared" si="29"/>
        <v>Tracker</v>
      </c>
      <c r="C600" s="93">
        <v>30</v>
      </c>
      <c r="D600" s="94">
        <v>9.3961181636565527E-2</v>
      </c>
      <c r="E600" s="94">
        <v>2.5999099268462711</v>
      </c>
      <c r="F600" s="94">
        <v>0.2726511329994023</v>
      </c>
      <c r="G600" s="94">
        <v>0.10518010714610669</v>
      </c>
      <c r="H600" s="94">
        <v>8.8129010424017898E-2</v>
      </c>
      <c r="I600" s="94">
        <v>1.7921389750242234</v>
      </c>
      <c r="J600" s="94">
        <v>0.24408266226947306</v>
      </c>
      <c r="K600" s="95">
        <v>8.5464688289165487</v>
      </c>
      <c r="L600" s="94">
        <f t="shared" si="27"/>
        <v>0</v>
      </c>
      <c r="M600" s="94">
        <v>0</v>
      </c>
      <c r="N600" s="94">
        <v>0</v>
      </c>
      <c r="O600" s="96">
        <v>0</v>
      </c>
      <c r="P600" s="95">
        <v>0</v>
      </c>
      <c r="Q600" s="97">
        <f>+monthly_drivers_0!Q600*1.25</f>
        <v>3.125</v>
      </c>
    </row>
    <row r="601" spans="1:17" x14ac:dyDescent="0.25">
      <c r="A601" s="98">
        <f t="shared" si="28"/>
        <v>62397</v>
      </c>
      <c r="B601" s="98" t="str">
        <f t="shared" si="29"/>
        <v>Tracker</v>
      </c>
      <c r="C601" s="99">
        <v>30</v>
      </c>
      <c r="D601" s="100">
        <v>9.3483414173126222E-2</v>
      </c>
      <c r="E601" s="100">
        <v>2.5876309814453125</v>
      </c>
      <c r="F601" s="100">
        <v>0.27111189270019531</v>
      </c>
      <c r="G601" s="100">
        <v>0.10463914871215821</v>
      </c>
      <c r="H601" s="100">
        <v>3.556662458181381E-2</v>
      </c>
      <c r="I601" s="100">
        <v>0.95475299072265618</v>
      </c>
      <c r="J601" s="100">
        <v>0.10166696166992187</v>
      </c>
      <c r="K601" s="101">
        <v>4.5060406255722043</v>
      </c>
      <c r="L601" s="102">
        <f t="shared" si="27"/>
        <v>0</v>
      </c>
      <c r="M601" s="102">
        <v>0</v>
      </c>
      <c r="N601" s="102">
        <v>0</v>
      </c>
      <c r="O601" s="103">
        <v>0</v>
      </c>
      <c r="P601" s="104">
        <v>0</v>
      </c>
      <c r="Q601" s="105">
        <f>+monthly_drivers_0!Q601*1.25</f>
        <v>3.125</v>
      </c>
    </row>
    <row r="602" spans="1:17" x14ac:dyDescent="0.25">
      <c r="A602" s="106">
        <f t="shared" si="28"/>
        <v>62427</v>
      </c>
      <c r="B602" s="106" t="str">
        <f t="shared" si="29"/>
        <v>Tracker</v>
      </c>
      <c r="C602" s="93">
        <v>30</v>
      </c>
      <c r="D602" s="94">
        <f t="shared" ref="D602:K617" si="30">+D601/D600*D601</f>
        <v>9.3008076029381992E-2</v>
      </c>
      <c r="E602" s="94">
        <f t="shared" si="30"/>
        <v>2.5754100274765195</v>
      </c>
      <c r="F602" s="94">
        <f t="shared" si="30"/>
        <v>0.26958134211620294</v>
      </c>
      <c r="G602" s="94">
        <f t="shared" si="30"/>
        <v>0.10410097251560424</v>
      </c>
      <c r="H602" s="94">
        <f t="shared" si="30"/>
        <v>1.4353784049740501E-2</v>
      </c>
      <c r="I602" s="94">
        <f t="shared" si="30"/>
        <v>0.50863983541317459</v>
      </c>
      <c r="J602" s="94">
        <f t="shared" si="30"/>
        <v>4.234701063601963E-2</v>
      </c>
      <c r="K602" s="95">
        <f t="shared" si="30"/>
        <v>2.3757650704356652</v>
      </c>
      <c r="L602" s="94">
        <f t="shared" si="27"/>
        <v>0</v>
      </c>
      <c r="M602" s="94">
        <v>0</v>
      </c>
      <c r="N602" s="94">
        <v>0</v>
      </c>
      <c r="O602" s="96">
        <v>0</v>
      </c>
      <c r="P602" s="95">
        <v>0</v>
      </c>
      <c r="Q602" s="97">
        <f>+monthly_drivers_0!Q602*1.25</f>
        <v>3.125</v>
      </c>
    </row>
    <row r="603" spans="1:17" x14ac:dyDescent="0.25">
      <c r="A603" s="98">
        <f t="shared" si="28"/>
        <v>62458</v>
      </c>
      <c r="B603" s="98" t="str">
        <f t="shared" si="29"/>
        <v>Tracker</v>
      </c>
      <c r="C603" s="99">
        <v>30</v>
      </c>
      <c r="D603" s="100">
        <f t="shared" si="30"/>
        <v>9.2535154852892293E-2</v>
      </c>
      <c r="E603" s="100">
        <f t="shared" si="30"/>
        <v>2.5632467910559313</v>
      </c>
      <c r="F603" s="100">
        <f t="shared" si="30"/>
        <v>0.26805943219000994</v>
      </c>
      <c r="G603" s="100">
        <f t="shared" si="30"/>
        <v>0.10356556424694438</v>
      </c>
      <c r="H603" s="100">
        <f t="shared" si="30"/>
        <v>5.7928217526701754E-3</v>
      </c>
      <c r="I603" s="100">
        <f t="shared" si="30"/>
        <v>0.27097530427563193</v>
      </c>
      <c r="J603" s="100">
        <f t="shared" si="30"/>
        <v>1.7638663341089083E-2</v>
      </c>
      <c r="K603" s="101">
        <f t="shared" si="30"/>
        <v>1.2525984869888827</v>
      </c>
      <c r="L603" s="102">
        <f t="shared" si="27"/>
        <v>0</v>
      </c>
      <c r="M603" s="102">
        <v>0</v>
      </c>
      <c r="N603" s="102">
        <v>0</v>
      </c>
      <c r="O603" s="103">
        <v>0</v>
      </c>
      <c r="P603" s="104">
        <v>0</v>
      </c>
      <c r="Q603" s="105">
        <f>+monthly_drivers_0!Q603*1.25</f>
        <v>3.125</v>
      </c>
    </row>
    <row r="604" spans="1:17" x14ac:dyDescent="0.25">
      <c r="A604" s="106">
        <f t="shared" si="28"/>
        <v>62489</v>
      </c>
      <c r="B604" s="106" t="str">
        <f t="shared" si="29"/>
        <v>Tracker</v>
      </c>
      <c r="C604" s="93">
        <v>30</v>
      </c>
      <c r="D604" s="94">
        <f t="shared" si="30"/>
        <v>9.2064638354025452E-2</v>
      </c>
      <c r="E604" s="94">
        <f t="shared" si="30"/>
        <v>2.5511409995930956</v>
      </c>
      <c r="F604" s="94">
        <f t="shared" si="30"/>
        <v>0.26654611414115259</v>
      </c>
      <c r="G604" s="94">
        <f t="shared" si="30"/>
        <v>0.10303290967027436</v>
      </c>
      <c r="H604" s="94">
        <f t="shared" si="30"/>
        <v>2.3378353569987998E-3</v>
      </c>
      <c r="I604" s="94">
        <f t="shared" si="30"/>
        <v>0.144360725242106</v>
      </c>
      <c r="J604" s="94">
        <f t="shared" si="30"/>
        <v>7.3469753776585246E-3</v>
      </c>
      <c r="K604" s="95">
        <f t="shared" si="30"/>
        <v>0.66042008493672988</v>
      </c>
      <c r="L604" s="94">
        <f t="shared" si="27"/>
        <v>0</v>
      </c>
      <c r="M604" s="94">
        <v>0</v>
      </c>
      <c r="N604" s="94">
        <v>0</v>
      </c>
      <c r="O604" s="96">
        <v>0</v>
      </c>
      <c r="P604" s="95">
        <v>0</v>
      </c>
      <c r="Q604" s="97">
        <f>+monthly_drivers_0!Q604*1.25</f>
        <v>3.125</v>
      </c>
    </row>
    <row r="605" spans="1:17" x14ac:dyDescent="0.25">
      <c r="A605" s="98">
        <f t="shared" si="28"/>
        <v>62517</v>
      </c>
      <c r="B605" s="98" t="str">
        <f t="shared" si="29"/>
        <v>Tracker</v>
      </c>
      <c r="C605" s="99">
        <v>30</v>
      </c>
      <c r="D605" s="100">
        <f t="shared" si="30"/>
        <v>9.1596514305639268E-2</v>
      </c>
      <c r="E605" s="100">
        <f t="shared" si="30"/>
        <v>2.5390923817849593</v>
      </c>
      <c r="F605" s="100">
        <f t="shared" si="30"/>
        <v>0.26504133946455521</v>
      </c>
      <c r="G605" s="100">
        <f t="shared" si="30"/>
        <v>0.10250299462290743</v>
      </c>
      <c r="H605" s="100">
        <f t="shared" si="30"/>
        <v>9.4349082188044538E-4</v>
      </c>
      <c r="I605" s="100">
        <f t="shared" si="30"/>
        <v>7.6907447518644242E-2</v>
      </c>
      <c r="J605" s="100">
        <f t="shared" si="30"/>
        <v>3.0602118854538892E-3</v>
      </c>
      <c r="K605" s="101">
        <f t="shared" si="30"/>
        <v>0.3481999165082087</v>
      </c>
      <c r="L605" s="102">
        <f t="shared" si="27"/>
        <v>0</v>
      </c>
      <c r="M605" s="102">
        <v>0</v>
      </c>
      <c r="N605" s="102">
        <v>0</v>
      </c>
      <c r="O605" s="103">
        <v>0</v>
      </c>
      <c r="P605" s="104">
        <v>0</v>
      </c>
      <c r="Q605" s="105">
        <f>+monthly_drivers_0!Q605*1.25</f>
        <v>3.125</v>
      </c>
    </row>
    <row r="606" spans="1:17" x14ac:dyDescent="0.25">
      <c r="A606" s="106">
        <f t="shared" si="28"/>
        <v>62548</v>
      </c>
      <c r="B606" s="106" t="str">
        <f t="shared" si="29"/>
        <v>Tracker</v>
      </c>
      <c r="C606" s="93">
        <v>30</v>
      </c>
      <c r="D606" s="94">
        <f t="shared" si="30"/>
        <v>9.1130770542763306E-2</v>
      </c>
      <c r="E606" s="94">
        <f t="shared" si="30"/>
        <v>2.5271006676097896</v>
      </c>
      <c r="F606" s="94">
        <f t="shared" si="30"/>
        <v>0.26354505992897548</v>
      </c>
      <c r="G606" s="94">
        <f t="shared" si="30"/>
        <v>0.10197580501499791</v>
      </c>
      <c r="H606" s="94">
        <f t="shared" si="30"/>
        <v>3.8076887164346847E-4</v>
      </c>
      <c r="I606" s="94">
        <f t="shared" si="30"/>
        <v>4.0972054372222351E-2</v>
      </c>
      <c r="J606" s="94">
        <f t="shared" si="30"/>
        <v>1.2746601563891225E-3</v>
      </c>
      <c r="K606" s="95">
        <f t="shared" si="30"/>
        <v>0.18358494028530184</v>
      </c>
      <c r="L606" s="94">
        <f t="shared" si="27"/>
        <v>0</v>
      </c>
      <c r="M606" s="94">
        <v>0</v>
      </c>
      <c r="N606" s="94">
        <v>0</v>
      </c>
      <c r="O606" s="96">
        <v>0</v>
      </c>
      <c r="P606" s="95">
        <v>0</v>
      </c>
      <c r="Q606" s="97">
        <f>+monthly_drivers_0!Q606*1.25</f>
        <v>3.125</v>
      </c>
    </row>
    <row r="607" spans="1:17" x14ac:dyDescent="0.25">
      <c r="A607" s="98">
        <f t="shared" si="28"/>
        <v>62578</v>
      </c>
      <c r="B607" s="98" t="str">
        <f t="shared" si="29"/>
        <v>Tracker</v>
      </c>
      <c r="C607" s="99">
        <v>30</v>
      </c>
      <c r="D607" s="100">
        <f t="shared" si="30"/>
        <v>9.0667394962282738E-2</v>
      </c>
      <c r="E607" s="100">
        <f t="shared" si="30"/>
        <v>2.5151655883211212</v>
      </c>
      <c r="F607" s="100">
        <f t="shared" si="30"/>
        <v>0.26205722757545841</v>
      </c>
      <c r="G607" s="100">
        <f t="shared" si="30"/>
        <v>0.10145132682916645</v>
      </c>
      <c r="H607" s="100">
        <f t="shared" si="30"/>
        <v>1.5366862109339306E-4</v>
      </c>
      <c r="I607" s="100">
        <f t="shared" si="30"/>
        <v>2.1827655105487471E-2</v>
      </c>
      <c r="J607" s="100">
        <f t="shared" si="30"/>
        <v>5.3093007121791469E-4</v>
      </c>
      <c r="K607" s="101">
        <f t="shared" si="30"/>
        <v>9.6793332512942434E-2</v>
      </c>
      <c r="L607" s="102">
        <f t="shared" si="27"/>
        <v>0</v>
      </c>
      <c r="M607" s="102">
        <v>0</v>
      </c>
      <c r="N607" s="102">
        <v>0</v>
      </c>
      <c r="O607" s="103">
        <v>0</v>
      </c>
      <c r="P607" s="104">
        <v>0</v>
      </c>
      <c r="Q607" s="105">
        <f>+monthly_drivers_0!Q607*1.25</f>
        <v>3.125</v>
      </c>
    </row>
    <row r="608" spans="1:17" x14ac:dyDescent="0.25">
      <c r="A608" s="106">
        <f t="shared" si="28"/>
        <v>62609</v>
      </c>
      <c r="B608" s="106" t="str">
        <f t="shared" si="29"/>
        <v>Tracker</v>
      </c>
      <c r="C608" s="93">
        <v>30</v>
      </c>
      <c r="D608" s="94">
        <f t="shared" si="30"/>
        <v>9.0206375522623838E-2</v>
      </c>
      <c r="E608" s="94">
        <f t="shared" si="30"/>
        <v>2.5032868764417344</v>
      </c>
      <c r="F608" s="94">
        <f t="shared" si="30"/>
        <v>0.26057779471579934</v>
      </c>
      <c r="G608" s="94">
        <f t="shared" si="30"/>
        <v>0.10092954612012738</v>
      </c>
      <c r="H608" s="94">
        <f t="shared" si="30"/>
        <v>6.2016742615598393E-5</v>
      </c>
      <c r="I608" s="94">
        <f t="shared" si="30"/>
        <v>1.1628573053127833E-2</v>
      </c>
      <c r="J608" s="94">
        <f t="shared" si="30"/>
        <v>2.2114658492346164E-4</v>
      </c>
      <c r="K608" s="95">
        <f t="shared" si="30"/>
        <v>5.103332116676422E-2</v>
      </c>
      <c r="L608" s="94">
        <f t="shared" si="27"/>
        <v>0</v>
      </c>
      <c r="M608" s="94">
        <v>0</v>
      </c>
      <c r="N608" s="94">
        <v>0</v>
      </c>
      <c r="O608" s="96">
        <v>0</v>
      </c>
      <c r="P608" s="95">
        <v>0</v>
      </c>
      <c r="Q608" s="97">
        <f>+monthly_drivers_0!Q608*1.25</f>
        <v>3.125</v>
      </c>
    </row>
    <row r="609" spans="1:17" x14ac:dyDescent="0.25">
      <c r="A609" s="98">
        <f t="shared" si="28"/>
        <v>62639</v>
      </c>
      <c r="B609" s="98" t="str">
        <f t="shared" si="29"/>
        <v>Tracker</v>
      </c>
      <c r="C609" s="99">
        <v>30</v>
      </c>
      <c r="D609" s="100">
        <f t="shared" si="30"/>
        <v>8.9747700243441059E-2</v>
      </c>
      <c r="E609" s="100">
        <f t="shared" si="30"/>
        <v>2.49146426575766</v>
      </c>
      <c r="F609" s="100">
        <f t="shared" si="30"/>
        <v>0.25910671393101525</v>
      </c>
      <c r="G609" s="100">
        <f t="shared" si="30"/>
        <v>0.10041044901431789</v>
      </c>
      <c r="H609" s="100">
        <f t="shared" si="30"/>
        <v>2.5028378189922726E-5</v>
      </c>
      <c r="I609" s="100">
        <f t="shared" si="30"/>
        <v>6.1950635832584483E-3</v>
      </c>
      <c r="J609" s="100">
        <f t="shared" si="30"/>
        <v>9.2113471574747083E-5</v>
      </c>
      <c r="K609" s="101">
        <f t="shared" si="30"/>
        <v>2.690681064175433E-2</v>
      </c>
      <c r="L609" s="102">
        <f t="shared" si="27"/>
        <v>0</v>
      </c>
      <c r="M609" s="102">
        <v>0</v>
      </c>
      <c r="N609" s="102">
        <v>0</v>
      </c>
      <c r="O609" s="103">
        <v>0</v>
      </c>
      <c r="P609" s="104">
        <v>0</v>
      </c>
      <c r="Q609" s="105">
        <f>+monthly_drivers_0!Q609*1.25</f>
        <v>3.125</v>
      </c>
    </row>
    <row r="610" spans="1:17" x14ac:dyDescent="0.25">
      <c r="A610" s="106">
        <f t="shared" si="28"/>
        <v>62670</v>
      </c>
      <c r="B610" s="106" t="str">
        <f t="shared" si="29"/>
        <v>Tracker</v>
      </c>
      <c r="C610" s="93">
        <v>30</v>
      </c>
      <c r="D610" s="94">
        <f t="shared" si="30"/>
        <v>8.9291357205305705E-2</v>
      </c>
      <c r="E610" s="94">
        <f t="shared" si="30"/>
        <v>2.4796974913122134</v>
      </c>
      <c r="F610" s="94">
        <f t="shared" si="30"/>
        <v>0.257643938069825</v>
      </c>
      <c r="G610" s="94">
        <f t="shared" si="30"/>
        <v>9.9894021709529213E-2</v>
      </c>
      <c r="H610" s="94">
        <f t="shared" si="30"/>
        <v>1.0100816140901974E-5</v>
      </c>
      <c r="I610" s="94">
        <f t="shared" si="30"/>
        <v>3.3003888461011076E-3</v>
      </c>
      <c r="J610" s="94">
        <f t="shared" si="30"/>
        <v>3.8367726313695243E-5</v>
      </c>
      <c r="K610" s="95">
        <f t="shared" si="30"/>
        <v>1.4186348102751314E-2</v>
      </c>
      <c r="L610" s="94">
        <f t="shared" si="27"/>
        <v>0</v>
      </c>
      <c r="M610" s="94">
        <v>0</v>
      </c>
      <c r="N610" s="94">
        <v>0</v>
      </c>
      <c r="O610" s="96">
        <v>0</v>
      </c>
      <c r="P610" s="95">
        <v>0</v>
      </c>
      <c r="Q610" s="97">
        <f>+monthly_drivers_0!Q610*1.25</f>
        <v>3.125</v>
      </c>
    </row>
    <row r="611" spans="1:17" x14ac:dyDescent="0.25">
      <c r="A611" s="98">
        <f t="shared" si="28"/>
        <v>62701</v>
      </c>
      <c r="B611" s="98" t="str">
        <f t="shared" si="29"/>
        <v>Tracker</v>
      </c>
      <c r="C611" s="99">
        <v>30</v>
      </c>
      <c r="D611" s="100">
        <f t="shared" si="30"/>
        <v>8.8837334549396185E-2</v>
      </c>
      <c r="E611" s="100">
        <f t="shared" si="30"/>
        <v>2.467986289400057</v>
      </c>
      <c r="F611" s="100">
        <f t="shared" si="30"/>
        <v>0.25618942024713792</v>
      </c>
      <c r="G611" s="100">
        <f t="shared" si="30"/>
        <v>9.9380250474539536E-2</v>
      </c>
      <c r="H611" s="100">
        <f t="shared" si="30"/>
        <v>4.0764321978075742E-6</v>
      </c>
      <c r="I611" s="100">
        <f t="shared" si="30"/>
        <v>1.7582654946278024E-3</v>
      </c>
      <c r="J611" s="100">
        <f t="shared" si="30"/>
        <v>1.5981184915911842E-5</v>
      </c>
      <c r="K611" s="101">
        <f t="shared" si="30"/>
        <v>7.479610838013245E-3</v>
      </c>
      <c r="L611" s="102">
        <f t="shared" si="27"/>
        <v>0</v>
      </c>
      <c r="M611" s="102">
        <v>0</v>
      </c>
      <c r="N611" s="102">
        <v>0</v>
      </c>
      <c r="O611" s="103">
        <v>0</v>
      </c>
      <c r="P611" s="104">
        <v>0</v>
      </c>
      <c r="Q611" s="105">
        <f>+monthly_drivers_0!Q611*1.25</f>
        <v>3.125</v>
      </c>
    </row>
    <row r="612" spans="1:17" x14ac:dyDescent="0.25">
      <c r="A612" s="106">
        <f t="shared" si="28"/>
        <v>62731</v>
      </c>
      <c r="B612" s="106" t="str">
        <f t="shared" si="29"/>
        <v>Tracker</v>
      </c>
      <c r="C612" s="93">
        <v>30</v>
      </c>
      <c r="D612" s="94">
        <f t="shared" si="30"/>
        <v>8.8385620477189841E-2</v>
      </c>
      <c r="E612" s="94">
        <f t="shared" si="30"/>
        <v>2.45633039756129</v>
      </c>
      <c r="F612" s="94">
        <f t="shared" si="30"/>
        <v>0.25474311384255122</v>
      </c>
      <c r="G612" s="94">
        <f t="shared" si="30"/>
        <v>9.8869121648748975E-2</v>
      </c>
      <c r="H612" s="94">
        <f t="shared" si="30"/>
        <v>1.645144237011962E-6</v>
      </c>
      <c r="I612" s="94">
        <f t="shared" si="30"/>
        <v>9.3670706506321843E-4</v>
      </c>
      <c r="J612" s="94">
        <f t="shared" si="30"/>
        <v>6.6565912514186321E-6</v>
      </c>
      <c r="K612" s="95">
        <f t="shared" si="30"/>
        <v>3.9435503684894955E-3</v>
      </c>
      <c r="L612" s="94">
        <f t="shared" si="27"/>
        <v>0</v>
      </c>
      <c r="M612" s="94">
        <v>0</v>
      </c>
      <c r="N612" s="94">
        <v>0</v>
      </c>
      <c r="O612" s="96">
        <v>0</v>
      </c>
      <c r="P612" s="95">
        <v>0</v>
      </c>
      <c r="Q612" s="97">
        <f>+monthly_drivers_0!Q612*1.25</f>
        <v>3.125</v>
      </c>
    </row>
    <row r="613" spans="1:17" x14ac:dyDescent="0.25">
      <c r="A613" s="98">
        <f t="shared" si="28"/>
        <v>62762</v>
      </c>
      <c r="B613" s="98" t="str">
        <f t="shared" si="29"/>
        <v>Tracker</v>
      </c>
      <c r="C613" s="99">
        <v>30</v>
      </c>
      <c r="D613" s="100">
        <f t="shared" si="30"/>
        <v>8.7936203250156358E-2</v>
      </c>
      <c r="E613" s="100">
        <f t="shared" si="30"/>
        <v>2.4447295545755656</v>
      </c>
      <c r="F613" s="100">
        <f t="shared" si="30"/>
        <v>0.25330497249885553</v>
      </c>
      <c r="G613" s="100">
        <f t="shared" si="30"/>
        <v>9.8360621641816359E-2</v>
      </c>
      <c r="H613" s="100">
        <f t="shared" si="30"/>
        <v>6.6393832381887917E-7</v>
      </c>
      <c r="I613" s="100">
        <f t="shared" si="30"/>
        <v>4.9902595962908588E-4</v>
      </c>
      <c r="J613" s="100">
        <f t="shared" si="30"/>
        <v>2.772648418850665E-6</v>
      </c>
      <c r="K613" s="101">
        <f t="shared" si="30"/>
        <v>2.0791976809510708E-3</v>
      </c>
      <c r="L613" s="102">
        <f t="shared" si="27"/>
        <v>0</v>
      </c>
      <c r="M613" s="102">
        <v>0</v>
      </c>
      <c r="N613" s="102">
        <v>0</v>
      </c>
      <c r="O613" s="103">
        <v>0</v>
      </c>
      <c r="P613" s="104">
        <v>0</v>
      </c>
      <c r="Q613" s="105">
        <f>+monthly_drivers_0!Q613*1.25</f>
        <v>3.125</v>
      </c>
    </row>
    <row r="614" spans="1:17" x14ac:dyDescent="0.25">
      <c r="A614" s="106">
        <f t="shared" si="28"/>
        <v>62792</v>
      </c>
      <c r="B614" s="106" t="str">
        <f t="shared" si="29"/>
        <v>Tracker</v>
      </c>
      <c r="C614" s="93">
        <v>30</v>
      </c>
      <c r="D614" s="94">
        <f t="shared" si="30"/>
        <v>8.7489071189452691E-2</v>
      </c>
      <c r="E614" s="94">
        <f t="shared" si="30"/>
        <v>2.4331835004562388</v>
      </c>
      <c r="F614" s="94">
        <f t="shared" si="30"/>
        <v>0.25187495012054911</v>
      </c>
      <c r="G614" s="94">
        <f t="shared" si="30"/>
        <v>9.7854736933297826E-2</v>
      </c>
      <c r="H614" s="94">
        <f t="shared" si="30"/>
        <v>2.6794860165942862E-7</v>
      </c>
      <c r="I614" s="94">
        <f t="shared" si="30"/>
        <v>2.6585356049057152E-4</v>
      </c>
      <c r="J614" s="94">
        <f t="shared" si="30"/>
        <v>1.1548822759571935E-6</v>
      </c>
      <c r="K614" s="95">
        <f t="shared" si="30"/>
        <v>1.0962362826693604E-3</v>
      </c>
      <c r="L614" s="94">
        <f t="shared" si="27"/>
        <v>0</v>
      </c>
      <c r="M614" s="94">
        <v>0</v>
      </c>
      <c r="N614" s="94">
        <v>0</v>
      </c>
      <c r="O614" s="96">
        <v>0</v>
      </c>
      <c r="P614" s="95">
        <v>0</v>
      </c>
      <c r="Q614" s="97">
        <f>+monthly_drivers_0!Q614*1.25</f>
        <v>3.125</v>
      </c>
    </row>
    <row r="615" spans="1:17" x14ac:dyDescent="0.25">
      <c r="A615" s="98">
        <f t="shared" si="28"/>
        <v>62823</v>
      </c>
      <c r="B615" s="98" t="str">
        <f t="shared" si="29"/>
        <v>Tracker</v>
      </c>
      <c r="C615" s="99">
        <v>30</v>
      </c>
      <c r="D615" s="100">
        <f t="shared" si="30"/>
        <v>8.7044212675619598E-2</v>
      </c>
      <c r="E615" s="100">
        <f t="shared" si="30"/>
        <v>2.4216919764445377</v>
      </c>
      <c r="F615" s="100">
        <f t="shared" si="30"/>
        <v>0.25045300087236044</v>
      </c>
      <c r="G615" s="100">
        <f t="shared" si="30"/>
        <v>9.7351454072287388E-2</v>
      </c>
      <c r="H615" s="100">
        <f t="shared" si="30"/>
        <v>1.0813723286566758E-7</v>
      </c>
      <c r="I615" s="100">
        <f t="shared" si="30"/>
        <v>1.4163214209947581E-4</v>
      </c>
      <c r="J615" s="100">
        <f t="shared" si="30"/>
        <v>4.8103937818158093E-7</v>
      </c>
      <c r="K615" s="101">
        <f t="shared" si="30"/>
        <v>5.7797966900917201E-4</v>
      </c>
      <c r="L615" s="102">
        <f t="shared" si="27"/>
        <v>0</v>
      </c>
      <c r="M615" s="102">
        <v>0</v>
      </c>
      <c r="N615" s="102">
        <v>0</v>
      </c>
      <c r="O615" s="103">
        <v>0</v>
      </c>
      <c r="P615" s="104">
        <v>0</v>
      </c>
      <c r="Q615" s="105">
        <f>+monthly_drivers_0!Q615*1.25</f>
        <v>3.125</v>
      </c>
    </row>
    <row r="616" spans="1:17" x14ac:dyDescent="0.25">
      <c r="A616" s="106">
        <f t="shared" si="28"/>
        <v>62854</v>
      </c>
      <c r="B616" s="106" t="str">
        <f t="shared" si="29"/>
        <v>Tracker</v>
      </c>
      <c r="C616" s="93">
        <v>30</v>
      </c>
      <c r="D616" s="94">
        <f t="shared" si="30"/>
        <v>8.6601616148279659E-2</v>
      </c>
      <c r="E616" s="94">
        <f t="shared" si="30"/>
        <v>2.4102547250037656</v>
      </c>
      <c r="F616" s="94">
        <f t="shared" si="30"/>
        <v>0.24903907917777907</v>
      </c>
      <c r="G616" s="94">
        <f t="shared" si="30"/>
        <v>9.6850759677059237E-2</v>
      </c>
      <c r="H616" s="94">
        <f t="shared" si="30"/>
        <v>4.3641433690729398E-8</v>
      </c>
      <c r="I616" s="94">
        <f t="shared" si="30"/>
        <v>7.5453808625585529E-5</v>
      </c>
      <c r="J616" s="94">
        <f t="shared" si="30"/>
        <v>2.003657759571496E-7</v>
      </c>
      <c r="K616" s="95">
        <f t="shared" si="30"/>
        <v>3.0473402775404139E-4</v>
      </c>
      <c r="L616" s="94">
        <f t="shared" si="27"/>
        <v>0</v>
      </c>
      <c r="M616" s="94">
        <v>0</v>
      </c>
      <c r="N616" s="94">
        <v>0</v>
      </c>
      <c r="O616" s="96">
        <v>0</v>
      </c>
      <c r="P616" s="95">
        <v>0</v>
      </c>
      <c r="Q616" s="97">
        <f>+monthly_drivers_0!Q616*1.25</f>
        <v>3.125</v>
      </c>
    </row>
    <row r="617" spans="1:17" x14ac:dyDescent="0.25">
      <c r="A617" s="98">
        <f t="shared" si="28"/>
        <v>62883</v>
      </c>
      <c r="B617" s="98" t="str">
        <f t="shared" si="29"/>
        <v>Tracker</v>
      </c>
      <c r="C617" s="99">
        <v>30</v>
      </c>
      <c r="D617" s="100">
        <f t="shared" si="30"/>
        <v>8.6161270105836907E-2</v>
      </c>
      <c r="E617" s="100">
        <f t="shared" si="30"/>
        <v>2.398871489813529</v>
      </c>
      <c r="F617" s="100">
        <f t="shared" si="30"/>
        <v>0.24763313971759474</v>
      </c>
      <c r="G617" s="100">
        <f t="shared" si="30"/>
        <v>9.6352640434711978E-2</v>
      </c>
      <c r="H617" s="100">
        <f t="shared" si="30"/>
        <v>1.7612571397570993E-8</v>
      </c>
      <c r="I617" s="100">
        <f t="shared" si="30"/>
        <v>4.0197635591134338E-5</v>
      </c>
      <c r="J617" s="100">
        <f t="shared" si="30"/>
        <v>8.3457708445141759E-8</v>
      </c>
      <c r="K617" s="101">
        <f t="shared" si="30"/>
        <v>1.6066798306313298E-4</v>
      </c>
      <c r="L617" s="102">
        <f t="shared" si="27"/>
        <v>0</v>
      </c>
      <c r="M617" s="102">
        <v>0</v>
      </c>
      <c r="N617" s="102">
        <v>0</v>
      </c>
      <c r="O617" s="103">
        <v>0</v>
      </c>
      <c r="P617" s="104">
        <v>0</v>
      </c>
      <c r="Q617" s="105">
        <f>+monthly_drivers_0!Q617*1.25</f>
        <v>3.125</v>
      </c>
    </row>
    <row r="618" spans="1:17" x14ac:dyDescent="0.25">
      <c r="A618" s="106">
        <f t="shared" si="28"/>
        <v>62914</v>
      </c>
      <c r="B618" s="106" t="str">
        <f t="shared" si="29"/>
        <v>Tracker</v>
      </c>
      <c r="C618" s="93">
        <v>30</v>
      </c>
      <c r="D618" s="94">
        <f t="shared" ref="D618:K633" si="31">+D617/D616*D617</f>
        <v>8.5723163105177885E-2</v>
      </c>
      <c r="E618" s="94">
        <f t="shared" si="31"/>
        <v>2.3875420157639935</v>
      </c>
      <c r="F618" s="94">
        <f t="shared" si="31"/>
        <v>0.24623513742844488</v>
      </c>
      <c r="G618" s="94">
        <f t="shared" si="31"/>
        <v>9.585708310081463E-2</v>
      </c>
      <c r="H618" s="94">
        <f t="shared" si="31"/>
        <v>7.107985347888127E-9</v>
      </c>
      <c r="I618" s="94">
        <f t="shared" si="31"/>
        <v>2.1415087409778726E-5</v>
      </c>
      <c r="J618" s="94">
        <f t="shared" si="31"/>
        <v>3.4762369300053857E-8</v>
      </c>
      <c r="K618" s="95">
        <f t="shared" si="31"/>
        <v>8.4710594913970321E-5</v>
      </c>
      <c r="L618" s="94">
        <f t="shared" si="27"/>
        <v>0</v>
      </c>
      <c r="M618" s="94">
        <v>0</v>
      </c>
      <c r="N618" s="94">
        <v>0</v>
      </c>
      <c r="O618" s="96">
        <v>0</v>
      </c>
      <c r="P618" s="95">
        <v>0</v>
      </c>
      <c r="Q618" s="97">
        <f>+monthly_drivers_0!Q618*1.25</f>
        <v>3.125</v>
      </c>
    </row>
    <row r="619" spans="1:17" x14ac:dyDescent="0.25">
      <c r="A619" s="98">
        <f t="shared" si="28"/>
        <v>62944</v>
      </c>
      <c r="B619" s="98" t="str">
        <f t="shared" si="29"/>
        <v>Tracker</v>
      </c>
      <c r="C619" s="99">
        <v>30</v>
      </c>
      <c r="D619" s="100">
        <f t="shared" si="31"/>
        <v>8.528728376137433E-2</v>
      </c>
      <c r="E619" s="100">
        <f t="shared" si="31"/>
        <v>2.3762660489501664</v>
      </c>
      <c r="F619" s="100">
        <f t="shared" si="31"/>
        <v>0.24484502750137022</v>
      </c>
      <c r="G619" s="100">
        <f t="shared" si="31"/>
        <v>9.5364074499054485E-2</v>
      </c>
      <c r="H619" s="100">
        <f t="shared" si="31"/>
        <v>2.8686018960729468E-9</v>
      </c>
      <c r="I619" s="100">
        <f t="shared" si="31"/>
        <v>1.1408779696226951E-5</v>
      </c>
      <c r="J619" s="100">
        <f t="shared" si="31"/>
        <v>1.4479457222907629E-8</v>
      </c>
      <c r="K619" s="101">
        <f t="shared" si="31"/>
        <v>4.4662818029271444E-5</v>
      </c>
      <c r="L619" s="102">
        <f t="shared" si="27"/>
        <v>0</v>
      </c>
      <c r="M619" s="102">
        <v>0</v>
      </c>
      <c r="N619" s="102">
        <v>0</v>
      </c>
      <c r="O619" s="103">
        <v>0</v>
      </c>
      <c r="P619" s="104">
        <v>0</v>
      </c>
      <c r="Q619" s="105">
        <f>+monthly_drivers_0!Q619*1.25</f>
        <v>3.125</v>
      </c>
    </row>
    <row r="620" spans="1:17" x14ac:dyDescent="0.25">
      <c r="A620" s="106">
        <f t="shared" si="28"/>
        <v>62975</v>
      </c>
      <c r="B620" s="106" t="str">
        <f t="shared" si="29"/>
        <v>Tracker</v>
      </c>
      <c r="C620" s="93">
        <v>30</v>
      </c>
      <c r="D620" s="94">
        <f t="shared" si="31"/>
        <v>8.4853620747387282E-2</v>
      </c>
      <c r="E620" s="94">
        <f t="shared" si="31"/>
        <v>2.365043336666206</v>
      </c>
      <c r="F620" s="94">
        <f t="shared" si="31"/>
        <v>0.2434627653803785</v>
      </c>
      <c r="G620" s="94">
        <f t="shared" si="31"/>
        <v>9.4873601520886738E-2</v>
      </c>
      <c r="H620" s="94">
        <f t="shared" si="31"/>
        <v>1.1576946821645051E-9</v>
      </c>
      <c r="I620" s="94">
        <f t="shared" si="31"/>
        <v>6.0779697820708187E-6</v>
      </c>
      <c r="J620" s="94">
        <f t="shared" si="31"/>
        <v>6.0310814737730516E-9</v>
      </c>
      <c r="K620" s="95">
        <f t="shared" si="31"/>
        <v>2.3548026269224567E-5</v>
      </c>
      <c r="L620" s="94">
        <f t="shared" si="27"/>
        <v>0</v>
      </c>
      <c r="M620" s="94">
        <v>0</v>
      </c>
      <c r="N620" s="94">
        <v>0</v>
      </c>
      <c r="O620" s="96">
        <v>0</v>
      </c>
      <c r="P620" s="95">
        <v>0</v>
      </c>
      <c r="Q620" s="97">
        <f>+monthly_drivers_0!Q620*1.25</f>
        <v>3.125</v>
      </c>
    </row>
    <row r="621" spans="1:17" x14ac:dyDescent="0.25">
      <c r="A621" s="98">
        <f t="shared" si="28"/>
        <v>63005</v>
      </c>
      <c r="B621" s="98" t="str">
        <f t="shared" si="29"/>
        <v>Tracker</v>
      </c>
      <c r="C621" s="99">
        <v>30</v>
      </c>
      <c r="D621" s="100">
        <f t="shared" si="31"/>
        <v>8.4422162793772723E-2</v>
      </c>
      <c r="E621" s="100">
        <f t="shared" si="31"/>
        <v>2.3538736273997589</v>
      </c>
      <c r="F621" s="100">
        <f t="shared" si="31"/>
        <v>0.24208830676101648</v>
      </c>
      <c r="G621" s="100">
        <f t="shared" si="31"/>
        <v>9.4385651125185988E-2</v>
      </c>
      <c r="H621" s="100">
        <f t="shared" si="31"/>
        <v>4.6721609539014712E-10</v>
      </c>
      <c r="I621" s="100">
        <f t="shared" si="31"/>
        <v>3.2380077147061709E-6</v>
      </c>
      <c r="J621" s="100">
        <f t="shared" si="31"/>
        <v>2.5121068547888738E-9</v>
      </c>
      <c r="K621" s="101">
        <f t="shared" si="31"/>
        <v>1.2415462472893488E-5</v>
      </c>
      <c r="L621" s="102">
        <f t="shared" si="27"/>
        <v>0</v>
      </c>
      <c r="M621" s="102">
        <v>0</v>
      </c>
      <c r="N621" s="102">
        <v>0</v>
      </c>
      <c r="O621" s="103">
        <v>0</v>
      </c>
      <c r="P621" s="104">
        <v>0</v>
      </c>
      <c r="Q621" s="105">
        <f>+monthly_drivers_0!Q621*1.25</f>
        <v>3.125</v>
      </c>
    </row>
    <row r="622" spans="1:17" x14ac:dyDescent="0.25">
      <c r="A622" s="106">
        <f t="shared" si="28"/>
        <v>63036</v>
      </c>
      <c r="B622" s="106" t="str">
        <f t="shared" si="29"/>
        <v>Tracker</v>
      </c>
      <c r="C622" s="93">
        <v>30</v>
      </c>
      <c r="D622" s="94">
        <f t="shared" si="31"/>
        <v>8.3992898688388773E-2</v>
      </c>
      <c r="E622" s="94">
        <f t="shared" si="31"/>
        <v>2.342756670826323</v>
      </c>
      <c r="F622" s="94">
        <f t="shared" si="31"/>
        <v>0.24072160758894975</v>
      </c>
      <c r="G622" s="94">
        <f t="shared" si="31"/>
        <v>9.3900210337899456E-2</v>
      </c>
      <c r="H622" s="94">
        <f t="shared" si="31"/>
        <v>1.8855651939549685E-10</v>
      </c>
      <c r="I622" s="94">
        <f t="shared" si="31"/>
        <v>1.7250322618294509E-6</v>
      </c>
      <c r="J622" s="94">
        <f t="shared" si="31"/>
        <v>1.0463597411708117E-9</v>
      </c>
      <c r="K622" s="95">
        <f t="shared" si="31"/>
        <v>6.5459290155999308E-6</v>
      </c>
      <c r="L622" s="94">
        <f t="shared" si="27"/>
        <v>0</v>
      </c>
      <c r="M622" s="94">
        <v>0</v>
      </c>
      <c r="N622" s="94">
        <v>0</v>
      </c>
      <c r="O622" s="96">
        <v>0</v>
      </c>
      <c r="P622" s="95">
        <v>0</v>
      </c>
      <c r="Q622" s="97">
        <f>+monthly_drivers_0!Q622*1.25</f>
        <v>3.125</v>
      </c>
    </row>
    <row r="623" spans="1:17" x14ac:dyDescent="0.25">
      <c r="A623" s="98">
        <f t="shared" si="28"/>
        <v>63067</v>
      </c>
      <c r="B623" s="98" t="str">
        <f t="shared" si="29"/>
        <v>Tracker</v>
      </c>
      <c r="C623" s="99">
        <v>30</v>
      </c>
      <c r="D623" s="100">
        <f t="shared" si="31"/>
        <v>8.3565817276104279E-2</v>
      </c>
      <c r="E623" s="100">
        <f t="shared" si="31"/>
        <v>2.3316922178036372</v>
      </c>
      <c r="F623" s="100">
        <f t="shared" si="31"/>
        <v>0.23936262405855083</v>
      </c>
      <c r="G623" s="100">
        <f t="shared" si="31"/>
        <v>9.3417266251702033E-2</v>
      </c>
      <c r="H623" s="100">
        <f t="shared" si="31"/>
        <v>7.6096610021226911E-11</v>
      </c>
      <c r="I623" s="100">
        <f t="shared" si="31"/>
        <v>9.19002228079145E-7</v>
      </c>
      <c r="J623" s="100">
        <f t="shared" si="31"/>
        <v>4.3583683785420209E-10</v>
      </c>
      <c r="K623" s="101">
        <f t="shared" si="31"/>
        <v>3.4512759207178255E-6</v>
      </c>
      <c r="L623" s="102">
        <f t="shared" si="27"/>
        <v>0</v>
      </c>
      <c r="M623" s="102">
        <v>0</v>
      </c>
      <c r="N623" s="102">
        <v>0</v>
      </c>
      <c r="O623" s="103">
        <v>0</v>
      </c>
      <c r="P623" s="104">
        <v>0</v>
      </c>
      <c r="Q623" s="105">
        <f>+monthly_drivers_0!Q623*1.25</f>
        <v>3.125</v>
      </c>
    </row>
    <row r="624" spans="1:17" x14ac:dyDescent="0.25">
      <c r="A624" s="106">
        <f t="shared" si="28"/>
        <v>63097</v>
      </c>
      <c r="B624" s="106" t="str">
        <f t="shared" si="29"/>
        <v>Tracker</v>
      </c>
      <c r="C624" s="93">
        <v>30</v>
      </c>
      <c r="D624" s="94">
        <f t="shared" si="31"/>
        <v>8.3140907458508953E-2</v>
      </c>
      <c r="E624" s="94">
        <f t="shared" si="31"/>
        <v>2.3206800203660984</v>
      </c>
      <c r="F624" s="94">
        <f t="shared" si="31"/>
        <v>0.23801131261149494</v>
      </c>
      <c r="G624" s="94">
        <f t="shared" si="31"/>
        <v>9.2936806025653101E-2</v>
      </c>
      <c r="H624" s="94">
        <f t="shared" si="31"/>
        <v>3.0710654159757398E-11</v>
      </c>
      <c r="I624" s="94">
        <f t="shared" si="31"/>
        <v>4.8959379711469566E-7</v>
      </c>
      <c r="J624" s="94">
        <f t="shared" si="31"/>
        <v>1.8153770807179907E-10</v>
      </c>
      <c r="K624" s="95">
        <f t="shared" si="31"/>
        <v>1.8196508780556963E-6</v>
      </c>
      <c r="L624" s="94">
        <f t="shared" si="27"/>
        <v>0</v>
      </c>
      <c r="M624" s="94">
        <v>0</v>
      </c>
      <c r="N624" s="94">
        <v>0</v>
      </c>
      <c r="O624" s="96">
        <v>0</v>
      </c>
      <c r="P624" s="95">
        <v>0</v>
      </c>
      <c r="Q624" s="97">
        <f>+monthly_drivers_0!Q624*1.25</f>
        <v>3.125</v>
      </c>
    </row>
    <row r="625" spans="1:17" x14ac:dyDescent="0.25">
      <c r="A625" s="98">
        <f t="shared" si="28"/>
        <v>63128</v>
      </c>
      <c r="B625" s="98" t="str">
        <f t="shared" si="29"/>
        <v>Tracker</v>
      </c>
      <c r="C625" s="99">
        <v>30</v>
      </c>
      <c r="D625" s="100">
        <f t="shared" si="31"/>
        <v>8.2718158193624935E-2</v>
      </c>
      <c r="E625" s="100">
        <f t="shared" si="31"/>
        <v>2.309719831719204</v>
      </c>
      <c r="F625" s="100">
        <f t="shared" si="31"/>
        <v>0.23666762993536403</v>
      </c>
      <c r="G625" s="100">
        <f t="shared" si="31"/>
        <v>9.2458816884855091E-2</v>
      </c>
      <c r="H625" s="100">
        <f t="shared" si="31"/>
        <v>1.2394038034771027E-11</v>
      </c>
      <c r="I625" s="100">
        <f t="shared" si="31"/>
        <v>2.6082862353250195E-7</v>
      </c>
      <c r="J625" s="100">
        <f t="shared" si="31"/>
        <v>7.5615314240569767E-11</v>
      </c>
      <c r="K625" s="101">
        <f t="shared" si="31"/>
        <v>9.5939281415673927E-7</v>
      </c>
      <c r="L625" s="102">
        <f t="shared" si="27"/>
        <v>0</v>
      </c>
      <c r="M625" s="102">
        <v>0</v>
      </c>
      <c r="N625" s="102">
        <v>0</v>
      </c>
      <c r="O625" s="103">
        <v>0</v>
      </c>
      <c r="P625" s="104">
        <v>0</v>
      </c>
      <c r="Q625" s="105">
        <f>+monthly_drivers_0!Q625*1.25</f>
        <v>3.125</v>
      </c>
    </row>
    <row r="626" spans="1:17" x14ac:dyDescent="0.25">
      <c r="A626" s="106">
        <f t="shared" si="28"/>
        <v>63158</v>
      </c>
      <c r="B626" s="106" t="str">
        <f t="shared" si="29"/>
        <v>Tracker</v>
      </c>
      <c r="C626" s="93">
        <v>30</v>
      </c>
      <c r="D626" s="94">
        <f t="shared" si="31"/>
        <v>8.2297558495619885E-2</v>
      </c>
      <c r="E626" s="94">
        <f t="shared" si="31"/>
        <v>2.2988114062340217</v>
      </c>
      <c r="F626" s="94">
        <f t="shared" si="31"/>
        <v>0.23533153296225842</v>
      </c>
      <c r="G626" s="94">
        <f t="shared" si="31"/>
        <v>9.1983286120113791E-2</v>
      </c>
      <c r="H626" s="94">
        <f t="shared" si="31"/>
        <v>5.0019181619596062E-12</v>
      </c>
      <c r="I626" s="94">
        <f t="shared" si="31"/>
        <v>1.3895513230516291E-7</v>
      </c>
      <c r="J626" s="94">
        <f t="shared" si="31"/>
        <v>3.1495802213382265E-11</v>
      </c>
      <c r="K626" s="95">
        <f t="shared" si="31"/>
        <v>5.0583031226246834E-7</v>
      </c>
      <c r="L626" s="94">
        <f t="shared" si="27"/>
        <v>0</v>
      </c>
      <c r="M626" s="94">
        <v>0</v>
      </c>
      <c r="N626" s="94">
        <v>0</v>
      </c>
      <c r="O626" s="96">
        <v>0</v>
      </c>
      <c r="P626" s="95">
        <v>0</v>
      </c>
      <c r="Q626" s="97">
        <f>+monthly_drivers_0!Q626*1.25</f>
        <v>3.125</v>
      </c>
    </row>
    <row r="627" spans="1:17" x14ac:dyDescent="0.25">
      <c r="A627" s="98">
        <f t="shared" si="28"/>
        <v>63189</v>
      </c>
      <c r="B627" s="98" t="str">
        <f t="shared" si="29"/>
        <v>Tracker</v>
      </c>
      <c r="C627" s="99">
        <v>30</v>
      </c>
      <c r="D627" s="100">
        <f t="shared" si="31"/>
        <v>8.1879097434521472E-2</v>
      </c>
      <c r="E627" s="100">
        <f t="shared" si="31"/>
        <v>2.2879544994416832</v>
      </c>
      <c r="F627" s="100">
        <f t="shared" si="31"/>
        <v>0.23400297886741644</v>
      </c>
      <c r="G627" s="100">
        <f t="shared" si="31"/>
        <v>9.1510201087600454E-2</v>
      </c>
      <c r="H627" s="100">
        <f t="shared" si="31"/>
        <v>2.018646806533185E-12</v>
      </c>
      <c r="I627" s="100">
        <f t="shared" si="31"/>
        <v>7.4027645173457302E-8</v>
      </c>
      <c r="J627" s="100">
        <f t="shared" si="31"/>
        <v>1.3118844602146304E-11</v>
      </c>
      <c r="K627" s="101">
        <f t="shared" si="31"/>
        <v>2.6669399752429752E-7</v>
      </c>
      <c r="L627" s="102">
        <f t="shared" si="27"/>
        <v>0</v>
      </c>
      <c r="M627" s="102">
        <v>0</v>
      </c>
      <c r="N627" s="102">
        <v>0</v>
      </c>
      <c r="O627" s="103">
        <v>0</v>
      </c>
      <c r="P627" s="104">
        <v>0</v>
      </c>
      <c r="Q627" s="105">
        <f>+monthly_drivers_0!Q627*1.25</f>
        <v>3.125</v>
      </c>
    </row>
    <row r="628" spans="1:17" x14ac:dyDescent="0.25">
      <c r="A628" s="106">
        <f t="shared" si="28"/>
        <v>63220</v>
      </c>
      <c r="B628" s="106" t="str">
        <f t="shared" si="29"/>
        <v>Tracker</v>
      </c>
      <c r="C628" s="93">
        <v>30</v>
      </c>
      <c r="D628" s="94">
        <f t="shared" si="31"/>
        <v>8.1462764135933355E-2</v>
      </c>
      <c r="E628" s="94">
        <f t="shared" si="31"/>
        <v>2.2771488680279068</v>
      </c>
      <c r="F628" s="94">
        <f t="shared" si="31"/>
        <v>0.23268192506784174</v>
      </c>
      <c r="G628" s="94">
        <f t="shared" si="31"/>
        <v>9.1039549208515619E-2</v>
      </c>
      <c r="H628" s="94">
        <f t="shared" si="31"/>
        <v>8.1467445039728211E-13</v>
      </c>
      <c r="I628" s="94">
        <f t="shared" si="31"/>
        <v>3.9437854212482965E-8</v>
      </c>
      <c r="J628" s="94">
        <f t="shared" si="31"/>
        <v>5.4643499006397056E-12</v>
      </c>
      <c r="K628" s="95">
        <f t="shared" si="31"/>
        <v>1.4061175574346337E-7</v>
      </c>
      <c r="L628" s="94">
        <f t="shared" si="27"/>
        <v>0</v>
      </c>
      <c r="M628" s="94">
        <v>0</v>
      </c>
      <c r="N628" s="94">
        <v>0</v>
      </c>
      <c r="O628" s="96">
        <v>0</v>
      </c>
      <c r="P628" s="95">
        <v>0</v>
      </c>
      <c r="Q628" s="97">
        <f>+monthly_drivers_0!Q628*1.25</f>
        <v>3.125</v>
      </c>
    </row>
    <row r="629" spans="1:17" x14ac:dyDescent="0.25">
      <c r="A629" s="98">
        <f t="shared" si="28"/>
        <v>63248</v>
      </c>
      <c r="B629" s="98" t="str">
        <f t="shared" si="29"/>
        <v>Tracker</v>
      </c>
      <c r="C629" s="99">
        <v>30</v>
      </c>
      <c r="D629" s="100">
        <f t="shared" si="31"/>
        <v>8.1048547780752572E-2</v>
      </c>
      <c r="E629" s="100">
        <f t="shared" si="31"/>
        <v>2.2663942698275439</v>
      </c>
      <c r="F629" s="100">
        <f t="shared" si="31"/>
        <v>0.23136832922093847</v>
      </c>
      <c r="G629" s="100">
        <f t="shared" si="31"/>
        <v>9.057131796875463E-2</v>
      </c>
      <c r="H629" s="100">
        <f t="shared" si="31"/>
        <v>3.2878186415876264E-13</v>
      </c>
      <c r="I629" s="100">
        <f t="shared" si="31"/>
        <v>2.1010317716316212E-8</v>
      </c>
      <c r="J629" s="100">
        <f t="shared" si="31"/>
        <v>2.2760479860959763E-12</v>
      </c>
      <c r="K629" s="101">
        <f t="shared" si="31"/>
        <v>7.413614868275422E-8</v>
      </c>
      <c r="L629" s="102">
        <f t="shared" si="27"/>
        <v>0</v>
      </c>
      <c r="M629" s="102">
        <v>0</v>
      </c>
      <c r="N629" s="102">
        <v>0</v>
      </c>
      <c r="O629" s="103">
        <v>0</v>
      </c>
      <c r="P629" s="104">
        <v>0</v>
      </c>
      <c r="Q629" s="105">
        <f>+monthly_drivers_0!Q629*1.25</f>
        <v>3.125</v>
      </c>
    </row>
    <row r="630" spans="1:17" x14ac:dyDescent="0.25">
      <c r="A630" s="106">
        <f t="shared" si="28"/>
        <v>63279</v>
      </c>
      <c r="B630" s="106" t="str">
        <f t="shared" si="29"/>
        <v>Tracker</v>
      </c>
      <c r="C630" s="93">
        <v>30</v>
      </c>
      <c r="D630" s="94">
        <f t="shared" si="31"/>
        <v>8.0636437604888422E-2</v>
      </c>
      <c r="E630" s="94">
        <f t="shared" si="31"/>
        <v>2.2556904638191519</v>
      </c>
      <c r="F630" s="94">
        <f t="shared" si="31"/>
        <v>0.23006214922315413</v>
      </c>
      <c r="G630" s="94">
        <f t="shared" si="31"/>
        <v>9.0105494918574919E-2</v>
      </c>
      <c r="H630" s="94">
        <f t="shared" si="31"/>
        <v>1.3268798861557091E-13</v>
      </c>
      <c r="I630" s="94">
        <f t="shared" si="31"/>
        <v>1.119314068565189E-8</v>
      </c>
      <c r="J630" s="94">
        <f t="shared" si="31"/>
        <v>9.4803490428112693E-13</v>
      </c>
      <c r="K630" s="95">
        <f t="shared" si="31"/>
        <v>3.9087546503144638E-8</v>
      </c>
      <c r="L630" s="94">
        <f t="shared" si="27"/>
        <v>0</v>
      </c>
      <c r="M630" s="94">
        <v>0</v>
      </c>
      <c r="N630" s="94">
        <v>0</v>
      </c>
      <c r="O630" s="96">
        <v>0</v>
      </c>
      <c r="P630" s="95">
        <v>0</v>
      </c>
      <c r="Q630" s="97">
        <f>+monthly_drivers_0!Q630*1.25</f>
        <v>3.125</v>
      </c>
    </row>
    <row r="631" spans="1:17" x14ac:dyDescent="0.25">
      <c r="A631" s="98">
        <f t="shared" si="28"/>
        <v>63309</v>
      </c>
      <c r="B631" s="98" t="str">
        <f t="shared" si="29"/>
        <v>Tracker</v>
      </c>
      <c r="C631" s="99">
        <v>30</v>
      </c>
      <c r="D631" s="100">
        <f t="shared" si="31"/>
        <v>8.0226422898982727E-2</v>
      </c>
      <c r="E631" s="100">
        <f t="shared" si="31"/>
        <v>2.2450372101195928</v>
      </c>
      <c r="F631" s="100">
        <f t="shared" si="31"/>
        <v>0.22876334320862995</v>
      </c>
      <c r="G631" s="100">
        <f t="shared" si="31"/>
        <v>8.9642067672264972E-2</v>
      </c>
      <c r="H631" s="100">
        <f t="shared" si="31"/>
        <v>5.3549493576519832E-14</v>
      </c>
      <c r="I631" s="100">
        <f t="shared" si="31"/>
        <v>5.9630891879136435E-9</v>
      </c>
      <c r="J631" s="100">
        <f t="shared" si="31"/>
        <v>3.948819116406038E-13</v>
      </c>
      <c r="K631" s="101">
        <f t="shared" si="31"/>
        <v>2.0608519848710521E-8</v>
      </c>
      <c r="L631" s="102">
        <f t="shared" si="27"/>
        <v>0</v>
      </c>
      <c r="M631" s="102">
        <v>0</v>
      </c>
      <c r="N631" s="102">
        <v>0</v>
      </c>
      <c r="O631" s="103">
        <v>0</v>
      </c>
      <c r="P631" s="104">
        <v>0</v>
      </c>
      <c r="Q631" s="105">
        <f>+monthly_drivers_0!Q631*1.25</f>
        <v>3.125</v>
      </c>
    </row>
    <row r="632" spans="1:17" x14ac:dyDescent="0.25">
      <c r="A632" s="106">
        <f t="shared" si="28"/>
        <v>63340</v>
      </c>
      <c r="B632" s="106" t="str">
        <f t="shared" si="29"/>
        <v>Tracker</v>
      </c>
      <c r="C632" s="93">
        <v>30</v>
      </c>
      <c r="D632" s="94">
        <f t="shared" si="31"/>
        <v>7.9818493008131514E-2</v>
      </c>
      <c r="E632" s="94">
        <f t="shared" si="31"/>
        <v>2.2344342699786566</v>
      </c>
      <c r="F632" s="94">
        <f t="shared" si="31"/>
        <v>0.22747186954785914</v>
      </c>
      <c r="G632" s="94">
        <f t="shared" si="31"/>
        <v>8.9181023907815002E-2</v>
      </c>
      <c r="H632" s="94">
        <f t="shared" si="31"/>
        <v>2.1611212078960043E-14</v>
      </c>
      <c r="I632" s="94">
        <f t="shared" si="31"/>
        <v>3.1768056581825825E-9</v>
      </c>
      <c r="J632" s="94">
        <f t="shared" si="31"/>
        <v>1.6447888515157263E-13</v>
      </c>
      <c r="K632" s="95">
        <f t="shared" si="31"/>
        <v>1.0865636970090384E-8</v>
      </c>
      <c r="L632" s="94">
        <f t="shared" si="27"/>
        <v>0</v>
      </c>
      <c r="M632" s="94">
        <v>0</v>
      </c>
      <c r="N632" s="94">
        <v>0</v>
      </c>
      <c r="O632" s="96">
        <v>0</v>
      </c>
      <c r="P632" s="95">
        <v>0</v>
      </c>
      <c r="Q632" s="97">
        <f>+monthly_drivers_0!Q632*1.25</f>
        <v>3.125</v>
      </c>
    </row>
    <row r="633" spans="1:17" x14ac:dyDescent="0.25">
      <c r="A633" s="98">
        <f t="shared" si="28"/>
        <v>63370</v>
      </c>
      <c r="B633" s="98" t="str">
        <f t="shared" si="29"/>
        <v>Tracker</v>
      </c>
      <c r="C633" s="99">
        <v>30</v>
      </c>
      <c r="D633" s="100">
        <f t="shared" si="31"/>
        <v>7.9412637331608152E-2</v>
      </c>
      <c r="E633" s="100">
        <f t="shared" si="31"/>
        <v>2.2238814057737115</v>
      </c>
      <c r="F633" s="100">
        <f t="shared" si="31"/>
        <v>0.22618768684635246</v>
      </c>
      <c r="G633" s="100">
        <f t="shared" si="31"/>
        <v>8.8722351366589333E-2</v>
      </c>
      <c r="H633" s="100">
        <f t="shared" si="31"/>
        <v>8.7217349096757148E-15</v>
      </c>
      <c r="I633" s="100">
        <f t="shared" si="31"/>
        <v>1.692427175215851E-9</v>
      </c>
      <c r="J633" s="100">
        <f t="shared" si="31"/>
        <v>6.8509857917539666E-14</v>
      </c>
      <c r="K633" s="101">
        <f t="shared" si="31"/>
        <v>5.7287989449267565E-9</v>
      </c>
      <c r="L633" s="102">
        <f t="shared" si="27"/>
        <v>0</v>
      </c>
      <c r="M633" s="102">
        <v>0</v>
      </c>
      <c r="N633" s="102">
        <v>0</v>
      </c>
      <c r="O633" s="103">
        <v>0</v>
      </c>
      <c r="P633" s="104">
        <v>0</v>
      </c>
      <c r="Q633" s="105">
        <f>+monthly_drivers_0!Q633*1.25</f>
        <v>3.125</v>
      </c>
    </row>
    <row r="634" spans="1:17" x14ac:dyDescent="0.25">
      <c r="A634" s="106">
        <f t="shared" si="28"/>
        <v>63401</v>
      </c>
      <c r="B634" s="106" t="str">
        <f t="shared" si="29"/>
        <v>Tracker</v>
      </c>
      <c r="C634" s="93">
        <v>30</v>
      </c>
      <c r="D634" s="94">
        <f t="shared" ref="D634:K649" si="32">+D633/D632*D633</f>
        <v>7.9008845322587881E-2</v>
      </c>
      <c r="E634" s="94">
        <f t="shared" si="32"/>
        <v>2.2133783810043783</v>
      </c>
      <c r="F634" s="94">
        <f t="shared" si="32"/>
        <v>0.22491075394331153</v>
      </c>
      <c r="G634" s="94">
        <f t="shared" si="32"/>
        <v>8.826603785300044E-2</v>
      </c>
      <c r="H634" s="94">
        <f t="shared" si="32"/>
        <v>3.5198701283725757E-15</v>
      </c>
      <c r="I634" s="94">
        <f t="shared" si="32"/>
        <v>9.0163203280358886E-10</v>
      </c>
      <c r="J634" s="94">
        <f t="shared" si="32"/>
        <v>2.853618947840124E-14</v>
      </c>
      <c r="K634" s="95">
        <f t="shared" si="32"/>
        <v>3.0204522239915139E-9</v>
      </c>
      <c r="L634" s="94">
        <f t="shared" si="27"/>
        <v>0</v>
      </c>
      <c r="M634" s="94">
        <v>0</v>
      </c>
      <c r="N634" s="94">
        <v>0</v>
      </c>
      <c r="O634" s="96">
        <v>0</v>
      </c>
      <c r="P634" s="95">
        <v>0</v>
      </c>
      <c r="Q634" s="97">
        <f>+monthly_drivers_0!Q634*1.25</f>
        <v>3.125</v>
      </c>
    </row>
    <row r="635" spans="1:17" x14ac:dyDescent="0.25">
      <c r="A635" s="98">
        <f t="shared" si="28"/>
        <v>63432</v>
      </c>
      <c r="B635" s="98" t="str">
        <f t="shared" si="29"/>
        <v>Tracker</v>
      </c>
      <c r="C635" s="99">
        <v>30</v>
      </c>
      <c r="D635" s="100">
        <f t="shared" si="32"/>
        <v>7.860710648787371E-2</v>
      </c>
      <c r="E635" s="100">
        <f t="shared" si="32"/>
        <v>2.2029249602872301</v>
      </c>
      <c r="F635" s="100">
        <f t="shared" si="32"/>
        <v>0.22364102991030949</v>
      </c>
      <c r="G635" s="100">
        <f t="shared" si="32"/>
        <v>8.7812071234184705E-2</v>
      </c>
      <c r="H635" s="100">
        <f t="shared" si="32"/>
        <v>1.420529957504777E-15</v>
      </c>
      <c r="I635" s="100">
        <f t="shared" si="32"/>
        <v>4.8033991328096592E-10</v>
      </c>
      <c r="J635" s="100">
        <f t="shared" si="32"/>
        <v>1.1886086684449824E-14</v>
      </c>
      <c r="K635" s="101">
        <f t="shared" si="32"/>
        <v>1.5925033720190932E-9</v>
      </c>
      <c r="L635" s="102">
        <f t="shared" si="27"/>
        <v>0</v>
      </c>
      <c r="M635" s="102">
        <v>0</v>
      </c>
      <c r="N635" s="102">
        <v>0</v>
      </c>
      <c r="O635" s="103">
        <v>0</v>
      </c>
      <c r="P635" s="104">
        <v>0</v>
      </c>
      <c r="Q635" s="105">
        <f>+monthly_drivers_0!Q635*1.25</f>
        <v>3.125</v>
      </c>
    </row>
    <row r="636" spans="1:17" x14ac:dyDescent="0.25">
      <c r="A636" s="106">
        <f t="shared" si="28"/>
        <v>63462</v>
      </c>
      <c r="B636" s="106" t="str">
        <f t="shared" si="29"/>
        <v>Tracker</v>
      </c>
      <c r="C636" s="93">
        <v>30</v>
      </c>
      <c r="D636" s="94">
        <f t="shared" si="32"/>
        <v>7.8207410387623744E-2</v>
      </c>
      <c r="E636" s="94">
        <f t="shared" si="32"/>
        <v>2.1925209093505167</v>
      </c>
      <c r="F636" s="94">
        <f t="shared" si="32"/>
        <v>0.2223784740499791</v>
      </c>
      <c r="G636" s="94">
        <f t="shared" si="32"/>
        <v>8.7360439439679791E-2</v>
      </c>
      <c r="H636" s="94">
        <f t="shared" si="32"/>
        <v>5.7328971995381806E-16</v>
      </c>
      <c r="I636" s="94">
        <f t="shared" si="32"/>
        <v>2.5589866364145383E-10</v>
      </c>
      <c r="J636" s="94">
        <f t="shared" si="32"/>
        <v>4.9508732333442111E-15</v>
      </c>
      <c r="K636" s="95">
        <f t="shared" si="32"/>
        <v>8.3963155243713186E-10</v>
      </c>
      <c r="L636" s="94">
        <f t="shared" si="27"/>
        <v>0</v>
      </c>
      <c r="M636" s="94">
        <v>0</v>
      </c>
      <c r="N636" s="94">
        <v>0</v>
      </c>
      <c r="O636" s="96">
        <v>0</v>
      </c>
      <c r="P636" s="95">
        <v>0</v>
      </c>
      <c r="Q636" s="97">
        <f>+monthly_drivers_0!Q636*1.25</f>
        <v>3.125</v>
      </c>
    </row>
    <row r="637" spans="1:17" x14ac:dyDescent="0.25">
      <c r="A637" s="98">
        <f t="shared" si="28"/>
        <v>63493</v>
      </c>
      <c r="B637" s="98" t="str">
        <f t="shared" si="29"/>
        <v>Tracker</v>
      </c>
      <c r="C637" s="99">
        <v>30</v>
      </c>
      <c r="D637" s="100">
        <f t="shared" si="32"/>
        <v>7.7809746635079904E-2</v>
      </c>
      <c r="E637" s="100">
        <f t="shared" si="32"/>
        <v>2.1821659950289152</v>
      </c>
      <c r="F637" s="100">
        <f t="shared" si="32"/>
        <v>0.22112304589470844</v>
      </c>
      <c r="G637" s="100">
        <f t="shared" si="32"/>
        <v>8.6911130461103728E-2</v>
      </c>
      <c r="H637" s="100">
        <f t="shared" si="32"/>
        <v>2.3136513332111259E-16</v>
      </c>
      <c r="I637" s="100">
        <f t="shared" si="32"/>
        <v>1.3632872106378177E-10</v>
      </c>
      <c r="J637" s="100">
        <f t="shared" si="32"/>
        <v>2.0621712110438577E-15</v>
      </c>
      <c r="K637" s="101">
        <f t="shared" si="32"/>
        <v>4.4268737902523937E-10</v>
      </c>
      <c r="L637" s="102">
        <f t="shared" si="27"/>
        <v>0</v>
      </c>
      <c r="M637" s="102">
        <v>0</v>
      </c>
      <c r="N637" s="102">
        <v>0</v>
      </c>
      <c r="O637" s="103">
        <v>0</v>
      </c>
      <c r="P637" s="104">
        <v>0</v>
      </c>
      <c r="Q637" s="105">
        <f>+monthly_drivers_0!Q637*1.25</f>
        <v>3.125</v>
      </c>
    </row>
    <row r="638" spans="1:17" x14ac:dyDescent="0.25">
      <c r="A638" s="106">
        <f t="shared" si="28"/>
        <v>63523</v>
      </c>
      <c r="B638" s="106" t="str">
        <f t="shared" si="29"/>
        <v>Tracker</v>
      </c>
      <c r="C638" s="93">
        <v>30</v>
      </c>
      <c r="D638" s="94">
        <f t="shared" si="32"/>
        <v>7.7414104896297978E-2</v>
      </c>
      <c r="E638" s="94">
        <f t="shared" si="32"/>
        <v>2.1718599852583034</v>
      </c>
      <c r="F638" s="94">
        <f t="shared" si="32"/>
        <v>0.21987470520534375</v>
      </c>
      <c r="G638" s="94">
        <f t="shared" si="32"/>
        <v>8.6464132351835601E-2</v>
      </c>
      <c r="H638" s="94">
        <f t="shared" si="32"/>
        <v>9.3373076567653002E-17</v>
      </c>
      <c r="I638" s="94">
        <f t="shared" si="32"/>
        <v>7.2628437844939516E-11</v>
      </c>
      <c r="J638" s="94">
        <f t="shared" si="32"/>
        <v>8.5894950309313059E-16</v>
      </c>
      <c r="K638" s="95">
        <f t="shared" si="32"/>
        <v>2.3340251444744214E-10</v>
      </c>
      <c r="L638" s="94">
        <f t="shared" si="27"/>
        <v>0</v>
      </c>
      <c r="M638" s="94">
        <v>0</v>
      </c>
      <c r="N638" s="94">
        <v>0</v>
      </c>
      <c r="O638" s="96">
        <v>0</v>
      </c>
      <c r="P638" s="95">
        <v>0</v>
      </c>
      <c r="Q638" s="97">
        <f>+monthly_drivers_0!Q638*1.25</f>
        <v>3.125</v>
      </c>
    </row>
    <row r="639" spans="1:17" x14ac:dyDescent="0.25">
      <c r="A639" s="98">
        <f t="shared" si="28"/>
        <v>63554</v>
      </c>
      <c r="B639" s="98" t="str">
        <f t="shared" si="29"/>
        <v>Tracker</v>
      </c>
      <c r="C639" s="99">
        <v>30</v>
      </c>
      <c r="D639" s="100">
        <f t="shared" si="32"/>
        <v>7.7020474889879106E-2</v>
      </c>
      <c r="E639" s="100">
        <f t="shared" si="32"/>
        <v>2.1616026490705602</v>
      </c>
      <c r="F639" s="100">
        <f t="shared" si="32"/>
        <v>0.21863341196989963</v>
      </c>
      <c r="G639" s="100">
        <f t="shared" si="32"/>
        <v>8.6019433226697917E-2</v>
      </c>
      <c r="H639" s="100">
        <f t="shared" si="32"/>
        <v>3.7682996147947264E-17</v>
      </c>
      <c r="I639" s="100">
        <f t="shared" si="32"/>
        <v>3.8692433572587913E-11</v>
      </c>
      <c r="J639" s="100">
        <f t="shared" si="32"/>
        <v>3.5777545768882559E-16</v>
      </c>
      <c r="K639" s="101">
        <f t="shared" si="32"/>
        <v>1.2305915264704781E-10</v>
      </c>
      <c r="L639" s="102">
        <f t="shared" si="27"/>
        <v>0</v>
      </c>
      <c r="M639" s="102">
        <v>0</v>
      </c>
      <c r="N639" s="102">
        <v>0</v>
      </c>
      <c r="O639" s="103">
        <v>0</v>
      </c>
      <c r="P639" s="104">
        <v>0</v>
      </c>
      <c r="Q639" s="105">
        <f>+monthly_drivers_0!Q639*1.25</f>
        <v>3.125</v>
      </c>
    </row>
    <row r="640" spans="1:17" x14ac:dyDescent="0.25">
      <c r="A640" s="106">
        <f t="shared" si="28"/>
        <v>63585</v>
      </c>
      <c r="B640" s="106" t="str">
        <f t="shared" si="29"/>
        <v>Tracker</v>
      </c>
      <c r="C640" s="93">
        <v>30</v>
      </c>
      <c r="D640" s="94">
        <f t="shared" si="32"/>
        <v>7.6628846386702587E-2</v>
      </c>
      <c r="E640" s="94">
        <f t="shared" si="32"/>
        <v>2.1513937565883885</v>
      </c>
      <c r="F640" s="94">
        <f t="shared" si="32"/>
        <v>0.21739912640227671</v>
      </c>
      <c r="G640" s="94">
        <f t="shared" si="32"/>
        <v>8.5577021261640587E-2</v>
      </c>
      <c r="H640" s="94">
        <f t="shared" si="32"/>
        <v>1.5207897724750972E-17</v>
      </c>
      <c r="I640" s="94">
        <f t="shared" si="32"/>
        <v>2.0613198633921066E-11</v>
      </c>
      <c r="J640" s="94">
        <f t="shared" si="32"/>
        <v>1.4902305393215883E-16</v>
      </c>
      <c r="K640" s="95">
        <f t="shared" si="32"/>
        <v>6.4881713404246358E-11</v>
      </c>
      <c r="L640" s="94">
        <f t="shared" si="27"/>
        <v>0</v>
      </c>
      <c r="M640" s="94">
        <v>0</v>
      </c>
      <c r="N640" s="94">
        <v>0</v>
      </c>
      <c r="O640" s="96">
        <v>0</v>
      </c>
      <c r="P640" s="95">
        <v>0</v>
      </c>
      <c r="Q640" s="97">
        <f>+monthly_drivers_0!Q640*1.25</f>
        <v>3.125</v>
      </c>
    </row>
    <row r="641" spans="1:17" x14ac:dyDescent="0.25">
      <c r="A641" s="98">
        <f t="shared" si="28"/>
        <v>63613</v>
      </c>
      <c r="B641" s="98" t="str">
        <f t="shared" si="29"/>
        <v>Tracker</v>
      </c>
      <c r="C641" s="99">
        <v>30</v>
      </c>
      <c r="D641" s="100">
        <f t="shared" si="32"/>
        <v>7.6239209209660055E-2</v>
      </c>
      <c r="E641" s="100">
        <f t="shared" si="32"/>
        <v>2.1412330790201639</v>
      </c>
      <c r="F641" s="100">
        <f t="shared" si="32"/>
        <v>0.21617180894098628</v>
      </c>
      <c r="G641" s="100">
        <f t="shared" si="32"/>
        <v>8.5136884693426548E-2</v>
      </c>
      <c r="H641" s="100">
        <f t="shared" si="32"/>
        <v>6.1375202836434882E-18</v>
      </c>
      <c r="I641" s="100">
        <f t="shared" si="32"/>
        <v>1.0981577499496265E-11</v>
      </c>
      <c r="J641" s="100">
        <f t="shared" si="32"/>
        <v>6.207209054172286E-17</v>
      </c>
      <c r="K641" s="101">
        <f t="shared" si="32"/>
        <v>3.4208237613537245E-11</v>
      </c>
      <c r="L641" s="102">
        <f t="shared" si="27"/>
        <v>0</v>
      </c>
      <c r="M641" s="102">
        <v>0</v>
      </c>
      <c r="N641" s="102">
        <v>0</v>
      </c>
      <c r="O641" s="103">
        <v>0</v>
      </c>
      <c r="P641" s="104">
        <v>0</v>
      </c>
      <c r="Q641" s="105">
        <f>+monthly_drivers_0!Q641*1.25</f>
        <v>3.125</v>
      </c>
    </row>
    <row r="642" spans="1:17" x14ac:dyDescent="0.25">
      <c r="A642" s="106">
        <f t="shared" si="28"/>
        <v>63644</v>
      </c>
      <c r="B642" s="106" t="str">
        <f t="shared" si="29"/>
        <v>Tracker</v>
      </c>
      <c r="C642" s="93">
        <v>30</v>
      </c>
      <c r="D642" s="94">
        <f t="shared" si="32"/>
        <v>7.5851553233391017E-2</v>
      </c>
      <c r="E642" s="94">
        <f t="shared" si="32"/>
        <v>2.1311203886548067</v>
      </c>
      <c r="F642" s="94">
        <f t="shared" si="32"/>
        <v>0.21495142024788236</v>
      </c>
      <c r="G642" s="94">
        <f t="shared" si="32"/>
        <v>8.4699011819318978E-2</v>
      </c>
      <c r="H642" s="94">
        <f t="shared" si="32"/>
        <v>2.4769469070552993E-18</v>
      </c>
      <c r="I642" s="94">
        <f t="shared" si="32"/>
        <v>5.8503799686377403E-12</v>
      </c>
      <c r="J642" s="94">
        <f t="shared" si="32"/>
        <v>2.5854687060525905E-17</v>
      </c>
      <c r="K642" s="95">
        <f t="shared" si="32"/>
        <v>1.8035952801265528E-11</v>
      </c>
      <c r="L642" s="94">
        <f t="shared" ref="L642:L705" si="33">+O642+P642</f>
        <v>0</v>
      </c>
      <c r="M642" s="94">
        <v>0</v>
      </c>
      <c r="N642" s="94">
        <v>0</v>
      </c>
      <c r="O642" s="96">
        <v>0</v>
      </c>
      <c r="P642" s="95">
        <v>0</v>
      </c>
      <c r="Q642" s="97">
        <f>+monthly_drivers_0!Q642*1.25</f>
        <v>3.125</v>
      </c>
    </row>
    <row r="643" spans="1:17" x14ac:dyDescent="0.25">
      <c r="A643" s="98">
        <f t="shared" ref="A643:A706" si="34">+EOMONTH(A642,1)</f>
        <v>63674</v>
      </c>
      <c r="B643" s="98" t="str">
        <f t="shared" ref="B643:B706" si="35">+B642</f>
        <v>Tracker</v>
      </c>
      <c r="C643" s="99">
        <v>30</v>
      </c>
      <c r="D643" s="100">
        <f t="shared" si="32"/>
        <v>7.5465868384019738E-2</v>
      </c>
      <c r="E643" s="100">
        <f t="shared" si="32"/>
        <v>2.1210554588566795</v>
      </c>
      <c r="F643" s="100">
        <f t="shared" si="32"/>
        <v>0.21373792120690077</v>
      </c>
      <c r="G643" s="100">
        <f t="shared" si="32"/>
        <v>8.4263390996770132E-2</v>
      </c>
      <c r="H643" s="100">
        <f t="shared" si="32"/>
        <v>9.9963270129164672E-19</v>
      </c>
      <c r="I643" s="100">
        <f t="shared" si="32"/>
        <v>3.1167603906640688E-12</v>
      </c>
      <c r="J643" s="100">
        <f t="shared" si="32"/>
        <v>1.0769169157407468E-17</v>
      </c>
      <c r="K643" s="101">
        <f t="shared" si="32"/>
        <v>9.5092765995272571E-12</v>
      </c>
      <c r="L643" s="102">
        <f t="shared" si="33"/>
        <v>0</v>
      </c>
      <c r="M643" s="102">
        <v>0</v>
      </c>
      <c r="N643" s="102">
        <v>0</v>
      </c>
      <c r="O643" s="103">
        <v>0</v>
      </c>
      <c r="P643" s="104">
        <v>0</v>
      </c>
      <c r="Q643" s="105">
        <f>+monthly_drivers_0!Q643*1.25</f>
        <v>3.125</v>
      </c>
    </row>
    <row r="644" spans="1:17" x14ac:dyDescent="0.25">
      <c r="A644" s="106">
        <f t="shared" si="34"/>
        <v>63705</v>
      </c>
      <c r="B644" s="106" t="str">
        <f t="shared" si="35"/>
        <v>Tracker</v>
      </c>
      <c r="C644" s="93">
        <v>30</v>
      </c>
      <c r="D644" s="94">
        <f t="shared" si="32"/>
        <v>7.5082144638893442E-2</v>
      </c>
      <c r="E644" s="94">
        <f t="shared" si="32"/>
        <v>2.1110380640605073</v>
      </c>
      <c r="F644" s="94">
        <f t="shared" si="32"/>
        <v>0.21253127292280538</v>
      </c>
      <c r="G644" s="94">
        <f t="shared" si="32"/>
        <v>8.3830010643111796E-2</v>
      </c>
      <c r="H644" s="94">
        <f t="shared" si="32"/>
        <v>4.034263046354935E-19</v>
      </c>
      <c r="I644" s="94">
        <f t="shared" si="32"/>
        <v>1.6604383621042629E-12</v>
      </c>
      <c r="J644" s="94">
        <f t="shared" si="32"/>
        <v>4.4856471892062902E-18</v>
      </c>
      <c r="K644" s="95">
        <f t="shared" si="32"/>
        <v>5.0136714396353781E-12</v>
      </c>
      <c r="L644" s="94">
        <f t="shared" si="33"/>
        <v>0</v>
      </c>
      <c r="M644" s="94">
        <v>0</v>
      </c>
      <c r="N644" s="94">
        <v>0</v>
      </c>
      <c r="O644" s="96">
        <v>0</v>
      </c>
      <c r="P644" s="95">
        <v>0</v>
      </c>
      <c r="Q644" s="97">
        <f>+monthly_drivers_0!Q644*1.25</f>
        <v>3.125</v>
      </c>
    </row>
    <row r="645" spans="1:17" x14ac:dyDescent="0.25">
      <c r="A645" s="98">
        <f t="shared" si="34"/>
        <v>63735</v>
      </c>
      <c r="B645" s="98" t="str">
        <f t="shared" si="35"/>
        <v>Tracker</v>
      </c>
      <c r="C645" s="99">
        <v>30</v>
      </c>
      <c r="D645" s="100">
        <f t="shared" si="32"/>
        <v>7.4700372026321862E-2</v>
      </c>
      <c r="E645" s="100">
        <f t="shared" si="32"/>
        <v>2.1010679797663232</v>
      </c>
      <c r="F645" s="100">
        <f t="shared" si="32"/>
        <v>0.21133143671994148</v>
      </c>
      <c r="G645" s="100">
        <f t="shared" si="32"/>
        <v>8.33988592352473E-2</v>
      </c>
      <c r="H645" s="100">
        <f t="shared" si="32"/>
        <v>1.6281258412370229E-19</v>
      </c>
      <c r="I645" s="100">
        <f t="shared" si="32"/>
        <v>8.8459015412476375E-13</v>
      </c>
      <c r="J645" s="100">
        <f t="shared" si="32"/>
        <v>1.8683921119573314E-18</v>
      </c>
      <c r="K645" s="101">
        <f t="shared" si="32"/>
        <v>2.6434083646136801E-12</v>
      </c>
      <c r="L645" s="102">
        <f t="shared" si="33"/>
        <v>0</v>
      </c>
      <c r="M645" s="102">
        <v>0</v>
      </c>
      <c r="N645" s="102">
        <v>0</v>
      </c>
      <c r="O645" s="103">
        <v>0</v>
      </c>
      <c r="P645" s="104">
        <v>0</v>
      </c>
      <c r="Q645" s="105">
        <f>+monthly_drivers_0!Q645*1.25</f>
        <v>3.125</v>
      </c>
    </row>
    <row r="646" spans="1:17" x14ac:dyDescent="0.25">
      <c r="A646" s="106">
        <f t="shared" si="34"/>
        <v>63766</v>
      </c>
      <c r="B646" s="106" t="str">
        <f t="shared" si="35"/>
        <v>Tracker</v>
      </c>
      <c r="C646" s="93">
        <v>30</v>
      </c>
      <c r="D646" s="94">
        <f t="shared" si="32"/>
        <v>7.4320540625318107E-2</v>
      </c>
      <c r="E646" s="94">
        <f t="shared" si="32"/>
        <v>2.0911449825344359</v>
      </c>
      <c r="F646" s="94">
        <f t="shared" si="32"/>
        <v>0.21013837414099609</v>
      </c>
      <c r="G646" s="94">
        <f t="shared" si="32"/>
        <v>8.2969925309345147E-2</v>
      </c>
      <c r="H646" s="94">
        <f t="shared" si="32"/>
        <v>6.5707013262281623E-20</v>
      </c>
      <c r="I646" s="94">
        <f t="shared" si="32"/>
        <v>4.7126093845652683E-13</v>
      </c>
      <c r="J646" s="94">
        <f t="shared" si="32"/>
        <v>7.782353218559908E-19</v>
      </c>
      <c r="K646" s="95">
        <f t="shared" si="32"/>
        <v>1.3937107499445053E-12</v>
      </c>
      <c r="L646" s="94">
        <f t="shared" si="33"/>
        <v>0</v>
      </c>
      <c r="M646" s="94">
        <v>0</v>
      </c>
      <c r="N646" s="94">
        <v>0</v>
      </c>
      <c r="O646" s="96">
        <v>0</v>
      </c>
      <c r="P646" s="95">
        <v>0</v>
      </c>
      <c r="Q646" s="97">
        <f>+monthly_drivers_0!Q646*1.25</f>
        <v>3.125</v>
      </c>
    </row>
    <row r="647" spans="1:17" x14ac:dyDescent="0.25">
      <c r="A647" s="98">
        <f t="shared" si="34"/>
        <v>63797</v>
      </c>
      <c r="B647" s="98" t="str">
        <f t="shared" si="35"/>
        <v>Tracker</v>
      </c>
      <c r="C647" s="99">
        <v>30</v>
      </c>
      <c r="D647" s="100">
        <f t="shared" si="32"/>
        <v>7.3942640565340848E-2</v>
      </c>
      <c r="E647" s="100">
        <f t="shared" si="32"/>
        <v>2.0812688499804231</v>
      </c>
      <c r="F647" s="100">
        <f t="shared" si="32"/>
        <v>0.20895204694576539</v>
      </c>
      <c r="G647" s="100">
        <f t="shared" si="32"/>
        <v>8.2543197460534179E-2</v>
      </c>
      <c r="H647" s="100">
        <f t="shared" si="32"/>
        <v>2.6517677457716387E-20</v>
      </c>
      <c r="I647" s="100">
        <f t="shared" si="32"/>
        <v>2.5106188564201782E-13</v>
      </c>
      <c r="J647" s="100">
        <f t="shared" si="32"/>
        <v>3.2415584090098581E-19</v>
      </c>
      <c r="K647" s="101">
        <f t="shared" si="32"/>
        <v>7.3482012106546055E-13</v>
      </c>
      <c r="L647" s="102">
        <f t="shared" si="33"/>
        <v>0</v>
      </c>
      <c r="M647" s="102">
        <v>0</v>
      </c>
      <c r="N647" s="102">
        <v>0</v>
      </c>
      <c r="O647" s="103">
        <v>0</v>
      </c>
      <c r="P647" s="104">
        <v>0</v>
      </c>
      <c r="Q647" s="105">
        <f>+monthly_drivers_0!Q647*1.25</f>
        <v>3.125</v>
      </c>
    </row>
    <row r="648" spans="1:17" x14ac:dyDescent="0.25">
      <c r="A648" s="106">
        <f t="shared" si="34"/>
        <v>63827</v>
      </c>
      <c r="B648" s="106" t="str">
        <f t="shared" si="35"/>
        <v>Tracker</v>
      </c>
      <c r="C648" s="93">
        <v>30</v>
      </c>
      <c r="D648" s="94">
        <f t="shared" si="32"/>
        <v>7.3566662026037802E-2</v>
      </c>
      <c r="E648" s="94">
        <f t="shared" si="32"/>
        <v>2.0714393607701473</v>
      </c>
      <c r="F648" s="94">
        <f t="shared" si="32"/>
        <v>0.20777241710992894</v>
      </c>
      <c r="G648" s="94">
        <f t="shared" si="32"/>
        <v>8.2118664342600359E-2</v>
      </c>
      <c r="H648" s="94">
        <f t="shared" si="32"/>
        <v>1.0701859403418304E-20</v>
      </c>
      <c r="I648" s="94">
        <f t="shared" si="32"/>
        <v>1.3375195200469655E-13</v>
      </c>
      <c r="J648" s="94">
        <f t="shared" si="32"/>
        <v>1.3501958371618256E-19</v>
      </c>
      <c r="K648" s="95">
        <f t="shared" si="32"/>
        <v>3.8742659504072724E-13</v>
      </c>
      <c r="L648" s="94">
        <f t="shared" si="33"/>
        <v>0</v>
      </c>
      <c r="M648" s="94">
        <v>0</v>
      </c>
      <c r="N648" s="94">
        <v>0</v>
      </c>
      <c r="O648" s="96">
        <v>0</v>
      </c>
      <c r="P648" s="95">
        <v>0</v>
      </c>
      <c r="Q648" s="97">
        <f>+monthly_drivers_0!Q648*1.25</f>
        <v>3.125</v>
      </c>
    </row>
    <row r="649" spans="1:17" x14ac:dyDescent="0.25">
      <c r="A649" s="98">
        <f t="shared" si="34"/>
        <v>63858</v>
      </c>
      <c r="B649" s="98" t="str">
        <f t="shared" si="35"/>
        <v>Tracker</v>
      </c>
      <c r="C649" s="99">
        <v>30</v>
      </c>
      <c r="D649" s="100">
        <f t="shared" si="32"/>
        <v>7.3192595236990579E-2</v>
      </c>
      <c r="E649" s="100">
        <f t="shared" si="32"/>
        <v>2.0616562946147963</v>
      </c>
      <c r="F649" s="100">
        <f t="shared" si="32"/>
        <v>0.20659944682383097</v>
      </c>
      <c r="G649" s="100">
        <f t="shared" si="32"/>
        <v>8.169631466768508E-2</v>
      </c>
      <c r="H649" s="100">
        <f t="shared" si="32"/>
        <v>4.318997954219619E-21</v>
      </c>
      <c r="I649" s="100">
        <f t="shared" si="32"/>
        <v>7.1255677138404491E-14</v>
      </c>
      <c r="J649" s="100">
        <f t="shared" si="32"/>
        <v>5.6239270396055328E-20</v>
      </c>
      <c r="K649" s="101">
        <f t="shared" si="32"/>
        <v>2.0426681611169469E-13</v>
      </c>
      <c r="L649" s="102">
        <f t="shared" si="33"/>
        <v>0</v>
      </c>
      <c r="M649" s="102">
        <v>0</v>
      </c>
      <c r="N649" s="102">
        <v>0</v>
      </c>
      <c r="O649" s="103">
        <v>0</v>
      </c>
      <c r="P649" s="104">
        <v>0</v>
      </c>
      <c r="Q649" s="105">
        <f>+monthly_drivers_0!Q649*1.25</f>
        <v>3.125</v>
      </c>
    </row>
    <row r="650" spans="1:17" x14ac:dyDescent="0.25">
      <c r="A650" s="106">
        <f t="shared" si="34"/>
        <v>63888</v>
      </c>
      <c r="B650" s="106" t="str">
        <f t="shared" si="35"/>
        <v>Tracker</v>
      </c>
      <c r="C650" s="93">
        <v>30</v>
      </c>
      <c r="D650" s="94">
        <f t="shared" ref="D650:K665" si="36">+D649/D648*D649</f>
        <v>7.2820430477460729E-2</v>
      </c>
      <c r="E650" s="94">
        <f t="shared" si="36"/>
        <v>2.0519194322659446</v>
      </c>
      <c r="F650" s="94">
        <f t="shared" si="36"/>
        <v>0.20543309849126853</v>
      </c>
      <c r="G650" s="94">
        <f t="shared" si="36"/>
        <v>8.1276137205985019E-2</v>
      </c>
      <c r="H650" s="94">
        <f t="shared" si="36"/>
        <v>1.7430375998581162E-21</v>
      </c>
      <c r="I650" s="94">
        <f t="shared" si="36"/>
        <v>3.796110223702944E-14</v>
      </c>
      <c r="J650" s="94">
        <f t="shared" si="36"/>
        <v>2.3425161355326753E-20</v>
      </c>
      <c r="K650" s="95">
        <f t="shared" si="36"/>
        <v>1.0769764569214116E-13</v>
      </c>
      <c r="L650" s="94">
        <f t="shared" si="33"/>
        <v>0</v>
      </c>
      <c r="M650" s="94">
        <v>0</v>
      </c>
      <c r="N650" s="94">
        <v>0</v>
      </c>
      <c r="O650" s="96">
        <v>0</v>
      </c>
      <c r="P650" s="95">
        <v>0</v>
      </c>
      <c r="Q650" s="97">
        <f>+monthly_drivers_0!Q650*1.25</f>
        <v>3.125</v>
      </c>
    </row>
    <row r="651" spans="1:17" x14ac:dyDescent="0.25">
      <c r="A651" s="98">
        <f t="shared" si="34"/>
        <v>63919</v>
      </c>
      <c r="B651" s="98" t="str">
        <f t="shared" si="35"/>
        <v>Tracker</v>
      </c>
      <c r="C651" s="99">
        <v>30</v>
      </c>
      <c r="D651" s="100">
        <f t="shared" si="36"/>
        <v>7.2450158076137153E-2</v>
      </c>
      <c r="E651" s="100">
        <f t="shared" si="36"/>
        <v>2.0422285555106412</v>
      </c>
      <c r="F651" s="100">
        <f t="shared" si="36"/>
        <v>0.20427333472828643</v>
      </c>
      <c r="G651" s="100">
        <f t="shared" si="36"/>
        <v>8.0858120785453569E-2</v>
      </c>
      <c r="H651" s="100">
        <f t="shared" si="36"/>
        <v>7.0344559240896848E-22</v>
      </c>
      <c r="I651" s="100">
        <f t="shared" si="36"/>
        <v>2.0223585557276599E-14</v>
      </c>
      <c r="J651" s="100">
        <f t="shared" si="36"/>
        <v>9.7572066753124678E-21</v>
      </c>
      <c r="K651" s="101">
        <f t="shared" si="36"/>
        <v>5.6782511757992375E-14</v>
      </c>
      <c r="L651" s="102">
        <f t="shared" si="33"/>
        <v>0</v>
      </c>
      <c r="M651" s="102">
        <v>0</v>
      </c>
      <c r="N651" s="102">
        <v>0</v>
      </c>
      <c r="O651" s="103">
        <v>0</v>
      </c>
      <c r="P651" s="104">
        <v>0</v>
      </c>
      <c r="Q651" s="105">
        <f>+monthly_drivers_0!Q651*1.25</f>
        <v>3.125</v>
      </c>
    </row>
    <row r="652" spans="1:17" x14ac:dyDescent="0.25">
      <c r="A652" s="106">
        <f t="shared" si="34"/>
        <v>63950</v>
      </c>
      <c r="B652" s="106" t="str">
        <f t="shared" si="35"/>
        <v>Tracker</v>
      </c>
      <c r="C652" s="93">
        <v>30</v>
      </c>
      <c r="D652" s="94">
        <f t="shared" si="36"/>
        <v>7.2081768410884803E-2</v>
      </c>
      <c r="E652" s="94">
        <f t="shared" si="36"/>
        <v>2.0325834471665187</v>
      </c>
      <c r="F652" s="94">
        <f t="shared" si="36"/>
        <v>0.20312011836197899</v>
      </c>
      <c r="G652" s="94">
        <f t="shared" si="36"/>
        <v>8.0442254291503784E-2</v>
      </c>
      <c r="H652" s="94">
        <f t="shared" si="36"/>
        <v>2.8389272929045496E-22</v>
      </c>
      <c r="I652" s="94">
        <f t="shared" si="36"/>
        <v>1.0774013100007697E-14</v>
      </c>
      <c r="J652" s="94">
        <f t="shared" si="36"/>
        <v>4.0641377303944812E-21</v>
      </c>
      <c r="K652" s="95">
        <f t="shared" si="36"/>
        <v>2.9938014158296686E-14</v>
      </c>
      <c r="L652" s="94">
        <f t="shared" si="33"/>
        <v>0</v>
      </c>
      <c r="M652" s="94">
        <v>0</v>
      </c>
      <c r="N652" s="94">
        <v>0</v>
      </c>
      <c r="O652" s="96">
        <v>0</v>
      </c>
      <c r="P652" s="95">
        <v>0</v>
      </c>
      <c r="Q652" s="97">
        <f>+monthly_drivers_0!Q652*1.25</f>
        <v>3.125</v>
      </c>
    </row>
    <row r="653" spans="1:17" x14ac:dyDescent="0.25">
      <c r="A653" s="98">
        <f t="shared" si="34"/>
        <v>63978</v>
      </c>
      <c r="B653" s="98" t="str">
        <f t="shared" si="35"/>
        <v>Tracker</v>
      </c>
      <c r="C653" s="99">
        <v>30</v>
      </c>
      <c r="D653" s="100">
        <f t="shared" si="36"/>
        <v>7.1715251908494607E-2</v>
      </c>
      <c r="E653" s="100">
        <f t="shared" si="36"/>
        <v>2.0229838910769264</v>
      </c>
      <c r="F653" s="100">
        <f t="shared" si="36"/>
        <v>0.20197341242929856</v>
      </c>
      <c r="G653" s="100">
        <f t="shared" si="36"/>
        <v>8.002852666671284E-2</v>
      </c>
      <c r="H653" s="100">
        <f t="shared" si="36"/>
        <v>1.1457187679289238E-22</v>
      </c>
      <c r="I653" s="100">
        <f t="shared" si="36"/>
        <v>5.7398010827694813E-15</v>
      </c>
      <c r="J653" s="100">
        <f t="shared" si="36"/>
        <v>1.6928221407267724E-21</v>
      </c>
      <c r="K653" s="101">
        <f t="shared" si="36"/>
        <v>1.5784519986758371E-14</v>
      </c>
      <c r="L653" s="102">
        <f t="shared" si="33"/>
        <v>0</v>
      </c>
      <c r="M653" s="102">
        <v>0</v>
      </c>
      <c r="N653" s="102">
        <v>0</v>
      </c>
      <c r="O653" s="103">
        <v>0</v>
      </c>
      <c r="P653" s="104">
        <v>0</v>
      </c>
      <c r="Q653" s="105">
        <f>+monthly_drivers_0!Q653*1.25</f>
        <v>3.125</v>
      </c>
    </row>
    <row r="654" spans="1:17" x14ac:dyDescent="0.25">
      <c r="A654" s="106">
        <f t="shared" si="34"/>
        <v>64009</v>
      </c>
      <c r="B654" s="106" t="str">
        <f t="shared" si="35"/>
        <v>Tracker</v>
      </c>
      <c r="C654" s="93">
        <v>30</v>
      </c>
      <c r="D654" s="94">
        <f t="shared" si="36"/>
        <v>7.1350599044434679E-2</v>
      </c>
      <c r="E654" s="94">
        <f t="shared" si="36"/>
        <v>2.0134296721060863</v>
      </c>
      <c r="F654" s="94">
        <f t="shared" si="36"/>
        <v>0.20083318017587082</v>
      </c>
      <c r="G654" s="94">
        <f t="shared" si="36"/>
        <v>7.961692691052806E-2</v>
      </c>
      <c r="H654" s="94">
        <f t="shared" si="36"/>
        <v>4.6238292134687151E-23</v>
      </c>
      <c r="I654" s="94">
        <f t="shared" si="36"/>
        <v>3.0578500475127667E-15</v>
      </c>
      <c r="J654" s="94">
        <f t="shared" si="36"/>
        <v>7.0510572973535068E-22</v>
      </c>
      <c r="K654" s="95">
        <f t="shared" si="36"/>
        <v>8.3222310569763547E-15</v>
      </c>
      <c r="L654" s="94">
        <f t="shared" si="33"/>
        <v>0</v>
      </c>
      <c r="M654" s="94">
        <v>0</v>
      </c>
      <c r="N654" s="94">
        <v>0</v>
      </c>
      <c r="O654" s="96">
        <v>0</v>
      </c>
      <c r="P654" s="95">
        <v>0</v>
      </c>
      <c r="Q654" s="97">
        <f>+monthly_drivers_0!Q654*1.25</f>
        <v>3.125</v>
      </c>
    </row>
    <row r="655" spans="1:17" x14ac:dyDescent="0.25">
      <c r="A655" s="98">
        <f t="shared" si="34"/>
        <v>64039</v>
      </c>
      <c r="B655" s="98" t="str">
        <f t="shared" si="35"/>
        <v>Tracker</v>
      </c>
      <c r="C655" s="99">
        <v>30</v>
      </c>
      <c r="D655" s="100">
        <f t="shared" si="36"/>
        <v>7.0987800342602839E-2</v>
      </c>
      <c r="E655" s="100">
        <f t="shared" si="36"/>
        <v>2.00392057613427</v>
      </c>
      <c r="F655" s="100">
        <f t="shared" si="36"/>
        <v>0.19969938505481669</v>
      </c>
      <c r="G655" s="100">
        <f t="shared" si="36"/>
        <v>7.9207444078974384E-2</v>
      </c>
      <c r="H655" s="100">
        <f t="shared" si="36"/>
        <v>1.8660597341854001E-23</v>
      </c>
      <c r="I655" s="100">
        <f t="shared" si="36"/>
        <v>1.6290541742192562E-15</v>
      </c>
      <c r="J655" s="100">
        <f t="shared" si="36"/>
        <v>2.9369540848052214E-22</v>
      </c>
      <c r="K655" s="101">
        <f t="shared" si="36"/>
        <v>4.3878134921938434E-15</v>
      </c>
      <c r="L655" s="102">
        <f t="shared" si="33"/>
        <v>0</v>
      </c>
      <c r="M655" s="102">
        <v>0</v>
      </c>
      <c r="N655" s="102">
        <v>0</v>
      </c>
      <c r="O655" s="103">
        <v>0</v>
      </c>
      <c r="P655" s="104">
        <v>0</v>
      </c>
      <c r="Q655" s="105">
        <f>+monthly_drivers_0!Q655*1.25</f>
        <v>3.125</v>
      </c>
    </row>
    <row r="656" spans="1:17" x14ac:dyDescent="0.25">
      <c r="A656" s="106">
        <f t="shared" si="34"/>
        <v>64070</v>
      </c>
      <c r="B656" s="106" t="str">
        <f t="shared" si="35"/>
        <v>Tracker</v>
      </c>
      <c r="C656" s="93">
        <v>30</v>
      </c>
      <c r="D656" s="94">
        <f t="shared" si="36"/>
        <v>7.0626846375080363E-2</v>
      </c>
      <c r="E656" s="94">
        <f t="shared" si="36"/>
        <v>1.9944563900530021</v>
      </c>
      <c r="F656" s="94">
        <f t="shared" si="36"/>
        <v>0.1985719907255809</v>
      </c>
      <c r="G656" s="94">
        <f t="shared" si="36"/>
        <v>7.8800067284363395E-2</v>
      </c>
      <c r="H656" s="94">
        <f t="shared" si="36"/>
        <v>7.5309419331598038E-24</v>
      </c>
      <c r="I656" s="94">
        <f t="shared" si="36"/>
        <v>8.6787038648274431E-16</v>
      </c>
      <c r="J656" s="94">
        <f t="shared" si="36"/>
        <v>1.2233199834429915E-22</v>
      </c>
      <c r="K656" s="95">
        <f t="shared" si="36"/>
        <v>2.3134309910969147E-15</v>
      </c>
      <c r="L656" s="94">
        <f t="shared" si="33"/>
        <v>0</v>
      </c>
      <c r="M656" s="94">
        <v>0</v>
      </c>
      <c r="N656" s="94">
        <v>0</v>
      </c>
      <c r="O656" s="96">
        <v>0</v>
      </c>
      <c r="P656" s="95">
        <v>0</v>
      </c>
      <c r="Q656" s="97">
        <f>+monthly_drivers_0!Q656*1.25</f>
        <v>3.125</v>
      </c>
    </row>
    <row r="657" spans="1:17" x14ac:dyDescent="0.25">
      <c r="A657" s="98">
        <f t="shared" si="34"/>
        <v>64100</v>
      </c>
      <c r="B657" s="98" t="str">
        <f t="shared" si="35"/>
        <v>Tracker</v>
      </c>
      <c r="C657" s="99">
        <v>30</v>
      </c>
      <c r="D657" s="100">
        <f t="shared" si="36"/>
        <v>7.0267727761886958E-2</v>
      </c>
      <c r="E657" s="100">
        <f t="shared" si="36"/>
        <v>1.9850369017602831</v>
      </c>
      <c r="F657" s="100">
        <f t="shared" si="36"/>
        <v>0.1974509610527673</v>
      </c>
      <c r="G657" s="100">
        <f t="shared" si="36"/>
        <v>7.8394785695003855E-2</v>
      </c>
      <c r="H657" s="100">
        <f t="shared" si="36"/>
        <v>3.0392964041626908E-24</v>
      </c>
      <c r="I657" s="100">
        <f t="shared" si="36"/>
        <v>4.6235356666065915E-16</v>
      </c>
      <c r="J657" s="100">
        <f t="shared" si="36"/>
        <v>5.095455150740668E-23</v>
      </c>
      <c r="K657" s="101">
        <f t="shared" si="36"/>
        <v>1.2197334640793378E-15</v>
      </c>
      <c r="L657" s="102">
        <f t="shared" si="33"/>
        <v>0</v>
      </c>
      <c r="M657" s="102">
        <v>0</v>
      </c>
      <c r="N657" s="102">
        <v>0</v>
      </c>
      <c r="O657" s="103">
        <v>0</v>
      </c>
      <c r="P657" s="104">
        <v>0</v>
      </c>
      <c r="Q657" s="105">
        <f>+monthly_drivers_0!Q657*1.25</f>
        <v>3.125</v>
      </c>
    </row>
    <row r="658" spans="1:17" x14ac:dyDescent="0.25">
      <c r="A658" s="106">
        <f t="shared" si="34"/>
        <v>64131</v>
      </c>
      <c r="B658" s="106" t="str">
        <f t="shared" si="35"/>
        <v>Tracker</v>
      </c>
      <c r="C658" s="93">
        <v>30</v>
      </c>
      <c r="D658" s="94">
        <f t="shared" si="36"/>
        <v>6.9910435170737029E-2</v>
      </c>
      <c r="E658" s="94">
        <f t="shared" si="36"/>
        <v>1.9756619001558364</v>
      </c>
      <c r="F658" s="94">
        <f t="shared" si="36"/>
        <v>0.19633626010498051</v>
      </c>
      <c r="G658" s="94">
        <f t="shared" si="36"/>
        <v>7.7991588534913656E-2</v>
      </c>
      <c r="H658" s="94">
        <f t="shared" si="36"/>
        <v>1.2265826392423798E-24</v>
      </c>
      <c r="I658" s="94">
        <f t="shared" si="36"/>
        <v>2.4631652828965717E-16</v>
      </c>
      <c r="J658" s="94">
        <f t="shared" si="36"/>
        <v>2.122393449352129E-23</v>
      </c>
      <c r="K658" s="95">
        <f t="shared" si="36"/>
        <v>6.4309232871889722E-16</v>
      </c>
      <c r="L658" s="94">
        <f t="shared" si="33"/>
        <v>0</v>
      </c>
      <c r="M658" s="94">
        <v>0</v>
      </c>
      <c r="N658" s="94">
        <v>0</v>
      </c>
      <c r="O658" s="96">
        <v>0</v>
      </c>
      <c r="P658" s="95">
        <v>0</v>
      </c>
      <c r="Q658" s="97">
        <f>+monthly_drivers_0!Q658*1.25</f>
        <v>3.125</v>
      </c>
    </row>
    <row r="659" spans="1:17" x14ac:dyDescent="0.25">
      <c r="A659" s="98">
        <f t="shared" si="34"/>
        <v>64162</v>
      </c>
      <c r="B659" s="98" t="str">
        <f t="shared" si="35"/>
        <v>Tracker</v>
      </c>
      <c r="C659" s="99">
        <v>30</v>
      </c>
      <c r="D659" s="100">
        <f t="shared" si="36"/>
        <v>6.9554959316797144E-2</v>
      </c>
      <c r="E659" s="100">
        <f t="shared" si="36"/>
        <v>1.9663311751363768</v>
      </c>
      <c r="F659" s="100">
        <f t="shared" si="36"/>
        <v>0.19522785215367433</v>
      </c>
      <c r="G659" s="100">
        <f t="shared" si="36"/>
        <v>7.759046508353333E-2</v>
      </c>
      <c r="H659" s="100">
        <f t="shared" si="36"/>
        <v>4.9501752077559698E-25</v>
      </c>
      <c r="I659" s="100">
        <f t="shared" si="36"/>
        <v>1.3122388683377261E-16</v>
      </c>
      <c r="J659" s="100">
        <f t="shared" si="36"/>
        <v>8.8403367718741539E-24</v>
      </c>
      <c r="K659" s="101">
        <f t="shared" si="36"/>
        <v>3.39064029508494E-16</v>
      </c>
      <c r="L659" s="102">
        <f t="shared" si="33"/>
        <v>0</v>
      </c>
      <c r="M659" s="102">
        <v>0</v>
      </c>
      <c r="N659" s="102">
        <v>0</v>
      </c>
      <c r="O659" s="103">
        <v>0</v>
      </c>
      <c r="P659" s="104">
        <v>0</v>
      </c>
      <c r="Q659" s="105">
        <f>+monthly_drivers_0!Q659*1.25</f>
        <v>3.125</v>
      </c>
    </row>
    <row r="660" spans="1:17" x14ac:dyDescent="0.25">
      <c r="A660" s="106">
        <f t="shared" si="34"/>
        <v>64192</v>
      </c>
      <c r="B660" s="106" t="str">
        <f t="shared" si="35"/>
        <v>Tracker</v>
      </c>
      <c r="C660" s="93">
        <v>30</v>
      </c>
      <c r="D660" s="94">
        <f t="shared" si="36"/>
        <v>6.9201290962444775E-2</v>
      </c>
      <c r="E660" s="94">
        <f t="shared" si="36"/>
        <v>1.9570445175909024</v>
      </c>
      <c r="F660" s="94">
        <f t="shared" si="36"/>
        <v>0.19412570167200655</v>
      </c>
      <c r="G660" s="94">
        <f t="shared" si="36"/>
        <v>7.7191404675441014E-2</v>
      </c>
      <c r="H660" s="94">
        <f t="shared" si="36"/>
        <v>1.9977646677452835E-25</v>
      </c>
      <c r="I660" s="94">
        <f t="shared" si="36"/>
        <v>6.9908863182389279E-17</v>
      </c>
      <c r="J660" s="94">
        <f t="shared" si="36"/>
        <v>3.6822368757313343E-24</v>
      </c>
      <c r="K660" s="95">
        <f t="shared" si="36"/>
        <v>1.7876813479575667E-16</v>
      </c>
      <c r="L660" s="94">
        <f t="shared" si="33"/>
        <v>0</v>
      </c>
      <c r="M660" s="94">
        <v>0</v>
      </c>
      <c r="N660" s="94">
        <v>0</v>
      </c>
      <c r="O660" s="96">
        <v>0</v>
      </c>
      <c r="P660" s="95">
        <v>0</v>
      </c>
      <c r="Q660" s="97">
        <f>+monthly_drivers_0!Q660*1.25</f>
        <v>3.125</v>
      </c>
    </row>
    <row r="661" spans="1:17" x14ac:dyDescent="0.25">
      <c r="A661" s="98">
        <f t="shared" si="34"/>
        <v>64223</v>
      </c>
      <c r="B661" s="98" t="str">
        <f t="shared" si="35"/>
        <v>Tracker</v>
      </c>
      <c r="C661" s="99">
        <v>30</v>
      </c>
      <c r="D661" s="100">
        <f t="shared" si="36"/>
        <v>6.8849420917028226E-2</v>
      </c>
      <c r="E661" s="100">
        <f t="shared" si="36"/>
        <v>1.947801719396008</v>
      </c>
      <c r="F661" s="100">
        <f t="shared" si="36"/>
        <v>0.19302977333370017</v>
      </c>
      <c r="G661" s="100">
        <f t="shared" si="36"/>
        <v>7.6794396700068823E-2</v>
      </c>
      <c r="H661" s="100">
        <f t="shared" si="36"/>
        <v>8.0624695090351472E-26</v>
      </c>
      <c r="I661" s="100">
        <f t="shared" si="36"/>
        <v>3.7243593901809424E-17</v>
      </c>
      <c r="J661" s="100">
        <f t="shared" si="36"/>
        <v>1.5337502132422919E-24</v>
      </c>
      <c r="K661" s="101">
        <f t="shared" si="36"/>
        <v>9.4253719761073148E-17</v>
      </c>
      <c r="L661" s="102">
        <f t="shared" si="33"/>
        <v>0</v>
      </c>
      <c r="M661" s="102">
        <v>0</v>
      </c>
      <c r="N661" s="102">
        <v>0</v>
      </c>
      <c r="O661" s="103">
        <v>0</v>
      </c>
      <c r="P661" s="104">
        <v>0</v>
      </c>
      <c r="Q661" s="105">
        <f>+monthly_drivers_0!Q661*1.25</f>
        <v>3.125</v>
      </c>
    </row>
    <row r="662" spans="1:17" x14ac:dyDescent="0.25">
      <c r="A662" s="106">
        <f t="shared" si="34"/>
        <v>64253</v>
      </c>
      <c r="B662" s="106" t="str">
        <f t="shared" si="35"/>
        <v>Tracker</v>
      </c>
      <c r="C662" s="93">
        <v>30</v>
      </c>
      <c r="D662" s="94">
        <f t="shared" si="36"/>
        <v>6.8499340036627818E-2</v>
      </c>
      <c r="E662" s="94">
        <f t="shared" si="36"/>
        <v>1.9386025734112211</v>
      </c>
      <c r="F662" s="94">
        <f t="shared" si="36"/>
        <v>0.1919400320119112</v>
      </c>
      <c r="G662" s="94">
        <f t="shared" si="36"/>
        <v>7.6399430601420751E-2</v>
      </c>
      <c r="H662" s="94">
        <f t="shared" si="36"/>
        <v>3.2538073995214649E-26</v>
      </c>
      <c r="I662" s="94">
        <f t="shared" si="36"/>
        <v>1.9841336614272342E-17</v>
      </c>
      <c r="J662" s="94">
        <f t="shared" si="36"/>
        <v>6.3884801440254018E-25</v>
      </c>
      <c r="K662" s="95">
        <f t="shared" si="36"/>
        <v>4.9694335620543597E-17</v>
      </c>
      <c r="L662" s="94">
        <f t="shared" si="33"/>
        <v>0</v>
      </c>
      <c r="M662" s="94">
        <v>0</v>
      </c>
      <c r="N662" s="94">
        <v>0</v>
      </c>
      <c r="O662" s="96">
        <v>0</v>
      </c>
      <c r="P662" s="95">
        <v>0</v>
      </c>
      <c r="Q662" s="97">
        <f>+monthly_drivers_0!Q662*1.25</f>
        <v>3.125</v>
      </c>
    </row>
    <row r="663" spans="1:17" x14ac:dyDescent="0.25">
      <c r="A663" s="98">
        <f t="shared" si="34"/>
        <v>64284</v>
      </c>
      <c r="B663" s="98" t="str">
        <f t="shared" si="35"/>
        <v>Tracker</v>
      </c>
      <c r="C663" s="99">
        <v>30</v>
      </c>
      <c r="D663" s="100">
        <f t="shared" si="36"/>
        <v>6.8151039223818238E-2</v>
      </c>
      <c r="E663" s="100">
        <f t="shared" si="36"/>
        <v>1.9294468734743593</v>
      </c>
      <c r="F663" s="100">
        <f t="shared" si="36"/>
        <v>0.19085644277810279</v>
      </c>
      <c r="G663" s="100">
        <f t="shared" si="36"/>
        <v>7.6006495877792013E-2</v>
      </c>
      <c r="H663" s="100">
        <f t="shared" si="36"/>
        <v>1.3131538148846455E-26</v>
      </c>
      <c r="I663" s="100">
        <f t="shared" si="36"/>
        <v>1.0570371905535625E-17</v>
      </c>
      <c r="J663" s="100">
        <f t="shared" si="36"/>
        <v>2.6609729666690843E-25</v>
      </c>
      <c r="K663" s="101">
        <f t="shared" si="36"/>
        <v>2.6200843839662918E-17</v>
      </c>
      <c r="L663" s="102">
        <f t="shared" si="33"/>
        <v>0</v>
      </c>
      <c r="M663" s="102">
        <v>0</v>
      </c>
      <c r="N663" s="102">
        <v>0</v>
      </c>
      <c r="O663" s="103">
        <v>0</v>
      </c>
      <c r="P663" s="104">
        <v>0</v>
      </c>
      <c r="Q663" s="105">
        <f>+monthly_drivers_0!Q663*1.25</f>
        <v>3.125</v>
      </c>
    </row>
    <row r="664" spans="1:17" x14ac:dyDescent="0.25">
      <c r="A664" s="106">
        <f t="shared" si="34"/>
        <v>64315</v>
      </c>
      <c r="B664" s="106" t="str">
        <f t="shared" si="35"/>
        <v>Tracker</v>
      </c>
      <c r="C664" s="93">
        <v>30</v>
      </c>
      <c r="D664" s="94">
        <f t="shared" si="36"/>
        <v>6.7804509427432158E-2</v>
      </c>
      <c r="E664" s="94">
        <f t="shared" si="36"/>
        <v>1.9203344143969101</v>
      </c>
      <c r="F664" s="94">
        <f t="shared" si="36"/>
        <v>0.1897789709009256</v>
      </c>
      <c r="G664" s="94">
        <f t="shared" si="36"/>
        <v>7.5615582081489802E-2</v>
      </c>
      <c r="H664" s="94">
        <f t="shared" si="36"/>
        <v>5.2995544290657775E-27</v>
      </c>
      <c r="I664" s="94">
        <f t="shared" si="36"/>
        <v>5.6313122645661287E-18</v>
      </c>
      <c r="J664" s="94">
        <f t="shared" si="36"/>
        <v>1.1083664611473687E-25</v>
      </c>
      <c r="K664" s="95">
        <f t="shared" si="36"/>
        <v>1.3814134132957604E-17</v>
      </c>
      <c r="L664" s="94">
        <f t="shared" si="33"/>
        <v>0</v>
      </c>
      <c r="M664" s="94">
        <v>0</v>
      </c>
      <c r="N664" s="94">
        <v>0</v>
      </c>
      <c r="O664" s="96">
        <v>0</v>
      </c>
      <c r="P664" s="95">
        <v>0</v>
      </c>
      <c r="Q664" s="97">
        <f>+monthly_drivers_0!Q664*1.25</f>
        <v>3.125</v>
      </c>
    </row>
    <row r="665" spans="1:17" x14ac:dyDescent="0.25">
      <c r="A665" s="98">
        <f t="shared" si="34"/>
        <v>64344</v>
      </c>
      <c r="B665" s="98" t="str">
        <f t="shared" si="35"/>
        <v>Tracker</v>
      </c>
      <c r="C665" s="99">
        <v>30</v>
      </c>
      <c r="D665" s="100">
        <f t="shared" si="36"/>
        <v>6.7459741642325016E-2</v>
      </c>
      <c r="E665" s="100">
        <f t="shared" si="36"/>
        <v>1.9112649919594327</v>
      </c>
      <c r="F665" s="100">
        <f t="shared" si="36"/>
        <v>0.18870758184510464</v>
      </c>
      <c r="G665" s="100">
        <f t="shared" si="36"/>
        <v>7.5226678818555479E-2</v>
      </c>
      <c r="H665" s="100">
        <f t="shared" si="36"/>
        <v>2.1387652252373696E-27</v>
      </c>
      <c r="I665" s="100">
        <f t="shared" si="36"/>
        <v>3.0000531773575282E-18</v>
      </c>
      <c r="J665" s="100">
        <f t="shared" si="36"/>
        <v>4.6166429632470359E-26</v>
      </c>
      <c r="K665" s="101">
        <f t="shared" si="36"/>
        <v>7.283364727149164E-18</v>
      </c>
      <c r="L665" s="102">
        <f t="shared" si="33"/>
        <v>0</v>
      </c>
      <c r="M665" s="102">
        <v>0</v>
      </c>
      <c r="N665" s="102">
        <v>0</v>
      </c>
      <c r="O665" s="103">
        <v>0</v>
      </c>
      <c r="P665" s="104">
        <v>0</v>
      </c>
      <c r="Q665" s="105">
        <f>+monthly_drivers_0!Q665*1.25</f>
        <v>3.125</v>
      </c>
    </row>
    <row r="666" spans="1:17" x14ac:dyDescent="0.25">
      <c r="A666" s="106">
        <f t="shared" si="34"/>
        <v>64375</v>
      </c>
      <c r="B666" s="106" t="str">
        <f t="shared" si="35"/>
        <v>Tracker</v>
      </c>
      <c r="C666" s="93">
        <v>30</v>
      </c>
      <c r="D666" s="94">
        <f t="shared" ref="D666:K681" si="37">+D665/D664*D665</f>
        <v>6.7116726909141E-2</v>
      </c>
      <c r="E666" s="94">
        <f t="shared" si="37"/>
        <v>1.9022384029069805</v>
      </c>
      <c r="F666" s="94">
        <f t="shared" si="37"/>
        <v>0.18764224127033236</v>
      </c>
      <c r="G666" s="94">
        <f t="shared" si="37"/>
        <v>7.4839775748488255E-2</v>
      </c>
      <c r="H666" s="94">
        <f t="shared" si="37"/>
        <v>8.6315118561600114E-28</v>
      </c>
      <c r="I666" s="94">
        <f t="shared" si="37"/>
        <v>1.5982631834511563E-18</v>
      </c>
      <c r="J666" s="94">
        <f t="shared" si="37"/>
        <v>1.9229553579269246E-26</v>
      </c>
      <c r="K666" s="95">
        <f t="shared" si="37"/>
        <v>3.8400815598076989E-18</v>
      </c>
      <c r="L666" s="94">
        <f t="shared" si="33"/>
        <v>0</v>
      </c>
      <c r="M666" s="94">
        <v>0</v>
      </c>
      <c r="N666" s="94">
        <v>0</v>
      </c>
      <c r="O666" s="96">
        <v>0</v>
      </c>
      <c r="P666" s="95">
        <v>0</v>
      </c>
      <c r="Q666" s="97">
        <f>+monthly_drivers_0!Q666*1.25</f>
        <v>3.125</v>
      </c>
    </row>
    <row r="667" spans="1:17" x14ac:dyDescent="0.25">
      <c r="A667" s="98">
        <f t="shared" si="34"/>
        <v>64405</v>
      </c>
      <c r="B667" s="98" t="str">
        <f t="shared" si="35"/>
        <v>Tracker</v>
      </c>
      <c r="C667" s="99">
        <v>30</v>
      </c>
      <c r="D667" s="100">
        <f t="shared" si="37"/>
        <v>6.6775456314080203E-2</v>
      </c>
      <c r="E667" s="100">
        <f t="shared" si="37"/>
        <v>1.8932544449445472</v>
      </c>
      <c r="F667" s="100">
        <f t="shared" si="37"/>
        <v>0.18658291503016791</v>
      </c>
      <c r="G667" s="100">
        <f t="shared" si="37"/>
        <v>7.4454862583970216E-2</v>
      </c>
      <c r="H667" s="100">
        <f t="shared" si="37"/>
        <v>3.4834584013194892E-28</v>
      </c>
      <c r="I667" s="100">
        <f t="shared" si="37"/>
        <v>8.514666416098001E-19</v>
      </c>
      <c r="J667" s="100">
        <f t="shared" si="37"/>
        <v>8.0096237417916185E-27</v>
      </c>
      <c r="K667" s="101">
        <f t="shared" si="37"/>
        <v>2.0246447814164404E-18</v>
      </c>
      <c r="L667" s="102">
        <f t="shared" si="33"/>
        <v>0</v>
      </c>
      <c r="M667" s="102">
        <v>0</v>
      </c>
      <c r="N667" s="102">
        <v>0</v>
      </c>
      <c r="O667" s="103">
        <v>0</v>
      </c>
      <c r="P667" s="104">
        <v>0</v>
      </c>
      <c r="Q667" s="105">
        <f>+monthly_drivers_0!Q667*1.25</f>
        <v>3.125</v>
      </c>
    </row>
    <row r="668" spans="1:17" x14ac:dyDescent="0.25">
      <c r="A668" s="106">
        <f t="shared" si="34"/>
        <v>64436</v>
      </c>
      <c r="B668" s="106" t="str">
        <f t="shared" si="35"/>
        <v>Tracker</v>
      </c>
      <c r="C668" s="93">
        <v>30</v>
      </c>
      <c r="D668" s="94">
        <f t="shared" si="37"/>
        <v>6.6435920988667033E-2</v>
      </c>
      <c r="E668" s="94">
        <f t="shared" si="37"/>
        <v>1.8843129167325319</v>
      </c>
      <c r="F668" s="94">
        <f t="shared" si="37"/>
        <v>0.18552956917094277</v>
      </c>
      <c r="G668" s="94">
        <f t="shared" si="37"/>
        <v>7.4071929090592792E-2</v>
      </c>
      <c r="H668" s="94">
        <f t="shared" si="37"/>
        <v>1.4058351116164397E-28</v>
      </c>
      <c r="I668" s="94">
        <f t="shared" si="37"/>
        <v>4.5361455439946822E-19</v>
      </c>
      <c r="J668" s="94">
        <f t="shared" si="37"/>
        <v>3.336222664796253E-27</v>
      </c>
      <c r="K668" s="95">
        <f t="shared" si="37"/>
        <v>1.0674738093641172E-18</v>
      </c>
      <c r="L668" s="94">
        <f t="shared" si="33"/>
        <v>0</v>
      </c>
      <c r="M668" s="94">
        <v>0</v>
      </c>
      <c r="N668" s="94">
        <v>0</v>
      </c>
      <c r="O668" s="96">
        <v>0</v>
      </c>
      <c r="P668" s="95">
        <v>0</v>
      </c>
      <c r="Q668" s="97">
        <f>+monthly_drivers_0!Q668*1.25</f>
        <v>3.125</v>
      </c>
    </row>
    <row r="669" spans="1:17" x14ac:dyDescent="0.25">
      <c r="A669" s="98">
        <f t="shared" si="34"/>
        <v>64466</v>
      </c>
      <c r="B669" s="98" t="str">
        <f t="shared" si="35"/>
        <v>Tracker</v>
      </c>
      <c r="C669" s="99">
        <v>30</v>
      </c>
      <c r="D669" s="100">
        <f t="shared" si="37"/>
        <v>6.6098112109519713E-2</v>
      </c>
      <c r="E669" s="100">
        <f t="shared" si="37"/>
        <v>1.8754136178822274</v>
      </c>
      <c r="F669" s="100">
        <f t="shared" si="37"/>
        <v>0.18448216993067235</v>
      </c>
      <c r="G669" s="100">
        <f t="shared" si="37"/>
        <v>7.3690965086584653E-2</v>
      </c>
      <c r="H669" s="100">
        <f t="shared" si="37"/>
        <v>5.6735925432753351E-29</v>
      </c>
      <c r="I669" s="100">
        <f t="shared" si="37"/>
        <v>2.416608636293753E-19</v>
      </c>
      <c r="J669" s="100">
        <f t="shared" si="37"/>
        <v>1.3896260333710172E-27</v>
      </c>
      <c r="K669" s="101">
        <f t="shared" si="37"/>
        <v>5.6281494123682566E-19</v>
      </c>
      <c r="L669" s="102">
        <f t="shared" si="33"/>
        <v>0</v>
      </c>
      <c r="M669" s="102">
        <v>0</v>
      </c>
      <c r="N669" s="102">
        <v>0</v>
      </c>
      <c r="O669" s="103">
        <v>0</v>
      </c>
      <c r="P669" s="104">
        <v>0</v>
      </c>
      <c r="Q669" s="105">
        <f>+monthly_drivers_0!Q669*1.25</f>
        <v>3.125</v>
      </c>
    </row>
    <row r="670" spans="1:17" x14ac:dyDescent="0.25">
      <c r="A670" s="106">
        <f t="shared" si="34"/>
        <v>64497</v>
      </c>
      <c r="B670" s="106" t="str">
        <f t="shared" si="35"/>
        <v>Tracker</v>
      </c>
      <c r="C670" s="93">
        <v>30</v>
      </c>
      <c r="D670" s="94">
        <f t="shared" si="37"/>
        <v>6.5762020898120999E-2</v>
      </c>
      <c r="E670" s="94">
        <f t="shared" si="37"/>
        <v>1.8665563489513295</v>
      </c>
      <c r="F670" s="94">
        <f t="shared" si="37"/>
        <v>0.18344068373797393</v>
      </c>
      <c r="G670" s="94">
        <f t="shared" si="37"/>
        <v>7.3311960442540972E-2</v>
      </c>
      <c r="H670" s="94">
        <f t="shared" si="37"/>
        <v>2.2897174840154322E-29</v>
      </c>
      <c r="I670" s="94">
        <f t="shared" si="37"/>
        <v>1.2874360499170967E-19</v>
      </c>
      <c r="J670" s="94">
        <f t="shared" si="37"/>
        <v>5.7881643602478187E-28</v>
      </c>
      <c r="K670" s="95">
        <f t="shared" si="37"/>
        <v>2.9673857597321519E-19</v>
      </c>
      <c r="L670" s="94">
        <f t="shared" si="33"/>
        <v>0</v>
      </c>
      <c r="M670" s="94">
        <v>0</v>
      </c>
      <c r="N670" s="94">
        <v>0</v>
      </c>
      <c r="O670" s="96">
        <v>0</v>
      </c>
      <c r="P670" s="95">
        <v>0</v>
      </c>
      <c r="Q670" s="97">
        <f>+monthly_drivers_0!Q670*1.25</f>
        <v>3.125</v>
      </c>
    </row>
    <row r="671" spans="1:17" x14ac:dyDescent="0.25">
      <c r="A671" s="98">
        <f t="shared" si="34"/>
        <v>64528</v>
      </c>
      <c r="B671" s="98" t="str">
        <f t="shared" si="35"/>
        <v>Tracker</v>
      </c>
      <c r="C671" s="99">
        <v>30</v>
      </c>
      <c r="D671" s="100">
        <f t="shared" si="37"/>
        <v>6.5427638620590048E-2</v>
      </c>
      <c r="E671" s="100">
        <f t="shared" si="37"/>
        <v>1.857740911439467</v>
      </c>
      <c r="F671" s="100">
        <f t="shared" si="37"/>
        <v>0.18240507721099058</v>
      </c>
      <c r="G671" s="100">
        <f t="shared" si="37"/>
        <v>7.2934905081154092E-2</v>
      </c>
      <c r="H671" s="100">
        <f t="shared" si="37"/>
        <v>9.2407167356775258E-30</v>
      </c>
      <c r="I671" s="100">
        <f t="shared" si="37"/>
        <v>6.8587505553574431E-20</v>
      </c>
      <c r="J671" s="100">
        <f t="shared" si="37"/>
        <v>2.4109253753666612E-28</v>
      </c>
      <c r="K671" s="101">
        <f t="shared" si="37"/>
        <v>1.5645246069179894E-19</v>
      </c>
      <c r="L671" s="102">
        <f t="shared" si="33"/>
        <v>0</v>
      </c>
      <c r="M671" s="102">
        <v>0</v>
      </c>
      <c r="N671" s="102">
        <v>0</v>
      </c>
      <c r="O671" s="103">
        <v>0</v>
      </c>
      <c r="P671" s="104">
        <v>0</v>
      </c>
      <c r="Q671" s="105">
        <f>+monthly_drivers_0!Q671*1.25</f>
        <v>3.125</v>
      </c>
    </row>
    <row r="672" spans="1:17" x14ac:dyDescent="0.25">
      <c r="A672" s="106">
        <f t="shared" si="34"/>
        <v>64558</v>
      </c>
      <c r="B672" s="106" t="str">
        <f t="shared" si="35"/>
        <v>Tracker</v>
      </c>
      <c r="C672" s="93">
        <v>30</v>
      </c>
      <c r="D672" s="94">
        <f t="shared" si="37"/>
        <v>6.5094956587455483E-2</v>
      </c>
      <c r="E672" s="94">
        <f t="shared" si="37"/>
        <v>1.8489671077837531</v>
      </c>
      <c r="F672" s="94">
        <f t="shared" si="37"/>
        <v>0.18137531715632121</v>
      </c>
      <c r="G672" s="94">
        <f t="shared" si="37"/>
        <v>7.2559788976945608E-2</v>
      </c>
      <c r="H672" s="94">
        <f t="shared" si="37"/>
        <v>3.7293179785342985E-30</v>
      </c>
      <c r="I672" s="94">
        <f t="shared" si="37"/>
        <v>3.6539647296380497E-20</v>
      </c>
      <c r="J672" s="94">
        <f t="shared" si="37"/>
        <v>1.0042149468848209E-28</v>
      </c>
      <c r="K672" s="95">
        <f t="shared" si="37"/>
        <v>8.2488002701503561E-20</v>
      </c>
      <c r="L672" s="94">
        <f t="shared" si="33"/>
        <v>0</v>
      </c>
      <c r="M672" s="94">
        <v>0</v>
      </c>
      <c r="N672" s="94">
        <v>0</v>
      </c>
      <c r="O672" s="96">
        <v>0</v>
      </c>
      <c r="P672" s="95">
        <v>0</v>
      </c>
      <c r="Q672" s="97">
        <f>+monthly_drivers_0!Q672*1.25</f>
        <v>3.125</v>
      </c>
    </row>
    <row r="673" spans="1:17" x14ac:dyDescent="0.25">
      <c r="A673" s="98">
        <f t="shared" si="34"/>
        <v>64589</v>
      </c>
      <c r="B673" s="98" t="str">
        <f t="shared" si="35"/>
        <v>Tracker</v>
      </c>
      <c r="C673" s="99">
        <v>30</v>
      </c>
      <c r="D673" s="100">
        <f t="shared" si="37"/>
        <v>6.4763966153429553E-2</v>
      </c>
      <c r="E673" s="100">
        <f t="shared" si="37"/>
        <v>1.8402347413543578</v>
      </c>
      <c r="F673" s="100">
        <f t="shared" si="37"/>
        <v>0.18035137056795664</v>
      </c>
      <c r="G673" s="100">
        <f t="shared" si="37"/>
        <v>7.2186602155999785E-2</v>
      </c>
      <c r="H673" s="100">
        <f t="shared" si="37"/>
        <v>1.5050577766681677E-30</v>
      </c>
      <c r="I673" s="100">
        <f t="shared" si="37"/>
        <v>1.9466312614343292E-20</v>
      </c>
      <c r="J673" s="100">
        <f t="shared" si="37"/>
        <v>4.1828240303518964E-29</v>
      </c>
      <c r="K673" s="101">
        <f t="shared" si="37"/>
        <v>4.3490978407090856E-20</v>
      </c>
      <c r="L673" s="102">
        <f t="shared" si="33"/>
        <v>0</v>
      </c>
      <c r="M673" s="102">
        <v>0</v>
      </c>
      <c r="N673" s="102">
        <v>0</v>
      </c>
      <c r="O673" s="103">
        <v>0</v>
      </c>
      <c r="P673" s="104">
        <v>0</v>
      </c>
      <c r="Q673" s="105">
        <f>+monthly_drivers_0!Q673*1.25</f>
        <v>3.125</v>
      </c>
    </row>
    <row r="674" spans="1:17" x14ac:dyDescent="0.25">
      <c r="A674" s="106">
        <f t="shared" si="34"/>
        <v>64619</v>
      </c>
      <c r="B674" s="106" t="str">
        <f t="shared" si="35"/>
        <v>Tracker</v>
      </c>
      <c r="C674" s="93">
        <v>30</v>
      </c>
      <c r="D674" s="94">
        <f t="shared" si="37"/>
        <v>6.4434658717183485E-2</v>
      </c>
      <c r="E674" s="94">
        <f t="shared" si="37"/>
        <v>1.831543616450102</v>
      </c>
      <c r="F674" s="94">
        <f t="shared" si="37"/>
        <v>0.17933320462622171</v>
      </c>
      <c r="G674" s="94">
        <f t="shared" si="37"/>
        <v>7.1815334695698355E-2</v>
      </c>
      <c r="H674" s="94">
        <f t="shared" si="37"/>
        <v>6.0740299543982568E-31</v>
      </c>
      <c r="I674" s="94">
        <f t="shared" si="37"/>
        <v>1.0370579763009293E-20</v>
      </c>
      <c r="J674" s="94">
        <f t="shared" si="37"/>
        <v>1.7422581612794896E-29</v>
      </c>
      <c r="K674" s="95">
        <f t="shared" si="37"/>
        <v>2.2930185491951136E-20</v>
      </c>
      <c r="L674" s="94">
        <f t="shared" si="33"/>
        <v>0</v>
      </c>
      <c r="M674" s="94">
        <v>0</v>
      </c>
      <c r="N674" s="94">
        <v>0</v>
      </c>
      <c r="O674" s="96">
        <v>0</v>
      </c>
      <c r="P674" s="95">
        <v>0</v>
      </c>
      <c r="Q674" s="97">
        <f>+monthly_drivers_0!Q674*1.25</f>
        <v>3.125</v>
      </c>
    </row>
    <row r="675" spans="1:17" x14ac:dyDescent="0.25">
      <c r="A675" s="98">
        <f t="shared" si="34"/>
        <v>64650</v>
      </c>
      <c r="B675" s="98" t="str">
        <f t="shared" si="35"/>
        <v>Tracker</v>
      </c>
      <c r="C675" s="99">
        <v>30</v>
      </c>
      <c r="D675" s="100">
        <f t="shared" si="37"/>
        <v>6.410702572112395E-2</v>
      </c>
      <c r="E675" s="100">
        <f t="shared" si="37"/>
        <v>1.8228935382940703</v>
      </c>
      <c r="F675" s="100">
        <f t="shared" si="37"/>
        <v>0.17832078669672338</v>
      </c>
      <c r="G675" s="100">
        <f t="shared" si="37"/>
        <v>7.1445976724456697E-2</v>
      </c>
      <c r="H675" s="100">
        <f t="shared" si="37"/>
        <v>2.4513238268235316E-31</v>
      </c>
      <c r="I675" s="100">
        <f t="shared" si="37"/>
        <v>5.5248740093536254E-21</v>
      </c>
      <c r="J675" s="100">
        <f t="shared" si="37"/>
        <v>7.2569715544299813E-30</v>
      </c>
      <c r="K675" s="101">
        <f t="shared" si="37"/>
        <v>1.208971207255158E-20</v>
      </c>
      <c r="L675" s="102">
        <f t="shared" si="33"/>
        <v>0</v>
      </c>
      <c r="M675" s="102">
        <v>0</v>
      </c>
      <c r="N675" s="102">
        <v>0</v>
      </c>
      <c r="O675" s="103">
        <v>0</v>
      </c>
      <c r="P675" s="104">
        <v>0</v>
      </c>
      <c r="Q675" s="105">
        <f>+monthly_drivers_0!Q675*1.25</f>
        <v>3.125</v>
      </c>
    </row>
    <row r="676" spans="1:17" x14ac:dyDescent="0.25">
      <c r="A676" s="106">
        <f t="shared" si="34"/>
        <v>64681</v>
      </c>
      <c r="B676" s="106" t="str">
        <f t="shared" si="35"/>
        <v>Tracker</v>
      </c>
      <c r="C676" s="93">
        <v>30</v>
      </c>
      <c r="D676" s="94">
        <f t="shared" si="37"/>
        <v>6.3781058651170702E-2</v>
      </c>
      <c r="E676" s="94">
        <f t="shared" si="37"/>
        <v>1.8142843130292465</v>
      </c>
      <c r="F676" s="94">
        <f t="shared" si="37"/>
        <v>0.17731408432930462</v>
      </c>
      <c r="G676" s="94">
        <f t="shared" si="37"/>
        <v>7.1078518421461359E-2</v>
      </c>
      <c r="H676" s="94">
        <f t="shared" si="37"/>
        <v>9.8929187854952925E-32</v>
      </c>
      <c r="I676" s="94">
        <f t="shared" si="37"/>
        <v>2.9433487342827017E-21</v>
      </c>
      <c r="J676" s="94">
        <f t="shared" si="37"/>
        <v>3.0227228841408022E-30</v>
      </c>
      <c r="K676" s="95">
        <f t="shared" si="37"/>
        <v>6.3741803592694146E-21</v>
      </c>
      <c r="L676" s="94">
        <f t="shared" si="33"/>
        <v>0</v>
      </c>
      <c r="M676" s="94">
        <v>0</v>
      </c>
      <c r="N676" s="94">
        <v>0</v>
      </c>
      <c r="O676" s="96">
        <v>0</v>
      </c>
      <c r="P676" s="95">
        <v>0</v>
      </c>
      <c r="Q676" s="97">
        <f>+monthly_drivers_0!Q676*1.25</f>
        <v>3.125</v>
      </c>
    </row>
    <row r="677" spans="1:17" x14ac:dyDescent="0.25">
      <c r="A677" s="98">
        <f t="shared" si="34"/>
        <v>64709</v>
      </c>
      <c r="B677" s="98" t="str">
        <f t="shared" si="35"/>
        <v>Tracker</v>
      </c>
      <c r="C677" s="99">
        <v>30</v>
      </c>
      <c r="D677" s="100">
        <f t="shared" si="37"/>
        <v>6.3456749036535323E-2</v>
      </c>
      <c r="E677" s="100">
        <f t="shared" si="37"/>
        <v>1.8057157477141694</v>
      </c>
      <c r="F677" s="100">
        <f t="shared" si="37"/>
        <v>0.17631306525700438</v>
      </c>
      <c r="G677" s="100">
        <f t="shared" si="37"/>
        <v>7.0712950016408926E-2</v>
      </c>
      <c r="H677" s="100">
        <f t="shared" si="37"/>
        <v>3.9925301188471338E-32</v>
      </c>
      <c r="I677" s="100">
        <f t="shared" si="37"/>
        <v>1.5680541776946572E-21</v>
      </c>
      <c r="J677" s="100">
        <f t="shared" si="37"/>
        <v>1.259044983954904E-30</v>
      </c>
      <c r="K677" s="101">
        <f t="shared" si="37"/>
        <v>3.3607231511114732E-21</v>
      </c>
      <c r="L677" s="102">
        <f t="shared" si="33"/>
        <v>0</v>
      </c>
      <c r="M677" s="102">
        <v>0</v>
      </c>
      <c r="N677" s="102">
        <v>0</v>
      </c>
      <c r="O677" s="103">
        <v>0</v>
      </c>
      <c r="P677" s="104">
        <v>0</v>
      </c>
      <c r="Q677" s="105">
        <f>+monthly_drivers_0!Q677*1.25</f>
        <v>3.125</v>
      </c>
    </row>
    <row r="678" spans="1:17" x14ac:dyDescent="0.25">
      <c r="A678" s="106">
        <f t="shared" si="34"/>
        <v>64740</v>
      </c>
      <c r="B678" s="106" t="str">
        <f t="shared" si="35"/>
        <v>Tracker</v>
      </c>
      <c r="C678" s="93">
        <v>30</v>
      </c>
      <c r="D678" s="94">
        <f t="shared" si="37"/>
        <v>6.3134088449501066E-2</v>
      </c>
      <c r="E678" s="94">
        <f t="shared" si="37"/>
        <v>1.7971876503186082</v>
      </c>
      <c r="F678" s="94">
        <f t="shared" si="37"/>
        <v>0.1753176973950234</v>
      </c>
      <c r="G678" s="94">
        <f t="shared" si="37"/>
        <v>7.0349261789246248E-2</v>
      </c>
      <c r="H678" s="94">
        <f t="shared" si="37"/>
        <v>1.6112834943386681E-32</v>
      </c>
      <c r="I678" s="94">
        <f t="shared" si="37"/>
        <v>8.3537294631343748E-22</v>
      </c>
      <c r="J678" s="94">
        <f t="shared" si="37"/>
        <v>5.2442593396138924E-31</v>
      </c>
      <c r="K678" s="95">
        <f t="shared" si="37"/>
        <v>1.7719078315680354E-21</v>
      </c>
      <c r="L678" s="94">
        <f t="shared" si="33"/>
        <v>0</v>
      </c>
      <c r="M678" s="94">
        <v>0</v>
      </c>
      <c r="N678" s="94">
        <v>0</v>
      </c>
      <c r="O678" s="96">
        <v>0</v>
      </c>
      <c r="P678" s="95">
        <v>0</v>
      </c>
      <c r="Q678" s="97">
        <f>+monthly_drivers_0!Q678*1.25</f>
        <v>3.125</v>
      </c>
    </row>
    <row r="679" spans="1:17" x14ac:dyDescent="0.25">
      <c r="A679" s="98">
        <f t="shared" si="34"/>
        <v>64770</v>
      </c>
      <c r="B679" s="98" t="str">
        <f t="shared" si="35"/>
        <v>Tracker</v>
      </c>
      <c r="C679" s="99">
        <v>30</v>
      </c>
      <c r="D679" s="100">
        <f t="shared" si="37"/>
        <v>6.2813068505203892E-2</v>
      </c>
      <c r="E679" s="100">
        <f t="shared" si="37"/>
        <v>1.7886998297192593</v>
      </c>
      <c r="F679" s="100">
        <f t="shared" si="37"/>
        <v>0.17432794883969571</v>
      </c>
      <c r="G679" s="100">
        <f t="shared" si="37"/>
        <v>6.9987444069912003E-2</v>
      </c>
      <c r="H679" s="100">
        <f t="shared" si="37"/>
        <v>6.5027299027061724E-33</v>
      </c>
      <c r="I679" s="100">
        <f t="shared" si="37"/>
        <v>4.450407194848106E-22</v>
      </c>
      <c r="J679" s="100">
        <f t="shared" si="37"/>
        <v>2.1843743767389176E-31</v>
      </c>
      <c r="K679" s="101">
        <f t="shared" si="37"/>
        <v>9.3422076809087239E-22</v>
      </c>
      <c r="L679" s="102">
        <f t="shared" si="33"/>
        <v>0</v>
      </c>
      <c r="M679" s="102">
        <v>0</v>
      </c>
      <c r="N679" s="102">
        <v>0</v>
      </c>
      <c r="O679" s="103">
        <v>0</v>
      </c>
      <c r="P679" s="104">
        <v>0</v>
      </c>
      <c r="Q679" s="105">
        <f>+monthly_drivers_0!Q679*1.25</f>
        <v>3.125</v>
      </c>
    </row>
    <row r="680" spans="1:17" x14ac:dyDescent="0.25">
      <c r="A680" s="106">
        <f t="shared" si="34"/>
        <v>64801</v>
      </c>
      <c r="B680" s="106" t="str">
        <f t="shared" si="35"/>
        <v>Tracker</v>
      </c>
      <c r="C680" s="93">
        <v>30</v>
      </c>
      <c r="D680" s="94">
        <f t="shared" si="37"/>
        <v>6.249368086141454E-2</v>
      </c>
      <c r="E680" s="94">
        <f t="shared" si="37"/>
        <v>1.7802520956954631</v>
      </c>
      <c r="F680" s="94">
        <f t="shared" si="37"/>
        <v>0.17334378786746618</v>
      </c>
      <c r="G680" s="94">
        <f t="shared" si="37"/>
        <v>6.9627487238079558E-2</v>
      </c>
      <c r="H680" s="94">
        <f t="shared" si="37"/>
        <v>2.6243362099916871E-33</v>
      </c>
      <c r="I680" s="94">
        <f t="shared" si="37"/>
        <v>2.3709319636650523E-22</v>
      </c>
      <c r="J680" s="94">
        <f t="shared" si="37"/>
        <v>9.098503923539439E-32</v>
      </c>
      <c r="K680" s="95">
        <f t="shared" si="37"/>
        <v>4.9255860151594352E-22</v>
      </c>
      <c r="L680" s="94">
        <f t="shared" si="33"/>
        <v>0</v>
      </c>
      <c r="M680" s="94">
        <v>0</v>
      </c>
      <c r="N680" s="94">
        <v>0</v>
      </c>
      <c r="O680" s="96">
        <v>0</v>
      </c>
      <c r="P680" s="95">
        <v>0</v>
      </c>
      <c r="Q680" s="97">
        <f>+monthly_drivers_0!Q680*1.25</f>
        <v>3.125</v>
      </c>
    </row>
    <row r="681" spans="1:17" x14ac:dyDescent="0.25">
      <c r="A681" s="98">
        <f t="shared" si="34"/>
        <v>64831</v>
      </c>
      <c r="B681" s="98" t="str">
        <f t="shared" si="35"/>
        <v>Tracker</v>
      </c>
      <c r="C681" s="99">
        <v>30</v>
      </c>
      <c r="D681" s="100">
        <f t="shared" si="37"/>
        <v>6.217591721832174E-2</v>
      </c>
      <c r="E681" s="100">
        <f t="shared" si="37"/>
        <v>1.7718442589249406</v>
      </c>
      <c r="F681" s="100">
        <f t="shared" si="37"/>
        <v>0.17236518293387362</v>
      </c>
      <c r="G681" s="100">
        <f t="shared" si="37"/>
        <v>6.9269381722901188E-2</v>
      </c>
      <c r="H681" s="100">
        <f t="shared" si="37"/>
        <v>1.0591152709890941E-33</v>
      </c>
      <c r="I681" s="100">
        <f t="shared" si="37"/>
        <v>1.2631020331883315E-22</v>
      </c>
      <c r="J681" s="100">
        <f t="shared" si="37"/>
        <v>3.7897704042037932E-32</v>
      </c>
      <c r="K681" s="101">
        <f t="shared" si="37"/>
        <v>2.5969662012881178E-22</v>
      </c>
      <c r="L681" s="102">
        <f t="shared" si="33"/>
        <v>0</v>
      </c>
      <c r="M681" s="102">
        <v>0</v>
      </c>
      <c r="N681" s="102">
        <v>0</v>
      </c>
      <c r="O681" s="103">
        <v>0</v>
      </c>
      <c r="P681" s="104">
        <v>0</v>
      </c>
      <c r="Q681" s="105">
        <f>+monthly_drivers_0!Q681*1.25</f>
        <v>3.125</v>
      </c>
    </row>
    <row r="682" spans="1:17" x14ac:dyDescent="0.25">
      <c r="A682" s="106">
        <f t="shared" si="34"/>
        <v>64862</v>
      </c>
      <c r="B682" s="106" t="str">
        <f t="shared" si="35"/>
        <v>Tracker</v>
      </c>
      <c r="C682" s="93">
        <v>30</v>
      </c>
      <c r="D682" s="94">
        <f t="shared" ref="D682:K697" si="38">+D681/D680*D681</f>
        <v>6.1859769318316556E-2</v>
      </c>
      <c r="E682" s="94">
        <f t="shared" si="38"/>
        <v>1.7634761309795506</v>
      </c>
      <c r="F682" s="94">
        <f t="shared" si="38"/>
        <v>0.17139210267253979</v>
      </c>
      <c r="G682" s="94">
        <f t="shared" si="38"/>
        <v>6.8913118002753598E-2</v>
      </c>
      <c r="H682" s="94">
        <f t="shared" si="38"/>
        <v>4.2743195516318982E-34</v>
      </c>
      <c r="I682" s="94">
        <f t="shared" si="38"/>
        <v>6.7291123098203204E-23</v>
      </c>
      <c r="J682" s="94">
        <f t="shared" si="38"/>
        <v>1.5785408059693217E-32</v>
      </c>
      <c r="K682" s="95">
        <f t="shared" si="38"/>
        <v>1.3692245815779412E-22</v>
      </c>
      <c r="L682" s="94">
        <f t="shared" si="33"/>
        <v>0</v>
      </c>
      <c r="M682" s="94">
        <v>0</v>
      </c>
      <c r="N682" s="94">
        <v>0</v>
      </c>
      <c r="O682" s="96">
        <v>0</v>
      </c>
      <c r="P682" s="95">
        <v>0</v>
      </c>
      <c r="Q682" s="97">
        <f>+monthly_drivers_0!Q682*1.25</f>
        <v>3.125</v>
      </c>
    </row>
    <row r="683" spans="1:17" x14ac:dyDescent="0.25">
      <c r="A683" s="98">
        <f t="shared" si="34"/>
        <v>64893</v>
      </c>
      <c r="B683" s="98" t="str">
        <f t="shared" si="35"/>
        <v>Tracker</v>
      </c>
      <c r="C683" s="99">
        <v>30</v>
      </c>
      <c r="D683" s="100">
        <f t="shared" si="38"/>
        <v>6.1545228945777783E-2</v>
      </c>
      <c r="E683" s="100">
        <f t="shared" si="38"/>
        <v>1.7551475243210668</v>
      </c>
      <c r="F683" s="100">
        <f t="shared" si="38"/>
        <v>0.17042451589416394</v>
      </c>
      <c r="G683" s="100">
        <f t="shared" si="38"/>
        <v>6.8558686604984764E-2</v>
      </c>
      <c r="H683" s="100">
        <f t="shared" si="38"/>
        <v>1.7250065342180151E-34</v>
      </c>
      <c r="I683" s="100">
        <f t="shared" si="38"/>
        <v>3.5849006088508029E-23</v>
      </c>
      <c r="J683" s="100">
        <f t="shared" si="38"/>
        <v>6.5750449508663181E-33</v>
      </c>
      <c r="K683" s="101">
        <f t="shared" si="38"/>
        <v>7.2191003250923442E-23</v>
      </c>
      <c r="L683" s="102">
        <f t="shared" si="33"/>
        <v>0</v>
      </c>
      <c r="M683" s="102">
        <v>0</v>
      </c>
      <c r="N683" s="102">
        <v>0</v>
      </c>
      <c r="O683" s="103">
        <v>0</v>
      </c>
      <c r="P683" s="104">
        <v>0</v>
      </c>
      <c r="Q683" s="105">
        <f>+monthly_drivers_0!Q683*1.25</f>
        <v>3.125</v>
      </c>
    </row>
    <row r="684" spans="1:17" x14ac:dyDescent="0.25">
      <c r="A684" s="106">
        <f t="shared" si="34"/>
        <v>64923</v>
      </c>
      <c r="B684" s="106" t="str">
        <f t="shared" si="35"/>
        <v>Tracker</v>
      </c>
      <c r="C684" s="93">
        <v>30</v>
      </c>
      <c r="D684" s="94">
        <f t="shared" si="38"/>
        <v>6.1232287926858447E-2</v>
      </c>
      <c r="E684" s="94">
        <f t="shared" si="38"/>
        <v>1.7468582522969756</v>
      </c>
      <c r="F684" s="94">
        <f t="shared" si="38"/>
        <v>0.1694623915855232</v>
      </c>
      <c r="G684" s="94">
        <f t="shared" si="38"/>
        <v>6.8206078105662038E-2</v>
      </c>
      <c r="H684" s="94">
        <f t="shared" si="38"/>
        <v>6.9616871344089653E-35</v>
      </c>
      <c r="I684" s="94">
        <f t="shared" si="38"/>
        <v>1.9098376997785636E-23</v>
      </c>
      <c r="J684" s="94">
        <f t="shared" si="38"/>
        <v>2.7386822020965126E-33</v>
      </c>
      <c r="K684" s="95">
        <f t="shared" si="38"/>
        <v>3.8061987934578865E-23</v>
      </c>
      <c r="L684" s="94">
        <f t="shared" si="33"/>
        <v>0</v>
      </c>
      <c r="M684" s="94">
        <v>0</v>
      </c>
      <c r="N684" s="94">
        <v>0</v>
      </c>
      <c r="O684" s="96">
        <v>0</v>
      </c>
      <c r="P684" s="95">
        <v>0</v>
      </c>
      <c r="Q684" s="97">
        <f>+monthly_drivers_0!Q684*1.25</f>
        <v>3.125</v>
      </c>
    </row>
    <row r="685" spans="1:17" x14ac:dyDescent="0.25">
      <c r="A685" s="98">
        <f t="shared" si="34"/>
        <v>64954</v>
      </c>
      <c r="B685" s="98" t="str">
        <f t="shared" si="35"/>
        <v>Tracker</v>
      </c>
      <c r="C685" s="99">
        <v>30</v>
      </c>
      <c r="D685" s="100">
        <f t="shared" si="38"/>
        <v>6.0920938129273405E-2</v>
      </c>
      <c r="E685" s="100">
        <f t="shared" si="38"/>
        <v>1.7386081291362916</v>
      </c>
      <c r="F685" s="100">
        <f t="shared" si="38"/>
        <v>0.16850569890847855</v>
      </c>
      <c r="G685" s="100">
        <f t="shared" si="38"/>
        <v>6.7855283129321611E-2</v>
      </c>
      <c r="H685" s="100">
        <f t="shared" si="38"/>
        <v>2.8095596622980702E-35</v>
      </c>
      <c r="I685" s="100">
        <f t="shared" si="38"/>
        <v>1.0174563920935962E-23</v>
      </c>
      <c r="J685" s="100">
        <f t="shared" si="38"/>
        <v>1.1407344375785545E-33</v>
      </c>
      <c r="K685" s="101">
        <f t="shared" si="38"/>
        <v>2.0067804300995022E-23</v>
      </c>
      <c r="L685" s="102">
        <f t="shared" si="33"/>
        <v>0</v>
      </c>
      <c r="M685" s="102">
        <v>0</v>
      </c>
      <c r="N685" s="102">
        <v>0</v>
      </c>
      <c r="O685" s="103">
        <v>0</v>
      </c>
      <c r="P685" s="104">
        <v>0</v>
      </c>
      <c r="Q685" s="105">
        <f>+monthly_drivers_0!Q685*1.25</f>
        <v>3.125</v>
      </c>
    </row>
    <row r="686" spans="1:17" x14ac:dyDescent="0.25">
      <c r="A686" s="106">
        <f t="shared" si="34"/>
        <v>64984</v>
      </c>
      <c r="B686" s="106" t="str">
        <f t="shared" si="35"/>
        <v>Tracker</v>
      </c>
      <c r="C686" s="93">
        <v>30</v>
      </c>
      <c r="D686" s="94">
        <f t="shared" si="38"/>
        <v>6.0611171462087998E-2</v>
      </c>
      <c r="E686" s="94">
        <f t="shared" si="38"/>
        <v>1.7303969699453956</v>
      </c>
      <c r="F686" s="94">
        <f t="shared" si="38"/>
        <v>0.16755440719898634</v>
      </c>
      <c r="G686" s="94">
        <f t="shared" si="38"/>
        <v>6.7506292348719216E-2</v>
      </c>
      <c r="H686" s="94">
        <f t="shared" si="38"/>
        <v>1.1338667400029031E-35</v>
      </c>
      <c r="I686" s="94">
        <f t="shared" si="38"/>
        <v>5.4204475591415244E-24</v>
      </c>
      <c r="J686" s="94">
        <f t="shared" si="38"/>
        <v>4.7514642483217308E-34</v>
      </c>
      <c r="K686" s="95">
        <f t="shared" si="38"/>
        <v>1.0580550079392224E-23</v>
      </c>
      <c r="L686" s="94">
        <f t="shared" si="33"/>
        <v>0</v>
      </c>
      <c r="M686" s="94">
        <v>0</v>
      </c>
      <c r="N686" s="94">
        <v>0</v>
      </c>
      <c r="O686" s="96">
        <v>0</v>
      </c>
      <c r="P686" s="95">
        <v>0</v>
      </c>
      <c r="Q686" s="97">
        <f>+monthly_drivers_0!Q686*1.25</f>
        <v>3.125</v>
      </c>
    </row>
    <row r="687" spans="1:17" x14ac:dyDescent="0.25">
      <c r="A687" s="98">
        <f t="shared" si="34"/>
        <v>65015</v>
      </c>
      <c r="B687" s="98" t="str">
        <f t="shared" si="35"/>
        <v>Tracker</v>
      </c>
      <c r="C687" s="99">
        <v>30</v>
      </c>
      <c r="D687" s="100">
        <f t="shared" si="38"/>
        <v>6.0302979875507812E-2</v>
      </c>
      <c r="E687" s="100">
        <f t="shared" si="38"/>
        <v>1.7222245907038904</v>
      </c>
      <c r="F687" s="100">
        <f t="shared" si="38"/>
        <v>0.16660848596611547</v>
      </c>
      <c r="G687" s="100">
        <f t="shared" si="38"/>
        <v>6.7159096484582098E-2</v>
      </c>
      <c r="H687" s="100">
        <f t="shared" si="38"/>
        <v>4.5759974466362278E-36</v>
      </c>
      <c r="I687" s="100">
        <f t="shared" si="38"/>
        <v>2.8877160701645599E-24</v>
      </c>
      <c r="J687" s="100">
        <f t="shared" si="38"/>
        <v>1.9791120316313682E-34</v>
      </c>
      <c r="K687" s="101">
        <f t="shared" si="38"/>
        <v>5.5784897193250032E-24</v>
      </c>
      <c r="L687" s="102">
        <f t="shared" si="33"/>
        <v>0</v>
      </c>
      <c r="M687" s="102">
        <v>0</v>
      </c>
      <c r="N687" s="102">
        <v>0</v>
      </c>
      <c r="O687" s="103">
        <v>0</v>
      </c>
      <c r="P687" s="104">
        <v>0</v>
      </c>
      <c r="Q687" s="105">
        <f>+monthly_drivers_0!Q687*1.25</f>
        <v>3.125</v>
      </c>
    </row>
    <row r="688" spans="1:17" x14ac:dyDescent="0.25">
      <c r="A688" s="106">
        <f t="shared" si="34"/>
        <v>65046</v>
      </c>
      <c r="B688" s="106" t="str">
        <f t="shared" si="35"/>
        <v>Tracker</v>
      </c>
      <c r="C688" s="93">
        <v>30</v>
      </c>
      <c r="D688" s="94">
        <f t="shared" si="38"/>
        <v>5.9996355360669475E-2</v>
      </c>
      <c r="E688" s="94">
        <f t="shared" si="38"/>
        <v>1.7140908082604767</v>
      </c>
      <c r="F688" s="94">
        <f t="shared" si="38"/>
        <v>0.16566790489107006</v>
      </c>
      <c r="G688" s="94">
        <f t="shared" si="38"/>
        <v>6.681368630536233E-2</v>
      </c>
      <c r="H688" s="94">
        <f t="shared" si="38"/>
        <v>1.846756051030094E-36</v>
      </c>
      <c r="I688" s="94">
        <f t="shared" si="38"/>
        <v>1.5384161567660922E-24</v>
      </c>
      <c r="J688" s="94">
        <f t="shared" si="38"/>
        <v>8.243531318017447E-35</v>
      </c>
      <c r="K688" s="95">
        <f t="shared" si="38"/>
        <v>2.9412031808465616E-24</v>
      </c>
      <c r="L688" s="94">
        <f t="shared" si="33"/>
        <v>0</v>
      </c>
      <c r="M688" s="94">
        <v>0</v>
      </c>
      <c r="N688" s="94">
        <v>0</v>
      </c>
      <c r="O688" s="96">
        <v>0</v>
      </c>
      <c r="P688" s="95">
        <v>0</v>
      </c>
      <c r="Q688" s="97">
        <f>+monthly_drivers_0!Q688*1.25</f>
        <v>3.125</v>
      </c>
    </row>
    <row r="689" spans="1:17" x14ac:dyDescent="0.25">
      <c r="A689" s="98">
        <f t="shared" si="34"/>
        <v>65074</v>
      </c>
      <c r="B689" s="98" t="str">
        <f t="shared" si="35"/>
        <v>Tracker</v>
      </c>
      <c r="C689" s="99">
        <v>30</v>
      </c>
      <c r="D689" s="100">
        <f t="shared" si="38"/>
        <v>5.9691289949432548E-2</v>
      </c>
      <c r="E689" s="100">
        <f t="shared" si="38"/>
        <v>1.7059954403288482</v>
      </c>
      <c r="F689" s="100">
        <f t="shared" si="38"/>
        <v>0.16473263382621772</v>
      </c>
      <c r="G689" s="100">
        <f t="shared" si="38"/>
        <v>6.6470052626991349E-2</v>
      </c>
      <c r="H689" s="100">
        <f t="shared" si="38"/>
        <v>7.4530371832337866E-37</v>
      </c>
      <c r="I689" s="100">
        <f t="shared" si="38"/>
        <v>8.1958344030134619E-25</v>
      </c>
      <c r="J689" s="100">
        <f t="shared" si="38"/>
        <v>3.4336514307943937E-35</v>
      </c>
      <c r="K689" s="101">
        <f t="shared" si="38"/>
        <v>1.5507201028002725E-24</v>
      </c>
      <c r="L689" s="102">
        <f t="shared" si="33"/>
        <v>0</v>
      </c>
      <c r="M689" s="102">
        <v>0</v>
      </c>
      <c r="N689" s="102">
        <v>0</v>
      </c>
      <c r="O689" s="103">
        <v>0</v>
      </c>
      <c r="P689" s="104">
        <v>0</v>
      </c>
      <c r="Q689" s="105">
        <f>+monthly_drivers_0!Q689*1.25</f>
        <v>3.125</v>
      </c>
    </row>
    <row r="690" spans="1:17" x14ac:dyDescent="0.25">
      <c r="A690" s="106">
        <f t="shared" si="34"/>
        <v>65105</v>
      </c>
      <c r="B690" s="106" t="str">
        <f t="shared" si="35"/>
        <v>Tracker</v>
      </c>
      <c r="C690" s="93">
        <v>30</v>
      </c>
      <c r="D690" s="94">
        <f t="shared" si="38"/>
        <v>5.9387775714172461E-2</v>
      </c>
      <c r="E690" s="94">
        <f t="shared" si="38"/>
        <v>1.6979383054836072</v>
      </c>
      <c r="F690" s="94">
        <f t="shared" si="38"/>
        <v>0.16380264279412324</v>
      </c>
      <c r="G690" s="94">
        <f t="shared" si="38"/>
        <v>6.6128186312635742E-2</v>
      </c>
      <c r="H690" s="94">
        <f t="shared" si="38"/>
        <v>3.0078560307779511E-37</v>
      </c>
      <c r="I690" s="94">
        <f t="shared" si="38"/>
        <v>4.3662893987554577E-25</v>
      </c>
      <c r="J690" s="94">
        <f t="shared" si="38"/>
        <v>1.4302077220750889E-35</v>
      </c>
      <c r="K690" s="95">
        <f t="shared" si="38"/>
        <v>8.176017396175729E-25</v>
      </c>
      <c r="L690" s="94">
        <f t="shared" si="33"/>
        <v>0</v>
      </c>
      <c r="M690" s="94">
        <v>0</v>
      </c>
      <c r="N690" s="94">
        <v>0</v>
      </c>
      <c r="O690" s="96">
        <v>0</v>
      </c>
      <c r="P690" s="95">
        <v>0</v>
      </c>
      <c r="Q690" s="97">
        <f>+monthly_drivers_0!Q690*1.25</f>
        <v>3.125</v>
      </c>
    </row>
    <row r="691" spans="1:17" x14ac:dyDescent="0.25">
      <c r="A691" s="98">
        <f t="shared" si="34"/>
        <v>65135</v>
      </c>
      <c r="B691" s="98" t="str">
        <f t="shared" si="35"/>
        <v>Tracker</v>
      </c>
      <c r="C691" s="99">
        <v>30</v>
      </c>
      <c r="D691" s="100">
        <f t="shared" si="38"/>
        <v>5.9085804767574482E-2</v>
      </c>
      <c r="E691" s="100">
        <f t="shared" si="38"/>
        <v>1.6899192231561984</v>
      </c>
      <c r="F691" s="100">
        <f t="shared" si="38"/>
        <v>0.16287790198658772</v>
      </c>
      <c r="G691" s="100">
        <f t="shared" si="38"/>
        <v>6.5788078272454323E-2</v>
      </c>
      <c r="H691" s="100">
        <f t="shared" si="38"/>
        <v>1.2138941051092162E-37</v>
      </c>
      <c r="I691" s="100">
        <f t="shared" si="38"/>
        <v>2.3261186324939199E-25</v>
      </c>
      <c r="J691" s="100">
        <f t="shared" si="38"/>
        <v>5.9571979553264636E-36</v>
      </c>
      <c r="K691" s="101">
        <f t="shared" si="38"/>
        <v>4.3107237948264254E-25</v>
      </c>
      <c r="L691" s="102">
        <f t="shared" si="33"/>
        <v>0</v>
      </c>
      <c r="M691" s="102">
        <v>0</v>
      </c>
      <c r="N691" s="102">
        <v>0</v>
      </c>
      <c r="O691" s="103">
        <v>0</v>
      </c>
      <c r="P691" s="104">
        <v>0</v>
      </c>
      <c r="Q691" s="105">
        <f>+monthly_drivers_0!Q691*1.25</f>
        <v>3.125</v>
      </c>
    </row>
    <row r="692" spans="1:17" x14ac:dyDescent="0.25">
      <c r="A692" s="106">
        <f t="shared" si="34"/>
        <v>65166</v>
      </c>
      <c r="B692" s="106" t="str">
        <f t="shared" si="35"/>
        <v>Tracker</v>
      </c>
      <c r="C692" s="93">
        <v>30</v>
      </c>
      <c r="D692" s="94">
        <f t="shared" si="38"/>
        <v>5.8785369262428763E-2</v>
      </c>
      <c r="E692" s="94">
        <f t="shared" si="38"/>
        <v>1.6819380136308613</v>
      </c>
      <c r="F692" s="94">
        <f t="shared" si="38"/>
        <v>0.16195838176369318</v>
      </c>
      <c r="G692" s="94">
        <f t="shared" si="38"/>
        <v>6.544971946335644E-2</v>
      </c>
      <c r="H692" s="94">
        <f t="shared" si="38"/>
        <v>4.8989675148706807E-38</v>
      </c>
      <c r="I692" s="94">
        <f t="shared" si="38"/>
        <v>1.2392279572622134E-25</v>
      </c>
      <c r="J692" s="94">
        <f t="shared" si="38"/>
        <v>2.4813323918749331E-36</v>
      </c>
      <c r="K692" s="95">
        <f t="shared" si="38"/>
        <v>2.2727862154469592E-25</v>
      </c>
      <c r="L692" s="94">
        <f t="shared" si="33"/>
        <v>0</v>
      </c>
      <c r="M692" s="94">
        <v>0</v>
      </c>
      <c r="N692" s="94">
        <v>0</v>
      </c>
      <c r="O692" s="96">
        <v>0</v>
      </c>
      <c r="P692" s="95">
        <v>0</v>
      </c>
      <c r="Q692" s="97">
        <f>+monthly_drivers_0!Q692*1.25</f>
        <v>3.125</v>
      </c>
    </row>
    <row r="693" spans="1:17" x14ac:dyDescent="0.25">
      <c r="A693" s="98">
        <f t="shared" si="34"/>
        <v>65196</v>
      </c>
      <c r="B693" s="98" t="str">
        <f t="shared" si="35"/>
        <v>Tracker</v>
      </c>
      <c r="C693" s="99">
        <v>30</v>
      </c>
      <c r="D693" s="100">
        <f t="shared" si="38"/>
        <v>5.8486461391426429E-2</v>
      </c>
      <c r="E693" s="100">
        <f t="shared" si="38"/>
        <v>1.6739944980406036</v>
      </c>
      <c r="F693" s="100">
        <f t="shared" si="38"/>
        <v>0.16104405265285252</v>
      </c>
      <c r="G693" s="100">
        <f t="shared" si="38"/>
        <v>6.511310088876153E-2</v>
      </c>
      <c r="H693" s="100">
        <f t="shared" si="38"/>
        <v>1.9770985467961312E-38</v>
      </c>
      <c r="I693" s="100">
        <f t="shared" si="38"/>
        <v>6.6019243756876279E-26</v>
      </c>
      <c r="J693" s="100">
        <f t="shared" si="38"/>
        <v>1.0335413536934183E-36</v>
      </c>
      <c r="K693" s="101">
        <f t="shared" si="38"/>
        <v>1.1983039106623408E-25</v>
      </c>
      <c r="L693" s="102">
        <f t="shared" si="33"/>
        <v>0</v>
      </c>
      <c r="M693" s="102">
        <v>0</v>
      </c>
      <c r="N693" s="102">
        <v>0</v>
      </c>
      <c r="O693" s="103">
        <v>0</v>
      </c>
      <c r="P693" s="104">
        <v>0</v>
      </c>
      <c r="Q693" s="105">
        <f>+monthly_drivers_0!Q693*1.25</f>
        <v>3.125</v>
      </c>
    </row>
    <row r="694" spans="1:17" x14ac:dyDescent="0.25">
      <c r="A694" s="106">
        <f t="shared" si="34"/>
        <v>65227</v>
      </c>
      <c r="B694" s="106" t="str">
        <f t="shared" si="35"/>
        <v>Tracker</v>
      </c>
      <c r="C694" s="93">
        <v>30</v>
      </c>
      <c r="D694" s="94">
        <f t="shared" si="38"/>
        <v>5.8189073386956669E-2</v>
      </c>
      <c r="E694" s="94">
        <f t="shared" si="38"/>
        <v>1.6660884983631925</v>
      </c>
      <c r="F694" s="94">
        <f t="shared" si="38"/>
        <v>0.16013488534786485</v>
      </c>
      <c r="G694" s="94">
        <f t="shared" si="38"/>
        <v>6.4778213598359918E-2</v>
      </c>
      <c r="H694" s="94">
        <f t="shared" si="38"/>
        <v>7.9790663070901344E-39</v>
      </c>
      <c r="I694" s="94">
        <f t="shared" si="38"/>
        <v>3.517141879093038E-26</v>
      </c>
      <c r="J694" s="94">
        <f t="shared" si="38"/>
        <v>4.3049763638771071E-37</v>
      </c>
      <c r="K694" s="95">
        <f t="shared" si="38"/>
        <v>6.3179380997181619E-26</v>
      </c>
      <c r="L694" s="94">
        <f t="shared" si="33"/>
        <v>0</v>
      </c>
      <c r="M694" s="94">
        <v>0</v>
      </c>
      <c r="N694" s="94">
        <v>0</v>
      </c>
      <c r="O694" s="96">
        <v>0</v>
      </c>
      <c r="P694" s="95">
        <v>0</v>
      </c>
      <c r="Q694" s="97">
        <f>+monthly_drivers_0!Q694*1.25</f>
        <v>3.125</v>
      </c>
    </row>
    <row r="695" spans="1:17" x14ac:dyDescent="0.25">
      <c r="A695" s="98">
        <f t="shared" si="34"/>
        <v>65258</v>
      </c>
      <c r="B695" s="98" t="str">
        <f t="shared" si="35"/>
        <v>Tracker</v>
      </c>
      <c r="C695" s="99">
        <v>30</v>
      </c>
      <c r="D695" s="100">
        <f t="shared" si="38"/>
        <v>5.7893197520904903E-2</v>
      </c>
      <c r="E695" s="100">
        <f t="shared" si="38"/>
        <v>1.6582198374171644</v>
      </c>
      <c r="F695" s="100">
        <f t="shared" si="38"/>
        <v>0.15923085070797624</v>
      </c>
      <c r="G695" s="100">
        <f t="shared" si="38"/>
        <v>6.4445048687874817E-2</v>
      </c>
      <c r="H695" s="100">
        <f t="shared" si="38"/>
        <v>3.220147990908714E-39</v>
      </c>
      <c r="I695" s="100">
        <f t="shared" si="38"/>
        <v>1.8737395786030449E-26</v>
      </c>
      <c r="J695" s="100">
        <f t="shared" si="38"/>
        <v>1.7931378775810448E-37</v>
      </c>
      <c r="K695" s="101">
        <f t="shared" si="38"/>
        <v>3.3310699795519566E-26</v>
      </c>
      <c r="L695" s="102">
        <f t="shared" si="33"/>
        <v>0</v>
      </c>
      <c r="M695" s="102">
        <v>0</v>
      </c>
      <c r="N695" s="102">
        <v>0</v>
      </c>
      <c r="O695" s="103">
        <v>0</v>
      </c>
      <c r="P695" s="104">
        <v>0</v>
      </c>
      <c r="Q695" s="105">
        <f>+monthly_drivers_0!Q695*1.25</f>
        <v>3.125</v>
      </c>
    </row>
    <row r="696" spans="1:17" x14ac:dyDescent="0.25">
      <c r="A696" s="106">
        <f t="shared" si="34"/>
        <v>65288</v>
      </c>
      <c r="B696" s="106" t="str">
        <f t="shared" si="35"/>
        <v>Tracker</v>
      </c>
      <c r="C696" s="93">
        <v>30</v>
      </c>
      <c r="D696" s="94">
        <f t="shared" si="38"/>
        <v>5.7598826104451946E-2</v>
      </c>
      <c r="E696" s="94">
        <f t="shared" si="38"/>
        <v>1.6503883388578549</v>
      </c>
      <c r="F696" s="94">
        <f t="shared" si="38"/>
        <v>0.15833191975694558</v>
      </c>
      <c r="G696" s="94">
        <f t="shared" si="38"/>
        <v>6.4113597298825598E-2</v>
      </c>
      <c r="H696" s="94">
        <f t="shared" si="38"/>
        <v>1.2995697346366583E-39</v>
      </c>
      <c r="I696" s="94">
        <f t="shared" si="38"/>
        <v>9.9822530029094775E-27</v>
      </c>
      <c r="J696" s="94">
        <f t="shared" si="38"/>
        <v>7.4688991907032944E-38</v>
      </c>
      <c r="K696" s="95">
        <f t="shared" si="38"/>
        <v>1.7562734920063964E-26</v>
      </c>
      <c r="L696" s="94">
        <f t="shared" si="33"/>
        <v>0</v>
      </c>
      <c r="M696" s="94">
        <v>0</v>
      </c>
      <c r="N696" s="94">
        <v>0</v>
      </c>
      <c r="O696" s="96">
        <v>0</v>
      </c>
      <c r="P696" s="95">
        <v>0</v>
      </c>
      <c r="Q696" s="97">
        <f>+monthly_drivers_0!Q696*1.25</f>
        <v>3.125</v>
      </c>
    </row>
    <row r="697" spans="1:17" x14ac:dyDescent="0.25">
      <c r="A697" s="98">
        <f t="shared" si="34"/>
        <v>65319</v>
      </c>
      <c r="B697" s="98" t="str">
        <f t="shared" si="35"/>
        <v>Tracker</v>
      </c>
      <c r="C697" s="99">
        <v>30</v>
      </c>
      <c r="D697" s="100">
        <f t="shared" si="38"/>
        <v>5.7305951487874193E-2</v>
      </c>
      <c r="E697" s="100">
        <f t="shared" si="38"/>
        <v>1.6425938271734462</v>
      </c>
      <c r="F697" s="100">
        <f t="shared" si="38"/>
        <v>0.15743806368211591</v>
      </c>
      <c r="G697" s="100">
        <f t="shared" si="38"/>
        <v>6.3783850618292226E-2</v>
      </c>
      <c r="H697" s="100">
        <f t="shared" si="38"/>
        <v>5.2447325400935944E-40</v>
      </c>
      <c r="I697" s="100">
        <f t="shared" si="38"/>
        <v>5.3179948885098155E-27</v>
      </c>
      <c r="J697" s="100">
        <f t="shared" si="38"/>
        <v>3.110996416859028E-38</v>
      </c>
      <c r="K697" s="101">
        <f t="shared" si="38"/>
        <v>9.2597771816826867E-27</v>
      </c>
      <c r="L697" s="102">
        <f t="shared" si="33"/>
        <v>0</v>
      </c>
      <c r="M697" s="102">
        <v>0</v>
      </c>
      <c r="N697" s="102">
        <v>0</v>
      </c>
      <c r="O697" s="103">
        <v>0</v>
      </c>
      <c r="P697" s="104">
        <v>0</v>
      </c>
      <c r="Q697" s="105">
        <f>+monthly_drivers_0!Q697*1.25</f>
        <v>3.125</v>
      </c>
    </row>
    <row r="698" spans="1:17" x14ac:dyDescent="0.25">
      <c r="A698" s="106">
        <f t="shared" si="34"/>
        <v>65349</v>
      </c>
      <c r="B698" s="106" t="str">
        <f t="shared" si="35"/>
        <v>Tracker</v>
      </c>
      <c r="C698" s="93">
        <v>30</v>
      </c>
      <c r="D698" s="94">
        <f t="shared" ref="D698:K713" si="39">+D697/D696*D697</f>
        <v>5.7014566060344843E-2</v>
      </c>
      <c r="E698" s="94">
        <f t="shared" si="39"/>
        <v>1.6348361276810337</v>
      </c>
      <c r="F698" s="94">
        <f t="shared" si="39"/>
        <v>0.15654925383349089</v>
      </c>
      <c r="G698" s="94">
        <f t="shared" si="39"/>
        <v>6.3455799878680968E-2</v>
      </c>
      <c r="H698" s="94">
        <f t="shared" si="39"/>
        <v>2.1166405067756707E-40</v>
      </c>
      <c r="I698" s="94">
        <f t="shared" si="39"/>
        <v>2.833134927152576E-27</v>
      </c>
      <c r="J698" s="94">
        <f t="shared" si="39"/>
        <v>1.2958132729594886E-38</v>
      </c>
      <c r="K698" s="95">
        <f t="shared" si="39"/>
        <v>4.882125354887442E-27</v>
      </c>
      <c r="L698" s="94">
        <f t="shared" si="33"/>
        <v>0</v>
      </c>
      <c r="M698" s="94">
        <v>0</v>
      </c>
      <c r="N698" s="94">
        <v>0</v>
      </c>
      <c r="O698" s="96">
        <v>0</v>
      </c>
      <c r="P698" s="95">
        <v>0</v>
      </c>
      <c r="Q698" s="97">
        <f>+monthly_drivers_0!Q698*1.25</f>
        <v>3.125</v>
      </c>
    </row>
    <row r="699" spans="1:17" x14ac:dyDescent="0.25">
      <c r="A699" s="98">
        <f t="shared" si="34"/>
        <v>65380</v>
      </c>
      <c r="B699" s="98" t="str">
        <f t="shared" si="35"/>
        <v>Tracker</v>
      </c>
      <c r="C699" s="99">
        <v>30</v>
      </c>
      <c r="D699" s="100">
        <f t="shared" si="39"/>
        <v>5.6724662249736109E-2</v>
      </c>
      <c r="E699" s="100">
        <f t="shared" si="39"/>
        <v>1.6271150665227114</v>
      </c>
      <c r="F699" s="100">
        <f t="shared" si="39"/>
        <v>0.15566546172281651</v>
      </c>
      <c r="G699" s="100">
        <f t="shared" si="39"/>
        <v>6.3129436357491242E-2</v>
      </c>
      <c r="H699" s="100">
        <f t="shared" si="39"/>
        <v>8.5422221260564366E-41</v>
      </c>
      <c r="I699" s="100">
        <f t="shared" si="39"/>
        <v>1.5093383283978718E-27</v>
      </c>
      <c r="J699" s="100">
        <f t="shared" si="39"/>
        <v>5.3974091042936436E-39</v>
      </c>
      <c r="K699" s="101">
        <f t="shared" si="39"/>
        <v>2.5740520007311352E-27</v>
      </c>
      <c r="L699" s="102">
        <f t="shared" si="33"/>
        <v>0</v>
      </c>
      <c r="M699" s="102">
        <v>0</v>
      </c>
      <c r="N699" s="102">
        <v>0</v>
      </c>
      <c r="O699" s="103">
        <v>0</v>
      </c>
      <c r="P699" s="104">
        <v>0</v>
      </c>
      <c r="Q699" s="105">
        <f>+monthly_drivers_0!Q699*1.25</f>
        <v>3.125</v>
      </c>
    </row>
    <row r="700" spans="1:17" x14ac:dyDescent="0.25">
      <c r="A700" s="106">
        <f t="shared" si="34"/>
        <v>65411</v>
      </c>
      <c r="B700" s="106" t="str">
        <f t="shared" si="35"/>
        <v>Tracker</v>
      </c>
      <c r="C700" s="93">
        <v>30</v>
      </c>
      <c r="D700" s="94">
        <f t="shared" si="39"/>
        <v>5.6436232522422448E-2</v>
      </c>
      <c r="E700" s="94">
        <f t="shared" si="39"/>
        <v>1.6194304706616756</v>
      </c>
      <c r="F700" s="94">
        <f t="shared" si="39"/>
        <v>0.15478665902266797</v>
      </c>
      <c r="G700" s="94">
        <f t="shared" si="39"/>
        <v>6.2804751377083717E-2</v>
      </c>
      <c r="H700" s="94">
        <f t="shared" si="39"/>
        <v>3.447423339830363E-41</v>
      </c>
      <c r="I700" s="94">
        <f t="shared" si="39"/>
        <v>8.0409237404745626E-28</v>
      </c>
      <c r="J700" s="94">
        <f t="shared" si="39"/>
        <v>2.2481653527577869E-39</v>
      </c>
      <c r="K700" s="95">
        <f t="shared" si="39"/>
        <v>1.357143297403251E-27</v>
      </c>
      <c r="L700" s="94">
        <f t="shared" si="33"/>
        <v>0</v>
      </c>
      <c r="M700" s="94">
        <v>0</v>
      </c>
      <c r="N700" s="94">
        <v>0</v>
      </c>
      <c r="O700" s="96">
        <v>0</v>
      </c>
      <c r="P700" s="95">
        <v>0</v>
      </c>
      <c r="Q700" s="97">
        <f>+monthly_drivers_0!Q700*1.25</f>
        <v>3.125</v>
      </c>
    </row>
    <row r="701" spans="1:17" x14ac:dyDescent="0.25">
      <c r="A701" s="98">
        <f t="shared" si="34"/>
        <v>65439</v>
      </c>
      <c r="B701" s="98" t="str">
        <f t="shared" si="35"/>
        <v>Tracker</v>
      </c>
      <c r="C701" s="99">
        <v>30</v>
      </c>
      <c r="D701" s="100">
        <f t="shared" si="39"/>
        <v>5.6149269383084788E-2</v>
      </c>
      <c r="E701" s="100">
        <f t="shared" si="39"/>
        <v>1.6117821678783466</v>
      </c>
      <c r="F701" s="100">
        <f t="shared" si="39"/>
        <v>0.15391281756554176</v>
      </c>
      <c r="G701" s="100">
        <f t="shared" si="39"/>
        <v>6.2481736304449573E-2</v>
      </c>
      <c r="H701" s="100">
        <f t="shared" si="39"/>
        <v>1.3912922783586972E-41</v>
      </c>
      <c r="I701" s="100">
        <f t="shared" si="39"/>
        <v>4.2837615254068837E-28</v>
      </c>
      <c r="J701" s="100">
        <f t="shared" si="39"/>
        <v>9.3642104122140509E-40</v>
      </c>
      <c r="K701" s="101">
        <f t="shared" si="39"/>
        <v>7.1554029567522812E-28</v>
      </c>
      <c r="L701" s="102">
        <f t="shared" si="33"/>
        <v>0</v>
      </c>
      <c r="M701" s="102">
        <v>0</v>
      </c>
      <c r="N701" s="102">
        <v>0</v>
      </c>
      <c r="O701" s="103">
        <v>0</v>
      </c>
      <c r="P701" s="104">
        <v>0</v>
      </c>
      <c r="Q701" s="105">
        <f>+monthly_drivers_0!Q701*1.25</f>
        <v>3.125</v>
      </c>
    </row>
    <row r="702" spans="1:17" x14ac:dyDescent="0.25">
      <c r="A702" s="106">
        <f t="shared" si="34"/>
        <v>65470</v>
      </c>
      <c r="B702" s="106" t="str">
        <f t="shared" si="35"/>
        <v>Tracker</v>
      </c>
      <c r="C702" s="93">
        <v>30</v>
      </c>
      <c r="D702" s="94">
        <f t="shared" si="39"/>
        <v>5.5863765374515748E-2</v>
      </c>
      <c r="E702" s="94">
        <f t="shared" si="39"/>
        <v>1.6041699867665096</v>
      </c>
      <c r="F702" s="94">
        <f t="shared" si="39"/>
        <v>0.15304390934295276</v>
      </c>
      <c r="G702" s="94">
        <f t="shared" si="39"/>
        <v>6.2160382550980949E-2</v>
      </c>
      <c r="H702" s="94">
        <f t="shared" si="39"/>
        <v>5.6149013712826583E-42</v>
      </c>
      <c r="I702" s="94">
        <f t="shared" si="39"/>
        <v>2.2821523246374288E-28</v>
      </c>
      <c r="J702" s="94">
        <f t="shared" si="39"/>
        <v>3.9004442683298233E-40</v>
      </c>
      <c r="K702" s="95">
        <f t="shared" si="39"/>
        <v>3.7726149899914498E-28</v>
      </c>
      <c r="L702" s="94">
        <f t="shared" si="33"/>
        <v>0</v>
      </c>
      <c r="M702" s="94">
        <v>0</v>
      </c>
      <c r="N702" s="94">
        <v>0</v>
      </c>
      <c r="O702" s="96">
        <v>0</v>
      </c>
      <c r="P702" s="95">
        <v>0</v>
      </c>
      <c r="Q702" s="97">
        <f>+monthly_drivers_0!Q702*1.25</f>
        <v>3.125</v>
      </c>
    </row>
    <row r="703" spans="1:17" x14ac:dyDescent="0.25">
      <c r="A703" s="98">
        <f t="shared" si="34"/>
        <v>65500</v>
      </c>
      <c r="B703" s="98" t="str">
        <f t="shared" si="35"/>
        <v>Tracker</v>
      </c>
      <c r="C703" s="99">
        <v>30</v>
      </c>
      <c r="D703" s="100">
        <f t="shared" si="39"/>
        <v>5.5579713077425853E-2</v>
      </c>
      <c r="E703" s="100">
        <f t="shared" si="39"/>
        <v>1.5965937567294728</v>
      </c>
      <c r="F703" s="100">
        <f t="shared" si="39"/>
        <v>0.15217990650453658</v>
      </c>
      <c r="G703" s="100">
        <f t="shared" si="39"/>
        <v>6.1840681572242609E-2</v>
      </c>
      <c r="H703" s="100">
        <f t="shared" si="39"/>
        <v>2.2660312214500543E-42</v>
      </c>
      <c r="I703" s="100">
        <f t="shared" si="39"/>
        <v>1.2158051287304861E-28</v>
      </c>
      <c r="J703" s="100">
        <f t="shared" si="39"/>
        <v>1.624639432546661E-40</v>
      </c>
      <c r="K703" s="101">
        <f t="shared" si="39"/>
        <v>1.989073703987195E-28</v>
      </c>
      <c r="L703" s="102">
        <f t="shared" si="33"/>
        <v>0</v>
      </c>
      <c r="M703" s="102">
        <v>0</v>
      </c>
      <c r="N703" s="102">
        <v>0</v>
      </c>
      <c r="O703" s="103">
        <v>0</v>
      </c>
      <c r="P703" s="104">
        <v>0</v>
      </c>
      <c r="Q703" s="105">
        <f>+monthly_drivers_0!Q703*1.25</f>
        <v>3.125</v>
      </c>
    </row>
    <row r="704" spans="1:17" x14ac:dyDescent="0.25">
      <c r="A704" s="106">
        <f t="shared" si="34"/>
        <v>65531</v>
      </c>
      <c r="B704" s="106" t="str">
        <f t="shared" si="35"/>
        <v>Tracker</v>
      </c>
      <c r="C704" s="93">
        <v>30</v>
      </c>
      <c r="D704" s="94">
        <f t="shared" si="39"/>
        <v>5.5297105110250731E-2</v>
      </c>
      <c r="E704" s="94">
        <f t="shared" si="39"/>
        <v>1.5890533079762448</v>
      </c>
      <c r="F704" s="94">
        <f t="shared" si="39"/>
        <v>0.1513207813571569</v>
      </c>
      <c r="G704" s="94">
        <f t="shared" si="39"/>
        <v>6.1522624867744742E-2</v>
      </c>
      <c r="H704" s="94">
        <f t="shared" si="39"/>
        <v>9.145125011186827E-43</v>
      </c>
      <c r="I704" s="94">
        <f t="shared" si="39"/>
        <v>6.4771404392657991E-29</v>
      </c>
      <c r="J704" s="94">
        <f t="shared" si="39"/>
        <v>6.7670580687870072E-41</v>
      </c>
      <c r="K704" s="95">
        <f t="shared" si="39"/>
        <v>1.0487193128345986E-28</v>
      </c>
      <c r="L704" s="94">
        <f t="shared" si="33"/>
        <v>0</v>
      </c>
      <c r="M704" s="94">
        <v>0</v>
      </c>
      <c r="N704" s="94">
        <v>0</v>
      </c>
      <c r="O704" s="96">
        <v>0</v>
      </c>
      <c r="P704" s="95">
        <v>0</v>
      </c>
      <c r="Q704" s="97">
        <f>+monthly_drivers_0!Q704*1.25</f>
        <v>3.125</v>
      </c>
    </row>
    <row r="705" spans="1:17" x14ac:dyDescent="0.25">
      <c r="A705" s="98">
        <f t="shared" si="34"/>
        <v>65561</v>
      </c>
      <c r="B705" s="98" t="str">
        <f t="shared" si="35"/>
        <v>Tracker</v>
      </c>
      <c r="C705" s="99">
        <v>30</v>
      </c>
      <c r="D705" s="100">
        <f t="shared" si="39"/>
        <v>5.5015934128959283E-2</v>
      </c>
      <c r="E705" s="100">
        <f t="shared" si="39"/>
        <v>1.5815484715177288</v>
      </c>
      <c r="F705" s="100">
        <f t="shared" si="39"/>
        <v>0.15046650636401776</v>
      </c>
      <c r="G705" s="100">
        <f t="shared" si="39"/>
        <v>6.1206203980716932E-2</v>
      </c>
      <c r="H705" s="100">
        <f t="shared" si="39"/>
        <v>3.690739592577949E-43</v>
      </c>
      <c r="I705" s="100">
        <f t="shared" si="39"/>
        <v>3.4506638669783376E-29</v>
      </c>
      <c r="J705" s="100">
        <f t="shared" si="39"/>
        <v>2.8186608049118694E-41</v>
      </c>
      <c r="K705" s="101">
        <f t="shared" si="39"/>
        <v>5.5292681960836629E-29</v>
      </c>
      <c r="L705" s="102">
        <f t="shared" si="33"/>
        <v>0</v>
      </c>
      <c r="M705" s="102">
        <v>0</v>
      </c>
      <c r="N705" s="102">
        <v>0</v>
      </c>
      <c r="O705" s="103">
        <v>0</v>
      </c>
      <c r="P705" s="104">
        <v>0</v>
      </c>
      <c r="Q705" s="105">
        <f>+monthly_drivers_0!Q705*1.25</f>
        <v>3.125</v>
      </c>
    </row>
    <row r="706" spans="1:17" x14ac:dyDescent="0.25">
      <c r="A706" s="106">
        <f t="shared" si="34"/>
        <v>65592</v>
      </c>
      <c r="B706" s="106" t="str">
        <f t="shared" si="35"/>
        <v>Tracker</v>
      </c>
      <c r="C706" s="93">
        <v>30</v>
      </c>
      <c r="D706" s="94">
        <f t="shared" si="39"/>
        <v>5.4736192826862845E-2</v>
      </c>
      <c r="E706" s="94">
        <f t="shared" si="39"/>
        <v>1.5740790791629358</v>
      </c>
      <c r="F706" s="94">
        <f t="shared" si="39"/>
        <v>0.14961705414378104</v>
      </c>
      <c r="G706" s="94">
        <f t="shared" si="39"/>
        <v>6.0891410497883311E-2</v>
      </c>
      <c r="H706" s="94">
        <f t="shared" si="39"/>
        <v>1.4894885224160189E-43</v>
      </c>
      <c r="I706" s="94">
        <f t="shared" si="39"/>
        <v>1.8383237532857314E-29</v>
      </c>
      <c r="J706" s="94">
        <f t="shared" si="39"/>
        <v>1.1740476662660791E-41</v>
      </c>
      <c r="K706" s="95">
        <f t="shared" si="39"/>
        <v>2.9152516226278507E-29</v>
      </c>
      <c r="L706" s="94">
        <f t="shared" ref="L706:L721" si="40">+O706+P706</f>
        <v>0</v>
      </c>
      <c r="M706" s="94">
        <v>0</v>
      </c>
      <c r="N706" s="94">
        <v>0</v>
      </c>
      <c r="O706" s="96">
        <v>0</v>
      </c>
      <c r="P706" s="95">
        <v>0</v>
      </c>
      <c r="Q706" s="97">
        <f>+monthly_drivers_0!Q706*1.25</f>
        <v>3.125</v>
      </c>
    </row>
    <row r="707" spans="1:17" x14ac:dyDescent="0.25">
      <c r="A707" s="98">
        <f t="shared" ref="A707:A721" si="41">+EOMONTH(A706,1)</f>
        <v>65623</v>
      </c>
      <c r="B707" s="98" t="str">
        <f t="shared" ref="B707:B721" si="42">+B706</f>
        <v>Tracker</v>
      </c>
      <c r="C707" s="99">
        <v>30</v>
      </c>
      <c r="D707" s="100">
        <f t="shared" si="39"/>
        <v>5.4457873934425305E-2</v>
      </c>
      <c r="E707" s="100">
        <f t="shared" si="39"/>
        <v>1.5666449635152147</v>
      </c>
      <c r="F707" s="100">
        <f t="shared" si="39"/>
        <v>0.14877239746968879</v>
      </c>
      <c r="G707" s="100">
        <f t="shared" si="39"/>
        <v>6.0578236049238871E-2</v>
      </c>
      <c r="H707" s="100">
        <f t="shared" si="39"/>
        <v>6.0111964086293051E-44</v>
      </c>
      <c r="I707" s="100">
        <f t="shared" si="39"/>
        <v>9.7935769816195601E-30</v>
      </c>
      <c r="J707" s="100">
        <f t="shared" si="39"/>
        <v>4.8902227620393814E-42</v>
      </c>
      <c r="K707" s="101">
        <f t="shared" si="39"/>
        <v>1.5370374020297792E-29</v>
      </c>
      <c r="L707" s="102">
        <f t="shared" si="40"/>
        <v>0</v>
      </c>
      <c r="M707" s="102">
        <v>0</v>
      </c>
      <c r="N707" s="102">
        <v>0</v>
      </c>
      <c r="O707" s="103">
        <v>0</v>
      </c>
      <c r="P707" s="104">
        <v>0</v>
      </c>
      <c r="Q707" s="105">
        <f>+monthly_drivers_0!Q707*1.25</f>
        <v>3.125</v>
      </c>
    </row>
    <row r="708" spans="1:17" x14ac:dyDescent="0.25">
      <c r="A708" s="106">
        <f t="shared" si="41"/>
        <v>65653</v>
      </c>
      <c r="B708" s="106" t="str">
        <f t="shared" si="42"/>
        <v>Tracker</v>
      </c>
      <c r="C708" s="93">
        <v>30</v>
      </c>
      <c r="D708" s="94">
        <f t="shared" si="39"/>
        <v>5.4180970219074212E-2</v>
      </c>
      <c r="E708" s="94">
        <f t="shared" si="39"/>
        <v>1.5592459579685014</v>
      </c>
      <c r="F708" s="94">
        <f t="shared" si="39"/>
        <v>0.14793250926869053</v>
      </c>
      <c r="G708" s="94">
        <f t="shared" si="39"/>
        <v>6.0266672307826889E-2</v>
      </c>
      <c r="H708" s="94">
        <f t="shared" si="39"/>
        <v>2.4259658076791396E-44</v>
      </c>
      <c r="I708" s="94">
        <f t="shared" si="39"/>
        <v>5.2174786907625032E-30</v>
      </c>
      <c r="J708" s="94">
        <f t="shared" si="39"/>
        <v>2.0369086664449179E-42</v>
      </c>
      <c r="K708" s="95">
        <f t="shared" si="39"/>
        <v>8.1038767182260416E-30</v>
      </c>
      <c r="L708" s="94">
        <f t="shared" si="40"/>
        <v>0</v>
      </c>
      <c r="M708" s="94">
        <v>0</v>
      </c>
      <c r="N708" s="94">
        <v>0</v>
      </c>
      <c r="O708" s="96">
        <v>0</v>
      </c>
      <c r="P708" s="95">
        <v>0</v>
      </c>
      <c r="Q708" s="97">
        <f>+monthly_drivers_0!Q708*1.25</f>
        <v>3.125</v>
      </c>
    </row>
    <row r="709" spans="1:17" x14ac:dyDescent="0.25">
      <c r="A709" s="98">
        <f t="shared" si="41"/>
        <v>65684</v>
      </c>
      <c r="B709" s="98" t="str">
        <f t="shared" si="42"/>
        <v>Tracker</v>
      </c>
      <c r="C709" s="99">
        <v>30</v>
      </c>
      <c r="D709" s="100">
        <f t="shared" si="39"/>
        <v>5.3905474485012796E-2</v>
      </c>
      <c r="E709" s="100">
        <f t="shared" si="39"/>
        <v>1.5518818967035848</v>
      </c>
      <c r="F709" s="100">
        <f t="shared" si="39"/>
        <v>0.14709736262057557</v>
      </c>
      <c r="G709" s="100">
        <f t="shared" si="39"/>
        <v>5.9956710989517548E-2</v>
      </c>
      <c r="H709" s="100">
        <f t="shared" si="39"/>
        <v>9.7905802771303726E-45</v>
      </c>
      <c r="I709" s="100">
        <f t="shared" si="39"/>
        <v>2.779585430292814E-30</v>
      </c>
      <c r="J709" s="100">
        <f t="shared" si="39"/>
        <v>8.4842697711957549E-43</v>
      </c>
      <c r="K709" s="101">
        <f t="shared" si="39"/>
        <v>4.2726883404060263E-30</v>
      </c>
      <c r="L709" s="102">
        <f t="shared" si="40"/>
        <v>0</v>
      </c>
      <c r="M709" s="102">
        <v>0</v>
      </c>
      <c r="N709" s="102">
        <v>0</v>
      </c>
      <c r="O709" s="103">
        <v>0</v>
      </c>
      <c r="P709" s="104">
        <v>0</v>
      </c>
      <c r="Q709" s="105">
        <f>+monthly_drivers_0!Q709*1.25</f>
        <v>3.125</v>
      </c>
    </row>
    <row r="710" spans="1:17" x14ac:dyDescent="0.25">
      <c r="A710" s="106">
        <f t="shared" si="41"/>
        <v>65714</v>
      </c>
      <c r="B710" s="106" t="str">
        <f t="shared" si="42"/>
        <v>Tracker</v>
      </c>
      <c r="C710" s="93">
        <v>30</v>
      </c>
      <c r="D710" s="94">
        <f t="shared" si="39"/>
        <v>5.3631379573032989E-2</v>
      </c>
      <c r="E710" s="94">
        <f t="shared" si="39"/>
        <v>1.5445526146843904</v>
      </c>
      <c r="F710" s="94">
        <f t="shared" si="39"/>
        <v>0.14626693075711009</v>
      </c>
      <c r="G710" s="94">
        <f t="shared" si="39"/>
        <v>5.9648343852787659E-2</v>
      </c>
      <c r="H710" s="94">
        <f t="shared" si="39"/>
        <v>3.951228902712225E-45</v>
      </c>
      <c r="I710" s="94">
        <f t="shared" si="39"/>
        <v>1.4808101043086321E-30</v>
      </c>
      <c r="J710" s="94">
        <f t="shared" si="39"/>
        <v>3.5339254398706064E-43</v>
      </c>
      <c r="K710" s="95">
        <f t="shared" si="39"/>
        <v>2.252732400677223E-30</v>
      </c>
      <c r="L710" s="94">
        <f t="shared" si="40"/>
        <v>0</v>
      </c>
      <c r="M710" s="94">
        <v>0</v>
      </c>
      <c r="N710" s="94">
        <v>0</v>
      </c>
      <c r="O710" s="96">
        <v>0</v>
      </c>
      <c r="P710" s="95">
        <v>0</v>
      </c>
      <c r="Q710" s="97">
        <f>+monthly_drivers_0!Q710*1.25</f>
        <v>3.125</v>
      </c>
    </row>
    <row r="711" spans="1:17" x14ac:dyDescent="0.25">
      <c r="A711" s="98">
        <f t="shared" si="41"/>
        <v>65745</v>
      </c>
      <c r="B711" s="98" t="str">
        <f t="shared" si="42"/>
        <v>Tracker</v>
      </c>
      <c r="C711" s="99">
        <v>30</v>
      </c>
      <c r="D711" s="100">
        <f t="shared" si="39"/>
        <v>5.3358678360329384E-2</v>
      </c>
      <c r="E711" s="100">
        <f t="shared" si="39"/>
        <v>1.5372579476542818</v>
      </c>
      <c r="F711" s="100">
        <f t="shared" si="39"/>
        <v>0.14544118706117917</v>
      </c>
      <c r="G711" s="100">
        <f t="shared" si="39"/>
        <v>5.9341562698501535E-2</v>
      </c>
      <c r="H711" s="100">
        <f t="shared" si="39"/>
        <v>1.5946153751577638E-45</v>
      </c>
      <c r="I711" s="100">
        <f t="shared" si="39"/>
        <v>7.8889410669832977E-31</v>
      </c>
      <c r="J711" s="100">
        <f t="shared" si="39"/>
        <v>1.471974530673668E-43</v>
      </c>
      <c r="K711" s="101">
        <f t="shared" si="39"/>
        <v>1.1877307364240646E-30</v>
      </c>
      <c r="L711" s="102">
        <f t="shared" si="40"/>
        <v>0</v>
      </c>
      <c r="M711" s="102">
        <v>0</v>
      </c>
      <c r="N711" s="102">
        <v>0</v>
      </c>
      <c r="O711" s="103">
        <v>0</v>
      </c>
      <c r="P711" s="104">
        <v>0</v>
      </c>
      <c r="Q711" s="105">
        <f>+monthly_drivers_0!Q711*1.25</f>
        <v>3.125</v>
      </c>
    </row>
    <row r="712" spans="1:17" x14ac:dyDescent="0.25">
      <c r="A712" s="106">
        <f t="shared" si="41"/>
        <v>65776</v>
      </c>
      <c r="B712" s="106" t="str">
        <f t="shared" si="42"/>
        <v>Tracker</v>
      </c>
      <c r="C712" s="93">
        <v>30</v>
      </c>
      <c r="D712" s="94">
        <f t="shared" si="39"/>
        <v>5.3087363760314137E-2</v>
      </c>
      <c r="E712" s="94">
        <f t="shared" si="39"/>
        <v>1.5299977321323797</v>
      </c>
      <c r="F712" s="94">
        <f t="shared" si="39"/>
        <v>0.14462010506593373</v>
      </c>
      <c r="G712" s="94">
        <f t="shared" si="39"/>
        <v>5.9036359369692967E-2</v>
      </c>
      <c r="H712" s="94">
        <f t="shared" si="39"/>
        <v>6.4354616178882823E-46</v>
      </c>
      <c r="I712" s="94">
        <f t="shared" si="39"/>
        <v>4.2027935234404911E-31</v>
      </c>
      <c r="J712" s="94">
        <f t="shared" si="39"/>
        <v>6.1311678919612365E-44</v>
      </c>
      <c r="K712" s="95">
        <f t="shared" si="39"/>
        <v>6.2621920909130649E-31</v>
      </c>
      <c r="L712" s="94">
        <f t="shared" si="40"/>
        <v>0</v>
      </c>
      <c r="M712" s="94">
        <v>0</v>
      </c>
      <c r="N712" s="94">
        <v>0</v>
      </c>
      <c r="O712" s="96">
        <v>0</v>
      </c>
      <c r="P712" s="95">
        <v>0</v>
      </c>
      <c r="Q712" s="97">
        <f>+monthly_drivers_0!Q712*1.25</f>
        <v>3.125</v>
      </c>
    </row>
    <row r="713" spans="1:17" x14ac:dyDescent="0.25">
      <c r="A713" s="98">
        <f t="shared" si="41"/>
        <v>65805</v>
      </c>
      <c r="B713" s="98" t="str">
        <f t="shared" si="42"/>
        <v>Tracker</v>
      </c>
      <c r="C713" s="99">
        <v>30</v>
      </c>
      <c r="D713" s="100">
        <f t="shared" si="39"/>
        <v>5.2817428722432801E-2</v>
      </c>
      <c r="E713" s="100">
        <f t="shared" si="39"/>
        <v>1.522771805409898</v>
      </c>
      <c r="F713" s="100">
        <f t="shared" si="39"/>
        <v>0.14380365845394208</v>
      </c>
      <c r="G713" s="100">
        <f t="shared" si="39"/>
        <v>5.8732725751348365E-2</v>
      </c>
      <c r="H713" s="100">
        <f t="shared" si="39"/>
        <v>2.5971884430887195E-46</v>
      </c>
      <c r="I713" s="100">
        <f t="shared" si="39"/>
        <v>2.2390170303842546E-31</v>
      </c>
      <c r="J713" s="100">
        <f t="shared" si="39"/>
        <v>2.5537955267617497E-44</v>
      </c>
      <c r="K713" s="101">
        <f t="shared" si="39"/>
        <v>3.301678451259082E-31</v>
      </c>
      <c r="L713" s="102">
        <f t="shared" si="40"/>
        <v>0</v>
      </c>
      <c r="M713" s="102">
        <v>0</v>
      </c>
      <c r="N713" s="102">
        <v>0</v>
      </c>
      <c r="O713" s="103">
        <v>0</v>
      </c>
      <c r="P713" s="104">
        <v>0</v>
      </c>
      <c r="Q713" s="105">
        <f>+monthly_drivers_0!Q713*1.25</f>
        <v>3.125</v>
      </c>
    </row>
    <row r="714" spans="1:17" x14ac:dyDescent="0.25">
      <c r="A714" s="106">
        <f t="shared" si="41"/>
        <v>65836</v>
      </c>
      <c r="B714" s="106" t="str">
        <f t="shared" si="42"/>
        <v>Tracker</v>
      </c>
      <c r="C714" s="93">
        <v>30</v>
      </c>
      <c r="D714" s="94">
        <f t="shared" ref="D714:K721" si="43">+D713/D712*D713</f>
        <v>5.2548866231981115E-2</v>
      </c>
      <c r="E714" s="94">
        <f t="shared" si="43"/>
        <v>1.5155800055464972</v>
      </c>
      <c r="F714" s="94">
        <f t="shared" si="43"/>
        <v>0.1429918210563465</v>
      </c>
      <c r="G714" s="94">
        <f t="shared" si="43"/>
        <v>5.8430653770190973E-2</v>
      </c>
      <c r="H714" s="94">
        <f t="shared" si="43"/>
        <v>1.0481591235295135E-46</v>
      </c>
      <c r="I714" s="94">
        <f t="shared" si="43"/>
        <v>1.1928250185002718E-31</v>
      </c>
      <c r="J714" s="94">
        <f t="shared" si="43"/>
        <v>1.0637241888383695E-44</v>
      </c>
      <c r="K714" s="95">
        <f t="shared" si="43"/>
        <v>1.7407771012529142E-31</v>
      </c>
      <c r="L714" s="94">
        <f t="shared" si="40"/>
        <v>0</v>
      </c>
      <c r="M714" s="94">
        <v>0</v>
      </c>
      <c r="N714" s="94">
        <v>0</v>
      </c>
      <c r="O714" s="96">
        <v>0</v>
      </c>
      <c r="P714" s="95">
        <v>0</v>
      </c>
      <c r="Q714" s="97">
        <f>+monthly_drivers_0!Q714*1.25</f>
        <v>3.125</v>
      </c>
    </row>
    <row r="715" spans="1:17" x14ac:dyDescent="0.25">
      <c r="A715" s="98">
        <f t="shared" si="41"/>
        <v>65866</v>
      </c>
      <c r="B715" s="98" t="str">
        <f t="shared" si="42"/>
        <v>Tracker</v>
      </c>
      <c r="C715" s="99">
        <v>30</v>
      </c>
      <c r="D715" s="100">
        <f t="shared" si="43"/>
        <v>5.2281669309922708E-2</v>
      </c>
      <c r="E715" s="100">
        <f t="shared" si="43"/>
        <v>1.5084221713666555</v>
      </c>
      <c r="F715" s="100">
        <f t="shared" si="43"/>
        <v>0.14218456685202446</v>
      </c>
      <c r="G715" s="100">
        <f t="shared" si="43"/>
        <v>5.8130135394466209E-2</v>
      </c>
      <c r="H715" s="100">
        <f t="shared" si="43"/>
        <v>4.2301033302442913E-47</v>
      </c>
      <c r="I715" s="100">
        <f t="shared" si="43"/>
        <v>6.354715062243144E-32</v>
      </c>
      <c r="J715" s="100">
        <f t="shared" si="43"/>
        <v>4.4306959506449502E-45</v>
      </c>
      <c r="K715" s="101">
        <f t="shared" si="43"/>
        <v>9.178074003817373E-32</v>
      </c>
      <c r="L715" s="102">
        <f t="shared" si="40"/>
        <v>0</v>
      </c>
      <c r="M715" s="102">
        <v>0</v>
      </c>
      <c r="N715" s="102">
        <v>0</v>
      </c>
      <c r="O715" s="103">
        <v>0</v>
      </c>
      <c r="P715" s="104">
        <v>0</v>
      </c>
      <c r="Q715" s="105">
        <f>+monthly_drivers_0!Q715*1.25</f>
        <v>3.125</v>
      </c>
    </row>
    <row r="716" spans="1:17" x14ac:dyDescent="0.25">
      <c r="A716" s="106">
        <f t="shared" si="41"/>
        <v>65897</v>
      </c>
      <c r="B716" s="106" t="str">
        <f t="shared" si="42"/>
        <v>Tracker</v>
      </c>
      <c r="C716" s="93">
        <v>30</v>
      </c>
      <c r="D716" s="94">
        <f t="shared" si="43"/>
        <v>5.201583101270775E-2</v>
      </c>
      <c r="E716" s="94">
        <f t="shared" si="43"/>
        <v>1.5012981424560563</v>
      </c>
      <c r="F716" s="94">
        <f t="shared" si="43"/>
        <v>0.14138186996675453</v>
      </c>
      <c r="G716" s="94">
        <f t="shared" si="43"/>
        <v>5.7831162633728117E-2</v>
      </c>
      <c r="H716" s="94">
        <f t="shared" si="43"/>
        <v>1.707161993141779E-47</v>
      </c>
      <c r="I716" s="94">
        <f t="shared" si="43"/>
        <v>3.38544236547556E-32</v>
      </c>
      <c r="J716" s="94">
        <f t="shared" si="43"/>
        <v>1.8455034503351372E-45</v>
      </c>
      <c r="K716" s="95">
        <f t="shared" si="43"/>
        <v>4.839048167563736E-32</v>
      </c>
      <c r="L716" s="94">
        <f t="shared" si="40"/>
        <v>0</v>
      </c>
      <c r="M716" s="94">
        <v>0</v>
      </c>
      <c r="N716" s="94">
        <v>0</v>
      </c>
      <c r="O716" s="96">
        <v>0</v>
      </c>
      <c r="P716" s="95">
        <v>0</v>
      </c>
      <c r="Q716" s="97">
        <f>+monthly_drivers_0!Q716*1.25</f>
        <v>3.125</v>
      </c>
    </row>
    <row r="717" spans="1:17" x14ac:dyDescent="0.25">
      <c r="A717" s="98">
        <f t="shared" si="41"/>
        <v>65927</v>
      </c>
      <c r="B717" s="98" t="str">
        <f t="shared" si="42"/>
        <v>Tracker</v>
      </c>
      <c r="C717" s="99">
        <v>30</v>
      </c>
      <c r="D717" s="100">
        <f t="shared" si="43"/>
        <v>5.1751344432092485E-2</v>
      </c>
      <c r="E717" s="100">
        <f t="shared" si="43"/>
        <v>1.4942077591579934</v>
      </c>
      <c r="F717" s="100">
        <f t="shared" si="43"/>
        <v>0.14058370467238709</v>
      </c>
      <c r="G717" s="100">
        <f t="shared" si="43"/>
        <v>5.7533727538626907E-2</v>
      </c>
      <c r="H717" s="100">
        <f t="shared" si="43"/>
        <v>6.8896711103733321E-48</v>
      </c>
      <c r="I717" s="100">
        <f t="shared" si="43"/>
        <v>1.8035773276529995E-32</v>
      </c>
      <c r="J717" s="100">
        <f t="shared" si="43"/>
        <v>7.6870158167886062E-46</v>
      </c>
      <c r="K717" s="101">
        <f t="shared" si="43"/>
        <v>2.5513399824693647E-32</v>
      </c>
      <c r="L717" s="102">
        <f t="shared" si="40"/>
        <v>0</v>
      </c>
      <c r="M717" s="102">
        <v>0</v>
      </c>
      <c r="N717" s="102">
        <v>0</v>
      </c>
      <c r="O717" s="103">
        <v>0</v>
      </c>
      <c r="P717" s="104">
        <v>0</v>
      </c>
      <c r="Q717" s="105">
        <f>+monthly_drivers_0!Q717*1.25</f>
        <v>3.125</v>
      </c>
    </row>
    <row r="718" spans="1:17" x14ac:dyDescent="0.25">
      <c r="A718" s="106">
        <f t="shared" si="41"/>
        <v>65958</v>
      </c>
      <c r="B718" s="106" t="str">
        <f t="shared" si="42"/>
        <v>Tracker</v>
      </c>
      <c r="C718" s="93">
        <v>30</v>
      </c>
      <c r="D718" s="94">
        <f t="shared" si="43"/>
        <v>5.1488202694959746E-2</v>
      </c>
      <c r="E718" s="94">
        <f t="shared" si="43"/>
        <v>1.4871508625697931</v>
      </c>
      <c r="F718" s="94">
        <f t="shared" si="43"/>
        <v>0.13979004538601969</v>
      </c>
      <c r="G718" s="94">
        <f t="shared" si="43"/>
        <v>5.7237822200697584E-2</v>
      </c>
      <c r="H718" s="94">
        <f t="shared" si="43"/>
        <v>2.7804958287383065E-48</v>
      </c>
      <c r="I718" s="94">
        <f t="shared" si="43"/>
        <v>9.6084671533523367E-33</v>
      </c>
      <c r="J718" s="94">
        <f t="shared" si="43"/>
        <v>3.2018478294813062E-46</v>
      </c>
      <c r="K718" s="95">
        <f t="shared" si="43"/>
        <v>1.3451686118313559E-32</v>
      </c>
      <c r="L718" s="94">
        <f t="shared" si="40"/>
        <v>0</v>
      </c>
      <c r="M718" s="94">
        <v>0</v>
      </c>
      <c r="N718" s="94">
        <v>0</v>
      </c>
      <c r="O718" s="96">
        <v>0</v>
      </c>
      <c r="P718" s="95">
        <v>0</v>
      </c>
      <c r="Q718" s="97">
        <f>+monthly_drivers_0!Q718*1.25</f>
        <v>3.125</v>
      </c>
    </row>
    <row r="719" spans="1:17" x14ac:dyDescent="0.25">
      <c r="A719" s="98">
        <f t="shared" si="41"/>
        <v>65989</v>
      </c>
      <c r="B719" s="98" t="str">
        <f t="shared" si="42"/>
        <v>Tracker</v>
      </c>
      <c r="C719" s="99">
        <v>30</v>
      </c>
      <c r="D719" s="100">
        <f t="shared" si="43"/>
        <v>5.1226398963140324E-2</v>
      </c>
      <c r="E719" s="100">
        <f t="shared" si="43"/>
        <v>1.4801272945392525</v>
      </c>
      <c r="F719" s="100">
        <f t="shared" si="43"/>
        <v>0.13900086666917708</v>
      </c>
      <c r="G719" s="100">
        <f t="shared" si="43"/>
        <v>5.6943438752149696E-2</v>
      </c>
      <c r="H719" s="100">
        <f t="shared" si="43"/>
        <v>1.1221373168293649E-48</v>
      </c>
      <c r="I719" s="100">
        <f t="shared" si="43"/>
        <v>5.1188623643428964E-33</v>
      </c>
      <c r="J719" s="100">
        <f t="shared" si="43"/>
        <v>1.3336553179406679E-46</v>
      </c>
      <c r="K719" s="101">
        <f t="shared" si="43"/>
        <v>7.0922676189355113E-33</v>
      </c>
      <c r="L719" s="102">
        <f t="shared" si="40"/>
        <v>0</v>
      </c>
      <c r="M719" s="102">
        <v>0</v>
      </c>
      <c r="N719" s="102">
        <v>0</v>
      </c>
      <c r="O719" s="103">
        <v>0</v>
      </c>
      <c r="P719" s="104">
        <v>0</v>
      </c>
      <c r="Q719" s="105">
        <f>+monthly_drivers_0!Q719*1.25</f>
        <v>3.125</v>
      </c>
    </row>
    <row r="720" spans="1:17" x14ac:dyDescent="0.25">
      <c r="A720" s="106">
        <f t="shared" si="41"/>
        <v>66019</v>
      </c>
      <c r="B720" s="106" t="str">
        <f t="shared" si="42"/>
        <v>Tracker</v>
      </c>
      <c r="C720" s="93">
        <v>30</v>
      </c>
      <c r="D720" s="94">
        <f t="shared" si="43"/>
        <v>5.0965926433235262E-2</v>
      </c>
      <c r="E720" s="94">
        <f t="shared" si="43"/>
        <v>1.4731368976610955</v>
      </c>
      <c r="F720" s="94">
        <f t="shared" si="43"/>
        <v>0.1382161432269958</v>
      </c>
      <c r="G720" s="94">
        <f t="shared" si="43"/>
        <v>5.6650569365658099E-2</v>
      </c>
      <c r="H720" s="94">
        <f t="shared" si="43"/>
        <v>4.5286604813659599E-49</v>
      </c>
      <c r="I720" s="94">
        <f t="shared" si="43"/>
        <v>2.7270480802907427E-33</v>
      </c>
      <c r="J720" s="94">
        <f t="shared" si="43"/>
        <v>5.5550313500050375E-47</v>
      </c>
      <c r="K720" s="95">
        <f t="shared" si="43"/>
        <v>3.7393275115244319E-33</v>
      </c>
      <c r="L720" s="94">
        <f t="shared" si="40"/>
        <v>0</v>
      </c>
      <c r="M720" s="94">
        <v>0</v>
      </c>
      <c r="N720" s="94">
        <v>0</v>
      </c>
      <c r="O720" s="96">
        <v>0</v>
      </c>
      <c r="P720" s="95">
        <v>0</v>
      </c>
      <c r="Q720" s="97">
        <f>+monthly_drivers_0!Q720*1.25</f>
        <v>3.125</v>
      </c>
    </row>
    <row r="721" spans="1:17" x14ac:dyDescent="0.25">
      <c r="A721" s="98">
        <f t="shared" si="41"/>
        <v>66050</v>
      </c>
      <c r="B721" s="98" t="str">
        <f t="shared" si="42"/>
        <v>Tracker</v>
      </c>
      <c r="C721" s="99">
        <v>30</v>
      </c>
      <c r="D721" s="100">
        <f t="shared" si="43"/>
        <v>5.0706778336439072E-2</v>
      </c>
      <c r="E721" s="100">
        <f t="shared" si="43"/>
        <v>1.4661795152734449</v>
      </c>
      <c r="F721" s="100">
        <f t="shared" si="43"/>
        <v>0.1374358499074135</v>
      </c>
      <c r="G721" s="100">
        <f t="shared" si="43"/>
        <v>5.6359206254154866E-2</v>
      </c>
      <c r="H721" s="100">
        <f t="shared" si="43"/>
        <v>1.827652057186187E-49</v>
      </c>
      <c r="I721" s="100">
        <f t="shared" si="43"/>
        <v>1.4528210963476605E-33</v>
      </c>
      <c r="J721" s="100">
        <f t="shared" si="43"/>
        <v>2.3138192368315986E-47</v>
      </c>
      <c r="K721" s="101">
        <f t="shared" si="43"/>
        <v>1.9715232122814572E-33</v>
      </c>
      <c r="L721" s="102">
        <f t="shared" si="40"/>
        <v>0</v>
      </c>
      <c r="M721" s="102">
        <v>0</v>
      </c>
      <c r="N721" s="102">
        <v>0</v>
      </c>
      <c r="O721" s="103">
        <v>0</v>
      </c>
      <c r="P721" s="104">
        <v>0</v>
      </c>
      <c r="Q721" s="105">
        <f>+monthly_drivers_0!Q721*1.25</f>
        <v>3.125</v>
      </c>
    </row>
  </sheetData>
  <conditionalFormatting sqref="C2:P721">
    <cfRule type="expression" dxfId="15" priority="4">
      <formula>_xlfn.ISFORMULA(C2)</formula>
    </cfRule>
  </conditionalFormatting>
  <conditionalFormatting sqref="O2:O721">
    <cfRule type="expression" dxfId="14" priority="3">
      <formula>_xlfn.ISFORMULA(O2)</formula>
    </cfRule>
  </conditionalFormatting>
  <conditionalFormatting sqref="P2:P721">
    <cfRule type="expression" dxfId="13" priority="2">
      <formula>_xlfn.ISFORMULA(P2)</formula>
    </cfRule>
  </conditionalFormatting>
  <conditionalFormatting sqref="Q2:Q721">
    <cfRule type="expression" dxfId="12"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B573A-B96D-4E9F-8A72-4D5DF81750BA}">
  <sheetPr codeName="Sheet18">
    <tabColor rgb="FF0066FF"/>
  </sheetPr>
  <dimension ref="A1:Z57"/>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1" max="1" width="10.28515625" bestFit="1" customWidth="1"/>
    <col min="2" max="2" width="13.5703125" bestFit="1" customWidth="1"/>
    <col min="3" max="3" width="10.5703125" bestFit="1" customWidth="1"/>
    <col min="4" max="4" width="8.7109375" bestFit="1" customWidth="1"/>
    <col min="5" max="5" width="9.5703125" bestFit="1" customWidth="1"/>
    <col min="6" max="6" width="10.5703125" bestFit="1" customWidth="1"/>
    <col min="7" max="7" width="9.5703125" bestFit="1" customWidth="1"/>
    <col min="8" max="8" width="10.5703125" bestFit="1" customWidth="1"/>
    <col min="9" max="11" width="8.7109375" bestFit="1" customWidth="1"/>
    <col min="12" max="12" width="10.28515625" bestFit="1" customWidth="1"/>
    <col min="13" max="13" width="14.140625" customWidth="1"/>
    <col min="14" max="14" width="10.28515625" bestFit="1" customWidth="1"/>
    <col min="15" max="15" width="11.5703125" bestFit="1" customWidth="1"/>
    <col min="16" max="16" width="10.28515625" bestFit="1" customWidth="1"/>
    <col min="17" max="17" width="10.5703125" bestFit="1" customWidth="1"/>
    <col min="18" max="18" width="11.5703125" bestFit="1" customWidth="1"/>
    <col min="19" max="20" width="10.5703125" bestFit="1" customWidth="1"/>
    <col min="21" max="21" width="11.5703125" bestFit="1" customWidth="1"/>
    <col min="22" max="22" width="7.7109375" bestFit="1" customWidth="1"/>
    <col min="23" max="23" width="5.140625" bestFit="1" customWidth="1"/>
    <col min="24" max="24" width="11.5703125" bestFit="1" customWidth="1"/>
    <col min="25" max="25" width="5.140625" bestFit="1" customWidth="1"/>
    <col min="26" max="26" width="9"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+asset_level_drivers!$B$1</f>
        <v>Farmar</v>
      </c>
      <c r="C2" s="84"/>
      <c r="D2" s="63"/>
      <c r="E2" s="63"/>
      <c r="F2" s="85"/>
      <c r="G2" s="63"/>
      <c r="H2" s="63"/>
      <c r="I2" s="63"/>
      <c r="J2" s="63"/>
      <c r="K2" s="63"/>
      <c r="L2" s="63"/>
      <c r="M2" s="63"/>
      <c r="N2" s="63"/>
      <c r="O2" s="63">
        <v>8075.1124300000001</v>
      </c>
      <c r="P2" s="63"/>
      <c r="Q2" s="63"/>
      <c r="R2" s="63">
        <v>0</v>
      </c>
      <c r="S2" s="63">
        <v>0</v>
      </c>
      <c r="T2" s="63">
        <v>4170.5983100000003</v>
      </c>
      <c r="U2" s="64">
        <v>-4170.5983100000003</v>
      </c>
      <c r="V2" s="65" t="e">
        <v>#DIV/0!</v>
      </c>
      <c r="W2" s="63">
        <v>0</v>
      </c>
      <c r="X2" s="63">
        <v>0</v>
      </c>
      <c r="Y2" s="63">
        <v>0</v>
      </c>
      <c r="Z2" s="63"/>
    </row>
    <row r="3" spans="1:26" x14ac:dyDescent="0.25">
      <c r="A3" s="59">
        <v>43159</v>
      </c>
      <c r="B3" s="67" t="str">
        <f>+asset_level_drivers!$B$1</f>
        <v>Farmar</v>
      </c>
      <c r="C3" s="86"/>
      <c r="D3" s="70"/>
      <c r="E3" s="70"/>
      <c r="F3" s="87"/>
      <c r="G3" s="70"/>
      <c r="H3" s="70"/>
      <c r="I3" s="70"/>
      <c r="J3" s="70"/>
      <c r="K3" s="70"/>
      <c r="L3" s="70"/>
      <c r="M3" s="70"/>
      <c r="N3" s="70"/>
      <c r="O3" s="70">
        <v>6909.2092000000002</v>
      </c>
      <c r="P3" s="70"/>
      <c r="Q3" s="70"/>
      <c r="R3" s="70">
        <v>0</v>
      </c>
      <c r="S3" s="70">
        <v>0</v>
      </c>
      <c r="T3" s="70">
        <v>2074.93694</v>
      </c>
      <c r="U3" s="71">
        <v>-2074.93694</v>
      </c>
      <c r="V3" s="72" t="e">
        <v>#DIV/0!</v>
      </c>
      <c r="W3" s="70">
        <v>0</v>
      </c>
      <c r="X3" s="70">
        <v>0</v>
      </c>
      <c r="Y3" s="70">
        <v>0</v>
      </c>
      <c r="Z3" s="70"/>
    </row>
    <row r="4" spans="1:26" x14ac:dyDescent="0.25">
      <c r="A4" s="59">
        <v>43190</v>
      </c>
      <c r="B4" s="60" t="str">
        <f>+asset_level_drivers!$B$1</f>
        <v>Farmar</v>
      </c>
      <c r="C4" s="84"/>
      <c r="D4" s="63"/>
      <c r="E4" s="63"/>
      <c r="F4" s="85"/>
      <c r="G4" s="63"/>
      <c r="H4" s="63"/>
      <c r="I4" s="63"/>
      <c r="J4" s="63"/>
      <c r="K4" s="63"/>
      <c r="L4" s="63"/>
      <c r="M4" s="63"/>
      <c r="N4" s="63"/>
      <c r="O4" s="63">
        <v>6455.3338600000006</v>
      </c>
      <c r="P4" s="63"/>
      <c r="Q4" s="63">
        <v>85758.621959999989</v>
      </c>
      <c r="R4" s="63">
        <v>179250</v>
      </c>
      <c r="S4" s="63">
        <v>0</v>
      </c>
      <c r="T4" s="63">
        <v>16775.733210000002</v>
      </c>
      <c r="U4" s="64">
        <v>162474.26678999999</v>
      </c>
      <c r="V4" s="65">
        <v>1.8945531431904554</v>
      </c>
      <c r="W4" s="63">
        <v>0</v>
      </c>
      <c r="X4" s="63">
        <f t="shared" ref="X4:X36" si="0">240738.691+500</f>
        <v>241238.69099999999</v>
      </c>
      <c r="Y4" s="63">
        <v>0</v>
      </c>
      <c r="Z4" s="63"/>
    </row>
    <row r="5" spans="1:26" x14ac:dyDescent="0.25">
      <c r="A5" s="59">
        <v>43220</v>
      </c>
      <c r="B5" s="67" t="str">
        <f>+asset_level_drivers!$B$1</f>
        <v>Farmar</v>
      </c>
      <c r="C5" s="86">
        <v>6913.3880099999997</v>
      </c>
      <c r="D5" s="70">
        <v>365.80135999999999</v>
      </c>
      <c r="E5" s="70">
        <v>1845.2345800000001</v>
      </c>
      <c r="F5" s="87">
        <v>9124.4239499999985</v>
      </c>
      <c r="G5" s="70">
        <v>0</v>
      </c>
      <c r="H5" s="71">
        <f t="shared" ref="H5:H34" si="1">+G5+F5</f>
        <v>9124.4239499999985</v>
      </c>
      <c r="I5" s="70">
        <v>-447.32900000000001</v>
      </c>
      <c r="J5" s="70">
        <v>-72.900000000000006</v>
      </c>
      <c r="K5" s="71">
        <v>-520.22900000000004</v>
      </c>
      <c r="L5" s="70">
        <v>-721.45356000000004</v>
      </c>
      <c r="M5" s="70"/>
      <c r="N5" s="70">
        <v>-1114.9459199999999</v>
      </c>
      <c r="O5" s="70">
        <v>6767.79547</v>
      </c>
      <c r="P5" s="70">
        <v>-775.56709000000001</v>
      </c>
      <c r="Q5" s="70">
        <v>84622.352879999991</v>
      </c>
      <c r="R5" s="70">
        <v>179250</v>
      </c>
      <c r="S5" s="70">
        <v>0</v>
      </c>
      <c r="T5" s="70">
        <v>17070.50691</v>
      </c>
      <c r="U5" s="71">
        <v>162179.49309</v>
      </c>
      <c r="V5" s="72">
        <v>1.9165089077584629</v>
      </c>
      <c r="W5" s="70">
        <v>0</v>
      </c>
      <c r="X5" s="70">
        <f t="shared" si="0"/>
        <v>241238.69099999999</v>
      </c>
      <c r="Y5" s="70">
        <v>0</v>
      </c>
      <c r="Z5" s="70">
        <v>250000</v>
      </c>
    </row>
    <row r="6" spans="1:26" x14ac:dyDescent="0.25">
      <c r="A6" s="59">
        <v>43251</v>
      </c>
      <c r="B6" s="60" t="str">
        <f>+asset_level_drivers!$B$1</f>
        <v>Farmar</v>
      </c>
      <c r="C6" s="84">
        <v>6004.0616300000002</v>
      </c>
      <c r="D6" s="63">
        <v>388.18867</v>
      </c>
      <c r="E6" s="63">
        <v>1963.85844</v>
      </c>
      <c r="F6" s="85">
        <v>8356.1087399999997</v>
      </c>
      <c r="G6" s="63">
        <v>-693.92956000000004</v>
      </c>
      <c r="H6" s="64">
        <f t="shared" si="1"/>
        <v>7662.1791799999992</v>
      </c>
      <c r="I6" s="63">
        <v>-492.36665000000005</v>
      </c>
      <c r="J6" s="63">
        <v>-72.900000000000006</v>
      </c>
      <c r="K6" s="64">
        <v>-565.26665000000003</v>
      </c>
      <c r="L6" s="63">
        <v>-983.52962000000002</v>
      </c>
      <c r="M6" s="63"/>
      <c r="N6" s="63">
        <v>-3030.26323</v>
      </c>
      <c r="O6" s="63">
        <v>5437.985450000001</v>
      </c>
      <c r="P6" s="63">
        <v>-917.20582999999999</v>
      </c>
      <c r="Q6" s="63">
        <v>80749.047384000005</v>
      </c>
      <c r="R6" s="63">
        <v>179250</v>
      </c>
      <c r="S6" s="63">
        <v>0</v>
      </c>
      <c r="T6" s="63">
        <v>19604.61306</v>
      </c>
      <c r="U6" s="64">
        <v>159645.38694</v>
      </c>
      <c r="V6" s="65">
        <v>1.977055979135091</v>
      </c>
      <c r="W6" s="63">
        <v>0</v>
      </c>
      <c r="X6" s="63">
        <f t="shared" si="0"/>
        <v>241238.69099999999</v>
      </c>
      <c r="Y6" s="63">
        <v>0</v>
      </c>
      <c r="Z6" s="63">
        <v>250000</v>
      </c>
    </row>
    <row r="7" spans="1:26" x14ac:dyDescent="0.25">
      <c r="A7" s="59">
        <v>43281</v>
      </c>
      <c r="B7" s="67" t="str">
        <f>+asset_level_drivers!$B$1</f>
        <v>Farmar</v>
      </c>
      <c r="C7" s="86">
        <v>4986.0156799999995</v>
      </c>
      <c r="D7" s="70">
        <v>606.73904000000005</v>
      </c>
      <c r="E7" s="70">
        <v>1897.5942600000001</v>
      </c>
      <c r="F7" s="87">
        <v>7490.3489799999998</v>
      </c>
      <c r="G7" s="70">
        <v>-454.97689000000003</v>
      </c>
      <c r="H7" s="71">
        <f t="shared" si="1"/>
        <v>7035.3720899999998</v>
      </c>
      <c r="I7" s="70">
        <v>-418.78541999999999</v>
      </c>
      <c r="J7" s="70">
        <v>-424.56</v>
      </c>
      <c r="K7" s="71">
        <v>-843.34541999999999</v>
      </c>
      <c r="L7" s="70">
        <v>-936.03429000000006</v>
      </c>
      <c r="M7" s="70"/>
      <c r="N7" s="70">
        <v>-468.39044000000001</v>
      </c>
      <c r="O7" s="70">
        <v>4787.6019399999986</v>
      </c>
      <c r="P7" s="70">
        <v>-1130.6388899999999</v>
      </c>
      <c r="Q7" s="70">
        <v>76866.076699999991</v>
      </c>
      <c r="R7" s="70">
        <v>91550</v>
      </c>
      <c r="S7" s="70">
        <v>90000</v>
      </c>
      <c r="T7" s="70">
        <v>5133.4654500000006</v>
      </c>
      <c r="U7" s="71">
        <v>176416.53455000001</v>
      </c>
      <c r="V7" s="72">
        <v>2.2951156364924765</v>
      </c>
      <c r="W7" s="70">
        <v>0</v>
      </c>
      <c r="X7" s="70">
        <f t="shared" si="0"/>
        <v>241238.69099999999</v>
      </c>
      <c r="Y7" s="70">
        <v>0</v>
      </c>
      <c r="Z7" s="70">
        <v>250000</v>
      </c>
    </row>
    <row r="8" spans="1:26" x14ac:dyDescent="0.25">
      <c r="A8" s="59">
        <v>43312</v>
      </c>
      <c r="B8" s="60" t="str">
        <f>+asset_level_drivers!$B$1</f>
        <v>Farmar</v>
      </c>
      <c r="C8" s="84">
        <v>5121.4817800000001</v>
      </c>
      <c r="D8" s="63">
        <v>544.50518999999997</v>
      </c>
      <c r="E8" s="63">
        <v>2009.4653000000001</v>
      </c>
      <c r="F8" s="85">
        <v>7675.4522700000007</v>
      </c>
      <c r="G8" s="63">
        <v>-709.17081999999994</v>
      </c>
      <c r="H8" s="64">
        <f t="shared" si="1"/>
        <v>6966.2814500000004</v>
      </c>
      <c r="I8" s="63">
        <v>-428.74583999999999</v>
      </c>
      <c r="J8" s="63">
        <v>-131.51</v>
      </c>
      <c r="K8" s="64">
        <v>-560.25584000000003</v>
      </c>
      <c r="L8" s="63">
        <v>-879.43856000000005</v>
      </c>
      <c r="M8" s="63"/>
      <c r="N8" s="63">
        <v>-604.66370999999992</v>
      </c>
      <c r="O8" s="63">
        <v>4921.9233400000012</v>
      </c>
      <c r="P8" s="63">
        <v>-1323.75098</v>
      </c>
      <c r="Q8" s="63">
        <v>74322.79146857142</v>
      </c>
      <c r="R8" s="63">
        <v>91550</v>
      </c>
      <c r="S8" s="63">
        <v>90000</v>
      </c>
      <c r="T8" s="63">
        <v>4222.2850399999998</v>
      </c>
      <c r="U8" s="64">
        <v>177327.71496000001</v>
      </c>
      <c r="V8" s="65">
        <v>2.3859130080573721</v>
      </c>
      <c r="W8" s="63">
        <v>0</v>
      </c>
      <c r="X8" s="63">
        <f t="shared" si="0"/>
        <v>241238.69099999999</v>
      </c>
      <c r="Y8" s="63">
        <v>0</v>
      </c>
      <c r="Z8" s="63">
        <v>250000</v>
      </c>
    </row>
    <row r="9" spans="1:26" x14ac:dyDescent="0.25">
      <c r="A9" s="59">
        <v>43343</v>
      </c>
      <c r="B9" s="67" t="str">
        <f>+asset_level_drivers!$B$1</f>
        <v>Farmar</v>
      </c>
      <c r="C9" s="86">
        <v>4819.0473499999998</v>
      </c>
      <c r="D9" s="70">
        <v>525.26177000000007</v>
      </c>
      <c r="E9" s="70">
        <v>2069.6797700000002</v>
      </c>
      <c r="F9" s="87">
        <v>7413.9888899999987</v>
      </c>
      <c r="G9" s="70">
        <v>-434.11653999999999</v>
      </c>
      <c r="H9" s="71">
        <f t="shared" si="1"/>
        <v>6979.8723499999987</v>
      </c>
      <c r="I9" s="70">
        <v>-418.05853000000002</v>
      </c>
      <c r="J9" s="70">
        <v>-131.51</v>
      </c>
      <c r="K9" s="71">
        <v>-549.56853000000001</v>
      </c>
      <c r="L9" s="70">
        <v>-1647.72668</v>
      </c>
      <c r="M9" s="70"/>
      <c r="N9" s="70">
        <v>-519.63634999999999</v>
      </c>
      <c r="O9" s="70">
        <v>4262.9407899999978</v>
      </c>
      <c r="P9" s="70">
        <v>-1345.14751</v>
      </c>
      <c r="Q9" s="70">
        <v>71426.853719999999</v>
      </c>
      <c r="R9" s="70">
        <v>98150</v>
      </c>
      <c r="S9" s="70">
        <v>90000</v>
      </c>
      <c r="T9" s="70">
        <v>5069.9425999999994</v>
      </c>
      <c r="U9" s="71">
        <v>183080.05739999999</v>
      </c>
      <c r="V9" s="72">
        <v>2.5631824428063301</v>
      </c>
      <c r="W9" s="70">
        <v>0</v>
      </c>
      <c r="X9" s="70">
        <f t="shared" si="0"/>
        <v>241238.69099999999</v>
      </c>
      <c r="Y9" s="70">
        <v>0</v>
      </c>
      <c r="Z9" s="70">
        <v>250000</v>
      </c>
    </row>
    <row r="10" spans="1:26" x14ac:dyDescent="0.25">
      <c r="A10" s="59">
        <v>43373</v>
      </c>
      <c r="B10" s="60" t="str">
        <f>+asset_level_drivers!$B$1</f>
        <v>Farmar</v>
      </c>
      <c r="C10" s="84">
        <v>4271.55494</v>
      </c>
      <c r="D10" s="63">
        <v>327.63163000000003</v>
      </c>
      <c r="E10" s="63">
        <v>2044.5362399999999</v>
      </c>
      <c r="F10" s="85">
        <v>6643.7228099999993</v>
      </c>
      <c r="G10" s="63">
        <v>-592.70219999999995</v>
      </c>
      <c r="H10" s="64">
        <f t="shared" si="1"/>
        <v>6051.0206099999996</v>
      </c>
      <c r="I10" s="63">
        <v>-375.94104000000004</v>
      </c>
      <c r="J10" s="63">
        <v>-131.51</v>
      </c>
      <c r="K10" s="64">
        <v>-507.45104000000003</v>
      </c>
      <c r="L10" s="63">
        <v>195.89291</v>
      </c>
      <c r="M10" s="63"/>
      <c r="N10" s="63">
        <v>-462.23945000000003</v>
      </c>
      <c r="O10" s="63">
        <v>5277.2230300000001</v>
      </c>
      <c r="P10" s="63">
        <v>-1332.5037399999999</v>
      </c>
      <c r="Q10" s="63">
        <v>70526.834013333326</v>
      </c>
      <c r="R10" s="63">
        <v>108150</v>
      </c>
      <c r="S10" s="63">
        <v>90000</v>
      </c>
      <c r="T10" s="63">
        <v>4108.7439100000001</v>
      </c>
      <c r="U10" s="64">
        <v>194041.25609000001</v>
      </c>
      <c r="V10" s="65">
        <v>2.7513110265706224</v>
      </c>
      <c r="W10" s="63">
        <v>0</v>
      </c>
      <c r="X10" s="63">
        <f t="shared" si="0"/>
        <v>241238.69099999999</v>
      </c>
      <c r="Y10" s="63">
        <v>0</v>
      </c>
      <c r="Z10" s="63">
        <v>250000</v>
      </c>
    </row>
    <row r="11" spans="1:26" x14ac:dyDescent="0.25">
      <c r="A11" s="59">
        <v>43404</v>
      </c>
      <c r="B11" s="67" t="str">
        <f>+asset_level_drivers!$B$1</f>
        <v>Farmar</v>
      </c>
      <c r="C11" s="86">
        <v>4900.4796399999996</v>
      </c>
      <c r="D11" s="70">
        <v>241.21844000000002</v>
      </c>
      <c r="E11" s="70">
        <v>1800.1792800000001</v>
      </c>
      <c r="F11" s="87">
        <v>6941.8773600000004</v>
      </c>
      <c r="G11" s="70">
        <v>-657.93813999999998</v>
      </c>
      <c r="H11" s="71">
        <f t="shared" si="1"/>
        <v>6283.9392200000002</v>
      </c>
      <c r="I11" s="70">
        <v>-380.03603999999996</v>
      </c>
      <c r="J11" s="70">
        <v>-131.51</v>
      </c>
      <c r="K11" s="71">
        <v>-511.54603999999995</v>
      </c>
      <c r="L11" s="70">
        <v>-823.31833999999992</v>
      </c>
      <c r="M11" s="70"/>
      <c r="N11" s="70">
        <v>-567.44922999999994</v>
      </c>
      <c r="O11" s="70">
        <v>4381.6256099999991</v>
      </c>
      <c r="P11" s="70">
        <v>-1413.2926399999999</v>
      </c>
      <c r="Q11" s="70">
        <v>68732.101343999981</v>
      </c>
      <c r="R11" s="70">
        <v>116150</v>
      </c>
      <c r="S11" s="70">
        <v>90000</v>
      </c>
      <c r="T11" s="70">
        <v>5361.1675700000005</v>
      </c>
      <c r="U11" s="71">
        <v>200788.83243000001</v>
      </c>
      <c r="V11" s="72">
        <v>2.9213253851364755</v>
      </c>
      <c r="W11" s="70">
        <v>0</v>
      </c>
      <c r="X11" s="70">
        <f t="shared" si="0"/>
        <v>241238.69099999999</v>
      </c>
      <c r="Y11" s="70">
        <v>0</v>
      </c>
      <c r="Z11" s="70">
        <v>250000</v>
      </c>
    </row>
    <row r="12" spans="1:26" x14ac:dyDescent="0.25">
      <c r="A12" s="59">
        <v>43434</v>
      </c>
      <c r="B12" s="60" t="str">
        <f>+asset_level_drivers!$B$1</f>
        <v>Farmar</v>
      </c>
      <c r="C12" s="84">
        <v>4884.6102099999998</v>
      </c>
      <c r="D12" s="63">
        <v>289.38002</v>
      </c>
      <c r="E12" s="63">
        <v>1186.2809499999998</v>
      </c>
      <c r="F12" s="85">
        <v>6360.2711799999997</v>
      </c>
      <c r="G12" s="63">
        <v>196.07659000000001</v>
      </c>
      <c r="H12" s="64">
        <f t="shared" si="1"/>
        <v>6556.3477699999994</v>
      </c>
      <c r="I12" s="63">
        <v>-336.79142999999999</v>
      </c>
      <c r="J12" s="63">
        <v>-131.51</v>
      </c>
      <c r="K12" s="64">
        <v>-468.30142999999998</v>
      </c>
      <c r="L12" s="63">
        <v>-582.98205000000007</v>
      </c>
      <c r="M12" s="63"/>
      <c r="N12" s="63">
        <v>-491.79248999999999</v>
      </c>
      <c r="O12" s="63">
        <v>5018.7717999999995</v>
      </c>
      <c r="P12" s="63">
        <v>-1398.69174</v>
      </c>
      <c r="Q12" s="63">
        <v>67958.752276363623</v>
      </c>
      <c r="R12" s="63">
        <v>122150</v>
      </c>
      <c r="S12" s="63">
        <v>90000</v>
      </c>
      <c r="T12" s="63">
        <v>2892.8555099999999</v>
      </c>
      <c r="U12" s="64">
        <v>209257.14449000001</v>
      </c>
      <c r="V12" s="65">
        <v>3.0791787294597026</v>
      </c>
      <c r="W12" s="63">
        <v>0</v>
      </c>
      <c r="X12" s="63">
        <f t="shared" si="0"/>
        <v>241238.69099999999</v>
      </c>
      <c r="Y12" s="63">
        <v>0</v>
      </c>
      <c r="Z12" s="63">
        <v>250000</v>
      </c>
    </row>
    <row r="13" spans="1:26" x14ac:dyDescent="0.25">
      <c r="A13" s="59">
        <v>43465</v>
      </c>
      <c r="B13" s="67" t="str">
        <f>+asset_level_drivers!$B$1</f>
        <v>Farmar</v>
      </c>
      <c r="C13" s="86">
        <v>5641.6526599999997</v>
      </c>
      <c r="D13" s="70">
        <v>-57.06071</v>
      </c>
      <c r="E13" s="70">
        <v>1240.37131</v>
      </c>
      <c r="F13" s="87">
        <v>6824.9632599999995</v>
      </c>
      <c r="G13" s="70">
        <v>253.01191</v>
      </c>
      <c r="H13" s="71">
        <f t="shared" si="1"/>
        <v>7077.9751699999997</v>
      </c>
      <c r="I13" s="70">
        <v>-349.85138000000001</v>
      </c>
      <c r="J13" s="70">
        <v>-123.6358</v>
      </c>
      <c r="K13" s="71">
        <v>-473.48718000000002</v>
      </c>
      <c r="L13" s="70">
        <v>-1825.56042</v>
      </c>
      <c r="M13" s="70"/>
      <c r="N13" s="70">
        <v>-1369.8587600000001</v>
      </c>
      <c r="O13" s="70">
        <v>3403.5688099999984</v>
      </c>
      <c r="P13" s="70">
        <v>-1508.6011299999998</v>
      </c>
      <c r="Q13" s="70">
        <v>65886.051959999997</v>
      </c>
      <c r="R13" s="70">
        <v>128150</v>
      </c>
      <c r="S13" s="70">
        <v>90000</v>
      </c>
      <c r="T13" s="70">
        <v>1954.6768200000001</v>
      </c>
      <c r="U13" s="71">
        <v>216195.32318000001</v>
      </c>
      <c r="V13" s="72">
        <v>3.2813519212117019</v>
      </c>
      <c r="W13" s="70">
        <v>0</v>
      </c>
      <c r="X13" s="70">
        <f t="shared" si="0"/>
        <v>241238.69099999999</v>
      </c>
      <c r="Y13" s="70">
        <v>0</v>
      </c>
      <c r="Z13" s="70">
        <v>250000</v>
      </c>
    </row>
    <row r="14" spans="1:26" x14ac:dyDescent="0.25">
      <c r="A14" s="59">
        <v>43496</v>
      </c>
      <c r="B14" s="60" t="str">
        <f>+asset_level_drivers!$B$1</f>
        <v>Farmar</v>
      </c>
      <c r="C14" s="84">
        <v>5516.0353700000005</v>
      </c>
      <c r="D14" s="63">
        <v>400.92599000000001</v>
      </c>
      <c r="E14" s="63">
        <v>1276.3526499999998</v>
      </c>
      <c r="F14" s="85">
        <v>7193.3140100000001</v>
      </c>
      <c r="G14" s="63">
        <v>291.46571</v>
      </c>
      <c r="H14" s="64">
        <f t="shared" si="1"/>
        <v>7484.7797200000005</v>
      </c>
      <c r="I14" s="63">
        <v>-381.25925999999998</v>
      </c>
      <c r="J14" s="63">
        <v>-133.00595999999999</v>
      </c>
      <c r="K14" s="64">
        <v>-514.26522</v>
      </c>
      <c r="L14" s="63">
        <v>-728.37535000000003</v>
      </c>
      <c r="M14" s="63"/>
      <c r="N14" s="63">
        <v>-641.31091000000004</v>
      </c>
      <c r="O14" s="63">
        <v>5600.8282399999998</v>
      </c>
      <c r="P14" s="63">
        <v>-1632.2365500000001</v>
      </c>
      <c r="Q14" s="63">
        <v>63411.767769999999</v>
      </c>
      <c r="R14" s="63">
        <v>143150</v>
      </c>
      <c r="S14" s="63">
        <v>90000</v>
      </c>
      <c r="T14" s="63">
        <v>7160.8140800000001</v>
      </c>
      <c r="U14" s="64">
        <v>225989.18591999999</v>
      </c>
      <c r="V14" s="65">
        <v>3.5638367115025469</v>
      </c>
      <c r="W14" s="63">
        <v>0</v>
      </c>
      <c r="X14" s="63">
        <f t="shared" si="0"/>
        <v>241238.69099999999</v>
      </c>
      <c r="Y14" s="63">
        <v>0</v>
      </c>
      <c r="Z14" s="63">
        <v>250000</v>
      </c>
    </row>
    <row r="15" spans="1:26" x14ac:dyDescent="0.25">
      <c r="A15" s="59">
        <v>43524</v>
      </c>
      <c r="B15" s="67" t="str">
        <f>+asset_level_drivers!$B$1</f>
        <v>Farmar</v>
      </c>
      <c r="C15" s="86">
        <v>6018.5533099999993</v>
      </c>
      <c r="D15" s="70">
        <v>413.51859000000002</v>
      </c>
      <c r="E15" s="70">
        <v>1288.7710099999999</v>
      </c>
      <c r="F15" s="87">
        <v>7720.8429100000003</v>
      </c>
      <c r="G15" s="70">
        <v>226.25432000000001</v>
      </c>
      <c r="H15" s="71">
        <f t="shared" si="1"/>
        <v>7947.0972300000003</v>
      </c>
      <c r="I15" s="70">
        <v>-406.08382</v>
      </c>
      <c r="J15" s="70">
        <v>-133.00595999999999</v>
      </c>
      <c r="K15" s="71">
        <v>-539.08978000000002</v>
      </c>
      <c r="L15" s="70">
        <v>-1133.4863500000001</v>
      </c>
      <c r="M15" s="70"/>
      <c r="N15" s="70">
        <v>-585.38328000000001</v>
      </c>
      <c r="O15" s="70">
        <v>5689.1378199999981</v>
      </c>
      <c r="P15" s="70">
        <v>-1510.1569099999999</v>
      </c>
      <c r="Q15" s="70">
        <v>62191.69638999999</v>
      </c>
      <c r="R15" s="70">
        <v>153150</v>
      </c>
      <c r="S15" s="70">
        <v>90000</v>
      </c>
      <c r="T15" s="70">
        <v>10878.384810000001</v>
      </c>
      <c r="U15" s="71">
        <v>232271.61519000001</v>
      </c>
      <c r="V15" s="72">
        <v>3.7347689269229796</v>
      </c>
      <c r="W15" s="70">
        <v>0</v>
      </c>
      <c r="X15" s="70">
        <f t="shared" si="0"/>
        <v>241238.69099999999</v>
      </c>
      <c r="Y15" s="70">
        <v>0</v>
      </c>
      <c r="Z15" s="70">
        <v>250000</v>
      </c>
    </row>
    <row r="16" spans="1:26" x14ac:dyDescent="0.25">
      <c r="A16" s="59">
        <v>43555</v>
      </c>
      <c r="B16" s="60" t="str">
        <f>+asset_level_drivers!$B$1</f>
        <v>Farmar</v>
      </c>
      <c r="C16" s="84">
        <v>9070.2289000000001</v>
      </c>
      <c r="D16" s="63">
        <v>313.74220000000003</v>
      </c>
      <c r="E16" s="63">
        <v>1419.19733</v>
      </c>
      <c r="F16" s="85">
        <v>10803.16843</v>
      </c>
      <c r="G16" s="63">
        <v>10.813190000000001</v>
      </c>
      <c r="H16" s="64">
        <f t="shared" si="1"/>
        <v>10813.98162</v>
      </c>
      <c r="I16" s="63">
        <v>-549.16092000000003</v>
      </c>
      <c r="J16" s="63">
        <v>-133.00595999999999</v>
      </c>
      <c r="K16" s="64">
        <v>-682.16687999999999</v>
      </c>
      <c r="L16" s="63">
        <v>-966.80181999999991</v>
      </c>
      <c r="M16" s="63"/>
      <c r="N16" s="63">
        <v>-771.54686000000004</v>
      </c>
      <c r="O16" s="63">
        <v>8393.4660599999988</v>
      </c>
      <c r="P16" s="63">
        <v>-1689.6627599999999</v>
      </c>
      <c r="Q16" s="63">
        <v>64129.82858999999</v>
      </c>
      <c r="R16" s="63">
        <v>161150</v>
      </c>
      <c r="S16" s="63">
        <v>90000</v>
      </c>
      <c r="T16" s="63">
        <v>10860.59799</v>
      </c>
      <c r="U16" s="64">
        <v>240289.40200999999</v>
      </c>
      <c r="V16" s="65">
        <v>3.7469210084161872</v>
      </c>
      <c r="W16" s="63">
        <v>0</v>
      </c>
      <c r="X16" s="63">
        <f t="shared" si="0"/>
        <v>241238.69099999999</v>
      </c>
      <c r="Y16" s="63">
        <v>0</v>
      </c>
      <c r="Z16" s="63">
        <v>250000</v>
      </c>
    </row>
    <row r="17" spans="1:26" x14ac:dyDescent="0.25">
      <c r="A17" s="768">
        <v>43585</v>
      </c>
      <c r="B17" s="780" t="str">
        <f>+asset_level_drivers!$B$1</f>
        <v>Farmar</v>
      </c>
      <c r="C17" s="781">
        <v>10007.37962</v>
      </c>
      <c r="D17" s="782">
        <v>-179.99270999999999</v>
      </c>
      <c r="E17" s="782">
        <v>1306.99073</v>
      </c>
      <c r="F17" s="783">
        <v>11134.377639999999</v>
      </c>
      <c r="G17" s="782">
        <v>-392.98649</v>
      </c>
      <c r="H17" s="784">
        <f t="shared" si="1"/>
        <v>10741.391149999999</v>
      </c>
      <c r="I17" s="782">
        <v>-546.70343000000003</v>
      </c>
      <c r="J17" s="782">
        <v>-133.00595999999999</v>
      </c>
      <c r="K17" s="784">
        <v>-679.70938999999998</v>
      </c>
      <c r="L17" s="782">
        <v>-1148.2498599999999</v>
      </c>
      <c r="M17" s="782"/>
      <c r="N17" s="782">
        <v>-683.44779000000005</v>
      </c>
      <c r="O17" s="782">
        <v>8229.9841099999958</v>
      </c>
      <c r="P17" s="782">
        <v>-1658.63724</v>
      </c>
      <c r="Q17" s="782">
        <v>65592.017229999998</v>
      </c>
      <c r="R17" s="782">
        <v>171150</v>
      </c>
      <c r="S17" s="782">
        <v>90000</v>
      </c>
      <c r="T17" s="782">
        <v>7634.5875800000003</v>
      </c>
      <c r="U17" s="784">
        <v>253515.41242000001</v>
      </c>
      <c r="V17" s="785">
        <v>3.8650345442348888</v>
      </c>
      <c r="W17" s="782">
        <v>0</v>
      </c>
      <c r="X17" s="782">
        <f t="shared" si="0"/>
        <v>241238.69099999999</v>
      </c>
      <c r="Y17" s="782">
        <v>0</v>
      </c>
      <c r="Z17" s="782">
        <v>250000</v>
      </c>
    </row>
    <row r="18" spans="1:26" x14ac:dyDescent="0.25">
      <c r="A18" s="59">
        <v>43616</v>
      </c>
      <c r="B18" s="60" t="str">
        <f>+asset_level_drivers!$B$1</f>
        <v>Farmar</v>
      </c>
      <c r="C18" s="84">
        <v>9697.7742500000004</v>
      </c>
      <c r="D18" s="63">
        <v>-115.63723</v>
      </c>
      <c r="E18" s="63">
        <v>1338.4891299999999</v>
      </c>
      <c r="F18" s="85">
        <v>10920.62615</v>
      </c>
      <c r="G18" s="63">
        <v>-227.71823999999998</v>
      </c>
      <c r="H18" s="64">
        <f t="shared" si="1"/>
        <v>10692.90791</v>
      </c>
      <c r="I18" s="63">
        <v>-541.04297999999994</v>
      </c>
      <c r="J18" s="63">
        <v>-133.00595999999999</v>
      </c>
      <c r="K18" s="64">
        <v>-674.0489399999999</v>
      </c>
      <c r="L18" s="63">
        <v>-1154.19397</v>
      </c>
      <c r="M18" s="63"/>
      <c r="N18" s="63">
        <v>-653.92822999999999</v>
      </c>
      <c r="O18" s="63">
        <v>8210.7367699999977</v>
      </c>
      <c r="P18" s="63">
        <v>-1722.8683000000001</v>
      </c>
      <c r="Q18" s="63">
        <v>68364.768549999993</v>
      </c>
      <c r="R18" s="63">
        <v>171150</v>
      </c>
      <c r="S18" s="63">
        <v>90000</v>
      </c>
      <c r="T18" s="63">
        <v>7264.0241399999995</v>
      </c>
      <c r="U18" s="64">
        <v>253885.97586000001</v>
      </c>
      <c r="V18" s="65">
        <v>3.7136961222111826</v>
      </c>
      <c r="W18" s="63">
        <v>0</v>
      </c>
      <c r="X18" s="63">
        <f t="shared" si="0"/>
        <v>241238.69099999999</v>
      </c>
      <c r="Y18" s="63">
        <v>0</v>
      </c>
      <c r="Z18" s="63">
        <v>250000</v>
      </c>
    </row>
    <row r="19" spans="1:26" x14ac:dyDescent="0.25">
      <c r="A19" s="59">
        <v>43646</v>
      </c>
      <c r="B19" s="67" t="str">
        <f>+asset_level_drivers!$B$1</f>
        <v>Farmar</v>
      </c>
      <c r="C19" s="86">
        <v>7568.4271500000004</v>
      </c>
      <c r="D19" s="70">
        <v>-189.44623999999999</v>
      </c>
      <c r="E19" s="70">
        <v>787.73874000000001</v>
      </c>
      <c r="F19" s="87">
        <v>8166.71965</v>
      </c>
      <c r="G19" s="70">
        <v>-95.709620000000001</v>
      </c>
      <c r="H19" s="71">
        <f t="shared" si="1"/>
        <v>8071.0100300000004</v>
      </c>
      <c r="I19" s="70">
        <v>-395.85630000000003</v>
      </c>
      <c r="J19" s="70">
        <v>-133.00595999999999</v>
      </c>
      <c r="K19" s="71">
        <v>-528.86225999999999</v>
      </c>
      <c r="L19" s="70">
        <v>-845.303</v>
      </c>
      <c r="M19" s="70"/>
      <c r="N19" s="70">
        <v>-657.18786999999998</v>
      </c>
      <c r="O19" s="70">
        <v>6039.6569</v>
      </c>
      <c r="P19" s="70">
        <v>-1658.7661599999999</v>
      </c>
      <c r="Q19" s="70">
        <v>69616.823510000002</v>
      </c>
      <c r="R19" s="70">
        <v>171150</v>
      </c>
      <c r="S19" s="70">
        <v>90000</v>
      </c>
      <c r="T19" s="70">
        <v>6367.5268599999999</v>
      </c>
      <c r="U19" s="71">
        <v>254782.47313999999</v>
      </c>
      <c r="V19" s="72">
        <v>3.6517259616729487</v>
      </c>
      <c r="W19" s="70">
        <v>0</v>
      </c>
      <c r="X19" s="70">
        <f t="shared" si="0"/>
        <v>241238.69099999999</v>
      </c>
      <c r="Y19" s="70">
        <v>0</v>
      </c>
      <c r="Z19" s="70">
        <v>250000</v>
      </c>
    </row>
    <row r="20" spans="1:26" x14ac:dyDescent="0.25">
      <c r="A20" s="768">
        <f t="shared" ref="A20:A40" si="2">+EOMONTH(A19,1)</f>
        <v>43677</v>
      </c>
      <c r="B20" s="774" t="str">
        <f>+asset_level_drivers!$B$1</f>
        <v>Farmar</v>
      </c>
      <c r="C20" s="775">
        <v>7949.2832600000002</v>
      </c>
      <c r="D20" s="776">
        <v>416.15791999999999</v>
      </c>
      <c r="E20" s="776">
        <v>575.44943999999998</v>
      </c>
      <c r="F20" s="777">
        <v>8940.8906199999983</v>
      </c>
      <c r="G20" s="776">
        <v>135.32055</v>
      </c>
      <c r="H20" s="778">
        <f t="shared" si="1"/>
        <v>9076.2111699999987</v>
      </c>
      <c r="I20" s="776">
        <v>-442.89816000000002</v>
      </c>
      <c r="J20" s="776">
        <v>-133.00596000000002</v>
      </c>
      <c r="K20" s="778">
        <v>-575.90412000000003</v>
      </c>
      <c r="L20" s="776">
        <v>-930.98510999999996</v>
      </c>
      <c r="M20" s="776"/>
      <c r="N20" s="776">
        <v>-643.70634999999993</v>
      </c>
      <c r="O20" s="776">
        <v>6925.6155899999994</v>
      </c>
      <c r="P20" s="776">
        <v>-1573.84997</v>
      </c>
      <c r="Q20" s="776">
        <v>71433.555529999983</v>
      </c>
      <c r="R20" s="776">
        <v>181150</v>
      </c>
      <c r="S20" s="776">
        <v>90000</v>
      </c>
      <c r="T20" s="776">
        <v>3593.02333</v>
      </c>
      <c r="U20" s="778">
        <v>267556.97667</v>
      </c>
      <c r="V20" s="779">
        <v>3.7510382622277412</v>
      </c>
      <c r="W20" s="776">
        <v>0</v>
      </c>
      <c r="X20" s="776">
        <f t="shared" si="0"/>
        <v>241238.69099999999</v>
      </c>
      <c r="Y20" s="776">
        <v>0</v>
      </c>
      <c r="Z20" s="776">
        <v>250000</v>
      </c>
    </row>
    <row r="21" spans="1:26" x14ac:dyDescent="0.25">
      <c r="A21" s="59">
        <f t="shared" si="2"/>
        <v>43708</v>
      </c>
      <c r="B21" s="67" t="str">
        <f>+asset_level_drivers!$B$1</f>
        <v>Farmar</v>
      </c>
      <c r="C21" s="86">
        <v>7425.893</v>
      </c>
      <c r="D21" s="70">
        <v>539.96271999999999</v>
      </c>
      <c r="E21" s="70">
        <v>422.36750000000001</v>
      </c>
      <c r="F21" s="87">
        <v>8388.2232199999999</v>
      </c>
      <c r="G21" s="70">
        <v>268.30074999999999</v>
      </c>
      <c r="H21" s="71">
        <f t="shared" si="1"/>
        <v>8656.5239700000002</v>
      </c>
      <c r="I21" s="70">
        <v>-413.19122000000004</v>
      </c>
      <c r="J21" s="70">
        <v>-142.83634999999992</v>
      </c>
      <c r="K21" s="71">
        <v>-556.02756999999997</v>
      </c>
      <c r="L21" s="70">
        <v>-885.08481000000006</v>
      </c>
      <c r="M21" s="70"/>
      <c r="N21" s="70">
        <v>-679.84627</v>
      </c>
      <c r="O21" s="70">
        <v>6535.5653199999997</v>
      </c>
      <c r="P21" s="70">
        <v>-1585.9516899999999</v>
      </c>
      <c r="Q21" s="70">
        <v>73706.180059999984</v>
      </c>
      <c r="R21" s="70">
        <v>181150</v>
      </c>
      <c r="S21" s="70">
        <v>90000</v>
      </c>
      <c r="T21" s="70">
        <v>1518.0828700000002</v>
      </c>
      <c r="U21" s="71">
        <v>269631.91713000002</v>
      </c>
      <c r="V21" s="72">
        <v>3.6655652318444143</v>
      </c>
      <c r="W21" s="70">
        <v>0</v>
      </c>
      <c r="X21" s="70">
        <f t="shared" si="0"/>
        <v>241238.69099999999</v>
      </c>
      <c r="Y21" s="70">
        <v>0</v>
      </c>
      <c r="Z21" s="70">
        <v>250000</v>
      </c>
    </row>
    <row r="22" spans="1:26" x14ac:dyDescent="0.25">
      <c r="A22" s="59">
        <f t="shared" si="2"/>
        <v>43738</v>
      </c>
      <c r="B22" s="60" t="str">
        <f>+asset_level_drivers!$B$1</f>
        <v>Farmar</v>
      </c>
      <c r="C22" s="84">
        <v>8682.3339299999989</v>
      </c>
      <c r="D22" s="63">
        <v>276.65003999999999</v>
      </c>
      <c r="E22" s="63">
        <v>369.95828999999998</v>
      </c>
      <c r="F22" s="85">
        <v>9328.9422599999998</v>
      </c>
      <c r="G22" s="63">
        <v>-7.3630200000000006</v>
      </c>
      <c r="H22" s="64">
        <f t="shared" si="1"/>
        <v>9321.5792399999991</v>
      </c>
      <c r="I22" s="63">
        <v>-453.26080000000007</v>
      </c>
      <c r="J22" s="63">
        <v>-134.23475999999999</v>
      </c>
      <c r="K22" s="64">
        <v>-587.49556000000007</v>
      </c>
      <c r="L22" s="63">
        <v>-862.38400000000001</v>
      </c>
      <c r="M22" s="63"/>
      <c r="N22" s="63">
        <v>-632.92370999999991</v>
      </c>
      <c r="O22" s="63">
        <v>7238.7759700000006</v>
      </c>
      <c r="P22" s="63">
        <v>-1532.29475</v>
      </c>
      <c r="Q22" s="63">
        <v>75667.732999999993</v>
      </c>
      <c r="R22" s="63">
        <v>181150</v>
      </c>
      <c r="S22" s="63">
        <v>90000</v>
      </c>
      <c r="T22" s="63">
        <v>1247.8284199999998</v>
      </c>
      <c r="U22" s="64">
        <v>269902.17158000002</v>
      </c>
      <c r="V22" s="65">
        <v>3.55</v>
      </c>
      <c r="W22" s="63">
        <v>0</v>
      </c>
      <c r="X22" s="63">
        <f t="shared" si="0"/>
        <v>241238.69099999999</v>
      </c>
      <c r="Y22" s="63">
        <v>0</v>
      </c>
      <c r="Z22" s="63">
        <v>250000</v>
      </c>
    </row>
    <row r="23" spans="1:26" x14ac:dyDescent="0.25">
      <c r="A23" s="768">
        <f t="shared" si="2"/>
        <v>43769</v>
      </c>
      <c r="B23" s="780" t="str">
        <f>+asset_level_drivers!$B$1</f>
        <v>Farmar</v>
      </c>
      <c r="C23" s="781">
        <v>9574.2401499999996</v>
      </c>
      <c r="D23" s="782">
        <v>296.49680000000001</v>
      </c>
      <c r="E23" s="782">
        <v>721.44998999999996</v>
      </c>
      <c r="F23" s="783">
        <v>10592.18694</v>
      </c>
      <c r="G23" s="782">
        <v>173.72701999999998</v>
      </c>
      <c r="H23" s="784">
        <f t="shared" si="1"/>
        <v>10765.91396</v>
      </c>
      <c r="I23" s="782">
        <v>-520.22270000000003</v>
      </c>
      <c r="J23" s="782">
        <v>-134.23476000000002</v>
      </c>
      <c r="K23" s="784">
        <v>-654.45746000000008</v>
      </c>
      <c r="L23" s="782">
        <v>-703.54300000000001</v>
      </c>
      <c r="M23" s="782"/>
      <c r="N23" s="782">
        <v>-731.00903000000005</v>
      </c>
      <c r="O23" s="782">
        <v>8676.9044700000013</v>
      </c>
      <c r="P23" s="782">
        <v>-1647</v>
      </c>
      <c r="Q23" s="782">
        <v>79963.011859999999</v>
      </c>
      <c r="R23" s="782">
        <v>197150</v>
      </c>
      <c r="S23" s="782">
        <v>90000</v>
      </c>
      <c r="T23" s="782">
        <v>3732.7965899999999</v>
      </c>
      <c r="U23" s="784">
        <v>283417.20341000002</v>
      </c>
      <c r="V23" s="785">
        <v>3.5443537807981715</v>
      </c>
      <c r="W23" s="782">
        <v>0</v>
      </c>
      <c r="X23" s="782">
        <f t="shared" si="0"/>
        <v>241238.69099999999</v>
      </c>
      <c r="Y23" s="782">
        <v>0</v>
      </c>
      <c r="Z23" s="782">
        <v>250000</v>
      </c>
    </row>
    <row r="24" spans="1:26" x14ac:dyDescent="0.25">
      <c r="A24" s="59">
        <f t="shared" si="2"/>
        <v>43799</v>
      </c>
      <c r="B24" s="60" t="str">
        <f>+asset_level_drivers!$B$1</f>
        <v>Farmar</v>
      </c>
      <c r="C24" s="84">
        <v>9666.342630000001</v>
      </c>
      <c r="D24" s="63">
        <v>445.64971000000003</v>
      </c>
      <c r="E24" s="63">
        <v>741.01078000000007</v>
      </c>
      <c r="F24" s="85">
        <v>10853.003120000001</v>
      </c>
      <c r="G24" s="63">
        <v>-110.45213000000001</v>
      </c>
      <c r="H24" s="64">
        <f t="shared" si="1"/>
        <v>10742.550990000002</v>
      </c>
      <c r="I24" s="63">
        <v>-537.05255999999997</v>
      </c>
      <c r="J24" s="63">
        <v>-134.23476000000002</v>
      </c>
      <c r="K24" s="64">
        <v>-671.28732000000002</v>
      </c>
      <c r="L24" s="63">
        <v>-1271.3795299999999</v>
      </c>
      <c r="M24" s="63"/>
      <c r="N24" s="63">
        <v>-749.13960999999995</v>
      </c>
      <c r="O24" s="63">
        <v>8050.7445300000018</v>
      </c>
      <c r="P24" s="63">
        <v>-1589.0039999999999</v>
      </c>
      <c r="Q24" s="63">
        <v>82994.984589999978</v>
      </c>
      <c r="R24" s="63">
        <v>197150</v>
      </c>
      <c r="S24" s="63">
        <v>90000</v>
      </c>
      <c r="T24" s="63">
        <v>8231.6323099999991</v>
      </c>
      <c r="U24" s="64">
        <v>278918.36768999998</v>
      </c>
      <c r="V24" s="65">
        <v>3.3606653349943114</v>
      </c>
      <c r="W24" s="63">
        <v>0</v>
      </c>
      <c r="X24" s="63">
        <f t="shared" si="0"/>
        <v>241238.69099999999</v>
      </c>
      <c r="Y24" s="63">
        <v>0</v>
      </c>
      <c r="Z24" s="63">
        <v>250000</v>
      </c>
    </row>
    <row r="25" spans="1:26" x14ac:dyDescent="0.25">
      <c r="A25" s="59">
        <f t="shared" si="2"/>
        <v>43830</v>
      </c>
      <c r="B25" s="67" t="str">
        <f>+asset_level_drivers!$B$1</f>
        <v>Farmar</v>
      </c>
      <c r="C25" s="86">
        <v>9922.748880000001</v>
      </c>
      <c r="D25" s="70">
        <v>538.95826999999997</v>
      </c>
      <c r="E25" s="70">
        <v>-290.17877000000004</v>
      </c>
      <c r="F25" s="87">
        <v>10171.52838</v>
      </c>
      <c r="G25" s="70">
        <v>-327.78300000000002</v>
      </c>
      <c r="H25" s="71">
        <f t="shared" si="1"/>
        <v>9843.7453800000003</v>
      </c>
      <c r="I25" s="70">
        <v>-533</v>
      </c>
      <c r="J25" s="70">
        <v>-34.741999999999997</v>
      </c>
      <c r="K25" s="71">
        <v>-567.74199999999996</v>
      </c>
      <c r="L25" s="70">
        <v>-1667.3240000000001</v>
      </c>
      <c r="M25" s="70"/>
      <c r="N25" s="70">
        <v>-1165.098</v>
      </c>
      <c r="O25" s="70">
        <v>6443.5813799999987</v>
      </c>
      <c r="P25" s="70">
        <v>-1613.4770000000001</v>
      </c>
      <c r="Q25" s="70">
        <v>86034.997159999999</v>
      </c>
      <c r="R25" s="70">
        <v>192150</v>
      </c>
      <c r="S25" s="70">
        <v>90000</v>
      </c>
      <c r="T25" s="70">
        <v>1654.40041</v>
      </c>
      <c r="U25" s="71">
        <v>280495.59959</v>
      </c>
      <c r="V25" s="72">
        <v>3.2602500011519733</v>
      </c>
      <c r="W25" s="70">
        <v>0</v>
      </c>
      <c r="X25" s="70">
        <f t="shared" si="0"/>
        <v>241238.69099999999</v>
      </c>
      <c r="Y25" s="70">
        <v>0</v>
      </c>
      <c r="Z25" s="70">
        <v>250000</v>
      </c>
    </row>
    <row r="26" spans="1:26" x14ac:dyDescent="0.25">
      <c r="A26" s="768">
        <f t="shared" si="2"/>
        <v>43861</v>
      </c>
      <c r="B26" s="774" t="str">
        <f>+asset_level_drivers!$B$1</f>
        <v>Farmar</v>
      </c>
      <c r="C26" s="775">
        <v>9447.9965600000014</v>
      </c>
      <c r="D26" s="776">
        <v>201.07662999999999</v>
      </c>
      <c r="E26" s="776">
        <v>292.52627000000001</v>
      </c>
      <c r="F26" s="777">
        <f>SUM(C26:E26)</f>
        <v>9941.5994600000013</v>
      </c>
      <c r="G26" s="776">
        <v>41.551000000000002</v>
      </c>
      <c r="H26" s="778">
        <f t="shared" si="1"/>
        <v>9983.1504600000007</v>
      </c>
      <c r="I26" s="776">
        <v>-473.99340999999998</v>
      </c>
      <c r="J26" s="776">
        <v>-134.23400000000001</v>
      </c>
      <c r="K26" s="778">
        <f>SUM(I26:J26)</f>
        <v>-608.22740999999996</v>
      </c>
      <c r="L26" s="776">
        <v>-894.53</v>
      </c>
      <c r="M26" s="776"/>
      <c r="N26" s="776">
        <v>-619.66600000000005</v>
      </c>
      <c r="O26" s="776">
        <v>7860.7268100000019</v>
      </c>
      <c r="P26" s="776">
        <v>-1565.64</v>
      </c>
      <c r="Q26" s="776">
        <v>88294.895969999998</v>
      </c>
      <c r="R26" s="776">
        <v>200150</v>
      </c>
      <c r="S26" s="776">
        <v>90000</v>
      </c>
      <c r="T26" s="776">
        <v>6586.5702699999993</v>
      </c>
      <c r="U26" s="778">
        <f>R26+S26-T26</f>
        <v>283563.42972999997</v>
      </c>
      <c r="V26" s="779">
        <f>U26/Q26</f>
        <v>3.2115495082110574</v>
      </c>
      <c r="W26" s="776">
        <v>0</v>
      </c>
      <c r="X26" s="776">
        <f t="shared" si="0"/>
        <v>241238.69099999999</v>
      </c>
      <c r="Y26" s="776">
        <v>0</v>
      </c>
      <c r="Z26" s="776">
        <v>250000</v>
      </c>
    </row>
    <row r="27" spans="1:26" x14ac:dyDescent="0.25">
      <c r="A27" s="59">
        <f t="shared" si="2"/>
        <v>43890</v>
      </c>
      <c r="B27" s="67" t="str">
        <f>+asset_level_drivers!$B$1</f>
        <v>Farmar</v>
      </c>
      <c r="C27" s="86">
        <v>7874.5121300000001</v>
      </c>
      <c r="D27" s="70">
        <v>100.1784</v>
      </c>
      <c r="E27" s="70">
        <v>385.64129000000003</v>
      </c>
      <c r="F27" s="87">
        <f>SUM(C27:E27)</f>
        <v>8360.3318199999994</v>
      </c>
      <c r="G27" s="70">
        <v>746.90479000000005</v>
      </c>
      <c r="H27" s="71">
        <f t="shared" si="1"/>
        <v>9107.2366099999999</v>
      </c>
      <c r="I27" s="70">
        <v>-400.62400999999994</v>
      </c>
      <c r="J27" s="70">
        <v>-134.23476000000002</v>
      </c>
      <c r="K27" s="71">
        <f t="shared" ref="K27:K34" si="3">SUM(I27:J27)</f>
        <v>-534.85876999999994</v>
      </c>
      <c r="L27" s="70">
        <v>-1309.7464199999999</v>
      </c>
      <c r="M27" s="70"/>
      <c r="N27" s="70">
        <v>-641.85927000000004</v>
      </c>
      <c r="O27" s="70">
        <v>6620.7721500000016</v>
      </c>
      <c r="P27" s="70">
        <v>-1455.78</v>
      </c>
      <c r="Q27" s="70">
        <v>89226.435379999995</v>
      </c>
      <c r="R27" s="70">
        <v>200150</v>
      </c>
      <c r="S27" s="70">
        <v>90000</v>
      </c>
      <c r="T27" s="70">
        <v>6831.5094900000004</v>
      </c>
      <c r="U27" s="71">
        <f t="shared" ref="U27:U34" si="4">R27+S27-T27</f>
        <v>283318.49050999997</v>
      </c>
      <c r="V27" s="72">
        <f>U27/Q27</f>
        <v>3.1752752343338093</v>
      </c>
      <c r="W27" s="70">
        <v>0</v>
      </c>
      <c r="X27" s="70">
        <f t="shared" si="0"/>
        <v>241238.69099999999</v>
      </c>
      <c r="Y27" s="70">
        <v>0</v>
      </c>
      <c r="Z27" s="70">
        <v>250000</v>
      </c>
    </row>
    <row r="28" spans="1:26" x14ac:dyDescent="0.25">
      <c r="A28" s="59">
        <f t="shared" si="2"/>
        <v>43921</v>
      </c>
      <c r="B28" s="60" t="str">
        <f>+asset_level_drivers!$B$1</f>
        <v>Farmar</v>
      </c>
      <c r="C28" s="84">
        <v>5433.6157000000003</v>
      </c>
      <c r="D28" s="63">
        <v>-52.216650000000001</v>
      </c>
      <c r="E28" s="63">
        <v>80.456249999999997</v>
      </c>
      <c r="F28" s="85">
        <f>SUM(C28:E28)</f>
        <v>5461.8553000000002</v>
      </c>
      <c r="G28" s="63">
        <v>4406.0529999999999</v>
      </c>
      <c r="H28" s="64">
        <f t="shared" si="1"/>
        <v>9867.9082999999991</v>
      </c>
      <c r="I28" s="63">
        <v>-254.55266</v>
      </c>
      <c r="J28" s="63">
        <v>-143.32566</v>
      </c>
      <c r="K28" s="64">
        <f t="shared" si="3"/>
        <v>-397.87832000000003</v>
      </c>
      <c r="L28" s="63">
        <v>-1068.0264299999999</v>
      </c>
      <c r="M28" s="63"/>
      <c r="N28" s="63">
        <v>-695.57659999999998</v>
      </c>
      <c r="O28" s="63">
        <v>7706.4269499999955</v>
      </c>
      <c r="P28" s="63">
        <v>-1453.51</v>
      </c>
      <c r="Q28" s="63">
        <v>88539.396269999983</v>
      </c>
      <c r="R28" s="63">
        <v>200150</v>
      </c>
      <c r="S28" s="63">
        <v>90000</v>
      </c>
      <c r="T28" s="63">
        <v>1474.5326200000002</v>
      </c>
      <c r="U28" s="64">
        <f t="shared" si="4"/>
        <v>288675.46737999999</v>
      </c>
      <c r="V28" s="65">
        <f>U28/Q28</f>
        <v>3.2604182944695839</v>
      </c>
      <c r="W28" s="63">
        <v>0</v>
      </c>
      <c r="X28" s="63">
        <f t="shared" si="0"/>
        <v>241238.69099999999</v>
      </c>
      <c r="Y28" s="63">
        <v>0</v>
      </c>
      <c r="Z28" s="63">
        <v>250000</v>
      </c>
    </row>
    <row r="29" spans="1:26" x14ac:dyDescent="0.25">
      <c r="A29" s="768">
        <f t="shared" si="2"/>
        <v>43951</v>
      </c>
      <c r="B29" s="780" t="str">
        <f>+asset_level_drivers!$B$1</f>
        <v>Farmar</v>
      </c>
      <c r="C29" s="781">
        <v>2585.4637299999999</v>
      </c>
      <c r="D29" s="782">
        <v>36.658439999999999</v>
      </c>
      <c r="E29" s="782">
        <v>-0.34813</v>
      </c>
      <c r="F29" s="783">
        <f>SUM(C29:E29)</f>
        <v>2621.7740400000002</v>
      </c>
      <c r="G29" s="782">
        <v>5710.5581099999999</v>
      </c>
      <c r="H29" s="784">
        <f t="shared" si="1"/>
        <v>8332.3321500000002</v>
      </c>
      <c r="I29" s="782">
        <v>-123.1309</v>
      </c>
      <c r="J29" s="782">
        <v>-166.59806</v>
      </c>
      <c r="K29" s="784">
        <f t="shared" si="3"/>
        <v>-289.72896000000003</v>
      </c>
      <c r="L29" s="782">
        <v>-1009.75755</v>
      </c>
      <c r="M29" s="782"/>
      <c r="N29" s="782">
        <v>-586.71280999999999</v>
      </c>
      <c r="O29" s="782">
        <v>6446.1328300000023</v>
      </c>
      <c r="P29" s="782">
        <v>-1377.07</v>
      </c>
      <c r="Q29" s="782">
        <v>86755.544989999995</v>
      </c>
      <c r="R29" s="782">
        <v>208150</v>
      </c>
      <c r="S29" s="782">
        <v>90000</v>
      </c>
      <c r="T29" s="782">
        <v>7442.2261200000003</v>
      </c>
      <c r="U29" s="784">
        <f t="shared" si="4"/>
        <v>290707.77387999999</v>
      </c>
      <c r="V29" s="785">
        <f>U29/Q29</f>
        <v>3.350884072176699</v>
      </c>
      <c r="W29" s="782">
        <v>0</v>
      </c>
      <c r="X29" s="782">
        <f t="shared" si="0"/>
        <v>241238.69099999999</v>
      </c>
      <c r="Y29" s="782">
        <v>0</v>
      </c>
      <c r="Z29" s="782">
        <v>250000</v>
      </c>
    </row>
    <row r="30" spans="1:26" x14ac:dyDescent="0.25">
      <c r="A30" s="59">
        <f t="shared" si="2"/>
        <v>43982</v>
      </c>
      <c r="B30" s="60" t="str">
        <f>+asset_level_drivers!$B$1</f>
        <v>Farmar</v>
      </c>
      <c r="C30" s="84">
        <v>2974.7282799999998</v>
      </c>
      <c r="D30" s="63">
        <v>489.46686</v>
      </c>
      <c r="E30" s="63">
        <v>379.48232000000002</v>
      </c>
      <c r="F30" s="85">
        <f t="shared" ref="F30:F34" si="5">SUM(C30:E30)</f>
        <v>3843.6774599999999</v>
      </c>
      <c r="G30" s="63">
        <v>3783.2800499999998</v>
      </c>
      <c r="H30" s="64">
        <f t="shared" si="1"/>
        <v>7626.9575100000002</v>
      </c>
      <c r="I30" s="63">
        <v>-207.35525999999999</v>
      </c>
      <c r="J30" s="63">
        <v>-144.59839000000002</v>
      </c>
      <c r="K30" s="64">
        <f t="shared" si="3"/>
        <v>-351.95365000000004</v>
      </c>
      <c r="L30" s="63">
        <v>-844.07308999999998</v>
      </c>
      <c r="M30" s="63"/>
      <c r="N30" s="63">
        <v>-615.55402000000004</v>
      </c>
      <c r="O30" s="63">
        <v>5815.3767500000031</v>
      </c>
      <c r="P30" s="63">
        <v>-1333.4118700000001</v>
      </c>
      <c r="Q30" s="63">
        <v>84360.184969999988</v>
      </c>
      <c r="R30" s="63">
        <v>208150</v>
      </c>
      <c r="S30" s="63">
        <v>90000</v>
      </c>
      <c r="T30" s="63">
        <v>5808.64678</v>
      </c>
      <c r="U30" s="64">
        <f t="shared" si="4"/>
        <v>292341.35321999999</v>
      </c>
      <c r="V30" s="65">
        <f t="shared" ref="V30:V34" si="6">U30/Q30</f>
        <v>3.4653948817675291</v>
      </c>
      <c r="W30" s="63">
        <v>0</v>
      </c>
      <c r="X30" s="63">
        <f t="shared" si="0"/>
        <v>241238.69099999999</v>
      </c>
      <c r="Y30" s="63">
        <v>0</v>
      </c>
      <c r="Z30" s="63">
        <v>250000</v>
      </c>
    </row>
    <row r="31" spans="1:26" x14ac:dyDescent="0.25">
      <c r="A31" s="59">
        <f t="shared" si="2"/>
        <v>44012</v>
      </c>
      <c r="B31" s="67" t="str">
        <f>+asset_level_drivers!$B$1</f>
        <v>Farmar</v>
      </c>
      <c r="C31" s="86">
        <v>5827.0335500000001</v>
      </c>
      <c r="D31" s="70">
        <v>238.22598000000002</v>
      </c>
      <c r="E31" s="70">
        <v>709.64625999999998</v>
      </c>
      <c r="F31" s="87">
        <f t="shared" si="5"/>
        <v>6774.9057900000007</v>
      </c>
      <c r="G31" s="70">
        <v>2221.5259000000001</v>
      </c>
      <c r="H31" s="71">
        <f t="shared" si="1"/>
        <v>8996.4316900000013</v>
      </c>
      <c r="I31" s="70">
        <v>-342.41649000000001</v>
      </c>
      <c r="J31" s="70">
        <v>-144.59839000000002</v>
      </c>
      <c r="K31" s="71">
        <f t="shared" si="3"/>
        <v>-487.01488000000006</v>
      </c>
      <c r="L31" s="70">
        <v>-1049.89606</v>
      </c>
      <c r="M31" s="70"/>
      <c r="N31" s="70">
        <v>-614.83280000000002</v>
      </c>
      <c r="O31" s="70">
        <v>6844.6879500000005</v>
      </c>
      <c r="P31" s="70">
        <v>-1367.7244800000001</v>
      </c>
      <c r="Q31" s="70">
        <f t="shared" ref="Q31:Q33" si="7">SUM(O20:O31)</f>
        <v>85165.310700000016</v>
      </c>
      <c r="R31" s="70">
        <v>205150</v>
      </c>
      <c r="S31" s="70">
        <v>90000</v>
      </c>
      <c r="T31" s="70">
        <v>3909.7611499999998</v>
      </c>
      <c r="U31" s="71">
        <f t="shared" si="4"/>
        <v>291240.23885000002</v>
      </c>
      <c r="V31" s="72">
        <f t="shared" si="6"/>
        <v>3.4197050002660294</v>
      </c>
      <c r="W31" s="70">
        <v>0</v>
      </c>
      <c r="X31" s="70">
        <f t="shared" si="0"/>
        <v>241238.69099999999</v>
      </c>
      <c r="Y31" s="70">
        <v>0</v>
      </c>
      <c r="Z31" s="70">
        <v>215000</v>
      </c>
    </row>
    <row r="32" spans="1:26" x14ac:dyDescent="0.25">
      <c r="A32" s="768">
        <f t="shared" si="2"/>
        <v>44043</v>
      </c>
      <c r="B32" s="774" t="str">
        <f>+asset_level_drivers!$B$1</f>
        <v>Farmar</v>
      </c>
      <c r="C32" s="775">
        <v>5731.5181500000008</v>
      </c>
      <c r="D32" s="776">
        <v>285.38047999999998</v>
      </c>
      <c r="E32" s="776">
        <v>702.01350000000002</v>
      </c>
      <c r="F32" s="777">
        <f t="shared" si="5"/>
        <v>6718.9121300000006</v>
      </c>
      <c r="G32" s="776">
        <v>1737.70811</v>
      </c>
      <c r="H32" s="778">
        <f t="shared" si="1"/>
        <v>8456.6202400000002</v>
      </c>
      <c r="I32" s="776">
        <v>-340.28169000000003</v>
      </c>
      <c r="J32" s="776">
        <v>-144.5984</v>
      </c>
      <c r="K32" s="778">
        <f t="shared" si="3"/>
        <v>-484.88009</v>
      </c>
      <c r="L32" s="776">
        <v>-944.95093999999995</v>
      </c>
      <c r="M32" s="776"/>
      <c r="N32" s="776">
        <v>-641.5847</v>
      </c>
      <c r="O32" s="776">
        <v>6385.2045100000014</v>
      </c>
      <c r="P32" s="776">
        <v>-1503.72235</v>
      </c>
      <c r="Q32" s="776">
        <f t="shared" si="7"/>
        <v>84624.899620000011</v>
      </c>
      <c r="R32" s="776">
        <v>200000</v>
      </c>
      <c r="S32" s="776">
        <v>90000</v>
      </c>
      <c r="T32" s="776">
        <v>3932.5714800000001</v>
      </c>
      <c r="U32" s="778">
        <f t="shared" si="4"/>
        <v>286067.42852000002</v>
      </c>
      <c r="V32" s="779">
        <f t="shared" si="6"/>
        <v>3.3804167544606654</v>
      </c>
      <c r="W32" s="776">
        <v>0</v>
      </c>
      <c r="X32" s="776">
        <f t="shared" si="0"/>
        <v>241238.69099999999</v>
      </c>
      <c r="Y32" s="776">
        <v>0</v>
      </c>
      <c r="Z32" s="776">
        <v>215000</v>
      </c>
    </row>
    <row r="33" spans="1:26" x14ac:dyDescent="0.25">
      <c r="A33" s="59">
        <f t="shared" si="2"/>
        <v>44074</v>
      </c>
      <c r="B33" s="67" t="str">
        <f>+asset_level_drivers!$B$1</f>
        <v>Farmar</v>
      </c>
      <c r="C33" s="86">
        <v>4763.4412000000002</v>
      </c>
      <c r="D33" s="70">
        <v>438.89807999999999</v>
      </c>
      <c r="E33" s="70">
        <v>1170.03592</v>
      </c>
      <c r="F33" s="87">
        <f t="shared" si="5"/>
        <v>6372.3752000000004</v>
      </c>
      <c r="G33" s="70">
        <v>1368.4722899999999</v>
      </c>
      <c r="H33" s="71">
        <f t="shared" si="1"/>
        <v>7740.8474900000001</v>
      </c>
      <c r="I33" s="70">
        <v>-344.14474000000001</v>
      </c>
      <c r="J33" s="70">
        <v>-144.5984</v>
      </c>
      <c r="K33" s="71">
        <f t="shared" si="3"/>
        <v>-488.74314000000004</v>
      </c>
      <c r="L33" s="70">
        <v>-712.06098999999995</v>
      </c>
      <c r="M33" s="70"/>
      <c r="N33" s="70">
        <v>-580.33132000000001</v>
      </c>
      <c r="O33" s="70">
        <v>5959.7120399999994</v>
      </c>
      <c r="P33" s="70">
        <v>-1489.76061</v>
      </c>
      <c r="Q33" s="70">
        <f t="shared" si="7"/>
        <v>84049.046340000001</v>
      </c>
      <c r="R33" s="70">
        <v>197000</v>
      </c>
      <c r="S33" s="70">
        <v>90000</v>
      </c>
      <c r="T33" s="70">
        <v>6178.8332900000005</v>
      </c>
      <c r="U33" s="71">
        <f t="shared" si="4"/>
        <v>280821.16671000002</v>
      </c>
      <c r="V33" s="72">
        <f t="shared" si="6"/>
        <v>3.3411582753004265</v>
      </c>
      <c r="W33" s="70">
        <v>0</v>
      </c>
      <c r="X33" s="70">
        <f t="shared" si="0"/>
        <v>241238.69099999999</v>
      </c>
      <c r="Y33" s="70">
        <v>0</v>
      </c>
      <c r="Z33" s="70">
        <v>215000</v>
      </c>
    </row>
    <row r="34" spans="1:26" x14ac:dyDescent="0.25">
      <c r="A34" s="59">
        <f t="shared" si="2"/>
        <v>44104</v>
      </c>
      <c r="B34" s="60" t="str">
        <f>+asset_level_drivers!$B$1</f>
        <v>Farmar</v>
      </c>
      <c r="C34" s="84">
        <v>4873.7112500000003</v>
      </c>
      <c r="D34" s="63">
        <v>566.95826999999997</v>
      </c>
      <c r="E34" s="63">
        <v>903.63983999999994</v>
      </c>
      <c r="F34" s="85">
        <f t="shared" si="5"/>
        <v>6344.3093600000002</v>
      </c>
      <c r="G34" s="63">
        <v>1708.32554</v>
      </c>
      <c r="H34" s="64">
        <f t="shared" si="1"/>
        <v>8052.6349</v>
      </c>
      <c r="I34" s="63">
        <v>-334.37079999999997</v>
      </c>
      <c r="J34" s="63">
        <v>-105.64735</v>
      </c>
      <c r="K34" s="64">
        <f t="shared" si="3"/>
        <v>-440.01814999999999</v>
      </c>
      <c r="L34" s="63">
        <v>-1267.99278</v>
      </c>
      <c r="M34" s="63"/>
      <c r="N34" s="63">
        <f>-1525.88314+888.46286</f>
        <v>-637.42027999999993</v>
      </c>
      <c r="O34" s="63">
        <v>5657.068510000001</v>
      </c>
      <c r="P34" s="63">
        <v>-1420.6538600000001</v>
      </c>
      <c r="Q34" s="63">
        <f t="shared" ref="Q34:Q37" si="8">SUM(O23:O34)</f>
        <v>82467.33888000001</v>
      </c>
      <c r="R34" s="63">
        <v>198000</v>
      </c>
      <c r="S34" s="63">
        <v>90000</v>
      </c>
      <c r="T34" s="63">
        <v>3431.2500700000001</v>
      </c>
      <c r="U34" s="64">
        <f t="shared" si="4"/>
        <v>284568.74992999999</v>
      </c>
      <c r="V34" s="65">
        <f t="shared" si="6"/>
        <v>3.4506842805256768</v>
      </c>
      <c r="W34" s="63">
        <v>0</v>
      </c>
      <c r="X34" s="63">
        <f t="shared" si="0"/>
        <v>241238.69099999999</v>
      </c>
      <c r="Y34" s="63">
        <v>0</v>
      </c>
      <c r="Z34" s="63">
        <v>215000</v>
      </c>
    </row>
    <row r="35" spans="1:26" x14ac:dyDescent="0.25">
      <c r="A35" s="768">
        <f t="shared" si="2"/>
        <v>44135</v>
      </c>
      <c r="B35" s="769" t="str">
        <f>+asset_level_drivers!$B$1</f>
        <v>Farmar</v>
      </c>
      <c r="C35" s="770">
        <v>4873.7112500000003</v>
      </c>
      <c r="D35" s="771">
        <v>566.95826999999997</v>
      </c>
      <c r="E35" s="771">
        <v>903.63983999999994</v>
      </c>
      <c r="F35" s="772">
        <f t="shared" ref="F35:F37" si="9">SUM(C35:E35)</f>
        <v>6344.3093600000002</v>
      </c>
      <c r="G35" s="771">
        <v>1708.32554</v>
      </c>
      <c r="H35" s="771">
        <f t="shared" ref="H35:H37" si="10">+G35+F35</f>
        <v>8052.6349</v>
      </c>
      <c r="I35" s="771">
        <v>-334.37079999999997</v>
      </c>
      <c r="J35" s="771">
        <v>-105.64735</v>
      </c>
      <c r="K35" s="771">
        <f t="shared" ref="K35:K37" si="11">SUM(I35:J35)</f>
        <v>-440.01814999999999</v>
      </c>
      <c r="L35" s="771">
        <v>-1267.99278</v>
      </c>
      <c r="M35" s="771"/>
      <c r="N35" s="771">
        <f t="shared" ref="N35:N40" si="12">-1525.88314+888.46286</f>
        <v>-637.42027999999993</v>
      </c>
      <c r="O35" s="771">
        <v>6717.2293599999994</v>
      </c>
      <c r="P35" s="771">
        <v>-1420.6538600000001</v>
      </c>
      <c r="Q35" s="771">
        <f t="shared" si="8"/>
        <v>80507.663769999999</v>
      </c>
      <c r="R35" s="771">
        <v>198000</v>
      </c>
      <c r="S35" s="771">
        <v>90000</v>
      </c>
      <c r="T35" s="771">
        <v>3431.2500700000001</v>
      </c>
      <c r="U35" s="771">
        <f t="shared" ref="U35:U36" si="13">R35+S35-T35</f>
        <v>284568.74992999999</v>
      </c>
      <c r="V35" s="773">
        <f t="shared" ref="V35:V36" si="14">U35/Q35</f>
        <v>3.5346790181736756</v>
      </c>
      <c r="W35" s="771">
        <v>0</v>
      </c>
      <c r="X35" s="771">
        <f t="shared" si="0"/>
        <v>241238.69099999999</v>
      </c>
      <c r="Y35" s="771">
        <v>0</v>
      </c>
      <c r="Z35" s="771">
        <v>215000</v>
      </c>
    </row>
    <row r="36" spans="1:26" x14ac:dyDescent="0.25">
      <c r="A36" s="59">
        <f t="shared" si="2"/>
        <v>44165</v>
      </c>
      <c r="B36" s="76" t="str">
        <f>+asset_level_drivers!$B$1</f>
        <v>Farmar</v>
      </c>
      <c r="C36" s="657">
        <v>4873.7112500000003</v>
      </c>
      <c r="D36" s="658">
        <v>566.95826999999997</v>
      </c>
      <c r="E36" s="658">
        <v>903.63983999999994</v>
      </c>
      <c r="F36" s="659">
        <f t="shared" si="9"/>
        <v>6344.3093600000002</v>
      </c>
      <c r="G36" s="658">
        <v>1708.32554</v>
      </c>
      <c r="H36" s="658">
        <f t="shared" si="10"/>
        <v>8052.6349</v>
      </c>
      <c r="I36" s="658">
        <v>-334.37079999999997</v>
      </c>
      <c r="J36" s="658">
        <v>-105.64735</v>
      </c>
      <c r="K36" s="658">
        <f t="shared" si="11"/>
        <v>-440.01814999999999</v>
      </c>
      <c r="L36" s="658">
        <v>-1267.99278</v>
      </c>
      <c r="M36" s="658"/>
      <c r="N36" s="658">
        <f t="shared" si="12"/>
        <v>-637.42027999999993</v>
      </c>
      <c r="O36" s="658">
        <v>6657.1188000000011</v>
      </c>
      <c r="P36" s="658">
        <v>-1420.6538600000001</v>
      </c>
      <c r="Q36" s="658">
        <f t="shared" si="8"/>
        <v>79114.038039999999</v>
      </c>
      <c r="R36" s="658">
        <v>198000</v>
      </c>
      <c r="S36" s="658">
        <v>90000</v>
      </c>
      <c r="T36" s="658">
        <v>3431.2500700000001</v>
      </c>
      <c r="U36" s="658">
        <f t="shared" si="13"/>
        <v>284568.74992999999</v>
      </c>
      <c r="V36" s="660">
        <f t="shared" si="14"/>
        <v>3.5969438165464673</v>
      </c>
      <c r="W36" s="658">
        <v>0</v>
      </c>
      <c r="X36" s="658">
        <f t="shared" si="0"/>
        <v>241238.69099999999</v>
      </c>
      <c r="Y36" s="658">
        <v>0</v>
      </c>
      <c r="Z36" s="658">
        <v>215000</v>
      </c>
    </row>
    <row r="37" spans="1:26" x14ac:dyDescent="0.25">
      <c r="A37" s="59">
        <f t="shared" si="2"/>
        <v>44196</v>
      </c>
      <c r="B37" s="652" t="str">
        <f>+asset_level_drivers!$B$1</f>
        <v>Farmar</v>
      </c>
      <c r="C37" s="653">
        <v>4873.7112500000003</v>
      </c>
      <c r="D37" s="654">
        <v>566.95826999999997</v>
      </c>
      <c r="E37" s="654">
        <v>903.63983999999994</v>
      </c>
      <c r="F37" s="655">
        <f t="shared" si="9"/>
        <v>6344.3093600000002</v>
      </c>
      <c r="G37" s="654">
        <v>1708.32554</v>
      </c>
      <c r="H37" s="654">
        <f t="shared" si="10"/>
        <v>8052.6349</v>
      </c>
      <c r="I37" s="654">
        <v>-334.37079999999997</v>
      </c>
      <c r="J37" s="654">
        <v>-105.64735</v>
      </c>
      <c r="K37" s="654">
        <f t="shared" si="11"/>
        <v>-440.01814999999999</v>
      </c>
      <c r="L37" s="654">
        <v>-1267.99278</v>
      </c>
      <c r="M37" s="654"/>
      <c r="N37" s="654">
        <f t="shared" si="12"/>
        <v>-637.42027999999993</v>
      </c>
      <c r="O37" s="654">
        <v>6976.2035400000022</v>
      </c>
      <c r="P37" s="654">
        <v>-1420.6538600000001</v>
      </c>
      <c r="Q37" s="654">
        <f t="shared" si="8"/>
        <v>79646.660199999998</v>
      </c>
      <c r="R37" s="654">
        <v>196000</v>
      </c>
      <c r="S37" s="654">
        <v>90000</v>
      </c>
      <c r="T37" s="654">
        <v>3790.02882</v>
      </c>
      <c r="U37" s="654">
        <f>R37+S37-T37</f>
        <v>282209.97117999999</v>
      </c>
      <c r="V37" s="656">
        <v>3.38</v>
      </c>
      <c r="W37" s="654">
        <v>0</v>
      </c>
      <c r="X37" s="654">
        <f>240738.691+500+45000</f>
        <v>286238.69099999999</v>
      </c>
      <c r="Y37" s="654">
        <v>0</v>
      </c>
      <c r="Z37" s="654">
        <v>215000</v>
      </c>
    </row>
    <row r="38" spans="1:26" x14ac:dyDescent="0.25">
      <c r="A38" s="768">
        <f t="shared" si="2"/>
        <v>44227</v>
      </c>
      <c r="B38" s="769" t="str">
        <f>+asset_level_drivers!$B$1</f>
        <v>Farmar</v>
      </c>
      <c r="C38" s="770">
        <v>4873.7112500000003</v>
      </c>
      <c r="D38" s="771">
        <v>566.95826999999997</v>
      </c>
      <c r="E38" s="771">
        <v>903.63983999999994</v>
      </c>
      <c r="F38" s="772">
        <f t="shared" ref="F38:F40" si="15">SUM(C38:E38)</f>
        <v>6344.3093600000002</v>
      </c>
      <c r="G38" s="771">
        <v>1708.32554</v>
      </c>
      <c r="H38" s="771">
        <f t="shared" ref="H38:H40" si="16">+G38+F38</f>
        <v>8052.6349</v>
      </c>
      <c r="I38" s="771">
        <v>-334.37079999999997</v>
      </c>
      <c r="J38" s="771">
        <v>-105.64735</v>
      </c>
      <c r="K38" s="771">
        <f t="shared" ref="K38:K40" si="17">SUM(I38:J38)</f>
        <v>-440.01814999999999</v>
      </c>
      <c r="L38" s="771">
        <v>-1267.99278</v>
      </c>
      <c r="M38" s="771"/>
      <c r="N38" s="771">
        <f t="shared" si="12"/>
        <v>-637.42027999999993</v>
      </c>
      <c r="O38" s="771">
        <v>7324.1664799999999</v>
      </c>
      <c r="P38" s="771">
        <v>-1420.6538600000001</v>
      </c>
      <c r="Q38" s="771">
        <f t="shared" ref="Q38:Q40" si="18">SUM(O27:O38)</f>
        <v>79110.09987000002</v>
      </c>
      <c r="R38" s="771">
        <f t="shared" ref="R38:R39" si="19">+R37</f>
        <v>196000</v>
      </c>
      <c r="S38" s="771">
        <v>90000</v>
      </c>
      <c r="T38" s="771">
        <f t="shared" ref="T38:T39" si="20">+T37</f>
        <v>3790.02882</v>
      </c>
      <c r="U38" s="771">
        <f t="shared" ref="U38:U39" si="21">R38+S38-T38</f>
        <v>282209.97117999999</v>
      </c>
      <c r="V38" s="773">
        <f t="shared" ref="V38:V39" si="22">U38/Q38</f>
        <v>3.5673064709025746</v>
      </c>
      <c r="W38" s="771">
        <v>0</v>
      </c>
      <c r="X38" s="771">
        <f t="shared" ref="X38:X39" si="23">+X37</f>
        <v>286238.69099999999</v>
      </c>
      <c r="Y38" s="771">
        <v>0</v>
      </c>
      <c r="Z38" s="771">
        <v>215000</v>
      </c>
    </row>
    <row r="39" spans="1:26" x14ac:dyDescent="0.25">
      <c r="A39" s="59">
        <f t="shared" si="2"/>
        <v>44255</v>
      </c>
      <c r="B39" s="76" t="str">
        <f>+asset_level_drivers!$B$1</f>
        <v>Farmar</v>
      </c>
      <c r="C39" s="657">
        <v>4873.7112500000003</v>
      </c>
      <c r="D39" s="658">
        <v>566.95826999999997</v>
      </c>
      <c r="E39" s="658">
        <v>903.63983999999994</v>
      </c>
      <c r="F39" s="659">
        <f t="shared" si="15"/>
        <v>6344.3093600000002</v>
      </c>
      <c r="G39" s="658">
        <v>1708.32554</v>
      </c>
      <c r="H39" s="658">
        <f t="shared" si="16"/>
        <v>8052.6349</v>
      </c>
      <c r="I39" s="658">
        <v>-334.37079999999997</v>
      </c>
      <c r="J39" s="658">
        <v>-105.64735</v>
      </c>
      <c r="K39" s="658">
        <f t="shared" si="17"/>
        <v>-440.01814999999999</v>
      </c>
      <c r="L39" s="658">
        <v>-1267.99278</v>
      </c>
      <c r="M39" s="658"/>
      <c r="N39" s="658">
        <f t="shared" si="12"/>
        <v>-637.42027999999993</v>
      </c>
      <c r="O39" s="658">
        <v>5155.3440400000009</v>
      </c>
      <c r="P39" s="658">
        <v>-1420.6538600000001</v>
      </c>
      <c r="Q39" s="658">
        <f t="shared" si="18"/>
        <v>77644.671759999997</v>
      </c>
      <c r="R39" s="658">
        <f t="shared" si="19"/>
        <v>196000</v>
      </c>
      <c r="S39" s="658">
        <v>90000</v>
      </c>
      <c r="T39" s="658">
        <f t="shared" si="20"/>
        <v>3790.02882</v>
      </c>
      <c r="U39" s="658">
        <f t="shared" si="21"/>
        <v>282209.97117999999</v>
      </c>
      <c r="V39" s="660">
        <f t="shared" si="22"/>
        <v>3.6346340937896189</v>
      </c>
      <c r="W39" s="658">
        <v>0</v>
      </c>
      <c r="X39" s="658">
        <f t="shared" si="23"/>
        <v>286238.69099999999</v>
      </c>
      <c r="Y39" s="658">
        <v>0</v>
      </c>
      <c r="Z39" s="658">
        <v>215000</v>
      </c>
    </row>
    <row r="40" spans="1:26" x14ac:dyDescent="0.25">
      <c r="A40" s="59">
        <f t="shared" si="2"/>
        <v>44286</v>
      </c>
      <c r="B40" s="652" t="str">
        <f>+asset_level_drivers!$B$1</f>
        <v>Farmar</v>
      </c>
      <c r="C40" s="653">
        <v>4873.7112500000003</v>
      </c>
      <c r="D40" s="654">
        <v>566.95826999999997</v>
      </c>
      <c r="E40" s="654">
        <v>903.63983999999994</v>
      </c>
      <c r="F40" s="655">
        <f t="shared" si="15"/>
        <v>6344.3093600000002</v>
      </c>
      <c r="G40" s="654">
        <v>1708.32554</v>
      </c>
      <c r="H40" s="654">
        <f t="shared" si="16"/>
        <v>8052.6349</v>
      </c>
      <c r="I40" s="654">
        <v>-334.37079999999997</v>
      </c>
      <c r="J40" s="654">
        <v>-105.64735</v>
      </c>
      <c r="K40" s="654">
        <f t="shared" si="17"/>
        <v>-440.01814999999999</v>
      </c>
      <c r="L40" s="654">
        <v>-1267.99278</v>
      </c>
      <c r="M40" s="654"/>
      <c r="N40" s="654">
        <f t="shared" si="12"/>
        <v>-637.42027999999993</v>
      </c>
      <c r="O40" s="654">
        <v>8646.2242100000003</v>
      </c>
      <c r="P40" s="654">
        <v>-1420.6538600000001</v>
      </c>
      <c r="Q40" s="654">
        <f t="shared" si="18"/>
        <v>78584.469020000019</v>
      </c>
      <c r="R40" s="654">
        <f t="shared" ref="R40" si="24">293000-90000</f>
        <v>203000</v>
      </c>
      <c r="S40" s="654">
        <v>90000</v>
      </c>
      <c r="T40" s="654">
        <v>13708.722</v>
      </c>
      <c r="U40" s="654">
        <f>R40+S40-T40</f>
        <v>279291.27799999999</v>
      </c>
      <c r="V40" s="656">
        <v>3.47</v>
      </c>
      <c r="W40" s="654">
        <v>0</v>
      </c>
      <c r="X40" s="654">
        <f>+X39</f>
        <v>286238.69099999999</v>
      </c>
      <c r="Y40" s="654">
        <v>0</v>
      </c>
      <c r="Z40" s="654">
        <v>215000</v>
      </c>
    </row>
    <row r="41" spans="1:26" x14ac:dyDescent="0.25">
      <c r="O41" s="88"/>
      <c r="P41" s="88"/>
      <c r="R41" s="83"/>
    </row>
    <row r="42" spans="1:26" x14ac:dyDescent="0.25">
      <c r="O42" s="88"/>
      <c r="P42" s="88"/>
      <c r="Q42" s="88"/>
      <c r="R42" s="767"/>
    </row>
    <row r="43" spans="1:26" x14ac:dyDescent="0.25">
      <c r="O43" s="88"/>
      <c r="P43" s="83"/>
      <c r="Q43" s="88"/>
      <c r="R43" s="83"/>
    </row>
    <row r="44" spans="1:26" x14ac:dyDescent="0.25">
      <c r="O44" s="88"/>
      <c r="P44" s="83"/>
      <c r="Q44" s="88"/>
      <c r="R44" s="83"/>
    </row>
    <row r="45" spans="1:26" x14ac:dyDescent="0.25">
      <c r="O45" s="83"/>
      <c r="P45" s="83"/>
      <c r="Q45" s="88"/>
      <c r="R45" s="88"/>
      <c r="S45" s="88"/>
    </row>
    <row r="46" spans="1:26" x14ac:dyDescent="0.25">
      <c r="O46" s="83"/>
      <c r="P46" s="83"/>
      <c r="Q46" s="83"/>
    </row>
    <row r="47" spans="1:26" x14ac:dyDescent="0.25">
      <c r="O47" s="83"/>
      <c r="P47" s="83"/>
      <c r="Q47" s="83"/>
    </row>
    <row r="48" spans="1:26" x14ac:dyDescent="0.25">
      <c r="O48" s="83"/>
      <c r="P48" s="83"/>
      <c r="Q48" s="83"/>
    </row>
    <row r="49" spans="15:17" x14ac:dyDescent="0.25">
      <c r="O49" s="83"/>
      <c r="P49" s="83"/>
      <c r="Q49" s="83"/>
    </row>
    <row r="50" spans="15:17" x14ac:dyDescent="0.25">
      <c r="P50" s="83"/>
      <c r="Q50" s="83"/>
    </row>
    <row r="51" spans="15:17" x14ac:dyDescent="0.25">
      <c r="P51" s="83"/>
      <c r="Q51" s="83"/>
    </row>
    <row r="52" spans="15:17" x14ac:dyDescent="0.25">
      <c r="P52" s="83"/>
      <c r="Q52" s="83"/>
    </row>
    <row r="53" spans="15:17" x14ac:dyDescent="0.25">
      <c r="P53" s="83"/>
      <c r="Q53" s="83"/>
    </row>
    <row r="54" spans="15:17" x14ac:dyDescent="0.25">
      <c r="P54" s="83"/>
      <c r="Q54" s="83"/>
    </row>
    <row r="55" spans="15:17" x14ac:dyDescent="0.25">
      <c r="P55" s="83"/>
      <c r="Q55" s="83"/>
    </row>
    <row r="56" spans="15:17" x14ac:dyDescent="0.25">
      <c r="P56" s="83"/>
      <c r="Q56" s="83"/>
    </row>
    <row r="57" spans="15:17" x14ac:dyDescent="0.25">
      <c r="P57" s="83"/>
      <c r="Q57" s="83"/>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1D5B7-ABC6-427E-A77F-33845B08C060}">
  <sheetPr codeName="Sheet19">
    <tabColor rgb="FF0066FF"/>
  </sheetPr>
  <dimension ref="A1:Z42"/>
  <sheetViews>
    <sheetView workbookViewId="0"/>
  </sheetViews>
  <sheetFormatPr defaultRowHeight="15" x14ac:dyDescent="0.25"/>
  <cols>
    <col min="1" max="1" width="10.28515625" bestFit="1" customWidth="1"/>
    <col min="2" max="2" width="30.5703125" bestFit="1"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10.57031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
        <v>883</v>
      </c>
      <c r="C2" s="84"/>
      <c r="D2" s="63"/>
      <c r="E2" s="63"/>
      <c r="F2" s="85"/>
      <c r="G2" s="63"/>
      <c r="H2" s="63"/>
      <c r="I2" s="63"/>
      <c r="J2" s="63"/>
      <c r="K2" s="63"/>
      <c r="L2" s="63"/>
      <c r="M2" s="63"/>
      <c r="N2" s="63"/>
      <c r="O2" s="63">
        <v>0</v>
      </c>
      <c r="P2" s="63"/>
      <c r="Q2" s="63"/>
      <c r="R2" s="63">
        <v>0</v>
      </c>
      <c r="S2" s="63">
        <v>0</v>
      </c>
      <c r="T2" s="63">
        <v>0</v>
      </c>
      <c r="U2" s="64">
        <v>0</v>
      </c>
      <c r="V2" s="65">
        <v>0</v>
      </c>
      <c r="W2" s="63">
        <v>0</v>
      </c>
      <c r="X2" s="63">
        <v>0</v>
      </c>
      <c r="Y2" s="63">
        <v>0</v>
      </c>
      <c r="Z2" s="63"/>
    </row>
    <row r="3" spans="1:26" x14ac:dyDescent="0.25">
      <c r="A3" s="59">
        <f t="shared" ref="A3:A40" si="0">+EOMONTH(A2,1)</f>
        <v>43159</v>
      </c>
      <c r="B3" s="67" t="s">
        <v>883</v>
      </c>
      <c r="C3" s="86"/>
      <c r="D3" s="70"/>
      <c r="E3" s="70"/>
      <c r="F3" s="87"/>
      <c r="G3" s="70"/>
      <c r="H3" s="70"/>
      <c r="I3" s="70"/>
      <c r="J3" s="70"/>
      <c r="K3" s="70"/>
      <c r="L3" s="70"/>
      <c r="M3" s="70"/>
      <c r="N3" s="70"/>
      <c r="O3" s="70">
        <v>0</v>
      </c>
      <c r="P3" s="70"/>
      <c r="Q3" s="70"/>
      <c r="R3" s="70">
        <v>0</v>
      </c>
      <c r="S3" s="70">
        <v>0</v>
      </c>
      <c r="T3" s="70">
        <v>0</v>
      </c>
      <c r="U3" s="71">
        <v>0</v>
      </c>
      <c r="V3" s="72">
        <v>0</v>
      </c>
      <c r="W3" s="70">
        <v>0</v>
      </c>
      <c r="X3" s="70">
        <v>0</v>
      </c>
      <c r="Y3" s="70">
        <v>0</v>
      </c>
      <c r="Z3" s="70"/>
    </row>
    <row r="4" spans="1:26" x14ac:dyDescent="0.25">
      <c r="A4" s="59">
        <f t="shared" si="0"/>
        <v>43190</v>
      </c>
      <c r="B4" s="60" t="s">
        <v>883</v>
      </c>
      <c r="C4" s="84"/>
      <c r="D4" s="63"/>
      <c r="E4" s="63"/>
      <c r="F4" s="85"/>
      <c r="G4" s="63"/>
      <c r="H4" s="63"/>
      <c r="I4" s="63"/>
      <c r="J4" s="63"/>
      <c r="K4" s="63"/>
      <c r="L4" s="63"/>
      <c r="M4" s="63"/>
      <c r="N4" s="63"/>
      <c r="O4" s="63">
        <v>0</v>
      </c>
      <c r="P4" s="63"/>
      <c r="Q4" s="63">
        <v>0</v>
      </c>
      <c r="R4" s="63">
        <v>0</v>
      </c>
      <c r="S4" s="63">
        <v>0</v>
      </c>
      <c r="T4" s="63">
        <v>0</v>
      </c>
      <c r="U4" s="64">
        <v>0</v>
      </c>
      <c r="V4" s="65">
        <v>0</v>
      </c>
      <c r="W4" s="63">
        <v>0</v>
      </c>
      <c r="X4" s="63">
        <v>0</v>
      </c>
      <c r="Y4" s="63">
        <v>0</v>
      </c>
      <c r="Z4" s="63"/>
    </row>
    <row r="5" spans="1:26" x14ac:dyDescent="0.25">
      <c r="A5" s="59">
        <f t="shared" si="0"/>
        <v>43220</v>
      </c>
      <c r="B5" s="67" t="s">
        <v>883</v>
      </c>
      <c r="C5" s="86">
        <v>0</v>
      </c>
      <c r="D5" s="70">
        <v>0</v>
      </c>
      <c r="E5" s="70">
        <v>0</v>
      </c>
      <c r="F5" s="87">
        <v>0</v>
      </c>
      <c r="G5" s="70">
        <v>0</v>
      </c>
      <c r="H5" s="71">
        <f t="shared" ref="H5:H30" si="1">+G5+F5</f>
        <v>0</v>
      </c>
      <c r="I5" s="70">
        <v>0</v>
      </c>
      <c r="J5" s="70">
        <v>0</v>
      </c>
      <c r="K5" s="71">
        <v>0</v>
      </c>
      <c r="L5" s="70">
        <v>0</v>
      </c>
      <c r="M5" s="70"/>
      <c r="N5" s="70">
        <v>0</v>
      </c>
      <c r="O5" s="70">
        <v>0</v>
      </c>
      <c r="P5" s="70">
        <v>0</v>
      </c>
      <c r="Q5" s="70">
        <v>0</v>
      </c>
      <c r="R5" s="70">
        <v>0</v>
      </c>
      <c r="S5" s="70">
        <v>0</v>
      </c>
      <c r="T5" s="70">
        <v>0</v>
      </c>
      <c r="U5" s="71">
        <v>0</v>
      </c>
      <c r="V5" s="72">
        <v>0</v>
      </c>
      <c r="W5" s="70">
        <v>0</v>
      </c>
      <c r="X5" s="70">
        <v>0</v>
      </c>
      <c r="Y5" s="70">
        <v>0</v>
      </c>
      <c r="Z5" s="70">
        <v>0</v>
      </c>
    </row>
    <row r="6" spans="1:26" x14ac:dyDescent="0.25">
      <c r="A6" s="59">
        <f t="shared" si="0"/>
        <v>43251</v>
      </c>
      <c r="B6" s="60" t="s">
        <v>883</v>
      </c>
      <c r="C6" s="84">
        <v>0</v>
      </c>
      <c r="D6" s="63">
        <v>0</v>
      </c>
      <c r="E6" s="63">
        <v>0</v>
      </c>
      <c r="F6" s="85">
        <v>0</v>
      </c>
      <c r="G6" s="63">
        <v>0</v>
      </c>
      <c r="H6" s="64">
        <f t="shared" si="1"/>
        <v>0</v>
      </c>
      <c r="I6" s="63">
        <v>0</v>
      </c>
      <c r="J6" s="63">
        <v>0</v>
      </c>
      <c r="K6" s="64">
        <v>0</v>
      </c>
      <c r="L6" s="63">
        <v>0</v>
      </c>
      <c r="M6" s="63"/>
      <c r="N6" s="63">
        <v>0</v>
      </c>
      <c r="O6" s="63">
        <v>0</v>
      </c>
      <c r="P6" s="63">
        <v>0</v>
      </c>
      <c r="Q6" s="63">
        <v>0</v>
      </c>
      <c r="R6" s="63">
        <v>0</v>
      </c>
      <c r="S6" s="63">
        <v>0</v>
      </c>
      <c r="T6" s="63">
        <v>0</v>
      </c>
      <c r="U6" s="64">
        <v>0</v>
      </c>
      <c r="V6" s="65">
        <v>0</v>
      </c>
      <c r="W6" s="63">
        <v>0</v>
      </c>
      <c r="X6" s="63">
        <v>0</v>
      </c>
      <c r="Y6" s="63">
        <v>0</v>
      </c>
      <c r="Z6" s="63">
        <v>0</v>
      </c>
    </row>
    <row r="7" spans="1:26" x14ac:dyDescent="0.25">
      <c r="A7" s="59">
        <f t="shared" si="0"/>
        <v>43281</v>
      </c>
      <c r="B7" s="67" t="s">
        <v>883</v>
      </c>
      <c r="C7" s="86">
        <v>0</v>
      </c>
      <c r="D7" s="70">
        <v>0</v>
      </c>
      <c r="E7" s="70">
        <v>0</v>
      </c>
      <c r="F7" s="87">
        <v>0</v>
      </c>
      <c r="G7" s="70">
        <v>0</v>
      </c>
      <c r="H7" s="71">
        <f t="shared" si="1"/>
        <v>0</v>
      </c>
      <c r="I7" s="70">
        <v>0</v>
      </c>
      <c r="J7" s="70">
        <v>0</v>
      </c>
      <c r="K7" s="71">
        <v>0</v>
      </c>
      <c r="L7" s="70">
        <v>0</v>
      </c>
      <c r="M7" s="70"/>
      <c r="N7" s="70">
        <v>0</v>
      </c>
      <c r="O7" s="70">
        <v>0</v>
      </c>
      <c r="P7" s="70">
        <v>0</v>
      </c>
      <c r="Q7" s="70">
        <v>0</v>
      </c>
      <c r="R7" s="70">
        <v>0</v>
      </c>
      <c r="S7" s="70">
        <v>0</v>
      </c>
      <c r="T7" s="70">
        <v>0</v>
      </c>
      <c r="U7" s="71">
        <v>0</v>
      </c>
      <c r="V7" s="72">
        <v>0</v>
      </c>
      <c r="W7" s="70">
        <v>0</v>
      </c>
      <c r="X7" s="70">
        <v>0</v>
      </c>
      <c r="Y7" s="70">
        <v>0</v>
      </c>
      <c r="Z7" s="70">
        <v>0</v>
      </c>
    </row>
    <row r="8" spans="1:26" x14ac:dyDescent="0.25">
      <c r="A8" s="59">
        <f t="shared" si="0"/>
        <v>43312</v>
      </c>
      <c r="B8" s="60" t="s">
        <v>883</v>
      </c>
      <c r="C8" s="84">
        <v>0</v>
      </c>
      <c r="D8" s="63">
        <v>0</v>
      </c>
      <c r="E8" s="63">
        <v>0</v>
      </c>
      <c r="F8" s="85">
        <v>0</v>
      </c>
      <c r="G8" s="63">
        <v>0</v>
      </c>
      <c r="H8" s="64">
        <f t="shared" si="1"/>
        <v>0</v>
      </c>
      <c r="I8" s="63">
        <v>0</v>
      </c>
      <c r="J8" s="63">
        <v>0</v>
      </c>
      <c r="K8" s="64">
        <v>0</v>
      </c>
      <c r="L8" s="63">
        <v>0</v>
      </c>
      <c r="M8" s="63"/>
      <c r="N8" s="63">
        <v>0</v>
      </c>
      <c r="O8" s="63">
        <v>0</v>
      </c>
      <c r="P8" s="63">
        <v>0</v>
      </c>
      <c r="Q8" s="63">
        <v>0</v>
      </c>
      <c r="R8" s="63">
        <v>0</v>
      </c>
      <c r="S8" s="63">
        <v>0</v>
      </c>
      <c r="T8" s="63">
        <v>0</v>
      </c>
      <c r="U8" s="64">
        <v>0</v>
      </c>
      <c r="V8" s="65">
        <v>0</v>
      </c>
      <c r="W8" s="63">
        <v>0</v>
      </c>
      <c r="X8" s="63">
        <v>0</v>
      </c>
      <c r="Y8" s="63">
        <v>0</v>
      </c>
      <c r="Z8" s="63">
        <v>0</v>
      </c>
    </row>
    <row r="9" spans="1:26" x14ac:dyDescent="0.25">
      <c r="A9" s="59">
        <f t="shared" si="0"/>
        <v>43343</v>
      </c>
      <c r="B9" s="67" t="s">
        <v>883</v>
      </c>
      <c r="C9" s="86">
        <v>0</v>
      </c>
      <c r="D9" s="70">
        <v>0</v>
      </c>
      <c r="E9" s="70">
        <v>0</v>
      </c>
      <c r="F9" s="87">
        <v>0</v>
      </c>
      <c r="G9" s="70">
        <v>0</v>
      </c>
      <c r="H9" s="71">
        <f t="shared" si="1"/>
        <v>0</v>
      </c>
      <c r="I9" s="70">
        <v>0</v>
      </c>
      <c r="J9" s="70">
        <v>0</v>
      </c>
      <c r="K9" s="71">
        <v>0</v>
      </c>
      <c r="L9" s="70">
        <v>0</v>
      </c>
      <c r="M9" s="70"/>
      <c r="N9" s="70">
        <v>0</v>
      </c>
      <c r="O9" s="70">
        <v>0</v>
      </c>
      <c r="P9" s="70">
        <v>0</v>
      </c>
      <c r="Q9" s="70">
        <v>0</v>
      </c>
      <c r="R9" s="70">
        <v>0</v>
      </c>
      <c r="S9" s="70">
        <v>0</v>
      </c>
      <c r="T9" s="70">
        <v>0</v>
      </c>
      <c r="U9" s="71">
        <v>0</v>
      </c>
      <c r="V9" s="72">
        <v>0</v>
      </c>
      <c r="W9" s="70">
        <v>0</v>
      </c>
      <c r="X9" s="70">
        <v>0</v>
      </c>
      <c r="Y9" s="70">
        <v>0</v>
      </c>
      <c r="Z9" s="70">
        <v>0</v>
      </c>
    </row>
    <row r="10" spans="1:26" x14ac:dyDescent="0.25">
      <c r="A10" s="59">
        <f t="shared" si="0"/>
        <v>43373</v>
      </c>
      <c r="B10" s="60" t="s">
        <v>883</v>
      </c>
      <c r="C10" s="84">
        <v>0</v>
      </c>
      <c r="D10" s="63">
        <v>0</v>
      </c>
      <c r="E10" s="63">
        <v>0</v>
      </c>
      <c r="F10" s="85">
        <v>0</v>
      </c>
      <c r="G10" s="63">
        <v>0</v>
      </c>
      <c r="H10" s="64">
        <f t="shared" si="1"/>
        <v>0</v>
      </c>
      <c r="I10" s="63">
        <v>0</v>
      </c>
      <c r="J10" s="63">
        <v>0</v>
      </c>
      <c r="K10" s="64">
        <v>0</v>
      </c>
      <c r="L10" s="63">
        <v>0</v>
      </c>
      <c r="M10" s="63"/>
      <c r="N10" s="63">
        <v>0</v>
      </c>
      <c r="O10" s="63">
        <v>0</v>
      </c>
      <c r="P10" s="63">
        <v>0</v>
      </c>
      <c r="Q10" s="63">
        <v>0</v>
      </c>
      <c r="R10" s="63">
        <v>0</v>
      </c>
      <c r="S10" s="63">
        <v>0</v>
      </c>
      <c r="T10" s="63">
        <v>0</v>
      </c>
      <c r="U10" s="64">
        <v>0</v>
      </c>
      <c r="V10" s="65">
        <v>0</v>
      </c>
      <c r="W10" s="63">
        <v>0</v>
      </c>
      <c r="X10" s="63">
        <v>0</v>
      </c>
      <c r="Y10" s="63">
        <v>0</v>
      </c>
      <c r="Z10" s="63">
        <v>0</v>
      </c>
    </row>
    <row r="11" spans="1:26" x14ac:dyDescent="0.25">
      <c r="A11" s="59">
        <f t="shared" si="0"/>
        <v>43404</v>
      </c>
      <c r="B11" s="67" t="s">
        <v>883</v>
      </c>
      <c r="C11" s="86">
        <v>0</v>
      </c>
      <c r="D11" s="70">
        <v>0</v>
      </c>
      <c r="E11" s="70">
        <v>0</v>
      </c>
      <c r="F11" s="87">
        <v>0</v>
      </c>
      <c r="G11" s="70">
        <v>0</v>
      </c>
      <c r="H11" s="71">
        <f t="shared" si="1"/>
        <v>0</v>
      </c>
      <c r="I11" s="70">
        <v>0</v>
      </c>
      <c r="J11" s="70">
        <v>0</v>
      </c>
      <c r="K11" s="71">
        <v>0</v>
      </c>
      <c r="L11" s="70">
        <v>0</v>
      </c>
      <c r="M11" s="70"/>
      <c r="N11" s="70">
        <v>0</v>
      </c>
      <c r="O11" s="70">
        <v>0</v>
      </c>
      <c r="P11" s="70">
        <v>0</v>
      </c>
      <c r="Q11" s="70">
        <v>0</v>
      </c>
      <c r="R11" s="70">
        <v>0</v>
      </c>
      <c r="S11" s="70">
        <v>0</v>
      </c>
      <c r="T11" s="70">
        <v>0</v>
      </c>
      <c r="U11" s="71">
        <v>0</v>
      </c>
      <c r="V11" s="72">
        <v>0</v>
      </c>
      <c r="W11" s="70">
        <v>0</v>
      </c>
      <c r="X11" s="70">
        <v>0</v>
      </c>
      <c r="Y11" s="70">
        <v>0</v>
      </c>
      <c r="Z11" s="70">
        <v>0</v>
      </c>
    </row>
    <row r="12" spans="1:26" x14ac:dyDescent="0.25">
      <c r="A12" s="59">
        <f t="shared" si="0"/>
        <v>43434</v>
      </c>
      <c r="B12" s="60" t="s">
        <v>883</v>
      </c>
      <c r="C12" s="84">
        <v>0</v>
      </c>
      <c r="D12" s="63">
        <v>0</v>
      </c>
      <c r="E12" s="63">
        <v>0</v>
      </c>
      <c r="F12" s="85">
        <v>0</v>
      </c>
      <c r="G12" s="63">
        <v>0</v>
      </c>
      <c r="H12" s="64">
        <f t="shared" si="1"/>
        <v>0</v>
      </c>
      <c r="I12" s="63">
        <v>0</v>
      </c>
      <c r="J12" s="63">
        <v>0</v>
      </c>
      <c r="K12" s="64">
        <v>0</v>
      </c>
      <c r="L12" s="63">
        <v>0</v>
      </c>
      <c r="M12" s="63"/>
      <c r="N12" s="63">
        <v>0</v>
      </c>
      <c r="O12" s="63">
        <v>0</v>
      </c>
      <c r="P12" s="63">
        <v>0</v>
      </c>
      <c r="Q12" s="63">
        <v>0</v>
      </c>
      <c r="R12" s="63">
        <v>0</v>
      </c>
      <c r="S12" s="63">
        <v>0</v>
      </c>
      <c r="T12" s="63">
        <v>0</v>
      </c>
      <c r="U12" s="64">
        <v>0</v>
      </c>
      <c r="V12" s="65">
        <v>0</v>
      </c>
      <c r="W12" s="63">
        <v>0</v>
      </c>
      <c r="X12" s="63">
        <v>0</v>
      </c>
      <c r="Y12" s="63">
        <v>0</v>
      </c>
      <c r="Z12" s="63">
        <v>0</v>
      </c>
    </row>
    <row r="13" spans="1:26" x14ac:dyDescent="0.25">
      <c r="A13" s="59">
        <f t="shared" si="0"/>
        <v>43465</v>
      </c>
      <c r="B13" s="67" t="s">
        <v>883</v>
      </c>
      <c r="C13" s="86">
        <v>0</v>
      </c>
      <c r="D13" s="70">
        <v>0</v>
      </c>
      <c r="E13" s="70">
        <v>0</v>
      </c>
      <c r="F13" s="87">
        <v>0</v>
      </c>
      <c r="G13" s="70">
        <v>0</v>
      </c>
      <c r="H13" s="71">
        <f t="shared" si="1"/>
        <v>0</v>
      </c>
      <c r="I13" s="70">
        <v>0</v>
      </c>
      <c r="J13" s="70">
        <v>0</v>
      </c>
      <c r="K13" s="71">
        <v>0</v>
      </c>
      <c r="L13" s="70">
        <v>0</v>
      </c>
      <c r="M13" s="70"/>
      <c r="N13" s="70">
        <v>0</v>
      </c>
      <c r="O13" s="70">
        <v>0</v>
      </c>
      <c r="P13" s="70">
        <v>0</v>
      </c>
      <c r="Q13" s="70">
        <v>0</v>
      </c>
      <c r="R13" s="70">
        <v>0</v>
      </c>
      <c r="S13" s="70">
        <v>0</v>
      </c>
      <c r="T13" s="70">
        <v>0</v>
      </c>
      <c r="U13" s="71">
        <v>0</v>
      </c>
      <c r="V13" s="72">
        <v>0</v>
      </c>
      <c r="W13" s="70">
        <v>0</v>
      </c>
      <c r="X13" s="70">
        <v>0</v>
      </c>
      <c r="Y13" s="70">
        <v>0</v>
      </c>
      <c r="Z13" s="70">
        <v>0</v>
      </c>
    </row>
    <row r="14" spans="1:26" x14ac:dyDescent="0.25">
      <c r="A14" s="59">
        <f t="shared" si="0"/>
        <v>43496</v>
      </c>
      <c r="B14" s="60" t="s">
        <v>883</v>
      </c>
      <c r="C14" s="84">
        <v>0</v>
      </c>
      <c r="D14" s="63">
        <v>0</v>
      </c>
      <c r="E14" s="63">
        <v>0</v>
      </c>
      <c r="F14" s="85">
        <v>0</v>
      </c>
      <c r="G14" s="63">
        <v>0</v>
      </c>
      <c r="H14" s="64">
        <f t="shared" si="1"/>
        <v>0</v>
      </c>
      <c r="I14" s="63">
        <v>0</v>
      </c>
      <c r="J14" s="63">
        <v>0</v>
      </c>
      <c r="K14" s="64">
        <v>0</v>
      </c>
      <c r="L14" s="63">
        <v>0</v>
      </c>
      <c r="M14" s="63"/>
      <c r="N14" s="63">
        <v>0</v>
      </c>
      <c r="O14" s="63">
        <v>2916.6666666666665</v>
      </c>
      <c r="P14" s="63">
        <v>0</v>
      </c>
      <c r="Q14" s="63">
        <f t="shared" ref="Q14" si="2">SUM(O3:O14)</f>
        <v>2916.6666666666665</v>
      </c>
      <c r="R14" s="63">
        <v>0</v>
      </c>
      <c r="S14" s="63">
        <v>0</v>
      </c>
      <c r="T14" s="63">
        <v>0</v>
      </c>
      <c r="U14" s="64">
        <v>0</v>
      </c>
      <c r="V14" s="65">
        <v>0</v>
      </c>
      <c r="W14" s="63">
        <v>0</v>
      </c>
      <c r="X14" s="63">
        <v>0</v>
      </c>
      <c r="Y14" s="63">
        <v>0</v>
      </c>
      <c r="Z14" s="63">
        <v>0</v>
      </c>
    </row>
    <row r="15" spans="1:26" x14ac:dyDescent="0.25">
      <c r="A15" s="59">
        <f t="shared" si="0"/>
        <v>43524</v>
      </c>
      <c r="B15" s="67" t="s">
        <v>883</v>
      </c>
      <c r="C15" s="86">
        <v>0</v>
      </c>
      <c r="D15" s="70">
        <v>0</v>
      </c>
      <c r="E15" s="70">
        <v>0</v>
      </c>
      <c r="F15" s="87">
        <v>0</v>
      </c>
      <c r="G15" s="70">
        <v>0</v>
      </c>
      <c r="H15" s="71">
        <f t="shared" si="1"/>
        <v>0</v>
      </c>
      <c r="I15" s="70">
        <v>0</v>
      </c>
      <c r="J15" s="70">
        <v>0</v>
      </c>
      <c r="K15" s="71">
        <v>0</v>
      </c>
      <c r="L15" s="70">
        <v>0</v>
      </c>
      <c r="M15" s="70"/>
      <c r="N15" s="70">
        <v>0</v>
      </c>
      <c r="O15" s="70">
        <v>2916.6666666666665</v>
      </c>
      <c r="P15" s="70">
        <v>0</v>
      </c>
      <c r="Q15" s="70">
        <f t="shared" ref="Q15:Q40" si="3">SUM(O4:O15)</f>
        <v>5833.333333333333</v>
      </c>
      <c r="R15" s="70">
        <v>0</v>
      </c>
      <c r="S15" s="70">
        <v>0</v>
      </c>
      <c r="T15" s="70">
        <v>0</v>
      </c>
      <c r="U15" s="71">
        <v>0</v>
      </c>
      <c r="V15" s="72">
        <v>0</v>
      </c>
      <c r="W15" s="70">
        <v>0</v>
      </c>
      <c r="X15" s="70">
        <v>0</v>
      </c>
      <c r="Y15" s="70">
        <v>0</v>
      </c>
      <c r="Z15" s="70">
        <v>0</v>
      </c>
    </row>
    <row r="16" spans="1:26" x14ac:dyDescent="0.25">
      <c r="A16" s="59">
        <f t="shared" si="0"/>
        <v>43555</v>
      </c>
      <c r="B16" s="60" t="s">
        <v>883</v>
      </c>
      <c r="C16" s="84">
        <v>0</v>
      </c>
      <c r="D16" s="63">
        <v>0</v>
      </c>
      <c r="E16" s="63">
        <v>0</v>
      </c>
      <c r="F16" s="85">
        <v>0</v>
      </c>
      <c r="G16" s="63">
        <v>0</v>
      </c>
      <c r="H16" s="64">
        <f t="shared" si="1"/>
        <v>0</v>
      </c>
      <c r="I16" s="63">
        <v>0</v>
      </c>
      <c r="J16" s="63">
        <v>0</v>
      </c>
      <c r="K16" s="64">
        <v>0</v>
      </c>
      <c r="L16" s="63">
        <v>0</v>
      </c>
      <c r="M16" s="63"/>
      <c r="N16" s="63">
        <v>0</v>
      </c>
      <c r="O16" s="63">
        <v>1320</v>
      </c>
      <c r="P16" s="63">
        <v>0</v>
      </c>
      <c r="Q16" s="63">
        <f t="shared" si="3"/>
        <v>7153.333333333333</v>
      </c>
      <c r="R16" s="63">
        <v>0</v>
      </c>
      <c r="S16" s="63">
        <v>0</v>
      </c>
      <c r="T16" s="63">
        <v>0</v>
      </c>
      <c r="U16" s="64">
        <v>0</v>
      </c>
      <c r="V16" s="65">
        <v>0</v>
      </c>
      <c r="W16" s="63">
        <v>0</v>
      </c>
      <c r="X16" s="63">
        <v>0</v>
      </c>
      <c r="Y16" s="63">
        <v>0</v>
      </c>
      <c r="Z16" s="63">
        <v>0</v>
      </c>
    </row>
    <row r="17" spans="1:26" x14ac:dyDescent="0.25">
      <c r="A17" s="59">
        <f t="shared" si="0"/>
        <v>43585</v>
      </c>
      <c r="B17" s="67" t="s">
        <v>883</v>
      </c>
      <c r="C17" s="86">
        <v>0</v>
      </c>
      <c r="D17" s="70">
        <v>0</v>
      </c>
      <c r="E17" s="70">
        <v>0</v>
      </c>
      <c r="F17" s="87">
        <v>0</v>
      </c>
      <c r="G17" s="70">
        <v>0</v>
      </c>
      <c r="H17" s="71">
        <f t="shared" si="1"/>
        <v>0</v>
      </c>
      <c r="I17" s="70">
        <v>0</v>
      </c>
      <c r="J17" s="70">
        <v>0</v>
      </c>
      <c r="K17" s="71">
        <v>0</v>
      </c>
      <c r="L17" s="70">
        <v>0</v>
      </c>
      <c r="M17" s="70"/>
      <c r="N17" s="70">
        <v>0</v>
      </c>
      <c r="O17" s="70">
        <v>1319.9999999999991</v>
      </c>
      <c r="P17" s="70">
        <v>0</v>
      </c>
      <c r="Q17" s="70">
        <f t="shared" si="3"/>
        <v>8473.3333333333321</v>
      </c>
      <c r="R17" s="70">
        <v>0</v>
      </c>
      <c r="S17" s="70">
        <v>0</v>
      </c>
      <c r="T17" s="70">
        <v>0</v>
      </c>
      <c r="U17" s="71">
        <v>0</v>
      </c>
      <c r="V17" s="72">
        <v>0</v>
      </c>
      <c r="W17" s="70">
        <v>0</v>
      </c>
      <c r="X17" s="70">
        <v>0</v>
      </c>
      <c r="Y17" s="70">
        <v>0</v>
      </c>
      <c r="Z17" s="70">
        <v>0</v>
      </c>
    </row>
    <row r="18" spans="1:26" x14ac:dyDescent="0.25">
      <c r="A18" s="59">
        <f t="shared" si="0"/>
        <v>43616</v>
      </c>
      <c r="B18" s="60" t="s">
        <v>883</v>
      </c>
      <c r="C18" s="84">
        <v>0</v>
      </c>
      <c r="D18" s="63">
        <v>0</v>
      </c>
      <c r="E18" s="63">
        <v>0</v>
      </c>
      <c r="F18" s="85">
        <v>0</v>
      </c>
      <c r="G18" s="63">
        <v>0</v>
      </c>
      <c r="H18" s="64">
        <f t="shared" si="1"/>
        <v>0</v>
      </c>
      <c r="I18" s="63">
        <v>0</v>
      </c>
      <c r="J18" s="63">
        <v>0</v>
      </c>
      <c r="K18" s="64">
        <v>0</v>
      </c>
      <c r="L18" s="63">
        <v>0</v>
      </c>
      <c r="M18" s="63"/>
      <c r="N18" s="63">
        <v>0</v>
      </c>
      <c r="O18" s="63">
        <v>1320</v>
      </c>
      <c r="P18" s="63">
        <v>0</v>
      </c>
      <c r="Q18" s="63">
        <f t="shared" si="3"/>
        <v>9793.3333333333321</v>
      </c>
      <c r="R18" s="63">
        <v>0</v>
      </c>
      <c r="S18" s="63">
        <v>0</v>
      </c>
      <c r="T18" s="63">
        <v>0</v>
      </c>
      <c r="U18" s="64">
        <v>0</v>
      </c>
      <c r="V18" s="65">
        <v>0</v>
      </c>
      <c r="W18" s="63">
        <v>0</v>
      </c>
      <c r="X18" s="63">
        <v>0</v>
      </c>
      <c r="Y18" s="63">
        <v>0</v>
      </c>
      <c r="Z18" s="63">
        <v>0</v>
      </c>
    </row>
    <row r="19" spans="1:26" x14ac:dyDescent="0.25">
      <c r="A19" s="59">
        <f t="shared" si="0"/>
        <v>43646</v>
      </c>
      <c r="B19" s="67" t="s">
        <v>883</v>
      </c>
      <c r="C19" s="86">
        <v>0</v>
      </c>
      <c r="D19" s="70">
        <v>0</v>
      </c>
      <c r="E19" s="70">
        <v>0</v>
      </c>
      <c r="F19" s="87">
        <v>0</v>
      </c>
      <c r="G19" s="70">
        <v>0</v>
      </c>
      <c r="H19" s="71">
        <f t="shared" si="1"/>
        <v>0</v>
      </c>
      <c r="I19" s="70">
        <v>0</v>
      </c>
      <c r="J19" s="70">
        <v>0</v>
      </c>
      <c r="K19" s="71">
        <v>0</v>
      </c>
      <c r="L19" s="70">
        <v>0</v>
      </c>
      <c r="M19" s="70"/>
      <c r="N19" s="70">
        <v>0</v>
      </c>
      <c r="O19" s="70">
        <v>1320</v>
      </c>
      <c r="P19" s="70">
        <v>0</v>
      </c>
      <c r="Q19" s="70">
        <f t="shared" si="3"/>
        <v>11113.333333333332</v>
      </c>
      <c r="R19" s="70">
        <v>0</v>
      </c>
      <c r="S19" s="70">
        <v>0</v>
      </c>
      <c r="T19" s="70">
        <v>0</v>
      </c>
      <c r="U19" s="71">
        <v>0</v>
      </c>
      <c r="V19" s="72">
        <v>0</v>
      </c>
      <c r="W19" s="70">
        <v>0</v>
      </c>
      <c r="X19" s="70">
        <v>0</v>
      </c>
      <c r="Y19" s="70">
        <v>0</v>
      </c>
      <c r="Z19" s="70">
        <v>0</v>
      </c>
    </row>
    <row r="20" spans="1:26" x14ac:dyDescent="0.25">
      <c r="A20" s="59">
        <f t="shared" si="0"/>
        <v>43677</v>
      </c>
      <c r="B20" s="60" t="s">
        <v>883</v>
      </c>
      <c r="C20" s="84">
        <v>0</v>
      </c>
      <c r="D20" s="63">
        <v>0</v>
      </c>
      <c r="E20" s="63">
        <v>0</v>
      </c>
      <c r="F20" s="85">
        <v>0</v>
      </c>
      <c r="G20" s="63">
        <v>0</v>
      </c>
      <c r="H20" s="64">
        <f t="shared" si="1"/>
        <v>0</v>
      </c>
      <c r="I20" s="63">
        <v>0</v>
      </c>
      <c r="J20" s="63">
        <v>0</v>
      </c>
      <c r="K20" s="64">
        <v>0</v>
      </c>
      <c r="L20" s="63">
        <v>0</v>
      </c>
      <c r="M20" s="63"/>
      <c r="N20" s="63">
        <v>0</v>
      </c>
      <c r="O20" s="63">
        <v>910.9492555218676</v>
      </c>
      <c r="P20" s="63">
        <v>0</v>
      </c>
      <c r="Q20" s="63">
        <f t="shared" si="3"/>
        <v>12024.2825888552</v>
      </c>
      <c r="R20" s="63">
        <v>0</v>
      </c>
      <c r="S20" s="63">
        <v>0</v>
      </c>
      <c r="T20" s="63">
        <v>0</v>
      </c>
      <c r="U20" s="64">
        <v>0</v>
      </c>
      <c r="V20" s="65">
        <v>0</v>
      </c>
      <c r="W20" s="63">
        <v>0</v>
      </c>
      <c r="X20" s="63">
        <v>0</v>
      </c>
      <c r="Y20" s="63">
        <v>0</v>
      </c>
      <c r="Z20" s="63">
        <v>0</v>
      </c>
    </row>
    <row r="21" spans="1:26" x14ac:dyDescent="0.25">
      <c r="A21" s="59">
        <f t="shared" si="0"/>
        <v>43708</v>
      </c>
      <c r="B21" s="67" t="s">
        <v>883</v>
      </c>
      <c r="C21" s="86">
        <v>0</v>
      </c>
      <c r="D21" s="70">
        <v>0</v>
      </c>
      <c r="E21" s="70">
        <v>0</v>
      </c>
      <c r="F21" s="87">
        <v>0</v>
      </c>
      <c r="G21" s="70">
        <v>0</v>
      </c>
      <c r="H21" s="71">
        <f t="shared" si="1"/>
        <v>0</v>
      </c>
      <c r="I21" s="70">
        <v>0</v>
      </c>
      <c r="J21" s="70">
        <v>0</v>
      </c>
      <c r="K21" s="71">
        <v>0</v>
      </c>
      <c r="L21" s="70">
        <v>0</v>
      </c>
      <c r="M21" s="70"/>
      <c r="N21" s="70">
        <v>0</v>
      </c>
      <c r="O21" s="70">
        <v>469.07286101549653</v>
      </c>
      <c r="P21" s="70">
        <v>0</v>
      </c>
      <c r="Q21" s="70">
        <f t="shared" si="3"/>
        <v>12493.355449870696</v>
      </c>
      <c r="R21" s="70">
        <v>0</v>
      </c>
      <c r="S21" s="70">
        <v>0</v>
      </c>
      <c r="T21" s="70">
        <v>0</v>
      </c>
      <c r="U21" s="71">
        <v>0</v>
      </c>
      <c r="V21" s="72">
        <v>0</v>
      </c>
      <c r="W21" s="70">
        <v>0</v>
      </c>
      <c r="X21" s="70">
        <v>0</v>
      </c>
      <c r="Y21" s="70">
        <v>0</v>
      </c>
      <c r="Z21" s="70">
        <v>0</v>
      </c>
    </row>
    <row r="22" spans="1:26" x14ac:dyDescent="0.25">
      <c r="A22" s="59">
        <f t="shared" si="0"/>
        <v>43738</v>
      </c>
      <c r="B22" s="60" t="s">
        <v>883</v>
      </c>
      <c r="C22" s="84">
        <v>0</v>
      </c>
      <c r="D22" s="63">
        <v>0</v>
      </c>
      <c r="E22" s="63">
        <v>0</v>
      </c>
      <c r="F22" s="85">
        <v>0</v>
      </c>
      <c r="G22" s="63">
        <v>0</v>
      </c>
      <c r="H22" s="64">
        <f t="shared" si="1"/>
        <v>0</v>
      </c>
      <c r="I22" s="63">
        <v>0</v>
      </c>
      <c r="J22" s="63">
        <v>0</v>
      </c>
      <c r="K22" s="64">
        <v>0</v>
      </c>
      <c r="L22" s="63">
        <v>0</v>
      </c>
      <c r="M22" s="63"/>
      <c r="N22" s="63">
        <v>0</v>
      </c>
      <c r="O22" s="63">
        <v>872.64572599152416</v>
      </c>
      <c r="P22" s="63">
        <v>0</v>
      </c>
      <c r="Q22" s="63">
        <f t="shared" si="3"/>
        <v>13366.00117586222</v>
      </c>
      <c r="R22" s="63">
        <v>0</v>
      </c>
      <c r="S22" s="63">
        <v>0</v>
      </c>
      <c r="T22" s="63">
        <v>0</v>
      </c>
      <c r="U22" s="64">
        <v>0</v>
      </c>
      <c r="V22" s="65">
        <v>0</v>
      </c>
      <c r="W22" s="63">
        <v>0</v>
      </c>
      <c r="X22" s="63">
        <v>0</v>
      </c>
      <c r="Y22" s="63">
        <v>0</v>
      </c>
      <c r="Z22" s="63">
        <v>0</v>
      </c>
    </row>
    <row r="23" spans="1:26" x14ac:dyDescent="0.25">
      <c r="A23" s="59">
        <f t="shared" si="0"/>
        <v>43769</v>
      </c>
      <c r="B23" s="67" t="s">
        <v>883</v>
      </c>
      <c r="C23" s="86">
        <v>0</v>
      </c>
      <c r="D23" s="70">
        <v>0</v>
      </c>
      <c r="E23" s="70">
        <v>0</v>
      </c>
      <c r="F23" s="87">
        <v>0</v>
      </c>
      <c r="G23" s="70">
        <v>0</v>
      </c>
      <c r="H23" s="71">
        <f t="shared" si="1"/>
        <v>0</v>
      </c>
      <c r="I23" s="70">
        <v>0</v>
      </c>
      <c r="J23" s="70">
        <v>0</v>
      </c>
      <c r="K23" s="71">
        <v>0</v>
      </c>
      <c r="L23" s="70">
        <v>0</v>
      </c>
      <c r="M23" s="70"/>
      <c r="N23" s="70">
        <v>0</v>
      </c>
      <c r="O23" s="70">
        <v>1308.4817942518202</v>
      </c>
      <c r="P23" s="70">
        <v>0</v>
      </c>
      <c r="Q23" s="70">
        <f t="shared" si="3"/>
        <v>14674.482970114041</v>
      </c>
      <c r="R23" s="70">
        <v>0</v>
      </c>
      <c r="S23" s="70">
        <v>0</v>
      </c>
      <c r="T23" s="70">
        <v>0</v>
      </c>
      <c r="U23" s="71">
        <v>0</v>
      </c>
      <c r="V23" s="72">
        <v>0</v>
      </c>
      <c r="W23" s="70">
        <v>0</v>
      </c>
      <c r="X23" s="70">
        <v>0</v>
      </c>
      <c r="Y23" s="70">
        <v>0</v>
      </c>
      <c r="Z23" s="70">
        <v>0</v>
      </c>
    </row>
    <row r="24" spans="1:26" x14ac:dyDescent="0.25">
      <c r="A24" s="59">
        <f t="shared" si="0"/>
        <v>43799</v>
      </c>
      <c r="B24" s="60" t="s">
        <v>883</v>
      </c>
      <c r="C24" s="84">
        <v>0</v>
      </c>
      <c r="D24" s="63">
        <v>0</v>
      </c>
      <c r="E24" s="63">
        <v>0</v>
      </c>
      <c r="F24" s="85">
        <v>0</v>
      </c>
      <c r="G24" s="63">
        <v>0</v>
      </c>
      <c r="H24" s="64">
        <f t="shared" si="1"/>
        <v>0</v>
      </c>
      <c r="I24" s="63">
        <v>0</v>
      </c>
      <c r="J24" s="63">
        <v>0</v>
      </c>
      <c r="K24" s="64">
        <v>0</v>
      </c>
      <c r="L24" s="63">
        <v>0</v>
      </c>
      <c r="M24" s="63"/>
      <c r="N24" s="63">
        <v>0</v>
      </c>
      <c r="O24" s="63">
        <v>1410.2823042155069</v>
      </c>
      <c r="P24" s="63">
        <v>0</v>
      </c>
      <c r="Q24" s="63">
        <f t="shared" si="3"/>
        <v>16084.765274329548</v>
      </c>
      <c r="R24" s="63">
        <v>0</v>
      </c>
      <c r="S24" s="63">
        <v>0</v>
      </c>
      <c r="T24" s="63">
        <v>0</v>
      </c>
      <c r="U24" s="64">
        <v>0</v>
      </c>
      <c r="V24" s="65">
        <v>0</v>
      </c>
      <c r="W24" s="63">
        <v>0</v>
      </c>
      <c r="X24" s="63">
        <v>0</v>
      </c>
      <c r="Y24" s="63">
        <v>0</v>
      </c>
      <c r="Z24" s="63">
        <v>0</v>
      </c>
    </row>
    <row r="25" spans="1:26" x14ac:dyDescent="0.25">
      <c r="A25" s="59">
        <f t="shared" si="0"/>
        <v>43830</v>
      </c>
      <c r="B25" s="67" t="s">
        <v>883</v>
      </c>
      <c r="C25" s="86">
        <v>0</v>
      </c>
      <c r="D25" s="70">
        <v>0</v>
      </c>
      <c r="E25" s="70">
        <v>0</v>
      </c>
      <c r="F25" s="87">
        <v>0</v>
      </c>
      <c r="G25" s="70">
        <v>0</v>
      </c>
      <c r="H25" s="71">
        <f t="shared" si="1"/>
        <v>0</v>
      </c>
      <c r="I25" s="70">
        <v>0</v>
      </c>
      <c r="J25" s="70">
        <v>0</v>
      </c>
      <c r="K25" s="71">
        <v>0</v>
      </c>
      <c r="L25" s="70">
        <v>0</v>
      </c>
      <c r="M25" s="70"/>
      <c r="N25" s="70">
        <v>0</v>
      </c>
      <c r="O25" s="70">
        <v>1347.0041414542102</v>
      </c>
      <c r="P25" s="70">
        <v>0</v>
      </c>
      <c r="Q25" s="70">
        <f t="shared" si="3"/>
        <v>17431.769415783758</v>
      </c>
      <c r="R25" s="70">
        <v>0</v>
      </c>
      <c r="S25" s="70">
        <v>0</v>
      </c>
      <c r="T25" s="70">
        <v>0</v>
      </c>
      <c r="U25" s="71">
        <v>0</v>
      </c>
      <c r="V25" s="72">
        <v>0</v>
      </c>
      <c r="W25" s="70">
        <v>0</v>
      </c>
      <c r="X25" s="70">
        <v>0</v>
      </c>
      <c r="Y25" s="70">
        <v>0</v>
      </c>
      <c r="Z25" s="70">
        <v>0</v>
      </c>
    </row>
    <row r="26" spans="1:26" x14ac:dyDescent="0.25">
      <c r="A26" s="59">
        <f t="shared" si="0"/>
        <v>43861</v>
      </c>
      <c r="B26" s="60" t="s">
        <v>883</v>
      </c>
      <c r="C26" s="84">
        <v>0</v>
      </c>
      <c r="D26" s="63">
        <v>0</v>
      </c>
      <c r="E26" s="63">
        <v>0</v>
      </c>
      <c r="F26" s="85">
        <v>0</v>
      </c>
      <c r="G26" s="63">
        <v>0</v>
      </c>
      <c r="H26" s="64">
        <f t="shared" si="1"/>
        <v>0</v>
      </c>
      <c r="I26" s="63">
        <v>0</v>
      </c>
      <c r="J26" s="63">
        <v>0</v>
      </c>
      <c r="K26" s="64">
        <v>0</v>
      </c>
      <c r="L26" s="63">
        <v>0</v>
      </c>
      <c r="M26" s="63"/>
      <c r="N26" s="63">
        <v>0</v>
      </c>
      <c r="O26" s="63">
        <v>1019.6138437491868</v>
      </c>
      <c r="P26" s="63">
        <v>0</v>
      </c>
      <c r="Q26" s="63">
        <f t="shared" si="3"/>
        <v>15534.716592866276</v>
      </c>
      <c r="R26" s="63">
        <v>0</v>
      </c>
      <c r="S26" s="63">
        <v>0</v>
      </c>
      <c r="T26" s="63">
        <v>0</v>
      </c>
      <c r="U26" s="64">
        <v>0</v>
      </c>
      <c r="V26" s="65">
        <v>0</v>
      </c>
      <c r="W26" s="63">
        <v>0</v>
      </c>
      <c r="X26" s="63">
        <v>0</v>
      </c>
      <c r="Y26" s="63">
        <v>0</v>
      </c>
      <c r="Z26" s="63">
        <v>0</v>
      </c>
    </row>
    <row r="27" spans="1:26" x14ac:dyDescent="0.25">
      <c r="A27" s="59">
        <f t="shared" si="0"/>
        <v>43890</v>
      </c>
      <c r="B27" s="67" t="s">
        <v>883</v>
      </c>
      <c r="C27" s="86">
        <v>0</v>
      </c>
      <c r="D27" s="70">
        <v>0</v>
      </c>
      <c r="E27" s="70">
        <v>0</v>
      </c>
      <c r="F27" s="87">
        <v>0</v>
      </c>
      <c r="G27" s="70">
        <v>0</v>
      </c>
      <c r="H27" s="71">
        <f t="shared" si="1"/>
        <v>0</v>
      </c>
      <c r="I27" s="70">
        <v>0</v>
      </c>
      <c r="J27" s="70">
        <v>0</v>
      </c>
      <c r="K27" s="71">
        <v>0</v>
      </c>
      <c r="L27" s="70">
        <v>0</v>
      </c>
      <c r="M27" s="70"/>
      <c r="N27" s="70">
        <v>0</v>
      </c>
      <c r="O27" s="70">
        <v>716.75430246674159</v>
      </c>
      <c r="P27" s="70">
        <v>0</v>
      </c>
      <c r="Q27" s="70">
        <f t="shared" si="3"/>
        <v>13334.804228666353</v>
      </c>
      <c r="R27" s="70">
        <v>0</v>
      </c>
      <c r="S27" s="70">
        <v>0</v>
      </c>
      <c r="T27" s="70">
        <v>0</v>
      </c>
      <c r="U27" s="71">
        <v>0</v>
      </c>
      <c r="V27" s="72">
        <v>0</v>
      </c>
      <c r="W27" s="70">
        <v>0</v>
      </c>
      <c r="X27" s="70">
        <v>0</v>
      </c>
      <c r="Y27" s="70">
        <v>0</v>
      </c>
      <c r="Z27" s="70">
        <v>0</v>
      </c>
    </row>
    <row r="28" spans="1:26" x14ac:dyDescent="0.25">
      <c r="A28" s="59">
        <f t="shared" si="0"/>
        <v>43921</v>
      </c>
      <c r="B28" s="60" t="s">
        <v>883</v>
      </c>
      <c r="C28" s="84">
        <v>0</v>
      </c>
      <c r="D28" s="63">
        <v>0</v>
      </c>
      <c r="E28" s="63">
        <v>0</v>
      </c>
      <c r="F28" s="85">
        <v>0</v>
      </c>
      <c r="G28" s="63">
        <v>0</v>
      </c>
      <c r="H28" s="64">
        <f t="shared" si="1"/>
        <v>0</v>
      </c>
      <c r="I28" s="63">
        <v>0</v>
      </c>
      <c r="J28" s="63">
        <v>0</v>
      </c>
      <c r="K28" s="64">
        <v>0</v>
      </c>
      <c r="L28" s="63">
        <v>0</v>
      </c>
      <c r="M28" s="63"/>
      <c r="N28" s="63">
        <v>0</v>
      </c>
      <c r="O28" s="63">
        <v>236.32083708784739</v>
      </c>
      <c r="P28" s="63">
        <v>0</v>
      </c>
      <c r="Q28" s="63">
        <f t="shared" si="3"/>
        <v>12251.1250657542</v>
      </c>
      <c r="R28" s="63">
        <v>0</v>
      </c>
      <c r="S28" s="63">
        <v>0</v>
      </c>
      <c r="T28" s="63">
        <v>0</v>
      </c>
      <c r="U28" s="64">
        <v>0</v>
      </c>
      <c r="V28" s="65">
        <v>0</v>
      </c>
      <c r="W28" s="63">
        <v>0</v>
      </c>
      <c r="X28" s="63">
        <v>0</v>
      </c>
      <c r="Y28" s="63">
        <v>0</v>
      </c>
      <c r="Z28" s="63">
        <v>0</v>
      </c>
    </row>
    <row r="29" spans="1:26" x14ac:dyDescent="0.25">
      <c r="A29" s="768">
        <f t="shared" si="0"/>
        <v>43951</v>
      </c>
      <c r="B29" s="780" t="s">
        <v>883</v>
      </c>
      <c r="C29" s="781">
        <v>0</v>
      </c>
      <c r="D29" s="782">
        <v>0</v>
      </c>
      <c r="E29" s="782">
        <v>0</v>
      </c>
      <c r="F29" s="783">
        <v>0</v>
      </c>
      <c r="G29" s="782">
        <v>0</v>
      </c>
      <c r="H29" s="784">
        <f t="shared" si="1"/>
        <v>0</v>
      </c>
      <c r="I29" s="782">
        <v>0</v>
      </c>
      <c r="J29" s="782">
        <v>0</v>
      </c>
      <c r="K29" s="784">
        <v>0</v>
      </c>
      <c r="L29" s="782">
        <v>0</v>
      </c>
      <c r="M29" s="782"/>
      <c r="N29" s="782">
        <v>0</v>
      </c>
      <c r="O29" s="782">
        <v>60.737637092499426</v>
      </c>
      <c r="P29" s="782">
        <v>0</v>
      </c>
      <c r="Q29" s="782">
        <f t="shared" si="3"/>
        <v>10991.8627028467</v>
      </c>
      <c r="R29" s="782">
        <v>0</v>
      </c>
      <c r="S29" s="782">
        <v>0</v>
      </c>
      <c r="T29" s="782">
        <v>0</v>
      </c>
      <c r="U29" s="784">
        <v>0</v>
      </c>
      <c r="V29" s="785">
        <v>0</v>
      </c>
      <c r="W29" s="782">
        <v>0</v>
      </c>
      <c r="X29" s="782">
        <v>0</v>
      </c>
      <c r="Y29" s="782">
        <v>0</v>
      </c>
      <c r="Z29" s="782">
        <v>0</v>
      </c>
    </row>
    <row r="30" spans="1:26" x14ac:dyDescent="0.25">
      <c r="A30" s="59">
        <f t="shared" si="0"/>
        <v>43982</v>
      </c>
      <c r="B30" s="60" t="s">
        <v>883</v>
      </c>
      <c r="C30" s="84">
        <v>0</v>
      </c>
      <c r="D30" s="63">
        <v>0</v>
      </c>
      <c r="E30" s="63">
        <v>0</v>
      </c>
      <c r="F30" s="85">
        <v>0</v>
      </c>
      <c r="G30" s="63">
        <v>0</v>
      </c>
      <c r="H30" s="64">
        <f t="shared" si="1"/>
        <v>0</v>
      </c>
      <c r="I30" s="63">
        <v>0</v>
      </c>
      <c r="J30" s="63">
        <v>0</v>
      </c>
      <c r="K30" s="64">
        <v>0</v>
      </c>
      <c r="L30" s="63">
        <v>0</v>
      </c>
      <c r="M30" s="63"/>
      <c r="N30" s="63">
        <v>0</v>
      </c>
      <c r="O30" s="63">
        <v>99.399171358780222</v>
      </c>
      <c r="P30" s="63">
        <v>0</v>
      </c>
      <c r="Q30" s="63">
        <f t="shared" si="3"/>
        <v>9771.2618742054801</v>
      </c>
      <c r="R30" s="63">
        <v>0</v>
      </c>
      <c r="S30" s="63">
        <v>0</v>
      </c>
      <c r="T30" s="63">
        <v>0</v>
      </c>
      <c r="U30" s="64">
        <v>0</v>
      </c>
      <c r="V30" s="65">
        <v>0</v>
      </c>
      <c r="W30" s="63">
        <v>0</v>
      </c>
      <c r="X30" s="63">
        <v>0</v>
      </c>
      <c r="Y30" s="63">
        <v>0</v>
      </c>
      <c r="Z30" s="63">
        <v>0</v>
      </c>
    </row>
    <row r="31" spans="1:26" x14ac:dyDescent="0.25">
      <c r="A31" s="59">
        <f t="shared" si="0"/>
        <v>44012</v>
      </c>
      <c r="B31" s="67" t="s">
        <v>883</v>
      </c>
      <c r="C31" s="86">
        <v>0</v>
      </c>
      <c r="D31" s="70">
        <v>0</v>
      </c>
      <c r="E31" s="70">
        <v>0</v>
      </c>
      <c r="F31" s="87">
        <v>0</v>
      </c>
      <c r="G31" s="70">
        <v>0</v>
      </c>
      <c r="H31" s="71"/>
      <c r="I31" s="70">
        <v>0</v>
      </c>
      <c r="J31" s="70">
        <v>0</v>
      </c>
      <c r="K31" s="71">
        <v>0</v>
      </c>
      <c r="L31" s="70">
        <v>0</v>
      </c>
      <c r="M31" s="70"/>
      <c r="N31" s="70">
        <v>0</v>
      </c>
      <c r="O31" s="70">
        <v>519.76499425600377</v>
      </c>
      <c r="P31" s="70">
        <v>0</v>
      </c>
      <c r="Q31" s="70">
        <f t="shared" si="3"/>
        <v>8971.0268684614839</v>
      </c>
      <c r="R31" s="70">
        <v>0</v>
      </c>
      <c r="S31" s="70">
        <v>0</v>
      </c>
      <c r="T31" s="70">
        <v>0</v>
      </c>
      <c r="U31" s="71">
        <v>0</v>
      </c>
      <c r="V31" s="72">
        <v>0</v>
      </c>
      <c r="W31" s="70">
        <v>0</v>
      </c>
      <c r="X31" s="70">
        <v>0</v>
      </c>
      <c r="Y31" s="70">
        <v>0</v>
      </c>
      <c r="Z31" s="70">
        <v>0</v>
      </c>
    </row>
    <row r="32" spans="1:26" x14ac:dyDescent="0.25">
      <c r="A32" s="768">
        <f t="shared" si="0"/>
        <v>44043</v>
      </c>
      <c r="B32" s="774" t="s">
        <v>883</v>
      </c>
      <c r="C32" s="775">
        <v>0</v>
      </c>
      <c r="D32" s="776">
        <v>0</v>
      </c>
      <c r="E32" s="776">
        <v>0</v>
      </c>
      <c r="F32" s="777">
        <v>0</v>
      </c>
      <c r="G32" s="776">
        <v>0</v>
      </c>
      <c r="H32" s="778"/>
      <c r="I32" s="776">
        <v>0</v>
      </c>
      <c r="J32" s="776">
        <v>0</v>
      </c>
      <c r="K32" s="778">
        <v>0</v>
      </c>
      <c r="L32" s="776">
        <v>0</v>
      </c>
      <c r="M32" s="776"/>
      <c r="N32" s="776">
        <v>0</v>
      </c>
      <c r="O32" s="776">
        <v>467.78849483040005</v>
      </c>
      <c r="P32" s="776">
        <v>0</v>
      </c>
      <c r="Q32" s="776">
        <f t="shared" si="3"/>
        <v>8527.8661077700162</v>
      </c>
      <c r="R32" s="776">
        <v>0</v>
      </c>
      <c r="S32" s="776">
        <v>0</v>
      </c>
      <c r="T32" s="776">
        <v>0</v>
      </c>
      <c r="U32" s="778">
        <v>0</v>
      </c>
      <c r="V32" s="779">
        <v>0</v>
      </c>
      <c r="W32" s="776">
        <v>0</v>
      </c>
      <c r="X32" s="776">
        <v>0</v>
      </c>
      <c r="Y32" s="776">
        <v>0</v>
      </c>
      <c r="Z32" s="776">
        <v>0</v>
      </c>
    </row>
    <row r="33" spans="1:26" x14ac:dyDescent="0.25">
      <c r="A33" s="59">
        <f t="shared" si="0"/>
        <v>44074</v>
      </c>
      <c r="B33" s="67" t="s">
        <v>883</v>
      </c>
      <c r="C33" s="86">
        <v>0</v>
      </c>
      <c r="D33" s="70">
        <v>0</v>
      </c>
      <c r="E33" s="70">
        <v>0</v>
      </c>
      <c r="F33" s="87">
        <v>0</v>
      </c>
      <c r="G33" s="70">
        <v>0</v>
      </c>
      <c r="H33" s="71"/>
      <c r="I33" s="70">
        <v>0</v>
      </c>
      <c r="J33" s="70">
        <v>0</v>
      </c>
      <c r="K33" s="71">
        <v>0</v>
      </c>
      <c r="L33" s="70">
        <v>0</v>
      </c>
      <c r="M33" s="70"/>
      <c r="N33" s="70">
        <v>0</v>
      </c>
      <c r="O33" s="70">
        <v>421.00964534735908</v>
      </c>
      <c r="P33" s="70">
        <v>0</v>
      </c>
      <c r="Q33" s="70">
        <f t="shared" si="3"/>
        <v>8479.8028921018795</v>
      </c>
      <c r="R33" s="70">
        <v>0</v>
      </c>
      <c r="S33" s="70">
        <v>0</v>
      </c>
      <c r="T33" s="70">
        <v>0</v>
      </c>
      <c r="U33" s="71">
        <v>0</v>
      </c>
      <c r="V33" s="72">
        <v>0</v>
      </c>
      <c r="W33" s="70">
        <v>0</v>
      </c>
      <c r="X33" s="70">
        <v>0</v>
      </c>
      <c r="Y33" s="70">
        <v>0</v>
      </c>
      <c r="Z33" s="70">
        <v>0</v>
      </c>
    </row>
    <row r="34" spans="1:26" x14ac:dyDescent="0.25">
      <c r="A34" s="59">
        <f t="shared" si="0"/>
        <v>44104</v>
      </c>
      <c r="B34" s="60" t="s">
        <v>883</v>
      </c>
      <c r="C34" s="84">
        <v>0</v>
      </c>
      <c r="D34" s="63">
        <v>0</v>
      </c>
      <c r="E34" s="63">
        <v>0</v>
      </c>
      <c r="F34" s="85">
        <v>0</v>
      </c>
      <c r="G34" s="63">
        <v>0</v>
      </c>
      <c r="H34" s="64"/>
      <c r="I34" s="63">
        <v>0</v>
      </c>
      <c r="J34" s="63">
        <v>0</v>
      </c>
      <c r="K34" s="64">
        <v>0</v>
      </c>
      <c r="L34" s="63">
        <v>0</v>
      </c>
      <c r="M34" s="63"/>
      <c r="N34" s="63">
        <v>0</v>
      </c>
      <c r="O34" s="63">
        <v>324.20115045316834</v>
      </c>
      <c r="P34" s="63">
        <v>0</v>
      </c>
      <c r="Q34" s="63">
        <f t="shared" si="3"/>
        <v>7931.3583165635227</v>
      </c>
      <c r="R34" s="63">
        <v>0</v>
      </c>
      <c r="S34" s="63">
        <v>0</v>
      </c>
      <c r="T34" s="63">
        <v>0</v>
      </c>
      <c r="U34" s="64">
        <v>0</v>
      </c>
      <c r="V34" s="65">
        <v>0</v>
      </c>
      <c r="W34" s="63">
        <v>0</v>
      </c>
      <c r="X34" s="63">
        <v>0</v>
      </c>
      <c r="Y34" s="63">
        <v>0</v>
      </c>
      <c r="Z34" s="63">
        <v>0</v>
      </c>
    </row>
    <row r="35" spans="1:26" x14ac:dyDescent="0.25">
      <c r="A35" s="768">
        <f t="shared" si="0"/>
        <v>44135</v>
      </c>
      <c r="B35" s="769" t="s">
        <v>883</v>
      </c>
      <c r="C35" s="770">
        <v>0</v>
      </c>
      <c r="D35" s="771">
        <v>0</v>
      </c>
      <c r="E35" s="771">
        <v>0</v>
      </c>
      <c r="F35" s="772">
        <v>0</v>
      </c>
      <c r="G35" s="771">
        <v>0</v>
      </c>
      <c r="H35" s="771"/>
      <c r="I35" s="771">
        <v>0</v>
      </c>
      <c r="J35" s="771">
        <v>0</v>
      </c>
      <c r="K35" s="771">
        <v>0</v>
      </c>
      <c r="L35" s="771">
        <v>0</v>
      </c>
      <c r="M35" s="771"/>
      <c r="N35" s="771">
        <v>0</v>
      </c>
      <c r="O35" s="771">
        <v>0</v>
      </c>
      <c r="P35" s="771">
        <v>0</v>
      </c>
      <c r="Q35" s="771">
        <f t="shared" si="3"/>
        <v>6622.8765223117034</v>
      </c>
      <c r="R35" s="771">
        <v>0</v>
      </c>
      <c r="S35" s="771">
        <v>0</v>
      </c>
      <c r="T35" s="771">
        <v>0</v>
      </c>
      <c r="U35" s="771">
        <v>0</v>
      </c>
      <c r="V35" s="773">
        <v>0</v>
      </c>
      <c r="W35" s="771">
        <v>0</v>
      </c>
      <c r="X35" s="771">
        <v>0</v>
      </c>
      <c r="Y35" s="771">
        <v>0</v>
      </c>
      <c r="Z35" s="771">
        <v>0</v>
      </c>
    </row>
    <row r="36" spans="1:26" x14ac:dyDescent="0.25">
      <c r="A36" s="59">
        <f t="shared" si="0"/>
        <v>44165</v>
      </c>
      <c r="B36" s="76" t="s">
        <v>883</v>
      </c>
      <c r="C36" s="657">
        <v>0</v>
      </c>
      <c r="D36" s="658">
        <v>0</v>
      </c>
      <c r="E36" s="658">
        <v>0</v>
      </c>
      <c r="F36" s="659">
        <v>0</v>
      </c>
      <c r="G36" s="658">
        <v>0</v>
      </c>
      <c r="H36" s="658"/>
      <c r="I36" s="658">
        <v>0</v>
      </c>
      <c r="J36" s="658">
        <v>0</v>
      </c>
      <c r="K36" s="658">
        <v>0</v>
      </c>
      <c r="L36" s="658">
        <v>0</v>
      </c>
      <c r="M36" s="658"/>
      <c r="N36" s="658">
        <v>0</v>
      </c>
      <c r="O36" s="658">
        <v>0</v>
      </c>
      <c r="P36" s="658">
        <v>0</v>
      </c>
      <c r="Q36" s="658">
        <f t="shared" si="3"/>
        <v>5212.5942180961965</v>
      </c>
      <c r="R36" s="658">
        <v>0</v>
      </c>
      <c r="S36" s="658">
        <v>0</v>
      </c>
      <c r="T36" s="658">
        <v>0</v>
      </c>
      <c r="U36" s="658">
        <v>0</v>
      </c>
      <c r="V36" s="660">
        <v>0</v>
      </c>
      <c r="W36" s="658">
        <v>0</v>
      </c>
      <c r="X36" s="658">
        <v>0</v>
      </c>
      <c r="Y36" s="658">
        <v>0</v>
      </c>
      <c r="Z36" s="658">
        <v>0</v>
      </c>
    </row>
    <row r="37" spans="1:26" x14ac:dyDescent="0.25">
      <c r="A37" s="59">
        <f t="shared" si="0"/>
        <v>44196</v>
      </c>
      <c r="B37" s="652" t="s">
        <v>883</v>
      </c>
      <c r="C37" s="653">
        <v>0</v>
      </c>
      <c r="D37" s="654">
        <v>0</v>
      </c>
      <c r="E37" s="654">
        <v>0</v>
      </c>
      <c r="F37" s="655">
        <v>0</v>
      </c>
      <c r="G37" s="654">
        <v>0</v>
      </c>
      <c r="H37" s="654"/>
      <c r="I37" s="654">
        <v>0</v>
      </c>
      <c r="J37" s="654">
        <v>0</v>
      </c>
      <c r="K37" s="654">
        <v>0</v>
      </c>
      <c r="L37" s="654">
        <v>0</v>
      </c>
      <c r="M37" s="654"/>
      <c r="N37" s="654">
        <v>0</v>
      </c>
      <c r="O37" s="654">
        <v>4.7748471843078732E-12</v>
      </c>
      <c r="P37" s="654">
        <v>0</v>
      </c>
      <c r="Q37" s="654">
        <f t="shared" si="3"/>
        <v>3865.5900766419909</v>
      </c>
      <c r="R37" s="654">
        <v>0</v>
      </c>
      <c r="S37" s="654">
        <v>0</v>
      </c>
      <c r="T37" s="654">
        <v>0</v>
      </c>
      <c r="U37" s="654">
        <v>0</v>
      </c>
      <c r="V37" s="656">
        <v>0</v>
      </c>
      <c r="W37" s="654">
        <v>0</v>
      </c>
      <c r="X37" s="654">
        <v>0</v>
      </c>
      <c r="Y37" s="654">
        <v>0</v>
      </c>
      <c r="Z37" s="654">
        <v>0</v>
      </c>
    </row>
    <row r="38" spans="1:26" x14ac:dyDescent="0.25">
      <c r="A38" s="768">
        <f t="shared" si="0"/>
        <v>44227</v>
      </c>
      <c r="B38" s="769" t="s">
        <v>883</v>
      </c>
      <c r="C38" s="770">
        <v>0</v>
      </c>
      <c r="D38" s="771">
        <v>0</v>
      </c>
      <c r="E38" s="771">
        <v>0</v>
      </c>
      <c r="F38" s="772">
        <v>0</v>
      </c>
      <c r="G38" s="771">
        <v>0</v>
      </c>
      <c r="H38" s="771"/>
      <c r="I38" s="771">
        <v>0</v>
      </c>
      <c r="J38" s="771">
        <v>0</v>
      </c>
      <c r="K38" s="771">
        <v>0</v>
      </c>
      <c r="L38" s="771">
        <v>0</v>
      </c>
      <c r="M38" s="771"/>
      <c r="N38" s="771">
        <v>0</v>
      </c>
      <c r="O38" s="771">
        <v>-2.8928055826327181E-6</v>
      </c>
      <c r="P38" s="771">
        <v>0</v>
      </c>
      <c r="Q38" s="771">
        <f t="shared" si="3"/>
        <v>2845.9762299999988</v>
      </c>
      <c r="R38" s="771">
        <v>0</v>
      </c>
      <c r="S38" s="771">
        <v>0</v>
      </c>
      <c r="T38" s="771">
        <v>0</v>
      </c>
      <c r="U38" s="771">
        <v>0</v>
      </c>
      <c r="V38" s="773">
        <v>0</v>
      </c>
      <c r="W38" s="771">
        <v>0</v>
      </c>
      <c r="X38" s="771">
        <v>0</v>
      </c>
      <c r="Y38" s="771">
        <v>0</v>
      </c>
      <c r="Z38" s="771">
        <v>0</v>
      </c>
    </row>
    <row r="39" spans="1:26" x14ac:dyDescent="0.25">
      <c r="A39" s="59">
        <f t="shared" si="0"/>
        <v>44255</v>
      </c>
      <c r="B39" s="76" t="s">
        <v>883</v>
      </c>
      <c r="C39" s="657">
        <v>0</v>
      </c>
      <c r="D39" s="658">
        <v>0</v>
      </c>
      <c r="E39" s="658">
        <v>0</v>
      </c>
      <c r="F39" s="659">
        <v>0</v>
      </c>
      <c r="G39" s="658">
        <v>0</v>
      </c>
      <c r="H39" s="658"/>
      <c r="I39" s="658">
        <v>0</v>
      </c>
      <c r="J39" s="658">
        <v>0</v>
      </c>
      <c r="K39" s="658">
        <v>0</v>
      </c>
      <c r="L39" s="658">
        <v>0</v>
      </c>
      <c r="M39" s="658"/>
      <c r="N39" s="658">
        <v>0</v>
      </c>
      <c r="O39" s="658">
        <v>2.4667439220138476E-6</v>
      </c>
      <c r="P39" s="658">
        <v>0</v>
      </c>
      <c r="Q39" s="658">
        <f t="shared" si="3"/>
        <v>2129.2219300000006</v>
      </c>
      <c r="R39" s="658">
        <v>0</v>
      </c>
      <c r="S39" s="658">
        <v>0</v>
      </c>
      <c r="T39" s="658">
        <v>0</v>
      </c>
      <c r="U39" s="658">
        <v>0</v>
      </c>
      <c r="V39" s="660">
        <v>0</v>
      </c>
      <c r="W39" s="658">
        <v>0</v>
      </c>
      <c r="X39" s="658">
        <v>0</v>
      </c>
      <c r="Y39" s="658">
        <v>0</v>
      </c>
      <c r="Z39" s="658">
        <v>0</v>
      </c>
    </row>
    <row r="40" spans="1:26" x14ac:dyDescent="0.25">
      <c r="A40" s="59">
        <f t="shared" si="0"/>
        <v>44286</v>
      </c>
      <c r="B40" s="652" t="s">
        <v>883</v>
      </c>
      <c r="C40" s="653">
        <v>0</v>
      </c>
      <c r="D40" s="654">
        <v>0</v>
      </c>
      <c r="E40" s="654">
        <v>0</v>
      </c>
      <c r="F40" s="655">
        <v>0</v>
      </c>
      <c r="G40" s="654">
        <v>0</v>
      </c>
      <c r="H40" s="654"/>
      <c r="I40" s="654">
        <v>0</v>
      </c>
      <c r="J40" s="654">
        <v>0</v>
      </c>
      <c r="K40" s="654">
        <v>0</v>
      </c>
      <c r="L40" s="654">
        <v>0</v>
      </c>
      <c r="M40" s="654"/>
      <c r="N40" s="654">
        <v>0</v>
      </c>
      <c r="O40" s="654">
        <v>-2.9121523255071224E-6</v>
      </c>
      <c r="P40" s="654">
        <v>0</v>
      </c>
      <c r="Q40" s="654">
        <f t="shared" si="3"/>
        <v>1892.9010900000014</v>
      </c>
      <c r="R40" s="654">
        <v>0</v>
      </c>
      <c r="S40" s="654">
        <v>0</v>
      </c>
      <c r="T40" s="654">
        <v>0</v>
      </c>
      <c r="U40" s="654">
        <v>0</v>
      </c>
      <c r="V40" s="656">
        <v>0</v>
      </c>
      <c r="W40" s="654">
        <v>0</v>
      </c>
      <c r="X40" s="654">
        <v>0</v>
      </c>
      <c r="Y40" s="654">
        <v>0</v>
      </c>
      <c r="Z40" s="654">
        <v>0</v>
      </c>
    </row>
    <row r="42" spans="1:26" x14ac:dyDescent="0.25">
      <c r="Q42" s="654"/>
    </row>
  </sheetData>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606D1-A891-4EEA-A437-2AC999B279B8}">
  <sheetPr codeName="Sheet21">
    <tabColor rgb="FF0066FF"/>
  </sheetPr>
  <dimension ref="A1:Z45"/>
  <sheetViews>
    <sheetView workbookViewId="0"/>
  </sheetViews>
  <sheetFormatPr defaultRowHeight="15" x14ac:dyDescent="0.25"/>
  <cols>
    <col min="1" max="1" width="10.8554687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+asset_level_drivers!$E$1</f>
        <v>Ganador</v>
      </c>
      <c r="C2" s="84"/>
      <c r="D2" s="63"/>
      <c r="E2" s="63"/>
      <c r="F2" s="85"/>
      <c r="G2" s="63"/>
      <c r="H2" s="63"/>
      <c r="I2" s="63"/>
      <c r="J2" s="63"/>
      <c r="K2" s="63"/>
      <c r="L2" s="63"/>
      <c r="M2" s="63"/>
      <c r="N2" s="63"/>
      <c r="O2" s="63">
        <f>+hist_financials_5!O2/2</f>
        <v>0</v>
      </c>
      <c r="P2" s="63"/>
      <c r="Q2" s="63">
        <f>+hist_financials_5!Q2/2</f>
        <v>0</v>
      </c>
      <c r="R2" s="63">
        <v>0</v>
      </c>
      <c r="S2" s="63">
        <v>0</v>
      </c>
      <c r="T2" s="63">
        <v>0</v>
      </c>
      <c r="U2" s="64">
        <v>0</v>
      </c>
      <c r="V2" s="65">
        <v>0</v>
      </c>
      <c r="W2" s="63">
        <v>0</v>
      </c>
      <c r="X2" s="63">
        <v>0</v>
      </c>
      <c r="Y2" s="63">
        <v>0</v>
      </c>
      <c r="Z2" s="63"/>
    </row>
    <row r="3" spans="1:26" x14ac:dyDescent="0.25">
      <c r="A3" s="59">
        <f t="shared" ref="A3:A45" si="0">+EOMONTH(A2,1)</f>
        <v>43159</v>
      </c>
      <c r="B3" s="67" t="str">
        <f>+asset_level_drivers!$E$1</f>
        <v>Ganador</v>
      </c>
      <c r="C3" s="86"/>
      <c r="D3" s="70"/>
      <c r="E3" s="70"/>
      <c r="F3" s="87"/>
      <c r="G3" s="70"/>
      <c r="H3" s="70"/>
      <c r="I3" s="70"/>
      <c r="J3" s="70"/>
      <c r="K3" s="70"/>
      <c r="L3" s="70"/>
      <c r="M3" s="70"/>
      <c r="N3" s="70"/>
      <c r="O3" s="70">
        <f>+hist_financials_5!O3/2</f>
        <v>0</v>
      </c>
      <c r="P3" s="70"/>
      <c r="Q3" s="70">
        <f>+hist_financials_5!Q3/2</f>
        <v>0</v>
      </c>
      <c r="R3" s="70">
        <v>0</v>
      </c>
      <c r="S3" s="70">
        <v>0</v>
      </c>
      <c r="T3" s="70">
        <v>0</v>
      </c>
      <c r="U3" s="71">
        <v>0</v>
      </c>
      <c r="V3" s="72">
        <v>0</v>
      </c>
      <c r="W3" s="70">
        <v>0</v>
      </c>
      <c r="X3" s="70">
        <v>0</v>
      </c>
      <c r="Y3" s="70">
        <v>0</v>
      </c>
      <c r="Z3" s="70"/>
    </row>
    <row r="4" spans="1:26" x14ac:dyDescent="0.25">
      <c r="A4" s="59">
        <f t="shared" si="0"/>
        <v>43190</v>
      </c>
      <c r="B4" s="60" t="str">
        <f>+asset_level_drivers!$E$1</f>
        <v>Ganador</v>
      </c>
      <c r="C4" s="84"/>
      <c r="D4" s="63"/>
      <c r="E4" s="63"/>
      <c r="F4" s="85"/>
      <c r="G4" s="63"/>
      <c r="H4" s="63"/>
      <c r="I4" s="63"/>
      <c r="J4" s="63"/>
      <c r="K4" s="63"/>
      <c r="L4" s="63"/>
      <c r="M4" s="63"/>
      <c r="N4" s="63"/>
      <c r="O4" s="63">
        <f>+hist_financials_5!O4/2</f>
        <v>0</v>
      </c>
      <c r="P4" s="63"/>
      <c r="Q4" s="63">
        <f>+hist_financials_5!Q4/2</f>
        <v>0</v>
      </c>
      <c r="R4" s="63">
        <v>0</v>
      </c>
      <c r="S4" s="63">
        <v>0</v>
      </c>
      <c r="T4" s="63">
        <v>0</v>
      </c>
      <c r="U4" s="64">
        <v>0</v>
      </c>
      <c r="V4" s="65">
        <v>0</v>
      </c>
      <c r="W4" s="63">
        <v>0</v>
      </c>
      <c r="X4" s="63">
        <v>0</v>
      </c>
      <c r="Y4" s="63">
        <v>0</v>
      </c>
      <c r="Z4" s="63"/>
    </row>
    <row r="5" spans="1:26" x14ac:dyDescent="0.25">
      <c r="A5" s="59">
        <f t="shared" si="0"/>
        <v>43220</v>
      </c>
      <c r="B5" s="67" t="str">
        <f>+asset_level_drivers!$E$1</f>
        <v>Ganador</v>
      </c>
      <c r="C5" s="86">
        <v>0</v>
      </c>
      <c r="D5" s="70">
        <v>0</v>
      </c>
      <c r="E5" s="70">
        <v>0</v>
      </c>
      <c r="F5" s="87">
        <v>0</v>
      </c>
      <c r="G5" s="70">
        <v>0</v>
      </c>
      <c r="H5" s="71">
        <f t="shared" ref="H5:H34" si="1">+G5+F5</f>
        <v>0</v>
      </c>
      <c r="I5" s="70">
        <v>0</v>
      </c>
      <c r="J5" s="70">
        <v>0</v>
      </c>
      <c r="K5" s="71">
        <v>0</v>
      </c>
      <c r="L5" s="70">
        <v>0</v>
      </c>
      <c r="M5" s="70"/>
      <c r="N5" s="70">
        <v>0</v>
      </c>
      <c r="O5" s="70">
        <f>+hist_financials_5!O5/2</f>
        <v>0</v>
      </c>
      <c r="P5" s="70">
        <v>0</v>
      </c>
      <c r="Q5" s="70">
        <f>+hist_financials_5!Q5/2</f>
        <v>0</v>
      </c>
      <c r="R5" s="70">
        <v>0</v>
      </c>
      <c r="S5" s="70">
        <v>0</v>
      </c>
      <c r="T5" s="70">
        <v>0</v>
      </c>
      <c r="U5" s="71">
        <v>0</v>
      </c>
      <c r="V5" s="72">
        <v>0</v>
      </c>
      <c r="W5" s="70">
        <v>0</v>
      </c>
      <c r="X5" s="70">
        <v>0</v>
      </c>
      <c r="Y5" s="70">
        <v>0</v>
      </c>
      <c r="Z5" s="70">
        <v>0</v>
      </c>
    </row>
    <row r="6" spans="1:26" x14ac:dyDescent="0.25">
      <c r="A6" s="59">
        <f t="shared" si="0"/>
        <v>43251</v>
      </c>
      <c r="B6" s="60" t="str">
        <f>+asset_level_drivers!$E$1</f>
        <v>Ganador</v>
      </c>
      <c r="C6" s="84">
        <v>0</v>
      </c>
      <c r="D6" s="63">
        <v>0</v>
      </c>
      <c r="E6" s="63">
        <v>0</v>
      </c>
      <c r="F6" s="85">
        <v>0</v>
      </c>
      <c r="G6" s="63">
        <v>0</v>
      </c>
      <c r="H6" s="64">
        <f t="shared" si="1"/>
        <v>0</v>
      </c>
      <c r="I6" s="63">
        <v>0</v>
      </c>
      <c r="J6" s="63">
        <v>0</v>
      </c>
      <c r="K6" s="64">
        <v>0</v>
      </c>
      <c r="L6" s="63">
        <v>0</v>
      </c>
      <c r="M6" s="63"/>
      <c r="N6" s="63">
        <v>0</v>
      </c>
      <c r="O6" s="63">
        <f>+hist_financials_5!O6/2</f>
        <v>0</v>
      </c>
      <c r="P6" s="63">
        <v>0</v>
      </c>
      <c r="Q6" s="63">
        <f>+hist_financials_5!Q6/2</f>
        <v>0</v>
      </c>
      <c r="R6" s="63">
        <v>0</v>
      </c>
      <c r="S6" s="63">
        <v>0</v>
      </c>
      <c r="T6" s="63">
        <v>0</v>
      </c>
      <c r="U6" s="64">
        <v>0</v>
      </c>
      <c r="V6" s="65">
        <v>0</v>
      </c>
      <c r="W6" s="63">
        <v>0</v>
      </c>
      <c r="X6" s="63">
        <v>0</v>
      </c>
      <c r="Y6" s="63">
        <v>0</v>
      </c>
      <c r="Z6" s="63">
        <v>0</v>
      </c>
    </row>
    <row r="7" spans="1:26" x14ac:dyDescent="0.25">
      <c r="A7" s="59">
        <f t="shared" si="0"/>
        <v>43281</v>
      </c>
      <c r="B7" s="67" t="str">
        <f>+asset_level_drivers!$E$1</f>
        <v>Ganador</v>
      </c>
      <c r="C7" s="86">
        <v>0</v>
      </c>
      <c r="D7" s="70">
        <v>0</v>
      </c>
      <c r="E7" s="70">
        <v>0</v>
      </c>
      <c r="F7" s="87">
        <v>0</v>
      </c>
      <c r="G7" s="70">
        <v>0</v>
      </c>
      <c r="H7" s="71">
        <f t="shared" si="1"/>
        <v>0</v>
      </c>
      <c r="I7" s="70">
        <v>0</v>
      </c>
      <c r="J7" s="70">
        <v>0</v>
      </c>
      <c r="K7" s="71">
        <v>0</v>
      </c>
      <c r="L7" s="70">
        <v>0</v>
      </c>
      <c r="M7" s="70"/>
      <c r="N7" s="70">
        <v>0</v>
      </c>
      <c r="O7" s="70">
        <f>+hist_financials_5!O7/2</f>
        <v>0</v>
      </c>
      <c r="P7" s="70">
        <v>0</v>
      </c>
      <c r="Q7" s="70">
        <f>+hist_financials_5!Q7/2</f>
        <v>0</v>
      </c>
      <c r="R7" s="70">
        <v>0</v>
      </c>
      <c r="S7" s="70">
        <v>0</v>
      </c>
      <c r="T7" s="70">
        <v>0</v>
      </c>
      <c r="U7" s="71">
        <v>0</v>
      </c>
      <c r="V7" s="72">
        <v>0</v>
      </c>
      <c r="W7" s="70">
        <v>0</v>
      </c>
      <c r="X7" s="70">
        <v>0</v>
      </c>
      <c r="Y7" s="70">
        <v>0</v>
      </c>
      <c r="Z7" s="70">
        <v>0</v>
      </c>
    </row>
    <row r="8" spans="1:26" x14ac:dyDescent="0.25">
      <c r="A8" s="59">
        <f t="shared" si="0"/>
        <v>43312</v>
      </c>
      <c r="B8" s="60" t="str">
        <f>+asset_level_drivers!$E$1</f>
        <v>Ganador</v>
      </c>
      <c r="C8" s="84">
        <v>0</v>
      </c>
      <c r="D8" s="63">
        <v>0</v>
      </c>
      <c r="E8" s="63">
        <v>0</v>
      </c>
      <c r="F8" s="85">
        <v>0</v>
      </c>
      <c r="G8" s="63">
        <v>0</v>
      </c>
      <c r="H8" s="64">
        <f t="shared" si="1"/>
        <v>0</v>
      </c>
      <c r="I8" s="63">
        <v>0</v>
      </c>
      <c r="J8" s="63">
        <v>0</v>
      </c>
      <c r="K8" s="64">
        <v>0</v>
      </c>
      <c r="L8" s="63">
        <v>0</v>
      </c>
      <c r="M8" s="63"/>
      <c r="N8" s="63">
        <v>0</v>
      </c>
      <c r="O8" s="63">
        <f>+hist_financials_5!O8/2</f>
        <v>0</v>
      </c>
      <c r="P8" s="63">
        <v>0</v>
      </c>
      <c r="Q8" s="63">
        <f>+hist_financials_5!Q8/2</f>
        <v>0</v>
      </c>
      <c r="R8" s="63">
        <v>0</v>
      </c>
      <c r="S8" s="63">
        <v>0</v>
      </c>
      <c r="T8" s="63">
        <v>0</v>
      </c>
      <c r="U8" s="64">
        <v>0</v>
      </c>
      <c r="V8" s="65">
        <v>0</v>
      </c>
      <c r="W8" s="63">
        <v>0</v>
      </c>
      <c r="X8" s="63">
        <v>0</v>
      </c>
      <c r="Y8" s="63">
        <v>0</v>
      </c>
      <c r="Z8" s="63">
        <v>0</v>
      </c>
    </row>
    <row r="9" spans="1:26" x14ac:dyDescent="0.25">
      <c r="A9" s="59">
        <f t="shared" si="0"/>
        <v>43343</v>
      </c>
      <c r="B9" s="67" t="str">
        <f>+asset_level_drivers!$E$1</f>
        <v>Ganador</v>
      </c>
      <c r="C9" s="86">
        <v>0</v>
      </c>
      <c r="D9" s="70">
        <v>0</v>
      </c>
      <c r="E9" s="70">
        <v>0</v>
      </c>
      <c r="F9" s="87">
        <v>0</v>
      </c>
      <c r="G9" s="70">
        <v>0</v>
      </c>
      <c r="H9" s="71">
        <f t="shared" si="1"/>
        <v>0</v>
      </c>
      <c r="I9" s="70">
        <v>0</v>
      </c>
      <c r="J9" s="70">
        <v>0</v>
      </c>
      <c r="K9" s="71">
        <v>0</v>
      </c>
      <c r="L9" s="70">
        <v>0</v>
      </c>
      <c r="M9" s="70"/>
      <c r="N9" s="70">
        <v>0</v>
      </c>
      <c r="O9" s="70">
        <f>+hist_financials_5!O9/2</f>
        <v>0</v>
      </c>
      <c r="P9" s="70">
        <v>0</v>
      </c>
      <c r="Q9" s="70">
        <f>+hist_financials_5!Q9/2</f>
        <v>0</v>
      </c>
      <c r="R9" s="70">
        <v>0</v>
      </c>
      <c r="S9" s="70">
        <v>0</v>
      </c>
      <c r="T9" s="70">
        <v>0</v>
      </c>
      <c r="U9" s="71">
        <v>0</v>
      </c>
      <c r="V9" s="72">
        <v>0</v>
      </c>
      <c r="W9" s="70">
        <v>0</v>
      </c>
      <c r="X9" s="70">
        <v>0</v>
      </c>
      <c r="Y9" s="70">
        <v>0</v>
      </c>
      <c r="Z9" s="70">
        <v>0</v>
      </c>
    </row>
    <row r="10" spans="1:26" x14ac:dyDescent="0.25">
      <c r="A10" s="59">
        <f t="shared" si="0"/>
        <v>43373</v>
      </c>
      <c r="B10" s="60" t="str">
        <f>+asset_level_drivers!$E$1</f>
        <v>Ganador</v>
      </c>
      <c r="C10" s="84">
        <v>0</v>
      </c>
      <c r="D10" s="63">
        <v>0</v>
      </c>
      <c r="E10" s="63">
        <v>0</v>
      </c>
      <c r="F10" s="85">
        <v>0</v>
      </c>
      <c r="G10" s="63">
        <v>0</v>
      </c>
      <c r="H10" s="64">
        <f t="shared" si="1"/>
        <v>0</v>
      </c>
      <c r="I10" s="63">
        <v>0</v>
      </c>
      <c r="J10" s="63">
        <v>0</v>
      </c>
      <c r="K10" s="64">
        <v>0</v>
      </c>
      <c r="L10" s="63">
        <v>0</v>
      </c>
      <c r="M10" s="63"/>
      <c r="N10" s="63">
        <v>0</v>
      </c>
      <c r="O10" s="63">
        <f>+hist_financials_5!O10/2</f>
        <v>0</v>
      </c>
      <c r="P10" s="63">
        <v>0</v>
      </c>
      <c r="Q10" s="63">
        <f>+hist_financials_5!Q10/2</f>
        <v>0</v>
      </c>
      <c r="R10" s="63">
        <v>0</v>
      </c>
      <c r="S10" s="63">
        <v>0</v>
      </c>
      <c r="T10" s="63">
        <v>0</v>
      </c>
      <c r="U10" s="64">
        <v>0</v>
      </c>
      <c r="V10" s="65">
        <v>0</v>
      </c>
      <c r="W10" s="63">
        <v>0</v>
      </c>
      <c r="X10" s="63">
        <v>0</v>
      </c>
      <c r="Y10" s="63">
        <v>0</v>
      </c>
      <c r="Z10" s="63">
        <v>0</v>
      </c>
    </row>
    <row r="11" spans="1:26" x14ac:dyDescent="0.25">
      <c r="A11" s="59">
        <f t="shared" si="0"/>
        <v>43404</v>
      </c>
      <c r="B11" s="67" t="str">
        <f>+asset_level_drivers!$E$1</f>
        <v>Ganador</v>
      </c>
      <c r="C11" s="86">
        <v>0</v>
      </c>
      <c r="D11" s="70">
        <v>0</v>
      </c>
      <c r="E11" s="70">
        <v>0</v>
      </c>
      <c r="F11" s="87">
        <v>0</v>
      </c>
      <c r="G11" s="70">
        <v>0</v>
      </c>
      <c r="H11" s="71">
        <f t="shared" si="1"/>
        <v>0</v>
      </c>
      <c r="I11" s="70">
        <v>0</v>
      </c>
      <c r="J11" s="70">
        <v>0</v>
      </c>
      <c r="K11" s="71">
        <v>0</v>
      </c>
      <c r="L11" s="70">
        <v>0</v>
      </c>
      <c r="M11" s="70"/>
      <c r="N11" s="70">
        <v>0</v>
      </c>
      <c r="O11" s="70">
        <f>+hist_financials_5!O11/2</f>
        <v>0</v>
      </c>
      <c r="P11" s="70">
        <v>0</v>
      </c>
      <c r="Q11" s="70">
        <f>+hist_financials_5!Q11/2</f>
        <v>0</v>
      </c>
      <c r="R11" s="70">
        <v>0</v>
      </c>
      <c r="S11" s="70">
        <v>0</v>
      </c>
      <c r="T11" s="70">
        <v>0</v>
      </c>
      <c r="U11" s="71">
        <v>0</v>
      </c>
      <c r="V11" s="72">
        <v>0</v>
      </c>
      <c r="W11" s="70">
        <v>0</v>
      </c>
      <c r="X11" s="70">
        <v>0</v>
      </c>
      <c r="Y11" s="70">
        <v>0</v>
      </c>
      <c r="Z11" s="70">
        <v>0</v>
      </c>
    </row>
    <row r="12" spans="1:26" x14ac:dyDescent="0.25">
      <c r="A12" s="59">
        <f t="shared" si="0"/>
        <v>43434</v>
      </c>
      <c r="B12" s="60" t="str">
        <f>+asset_level_drivers!$E$1</f>
        <v>Ganador</v>
      </c>
      <c r="C12" s="84">
        <v>0</v>
      </c>
      <c r="D12" s="63">
        <v>0</v>
      </c>
      <c r="E12" s="63">
        <v>0</v>
      </c>
      <c r="F12" s="85">
        <v>0</v>
      </c>
      <c r="G12" s="63">
        <v>0</v>
      </c>
      <c r="H12" s="64">
        <f t="shared" si="1"/>
        <v>0</v>
      </c>
      <c r="I12" s="63">
        <v>0</v>
      </c>
      <c r="J12" s="63">
        <v>0</v>
      </c>
      <c r="K12" s="64">
        <v>0</v>
      </c>
      <c r="L12" s="63">
        <v>0</v>
      </c>
      <c r="M12" s="63"/>
      <c r="N12" s="63">
        <v>0</v>
      </c>
      <c r="O12" s="63">
        <f>+hist_financials_5!O12/2</f>
        <v>0</v>
      </c>
      <c r="P12" s="63">
        <v>0</v>
      </c>
      <c r="Q12" s="63">
        <f>+hist_financials_5!Q12/2</f>
        <v>0</v>
      </c>
      <c r="R12" s="63">
        <v>0</v>
      </c>
      <c r="S12" s="63">
        <v>0</v>
      </c>
      <c r="T12" s="63">
        <v>0</v>
      </c>
      <c r="U12" s="64">
        <v>0</v>
      </c>
      <c r="V12" s="65">
        <v>0</v>
      </c>
      <c r="W12" s="63">
        <v>0</v>
      </c>
      <c r="X12" s="63">
        <v>0</v>
      </c>
      <c r="Y12" s="63">
        <v>0</v>
      </c>
      <c r="Z12" s="63">
        <v>0</v>
      </c>
    </row>
    <row r="13" spans="1:26" x14ac:dyDescent="0.25">
      <c r="A13" s="59">
        <f t="shared" si="0"/>
        <v>43465</v>
      </c>
      <c r="B13" s="67" t="str">
        <f>+asset_level_drivers!$E$1</f>
        <v>Ganador</v>
      </c>
      <c r="C13" s="86">
        <v>0</v>
      </c>
      <c r="D13" s="70">
        <v>0</v>
      </c>
      <c r="E13" s="70">
        <v>0</v>
      </c>
      <c r="F13" s="87">
        <v>0</v>
      </c>
      <c r="G13" s="70">
        <v>0</v>
      </c>
      <c r="H13" s="71">
        <f t="shared" si="1"/>
        <v>0</v>
      </c>
      <c r="I13" s="70">
        <v>0</v>
      </c>
      <c r="J13" s="70">
        <v>0</v>
      </c>
      <c r="K13" s="71">
        <v>0</v>
      </c>
      <c r="L13" s="70">
        <v>0</v>
      </c>
      <c r="M13" s="70"/>
      <c r="N13" s="70">
        <v>0</v>
      </c>
      <c r="O13" s="70">
        <f>+hist_financials_5!O13/2</f>
        <v>0</v>
      </c>
      <c r="P13" s="70">
        <v>0</v>
      </c>
      <c r="Q13" s="70">
        <f>+hist_financials_5!Q13/2</f>
        <v>0</v>
      </c>
      <c r="R13" s="70">
        <v>0</v>
      </c>
      <c r="S13" s="70">
        <v>0</v>
      </c>
      <c r="T13" s="70">
        <v>0</v>
      </c>
      <c r="U13" s="71">
        <v>0</v>
      </c>
      <c r="V13" s="72">
        <v>0</v>
      </c>
      <c r="W13" s="70">
        <v>0</v>
      </c>
      <c r="X13" s="70">
        <v>0</v>
      </c>
      <c r="Y13" s="70">
        <v>0</v>
      </c>
      <c r="Z13" s="70">
        <v>0</v>
      </c>
    </row>
    <row r="14" spans="1:26" x14ac:dyDescent="0.25">
      <c r="A14" s="59">
        <f t="shared" si="0"/>
        <v>43496</v>
      </c>
      <c r="B14" s="60" t="str">
        <f>+asset_level_drivers!$E$1</f>
        <v>Ganador</v>
      </c>
      <c r="C14" s="84">
        <v>0</v>
      </c>
      <c r="D14" s="63">
        <v>0</v>
      </c>
      <c r="E14" s="63">
        <v>0</v>
      </c>
      <c r="F14" s="85">
        <v>0</v>
      </c>
      <c r="G14" s="63">
        <v>0</v>
      </c>
      <c r="H14" s="64">
        <f t="shared" si="1"/>
        <v>0</v>
      </c>
      <c r="I14" s="63">
        <v>0</v>
      </c>
      <c r="J14" s="63">
        <v>0</v>
      </c>
      <c r="K14" s="64">
        <v>0</v>
      </c>
      <c r="L14" s="63">
        <v>0</v>
      </c>
      <c r="M14" s="63"/>
      <c r="N14" s="63">
        <v>0</v>
      </c>
      <c r="O14" s="63">
        <v>312.5</v>
      </c>
      <c r="P14" s="63">
        <v>0</v>
      </c>
      <c r="Q14" s="63">
        <f>+hist_financials_5!Q14/2</f>
        <v>312.5</v>
      </c>
      <c r="R14" s="63">
        <v>0</v>
      </c>
      <c r="S14" s="63">
        <v>0</v>
      </c>
      <c r="T14" s="63">
        <v>0</v>
      </c>
      <c r="U14" s="64">
        <v>0</v>
      </c>
      <c r="V14" s="65">
        <v>0</v>
      </c>
      <c r="W14" s="63">
        <v>0</v>
      </c>
      <c r="X14" s="63">
        <v>0</v>
      </c>
      <c r="Y14" s="63">
        <v>0</v>
      </c>
      <c r="Z14" s="63">
        <v>0</v>
      </c>
    </row>
    <row r="15" spans="1:26" x14ac:dyDescent="0.25">
      <c r="A15" s="59">
        <f t="shared" si="0"/>
        <v>43524</v>
      </c>
      <c r="B15" s="67" t="str">
        <f>+asset_level_drivers!$E$1</f>
        <v>Ganador</v>
      </c>
      <c r="C15" s="86">
        <v>0</v>
      </c>
      <c r="D15" s="70">
        <v>0</v>
      </c>
      <c r="E15" s="70">
        <v>0</v>
      </c>
      <c r="F15" s="87">
        <v>0</v>
      </c>
      <c r="G15" s="70">
        <v>0</v>
      </c>
      <c r="H15" s="71">
        <f t="shared" si="1"/>
        <v>0</v>
      </c>
      <c r="I15" s="70">
        <v>0</v>
      </c>
      <c r="J15" s="70">
        <v>0</v>
      </c>
      <c r="K15" s="71">
        <v>0</v>
      </c>
      <c r="L15" s="70">
        <v>0</v>
      </c>
      <c r="M15" s="70"/>
      <c r="N15" s="70">
        <v>0</v>
      </c>
      <c r="O15" s="70">
        <v>312.5</v>
      </c>
      <c r="P15" s="70">
        <v>0</v>
      </c>
      <c r="Q15" s="70">
        <f>+hist_financials_5!Q15/2</f>
        <v>625</v>
      </c>
      <c r="R15" s="70">
        <v>0</v>
      </c>
      <c r="S15" s="70">
        <v>0</v>
      </c>
      <c r="T15" s="70">
        <v>0</v>
      </c>
      <c r="U15" s="71">
        <v>0</v>
      </c>
      <c r="V15" s="72">
        <v>0</v>
      </c>
      <c r="W15" s="70">
        <v>0</v>
      </c>
      <c r="X15" s="70">
        <v>0</v>
      </c>
      <c r="Y15" s="70">
        <v>0</v>
      </c>
      <c r="Z15" s="70">
        <v>0</v>
      </c>
    </row>
    <row r="16" spans="1:26" x14ac:dyDescent="0.25">
      <c r="A16" s="59">
        <f t="shared" si="0"/>
        <v>43555</v>
      </c>
      <c r="B16" s="60" t="str">
        <f>+asset_level_drivers!$E$1</f>
        <v>Ganador</v>
      </c>
      <c r="C16" s="84">
        <v>0</v>
      </c>
      <c r="D16" s="63">
        <v>0</v>
      </c>
      <c r="E16" s="63">
        <v>0</v>
      </c>
      <c r="F16" s="85">
        <v>0</v>
      </c>
      <c r="G16" s="63">
        <v>0</v>
      </c>
      <c r="H16" s="64">
        <f t="shared" si="1"/>
        <v>0</v>
      </c>
      <c r="I16" s="63">
        <v>0</v>
      </c>
      <c r="J16" s="63">
        <v>0</v>
      </c>
      <c r="K16" s="64">
        <v>0</v>
      </c>
      <c r="L16" s="63">
        <v>0</v>
      </c>
      <c r="M16" s="63"/>
      <c r="N16" s="63">
        <v>0</v>
      </c>
      <c r="O16" s="63">
        <v>312.5</v>
      </c>
      <c r="P16" s="63">
        <v>0</v>
      </c>
      <c r="Q16" s="63">
        <f>+hist_financials_5!Q16/2</f>
        <v>937.5</v>
      </c>
      <c r="R16" s="63">
        <v>0</v>
      </c>
      <c r="S16" s="63">
        <v>0</v>
      </c>
      <c r="T16" s="63">
        <v>0</v>
      </c>
      <c r="U16" s="64">
        <v>0</v>
      </c>
      <c r="V16" s="65">
        <v>0</v>
      </c>
      <c r="W16" s="63">
        <v>0</v>
      </c>
      <c r="X16" s="63">
        <v>0</v>
      </c>
      <c r="Y16" s="63">
        <v>0</v>
      </c>
      <c r="Z16" s="63">
        <v>0</v>
      </c>
    </row>
    <row r="17" spans="1:26" x14ac:dyDescent="0.25">
      <c r="A17" s="59">
        <f t="shared" si="0"/>
        <v>43585</v>
      </c>
      <c r="B17" s="67" t="str">
        <f>+asset_level_drivers!$E$1</f>
        <v>Ganador</v>
      </c>
      <c r="C17" s="86">
        <v>0</v>
      </c>
      <c r="D17" s="70">
        <v>0</v>
      </c>
      <c r="E17" s="70">
        <v>0</v>
      </c>
      <c r="F17" s="87">
        <v>0</v>
      </c>
      <c r="G17" s="70">
        <v>0</v>
      </c>
      <c r="H17" s="71">
        <f t="shared" si="1"/>
        <v>0</v>
      </c>
      <c r="I17" s="70">
        <v>0</v>
      </c>
      <c r="J17" s="70">
        <v>0</v>
      </c>
      <c r="K17" s="71">
        <v>0</v>
      </c>
      <c r="L17" s="70">
        <v>0</v>
      </c>
      <c r="M17" s="70"/>
      <c r="N17" s="70">
        <v>0</v>
      </c>
      <c r="O17" s="70">
        <v>312.5</v>
      </c>
      <c r="P17" s="70">
        <v>0</v>
      </c>
      <c r="Q17" s="70">
        <f>+hist_financials_5!Q17/2</f>
        <v>1250</v>
      </c>
      <c r="R17" s="70">
        <v>0</v>
      </c>
      <c r="S17" s="70">
        <v>0</v>
      </c>
      <c r="T17" s="70">
        <v>0</v>
      </c>
      <c r="U17" s="71">
        <v>0</v>
      </c>
      <c r="V17" s="72">
        <v>0</v>
      </c>
      <c r="W17" s="70">
        <v>0</v>
      </c>
      <c r="X17" s="70">
        <v>0</v>
      </c>
      <c r="Y17" s="70">
        <v>0</v>
      </c>
      <c r="Z17" s="70">
        <v>0</v>
      </c>
    </row>
    <row r="18" spans="1:26" x14ac:dyDescent="0.25">
      <c r="A18" s="59">
        <f t="shared" si="0"/>
        <v>43616</v>
      </c>
      <c r="B18" s="60" t="str">
        <f>+asset_level_drivers!$E$1</f>
        <v>Ganador</v>
      </c>
      <c r="C18" s="84">
        <v>0</v>
      </c>
      <c r="D18" s="63">
        <v>0</v>
      </c>
      <c r="E18" s="63">
        <v>0</v>
      </c>
      <c r="F18" s="85">
        <v>0</v>
      </c>
      <c r="G18" s="63">
        <v>0</v>
      </c>
      <c r="H18" s="64">
        <f t="shared" si="1"/>
        <v>0</v>
      </c>
      <c r="I18" s="63">
        <v>0</v>
      </c>
      <c r="J18" s="63">
        <v>0</v>
      </c>
      <c r="K18" s="64">
        <v>0</v>
      </c>
      <c r="L18" s="63">
        <v>0</v>
      </c>
      <c r="M18" s="63"/>
      <c r="N18" s="63">
        <v>0</v>
      </c>
      <c r="O18" s="63">
        <v>312.5</v>
      </c>
      <c r="P18" s="63">
        <v>0</v>
      </c>
      <c r="Q18" s="63">
        <f>+hist_financials_5!Q18/2</f>
        <v>1562.5</v>
      </c>
      <c r="R18" s="63">
        <v>0</v>
      </c>
      <c r="S18" s="63">
        <v>0</v>
      </c>
      <c r="T18" s="63">
        <v>0</v>
      </c>
      <c r="U18" s="64">
        <v>0</v>
      </c>
      <c r="V18" s="65">
        <v>0</v>
      </c>
      <c r="W18" s="63">
        <v>0</v>
      </c>
      <c r="X18" s="63">
        <v>0</v>
      </c>
      <c r="Y18" s="63">
        <v>0</v>
      </c>
      <c r="Z18" s="63">
        <v>0</v>
      </c>
    </row>
    <row r="19" spans="1:26" x14ac:dyDescent="0.25">
      <c r="A19" s="59">
        <f t="shared" si="0"/>
        <v>43646</v>
      </c>
      <c r="B19" s="67" t="str">
        <f>+asset_level_drivers!$E$1</f>
        <v>Ganador</v>
      </c>
      <c r="C19" s="86">
        <v>0</v>
      </c>
      <c r="D19" s="70">
        <v>0</v>
      </c>
      <c r="E19" s="70">
        <v>0</v>
      </c>
      <c r="F19" s="87">
        <v>0</v>
      </c>
      <c r="G19" s="70">
        <v>0</v>
      </c>
      <c r="H19" s="71">
        <f t="shared" si="1"/>
        <v>0</v>
      </c>
      <c r="I19" s="70">
        <v>0</v>
      </c>
      <c r="J19" s="70">
        <v>0</v>
      </c>
      <c r="K19" s="71">
        <v>0</v>
      </c>
      <c r="L19" s="70">
        <v>0</v>
      </c>
      <c r="M19" s="70"/>
      <c r="N19" s="70">
        <v>0</v>
      </c>
      <c r="O19" s="70">
        <v>312.5</v>
      </c>
      <c r="P19" s="70">
        <v>0</v>
      </c>
      <c r="Q19" s="70">
        <f>+hist_financials_5!Q19/2</f>
        <v>1875</v>
      </c>
      <c r="R19" s="70">
        <v>0</v>
      </c>
      <c r="S19" s="70">
        <v>0</v>
      </c>
      <c r="T19" s="70">
        <v>0</v>
      </c>
      <c r="U19" s="71">
        <v>0</v>
      </c>
      <c r="V19" s="72">
        <v>0</v>
      </c>
      <c r="W19" s="70">
        <v>0</v>
      </c>
      <c r="X19" s="70">
        <v>0</v>
      </c>
      <c r="Y19" s="70">
        <v>0</v>
      </c>
      <c r="Z19" s="70">
        <v>0</v>
      </c>
    </row>
    <row r="20" spans="1:26" x14ac:dyDescent="0.25">
      <c r="A20" s="59">
        <f t="shared" si="0"/>
        <v>43677</v>
      </c>
      <c r="B20" s="60" t="str">
        <f>+asset_level_drivers!$E$1</f>
        <v>Ganador</v>
      </c>
      <c r="C20" s="84">
        <v>0</v>
      </c>
      <c r="D20" s="63">
        <v>0</v>
      </c>
      <c r="E20" s="63">
        <v>0</v>
      </c>
      <c r="F20" s="85">
        <v>0</v>
      </c>
      <c r="G20" s="63">
        <v>0</v>
      </c>
      <c r="H20" s="64">
        <f t="shared" si="1"/>
        <v>0</v>
      </c>
      <c r="I20" s="63">
        <v>0</v>
      </c>
      <c r="J20" s="63">
        <v>0</v>
      </c>
      <c r="K20" s="64">
        <v>0</v>
      </c>
      <c r="L20" s="63">
        <v>0</v>
      </c>
      <c r="M20" s="63"/>
      <c r="N20" s="63">
        <v>0</v>
      </c>
      <c r="O20" s="63">
        <v>312.5</v>
      </c>
      <c r="P20" s="63">
        <v>0</v>
      </c>
      <c r="Q20" s="63">
        <f>+hist_financials_5!Q20/2</f>
        <v>2187.5</v>
      </c>
      <c r="R20" s="63">
        <v>0</v>
      </c>
      <c r="S20" s="63">
        <v>0</v>
      </c>
      <c r="T20" s="63">
        <v>0</v>
      </c>
      <c r="U20" s="64">
        <v>0</v>
      </c>
      <c r="V20" s="65">
        <v>0</v>
      </c>
      <c r="W20" s="63">
        <v>0</v>
      </c>
      <c r="X20" s="63">
        <v>0</v>
      </c>
      <c r="Y20" s="63">
        <v>0</v>
      </c>
      <c r="Z20" s="63">
        <v>0</v>
      </c>
    </row>
    <row r="21" spans="1:26" x14ac:dyDescent="0.25">
      <c r="A21" s="59">
        <f t="shared" si="0"/>
        <v>43708</v>
      </c>
      <c r="B21" s="67" t="str">
        <f>+asset_level_drivers!$E$1</f>
        <v>Ganador</v>
      </c>
      <c r="C21" s="86">
        <v>0</v>
      </c>
      <c r="D21" s="70">
        <v>0</v>
      </c>
      <c r="E21" s="70">
        <v>0</v>
      </c>
      <c r="F21" s="87">
        <v>0</v>
      </c>
      <c r="G21" s="70">
        <v>0</v>
      </c>
      <c r="H21" s="71">
        <f t="shared" si="1"/>
        <v>0</v>
      </c>
      <c r="I21" s="70">
        <v>0</v>
      </c>
      <c r="J21" s="70">
        <v>0</v>
      </c>
      <c r="K21" s="71">
        <v>0</v>
      </c>
      <c r="L21" s="70">
        <v>0</v>
      </c>
      <c r="M21" s="70"/>
      <c r="N21" s="70">
        <v>0</v>
      </c>
      <c r="O21" s="70">
        <v>312.5</v>
      </c>
      <c r="P21" s="70">
        <v>0</v>
      </c>
      <c r="Q21" s="70">
        <f>+hist_financials_5!Q21/2</f>
        <v>2500</v>
      </c>
      <c r="R21" s="70">
        <v>0</v>
      </c>
      <c r="S21" s="70">
        <v>0</v>
      </c>
      <c r="T21" s="70">
        <v>0</v>
      </c>
      <c r="U21" s="71">
        <v>0</v>
      </c>
      <c r="V21" s="72">
        <v>0</v>
      </c>
      <c r="W21" s="70">
        <v>0</v>
      </c>
      <c r="X21" s="70">
        <v>0</v>
      </c>
      <c r="Y21" s="70">
        <v>0</v>
      </c>
      <c r="Z21" s="70">
        <v>0</v>
      </c>
    </row>
    <row r="22" spans="1:26" x14ac:dyDescent="0.25">
      <c r="A22" s="59">
        <f t="shared" si="0"/>
        <v>43738</v>
      </c>
      <c r="B22" s="60" t="str">
        <f>+asset_level_drivers!$E$1</f>
        <v>Ganador</v>
      </c>
      <c r="C22" s="84">
        <v>0</v>
      </c>
      <c r="D22" s="63">
        <v>0</v>
      </c>
      <c r="E22" s="63">
        <v>0</v>
      </c>
      <c r="F22" s="85">
        <v>0</v>
      </c>
      <c r="G22" s="63">
        <v>0</v>
      </c>
      <c r="H22" s="64">
        <f t="shared" si="1"/>
        <v>0</v>
      </c>
      <c r="I22" s="63">
        <v>0</v>
      </c>
      <c r="J22" s="63">
        <v>0</v>
      </c>
      <c r="K22" s="64">
        <v>0</v>
      </c>
      <c r="L22" s="63">
        <v>0</v>
      </c>
      <c r="M22" s="63"/>
      <c r="N22" s="63">
        <v>0</v>
      </c>
      <c r="O22" s="63">
        <v>312.5</v>
      </c>
      <c r="P22" s="63">
        <v>0</v>
      </c>
      <c r="Q22" s="63">
        <f>+hist_financials_5!Q22/2</f>
        <v>2812.5</v>
      </c>
      <c r="R22" s="63">
        <v>0</v>
      </c>
      <c r="S22" s="63">
        <v>0</v>
      </c>
      <c r="T22" s="63">
        <v>0</v>
      </c>
      <c r="U22" s="64">
        <v>0</v>
      </c>
      <c r="V22" s="65">
        <v>0</v>
      </c>
      <c r="W22" s="63">
        <v>0</v>
      </c>
      <c r="X22" s="63">
        <v>0</v>
      </c>
      <c r="Y22" s="63">
        <v>0</v>
      </c>
      <c r="Z22" s="63">
        <v>0</v>
      </c>
    </row>
    <row r="23" spans="1:26" x14ac:dyDescent="0.25">
      <c r="A23" s="59">
        <f t="shared" si="0"/>
        <v>43769</v>
      </c>
      <c r="B23" s="67" t="str">
        <f>+asset_level_drivers!$E$1</f>
        <v>Ganador</v>
      </c>
      <c r="C23" s="86">
        <v>0</v>
      </c>
      <c r="D23" s="70">
        <v>0</v>
      </c>
      <c r="E23" s="70">
        <v>0</v>
      </c>
      <c r="F23" s="87">
        <v>0</v>
      </c>
      <c r="G23" s="70">
        <v>0</v>
      </c>
      <c r="H23" s="71">
        <f t="shared" si="1"/>
        <v>0</v>
      </c>
      <c r="I23" s="70">
        <v>0</v>
      </c>
      <c r="J23" s="70">
        <v>0</v>
      </c>
      <c r="K23" s="71">
        <v>0</v>
      </c>
      <c r="L23" s="70">
        <v>0</v>
      </c>
      <c r="M23" s="70"/>
      <c r="N23" s="70">
        <v>0</v>
      </c>
      <c r="O23" s="70">
        <v>312.5</v>
      </c>
      <c r="P23" s="70">
        <v>0</v>
      </c>
      <c r="Q23" s="70">
        <f t="shared" ref="Q23:Q34" si="2">SUM(O12:O23)</f>
        <v>3125</v>
      </c>
      <c r="R23" s="70">
        <v>0</v>
      </c>
      <c r="S23" s="70">
        <v>0</v>
      </c>
      <c r="T23" s="70">
        <v>0</v>
      </c>
      <c r="U23" s="71">
        <v>0</v>
      </c>
      <c r="V23" s="72">
        <v>0</v>
      </c>
      <c r="W23" s="70">
        <v>0</v>
      </c>
      <c r="X23" s="70">
        <v>0</v>
      </c>
      <c r="Y23" s="70">
        <v>0</v>
      </c>
      <c r="Z23" s="70">
        <v>0</v>
      </c>
    </row>
    <row r="24" spans="1:26" x14ac:dyDescent="0.25">
      <c r="A24" s="59">
        <f t="shared" si="0"/>
        <v>43799</v>
      </c>
      <c r="B24" s="60" t="str">
        <f>+asset_level_drivers!$E$1</f>
        <v>Ganador</v>
      </c>
      <c r="C24" s="84">
        <v>0</v>
      </c>
      <c r="D24" s="63">
        <v>0</v>
      </c>
      <c r="E24" s="63">
        <v>0</v>
      </c>
      <c r="F24" s="85">
        <v>0</v>
      </c>
      <c r="G24" s="63">
        <v>0</v>
      </c>
      <c r="H24" s="64">
        <f t="shared" si="1"/>
        <v>0</v>
      </c>
      <c r="I24" s="63">
        <v>0</v>
      </c>
      <c r="J24" s="63">
        <v>0</v>
      </c>
      <c r="K24" s="64">
        <v>0</v>
      </c>
      <c r="L24" s="63">
        <v>0</v>
      </c>
      <c r="M24" s="63"/>
      <c r="N24" s="63">
        <v>0</v>
      </c>
      <c r="O24" s="63">
        <v>312.5</v>
      </c>
      <c r="P24" s="63">
        <v>0</v>
      </c>
      <c r="Q24" s="63">
        <f t="shared" si="2"/>
        <v>3437.5</v>
      </c>
      <c r="R24" s="63">
        <v>0</v>
      </c>
      <c r="S24" s="63">
        <v>0</v>
      </c>
      <c r="T24" s="63">
        <v>0</v>
      </c>
      <c r="U24" s="64">
        <v>0</v>
      </c>
      <c r="V24" s="65">
        <v>0</v>
      </c>
      <c r="W24" s="63">
        <v>0</v>
      </c>
      <c r="X24" s="63">
        <v>0</v>
      </c>
      <c r="Y24" s="63">
        <v>0</v>
      </c>
      <c r="Z24" s="63">
        <v>0</v>
      </c>
    </row>
    <row r="25" spans="1:26" x14ac:dyDescent="0.25">
      <c r="A25" s="59">
        <f t="shared" si="0"/>
        <v>43830</v>
      </c>
      <c r="B25" s="67" t="str">
        <f>+asset_level_drivers!$E$1</f>
        <v>Ganador</v>
      </c>
      <c r="C25" s="86">
        <v>0</v>
      </c>
      <c r="D25" s="70">
        <v>0</v>
      </c>
      <c r="E25" s="70">
        <v>0</v>
      </c>
      <c r="F25" s="87">
        <v>0</v>
      </c>
      <c r="G25" s="70">
        <v>0</v>
      </c>
      <c r="H25" s="71">
        <f t="shared" si="1"/>
        <v>0</v>
      </c>
      <c r="I25" s="70">
        <v>0</v>
      </c>
      <c r="J25" s="70">
        <v>0</v>
      </c>
      <c r="K25" s="71">
        <v>0</v>
      </c>
      <c r="L25" s="70">
        <v>0</v>
      </c>
      <c r="M25" s="70"/>
      <c r="N25" s="70">
        <v>0</v>
      </c>
      <c r="O25" s="70">
        <v>312.5</v>
      </c>
      <c r="P25" s="70">
        <v>0</v>
      </c>
      <c r="Q25" s="70">
        <f t="shared" si="2"/>
        <v>3750</v>
      </c>
      <c r="R25" s="70">
        <v>0</v>
      </c>
      <c r="S25" s="70">
        <v>0</v>
      </c>
      <c r="T25" s="70">
        <v>0</v>
      </c>
      <c r="U25" s="71">
        <v>0</v>
      </c>
      <c r="V25" s="72">
        <v>0</v>
      </c>
      <c r="W25" s="70">
        <v>0</v>
      </c>
      <c r="X25" s="70">
        <v>0</v>
      </c>
      <c r="Y25" s="70">
        <v>0</v>
      </c>
      <c r="Z25" s="70">
        <v>0</v>
      </c>
    </row>
    <row r="26" spans="1:26" x14ac:dyDescent="0.25">
      <c r="A26" s="59">
        <f t="shared" si="0"/>
        <v>43861</v>
      </c>
      <c r="B26" s="60" t="str">
        <f>+asset_level_drivers!$E$1</f>
        <v>Ganador</v>
      </c>
      <c r="C26" s="84">
        <v>0</v>
      </c>
      <c r="D26" s="63">
        <v>0</v>
      </c>
      <c r="E26" s="63">
        <v>0</v>
      </c>
      <c r="F26" s="85">
        <v>0</v>
      </c>
      <c r="G26" s="63">
        <v>0</v>
      </c>
      <c r="H26" s="64">
        <f t="shared" si="1"/>
        <v>0</v>
      </c>
      <c r="I26" s="63">
        <v>0</v>
      </c>
      <c r="J26" s="63">
        <v>0</v>
      </c>
      <c r="K26" s="64">
        <v>0</v>
      </c>
      <c r="L26" s="63">
        <v>0</v>
      </c>
      <c r="M26" s="63"/>
      <c r="N26" s="63">
        <v>0</v>
      </c>
      <c r="O26" s="63">
        <v>312.5</v>
      </c>
      <c r="P26" s="63">
        <v>0</v>
      </c>
      <c r="Q26" s="63">
        <f t="shared" si="2"/>
        <v>3750</v>
      </c>
      <c r="R26" s="63">
        <v>0</v>
      </c>
      <c r="S26" s="63">
        <v>0</v>
      </c>
      <c r="T26" s="63">
        <v>0</v>
      </c>
      <c r="U26" s="64">
        <v>0</v>
      </c>
      <c r="V26" s="65">
        <v>0</v>
      </c>
      <c r="W26" s="63">
        <v>0</v>
      </c>
      <c r="X26" s="63">
        <v>0</v>
      </c>
      <c r="Y26" s="63">
        <v>0</v>
      </c>
      <c r="Z26" s="63">
        <v>0</v>
      </c>
    </row>
    <row r="27" spans="1:26" x14ac:dyDescent="0.25">
      <c r="A27" s="59">
        <f t="shared" si="0"/>
        <v>43890</v>
      </c>
      <c r="B27" s="67" t="str">
        <f>+asset_level_drivers!$E$1</f>
        <v>Ganador</v>
      </c>
      <c r="C27" s="86">
        <v>0</v>
      </c>
      <c r="D27" s="70">
        <v>0</v>
      </c>
      <c r="E27" s="70">
        <v>0</v>
      </c>
      <c r="F27" s="87">
        <v>0</v>
      </c>
      <c r="G27" s="70">
        <v>0</v>
      </c>
      <c r="H27" s="71">
        <f t="shared" si="1"/>
        <v>0</v>
      </c>
      <c r="I27" s="70">
        <v>0</v>
      </c>
      <c r="J27" s="70">
        <v>0</v>
      </c>
      <c r="K27" s="71">
        <v>0</v>
      </c>
      <c r="L27" s="70">
        <v>0</v>
      </c>
      <c r="M27" s="70"/>
      <c r="N27" s="70">
        <v>0</v>
      </c>
      <c r="O27" s="70">
        <v>312.5</v>
      </c>
      <c r="P27" s="70">
        <v>0</v>
      </c>
      <c r="Q27" s="70">
        <f t="shared" si="2"/>
        <v>3750</v>
      </c>
      <c r="R27" s="70">
        <v>0</v>
      </c>
      <c r="S27" s="70">
        <v>0</v>
      </c>
      <c r="T27" s="70">
        <v>0</v>
      </c>
      <c r="U27" s="71">
        <v>0</v>
      </c>
      <c r="V27" s="72">
        <v>0</v>
      </c>
      <c r="W27" s="70">
        <v>0</v>
      </c>
      <c r="X27" s="70">
        <v>0</v>
      </c>
      <c r="Y27" s="70">
        <v>0</v>
      </c>
      <c r="Z27" s="70">
        <v>0</v>
      </c>
    </row>
    <row r="28" spans="1:26" x14ac:dyDescent="0.25">
      <c r="A28" s="59">
        <f t="shared" si="0"/>
        <v>43921</v>
      </c>
      <c r="B28" s="60" t="str">
        <f>+asset_level_drivers!$E$1</f>
        <v>Ganador</v>
      </c>
      <c r="C28" s="84">
        <v>0</v>
      </c>
      <c r="D28" s="63">
        <v>0</v>
      </c>
      <c r="E28" s="63">
        <v>0</v>
      </c>
      <c r="F28" s="85">
        <v>0</v>
      </c>
      <c r="G28" s="63">
        <v>0</v>
      </c>
      <c r="H28" s="64">
        <f t="shared" si="1"/>
        <v>0</v>
      </c>
      <c r="I28" s="63">
        <v>0</v>
      </c>
      <c r="J28" s="63">
        <v>0</v>
      </c>
      <c r="K28" s="64">
        <v>0</v>
      </c>
      <c r="L28" s="63">
        <v>0</v>
      </c>
      <c r="M28" s="63"/>
      <c r="N28" s="63">
        <v>0</v>
      </c>
      <c r="O28" s="63">
        <v>312.5</v>
      </c>
      <c r="P28" s="63">
        <v>0</v>
      </c>
      <c r="Q28" s="63">
        <f t="shared" si="2"/>
        <v>3750</v>
      </c>
      <c r="R28" s="63">
        <v>0</v>
      </c>
      <c r="S28" s="63">
        <v>0</v>
      </c>
      <c r="T28" s="63">
        <v>0</v>
      </c>
      <c r="U28" s="64">
        <v>0</v>
      </c>
      <c r="V28" s="65">
        <v>0</v>
      </c>
      <c r="W28" s="63">
        <v>0</v>
      </c>
      <c r="X28" s="63">
        <v>0</v>
      </c>
      <c r="Y28" s="63">
        <v>0</v>
      </c>
      <c r="Z28" s="63">
        <v>0</v>
      </c>
    </row>
    <row r="29" spans="1:26" x14ac:dyDescent="0.25">
      <c r="A29" s="59">
        <f t="shared" si="0"/>
        <v>43951</v>
      </c>
      <c r="B29" s="67" t="str">
        <f>+asset_level_drivers!$E$1</f>
        <v>Ganador</v>
      </c>
      <c r="C29" s="86">
        <v>0</v>
      </c>
      <c r="D29" s="70">
        <v>0</v>
      </c>
      <c r="E29" s="70">
        <v>0</v>
      </c>
      <c r="F29" s="87">
        <v>0</v>
      </c>
      <c r="G29" s="70">
        <v>0</v>
      </c>
      <c r="H29" s="71">
        <f t="shared" si="1"/>
        <v>0</v>
      </c>
      <c r="I29" s="70">
        <v>0</v>
      </c>
      <c r="J29" s="70">
        <v>0</v>
      </c>
      <c r="K29" s="71">
        <v>0</v>
      </c>
      <c r="L29" s="70">
        <v>0</v>
      </c>
      <c r="M29" s="70"/>
      <c r="N29" s="70">
        <v>0</v>
      </c>
      <c r="O29" s="70">
        <v>312.5</v>
      </c>
      <c r="P29" s="70">
        <v>0</v>
      </c>
      <c r="Q29" s="70">
        <f t="shared" si="2"/>
        <v>3750</v>
      </c>
      <c r="R29" s="70">
        <v>0</v>
      </c>
      <c r="S29" s="70">
        <v>0</v>
      </c>
      <c r="T29" s="70">
        <v>0</v>
      </c>
      <c r="U29" s="71">
        <v>0</v>
      </c>
      <c r="V29" s="72">
        <v>0</v>
      </c>
      <c r="W29" s="70">
        <v>0</v>
      </c>
      <c r="X29" s="70">
        <v>0</v>
      </c>
      <c r="Y29" s="70">
        <v>0</v>
      </c>
      <c r="Z29" s="70">
        <v>0</v>
      </c>
    </row>
    <row r="30" spans="1:26" x14ac:dyDescent="0.25">
      <c r="A30" s="59">
        <f t="shared" si="0"/>
        <v>43982</v>
      </c>
      <c r="B30" s="60" t="str">
        <f>+asset_level_drivers!$E$1</f>
        <v>Ganador</v>
      </c>
      <c r="C30" s="84">
        <v>0</v>
      </c>
      <c r="D30" s="63">
        <v>0</v>
      </c>
      <c r="E30" s="63">
        <v>0</v>
      </c>
      <c r="F30" s="85">
        <v>0</v>
      </c>
      <c r="G30" s="63">
        <v>0</v>
      </c>
      <c r="H30" s="64">
        <f t="shared" si="1"/>
        <v>0</v>
      </c>
      <c r="I30" s="63">
        <v>0</v>
      </c>
      <c r="J30" s="63">
        <v>0</v>
      </c>
      <c r="K30" s="64">
        <v>0</v>
      </c>
      <c r="L30" s="63">
        <v>0</v>
      </c>
      <c r="M30" s="63"/>
      <c r="N30" s="63">
        <v>0</v>
      </c>
      <c r="O30" s="63">
        <v>312.5</v>
      </c>
      <c r="P30" s="63">
        <v>0</v>
      </c>
      <c r="Q30" s="63">
        <f t="shared" si="2"/>
        <v>3750</v>
      </c>
      <c r="R30" s="63">
        <v>0</v>
      </c>
      <c r="S30" s="63">
        <v>0</v>
      </c>
      <c r="T30" s="63">
        <v>0</v>
      </c>
      <c r="U30" s="64">
        <v>0</v>
      </c>
      <c r="V30" s="65">
        <v>0</v>
      </c>
      <c r="W30" s="63">
        <v>0</v>
      </c>
      <c r="X30" s="63">
        <v>0</v>
      </c>
      <c r="Y30" s="63">
        <v>0</v>
      </c>
      <c r="Z30" s="63">
        <v>0</v>
      </c>
    </row>
    <row r="31" spans="1:26" x14ac:dyDescent="0.25">
      <c r="A31" s="59">
        <f t="shared" si="0"/>
        <v>44012</v>
      </c>
      <c r="B31" s="67" t="str">
        <f>+asset_level_drivers!$E$1</f>
        <v>Ganador</v>
      </c>
      <c r="C31" s="86">
        <v>0</v>
      </c>
      <c r="D31" s="70">
        <v>0</v>
      </c>
      <c r="E31" s="70">
        <v>0</v>
      </c>
      <c r="F31" s="87">
        <v>0</v>
      </c>
      <c r="G31" s="70">
        <v>0</v>
      </c>
      <c r="H31" s="71">
        <f t="shared" si="1"/>
        <v>0</v>
      </c>
      <c r="I31" s="70">
        <v>0</v>
      </c>
      <c r="J31" s="70">
        <v>0</v>
      </c>
      <c r="K31" s="71">
        <v>0</v>
      </c>
      <c r="L31" s="70">
        <v>0</v>
      </c>
      <c r="M31" s="70"/>
      <c r="N31" s="70">
        <v>0</v>
      </c>
      <c r="O31" s="70">
        <v>312.5</v>
      </c>
      <c r="P31" s="70">
        <v>0</v>
      </c>
      <c r="Q31" s="70">
        <f t="shared" si="2"/>
        <v>3750</v>
      </c>
      <c r="R31" s="70">
        <v>0</v>
      </c>
      <c r="S31" s="70">
        <v>0</v>
      </c>
      <c r="T31" s="70">
        <v>0</v>
      </c>
      <c r="U31" s="71">
        <v>0</v>
      </c>
      <c r="V31" s="72">
        <v>0</v>
      </c>
      <c r="W31" s="70">
        <v>0</v>
      </c>
      <c r="X31" s="70">
        <v>0</v>
      </c>
      <c r="Y31" s="70">
        <v>0</v>
      </c>
      <c r="Z31" s="70">
        <v>0</v>
      </c>
    </row>
    <row r="32" spans="1:26" x14ac:dyDescent="0.25">
      <c r="A32" s="59">
        <f t="shared" si="0"/>
        <v>44043</v>
      </c>
      <c r="B32" s="60" t="str">
        <f>+asset_level_drivers!$E$1</f>
        <v>Ganador</v>
      </c>
      <c r="C32" s="84">
        <v>0</v>
      </c>
      <c r="D32" s="63">
        <v>0</v>
      </c>
      <c r="E32" s="63">
        <v>0</v>
      </c>
      <c r="F32" s="85">
        <v>0</v>
      </c>
      <c r="G32" s="63">
        <v>0</v>
      </c>
      <c r="H32" s="64">
        <f t="shared" si="1"/>
        <v>0</v>
      </c>
      <c r="I32" s="63">
        <v>0</v>
      </c>
      <c r="J32" s="63">
        <v>0</v>
      </c>
      <c r="K32" s="64">
        <v>0</v>
      </c>
      <c r="L32" s="63">
        <v>0</v>
      </c>
      <c r="M32" s="63"/>
      <c r="N32" s="63">
        <v>0</v>
      </c>
      <c r="O32" s="63">
        <v>312.5</v>
      </c>
      <c r="P32" s="63">
        <v>0</v>
      </c>
      <c r="Q32" s="63">
        <f t="shared" si="2"/>
        <v>3750</v>
      </c>
      <c r="R32" s="63">
        <v>0</v>
      </c>
      <c r="S32" s="63">
        <v>0</v>
      </c>
      <c r="T32" s="63">
        <v>0</v>
      </c>
      <c r="U32" s="64">
        <v>0</v>
      </c>
      <c r="V32" s="65">
        <v>0</v>
      </c>
      <c r="W32" s="63">
        <v>0</v>
      </c>
      <c r="X32" s="63">
        <v>0</v>
      </c>
      <c r="Y32" s="63">
        <v>0</v>
      </c>
      <c r="Z32" s="63">
        <v>0</v>
      </c>
    </row>
    <row r="33" spans="1:26" x14ac:dyDescent="0.25">
      <c r="A33" s="59">
        <f t="shared" si="0"/>
        <v>44074</v>
      </c>
      <c r="B33" s="67" t="str">
        <f>+asset_level_drivers!$E$1</f>
        <v>Ganador</v>
      </c>
      <c r="C33" s="86">
        <v>0</v>
      </c>
      <c r="D33" s="70">
        <v>0</v>
      </c>
      <c r="E33" s="70">
        <v>0</v>
      </c>
      <c r="F33" s="87">
        <v>0</v>
      </c>
      <c r="G33" s="70">
        <v>0</v>
      </c>
      <c r="H33" s="71">
        <f t="shared" si="1"/>
        <v>0</v>
      </c>
      <c r="I33" s="70">
        <v>0</v>
      </c>
      <c r="J33" s="70">
        <v>0</v>
      </c>
      <c r="K33" s="71">
        <v>0</v>
      </c>
      <c r="L33" s="70">
        <v>0</v>
      </c>
      <c r="M33" s="70"/>
      <c r="N33" s="70">
        <v>0</v>
      </c>
      <c r="O33" s="70">
        <v>312.5</v>
      </c>
      <c r="P33" s="70">
        <v>0</v>
      </c>
      <c r="Q33" s="70">
        <f t="shared" si="2"/>
        <v>3750</v>
      </c>
      <c r="R33" s="70">
        <v>0</v>
      </c>
      <c r="S33" s="70">
        <v>0</v>
      </c>
      <c r="T33" s="70">
        <v>0</v>
      </c>
      <c r="U33" s="71">
        <v>0</v>
      </c>
      <c r="V33" s="72">
        <v>0</v>
      </c>
      <c r="W33" s="70">
        <v>0</v>
      </c>
      <c r="X33" s="70">
        <v>0</v>
      </c>
      <c r="Y33" s="70">
        <v>0</v>
      </c>
      <c r="Z33" s="70">
        <v>0</v>
      </c>
    </row>
    <row r="34" spans="1:26" x14ac:dyDescent="0.25">
      <c r="A34" s="59">
        <f t="shared" si="0"/>
        <v>44104</v>
      </c>
      <c r="B34" s="60" t="str">
        <f>+asset_level_drivers!$E$1</f>
        <v>Ganador</v>
      </c>
      <c r="C34" s="84">
        <v>0</v>
      </c>
      <c r="D34" s="63">
        <v>0</v>
      </c>
      <c r="E34" s="63">
        <v>0</v>
      </c>
      <c r="F34" s="85">
        <v>0</v>
      </c>
      <c r="G34" s="63">
        <v>0</v>
      </c>
      <c r="H34" s="64">
        <f t="shared" si="1"/>
        <v>0</v>
      </c>
      <c r="I34" s="63">
        <v>0</v>
      </c>
      <c r="J34" s="63">
        <v>0</v>
      </c>
      <c r="K34" s="64">
        <v>0</v>
      </c>
      <c r="L34" s="63">
        <v>0</v>
      </c>
      <c r="M34" s="63"/>
      <c r="N34" s="63">
        <v>0</v>
      </c>
      <c r="O34" s="63">
        <v>312.5</v>
      </c>
      <c r="P34" s="63">
        <v>0</v>
      </c>
      <c r="Q34" s="63">
        <f t="shared" si="2"/>
        <v>3750</v>
      </c>
      <c r="R34" s="63">
        <v>0</v>
      </c>
      <c r="S34" s="63">
        <v>0</v>
      </c>
      <c r="T34" s="63">
        <v>0</v>
      </c>
      <c r="U34" s="64">
        <v>0</v>
      </c>
      <c r="V34" s="65">
        <v>0</v>
      </c>
      <c r="W34" s="63">
        <v>0</v>
      </c>
      <c r="X34" s="63">
        <v>0</v>
      </c>
      <c r="Y34" s="63">
        <v>0</v>
      </c>
      <c r="Z34" s="63">
        <v>0</v>
      </c>
    </row>
    <row r="35" spans="1:26" x14ac:dyDescent="0.25">
      <c r="A35" s="59">
        <f t="shared" si="0"/>
        <v>44135</v>
      </c>
      <c r="B35" s="67" t="str">
        <f>+asset_level_drivers!$E$1</f>
        <v>Ganador</v>
      </c>
      <c r="C35" s="86">
        <v>0</v>
      </c>
      <c r="D35" s="70">
        <v>0</v>
      </c>
      <c r="E35" s="70">
        <v>0</v>
      </c>
      <c r="F35" s="87">
        <v>0</v>
      </c>
      <c r="G35" s="70">
        <v>0</v>
      </c>
      <c r="H35" s="71">
        <f t="shared" ref="H35:H42" si="3">+G35+F35</f>
        <v>0</v>
      </c>
      <c r="I35" s="70">
        <v>0</v>
      </c>
      <c r="J35" s="70">
        <v>0</v>
      </c>
      <c r="K35" s="71">
        <v>0</v>
      </c>
      <c r="L35" s="70">
        <v>0</v>
      </c>
      <c r="M35" s="70"/>
      <c r="N35" s="70">
        <v>0</v>
      </c>
      <c r="O35" s="70">
        <v>312.5</v>
      </c>
      <c r="P35" s="70">
        <v>0</v>
      </c>
      <c r="Q35" s="70">
        <f t="shared" ref="Q35:Q42" si="4">SUM(O24:O35)</f>
        <v>3750</v>
      </c>
      <c r="R35" s="70">
        <v>0</v>
      </c>
      <c r="S35" s="70">
        <v>0</v>
      </c>
      <c r="T35" s="70">
        <v>0</v>
      </c>
      <c r="U35" s="71">
        <v>0</v>
      </c>
      <c r="V35" s="72">
        <v>0</v>
      </c>
      <c r="W35" s="70">
        <v>0</v>
      </c>
      <c r="X35" s="70">
        <v>0</v>
      </c>
      <c r="Y35" s="70">
        <v>0</v>
      </c>
      <c r="Z35" s="70">
        <v>0</v>
      </c>
    </row>
    <row r="36" spans="1:26" x14ac:dyDescent="0.25">
      <c r="A36" s="59">
        <f t="shared" si="0"/>
        <v>44165</v>
      </c>
      <c r="B36" s="60" t="str">
        <f>+asset_level_drivers!$E$1</f>
        <v>Ganador</v>
      </c>
      <c r="C36" s="84">
        <v>0</v>
      </c>
      <c r="D36" s="63">
        <v>0</v>
      </c>
      <c r="E36" s="63">
        <v>0</v>
      </c>
      <c r="F36" s="85">
        <v>0</v>
      </c>
      <c r="G36" s="63">
        <v>0</v>
      </c>
      <c r="H36" s="64">
        <f t="shared" si="3"/>
        <v>0</v>
      </c>
      <c r="I36" s="63">
        <v>0</v>
      </c>
      <c r="J36" s="63">
        <v>0</v>
      </c>
      <c r="K36" s="64">
        <v>0</v>
      </c>
      <c r="L36" s="63">
        <v>0</v>
      </c>
      <c r="M36" s="63"/>
      <c r="N36" s="63">
        <v>0</v>
      </c>
      <c r="O36" s="63">
        <v>312.5</v>
      </c>
      <c r="P36" s="63">
        <v>0</v>
      </c>
      <c r="Q36" s="63">
        <f t="shared" si="4"/>
        <v>3750</v>
      </c>
      <c r="R36" s="63">
        <v>0</v>
      </c>
      <c r="S36" s="63">
        <v>0</v>
      </c>
      <c r="T36" s="63">
        <v>0</v>
      </c>
      <c r="U36" s="64">
        <v>0</v>
      </c>
      <c r="V36" s="65">
        <v>0</v>
      </c>
      <c r="W36" s="63">
        <v>0</v>
      </c>
      <c r="X36" s="63">
        <v>0</v>
      </c>
      <c r="Y36" s="63">
        <v>0</v>
      </c>
      <c r="Z36" s="63">
        <v>0</v>
      </c>
    </row>
    <row r="37" spans="1:26" x14ac:dyDescent="0.25">
      <c r="A37" s="59">
        <f t="shared" si="0"/>
        <v>44196</v>
      </c>
      <c r="B37" s="67" t="str">
        <f>+asset_level_drivers!$E$1</f>
        <v>Ganador</v>
      </c>
      <c r="C37" s="86">
        <v>0</v>
      </c>
      <c r="D37" s="70">
        <v>0</v>
      </c>
      <c r="E37" s="70">
        <v>0</v>
      </c>
      <c r="F37" s="87">
        <v>0</v>
      </c>
      <c r="G37" s="70">
        <v>0</v>
      </c>
      <c r="H37" s="71">
        <f t="shared" si="3"/>
        <v>0</v>
      </c>
      <c r="I37" s="70">
        <v>0</v>
      </c>
      <c r="J37" s="70">
        <v>0</v>
      </c>
      <c r="K37" s="71">
        <v>0</v>
      </c>
      <c r="L37" s="70">
        <v>0</v>
      </c>
      <c r="M37" s="70"/>
      <c r="N37" s="70">
        <v>0</v>
      </c>
      <c r="O37" s="70">
        <v>312.5</v>
      </c>
      <c r="P37" s="70">
        <v>0</v>
      </c>
      <c r="Q37" s="70">
        <f t="shared" si="4"/>
        <v>3750</v>
      </c>
      <c r="R37" s="70">
        <v>0</v>
      </c>
      <c r="S37" s="70">
        <v>0</v>
      </c>
      <c r="T37" s="70">
        <v>0</v>
      </c>
      <c r="U37" s="71">
        <v>0</v>
      </c>
      <c r="V37" s="72">
        <v>0</v>
      </c>
      <c r="W37" s="70">
        <v>0</v>
      </c>
      <c r="X37" s="70">
        <v>0</v>
      </c>
      <c r="Y37" s="70">
        <v>0</v>
      </c>
      <c r="Z37" s="70">
        <v>0</v>
      </c>
    </row>
    <row r="38" spans="1:26" x14ac:dyDescent="0.25">
      <c r="A38" s="59">
        <f t="shared" si="0"/>
        <v>44227</v>
      </c>
      <c r="B38" s="60" t="str">
        <f>+asset_level_drivers!$E$1</f>
        <v>Ganador</v>
      </c>
      <c r="C38" s="84">
        <v>0</v>
      </c>
      <c r="D38" s="63">
        <v>0</v>
      </c>
      <c r="E38" s="63">
        <v>0</v>
      </c>
      <c r="F38" s="85">
        <v>0</v>
      </c>
      <c r="G38" s="63">
        <v>0</v>
      </c>
      <c r="H38" s="64">
        <f t="shared" si="3"/>
        <v>0</v>
      </c>
      <c r="I38" s="63">
        <v>0</v>
      </c>
      <c r="J38" s="63">
        <v>0</v>
      </c>
      <c r="K38" s="64">
        <v>0</v>
      </c>
      <c r="L38" s="63">
        <v>0</v>
      </c>
      <c r="M38" s="63"/>
      <c r="N38" s="63">
        <v>0</v>
      </c>
      <c r="O38" s="63">
        <v>312.5</v>
      </c>
      <c r="P38" s="63">
        <v>0</v>
      </c>
      <c r="Q38" s="63">
        <f t="shared" si="4"/>
        <v>3750</v>
      </c>
      <c r="R38" s="63">
        <v>0</v>
      </c>
      <c r="S38" s="63">
        <v>0</v>
      </c>
      <c r="T38" s="63">
        <v>0</v>
      </c>
      <c r="U38" s="64">
        <v>0</v>
      </c>
      <c r="V38" s="65">
        <v>0</v>
      </c>
      <c r="W38" s="63">
        <v>0</v>
      </c>
      <c r="X38" s="63">
        <v>0</v>
      </c>
      <c r="Y38" s="63">
        <v>0</v>
      </c>
      <c r="Z38" s="63">
        <v>0</v>
      </c>
    </row>
    <row r="39" spans="1:26" x14ac:dyDescent="0.25">
      <c r="A39" s="59">
        <f t="shared" si="0"/>
        <v>44255</v>
      </c>
      <c r="B39" s="67" t="str">
        <f>+asset_level_drivers!$E$1</f>
        <v>Ganador</v>
      </c>
      <c r="C39" s="86">
        <v>0</v>
      </c>
      <c r="D39" s="70">
        <v>0</v>
      </c>
      <c r="E39" s="70">
        <v>0</v>
      </c>
      <c r="F39" s="87">
        <v>0</v>
      </c>
      <c r="G39" s="70">
        <v>0</v>
      </c>
      <c r="H39" s="71">
        <f t="shared" si="3"/>
        <v>0</v>
      </c>
      <c r="I39" s="70">
        <v>0</v>
      </c>
      <c r="J39" s="70">
        <v>0</v>
      </c>
      <c r="K39" s="71">
        <v>0</v>
      </c>
      <c r="L39" s="70">
        <v>0</v>
      </c>
      <c r="M39" s="70"/>
      <c r="N39" s="70">
        <v>0</v>
      </c>
      <c r="O39" s="70">
        <v>312.5</v>
      </c>
      <c r="P39" s="70">
        <v>0</v>
      </c>
      <c r="Q39" s="70">
        <f t="shared" si="4"/>
        <v>3750</v>
      </c>
      <c r="R39" s="70">
        <v>0</v>
      </c>
      <c r="S39" s="70">
        <v>0</v>
      </c>
      <c r="T39" s="70">
        <v>0</v>
      </c>
      <c r="U39" s="71">
        <v>0</v>
      </c>
      <c r="V39" s="72">
        <v>0</v>
      </c>
      <c r="W39" s="70">
        <v>0</v>
      </c>
      <c r="X39" s="70">
        <v>0</v>
      </c>
      <c r="Y39" s="70">
        <v>0</v>
      </c>
      <c r="Z39" s="70">
        <v>0</v>
      </c>
    </row>
    <row r="40" spans="1:26" x14ac:dyDescent="0.25">
      <c r="A40" s="59">
        <f t="shared" si="0"/>
        <v>44286</v>
      </c>
      <c r="B40" s="60" t="str">
        <f>+asset_level_drivers!$E$1</f>
        <v>Ganador</v>
      </c>
      <c r="C40" s="84">
        <v>0</v>
      </c>
      <c r="D40" s="63">
        <v>0</v>
      </c>
      <c r="E40" s="63">
        <v>0</v>
      </c>
      <c r="F40" s="85">
        <v>0</v>
      </c>
      <c r="G40" s="63">
        <v>0</v>
      </c>
      <c r="H40" s="64">
        <f t="shared" si="3"/>
        <v>0</v>
      </c>
      <c r="I40" s="63">
        <v>0</v>
      </c>
      <c r="J40" s="63">
        <v>0</v>
      </c>
      <c r="K40" s="64">
        <v>0</v>
      </c>
      <c r="L40" s="63">
        <v>0</v>
      </c>
      <c r="M40" s="63"/>
      <c r="N40" s="63">
        <v>0</v>
      </c>
      <c r="O40" s="63">
        <v>312.5</v>
      </c>
      <c r="P40" s="63">
        <v>0</v>
      </c>
      <c r="Q40" s="63">
        <f t="shared" si="4"/>
        <v>3750</v>
      </c>
      <c r="R40" s="63">
        <v>0</v>
      </c>
      <c r="S40" s="63">
        <v>0</v>
      </c>
      <c r="T40" s="63">
        <v>0</v>
      </c>
      <c r="U40" s="64">
        <v>0</v>
      </c>
      <c r="V40" s="65">
        <v>0</v>
      </c>
      <c r="W40" s="63">
        <v>0</v>
      </c>
      <c r="X40" s="63">
        <v>0</v>
      </c>
      <c r="Y40" s="63">
        <v>0</v>
      </c>
      <c r="Z40" s="63">
        <v>0</v>
      </c>
    </row>
    <row r="41" spans="1:26" x14ac:dyDescent="0.25">
      <c r="A41" s="59">
        <f t="shared" si="0"/>
        <v>44316</v>
      </c>
      <c r="B41" s="67" t="str">
        <f>+asset_level_drivers!$E$1</f>
        <v>Ganador</v>
      </c>
      <c r="C41" s="86">
        <v>0</v>
      </c>
      <c r="D41" s="70">
        <v>0</v>
      </c>
      <c r="E41" s="70">
        <v>0</v>
      </c>
      <c r="F41" s="87">
        <v>0</v>
      </c>
      <c r="G41" s="70">
        <v>0</v>
      </c>
      <c r="H41" s="71">
        <f t="shared" si="3"/>
        <v>0</v>
      </c>
      <c r="I41" s="70">
        <v>0</v>
      </c>
      <c r="J41" s="70">
        <v>0</v>
      </c>
      <c r="K41" s="71">
        <v>0</v>
      </c>
      <c r="L41" s="70">
        <v>0</v>
      </c>
      <c r="M41" s="70"/>
      <c r="N41" s="70">
        <v>0</v>
      </c>
      <c r="O41" s="70">
        <v>312.5</v>
      </c>
      <c r="P41" s="70">
        <v>0</v>
      </c>
      <c r="Q41" s="70">
        <f t="shared" si="4"/>
        <v>3750</v>
      </c>
      <c r="R41" s="70">
        <v>0</v>
      </c>
      <c r="S41" s="70">
        <v>0</v>
      </c>
      <c r="T41" s="70">
        <v>0</v>
      </c>
      <c r="U41" s="71">
        <v>0</v>
      </c>
      <c r="V41" s="72">
        <v>0</v>
      </c>
      <c r="W41" s="70">
        <v>0</v>
      </c>
      <c r="X41" s="70">
        <v>0</v>
      </c>
      <c r="Y41" s="70">
        <v>0</v>
      </c>
      <c r="Z41" s="70">
        <v>0</v>
      </c>
    </row>
    <row r="42" spans="1:26" x14ac:dyDescent="0.25">
      <c r="A42" s="59">
        <f t="shared" si="0"/>
        <v>44347</v>
      </c>
      <c r="B42" s="60" t="str">
        <f>+asset_level_drivers!$E$1</f>
        <v>Ganador</v>
      </c>
      <c r="C42" s="84">
        <v>0</v>
      </c>
      <c r="D42" s="63">
        <v>0</v>
      </c>
      <c r="E42" s="63">
        <v>0</v>
      </c>
      <c r="F42" s="85">
        <v>0</v>
      </c>
      <c r="G42" s="63">
        <v>0</v>
      </c>
      <c r="H42" s="64">
        <f t="shared" si="3"/>
        <v>0</v>
      </c>
      <c r="I42" s="63">
        <v>0</v>
      </c>
      <c r="J42" s="63">
        <v>0</v>
      </c>
      <c r="K42" s="64">
        <v>0</v>
      </c>
      <c r="L42" s="63">
        <v>0</v>
      </c>
      <c r="M42" s="63"/>
      <c r="N42" s="63">
        <v>0</v>
      </c>
      <c r="O42" s="63">
        <v>312.5</v>
      </c>
      <c r="P42" s="63">
        <v>0</v>
      </c>
      <c r="Q42" s="63">
        <f t="shared" si="4"/>
        <v>3750</v>
      </c>
      <c r="R42" s="63">
        <v>0</v>
      </c>
      <c r="S42" s="63">
        <v>0</v>
      </c>
      <c r="T42" s="63">
        <v>0</v>
      </c>
      <c r="U42" s="64">
        <v>0</v>
      </c>
      <c r="V42" s="65">
        <v>0</v>
      </c>
      <c r="W42" s="63">
        <v>0</v>
      </c>
      <c r="X42" s="63">
        <v>0</v>
      </c>
      <c r="Y42" s="63">
        <v>0</v>
      </c>
      <c r="Z42" s="63">
        <v>0</v>
      </c>
    </row>
    <row r="43" spans="1:26" x14ac:dyDescent="0.25">
      <c r="A43" s="59">
        <f t="shared" si="0"/>
        <v>44377</v>
      </c>
      <c r="B43" s="67" t="str">
        <f>+asset_level_drivers!$E$1</f>
        <v>Ganador</v>
      </c>
      <c r="C43" s="86">
        <v>0</v>
      </c>
      <c r="D43" s="70">
        <v>0</v>
      </c>
      <c r="E43" s="70">
        <v>0</v>
      </c>
      <c r="F43" s="87">
        <v>0</v>
      </c>
      <c r="G43" s="70">
        <v>0</v>
      </c>
      <c r="H43" s="71">
        <f t="shared" ref="H43:H45" si="5">+G43+F43</f>
        <v>0</v>
      </c>
      <c r="I43" s="70">
        <v>0</v>
      </c>
      <c r="J43" s="70">
        <v>0</v>
      </c>
      <c r="K43" s="71">
        <v>0</v>
      </c>
      <c r="L43" s="70">
        <v>0</v>
      </c>
      <c r="M43" s="70"/>
      <c r="N43" s="70">
        <v>0</v>
      </c>
      <c r="O43" s="70">
        <v>312.5</v>
      </c>
      <c r="P43" s="70">
        <v>0</v>
      </c>
      <c r="Q43" s="70">
        <f t="shared" ref="Q43:Q45" si="6">SUM(O32:O43)</f>
        <v>3750</v>
      </c>
      <c r="R43" s="70">
        <v>0</v>
      </c>
      <c r="S43" s="70">
        <v>0</v>
      </c>
      <c r="T43" s="70">
        <v>0</v>
      </c>
      <c r="U43" s="71">
        <v>0</v>
      </c>
      <c r="V43" s="72">
        <v>0</v>
      </c>
      <c r="W43" s="70">
        <v>0</v>
      </c>
      <c r="X43" s="70">
        <v>0</v>
      </c>
      <c r="Y43" s="70">
        <v>0</v>
      </c>
      <c r="Z43" s="70">
        <v>0</v>
      </c>
    </row>
    <row r="44" spans="1:26" x14ac:dyDescent="0.25">
      <c r="A44" s="59">
        <f t="shared" si="0"/>
        <v>44408</v>
      </c>
      <c r="B44" s="60" t="str">
        <f>+asset_level_drivers!$E$1</f>
        <v>Ganador</v>
      </c>
      <c r="C44" s="84">
        <v>0</v>
      </c>
      <c r="D44" s="63">
        <v>0</v>
      </c>
      <c r="E44" s="63">
        <v>0</v>
      </c>
      <c r="F44" s="85">
        <v>0</v>
      </c>
      <c r="G44" s="63">
        <v>0</v>
      </c>
      <c r="H44" s="64">
        <f t="shared" si="5"/>
        <v>0</v>
      </c>
      <c r="I44" s="63">
        <v>0</v>
      </c>
      <c r="J44" s="63">
        <v>0</v>
      </c>
      <c r="K44" s="64">
        <v>0</v>
      </c>
      <c r="L44" s="63">
        <v>0</v>
      </c>
      <c r="M44" s="63"/>
      <c r="N44" s="63">
        <v>0</v>
      </c>
      <c r="O44" s="63">
        <v>312.5</v>
      </c>
      <c r="P44" s="63">
        <v>0</v>
      </c>
      <c r="Q44" s="63">
        <f t="shared" si="6"/>
        <v>3750</v>
      </c>
      <c r="R44" s="63">
        <v>0</v>
      </c>
      <c r="S44" s="63">
        <v>0</v>
      </c>
      <c r="T44" s="63">
        <v>0</v>
      </c>
      <c r="U44" s="64">
        <v>0</v>
      </c>
      <c r="V44" s="65">
        <v>0</v>
      </c>
      <c r="W44" s="63">
        <v>0</v>
      </c>
      <c r="X44" s="63">
        <v>0</v>
      </c>
      <c r="Y44" s="63">
        <v>0</v>
      </c>
      <c r="Z44" s="63">
        <v>0</v>
      </c>
    </row>
    <row r="45" spans="1:26" x14ac:dyDescent="0.25">
      <c r="A45" s="59">
        <f t="shared" si="0"/>
        <v>44439</v>
      </c>
      <c r="B45" s="67" t="str">
        <f>+asset_level_drivers!$E$1</f>
        <v>Ganador</v>
      </c>
      <c r="C45" s="86">
        <v>0</v>
      </c>
      <c r="D45" s="70">
        <v>0</v>
      </c>
      <c r="E45" s="70">
        <v>0</v>
      </c>
      <c r="F45" s="87">
        <v>0</v>
      </c>
      <c r="G45" s="70">
        <v>0</v>
      </c>
      <c r="H45" s="71">
        <f t="shared" si="5"/>
        <v>0</v>
      </c>
      <c r="I45" s="70">
        <v>0</v>
      </c>
      <c r="J45" s="70">
        <v>0</v>
      </c>
      <c r="K45" s="71">
        <v>0</v>
      </c>
      <c r="L45" s="70">
        <v>0</v>
      </c>
      <c r="M45" s="70"/>
      <c r="N45" s="70">
        <v>0</v>
      </c>
      <c r="O45" s="70">
        <v>312.5</v>
      </c>
      <c r="P45" s="70">
        <v>0</v>
      </c>
      <c r="Q45" s="70">
        <f t="shared" si="6"/>
        <v>3750</v>
      </c>
      <c r="R45" s="70">
        <v>0</v>
      </c>
      <c r="S45" s="70">
        <v>0</v>
      </c>
      <c r="T45" s="70">
        <v>0</v>
      </c>
      <c r="U45" s="71">
        <v>0</v>
      </c>
      <c r="V45" s="72">
        <v>0</v>
      </c>
      <c r="W45" s="70">
        <v>0</v>
      </c>
      <c r="X45" s="70">
        <v>0</v>
      </c>
      <c r="Y45" s="70">
        <v>0</v>
      </c>
      <c r="Z45" s="70">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D0AE2-DEB4-4005-8777-557A20EF545F}">
  <sheetPr codeName="Sheet20">
    <tabColor rgb="FF0066FF"/>
  </sheetPr>
  <dimension ref="A1:Z45"/>
  <sheetViews>
    <sheetView workbookViewId="0"/>
  </sheetViews>
  <sheetFormatPr defaultRowHeight="15" x14ac:dyDescent="0.25"/>
  <cols>
    <col min="1" max="1" width="10.2851562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+asset_level_drivers!$D$1</f>
        <v>Foreland I</v>
      </c>
      <c r="C2" s="84"/>
      <c r="D2" s="63"/>
      <c r="E2" s="63"/>
      <c r="F2" s="85"/>
      <c r="G2" s="63"/>
      <c r="H2" s="63"/>
      <c r="I2" s="63"/>
      <c r="J2" s="63"/>
      <c r="K2" s="63"/>
      <c r="L2" s="63"/>
      <c r="M2" s="63"/>
      <c r="N2" s="63"/>
      <c r="O2" s="63">
        <v>0</v>
      </c>
      <c r="P2" s="63"/>
      <c r="Q2" s="63"/>
      <c r="R2" s="63">
        <v>0</v>
      </c>
      <c r="S2" s="63">
        <v>0</v>
      </c>
      <c r="T2" s="63">
        <v>0</v>
      </c>
      <c r="U2" s="64">
        <v>0</v>
      </c>
      <c r="V2" s="65">
        <v>0</v>
      </c>
      <c r="W2" s="63">
        <v>0</v>
      </c>
      <c r="X2" s="63">
        <v>0</v>
      </c>
      <c r="Y2" s="63">
        <v>0</v>
      </c>
      <c r="Z2" s="63"/>
    </row>
    <row r="3" spans="1:26" x14ac:dyDescent="0.25">
      <c r="A3" s="59">
        <f t="shared" ref="A3:A45" si="0">+EOMONTH(A2,1)</f>
        <v>43159</v>
      </c>
      <c r="B3" s="67" t="str">
        <f>+asset_level_drivers!$D$1</f>
        <v>Foreland I</v>
      </c>
      <c r="C3" s="86"/>
      <c r="D3" s="70"/>
      <c r="E3" s="70"/>
      <c r="F3" s="87"/>
      <c r="G3" s="70"/>
      <c r="H3" s="70"/>
      <c r="I3" s="70"/>
      <c r="J3" s="70"/>
      <c r="K3" s="70"/>
      <c r="L3" s="70"/>
      <c r="M3" s="70"/>
      <c r="N3" s="70"/>
      <c r="O3" s="70">
        <v>0</v>
      </c>
      <c r="P3" s="70"/>
      <c r="Q3" s="70"/>
      <c r="R3" s="70">
        <v>0</v>
      </c>
      <c r="S3" s="70">
        <v>0</v>
      </c>
      <c r="T3" s="70">
        <v>0</v>
      </c>
      <c r="U3" s="71">
        <v>0</v>
      </c>
      <c r="V3" s="72">
        <v>0</v>
      </c>
      <c r="W3" s="70">
        <v>0</v>
      </c>
      <c r="X3" s="70">
        <v>0</v>
      </c>
      <c r="Y3" s="70">
        <v>0</v>
      </c>
      <c r="Z3" s="70"/>
    </row>
    <row r="4" spans="1:26" x14ac:dyDescent="0.25">
      <c r="A4" s="59">
        <f t="shared" si="0"/>
        <v>43190</v>
      </c>
      <c r="B4" s="60" t="str">
        <f>+asset_level_drivers!$D$1</f>
        <v>Foreland I</v>
      </c>
      <c r="C4" s="84"/>
      <c r="D4" s="63"/>
      <c r="E4" s="63"/>
      <c r="F4" s="85"/>
      <c r="G4" s="63"/>
      <c r="H4" s="63"/>
      <c r="I4" s="63"/>
      <c r="J4" s="63"/>
      <c r="K4" s="63"/>
      <c r="L4" s="63"/>
      <c r="M4" s="63"/>
      <c r="N4" s="63"/>
      <c r="O4" s="63">
        <v>0</v>
      </c>
      <c r="P4" s="63"/>
      <c r="Q4" s="63">
        <v>0</v>
      </c>
      <c r="R4" s="63">
        <v>0</v>
      </c>
      <c r="S4" s="63">
        <v>0</v>
      </c>
      <c r="T4" s="63">
        <v>0</v>
      </c>
      <c r="U4" s="64">
        <v>0</v>
      </c>
      <c r="V4" s="65">
        <v>0</v>
      </c>
      <c r="W4" s="63">
        <v>0</v>
      </c>
      <c r="X4" s="63">
        <v>0</v>
      </c>
      <c r="Y4" s="63">
        <v>0</v>
      </c>
      <c r="Z4" s="63"/>
    </row>
    <row r="5" spans="1:26" x14ac:dyDescent="0.25">
      <c r="A5" s="59">
        <f t="shared" si="0"/>
        <v>43220</v>
      </c>
      <c r="B5" s="67" t="str">
        <f>+asset_level_drivers!$D$1</f>
        <v>Foreland I</v>
      </c>
      <c r="C5" s="86">
        <v>0</v>
      </c>
      <c r="D5" s="70">
        <v>0</v>
      </c>
      <c r="E5" s="70">
        <v>0</v>
      </c>
      <c r="F5" s="87">
        <v>0</v>
      </c>
      <c r="G5" s="70">
        <v>0</v>
      </c>
      <c r="H5" s="71">
        <f t="shared" ref="H5:H34" si="1">+G5+F5</f>
        <v>0</v>
      </c>
      <c r="I5" s="70">
        <v>0</v>
      </c>
      <c r="J5" s="70">
        <v>0</v>
      </c>
      <c r="K5" s="71">
        <v>0</v>
      </c>
      <c r="L5" s="70">
        <v>0</v>
      </c>
      <c r="M5" s="70"/>
      <c r="N5" s="70">
        <v>0</v>
      </c>
      <c r="O5" s="70">
        <v>0</v>
      </c>
      <c r="P5" s="70">
        <v>0</v>
      </c>
      <c r="Q5" s="70">
        <v>0</v>
      </c>
      <c r="R5" s="70">
        <v>0</v>
      </c>
      <c r="S5" s="70">
        <v>0</v>
      </c>
      <c r="T5" s="70">
        <v>0</v>
      </c>
      <c r="U5" s="71">
        <v>0</v>
      </c>
      <c r="V5" s="72">
        <v>0</v>
      </c>
      <c r="W5" s="70">
        <v>0</v>
      </c>
      <c r="X5" s="70">
        <v>0</v>
      </c>
      <c r="Y5" s="70">
        <v>0</v>
      </c>
      <c r="Z5" s="70">
        <v>0</v>
      </c>
    </row>
    <row r="6" spans="1:26" x14ac:dyDescent="0.25">
      <c r="A6" s="59">
        <f t="shared" si="0"/>
        <v>43251</v>
      </c>
      <c r="B6" s="60" t="str">
        <f>+asset_level_drivers!$D$1</f>
        <v>Foreland I</v>
      </c>
      <c r="C6" s="84">
        <v>0</v>
      </c>
      <c r="D6" s="63">
        <v>0</v>
      </c>
      <c r="E6" s="63">
        <v>0</v>
      </c>
      <c r="F6" s="85">
        <v>0</v>
      </c>
      <c r="G6" s="63">
        <v>0</v>
      </c>
      <c r="H6" s="64">
        <f t="shared" si="1"/>
        <v>0</v>
      </c>
      <c r="I6" s="63">
        <v>0</v>
      </c>
      <c r="J6" s="63">
        <v>0</v>
      </c>
      <c r="K6" s="64">
        <v>0</v>
      </c>
      <c r="L6" s="63">
        <v>0</v>
      </c>
      <c r="M6" s="63"/>
      <c r="N6" s="63">
        <v>0</v>
      </c>
      <c r="O6" s="63">
        <v>0</v>
      </c>
      <c r="P6" s="63">
        <v>0</v>
      </c>
      <c r="Q6" s="63">
        <v>0</v>
      </c>
      <c r="R6" s="63">
        <v>0</v>
      </c>
      <c r="S6" s="63">
        <v>0</v>
      </c>
      <c r="T6" s="63">
        <v>0</v>
      </c>
      <c r="U6" s="64">
        <v>0</v>
      </c>
      <c r="V6" s="65">
        <v>0</v>
      </c>
      <c r="W6" s="63">
        <v>0</v>
      </c>
      <c r="X6" s="63">
        <v>0</v>
      </c>
      <c r="Y6" s="63">
        <v>0</v>
      </c>
      <c r="Z6" s="63">
        <v>0</v>
      </c>
    </row>
    <row r="7" spans="1:26" x14ac:dyDescent="0.25">
      <c r="A7" s="59">
        <f t="shared" si="0"/>
        <v>43281</v>
      </c>
      <c r="B7" s="67" t="str">
        <f>+asset_level_drivers!$D$1</f>
        <v>Foreland I</v>
      </c>
      <c r="C7" s="86">
        <v>0</v>
      </c>
      <c r="D7" s="70">
        <v>0</v>
      </c>
      <c r="E7" s="70">
        <v>0</v>
      </c>
      <c r="F7" s="87">
        <v>0</v>
      </c>
      <c r="G7" s="70">
        <v>0</v>
      </c>
      <c r="H7" s="71">
        <f t="shared" si="1"/>
        <v>0</v>
      </c>
      <c r="I7" s="70">
        <v>0</v>
      </c>
      <c r="J7" s="70">
        <v>0</v>
      </c>
      <c r="K7" s="71">
        <v>0</v>
      </c>
      <c r="L7" s="70">
        <v>0</v>
      </c>
      <c r="M7" s="70"/>
      <c r="N7" s="70">
        <v>0</v>
      </c>
      <c r="O7" s="70">
        <v>0</v>
      </c>
      <c r="P7" s="70">
        <v>0</v>
      </c>
      <c r="Q7" s="70">
        <v>0</v>
      </c>
      <c r="R7" s="70">
        <v>0</v>
      </c>
      <c r="S7" s="70">
        <v>0</v>
      </c>
      <c r="T7" s="70">
        <v>0</v>
      </c>
      <c r="U7" s="71">
        <v>0</v>
      </c>
      <c r="V7" s="72">
        <v>0</v>
      </c>
      <c r="W7" s="70">
        <v>0</v>
      </c>
      <c r="X7" s="70">
        <v>0</v>
      </c>
      <c r="Y7" s="70">
        <v>0</v>
      </c>
      <c r="Z7" s="70">
        <v>0</v>
      </c>
    </row>
    <row r="8" spans="1:26" x14ac:dyDescent="0.25">
      <c r="A8" s="59">
        <f t="shared" si="0"/>
        <v>43312</v>
      </c>
      <c r="B8" s="60" t="str">
        <f>+asset_level_drivers!$D$1</f>
        <v>Foreland I</v>
      </c>
      <c r="C8" s="84">
        <v>0</v>
      </c>
      <c r="D8" s="63">
        <v>0</v>
      </c>
      <c r="E8" s="63">
        <v>0</v>
      </c>
      <c r="F8" s="85">
        <v>0</v>
      </c>
      <c r="G8" s="63">
        <v>0</v>
      </c>
      <c r="H8" s="64">
        <f t="shared" si="1"/>
        <v>0</v>
      </c>
      <c r="I8" s="63">
        <v>0</v>
      </c>
      <c r="J8" s="63">
        <v>0</v>
      </c>
      <c r="K8" s="64">
        <v>0</v>
      </c>
      <c r="L8" s="63">
        <v>0</v>
      </c>
      <c r="M8" s="63"/>
      <c r="N8" s="63">
        <v>0</v>
      </c>
      <c r="O8" s="63">
        <v>0</v>
      </c>
      <c r="P8" s="63">
        <v>0</v>
      </c>
      <c r="Q8" s="63">
        <v>0</v>
      </c>
      <c r="R8" s="63">
        <v>0</v>
      </c>
      <c r="S8" s="63">
        <v>0</v>
      </c>
      <c r="T8" s="63">
        <v>0</v>
      </c>
      <c r="U8" s="64">
        <v>0</v>
      </c>
      <c r="V8" s="65">
        <v>0</v>
      </c>
      <c r="W8" s="63">
        <v>0</v>
      </c>
      <c r="X8" s="63">
        <v>0</v>
      </c>
      <c r="Y8" s="63">
        <v>0</v>
      </c>
      <c r="Z8" s="63">
        <v>0</v>
      </c>
    </row>
    <row r="9" spans="1:26" x14ac:dyDescent="0.25">
      <c r="A9" s="59">
        <f t="shared" si="0"/>
        <v>43343</v>
      </c>
      <c r="B9" s="67" t="str">
        <f>+asset_level_drivers!$D$1</f>
        <v>Foreland I</v>
      </c>
      <c r="C9" s="86">
        <v>0</v>
      </c>
      <c r="D9" s="70">
        <v>0</v>
      </c>
      <c r="E9" s="70">
        <v>0</v>
      </c>
      <c r="F9" s="87">
        <v>0</v>
      </c>
      <c r="G9" s="70">
        <v>0</v>
      </c>
      <c r="H9" s="71">
        <f t="shared" si="1"/>
        <v>0</v>
      </c>
      <c r="I9" s="70">
        <v>0</v>
      </c>
      <c r="J9" s="70">
        <v>0</v>
      </c>
      <c r="K9" s="71">
        <v>0</v>
      </c>
      <c r="L9" s="70">
        <v>0</v>
      </c>
      <c r="M9" s="70"/>
      <c r="N9" s="70">
        <v>0</v>
      </c>
      <c r="O9" s="70">
        <v>0</v>
      </c>
      <c r="P9" s="70">
        <v>0</v>
      </c>
      <c r="Q9" s="70">
        <v>0</v>
      </c>
      <c r="R9" s="70">
        <v>0</v>
      </c>
      <c r="S9" s="70">
        <v>0</v>
      </c>
      <c r="T9" s="70">
        <v>0</v>
      </c>
      <c r="U9" s="71">
        <v>0</v>
      </c>
      <c r="V9" s="72">
        <v>0</v>
      </c>
      <c r="W9" s="70">
        <v>0</v>
      </c>
      <c r="X9" s="70">
        <v>0</v>
      </c>
      <c r="Y9" s="70">
        <v>0</v>
      </c>
      <c r="Z9" s="70">
        <v>0</v>
      </c>
    </row>
    <row r="10" spans="1:26" x14ac:dyDescent="0.25">
      <c r="A10" s="59">
        <f t="shared" si="0"/>
        <v>43373</v>
      </c>
      <c r="B10" s="60" t="str">
        <f>+asset_level_drivers!$D$1</f>
        <v>Foreland I</v>
      </c>
      <c r="C10" s="84">
        <v>0</v>
      </c>
      <c r="D10" s="63">
        <v>0</v>
      </c>
      <c r="E10" s="63">
        <v>0</v>
      </c>
      <c r="F10" s="85">
        <v>0</v>
      </c>
      <c r="G10" s="63">
        <v>0</v>
      </c>
      <c r="H10" s="64">
        <f t="shared" si="1"/>
        <v>0</v>
      </c>
      <c r="I10" s="63">
        <v>0</v>
      </c>
      <c r="J10" s="63">
        <v>0</v>
      </c>
      <c r="K10" s="64">
        <v>0</v>
      </c>
      <c r="L10" s="63">
        <v>0</v>
      </c>
      <c r="M10" s="63"/>
      <c r="N10" s="63">
        <v>0</v>
      </c>
      <c r="O10" s="63">
        <v>0</v>
      </c>
      <c r="P10" s="63">
        <v>0</v>
      </c>
      <c r="Q10" s="63">
        <v>0</v>
      </c>
      <c r="R10" s="63">
        <v>0</v>
      </c>
      <c r="S10" s="63">
        <v>0</v>
      </c>
      <c r="T10" s="63">
        <v>0</v>
      </c>
      <c r="U10" s="64">
        <v>0</v>
      </c>
      <c r="V10" s="65">
        <v>0</v>
      </c>
      <c r="W10" s="63">
        <v>0</v>
      </c>
      <c r="X10" s="63">
        <v>0</v>
      </c>
      <c r="Y10" s="63">
        <v>0</v>
      </c>
      <c r="Z10" s="63">
        <v>0</v>
      </c>
    </row>
    <row r="11" spans="1:26" x14ac:dyDescent="0.25">
      <c r="A11" s="59">
        <f t="shared" si="0"/>
        <v>43404</v>
      </c>
      <c r="B11" s="67" t="str">
        <f>+asset_level_drivers!$D$1</f>
        <v>Foreland I</v>
      </c>
      <c r="C11" s="86">
        <v>0</v>
      </c>
      <c r="D11" s="70">
        <v>0</v>
      </c>
      <c r="E11" s="70">
        <v>0</v>
      </c>
      <c r="F11" s="87">
        <v>0</v>
      </c>
      <c r="G11" s="70">
        <v>0</v>
      </c>
      <c r="H11" s="71">
        <f t="shared" si="1"/>
        <v>0</v>
      </c>
      <c r="I11" s="70">
        <v>0</v>
      </c>
      <c r="J11" s="70">
        <v>0</v>
      </c>
      <c r="K11" s="71">
        <v>0</v>
      </c>
      <c r="L11" s="70">
        <v>0</v>
      </c>
      <c r="M11" s="70"/>
      <c r="N11" s="70">
        <v>0</v>
      </c>
      <c r="O11" s="70">
        <v>0</v>
      </c>
      <c r="P11" s="70">
        <v>0</v>
      </c>
      <c r="Q11" s="70">
        <v>0</v>
      </c>
      <c r="R11" s="70">
        <v>0</v>
      </c>
      <c r="S11" s="70">
        <v>0</v>
      </c>
      <c r="T11" s="70">
        <v>0</v>
      </c>
      <c r="U11" s="71">
        <v>0</v>
      </c>
      <c r="V11" s="72">
        <v>0</v>
      </c>
      <c r="W11" s="70">
        <v>0</v>
      </c>
      <c r="X11" s="70">
        <v>0</v>
      </c>
      <c r="Y11" s="70">
        <v>0</v>
      </c>
      <c r="Z11" s="70">
        <v>0</v>
      </c>
    </row>
    <row r="12" spans="1:26" x14ac:dyDescent="0.25">
      <c r="A12" s="59">
        <f t="shared" si="0"/>
        <v>43434</v>
      </c>
      <c r="B12" s="60" t="str">
        <f>+asset_level_drivers!$D$1</f>
        <v>Foreland I</v>
      </c>
      <c r="C12" s="84">
        <v>0</v>
      </c>
      <c r="D12" s="63">
        <v>0</v>
      </c>
      <c r="E12" s="63">
        <v>0</v>
      </c>
      <c r="F12" s="85">
        <v>0</v>
      </c>
      <c r="G12" s="63">
        <v>0</v>
      </c>
      <c r="H12" s="64">
        <f t="shared" si="1"/>
        <v>0</v>
      </c>
      <c r="I12" s="63">
        <v>0</v>
      </c>
      <c r="J12" s="63">
        <v>0</v>
      </c>
      <c r="K12" s="64">
        <v>0</v>
      </c>
      <c r="L12" s="63">
        <v>0</v>
      </c>
      <c r="M12" s="63"/>
      <c r="N12" s="63">
        <v>0</v>
      </c>
      <c r="O12" s="63">
        <v>0</v>
      </c>
      <c r="P12" s="63">
        <v>0</v>
      </c>
      <c r="Q12" s="63">
        <v>0</v>
      </c>
      <c r="R12" s="63">
        <v>0</v>
      </c>
      <c r="S12" s="63">
        <v>0</v>
      </c>
      <c r="T12" s="63">
        <v>0</v>
      </c>
      <c r="U12" s="64">
        <v>0</v>
      </c>
      <c r="V12" s="65">
        <v>0</v>
      </c>
      <c r="W12" s="63">
        <v>0</v>
      </c>
      <c r="X12" s="63">
        <v>0</v>
      </c>
      <c r="Y12" s="63">
        <v>0</v>
      </c>
      <c r="Z12" s="63">
        <v>0</v>
      </c>
    </row>
    <row r="13" spans="1:26" x14ac:dyDescent="0.25">
      <c r="A13" s="59">
        <f t="shared" si="0"/>
        <v>43465</v>
      </c>
      <c r="B13" s="67" t="str">
        <f>+asset_level_drivers!$D$1</f>
        <v>Foreland I</v>
      </c>
      <c r="C13" s="86">
        <v>0</v>
      </c>
      <c r="D13" s="70">
        <v>0</v>
      </c>
      <c r="E13" s="70">
        <v>0</v>
      </c>
      <c r="F13" s="87">
        <v>0</v>
      </c>
      <c r="G13" s="70">
        <v>0</v>
      </c>
      <c r="H13" s="71">
        <f t="shared" si="1"/>
        <v>0</v>
      </c>
      <c r="I13" s="70">
        <v>0</v>
      </c>
      <c r="J13" s="70">
        <v>0</v>
      </c>
      <c r="K13" s="71">
        <v>0</v>
      </c>
      <c r="L13" s="70">
        <v>0</v>
      </c>
      <c r="M13" s="70"/>
      <c r="N13" s="70">
        <v>0</v>
      </c>
      <c r="O13" s="70">
        <v>0</v>
      </c>
      <c r="P13" s="70">
        <v>0</v>
      </c>
      <c r="Q13" s="70">
        <v>0</v>
      </c>
      <c r="R13" s="70">
        <v>0</v>
      </c>
      <c r="S13" s="70">
        <v>0</v>
      </c>
      <c r="T13" s="70">
        <v>0</v>
      </c>
      <c r="U13" s="71">
        <v>0</v>
      </c>
      <c r="V13" s="72">
        <v>0</v>
      </c>
      <c r="W13" s="70">
        <v>0</v>
      </c>
      <c r="X13" s="70">
        <v>0</v>
      </c>
      <c r="Y13" s="70">
        <v>0</v>
      </c>
      <c r="Z13" s="70">
        <v>0</v>
      </c>
    </row>
    <row r="14" spans="1:26" x14ac:dyDescent="0.25">
      <c r="A14" s="59">
        <f t="shared" si="0"/>
        <v>43496</v>
      </c>
      <c r="B14" s="60" t="str">
        <f>+asset_level_drivers!$D$1</f>
        <v>Foreland I</v>
      </c>
      <c r="C14" s="84">
        <v>0</v>
      </c>
      <c r="D14" s="63">
        <v>0</v>
      </c>
      <c r="E14" s="63">
        <v>0</v>
      </c>
      <c r="F14" s="85">
        <v>0</v>
      </c>
      <c r="G14" s="63">
        <v>0</v>
      </c>
      <c r="H14" s="64">
        <f t="shared" si="1"/>
        <v>0</v>
      </c>
      <c r="I14" s="63">
        <v>0</v>
      </c>
      <c r="J14" s="63">
        <v>0</v>
      </c>
      <c r="K14" s="64">
        <v>0</v>
      </c>
      <c r="L14" s="63">
        <v>0</v>
      </c>
      <c r="M14" s="63"/>
      <c r="N14" s="63">
        <v>0</v>
      </c>
      <c r="O14" s="63">
        <v>625</v>
      </c>
      <c r="P14" s="63">
        <v>0</v>
      </c>
      <c r="Q14" s="63">
        <f t="shared" ref="Q14:Q34" si="2">SUM(O3:O14)</f>
        <v>625</v>
      </c>
      <c r="R14" s="63">
        <v>0</v>
      </c>
      <c r="S14" s="63">
        <v>0</v>
      </c>
      <c r="T14" s="63">
        <v>0</v>
      </c>
      <c r="U14" s="64">
        <v>0</v>
      </c>
      <c r="V14" s="65">
        <v>0</v>
      </c>
      <c r="W14" s="63">
        <v>0</v>
      </c>
      <c r="X14" s="63">
        <v>0</v>
      </c>
      <c r="Y14" s="63">
        <v>0</v>
      </c>
      <c r="Z14" s="63">
        <v>0</v>
      </c>
    </row>
    <row r="15" spans="1:26" x14ac:dyDescent="0.25">
      <c r="A15" s="59">
        <f t="shared" si="0"/>
        <v>43524</v>
      </c>
      <c r="B15" s="67" t="str">
        <f>+asset_level_drivers!$D$1</f>
        <v>Foreland I</v>
      </c>
      <c r="C15" s="86">
        <v>0</v>
      </c>
      <c r="D15" s="70">
        <v>0</v>
      </c>
      <c r="E15" s="70">
        <v>0</v>
      </c>
      <c r="F15" s="87">
        <v>0</v>
      </c>
      <c r="G15" s="70">
        <v>0</v>
      </c>
      <c r="H15" s="71">
        <f t="shared" si="1"/>
        <v>0</v>
      </c>
      <c r="I15" s="70">
        <v>0</v>
      </c>
      <c r="J15" s="70">
        <v>0</v>
      </c>
      <c r="K15" s="71">
        <v>0</v>
      </c>
      <c r="L15" s="70">
        <v>0</v>
      </c>
      <c r="M15" s="70"/>
      <c r="N15" s="70">
        <v>0</v>
      </c>
      <c r="O15" s="70">
        <v>625</v>
      </c>
      <c r="P15" s="70">
        <v>0</v>
      </c>
      <c r="Q15" s="70">
        <f t="shared" si="2"/>
        <v>1250</v>
      </c>
      <c r="R15" s="70">
        <v>0</v>
      </c>
      <c r="S15" s="70">
        <v>0</v>
      </c>
      <c r="T15" s="70">
        <v>0</v>
      </c>
      <c r="U15" s="71">
        <v>0</v>
      </c>
      <c r="V15" s="72">
        <v>0</v>
      </c>
      <c r="W15" s="70">
        <v>0</v>
      </c>
      <c r="X15" s="70">
        <v>0</v>
      </c>
      <c r="Y15" s="70">
        <v>0</v>
      </c>
      <c r="Z15" s="70">
        <v>0</v>
      </c>
    </row>
    <row r="16" spans="1:26" x14ac:dyDescent="0.25">
      <c r="A16" s="59">
        <f t="shared" si="0"/>
        <v>43555</v>
      </c>
      <c r="B16" s="60" t="str">
        <f>+asset_level_drivers!$D$1</f>
        <v>Foreland I</v>
      </c>
      <c r="C16" s="84">
        <v>0</v>
      </c>
      <c r="D16" s="63">
        <v>0</v>
      </c>
      <c r="E16" s="63">
        <v>0</v>
      </c>
      <c r="F16" s="85">
        <v>0</v>
      </c>
      <c r="G16" s="63">
        <v>0</v>
      </c>
      <c r="H16" s="64">
        <f t="shared" si="1"/>
        <v>0</v>
      </c>
      <c r="I16" s="63">
        <v>0</v>
      </c>
      <c r="J16" s="63">
        <v>0</v>
      </c>
      <c r="K16" s="64">
        <v>0</v>
      </c>
      <c r="L16" s="63">
        <v>0</v>
      </c>
      <c r="M16" s="63"/>
      <c r="N16" s="63">
        <v>0</v>
      </c>
      <c r="O16" s="63">
        <v>625</v>
      </c>
      <c r="P16" s="63">
        <v>0</v>
      </c>
      <c r="Q16" s="63">
        <f t="shared" si="2"/>
        <v>1875</v>
      </c>
      <c r="R16" s="63">
        <v>0</v>
      </c>
      <c r="S16" s="63">
        <v>0</v>
      </c>
      <c r="T16" s="63">
        <v>0</v>
      </c>
      <c r="U16" s="64">
        <v>0</v>
      </c>
      <c r="V16" s="65">
        <v>0</v>
      </c>
      <c r="W16" s="63">
        <v>0</v>
      </c>
      <c r="X16" s="63">
        <v>0</v>
      </c>
      <c r="Y16" s="63">
        <v>0</v>
      </c>
      <c r="Z16" s="63">
        <v>0</v>
      </c>
    </row>
    <row r="17" spans="1:26" x14ac:dyDescent="0.25">
      <c r="A17" s="59">
        <f t="shared" si="0"/>
        <v>43585</v>
      </c>
      <c r="B17" s="67" t="str">
        <f>+asset_level_drivers!$D$1</f>
        <v>Foreland I</v>
      </c>
      <c r="C17" s="86">
        <v>0</v>
      </c>
      <c r="D17" s="70">
        <v>0</v>
      </c>
      <c r="E17" s="70">
        <v>0</v>
      </c>
      <c r="F17" s="87">
        <v>0</v>
      </c>
      <c r="G17" s="70">
        <v>0</v>
      </c>
      <c r="H17" s="71">
        <f t="shared" si="1"/>
        <v>0</v>
      </c>
      <c r="I17" s="70">
        <v>0</v>
      </c>
      <c r="J17" s="70">
        <v>0</v>
      </c>
      <c r="K17" s="71">
        <v>0</v>
      </c>
      <c r="L17" s="70">
        <v>0</v>
      </c>
      <c r="M17" s="70"/>
      <c r="N17" s="70">
        <v>0</v>
      </c>
      <c r="O17" s="70">
        <v>625</v>
      </c>
      <c r="P17" s="70">
        <v>0</v>
      </c>
      <c r="Q17" s="70">
        <f t="shared" si="2"/>
        <v>2500</v>
      </c>
      <c r="R17" s="70">
        <v>0</v>
      </c>
      <c r="S17" s="70">
        <v>0</v>
      </c>
      <c r="T17" s="70">
        <v>0</v>
      </c>
      <c r="U17" s="71">
        <v>0</v>
      </c>
      <c r="V17" s="72">
        <v>0</v>
      </c>
      <c r="W17" s="70">
        <v>0</v>
      </c>
      <c r="X17" s="70">
        <v>0</v>
      </c>
      <c r="Y17" s="70">
        <v>0</v>
      </c>
      <c r="Z17" s="70">
        <v>0</v>
      </c>
    </row>
    <row r="18" spans="1:26" x14ac:dyDescent="0.25">
      <c r="A18" s="59">
        <f t="shared" si="0"/>
        <v>43616</v>
      </c>
      <c r="B18" s="60" t="str">
        <f>+asset_level_drivers!$D$1</f>
        <v>Foreland I</v>
      </c>
      <c r="C18" s="84">
        <v>0</v>
      </c>
      <c r="D18" s="63">
        <v>0</v>
      </c>
      <c r="E18" s="63">
        <v>0</v>
      </c>
      <c r="F18" s="85">
        <v>0</v>
      </c>
      <c r="G18" s="63">
        <v>0</v>
      </c>
      <c r="H18" s="64">
        <f t="shared" si="1"/>
        <v>0</v>
      </c>
      <c r="I18" s="63">
        <v>0</v>
      </c>
      <c r="J18" s="63">
        <v>0</v>
      </c>
      <c r="K18" s="64">
        <v>0</v>
      </c>
      <c r="L18" s="63">
        <v>0</v>
      </c>
      <c r="M18" s="63"/>
      <c r="N18" s="63">
        <v>0</v>
      </c>
      <c r="O18" s="63">
        <v>625</v>
      </c>
      <c r="P18" s="63">
        <v>0</v>
      </c>
      <c r="Q18" s="63">
        <f t="shared" si="2"/>
        <v>3125</v>
      </c>
      <c r="R18" s="63">
        <v>0</v>
      </c>
      <c r="S18" s="63">
        <v>0</v>
      </c>
      <c r="T18" s="63">
        <v>0</v>
      </c>
      <c r="U18" s="64">
        <v>0</v>
      </c>
      <c r="V18" s="65">
        <v>0</v>
      </c>
      <c r="W18" s="63">
        <v>0</v>
      </c>
      <c r="X18" s="63">
        <v>0</v>
      </c>
      <c r="Y18" s="63">
        <v>0</v>
      </c>
      <c r="Z18" s="63">
        <v>0</v>
      </c>
    </row>
    <row r="19" spans="1:26" x14ac:dyDescent="0.25">
      <c r="A19" s="59">
        <f t="shared" si="0"/>
        <v>43646</v>
      </c>
      <c r="B19" s="67" t="str">
        <f>+asset_level_drivers!$D$1</f>
        <v>Foreland I</v>
      </c>
      <c r="C19" s="86">
        <v>0</v>
      </c>
      <c r="D19" s="70">
        <v>0</v>
      </c>
      <c r="E19" s="70">
        <v>0</v>
      </c>
      <c r="F19" s="87">
        <v>0</v>
      </c>
      <c r="G19" s="70">
        <v>0</v>
      </c>
      <c r="H19" s="71">
        <f t="shared" si="1"/>
        <v>0</v>
      </c>
      <c r="I19" s="70">
        <v>0</v>
      </c>
      <c r="J19" s="70">
        <v>0</v>
      </c>
      <c r="K19" s="71">
        <v>0</v>
      </c>
      <c r="L19" s="70">
        <v>0</v>
      </c>
      <c r="M19" s="70"/>
      <c r="N19" s="70">
        <v>0</v>
      </c>
      <c r="O19" s="70">
        <v>625</v>
      </c>
      <c r="P19" s="70">
        <v>0</v>
      </c>
      <c r="Q19" s="70">
        <f t="shared" si="2"/>
        <v>3750</v>
      </c>
      <c r="R19" s="70">
        <v>0</v>
      </c>
      <c r="S19" s="70">
        <v>0</v>
      </c>
      <c r="T19" s="70">
        <v>0</v>
      </c>
      <c r="U19" s="71">
        <v>0</v>
      </c>
      <c r="V19" s="72">
        <v>0</v>
      </c>
      <c r="W19" s="70">
        <v>0</v>
      </c>
      <c r="X19" s="70">
        <v>0</v>
      </c>
      <c r="Y19" s="70">
        <v>0</v>
      </c>
      <c r="Z19" s="70">
        <v>0</v>
      </c>
    </row>
    <row r="20" spans="1:26" x14ac:dyDescent="0.25">
      <c r="A20" s="59">
        <f t="shared" si="0"/>
        <v>43677</v>
      </c>
      <c r="B20" s="60" t="str">
        <f>+asset_level_drivers!$D$1</f>
        <v>Foreland I</v>
      </c>
      <c r="C20" s="84">
        <v>0</v>
      </c>
      <c r="D20" s="63">
        <v>0</v>
      </c>
      <c r="E20" s="63">
        <v>0</v>
      </c>
      <c r="F20" s="85">
        <v>0</v>
      </c>
      <c r="G20" s="63">
        <v>0</v>
      </c>
      <c r="H20" s="64">
        <f t="shared" si="1"/>
        <v>0</v>
      </c>
      <c r="I20" s="63">
        <v>0</v>
      </c>
      <c r="J20" s="63">
        <v>0</v>
      </c>
      <c r="K20" s="64">
        <v>0</v>
      </c>
      <c r="L20" s="63">
        <v>0</v>
      </c>
      <c r="M20" s="63"/>
      <c r="N20" s="63">
        <v>0</v>
      </c>
      <c r="O20" s="63">
        <v>625</v>
      </c>
      <c r="P20" s="63">
        <v>0</v>
      </c>
      <c r="Q20" s="63">
        <f t="shared" si="2"/>
        <v>4375</v>
      </c>
      <c r="R20" s="63">
        <v>0</v>
      </c>
      <c r="S20" s="63">
        <v>0</v>
      </c>
      <c r="T20" s="63">
        <v>0</v>
      </c>
      <c r="U20" s="64">
        <v>0</v>
      </c>
      <c r="V20" s="65">
        <v>0</v>
      </c>
      <c r="W20" s="63">
        <v>0</v>
      </c>
      <c r="X20" s="63">
        <v>0</v>
      </c>
      <c r="Y20" s="63">
        <v>0</v>
      </c>
      <c r="Z20" s="63">
        <v>0</v>
      </c>
    </row>
    <row r="21" spans="1:26" x14ac:dyDescent="0.25">
      <c r="A21" s="59">
        <f t="shared" si="0"/>
        <v>43708</v>
      </c>
      <c r="B21" s="67" t="str">
        <f>+asset_level_drivers!$D$1</f>
        <v>Foreland I</v>
      </c>
      <c r="C21" s="86">
        <v>0</v>
      </c>
      <c r="D21" s="70">
        <v>0</v>
      </c>
      <c r="E21" s="70">
        <v>0</v>
      </c>
      <c r="F21" s="87">
        <v>0</v>
      </c>
      <c r="G21" s="70">
        <v>0</v>
      </c>
      <c r="H21" s="71">
        <f t="shared" si="1"/>
        <v>0</v>
      </c>
      <c r="I21" s="70">
        <v>0</v>
      </c>
      <c r="J21" s="70">
        <v>0</v>
      </c>
      <c r="K21" s="71">
        <v>0</v>
      </c>
      <c r="L21" s="70">
        <v>0</v>
      </c>
      <c r="M21" s="70"/>
      <c r="N21" s="70">
        <v>0</v>
      </c>
      <c r="O21" s="70">
        <v>625</v>
      </c>
      <c r="P21" s="70">
        <v>0</v>
      </c>
      <c r="Q21" s="70">
        <f t="shared" si="2"/>
        <v>5000</v>
      </c>
      <c r="R21" s="70">
        <v>0</v>
      </c>
      <c r="S21" s="70">
        <v>0</v>
      </c>
      <c r="T21" s="70">
        <v>0</v>
      </c>
      <c r="U21" s="71">
        <v>0</v>
      </c>
      <c r="V21" s="72">
        <v>0</v>
      </c>
      <c r="W21" s="70">
        <v>0</v>
      </c>
      <c r="X21" s="70">
        <v>0</v>
      </c>
      <c r="Y21" s="70">
        <v>0</v>
      </c>
      <c r="Z21" s="70">
        <v>0</v>
      </c>
    </row>
    <row r="22" spans="1:26" x14ac:dyDescent="0.25">
      <c r="A22" s="59">
        <f t="shared" si="0"/>
        <v>43738</v>
      </c>
      <c r="B22" s="60" t="str">
        <f>+asset_level_drivers!$D$1</f>
        <v>Foreland I</v>
      </c>
      <c r="C22" s="84">
        <v>0</v>
      </c>
      <c r="D22" s="63">
        <v>0</v>
      </c>
      <c r="E22" s="63">
        <v>0</v>
      </c>
      <c r="F22" s="85">
        <v>0</v>
      </c>
      <c r="G22" s="63">
        <v>0</v>
      </c>
      <c r="H22" s="64">
        <f t="shared" si="1"/>
        <v>0</v>
      </c>
      <c r="I22" s="63">
        <v>0</v>
      </c>
      <c r="J22" s="63">
        <v>0</v>
      </c>
      <c r="K22" s="64">
        <v>0</v>
      </c>
      <c r="L22" s="63">
        <v>0</v>
      </c>
      <c r="M22" s="63"/>
      <c r="N22" s="63">
        <v>0</v>
      </c>
      <c r="O22" s="63">
        <v>625</v>
      </c>
      <c r="P22" s="63">
        <v>0</v>
      </c>
      <c r="Q22" s="63">
        <f t="shared" si="2"/>
        <v>5625</v>
      </c>
      <c r="R22" s="63">
        <v>0</v>
      </c>
      <c r="S22" s="63">
        <v>0</v>
      </c>
      <c r="T22" s="63">
        <v>0</v>
      </c>
      <c r="U22" s="64">
        <v>0</v>
      </c>
      <c r="V22" s="65">
        <v>0</v>
      </c>
      <c r="W22" s="63">
        <v>0</v>
      </c>
      <c r="X22" s="63">
        <v>0</v>
      </c>
      <c r="Y22" s="63">
        <v>0</v>
      </c>
      <c r="Z22" s="63">
        <v>0</v>
      </c>
    </row>
    <row r="23" spans="1:26" x14ac:dyDescent="0.25">
      <c r="A23" s="59">
        <f t="shared" si="0"/>
        <v>43769</v>
      </c>
      <c r="B23" s="67" t="str">
        <f>+asset_level_drivers!$D$1</f>
        <v>Foreland I</v>
      </c>
      <c r="C23" s="86">
        <v>0</v>
      </c>
      <c r="D23" s="70">
        <v>0</v>
      </c>
      <c r="E23" s="70">
        <v>0</v>
      </c>
      <c r="F23" s="87">
        <v>0</v>
      </c>
      <c r="G23" s="70">
        <v>0</v>
      </c>
      <c r="H23" s="71">
        <f t="shared" si="1"/>
        <v>0</v>
      </c>
      <c r="I23" s="70">
        <v>0</v>
      </c>
      <c r="J23" s="70">
        <v>0</v>
      </c>
      <c r="K23" s="71">
        <v>0</v>
      </c>
      <c r="L23" s="70">
        <v>0</v>
      </c>
      <c r="M23" s="70"/>
      <c r="N23" s="70">
        <v>0</v>
      </c>
      <c r="O23" s="70">
        <v>625</v>
      </c>
      <c r="P23" s="70">
        <v>0</v>
      </c>
      <c r="Q23" s="70">
        <f t="shared" si="2"/>
        <v>6250</v>
      </c>
      <c r="R23" s="70">
        <v>0</v>
      </c>
      <c r="S23" s="70">
        <v>0</v>
      </c>
      <c r="T23" s="70">
        <v>0</v>
      </c>
      <c r="U23" s="71">
        <v>0</v>
      </c>
      <c r="V23" s="72">
        <v>0</v>
      </c>
      <c r="W23" s="70">
        <v>0</v>
      </c>
      <c r="X23" s="70">
        <v>0</v>
      </c>
      <c r="Y23" s="70">
        <v>0</v>
      </c>
      <c r="Z23" s="70">
        <v>0</v>
      </c>
    </row>
    <row r="24" spans="1:26" x14ac:dyDescent="0.25">
      <c r="A24" s="59">
        <f t="shared" si="0"/>
        <v>43799</v>
      </c>
      <c r="B24" s="60" t="str">
        <f>+asset_level_drivers!$D$1</f>
        <v>Foreland I</v>
      </c>
      <c r="C24" s="84">
        <v>0</v>
      </c>
      <c r="D24" s="63">
        <v>0</v>
      </c>
      <c r="E24" s="63">
        <v>0</v>
      </c>
      <c r="F24" s="85">
        <v>0</v>
      </c>
      <c r="G24" s="63">
        <v>0</v>
      </c>
      <c r="H24" s="64">
        <f t="shared" si="1"/>
        <v>0</v>
      </c>
      <c r="I24" s="63">
        <v>0</v>
      </c>
      <c r="J24" s="63">
        <v>0</v>
      </c>
      <c r="K24" s="64">
        <v>0</v>
      </c>
      <c r="L24" s="63">
        <v>0</v>
      </c>
      <c r="M24" s="63"/>
      <c r="N24" s="63">
        <v>0</v>
      </c>
      <c r="O24" s="63">
        <v>625</v>
      </c>
      <c r="P24" s="63">
        <v>0</v>
      </c>
      <c r="Q24" s="63">
        <f t="shared" si="2"/>
        <v>6875</v>
      </c>
      <c r="R24" s="63">
        <v>0</v>
      </c>
      <c r="S24" s="63">
        <v>0</v>
      </c>
      <c r="T24" s="63">
        <v>0</v>
      </c>
      <c r="U24" s="64">
        <v>0</v>
      </c>
      <c r="V24" s="65">
        <v>0</v>
      </c>
      <c r="W24" s="63">
        <v>0</v>
      </c>
      <c r="X24" s="63">
        <v>0</v>
      </c>
      <c r="Y24" s="63">
        <v>0</v>
      </c>
      <c r="Z24" s="63">
        <v>0</v>
      </c>
    </row>
    <row r="25" spans="1:26" x14ac:dyDescent="0.25">
      <c r="A25" s="59">
        <f t="shared" si="0"/>
        <v>43830</v>
      </c>
      <c r="B25" s="67" t="str">
        <f>+asset_level_drivers!$D$1</f>
        <v>Foreland I</v>
      </c>
      <c r="C25" s="86">
        <v>0</v>
      </c>
      <c r="D25" s="70">
        <v>0</v>
      </c>
      <c r="E25" s="70">
        <v>0</v>
      </c>
      <c r="F25" s="87">
        <v>0</v>
      </c>
      <c r="G25" s="70">
        <v>0</v>
      </c>
      <c r="H25" s="71">
        <f t="shared" si="1"/>
        <v>0</v>
      </c>
      <c r="I25" s="70">
        <v>0</v>
      </c>
      <c r="J25" s="70">
        <v>0</v>
      </c>
      <c r="K25" s="71">
        <v>0</v>
      </c>
      <c r="L25" s="70">
        <v>0</v>
      </c>
      <c r="M25" s="70"/>
      <c r="N25" s="70">
        <v>0</v>
      </c>
      <c r="O25" s="70">
        <v>625</v>
      </c>
      <c r="P25" s="70">
        <v>0</v>
      </c>
      <c r="Q25" s="70">
        <f t="shared" si="2"/>
        <v>7500</v>
      </c>
      <c r="R25" s="70">
        <v>0</v>
      </c>
      <c r="S25" s="70">
        <v>0</v>
      </c>
      <c r="T25" s="70">
        <v>0</v>
      </c>
      <c r="U25" s="71">
        <v>0</v>
      </c>
      <c r="V25" s="72">
        <v>0</v>
      </c>
      <c r="W25" s="70">
        <v>0</v>
      </c>
      <c r="X25" s="70">
        <v>0</v>
      </c>
      <c r="Y25" s="70">
        <v>0</v>
      </c>
      <c r="Z25" s="70">
        <v>0</v>
      </c>
    </row>
    <row r="26" spans="1:26" x14ac:dyDescent="0.25">
      <c r="A26" s="59">
        <f t="shared" si="0"/>
        <v>43861</v>
      </c>
      <c r="B26" s="60" t="str">
        <f>+asset_level_drivers!$D$1</f>
        <v>Foreland I</v>
      </c>
      <c r="C26" s="84">
        <v>0</v>
      </c>
      <c r="D26" s="63">
        <v>0</v>
      </c>
      <c r="E26" s="63">
        <v>0</v>
      </c>
      <c r="F26" s="85">
        <v>0</v>
      </c>
      <c r="G26" s="63">
        <v>0</v>
      </c>
      <c r="H26" s="64">
        <f t="shared" si="1"/>
        <v>0</v>
      </c>
      <c r="I26" s="63">
        <v>0</v>
      </c>
      <c r="J26" s="63">
        <v>0</v>
      </c>
      <c r="K26" s="64">
        <v>0</v>
      </c>
      <c r="L26" s="63">
        <v>0</v>
      </c>
      <c r="M26" s="63"/>
      <c r="N26" s="63">
        <v>0</v>
      </c>
      <c r="O26" s="63">
        <v>625</v>
      </c>
      <c r="P26" s="63">
        <v>0</v>
      </c>
      <c r="Q26" s="63">
        <f t="shared" si="2"/>
        <v>7500</v>
      </c>
      <c r="R26" s="63">
        <v>0</v>
      </c>
      <c r="S26" s="63">
        <v>0</v>
      </c>
      <c r="T26" s="63">
        <v>0</v>
      </c>
      <c r="U26" s="64">
        <v>0</v>
      </c>
      <c r="V26" s="65">
        <v>0</v>
      </c>
      <c r="W26" s="63">
        <v>0</v>
      </c>
      <c r="X26" s="63">
        <v>0</v>
      </c>
      <c r="Y26" s="63">
        <v>0</v>
      </c>
      <c r="Z26" s="63">
        <v>0</v>
      </c>
    </row>
    <row r="27" spans="1:26" x14ac:dyDescent="0.25">
      <c r="A27" s="59">
        <f t="shared" si="0"/>
        <v>43890</v>
      </c>
      <c r="B27" s="67" t="str">
        <f>+asset_level_drivers!$D$1</f>
        <v>Foreland I</v>
      </c>
      <c r="C27" s="86">
        <v>0</v>
      </c>
      <c r="D27" s="70">
        <v>0</v>
      </c>
      <c r="E27" s="70">
        <v>0</v>
      </c>
      <c r="F27" s="87">
        <v>0</v>
      </c>
      <c r="G27" s="70">
        <v>0</v>
      </c>
      <c r="H27" s="71">
        <f t="shared" si="1"/>
        <v>0</v>
      </c>
      <c r="I27" s="70">
        <v>0</v>
      </c>
      <c r="J27" s="70">
        <v>0</v>
      </c>
      <c r="K27" s="71">
        <v>0</v>
      </c>
      <c r="L27" s="70">
        <v>0</v>
      </c>
      <c r="M27" s="70"/>
      <c r="N27" s="70">
        <v>0</v>
      </c>
      <c r="O27" s="70">
        <v>625</v>
      </c>
      <c r="P27" s="70">
        <v>0</v>
      </c>
      <c r="Q27" s="70">
        <f t="shared" si="2"/>
        <v>7500</v>
      </c>
      <c r="R27" s="70">
        <v>0</v>
      </c>
      <c r="S27" s="70">
        <v>0</v>
      </c>
      <c r="T27" s="70">
        <v>0</v>
      </c>
      <c r="U27" s="71">
        <v>0</v>
      </c>
      <c r="V27" s="72">
        <v>0</v>
      </c>
      <c r="W27" s="70">
        <v>0</v>
      </c>
      <c r="X27" s="70">
        <v>0</v>
      </c>
      <c r="Y27" s="70">
        <v>0</v>
      </c>
      <c r="Z27" s="70">
        <v>0</v>
      </c>
    </row>
    <row r="28" spans="1:26" x14ac:dyDescent="0.25">
      <c r="A28" s="59">
        <f t="shared" si="0"/>
        <v>43921</v>
      </c>
      <c r="B28" s="60" t="str">
        <f>+asset_level_drivers!$D$1</f>
        <v>Foreland I</v>
      </c>
      <c r="C28" s="84">
        <v>0</v>
      </c>
      <c r="D28" s="63">
        <v>0</v>
      </c>
      <c r="E28" s="63">
        <v>0</v>
      </c>
      <c r="F28" s="85">
        <v>0</v>
      </c>
      <c r="G28" s="63">
        <v>0</v>
      </c>
      <c r="H28" s="64">
        <f t="shared" si="1"/>
        <v>0</v>
      </c>
      <c r="I28" s="63">
        <v>0</v>
      </c>
      <c r="J28" s="63">
        <v>0</v>
      </c>
      <c r="K28" s="64">
        <v>0</v>
      </c>
      <c r="L28" s="63">
        <v>0</v>
      </c>
      <c r="M28" s="63"/>
      <c r="N28" s="63">
        <v>0</v>
      </c>
      <c r="O28" s="63">
        <v>625</v>
      </c>
      <c r="P28" s="63">
        <v>0</v>
      </c>
      <c r="Q28" s="63">
        <f t="shared" si="2"/>
        <v>7500</v>
      </c>
      <c r="R28" s="63">
        <v>0</v>
      </c>
      <c r="S28" s="63">
        <v>0</v>
      </c>
      <c r="T28" s="63">
        <v>0</v>
      </c>
      <c r="U28" s="64">
        <v>0</v>
      </c>
      <c r="V28" s="65">
        <v>0</v>
      </c>
      <c r="W28" s="63">
        <v>0</v>
      </c>
      <c r="X28" s="63">
        <v>0</v>
      </c>
      <c r="Y28" s="63">
        <v>0</v>
      </c>
      <c r="Z28" s="63">
        <v>0</v>
      </c>
    </row>
    <row r="29" spans="1:26" x14ac:dyDescent="0.25">
      <c r="A29" s="59">
        <f t="shared" si="0"/>
        <v>43951</v>
      </c>
      <c r="B29" s="67" t="str">
        <f>+asset_level_drivers!$D$1</f>
        <v>Foreland I</v>
      </c>
      <c r="C29" s="86">
        <v>0</v>
      </c>
      <c r="D29" s="70">
        <v>0</v>
      </c>
      <c r="E29" s="70">
        <v>0</v>
      </c>
      <c r="F29" s="87">
        <v>0</v>
      </c>
      <c r="G29" s="70">
        <v>0</v>
      </c>
      <c r="H29" s="71">
        <f t="shared" si="1"/>
        <v>0</v>
      </c>
      <c r="I29" s="70">
        <v>0</v>
      </c>
      <c r="J29" s="70">
        <v>0</v>
      </c>
      <c r="K29" s="71">
        <v>0</v>
      </c>
      <c r="L29" s="70">
        <v>0</v>
      </c>
      <c r="M29" s="70"/>
      <c r="N29" s="70">
        <v>0</v>
      </c>
      <c r="O29" s="70">
        <v>625</v>
      </c>
      <c r="P29" s="70">
        <v>0</v>
      </c>
      <c r="Q29" s="70">
        <f t="shared" si="2"/>
        <v>7500</v>
      </c>
      <c r="R29" s="70">
        <v>0</v>
      </c>
      <c r="S29" s="70">
        <v>0</v>
      </c>
      <c r="T29" s="70">
        <v>0</v>
      </c>
      <c r="U29" s="71">
        <v>0</v>
      </c>
      <c r="V29" s="72">
        <v>0</v>
      </c>
      <c r="W29" s="70">
        <v>0</v>
      </c>
      <c r="X29" s="70">
        <v>0</v>
      </c>
      <c r="Y29" s="70">
        <v>0</v>
      </c>
      <c r="Z29" s="70">
        <v>0</v>
      </c>
    </row>
    <row r="30" spans="1:26" x14ac:dyDescent="0.25">
      <c r="A30" s="59">
        <f t="shared" si="0"/>
        <v>43982</v>
      </c>
      <c r="B30" s="60" t="str">
        <f>+asset_level_drivers!$D$1</f>
        <v>Foreland I</v>
      </c>
      <c r="C30" s="84">
        <v>0</v>
      </c>
      <c r="D30" s="63">
        <v>0</v>
      </c>
      <c r="E30" s="63">
        <v>0</v>
      </c>
      <c r="F30" s="85">
        <v>0</v>
      </c>
      <c r="G30" s="63">
        <v>0</v>
      </c>
      <c r="H30" s="64">
        <f t="shared" si="1"/>
        <v>0</v>
      </c>
      <c r="I30" s="63">
        <v>0</v>
      </c>
      <c r="J30" s="63">
        <v>0</v>
      </c>
      <c r="K30" s="64">
        <v>0</v>
      </c>
      <c r="L30" s="63">
        <v>0</v>
      </c>
      <c r="M30" s="63"/>
      <c r="N30" s="63">
        <v>0</v>
      </c>
      <c r="O30" s="63">
        <v>625</v>
      </c>
      <c r="P30" s="63">
        <v>0</v>
      </c>
      <c r="Q30" s="63">
        <f t="shared" si="2"/>
        <v>7500</v>
      </c>
      <c r="R30" s="63">
        <v>0</v>
      </c>
      <c r="S30" s="63">
        <v>0</v>
      </c>
      <c r="T30" s="63">
        <v>0</v>
      </c>
      <c r="U30" s="64">
        <v>0</v>
      </c>
      <c r="V30" s="65">
        <v>0</v>
      </c>
      <c r="W30" s="63">
        <v>0</v>
      </c>
      <c r="X30" s="63">
        <v>0</v>
      </c>
      <c r="Y30" s="63">
        <v>0</v>
      </c>
      <c r="Z30" s="63">
        <v>0</v>
      </c>
    </row>
    <row r="31" spans="1:26" x14ac:dyDescent="0.25">
      <c r="A31" s="59">
        <f t="shared" si="0"/>
        <v>44012</v>
      </c>
      <c r="B31" s="67" t="str">
        <f>+asset_level_drivers!$D$1</f>
        <v>Foreland I</v>
      </c>
      <c r="C31" s="86">
        <v>0</v>
      </c>
      <c r="D31" s="70">
        <v>0</v>
      </c>
      <c r="E31" s="70">
        <v>0</v>
      </c>
      <c r="F31" s="87">
        <v>0</v>
      </c>
      <c r="G31" s="70">
        <v>0</v>
      </c>
      <c r="H31" s="71">
        <f t="shared" si="1"/>
        <v>0</v>
      </c>
      <c r="I31" s="70">
        <v>0</v>
      </c>
      <c r="J31" s="70">
        <v>0</v>
      </c>
      <c r="K31" s="71">
        <v>0</v>
      </c>
      <c r="L31" s="70">
        <v>0</v>
      </c>
      <c r="M31" s="70"/>
      <c r="N31" s="70">
        <v>0</v>
      </c>
      <c r="O31" s="70">
        <v>625</v>
      </c>
      <c r="P31" s="70">
        <v>0</v>
      </c>
      <c r="Q31" s="70">
        <f t="shared" si="2"/>
        <v>7500</v>
      </c>
      <c r="R31" s="70">
        <v>0</v>
      </c>
      <c r="S31" s="70">
        <v>0</v>
      </c>
      <c r="T31" s="70">
        <v>0</v>
      </c>
      <c r="U31" s="71">
        <v>0</v>
      </c>
      <c r="V31" s="72">
        <v>0</v>
      </c>
      <c r="W31" s="70">
        <v>0</v>
      </c>
      <c r="X31" s="70">
        <v>0</v>
      </c>
      <c r="Y31" s="70">
        <v>0</v>
      </c>
      <c r="Z31" s="70">
        <v>0</v>
      </c>
    </row>
    <row r="32" spans="1:26" x14ac:dyDescent="0.25">
      <c r="A32" s="59">
        <f t="shared" si="0"/>
        <v>44043</v>
      </c>
      <c r="B32" s="60" t="str">
        <f>+asset_level_drivers!$D$1</f>
        <v>Foreland I</v>
      </c>
      <c r="C32" s="84">
        <v>0</v>
      </c>
      <c r="D32" s="63">
        <v>0</v>
      </c>
      <c r="E32" s="63">
        <v>0</v>
      </c>
      <c r="F32" s="85">
        <v>0</v>
      </c>
      <c r="G32" s="63">
        <v>0</v>
      </c>
      <c r="H32" s="64">
        <f t="shared" si="1"/>
        <v>0</v>
      </c>
      <c r="I32" s="63">
        <v>0</v>
      </c>
      <c r="J32" s="63">
        <v>0</v>
      </c>
      <c r="K32" s="64">
        <v>0</v>
      </c>
      <c r="L32" s="63">
        <v>0</v>
      </c>
      <c r="M32" s="63"/>
      <c r="N32" s="63">
        <v>0</v>
      </c>
      <c r="O32" s="63">
        <v>625</v>
      </c>
      <c r="P32" s="63">
        <v>0</v>
      </c>
      <c r="Q32" s="63">
        <f t="shared" si="2"/>
        <v>7500</v>
      </c>
      <c r="R32" s="63">
        <v>0</v>
      </c>
      <c r="S32" s="63">
        <v>0</v>
      </c>
      <c r="T32" s="63">
        <v>0</v>
      </c>
      <c r="U32" s="64">
        <v>0</v>
      </c>
      <c r="V32" s="65">
        <v>0</v>
      </c>
      <c r="W32" s="63">
        <v>0</v>
      </c>
      <c r="X32" s="63">
        <v>0</v>
      </c>
      <c r="Y32" s="63">
        <v>0</v>
      </c>
      <c r="Z32" s="63">
        <v>0</v>
      </c>
    </row>
    <row r="33" spans="1:26" x14ac:dyDescent="0.25">
      <c r="A33" s="59">
        <f t="shared" si="0"/>
        <v>44074</v>
      </c>
      <c r="B33" s="67" t="str">
        <f>+asset_level_drivers!$D$1</f>
        <v>Foreland I</v>
      </c>
      <c r="C33" s="86">
        <v>0</v>
      </c>
      <c r="D33" s="70">
        <v>0</v>
      </c>
      <c r="E33" s="70">
        <v>0</v>
      </c>
      <c r="F33" s="87">
        <v>0</v>
      </c>
      <c r="G33" s="70">
        <v>0</v>
      </c>
      <c r="H33" s="71">
        <f t="shared" si="1"/>
        <v>0</v>
      </c>
      <c r="I33" s="70">
        <v>0</v>
      </c>
      <c r="J33" s="70">
        <v>0</v>
      </c>
      <c r="K33" s="71">
        <v>0</v>
      </c>
      <c r="L33" s="70">
        <v>0</v>
      </c>
      <c r="M33" s="70"/>
      <c r="N33" s="70">
        <v>0</v>
      </c>
      <c r="O33" s="70">
        <v>625</v>
      </c>
      <c r="P33" s="70">
        <v>0</v>
      </c>
      <c r="Q33" s="70">
        <f t="shared" si="2"/>
        <v>7500</v>
      </c>
      <c r="R33" s="70">
        <v>0</v>
      </c>
      <c r="S33" s="70">
        <v>0</v>
      </c>
      <c r="T33" s="70">
        <v>0</v>
      </c>
      <c r="U33" s="71">
        <v>0</v>
      </c>
      <c r="V33" s="72">
        <v>0</v>
      </c>
      <c r="W33" s="70">
        <v>0</v>
      </c>
      <c r="X33" s="70">
        <v>0</v>
      </c>
      <c r="Y33" s="70">
        <v>0</v>
      </c>
      <c r="Z33" s="70">
        <v>0</v>
      </c>
    </row>
    <row r="34" spans="1:26" x14ac:dyDescent="0.25">
      <c r="A34" s="59">
        <f t="shared" si="0"/>
        <v>44104</v>
      </c>
      <c r="B34" s="60" t="str">
        <f>+asset_level_drivers!$D$1</f>
        <v>Foreland I</v>
      </c>
      <c r="C34" s="84">
        <v>0</v>
      </c>
      <c r="D34" s="63">
        <v>0</v>
      </c>
      <c r="E34" s="63">
        <v>0</v>
      </c>
      <c r="F34" s="85">
        <v>0</v>
      </c>
      <c r="G34" s="63">
        <v>0</v>
      </c>
      <c r="H34" s="64">
        <f t="shared" si="1"/>
        <v>0</v>
      </c>
      <c r="I34" s="63">
        <v>0</v>
      </c>
      <c r="J34" s="63">
        <v>0</v>
      </c>
      <c r="K34" s="64">
        <v>0</v>
      </c>
      <c r="L34" s="63">
        <v>0</v>
      </c>
      <c r="M34" s="63"/>
      <c r="N34" s="63">
        <v>0</v>
      </c>
      <c r="O34" s="63">
        <v>625</v>
      </c>
      <c r="P34" s="63">
        <v>0</v>
      </c>
      <c r="Q34" s="63">
        <f t="shared" si="2"/>
        <v>7500</v>
      </c>
      <c r="R34" s="63">
        <v>0</v>
      </c>
      <c r="S34" s="63">
        <v>0</v>
      </c>
      <c r="T34" s="63">
        <v>0</v>
      </c>
      <c r="U34" s="64">
        <v>0</v>
      </c>
      <c r="V34" s="65">
        <v>0</v>
      </c>
      <c r="W34" s="63">
        <v>0</v>
      </c>
      <c r="X34" s="63">
        <v>0</v>
      </c>
      <c r="Y34" s="63">
        <v>0</v>
      </c>
      <c r="Z34" s="63">
        <v>0</v>
      </c>
    </row>
    <row r="35" spans="1:26" x14ac:dyDescent="0.25">
      <c r="A35" s="59">
        <f t="shared" si="0"/>
        <v>44135</v>
      </c>
      <c r="B35" s="67" t="str">
        <f>+asset_level_drivers!$D$1</f>
        <v>Foreland I</v>
      </c>
      <c r="C35" s="86">
        <v>0</v>
      </c>
      <c r="D35" s="70">
        <v>0</v>
      </c>
      <c r="E35" s="70">
        <v>0</v>
      </c>
      <c r="F35" s="87">
        <v>0</v>
      </c>
      <c r="G35" s="70">
        <v>0</v>
      </c>
      <c r="H35" s="71">
        <f t="shared" ref="H35:H42" si="3">+G35+F35</f>
        <v>0</v>
      </c>
      <c r="I35" s="70">
        <v>0</v>
      </c>
      <c r="J35" s="70">
        <v>0</v>
      </c>
      <c r="K35" s="71">
        <v>0</v>
      </c>
      <c r="L35" s="70">
        <v>0</v>
      </c>
      <c r="M35" s="70"/>
      <c r="N35" s="70">
        <v>0</v>
      </c>
      <c r="O35" s="70">
        <v>625</v>
      </c>
      <c r="P35" s="70">
        <v>0</v>
      </c>
      <c r="Q35" s="70">
        <f t="shared" ref="Q35:Q42" si="4">SUM(O24:O35)</f>
        <v>7500</v>
      </c>
      <c r="R35" s="70">
        <v>0</v>
      </c>
      <c r="S35" s="70">
        <v>0</v>
      </c>
      <c r="T35" s="70">
        <v>0</v>
      </c>
      <c r="U35" s="71">
        <v>0</v>
      </c>
      <c r="V35" s="72">
        <v>0</v>
      </c>
      <c r="W35" s="70">
        <v>0</v>
      </c>
      <c r="X35" s="70">
        <v>0</v>
      </c>
      <c r="Y35" s="70">
        <v>0</v>
      </c>
      <c r="Z35" s="70">
        <v>0</v>
      </c>
    </row>
    <row r="36" spans="1:26" x14ac:dyDescent="0.25">
      <c r="A36" s="59">
        <f t="shared" si="0"/>
        <v>44165</v>
      </c>
      <c r="B36" s="60" t="str">
        <f>+asset_level_drivers!$D$1</f>
        <v>Foreland I</v>
      </c>
      <c r="C36" s="84">
        <v>0</v>
      </c>
      <c r="D36" s="63">
        <v>0</v>
      </c>
      <c r="E36" s="63">
        <v>0</v>
      </c>
      <c r="F36" s="85">
        <v>0</v>
      </c>
      <c r="G36" s="63">
        <v>0</v>
      </c>
      <c r="H36" s="64">
        <f t="shared" si="3"/>
        <v>0</v>
      </c>
      <c r="I36" s="63">
        <v>0</v>
      </c>
      <c r="J36" s="63">
        <v>0</v>
      </c>
      <c r="K36" s="64">
        <v>0</v>
      </c>
      <c r="L36" s="63">
        <v>0</v>
      </c>
      <c r="M36" s="63"/>
      <c r="N36" s="63">
        <v>0</v>
      </c>
      <c r="O36" s="63">
        <v>625</v>
      </c>
      <c r="P36" s="63">
        <v>0</v>
      </c>
      <c r="Q36" s="63">
        <f t="shared" si="4"/>
        <v>7500</v>
      </c>
      <c r="R36" s="63">
        <v>0</v>
      </c>
      <c r="S36" s="63">
        <v>0</v>
      </c>
      <c r="T36" s="63">
        <v>0</v>
      </c>
      <c r="U36" s="64">
        <v>0</v>
      </c>
      <c r="V36" s="65">
        <v>0</v>
      </c>
      <c r="W36" s="63">
        <v>0</v>
      </c>
      <c r="X36" s="63">
        <v>0</v>
      </c>
      <c r="Y36" s="63">
        <v>0</v>
      </c>
      <c r="Z36" s="63">
        <v>0</v>
      </c>
    </row>
    <row r="37" spans="1:26" x14ac:dyDescent="0.25">
      <c r="A37" s="59">
        <f t="shared" si="0"/>
        <v>44196</v>
      </c>
      <c r="B37" s="67" t="str">
        <f>+asset_level_drivers!$D$1</f>
        <v>Foreland I</v>
      </c>
      <c r="C37" s="86">
        <v>0</v>
      </c>
      <c r="D37" s="70">
        <v>0</v>
      </c>
      <c r="E37" s="70">
        <v>0</v>
      </c>
      <c r="F37" s="87">
        <v>0</v>
      </c>
      <c r="G37" s="70">
        <v>0</v>
      </c>
      <c r="H37" s="71">
        <f t="shared" si="3"/>
        <v>0</v>
      </c>
      <c r="I37" s="70">
        <v>0</v>
      </c>
      <c r="J37" s="70">
        <v>0</v>
      </c>
      <c r="K37" s="71">
        <v>0</v>
      </c>
      <c r="L37" s="70">
        <v>0</v>
      </c>
      <c r="M37" s="70"/>
      <c r="N37" s="70">
        <v>0</v>
      </c>
      <c r="O37" s="70">
        <v>625</v>
      </c>
      <c r="P37" s="70">
        <v>0</v>
      </c>
      <c r="Q37" s="70">
        <f t="shared" si="4"/>
        <v>7500</v>
      </c>
      <c r="R37" s="70">
        <v>0</v>
      </c>
      <c r="S37" s="70">
        <v>0</v>
      </c>
      <c r="T37" s="70">
        <v>0</v>
      </c>
      <c r="U37" s="71">
        <v>0</v>
      </c>
      <c r="V37" s="72">
        <v>0</v>
      </c>
      <c r="W37" s="70">
        <v>0</v>
      </c>
      <c r="X37" s="70">
        <v>0</v>
      </c>
      <c r="Y37" s="70">
        <v>0</v>
      </c>
      <c r="Z37" s="70">
        <v>0</v>
      </c>
    </row>
    <row r="38" spans="1:26" x14ac:dyDescent="0.25">
      <c r="A38" s="59">
        <f t="shared" si="0"/>
        <v>44227</v>
      </c>
      <c r="B38" s="60" t="str">
        <f>+asset_level_drivers!$D$1</f>
        <v>Foreland I</v>
      </c>
      <c r="C38" s="84">
        <v>0</v>
      </c>
      <c r="D38" s="63">
        <v>0</v>
      </c>
      <c r="E38" s="63">
        <v>0</v>
      </c>
      <c r="F38" s="85">
        <v>0</v>
      </c>
      <c r="G38" s="63">
        <v>0</v>
      </c>
      <c r="H38" s="64">
        <f t="shared" si="3"/>
        <v>0</v>
      </c>
      <c r="I38" s="63">
        <v>0</v>
      </c>
      <c r="J38" s="63">
        <v>0</v>
      </c>
      <c r="K38" s="64">
        <v>0</v>
      </c>
      <c r="L38" s="63">
        <v>0</v>
      </c>
      <c r="M38" s="63"/>
      <c r="N38" s="63">
        <v>0</v>
      </c>
      <c r="O38" s="63">
        <v>625</v>
      </c>
      <c r="P38" s="63">
        <v>0</v>
      </c>
      <c r="Q38" s="63">
        <f t="shared" si="4"/>
        <v>7500</v>
      </c>
      <c r="R38" s="63">
        <v>0</v>
      </c>
      <c r="S38" s="63">
        <v>0</v>
      </c>
      <c r="T38" s="63">
        <v>0</v>
      </c>
      <c r="U38" s="64">
        <v>0</v>
      </c>
      <c r="V38" s="65">
        <v>0</v>
      </c>
      <c r="W38" s="63">
        <v>0</v>
      </c>
      <c r="X38" s="63">
        <v>0</v>
      </c>
      <c r="Y38" s="63">
        <v>0</v>
      </c>
      <c r="Z38" s="63">
        <v>0</v>
      </c>
    </row>
    <row r="39" spans="1:26" x14ac:dyDescent="0.25">
      <c r="A39" s="59">
        <f t="shared" si="0"/>
        <v>44255</v>
      </c>
      <c r="B39" s="67" t="str">
        <f>+asset_level_drivers!$D$1</f>
        <v>Foreland I</v>
      </c>
      <c r="C39" s="86">
        <v>0</v>
      </c>
      <c r="D39" s="70">
        <v>0</v>
      </c>
      <c r="E39" s="70">
        <v>0</v>
      </c>
      <c r="F39" s="87">
        <v>0</v>
      </c>
      <c r="G39" s="70">
        <v>0</v>
      </c>
      <c r="H39" s="71">
        <f t="shared" si="3"/>
        <v>0</v>
      </c>
      <c r="I39" s="70">
        <v>0</v>
      </c>
      <c r="J39" s="70">
        <v>0</v>
      </c>
      <c r="K39" s="71">
        <v>0</v>
      </c>
      <c r="L39" s="70">
        <v>0</v>
      </c>
      <c r="M39" s="70"/>
      <c r="N39" s="70">
        <v>0</v>
      </c>
      <c r="O39" s="70">
        <v>625</v>
      </c>
      <c r="P39" s="70">
        <v>0</v>
      </c>
      <c r="Q39" s="70">
        <f t="shared" si="4"/>
        <v>7500</v>
      </c>
      <c r="R39" s="70">
        <v>0</v>
      </c>
      <c r="S39" s="70">
        <v>0</v>
      </c>
      <c r="T39" s="70">
        <v>0</v>
      </c>
      <c r="U39" s="71">
        <v>0</v>
      </c>
      <c r="V39" s="72">
        <v>0</v>
      </c>
      <c r="W39" s="70">
        <v>0</v>
      </c>
      <c r="X39" s="70">
        <v>0</v>
      </c>
      <c r="Y39" s="70">
        <v>0</v>
      </c>
      <c r="Z39" s="70">
        <v>0</v>
      </c>
    </row>
    <row r="40" spans="1:26" x14ac:dyDescent="0.25">
      <c r="A40" s="59">
        <f t="shared" si="0"/>
        <v>44286</v>
      </c>
      <c r="B40" s="60" t="str">
        <f>+asset_level_drivers!$D$1</f>
        <v>Foreland I</v>
      </c>
      <c r="C40" s="84">
        <v>0</v>
      </c>
      <c r="D40" s="63">
        <v>0</v>
      </c>
      <c r="E40" s="63">
        <v>0</v>
      </c>
      <c r="F40" s="85">
        <v>0</v>
      </c>
      <c r="G40" s="63">
        <v>0</v>
      </c>
      <c r="H40" s="64">
        <f t="shared" si="3"/>
        <v>0</v>
      </c>
      <c r="I40" s="63">
        <v>0</v>
      </c>
      <c r="J40" s="63">
        <v>0</v>
      </c>
      <c r="K40" s="64">
        <v>0</v>
      </c>
      <c r="L40" s="63">
        <v>0</v>
      </c>
      <c r="M40" s="63"/>
      <c r="N40" s="63">
        <v>0</v>
      </c>
      <c r="O40" s="63">
        <v>625</v>
      </c>
      <c r="P40" s="63">
        <v>0</v>
      </c>
      <c r="Q40" s="63">
        <f t="shared" si="4"/>
        <v>7500</v>
      </c>
      <c r="R40" s="63">
        <v>0</v>
      </c>
      <c r="S40" s="63">
        <v>0</v>
      </c>
      <c r="T40" s="63">
        <v>0</v>
      </c>
      <c r="U40" s="64">
        <v>0</v>
      </c>
      <c r="V40" s="65">
        <v>0</v>
      </c>
      <c r="W40" s="63">
        <v>0</v>
      </c>
      <c r="X40" s="63">
        <v>0</v>
      </c>
      <c r="Y40" s="63">
        <v>0</v>
      </c>
      <c r="Z40" s="63">
        <v>0</v>
      </c>
    </row>
    <row r="41" spans="1:26" x14ac:dyDescent="0.25">
      <c r="A41" s="59">
        <f t="shared" si="0"/>
        <v>44316</v>
      </c>
      <c r="B41" s="67" t="str">
        <f>+asset_level_drivers!$D$1</f>
        <v>Foreland I</v>
      </c>
      <c r="C41" s="86">
        <v>0</v>
      </c>
      <c r="D41" s="70">
        <v>0</v>
      </c>
      <c r="E41" s="70">
        <v>0</v>
      </c>
      <c r="F41" s="87">
        <v>0</v>
      </c>
      <c r="G41" s="70">
        <v>0</v>
      </c>
      <c r="H41" s="71">
        <f t="shared" si="3"/>
        <v>0</v>
      </c>
      <c r="I41" s="70">
        <v>0</v>
      </c>
      <c r="J41" s="70">
        <v>0</v>
      </c>
      <c r="K41" s="71">
        <v>0</v>
      </c>
      <c r="L41" s="70">
        <v>0</v>
      </c>
      <c r="M41" s="70"/>
      <c r="N41" s="70">
        <v>0</v>
      </c>
      <c r="O41" s="70">
        <v>625</v>
      </c>
      <c r="P41" s="70">
        <v>0</v>
      </c>
      <c r="Q41" s="70">
        <f t="shared" si="4"/>
        <v>7500</v>
      </c>
      <c r="R41" s="70">
        <v>0</v>
      </c>
      <c r="S41" s="70">
        <v>0</v>
      </c>
      <c r="T41" s="70">
        <v>0</v>
      </c>
      <c r="U41" s="71">
        <v>0</v>
      </c>
      <c r="V41" s="72">
        <v>0</v>
      </c>
      <c r="W41" s="70">
        <v>0</v>
      </c>
      <c r="X41" s="70">
        <v>0</v>
      </c>
      <c r="Y41" s="70">
        <v>0</v>
      </c>
      <c r="Z41" s="70">
        <v>0</v>
      </c>
    </row>
    <row r="42" spans="1:26" x14ac:dyDescent="0.25">
      <c r="A42" s="59">
        <f t="shared" si="0"/>
        <v>44347</v>
      </c>
      <c r="B42" s="60" t="str">
        <f>+asset_level_drivers!$D$1</f>
        <v>Foreland I</v>
      </c>
      <c r="C42" s="84">
        <v>0</v>
      </c>
      <c r="D42" s="63">
        <v>0</v>
      </c>
      <c r="E42" s="63">
        <v>0</v>
      </c>
      <c r="F42" s="85">
        <v>0</v>
      </c>
      <c r="G42" s="63">
        <v>0</v>
      </c>
      <c r="H42" s="64">
        <f t="shared" si="3"/>
        <v>0</v>
      </c>
      <c r="I42" s="63">
        <v>0</v>
      </c>
      <c r="J42" s="63">
        <v>0</v>
      </c>
      <c r="K42" s="64">
        <v>0</v>
      </c>
      <c r="L42" s="63">
        <v>0</v>
      </c>
      <c r="M42" s="63"/>
      <c r="N42" s="63">
        <v>0</v>
      </c>
      <c r="O42" s="63">
        <v>625</v>
      </c>
      <c r="P42" s="63">
        <v>0</v>
      </c>
      <c r="Q42" s="63">
        <f t="shared" si="4"/>
        <v>7500</v>
      </c>
      <c r="R42" s="63">
        <v>0</v>
      </c>
      <c r="S42" s="63">
        <v>0</v>
      </c>
      <c r="T42" s="63">
        <v>0</v>
      </c>
      <c r="U42" s="64">
        <v>0</v>
      </c>
      <c r="V42" s="65">
        <v>0</v>
      </c>
      <c r="W42" s="63">
        <v>0</v>
      </c>
      <c r="X42" s="63">
        <v>0</v>
      </c>
      <c r="Y42" s="63">
        <v>0</v>
      </c>
      <c r="Z42" s="63">
        <v>0</v>
      </c>
    </row>
    <row r="43" spans="1:26" x14ac:dyDescent="0.25">
      <c r="A43" s="59">
        <f t="shared" si="0"/>
        <v>44377</v>
      </c>
      <c r="B43" s="67" t="str">
        <f>+asset_level_drivers!$D$1</f>
        <v>Foreland I</v>
      </c>
      <c r="C43" s="86">
        <v>0</v>
      </c>
      <c r="D43" s="70">
        <v>0</v>
      </c>
      <c r="E43" s="70">
        <v>0</v>
      </c>
      <c r="F43" s="87">
        <v>0</v>
      </c>
      <c r="G43" s="70">
        <v>0</v>
      </c>
      <c r="H43" s="71">
        <f t="shared" ref="H43:H45" si="5">+G43+F43</f>
        <v>0</v>
      </c>
      <c r="I43" s="70">
        <v>0</v>
      </c>
      <c r="J43" s="70">
        <v>0</v>
      </c>
      <c r="K43" s="71">
        <v>0</v>
      </c>
      <c r="L43" s="70">
        <v>0</v>
      </c>
      <c r="M43" s="70"/>
      <c r="N43" s="70">
        <v>0</v>
      </c>
      <c r="O43" s="70">
        <v>625</v>
      </c>
      <c r="P43" s="70">
        <v>0</v>
      </c>
      <c r="Q43" s="70">
        <f t="shared" ref="Q43:Q45" si="6">SUM(O32:O43)</f>
        <v>7500</v>
      </c>
      <c r="R43" s="70">
        <v>0</v>
      </c>
      <c r="S43" s="70">
        <v>0</v>
      </c>
      <c r="T43" s="70">
        <v>0</v>
      </c>
      <c r="U43" s="71">
        <v>0</v>
      </c>
      <c r="V43" s="72">
        <v>0</v>
      </c>
      <c r="W43" s="70">
        <v>0</v>
      </c>
      <c r="X43" s="70">
        <v>0</v>
      </c>
      <c r="Y43" s="70">
        <v>0</v>
      </c>
      <c r="Z43" s="70">
        <v>0</v>
      </c>
    </row>
    <row r="44" spans="1:26" x14ac:dyDescent="0.25">
      <c r="A44" s="59">
        <f t="shared" si="0"/>
        <v>44408</v>
      </c>
      <c r="B44" s="60" t="str">
        <f>+asset_level_drivers!$D$1</f>
        <v>Foreland I</v>
      </c>
      <c r="C44" s="84">
        <v>0</v>
      </c>
      <c r="D44" s="63">
        <v>0</v>
      </c>
      <c r="E44" s="63">
        <v>0</v>
      </c>
      <c r="F44" s="85">
        <v>0</v>
      </c>
      <c r="G44" s="63">
        <v>0</v>
      </c>
      <c r="H44" s="64">
        <f t="shared" si="5"/>
        <v>0</v>
      </c>
      <c r="I44" s="63">
        <v>0</v>
      </c>
      <c r="J44" s="63">
        <v>0</v>
      </c>
      <c r="K44" s="64">
        <v>0</v>
      </c>
      <c r="L44" s="63">
        <v>0</v>
      </c>
      <c r="M44" s="63"/>
      <c r="N44" s="63">
        <v>0</v>
      </c>
      <c r="O44" s="63">
        <v>625</v>
      </c>
      <c r="P44" s="63">
        <v>0</v>
      </c>
      <c r="Q44" s="63">
        <f t="shared" si="6"/>
        <v>7500</v>
      </c>
      <c r="R44" s="63">
        <v>0</v>
      </c>
      <c r="S44" s="63">
        <v>0</v>
      </c>
      <c r="T44" s="63">
        <v>0</v>
      </c>
      <c r="U44" s="64">
        <v>0</v>
      </c>
      <c r="V44" s="65">
        <v>0</v>
      </c>
      <c r="W44" s="63">
        <v>0</v>
      </c>
      <c r="X44" s="63">
        <v>0</v>
      </c>
      <c r="Y44" s="63">
        <v>0</v>
      </c>
      <c r="Z44" s="63">
        <v>0</v>
      </c>
    </row>
    <row r="45" spans="1:26" x14ac:dyDescent="0.25">
      <c r="A45" s="59">
        <f t="shared" si="0"/>
        <v>44439</v>
      </c>
      <c r="B45" s="67" t="str">
        <f>+asset_level_drivers!$D$1</f>
        <v>Foreland I</v>
      </c>
      <c r="C45" s="86">
        <v>0</v>
      </c>
      <c r="D45" s="70">
        <v>0</v>
      </c>
      <c r="E45" s="70">
        <v>0</v>
      </c>
      <c r="F45" s="87">
        <v>0</v>
      </c>
      <c r="G45" s="70">
        <v>0</v>
      </c>
      <c r="H45" s="71">
        <f t="shared" si="5"/>
        <v>0</v>
      </c>
      <c r="I45" s="70">
        <v>0</v>
      </c>
      <c r="J45" s="70">
        <v>0</v>
      </c>
      <c r="K45" s="71">
        <v>0</v>
      </c>
      <c r="L45" s="70">
        <v>0</v>
      </c>
      <c r="M45" s="70"/>
      <c r="N45" s="70">
        <v>0</v>
      </c>
      <c r="O45" s="70">
        <v>625</v>
      </c>
      <c r="P45" s="70">
        <v>0</v>
      </c>
      <c r="Q45" s="70">
        <f t="shared" si="6"/>
        <v>7500</v>
      </c>
      <c r="R45" s="70">
        <v>0</v>
      </c>
      <c r="S45" s="70">
        <v>0</v>
      </c>
      <c r="T45" s="70">
        <v>0</v>
      </c>
      <c r="U45" s="71">
        <v>0</v>
      </c>
      <c r="V45" s="72">
        <v>0</v>
      </c>
      <c r="W45" s="70">
        <v>0</v>
      </c>
      <c r="X45" s="70">
        <v>0</v>
      </c>
      <c r="Y45" s="70">
        <v>0</v>
      </c>
      <c r="Z45" s="70">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BEE58-CCF9-4B82-B1A3-64E99707867E}">
  <sheetPr codeName="Sheet28">
    <tabColor rgb="FF0066FF"/>
  </sheetPr>
  <dimension ref="A1:Z40"/>
  <sheetViews>
    <sheetView workbookViewId="0"/>
  </sheetViews>
  <sheetFormatPr defaultRowHeight="15" x14ac:dyDescent="0.25"/>
  <cols>
    <col min="1" max="1" width="10.28515625" bestFit="1" customWidth="1"/>
    <col min="2" max="2" width="11.710937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+asset_level_drivers!$L$1</f>
        <v>LeasingI</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0" si="0">+EOMONTH(A2,1)</f>
        <v>43159</v>
      </c>
      <c r="B3" s="66" t="str">
        <f t="shared" ref="B3:B40" si="1">+B2</f>
        <v>LeasingI</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LeasingI</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LeasingI</v>
      </c>
      <c r="C5" s="67">
        <v>0</v>
      </c>
      <c r="D5" s="68">
        <v>0</v>
      </c>
      <c r="E5" s="68">
        <v>0</v>
      </c>
      <c r="F5" s="69">
        <v>0</v>
      </c>
      <c r="G5" s="70">
        <v>0</v>
      </c>
      <c r="H5" s="71">
        <f t="shared" ref="H5:H40"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LeasingI</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LeasingI</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LeasingI</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LeasingI</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LeasingI</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LeasingI</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LeasingI</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LeasingI</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LeasingI</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LeasingI</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LeasingI</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LeasingI</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LeasingI</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LeasingI</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LeasingI</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LeasingI</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LeasingI</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LeasingI</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LeasingI</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LeasingI</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LeasingI</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LeasingI</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LeasingI</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LeasingI</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LeasingI</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LeasingI</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LeasingI</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LeasingI</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LeasingI</v>
      </c>
      <c r="C34" s="76">
        <v>0</v>
      </c>
      <c r="D34" s="77">
        <v>0</v>
      </c>
      <c r="E34" s="77">
        <v>0</v>
      </c>
      <c r="F34" s="78">
        <v>0</v>
      </c>
      <c r="G34" s="63">
        <v>0</v>
      </c>
      <c r="H34" s="64">
        <f t="shared" si="2"/>
        <v>0</v>
      </c>
      <c r="I34" s="77">
        <v>0</v>
      </c>
      <c r="J34" s="77">
        <v>0</v>
      </c>
      <c r="K34" s="77">
        <f t="shared" ref="K34:K39"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LeasingI</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LeasingI</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LeasingI</v>
      </c>
      <c r="C37" s="79">
        <v>0</v>
      </c>
      <c r="D37" s="80">
        <v>0</v>
      </c>
      <c r="E37" s="80">
        <v>0</v>
      </c>
      <c r="F37" s="81">
        <v>0</v>
      </c>
      <c r="G37" s="70">
        <v>0</v>
      </c>
      <c r="H37" s="71">
        <f t="shared" si="2"/>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LeasingI</v>
      </c>
      <c r="C38" s="79">
        <v>0</v>
      </c>
      <c r="D38" s="80">
        <v>0</v>
      </c>
      <c r="E38" s="80">
        <v>0</v>
      </c>
      <c r="F38" s="81">
        <v>0</v>
      </c>
      <c r="G38" s="63">
        <v>0</v>
      </c>
      <c r="H38" s="64">
        <f t="shared" si="2"/>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LeasingI</v>
      </c>
      <c r="C39" s="79">
        <v>0</v>
      </c>
      <c r="D39" s="80">
        <v>0</v>
      </c>
      <c r="E39" s="80">
        <v>0</v>
      </c>
      <c r="F39" s="81">
        <v>0</v>
      </c>
      <c r="G39" s="70">
        <v>0</v>
      </c>
      <c r="H39" s="71">
        <f t="shared" si="2"/>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LeasingI</v>
      </c>
      <c r="C40" s="79">
        <v>0</v>
      </c>
      <c r="D40" s="80">
        <v>0</v>
      </c>
      <c r="E40" s="80">
        <v>0</v>
      </c>
      <c r="F40" s="81">
        <v>0</v>
      </c>
      <c r="G40" s="63">
        <v>0</v>
      </c>
      <c r="H40" s="64">
        <f t="shared" si="2"/>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347EC-92EA-4EA7-8ADD-F1E5C55B80C5}">
  <sheetPr codeName="Sheet30">
    <tabColor rgb="FF0066FF"/>
  </sheetPr>
  <dimension ref="A1:Z40"/>
  <sheetViews>
    <sheetView workbookViewId="0"/>
  </sheetViews>
  <sheetFormatPr defaultRowHeight="15" x14ac:dyDescent="0.25"/>
  <cols>
    <col min="1" max="1" width="10.28515625" bestFit="1" customWidth="1"/>
    <col min="2" max="2" width="13.425781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+asset_level_drivers!$M$1</f>
        <v>LeasingII</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0" si="0">+EOMONTH(A2,1)</f>
        <v>43159</v>
      </c>
      <c r="B3" s="66" t="str">
        <f t="shared" ref="B3:B40" si="1">+B2</f>
        <v>LeasingII</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LeasingII</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LeasingII</v>
      </c>
      <c r="C5" s="67">
        <v>0</v>
      </c>
      <c r="D5" s="68">
        <v>0</v>
      </c>
      <c r="E5" s="68">
        <v>0</v>
      </c>
      <c r="F5" s="69">
        <v>0</v>
      </c>
      <c r="G5" s="70">
        <v>0</v>
      </c>
      <c r="H5" s="71">
        <f t="shared" ref="H5:H40"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LeasingII</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LeasingII</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LeasingII</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LeasingII</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LeasingII</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LeasingII</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LeasingII</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LeasingII</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LeasingII</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LeasingII</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LeasingII</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LeasingII</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LeasingII</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LeasingII</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LeasingII</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LeasingII</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LeasingII</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LeasingII</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LeasingII</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LeasingII</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LeasingII</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LeasingII</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LeasingII</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LeasingII</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LeasingII</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LeasingII</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LeasingII</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LeasingII</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LeasingII</v>
      </c>
      <c r="C34" s="76">
        <v>0</v>
      </c>
      <c r="D34" s="77">
        <v>0</v>
      </c>
      <c r="E34" s="77">
        <v>0</v>
      </c>
      <c r="F34" s="78">
        <v>0</v>
      </c>
      <c r="G34" s="63">
        <v>0</v>
      </c>
      <c r="H34" s="64">
        <f t="shared" si="2"/>
        <v>0</v>
      </c>
      <c r="I34" s="77">
        <v>0</v>
      </c>
      <c r="J34" s="77">
        <v>0</v>
      </c>
      <c r="K34" s="77">
        <f t="shared" ref="K34:K39"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LeasingII</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LeasingII</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LeasingII</v>
      </c>
      <c r="C37" s="79">
        <v>0</v>
      </c>
      <c r="D37" s="80">
        <v>0</v>
      </c>
      <c r="E37" s="80">
        <v>0</v>
      </c>
      <c r="F37" s="81">
        <v>0</v>
      </c>
      <c r="G37" s="70">
        <v>0</v>
      </c>
      <c r="H37" s="71">
        <f t="shared" si="2"/>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LeasingII</v>
      </c>
      <c r="C38" s="79">
        <v>0</v>
      </c>
      <c r="D38" s="80">
        <v>0</v>
      </c>
      <c r="E38" s="80">
        <v>0</v>
      </c>
      <c r="F38" s="81">
        <v>0</v>
      </c>
      <c r="G38" s="63">
        <v>0</v>
      </c>
      <c r="H38" s="64">
        <f t="shared" si="2"/>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LeasingII</v>
      </c>
      <c r="C39" s="79">
        <v>0</v>
      </c>
      <c r="D39" s="80">
        <v>0</v>
      </c>
      <c r="E39" s="80">
        <v>0</v>
      </c>
      <c r="F39" s="81">
        <v>0</v>
      </c>
      <c r="G39" s="70">
        <v>0</v>
      </c>
      <c r="H39" s="71">
        <f t="shared" si="2"/>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LeasingII</v>
      </c>
      <c r="C40" s="79">
        <v>0</v>
      </c>
      <c r="D40" s="80">
        <v>0</v>
      </c>
      <c r="E40" s="80">
        <v>0</v>
      </c>
      <c r="F40" s="81">
        <v>0</v>
      </c>
      <c r="G40" s="63">
        <v>0</v>
      </c>
      <c r="H40" s="64">
        <f t="shared" si="2"/>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0B859-939B-4288-8888-4EA8DD5790EE}">
  <sheetPr codeName="Sheet22">
    <tabColor rgb="FF0066FF"/>
  </sheetPr>
  <dimension ref="A1:Z41"/>
  <sheetViews>
    <sheetView workbookViewId="0"/>
  </sheetViews>
  <sheetFormatPr defaultRowHeight="15" x14ac:dyDescent="0.25"/>
  <cols>
    <col min="1" max="1" width="10.285156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+asset_level_drivers!$I$1</f>
        <v>Tracker</v>
      </c>
      <c r="C2" s="60">
        <v>0</v>
      </c>
      <c r="D2" s="61">
        <v>0</v>
      </c>
      <c r="E2" s="61">
        <v>0</v>
      </c>
      <c r="F2" s="62">
        <v>0</v>
      </c>
      <c r="G2" s="63">
        <v>0</v>
      </c>
      <c r="H2" s="63">
        <v>0</v>
      </c>
      <c r="I2" s="61">
        <v>0</v>
      </c>
      <c r="J2" s="61">
        <v>0</v>
      </c>
      <c r="K2" s="61">
        <v>0</v>
      </c>
      <c r="L2" s="61">
        <v>0</v>
      </c>
      <c r="M2" s="63">
        <v>0</v>
      </c>
      <c r="N2" s="63">
        <v>0</v>
      </c>
      <c r="O2" s="61">
        <v>0</v>
      </c>
      <c r="P2" s="63">
        <v>0</v>
      </c>
      <c r="Q2" s="61">
        <v>0</v>
      </c>
      <c r="R2" s="63">
        <v>0</v>
      </c>
      <c r="S2" s="63">
        <v>0</v>
      </c>
      <c r="T2" s="63">
        <v>0</v>
      </c>
      <c r="U2" s="64">
        <v>0</v>
      </c>
      <c r="V2" s="65">
        <v>0</v>
      </c>
      <c r="W2" s="63">
        <v>0</v>
      </c>
      <c r="X2" s="63">
        <v>0</v>
      </c>
      <c r="Y2" s="63">
        <v>0</v>
      </c>
      <c r="Z2" s="63">
        <v>0</v>
      </c>
    </row>
    <row r="3" spans="1:26" x14ac:dyDescent="0.25">
      <c r="A3" s="59">
        <f t="shared" ref="A3:A39" si="0">+EOMONTH(A2,1)</f>
        <v>43159</v>
      </c>
      <c r="B3" s="66" t="str">
        <f t="shared" ref="B3:F34" si="1">+B2</f>
        <v>Tracker</v>
      </c>
      <c r="C3" s="67">
        <v>0</v>
      </c>
      <c r="D3" s="68">
        <v>0</v>
      </c>
      <c r="E3" s="68">
        <v>0</v>
      </c>
      <c r="F3" s="69">
        <v>0</v>
      </c>
      <c r="G3" s="70">
        <v>0</v>
      </c>
      <c r="H3" s="70">
        <v>0</v>
      </c>
      <c r="I3" s="68">
        <v>0</v>
      </c>
      <c r="J3" s="68">
        <v>0</v>
      </c>
      <c r="K3" s="68">
        <v>0</v>
      </c>
      <c r="L3" s="68">
        <v>0</v>
      </c>
      <c r="M3" s="70">
        <v>0</v>
      </c>
      <c r="N3" s="70">
        <v>0</v>
      </c>
      <c r="O3" s="68">
        <v>0</v>
      </c>
      <c r="P3" s="70">
        <v>0</v>
      </c>
      <c r="Q3" s="68">
        <v>0</v>
      </c>
      <c r="R3" s="70">
        <v>0</v>
      </c>
      <c r="S3" s="70">
        <v>0</v>
      </c>
      <c r="T3" s="70">
        <v>0</v>
      </c>
      <c r="U3" s="71">
        <v>0</v>
      </c>
      <c r="V3" s="72">
        <v>0</v>
      </c>
      <c r="W3" s="70">
        <v>0</v>
      </c>
      <c r="X3" s="70">
        <v>0</v>
      </c>
      <c r="Y3" s="70">
        <v>0</v>
      </c>
      <c r="Z3" s="70">
        <v>0</v>
      </c>
    </row>
    <row r="4" spans="1:26" x14ac:dyDescent="0.25">
      <c r="A4" s="59">
        <f t="shared" si="0"/>
        <v>43190</v>
      </c>
      <c r="B4" s="73" t="str">
        <f t="shared" si="1"/>
        <v>Tracker</v>
      </c>
      <c r="C4" s="60">
        <v>0</v>
      </c>
      <c r="D4" s="61">
        <v>0</v>
      </c>
      <c r="E4" s="61">
        <v>0</v>
      </c>
      <c r="F4" s="62">
        <v>0</v>
      </c>
      <c r="G4" s="63">
        <v>0</v>
      </c>
      <c r="H4" s="63">
        <v>0</v>
      </c>
      <c r="I4" s="61">
        <v>0</v>
      </c>
      <c r="J4" s="61">
        <v>0</v>
      </c>
      <c r="K4" s="61">
        <v>0</v>
      </c>
      <c r="L4" s="61">
        <v>0</v>
      </c>
      <c r="M4" s="63">
        <v>0</v>
      </c>
      <c r="N4" s="63">
        <v>0</v>
      </c>
      <c r="O4" s="61">
        <v>0</v>
      </c>
      <c r="P4" s="63">
        <v>0</v>
      </c>
      <c r="Q4" s="61">
        <v>0</v>
      </c>
      <c r="R4" s="63">
        <v>0</v>
      </c>
      <c r="S4" s="63">
        <v>0</v>
      </c>
      <c r="T4" s="63">
        <v>0</v>
      </c>
      <c r="U4" s="64">
        <v>0</v>
      </c>
      <c r="V4" s="65">
        <v>0</v>
      </c>
      <c r="W4" s="63">
        <v>0</v>
      </c>
      <c r="X4" s="63">
        <v>0</v>
      </c>
      <c r="Y4" s="63">
        <v>0</v>
      </c>
      <c r="Z4" s="63">
        <v>0</v>
      </c>
    </row>
    <row r="5" spans="1:26" x14ac:dyDescent="0.25">
      <c r="A5" s="59">
        <f t="shared" si="0"/>
        <v>43220</v>
      </c>
      <c r="B5" s="66" t="str">
        <f t="shared" si="1"/>
        <v>Tracker</v>
      </c>
      <c r="C5" s="67">
        <v>0</v>
      </c>
      <c r="D5" s="68">
        <v>0</v>
      </c>
      <c r="E5" s="68">
        <v>0</v>
      </c>
      <c r="F5" s="69">
        <v>0</v>
      </c>
      <c r="G5" s="70">
        <v>0</v>
      </c>
      <c r="H5" s="71">
        <v>0</v>
      </c>
      <c r="I5" s="68">
        <v>0</v>
      </c>
      <c r="J5" s="68">
        <v>0</v>
      </c>
      <c r="K5" s="74">
        <v>0</v>
      </c>
      <c r="L5" s="68">
        <v>0</v>
      </c>
      <c r="M5" s="70">
        <v>0</v>
      </c>
      <c r="N5" s="70">
        <v>0</v>
      </c>
      <c r="O5" s="68">
        <v>0</v>
      </c>
      <c r="P5" s="70">
        <v>0</v>
      </c>
      <c r="Q5" s="68">
        <v>0</v>
      </c>
      <c r="R5" s="70">
        <v>0</v>
      </c>
      <c r="S5" s="70">
        <v>0</v>
      </c>
      <c r="T5" s="70">
        <v>0</v>
      </c>
      <c r="U5" s="71">
        <v>0</v>
      </c>
      <c r="V5" s="72">
        <v>0</v>
      </c>
      <c r="W5" s="70">
        <v>0</v>
      </c>
      <c r="X5" s="70">
        <v>0</v>
      </c>
      <c r="Y5" s="70">
        <v>0</v>
      </c>
      <c r="Z5" s="70">
        <v>0</v>
      </c>
    </row>
    <row r="6" spans="1:26" x14ac:dyDescent="0.25">
      <c r="A6" s="59">
        <f t="shared" si="0"/>
        <v>43251</v>
      </c>
      <c r="B6" s="73" t="str">
        <f t="shared" si="1"/>
        <v>Tracker</v>
      </c>
      <c r="C6" s="60">
        <v>0</v>
      </c>
      <c r="D6" s="61">
        <v>0</v>
      </c>
      <c r="E6" s="61">
        <v>0</v>
      </c>
      <c r="F6" s="62">
        <v>0</v>
      </c>
      <c r="G6" s="63">
        <v>0</v>
      </c>
      <c r="H6" s="64">
        <v>0</v>
      </c>
      <c r="I6" s="61">
        <v>0</v>
      </c>
      <c r="J6" s="61">
        <v>0</v>
      </c>
      <c r="K6" s="75">
        <v>0</v>
      </c>
      <c r="L6" s="61">
        <v>0</v>
      </c>
      <c r="M6" s="63">
        <v>0</v>
      </c>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Tracker</v>
      </c>
      <c r="C7" s="67">
        <v>0</v>
      </c>
      <c r="D7" s="68">
        <v>0</v>
      </c>
      <c r="E7" s="68">
        <v>0</v>
      </c>
      <c r="F7" s="69">
        <v>0</v>
      </c>
      <c r="G7" s="70">
        <v>0</v>
      </c>
      <c r="H7" s="71">
        <v>0</v>
      </c>
      <c r="I7" s="68">
        <v>0</v>
      </c>
      <c r="J7" s="68">
        <v>0</v>
      </c>
      <c r="K7" s="74">
        <v>0</v>
      </c>
      <c r="L7" s="68">
        <v>0</v>
      </c>
      <c r="M7" s="70">
        <v>0</v>
      </c>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Tracker</v>
      </c>
      <c r="C8" s="60">
        <v>0</v>
      </c>
      <c r="D8" s="61">
        <v>0</v>
      </c>
      <c r="E8" s="61">
        <v>0</v>
      </c>
      <c r="F8" s="62">
        <v>0</v>
      </c>
      <c r="G8" s="63">
        <v>0</v>
      </c>
      <c r="H8" s="64">
        <v>0</v>
      </c>
      <c r="I8" s="61">
        <v>0</v>
      </c>
      <c r="J8" s="61">
        <v>0</v>
      </c>
      <c r="K8" s="75">
        <v>0</v>
      </c>
      <c r="L8" s="61">
        <v>0</v>
      </c>
      <c r="M8" s="63">
        <v>0</v>
      </c>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Tracker</v>
      </c>
      <c r="C9" s="67">
        <v>0</v>
      </c>
      <c r="D9" s="68">
        <v>0</v>
      </c>
      <c r="E9" s="68">
        <v>0</v>
      </c>
      <c r="F9" s="69">
        <v>0</v>
      </c>
      <c r="G9" s="70">
        <v>0</v>
      </c>
      <c r="H9" s="71">
        <v>0</v>
      </c>
      <c r="I9" s="68">
        <v>0</v>
      </c>
      <c r="J9" s="68">
        <v>0</v>
      </c>
      <c r="K9" s="74">
        <v>0</v>
      </c>
      <c r="L9" s="68">
        <v>0</v>
      </c>
      <c r="M9" s="70">
        <v>0</v>
      </c>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Tracker</v>
      </c>
      <c r="C10" s="60">
        <v>0</v>
      </c>
      <c r="D10" s="61">
        <v>0</v>
      </c>
      <c r="E10" s="61">
        <v>0</v>
      </c>
      <c r="F10" s="62">
        <v>0</v>
      </c>
      <c r="G10" s="63">
        <v>0</v>
      </c>
      <c r="H10" s="64">
        <v>0</v>
      </c>
      <c r="I10" s="61">
        <v>0</v>
      </c>
      <c r="J10" s="61">
        <v>0</v>
      </c>
      <c r="K10" s="75">
        <v>0</v>
      </c>
      <c r="L10" s="61">
        <v>0</v>
      </c>
      <c r="M10" s="63">
        <v>0</v>
      </c>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Tracker</v>
      </c>
      <c r="C11" s="67">
        <v>0</v>
      </c>
      <c r="D11" s="68">
        <v>0</v>
      </c>
      <c r="E11" s="68">
        <v>0</v>
      </c>
      <c r="F11" s="69">
        <v>0</v>
      </c>
      <c r="G11" s="70">
        <v>0</v>
      </c>
      <c r="H11" s="71">
        <v>0</v>
      </c>
      <c r="I11" s="68">
        <v>0</v>
      </c>
      <c r="J11" s="68">
        <v>0</v>
      </c>
      <c r="K11" s="74">
        <v>0</v>
      </c>
      <c r="L11" s="68">
        <v>0</v>
      </c>
      <c r="M11" s="70">
        <v>0</v>
      </c>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Tracker</v>
      </c>
      <c r="C12" s="60">
        <v>0</v>
      </c>
      <c r="D12" s="61">
        <v>0</v>
      </c>
      <c r="E12" s="61">
        <v>0</v>
      </c>
      <c r="F12" s="62">
        <v>0</v>
      </c>
      <c r="G12" s="63">
        <v>0</v>
      </c>
      <c r="H12" s="64">
        <v>0</v>
      </c>
      <c r="I12" s="61">
        <v>0</v>
      </c>
      <c r="J12" s="61">
        <v>0</v>
      </c>
      <c r="K12" s="75">
        <v>0</v>
      </c>
      <c r="L12" s="61">
        <v>0</v>
      </c>
      <c r="M12" s="63">
        <v>0</v>
      </c>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Tracker</v>
      </c>
      <c r="C13" s="67">
        <v>0</v>
      </c>
      <c r="D13" s="68">
        <v>0</v>
      </c>
      <c r="E13" s="68">
        <v>0</v>
      </c>
      <c r="F13" s="69">
        <v>0</v>
      </c>
      <c r="G13" s="70">
        <v>0</v>
      </c>
      <c r="H13" s="71">
        <v>0</v>
      </c>
      <c r="I13" s="68">
        <v>0</v>
      </c>
      <c r="J13" s="68">
        <v>0</v>
      </c>
      <c r="K13" s="74">
        <v>0</v>
      </c>
      <c r="L13" s="68">
        <v>0</v>
      </c>
      <c r="M13" s="70">
        <v>0</v>
      </c>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Tracker</v>
      </c>
      <c r="C14" s="60">
        <v>0</v>
      </c>
      <c r="D14" s="61">
        <v>0</v>
      </c>
      <c r="E14" s="61">
        <v>0</v>
      </c>
      <c r="F14" s="62">
        <v>0</v>
      </c>
      <c r="G14" s="63">
        <v>0</v>
      </c>
      <c r="H14" s="64">
        <v>0</v>
      </c>
      <c r="I14" s="61">
        <v>0</v>
      </c>
      <c r="J14" s="61">
        <v>0</v>
      </c>
      <c r="K14" s="75">
        <v>0</v>
      </c>
      <c r="L14" s="61">
        <v>0</v>
      </c>
      <c r="M14" s="63">
        <v>0</v>
      </c>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Tracker</v>
      </c>
      <c r="C15" s="67">
        <v>0</v>
      </c>
      <c r="D15" s="68">
        <v>0</v>
      </c>
      <c r="E15" s="68">
        <v>0</v>
      </c>
      <c r="F15" s="69">
        <v>0</v>
      </c>
      <c r="G15" s="70">
        <v>0</v>
      </c>
      <c r="H15" s="71">
        <v>0</v>
      </c>
      <c r="I15" s="68">
        <v>0</v>
      </c>
      <c r="J15" s="68">
        <v>0</v>
      </c>
      <c r="K15" s="74">
        <v>0</v>
      </c>
      <c r="L15" s="68">
        <v>0</v>
      </c>
      <c r="M15" s="70">
        <v>0</v>
      </c>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Tracker</v>
      </c>
      <c r="C16" s="60">
        <v>0</v>
      </c>
      <c r="D16" s="61">
        <v>0</v>
      </c>
      <c r="E16" s="61">
        <v>0</v>
      </c>
      <c r="F16" s="62">
        <v>0</v>
      </c>
      <c r="G16" s="63">
        <v>0</v>
      </c>
      <c r="H16" s="64">
        <v>0</v>
      </c>
      <c r="I16" s="61">
        <v>0</v>
      </c>
      <c r="J16" s="61">
        <v>0</v>
      </c>
      <c r="K16" s="75">
        <v>0</v>
      </c>
      <c r="L16" s="61">
        <v>0</v>
      </c>
      <c r="M16" s="63">
        <v>0</v>
      </c>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Tracker</v>
      </c>
      <c r="C17" s="67">
        <v>0</v>
      </c>
      <c r="D17" s="68">
        <v>0</v>
      </c>
      <c r="E17" s="68">
        <v>0</v>
      </c>
      <c r="F17" s="69">
        <v>0</v>
      </c>
      <c r="G17" s="70">
        <v>0</v>
      </c>
      <c r="H17" s="71">
        <v>0</v>
      </c>
      <c r="I17" s="68">
        <v>0</v>
      </c>
      <c r="J17" s="68">
        <v>0</v>
      </c>
      <c r="K17" s="74">
        <v>0</v>
      </c>
      <c r="L17" s="68">
        <v>0</v>
      </c>
      <c r="M17" s="70">
        <v>0</v>
      </c>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Tracker</v>
      </c>
      <c r="C18" s="60">
        <v>0</v>
      </c>
      <c r="D18" s="61">
        <v>0</v>
      </c>
      <c r="E18" s="61">
        <v>0</v>
      </c>
      <c r="F18" s="62">
        <v>0</v>
      </c>
      <c r="G18" s="63">
        <v>0</v>
      </c>
      <c r="H18" s="64">
        <v>0</v>
      </c>
      <c r="I18" s="61">
        <v>0</v>
      </c>
      <c r="J18" s="61">
        <v>0</v>
      </c>
      <c r="K18" s="75">
        <v>0</v>
      </c>
      <c r="L18" s="61">
        <v>0</v>
      </c>
      <c r="M18" s="63">
        <v>0</v>
      </c>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Tracker</v>
      </c>
      <c r="C19" s="67">
        <v>0</v>
      </c>
      <c r="D19" s="68">
        <v>0</v>
      </c>
      <c r="E19" s="68">
        <v>0</v>
      </c>
      <c r="F19" s="69">
        <v>0</v>
      </c>
      <c r="G19" s="70">
        <v>0</v>
      </c>
      <c r="H19" s="71">
        <v>0</v>
      </c>
      <c r="I19" s="68">
        <v>0</v>
      </c>
      <c r="J19" s="68">
        <v>0</v>
      </c>
      <c r="K19" s="74">
        <v>0</v>
      </c>
      <c r="L19" s="68">
        <v>0</v>
      </c>
      <c r="M19" s="70">
        <v>0</v>
      </c>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Tracker</v>
      </c>
      <c r="C20" s="60">
        <v>0</v>
      </c>
      <c r="D20" s="61">
        <v>0</v>
      </c>
      <c r="E20" s="61">
        <v>0</v>
      </c>
      <c r="F20" s="62">
        <v>0</v>
      </c>
      <c r="G20" s="63">
        <v>0</v>
      </c>
      <c r="H20" s="64">
        <v>0</v>
      </c>
      <c r="I20" s="61">
        <v>0</v>
      </c>
      <c r="J20" s="61">
        <v>0</v>
      </c>
      <c r="K20" s="75">
        <v>0</v>
      </c>
      <c r="L20" s="61">
        <v>0</v>
      </c>
      <c r="M20" s="63">
        <v>0</v>
      </c>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Tracker</v>
      </c>
      <c r="C21" s="67">
        <v>0</v>
      </c>
      <c r="D21" s="68">
        <v>0</v>
      </c>
      <c r="E21" s="68">
        <v>0</v>
      </c>
      <c r="F21" s="69">
        <v>0</v>
      </c>
      <c r="G21" s="70">
        <v>0</v>
      </c>
      <c r="H21" s="71">
        <v>0</v>
      </c>
      <c r="I21" s="68">
        <v>0</v>
      </c>
      <c r="J21" s="68">
        <v>0</v>
      </c>
      <c r="K21" s="74">
        <v>0</v>
      </c>
      <c r="L21" s="68">
        <v>0</v>
      </c>
      <c r="M21" s="70">
        <v>0</v>
      </c>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Tracker</v>
      </c>
      <c r="C22" s="60">
        <v>5920.584412219634</v>
      </c>
      <c r="D22" s="61">
        <v>560.75235266498498</v>
      </c>
      <c r="E22" s="61">
        <v>791.66326425816749</v>
      </c>
      <c r="F22" s="62">
        <v>7273.0000291427859</v>
      </c>
      <c r="G22" s="63">
        <v>0</v>
      </c>
      <c r="H22" s="64">
        <f t="shared" ref="H22:H39" si="2">+G22+F22</f>
        <v>7273.0000291427859</v>
      </c>
      <c r="I22" s="61">
        <v>-357.32762900968999</v>
      </c>
      <c r="J22" s="61">
        <v>-263.0833147156925</v>
      </c>
      <c r="K22" s="75">
        <f t="shared" ref="K22:K33" si="3">+J22+I22</f>
        <v>-620.41094372538248</v>
      </c>
      <c r="L22" s="61">
        <v>-639.34199999999998</v>
      </c>
      <c r="M22" s="63"/>
      <c r="N22" s="63">
        <v>0</v>
      </c>
      <c r="O22" s="61">
        <v>6013.2470854174035</v>
      </c>
      <c r="P22" s="63">
        <v>0</v>
      </c>
      <c r="Q22" s="61">
        <f t="shared" ref="Q22:Q37" si="4">SUM(O11:O22)</f>
        <v>6013.2470854174035</v>
      </c>
      <c r="R22" s="63">
        <v>0</v>
      </c>
      <c r="S22" s="63">
        <v>0</v>
      </c>
      <c r="T22" s="63">
        <v>0</v>
      </c>
      <c r="U22" s="64">
        <v>0</v>
      </c>
      <c r="V22" s="65">
        <v>0</v>
      </c>
      <c r="W22" s="63">
        <v>0</v>
      </c>
      <c r="X22" s="63">
        <v>0</v>
      </c>
      <c r="Y22" s="63">
        <v>0</v>
      </c>
      <c r="Z22" s="63">
        <v>0</v>
      </c>
    </row>
    <row r="23" spans="1:26" x14ac:dyDescent="0.25">
      <c r="A23" s="59">
        <f t="shared" si="0"/>
        <v>43769</v>
      </c>
      <c r="B23" s="66" t="str">
        <f t="shared" si="1"/>
        <v>Tracker</v>
      </c>
      <c r="C23" s="67">
        <v>5162.9307207213924</v>
      </c>
      <c r="D23" s="68">
        <v>588.20373157734241</v>
      </c>
      <c r="E23" s="68">
        <v>928.62597394504496</v>
      </c>
      <c r="F23" s="69">
        <v>6679.7604262437799</v>
      </c>
      <c r="G23" s="70">
        <v>0</v>
      </c>
      <c r="H23" s="71">
        <f t="shared" si="2"/>
        <v>6679.7604262437799</v>
      </c>
      <c r="I23" s="68">
        <v>-331.15748968742247</v>
      </c>
      <c r="J23" s="68">
        <v>-279.66497628943779</v>
      </c>
      <c r="K23" s="74">
        <f t="shared" si="3"/>
        <v>-610.82246597686026</v>
      </c>
      <c r="L23" s="68">
        <v>-681.26300000000003</v>
      </c>
      <c r="M23" s="70"/>
      <c r="N23" s="70">
        <v>0</v>
      </c>
      <c r="O23" s="68">
        <v>5387.6749602669197</v>
      </c>
      <c r="P23" s="70">
        <v>0</v>
      </c>
      <c r="Q23" s="68">
        <f t="shared" si="4"/>
        <v>11400.922045684323</v>
      </c>
      <c r="R23" s="70">
        <v>0</v>
      </c>
      <c r="S23" s="70">
        <v>0</v>
      </c>
      <c r="T23" s="70">
        <v>0</v>
      </c>
      <c r="U23" s="71">
        <v>0</v>
      </c>
      <c r="V23" s="72">
        <v>0</v>
      </c>
      <c r="W23" s="70">
        <v>0</v>
      </c>
      <c r="X23" s="70">
        <v>0</v>
      </c>
      <c r="Y23" s="70">
        <v>0</v>
      </c>
      <c r="Z23" s="70">
        <v>0</v>
      </c>
    </row>
    <row r="24" spans="1:26" x14ac:dyDescent="0.25">
      <c r="A24" s="59">
        <f t="shared" si="0"/>
        <v>43799</v>
      </c>
      <c r="B24" s="73" t="str">
        <f t="shared" si="1"/>
        <v>Tracker</v>
      </c>
      <c r="C24" s="60">
        <v>5258.170467936664</v>
      </c>
      <c r="D24" s="61">
        <v>582.86291232560495</v>
      </c>
      <c r="E24" s="61">
        <v>1084.7654046313701</v>
      </c>
      <c r="F24" s="62">
        <v>6925.7987848936391</v>
      </c>
      <c r="G24" s="63">
        <v>0</v>
      </c>
      <c r="H24" s="64">
        <f t="shared" si="2"/>
        <v>6925.7987848936391</v>
      </c>
      <c r="I24" s="61">
        <v>-346.6644090833575</v>
      </c>
      <c r="J24" s="61">
        <v>-292.94904931259055</v>
      </c>
      <c r="K24" s="75">
        <f t="shared" si="3"/>
        <v>-639.6134583959481</v>
      </c>
      <c r="L24" s="61">
        <v>-863.86300000000006</v>
      </c>
      <c r="M24" s="63"/>
      <c r="N24" s="63">
        <v>0</v>
      </c>
      <c r="O24" s="61">
        <v>5422.3223264976905</v>
      </c>
      <c r="P24" s="63">
        <v>0</v>
      </c>
      <c r="Q24" s="61">
        <f t="shared" si="4"/>
        <v>16823.244372182013</v>
      </c>
      <c r="R24" s="63">
        <v>0</v>
      </c>
      <c r="S24" s="63">
        <v>0</v>
      </c>
      <c r="T24" s="63">
        <v>0</v>
      </c>
      <c r="U24" s="64">
        <v>0</v>
      </c>
      <c r="V24" s="65">
        <v>0</v>
      </c>
      <c r="W24" s="63">
        <v>0</v>
      </c>
      <c r="X24" s="63">
        <v>0</v>
      </c>
      <c r="Y24" s="63">
        <v>0</v>
      </c>
      <c r="Z24" s="63">
        <v>0</v>
      </c>
    </row>
    <row r="25" spans="1:26" x14ac:dyDescent="0.25">
      <c r="A25" s="59">
        <f t="shared" si="0"/>
        <v>43830</v>
      </c>
      <c r="B25" s="66" t="str">
        <f t="shared" si="1"/>
        <v>Tracker</v>
      </c>
      <c r="C25" s="67">
        <v>4642.9248047620495</v>
      </c>
      <c r="D25" s="68">
        <v>640.5148112999899</v>
      </c>
      <c r="E25" s="68">
        <v>1004.1256166797276</v>
      </c>
      <c r="F25" s="69">
        <v>6287.5652327417665</v>
      </c>
      <c r="G25" s="70">
        <v>0</v>
      </c>
      <c r="H25" s="71">
        <f t="shared" si="2"/>
        <v>6287.5652327417665</v>
      </c>
      <c r="I25" s="68">
        <v>-317.04494994075247</v>
      </c>
      <c r="J25" s="68">
        <v>-307.43242032499711</v>
      </c>
      <c r="K25" s="74">
        <f t="shared" si="3"/>
        <v>-624.47737026574964</v>
      </c>
      <c r="L25" s="68">
        <v>-2249.9219999999996</v>
      </c>
      <c r="M25" s="70"/>
      <c r="N25" s="70">
        <v>0</v>
      </c>
      <c r="O25" s="68">
        <v>3413.1658624760175</v>
      </c>
      <c r="P25" s="70">
        <v>0</v>
      </c>
      <c r="Q25" s="68">
        <f t="shared" si="4"/>
        <v>20236.410234658029</v>
      </c>
      <c r="R25" s="70">
        <v>0</v>
      </c>
      <c r="S25" s="70">
        <v>0</v>
      </c>
      <c r="T25" s="70">
        <v>0</v>
      </c>
      <c r="U25" s="71">
        <v>0</v>
      </c>
      <c r="V25" s="72">
        <v>0</v>
      </c>
      <c r="W25" s="70">
        <v>0</v>
      </c>
      <c r="X25" s="70">
        <v>0</v>
      </c>
      <c r="Y25" s="70">
        <v>0</v>
      </c>
      <c r="Z25" s="70">
        <v>0</v>
      </c>
    </row>
    <row r="26" spans="1:26" x14ac:dyDescent="0.25">
      <c r="A26" s="59">
        <f t="shared" si="0"/>
        <v>43861</v>
      </c>
      <c r="B26" s="73" t="str">
        <f t="shared" si="1"/>
        <v>Tracker</v>
      </c>
      <c r="C26" s="60">
        <v>8067.8327073989294</v>
      </c>
      <c r="D26" s="61">
        <v>473.56039582304243</v>
      </c>
      <c r="E26" s="61">
        <v>820.55189776943757</v>
      </c>
      <c r="F26" s="62">
        <v>9361.945000991409</v>
      </c>
      <c r="G26" s="63">
        <v>0</v>
      </c>
      <c r="H26" s="64">
        <f t="shared" si="2"/>
        <v>9361.945000991409</v>
      </c>
      <c r="I26" s="61">
        <v>-450.19731096291497</v>
      </c>
      <c r="J26" s="61">
        <v>-300.79989291398516</v>
      </c>
      <c r="K26" s="75">
        <f t="shared" si="3"/>
        <v>-750.99720387690013</v>
      </c>
      <c r="L26" s="61">
        <v>-788.63300000000004</v>
      </c>
      <c r="M26" s="63"/>
      <c r="N26" s="63">
        <v>0</v>
      </c>
      <c r="O26" s="61">
        <v>7822.314797114509</v>
      </c>
      <c r="P26" s="63">
        <v>0</v>
      </c>
      <c r="Q26" s="61">
        <f t="shared" si="4"/>
        <v>28058.725031772537</v>
      </c>
      <c r="R26" s="63">
        <v>0</v>
      </c>
      <c r="S26" s="63">
        <v>0</v>
      </c>
      <c r="T26" s="63">
        <v>0</v>
      </c>
      <c r="U26" s="64">
        <v>0</v>
      </c>
      <c r="V26" s="65">
        <v>0</v>
      </c>
      <c r="W26" s="63">
        <v>0</v>
      </c>
      <c r="X26" s="63">
        <v>0</v>
      </c>
      <c r="Y26" s="63">
        <v>0</v>
      </c>
      <c r="Z26" s="63">
        <v>0</v>
      </c>
    </row>
    <row r="27" spans="1:26" x14ac:dyDescent="0.25">
      <c r="A27" s="59">
        <f t="shared" si="0"/>
        <v>43890</v>
      </c>
      <c r="B27" s="66" t="str">
        <f t="shared" si="1"/>
        <v>Tracker</v>
      </c>
      <c r="C27" s="67">
        <v>7961.2202677540527</v>
      </c>
      <c r="D27" s="68">
        <v>230.83521046123496</v>
      </c>
      <c r="E27" s="68">
        <v>722.61101126223491</v>
      </c>
      <c r="F27" s="69">
        <v>8914.6664894775222</v>
      </c>
      <c r="G27" s="70">
        <v>0</v>
      </c>
      <c r="H27" s="71">
        <f t="shared" si="2"/>
        <v>8914.6664894775222</v>
      </c>
      <c r="I27" s="68">
        <v>-420.67713844162751</v>
      </c>
      <c r="J27" s="68">
        <v>-275.05862255450336</v>
      </c>
      <c r="K27" s="74">
        <f t="shared" si="3"/>
        <v>-695.73576099613092</v>
      </c>
      <c r="L27" s="68">
        <v>-1529.683</v>
      </c>
      <c r="M27" s="70"/>
      <c r="N27" s="70">
        <v>0</v>
      </c>
      <c r="O27" s="68">
        <v>6689.2477284813913</v>
      </c>
      <c r="P27" s="70">
        <v>0</v>
      </c>
      <c r="Q27" s="68">
        <f t="shared" si="4"/>
        <v>34747.972760253928</v>
      </c>
      <c r="R27" s="70">
        <v>0</v>
      </c>
      <c r="S27" s="70">
        <v>0</v>
      </c>
      <c r="T27" s="70">
        <v>0</v>
      </c>
      <c r="U27" s="71">
        <v>0</v>
      </c>
      <c r="V27" s="72">
        <v>0</v>
      </c>
      <c r="W27" s="70">
        <v>0</v>
      </c>
      <c r="X27" s="70">
        <v>0</v>
      </c>
      <c r="Y27" s="70">
        <v>0</v>
      </c>
      <c r="Z27" s="70">
        <v>0</v>
      </c>
    </row>
    <row r="28" spans="1:26" x14ac:dyDescent="0.25">
      <c r="A28" s="59">
        <f t="shared" si="0"/>
        <v>43921</v>
      </c>
      <c r="B28" s="73" t="str">
        <f t="shared" si="1"/>
        <v>Tracker</v>
      </c>
      <c r="C28" s="60">
        <v>4358.4626682936942</v>
      </c>
      <c r="D28" s="61">
        <v>227.08285960620248</v>
      </c>
      <c r="E28" s="61">
        <v>507.3177011464349</v>
      </c>
      <c r="F28" s="62">
        <v>5092.863229046332</v>
      </c>
      <c r="G28" s="63">
        <v>0</v>
      </c>
      <c r="H28" s="64">
        <f t="shared" si="2"/>
        <v>5092.863229046332</v>
      </c>
      <c r="I28" s="61">
        <v>-230.20624488931745</v>
      </c>
      <c r="J28" s="61">
        <v>-420.25840870236487</v>
      </c>
      <c r="K28" s="75">
        <f t="shared" si="3"/>
        <v>-650.46465359168235</v>
      </c>
      <c r="L28" s="61">
        <v>-846.06</v>
      </c>
      <c r="M28" s="63"/>
      <c r="N28" s="63">
        <v>0</v>
      </c>
      <c r="O28" s="61">
        <v>3596.3385754546493</v>
      </c>
      <c r="P28" s="63">
        <v>0</v>
      </c>
      <c r="Q28" s="61">
        <f t="shared" si="4"/>
        <v>38344.311335708575</v>
      </c>
      <c r="R28" s="63">
        <v>0</v>
      </c>
      <c r="S28" s="63">
        <v>0</v>
      </c>
      <c r="T28" s="63">
        <v>0</v>
      </c>
      <c r="U28" s="64">
        <v>0</v>
      </c>
      <c r="V28" s="65">
        <v>0</v>
      </c>
      <c r="W28" s="63">
        <v>0</v>
      </c>
      <c r="X28" s="63">
        <v>0</v>
      </c>
      <c r="Y28" s="63">
        <v>0</v>
      </c>
      <c r="Z28" s="63">
        <v>0</v>
      </c>
    </row>
    <row r="29" spans="1:26" x14ac:dyDescent="0.25">
      <c r="A29" s="59">
        <f t="shared" si="0"/>
        <v>43951</v>
      </c>
      <c r="B29" s="66" t="str">
        <f t="shared" si="1"/>
        <v>Tracker</v>
      </c>
      <c r="C29" s="67">
        <v>1178.2320808050624</v>
      </c>
      <c r="D29" s="68">
        <v>197.15676293745247</v>
      </c>
      <c r="E29" s="68">
        <v>350.63114244415993</v>
      </c>
      <c r="F29" s="69">
        <v>1726.0199861866747</v>
      </c>
      <c r="G29" s="70">
        <v>0</v>
      </c>
      <c r="H29" s="71">
        <f t="shared" si="2"/>
        <v>1726.0199861866747</v>
      </c>
      <c r="I29" s="68">
        <v>-76.216508681559986</v>
      </c>
      <c r="J29" s="68">
        <v>-308.28285928685375</v>
      </c>
      <c r="K29" s="74">
        <f t="shared" si="3"/>
        <v>-384.49936796841371</v>
      </c>
      <c r="L29" s="68">
        <v>-967.71900000000016</v>
      </c>
      <c r="M29" s="70"/>
      <c r="N29" s="70">
        <v>0</v>
      </c>
      <c r="O29" s="68">
        <v>373.80161821826078</v>
      </c>
      <c r="P29" s="70">
        <v>0</v>
      </c>
      <c r="Q29" s="68">
        <f t="shared" si="4"/>
        <v>38718.112953926837</v>
      </c>
      <c r="R29" s="70">
        <v>0</v>
      </c>
      <c r="S29" s="70">
        <v>0</v>
      </c>
      <c r="T29" s="70">
        <v>0</v>
      </c>
      <c r="U29" s="71">
        <v>0</v>
      </c>
      <c r="V29" s="72">
        <v>0</v>
      </c>
      <c r="W29" s="70">
        <v>0</v>
      </c>
      <c r="X29" s="70">
        <v>0</v>
      </c>
      <c r="Y29" s="70">
        <v>0</v>
      </c>
      <c r="Z29" s="70">
        <v>0</v>
      </c>
    </row>
    <row r="30" spans="1:26" x14ac:dyDescent="0.25">
      <c r="A30" s="59">
        <f t="shared" si="0"/>
        <v>43982</v>
      </c>
      <c r="B30" s="73" t="str">
        <f t="shared" si="1"/>
        <v>Tracker</v>
      </c>
      <c r="C30" s="60">
        <v>269.88043673392002</v>
      </c>
      <c r="D30" s="61">
        <v>36.959246656429997</v>
      </c>
      <c r="E30" s="61">
        <v>43.895559159999998</v>
      </c>
      <c r="F30" s="62">
        <v>350.73524255035005</v>
      </c>
      <c r="G30" s="63">
        <v>0</v>
      </c>
      <c r="H30" s="64">
        <f t="shared" si="2"/>
        <v>350.73524255035005</v>
      </c>
      <c r="I30" s="61">
        <v>-17.343960377919998</v>
      </c>
      <c r="J30" s="61">
        <v>-13.87698427680809</v>
      </c>
      <c r="K30" s="75">
        <f t="shared" si="3"/>
        <v>-31.220944654728086</v>
      </c>
      <c r="L30" s="61">
        <v>-658.91</v>
      </c>
      <c r="M30" s="63"/>
      <c r="N30" s="63">
        <v>0</v>
      </c>
      <c r="O30" s="61">
        <v>-339.39570210437807</v>
      </c>
      <c r="P30" s="63">
        <v>0</v>
      </c>
      <c r="Q30" s="61">
        <f t="shared" si="4"/>
        <v>38378.717251822462</v>
      </c>
      <c r="R30" s="63">
        <v>0</v>
      </c>
      <c r="S30" s="63">
        <v>0</v>
      </c>
      <c r="T30" s="63">
        <v>0</v>
      </c>
      <c r="U30" s="64">
        <v>0</v>
      </c>
      <c r="V30" s="65">
        <v>0</v>
      </c>
      <c r="W30" s="63">
        <v>0</v>
      </c>
      <c r="X30" s="63">
        <v>0</v>
      </c>
      <c r="Y30" s="63">
        <v>0</v>
      </c>
      <c r="Z30" s="63">
        <v>0</v>
      </c>
    </row>
    <row r="31" spans="1:26" x14ac:dyDescent="0.25">
      <c r="A31" s="59">
        <f t="shared" si="0"/>
        <v>44012</v>
      </c>
      <c r="B31" s="66" t="str">
        <f t="shared" si="1"/>
        <v>Tracker</v>
      </c>
      <c r="C31" s="67">
        <v>4477.3532497869101</v>
      </c>
      <c r="D31" s="68">
        <v>726.55064424279738</v>
      </c>
      <c r="E31" s="68">
        <v>1095.0150843326376</v>
      </c>
      <c r="F31" s="69">
        <v>6298.9189783623451</v>
      </c>
      <c r="G31" s="70">
        <v>0</v>
      </c>
      <c r="H31" s="71">
        <f t="shared" si="2"/>
        <v>6298.9189783623451</v>
      </c>
      <c r="I31" s="68">
        <v>-318.31060237913255</v>
      </c>
      <c r="J31" s="68">
        <v>-401.8344650587141</v>
      </c>
      <c r="K31" s="74">
        <f t="shared" si="3"/>
        <v>-720.14506743784659</v>
      </c>
      <c r="L31" s="68">
        <v>-772.548</v>
      </c>
      <c r="M31" s="70"/>
      <c r="N31" s="70">
        <v>0</v>
      </c>
      <c r="O31" s="68">
        <v>4806.2259109244987</v>
      </c>
      <c r="P31" s="70">
        <v>0</v>
      </c>
      <c r="Q31" s="68">
        <f t="shared" si="4"/>
        <v>43184.94316274696</v>
      </c>
      <c r="R31" s="70">
        <v>0</v>
      </c>
      <c r="S31" s="70">
        <v>0</v>
      </c>
      <c r="T31" s="70">
        <v>0</v>
      </c>
      <c r="U31" s="71">
        <v>0</v>
      </c>
      <c r="V31" s="72">
        <v>0</v>
      </c>
      <c r="W31" s="70">
        <v>0</v>
      </c>
      <c r="X31" s="70">
        <v>0</v>
      </c>
      <c r="Y31" s="70">
        <v>0</v>
      </c>
      <c r="Z31" s="70">
        <v>0</v>
      </c>
    </row>
    <row r="32" spans="1:26" x14ac:dyDescent="0.25">
      <c r="A32" s="59">
        <f t="shared" si="0"/>
        <v>44043</v>
      </c>
      <c r="B32" s="73" t="str">
        <f t="shared" si="1"/>
        <v>Tracker</v>
      </c>
      <c r="C32" s="60">
        <v>2854.4734539660667</v>
      </c>
      <c r="D32" s="61">
        <v>665.44918219456724</v>
      </c>
      <c r="E32" s="61">
        <v>1362.3317764944848</v>
      </c>
      <c r="F32" s="62">
        <v>4882.2544126551184</v>
      </c>
      <c r="G32" s="63">
        <v>0</v>
      </c>
      <c r="H32" s="64">
        <f t="shared" si="2"/>
        <v>4882.2544126551184</v>
      </c>
      <c r="I32" s="61">
        <v>-258.45359606662493</v>
      </c>
      <c r="J32" s="61">
        <v>-403.18685302080519</v>
      </c>
      <c r="K32" s="75">
        <f t="shared" si="3"/>
        <v>-661.64044908743017</v>
      </c>
      <c r="L32" s="61">
        <v>-554.98899999999992</v>
      </c>
      <c r="M32" s="63"/>
      <c r="N32" s="63">
        <v>0</v>
      </c>
      <c r="O32" s="61">
        <v>3665.6249635676882</v>
      </c>
      <c r="P32" s="63">
        <v>0</v>
      </c>
      <c r="Q32" s="61">
        <f t="shared" si="4"/>
        <v>46850.568126314647</v>
      </c>
      <c r="R32" s="63">
        <v>0</v>
      </c>
      <c r="S32" s="63">
        <v>0</v>
      </c>
      <c r="T32" s="63">
        <v>0</v>
      </c>
      <c r="U32" s="64">
        <v>0</v>
      </c>
      <c r="V32" s="65">
        <v>0</v>
      </c>
      <c r="W32" s="63">
        <v>0</v>
      </c>
      <c r="X32" s="63">
        <v>0</v>
      </c>
      <c r="Y32" s="63">
        <v>0</v>
      </c>
      <c r="Z32" s="63">
        <v>0</v>
      </c>
    </row>
    <row r="33" spans="1:26" x14ac:dyDescent="0.25">
      <c r="A33" s="59">
        <f t="shared" si="0"/>
        <v>44074</v>
      </c>
      <c r="B33" s="66" t="str">
        <f t="shared" si="1"/>
        <v>Tracker</v>
      </c>
      <c r="C33" s="67">
        <v>2487.4240231626572</v>
      </c>
      <c r="D33" s="68">
        <v>749.99743712685756</v>
      </c>
      <c r="E33" s="68">
        <v>1358.7148085726049</v>
      </c>
      <c r="F33" s="69">
        <v>4596.1362688621193</v>
      </c>
      <c r="G33" s="70">
        <v>0</v>
      </c>
      <c r="H33" s="71">
        <f t="shared" si="2"/>
        <v>4596.1362688621193</v>
      </c>
      <c r="I33" s="68">
        <v>-247.67569774975493</v>
      </c>
      <c r="J33" s="68">
        <v>-397.09411252349992</v>
      </c>
      <c r="K33" s="74">
        <f t="shared" si="3"/>
        <v>-644.76981027325485</v>
      </c>
      <c r="L33" s="68">
        <v>-739.90700000000015</v>
      </c>
      <c r="M33" s="70"/>
      <c r="N33" s="70">
        <v>0</v>
      </c>
      <c r="O33" s="68">
        <v>3211.459458588864</v>
      </c>
      <c r="P33" s="70">
        <v>0</v>
      </c>
      <c r="Q33" s="68">
        <f t="shared" si="4"/>
        <v>50062.02758490351</v>
      </c>
      <c r="R33" s="70">
        <v>0</v>
      </c>
      <c r="S33" s="70">
        <v>0</v>
      </c>
      <c r="T33" s="70">
        <v>0</v>
      </c>
      <c r="U33" s="71">
        <v>0</v>
      </c>
      <c r="V33" s="72">
        <v>0</v>
      </c>
      <c r="W33" s="70">
        <v>0</v>
      </c>
      <c r="X33" s="70">
        <v>0</v>
      </c>
      <c r="Y33" s="70">
        <v>0</v>
      </c>
      <c r="Z33" s="70">
        <v>0</v>
      </c>
    </row>
    <row r="34" spans="1:26" x14ac:dyDescent="0.25">
      <c r="A34" s="59">
        <f t="shared" si="0"/>
        <v>44104</v>
      </c>
      <c r="B34" s="73" t="str">
        <f t="shared" si="1"/>
        <v>Tracker</v>
      </c>
      <c r="C34" s="76">
        <f t="shared" si="1"/>
        <v>2487.4240231626572</v>
      </c>
      <c r="D34" s="77">
        <f t="shared" si="1"/>
        <v>749.99743712685756</v>
      </c>
      <c r="E34" s="77">
        <f t="shared" si="1"/>
        <v>1358.7148085726049</v>
      </c>
      <c r="F34" s="78">
        <f t="shared" si="1"/>
        <v>4596.1362688621193</v>
      </c>
      <c r="G34" s="63">
        <v>0</v>
      </c>
      <c r="H34" s="64">
        <f t="shared" si="2"/>
        <v>4596.1362688621193</v>
      </c>
      <c r="I34" s="77">
        <f t="shared" ref="I34:L35" si="5">+I33</f>
        <v>-247.67569774975493</v>
      </c>
      <c r="J34" s="77">
        <f t="shared" si="5"/>
        <v>-397.09411252349992</v>
      </c>
      <c r="K34" s="77">
        <f t="shared" si="5"/>
        <v>-644.76981027325485</v>
      </c>
      <c r="L34" s="77">
        <f t="shared" si="5"/>
        <v>-739.90700000000015</v>
      </c>
      <c r="M34" s="63"/>
      <c r="N34" s="63">
        <v>0</v>
      </c>
      <c r="O34" s="77">
        <f t="shared" ref="O34:O35" si="6">+O33</f>
        <v>3211.459458588864</v>
      </c>
      <c r="P34" s="63">
        <v>0</v>
      </c>
      <c r="Q34" s="77">
        <f t="shared" si="4"/>
        <v>47260.23995807497</v>
      </c>
      <c r="R34" s="63">
        <v>0</v>
      </c>
      <c r="S34" s="63">
        <v>0</v>
      </c>
      <c r="T34" s="63">
        <v>0</v>
      </c>
      <c r="U34" s="64">
        <v>0</v>
      </c>
      <c r="V34" s="65">
        <v>0</v>
      </c>
      <c r="W34" s="63">
        <v>0</v>
      </c>
      <c r="X34" s="63">
        <v>0</v>
      </c>
      <c r="Y34" s="63">
        <v>0</v>
      </c>
      <c r="Z34" s="63">
        <v>0</v>
      </c>
    </row>
    <row r="35" spans="1:26" x14ac:dyDescent="0.25">
      <c r="A35" s="59">
        <f t="shared" si="0"/>
        <v>44135</v>
      </c>
      <c r="B35" s="66" t="str">
        <f t="shared" ref="B35:F39" si="7">+B34</f>
        <v>Tracker</v>
      </c>
      <c r="C35" s="79">
        <f t="shared" si="7"/>
        <v>2487.4240231626572</v>
      </c>
      <c r="D35" s="80">
        <f t="shared" si="7"/>
        <v>749.99743712685756</v>
      </c>
      <c r="E35" s="80">
        <f t="shared" si="7"/>
        <v>1358.7148085726049</v>
      </c>
      <c r="F35" s="81">
        <f t="shared" si="7"/>
        <v>4596.1362688621193</v>
      </c>
      <c r="G35" s="70">
        <v>0</v>
      </c>
      <c r="H35" s="71">
        <f t="shared" si="2"/>
        <v>4596.1362688621193</v>
      </c>
      <c r="I35" s="80">
        <f t="shared" si="5"/>
        <v>-247.67569774975493</v>
      </c>
      <c r="J35" s="80">
        <f t="shared" si="5"/>
        <v>-397.09411252349992</v>
      </c>
      <c r="K35" s="80">
        <f t="shared" si="5"/>
        <v>-644.76981027325485</v>
      </c>
      <c r="L35" s="80">
        <f t="shared" si="5"/>
        <v>-739.90700000000015</v>
      </c>
      <c r="M35" s="70"/>
      <c r="N35" s="70">
        <v>0</v>
      </c>
      <c r="O35" s="80">
        <f t="shared" si="6"/>
        <v>3211.459458588864</v>
      </c>
      <c r="P35" s="70">
        <v>0</v>
      </c>
      <c r="Q35" s="80">
        <f t="shared" si="4"/>
        <v>45084.024456396917</v>
      </c>
      <c r="R35" s="70">
        <v>0</v>
      </c>
      <c r="S35" s="70">
        <v>0</v>
      </c>
      <c r="T35" s="70">
        <v>0</v>
      </c>
      <c r="U35" s="71">
        <v>0</v>
      </c>
      <c r="V35" s="72">
        <v>0</v>
      </c>
      <c r="W35" s="70">
        <v>0</v>
      </c>
      <c r="X35" s="70">
        <v>0</v>
      </c>
      <c r="Y35" s="70">
        <v>0</v>
      </c>
      <c r="Z35" s="70">
        <v>0</v>
      </c>
    </row>
    <row r="36" spans="1:26" x14ac:dyDescent="0.25">
      <c r="A36" s="59">
        <f t="shared" si="0"/>
        <v>44165</v>
      </c>
      <c r="B36" s="73" t="str">
        <f t="shared" si="7"/>
        <v>Tracker</v>
      </c>
      <c r="C36" s="79">
        <v>0</v>
      </c>
      <c r="D36" s="80">
        <v>0</v>
      </c>
      <c r="E36" s="80">
        <v>0</v>
      </c>
      <c r="F36" s="81">
        <v>0</v>
      </c>
      <c r="G36" s="63">
        <v>0</v>
      </c>
      <c r="H36" s="64">
        <f t="shared" si="2"/>
        <v>0</v>
      </c>
      <c r="I36" s="80">
        <v>0</v>
      </c>
      <c r="J36" s="80">
        <v>0</v>
      </c>
      <c r="K36" s="80">
        <v>0</v>
      </c>
      <c r="L36" s="80">
        <v>0</v>
      </c>
      <c r="M36" s="63"/>
      <c r="N36" s="63">
        <v>0</v>
      </c>
      <c r="O36" s="82">
        <v>3732.9477323138935</v>
      </c>
      <c r="P36" s="63">
        <v>0</v>
      </c>
      <c r="Q36" s="80">
        <f t="shared" si="4"/>
        <v>43394.649862213118</v>
      </c>
      <c r="R36" s="63">
        <v>0</v>
      </c>
      <c r="S36" s="63">
        <v>0</v>
      </c>
      <c r="T36" s="63">
        <v>0</v>
      </c>
      <c r="U36" s="64">
        <v>0</v>
      </c>
      <c r="V36" s="65">
        <v>0</v>
      </c>
      <c r="W36" s="63">
        <v>0</v>
      </c>
      <c r="X36" s="63">
        <v>0</v>
      </c>
      <c r="Y36" s="63">
        <v>0</v>
      </c>
      <c r="Z36" s="63">
        <v>0</v>
      </c>
    </row>
    <row r="37" spans="1:26" x14ac:dyDescent="0.25">
      <c r="A37" s="59">
        <f t="shared" si="0"/>
        <v>44196</v>
      </c>
      <c r="B37" s="66" t="str">
        <f t="shared" si="7"/>
        <v>Tracker</v>
      </c>
      <c r="C37" s="79">
        <v>0</v>
      </c>
      <c r="D37" s="80">
        <v>0</v>
      </c>
      <c r="E37" s="80">
        <v>0</v>
      </c>
      <c r="F37" s="81">
        <v>0</v>
      </c>
      <c r="G37" s="70">
        <v>0</v>
      </c>
      <c r="H37" s="71">
        <f t="shared" si="2"/>
        <v>0</v>
      </c>
      <c r="I37" s="80">
        <v>0</v>
      </c>
      <c r="J37" s="80">
        <v>0</v>
      </c>
      <c r="K37" s="80">
        <v>0</v>
      </c>
      <c r="L37" s="80">
        <v>0</v>
      </c>
      <c r="M37" s="70"/>
      <c r="N37" s="70">
        <v>0</v>
      </c>
      <c r="O37" s="82">
        <v>3705.1264011928351</v>
      </c>
      <c r="P37" s="70">
        <v>0</v>
      </c>
      <c r="Q37" s="80">
        <f t="shared" si="4"/>
        <v>43686.610400929938</v>
      </c>
      <c r="R37" s="70">
        <v>0</v>
      </c>
      <c r="S37" s="70">
        <v>0</v>
      </c>
      <c r="T37" s="70">
        <v>0</v>
      </c>
      <c r="U37" s="71">
        <v>0</v>
      </c>
      <c r="V37" s="72">
        <v>0</v>
      </c>
      <c r="W37" s="70">
        <v>0</v>
      </c>
      <c r="X37" s="70">
        <v>0</v>
      </c>
      <c r="Y37" s="70">
        <v>0</v>
      </c>
      <c r="Z37" s="70">
        <v>0</v>
      </c>
    </row>
    <row r="38" spans="1:26" x14ac:dyDescent="0.25">
      <c r="A38" s="59">
        <f t="shared" si="0"/>
        <v>44227</v>
      </c>
      <c r="B38" s="73" t="str">
        <f t="shared" si="7"/>
        <v>Tracker</v>
      </c>
      <c r="C38" s="79">
        <v>0</v>
      </c>
      <c r="D38" s="80">
        <v>0</v>
      </c>
      <c r="E38" s="80">
        <v>0</v>
      </c>
      <c r="F38" s="81">
        <v>0</v>
      </c>
      <c r="G38" s="63">
        <v>0</v>
      </c>
      <c r="H38" s="64">
        <f t="shared" si="2"/>
        <v>0</v>
      </c>
      <c r="I38" s="80">
        <v>0</v>
      </c>
      <c r="J38" s="80">
        <v>0</v>
      </c>
      <c r="K38" s="80">
        <v>0</v>
      </c>
      <c r="L38" s="80">
        <v>0</v>
      </c>
      <c r="M38" s="63"/>
      <c r="N38" s="63">
        <v>0</v>
      </c>
      <c r="O38" s="82">
        <v>3403.4940000000006</v>
      </c>
      <c r="P38" s="63">
        <v>0</v>
      </c>
      <c r="Q38" s="80">
        <f t="shared" ref="Q38:Q39" si="8">SUM(O27:O38)</f>
        <v>39267.789603815421</v>
      </c>
      <c r="R38" s="63">
        <v>0</v>
      </c>
      <c r="S38" s="63">
        <v>0</v>
      </c>
      <c r="T38" s="63">
        <v>0</v>
      </c>
      <c r="U38" s="64">
        <v>0</v>
      </c>
      <c r="V38" s="65">
        <v>0</v>
      </c>
      <c r="W38" s="63">
        <v>0</v>
      </c>
      <c r="X38" s="63">
        <v>0</v>
      </c>
      <c r="Y38" s="63">
        <v>0</v>
      </c>
      <c r="Z38" s="63">
        <v>0</v>
      </c>
    </row>
    <row r="39" spans="1:26" x14ac:dyDescent="0.25">
      <c r="A39" s="59">
        <f t="shared" si="0"/>
        <v>44255</v>
      </c>
      <c r="B39" s="66" t="str">
        <f t="shared" si="7"/>
        <v>Tracker</v>
      </c>
      <c r="C39" s="79">
        <v>0</v>
      </c>
      <c r="D39" s="80">
        <v>0</v>
      </c>
      <c r="E39" s="80">
        <v>0</v>
      </c>
      <c r="F39" s="81">
        <v>0</v>
      </c>
      <c r="G39" s="70">
        <v>0</v>
      </c>
      <c r="H39" s="71">
        <f t="shared" si="2"/>
        <v>0</v>
      </c>
      <c r="I39" s="80">
        <v>0</v>
      </c>
      <c r="J39" s="80">
        <v>0</v>
      </c>
      <c r="K39" s="80">
        <v>0</v>
      </c>
      <c r="L39" s="80">
        <v>0</v>
      </c>
      <c r="M39" s="70"/>
      <c r="N39" s="70">
        <v>0</v>
      </c>
      <c r="O39" s="82">
        <v>3250.7509999999997</v>
      </c>
      <c r="P39" s="70">
        <v>0</v>
      </c>
      <c r="Q39" s="80">
        <f t="shared" si="8"/>
        <v>35829.292875334038</v>
      </c>
      <c r="R39" s="70">
        <v>0</v>
      </c>
      <c r="S39" s="70">
        <v>0</v>
      </c>
      <c r="T39" s="70">
        <v>0</v>
      </c>
      <c r="U39" s="71">
        <v>0</v>
      </c>
      <c r="V39" s="72">
        <v>0</v>
      </c>
      <c r="W39" s="70">
        <v>0</v>
      </c>
      <c r="X39" s="70">
        <v>0</v>
      </c>
      <c r="Y39" s="70">
        <v>0</v>
      </c>
      <c r="Z39" s="70">
        <v>0</v>
      </c>
    </row>
    <row r="40" spans="1:26" x14ac:dyDescent="0.25">
      <c r="Q40" s="83"/>
    </row>
    <row r="41" spans="1:26" x14ac:dyDescent="0.25">
      <c r="Q41" s="83"/>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A134A-3451-46A4-91DD-B719D54436C5}">
  <sheetPr codeName="Sheet23">
    <tabColor rgb="FF0066FF"/>
  </sheetPr>
  <dimension ref="A1:Z43"/>
  <sheetViews>
    <sheetView workbookViewId="0"/>
  </sheetViews>
  <sheetFormatPr defaultRowHeight="15" x14ac:dyDescent="0.25"/>
  <cols>
    <col min="1" max="1" width="10.285156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+asset_level_drivers!$J$1</f>
        <v>AMCo</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3" si="0">+EOMONTH(A2,1)</f>
        <v>43159</v>
      </c>
      <c r="B3" s="66" t="str">
        <f t="shared" ref="B3:B43" si="1">+B2</f>
        <v>AMCo</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AMCo</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AMCo</v>
      </c>
      <c r="C5" s="67">
        <v>0</v>
      </c>
      <c r="D5" s="68">
        <v>0</v>
      </c>
      <c r="E5" s="68">
        <v>0</v>
      </c>
      <c r="F5" s="69">
        <v>0</v>
      </c>
      <c r="G5" s="70">
        <v>0</v>
      </c>
      <c r="H5" s="71">
        <f t="shared" ref="H5:H36"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AMCo</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AMCo</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AMCo</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AMCo</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AMCo</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AMCo</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AMCo</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AMCo</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AMCo</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AMCo</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AMCo</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AMCo</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AMCo</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AMCo</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AMCo</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AMCo</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AMCo</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AMCo</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AMCo</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AMCo</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AMCo</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AMCo</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AMCo</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AMCo</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AMCo</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AMCo</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AMCo</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AMCo</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AMCo</v>
      </c>
      <c r="C34" s="76">
        <v>0</v>
      </c>
      <c r="D34" s="77">
        <v>0</v>
      </c>
      <c r="E34" s="77">
        <v>0</v>
      </c>
      <c r="F34" s="78">
        <v>0</v>
      </c>
      <c r="G34" s="63">
        <v>0</v>
      </c>
      <c r="H34" s="64">
        <f t="shared" si="2"/>
        <v>0</v>
      </c>
      <c r="I34" s="77">
        <v>0</v>
      </c>
      <c r="J34" s="77">
        <v>0</v>
      </c>
      <c r="K34" s="77">
        <f t="shared" ref="K34:K41"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AMCo</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AMCo</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AMCo</v>
      </c>
      <c r="C37" s="79">
        <v>0</v>
      </c>
      <c r="D37" s="80">
        <v>0</v>
      </c>
      <c r="E37" s="80">
        <v>0</v>
      </c>
      <c r="F37" s="81">
        <v>0</v>
      </c>
      <c r="G37" s="70">
        <v>0</v>
      </c>
      <c r="H37" s="71">
        <f t="shared" ref="H37:H42" si="5">+G37+F37</f>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AMCo</v>
      </c>
      <c r="C38" s="79">
        <v>0</v>
      </c>
      <c r="D38" s="80">
        <v>0</v>
      </c>
      <c r="E38" s="80">
        <v>0</v>
      </c>
      <c r="F38" s="81">
        <v>0</v>
      </c>
      <c r="G38" s="63">
        <v>0</v>
      </c>
      <c r="H38" s="64">
        <f t="shared" si="5"/>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AMCo</v>
      </c>
      <c r="C39" s="79">
        <v>0</v>
      </c>
      <c r="D39" s="80">
        <v>0</v>
      </c>
      <c r="E39" s="80">
        <v>0</v>
      </c>
      <c r="F39" s="81">
        <v>0</v>
      </c>
      <c r="G39" s="70">
        <v>0</v>
      </c>
      <c r="H39" s="71">
        <f t="shared" si="5"/>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AMCo</v>
      </c>
      <c r="C40" s="79">
        <v>0</v>
      </c>
      <c r="D40" s="80">
        <v>0</v>
      </c>
      <c r="E40" s="80">
        <v>0</v>
      </c>
      <c r="F40" s="81">
        <v>0</v>
      </c>
      <c r="G40" s="63">
        <v>0</v>
      </c>
      <c r="H40" s="64">
        <f t="shared" si="5"/>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row r="41" spans="1:26" x14ac:dyDescent="0.25">
      <c r="A41" s="59">
        <f t="shared" si="0"/>
        <v>44316</v>
      </c>
      <c r="B41" s="66" t="str">
        <f t="shared" si="1"/>
        <v>AMCo</v>
      </c>
      <c r="C41" s="79">
        <v>0</v>
      </c>
      <c r="D41" s="80">
        <v>0</v>
      </c>
      <c r="E41" s="80">
        <v>0</v>
      </c>
      <c r="F41" s="81">
        <v>0</v>
      </c>
      <c r="G41" s="70">
        <v>0</v>
      </c>
      <c r="H41" s="71">
        <f t="shared" si="5"/>
        <v>0</v>
      </c>
      <c r="I41" s="80">
        <v>0</v>
      </c>
      <c r="J41" s="80">
        <v>0</v>
      </c>
      <c r="K41" s="80">
        <f t="shared" si="4"/>
        <v>0</v>
      </c>
      <c r="L41" s="80">
        <v>0</v>
      </c>
      <c r="M41" s="70"/>
      <c r="N41" s="70">
        <v>0</v>
      </c>
      <c r="O41" s="80">
        <v>0</v>
      </c>
      <c r="P41" s="70">
        <v>0</v>
      </c>
      <c r="Q41" s="80">
        <v>0</v>
      </c>
      <c r="R41" s="70">
        <v>0</v>
      </c>
      <c r="S41" s="70">
        <v>0</v>
      </c>
      <c r="T41" s="70">
        <v>0</v>
      </c>
      <c r="U41" s="71">
        <v>0</v>
      </c>
      <c r="V41" s="72">
        <v>0</v>
      </c>
      <c r="W41" s="70">
        <v>0</v>
      </c>
      <c r="X41" s="70">
        <v>0</v>
      </c>
      <c r="Y41" s="70">
        <v>0</v>
      </c>
      <c r="Z41" s="70">
        <v>0</v>
      </c>
    </row>
    <row r="42" spans="1:26" x14ac:dyDescent="0.25">
      <c r="A42" s="59">
        <f t="shared" si="0"/>
        <v>44347</v>
      </c>
      <c r="B42" s="73" t="str">
        <f t="shared" si="1"/>
        <v>AMCo</v>
      </c>
      <c r="C42" s="79">
        <v>0</v>
      </c>
      <c r="D42" s="80">
        <v>0</v>
      </c>
      <c r="E42" s="80">
        <v>0</v>
      </c>
      <c r="F42" s="81">
        <v>0</v>
      </c>
      <c r="G42" s="63">
        <v>0</v>
      </c>
      <c r="H42" s="64">
        <f t="shared" si="5"/>
        <v>0</v>
      </c>
      <c r="I42" s="80">
        <v>0</v>
      </c>
      <c r="J42" s="80">
        <v>0</v>
      </c>
      <c r="K42" s="80">
        <v>0</v>
      </c>
      <c r="L42" s="80">
        <v>0</v>
      </c>
      <c r="M42" s="63"/>
      <c r="N42" s="63">
        <v>0</v>
      </c>
      <c r="O42" s="82">
        <v>0</v>
      </c>
      <c r="P42" s="63">
        <v>0</v>
      </c>
      <c r="Q42" s="80">
        <v>0</v>
      </c>
      <c r="R42" s="63">
        <v>0</v>
      </c>
      <c r="S42" s="63">
        <v>0</v>
      </c>
      <c r="T42" s="63">
        <v>0</v>
      </c>
      <c r="U42" s="64">
        <v>0</v>
      </c>
      <c r="V42" s="65">
        <v>0</v>
      </c>
      <c r="W42" s="63">
        <v>0</v>
      </c>
      <c r="X42" s="63">
        <v>0</v>
      </c>
      <c r="Y42" s="63">
        <v>0</v>
      </c>
      <c r="Z42" s="63">
        <v>0</v>
      </c>
    </row>
    <row r="43" spans="1:26" x14ac:dyDescent="0.25">
      <c r="A43" s="59">
        <f t="shared" si="0"/>
        <v>44377</v>
      </c>
      <c r="B43" s="73" t="str">
        <f t="shared" si="1"/>
        <v>AMCo</v>
      </c>
      <c r="C43" s="79">
        <v>0</v>
      </c>
      <c r="D43" s="80">
        <v>0</v>
      </c>
      <c r="E43" s="80">
        <v>0</v>
      </c>
      <c r="F43" s="81">
        <v>0</v>
      </c>
      <c r="G43" s="63">
        <v>0</v>
      </c>
      <c r="H43" s="64">
        <f t="shared" ref="H43" si="6">+G43+F43</f>
        <v>0</v>
      </c>
      <c r="I43" s="80">
        <v>0</v>
      </c>
      <c r="J43" s="80">
        <v>0</v>
      </c>
      <c r="K43" s="80">
        <v>0</v>
      </c>
      <c r="L43" s="80">
        <v>0</v>
      </c>
      <c r="M43" s="63"/>
      <c r="N43" s="63">
        <v>0</v>
      </c>
      <c r="O43" s="82">
        <v>0</v>
      </c>
      <c r="P43" s="63">
        <v>0</v>
      </c>
      <c r="Q43" s="80">
        <v>0</v>
      </c>
      <c r="R43" s="63">
        <v>0</v>
      </c>
      <c r="S43" s="63">
        <v>0</v>
      </c>
      <c r="T43" s="63">
        <v>0</v>
      </c>
      <c r="U43" s="64">
        <v>0</v>
      </c>
      <c r="V43" s="65">
        <v>0</v>
      </c>
      <c r="W43" s="63">
        <v>0</v>
      </c>
      <c r="X43" s="63">
        <v>0</v>
      </c>
      <c r="Y43" s="63">
        <v>0</v>
      </c>
      <c r="Z43" s="63">
        <v>0</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B70F3-503E-41EF-A76E-D3822C492C27}">
  <sheetPr codeName="Sheet31">
    <tabColor rgb="FF0066FF"/>
  </sheetPr>
  <dimension ref="A1:Z46"/>
  <sheetViews>
    <sheetView workbookViewId="0"/>
  </sheetViews>
  <sheetFormatPr defaultRowHeight="15" x14ac:dyDescent="0.25"/>
  <cols>
    <col min="1" max="1" width="10.28515625" bestFit="1" customWidth="1"/>
  </cols>
  <sheetData>
    <row r="1" spans="1:26" ht="90" x14ac:dyDescent="0.25">
      <c r="A1" s="52" t="s">
        <v>205</v>
      </c>
      <c r="B1" s="53" t="s">
        <v>0</v>
      </c>
      <c r="C1" s="53" t="s">
        <v>206</v>
      </c>
      <c r="D1" s="53" t="s">
        <v>207</v>
      </c>
      <c r="E1" s="53" t="s">
        <v>208</v>
      </c>
      <c r="F1" s="54" t="s">
        <v>209</v>
      </c>
      <c r="G1" s="55" t="s">
        <v>210</v>
      </c>
      <c r="H1" s="56" t="s">
        <v>211</v>
      </c>
      <c r="I1" s="53" t="s">
        <v>212</v>
      </c>
      <c r="J1" s="53" t="s">
        <v>213</v>
      </c>
      <c r="K1" s="54" t="s">
        <v>214</v>
      </c>
      <c r="L1" s="57" t="s">
        <v>215</v>
      </c>
      <c r="M1" s="57" t="s">
        <v>216</v>
      </c>
      <c r="N1" s="55" t="s">
        <v>217</v>
      </c>
      <c r="O1" s="55" t="s">
        <v>218</v>
      </c>
      <c r="P1" s="55" t="s">
        <v>219</v>
      </c>
      <c r="Q1" s="55" t="s">
        <v>220</v>
      </c>
      <c r="R1" s="55" t="s">
        <v>221</v>
      </c>
      <c r="S1" s="55" t="s">
        <v>222</v>
      </c>
      <c r="T1" s="55" t="s">
        <v>223</v>
      </c>
      <c r="U1" s="55" t="s">
        <v>224</v>
      </c>
      <c r="V1" s="55" t="s">
        <v>225</v>
      </c>
      <c r="W1" s="55" t="s">
        <v>226</v>
      </c>
      <c r="X1" s="55" t="s">
        <v>227</v>
      </c>
      <c r="Y1" s="55" t="s">
        <v>228</v>
      </c>
      <c r="Z1" s="58" t="s">
        <v>229</v>
      </c>
    </row>
    <row r="2" spans="1:26" x14ac:dyDescent="0.25">
      <c r="A2" s="59">
        <v>43131</v>
      </c>
      <c r="B2" s="60" t="str">
        <f>+asset_level_drivers!$F$1</f>
        <v>Discovery</v>
      </c>
      <c r="C2" s="60"/>
      <c r="D2" s="61"/>
      <c r="E2" s="61"/>
      <c r="F2" s="62"/>
      <c r="G2" s="63"/>
      <c r="H2" s="63"/>
      <c r="I2" s="61"/>
      <c r="J2" s="61"/>
      <c r="K2" s="61"/>
      <c r="L2" s="61"/>
      <c r="M2" s="63"/>
      <c r="N2" s="63"/>
      <c r="O2" s="61">
        <f>+hist_financials_4!O2/2</f>
        <v>0</v>
      </c>
      <c r="P2" s="63"/>
      <c r="Q2" s="61">
        <f>+hist_financials_4!Q2/2</f>
        <v>0</v>
      </c>
      <c r="R2" s="63">
        <v>0</v>
      </c>
      <c r="S2" s="63">
        <v>0</v>
      </c>
      <c r="T2" s="63">
        <v>0</v>
      </c>
      <c r="U2" s="64">
        <v>0</v>
      </c>
      <c r="V2" s="65">
        <v>0</v>
      </c>
      <c r="W2" s="63">
        <v>0</v>
      </c>
      <c r="X2" s="63">
        <v>0</v>
      </c>
      <c r="Y2" s="63">
        <v>0</v>
      </c>
      <c r="Z2" s="63"/>
    </row>
    <row r="3" spans="1:26" x14ac:dyDescent="0.25">
      <c r="A3" s="59">
        <f t="shared" ref="A3:A46" si="0">+EOMONTH(A2,1)</f>
        <v>43159</v>
      </c>
      <c r="B3" s="66" t="str">
        <f t="shared" ref="B3:B46" si="1">+B2</f>
        <v>Discovery</v>
      </c>
      <c r="C3" s="67"/>
      <c r="D3" s="68"/>
      <c r="E3" s="68"/>
      <c r="F3" s="69"/>
      <c r="G3" s="70"/>
      <c r="H3" s="70"/>
      <c r="I3" s="68"/>
      <c r="J3" s="68"/>
      <c r="K3" s="68"/>
      <c r="L3" s="68"/>
      <c r="M3" s="70"/>
      <c r="N3" s="70"/>
      <c r="O3" s="68">
        <f>+hist_financials_4!O3/2</f>
        <v>0</v>
      </c>
      <c r="P3" s="70"/>
      <c r="Q3" s="68">
        <f>+hist_financials_4!Q3/2</f>
        <v>0</v>
      </c>
      <c r="R3" s="70">
        <v>0</v>
      </c>
      <c r="S3" s="70">
        <v>0</v>
      </c>
      <c r="T3" s="70">
        <v>0</v>
      </c>
      <c r="U3" s="71">
        <v>0</v>
      </c>
      <c r="V3" s="72">
        <v>0</v>
      </c>
      <c r="W3" s="70">
        <v>0</v>
      </c>
      <c r="X3" s="70">
        <v>0</v>
      </c>
      <c r="Y3" s="70">
        <v>0</v>
      </c>
      <c r="Z3" s="70"/>
    </row>
    <row r="4" spans="1:26" x14ac:dyDescent="0.25">
      <c r="A4" s="59">
        <f t="shared" si="0"/>
        <v>43190</v>
      </c>
      <c r="B4" s="73" t="str">
        <f t="shared" si="1"/>
        <v>Discovery</v>
      </c>
      <c r="C4" s="60"/>
      <c r="D4" s="61"/>
      <c r="E4" s="61"/>
      <c r="F4" s="62"/>
      <c r="G4" s="63"/>
      <c r="H4" s="63"/>
      <c r="I4" s="61"/>
      <c r="J4" s="61"/>
      <c r="K4" s="61"/>
      <c r="L4" s="61"/>
      <c r="M4" s="63"/>
      <c r="N4" s="63"/>
      <c r="O4" s="61">
        <f>+hist_financials_4!O4/2</f>
        <v>0</v>
      </c>
      <c r="P4" s="63"/>
      <c r="Q4" s="61">
        <f>+hist_financials_4!Q4/2</f>
        <v>0</v>
      </c>
      <c r="R4" s="63">
        <v>0</v>
      </c>
      <c r="S4" s="63">
        <v>0</v>
      </c>
      <c r="T4" s="63">
        <v>0</v>
      </c>
      <c r="U4" s="64">
        <v>0</v>
      </c>
      <c r="V4" s="65">
        <v>0</v>
      </c>
      <c r="W4" s="63">
        <v>0</v>
      </c>
      <c r="X4" s="63">
        <v>0</v>
      </c>
      <c r="Y4" s="63">
        <v>0</v>
      </c>
      <c r="Z4" s="63"/>
    </row>
    <row r="5" spans="1:26" x14ac:dyDescent="0.25">
      <c r="A5" s="59">
        <f t="shared" si="0"/>
        <v>43220</v>
      </c>
      <c r="B5" s="66" t="str">
        <f t="shared" si="1"/>
        <v>Discovery</v>
      </c>
      <c r="C5" s="67">
        <v>0</v>
      </c>
      <c r="D5" s="68">
        <v>0</v>
      </c>
      <c r="E5" s="68">
        <v>0</v>
      </c>
      <c r="F5" s="69">
        <v>0</v>
      </c>
      <c r="G5" s="70">
        <v>0</v>
      </c>
      <c r="H5" s="71">
        <f t="shared" ref="H5:H43" si="2">+G5+F5</f>
        <v>0</v>
      </c>
      <c r="I5" s="68">
        <v>0</v>
      </c>
      <c r="J5" s="68">
        <v>0</v>
      </c>
      <c r="K5" s="74">
        <v>0</v>
      </c>
      <c r="L5" s="68">
        <v>0</v>
      </c>
      <c r="M5" s="70"/>
      <c r="N5" s="70">
        <v>0</v>
      </c>
      <c r="O5" s="68">
        <v>0</v>
      </c>
      <c r="P5" s="70">
        <v>0</v>
      </c>
      <c r="Q5" s="68">
        <f>+hist_financials_4!Q5/2</f>
        <v>0</v>
      </c>
      <c r="R5" s="70">
        <v>0</v>
      </c>
      <c r="S5" s="70">
        <v>0</v>
      </c>
      <c r="T5" s="70">
        <v>0</v>
      </c>
      <c r="U5" s="71">
        <v>0</v>
      </c>
      <c r="V5" s="72">
        <v>0</v>
      </c>
      <c r="W5" s="70">
        <v>0</v>
      </c>
      <c r="X5" s="70">
        <v>0</v>
      </c>
      <c r="Y5" s="70">
        <v>0</v>
      </c>
      <c r="Z5" s="70">
        <v>0</v>
      </c>
    </row>
    <row r="6" spans="1:26" x14ac:dyDescent="0.25">
      <c r="A6" s="59">
        <f t="shared" si="0"/>
        <v>43251</v>
      </c>
      <c r="B6" s="73" t="str">
        <f t="shared" si="1"/>
        <v>Discovery</v>
      </c>
      <c r="C6" s="60">
        <v>0</v>
      </c>
      <c r="D6" s="61">
        <v>0</v>
      </c>
      <c r="E6" s="61">
        <v>0</v>
      </c>
      <c r="F6" s="62">
        <v>0</v>
      </c>
      <c r="G6" s="63">
        <v>0</v>
      </c>
      <c r="H6" s="64">
        <f t="shared" si="2"/>
        <v>0</v>
      </c>
      <c r="I6" s="61">
        <v>0</v>
      </c>
      <c r="J6" s="61">
        <v>0</v>
      </c>
      <c r="K6" s="75">
        <v>0</v>
      </c>
      <c r="L6" s="61">
        <v>0</v>
      </c>
      <c r="M6" s="63"/>
      <c r="N6" s="63">
        <v>0</v>
      </c>
      <c r="O6" s="61">
        <v>0</v>
      </c>
      <c r="P6" s="63">
        <v>0</v>
      </c>
      <c r="Q6" s="61">
        <v>0</v>
      </c>
      <c r="R6" s="63">
        <v>0</v>
      </c>
      <c r="S6" s="63">
        <v>0</v>
      </c>
      <c r="T6" s="63">
        <v>0</v>
      </c>
      <c r="U6" s="64">
        <v>0</v>
      </c>
      <c r="V6" s="65">
        <v>0</v>
      </c>
      <c r="W6" s="63">
        <v>0</v>
      </c>
      <c r="X6" s="63">
        <v>0</v>
      </c>
      <c r="Y6" s="63">
        <v>0</v>
      </c>
      <c r="Z6" s="63">
        <v>0</v>
      </c>
    </row>
    <row r="7" spans="1:26" x14ac:dyDescent="0.25">
      <c r="A7" s="59">
        <f t="shared" si="0"/>
        <v>43281</v>
      </c>
      <c r="B7" s="66" t="str">
        <f t="shared" si="1"/>
        <v>Discovery</v>
      </c>
      <c r="C7" s="67">
        <v>0</v>
      </c>
      <c r="D7" s="68">
        <v>0</v>
      </c>
      <c r="E7" s="68">
        <v>0</v>
      </c>
      <c r="F7" s="69">
        <v>0</v>
      </c>
      <c r="G7" s="70">
        <v>0</v>
      </c>
      <c r="H7" s="71">
        <f t="shared" si="2"/>
        <v>0</v>
      </c>
      <c r="I7" s="68">
        <v>0</v>
      </c>
      <c r="J7" s="68">
        <v>0</v>
      </c>
      <c r="K7" s="74">
        <v>0</v>
      </c>
      <c r="L7" s="68">
        <v>0</v>
      </c>
      <c r="M7" s="70"/>
      <c r="N7" s="70">
        <v>0</v>
      </c>
      <c r="O7" s="68">
        <v>0</v>
      </c>
      <c r="P7" s="70">
        <v>0</v>
      </c>
      <c r="Q7" s="68">
        <v>0</v>
      </c>
      <c r="R7" s="70">
        <v>0</v>
      </c>
      <c r="S7" s="70">
        <v>0</v>
      </c>
      <c r="T7" s="70">
        <v>0</v>
      </c>
      <c r="U7" s="71">
        <v>0</v>
      </c>
      <c r="V7" s="72">
        <v>0</v>
      </c>
      <c r="W7" s="70">
        <v>0</v>
      </c>
      <c r="X7" s="70">
        <v>0</v>
      </c>
      <c r="Y7" s="70">
        <v>0</v>
      </c>
      <c r="Z7" s="70">
        <v>0</v>
      </c>
    </row>
    <row r="8" spans="1:26" x14ac:dyDescent="0.25">
      <c r="A8" s="59">
        <f t="shared" si="0"/>
        <v>43312</v>
      </c>
      <c r="B8" s="73" t="str">
        <f t="shared" si="1"/>
        <v>Discovery</v>
      </c>
      <c r="C8" s="60">
        <v>0</v>
      </c>
      <c r="D8" s="61">
        <v>0</v>
      </c>
      <c r="E8" s="61">
        <v>0</v>
      </c>
      <c r="F8" s="62">
        <v>0</v>
      </c>
      <c r="G8" s="63">
        <v>0</v>
      </c>
      <c r="H8" s="64">
        <f t="shared" si="2"/>
        <v>0</v>
      </c>
      <c r="I8" s="61">
        <v>0</v>
      </c>
      <c r="J8" s="61">
        <v>0</v>
      </c>
      <c r="K8" s="75">
        <v>0</v>
      </c>
      <c r="L8" s="61">
        <v>0</v>
      </c>
      <c r="M8" s="63"/>
      <c r="N8" s="63">
        <v>0</v>
      </c>
      <c r="O8" s="61">
        <v>0</v>
      </c>
      <c r="P8" s="63">
        <v>0</v>
      </c>
      <c r="Q8" s="61">
        <v>0</v>
      </c>
      <c r="R8" s="63">
        <v>0</v>
      </c>
      <c r="S8" s="63">
        <v>0</v>
      </c>
      <c r="T8" s="63">
        <v>0</v>
      </c>
      <c r="U8" s="64">
        <v>0</v>
      </c>
      <c r="V8" s="65">
        <v>0</v>
      </c>
      <c r="W8" s="63">
        <v>0</v>
      </c>
      <c r="X8" s="63">
        <v>0</v>
      </c>
      <c r="Y8" s="63">
        <v>0</v>
      </c>
      <c r="Z8" s="63">
        <v>0</v>
      </c>
    </row>
    <row r="9" spans="1:26" x14ac:dyDescent="0.25">
      <c r="A9" s="59">
        <f t="shared" si="0"/>
        <v>43343</v>
      </c>
      <c r="B9" s="66" t="str">
        <f t="shared" si="1"/>
        <v>Discovery</v>
      </c>
      <c r="C9" s="67">
        <v>0</v>
      </c>
      <c r="D9" s="68">
        <v>0</v>
      </c>
      <c r="E9" s="68">
        <v>0</v>
      </c>
      <c r="F9" s="69">
        <v>0</v>
      </c>
      <c r="G9" s="70">
        <v>0</v>
      </c>
      <c r="H9" s="71">
        <f t="shared" si="2"/>
        <v>0</v>
      </c>
      <c r="I9" s="68">
        <v>0</v>
      </c>
      <c r="J9" s="68">
        <v>0</v>
      </c>
      <c r="K9" s="74">
        <v>0</v>
      </c>
      <c r="L9" s="68">
        <v>0</v>
      </c>
      <c r="M9" s="70"/>
      <c r="N9" s="70">
        <v>0</v>
      </c>
      <c r="O9" s="68">
        <v>0</v>
      </c>
      <c r="P9" s="70">
        <v>0</v>
      </c>
      <c r="Q9" s="68">
        <v>0</v>
      </c>
      <c r="R9" s="70">
        <v>0</v>
      </c>
      <c r="S9" s="70">
        <v>0</v>
      </c>
      <c r="T9" s="70">
        <v>0</v>
      </c>
      <c r="U9" s="71">
        <v>0</v>
      </c>
      <c r="V9" s="72">
        <v>0</v>
      </c>
      <c r="W9" s="70">
        <v>0</v>
      </c>
      <c r="X9" s="70">
        <v>0</v>
      </c>
      <c r="Y9" s="70">
        <v>0</v>
      </c>
      <c r="Z9" s="70">
        <v>0</v>
      </c>
    </row>
    <row r="10" spans="1:26" x14ac:dyDescent="0.25">
      <c r="A10" s="59">
        <f t="shared" si="0"/>
        <v>43373</v>
      </c>
      <c r="B10" s="73" t="str">
        <f t="shared" si="1"/>
        <v>Discovery</v>
      </c>
      <c r="C10" s="60">
        <v>0</v>
      </c>
      <c r="D10" s="61">
        <v>0</v>
      </c>
      <c r="E10" s="61">
        <v>0</v>
      </c>
      <c r="F10" s="62">
        <v>0</v>
      </c>
      <c r="G10" s="63">
        <v>0</v>
      </c>
      <c r="H10" s="64">
        <f t="shared" si="2"/>
        <v>0</v>
      </c>
      <c r="I10" s="61">
        <v>0</v>
      </c>
      <c r="J10" s="61">
        <v>0</v>
      </c>
      <c r="K10" s="75">
        <v>0</v>
      </c>
      <c r="L10" s="61">
        <v>0</v>
      </c>
      <c r="M10" s="63"/>
      <c r="N10" s="63">
        <v>0</v>
      </c>
      <c r="O10" s="61">
        <v>0</v>
      </c>
      <c r="P10" s="63">
        <v>0</v>
      </c>
      <c r="Q10" s="61">
        <v>0</v>
      </c>
      <c r="R10" s="63">
        <v>0</v>
      </c>
      <c r="S10" s="63">
        <v>0</v>
      </c>
      <c r="T10" s="63">
        <v>0</v>
      </c>
      <c r="U10" s="64">
        <v>0</v>
      </c>
      <c r="V10" s="65">
        <v>0</v>
      </c>
      <c r="W10" s="63">
        <v>0</v>
      </c>
      <c r="X10" s="63">
        <v>0</v>
      </c>
      <c r="Y10" s="63">
        <v>0</v>
      </c>
      <c r="Z10" s="63">
        <v>0</v>
      </c>
    </row>
    <row r="11" spans="1:26" x14ac:dyDescent="0.25">
      <c r="A11" s="59">
        <f t="shared" si="0"/>
        <v>43404</v>
      </c>
      <c r="B11" s="66" t="str">
        <f t="shared" si="1"/>
        <v>Discovery</v>
      </c>
      <c r="C11" s="67">
        <v>0</v>
      </c>
      <c r="D11" s="68">
        <v>0</v>
      </c>
      <c r="E11" s="68">
        <v>0</v>
      </c>
      <c r="F11" s="69">
        <v>0</v>
      </c>
      <c r="G11" s="70">
        <v>0</v>
      </c>
      <c r="H11" s="71">
        <f t="shared" si="2"/>
        <v>0</v>
      </c>
      <c r="I11" s="68">
        <v>0</v>
      </c>
      <c r="J11" s="68">
        <v>0</v>
      </c>
      <c r="K11" s="74">
        <v>0</v>
      </c>
      <c r="L11" s="68">
        <v>0</v>
      </c>
      <c r="M11" s="70"/>
      <c r="N11" s="70">
        <v>0</v>
      </c>
      <c r="O11" s="68">
        <v>0</v>
      </c>
      <c r="P11" s="70">
        <v>0</v>
      </c>
      <c r="Q11" s="68">
        <v>0</v>
      </c>
      <c r="R11" s="70">
        <v>0</v>
      </c>
      <c r="S11" s="70">
        <v>0</v>
      </c>
      <c r="T11" s="70">
        <v>0</v>
      </c>
      <c r="U11" s="71">
        <v>0</v>
      </c>
      <c r="V11" s="72">
        <v>0</v>
      </c>
      <c r="W11" s="70">
        <v>0</v>
      </c>
      <c r="X11" s="70">
        <v>0</v>
      </c>
      <c r="Y11" s="70">
        <v>0</v>
      </c>
      <c r="Z11" s="70">
        <v>0</v>
      </c>
    </row>
    <row r="12" spans="1:26" x14ac:dyDescent="0.25">
      <c r="A12" s="59">
        <f t="shared" si="0"/>
        <v>43434</v>
      </c>
      <c r="B12" s="73" t="str">
        <f t="shared" si="1"/>
        <v>Discovery</v>
      </c>
      <c r="C12" s="60">
        <v>0</v>
      </c>
      <c r="D12" s="61">
        <v>0</v>
      </c>
      <c r="E12" s="61">
        <v>0</v>
      </c>
      <c r="F12" s="62">
        <v>0</v>
      </c>
      <c r="G12" s="63">
        <v>0</v>
      </c>
      <c r="H12" s="64">
        <f t="shared" si="2"/>
        <v>0</v>
      </c>
      <c r="I12" s="61">
        <v>0</v>
      </c>
      <c r="J12" s="61">
        <v>0</v>
      </c>
      <c r="K12" s="75">
        <v>0</v>
      </c>
      <c r="L12" s="61">
        <v>0</v>
      </c>
      <c r="M12" s="63"/>
      <c r="N12" s="63">
        <v>0</v>
      </c>
      <c r="O12" s="61">
        <v>0</v>
      </c>
      <c r="P12" s="63">
        <v>0</v>
      </c>
      <c r="Q12" s="61">
        <v>0</v>
      </c>
      <c r="R12" s="63">
        <v>0</v>
      </c>
      <c r="S12" s="63">
        <v>0</v>
      </c>
      <c r="T12" s="63">
        <v>0</v>
      </c>
      <c r="U12" s="64">
        <v>0</v>
      </c>
      <c r="V12" s="65">
        <v>0</v>
      </c>
      <c r="W12" s="63">
        <v>0</v>
      </c>
      <c r="X12" s="63">
        <v>0</v>
      </c>
      <c r="Y12" s="63">
        <v>0</v>
      </c>
      <c r="Z12" s="63">
        <v>0</v>
      </c>
    </row>
    <row r="13" spans="1:26" x14ac:dyDescent="0.25">
      <c r="A13" s="59">
        <f t="shared" si="0"/>
        <v>43465</v>
      </c>
      <c r="B13" s="66" t="str">
        <f t="shared" si="1"/>
        <v>Discovery</v>
      </c>
      <c r="C13" s="67">
        <v>0</v>
      </c>
      <c r="D13" s="68">
        <v>0</v>
      </c>
      <c r="E13" s="68">
        <v>0</v>
      </c>
      <c r="F13" s="69">
        <v>0</v>
      </c>
      <c r="G13" s="70">
        <v>0</v>
      </c>
      <c r="H13" s="71">
        <f t="shared" si="2"/>
        <v>0</v>
      </c>
      <c r="I13" s="68">
        <v>0</v>
      </c>
      <c r="J13" s="68">
        <v>0</v>
      </c>
      <c r="K13" s="74">
        <v>0</v>
      </c>
      <c r="L13" s="68">
        <v>0</v>
      </c>
      <c r="M13" s="70"/>
      <c r="N13" s="70">
        <v>0</v>
      </c>
      <c r="O13" s="68">
        <v>0</v>
      </c>
      <c r="P13" s="70">
        <v>0</v>
      </c>
      <c r="Q13" s="68">
        <v>0</v>
      </c>
      <c r="R13" s="70">
        <v>0</v>
      </c>
      <c r="S13" s="70">
        <v>0</v>
      </c>
      <c r="T13" s="70">
        <v>0</v>
      </c>
      <c r="U13" s="71">
        <v>0</v>
      </c>
      <c r="V13" s="72">
        <v>0</v>
      </c>
      <c r="W13" s="70">
        <v>0</v>
      </c>
      <c r="X13" s="70">
        <v>0</v>
      </c>
      <c r="Y13" s="70">
        <v>0</v>
      </c>
      <c r="Z13" s="70">
        <v>0</v>
      </c>
    </row>
    <row r="14" spans="1:26" x14ac:dyDescent="0.25">
      <c r="A14" s="59">
        <f t="shared" si="0"/>
        <v>43496</v>
      </c>
      <c r="B14" s="73" t="str">
        <f t="shared" si="1"/>
        <v>Discovery</v>
      </c>
      <c r="C14" s="60">
        <v>0</v>
      </c>
      <c r="D14" s="61">
        <v>0</v>
      </c>
      <c r="E14" s="61">
        <v>0</v>
      </c>
      <c r="F14" s="62">
        <v>0</v>
      </c>
      <c r="G14" s="63">
        <v>0</v>
      </c>
      <c r="H14" s="64">
        <f t="shared" si="2"/>
        <v>0</v>
      </c>
      <c r="I14" s="61">
        <v>0</v>
      </c>
      <c r="J14" s="61">
        <v>0</v>
      </c>
      <c r="K14" s="75">
        <v>0</v>
      </c>
      <c r="L14" s="61">
        <v>0</v>
      </c>
      <c r="M14" s="63"/>
      <c r="N14" s="63">
        <v>0</v>
      </c>
      <c r="O14" s="61">
        <v>0</v>
      </c>
      <c r="P14" s="63">
        <v>0</v>
      </c>
      <c r="Q14" s="61">
        <v>0</v>
      </c>
      <c r="R14" s="63">
        <v>0</v>
      </c>
      <c r="S14" s="63">
        <v>0</v>
      </c>
      <c r="T14" s="63">
        <v>0</v>
      </c>
      <c r="U14" s="64">
        <v>0</v>
      </c>
      <c r="V14" s="65">
        <v>0</v>
      </c>
      <c r="W14" s="63">
        <v>0</v>
      </c>
      <c r="X14" s="63">
        <v>0</v>
      </c>
      <c r="Y14" s="63">
        <v>0</v>
      </c>
      <c r="Z14" s="63">
        <v>0</v>
      </c>
    </row>
    <row r="15" spans="1:26" x14ac:dyDescent="0.25">
      <c r="A15" s="59">
        <f t="shared" si="0"/>
        <v>43524</v>
      </c>
      <c r="B15" s="66" t="str">
        <f t="shared" si="1"/>
        <v>Discovery</v>
      </c>
      <c r="C15" s="67">
        <v>0</v>
      </c>
      <c r="D15" s="68">
        <v>0</v>
      </c>
      <c r="E15" s="68">
        <v>0</v>
      </c>
      <c r="F15" s="69">
        <v>0</v>
      </c>
      <c r="G15" s="70">
        <v>0</v>
      </c>
      <c r="H15" s="71">
        <f t="shared" si="2"/>
        <v>0</v>
      </c>
      <c r="I15" s="68">
        <v>0</v>
      </c>
      <c r="J15" s="68">
        <v>0</v>
      </c>
      <c r="K15" s="74">
        <v>0</v>
      </c>
      <c r="L15" s="68">
        <v>0</v>
      </c>
      <c r="M15" s="70"/>
      <c r="N15" s="70">
        <v>0</v>
      </c>
      <c r="O15" s="68">
        <v>0</v>
      </c>
      <c r="P15" s="70">
        <v>0</v>
      </c>
      <c r="Q15" s="68">
        <v>0</v>
      </c>
      <c r="R15" s="70">
        <v>0</v>
      </c>
      <c r="S15" s="70">
        <v>0</v>
      </c>
      <c r="T15" s="70">
        <v>0</v>
      </c>
      <c r="U15" s="71">
        <v>0</v>
      </c>
      <c r="V15" s="72">
        <v>0</v>
      </c>
      <c r="W15" s="70">
        <v>0</v>
      </c>
      <c r="X15" s="70">
        <v>0</v>
      </c>
      <c r="Y15" s="70">
        <v>0</v>
      </c>
      <c r="Z15" s="70">
        <v>0</v>
      </c>
    </row>
    <row r="16" spans="1:26" x14ac:dyDescent="0.25">
      <c r="A16" s="59">
        <f t="shared" si="0"/>
        <v>43555</v>
      </c>
      <c r="B16" s="73" t="str">
        <f t="shared" si="1"/>
        <v>Discovery</v>
      </c>
      <c r="C16" s="60">
        <v>0</v>
      </c>
      <c r="D16" s="61">
        <v>0</v>
      </c>
      <c r="E16" s="61">
        <v>0</v>
      </c>
      <c r="F16" s="62">
        <v>0</v>
      </c>
      <c r="G16" s="63">
        <v>0</v>
      </c>
      <c r="H16" s="64">
        <f t="shared" si="2"/>
        <v>0</v>
      </c>
      <c r="I16" s="61">
        <v>0</v>
      </c>
      <c r="J16" s="61">
        <v>0</v>
      </c>
      <c r="K16" s="75">
        <v>0</v>
      </c>
      <c r="L16" s="61">
        <v>0</v>
      </c>
      <c r="M16" s="63"/>
      <c r="N16" s="63">
        <v>0</v>
      </c>
      <c r="O16" s="61">
        <v>0</v>
      </c>
      <c r="P16" s="63">
        <v>0</v>
      </c>
      <c r="Q16" s="61">
        <v>0</v>
      </c>
      <c r="R16" s="63">
        <v>0</v>
      </c>
      <c r="S16" s="63">
        <v>0</v>
      </c>
      <c r="T16" s="63">
        <v>0</v>
      </c>
      <c r="U16" s="64">
        <v>0</v>
      </c>
      <c r="V16" s="65">
        <v>0</v>
      </c>
      <c r="W16" s="63">
        <v>0</v>
      </c>
      <c r="X16" s="63">
        <v>0</v>
      </c>
      <c r="Y16" s="63">
        <v>0</v>
      </c>
      <c r="Z16" s="63">
        <v>0</v>
      </c>
    </row>
    <row r="17" spans="1:26" x14ac:dyDescent="0.25">
      <c r="A17" s="59">
        <f t="shared" si="0"/>
        <v>43585</v>
      </c>
      <c r="B17" s="66" t="str">
        <f t="shared" si="1"/>
        <v>Discovery</v>
      </c>
      <c r="C17" s="67">
        <v>0</v>
      </c>
      <c r="D17" s="68">
        <v>0</v>
      </c>
      <c r="E17" s="68">
        <v>0</v>
      </c>
      <c r="F17" s="69">
        <v>0</v>
      </c>
      <c r="G17" s="70">
        <v>0</v>
      </c>
      <c r="H17" s="71">
        <f t="shared" si="2"/>
        <v>0</v>
      </c>
      <c r="I17" s="68">
        <v>0</v>
      </c>
      <c r="J17" s="68">
        <v>0</v>
      </c>
      <c r="K17" s="74">
        <v>0</v>
      </c>
      <c r="L17" s="68">
        <v>0</v>
      </c>
      <c r="M17" s="70"/>
      <c r="N17" s="70">
        <v>0</v>
      </c>
      <c r="O17" s="68">
        <v>0</v>
      </c>
      <c r="P17" s="70">
        <v>0</v>
      </c>
      <c r="Q17" s="68">
        <v>0</v>
      </c>
      <c r="R17" s="70">
        <v>0</v>
      </c>
      <c r="S17" s="70">
        <v>0</v>
      </c>
      <c r="T17" s="70">
        <v>0</v>
      </c>
      <c r="U17" s="71">
        <v>0</v>
      </c>
      <c r="V17" s="72">
        <v>0</v>
      </c>
      <c r="W17" s="70">
        <v>0</v>
      </c>
      <c r="X17" s="70">
        <v>0</v>
      </c>
      <c r="Y17" s="70">
        <v>0</v>
      </c>
      <c r="Z17" s="70">
        <v>0</v>
      </c>
    </row>
    <row r="18" spans="1:26" x14ac:dyDescent="0.25">
      <c r="A18" s="59">
        <f t="shared" si="0"/>
        <v>43616</v>
      </c>
      <c r="B18" s="73" t="str">
        <f t="shared" si="1"/>
        <v>Discovery</v>
      </c>
      <c r="C18" s="60">
        <v>0</v>
      </c>
      <c r="D18" s="61">
        <v>0</v>
      </c>
      <c r="E18" s="61">
        <v>0</v>
      </c>
      <c r="F18" s="62">
        <v>0</v>
      </c>
      <c r="G18" s="63">
        <v>0</v>
      </c>
      <c r="H18" s="64">
        <f t="shared" si="2"/>
        <v>0</v>
      </c>
      <c r="I18" s="61">
        <v>0</v>
      </c>
      <c r="J18" s="61">
        <v>0</v>
      </c>
      <c r="K18" s="75">
        <v>0</v>
      </c>
      <c r="L18" s="61">
        <v>0</v>
      </c>
      <c r="M18" s="63"/>
      <c r="N18" s="63">
        <v>0</v>
      </c>
      <c r="O18" s="61">
        <v>0</v>
      </c>
      <c r="P18" s="63">
        <v>0</v>
      </c>
      <c r="Q18" s="61">
        <v>0</v>
      </c>
      <c r="R18" s="63">
        <v>0</v>
      </c>
      <c r="S18" s="63">
        <v>0</v>
      </c>
      <c r="T18" s="63">
        <v>0</v>
      </c>
      <c r="U18" s="64">
        <v>0</v>
      </c>
      <c r="V18" s="65">
        <v>0</v>
      </c>
      <c r="W18" s="63">
        <v>0</v>
      </c>
      <c r="X18" s="63">
        <v>0</v>
      </c>
      <c r="Y18" s="63">
        <v>0</v>
      </c>
      <c r="Z18" s="63">
        <v>0</v>
      </c>
    </row>
    <row r="19" spans="1:26" x14ac:dyDescent="0.25">
      <c r="A19" s="59">
        <f t="shared" si="0"/>
        <v>43646</v>
      </c>
      <c r="B19" s="66" t="str">
        <f t="shared" si="1"/>
        <v>Discovery</v>
      </c>
      <c r="C19" s="67">
        <v>0</v>
      </c>
      <c r="D19" s="68">
        <v>0</v>
      </c>
      <c r="E19" s="68">
        <v>0</v>
      </c>
      <c r="F19" s="69">
        <v>0</v>
      </c>
      <c r="G19" s="70">
        <v>0</v>
      </c>
      <c r="H19" s="71">
        <f t="shared" si="2"/>
        <v>0</v>
      </c>
      <c r="I19" s="68">
        <v>0</v>
      </c>
      <c r="J19" s="68">
        <v>0</v>
      </c>
      <c r="K19" s="74">
        <v>0</v>
      </c>
      <c r="L19" s="68">
        <v>0</v>
      </c>
      <c r="M19" s="70"/>
      <c r="N19" s="70">
        <v>0</v>
      </c>
      <c r="O19" s="68">
        <v>0</v>
      </c>
      <c r="P19" s="70">
        <v>0</v>
      </c>
      <c r="Q19" s="68">
        <v>0</v>
      </c>
      <c r="R19" s="70">
        <v>0</v>
      </c>
      <c r="S19" s="70">
        <v>0</v>
      </c>
      <c r="T19" s="70">
        <v>0</v>
      </c>
      <c r="U19" s="71">
        <v>0</v>
      </c>
      <c r="V19" s="72">
        <v>0</v>
      </c>
      <c r="W19" s="70">
        <v>0</v>
      </c>
      <c r="X19" s="70">
        <v>0</v>
      </c>
      <c r="Y19" s="70">
        <v>0</v>
      </c>
      <c r="Z19" s="70">
        <v>0</v>
      </c>
    </row>
    <row r="20" spans="1:26" x14ac:dyDescent="0.25">
      <c r="A20" s="59">
        <f t="shared" si="0"/>
        <v>43677</v>
      </c>
      <c r="B20" s="73" t="str">
        <f t="shared" si="1"/>
        <v>Discovery</v>
      </c>
      <c r="C20" s="60">
        <v>0</v>
      </c>
      <c r="D20" s="61">
        <v>0</v>
      </c>
      <c r="E20" s="61">
        <v>0</v>
      </c>
      <c r="F20" s="62">
        <v>0</v>
      </c>
      <c r="G20" s="63">
        <v>0</v>
      </c>
      <c r="H20" s="64">
        <f t="shared" si="2"/>
        <v>0</v>
      </c>
      <c r="I20" s="61">
        <v>0</v>
      </c>
      <c r="J20" s="61">
        <v>0</v>
      </c>
      <c r="K20" s="75">
        <v>0</v>
      </c>
      <c r="L20" s="61">
        <v>0</v>
      </c>
      <c r="M20" s="63"/>
      <c r="N20" s="63">
        <v>0</v>
      </c>
      <c r="O20" s="61">
        <v>0</v>
      </c>
      <c r="P20" s="63">
        <v>0</v>
      </c>
      <c r="Q20" s="61">
        <v>0</v>
      </c>
      <c r="R20" s="63">
        <v>0</v>
      </c>
      <c r="S20" s="63">
        <v>0</v>
      </c>
      <c r="T20" s="63">
        <v>0</v>
      </c>
      <c r="U20" s="64">
        <v>0</v>
      </c>
      <c r="V20" s="65">
        <v>0</v>
      </c>
      <c r="W20" s="63">
        <v>0</v>
      </c>
      <c r="X20" s="63">
        <v>0</v>
      </c>
      <c r="Y20" s="63">
        <v>0</v>
      </c>
      <c r="Z20" s="63">
        <v>0</v>
      </c>
    </row>
    <row r="21" spans="1:26" x14ac:dyDescent="0.25">
      <c r="A21" s="59">
        <f t="shared" si="0"/>
        <v>43708</v>
      </c>
      <c r="B21" s="66" t="str">
        <f t="shared" si="1"/>
        <v>Discovery</v>
      </c>
      <c r="C21" s="67">
        <v>0</v>
      </c>
      <c r="D21" s="68">
        <v>0</v>
      </c>
      <c r="E21" s="68">
        <v>0</v>
      </c>
      <c r="F21" s="69">
        <v>0</v>
      </c>
      <c r="G21" s="70">
        <v>0</v>
      </c>
      <c r="H21" s="71">
        <f t="shared" si="2"/>
        <v>0</v>
      </c>
      <c r="I21" s="68">
        <v>0</v>
      </c>
      <c r="J21" s="68">
        <v>0</v>
      </c>
      <c r="K21" s="74">
        <v>0</v>
      </c>
      <c r="L21" s="68">
        <v>0</v>
      </c>
      <c r="M21" s="70"/>
      <c r="N21" s="70">
        <v>0</v>
      </c>
      <c r="O21" s="68">
        <v>0</v>
      </c>
      <c r="P21" s="70">
        <v>0</v>
      </c>
      <c r="Q21" s="68">
        <v>0</v>
      </c>
      <c r="R21" s="70">
        <v>0</v>
      </c>
      <c r="S21" s="70">
        <v>0</v>
      </c>
      <c r="T21" s="70">
        <v>0</v>
      </c>
      <c r="U21" s="71">
        <v>0</v>
      </c>
      <c r="V21" s="72">
        <v>0</v>
      </c>
      <c r="W21" s="70">
        <v>0</v>
      </c>
      <c r="X21" s="70">
        <v>0</v>
      </c>
      <c r="Y21" s="70">
        <v>0</v>
      </c>
      <c r="Z21" s="70">
        <v>0</v>
      </c>
    </row>
    <row r="22" spans="1:26" x14ac:dyDescent="0.25">
      <c r="A22" s="59">
        <f t="shared" si="0"/>
        <v>43738</v>
      </c>
      <c r="B22" s="73" t="str">
        <f t="shared" si="1"/>
        <v>Discovery</v>
      </c>
      <c r="C22" s="60">
        <v>0</v>
      </c>
      <c r="D22" s="61">
        <v>0</v>
      </c>
      <c r="E22" s="61">
        <v>0</v>
      </c>
      <c r="F22" s="62">
        <v>0</v>
      </c>
      <c r="G22" s="63">
        <v>0</v>
      </c>
      <c r="H22" s="64">
        <f t="shared" si="2"/>
        <v>0</v>
      </c>
      <c r="I22" s="61">
        <v>0</v>
      </c>
      <c r="J22" s="61">
        <v>0</v>
      </c>
      <c r="K22" s="75">
        <f t="shared" ref="K22:K33" si="3">+J22+I22</f>
        <v>0</v>
      </c>
      <c r="L22" s="61">
        <v>0</v>
      </c>
      <c r="M22" s="63"/>
      <c r="N22" s="63">
        <v>0</v>
      </c>
      <c r="O22" s="61">
        <v>0</v>
      </c>
      <c r="P22" s="63">
        <v>0</v>
      </c>
      <c r="Q22" s="61">
        <v>0</v>
      </c>
      <c r="R22" s="63">
        <v>0</v>
      </c>
      <c r="S22" s="63">
        <v>0</v>
      </c>
      <c r="T22" s="63">
        <v>0</v>
      </c>
      <c r="U22" s="64">
        <v>0</v>
      </c>
      <c r="V22" s="65">
        <v>0</v>
      </c>
      <c r="W22" s="63">
        <v>0</v>
      </c>
      <c r="X22" s="63">
        <v>0</v>
      </c>
      <c r="Y22" s="63">
        <v>0</v>
      </c>
      <c r="Z22" s="63">
        <v>0</v>
      </c>
    </row>
    <row r="23" spans="1:26" x14ac:dyDescent="0.25">
      <c r="A23" s="59">
        <f t="shared" si="0"/>
        <v>43769</v>
      </c>
      <c r="B23" s="66" t="str">
        <f t="shared" si="1"/>
        <v>Discovery</v>
      </c>
      <c r="C23" s="67">
        <v>0</v>
      </c>
      <c r="D23" s="68">
        <v>0</v>
      </c>
      <c r="E23" s="68">
        <v>0</v>
      </c>
      <c r="F23" s="69">
        <v>0</v>
      </c>
      <c r="G23" s="70">
        <v>0</v>
      </c>
      <c r="H23" s="71">
        <f t="shared" si="2"/>
        <v>0</v>
      </c>
      <c r="I23" s="68">
        <v>0</v>
      </c>
      <c r="J23" s="68">
        <v>0</v>
      </c>
      <c r="K23" s="74">
        <f t="shared" si="3"/>
        <v>0</v>
      </c>
      <c r="L23" s="68">
        <v>0</v>
      </c>
      <c r="M23" s="70"/>
      <c r="N23" s="70">
        <v>0</v>
      </c>
      <c r="O23" s="68">
        <v>0</v>
      </c>
      <c r="P23" s="70">
        <v>0</v>
      </c>
      <c r="Q23" s="68">
        <v>0</v>
      </c>
      <c r="R23" s="70">
        <v>0</v>
      </c>
      <c r="S23" s="70">
        <v>0</v>
      </c>
      <c r="T23" s="70">
        <v>0</v>
      </c>
      <c r="U23" s="71">
        <v>0</v>
      </c>
      <c r="V23" s="72">
        <v>0</v>
      </c>
      <c r="W23" s="70">
        <v>0</v>
      </c>
      <c r="X23" s="70">
        <v>0</v>
      </c>
      <c r="Y23" s="70">
        <v>0</v>
      </c>
      <c r="Z23" s="70">
        <v>0</v>
      </c>
    </row>
    <row r="24" spans="1:26" x14ac:dyDescent="0.25">
      <c r="A24" s="59">
        <f t="shared" si="0"/>
        <v>43799</v>
      </c>
      <c r="B24" s="73" t="str">
        <f t="shared" si="1"/>
        <v>Discovery</v>
      </c>
      <c r="C24" s="60">
        <v>0</v>
      </c>
      <c r="D24" s="61">
        <v>0</v>
      </c>
      <c r="E24" s="61">
        <v>0</v>
      </c>
      <c r="F24" s="62">
        <v>0</v>
      </c>
      <c r="G24" s="63">
        <v>0</v>
      </c>
      <c r="H24" s="64">
        <f t="shared" si="2"/>
        <v>0</v>
      </c>
      <c r="I24" s="61">
        <v>0</v>
      </c>
      <c r="J24" s="61">
        <v>0</v>
      </c>
      <c r="K24" s="75">
        <f t="shared" si="3"/>
        <v>0</v>
      </c>
      <c r="L24" s="61">
        <v>0</v>
      </c>
      <c r="M24" s="63"/>
      <c r="N24" s="63">
        <v>0</v>
      </c>
      <c r="O24" s="61">
        <v>0</v>
      </c>
      <c r="P24" s="63">
        <v>0</v>
      </c>
      <c r="Q24" s="61">
        <v>0</v>
      </c>
      <c r="R24" s="63">
        <v>0</v>
      </c>
      <c r="S24" s="63">
        <v>0</v>
      </c>
      <c r="T24" s="63">
        <v>0</v>
      </c>
      <c r="U24" s="64">
        <v>0</v>
      </c>
      <c r="V24" s="65">
        <v>0</v>
      </c>
      <c r="W24" s="63">
        <v>0</v>
      </c>
      <c r="X24" s="63">
        <v>0</v>
      </c>
      <c r="Y24" s="63">
        <v>0</v>
      </c>
      <c r="Z24" s="63">
        <v>0</v>
      </c>
    </row>
    <row r="25" spans="1:26" x14ac:dyDescent="0.25">
      <c r="A25" s="59">
        <f t="shared" si="0"/>
        <v>43830</v>
      </c>
      <c r="B25" s="66" t="str">
        <f t="shared" si="1"/>
        <v>Discovery</v>
      </c>
      <c r="C25" s="67">
        <v>0</v>
      </c>
      <c r="D25" s="68">
        <v>0</v>
      </c>
      <c r="E25" s="68">
        <v>0</v>
      </c>
      <c r="F25" s="69">
        <v>0</v>
      </c>
      <c r="G25" s="70">
        <v>0</v>
      </c>
      <c r="H25" s="71">
        <f t="shared" si="2"/>
        <v>0</v>
      </c>
      <c r="I25" s="68">
        <v>0</v>
      </c>
      <c r="J25" s="68">
        <v>0</v>
      </c>
      <c r="K25" s="74">
        <f t="shared" si="3"/>
        <v>0</v>
      </c>
      <c r="L25" s="68">
        <v>0</v>
      </c>
      <c r="M25" s="70"/>
      <c r="N25" s="70">
        <v>0</v>
      </c>
      <c r="O25" s="68">
        <v>0</v>
      </c>
      <c r="P25" s="70">
        <v>0</v>
      </c>
      <c r="Q25" s="68">
        <v>0</v>
      </c>
      <c r="R25" s="70">
        <v>0</v>
      </c>
      <c r="S25" s="70">
        <v>0</v>
      </c>
      <c r="T25" s="70">
        <v>0</v>
      </c>
      <c r="U25" s="71">
        <v>0</v>
      </c>
      <c r="V25" s="72">
        <v>0</v>
      </c>
      <c r="W25" s="70">
        <v>0</v>
      </c>
      <c r="X25" s="70">
        <v>0</v>
      </c>
      <c r="Y25" s="70">
        <v>0</v>
      </c>
      <c r="Z25" s="70">
        <v>0</v>
      </c>
    </row>
    <row r="26" spans="1:26" x14ac:dyDescent="0.25">
      <c r="A26" s="59">
        <f t="shared" si="0"/>
        <v>43861</v>
      </c>
      <c r="B26" s="73" t="str">
        <f t="shared" si="1"/>
        <v>Discovery</v>
      </c>
      <c r="C26" s="60">
        <v>0</v>
      </c>
      <c r="D26" s="61">
        <v>0</v>
      </c>
      <c r="E26" s="61">
        <v>0</v>
      </c>
      <c r="F26" s="62">
        <v>0</v>
      </c>
      <c r="G26" s="63">
        <v>0</v>
      </c>
      <c r="H26" s="64">
        <f t="shared" si="2"/>
        <v>0</v>
      </c>
      <c r="I26" s="61">
        <v>0</v>
      </c>
      <c r="J26" s="61">
        <v>0</v>
      </c>
      <c r="K26" s="75">
        <f t="shared" si="3"/>
        <v>0</v>
      </c>
      <c r="L26" s="61">
        <v>0</v>
      </c>
      <c r="M26" s="63"/>
      <c r="N26" s="63">
        <v>0</v>
      </c>
      <c r="O26" s="61">
        <v>0</v>
      </c>
      <c r="P26" s="63">
        <v>0</v>
      </c>
      <c r="Q26" s="61">
        <v>0</v>
      </c>
      <c r="R26" s="63">
        <v>0</v>
      </c>
      <c r="S26" s="63">
        <v>0</v>
      </c>
      <c r="T26" s="63">
        <v>0</v>
      </c>
      <c r="U26" s="64">
        <v>0</v>
      </c>
      <c r="V26" s="65">
        <v>0</v>
      </c>
      <c r="W26" s="63">
        <v>0</v>
      </c>
      <c r="X26" s="63">
        <v>0</v>
      </c>
      <c r="Y26" s="63">
        <v>0</v>
      </c>
      <c r="Z26" s="63">
        <v>0</v>
      </c>
    </row>
    <row r="27" spans="1:26" x14ac:dyDescent="0.25">
      <c r="A27" s="59">
        <f t="shared" si="0"/>
        <v>43890</v>
      </c>
      <c r="B27" s="66" t="str">
        <f t="shared" si="1"/>
        <v>Discovery</v>
      </c>
      <c r="C27" s="67">
        <v>0</v>
      </c>
      <c r="D27" s="68">
        <v>0</v>
      </c>
      <c r="E27" s="68">
        <v>0</v>
      </c>
      <c r="F27" s="69">
        <v>0</v>
      </c>
      <c r="G27" s="70">
        <v>0</v>
      </c>
      <c r="H27" s="71">
        <f t="shared" si="2"/>
        <v>0</v>
      </c>
      <c r="I27" s="68">
        <v>0</v>
      </c>
      <c r="J27" s="68">
        <v>0</v>
      </c>
      <c r="K27" s="74">
        <f t="shared" si="3"/>
        <v>0</v>
      </c>
      <c r="L27" s="68">
        <v>0</v>
      </c>
      <c r="M27" s="70"/>
      <c r="N27" s="70">
        <v>0</v>
      </c>
      <c r="O27" s="68">
        <v>0</v>
      </c>
      <c r="P27" s="70">
        <v>0</v>
      </c>
      <c r="Q27" s="68">
        <v>0</v>
      </c>
      <c r="R27" s="70">
        <v>0</v>
      </c>
      <c r="S27" s="70">
        <v>0</v>
      </c>
      <c r="T27" s="70">
        <v>0</v>
      </c>
      <c r="U27" s="71">
        <v>0</v>
      </c>
      <c r="V27" s="72">
        <v>0</v>
      </c>
      <c r="W27" s="70">
        <v>0</v>
      </c>
      <c r="X27" s="70">
        <v>0</v>
      </c>
      <c r="Y27" s="70">
        <v>0</v>
      </c>
      <c r="Z27" s="70">
        <v>0</v>
      </c>
    </row>
    <row r="28" spans="1:26" x14ac:dyDescent="0.25">
      <c r="A28" s="59">
        <f t="shared" si="0"/>
        <v>43921</v>
      </c>
      <c r="B28" s="73" t="str">
        <f t="shared" si="1"/>
        <v>Discovery</v>
      </c>
      <c r="C28" s="60">
        <v>0</v>
      </c>
      <c r="D28" s="61">
        <v>0</v>
      </c>
      <c r="E28" s="61">
        <v>0</v>
      </c>
      <c r="F28" s="62">
        <v>0</v>
      </c>
      <c r="G28" s="63">
        <v>0</v>
      </c>
      <c r="H28" s="64">
        <f t="shared" si="2"/>
        <v>0</v>
      </c>
      <c r="I28" s="61">
        <v>0</v>
      </c>
      <c r="J28" s="61">
        <v>0</v>
      </c>
      <c r="K28" s="75">
        <f t="shared" si="3"/>
        <v>0</v>
      </c>
      <c r="L28" s="61">
        <v>0</v>
      </c>
      <c r="M28" s="63"/>
      <c r="N28" s="63">
        <v>0</v>
      </c>
      <c r="O28" s="61">
        <v>0</v>
      </c>
      <c r="P28" s="63">
        <v>0</v>
      </c>
      <c r="Q28" s="61">
        <v>0</v>
      </c>
      <c r="R28" s="63">
        <v>0</v>
      </c>
      <c r="S28" s="63">
        <v>0</v>
      </c>
      <c r="T28" s="63">
        <v>0</v>
      </c>
      <c r="U28" s="64">
        <v>0</v>
      </c>
      <c r="V28" s="65">
        <v>0</v>
      </c>
      <c r="W28" s="63">
        <v>0</v>
      </c>
      <c r="X28" s="63">
        <v>0</v>
      </c>
      <c r="Y28" s="63">
        <v>0</v>
      </c>
      <c r="Z28" s="63">
        <v>0</v>
      </c>
    </row>
    <row r="29" spans="1:26" x14ac:dyDescent="0.25">
      <c r="A29" s="59">
        <f t="shared" si="0"/>
        <v>43951</v>
      </c>
      <c r="B29" s="66" t="str">
        <f t="shared" si="1"/>
        <v>Discovery</v>
      </c>
      <c r="C29" s="67">
        <v>0</v>
      </c>
      <c r="D29" s="68">
        <v>0</v>
      </c>
      <c r="E29" s="68">
        <v>0</v>
      </c>
      <c r="F29" s="69">
        <v>0</v>
      </c>
      <c r="G29" s="70">
        <v>0</v>
      </c>
      <c r="H29" s="71">
        <f t="shared" si="2"/>
        <v>0</v>
      </c>
      <c r="I29" s="68">
        <v>0</v>
      </c>
      <c r="J29" s="68">
        <v>0</v>
      </c>
      <c r="K29" s="74">
        <f t="shared" si="3"/>
        <v>0</v>
      </c>
      <c r="L29" s="68">
        <v>0</v>
      </c>
      <c r="M29" s="70"/>
      <c r="N29" s="70">
        <v>0</v>
      </c>
      <c r="O29" s="68">
        <v>0</v>
      </c>
      <c r="P29" s="70">
        <v>0</v>
      </c>
      <c r="Q29" s="68">
        <v>0</v>
      </c>
      <c r="R29" s="70">
        <v>0</v>
      </c>
      <c r="S29" s="70">
        <v>0</v>
      </c>
      <c r="T29" s="70">
        <v>0</v>
      </c>
      <c r="U29" s="71">
        <v>0</v>
      </c>
      <c r="V29" s="72">
        <v>0</v>
      </c>
      <c r="W29" s="70">
        <v>0</v>
      </c>
      <c r="X29" s="70">
        <v>0</v>
      </c>
      <c r="Y29" s="70">
        <v>0</v>
      </c>
      <c r="Z29" s="70">
        <v>0</v>
      </c>
    </row>
    <row r="30" spans="1:26" x14ac:dyDescent="0.25">
      <c r="A30" s="59">
        <f t="shared" si="0"/>
        <v>43982</v>
      </c>
      <c r="B30" s="73" t="str">
        <f t="shared" si="1"/>
        <v>Discovery</v>
      </c>
      <c r="C30" s="60">
        <v>0</v>
      </c>
      <c r="D30" s="61">
        <v>0</v>
      </c>
      <c r="E30" s="61">
        <v>0</v>
      </c>
      <c r="F30" s="62">
        <v>0</v>
      </c>
      <c r="G30" s="63">
        <v>0</v>
      </c>
      <c r="H30" s="64">
        <f t="shared" si="2"/>
        <v>0</v>
      </c>
      <c r="I30" s="61">
        <v>0</v>
      </c>
      <c r="J30" s="61">
        <v>0</v>
      </c>
      <c r="K30" s="75">
        <f t="shared" si="3"/>
        <v>0</v>
      </c>
      <c r="L30" s="61">
        <v>0</v>
      </c>
      <c r="M30" s="63"/>
      <c r="N30" s="63">
        <v>0</v>
      </c>
      <c r="O30" s="61">
        <v>0</v>
      </c>
      <c r="P30" s="63">
        <v>0</v>
      </c>
      <c r="Q30" s="61">
        <v>0</v>
      </c>
      <c r="R30" s="63">
        <v>0</v>
      </c>
      <c r="S30" s="63">
        <v>0</v>
      </c>
      <c r="T30" s="63">
        <v>0</v>
      </c>
      <c r="U30" s="64">
        <v>0</v>
      </c>
      <c r="V30" s="65">
        <v>0</v>
      </c>
      <c r="W30" s="63">
        <v>0</v>
      </c>
      <c r="X30" s="63">
        <v>0</v>
      </c>
      <c r="Y30" s="63">
        <v>0</v>
      </c>
      <c r="Z30" s="63">
        <v>0</v>
      </c>
    </row>
    <row r="31" spans="1:26" x14ac:dyDescent="0.25">
      <c r="A31" s="59">
        <f t="shared" si="0"/>
        <v>44012</v>
      </c>
      <c r="B31" s="66" t="str">
        <f t="shared" si="1"/>
        <v>Discovery</v>
      </c>
      <c r="C31" s="67">
        <v>0</v>
      </c>
      <c r="D31" s="68">
        <v>0</v>
      </c>
      <c r="E31" s="68">
        <v>0</v>
      </c>
      <c r="F31" s="69">
        <v>0</v>
      </c>
      <c r="G31" s="70">
        <v>0</v>
      </c>
      <c r="H31" s="71">
        <f t="shared" si="2"/>
        <v>0</v>
      </c>
      <c r="I31" s="68">
        <v>0</v>
      </c>
      <c r="J31" s="68">
        <v>0</v>
      </c>
      <c r="K31" s="74">
        <f t="shared" si="3"/>
        <v>0</v>
      </c>
      <c r="L31" s="68">
        <v>0</v>
      </c>
      <c r="M31" s="70"/>
      <c r="N31" s="70">
        <v>0</v>
      </c>
      <c r="O31" s="68">
        <v>0</v>
      </c>
      <c r="P31" s="70">
        <v>0</v>
      </c>
      <c r="Q31" s="68">
        <v>0</v>
      </c>
      <c r="R31" s="70">
        <v>0</v>
      </c>
      <c r="S31" s="70">
        <v>0</v>
      </c>
      <c r="T31" s="70">
        <v>0</v>
      </c>
      <c r="U31" s="71">
        <v>0</v>
      </c>
      <c r="V31" s="72">
        <v>0</v>
      </c>
      <c r="W31" s="70">
        <v>0</v>
      </c>
      <c r="X31" s="70">
        <v>0</v>
      </c>
      <c r="Y31" s="70">
        <v>0</v>
      </c>
      <c r="Z31" s="70">
        <v>0</v>
      </c>
    </row>
    <row r="32" spans="1:26" x14ac:dyDescent="0.25">
      <c r="A32" s="59">
        <f t="shared" si="0"/>
        <v>44043</v>
      </c>
      <c r="B32" s="73" t="str">
        <f t="shared" si="1"/>
        <v>Discovery</v>
      </c>
      <c r="C32" s="60">
        <v>0</v>
      </c>
      <c r="D32" s="61">
        <v>0</v>
      </c>
      <c r="E32" s="61">
        <v>0</v>
      </c>
      <c r="F32" s="62">
        <v>0</v>
      </c>
      <c r="G32" s="63">
        <v>0</v>
      </c>
      <c r="H32" s="64">
        <f t="shared" si="2"/>
        <v>0</v>
      </c>
      <c r="I32" s="61">
        <v>0</v>
      </c>
      <c r="J32" s="61">
        <v>0</v>
      </c>
      <c r="K32" s="75">
        <f t="shared" si="3"/>
        <v>0</v>
      </c>
      <c r="L32" s="61">
        <v>0</v>
      </c>
      <c r="M32" s="63"/>
      <c r="N32" s="63">
        <v>0</v>
      </c>
      <c r="O32" s="61">
        <v>0</v>
      </c>
      <c r="P32" s="63">
        <v>0</v>
      </c>
      <c r="Q32" s="61">
        <v>0</v>
      </c>
      <c r="R32" s="63">
        <v>0</v>
      </c>
      <c r="S32" s="63">
        <v>0</v>
      </c>
      <c r="T32" s="63">
        <v>0</v>
      </c>
      <c r="U32" s="64">
        <v>0</v>
      </c>
      <c r="V32" s="65">
        <v>0</v>
      </c>
      <c r="W32" s="63">
        <v>0</v>
      </c>
      <c r="X32" s="63">
        <v>0</v>
      </c>
      <c r="Y32" s="63">
        <v>0</v>
      </c>
      <c r="Z32" s="63">
        <v>0</v>
      </c>
    </row>
    <row r="33" spans="1:26" x14ac:dyDescent="0.25">
      <c r="A33" s="59">
        <f t="shared" si="0"/>
        <v>44074</v>
      </c>
      <c r="B33" s="66" t="str">
        <f t="shared" si="1"/>
        <v>Discovery</v>
      </c>
      <c r="C33" s="67">
        <v>0</v>
      </c>
      <c r="D33" s="68">
        <v>0</v>
      </c>
      <c r="E33" s="68">
        <v>0</v>
      </c>
      <c r="F33" s="69">
        <v>0</v>
      </c>
      <c r="G33" s="70">
        <v>0</v>
      </c>
      <c r="H33" s="71">
        <f t="shared" si="2"/>
        <v>0</v>
      </c>
      <c r="I33" s="68">
        <v>0</v>
      </c>
      <c r="J33" s="68">
        <v>0</v>
      </c>
      <c r="K33" s="74">
        <f t="shared" si="3"/>
        <v>0</v>
      </c>
      <c r="L33" s="68">
        <v>0</v>
      </c>
      <c r="M33" s="70"/>
      <c r="N33" s="70">
        <v>0</v>
      </c>
      <c r="O33" s="68">
        <v>0</v>
      </c>
      <c r="P33" s="70">
        <v>0</v>
      </c>
      <c r="Q33" s="68">
        <v>0</v>
      </c>
      <c r="R33" s="70">
        <v>0</v>
      </c>
      <c r="S33" s="70">
        <v>0</v>
      </c>
      <c r="T33" s="70">
        <v>0</v>
      </c>
      <c r="U33" s="71">
        <v>0</v>
      </c>
      <c r="V33" s="72">
        <v>0</v>
      </c>
      <c r="W33" s="70">
        <v>0</v>
      </c>
      <c r="X33" s="70">
        <v>0</v>
      </c>
      <c r="Y33" s="70">
        <v>0</v>
      </c>
      <c r="Z33" s="70">
        <v>0</v>
      </c>
    </row>
    <row r="34" spans="1:26" x14ac:dyDescent="0.25">
      <c r="A34" s="59">
        <f t="shared" si="0"/>
        <v>44104</v>
      </c>
      <c r="B34" s="73" t="str">
        <f t="shared" si="1"/>
        <v>Discovery</v>
      </c>
      <c r="C34" s="76">
        <v>0</v>
      </c>
      <c r="D34" s="77">
        <v>0</v>
      </c>
      <c r="E34" s="77">
        <v>0</v>
      </c>
      <c r="F34" s="78">
        <v>0</v>
      </c>
      <c r="G34" s="63">
        <v>0</v>
      </c>
      <c r="H34" s="64">
        <f t="shared" si="2"/>
        <v>0</v>
      </c>
      <c r="I34" s="77">
        <v>0</v>
      </c>
      <c r="J34" s="77">
        <v>0</v>
      </c>
      <c r="K34" s="77">
        <f t="shared" ref="K34:K41" si="4">+K33</f>
        <v>0</v>
      </c>
      <c r="L34" s="77">
        <v>0</v>
      </c>
      <c r="M34" s="63"/>
      <c r="N34" s="63">
        <v>0</v>
      </c>
      <c r="O34" s="77">
        <v>0</v>
      </c>
      <c r="P34" s="63">
        <v>0</v>
      </c>
      <c r="Q34" s="77">
        <v>0</v>
      </c>
      <c r="R34" s="63">
        <v>0</v>
      </c>
      <c r="S34" s="63">
        <v>0</v>
      </c>
      <c r="T34" s="63">
        <v>0</v>
      </c>
      <c r="U34" s="64">
        <v>0</v>
      </c>
      <c r="V34" s="65">
        <v>0</v>
      </c>
      <c r="W34" s="63">
        <v>0</v>
      </c>
      <c r="X34" s="63">
        <v>0</v>
      </c>
      <c r="Y34" s="63">
        <v>0</v>
      </c>
      <c r="Z34" s="63">
        <v>0</v>
      </c>
    </row>
    <row r="35" spans="1:26" x14ac:dyDescent="0.25">
      <c r="A35" s="59">
        <f t="shared" si="0"/>
        <v>44135</v>
      </c>
      <c r="B35" s="66" t="str">
        <f t="shared" si="1"/>
        <v>Discovery</v>
      </c>
      <c r="C35" s="79">
        <v>0</v>
      </c>
      <c r="D35" s="80">
        <v>0</v>
      </c>
      <c r="E35" s="80">
        <v>0</v>
      </c>
      <c r="F35" s="81">
        <v>0</v>
      </c>
      <c r="G35" s="70">
        <v>0</v>
      </c>
      <c r="H35" s="71">
        <f t="shared" si="2"/>
        <v>0</v>
      </c>
      <c r="I35" s="80">
        <v>0</v>
      </c>
      <c r="J35" s="80">
        <v>0</v>
      </c>
      <c r="K35" s="80">
        <f t="shared" si="4"/>
        <v>0</v>
      </c>
      <c r="L35" s="80">
        <v>0</v>
      </c>
      <c r="M35" s="70"/>
      <c r="N35" s="70">
        <v>0</v>
      </c>
      <c r="O35" s="80">
        <v>0</v>
      </c>
      <c r="P35" s="70">
        <v>0</v>
      </c>
      <c r="Q35" s="80">
        <v>0</v>
      </c>
      <c r="R35" s="70">
        <v>0</v>
      </c>
      <c r="S35" s="70">
        <v>0</v>
      </c>
      <c r="T35" s="70">
        <v>0</v>
      </c>
      <c r="U35" s="71">
        <v>0</v>
      </c>
      <c r="V35" s="72">
        <v>0</v>
      </c>
      <c r="W35" s="70">
        <v>0</v>
      </c>
      <c r="X35" s="70">
        <v>0</v>
      </c>
      <c r="Y35" s="70">
        <v>0</v>
      </c>
      <c r="Z35" s="70">
        <v>0</v>
      </c>
    </row>
    <row r="36" spans="1:26" x14ac:dyDescent="0.25">
      <c r="A36" s="59">
        <f t="shared" si="0"/>
        <v>44165</v>
      </c>
      <c r="B36" s="73" t="str">
        <f t="shared" si="1"/>
        <v>Discovery</v>
      </c>
      <c r="C36" s="79">
        <v>0</v>
      </c>
      <c r="D36" s="80">
        <v>0</v>
      </c>
      <c r="E36" s="80">
        <v>0</v>
      </c>
      <c r="F36" s="81">
        <v>0</v>
      </c>
      <c r="G36" s="63">
        <v>0</v>
      </c>
      <c r="H36" s="64">
        <f t="shared" si="2"/>
        <v>0</v>
      </c>
      <c r="I36" s="80">
        <v>0</v>
      </c>
      <c r="J36" s="80">
        <v>0</v>
      </c>
      <c r="K36" s="80">
        <v>0</v>
      </c>
      <c r="L36" s="80">
        <v>0</v>
      </c>
      <c r="M36" s="63"/>
      <c r="N36" s="63">
        <v>0</v>
      </c>
      <c r="O36" s="82">
        <v>0</v>
      </c>
      <c r="P36" s="63">
        <v>0</v>
      </c>
      <c r="Q36" s="80">
        <v>0</v>
      </c>
      <c r="R36" s="63">
        <v>0</v>
      </c>
      <c r="S36" s="63">
        <v>0</v>
      </c>
      <c r="T36" s="63">
        <v>0</v>
      </c>
      <c r="U36" s="64">
        <v>0</v>
      </c>
      <c r="V36" s="65">
        <v>0</v>
      </c>
      <c r="W36" s="63">
        <v>0</v>
      </c>
      <c r="X36" s="63">
        <v>0</v>
      </c>
      <c r="Y36" s="63">
        <v>0</v>
      </c>
      <c r="Z36" s="63">
        <v>0</v>
      </c>
    </row>
    <row r="37" spans="1:26" x14ac:dyDescent="0.25">
      <c r="A37" s="59">
        <f t="shared" si="0"/>
        <v>44196</v>
      </c>
      <c r="B37" s="66" t="str">
        <f t="shared" si="1"/>
        <v>Discovery</v>
      </c>
      <c r="C37" s="79">
        <v>0</v>
      </c>
      <c r="D37" s="80">
        <v>0</v>
      </c>
      <c r="E37" s="80">
        <v>0</v>
      </c>
      <c r="F37" s="81">
        <v>0</v>
      </c>
      <c r="G37" s="70">
        <v>0</v>
      </c>
      <c r="H37" s="71">
        <f t="shared" si="2"/>
        <v>0</v>
      </c>
      <c r="I37" s="80">
        <v>0</v>
      </c>
      <c r="J37" s="80">
        <v>0</v>
      </c>
      <c r="K37" s="80">
        <f t="shared" si="4"/>
        <v>0</v>
      </c>
      <c r="L37" s="80">
        <v>0</v>
      </c>
      <c r="M37" s="70"/>
      <c r="N37" s="70">
        <v>0</v>
      </c>
      <c r="O37" s="80">
        <v>0</v>
      </c>
      <c r="P37" s="70">
        <v>0</v>
      </c>
      <c r="Q37" s="80">
        <v>0</v>
      </c>
      <c r="R37" s="70">
        <v>0</v>
      </c>
      <c r="S37" s="70">
        <v>0</v>
      </c>
      <c r="T37" s="70">
        <v>0</v>
      </c>
      <c r="U37" s="71">
        <v>0</v>
      </c>
      <c r="V37" s="72">
        <v>0</v>
      </c>
      <c r="W37" s="70">
        <v>0</v>
      </c>
      <c r="X37" s="70">
        <v>0</v>
      </c>
      <c r="Y37" s="70">
        <v>0</v>
      </c>
      <c r="Z37" s="70">
        <v>0</v>
      </c>
    </row>
    <row r="38" spans="1:26" x14ac:dyDescent="0.25">
      <c r="A38" s="59">
        <f t="shared" si="0"/>
        <v>44227</v>
      </c>
      <c r="B38" s="73" t="str">
        <f t="shared" si="1"/>
        <v>Discovery</v>
      </c>
      <c r="C38" s="79">
        <v>0</v>
      </c>
      <c r="D38" s="80">
        <v>0</v>
      </c>
      <c r="E38" s="80">
        <v>0</v>
      </c>
      <c r="F38" s="81">
        <v>0</v>
      </c>
      <c r="G38" s="63">
        <v>0</v>
      </c>
      <c r="H38" s="64">
        <f t="shared" si="2"/>
        <v>0</v>
      </c>
      <c r="I38" s="80">
        <v>0</v>
      </c>
      <c r="J38" s="80">
        <v>0</v>
      </c>
      <c r="K38" s="80">
        <v>0</v>
      </c>
      <c r="L38" s="80">
        <v>0</v>
      </c>
      <c r="M38" s="63"/>
      <c r="N38" s="63">
        <v>0</v>
      </c>
      <c r="O38" s="82">
        <v>0</v>
      </c>
      <c r="P38" s="63">
        <v>0</v>
      </c>
      <c r="Q38" s="80">
        <v>0</v>
      </c>
      <c r="R38" s="63">
        <v>0</v>
      </c>
      <c r="S38" s="63">
        <v>0</v>
      </c>
      <c r="T38" s="63">
        <v>0</v>
      </c>
      <c r="U38" s="64">
        <v>0</v>
      </c>
      <c r="V38" s="65">
        <v>0</v>
      </c>
      <c r="W38" s="63">
        <v>0</v>
      </c>
      <c r="X38" s="63">
        <v>0</v>
      </c>
      <c r="Y38" s="63">
        <v>0</v>
      </c>
      <c r="Z38" s="63">
        <v>0</v>
      </c>
    </row>
    <row r="39" spans="1:26" x14ac:dyDescent="0.25">
      <c r="A39" s="59">
        <f t="shared" si="0"/>
        <v>44255</v>
      </c>
      <c r="B39" s="66" t="str">
        <f t="shared" si="1"/>
        <v>Discovery</v>
      </c>
      <c r="C39" s="79">
        <v>0</v>
      </c>
      <c r="D39" s="80">
        <v>0</v>
      </c>
      <c r="E39" s="80">
        <v>0</v>
      </c>
      <c r="F39" s="81">
        <v>0</v>
      </c>
      <c r="G39" s="70">
        <v>0</v>
      </c>
      <c r="H39" s="71">
        <f t="shared" si="2"/>
        <v>0</v>
      </c>
      <c r="I39" s="80">
        <v>0</v>
      </c>
      <c r="J39" s="80">
        <v>0</v>
      </c>
      <c r="K39" s="80">
        <f t="shared" si="4"/>
        <v>0</v>
      </c>
      <c r="L39" s="80">
        <v>0</v>
      </c>
      <c r="M39" s="70"/>
      <c r="N39" s="70">
        <v>0</v>
      </c>
      <c r="O39" s="80">
        <v>0</v>
      </c>
      <c r="P39" s="70">
        <v>0</v>
      </c>
      <c r="Q39" s="80">
        <v>0</v>
      </c>
      <c r="R39" s="70">
        <v>0</v>
      </c>
      <c r="S39" s="70">
        <v>0</v>
      </c>
      <c r="T39" s="70">
        <v>0</v>
      </c>
      <c r="U39" s="71">
        <v>0</v>
      </c>
      <c r="V39" s="72">
        <v>0</v>
      </c>
      <c r="W39" s="70">
        <v>0</v>
      </c>
      <c r="X39" s="70">
        <v>0</v>
      </c>
      <c r="Y39" s="70">
        <v>0</v>
      </c>
      <c r="Z39" s="70">
        <v>0</v>
      </c>
    </row>
    <row r="40" spans="1:26" x14ac:dyDescent="0.25">
      <c r="A40" s="59">
        <f t="shared" si="0"/>
        <v>44286</v>
      </c>
      <c r="B40" s="73" t="str">
        <f t="shared" si="1"/>
        <v>Discovery</v>
      </c>
      <c r="C40" s="79">
        <v>0</v>
      </c>
      <c r="D40" s="80">
        <v>0</v>
      </c>
      <c r="E40" s="80">
        <v>0</v>
      </c>
      <c r="F40" s="81">
        <v>0</v>
      </c>
      <c r="G40" s="63">
        <v>0</v>
      </c>
      <c r="H40" s="64">
        <f t="shared" si="2"/>
        <v>0</v>
      </c>
      <c r="I40" s="80">
        <v>0</v>
      </c>
      <c r="J40" s="80">
        <v>0</v>
      </c>
      <c r="K40" s="80">
        <v>0</v>
      </c>
      <c r="L40" s="80">
        <v>0</v>
      </c>
      <c r="M40" s="63"/>
      <c r="N40" s="63">
        <v>0</v>
      </c>
      <c r="O40" s="82">
        <v>0</v>
      </c>
      <c r="P40" s="63">
        <v>0</v>
      </c>
      <c r="Q40" s="80">
        <v>0</v>
      </c>
      <c r="R40" s="63">
        <v>0</v>
      </c>
      <c r="S40" s="63">
        <v>0</v>
      </c>
      <c r="T40" s="63">
        <v>0</v>
      </c>
      <c r="U40" s="64">
        <v>0</v>
      </c>
      <c r="V40" s="65">
        <v>0</v>
      </c>
      <c r="W40" s="63">
        <v>0</v>
      </c>
      <c r="X40" s="63">
        <v>0</v>
      </c>
      <c r="Y40" s="63">
        <v>0</v>
      </c>
      <c r="Z40" s="63">
        <v>0</v>
      </c>
    </row>
    <row r="41" spans="1:26" x14ac:dyDescent="0.25">
      <c r="A41" s="59">
        <f t="shared" si="0"/>
        <v>44316</v>
      </c>
      <c r="B41" s="66" t="str">
        <f t="shared" si="1"/>
        <v>Discovery</v>
      </c>
      <c r="C41" s="79">
        <v>0</v>
      </c>
      <c r="D41" s="80">
        <v>0</v>
      </c>
      <c r="E41" s="80">
        <v>0</v>
      </c>
      <c r="F41" s="81">
        <v>0</v>
      </c>
      <c r="G41" s="70">
        <v>0</v>
      </c>
      <c r="H41" s="71">
        <f t="shared" si="2"/>
        <v>0</v>
      </c>
      <c r="I41" s="80">
        <v>0</v>
      </c>
      <c r="J41" s="80">
        <v>0</v>
      </c>
      <c r="K41" s="80">
        <f t="shared" si="4"/>
        <v>0</v>
      </c>
      <c r="L41" s="80">
        <v>0</v>
      </c>
      <c r="M41" s="70"/>
      <c r="N41" s="70">
        <v>0</v>
      </c>
      <c r="O41" s="80">
        <v>0</v>
      </c>
      <c r="P41" s="70">
        <v>0</v>
      </c>
      <c r="Q41" s="80">
        <v>0</v>
      </c>
      <c r="R41" s="70">
        <v>0</v>
      </c>
      <c r="S41" s="70">
        <v>0</v>
      </c>
      <c r="T41" s="70">
        <v>0</v>
      </c>
      <c r="U41" s="71">
        <v>0</v>
      </c>
      <c r="V41" s="72">
        <v>0</v>
      </c>
      <c r="W41" s="70">
        <v>0</v>
      </c>
      <c r="X41" s="70">
        <v>0</v>
      </c>
      <c r="Y41" s="70">
        <v>0</v>
      </c>
      <c r="Z41" s="70">
        <v>0</v>
      </c>
    </row>
    <row r="42" spans="1:26" x14ac:dyDescent="0.25">
      <c r="A42" s="59">
        <f t="shared" si="0"/>
        <v>44347</v>
      </c>
      <c r="B42" s="73" t="str">
        <f t="shared" si="1"/>
        <v>Discovery</v>
      </c>
      <c r="C42" s="79">
        <v>0</v>
      </c>
      <c r="D42" s="80">
        <v>0</v>
      </c>
      <c r="E42" s="80">
        <v>0</v>
      </c>
      <c r="F42" s="81">
        <v>0</v>
      </c>
      <c r="G42" s="63">
        <v>0</v>
      </c>
      <c r="H42" s="64">
        <f t="shared" si="2"/>
        <v>0</v>
      </c>
      <c r="I42" s="80">
        <v>0</v>
      </c>
      <c r="J42" s="80">
        <v>0</v>
      </c>
      <c r="K42" s="80">
        <v>0</v>
      </c>
      <c r="L42" s="80">
        <v>0</v>
      </c>
      <c r="M42" s="63"/>
      <c r="N42" s="63">
        <v>0</v>
      </c>
      <c r="O42" s="82">
        <v>0</v>
      </c>
      <c r="P42" s="63">
        <v>0</v>
      </c>
      <c r="Q42" s="80">
        <v>0</v>
      </c>
      <c r="R42" s="63">
        <v>0</v>
      </c>
      <c r="S42" s="63">
        <v>0</v>
      </c>
      <c r="T42" s="63">
        <v>0</v>
      </c>
      <c r="U42" s="64">
        <v>0</v>
      </c>
      <c r="V42" s="65">
        <v>0</v>
      </c>
      <c r="W42" s="63">
        <v>0</v>
      </c>
      <c r="X42" s="63">
        <v>0</v>
      </c>
      <c r="Y42" s="63">
        <v>0</v>
      </c>
      <c r="Z42" s="63">
        <v>0</v>
      </c>
    </row>
    <row r="43" spans="1:26" x14ac:dyDescent="0.25">
      <c r="A43" s="59">
        <f t="shared" si="0"/>
        <v>44377</v>
      </c>
      <c r="B43" s="73" t="str">
        <f t="shared" si="1"/>
        <v>Discovery</v>
      </c>
      <c r="C43" s="79">
        <v>0</v>
      </c>
      <c r="D43" s="80">
        <v>0</v>
      </c>
      <c r="E43" s="80">
        <v>0</v>
      </c>
      <c r="F43" s="81">
        <v>0</v>
      </c>
      <c r="G43" s="63">
        <v>0</v>
      </c>
      <c r="H43" s="64">
        <f t="shared" si="2"/>
        <v>0</v>
      </c>
      <c r="I43" s="80">
        <v>0</v>
      </c>
      <c r="J43" s="80">
        <v>0</v>
      </c>
      <c r="K43" s="80">
        <v>0</v>
      </c>
      <c r="L43" s="80">
        <v>0</v>
      </c>
      <c r="M43" s="63"/>
      <c r="N43" s="63">
        <v>0</v>
      </c>
      <c r="O43" s="82">
        <v>0</v>
      </c>
      <c r="P43" s="63">
        <v>0</v>
      </c>
      <c r="Q43" s="80">
        <v>0</v>
      </c>
      <c r="R43" s="63">
        <v>0</v>
      </c>
      <c r="S43" s="63">
        <v>0</v>
      </c>
      <c r="T43" s="63">
        <v>0</v>
      </c>
      <c r="U43" s="64">
        <v>0</v>
      </c>
      <c r="V43" s="65">
        <v>0</v>
      </c>
      <c r="W43" s="63">
        <v>0</v>
      </c>
      <c r="X43" s="63">
        <v>0</v>
      </c>
      <c r="Y43" s="63">
        <v>0</v>
      </c>
      <c r="Z43" s="63">
        <v>0</v>
      </c>
    </row>
    <row r="44" spans="1:26" x14ac:dyDescent="0.25">
      <c r="A44" s="59">
        <f t="shared" si="0"/>
        <v>44408</v>
      </c>
      <c r="B44" s="73" t="str">
        <f t="shared" si="1"/>
        <v>Discovery</v>
      </c>
      <c r="C44" s="79">
        <v>0</v>
      </c>
      <c r="D44" s="80">
        <v>0</v>
      </c>
      <c r="E44" s="80">
        <v>0</v>
      </c>
      <c r="F44" s="81">
        <v>0</v>
      </c>
      <c r="G44" s="63">
        <v>0</v>
      </c>
      <c r="H44" s="64">
        <f t="shared" ref="H44:H46" si="5">+G44+F44</f>
        <v>0</v>
      </c>
      <c r="I44" s="80">
        <v>0</v>
      </c>
      <c r="J44" s="80">
        <v>0</v>
      </c>
      <c r="K44" s="80">
        <v>0</v>
      </c>
      <c r="L44" s="80">
        <v>0</v>
      </c>
      <c r="M44" s="63"/>
      <c r="N44" s="63">
        <v>0</v>
      </c>
      <c r="O44" s="82">
        <v>0</v>
      </c>
      <c r="P44" s="63">
        <v>0</v>
      </c>
      <c r="Q44" s="80">
        <v>0</v>
      </c>
      <c r="R44" s="63">
        <v>0</v>
      </c>
      <c r="S44" s="63">
        <v>0</v>
      </c>
      <c r="T44" s="63">
        <v>0</v>
      </c>
      <c r="U44" s="64">
        <v>0</v>
      </c>
      <c r="V44" s="65">
        <v>0</v>
      </c>
      <c r="W44" s="63">
        <v>0</v>
      </c>
      <c r="X44" s="63">
        <v>0</v>
      </c>
      <c r="Y44" s="63">
        <v>0</v>
      </c>
      <c r="Z44" s="63">
        <v>0</v>
      </c>
    </row>
    <row r="45" spans="1:26" x14ac:dyDescent="0.25">
      <c r="A45" s="59">
        <f t="shared" si="0"/>
        <v>44439</v>
      </c>
      <c r="B45" s="73" t="str">
        <f t="shared" si="1"/>
        <v>Discovery</v>
      </c>
      <c r="C45" s="79">
        <v>0</v>
      </c>
      <c r="D45" s="80">
        <v>0</v>
      </c>
      <c r="E45" s="80">
        <v>0</v>
      </c>
      <c r="F45" s="81">
        <v>0</v>
      </c>
      <c r="G45" s="63">
        <v>0</v>
      </c>
      <c r="H45" s="64">
        <f t="shared" si="5"/>
        <v>0</v>
      </c>
      <c r="I45" s="80">
        <v>0</v>
      </c>
      <c r="J45" s="80">
        <v>0</v>
      </c>
      <c r="K45" s="80">
        <v>0</v>
      </c>
      <c r="L45" s="80">
        <v>0</v>
      </c>
      <c r="M45" s="63"/>
      <c r="N45" s="63">
        <v>0</v>
      </c>
      <c r="O45" s="82">
        <v>0</v>
      </c>
      <c r="P45" s="63">
        <v>0</v>
      </c>
      <c r="Q45" s="80">
        <v>0</v>
      </c>
      <c r="R45" s="63">
        <v>0</v>
      </c>
      <c r="S45" s="63">
        <v>0</v>
      </c>
      <c r="T45" s="63">
        <v>0</v>
      </c>
      <c r="U45" s="64">
        <v>0</v>
      </c>
      <c r="V45" s="65">
        <v>0</v>
      </c>
      <c r="W45" s="63">
        <v>0</v>
      </c>
      <c r="X45" s="63">
        <v>0</v>
      </c>
      <c r="Y45" s="63">
        <v>0</v>
      </c>
      <c r="Z45" s="63">
        <v>0</v>
      </c>
    </row>
    <row r="46" spans="1:26" x14ac:dyDescent="0.25">
      <c r="A46" s="59">
        <f t="shared" si="0"/>
        <v>44469</v>
      </c>
      <c r="B46" s="73" t="str">
        <f t="shared" si="1"/>
        <v>Discovery</v>
      </c>
      <c r="C46" s="79">
        <v>0</v>
      </c>
      <c r="D46" s="80">
        <v>0</v>
      </c>
      <c r="E46" s="80">
        <v>0</v>
      </c>
      <c r="F46" s="81">
        <v>0</v>
      </c>
      <c r="G46" s="63">
        <v>0</v>
      </c>
      <c r="H46" s="64">
        <f t="shared" si="5"/>
        <v>0</v>
      </c>
      <c r="I46" s="80">
        <v>0</v>
      </c>
      <c r="J46" s="80">
        <v>0</v>
      </c>
      <c r="K46" s="80">
        <v>0</v>
      </c>
      <c r="L46" s="80">
        <v>0</v>
      </c>
      <c r="M46" s="63"/>
      <c r="N46" s="63">
        <v>0</v>
      </c>
      <c r="O46" s="82">
        <v>0</v>
      </c>
      <c r="P46" s="63">
        <v>0</v>
      </c>
      <c r="Q46" s="80">
        <v>0</v>
      </c>
      <c r="R46" s="63">
        <v>0</v>
      </c>
      <c r="S46" s="63">
        <v>0</v>
      </c>
      <c r="T46" s="63">
        <v>0</v>
      </c>
      <c r="U46" s="64">
        <v>0</v>
      </c>
      <c r="V46" s="65">
        <v>0</v>
      </c>
      <c r="W46" s="63">
        <v>0</v>
      </c>
      <c r="X46" s="63">
        <v>0</v>
      </c>
      <c r="Y46" s="63">
        <v>0</v>
      </c>
      <c r="Z46" s="63">
        <v>0</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F1E9-79E5-424E-A2F5-7B2C44AA17C9}">
  <sheetPr codeName="Sheet24">
    <tabColor rgb="FFCCECFF"/>
  </sheetPr>
  <dimension ref="A1:AG606"/>
  <sheetViews>
    <sheetView workbookViewId="0"/>
  </sheetViews>
  <sheetFormatPr defaultColWidth="9.140625" defaultRowHeight="11.25" x14ac:dyDescent="0.2"/>
  <cols>
    <col min="1" max="1" width="7.42578125" style="2" bestFit="1" customWidth="1"/>
    <col min="2" max="2" width="9" style="2" bestFit="1" customWidth="1"/>
    <col min="3" max="3" width="14.140625" style="2" bestFit="1" customWidth="1"/>
    <col min="4" max="4" width="14" style="2" bestFit="1" customWidth="1"/>
    <col min="5" max="5" width="6.7109375" style="2" bestFit="1" customWidth="1"/>
    <col min="6" max="6" width="7" style="2" bestFit="1" customWidth="1"/>
    <col min="7" max="8" width="8.7109375" style="2" bestFit="1" customWidth="1"/>
    <col min="9" max="10" width="9.42578125" style="2" bestFit="1" customWidth="1"/>
    <col min="11" max="12" width="9" style="2" bestFit="1" customWidth="1"/>
    <col min="13" max="13" width="12.28515625" style="2" bestFit="1" customWidth="1"/>
    <col min="14" max="17" width="12.140625" style="2" bestFit="1" customWidth="1"/>
    <col min="18" max="18" width="10" style="2" bestFit="1" customWidth="1"/>
    <col min="19" max="19" width="10.140625" style="2" bestFit="1" customWidth="1"/>
    <col min="20" max="20" width="10.5703125" style="2" bestFit="1" customWidth="1"/>
    <col min="21" max="21" width="5.85546875" style="2" bestFit="1" customWidth="1"/>
    <col min="22" max="24" width="16.85546875" style="2" bestFit="1" customWidth="1"/>
    <col min="25" max="25" width="21.140625" style="2" bestFit="1" customWidth="1"/>
    <col min="26" max="26" width="15.42578125" style="2" bestFit="1" customWidth="1"/>
    <col min="27" max="27" width="10.5703125" style="2" bestFit="1" customWidth="1"/>
    <col min="28" max="29" width="14.140625" style="2" bestFit="1" customWidth="1"/>
    <col min="30" max="31" width="21.140625" style="2" bestFit="1" customWidth="1"/>
    <col min="32" max="16384" width="9.140625" style="2"/>
  </cols>
  <sheetData>
    <row r="1" spans="1:33" x14ac:dyDescent="0.2">
      <c r="A1" s="38" t="s">
        <v>180</v>
      </c>
      <c r="B1" s="38" t="s">
        <v>181</v>
      </c>
      <c r="C1" s="38" t="s">
        <v>182</v>
      </c>
      <c r="D1" s="38" t="s">
        <v>183</v>
      </c>
      <c r="E1" s="38" t="s">
        <v>184</v>
      </c>
      <c r="F1" s="38" t="s">
        <v>185</v>
      </c>
      <c r="G1" s="38" t="s">
        <v>186</v>
      </c>
      <c r="H1" s="38" t="s">
        <v>187</v>
      </c>
      <c r="I1" s="38" t="s">
        <v>188</v>
      </c>
      <c r="J1" s="38" t="s">
        <v>189</v>
      </c>
      <c r="K1" s="38" t="s">
        <v>190</v>
      </c>
      <c r="L1" s="38" t="s">
        <v>191</v>
      </c>
      <c r="M1" s="38" t="s">
        <v>192</v>
      </c>
      <c r="N1" s="38" t="s">
        <v>193</v>
      </c>
      <c r="O1" s="39" t="s">
        <v>194</v>
      </c>
      <c r="P1" s="38" t="s">
        <v>195</v>
      </c>
      <c r="Q1" s="38" t="s">
        <v>196</v>
      </c>
      <c r="R1" s="38" t="s">
        <v>197</v>
      </c>
      <c r="S1" s="39" t="s">
        <v>878</v>
      </c>
      <c r="T1" s="38" t="s">
        <v>198</v>
      </c>
      <c r="U1" s="40" t="s">
        <v>199</v>
      </c>
      <c r="V1" s="41" t="s">
        <v>200</v>
      </c>
      <c r="W1" s="41" t="s">
        <v>201</v>
      </c>
      <c r="X1" s="41" t="s">
        <v>202</v>
      </c>
      <c r="Y1" s="41" t="s">
        <v>203</v>
      </c>
      <c r="Z1" s="41" t="s">
        <v>204</v>
      </c>
      <c r="AA1" s="604" t="s">
        <v>860</v>
      </c>
      <c r="AB1" s="38" t="s">
        <v>861</v>
      </c>
      <c r="AC1" s="38" t="s">
        <v>862</v>
      </c>
      <c r="AD1" s="41" t="s">
        <v>871</v>
      </c>
      <c r="AE1" s="41" t="s">
        <v>907</v>
      </c>
    </row>
    <row r="2" spans="1:33" x14ac:dyDescent="0.2">
      <c r="A2" s="42">
        <v>19.38625</v>
      </c>
      <c r="B2" s="42">
        <f t="shared" ref="B2:B65" si="0">+AVERAGE(C2,D2)</f>
        <v>11</v>
      </c>
      <c r="C2" s="42">
        <v>11</v>
      </c>
      <c r="D2" s="42">
        <v>11</v>
      </c>
      <c r="E2" s="43">
        <v>5.7472499999999993</v>
      </c>
      <c r="F2" s="43">
        <v>11.30341</v>
      </c>
      <c r="G2" s="43">
        <v>4.3650000000000002</v>
      </c>
      <c r="H2" s="43">
        <v>2.91</v>
      </c>
      <c r="I2" s="43">
        <v>6.79</v>
      </c>
      <c r="J2" s="43">
        <v>4.8499999999999996</v>
      </c>
      <c r="K2" s="43">
        <v>4.8499999999999996</v>
      </c>
      <c r="L2" s="43">
        <v>10.67</v>
      </c>
      <c r="M2" s="43">
        <f>(+O2*0.7)</f>
        <v>1.8380828759999996</v>
      </c>
      <c r="N2" s="43">
        <f>(+P2*0.85)</f>
        <v>4.98413548</v>
      </c>
      <c r="O2" s="44">
        <v>2.6258326799999998</v>
      </c>
      <c r="P2" s="44">
        <v>5.8636888000000003</v>
      </c>
      <c r="Q2" s="45">
        <f t="shared" ref="Q2:Q65" si="1">+AVERAGE(O2:P2)</f>
        <v>4.2447607400000003</v>
      </c>
      <c r="R2" s="43">
        <f t="shared" ref="R2:R65" si="2">+P2</f>
        <v>5.8636888000000003</v>
      </c>
      <c r="S2" s="46">
        <v>8.8445414062500003</v>
      </c>
      <c r="T2" s="47">
        <f t="shared" ref="T2:T65" si="3">+C2</f>
        <v>11</v>
      </c>
      <c r="U2" s="47">
        <v>0</v>
      </c>
      <c r="V2" s="44">
        <f t="shared" ref="V2:V65" si="4">+$P2*0.9</f>
        <v>5.2773199200000001</v>
      </c>
      <c r="W2" s="44">
        <f t="shared" ref="W2:W65" si="5">+$P2*0.8</f>
        <v>4.6909510400000007</v>
      </c>
      <c r="X2" s="44">
        <f t="shared" ref="X2:X65" si="6">+$P2*0.7</f>
        <v>4.1045821599999996</v>
      </c>
      <c r="Y2" s="44">
        <f t="shared" ref="Y2:Y65" si="7">+$P2*0.9*8750/7500</f>
        <v>6.1568732399999995</v>
      </c>
      <c r="Z2" s="44">
        <f t="shared" ref="Z2:Z65" si="8">+$P2*10000/7500</f>
        <v>7.8182517333333328</v>
      </c>
      <c r="AA2" s="47">
        <v>9.7150526315789474</v>
      </c>
      <c r="AB2" s="42">
        <v>11</v>
      </c>
      <c r="AC2" s="42">
        <v>11</v>
      </c>
      <c r="AD2" s="44">
        <f t="shared" ref="AD2:AD65" si="9">+S2*1.09375</f>
        <v>9.6737171630859375</v>
      </c>
      <c r="AE2" s="44">
        <f t="shared" ref="AE2:AE65" si="10">+S2*0.756013745704467</f>
        <v>6.686594877577317</v>
      </c>
      <c r="AG2" s="704"/>
    </row>
    <row r="3" spans="1:33" x14ac:dyDescent="0.2">
      <c r="A3" s="42">
        <v>19.397749999999998</v>
      </c>
      <c r="B3" s="42">
        <f t="shared" si="0"/>
        <v>15.306411132812499</v>
      </c>
      <c r="C3" s="42">
        <v>15.577913085937499</v>
      </c>
      <c r="D3" s="42">
        <v>15.034909179687499</v>
      </c>
      <c r="E3" s="48">
        <v>9.9541400000000007</v>
      </c>
      <c r="F3" s="48">
        <v>12.6207268359375</v>
      </c>
      <c r="G3" s="48">
        <v>4.3650000000000002</v>
      </c>
      <c r="H3" s="48">
        <v>2.91</v>
      </c>
      <c r="I3" s="48">
        <v>13.094999999999999</v>
      </c>
      <c r="J3" s="48">
        <v>10.67</v>
      </c>
      <c r="K3" s="48">
        <v>4.8499999999999996</v>
      </c>
      <c r="L3" s="48">
        <v>15.52</v>
      </c>
      <c r="M3" s="43">
        <f t="shared" ref="M3:M66" si="11">(+O3*0.7)</f>
        <v>4.1359573919999999</v>
      </c>
      <c r="N3" s="43">
        <f t="shared" ref="N3:N66" si="12">(+P3*0.85)</f>
        <v>9.6193689439999979</v>
      </c>
      <c r="O3" s="49">
        <v>5.9085105600000007</v>
      </c>
      <c r="P3" s="49">
        <v>11.316904639999997</v>
      </c>
      <c r="Q3" s="50">
        <f t="shared" si="1"/>
        <v>8.6127075999999985</v>
      </c>
      <c r="R3" s="48">
        <f t="shared" si="2"/>
        <v>11.316904639999997</v>
      </c>
      <c r="S3" s="49">
        <v>7.4218203125000004</v>
      </c>
      <c r="T3" s="48">
        <f t="shared" si="3"/>
        <v>15.577913085937499</v>
      </c>
      <c r="U3" s="48">
        <v>0</v>
      </c>
      <c r="V3" s="49">
        <f t="shared" si="4"/>
        <v>10.185214175999997</v>
      </c>
      <c r="W3" s="49">
        <f t="shared" si="5"/>
        <v>9.0535237119999987</v>
      </c>
      <c r="X3" s="49">
        <f t="shared" si="6"/>
        <v>7.9218332479999978</v>
      </c>
      <c r="Y3" s="49">
        <f t="shared" si="7"/>
        <v>11.882749871999998</v>
      </c>
      <c r="Z3" s="49">
        <f t="shared" si="8"/>
        <v>15.089206186666663</v>
      </c>
      <c r="AA3" s="48">
        <v>17.496896998355265</v>
      </c>
      <c r="AB3" s="42">
        <v>15.577913085937499</v>
      </c>
      <c r="AC3" s="42">
        <v>15.034909179687499</v>
      </c>
      <c r="AD3" s="49">
        <f t="shared" si="9"/>
        <v>8.1176159667968761</v>
      </c>
      <c r="AE3" s="49">
        <f t="shared" si="10"/>
        <v>5.610998174398623</v>
      </c>
    </row>
    <row r="4" spans="1:33" x14ac:dyDescent="0.2">
      <c r="A4" s="42">
        <v>20.20975</v>
      </c>
      <c r="B4" s="42">
        <f t="shared" si="0"/>
        <v>11.826142578125001</v>
      </c>
      <c r="C4" s="42">
        <v>12.4757255859375</v>
      </c>
      <c r="D4" s="42">
        <v>11.1765595703125</v>
      </c>
      <c r="E4" s="48">
        <v>10.440109999999999</v>
      </c>
      <c r="F4" s="48">
        <v>8.2051731640625007</v>
      </c>
      <c r="G4" s="48">
        <v>9.6999999999999993</v>
      </c>
      <c r="H4" s="48">
        <v>7.814893569335938</v>
      </c>
      <c r="I4" s="48">
        <v>13.094999999999999</v>
      </c>
      <c r="J4" s="48">
        <v>10.67</v>
      </c>
      <c r="K4" s="48">
        <v>9.8583231347656248</v>
      </c>
      <c r="L4" s="48">
        <v>15.52</v>
      </c>
      <c r="M4" s="43">
        <f t="shared" si="11"/>
        <v>4.9600216679999996</v>
      </c>
      <c r="N4" s="43">
        <f t="shared" si="12"/>
        <v>11.811536352000001</v>
      </c>
      <c r="O4" s="49">
        <v>7.0857452399999996</v>
      </c>
      <c r="P4" s="49">
        <v>13.895925120000001</v>
      </c>
      <c r="Q4" s="50">
        <f t="shared" si="1"/>
        <v>10.490835180000001</v>
      </c>
      <c r="R4" s="48">
        <f t="shared" si="2"/>
        <v>13.895925120000001</v>
      </c>
      <c r="S4" s="49">
        <v>6.4357640625000005</v>
      </c>
      <c r="T4" s="48">
        <f t="shared" si="3"/>
        <v>12.4757255859375</v>
      </c>
      <c r="U4" s="48">
        <v>0</v>
      </c>
      <c r="V4" s="49">
        <f t="shared" si="4"/>
        <v>12.506332608000001</v>
      </c>
      <c r="W4" s="49">
        <f t="shared" si="5"/>
        <v>11.116740096000001</v>
      </c>
      <c r="X4" s="49">
        <f t="shared" si="6"/>
        <v>9.7271475840000008</v>
      </c>
      <c r="Y4" s="49">
        <f t="shared" si="7"/>
        <v>14.590721376000001</v>
      </c>
      <c r="Z4" s="49">
        <f t="shared" si="8"/>
        <v>18.527900160000002</v>
      </c>
      <c r="AA4" s="48">
        <v>13.858837582236841</v>
      </c>
      <c r="AB4" s="42">
        <v>12.4757255859375</v>
      </c>
      <c r="AC4" s="42">
        <v>11.1765595703125</v>
      </c>
      <c r="AD4" s="49">
        <f t="shared" si="9"/>
        <v>7.0391169433593754</v>
      </c>
      <c r="AE4" s="49">
        <f t="shared" si="10"/>
        <v>4.8655260953608233</v>
      </c>
    </row>
    <row r="5" spans="1:33" x14ac:dyDescent="0.2">
      <c r="A5" s="42">
        <v>16.666499999999999</v>
      </c>
      <c r="B5" s="42">
        <f t="shared" si="0"/>
        <v>9.6938208007812499</v>
      </c>
      <c r="C5" s="42">
        <v>10.440833984375001</v>
      </c>
      <c r="D5" s="42">
        <v>8.9468076171875008</v>
      </c>
      <c r="E5" s="48">
        <v>9.2409238183593754</v>
      </c>
      <c r="F5" s="48">
        <v>6.4017707617187503</v>
      </c>
      <c r="G5" s="48">
        <v>9.6999999999999993</v>
      </c>
      <c r="H5" s="48">
        <v>6.7728677539062492</v>
      </c>
      <c r="I5" s="48">
        <v>13.094999999999999</v>
      </c>
      <c r="J5" s="48">
        <v>8.4292460058593761</v>
      </c>
      <c r="K5" s="48">
        <v>7.2789325732421872</v>
      </c>
      <c r="L5" s="48">
        <v>11.064745478515624</v>
      </c>
      <c r="M5" s="43">
        <f t="shared" si="11"/>
        <v>4.3206481079999994</v>
      </c>
      <c r="N5" s="43">
        <f t="shared" si="12"/>
        <v>10.305643168</v>
      </c>
      <c r="O5" s="49">
        <v>6.1723544399999994</v>
      </c>
      <c r="P5" s="49">
        <v>12.124286079999999</v>
      </c>
      <c r="Q5" s="50">
        <f t="shared" si="1"/>
        <v>9.1483202599999984</v>
      </c>
      <c r="R5" s="48">
        <f t="shared" si="2"/>
        <v>12.124286079999999</v>
      </c>
      <c r="S5" s="49">
        <v>5.7072160156250007</v>
      </c>
      <c r="T5" s="48">
        <f t="shared" si="3"/>
        <v>10.440833984375001</v>
      </c>
      <c r="U5" s="48">
        <v>0</v>
      </c>
      <c r="V5" s="49">
        <f t="shared" si="4"/>
        <v>10.911857471999999</v>
      </c>
      <c r="W5" s="49">
        <f t="shared" si="5"/>
        <v>9.6994288639999997</v>
      </c>
      <c r="X5" s="49">
        <f t="shared" si="6"/>
        <v>8.4870002559999982</v>
      </c>
      <c r="Y5" s="49">
        <f t="shared" si="7"/>
        <v>12.730500384000001</v>
      </c>
      <c r="Z5" s="49">
        <f t="shared" si="8"/>
        <v>16.165714773333331</v>
      </c>
      <c r="AA5" s="48">
        <v>11.596703433388157</v>
      </c>
      <c r="AB5" s="42">
        <v>10.440833984375001</v>
      </c>
      <c r="AC5" s="42">
        <v>8.9468076171875008</v>
      </c>
      <c r="AD5" s="49">
        <f t="shared" si="9"/>
        <v>6.2422675170898447</v>
      </c>
      <c r="AE5" s="49">
        <f t="shared" si="10"/>
        <v>4.3147337575171809</v>
      </c>
    </row>
    <row r="6" spans="1:33" x14ac:dyDescent="0.2">
      <c r="A6" s="42">
        <v>13.91825</v>
      </c>
      <c r="B6" s="42">
        <f t="shared" si="0"/>
        <v>8.241747558593751</v>
      </c>
      <c r="C6" s="42">
        <v>8.9981513671875</v>
      </c>
      <c r="D6" s="42">
        <v>7.4853437500000002</v>
      </c>
      <c r="E6" s="48">
        <v>7.683931728515625</v>
      </c>
      <c r="F6" s="48">
        <v>5.3666865087890621</v>
      </c>
      <c r="G6" s="48">
        <v>9.6999999999999993</v>
      </c>
      <c r="H6" s="48">
        <v>6.0296275146484373</v>
      </c>
      <c r="I6" s="48">
        <v>13.094999999999999</v>
      </c>
      <c r="J6" s="48">
        <v>6.0349274658203127</v>
      </c>
      <c r="K6" s="48">
        <v>5.9486642480468754</v>
      </c>
      <c r="L6" s="48">
        <v>7.1935758886718748</v>
      </c>
      <c r="M6" s="43">
        <f t="shared" si="11"/>
        <v>3.8263333919999991</v>
      </c>
      <c r="N6" s="43">
        <f t="shared" si="12"/>
        <v>8.5460942079999995</v>
      </c>
      <c r="O6" s="49">
        <v>5.4661905599999994</v>
      </c>
      <c r="P6" s="49">
        <v>10.054228479999999</v>
      </c>
      <c r="Q6" s="50">
        <f t="shared" si="1"/>
        <v>7.7602095199999992</v>
      </c>
      <c r="R6" s="48">
        <f t="shared" si="2"/>
        <v>10.054228479999999</v>
      </c>
      <c r="S6" s="49">
        <v>5.1443019531250007</v>
      </c>
      <c r="T6" s="48">
        <f t="shared" si="3"/>
        <v>8.9981513671875</v>
      </c>
      <c r="U6" s="48">
        <v>0</v>
      </c>
      <c r="V6" s="49">
        <f t="shared" si="4"/>
        <v>9.0488056319999988</v>
      </c>
      <c r="W6" s="49">
        <f t="shared" si="5"/>
        <v>8.0433827840000003</v>
      </c>
      <c r="X6" s="49">
        <f t="shared" si="6"/>
        <v>7.0379599359999991</v>
      </c>
      <c r="Y6" s="49">
        <f t="shared" si="7"/>
        <v>10.556939903999998</v>
      </c>
      <c r="Z6" s="49">
        <f t="shared" si="8"/>
        <v>13.405637973333333</v>
      </c>
      <c r="AA6" s="48">
        <v>10.037353618421053</v>
      </c>
      <c r="AB6" s="42">
        <v>8.9981513671875</v>
      </c>
      <c r="AC6" s="42">
        <v>7.4853437500000002</v>
      </c>
      <c r="AD6" s="49">
        <f t="shared" si="9"/>
        <v>5.6265802612304698</v>
      </c>
      <c r="AE6" s="49">
        <f t="shared" si="10"/>
        <v>3.8891629886168371</v>
      </c>
    </row>
    <row r="7" spans="1:33" x14ac:dyDescent="0.2">
      <c r="A7" s="42">
        <v>12.757054545869362</v>
      </c>
      <c r="B7" s="42">
        <f t="shared" si="0"/>
        <v>7.1845888671875002</v>
      </c>
      <c r="C7" s="42">
        <v>7.91943359375</v>
      </c>
      <c r="D7" s="42">
        <v>6.4497441406249996</v>
      </c>
      <c r="E7" s="48">
        <v>6.6669525634765625</v>
      </c>
      <c r="F7" s="48">
        <v>4.678975454101562</v>
      </c>
      <c r="G7" s="48">
        <v>8.3904592675781249</v>
      </c>
      <c r="H7" s="48">
        <v>5.4672359130859371</v>
      </c>
      <c r="I7" s="48">
        <v>13.094999999999999</v>
      </c>
      <c r="J7" s="48">
        <v>4.8697789062499997</v>
      </c>
      <c r="K7" s="48">
        <v>5.1103422216796872</v>
      </c>
      <c r="L7" s="48">
        <v>5.6125109374999997</v>
      </c>
      <c r="M7" s="43">
        <f t="shared" si="11"/>
        <v>3.4458054959999997</v>
      </c>
      <c r="N7" s="43">
        <f t="shared" si="12"/>
        <v>7.3560175039999995</v>
      </c>
      <c r="O7" s="49">
        <v>4.9225792799999999</v>
      </c>
      <c r="P7" s="49">
        <v>8.65413824</v>
      </c>
      <c r="Q7" s="50">
        <f t="shared" si="1"/>
        <v>6.7883587599999995</v>
      </c>
      <c r="R7" s="48">
        <f t="shared" si="2"/>
        <v>8.65413824</v>
      </c>
      <c r="S7" s="49">
        <v>4.6947238281250003</v>
      </c>
      <c r="T7" s="48">
        <f t="shared" si="3"/>
        <v>7.91943359375</v>
      </c>
      <c r="U7" s="48">
        <v>0</v>
      </c>
      <c r="V7" s="49">
        <f t="shared" si="4"/>
        <v>7.788724416</v>
      </c>
      <c r="W7" s="49">
        <f t="shared" si="5"/>
        <v>6.923310592</v>
      </c>
      <c r="X7" s="49">
        <f t="shared" si="6"/>
        <v>6.057896768</v>
      </c>
      <c r="Y7" s="49">
        <f t="shared" si="7"/>
        <v>9.0868451520000004</v>
      </c>
      <c r="Z7" s="49">
        <f t="shared" si="8"/>
        <v>11.538850986666667</v>
      </c>
      <c r="AA7" s="48">
        <v>8.8894350842927636</v>
      </c>
      <c r="AB7" s="42">
        <v>7.91943359375</v>
      </c>
      <c r="AC7" s="42">
        <v>6.4497441406249996</v>
      </c>
      <c r="AD7" s="49">
        <f t="shared" si="9"/>
        <v>5.1348541870117188</v>
      </c>
      <c r="AE7" s="49">
        <f t="shared" si="10"/>
        <v>3.5492757463487958</v>
      </c>
    </row>
    <row r="8" spans="1:33" x14ac:dyDescent="0.2">
      <c r="A8" s="42">
        <v>10.495535334211933</v>
      </c>
      <c r="B8" s="42">
        <f t="shared" si="0"/>
        <v>6.37831787109375</v>
      </c>
      <c r="C8" s="42">
        <v>7.08094140625</v>
      </c>
      <c r="D8" s="42">
        <v>5.6756943359375001</v>
      </c>
      <c r="E8" s="48">
        <v>5.9397831591796875</v>
      </c>
      <c r="F8" s="48">
        <v>4.1820380126953127</v>
      </c>
      <c r="G8" s="48">
        <v>6.6675758642578122</v>
      </c>
      <c r="H8" s="48">
        <v>5.0237465136718749</v>
      </c>
      <c r="I8" s="48">
        <v>13.094999999999999</v>
      </c>
      <c r="J8" s="48">
        <v>4.1543158105468754</v>
      </c>
      <c r="K8" s="48">
        <v>4.5236423632812501</v>
      </c>
      <c r="L8" s="48">
        <v>4.705039467773438</v>
      </c>
      <c r="M8" s="43">
        <f t="shared" si="11"/>
        <v>3.1378844279999996</v>
      </c>
      <c r="N8" s="43">
        <f t="shared" si="12"/>
        <v>6.4762430239999986</v>
      </c>
      <c r="O8" s="49">
        <v>4.4826920399999999</v>
      </c>
      <c r="P8" s="49">
        <v>7.619109439999999</v>
      </c>
      <c r="Q8" s="50">
        <f t="shared" si="1"/>
        <v>6.0509007399999994</v>
      </c>
      <c r="R8" s="48">
        <f t="shared" si="2"/>
        <v>7.619109439999999</v>
      </c>
      <c r="S8" s="49">
        <v>4.32638046875</v>
      </c>
      <c r="T8" s="48">
        <f t="shared" si="3"/>
        <v>7.08094140625</v>
      </c>
      <c r="U8" s="48">
        <v>0</v>
      </c>
      <c r="V8" s="49">
        <f t="shared" si="4"/>
        <v>6.8571984959999996</v>
      </c>
      <c r="W8" s="49">
        <f t="shared" si="5"/>
        <v>6.0952875519999994</v>
      </c>
      <c r="X8" s="49">
        <f t="shared" si="6"/>
        <v>5.3333766079999991</v>
      </c>
      <c r="Y8" s="49">
        <f t="shared" si="7"/>
        <v>8.0000649119999991</v>
      </c>
      <c r="Z8" s="49">
        <f t="shared" si="8"/>
        <v>10.158812586666665</v>
      </c>
      <c r="AA8" s="48">
        <v>8.0048339329769735</v>
      </c>
      <c r="AB8" s="42">
        <v>7.08094140625</v>
      </c>
      <c r="AC8" s="42">
        <v>5.6756943359375001</v>
      </c>
      <c r="AD8" s="49">
        <f t="shared" si="9"/>
        <v>4.7319786376953124</v>
      </c>
      <c r="AE8" s="49">
        <f t="shared" si="10"/>
        <v>3.2708031035223351</v>
      </c>
    </row>
    <row r="9" spans="1:33" x14ac:dyDescent="0.2">
      <c r="A9" s="42">
        <v>8.9860932490613923</v>
      </c>
      <c r="B9" s="42">
        <f t="shared" si="0"/>
        <v>5.7418933105468746</v>
      </c>
      <c r="C9" s="42">
        <v>6.4095991210937502</v>
      </c>
      <c r="D9" s="42">
        <v>5.0741874999999999</v>
      </c>
      <c r="E9" s="48">
        <v>5.388631337890625</v>
      </c>
      <c r="F9" s="48">
        <v>3.8026756542968752</v>
      </c>
      <c r="G9" s="48">
        <v>5.6418719091796872</v>
      </c>
      <c r="H9" s="48">
        <v>4.6631717480468744</v>
      </c>
      <c r="I9" s="48">
        <v>11.327120058593749</v>
      </c>
      <c r="J9" s="48">
        <v>3.6610528124999999</v>
      </c>
      <c r="K9" s="48">
        <v>4.0853013525390622</v>
      </c>
      <c r="L9" s="48">
        <v>4.1021148437499999</v>
      </c>
      <c r="M9" s="43">
        <f t="shared" si="11"/>
        <v>2.8939007159999992</v>
      </c>
      <c r="N9" s="43">
        <f t="shared" si="12"/>
        <v>5.8248088719999993</v>
      </c>
      <c r="O9" s="49">
        <v>4.134143879999999</v>
      </c>
      <c r="P9" s="49">
        <v>6.852716319999999</v>
      </c>
      <c r="Q9" s="50">
        <f t="shared" si="1"/>
        <v>5.4934300999999994</v>
      </c>
      <c r="R9" s="48">
        <f t="shared" si="2"/>
        <v>6.852716319999999</v>
      </c>
      <c r="S9" s="49">
        <v>4.0184074218749997</v>
      </c>
      <c r="T9" s="48">
        <f t="shared" si="3"/>
        <v>6.4095991210937502</v>
      </c>
      <c r="U9" s="48">
        <v>0</v>
      </c>
      <c r="V9" s="49">
        <f t="shared" si="4"/>
        <v>6.1674446879999989</v>
      </c>
      <c r="W9" s="49">
        <f t="shared" si="5"/>
        <v>5.4821730559999997</v>
      </c>
      <c r="X9" s="49">
        <f t="shared" si="6"/>
        <v>4.7969014239999987</v>
      </c>
      <c r="Y9" s="49">
        <f t="shared" si="7"/>
        <v>7.1953521359999986</v>
      </c>
      <c r="Z9" s="49">
        <f t="shared" si="8"/>
        <v>9.1369550933333326</v>
      </c>
      <c r="AA9" s="48">
        <v>7.2997459138569081</v>
      </c>
      <c r="AB9" s="42">
        <v>6.4095991210937502</v>
      </c>
      <c r="AC9" s="42">
        <v>5.0741874999999999</v>
      </c>
      <c r="AD9" s="49">
        <f t="shared" si="9"/>
        <v>4.3951331176757806</v>
      </c>
      <c r="AE9" s="49">
        <f t="shared" si="10"/>
        <v>3.0379712467783486</v>
      </c>
    </row>
    <row r="10" spans="1:33" x14ac:dyDescent="0.2">
      <c r="A10" s="42">
        <v>7.8983664506529898</v>
      </c>
      <c r="B10" s="42">
        <f t="shared" si="0"/>
        <v>5.2260441894531251</v>
      </c>
      <c r="C10" s="42">
        <v>5.8593959960937498</v>
      </c>
      <c r="D10" s="42">
        <v>4.5926923828125004</v>
      </c>
      <c r="E10" s="48">
        <v>4.953479770507812</v>
      </c>
      <c r="F10" s="48">
        <v>3.5015903540039059</v>
      </c>
      <c r="G10" s="48">
        <v>4.9468564892578124</v>
      </c>
      <c r="H10" s="48">
        <v>4.3630268457031249</v>
      </c>
      <c r="I10" s="48">
        <v>9.0012267773437493</v>
      </c>
      <c r="J10" s="48">
        <v>3.2961289135742184</v>
      </c>
      <c r="K10" s="48">
        <v>3.7427698657226562</v>
      </c>
      <c r="L10" s="48">
        <v>3.6664439379882809</v>
      </c>
      <c r="M10" s="43">
        <f t="shared" si="11"/>
        <v>2.6898585000000002</v>
      </c>
      <c r="N10" s="43">
        <f t="shared" si="12"/>
        <v>5.3079726960000002</v>
      </c>
      <c r="O10" s="49">
        <v>3.8426550000000002</v>
      </c>
      <c r="P10" s="49">
        <v>6.2446737600000004</v>
      </c>
      <c r="Q10" s="50">
        <f t="shared" si="1"/>
        <v>5.0436643800000001</v>
      </c>
      <c r="R10" s="48">
        <f t="shared" si="2"/>
        <v>6.2446737600000004</v>
      </c>
      <c r="S10" s="49">
        <v>3.7566203125000004</v>
      </c>
      <c r="T10" s="48">
        <f t="shared" si="3"/>
        <v>5.8593959960937498</v>
      </c>
      <c r="U10" s="48">
        <v>0</v>
      </c>
      <c r="V10" s="49">
        <f t="shared" si="4"/>
        <v>5.6202063840000003</v>
      </c>
      <c r="W10" s="49">
        <f t="shared" si="5"/>
        <v>4.995739008000001</v>
      </c>
      <c r="X10" s="49">
        <f t="shared" si="6"/>
        <v>4.371271632</v>
      </c>
      <c r="Y10" s="49">
        <f t="shared" si="7"/>
        <v>6.5569074480000005</v>
      </c>
      <c r="Z10" s="49">
        <f t="shared" si="8"/>
        <v>8.3262316800000011</v>
      </c>
      <c r="AA10" s="48">
        <v>6.7229643811677633</v>
      </c>
      <c r="AB10" s="42">
        <v>5.8593959960937498</v>
      </c>
      <c r="AC10" s="42">
        <v>4.5926923828125004</v>
      </c>
      <c r="AD10" s="49">
        <f t="shared" si="9"/>
        <v>4.1088034667968758</v>
      </c>
      <c r="AE10" s="49">
        <f t="shared" si="10"/>
        <v>2.8400565936426108</v>
      </c>
    </row>
    <row r="11" spans="1:33" x14ac:dyDescent="0.2">
      <c r="A11" s="42">
        <v>7.0727893667924944</v>
      </c>
      <c r="B11" s="42">
        <f t="shared" si="0"/>
        <v>4.7990131835937504</v>
      </c>
      <c r="C11" s="42">
        <v>5.3998793945312498</v>
      </c>
      <c r="D11" s="42">
        <v>4.1981469726562501</v>
      </c>
      <c r="E11" s="48">
        <v>4.5993596728515627</v>
      </c>
      <c r="F11" s="48">
        <v>3.2555970751953125</v>
      </c>
      <c r="G11" s="48">
        <v>4.4383737744140621</v>
      </c>
      <c r="H11" s="48">
        <v>4.108466733398437</v>
      </c>
      <c r="I11" s="48">
        <v>7.6165271484375001</v>
      </c>
      <c r="J11" s="48">
        <v>3.0129474072265623</v>
      </c>
      <c r="K11" s="48">
        <v>3.4661822753906248</v>
      </c>
      <c r="L11" s="48">
        <v>3.333852346191406</v>
      </c>
      <c r="M11" s="43">
        <f t="shared" si="11"/>
        <v>2.5133728199999994</v>
      </c>
      <c r="N11" s="43">
        <f t="shared" si="12"/>
        <v>4.8788633199999998</v>
      </c>
      <c r="O11" s="49">
        <v>3.5905325999999995</v>
      </c>
      <c r="P11" s="49">
        <v>5.7398391999999996</v>
      </c>
      <c r="Q11" s="50">
        <f t="shared" si="1"/>
        <v>4.6651858999999991</v>
      </c>
      <c r="R11" s="48">
        <f t="shared" si="2"/>
        <v>5.7398391999999996</v>
      </c>
      <c r="S11" s="49">
        <v>3.5310187499999999</v>
      </c>
      <c r="T11" s="48">
        <f t="shared" si="3"/>
        <v>5.3998793945312498</v>
      </c>
      <c r="U11" s="48">
        <v>0</v>
      </c>
      <c r="V11" s="49">
        <f t="shared" si="4"/>
        <v>5.1658552799999997</v>
      </c>
      <c r="W11" s="49">
        <f t="shared" si="5"/>
        <v>4.5918713599999998</v>
      </c>
      <c r="X11" s="49">
        <f t="shared" si="6"/>
        <v>4.0178874399999991</v>
      </c>
      <c r="Y11" s="49">
        <f t="shared" si="7"/>
        <v>6.0268311599999995</v>
      </c>
      <c r="Z11" s="49">
        <f t="shared" si="8"/>
        <v>7.6531189333333325</v>
      </c>
      <c r="AA11" s="48">
        <v>6.2413229081003285</v>
      </c>
      <c r="AB11" s="42">
        <v>5.3998793945312498</v>
      </c>
      <c r="AC11" s="42">
        <v>4.1981469726562501</v>
      </c>
      <c r="AD11" s="49">
        <f t="shared" si="9"/>
        <v>3.8620517578125</v>
      </c>
      <c r="AE11" s="49">
        <f t="shared" si="10"/>
        <v>2.6694987113402049</v>
      </c>
    </row>
    <row r="12" spans="1:33" x14ac:dyDescent="0.2">
      <c r="A12" s="42">
        <v>6.4222003670944829</v>
      </c>
      <c r="B12" s="42">
        <f t="shared" si="0"/>
        <v>4.4393742675781249</v>
      </c>
      <c r="C12" s="42">
        <v>5.0100703124999999</v>
      </c>
      <c r="D12" s="42">
        <v>3.8686782226562499</v>
      </c>
      <c r="E12" s="48">
        <v>4.3043759472656253</v>
      </c>
      <c r="F12" s="48">
        <v>3.0500428027343749</v>
      </c>
      <c r="G12" s="48">
        <v>4.0468575244140625</v>
      </c>
      <c r="H12" s="48">
        <v>3.8892550219726556</v>
      </c>
      <c r="I12" s="48">
        <v>6.6782562841796871</v>
      </c>
      <c r="J12" s="48">
        <v>2.7854703295898435</v>
      </c>
      <c r="K12" s="48">
        <v>3.2371793896484373</v>
      </c>
      <c r="L12" s="48">
        <v>3.0698870703124999</v>
      </c>
      <c r="M12" s="43">
        <f t="shared" si="11"/>
        <v>2.3615022479999994</v>
      </c>
      <c r="N12" s="43">
        <f t="shared" si="12"/>
        <v>4.5221912159999995</v>
      </c>
      <c r="O12" s="49">
        <v>3.3735746399999993</v>
      </c>
      <c r="P12" s="49">
        <v>5.3202249599999991</v>
      </c>
      <c r="Q12" s="50">
        <f t="shared" si="1"/>
        <v>4.3468997999999992</v>
      </c>
      <c r="R12" s="48">
        <f t="shared" si="2"/>
        <v>5.3202249599999991</v>
      </c>
      <c r="S12" s="49">
        <v>3.3343375000000002</v>
      </c>
      <c r="T12" s="48">
        <f t="shared" si="3"/>
        <v>5.0100703124999999</v>
      </c>
      <c r="U12" s="48">
        <v>0</v>
      </c>
      <c r="V12" s="49">
        <f t="shared" si="4"/>
        <v>4.7882024639999994</v>
      </c>
      <c r="W12" s="49">
        <f t="shared" si="5"/>
        <v>4.2561799679999996</v>
      </c>
      <c r="X12" s="49">
        <f t="shared" si="6"/>
        <v>3.724157471999999</v>
      </c>
      <c r="Y12" s="49">
        <f t="shared" si="7"/>
        <v>5.586236207999999</v>
      </c>
      <c r="Z12" s="49">
        <f t="shared" si="8"/>
        <v>7.0936332799999988</v>
      </c>
      <c r="AA12" s="48">
        <v>5.8323368626644738</v>
      </c>
      <c r="AB12" s="42">
        <v>5.0100703124999999</v>
      </c>
      <c r="AC12" s="42">
        <v>3.8686782226562499</v>
      </c>
      <c r="AD12" s="49">
        <f t="shared" si="9"/>
        <v>3.6469316406250001</v>
      </c>
      <c r="AE12" s="49">
        <f t="shared" si="10"/>
        <v>2.5208049828178685</v>
      </c>
    </row>
    <row r="13" spans="1:33" x14ac:dyDescent="0.2">
      <c r="A13" s="42">
        <v>5.8946956680550793</v>
      </c>
      <c r="B13" s="42">
        <f t="shared" si="0"/>
        <v>4.1321282958984371</v>
      </c>
      <c r="C13" s="42">
        <v>4.6750346679687498</v>
      </c>
      <c r="D13" s="42">
        <v>3.5892219238281249</v>
      </c>
      <c r="E13" s="48">
        <v>4.0540482177734374</v>
      </c>
      <c r="F13" s="48">
        <v>2.8751659643554683</v>
      </c>
      <c r="G13" s="48">
        <v>3.7341679833984376</v>
      </c>
      <c r="H13" s="48">
        <v>3.69808142578125</v>
      </c>
      <c r="I13" s="48">
        <v>5.9918046191406242</v>
      </c>
      <c r="J13" s="48">
        <v>2.5978871069335936</v>
      </c>
      <c r="K13" s="48">
        <v>3.0437901391601558</v>
      </c>
      <c r="L13" s="48">
        <v>2.8542219213867188</v>
      </c>
      <c r="M13" s="43">
        <f t="shared" si="11"/>
        <v>2.2291379880000002</v>
      </c>
      <c r="N13" s="43">
        <f t="shared" si="12"/>
        <v>4.220160375999999</v>
      </c>
      <c r="O13" s="49">
        <v>3.1844828400000003</v>
      </c>
      <c r="P13" s="49">
        <v>4.9648945599999994</v>
      </c>
      <c r="Q13" s="50">
        <f t="shared" si="1"/>
        <v>4.0746886999999994</v>
      </c>
      <c r="R13" s="48">
        <f t="shared" si="2"/>
        <v>4.9648945599999994</v>
      </c>
      <c r="S13" s="49">
        <v>3.1611630859375004</v>
      </c>
      <c r="T13" s="48">
        <f t="shared" si="3"/>
        <v>4.6750346679687498</v>
      </c>
      <c r="U13" s="48">
        <v>0</v>
      </c>
      <c r="V13" s="49">
        <f t="shared" si="4"/>
        <v>4.4684051039999995</v>
      </c>
      <c r="W13" s="49">
        <f t="shared" si="5"/>
        <v>3.9719156479999995</v>
      </c>
      <c r="X13" s="49">
        <f t="shared" si="6"/>
        <v>3.4754261919999996</v>
      </c>
      <c r="Y13" s="49">
        <f t="shared" si="7"/>
        <v>5.2131392879999989</v>
      </c>
      <c r="Z13" s="49">
        <f t="shared" si="8"/>
        <v>6.6198594133333319</v>
      </c>
      <c r="AA13" s="48">
        <v>5.4801880139802632</v>
      </c>
      <c r="AB13" s="42">
        <v>4.6750346679687498</v>
      </c>
      <c r="AC13" s="42">
        <v>3.5892219238281249</v>
      </c>
      <c r="AD13" s="49">
        <f t="shared" si="9"/>
        <v>3.4575221252441413</v>
      </c>
      <c r="AE13" s="49">
        <f t="shared" si="10"/>
        <v>2.3898827453823017</v>
      </c>
    </row>
    <row r="14" spans="1:33" x14ac:dyDescent="0.2">
      <c r="A14" s="42">
        <v>5.4573169133030239</v>
      </c>
      <c r="B14" s="42">
        <f t="shared" si="0"/>
        <v>3.8664499511718753</v>
      </c>
      <c r="C14" s="42">
        <v>4.3838432617187504</v>
      </c>
      <c r="D14" s="42">
        <v>3.3490566406250002</v>
      </c>
      <c r="E14" s="48">
        <v>3.838378095703125</v>
      </c>
      <c r="F14" s="48">
        <v>2.7241874536132813</v>
      </c>
      <c r="G14" s="48">
        <v>3.4774618408203124</v>
      </c>
      <c r="H14" s="48">
        <v>3.529572580566406</v>
      </c>
      <c r="I14" s="48">
        <v>5.4632578710937496</v>
      </c>
      <c r="J14" s="48">
        <v>2.4399857421875</v>
      </c>
      <c r="K14" s="48">
        <v>2.8778424633789061</v>
      </c>
      <c r="L14" s="48">
        <v>2.6740098461914061</v>
      </c>
      <c r="M14" s="43">
        <f t="shared" si="11"/>
        <v>2.1127193639999997</v>
      </c>
      <c r="N14" s="43">
        <f t="shared" si="12"/>
        <v>3.9609903439999998</v>
      </c>
      <c r="O14" s="49">
        <v>3.01817052</v>
      </c>
      <c r="P14" s="49">
        <v>4.6599886399999999</v>
      </c>
      <c r="Q14" s="50">
        <f t="shared" si="1"/>
        <v>3.8390795799999999</v>
      </c>
      <c r="R14" s="48">
        <f t="shared" si="2"/>
        <v>4.6599886399999999</v>
      </c>
      <c r="S14" s="49">
        <v>3.0073746093750002</v>
      </c>
      <c r="T14" s="48">
        <f t="shared" si="3"/>
        <v>4.3838432617187504</v>
      </c>
      <c r="U14" s="48">
        <v>0</v>
      </c>
      <c r="V14" s="49">
        <f t="shared" si="4"/>
        <v>4.1939897760000004</v>
      </c>
      <c r="W14" s="49">
        <f t="shared" si="5"/>
        <v>3.7279909120000001</v>
      </c>
      <c r="X14" s="49">
        <f t="shared" si="6"/>
        <v>3.2619920479999998</v>
      </c>
      <c r="Y14" s="49">
        <f t="shared" si="7"/>
        <v>4.8929880720000005</v>
      </c>
      <c r="Z14" s="49">
        <f t="shared" si="8"/>
        <v>6.2133181866666662</v>
      </c>
      <c r="AA14" s="48">
        <v>5.173408177425987</v>
      </c>
      <c r="AB14" s="42">
        <v>4.3838432617187504</v>
      </c>
      <c r="AC14" s="42">
        <v>3.3490566406250002</v>
      </c>
      <c r="AD14" s="49">
        <f t="shared" si="9"/>
        <v>3.2893159790039066</v>
      </c>
      <c r="AE14" s="49">
        <f t="shared" si="10"/>
        <v>2.2736165431701023</v>
      </c>
    </row>
    <row r="15" spans="1:33" x14ac:dyDescent="0.2">
      <c r="A15" s="42">
        <v>5.0880674821317804</v>
      </c>
      <c r="B15" s="42">
        <f t="shared" si="0"/>
        <v>3.6343249511718749</v>
      </c>
      <c r="C15" s="42">
        <v>4.1283115234374996</v>
      </c>
      <c r="D15" s="42">
        <v>3.1403383789062498</v>
      </c>
      <c r="E15" s="48">
        <v>3.6502182250976563</v>
      </c>
      <c r="F15" s="48">
        <v>2.5922371411132814</v>
      </c>
      <c r="G15" s="48">
        <v>3.2621386547851561</v>
      </c>
      <c r="H15" s="48">
        <v>3.3796805834960937</v>
      </c>
      <c r="I15" s="48">
        <v>5.0411264697265619</v>
      </c>
      <c r="J15" s="48">
        <v>2.3048464599609373</v>
      </c>
      <c r="K15" s="48">
        <v>2.7335466748046873</v>
      </c>
      <c r="L15" s="48">
        <v>2.5206932470703127</v>
      </c>
      <c r="M15" s="43">
        <f t="shared" si="11"/>
        <v>2.0077568279999993</v>
      </c>
      <c r="N15" s="43">
        <f t="shared" si="12"/>
        <v>3.7323993679999994</v>
      </c>
      <c r="O15" s="49">
        <v>2.8682240399999994</v>
      </c>
      <c r="P15" s="49">
        <v>4.3910580799999996</v>
      </c>
      <c r="Q15" s="50">
        <f t="shared" si="1"/>
        <v>3.6296410599999995</v>
      </c>
      <c r="R15" s="48">
        <f t="shared" si="2"/>
        <v>4.3910580799999996</v>
      </c>
      <c r="S15" s="49">
        <v>2.8697765625000002</v>
      </c>
      <c r="T15" s="48">
        <f t="shared" si="3"/>
        <v>4.1283115234374996</v>
      </c>
      <c r="U15" s="48">
        <v>0</v>
      </c>
      <c r="V15" s="49">
        <f t="shared" si="4"/>
        <v>3.9519522719999998</v>
      </c>
      <c r="W15" s="49">
        <f t="shared" si="5"/>
        <v>3.5128464639999999</v>
      </c>
      <c r="X15" s="49">
        <f t="shared" si="6"/>
        <v>3.0737406559999996</v>
      </c>
      <c r="Y15" s="49">
        <f t="shared" si="7"/>
        <v>4.610610984</v>
      </c>
      <c r="Z15" s="49">
        <f t="shared" si="8"/>
        <v>5.8547441066666659</v>
      </c>
      <c r="AA15" s="48">
        <v>4.9034654605263155</v>
      </c>
      <c r="AB15" s="42">
        <v>4.1283115234374996</v>
      </c>
      <c r="AC15" s="42">
        <v>3.1403383789062498</v>
      </c>
      <c r="AD15" s="49">
        <f t="shared" si="9"/>
        <v>3.1388181152343755</v>
      </c>
      <c r="AE15" s="49">
        <f t="shared" si="10"/>
        <v>2.1695905283505148</v>
      </c>
    </row>
    <row r="16" spans="1:33" x14ac:dyDescent="0.2">
      <c r="A16" s="42">
        <v>4.7716706584970376</v>
      </c>
      <c r="B16" s="42">
        <f t="shared" si="0"/>
        <v>3.4296884765625002</v>
      </c>
      <c r="C16" s="42">
        <v>3.9021835937499998</v>
      </c>
      <c r="D16" s="42">
        <v>2.9571933593750002</v>
      </c>
      <c r="E16" s="48">
        <v>3.484309387207031</v>
      </c>
      <c r="F16" s="48">
        <v>2.4757180224609372</v>
      </c>
      <c r="G16" s="48">
        <v>3.0783852270507812</v>
      </c>
      <c r="H16" s="48">
        <v>3.2452931933593749</v>
      </c>
      <c r="I16" s="48">
        <v>4.6945736035156251</v>
      </c>
      <c r="J16" s="48">
        <v>2.1875967626953128</v>
      </c>
      <c r="K16" s="48">
        <v>2.6066758374023435</v>
      </c>
      <c r="L16" s="48">
        <v>2.3883285058593748</v>
      </c>
      <c r="M16" s="43">
        <f t="shared" si="11"/>
        <v>1.9154888759999997</v>
      </c>
      <c r="N16" s="43">
        <f t="shared" si="12"/>
        <v>3.5348887439999999</v>
      </c>
      <c r="O16" s="49">
        <v>2.7364126799999999</v>
      </c>
      <c r="P16" s="49">
        <v>4.1586926399999999</v>
      </c>
      <c r="Q16" s="50">
        <f t="shared" si="1"/>
        <v>3.4475526599999999</v>
      </c>
      <c r="R16" s="48">
        <f t="shared" si="2"/>
        <v>4.1586926399999999</v>
      </c>
      <c r="S16" s="49">
        <v>2.7458498046875</v>
      </c>
      <c r="T16" s="48">
        <f t="shared" si="3"/>
        <v>3.9021835937499998</v>
      </c>
      <c r="U16" s="48">
        <v>0</v>
      </c>
      <c r="V16" s="49">
        <f t="shared" si="4"/>
        <v>3.742823376</v>
      </c>
      <c r="W16" s="49">
        <f t="shared" si="5"/>
        <v>3.3269541120000001</v>
      </c>
      <c r="X16" s="49">
        <f t="shared" si="6"/>
        <v>2.9110848479999998</v>
      </c>
      <c r="Y16" s="49">
        <f t="shared" si="7"/>
        <v>4.3666272719999997</v>
      </c>
      <c r="Z16" s="49">
        <f t="shared" si="8"/>
        <v>5.5449235199999993</v>
      </c>
      <c r="AA16" s="48">
        <v>4.6638734580592107</v>
      </c>
      <c r="AB16" s="42">
        <v>3.9021835937499998</v>
      </c>
      <c r="AC16" s="42">
        <v>2.9571933593750002</v>
      </c>
      <c r="AD16" s="49">
        <f t="shared" si="9"/>
        <v>3.0032732238769531</v>
      </c>
      <c r="AE16" s="49">
        <f t="shared" si="10"/>
        <v>2.0759001959836758</v>
      </c>
    </row>
    <row r="17" spans="1:31" x14ac:dyDescent="0.2">
      <c r="A17" s="42">
        <v>4.4971654473244707</v>
      </c>
      <c r="B17" s="42">
        <f t="shared" si="0"/>
        <v>3.2478643798828122</v>
      </c>
      <c r="C17" s="42">
        <v>3.7005957031249999</v>
      </c>
      <c r="D17" s="42">
        <v>2.7951330566406249</v>
      </c>
      <c r="E17" s="48">
        <v>3.3366870385742189</v>
      </c>
      <c r="F17" s="48">
        <v>2.3719093139648439</v>
      </c>
      <c r="G17" s="48">
        <v>2.9193379077148438</v>
      </c>
      <c r="H17" s="48">
        <v>3.1239738061523434</v>
      </c>
      <c r="I17" s="48">
        <v>4.4038871484374997</v>
      </c>
      <c r="J17" s="48">
        <v>2.0846971923828126</v>
      </c>
      <c r="K17" s="48">
        <v>2.4940644262695315</v>
      </c>
      <c r="L17" s="48">
        <v>2.2726460595703122</v>
      </c>
      <c r="M17" s="43">
        <f t="shared" si="11"/>
        <v>1.8325096439999997</v>
      </c>
      <c r="N17" s="43">
        <f t="shared" si="12"/>
        <v>3.3599364399999998</v>
      </c>
      <c r="O17" s="49">
        <v>2.6178709199999997</v>
      </c>
      <c r="P17" s="49">
        <v>3.9528664</v>
      </c>
      <c r="Q17" s="50">
        <f t="shared" si="1"/>
        <v>3.2853686599999996</v>
      </c>
      <c r="R17" s="48">
        <f t="shared" si="2"/>
        <v>3.9528664</v>
      </c>
      <c r="S17" s="49">
        <v>2.6335806640624999</v>
      </c>
      <c r="T17" s="48">
        <f t="shared" si="3"/>
        <v>3.7005957031249999</v>
      </c>
      <c r="U17" s="48">
        <v>0</v>
      </c>
      <c r="V17" s="49">
        <f t="shared" si="4"/>
        <v>3.5575797599999999</v>
      </c>
      <c r="W17" s="49">
        <f t="shared" si="5"/>
        <v>3.1622931200000002</v>
      </c>
      <c r="X17" s="49">
        <f t="shared" si="6"/>
        <v>2.76700648</v>
      </c>
      <c r="Y17" s="49">
        <f t="shared" si="7"/>
        <v>4.1505097199999996</v>
      </c>
      <c r="Z17" s="49">
        <f t="shared" si="8"/>
        <v>5.2704885333333333</v>
      </c>
      <c r="AA17" s="48">
        <v>4.4496080129523028</v>
      </c>
      <c r="AB17" s="42">
        <v>3.7005957031249999</v>
      </c>
      <c r="AC17" s="42">
        <v>2.7951330566406249</v>
      </c>
      <c r="AD17" s="49">
        <f t="shared" si="9"/>
        <v>2.8804788513183595</v>
      </c>
      <c r="AE17" s="49">
        <f t="shared" si="10"/>
        <v>1.9910231824527482</v>
      </c>
    </row>
    <row r="18" spans="1:31" x14ac:dyDescent="0.2">
      <c r="A18" s="42">
        <v>4.2564707587492299</v>
      </c>
      <c r="B18" s="42">
        <f t="shared" si="0"/>
        <v>3.0851876220703125</v>
      </c>
      <c r="C18" s="42">
        <v>3.5197067871093748</v>
      </c>
      <c r="D18" s="42">
        <v>2.6506684570312502</v>
      </c>
      <c r="E18" s="48">
        <v>3.2043009838867187</v>
      </c>
      <c r="F18" s="48">
        <v>2.2787109277343749</v>
      </c>
      <c r="G18" s="48">
        <v>2.780037524414062</v>
      </c>
      <c r="H18" s="48">
        <v>3.0137845532226559</v>
      </c>
      <c r="I18" s="48">
        <v>4.1558200683593753</v>
      </c>
      <c r="J18" s="48">
        <v>1.9935079565429688</v>
      </c>
      <c r="K18" s="48">
        <v>2.3932898095703123</v>
      </c>
      <c r="L18" s="48">
        <v>2.1704924609375</v>
      </c>
      <c r="M18" s="43">
        <f t="shared" si="11"/>
        <v>1.7572710119999999</v>
      </c>
      <c r="N18" s="43">
        <f t="shared" si="12"/>
        <v>3.2037827359999991</v>
      </c>
      <c r="O18" s="49">
        <v>2.5103871600000001</v>
      </c>
      <c r="P18" s="49">
        <v>3.7691561599999992</v>
      </c>
      <c r="Q18" s="50">
        <f t="shared" si="1"/>
        <v>3.1397716599999996</v>
      </c>
      <c r="R18" s="48">
        <f t="shared" si="2"/>
        <v>3.7691561599999992</v>
      </c>
      <c r="S18" s="49">
        <v>2.5313392578125002</v>
      </c>
      <c r="T18" s="48">
        <f t="shared" si="3"/>
        <v>3.5197067871093748</v>
      </c>
      <c r="U18" s="48">
        <v>0</v>
      </c>
      <c r="V18" s="49">
        <f t="shared" si="4"/>
        <v>3.3922405439999994</v>
      </c>
      <c r="W18" s="49">
        <f t="shared" si="5"/>
        <v>3.0153249279999996</v>
      </c>
      <c r="X18" s="49">
        <f t="shared" si="6"/>
        <v>2.6384093119999994</v>
      </c>
      <c r="Y18" s="49">
        <f t="shared" si="7"/>
        <v>3.9576139679999991</v>
      </c>
      <c r="Z18" s="49">
        <f t="shared" si="8"/>
        <v>5.0255415466666662</v>
      </c>
      <c r="AA18" s="48">
        <v>4.2567144582648027</v>
      </c>
      <c r="AB18" s="42">
        <v>3.5197067871093748</v>
      </c>
      <c r="AC18" s="42">
        <v>2.6506684570312502</v>
      </c>
      <c r="AD18" s="49">
        <f t="shared" si="9"/>
        <v>2.7686523132324221</v>
      </c>
      <c r="AE18" s="49">
        <f t="shared" si="10"/>
        <v>1.9137272739475939</v>
      </c>
    </row>
    <row r="19" spans="1:31" x14ac:dyDescent="0.2">
      <c r="A19" s="42">
        <v>4.0434899919306186</v>
      </c>
      <c r="B19" s="42">
        <f t="shared" si="0"/>
        <v>2.9387432861328122</v>
      </c>
      <c r="C19" s="42">
        <v>3.3564428710937499</v>
      </c>
      <c r="D19" s="42">
        <v>2.5210437011718749</v>
      </c>
      <c r="E19" s="48">
        <v>3.0847617456054688</v>
      </c>
      <c r="F19" s="48">
        <v>2.1944743847656252</v>
      </c>
      <c r="G19" s="48">
        <v>2.6568025292968747</v>
      </c>
      <c r="H19" s="48">
        <v>2.9131641040039065</v>
      </c>
      <c r="I19" s="48">
        <v>3.9411062109374999</v>
      </c>
      <c r="J19" s="48">
        <v>1.91201587890625</v>
      </c>
      <c r="K19" s="48">
        <v>2.3024631396484376</v>
      </c>
      <c r="L19" s="48">
        <v>2.0794820214843748</v>
      </c>
      <c r="M19" s="43">
        <f t="shared" si="11"/>
        <v>1.6888441079999996</v>
      </c>
      <c r="N19" s="43">
        <f t="shared" si="12"/>
        <v>3.0631692079999997</v>
      </c>
      <c r="O19" s="49">
        <v>2.4126344399999997</v>
      </c>
      <c r="P19" s="49">
        <v>3.6037284799999996</v>
      </c>
      <c r="Q19" s="50">
        <f t="shared" si="1"/>
        <v>3.0081814599999994</v>
      </c>
      <c r="R19" s="48">
        <f t="shared" si="2"/>
        <v>3.6037284799999996</v>
      </c>
      <c r="S19" s="49">
        <v>2.4377904296874999</v>
      </c>
      <c r="T19" s="48">
        <f t="shared" si="3"/>
        <v>3.3564428710937499</v>
      </c>
      <c r="U19" s="48">
        <v>0</v>
      </c>
      <c r="V19" s="49">
        <f t="shared" si="4"/>
        <v>3.2433556319999997</v>
      </c>
      <c r="W19" s="49">
        <f t="shared" si="5"/>
        <v>2.8829827839999997</v>
      </c>
      <c r="X19" s="49">
        <f t="shared" si="6"/>
        <v>2.5226099359999994</v>
      </c>
      <c r="Y19" s="49">
        <f t="shared" si="7"/>
        <v>3.7839149039999995</v>
      </c>
      <c r="Z19" s="49">
        <f t="shared" si="8"/>
        <v>4.8049713066666655</v>
      </c>
      <c r="AA19" s="48">
        <v>4.0820328176398029</v>
      </c>
      <c r="AB19" s="42">
        <v>3.3564428710937499</v>
      </c>
      <c r="AC19" s="42">
        <v>2.5210437011718749</v>
      </c>
      <c r="AD19" s="49">
        <f t="shared" si="9"/>
        <v>2.6663332824707031</v>
      </c>
      <c r="AE19" s="49">
        <f t="shared" si="10"/>
        <v>1.843003073990549</v>
      </c>
    </row>
    <row r="20" spans="1:31" x14ac:dyDescent="0.2">
      <c r="A20" s="42">
        <v>3.8535319035948925</v>
      </c>
      <c r="B20" s="42">
        <f t="shared" si="0"/>
        <v>2.8061840820312502</v>
      </c>
      <c r="C20" s="42">
        <v>3.2083137207031251</v>
      </c>
      <c r="D20" s="42">
        <v>2.4040544433593749</v>
      </c>
      <c r="E20" s="48">
        <v>2.9761679248046877</v>
      </c>
      <c r="F20" s="48">
        <v>2.1178846435546874</v>
      </c>
      <c r="G20" s="48">
        <v>2.5468370678710937</v>
      </c>
      <c r="H20" s="48">
        <v>2.8208372021484376</v>
      </c>
      <c r="I20" s="48">
        <v>3.7530507763671874</v>
      </c>
      <c r="J20" s="48">
        <v>1.8386569055175779</v>
      </c>
      <c r="K20" s="48">
        <v>2.2200889208984376</v>
      </c>
      <c r="L20" s="48">
        <v>1.9977737304687497</v>
      </c>
      <c r="M20" s="43">
        <f t="shared" si="11"/>
        <v>1.625216376</v>
      </c>
      <c r="N20" s="43">
        <f t="shared" si="12"/>
        <v>2.9340854879999996</v>
      </c>
      <c r="O20" s="49">
        <v>2.32173768</v>
      </c>
      <c r="P20" s="49">
        <v>3.4518652799999998</v>
      </c>
      <c r="Q20" s="50">
        <f t="shared" si="1"/>
        <v>2.8868014799999999</v>
      </c>
      <c r="R20" s="48">
        <f t="shared" si="2"/>
        <v>3.4518652799999998</v>
      </c>
      <c r="S20" s="49">
        <v>2.3518302734374998</v>
      </c>
      <c r="T20" s="48">
        <f t="shared" si="3"/>
        <v>3.2083137207031251</v>
      </c>
      <c r="U20" s="48">
        <v>0</v>
      </c>
      <c r="V20" s="49">
        <f t="shared" si="4"/>
        <v>3.1066787520000001</v>
      </c>
      <c r="W20" s="49">
        <f t="shared" si="5"/>
        <v>2.7614922239999999</v>
      </c>
      <c r="X20" s="49">
        <f t="shared" si="6"/>
        <v>2.4163056959999998</v>
      </c>
      <c r="Y20" s="49">
        <f t="shared" si="7"/>
        <v>3.6244585439999999</v>
      </c>
      <c r="Z20" s="49">
        <f t="shared" si="8"/>
        <v>4.6024870399999998</v>
      </c>
      <c r="AA20" s="48">
        <v>3.9230073242187502</v>
      </c>
      <c r="AB20" s="42">
        <v>3.2083137207031251</v>
      </c>
      <c r="AC20" s="42">
        <v>2.4040544433593749</v>
      </c>
      <c r="AD20" s="49">
        <f t="shared" si="9"/>
        <v>2.5723143615722655</v>
      </c>
      <c r="AE20" s="49">
        <f t="shared" si="10"/>
        <v>1.7780160142826451</v>
      </c>
    </row>
    <row r="21" spans="1:31" x14ac:dyDescent="0.2">
      <c r="A21" s="42">
        <v>3.682924197482047</v>
      </c>
      <c r="B21" s="42">
        <f t="shared" si="0"/>
        <v>2.6855972900390626</v>
      </c>
      <c r="C21" s="42">
        <v>3.0732800292968752</v>
      </c>
      <c r="D21" s="42">
        <v>2.29791455078125</v>
      </c>
      <c r="E21" s="48">
        <v>2.8769866088867184</v>
      </c>
      <c r="F21" s="48">
        <v>2.0478793457031252</v>
      </c>
      <c r="G21" s="48">
        <v>2.4479752172851561</v>
      </c>
      <c r="H21" s="48">
        <v>2.7357533300781247</v>
      </c>
      <c r="I21" s="48">
        <v>3.5866834619140624</v>
      </c>
      <c r="J21" s="48">
        <v>1.7721953283691405</v>
      </c>
      <c r="K21" s="48">
        <v>2.1449643627929684</v>
      </c>
      <c r="L21" s="48">
        <v>1.9239225341796873</v>
      </c>
      <c r="M21" s="43">
        <f t="shared" si="11"/>
        <v>1.569638868</v>
      </c>
      <c r="N21" s="43">
        <f t="shared" si="12"/>
        <v>2.8222964799999994</v>
      </c>
      <c r="O21" s="49">
        <v>2.24234124</v>
      </c>
      <c r="P21" s="49">
        <v>3.3203487999999992</v>
      </c>
      <c r="Q21" s="50">
        <f t="shared" si="1"/>
        <v>2.7813450199999998</v>
      </c>
      <c r="R21" s="48">
        <f t="shared" si="2"/>
        <v>3.3203487999999992</v>
      </c>
      <c r="S21" s="49">
        <v>2.2725374999999999</v>
      </c>
      <c r="T21" s="48">
        <f t="shared" si="3"/>
        <v>3.0732800292968752</v>
      </c>
      <c r="U21" s="48">
        <v>0</v>
      </c>
      <c r="V21" s="49">
        <f t="shared" si="4"/>
        <v>2.9883139199999995</v>
      </c>
      <c r="W21" s="49">
        <f t="shared" si="5"/>
        <v>2.6562790399999994</v>
      </c>
      <c r="X21" s="49">
        <f t="shared" si="6"/>
        <v>2.3242441599999992</v>
      </c>
      <c r="Y21" s="49">
        <f t="shared" si="7"/>
        <v>3.4863662399999997</v>
      </c>
      <c r="Z21" s="49">
        <f t="shared" si="8"/>
        <v>4.427131733333332</v>
      </c>
      <c r="AA21" s="48">
        <v>3.7775474917763159</v>
      </c>
      <c r="AB21" s="42">
        <v>3.0732800292968752</v>
      </c>
      <c r="AC21" s="42">
        <v>2.29791455078125</v>
      </c>
      <c r="AD21" s="49">
        <f t="shared" si="9"/>
        <v>2.4855878906249997</v>
      </c>
      <c r="AE21" s="49">
        <f t="shared" si="10"/>
        <v>1.7180695876288652</v>
      </c>
    </row>
    <row r="22" spans="1:31" x14ac:dyDescent="0.2">
      <c r="A22" s="42">
        <v>3.5287486677911075</v>
      </c>
      <c r="B22" s="42">
        <f t="shared" si="0"/>
        <v>2.5754084472656249</v>
      </c>
      <c r="C22" s="42">
        <v>2.9496552734375001</v>
      </c>
      <c r="D22" s="42">
        <v>2.2011616210937501</v>
      </c>
      <c r="E22" s="48">
        <v>2.7859664599609371</v>
      </c>
      <c r="F22" s="48">
        <v>1.9835898486328125</v>
      </c>
      <c r="G22" s="48">
        <v>2.3585111889648438</v>
      </c>
      <c r="H22" s="48">
        <v>2.6570360302734377</v>
      </c>
      <c r="I22" s="48">
        <v>3.4382298876953126</v>
      </c>
      <c r="J22" s="48">
        <v>1.7116404260253906</v>
      </c>
      <c r="K22" s="48">
        <v>2.076111887207031</v>
      </c>
      <c r="L22" s="48">
        <v>1.8567752551269532</v>
      </c>
      <c r="M22" s="43">
        <f t="shared" si="11"/>
        <v>1.5182412839999997</v>
      </c>
      <c r="N22" s="43">
        <f t="shared" si="12"/>
        <v>2.7200320959999997</v>
      </c>
      <c r="O22" s="49">
        <v>2.1689161199999996</v>
      </c>
      <c r="P22" s="49">
        <v>3.2000377599999998</v>
      </c>
      <c r="Q22" s="50">
        <f t="shared" si="1"/>
        <v>2.6844769399999997</v>
      </c>
      <c r="R22" s="48">
        <f t="shared" si="2"/>
        <v>3.2000377599999998</v>
      </c>
      <c r="S22" s="49">
        <v>2.1991363281249998</v>
      </c>
      <c r="T22" s="48">
        <f t="shared" si="3"/>
        <v>2.9496552734375001</v>
      </c>
      <c r="U22" s="48">
        <v>0</v>
      </c>
      <c r="V22" s="49">
        <f t="shared" si="4"/>
        <v>2.8800339839999998</v>
      </c>
      <c r="W22" s="49">
        <f t="shared" si="5"/>
        <v>2.5600302080000001</v>
      </c>
      <c r="X22" s="49">
        <f t="shared" si="6"/>
        <v>2.2400264319999996</v>
      </c>
      <c r="Y22" s="49">
        <f t="shared" si="7"/>
        <v>3.3600396479999994</v>
      </c>
      <c r="Z22" s="49">
        <f t="shared" si="8"/>
        <v>4.2667170133333334</v>
      </c>
      <c r="AA22" s="48">
        <v>3.6439245733963816</v>
      </c>
      <c r="AB22" s="42">
        <v>2.9496552734375001</v>
      </c>
      <c r="AC22" s="42">
        <v>2.2011616210937501</v>
      </c>
      <c r="AD22" s="49">
        <f t="shared" si="9"/>
        <v>2.4053053588867184</v>
      </c>
      <c r="AE22" s="49">
        <f t="shared" si="10"/>
        <v>1.6625772927405489</v>
      </c>
    </row>
    <row r="23" spans="1:31" x14ac:dyDescent="0.2">
      <c r="A23" s="42">
        <v>3.388655339564997</v>
      </c>
      <c r="B23" s="42">
        <f t="shared" si="0"/>
        <v>2.4743094482421872</v>
      </c>
      <c r="C23" s="42">
        <v>2.8360327148437499</v>
      </c>
      <c r="D23" s="42">
        <v>2.1125861816406251</v>
      </c>
      <c r="E23" s="48">
        <v>2.7020742480468747</v>
      </c>
      <c r="F23" s="48">
        <v>1.924298243408203</v>
      </c>
      <c r="G23" s="48">
        <v>2.2770813940429688</v>
      </c>
      <c r="H23" s="48">
        <v>2.5839499877929688</v>
      </c>
      <c r="I23" s="48">
        <v>3.3047663183593747</v>
      </c>
      <c r="J23" s="48">
        <v>1.6561879699707029</v>
      </c>
      <c r="K23" s="48">
        <v>2.0127265551757811</v>
      </c>
      <c r="L23" s="48">
        <v>1.795400849609375</v>
      </c>
      <c r="M23" s="43">
        <f t="shared" si="11"/>
        <v>1.4688562559999998</v>
      </c>
      <c r="N23" s="43">
        <f t="shared" si="12"/>
        <v>2.6225300239999991</v>
      </c>
      <c r="O23" s="49">
        <v>2.0983660799999999</v>
      </c>
      <c r="P23" s="49">
        <v>3.0853294399999993</v>
      </c>
      <c r="Q23" s="50">
        <f t="shared" si="1"/>
        <v>2.5918477599999994</v>
      </c>
      <c r="R23" s="48">
        <f t="shared" si="2"/>
        <v>3.0853294399999993</v>
      </c>
      <c r="S23" s="49">
        <v>2.130969140625</v>
      </c>
      <c r="T23" s="48">
        <f t="shared" si="3"/>
        <v>2.8360327148437499</v>
      </c>
      <c r="U23" s="48">
        <v>0</v>
      </c>
      <c r="V23" s="49">
        <f t="shared" si="4"/>
        <v>2.7767964959999993</v>
      </c>
      <c r="W23" s="49">
        <f t="shared" si="5"/>
        <v>2.4682635519999998</v>
      </c>
      <c r="X23" s="49">
        <f t="shared" si="6"/>
        <v>2.1597306079999994</v>
      </c>
      <c r="Y23" s="49">
        <f t="shared" si="7"/>
        <v>3.2395959119999995</v>
      </c>
      <c r="Z23" s="49">
        <f t="shared" si="8"/>
        <v>4.1137725866666655</v>
      </c>
      <c r="AA23" s="48">
        <v>3.5206970728824012</v>
      </c>
      <c r="AB23" s="42">
        <v>2.8360327148437499</v>
      </c>
      <c r="AC23" s="42">
        <v>2.1125861816406251</v>
      </c>
      <c r="AD23" s="49">
        <f t="shared" si="9"/>
        <v>2.3307474975585936</v>
      </c>
      <c r="AE23" s="49">
        <f t="shared" si="10"/>
        <v>1.6110419619845353</v>
      </c>
    </row>
    <row r="24" spans="1:31" x14ac:dyDescent="0.2">
      <c r="A24" s="42">
        <v>3.2607293126348669</v>
      </c>
      <c r="B24" s="42">
        <f t="shared" si="0"/>
        <v>2.3812044677734372</v>
      </c>
      <c r="C24" s="42">
        <v>2.7312292480468749</v>
      </c>
      <c r="D24" s="42">
        <v>2.0311796874999999</v>
      </c>
      <c r="E24" s="48">
        <v>2.6244500927734373</v>
      </c>
      <c r="F24" s="48">
        <v>1.8694052661132812</v>
      </c>
      <c r="G24" s="48">
        <v>2.2025806103515624</v>
      </c>
      <c r="H24" s="48">
        <v>2.5158714282226562</v>
      </c>
      <c r="I24" s="48">
        <v>3.183990187988281</v>
      </c>
      <c r="J24" s="48">
        <v>1.6051774792480469</v>
      </c>
      <c r="K24" s="48">
        <v>1.9541395971679687</v>
      </c>
      <c r="L24" s="48">
        <v>1.739037479248047</v>
      </c>
      <c r="M24" s="43">
        <f t="shared" si="11"/>
        <v>1.4231867159999998</v>
      </c>
      <c r="N24" s="43">
        <f t="shared" si="12"/>
        <v>2.5330486879999996</v>
      </c>
      <c r="O24" s="49">
        <v>2.0331238799999998</v>
      </c>
      <c r="P24" s="49">
        <v>2.9800572799999996</v>
      </c>
      <c r="Q24" s="50">
        <f t="shared" si="1"/>
        <v>2.5065905799999997</v>
      </c>
      <c r="R24" s="48">
        <f t="shared" si="2"/>
        <v>2.9800572799999996</v>
      </c>
      <c r="S24" s="49">
        <v>2.0674742187500001</v>
      </c>
      <c r="T24" s="48">
        <f t="shared" si="3"/>
        <v>2.7312292480468749</v>
      </c>
      <c r="U24" s="48">
        <v>0</v>
      </c>
      <c r="V24" s="49">
        <f t="shared" si="4"/>
        <v>2.6820515519999999</v>
      </c>
      <c r="W24" s="49">
        <f t="shared" si="5"/>
        <v>2.3840458239999998</v>
      </c>
      <c r="X24" s="49">
        <f t="shared" si="6"/>
        <v>2.0860400959999996</v>
      </c>
      <c r="Y24" s="49">
        <f t="shared" si="7"/>
        <v>3.1290601439999999</v>
      </c>
      <c r="Z24" s="49">
        <f t="shared" si="8"/>
        <v>3.9734097066666658</v>
      </c>
      <c r="AA24" s="48">
        <v>3.4066522024054278</v>
      </c>
      <c r="AB24" s="42">
        <v>2.7312292480468749</v>
      </c>
      <c r="AC24" s="42">
        <v>2.0311796874999999</v>
      </c>
      <c r="AD24" s="49">
        <f t="shared" si="9"/>
        <v>2.2612999267578129</v>
      </c>
      <c r="AE24" s="49">
        <f t="shared" si="10"/>
        <v>1.5630389282646042</v>
      </c>
    </row>
    <row r="25" spans="1:31" x14ac:dyDescent="0.2">
      <c r="A25" s="42">
        <v>3.1433935914794127</v>
      </c>
      <c r="B25" s="42">
        <f t="shared" si="0"/>
        <v>2.295168029785156</v>
      </c>
      <c r="C25" s="42">
        <v>2.6342421874999999</v>
      </c>
      <c r="D25" s="42">
        <v>1.9560938720703125</v>
      </c>
      <c r="E25" s="48">
        <v>2.5523700463867187</v>
      </c>
      <c r="F25" s="48">
        <v>1.8184067346191406</v>
      </c>
      <c r="G25" s="48">
        <v>2.1341039624023437</v>
      </c>
      <c r="H25" s="48">
        <v>2.4522684619140627</v>
      </c>
      <c r="I25" s="48">
        <v>3.0740597753906251</v>
      </c>
      <c r="J25" s="48">
        <v>1.5580610791015626</v>
      </c>
      <c r="K25" s="48">
        <v>1.8997901135253907</v>
      </c>
      <c r="L25" s="48">
        <v>1.6870558044433592</v>
      </c>
      <c r="M25" s="43">
        <f t="shared" si="11"/>
        <v>1.3806134159999999</v>
      </c>
      <c r="N25" s="43">
        <f t="shared" si="12"/>
        <v>2.4500841999999996</v>
      </c>
      <c r="O25" s="49">
        <v>1.97230488</v>
      </c>
      <c r="P25" s="49">
        <v>2.8824519999999998</v>
      </c>
      <c r="Q25" s="50">
        <f t="shared" si="1"/>
        <v>2.42737844</v>
      </c>
      <c r="R25" s="48">
        <f t="shared" si="2"/>
        <v>2.8824519999999998</v>
      </c>
      <c r="S25" s="49">
        <v>2.0081691406249997</v>
      </c>
      <c r="T25" s="48">
        <f t="shared" si="3"/>
        <v>2.6342421874999999</v>
      </c>
      <c r="U25" s="48">
        <v>0</v>
      </c>
      <c r="V25" s="49">
        <f t="shared" si="4"/>
        <v>2.5942067999999998</v>
      </c>
      <c r="W25" s="49">
        <f t="shared" si="5"/>
        <v>2.3059615999999998</v>
      </c>
      <c r="X25" s="49">
        <f t="shared" si="6"/>
        <v>2.0177163999999999</v>
      </c>
      <c r="Y25" s="49">
        <f t="shared" si="7"/>
        <v>3.0265746</v>
      </c>
      <c r="Z25" s="49">
        <f t="shared" si="8"/>
        <v>3.8432693333333328</v>
      </c>
      <c r="AA25" s="48">
        <v>3.3007619757401314</v>
      </c>
      <c r="AB25" s="42">
        <v>2.6342421874999999</v>
      </c>
      <c r="AC25" s="42">
        <v>1.9560938720703125</v>
      </c>
      <c r="AD25" s="49">
        <f t="shared" si="9"/>
        <v>2.1964349975585935</v>
      </c>
      <c r="AE25" s="49">
        <f t="shared" si="10"/>
        <v>1.5182034740120265</v>
      </c>
    </row>
    <row r="26" spans="1:31" x14ac:dyDescent="0.2">
      <c r="A26" s="42">
        <v>3.0353369983469167</v>
      </c>
      <c r="B26" s="42">
        <f t="shared" si="0"/>
        <v>2.2154132690429691</v>
      </c>
      <c r="C26" s="42">
        <v>2.5442165527343752</v>
      </c>
      <c r="D26" s="42">
        <v>1.8866099853515625</v>
      </c>
      <c r="E26" s="48">
        <v>2.4852214648437498</v>
      </c>
      <c r="F26" s="48">
        <v>1.7708748400878906</v>
      </c>
      <c r="G26" s="48">
        <v>2.0709014526367184</v>
      </c>
      <c r="H26" s="48">
        <v>2.3926845068359373</v>
      </c>
      <c r="I26" s="48">
        <v>2.97348384765625</v>
      </c>
      <c r="J26" s="48">
        <v>1.5143799377441407</v>
      </c>
      <c r="K26" s="48">
        <v>1.8492042346191406</v>
      </c>
      <c r="L26" s="48">
        <v>1.6389304479980469</v>
      </c>
      <c r="M26" s="43">
        <f t="shared" si="11"/>
        <v>1.340826732</v>
      </c>
      <c r="N26" s="43">
        <f t="shared" si="12"/>
        <v>2.3731352640000001</v>
      </c>
      <c r="O26" s="49">
        <v>1.9154667600000002</v>
      </c>
      <c r="P26" s="49">
        <v>2.7919238399999999</v>
      </c>
      <c r="Q26" s="50">
        <f t="shared" si="1"/>
        <v>2.3536953</v>
      </c>
      <c r="R26" s="48">
        <f t="shared" si="2"/>
        <v>2.7919238399999999</v>
      </c>
      <c r="S26" s="49">
        <v>1.9526365234375</v>
      </c>
      <c r="T26" s="48">
        <f t="shared" si="3"/>
        <v>2.5442165527343752</v>
      </c>
      <c r="U26" s="48">
        <v>0</v>
      </c>
      <c r="V26" s="49">
        <f t="shared" si="4"/>
        <v>2.512731456</v>
      </c>
      <c r="W26" s="49">
        <f t="shared" si="5"/>
        <v>2.2335390720000001</v>
      </c>
      <c r="X26" s="49">
        <f t="shared" si="6"/>
        <v>1.9543466879999998</v>
      </c>
      <c r="Y26" s="49">
        <f t="shared" si="7"/>
        <v>2.9315200319999999</v>
      </c>
      <c r="Z26" s="49">
        <f t="shared" si="8"/>
        <v>3.7225651199999996</v>
      </c>
      <c r="AA26" s="48">
        <v>3.2021493498149671</v>
      </c>
      <c r="AB26" s="42">
        <v>2.5442165527343752</v>
      </c>
      <c r="AC26" s="42">
        <v>1.8866099853515625</v>
      </c>
      <c r="AD26" s="49">
        <f t="shared" si="9"/>
        <v>2.1356961975097657</v>
      </c>
      <c r="AE26" s="49">
        <f t="shared" si="10"/>
        <v>1.4762200520833326</v>
      </c>
    </row>
    <row r="27" spans="1:31" x14ac:dyDescent="0.2">
      <c r="A27" s="42">
        <v>2.9354598963989558</v>
      </c>
      <c r="B27" s="42">
        <f t="shared" si="0"/>
        <v>2.1412668457031252</v>
      </c>
      <c r="C27" s="42">
        <v>2.460418701171875</v>
      </c>
      <c r="D27" s="42">
        <v>1.822114990234375</v>
      </c>
      <c r="E27" s="48">
        <v>2.422481457519531</v>
      </c>
      <c r="F27" s="48">
        <v>1.7264442932128905</v>
      </c>
      <c r="G27" s="48">
        <v>2.0123464648437497</v>
      </c>
      <c r="H27" s="48">
        <v>2.3367240795898434</v>
      </c>
      <c r="I27" s="48">
        <v>2.881040432128906</v>
      </c>
      <c r="J27" s="48">
        <v>1.4737467419433594</v>
      </c>
      <c r="K27" s="48">
        <v>1.8019779516601562</v>
      </c>
      <c r="L27" s="48">
        <v>1.5942193920898438</v>
      </c>
      <c r="M27" s="43">
        <f t="shared" si="11"/>
        <v>1.3028977919999998</v>
      </c>
      <c r="N27" s="43">
        <f t="shared" si="12"/>
        <v>2.3004473440000002</v>
      </c>
      <c r="O27" s="49">
        <v>1.8612825599999998</v>
      </c>
      <c r="P27" s="49">
        <v>2.7064086400000003</v>
      </c>
      <c r="Q27" s="50">
        <f t="shared" si="1"/>
        <v>2.2838456000000003</v>
      </c>
      <c r="R27" s="48">
        <f t="shared" si="2"/>
        <v>2.7064086400000003</v>
      </c>
      <c r="S27" s="49">
        <v>1.9005138671874999</v>
      </c>
      <c r="T27" s="48">
        <f t="shared" si="3"/>
        <v>2.460418701171875</v>
      </c>
      <c r="U27" s="48">
        <v>0</v>
      </c>
      <c r="V27" s="49">
        <f t="shared" si="4"/>
        <v>2.4357677760000005</v>
      </c>
      <c r="W27" s="49">
        <f t="shared" si="5"/>
        <v>2.1651269120000003</v>
      </c>
      <c r="X27" s="49">
        <f t="shared" si="6"/>
        <v>1.8944860480000001</v>
      </c>
      <c r="Y27" s="49">
        <f t="shared" si="7"/>
        <v>2.8417290720000006</v>
      </c>
      <c r="Z27" s="49">
        <f t="shared" si="8"/>
        <v>3.608544853333334</v>
      </c>
      <c r="AA27" s="48">
        <v>3.1100602641858552</v>
      </c>
      <c r="AB27" s="42">
        <v>2.460418701171875</v>
      </c>
      <c r="AC27" s="42">
        <v>1.822114990234375</v>
      </c>
      <c r="AD27" s="49">
        <f t="shared" si="9"/>
        <v>2.0786870422363282</v>
      </c>
      <c r="AE27" s="49">
        <f t="shared" si="10"/>
        <v>1.4368146074957038</v>
      </c>
    </row>
    <row r="28" spans="1:31" x14ac:dyDescent="0.2">
      <c r="A28" s="42">
        <v>2.842832771137255</v>
      </c>
      <c r="B28" s="42">
        <f t="shared" si="0"/>
        <v>2.0721488037109372</v>
      </c>
      <c r="C28" s="42">
        <v>2.3822148437499999</v>
      </c>
      <c r="D28" s="42">
        <v>1.762082763671875</v>
      </c>
      <c r="E28" s="48">
        <v>2.3637000732421876</v>
      </c>
      <c r="F28" s="48">
        <v>1.6848007202148436</v>
      </c>
      <c r="G28" s="48">
        <v>1.9579106616210935</v>
      </c>
      <c r="H28" s="48">
        <v>2.2840445068359378</v>
      </c>
      <c r="I28" s="48">
        <v>2.7957169018554686</v>
      </c>
      <c r="J28" s="48">
        <v>1.435832080078125</v>
      </c>
      <c r="K28" s="48">
        <v>1.7577649206542969</v>
      </c>
      <c r="L28" s="48">
        <v>1.5525476379394532</v>
      </c>
      <c r="M28" s="43">
        <f t="shared" si="11"/>
        <v>1.2680650920000001</v>
      </c>
      <c r="N28" s="43">
        <f t="shared" si="12"/>
        <v>2.2335243279999997</v>
      </c>
      <c r="O28" s="49">
        <v>1.8115215600000001</v>
      </c>
      <c r="P28" s="49">
        <v>2.6276756799999998</v>
      </c>
      <c r="Q28" s="50">
        <f t="shared" si="1"/>
        <v>2.2195986200000002</v>
      </c>
      <c r="R28" s="48">
        <f t="shared" si="2"/>
        <v>2.6276756799999998</v>
      </c>
      <c r="S28" s="49">
        <v>1.8514841796875001</v>
      </c>
      <c r="T28" s="48">
        <f t="shared" si="3"/>
        <v>2.3822148437499999</v>
      </c>
      <c r="U28" s="48">
        <v>0</v>
      </c>
      <c r="V28" s="49">
        <f t="shared" si="4"/>
        <v>2.3649081119999997</v>
      </c>
      <c r="W28" s="49">
        <f t="shared" si="5"/>
        <v>2.1021405440000001</v>
      </c>
      <c r="X28" s="49">
        <f t="shared" si="6"/>
        <v>1.8393729759999997</v>
      </c>
      <c r="Y28" s="49">
        <f t="shared" si="7"/>
        <v>2.7590594639999995</v>
      </c>
      <c r="Z28" s="49">
        <f t="shared" si="8"/>
        <v>3.5035675733333331</v>
      </c>
      <c r="AA28" s="48">
        <v>3.0238435444078946</v>
      </c>
      <c r="AB28" s="42">
        <v>2.3822148437499999</v>
      </c>
      <c r="AC28" s="42">
        <v>1.762082763671875</v>
      </c>
      <c r="AD28" s="49">
        <f t="shared" si="9"/>
        <v>2.0250608215332031</v>
      </c>
      <c r="AE28" s="49">
        <f t="shared" si="10"/>
        <v>1.3997474897981095</v>
      </c>
    </row>
    <row r="29" spans="1:31" x14ac:dyDescent="0.2">
      <c r="A29" s="42">
        <v>2.7566642363973077</v>
      </c>
      <c r="B29" s="42">
        <f t="shared" si="0"/>
        <v>2.0075572509765625</v>
      </c>
      <c r="C29" s="42">
        <v>2.3090551757812499</v>
      </c>
      <c r="D29" s="42">
        <v>1.7060593261718751</v>
      </c>
      <c r="E29" s="48">
        <v>2.3084894067382815</v>
      </c>
      <c r="F29" s="48">
        <v>1.6456721374511718</v>
      </c>
      <c r="G29" s="48">
        <v>1.9071455126953123</v>
      </c>
      <c r="H29" s="48">
        <v>2.2343457421874997</v>
      </c>
      <c r="I29" s="48">
        <v>2.7166675854492186</v>
      </c>
      <c r="J29" s="48">
        <v>1.4003536669921874</v>
      </c>
      <c r="K29" s="48">
        <v>1.7162662792968748</v>
      </c>
      <c r="L29" s="48">
        <v>1.5135948913574218</v>
      </c>
      <c r="M29" s="43">
        <f t="shared" si="11"/>
        <v>1.2352449479999998</v>
      </c>
      <c r="N29" s="43">
        <f t="shared" si="12"/>
        <v>2.1711129759999999</v>
      </c>
      <c r="O29" s="49">
        <v>1.7646356399999998</v>
      </c>
      <c r="P29" s="49">
        <v>2.5542505599999998</v>
      </c>
      <c r="Q29" s="50">
        <f t="shared" si="1"/>
        <v>2.1594430999999998</v>
      </c>
      <c r="R29" s="48">
        <f t="shared" si="2"/>
        <v>2.5542505599999998</v>
      </c>
      <c r="S29" s="49">
        <v>1.8052697265625</v>
      </c>
      <c r="T29" s="48">
        <f t="shared" si="3"/>
        <v>2.3090551757812499</v>
      </c>
      <c r="U29" s="48">
        <v>0</v>
      </c>
      <c r="V29" s="49">
        <f t="shared" si="4"/>
        <v>2.2988255039999999</v>
      </c>
      <c r="W29" s="49">
        <f t="shared" si="5"/>
        <v>2.0434004479999999</v>
      </c>
      <c r="X29" s="49">
        <f t="shared" si="6"/>
        <v>1.7879753919999997</v>
      </c>
      <c r="Y29" s="49">
        <f t="shared" si="7"/>
        <v>2.6819630879999998</v>
      </c>
      <c r="Z29" s="49">
        <f t="shared" si="8"/>
        <v>3.4056674133333331</v>
      </c>
      <c r="AA29" s="48">
        <v>2.9429336451480261</v>
      </c>
      <c r="AB29" s="42">
        <v>2.3090551757812499</v>
      </c>
      <c r="AC29" s="42">
        <v>1.7060593261718751</v>
      </c>
      <c r="AD29" s="49">
        <f t="shared" si="9"/>
        <v>1.9745137634277343</v>
      </c>
      <c r="AE29" s="49">
        <f t="shared" si="10"/>
        <v>1.3648087279853944</v>
      </c>
    </row>
    <row r="30" spans="1:31" x14ac:dyDescent="0.2">
      <c r="A30" s="42">
        <v>2.676276043804799</v>
      </c>
      <c r="B30" s="42">
        <f t="shared" si="0"/>
        <v>1.9470551147460937</v>
      </c>
      <c r="C30" s="42">
        <v>2.2404599609375002</v>
      </c>
      <c r="D30" s="42">
        <v>1.6536502685546874</v>
      </c>
      <c r="E30" s="48">
        <v>2.256511047363281</v>
      </c>
      <c r="F30" s="48">
        <v>1.6088219653320313</v>
      </c>
      <c r="G30" s="48">
        <v>1.8596667834472655</v>
      </c>
      <c r="H30" s="48">
        <v>2.1873642089843752</v>
      </c>
      <c r="I30" s="48">
        <v>2.6431794287109374</v>
      </c>
      <c r="J30" s="48">
        <v>1.367068173828125</v>
      </c>
      <c r="K30" s="48">
        <v>1.6772227136230469</v>
      </c>
      <c r="L30" s="48">
        <v>1.4770853796386718</v>
      </c>
      <c r="M30" s="43">
        <f t="shared" si="11"/>
        <v>1.2042825480000001</v>
      </c>
      <c r="N30" s="43">
        <f t="shared" si="12"/>
        <v>2.1127119919999999</v>
      </c>
      <c r="O30" s="49">
        <v>1.7204036400000002</v>
      </c>
      <c r="P30" s="49">
        <v>2.4855435200000002</v>
      </c>
      <c r="Q30" s="50">
        <f t="shared" si="1"/>
        <v>2.1029735800000005</v>
      </c>
      <c r="R30" s="48">
        <f t="shared" si="2"/>
        <v>2.4855435200000002</v>
      </c>
      <c r="S30" s="49">
        <v>1.7616251953125002</v>
      </c>
      <c r="T30" s="48">
        <f t="shared" si="3"/>
        <v>2.2404599609375002</v>
      </c>
      <c r="U30" s="48">
        <v>0</v>
      </c>
      <c r="V30" s="49">
        <f t="shared" si="4"/>
        <v>2.2369891680000005</v>
      </c>
      <c r="W30" s="49">
        <f t="shared" si="5"/>
        <v>1.9884348160000003</v>
      </c>
      <c r="X30" s="49">
        <f t="shared" si="6"/>
        <v>1.7398804640000001</v>
      </c>
      <c r="Y30" s="49">
        <f t="shared" si="7"/>
        <v>2.6098206960000008</v>
      </c>
      <c r="Z30" s="49">
        <f t="shared" si="8"/>
        <v>3.3140580266666673</v>
      </c>
      <c r="AA30" s="48">
        <v>2.8668362330386512</v>
      </c>
      <c r="AB30" s="42">
        <v>2.2404599609375002</v>
      </c>
      <c r="AC30" s="42">
        <v>1.6536502685546874</v>
      </c>
      <c r="AD30" s="49">
        <f t="shared" si="9"/>
        <v>1.926777557373047</v>
      </c>
      <c r="AE30" s="49">
        <f t="shared" si="10"/>
        <v>1.3318128624355665</v>
      </c>
    </row>
    <row r="31" spans="1:31" x14ac:dyDescent="0.2">
      <c r="A31" s="42">
        <v>2.6010833624342049</v>
      </c>
      <c r="B31" s="42">
        <f t="shared" si="0"/>
        <v>1.8902603759765626</v>
      </c>
      <c r="C31" s="42">
        <v>2.1760087890625002</v>
      </c>
      <c r="D31" s="42">
        <v>1.604511962890625</v>
      </c>
      <c r="E31" s="48">
        <v>2.2074703955078121</v>
      </c>
      <c r="F31" s="48">
        <v>1.5740432263183592</v>
      </c>
      <c r="G31" s="48">
        <v>1.8151439965820313</v>
      </c>
      <c r="H31" s="48">
        <v>2.1428678271484376</v>
      </c>
      <c r="I31" s="48">
        <v>2.5746464184570312</v>
      </c>
      <c r="J31" s="48">
        <v>1.3357647155761718</v>
      </c>
      <c r="K31" s="48">
        <v>1.6404075903320312</v>
      </c>
      <c r="L31" s="48">
        <v>1.4427808654785157</v>
      </c>
      <c r="M31" s="43">
        <f t="shared" si="11"/>
        <v>1.1751778919999998</v>
      </c>
      <c r="N31" s="43">
        <f t="shared" si="12"/>
        <v>2.0575694319999998</v>
      </c>
      <c r="O31" s="49">
        <v>1.6788255599999999</v>
      </c>
      <c r="P31" s="49">
        <v>2.4206699199999999</v>
      </c>
      <c r="Q31" s="50">
        <f t="shared" si="1"/>
        <v>2.0497477399999999</v>
      </c>
      <c r="R31" s="48">
        <f t="shared" si="2"/>
        <v>2.4206699199999999</v>
      </c>
      <c r="S31" s="49">
        <v>1.7203337890625001</v>
      </c>
      <c r="T31" s="48">
        <f t="shared" si="3"/>
        <v>2.1760087890625002</v>
      </c>
      <c r="U31" s="48">
        <v>0</v>
      </c>
      <c r="V31" s="49">
        <f t="shared" si="4"/>
        <v>2.1786029280000001</v>
      </c>
      <c r="W31" s="49">
        <f t="shared" si="5"/>
        <v>1.9365359360000001</v>
      </c>
      <c r="X31" s="49">
        <f t="shared" si="6"/>
        <v>1.6944689439999998</v>
      </c>
      <c r="Y31" s="49">
        <f t="shared" si="7"/>
        <v>2.5417034159999998</v>
      </c>
      <c r="Z31" s="49">
        <f t="shared" si="8"/>
        <v>3.2275598933333334</v>
      </c>
      <c r="AA31" s="48">
        <v>2.7951177014802631</v>
      </c>
      <c r="AB31" s="42">
        <v>2.1760087890625002</v>
      </c>
      <c r="AC31" s="42">
        <v>1.604511962890625</v>
      </c>
      <c r="AD31" s="49">
        <f t="shared" si="9"/>
        <v>1.8816150817871096</v>
      </c>
      <c r="AE31" s="49">
        <f t="shared" si="10"/>
        <v>1.3005959917310992</v>
      </c>
    </row>
    <row r="32" spans="1:31" x14ac:dyDescent="0.2">
      <c r="A32" s="42">
        <v>2.5305790704289683</v>
      </c>
      <c r="B32" s="42">
        <f t="shared" si="0"/>
        <v>1.8368377685546875</v>
      </c>
      <c r="C32" s="42">
        <v>2.115332275390625</v>
      </c>
      <c r="D32" s="42">
        <v>1.55834326171875</v>
      </c>
      <c r="E32" s="48">
        <v>2.1611081372070311</v>
      </c>
      <c r="F32" s="48">
        <v>1.5411541638183592</v>
      </c>
      <c r="G32" s="48">
        <v>1.773290841064453</v>
      </c>
      <c r="H32" s="48">
        <v>2.1006510400390628</v>
      </c>
      <c r="I32" s="48">
        <v>2.5105501635742189</v>
      </c>
      <c r="J32" s="48">
        <v>1.3062592858886719</v>
      </c>
      <c r="K32" s="48">
        <v>1.6056224572753905</v>
      </c>
      <c r="L32" s="48">
        <v>1.4104738977050779</v>
      </c>
      <c r="M32" s="43">
        <f t="shared" si="11"/>
        <v>1.1470021079999997</v>
      </c>
      <c r="N32" s="43">
        <f t="shared" si="12"/>
        <v>2.0049333520000001</v>
      </c>
      <c r="O32" s="49">
        <v>1.6385744399999997</v>
      </c>
      <c r="P32" s="49">
        <v>2.35874512</v>
      </c>
      <c r="Q32" s="50">
        <f t="shared" si="1"/>
        <v>1.9986597799999999</v>
      </c>
      <c r="R32" s="48">
        <f t="shared" si="2"/>
        <v>2.35874512</v>
      </c>
      <c r="S32" s="49">
        <v>1.6812029296875002</v>
      </c>
      <c r="T32" s="48">
        <f t="shared" si="3"/>
        <v>2.115332275390625</v>
      </c>
      <c r="U32" s="48">
        <v>0</v>
      </c>
      <c r="V32" s="49">
        <f t="shared" si="4"/>
        <v>2.1228706079999999</v>
      </c>
      <c r="W32" s="49">
        <f t="shared" si="5"/>
        <v>1.8869960960000001</v>
      </c>
      <c r="X32" s="49">
        <f t="shared" si="6"/>
        <v>1.651121584</v>
      </c>
      <c r="Y32" s="49">
        <f t="shared" si="7"/>
        <v>2.4766823759999999</v>
      </c>
      <c r="Z32" s="49">
        <f t="shared" si="8"/>
        <v>3.1449934933333332</v>
      </c>
      <c r="AA32" s="48">
        <v>2.7273962145353616</v>
      </c>
      <c r="AB32" s="42">
        <v>2.115332275390625</v>
      </c>
      <c r="AC32" s="42">
        <v>1.55834326171875</v>
      </c>
      <c r="AD32" s="49">
        <f t="shared" si="9"/>
        <v>1.8388157043457034</v>
      </c>
      <c r="AE32" s="49">
        <f t="shared" si="10"/>
        <v>1.2710125241623706</v>
      </c>
    </row>
    <row r="33" spans="1:31" x14ac:dyDescent="0.2">
      <c r="A33" s="42">
        <v>2.4643211334121005</v>
      </c>
      <c r="B33" s="42">
        <f t="shared" si="0"/>
        <v>1.7864910888671877</v>
      </c>
      <c r="C33" s="42">
        <v>2.058103271484375</v>
      </c>
      <c r="D33" s="42">
        <v>1.5148789062500001</v>
      </c>
      <c r="E33" s="48">
        <v>2.1171952709960937</v>
      </c>
      <c r="F33" s="48">
        <v>1.5099943347167968</v>
      </c>
      <c r="G33" s="48">
        <v>1.7338578308105468</v>
      </c>
      <c r="H33" s="48">
        <v>2.0605310253906248</v>
      </c>
      <c r="I33" s="48">
        <v>2.4504445019531249</v>
      </c>
      <c r="J33" s="48">
        <v>1.278390849609375</v>
      </c>
      <c r="K33" s="48">
        <v>1.5726925439453125</v>
      </c>
      <c r="L33" s="48">
        <v>1.3799829565429687</v>
      </c>
      <c r="M33" s="43">
        <f t="shared" si="11"/>
        <v>1.121767752</v>
      </c>
      <c r="N33" s="43">
        <f t="shared" si="12"/>
        <v>1.9575608799999997</v>
      </c>
      <c r="O33" s="49">
        <v>1.60252536</v>
      </c>
      <c r="P33" s="49">
        <v>2.3030127999999999</v>
      </c>
      <c r="Q33" s="50">
        <f t="shared" si="1"/>
        <v>1.9527690799999999</v>
      </c>
      <c r="R33" s="48">
        <f t="shared" si="2"/>
        <v>2.3030127999999999</v>
      </c>
      <c r="S33" s="49">
        <v>1.644060546875</v>
      </c>
      <c r="T33" s="48">
        <f t="shared" si="3"/>
        <v>2.058103271484375</v>
      </c>
      <c r="U33" s="48">
        <v>0</v>
      </c>
      <c r="V33" s="49">
        <f t="shared" si="4"/>
        <v>2.0727115199999999</v>
      </c>
      <c r="W33" s="49">
        <f t="shared" si="5"/>
        <v>1.84241024</v>
      </c>
      <c r="X33" s="49">
        <f t="shared" si="6"/>
        <v>1.6121089599999998</v>
      </c>
      <c r="Y33" s="49">
        <f t="shared" si="7"/>
        <v>2.4181634399999998</v>
      </c>
      <c r="Z33" s="49">
        <f t="shared" si="8"/>
        <v>3.070683733333333</v>
      </c>
      <c r="AA33" s="48">
        <v>2.663333624588816</v>
      </c>
      <c r="AB33" s="42">
        <v>2.058103271484375</v>
      </c>
      <c r="AC33" s="42">
        <v>1.5148789062500001</v>
      </c>
      <c r="AD33" s="49">
        <f t="shared" si="9"/>
        <v>1.7981912231445314</v>
      </c>
      <c r="AE33" s="49">
        <f t="shared" si="10"/>
        <v>1.2429323722079033</v>
      </c>
    </row>
    <row r="34" spans="1:31" x14ac:dyDescent="0.2">
      <c r="A34" s="42">
        <v>2.4019223813456776</v>
      </c>
      <c r="B34" s="42">
        <f t="shared" si="0"/>
        <v>1.7389584960937499</v>
      </c>
      <c r="C34" s="42">
        <v>2.0040321044921874</v>
      </c>
      <c r="D34" s="42">
        <v>1.4738848876953126</v>
      </c>
      <c r="E34" s="48">
        <v>2.0755297924804688</v>
      </c>
      <c r="F34" s="48">
        <v>1.4804211755371095</v>
      </c>
      <c r="G34" s="48">
        <v>1.696626739501953</v>
      </c>
      <c r="H34" s="48">
        <v>2.0223441430664062</v>
      </c>
      <c r="I34" s="48">
        <v>2.3939427124023438</v>
      </c>
      <c r="J34" s="48">
        <v>1.2520173168945312</v>
      </c>
      <c r="K34" s="48">
        <v>1.5414628540039061</v>
      </c>
      <c r="L34" s="48">
        <v>1.3511487829589843</v>
      </c>
      <c r="M34" s="43">
        <f t="shared" si="11"/>
        <v>1.09761708</v>
      </c>
      <c r="N34" s="43">
        <f t="shared" si="12"/>
        <v>1.9126948880000001</v>
      </c>
      <c r="O34" s="49">
        <v>1.5680244000000001</v>
      </c>
      <c r="P34" s="49">
        <v>2.2502292800000001</v>
      </c>
      <c r="Q34" s="50">
        <f t="shared" si="1"/>
        <v>1.9091268400000001</v>
      </c>
      <c r="R34" s="48">
        <f t="shared" si="2"/>
        <v>2.2502292800000001</v>
      </c>
      <c r="S34" s="49">
        <v>1.6087529296875003</v>
      </c>
      <c r="T34" s="48">
        <f t="shared" si="3"/>
        <v>2.0040321044921874</v>
      </c>
      <c r="U34" s="48">
        <v>0</v>
      </c>
      <c r="V34" s="49">
        <f t="shared" si="4"/>
        <v>2.0252063520000001</v>
      </c>
      <c r="W34" s="49">
        <f t="shared" si="5"/>
        <v>1.8001834240000001</v>
      </c>
      <c r="X34" s="49">
        <f t="shared" si="6"/>
        <v>1.5751604960000001</v>
      </c>
      <c r="Y34" s="49">
        <f t="shared" si="7"/>
        <v>2.3627407439999999</v>
      </c>
      <c r="Z34" s="49">
        <f t="shared" si="8"/>
        <v>3.000305706666667</v>
      </c>
      <c r="AA34" s="48">
        <v>2.6026297928659541</v>
      </c>
      <c r="AB34" s="42">
        <v>2.0040321044921874</v>
      </c>
      <c r="AC34" s="42">
        <v>1.4738848876953126</v>
      </c>
      <c r="AD34" s="49">
        <f t="shared" si="9"/>
        <v>1.7595735168457034</v>
      </c>
      <c r="AE34" s="49">
        <f t="shared" si="10"/>
        <v>1.2162393282860822</v>
      </c>
    </row>
    <row r="35" spans="1:31" x14ac:dyDescent="0.2">
      <c r="A35" s="42">
        <v>2.3430421660631544</v>
      </c>
      <c r="B35" s="42">
        <f t="shared" si="0"/>
        <v>1.6940068359375</v>
      </c>
      <c r="C35" s="42">
        <v>1.9528604736328126</v>
      </c>
      <c r="D35" s="42">
        <v>1.4351531982421875</v>
      </c>
      <c r="E35" s="48">
        <v>2.0359312475585938</v>
      </c>
      <c r="F35" s="48">
        <v>1.4523084631347656</v>
      </c>
      <c r="G35" s="48">
        <v>1.6614053906249999</v>
      </c>
      <c r="H35" s="48">
        <v>1.9859445141601562</v>
      </c>
      <c r="I35" s="48">
        <v>2.3407080419921873</v>
      </c>
      <c r="J35" s="48">
        <v>1.2270134118652343</v>
      </c>
      <c r="K35" s="48">
        <v>1.51179615234375</v>
      </c>
      <c r="L35" s="48">
        <v>1.3238304711914062</v>
      </c>
      <c r="M35" s="43">
        <f t="shared" si="11"/>
        <v>1.0739308440000002</v>
      </c>
      <c r="N35" s="43">
        <f t="shared" si="12"/>
        <v>1.8685808399999997</v>
      </c>
      <c r="O35" s="49">
        <v>1.5341869200000002</v>
      </c>
      <c r="P35" s="49">
        <v>2.1983303999999997</v>
      </c>
      <c r="Q35" s="50">
        <f t="shared" si="1"/>
        <v>1.86625866</v>
      </c>
      <c r="R35" s="48">
        <f t="shared" si="2"/>
        <v>2.1983303999999997</v>
      </c>
      <c r="S35" s="49">
        <v>1.57514208984375</v>
      </c>
      <c r="T35" s="48">
        <f t="shared" si="3"/>
        <v>1.9528604736328126</v>
      </c>
      <c r="U35" s="48">
        <v>0</v>
      </c>
      <c r="V35" s="49">
        <f t="shared" si="4"/>
        <v>1.9784973599999998</v>
      </c>
      <c r="W35" s="49">
        <f t="shared" si="5"/>
        <v>1.7586643199999998</v>
      </c>
      <c r="X35" s="49">
        <f t="shared" si="6"/>
        <v>1.5388312799999997</v>
      </c>
      <c r="Y35" s="49">
        <f t="shared" si="7"/>
        <v>2.3082469199999998</v>
      </c>
      <c r="Z35" s="49">
        <f t="shared" si="8"/>
        <v>2.9311071999999996</v>
      </c>
      <c r="AA35" s="48">
        <v>2.5450169099506579</v>
      </c>
      <c r="AB35" s="42">
        <v>1.9528604736328126</v>
      </c>
      <c r="AC35" s="42">
        <v>1.4351531982421875</v>
      </c>
      <c r="AD35" s="49">
        <f t="shared" si="9"/>
        <v>1.7228116607666015</v>
      </c>
      <c r="AE35" s="49">
        <f t="shared" si="10"/>
        <v>1.1908290713595355</v>
      </c>
    </row>
    <row r="36" spans="1:31" x14ac:dyDescent="0.2">
      <c r="A36" s="42">
        <v>2.2873795060406263</v>
      </c>
      <c r="B36" s="42">
        <f t="shared" si="0"/>
        <v>1.651428466796875</v>
      </c>
      <c r="C36" s="42">
        <v>1.90435791015625</v>
      </c>
      <c r="D36" s="42">
        <v>1.3984990234375001</v>
      </c>
      <c r="E36" s="48">
        <v>1.9982390747070311</v>
      </c>
      <c r="F36" s="48">
        <v>1.4255428808593751</v>
      </c>
      <c r="G36" s="48">
        <v>1.6280242236328124</v>
      </c>
      <c r="H36" s="48">
        <v>1.9512007055664062</v>
      </c>
      <c r="I36" s="48">
        <v>2.2904461279296875</v>
      </c>
      <c r="J36" s="48">
        <v>1.2032678308105469</v>
      </c>
      <c r="K36" s="48">
        <v>1.4835697680664062</v>
      </c>
      <c r="L36" s="48">
        <v>1.2979034558105469</v>
      </c>
      <c r="M36" s="43">
        <f t="shared" si="11"/>
        <v>1.0514831039999999</v>
      </c>
      <c r="N36" s="43">
        <f t="shared" si="12"/>
        <v>1.8269732719999996</v>
      </c>
      <c r="O36" s="49">
        <v>1.5021187199999999</v>
      </c>
      <c r="P36" s="49">
        <v>2.1493803199999997</v>
      </c>
      <c r="Q36" s="50">
        <f t="shared" si="1"/>
        <v>1.8257495199999998</v>
      </c>
      <c r="R36" s="48">
        <f t="shared" si="2"/>
        <v>2.1493803199999997</v>
      </c>
      <c r="S36" s="49">
        <v>1.5431037109375001</v>
      </c>
      <c r="T36" s="48">
        <f t="shared" si="3"/>
        <v>1.90435791015625</v>
      </c>
      <c r="U36" s="48">
        <v>0</v>
      </c>
      <c r="V36" s="49">
        <f t="shared" si="4"/>
        <v>1.9344422879999998</v>
      </c>
      <c r="W36" s="49">
        <f t="shared" si="5"/>
        <v>1.7195042559999998</v>
      </c>
      <c r="X36" s="49">
        <f t="shared" si="6"/>
        <v>1.5045662239999997</v>
      </c>
      <c r="Y36" s="49">
        <f t="shared" si="7"/>
        <v>2.2568493359999997</v>
      </c>
      <c r="Z36" s="49">
        <f t="shared" si="8"/>
        <v>2.8658404266666664</v>
      </c>
      <c r="AA36" s="48">
        <v>2.4902553453947367</v>
      </c>
      <c r="AB36" s="42">
        <v>1.90435791015625</v>
      </c>
      <c r="AC36" s="42">
        <v>1.3984990234375001</v>
      </c>
      <c r="AD36" s="49">
        <f t="shared" si="9"/>
        <v>1.6877696838378908</v>
      </c>
      <c r="AE36" s="49">
        <f t="shared" si="10"/>
        <v>1.1666076165163226</v>
      </c>
    </row>
    <row r="37" spans="1:31" x14ac:dyDescent="0.2">
      <c r="A37" s="42">
        <v>2.2346674166111917</v>
      </c>
      <c r="B37" s="42">
        <f t="shared" si="0"/>
        <v>1.6110376586914064</v>
      </c>
      <c r="C37" s="42">
        <v>1.8583181152343751</v>
      </c>
      <c r="D37" s="42">
        <v>1.3637572021484374</v>
      </c>
      <c r="E37" s="48">
        <v>1.962309171142578</v>
      </c>
      <c r="F37" s="48">
        <v>1.4000233081054687</v>
      </c>
      <c r="G37" s="48">
        <v>1.5963327416992186</v>
      </c>
      <c r="H37" s="48">
        <v>1.9179944274902343</v>
      </c>
      <c r="I37" s="48">
        <v>2.2428971826171877</v>
      </c>
      <c r="J37" s="48">
        <v>1.1806811108398438</v>
      </c>
      <c r="K37" s="48">
        <v>1.4566739367675781</v>
      </c>
      <c r="L37" s="48">
        <v>1.273256551513672</v>
      </c>
      <c r="M37" s="43">
        <f t="shared" si="11"/>
        <v>1.0299642359999999</v>
      </c>
      <c r="N37" s="43">
        <f t="shared" si="12"/>
        <v>1.7873708880000001</v>
      </c>
      <c r="O37" s="49">
        <v>1.4713774799999999</v>
      </c>
      <c r="P37" s="49">
        <v>2.1027892800000001</v>
      </c>
      <c r="Q37" s="50">
        <f t="shared" si="1"/>
        <v>1.7870833799999999</v>
      </c>
      <c r="R37" s="48">
        <f t="shared" si="2"/>
        <v>2.1027892800000001</v>
      </c>
      <c r="S37" s="49">
        <v>1.5125256835937502</v>
      </c>
      <c r="T37" s="48">
        <f t="shared" si="3"/>
        <v>1.8583181152343751</v>
      </c>
      <c r="U37" s="48">
        <v>0</v>
      </c>
      <c r="V37" s="49">
        <f t="shared" si="4"/>
        <v>1.8925103520000002</v>
      </c>
      <c r="W37" s="49">
        <f t="shared" si="5"/>
        <v>1.6822314240000003</v>
      </c>
      <c r="X37" s="49">
        <f t="shared" si="6"/>
        <v>1.4719524959999999</v>
      </c>
      <c r="Y37" s="49">
        <f t="shared" si="7"/>
        <v>2.2079287440000002</v>
      </c>
      <c r="Z37" s="49">
        <f t="shared" si="8"/>
        <v>2.8037190400000003</v>
      </c>
      <c r="AA37" s="48">
        <v>2.438130589535362</v>
      </c>
      <c r="AB37" s="42">
        <v>1.8583181152343751</v>
      </c>
      <c r="AC37" s="42">
        <v>1.3637572021484374</v>
      </c>
      <c r="AD37" s="49">
        <f t="shared" si="9"/>
        <v>1.6543249664306643</v>
      </c>
      <c r="AE37" s="49">
        <f t="shared" si="10"/>
        <v>1.1434902075279205</v>
      </c>
    </row>
    <row r="38" spans="1:31" x14ac:dyDescent="0.2">
      <c r="A38" s="42">
        <v>2.1846681920786506</v>
      </c>
      <c r="B38" s="42">
        <f t="shared" si="0"/>
        <v>1.5726674804687499</v>
      </c>
      <c r="C38" s="42">
        <v>1.8145551757812499</v>
      </c>
      <c r="D38" s="42">
        <v>1.33077978515625</v>
      </c>
      <c r="E38" s="48">
        <v>1.9280121166992186</v>
      </c>
      <c r="F38" s="48">
        <v>1.3756584521484376</v>
      </c>
      <c r="G38" s="48">
        <v>1.5661970251464843</v>
      </c>
      <c r="H38" s="48">
        <v>1.8862186389160156</v>
      </c>
      <c r="I38" s="48">
        <v>2.1978326782226563</v>
      </c>
      <c r="J38" s="48">
        <v>1.1591648010253905</v>
      </c>
      <c r="K38" s="48">
        <v>1.4310102612304687</v>
      </c>
      <c r="L38" s="48">
        <v>1.2497908874511718</v>
      </c>
      <c r="M38" s="43">
        <f t="shared" si="11"/>
        <v>1.0095290519999998</v>
      </c>
      <c r="N38" s="43">
        <f t="shared" si="12"/>
        <v>1.7497736879999999</v>
      </c>
      <c r="O38" s="49">
        <v>1.4421843599999997</v>
      </c>
      <c r="P38" s="49">
        <v>2.05855728</v>
      </c>
      <c r="Q38" s="50">
        <f t="shared" si="1"/>
        <v>1.7503708199999999</v>
      </c>
      <c r="R38" s="48">
        <f t="shared" si="2"/>
        <v>2.05855728</v>
      </c>
      <c r="S38" s="49">
        <v>1.4833063476562502</v>
      </c>
      <c r="T38" s="48">
        <f t="shared" si="3"/>
        <v>1.8145551757812499</v>
      </c>
      <c r="U38" s="48">
        <v>0</v>
      </c>
      <c r="V38" s="49">
        <f t="shared" si="4"/>
        <v>1.8527015520000001</v>
      </c>
      <c r="W38" s="49">
        <f t="shared" si="5"/>
        <v>1.6468458240000001</v>
      </c>
      <c r="X38" s="49">
        <f t="shared" si="6"/>
        <v>1.4409900959999999</v>
      </c>
      <c r="Y38" s="49">
        <f t="shared" si="7"/>
        <v>2.1614851440000002</v>
      </c>
      <c r="Z38" s="49">
        <f t="shared" si="8"/>
        <v>2.7447430400000004</v>
      </c>
      <c r="AA38" s="48">
        <v>2.3884486662212172</v>
      </c>
      <c r="AB38" s="42">
        <v>1.8145551757812499</v>
      </c>
      <c r="AC38" s="42">
        <v>1.33077978515625</v>
      </c>
      <c r="AD38" s="49">
        <f t="shared" si="9"/>
        <v>1.6223663177490237</v>
      </c>
      <c r="AE38" s="49">
        <f t="shared" si="10"/>
        <v>1.1213999879188141</v>
      </c>
    </row>
    <row r="39" spans="1:31" x14ac:dyDescent="0.2">
      <c r="A39" s="42">
        <v>2.1371694574984721</v>
      </c>
      <c r="B39" s="42">
        <f t="shared" si="0"/>
        <v>1.5361678466796875</v>
      </c>
      <c r="C39" s="42">
        <v>1.7729020996093749</v>
      </c>
      <c r="D39" s="42">
        <v>1.2994335937499999</v>
      </c>
      <c r="E39" s="48">
        <v>1.8952313977050781</v>
      </c>
      <c r="F39" s="48">
        <v>1.3523663745117187</v>
      </c>
      <c r="G39" s="48">
        <v>1.5374972448730468</v>
      </c>
      <c r="H39" s="48">
        <v>1.8557762451171875</v>
      </c>
      <c r="I39" s="48">
        <v>2.1550491894531252</v>
      </c>
      <c r="J39" s="48">
        <v>1.1386392126464842</v>
      </c>
      <c r="K39" s="48">
        <v>1.4064899353027345</v>
      </c>
      <c r="L39" s="48">
        <v>1.2274175390625</v>
      </c>
      <c r="M39" s="43">
        <f t="shared" si="11"/>
        <v>0.98955830399999978</v>
      </c>
      <c r="N39" s="43">
        <f t="shared" si="12"/>
        <v>1.7131790799999995</v>
      </c>
      <c r="O39" s="49">
        <v>1.4136547199999998</v>
      </c>
      <c r="P39" s="49">
        <v>2.0155047999999995</v>
      </c>
      <c r="Q39" s="50">
        <f t="shared" si="1"/>
        <v>1.7145797599999997</v>
      </c>
      <c r="R39" s="48">
        <f t="shared" si="2"/>
        <v>2.0155047999999995</v>
      </c>
      <c r="S39" s="49">
        <v>1.4553536132812503</v>
      </c>
      <c r="T39" s="48">
        <f t="shared" si="3"/>
        <v>1.7729020996093749</v>
      </c>
      <c r="U39" s="48">
        <v>0</v>
      </c>
      <c r="V39" s="49">
        <f t="shared" si="4"/>
        <v>1.8139543199999997</v>
      </c>
      <c r="W39" s="49">
        <f t="shared" si="5"/>
        <v>1.6124038399999998</v>
      </c>
      <c r="X39" s="49">
        <f t="shared" si="6"/>
        <v>1.4108533599999995</v>
      </c>
      <c r="Y39" s="49">
        <f t="shared" si="7"/>
        <v>2.1162800399999995</v>
      </c>
      <c r="Z39" s="49">
        <f t="shared" si="8"/>
        <v>2.6873397333333329</v>
      </c>
      <c r="AA39" s="48">
        <v>2.3410354774876643</v>
      </c>
      <c r="AB39" s="42">
        <v>1.7729020996093749</v>
      </c>
      <c r="AC39" s="42">
        <v>1.2994335937499999</v>
      </c>
      <c r="AD39" s="49">
        <f t="shared" si="9"/>
        <v>1.5917930145263677</v>
      </c>
      <c r="AE39" s="49">
        <f t="shared" si="10"/>
        <v>1.1002673365012885</v>
      </c>
    </row>
    <row r="40" spans="1:31" x14ac:dyDescent="0.2">
      <c r="A40" s="42">
        <v>2.0919808468462433</v>
      </c>
      <c r="B40" s="42">
        <f t="shared" si="0"/>
        <v>1.5014031982421874</v>
      </c>
      <c r="C40" s="42">
        <v>1.73320751953125</v>
      </c>
      <c r="D40" s="42">
        <v>1.269598876953125</v>
      </c>
      <c r="E40" s="48">
        <v>1.8638613940429687</v>
      </c>
      <c r="F40" s="48">
        <v>1.3300727148437499</v>
      </c>
      <c r="G40" s="48">
        <v>1.5101258862304687</v>
      </c>
      <c r="H40" s="48">
        <v>1.826579268798828</v>
      </c>
      <c r="I40" s="48">
        <v>2.1143660253906247</v>
      </c>
      <c r="J40" s="48">
        <v>1.1190325903320313</v>
      </c>
      <c r="K40" s="48">
        <v>1.3830330334472656</v>
      </c>
      <c r="L40" s="48">
        <v>1.206056580810547</v>
      </c>
      <c r="M40" s="43">
        <f t="shared" si="11"/>
        <v>0.97082605199999983</v>
      </c>
      <c r="N40" s="43">
        <f t="shared" si="12"/>
        <v>1.6788403040000002</v>
      </c>
      <c r="O40" s="49">
        <v>1.3868943599999999</v>
      </c>
      <c r="P40" s="49">
        <v>1.9751062400000001</v>
      </c>
      <c r="Q40" s="50">
        <f t="shared" si="1"/>
        <v>1.6810003</v>
      </c>
      <c r="R40" s="48">
        <f t="shared" si="2"/>
        <v>1.9751062400000001</v>
      </c>
      <c r="S40" s="49">
        <v>1.42858349609375</v>
      </c>
      <c r="T40" s="48">
        <f t="shared" si="3"/>
        <v>1.73320751953125</v>
      </c>
      <c r="U40" s="48">
        <v>0</v>
      </c>
      <c r="V40" s="49">
        <f t="shared" si="4"/>
        <v>1.7775956160000002</v>
      </c>
      <c r="W40" s="49">
        <f t="shared" si="5"/>
        <v>1.5800849920000002</v>
      </c>
      <c r="X40" s="49">
        <f t="shared" si="6"/>
        <v>1.382574368</v>
      </c>
      <c r="Y40" s="49">
        <f t="shared" si="7"/>
        <v>2.0738615520000003</v>
      </c>
      <c r="Z40" s="49">
        <f t="shared" si="8"/>
        <v>2.6334749866666671</v>
      </c>
      <c r="AA40" s="48">
        <v>2.2957326531661186</v>
      </c>
      <c r="AB40" s="42">
        <v>1.73320751953125</v>
      </c>
      <c r="AC40" s="42">
        <v>1.269598876953125</v>
      </c>
      <c r="AD40" s="49">
        <f t="shared" si="9"/>
        <v>1.5625131988525391</v>
      </c>
      <c r="AE40" s="49">
        <f t="shared" si="10"/>
        <v>1.0800287599334188</v>
      </c>
    </row>
    <row r="41" spans="1:31" x14ac:dyDescent="0.2">
      <c r="A41" s="42">
        <v>2.0489311940784685</v>
      </c>
      <c r="B41" s="42">
        <f t="shared" si="0"/>
        <v>1.4682509765625</v>
      </c>
      <c r="C41" s="42">
        <v>1.6953345947265626</v>
      </c>
      <c r="D41" s="42">
        <v>1.2411673583984375</v>
      </c>
      <c r="E41" s="48">
        <v>1.8338067871093748</v>
      </c>
      <c r="F41" s="48">
        <v>1.3087099804687501</v>
      </c>
      <c r="G41" s="48">
        <v>1.4839865649414061</v>
      </c>
      <c r="H41" s="48">
        <v>1.7985474291992187</v>
      </c>
      <c r="I41" s="48">
        <v>2.0756212036132813</v>
      </c>
      <c r="J41" s="48">
        <v>1.1002802832031249</v>
      </c>
      <c r="K41" s="48">
        <v>1.3605669714355468</v>
      </c>
      <c r="L41" s="48">
        <v>1.1856361389160155</v>
      </c>
      <c r="M41" s="43">
        <f t="shared" si="11"/>
        <v>0.95302267200000002</v>
      </c>
      <c r="N41" s="43">
        <f t="shared" si="12"/>
        <v>1.6462560639999999</v>
      </c>
      <c r="O41" s="49">
        <v>1.3614609600000001</v>
      </c>
      <c r="P41" s="49">
        <v>1.93677184</v>
      </c>
      <c r="Q41" s="50">
        <f t="shared" si="1"/>
        <v>1.6491164</v>
      </c>
      <c r="R41" s="48">
        <f t="shared" si="2"/>
        <v>1.93677184</v>
      </c>
      <c r="S41" s="49">
        <v>1.4029195312500002</v>
      </c>
      <c r="T41" s="48">
        <f t="shared" si="3"/>
        <v>1.6953345947265626</v>
      </c>
      <c r="U41" s="48">
        <v>0</v>
      </c>
      <c r="V41" s="49">
        <f t="shared" si="4"/>
        <v>1.743094656</v>
      </c>
      <c r="W41" s="49">
        <f t="shared" si="5"/>
        <v>1.549417472</v>
      </c>
      <c r="X41" s="49">
        <f t="shared" si="6"/>
        <v>1.355740288</v>
      </c>
      <c r="Y41" s="49">
        <f t="shared" si="7"/>
        <v>2.0336104320000001</v>
      </c>
      <c r="Z41" s="49">
        <f t="shared" si="8"/>
        <v>2.5823624533333334</v>
      </c>
      <c r="AA41" s="48">
        <v>2.2523968955592104</v>
      </c>
      <c r="AB41" s="42">
        <v>1.6953345947265626</v>
      </c>
      <c r="AC41" s="42">
        <v>1.2411673583984375</v>
      </c>
      <c r="AD41" s="49">
        <f t="shared" si="9"/>
        <v>1.5344432373046877</v>
      </c>
      <c r="AE41" s="49">
        <f t="shared" si="10"/>
        <v>1.0606264497422677</v>
      </c>
    </row>
    <row r="42" spans="1:31" x14ac:dyDescent="0.2">
      <c r="A42" s="42">
        <v>2.0078661465863696</v>
      </c>
      <c r="B42" s="42">
        <f t="shared" si="0"/>
        <v>1.436599853515625</v>
      </c>
      <c r="C42" s="42">
        <v>1.6591588134765625</v>
      </c>
      <c r="D42" s="42">
        <v>1.2140408935546876</v>
      </c>
      <c r="E42" s="48">
        <v>1.804980546875</v>
      </c>
      <c r="F42" s="48">
        <v>1.2882170727539062</v>
      </c>
      <c r="G42" s="48">
        <v>1.4589920141601562</v>
      </c>
      <c r="H42" s="48">
        <v>1.7716073132324217</v>
      </c>
      <c r="I42" s="48">
        <v>2.0386700292968749</v>
      </c>
      <c r="J42" s="48">
        <v>1.0823237976074218</v>
      </c>
      <c r="K42" s="48">
        <v>1.3390256774902343</v>
      </c>
      <c r="L42" s="48">
        <v>1.1660909704589844</v>
      </c>
      <c r="M42" s="43">
        <f t="shared" si="11"/>
        <v>0.93583853999999989</v>
      </c>
      <c r="N42" s="43">
        <f t="shared" si="12"/>
        <v>1.6149250639999999</v>
      </c>
      <c r="O42" s="49">
        <v>1.3369122</v>
      </c>
      <c r="P42" s="49">
        <v>1.8999118399999999</v>
      </c>
      <c r="Q42" s="50">
        <f t="shared" si="1"/>
        <v>1.6184120200000001</v>
      </c>
      <c r="R42" s="48">
        <f t="shared" si="2"/>
        <v>1.8999118399999999</v>
      </c>
      <c r="S42" s="49">
        <v>1.3782918945312501</v>
      </c>
      <c r="T42" s="48">
        <f t="shared" si="3"/>
        <v>1.6591588134765625</v>
      </c>
      <c r="U42" s="48">
        <v>0</v>
      </c>
      <c r="V42" s="49">
        <f t="shared" si="4"/>
        <v>1.709920656</v>
      </c>
      <c r="W42" s="49">
        <f t="shared" si="5"/>
        <v>1.5199294720000001</v>
      </c>
      <c r="X42" s="49">
        <f t="shared" si="6"/>
        <v>1.3299382879999999</v>
      </c>
      <c r="Y42" s="49">
        <f t="shared" si="7"/>
        <v>1.994907432</v>
      </c>
      <c r="Z42" s="49">
        <f t="shared" si="8"/>
        <v>2.5332157866666667</v>
      </c>
      <c r="AA42" s="48">
        <v>2.2108975765830592</v>
      </c>
      <c r="AB42" s="42">
        <v>1.6591588134765625</v>
      </c>
      <c r="AC42" s="42">
        <v>1.2140408935546876</v>
      </c>
      <c r="AD42" s="49">
        <f t="shared" si="9"/>
        <v>1.5075067596435547</v>
      </c>
      <c r="AE42" s="49">
        <f t="shared" si="10"/>
        <v>1.0420076178586766</v>
      </c>
    </row>
    <row r="43" spans="1:31" x14ac:dyDescent="0.2">
      <c r="A43" s="42">
        <v>1.9686461284056131</v>
      </c>
      <c r="B43" s="42">
        <f t="shared" si="0"/>
        <v>1.4063485717773436</v>
      </c>
      <c r="C43" s="42">
        <v>1.6245670166015624</v>
      </c>
      <c r="D43" s="42">
        <v>1.188130126953125</v>
      </c>
      <c r="E43" s="48">
        <v>1.7773036950683592</v>
      </c>
      <c r="F43" s="48">
        <v>1.268538221435547</v>
      </c>
      <c r="G43" s="48">
        <v>1.4350633740234375</v>
      </c>
      <c r="H43" s="48">
        <v>1.7456919018554686</v>
      </c>
      <c r="I43" s="48">
        <v>2.0033817797851561</v>
      </c>
      <c r="J43" s="48">
        <v>1.0651098498535154</v>
      </c>
      <c r="K43" s="48">
        <v>1.3183492370605467</v>
      </c>
      <c r="L43" s="48">
        <v>1.1473621081542968</v>
      </c>
      <c r="M43" s="43">
        <f t="shared" si="11"/>
        <v>0.91927365599999999</v>
      </c>
      <c r="N43" s="43">
        <f t="shared" si="12"/>
        <v>1.5850979519999997</v>
      </c>
      <c r="O43" s="49">
        <v>1.3132480800000002</v>
      </c>
      <c r="P43" s="49">
        <v>1.8648211199999998</v>
      </c>
      <c r="Q43" s="50">
        <f t="shared" si="1"/>
        <v>1.5890346</v>
      </c>
      <c r="R43" s="48">
        <f t="shared" si="2"/>
        <v>1.8648211199999998</v>
      </c>
      <c r="S43" s="49">
        <v>1.3546364257812502</v>
      </c>
      <c r="T43" s="48">
        <f t="shared" si="3"/>
        <v>1.6245670166015624</v>
      </c>
      <c r="U43" s="48">
        <v>0</v>
      </c>
      <c r="V43" s="49">
        <f t="shared" si="4"/>
        <v>1.6783390079999998</v>
      </c>
      <c r="W43" s="49">
        <f t="shared" si="5"/>
        <v>1.4918568959999998</v>
      </c>
      <c r="X43" s="49">
        <f t="shared" si="6"/>
        <v>1.3053747839999998</v>
      </c>
      <c r="Y43" s="49">
        <f t="shared" si="7"/>
        <v>1.9580621759999997</v>
      </c>
      <c r="Z43" s="49">
        <f t="shared" si="8"/>
        <v>2.4864281599999996</v>
      </c>
      <c r="AA43" s="48">
        <v>2.1711158640008223</v>
      </c>
      <c r="AB43" s="42">
        <v>1.6245670166015624</v>
      </c>
      <c r="AC43" s="42">
        <v>1.188130126953125</v>
      </c>
      <c r="AD43" s="49">
        <f t="shared" si="9"/>
        <v>1.4816335906982425</v>
      </c>
      <c r="AE43" s="49">
        <f t="shared" si="10"/>
        <v>1.0241237583225942</v>
      </c>
    </row>
    <row r="44" spans="1:31" x14ac:dyDescent="0.2">
      <c r="A44" s="42">
        <v>1.9311445945222805</v>
      </c>
      <c r="B44" s="42">
        <f t="shared" si="0"/>
        <v>1.3774050292968751</v>
      </c>
      <c r="C44" s="42">
        <v>1.5914559326171875</v>
      </c>
      <c r="D44" s="42">
        <v>1.1633541259765625</v>
      </c>
      <c r="E44" s="48">
        <v>1.7507038842773437</v>
      </c>
      <c r="F44" s="48">
        <v>1.2496223925781251</v>
      </c>
      <c r="G44" s="48">
        <v>1.4121290075683595</v>
      </c>
      <c r="H44" s="48">
        <v>1.7207396228027343</v>
      </c>
      <c r="I44" s="48">
        <v>1.969639230957031</v>
      </c>
      <c r="J44" s="48">
        <v>1.0485901293945312</v>
      </c>
      <c r="K44" s="48">
        <v>1.2984830639648437</v>
      </c>
      <c r="L44" s="48">
        <v>1.1293956762695312</v>
      </c>
      <c r="M44" s="43">
        <f t="shared" si="11"/>
        <v>0.90317320799999989</v>
      </c>
      <c r="N44" s="43">
        <f t="shared" si="12"/>
        <v>1.5557721359999999</v>
      </c>
      <c r="O44" s="49">
        <v>1.2902474399999999</v>
      </c>
      <c r="P44" s="49">
        <v>1.8303201599999999</v>
      </c>
      <c r="Q44" s="50">
        <f t="shared" si="1"/>
        <v>1.5602837999999999</v>
      </c>
      <c r="R44" s="48">
        <f t="shared" si="2"/>
        <v>1.8303201599999999</v>
      </c>
      <c r="S44" s="49">
        <v>1.3318944335937501</v>
      </c>
      <c r="T44" s="48">
        <f t="shared" si="3"/>
        <v>1.5914559326171875</v>
      </c>
      <c r="U44" s="48">
        <v>0</v>
      </c>
      <c r="V44" s="49">
        <f t="shared" si="4"/>
        <v>1.647288144</v>
      </c>
      <c r="W44" s="49">
        <f t="shared" si="5"/>
        <v>1.4642561279999999</v>
      </c>
      <c r="X44" s="49">
        <f t="shared" si="6"/>
        <v>1.2812241119999999</v>
      </c>
      <c r="Y44" s="49">
        <f t="shared" si="7"/>
        <v>1.921836168</v>
      </c>
      <c r="Z44" s="49">
        <f t="shared" si="8"/>
        <v>2.44042688</v>
      </c>
      <c r="AA44" s="48">
        <v>2.1329429738898025</v>
      </c>
      <c r="AB44" s="42">
        <v>1.5914559326171875</v>
      </c>
      <c r="AC44" s="42">
        <v>1.1633541259765625</v>
      </c>
      <c r="AD44" s="49">
        <f t="shared" si="9"/>
        <v>1.4567595367431643</v>
      </c>
      <c r="AE44" s="49">
        <f t="shared" si="10"/>
        <v>1.0069304996241406</v>
      </c>
    </row>
    <row r="45" spans="1:31" x14ac:dyDescent="0.2">
      <c r="A45" s="42">
        <v>1.8952465286409133</v>
      </c>
      <c r="B45" s="42">
        <f t="shared" si="0"/>
        <v>1.3496849365234376</v>
      </c>
      <c r="C45" s="42">
        <v>1.5597309570312501</v>
      </c>
      <c r="D45" s="42">
        <v>1.1396389160156251</v>
      </c>
      <c r="E45" s="48">
        <v>1.7251149243164063</v>
      </c>
      <c r="F45" s="48">
        <v>1.2314228149414062</v>
      </c>
      <c r="G45" s="48">
        <v>1.3901239086914061</v>
      </c>
      <c r="H45" s="48">
        <v>1.696693995361328</v>
      </c>
      <c r="I45" s="48">
        <v>1.9373354602050781</v>
      </c>
      <c r="J45" s="48">
        <v>1.0327204699707031</v>
      </c>
      <c r="K45" s="48">
        <v>1.2793769531249999</v>
      </c>
      <c r="L45" s="48">
        <v>1.1121430090332032</v>
      </c>
      <c r="M45" s="43">
        <f t="shared" si="11"/>
        <v>0.88846606799999994</v>
      </c>
      <c r="N45" s="43">
        <f t="shared" si="12"/>
        <v>1.5292034479999999</v>
      </c>
      <c r="O45" s="49">
        <v>1.26923724</v>
      </c>
      <c r="P45" s="49">
        <v>1.7990628799999999</v>
      </c>
      <c r="Q45" s="50">
        <f t="shared" si="1"/>
        <v>1.53415006</v>
      </c>
      <c r="R45" s="48">
        <f t="shared" si="2"/>
        <v>1.7990628799999999</v>
      </c>
      <c r="S45" s="49">
        <v>1.3100118164062502</v>
      </c>
      <c r="T45" s="48">
        <f t="shared" si="3"/>
        <v>1.5597309570312501</v>
      </c>
      <c r="U45" s="48">
        <v>0</v>
      </c>
      <c r="V45" s="49">
        <f t="shared" si="4"/>
        <v>1.619156592</v>
      </c>
      <c r="W45" s="49">
        <f t="shared" si="5"/>
        <v>1.439250304</v>
      </c>
      <c r="X45" s="49">
        <f t="shared" si="6"/>
        <v>1.2593440159999998</v>
      </c>
      <c r="Y45" s="49">
        <f t="shared" si="7"/>
        <v>1.889016024</v>
      </c>
      <c r="Z45" s="49">
        <f t="shared" si="8"/>
        <v>2.3987505066666666</v>
      </c>
      <c r="AA45" s="48">
        <v>2.0962792968750001</v>
      </c>
      <c r="AB45" s="42">
        <v>1.5597309570312501</v>
      </c>
      <c r="AC45" s="42">
        <v>1.1396389160156251</v>
      </c>
      <c r="AD45" s="49">
        <f t="shared" si="9"/>
        <v>1.4328254241943361</v>
      </c>
      <c r="AE45" s="49">
        <f t="shared" si="10"/>
        <v>0.99038694023840179</v>
      </c>
    </row>
    <row r="46" spans="1:31" x14ac:dyDescent="0.2">
      <c r="A46" s="42">
        <v>1.8608471455123508</v>
      </c>
      <c r="B46" s="42">
        <f t="shared" si="0"/>
        <v>1.3231111450195314</v>
      </c>
      <c r="C46" s="42">
        <v>1.5293056640625</v>
      </c>
      <c r="D46" s="42">
        <v>1.1169166259765626</v>
      </c>
      <c r="E46" s="48">
        <v>1.70047630859375</v>
      </c>
      <c r="F46" s="48">
        <v>1.2138967431640626</v>
      </c>
      <c r="G46" s="48">
        <v>1.3689888732910156</v>
      </c>
      <c r="H46" s="48">
        <v>1.6735029199218749</v>
      </c>
      <c r="I46" s="48">
        <v>1.9063742016601561</v>
      </c>
      <c r="J46" s="48">
        <v>1.0174606127929688</v>
      </c>
      <c r="K46" s="48">
        <v>1.260984962158203</v>
      </c>
      <c r="L46" s="48">
        <v>1.0955592297363281</v>
      </c>
      <c r="M46" s="43">
        <f t="shared" si="11"/>
        <v>0.87437817599999978</v>
      </c>
      <c r="N46" s="43">
        <f t="shared" si="12"/>
        <v>1.5036373519999999</v>
      </c>
      <c r="O46" s="49">
        <v>1.2491116799999997</v>
      </c>
      <c r="P46" s="49">
        <v>1.76898512</v>
      </c>
      <c r="Q46" s="50">
        <f t="shared" si="1"/>
        <v>1.5090483999999997</v>
      </c>
      <c r="R46" s="48">
        <f t="shared" si="2"/>
        <v>1.76898512</v>
      </c>
      <c r="S46" s="49">
        <v>1.2889388671875004</v>
      </c>
      <c r="T46" s="48">
        <f t="shared" si="3"/>
        <v>1.5293056640625</v>
      </c>
      <c r="U46" s="48">
        <v>0</v>
      </c>
      <c r="V46" s="49">
        <f t="shared" si="4"/>
        <v>1.592086608</v>
      </c>
      <c r="W46" s="49">
        <f t="shared" si="5"/>
        <v>1.4151880960000001</v>
      </c>
      <c r="X46" s="49">
        <f t="shared" si="6"/>
        <v>1.2382895839999999</v>
      </c>
      <c r="Y46" s="49">
        <f t="shared" si="7"/>
        <v>1.8574343760000001</v>
      </c>
      <c r="Z46" s="49">
        <f t="shared" si="8"/>
        <v>2.3586468266666669</v>
      </c>
      <c r="AA46" s="48">
        <v>2.0610335243626645</v>
      </c>
      <c r="AB46" s="42">
        <v>1.5293056640625</v>
      </c>
      <c r="AC46" s="42">
        <v>1.1169166259765626</v>
      </c>
      <c r="AD46" s="49">
        <f t="shared" si="9"/>
        <v>1.4097768859863287</v>
      </c>
      <c r="AE46" s="49">
        <f t="shared" si="10"/>
        <v>0.97445550096649469</v>
      </c>
    </row>
    <row r="47" spans="1:31" x14ac:dyDescent="0.2">
      <c r="A47" s="42">
        <v>1.8278507658876479</v>
      </c>
      <c r="B47" s="42">
        <f t="shared" si="0"/>
        <v>1.2976128540039062</v>
      </c>
      <c r="C47" s="42">
        <v>1.5001004638671875</v>
      </c>
      <c r="D47" s="42">
        <v>1.095125244140625</v>
      </c>
      <c r="E47" s="48">
        <v>1.6767322668457032</v>
      </c>
      <c r="F47" s="48">
        <v>1.1970048657226564</v>
      </c>
      <c r="G47" s="48">
        <v>1.3486694335937499</v>
      </c>
      <c r="H47" s="48">
        <v>1.6511184411621092</v>
      </c>
      <c r="I47" s="48">
        <v>1.8766673596191406</v>
      </c>
      <c r="J47" s="48">
        <v>1.0027733776855468</v>
      </c>
      <c r="K47" s="48">
        <v>1.2432649377441405</v>
      </c>
      <c r="L47" s="48">
        <v>1.0796034875488281</v>
      </c>
      <c r="M47" s="43">
        <f t="shared" si="11"/>
        <v>0.86029028399999985</v>
      </c>
      <c r="N47" s="43">
        <f t="shared" si="12"/>
        <v>1.4780712559999998</v>
      </c>
      <c r="O47" s="49">
        <v>1.2289861199999998</v>
      </c>
      <c r="P47" s="49">
        <v>1.7389073599999998</v>
      </c>
      <c r="Q47" s="50">
        <f t="shared" si="1"/>
        <v>1.4839467399999999</v>
      </c>
      <c r="R47" s="48">
        <f t="shared" si="2"/>
        <v>1.7389073599999998</v>
      </c>
      <c r="S47" s="49">
        <v>1.2686296875000003</v>
      </c>
      <c r="T47" s="48">
        <f t="shared" si="3"/>
        <v>1.5001004638671875</v>
      </c>
      <c r="U47" s="48">
        <v>0</v>
      </c>
      <c r="V47" s="49">
        <f t="shared" si="4"/>
        <v>1.5650166239999999</v>
      </c>
      <c r="W47" s="49">
        <f t="shared" si="5"/>
        <v>1.3911258879999999</v>
      </c>
      <c r="X47" s="49">
        <f t="shared" si="6"/>
        <v>1.2172351519999998</v>
      </c>
      <c r="Y47" s="49">
        <f t="shared" si="7"/>
        <v>1.8258527279999996</v>
      </c>
      <c r="Z47" s="49">
        <f t="shared" si="8"/>
        <v>2.3185431466666668</v>
      </c>
      <c r="AA47" s="48">
        <v>2.0271215563322373</v>
      </c>
      <c r="AB47" s="42">
        <v>1.5001004638671875</v>
      </c>
      <c r="AC47" s="42">
        <v>1.095125244140625</v>
      </c>
      <c r="AD47" s="49">
        <f t="shared" si="9"/>
        <v>1.3875637207031253</v>
      </c>
      <c r="AE47" s="49">
        <f t="shared" si="10"/>
        <v>0.95910148195876266</v>
      </c>
    </row>
    <row r="48" spans="1:31" x14ac:dyDescent="0.2">
      <c r="A48" s="42">
        <v>1.7961698377637949</v>
      </c>
      <c r="B48" s="42">
        <f t="shared" si="0"/>
        <v>1.2731253662109374</v>
      </c>
      <c r="C48" s="42">
        <v>1.4720426025390625</v>
      </c>
      <c r="D48" s="42">
        <v>1.0742081298828126</v>
      </c>
      <c r="E48" s="48">
        <v>1.6538314099121092</v>
      </c>
      <c r="F48" s="48">
        <v>1.1807108312988281</v>
      </c>
      <c r="G48" s="48">
        <v>1.3291159765625</v>
      </c>
      <c r="H48" s="48">
        <v>1.6294961560058594</v>
      </c>
      <c r="I48" s="48">
        <v>1.8481348901367187</v>
      </c>
      <c r="J48" s="48">
        <v>0.98862507751464845</v>
      </c>
      <c r="K48" s="48">
        <v>1.2261782788085938</v>
      </c>
      <c r="L48" s="48">
        <v>1.0642381286621094</v>
      </c>
      <c r="M48" s="43">
        <f t="shared" si="11"/>
        <v>0.84666682799999982</v>
      </c>
      <c r="N48" s="43">
        <f t="shared" si="12"/>
        <v>1.4537583999999999</v>
      </c>
      <c r="O48" s="49">
        <v>1.2095240399999998</v>
      </c>
      <c r="P48" s="49">
        <v>1.7103039999999998</v>
      </c>
      <c r="Q48" s="50">
        <f t="shared" si="1"/>
        <v>1.4599140199999998</v>
      </c>
      <c r="R48" s="48">
        <f t="shared" si="2"/>
        <v>1.7103039999999998</v>
      </c>
      <c r="S48" s="49">
        <v>1.2490416992187501</v>
      </c>
      <c r="T48" s="48">
        <f t="shared" si="3"/>
        <v>1.4720426025390625</v>
      </c>
      <c r="U48" s="48">
        <v>0</v>
      </c>
      <c r="V48" s="49">
        <f t="shared" si="4"/>
        <v>1.5392735999999998</v>
      </c>
      <c r="W48" s="49">
        <f t="shared" si="5"/>
        <v>1.3682432</v>
      </c>
      <c r="X48" s="49">
        <f t="shared" si="6"/>
        <v>1.1972127999999997</v>
      </c>
      <c r="Y48" s="49">
        <f t="shared" si="7"/>
        <v>1.7958191999999997</v>
      </c>
      <c r="Z48" s="49">
        <f t="shared" si="8"/>
        <v>2.280405333333333</v>
      </c>
      <c r="AA48" s="48">
        <v>1.9944662828947368</v>
      </c>
      <c r="AB48" s="42">
        <v>1.4720426025390625</v>
      </c>
      <c r="AC48" s="42">
        <v>1.0742081298828126</v>
      </c>
      <c r="AD48" s="49">
        <f t="shared" si="9"/>
        <v>1.3661393585205079</v>
      </c>
      <c r="AE48" s="49">
        <f t="shared" si="10"/>
        <v>0.9442926935674395</v>
      </c>
    </row>
    <row r="49" spans="1:31" x14ac:dyDescent="0.2">
      <c r="A49" s="42">
        <v>1.7657240820885345</v>
      </c>
      <c r="B49" s="42">
        <f t="shared" si="0"/>
        <v>1.2495886230468749</v>
      </c>
      <c r="C49" s="42">
        <v>1.4450645751953124</v>
      </c>
      <c r="D49" s="42">
        <v>1.0541126708984374</v>
      </c>
      <c r="E49" s="48">
        <v>1.6317263745117188</v>
      </c>
      <c r="F49" s="48">
        <v>1.1649811303710937</v>
      </c>
      <c r="G49" s="48">
        <v>1.3102829150390625</v>
      </c>
      <c r="H49" s="48">
        <v>1.6085949768066408</v>
      </c>
      <c r="I49" s="48">
        <v>1.8207037353515625</v>
      </c>
      <c r="J49" s="48">
        <v>0.97498433410644525</v>
      </c>
      <c r="K49" s="48">
        <v>1.2096889892578124</v>
      </c>
      <c r="L49" s="48">
        <v>1.0494288146972657</v>
      </c>
      <c r="M49" s="43">
        <f t="shared" si="11"/>
        <v>0.83350780800000002</v>
      </c>
      <c r="N49" s="43">
        <f t="shared" si="12"/>
        <v>1.4301974879999999</v>
      </c>
      <c r="O49" s="49">
        <v>1.19072544</v>
      </c>
      <c r="P49" s="49">
        <v>1.6825852799999998</v>
      </c>
      <c r="Q49" s="50">
        <f t="shared" si="1"/>
        <v>1.43665536</v>
      </c>
      <c r="R49" s="48">
        <f t="shared" si="2"/>
        <v>1.6825852799999998</v>
      </c>
      <c r="S49" s="49">
        <v>1.2301357421875003</v>
      </c>
      <c r="T49" s="48">
        <f t="shared" si="3"/>
        <v>1.4450645751953124</v>
      </c>
      <c r="U49" s="48">
        <v>0</v>
      </c>
      <c r="V49" s="49">
        <f t="shared" si="4"/>
        <v>1.5143267519999999</v>
      </c>
      <c r="W49" s="49">
        <f t="shared" si="5"/>
        <v>1.3460682239999999</v>
      </c>
      <c r="X49" s="49">
        <f t="shared" si="6"/>
        <v>1.1778096959999997</v>
      </c>
      <c r="Y49" s="49">
        <f t="shared" si="7"/>
        <v>1.7667145439999998</v>
      </c>
      <c r="Z49" s="49">
        <f t="shared" si="8"/>
        <v>2.2434470399999995</v>
      </c>
      <c r="AA49" s="48">
        <v>1.9629960552014802</v>
      </c>
      <c r="AB49" s="42">
        <v>1.4450645751953124</v>
      </c>
      <c r="AC49" s="42">
        <v>1.0541126708984374</v>
      </c>
      <c r="AD49" s="49">
        <f t="shared" si="9"/>
        <v>1.3454609680175784</v>
      </c>
      <c r="AE49" s="49">
        <f t="shared" si="10"/>
        <v>0.9299995301761167</v>
      </c>
    </row>
    <row r="50" spans="1:31" x14ac:dyDescent="0.2">
      <c r="A50" s="42">
        <v>1.7364397447559168</v>
      </c>
      <c r="B50" s="42">
        <f t="shared" si="0"/>
        <v>1.2269476318359374</v>
      </c>
      <c r="C50" s="42">
        <v>1.4191043701171875</v>
      </c>
      <c r="D50" s="42">
        <v>1.0347908935546875</v>
      </c>
      <c r="E50" s="48">
        <v>1.6103734680175781</v>
      </c>
      <c r="F50" s="48">
        <v>1.1497849768066406</v>
      </c>
      <c r="G50" s="48">
        <v>1.2921283325195312</v>
      </c>
      <c r="H50" s="48">
        <v>1.58837689453125</v>
      </c>
      <c r="I50" s="48">
        <v>1.7943065209960938</v>
      </c>
      <c r="J50" s="48">
        <v>0.96182237426757811</v>
      </c>
      <c r="K50" s="48">
        <v>1.193764033203125</v>
      </c>
      <c r="L50" s="48">
        <v>1.0351435754394531</v>
      </c>
      <c r="M50" s="43">
        <f t="shared" si="11"/>
        <v>0.8208132239999999</v>
      </c>
      <c r="N50" s="43">
        <f t="shared" si="12"/>
        <v>1.4073885199999998</v>
      </c>
      <c r="O50" s="49">
        <v>1.1725903199999999</v>
      </c>
      <c r="P50" s="49">
        <v>1.6557511999999999</v>
      </c>
      <c r="Q50" s="50">
        <f t="shared" si="1"/>
        <v>1.4141707599999997</v>
      </c>
      <c r="R50" s="48">
        <f t="shared" si="2"/>
        <v>1.6557511999999999</v>
      </c>
      <c r="S50" s="49">
        <v>1.2118751953125002</v>
      </c>
      <c r="T50" s="48">
        <f t="shared" si="3"/>
        <v>1.4191043701171875</v>
      </c>
      <c r="U50" s="48">
        <v>0</v>
      </c>
      <c r="V50" s="49">
        <f t="shared" si="4"/>
        <v>1.4901760799999999</v>
      </c>
      <c r="W50" s="49">
        <f t="shared" si="5"/>
        <v>1.3246009599999999</v>
      </c>
      <c r="X50" s="49">
        <f t="shared" si="6"/>
        <v>1.1590258399999998</v>
      </c>
      <c r="Y50" s="49">
        <f t="shared" si="7"/>
        <v>1.73853876</v>
      </c>
      <c r="Z50" s="49">
        <f t="shared" si="8"/>
        <v>2.2076682666666665</v>
      </c>
      <c r="AA50" s="48">
        <v>1.9326451223273027</v>
      </c>
      <c r="AB50" s="42">
        <v>1.4191043701171875</v>
      </c>
      <c r="AC50" s="42">
        <v>1.0347908935546875</v>
      </c>
      <c r="AD50" s="49">
        <f t="shared" si="9"/>
        <v>1.3254884948730472</v>
      </c>
      <c r="AE50" s="49">
        <f t="shared" si="10"/>
        <v>0.91619430573453586</v>
      </c>
    </row>
    <row r="51" spans="1:31" x14ac:dyDescent="0.2">
      <c r="A51" s="42">
        <v>1.7082489397028111</v>
      </c>
      <c r="B51" s="42">
        <f t="shared" si="0"/>
        <v>1.2051512756347655</v>
      </c>
      <c r="C51" s="42">
        <v>1.3941044921875001</v>
      </c>
      <c r="D51" s="42">
        <v>1.0161980590820312</v>
      </c>
      <c r="E51" s="48">
        <v>1.5897323132324217</v>
      </c>
      <c r="F51" s="48">
        <v>1.1350937158203125</v>
      </c>
      <c r="G51" s="48">
        <v>1.2746136279296876</v>
      </c>
      <c r="H51" s="48">
        <v>1.5688065051269531</v>
      </c>
      <c r="I51" s="48">
        <v>1.7688819116210936</v>
      </c>
      <c r="J51" s="48">
        <v>0.94911267456054682</v>
      </c>
      <c r="K51" s="48">
        <v>1.1783730981445313</v>
      </c>
      <c r="L51" s="48">
        <v>1.021353282470703</v>
      </c>
      <c r="M51" s="43">
        <f t="shared" si="11"/>
        <v>0.80842826399999979</v>
      </c>
      <c r="N51" s="43">
        <f t="shared" si="12"/>
        <v>1.3850808479999999</v>
      </c>
      <c r="O51" s="49">
        <v>1.1548975199999998</v>
      </c>
      <c r="P51" s="49">
        <v>1.6295068799999999</v>
      </c>
      <c r="Q51" s="50">
        <f t="shared" si="1"/>
        <v>1.3922021999999998</v>
      </c>
      <c r="R51" s="48">
        <f t="shared" si="2"/>
        <v>1.6295068799999999</v>
      </c>
      <c r="S51" s="49">
        <v>1.1942263671875002</v>
      </c>
      <c r="T51" s="48">
        <f t="shared" si="3"/>
        <v>1.3941044921875001</v>
      </c>
      <c r="U51" s="48">
        <v>0</v>
      </c>
      <c r="V51" s="49">
        <f t="shared" si="4"/>
        <v>1.4665561919999999</v>
      </c>
      <c r="W51" s="49">
        <f t="shared" si="5"/>
        <v>1.3036055040000001</v>
      </c>
      <c r="X51" s="49">
        <f t="shared" si="6"/>
        <v>1.1406548159999998</v>
      </c>
      <c r="Y51" s="49">
        <f t="shared" si="7"/>
        <v>1.7109822239999999</v>
      </c>
      <c r="Z51" s="49">
        <f t="shared" si="8"/>
        <v>2.1726758399999997</v>
      </c>
      <c r="AA51" s="48">
        <v>1.9033521021792763</v>
      </c>
      <c r="AB51" s="42">
        <v>1.3941044921875001</v>
      </c>
      <c r="AC51" s="42">
        <v>1.0161980590820312</v>
      </c>
      <c r="AD51" s="49">
        <f t="shared" si="9"/>
        <v>1.3061850891113282</v>
      </c>
      <c r="AE51" s="49">
        <f t="shared" si="10"/>
        <v>0.90285154907646026</v>
      </c>
    </row>
    <row r="52" spans="1:31" x14ac:dyDescent="0.2">
      <c r="A52" s="42">
        <v>1.6810890703558399</v>
      </c>
      <c r="B52" s="42">
        <f t="shared" si="0"/>
        <v>1.1841526794433594</v>
      </c>
      <c r="C52" s="42">
        <v>1.3700120849609374</v>
      </c>
      <c r="D52" s="42">
        <v>0.99829327392578127</v>
      </c>
      <c r="E52" s="48">
        <v>1.569765137939453</v>
      </c>
      <c r="F52" s="48">
        <v>1.1208808239746093</v>
      </c>
      <c r="G52" s="48">
        <v>1.2577031604003905</v>
      </c>
      <c r="H52" s="48">
        <v>1.5498508911132811</v>
      </c>
      <c r="I52" s="48">
        <v>1.7443733081054686</v>
      </c>
      <c r="J52" s="48">
        <v>0.93683060607910162</v>
      </c>
      <c r="K52" s="48">
        <v>1.1634875292968749</v>
      </c>
      <c r="L52" s="48">
        <v>1.0080305834960939</v>
      </c>
      <c r="M52" s="43">
        <f t="shared" si="11"/>
        <v>0.79666255199999991</v>
      </c>
      <c r="N52" s="43">
        <f t="shared" si="12"/>
        <v>1.364026416</v>
      </c>
      <c r="O52" s="49">
        <v>1.1380893599999999</v>
      </c>
      <c r="P52" s="49">
        <v>1.6047369599999999</v>
      </c>
      <c r="Q52" s="50">
        <f t="shared" si="1"/>
        <v>1.3714131599999999</v>
      </c>
      <c r="R52" s="48">
        <f t="shared" si="2"/>
        <v>1.6047369599999999</v>
      </c>
      <c r="S52" s="49">
        <v>1.1771578125</v>
      </c>
      <c r="T52" s="48">
        <f t="shared" si="3"/>
        <v>1.3700120849609374</v>
      </c>
      <c r="U52" s="48">
        <v>0</v>
      </c>
      <c r="V52" s="49">
        <f t="shared" si="4"/>
        <v>1.4442632639999999</v>
      </c>
      <c r="W52" s="49">
        <f t="shared" si="5"/>
        <v>1.283789568</v>
      </c>
      <c r="X52" s="49">
        <f t="shared" si="6"/>
        <v>1.1233158719999998</v>
      </c>
      <c r="Y52" s="49">
        <f t="shared" si="7"/>
        <v>1.6849738080000001</v>
      </c>
      <c r="Z52" s="49">
        <f t="shared" si="8"/>
        <v>2.1396492799999995</v>
      </c>
      <c r="AA52" s="48">
        <v>1.8750606368215461</v>
      </c>
      <c r="AB52" s="42">
        <v>1.3700120849609374</v>
      </c>
      <c r="AC52" s="42">
        <v>0.99829327392578127</v>
      </c>
      <c r="AD52" s="49">
        <f t="shared" si="9"/>
        <v>1.2875163574218749</v>
      </c>
      <c r="AE52" s="49">
        <f t="shared" si="10"/>
        <v>0.88994748711340166</v>
      </c>
    </row>
    <row r="53" spans="1:31" x14ac:dyDescent="0.2">
      <c r="A53" s="42">
        <v>1.6549023186869745</v>
      </c>
      <c r="B53" s="42">
        <f t="shared" si="0"/>
        <v>1.1639079895019531</v>
      </c>
      <c r="C53" s="42">
        <v>1.346777587890625</v>
      </c>
      <c r="D53" s="42">
        <v>0.98103839111328128</v>
      </c>
      <c r="E53" s="48">
        <v>1.5504372485351563</v>
      </c>
      <c r="F53" s="48">
        <v>1.107121435546875</v>
      </c>
      <c r="G53" s="48">
        <v>1.2413638940429688</v>
      </c>
      <c r="H53" s="48">
        <v>1.5314796215820312</v>
      </c>
      <c r="I53" s="48">
        <v>1.7207284924316406</v>
      </c>
      <c r="J53" s="48">
        <v>0.92495343444824207</v>
      </c>
      <c r="K53" s="48">
        <v>1.1490812768554688</v>
      </c>
      <c r="L53" s="48">
        <v>0.99515061279296879</v>
      </c>
      <c r="M53" s="43">
        <f t="shared" si="11"/>
        <v>0.78520646399999994</v>
      </c>
      <c r="N53" s="43">
        <f t="shared" si="12"/>
        <v>1.343723928</v>
      </c>
      <c r="O53" s="49">
        <v>1.12172352</v>
      </c>
      <c r="P53" s="49">
        <v>1.5808516799999999</v>
      </c>
      <c r="Q53" s="50">
        <f t="shared" si="1"/>
        <v>1.3512876</v>
      </c>
      <c r="R53" s="48">
        <f t="shared" si="2"/>
        <v>1.5808516799999999</v>
      </c>
      <c r="S53" s="49">
        <v>1.1606400390625</v>
      </c>
      <c r="T53" s="48">
        <f t="shared" si="3"/>
        <v>1.346777587890625</v>
      </c>
      <c r="U53" s="48">
        <v>0</v>
      </c>
      <c r="V53" s="49">
        <f t="shared" si="4"/>
        <v>1.4227665119999999</v>
      </c>
      <c r="W53" s="49">
        <f t="shared" si="5"/>
        <v>1.264681344</v>
      </c>
      <c r="X53" s="49">
        <f t="shared" si="6"/>
        <v>1.1065961759999998</v>
      </c>
      <c r="Y53" s="49">
        <f t="shared" si="7"/>
        <v>1.6598942639999998</v>
      </c>
      <c r="Z53" s="49">
        <f t="shared" si="8"/>
        <v>2.1078022399999998</v>
      </c>
      <c r="AA53" s="48">
        <v>1.8477183002672697</v>
      </c>
      <c r="AB53" s="42">
        <v>1.346777587890625</v>
      </c>
      <c r="AC53" s="42">
        <v>0.98103839111328128</v>
      </c>
      <c r="AD53" s="49">
        <f t="shared" si="9"/>
        <v>1.2694500427246094</v>
      </c>
      <c r="AE53" s="49">
        <f t="shared" si="10"/>
        <v>0.87745982334621953</v>
      </c>
    </row>
    <row r="54" spans="1:31" x14ac:dyDescent="0.2">
      <c r="A54" s="42">
        <v>1.6296351927862851</v>
      </c>
      <c r="B54" s="42">
        <f t="shared" si="0"/>
        <v>1.1443768615722656</v>
      </c>
      <c r="C54" s="42">
        <v>1.3243555908203124</v>
      </c>
      <c r="D54" s="42">
        <v>0.96439813232421878</v>
      </c>
      <c r="E54" s="48">
        <v>1.531716201171875</v>
      </c>
      <c r="F54" s="48">
        <v>1.0937928161621093</v>
      </c>
      <c r="G54" s="48">
        <v>1.2255652795410157</v>
      </c>
      <c r="H54" s="48">
        <v>1.5136639233398437</v>
      </c>
      <c r="I54" s="48">
        <v>1.6978992724609374</v>
      </c>
      <c r="J54" s="48">
        <v>0.91345996459960932</v>
      </c>
      <c r="K54" s="48">
        <v>1.1351298303222657</v>
      </c>
      <c r="L54" s="48">
        <v>0.98268992553710943</v>
      </c>
      <c r="M54" s="43">
        <f t="shared" si="11"/>
        <v>0.77421481199999997</v>
      </c>
      <c r="N54" s="43">
        <f t="shared" si="12"/>
        <v>1.3239227359999999</v>
      </c>
      <c r="O54" s="49">
        <v>1.1060211600000001</v>
      </c>
      <c r="P54" s="49">
        <v>1.5575561599999999</v>
      </c>
      <c r="Q54" s="50">
        <f t="shared" si="1"/>
        <v>1.33178866</v>
      </c>
      <c r="R54" s="48">
        <f t="shared" si="2"/>
        <v>1.5575561599999999</v>
      </c>
      <c r="S54" s="49">
        <v>1.1446458007812501</v>
      </c>
      <c r="T54" s="48">
        <f t="shared" si="3"/>
        <v>1.3243555908203124</v>
      </c>
      <c r="U54" s="48">
        <v>0</v>
      </c>
      <c r="V54" s="49">
        <f t="shared" si="4"/>
        <v>1.4018005439999999</v>
      </c>
      <c r="W54" s="49">
        <f t="shared" si="5"/>
        <v>1.2460449279999999</v>
      </c>
      <c r="X54" s="49">
        <f t="shared" si="6"/>
        <v>1.0902893119999999</v>
      </c>
      <c r="Y54" s="49">
        <f t="shared" si="7"/>
        <v>1.6354339679999996</v>
      </c>
      <c r="Z54" s="49">
        <f t="shared" si="8"/>
        <v>2.0767415466666663</v>
      </c>
      <c r="AA54" s="48">
        <v>1.8212757247121711</v>
      </c>
      <c r="AB54" s="42">
        <v>1.3243555908203124</v>
      </c>
      <c r="AC54" s="42">
        <v>0.96439813232421878</v>
      </c>
      <c r="AD54" s="49">
        <f t="shared" si="9"/>
        <v>1.2519563446044923</v>
      </c>
      <c r="AE54" s="49">
        <f t="shared" si="10"/>
        <v>0.86536795935352206</v>
      </c>
    </row>
    <row r="55" spans="1:31" x14ac:dyDescent="0.2">
      <c r="A55" s="42">
        <v>1.6052381252505292</v>
      </c>
      <c r="B55" s="42">
        <f t="shared" si="0"/>
        <v>1.1255215759277344</v>
      </c>
      <c r="C55" s="42">
        <v>1.3027033691406249</v>
      </c>
      <c r="D55" s="42">
        <v>0.94833978271484376</v>
      </c>
      <c r="E55" s="48">
        <v>1.5135718017578124</v>
      </c>
      <c r="F55" s="48">
        <v>1.0808735339355469</v>
      </c>
      <c r="G55" s="48">
        <v>1.2102790173339844</v>
      </c>
      <c r="H55" s="48">
        <v>1.4963772729492186</v>
      </c>
      <c r="I55" s="48">
        <v>1.6758412451171876</v>
      </c>
      <c r="J55" s="48">
        <v>0.90233059997558585</v>
      </c>
      <c r="K55" s="48">
        <v>1.1216104553222657</v>
      </c>
      <c r="L55" s="48">
        <v>0.97062691223144526</v>
      </c>
      <c r="M55" s="43">
        <f t="shared" si="11"/>
        <v>0.7633779719999999</v>
      </c>
      <c r="N55" s="43">
        <f t="shared" si="12"/>
        <v>1.3048734879999999</v>
      </c>
      <c r="O55" s="49">
        <v>1.0905399599999999</v>
      </c>
      <c r="P55" s="49">
        <v>1.5351452800000001</v>
      </c>
      <c r="Q55" s="50">
        <f t="shared" si="1"/>
        <v>1.3128426200000001</v>
      </c>
      <c r="R55" s="48">
        <f t="shared" si="2"/>
        <v>1.5351452800000001</v>
      </c>
      <c r="S55" s="49">
        <v>1.1291497070312502</v>
      </c>
      <c r="T55" s="48">
        <f t="shared" si="3"/>
        <v>1.3027033691406249</v>
      </c>
      <c r="U55" s="48">
        <v>0</v>
      </c>
      <c r="V55" s="49">
        <f t="shared" si="4"/>
        <v>1.3816307520000002</v>
      </c>
      <c r="W55" s="49">
        <f t="shared" si="5"/>
        <v>1.2281162240000001</v>
      </c>
      <c r="X55" s="49">
        <f t="shared" si="6"/>
        <v>1.074601696</v>
      </c>
      <c r="Y55" s="49">
        <f t="shared" si="7"/>
        <v>1.6119025440000003</v>
      </c>
      <c r="Z55" s="49">
        <f t="shared" si="8"/>
        <v>2.0468603733333333</v>
      </c>
      <c r="AA55" s="48">
        <v>1.7956876927425987</v>
      </c>
      <c r="AB55" s="42">
        <v>1.3027033691406249</v>
      </c>
      <c r="AC55" s="42">
        <v>0.94833978271484376</v>
      </c>
      <c r="AD55" s="49">
        <f t="shared" si="9"/>
        <v>1.2350074920654299</v>
      </c>
      <c r="AE55" s="49">
        <f t="shared" si="10"/>
        <v>0.85365269947379696</v>
      </c>
    </row>
    <row r="56" spans="1:31" x14ac:dyDescent="0.2">
      <c r="A56" s="42">
        <v>1.5816651158085733</v>
      </c>
      <c r="B56" s="42">
        <f t="shared" si="0"/>
        <v>1.1073070983886719</v>
      </c>
      <c r="C56" s="42">
        <v>1.2817813720703124</v>
      </c>
      <c r="D56" s="42">
        <v>0.93283282470703122</v>
      </c>
      <c r="E56" s="48">
        <v>1.4959757507324218</v>
      </c>
      <c r="F56" s="48">
        <v>1.0683436962890624</v>
      </c>
      <c r="G56" s="48">
        <v>1.1954789392089844</v>
      </c>
      <c r="H56" s="48">
        <v>1.4795948046874998</v>
      </c>
      <c r="I56" s="48">
        <v>1.6545132043457029</v>
      </c>
      <c r="J56" s="48">
        <v>0.89154710571289064</v>
      </c>
      <c r="K56" s="48">
        <v>1.1085018383789063</v>
      </c>
      <c r="L56" s="48">
        <v>0.95894156188964841</v>
      </c>
      <c r="M56" s="43">
        <f t="shared" si="11"/>
        <v>0.75285075599999995</v>
      </c>
      <c r="N56" s="43">
        <f t="shared" si="12"/>
        <v>1.2860748879999999</v>
      </c>
      <c r="O56" s="49">
        <v>1.07550108</v>
      </c>
      <c r="P56" s="49">
        <v>1.51302928</v>
      </c>
      <c r="Q56" s="50">
        <f t="shared" si="1"/>
        <v>1.29426518</v>
      </c>
      <c r="R56" s="48">
        <f t="shared" si="2"/>
        <v>1.51302928</v>
      </c>
      <c r="S56" s="49">
        <v>1.11412763671875</v>
      </c>
      <c r="T56" s="48">
        <f t="shared" si="3"/>
        <v>1.2817813720703124</v>
      </c>
      <c r="U56" s="48">
        <v>0</v>
      </c>
      <c r="V56" s="49">
        <f t="shared" si="4"/>
        <v>1.361726352</v>
      </c>
      <c r="W56" s="49">
        <f t="shared" si="5"/>
        <v>1.210423424</v>
      </c>
      <c r="X56" s="49">
        <f t="shared" si="6"/>
        <v>1.059120496</v>
      </c>
      <c r="Y56" s="49">
        <f t="shared" si="7"/>
        <v>1.5886807439999999</v>
      </c>
      <c r="Z56" s="49">
        <f t="shared" si="8"/>
        <v>2.0173723733333335</v>
      </c>
      <c r="AA56" s="48">
        <v>1.7709117174650493</v>
      </c>
      <c r="AB56" s="42">
        <v>1.2817813720703124</v>
      </c>
      <c r="AC56" s="42">
        <v>0.93283282470703122</v>
      </c>
      <c r="AD56" s="49">
        <f t="shared" si="9"/>
        <v>1.2185771026611329</v>
      </c>
      <c r="AE56" s="49">
        <f t="shared" si="10"/>
        <v>0.84229580782860791</v>
      </c>
    </row>
    <row r="57" spans="1:31" x14ac:dyDescent="0.2">
      <c r="A57" s="42">
        <v>1.5588734125797055</v>
      </c>
      <c r="B57" s="42">
        <f t="shared" si="0"/>
        <v>1.089700927734375</v>
      </c>
      <c r="C57" s="42">
        <v>1.2615528564453125</v>
      </c>
      <c r="D57" s="42">
        <v>0.91784899902343753</v>
      </c>
      <c r="E57" s="48">
        <v>1.4789018798828126</v>
      </c>
      <c r="F57" s="48">
        <v>1.0561845947265625</v>
      </c>
      <c r="G57" s="48">
        <v>1.1811402978515626</v>
      </c>
      <c r="H57" s="48">
        <v>1.4632929553222656</v>
      </c>
      <c r="I57" s="48">
        <v>1.6338767858886718</v>
      </c>
      <c r="J57" s="48">
        <v>0.88109237182617184</v>
      </c>
      <c r="K57" s="48">
        <v>1.0957842053222655</v>
      </c>
      <c r="L57" s="48">
        <v>0.94761504760742188</v>
      </c>
      <c r="M57" s="43">
        <f t="shared" si="11"/>
        <v>0.7430975999999998</v>
      </c>
      <c r="N57" s="43">
        <f t="shared" si="12"/>
        <v>1.2685295279999997</v>
      </c>
      <c r="O57" s="49">
        <v>1.0615679999999998</v>
      </c>
      <c r="P57" s="49">
        <v>1.4923876799999998</v>
      </c>
      <c r="Q57" s="50">
        <f t="shared" si="1"/>
        <v>1.2769778399999998</v>
      </c>
      <c r="R57" s="48">
        <f t="shared" si="2"/>
        <v>1.4923876799999998</v>
      </c>
      <c r="S57" s="49">
        <v>1.0995575195312499</v>
      </c>
      <c r="T57" s="48">
        <f t="shared" si="3"/>
        <v>1.2615528564453125</v>
      </c>
      <c r="U57" s="48">
        <v>0</v>
      </c>
      <c r="V57" s="49">
        <f t="shared" si="4"/>
        <v>1.3431489119999998</v>
      </c>
      <c r="W57" s="49">
        <f t="shared" si="5"/>
        <v>1.193910144</v>
      </c>
      <c r="X57" s="49">
        <f t="shared" si="6"/>
        <v>1.0446713759999997</v>
      </c>
      <c r="Y57" s="49">
        <f t="shared" si="7"/>
        <v>1.5670070639999998</v>
      </c>
      <c r="Z57" s="49">
        <f t="shared" si="8"/>
        <v>1.9898502399999998</v>
      </c>
      <c r="AA57" s="48">
        <v>1.7469081517269738</v>
      </c>
      <c r="AB57" s="42">
        <v>1.2615528564453125</v>
      </c>
      <c r="AC57" s="42">
        <v>0.91784899902343753</v>
      </c>
      <c r="AD57" s="49">
        <f t="shared" si="9"/>
        <v>1.2026410369873046</v>
      </c>
      <c r="AE57" s="49">
        <f t="shared" si="10"/>
        <v>0.83128059895833284</v>
      </c>
    </row>
    <row r="58" spans="1:31" x14ac:dyDescent="0.2">
      <c r="A58" s="42">
        <v>1.5368232271509188</v>
      </c>
      <c r="B58" s="42">
        <f t="shared" si="0"/>
        <v>1.0726726074218749</v>
      </c>
      <c r="C58" s="42">
        <v>1.2419833984374999</v>
      </c>
      <c r="D58" s="42">
        <v>0.90336181640625002</v>
      </c>
      <c r="E58" s="48">
        <v>1.4623256787109375</v>
      </c>
      <c r="F58" s="48">
        <v>1.0443789416503906</v>
      </c>
      <c r="G58" s="48">
        <v>1.1672403588867186</v>
      </c>
      <c r="H58" s="48">
        <v>1.4474501745605468</v>
      </c>
      <c r="I58" s="48">
        <v>1.6138964672851561</v>
      </c>
      <c r="J58" s="48">
        <v>0.87095053161621094</v>
      </c>
      <c r="K58" s="48">
        <v>1.0834392028808593</v>
      </c>
      <c r="L58" s="48">
        <v>0.93662996337890625</v>
      </c>
      <c r="M58" s="43">
        <f t="shared" si="11"/>
        <v>0.73349925599999988</v>
      </c>
      <c r="N58" s="43">
        <f t="shared" si="12"/>
        <v>1.2514854639999999</v>
      </c>
      <c r="O58" s="49">
        <v>1.0478560799999999</v>
      </c>
      <c r="P58" s="49">
        <v>1.47233584</v>
      </c>
      <c r="Q58" s="50">
        <f t="shared" si="1"/>
        <v>1.2600959599999999</v>
      </c>
      <c r="R58" s="48">
        <f t="shared" si="2"/>
        <v>1.47233584</v>
      </c>
      <c r="S58" s="49">
        <v>1.085418359375</v>
      </c>
      <c r="T58" s="48">
        <f t="shared" si="3"/>
        <v>1.2419833984374999</v>
      </c>
      <c r="U58" s="48">
        <v>0</v>
      </c>
      <c r="V58" s="49">
        <f t="shared" si="4"/>
        <v>1.3251022560000001</v>
      </c>
      <c r="W58" s="49">
        <f t="shared" si="5"/>
        <v>1.177868672</v>
      </c>
      <c r="X58" s="49">
        <f t="shared" si="6"/>
        <v>1.0306350879999999</v>
      </c>
      <c r="Y58" s="49">
        <f t="shared" si="7"/>
        <v>1.5459526320000001</v>
      </c>
      <c r="Z58" s="49">
        <f t="shared" si="8"/>
        <v>1.9631144533333331</v>
      </c>
      <c r="AA58" s="48">
        <v>1.7236399696751645</v>
      </c>
      <c r="AB58" s="42">
        <v>1.2419833984374999</v>
      </c>
      <c r="AC58" s="42">
        <v>0.90336181640625002</v>
      </c>
      <c r="AD58" s="49">
        <f t="shared" si="9"/>
        <v>1.1871763305664063</v>
      </c>
      <c r="AE58" s="49">
        <f t="shared" si="10"/>
        <v>0.82059119952749104</v>
      </c>
    </row>
    <row r="59" spans="1:31" x14ac:dyDescent="0.2">
      <c r="A59" s="42">
        <v>1.5154774793433026</v>
      </c>
      <c r="B59" s="42">
        <f t="shared" si="0"/>
        <v>1.0561936645507812</v>
      </c>
      <c r="C59" s="42">
        <v>1.2230406494140624</v>
      </c>
      <c r="D59" s="42">
        <v>0.88934667968750003</v>
      </c>
      <c r="E59" s="48">
        <v>1.4462240576171874</v>
      </c>
      <c r="F59" s="48">
        <v>1.0329102783203123</v>
      </c>
      <c r="G59" s="48">
        <v>1.1537579272460938</v>
      </c>
      <c r="H59" s="48">
        <v>1.4320457409667968</v>
      </c>
      <c r="I59" s="48">
        <v>1.5945393310546874</v>
      </c>
      <c r="J59" s="48">
        <v>0.86110672485351558</v>
      </c>
      <c r="K59" s="48">
        <v>1.071449425048828</v>
      </c>
      <c r="L59" s="48">
        <v>0.92596996887207028</v>
      </c>
      <c r="M59" s="43">
        <f t="shared" si="11"/>
        <v>0.72405572399999996</v>
      </c>
      <c r="N59" s="43">
        <f t="shared" si="12"/>
        <v>1.2346920479999999</v>
      </c>
      <c r="O59" s="49">
        <v>1.03436532</v>
      </c>
      <c r="P59" s="49">
        <v>1.4525788799999999</v>
      </c>
      <c r="Q59" s="50">
        <f t="shared" si="1"/>
        <v>1.2434721</v>
      </c>
      <c r="R59" s="48">
        <f t="shared" si="2"/>
        <v>1.4525788799999999</v>
      </c>
      <c r="S59" s="49">
        <v>1.0716904296875001</v>
      </c>
      <c r="T59" s="48">
        <f t="shared" si="3"/>
        <v>1.2230406494140624</v>
      </c>
      <c r="U59" s="48">
        <v>0</v>
      </c>
      <c r="V59" s="49">
        <f t="shared" si="4"/>
        <v>1.307320992</v>
      </c>
      <c r="W59" s="49">
        <f t="shared" si="5"/>
        <v>1.162063104</v>
      </c>
      <c r="X59" s="49">
        <f t="shared" si="6"/>
        <v>1.0168052159999998</v>
      </c>
      <c r="Y59" s="49">
        <f t="shared" si="7"/>
        <v>1.525207824</v>
      </c>
      <c r="Z59" s="49">
        <f t="shared" si="8"/>
        <v>1.9367718399999998</v>
      </c>
      <c r="AA59" s="48">
        <v>1.7010725483141447</v>
      </c>
      <c r="AB59" s="42">
        <v>1.2230406494140624</v>
      </c>
      <c r="AC59" s="42">
        <v>0.88934667968750003</v>
      </c>
      <c r="AD59" s="49">
        <f t="shared" si="9"/>
        <v>1.1721614074707032</v>
      </c>
      <c r="AE59" s="49">
        <f t="shared" si="10"/>
        <v>0.81021269598367662</v>
      </c>
    </row>
    <row r="60" spans="1:31" x14ac:dyDescent="0.2">
      <c r="A60" s="42">
        <v>1.4948015680954849</v>
      </c>
      <c r="B60" s="42">
        <f t="shared" si="0"/>
        <v>1.040237548828125</v>
      </c>
      <c r="C60" s="42">
        <v>1.204694580078125</v>
      </c>
      <c r="D60" s="42">
        <v>0.87578051757812503</v>
      </c>
      <c r="E60" s="48">
        <v>1.4305753479003906</v>
      </c>
      <c r="F60" s="48">
        <v>1.0217634484863281</v>
      </c>
      <c r="G60" s="48">
        <v>1.1406731103515626</v>
      </c>
      <c r="H60" s="48">
        <v>1.4170603540039062</v>
      </c>
      <c r="I60" s="48">
        <v>1.5757744726562499</v>
      </c>
      <c r="J60" s="48">
        <v>0.85154709777832038</v>
      </c>
      <c r="K60" s="48">
        <v>1.0597985314941405</v>
      </c>
      <c r="L60" s="48">
        <v>0.9156197302246093</v>
      </c>
      <c r="M60" s="43">
        <f t="shared" si="11"/>
        <v>0.71476700399999993</v>
      </c>
      <c r="N60" s="43">
        <f t="shared" si="12"/>
        <v>1.2186505759999999</v>
      </c>
      <c r="O60" s="49">
        <v>1.0210957199999999</v>
      </c>
      <c r="P60" s="49">
        <v>1.4337065599999999</v>
      </c>
      <c r="Q60" s="50">
        <f t="shared" si="1"/>
        <v>1.22740114</v>
      </c>
      <c r="R60" s="48">
        <f t="shared" si="2"/>
        <v>1.4337065599999999</v>
      </c>
      <c r="S60" s="49">
        <v>1.0583554687500001</v>
      </c>
      <c r="T60" s="48">
        <f t="shared" si="3"/>
        <v>1.204694580078125</v>
      </c>
      <c r="U60" s="48">
        <v>0</v>
      </c>
      <c r="V60" s="49">
        <f t="shared" si="4"/>
        <v>1.290335904</v>
      </c>
      <c r="W60" s="49">
        <f t="shared" si="5"/>
        <v>1.1469652479999999</v>
      </c>
      <c r="X60" s="49">
        <f t="shared" si="6"/>
        <v>1.0035945919999998</v>
      </c>
      <c r="Y60" s="49">
        <f t="shared" si="7"/>
        <v>1.5053918879999999</v>
      </c>
      <c r="Z60" s="49">
        <f t="shared" si="8"/>
        <v>1.9116087466666665</v>
      </c>
      <c r="AA60" s="48">
        <v>1.6791733398437501</v>
      </c>
      <c r="AB60" s="42">
        <v>1.204694580078125</v>
      </c>
      <c r="AC60" s="42">
        <v>0.87578051757812503</v>
      </c>
      <c r="AD60" s="49">
        <f t="shared" si="9"/>
        <v>1.1575762939453127</v>
      </c>
      <c r="AE60" s="49">
        <f t="shared" si="10"/>
        <v>0.80013128221649454</v>
      </c>
    </row>
    <row r="61" spans="1:31" x14ac:dyDescent="0.2">
      <c r="A61" s="42">
        <v>1.4747631653902935</v>
      </c>
      <c r="B61" s="42">
        <f t="shared" si="0"/>
        <v>1.0247794189453125</v>
      </c>
      <c r="C61" s="42">
        <v>1.1869171142578125</v>
      </c>
      <c r="D61" s="42">
        <v>0.86264172363281255</v>
      </c>
      <c r="E61" s="48">
        <v>1.4153594201660156</v>
      </c>
      <c r="F61" s="48">
        <v>1.0109241247558594</v>
      </c>
      <c r="G61" s="48">
        <v>1.1279671997070313</v>
      </c>
      <c r="H61" s="48">
        <v>1.4024760156249998</v>
      </c>
      <c r="I61" s="48">
        <v>1.5575732373046876</v>
      </c>
      <c r="J61" s="48">
        <v>0.84225856628417961</v>
      </c>
      <c r="K61" s="48">
        <v>1.0484714843749998</v>
      </c>
      <c r="L61" s="48">
        <v>0.90556503845214842</v>
      </c>
      <c r="M61" s="43">
        <f t="shared" si="11"/>
        <v>0.70594271999999991</v>
      </c>
      <c r="N61" s="43">
        <f t="shared" si="12"/>
        <v>1.2028597519999999</v>
      </c>
      <c r="O61" s="49">
        <v>1.0084895999999999</v>
      </c>
      <c r="P61" s="49">
        <v>1.41512912</v>
      </c>
      <c r="Q61" s="50">
        <f t="shared" si="1"/>
        <v>1.2118093599999999</v>
      </c>
      <c r="R61" s="48">
        <f t="shared" si="2"/>
        <v>1.41512912</v>
      </c>
      <c r="S61" s="49">
        <v>1.04539599609375</v>
      </c>
      <c r="T61" s="48">
        <f t="shared" si="3"/>
        <v>1.1869171142578125</v>
      </c>
      <c r="U61" s="48">
        <v>0</v>
      </c>
      <c r="V61" s="49">
        <f t="shared" si="4"/>
        <v>1.273616208</v>
      </c>
      <c r="W61" s="49">
        <f t="shared" si="5"/>
        <v>1.1321032960000001</v>
      </c>
      <c r="X61" s="49">
        <f t="shared" si="6"/>
        <v>0.99059038399999999</v>
      </c>
      <c r="Y61" s="49">
        <f t="shared" si="7"/>
        <v>1.4858855759999998</v>
      </c>
      <c r="Z61" s="49">
        <f t="shared" si="8"/>
        <v>1.8868388266666667</v>
      </c>
      <c r="AA61" s="48">
        <v>1.6579118716591281</v>
      </c>
      <c r="AB61" s="42">
        <v>1.1869171142578125</v>
      </c>
      <c r="AC61" s="42">
        <v>0.86264172363281255</v>
      </c>
      <c r="AD61" s="49">
        <f t="shared" si="9"/>
        <v>1.1434018707275391</v>
      </c>
      <c r="AE61" s="49">
        <f t="shared" si="10"/>
        <v>0.79033374275128832</v>
      </c>
    </row>
    <row r="62" spans="1:31" x14ac:dyDescent="0.2">
      <c r="A62" s="42">
        <v>1.4553320305448725</v>
      </c>
      <c r="B62" s="42">
        <f t="shared" si="0"/>
        <v>1.0097959594726562</v>
      </c>
      <c r="C62" s="42">
        <v>1.1696817626953124</v>
      </c>
      <c r="D62" s="42">
        <v>0.84991015624999999</v>
      </c>
      <c r="E62" s="48">
        <v>1.4005573291015625</v>
      </c>
      <c r="F62" s="48">
        <v>1.0003786901855467</v>
      </c>
      <c r="G62" s="48">
        <v>1.1156227893066406</v>
      </c>
      <c r="H62" s="48">
        <v>1.3882756750488281</v>
      </c>
      <c r="I62" s="48">
        <v>1.5399086279296876</v>
      </c>
      <c r="J62" s="48">
        <v>0.83322893432617184</v>
      </c>
      <c r="K62" s="48">
        <v>1.0374539562988281</v>
      </c>
      <c r="L62" s="48">
        <v>0.89579251342773436</v>
      </c>
      <c r="M62" s="43">
        <f t="shared" si="11"/>
        <v>0.6972732479999999</v>
      </c>
      <c r="N62" s="43">
        <f t="shared" si="12"/>
        <v>1.1875702239999999</v>
      </c>
      <c r="O62" s="49">
        <v>0.99610463999999999</v>
      </c>
      <c r="P62" s="49">
        <v>1.39714144</v>
      </c>
      <c r="Q62" s="50">
        <f t="shared" si="1"/>
        <v>1.19662304</v>
      </c>
      <c r="R62" s="48">
        <f t="shared" si="2"/>
        <v>1.39714144</v>
      </c>
      <c r="S62" s="49">
        <v>1.0327958984375001</v>
      </c>
      <c r="T62" s="48">
        <f t="shared" si="3"/>
        <v>1.1696817626953124</v>
      </c>
      <c r="U62" s="48">
        <v>0</v>
      </c>
      <c r="V62" s="49">
        <f t="shared" si="4"/>
        <v>1.2574272959999999</v>
      </c>
      <c r="W62" s="49">
        <f t="shared" si="5"/>
        <v>1.1177131520000001</v>
      </c>
      <c r="X62" s="49">
        <f t="shared" si="6"/>
        <v>0.97799900799999995</v>
      </c>
      <c r="Y62" s="49">
        <f t="shared" si="7"/>
        <v>1.466998512</v>
      </c>
      <c r="Z62" s="49">
        <f t="shared" si="8"/>
        <v>1.8628552533333333</v>
      </c>
      <c r="AA62" s="48">
        <v>1.6372596371299342</v>
      </c>
      <c r="AB62" s="42">
        <v>1.1696817626953124</v>
      </c>
      <c r="AC62" s="42">
        <v>0.84991015624999999</v>
      </c>
      <c r="AD62" s="49">
        <f t="shared" si="9"/>
        <v>1.1296205139160158</v>
      </c>
      <c r="AE62" s="49">
        <f t="shared" si="10"/>
        <v>0.78080789572594467</v>
      </c>
    </row>
    <row r="63" spans="1:31" x14ac:dyDescent="0.2">
      <c r="A63" s="42">
        <v>1.4364798425491316</v>
      </c>
      <c r="B63" s="42">
        <f t="shared" si="0"/>
        <v>0.99526531982421873</v>
      </c>
      <c r="C63" s="42">
        <v>1.1529637451171875</v>
      </c>
      <c r="D63" s="42">
        <v>0.83756689453124999</v>
      </c>
      <c r="E63" s="48">
        <v>1.3861509582519531</v>
      </c>
      <c r="F63" s="48">
        <v>0.99011465270996091</v>
      </c>
      <c r="G63" s="48">
        <v>1.1036236572265625</v>
      </c>
      <c r="H63" s="48">
        <v>1.3744431103515624</v>
      </c>
      <c r="I63" s="48">
        <v>1.5227556604003905</v>
      </c>
      <c r="J63" s="48">
        <v>0.8244467755126953</v>
      </c>
      <c r="K63" s="48">
        <v>1.0267324487304688</v>
      </c>
      <c r="L63" s="48">
        <v>0.88628948547363273</v>
      </c>
      <c r="M63" s="43">
        <f t="shared" si="11"/>
        <v>0.68860377599999989</v>
      </c>
      <c r="N63" s="43">
        <f t="shared" si="12"/>
        <v>1.1722806959999998</v>
      </c>
      <c r="O63" s="49">
        <v>0.98371967999999987</v>
      </c>
      <c r="P63" s="49">
        <v>1.3791537599999999</v>
      </c>
      <c r="Q63" s="50">
        <f t="shared" si="1"/>
        <v>1.1814367199999998</v>
      </c>
      <c r="R63" s="48">
        <f t="shared" si="2"/>
        <v>1.3791537599999999</v>
      </c>
      <c r="S63" s="49">
        <v>1.0205396484375</v>
      </c>
      <c r="T63" s="48">
        <f t="shared" si="3"/>
        <v>1.1529637451171875</v>
      </c>
      <c r="U63" s="48">
        <v>0</v>
      </c>
      <c r="V63" s="49">
        <f t="shared" si="4"/>
        <v>1.2412383839999999</v>
      </c>
      <c r="W63" s="49">
        <f t="shared" si="5"/>
        <v>1.103323008</v>
      </c>
      <c r="X63" s="49">
        <f t="shared" si="6"/>
        <v>0.9654076319999999</v>
      </c>
      <c r="Y63" s="49">
        <f t="shared" si="7"/>
        <v>1.4481114479999999</v>
      </c>
      <c r="Z63" s="49">
        <f t="shared" si="8"/>
        <v>1.83887168</v>
      </c>
      <c r="AA63" s="48">
        <v>1.6171895494962993</v>
      </c>
      <c r="AB63" s="42">
        <v>1.1529637451171875</v>
      </c>
      <c r="AC63" s="42">
        <v>0.83756689453124999</v>
      </c>
      <c r="AD63" s="49">
        <f t="shared" si="9"/>
        <v>1.1162152404785157</v>
      </c>
      <c r="AE63" s="49">
        <f t="shared" si="10"/>
        <v>0.77154200225515424</v>
      </c>
    </row>
    <row r="64" spans="1:31" x14ac:dyDescent="0.2">
      <c r="A64" s="42">
        <v>1.4181800484242266</v>
      </c>
      <c r="B64" s="42">
        <f t="shared" si="0"/>
        <v>0.9811669616699219</v>
      </c>
      <c r="C64" s="42">
        <v>1.1367397460937501</v>
      </c>
      <c r="D64" s="42">
        <v>0.82559417724609374</v>
      </c>
      <c r="E64" s="48">
        <v>1.3721238488769532</v>
      </c>
      <c r="F64" s="48">
        <v>0.98011999389648441</v>
      </c>
      <c r="G64" s="48">
        <v>1.0919544104003907</v>
      </c>
      <c r="H64" s="48">
        <v>1.3609634020996093</v>
      </c>
      <c r="I64" s="48">
        <v>1.506090771484375</v>
      </c>
      <c r="J64" s="48">
        <v>0.81590131469726557</v>
      </c>
      <c r="K64" s="48">
        <v>1.0162942919921873</v>
      </c>
      <c r="L64" s="48">
        <v>0.87704423217773431</v>
      </c>
      <c r="M64" s="43">
        <f t="shared" si="11"/>
        <v>0.68039874</v>
      </c>
      <c r="N64" s="43">
        <f t="shared" si="12"/>
        <v>1.1579937599999999</v>
      </c>
      <c r="O64" s="49">
        <v>0.97199820000000003</v>
      </c>
      <c r="P64" s="49">
        <v>1.3623455999999998</v>
      </c>
      <c r="Q64" s="50">
        <f t="shared" si="1"/>
        <v>1.1671719</v>
      </c>
      <c r="R64" s="48">
        <f t="shared" si="2"/>
        <v>1.3623455999999998</v>
      </c>
      <c r="S64" s="49">
        <v>1.0086127929687501</v>
      </c>
      <c r="T64" s="48">
        <f t="shared" si="3"/>
        <v>1.1367397460937501</v>
      </c>
      <c r="U64" s="48">
        <v>0</v>
      </c>
      <c r="V64" s="49">
        <f t="shared" si="4"/>
        <v>1.2261110399999999</v>
      </c>
      <c r="W64" s="49">
        <f t="shared" si="5"/>
        <v>1.0898764799999998</v>
      </c>
      <c r="X64" s="49">
        <f t="shared" si="6"/>
        <v>0.95364191999999981</v>
      </c>
      <c r="Y64" s="49">
        <f t="shared" si="7"/>
        <v>1.4304628799999999</v>
      </c>
      <c r="Z64" s="49">
        <f t="shared" si="8"/>
        <v>1.8164607999999998</v>
      </c>
      <c r="AA64" s="48">
        <v>1.5976765971936675</v>
      </c>
      <c r="AB64" s="42">
        <v>1.1367397460937501</v>
      </c>
      <c r="AC64" s="42">
        <v>0.82559417724609374</v>
      </c>
      <c r="AD64" s="49">
        <f t="shared" si="9"/>
        <v>1.1031702423095704</v>
      </c>
      <c r="AE64" s="49">
        <f t="shared" si="10"/>
        <v>0.76252513557774881</v>
      </c>
    </row>
    <row r="65" spans="1:31" x14ac:dyDescent="0.2">
      <c r="A65" s="42">
        <v>1.400407725835481</v>
      </c>
      <c r="B65" s="42">
        <f t="shared" si="0"/>
        <v>0.96748162841796881</v>
      </c>
      <c r="C65" s="42">
        <v>1.1209879150390625</v>
      </c>
      <c r="D65" s="42">
        <v>0.81397534179687503</v>
      </c>
      <c r="E65" s="48">
        <v>1.3584597790527344</v>
      </c>
      <c r="F65" s="48">
        <v>0.9703835241699218</v>
      </c>
      <c r="G65" s="48">
        <v>1.0806007214355469</v>
      </c>
      <c r="H65" s="48">
        <v>1.3478221044921874</v>
      </c>
      <c r="I65" s="48">
        <v>1.4898920556640625</v>
      </c>
      <c r="J65" s="48">
        <v>0.80758236877441403</v>
      </c>
      <c r="K65" s="48">
        <v>1.006127645263672</v>
      </c>
      <c r="L65" s="48">
        <v>0.86804562316894529</v>
      </c>
      <c r="M65" s="43">
        <f t="shared" si="11"/>
        <v>0.67250332799999979</v>
      </c>
      <c r="N65" s="43">
        <f t="shared" si="12"/>
        <v>1.1439574719999999</v>
      </c>
      <c r="O65" s="49">
        <v>0.96071903999999975</v>
      </c>
      <c r="P65" s="49">
        <v>1.3458323199999997</v>
      </c>
      <c r="Q65" s="50">
        <f t="shared" si="1"/>
        <v>1.1532756799999997</v>
      </c>
      <c r="R65" s="48">
        <f t="shared" si="2"/>
        <v>1.3458323199999997</v>
      </c>
      <c r="S65" s="49">
        <v>0.99700185546875009</v>
      </c>
      <c r="T65" s="48">
        <f t="shared" si="3"/>
        <v>1.1209879150390625</v>
      </c>
      <c r="U65" s="48">
        <v>0</v>
      </c>
      <c r="V65" s="49">
        <f t="shared" si="4"/>
        <v>1.2112490879999998</v>
      </c>
      <c r="W65" s="49">
        <f t="shared" si="5"/>
        <v>1.0766658559999998</v>
      </c>
      <c r="X65" s="49">
        <f t="shared" si="6"/>
        <v>0.94208262399999976</v>
      </c>
      <c r="Y65" s="49">
        <f t="shared" si="7"/>
        <v>1.4131239359999996</v>
      </c>
      <c r="Z65" s="49">
        <f t="shared" si="8"/>
        <v>1.7944430933333329</v>
      </c>
      <c r="AA65" s="48">
        <v>1.5786967516447368</v>
      </c>
      <c r="AB65" s="42">
        <v>1.1209879150390625</v>
      </c>
      <c r="AC65" s="42">
        <v>0.81397534179687503</v>
      </c>
      <c r="AD65" s="49">
        <f t="shared" si="9"/>
        <v>1.0904707794189454</v>
      </c>
      <c r="AE65" s="49">
        <f t="shared" si="10"/>
        <v>0.75374710722723337</v>
      </c>
    </row>
    <row r="66" spans="1:31" x14ac:dyDescent="0.2">
      <c r="A66" s="42">
        <v>1.383139458413847</v>
      </c>
      <c r="B66" s="42">
        <f t="shared" ref="B66:B129" si="13">+AVERAGE(C66,D66)</f>
        <v>0.9541911315917968</v>
      </c>
      <c r="C66" s="42">
        <v>1.1056876220703125</v>
      </c>
      <c r="D66" s="42">
        <v>0.80269464111328126</v>
      </c>
      <c r="E66" s="48">
        <v>1.3451439477539062</v>
      </c>
      <c r="F66" s="48">
        <v>0.96089452758789051</v>
      </c>
      <c r="G66" s="48">
        <v>1.0695488549804688</v>
      </c>
      <c r="H66" s="48">
        <v>1.3350056005859374</v>
      </c>
      <c r="I66" s="48">
        <v>1.4741385546874999</v>
      </c>
      <c r="J66" s="48">
        <v>0.79948040588378899</v>
      </c>
      <c r="K66" s="48">
        <v>0.99622137817382816</v>
      </c>
      <c r="L66" s="48">
        <v>0.85928317932128906</v>
      </c>
      <c r="M66" s="43">
        <f t="shared" si="11"/>
        <v>0.6647627279999998</v>
      </c>
      <c r="N66" s="43">
        <f t="shared" si="12"/>
        <v>1.130171832</v>
      </c>
      <c r="O66" s="49">
        <v>0.94966103999999985</v>
      </c>
      <c r="P66" s="49">
        <v>1.3296139200000001</v>
      </c>
      <c r="Q66" s="50">
        <f t="shared" ref="Q66:Q129" si="14">+AVERAGE(O66:P66)</f>
        <v>1.13963748</v>
      </c>
      <c r="R66" s="48">
        <f t="shared" ref="R66:R129" si="15">+P66</f>
        <v>1.3296139200000001</v>
      </c>
      <c r="S66" s="49">
        <v>0.98569375000000015</v>
      </c>
      <c r="T66" s="48">
        <f t="shared" ref="T66:T129" si="16">+C66</f>
        <v>1.1056876220703125</v>
      </c>
      <c r="U66" s="48">
        <v>0</v>
      </c>
      <c r="V66" s="49">
        <f t="shared" ref="V66:V129" si="17">+$P66*0.9</f>
        <v>1.1966525280000002</v>
      </c>
      <c r="W66" s="49">
        <f t="shared" ref="W66:W129" si="18">+$P66*0.8</f>
        <v>1.0636911360000001</v>
      </c>
      <c r="X66" s="49">
        <f t="shared" ref="X66:X129" si="19">+$P66*0.7</f>
        <v>0.93072974399999997</v>
      </c>
      <c r="Y66" s="49">
        <f t="shared" ref="Y66:Y129" si="20">+$P66*0.9*8750/7500</f>
        <v>1.3960946160000003</v>
      </c>
      <c r="Z66" s="49">
        <f t="shared" ref="Z66:Z129" si="21">+$P66*10000/7500</f>
        <v>1.7728185600000002</v>
      </c>
      <c r="AA66" s="48">
        <v>1.5602276225842928</v>
      </c>
      <c r="AB66" s="42">
        <v>1.1056876220703125</v>
      </c>
      <c r="AC66" s="42">
        <v>0.80269464111328126</v>
      </c>
      <c r="AD66" s="49">
        <f t="shared" ref="AD66:AD129" si="22">+S66*1.09375</f>
        <v>1.0781025390625001</v>
      </c>
      <c r="AE66" s="49">
        <f t="shared" ref="AE66:AE129" si="23">+S66*0.756013745704467</f>
        <v>0.74519802405498259</v>
      </c>
    </row>
    <row r="67" spans="1:31" x14ac:dyDescent="0.2">
      <c r="A67" s="42">
        <v>1.3663532224267256</v>
      </c>
      <c r="B67" s="42">
        <f t="shared" si="13"/>
        <v>0.94127832031250003</v>
      </c>
      <c r="C67" s="42">
        <v>1.0908193359375</v>
      </c>
      <c r="D67" s="42">
        <v>0.79173730468750003</v>
      </c>
      <c r="E67" s="48">
        <v>1.3321623828125</v>
      </c>
      <c r="F67" s="48">
        <v>0.9516431170654297</v>
      </c>
      <c r="G67" s="48">
        <v>1.0587861413574218</v>
      </c>
      <c r="H67" s="48">
        <v>1.3225013391113281</v>
      </c>
      <c r="I67" s="48">
        <v>1.458810968017578</v>
      </c>
      <c r="J67" s="48">
        <v>0.79158648620605465</v>
      </c>
      <c r="K67" s="48">
        <v>0.98656465637207036</v>
      </c>
      <c r="L67" s="48">
        <v>0.85074707275390626</v>
      </c>
      <c r="M67" s="43">
        <f t="shared" ref="M67:M130" si="24">(+O67*0.7)</f>
        <v>0.65717694000000004</v>
      </c>
      <c r="N67" s="43">
        <f t="shared" ref="N67:N130" si="25">(+P67*0.85)</f>
        <v>1.1168874879999999</v>
      </c>
      <c r="O67" s="49">
        <v>0.93882420000000011</v>
      </c>
      <c r="P67" s="49">
        <v>1.31398528</v>
      </c>
      <c r="Q67" s="50">
        <f t="shared" si="14"/>
        <v>1.1264047400000001</v>
      </c>
      <c r="R67" s="48">
        <f t="shared" si="15"/>
        <v>1.31398528</v>
      </c>
      <c r="S67" s="49">
        <v>0.97467636718750006</v>
      </c>
      <c r="T67" s="48">
        <f t="shared" si="16"/>
        <v>1.0908193359375</v>
      </c>
      <c r="U67" s="48">
        <v>0</v>
      </c>
      <c r="V67" s="49">
        <f t="shared" si="17"/>
        <v>1.182586752</v>
      </c>
      <c r="W67" s="49">
        <f t="shared" si="18"/>
        <v>1.0511882240000001</v>
      </c>
      <c r="X67" s="49">
        <f t="shared" si="19"/>
        <v>0.91978969599999993</v>
      </c>
      <c r="Y67" s="49">
        <f t="shared" si="20"/>
        <v>1.3796845440000001</v>
      </c>
      <c r="Z67" s="49">
        <f t="shared" si="21"/>
        <v>1.7519803733333335</v>
      </c>
      <c r="AA67" s="48">
        <v>1.5422480211759868</v>
      </c>
      <c r="AB67" s="42">
        <v>1.0908193359375</v>
      </c>
      <c r="AC67" s="42">
        <v>0.79173730468750003</v>
      </c>
      <c r="AD67" s="49">
        <f t="shared" si="22"/>
        <v>1.0660522766113283</v>
      </c>
      <c r="AE67" s="49">
        <f t="shared" si="23"/>
        <v>0.73686873120704433</v>
      </c>
    </row>
    <row r="68" spans="1:31" x14ac:dyDescent="0.2">
      <c r="A68" s="42">
        <v>1.3500282836058468</v>
      </c>
      <c r="B68" s="42">
        <f t="shared" si="13"/>
        <v>0.92872711181640621</v>
      </c>
      <c r="C68" s="42">
        <v>1.07636474609375</v>
      </c>
      <c r="D68" s="42">
        <v>0.78108947753906255</v>
      </c>
      <c r="E68" s="48">
        <v>1.3195014672851562</v>
      </c>
      <c r="F68" s="48">
        <v>0.94261981994628907</v>
      </c>
      <c r="G68" s="48">
        <v>1.0483006213378907</v>
      </c>
      <c r="H68" s="48">
        <v>1.3102970056152343</v>
      </c>
      <c r="I68" s="48">
        <v>1.4438909423828126</v>
      </c>
      <c r="J68" s="48">
        <v>0.78389208435058599</v>
      </c>
      <c r="K68" s="48">
        <v>0.97714765197753894</v>
      </c>
      <c r="L68" s="48">
        <v>0.84242800842285159</v>
      </c>
      <c r="M68" s="43">
        <f t="shared" si="24"/>
        <v>0.64974596399999984</v>
      </c>
      <c r="N68" s="43">
        <f t="shared" si="25"/>
        <v>1.1038537919999998</v>
      </c>
      <c r="O68" s="49">
        <v>0.92820851999999987</v>
      </c>
      <c r="P68" s="49">
        <v>1.2986515199999997</v>
      </c>
      <c r="Q68" s="50">
        <f t="shared" si="14"/>
        <v>1.1134300199999998</v>
      </c>
      <c r="R68" s="48">
        <f t="shared" si="15"/>
        <v>1.2986515199999997</v>
      </c>
      <c r="S68" s="49">
        <v>0.96393808593750008</v>
      </c>
      <c r="T68" s="48">
        <f t="shared" si="16"/>
        <v>1.07636474609375</v>
      </c>
      <c r="U68" s="48">
        <v>0</v>
      </c>
      <c r="V68" s="49">
        <f t="shared" si="17"/>
        <v>1.1687863679999997</v>
      </c>
      <c r="W68" s="49">
        <f t="shared" si="18"/>
        <v>1.0389212159999999</v>
      </c>
      <c r="X68" s="49">
        <f t="shared" si="19"/>
        <v>0.90905606399999972</v>
      </c>
      <c r="Y68" s="49">
        <f t="shared" si="20"/>
        <v>1.3635840959999996</v>
      </c>
      <c r="Z68" s="49">
        <f t="shared" si="21"/>
        <v>1.7315353599999996</v>
      </c>
      <c r="AA68" s="48">
        <v>1.5247379600123356</v>
      </c>
      <c r="AB68" s="42">
        <v>1.07636474609375</v>
      </c>
      <c r="AC68" s="42">
        <v>0.78108947753906255</v>
      </c>
      <c r="AD68" s="49">
        <f t="shared" si="22"/>
        <v>1.0543072814941408</v>
      </c>
      <c r="AE68" s="49">
        <f t="shared" si="23"/>
        <v>0.7287504429768038</v>
      </c>
    </row>
    <row r="69" spans="1:31" x14ac:dyDescent="0.2">
      <c r="A69" s="42">
        <v>1.3341451030794997</v>
      </c>
      <c r="B69" s="42">
        <f t="shared" si="13"/>
        <v>0.91652227783203122</v>
      </c>
      <c r="C69" s="42">
        <v>1.0623066406249999</v>
      </c>
      <c r="D69" s="42">
        <v>0.77073791503906253</v>
      </c>
      <c r="E69" s="48">
        <v>1.3071487683105469</v>
      </c>
      <c r="F69" s="48">
        <v>0.93381557800292958</v>
      </c>
      <c r="G69" s="48">
        <v>1.038080809326172</v>
      </c>
      <c r="H69" s="48">
        <v>1.2983813513183595</v>
      </c>
      <c r="I69" s="48">
        <v>1.42936130859375</v>
      </c>
      <c r="J69" s="48">
        <v>0.7763890893554688</v>
      </c>
      <c r="K69" s="48">
        <v>0.96796083312988279</v>
      </c>
      <c r="L69" s="48">
        <v>0.83431716491699215</v>
      </c>
      <c r="M69" s="43">
        <f t="shared" si="24"/>
        <v>0.64277942399999999</v>
      </c>
      <c r="N69" s="43">
        <f t="shared" si="25"/>
        <v>1.0915720399999997</v>
      </c>
      <c r="O69" s="49">
        <v>0.91825632000000001</v>
      </c>
      <c r="P69" s="49">
        <v>1.2842023999999996</v>
      </c>
      <c r="Q69" s="50">
        <f t="shared" si="14"/>
        <v>1.1012293599999998</v>
      </c>
      <c r="R69" s="48">
        <f t="shared" si="15"/>
        <v>1.2842023999999996</v>
      </c>
      <c r="S69" s="49">
        <v>0.95346816406250001</v>
      </c>
      <c r="T69" s="48">
        <f t="shared" si="16"/>
        <v>1.0623066406249999</v>
      </c>
      <c r="U69" s="48">
        <v>0</v>
      </c>
      <c r="V69" s="49">
        <f t="shared" si="17"/>
        <v>1.1557821599999998</v>
      </c>
      <c r="W69" s="49">
        <f t="shared" si="18"/>
        <v>1.0273619199999997</v>
      </c>
      <c r="X69" s="49">
        <f t="shared" si="19"/>
        <v>0.89894167999999963</v>
      </c>
      <c r="Y69" s="49">
        <f t="shared" si="20"/>
        <v>1.3484125199999997</v>
      </c>
      <c r="Z69" s="49">
        <f t="shared" si="21"/>
        <v>1.712269866666666</v>
      </c>
      <c r="AA69" s="48">
        <v>1.5076785438939144</v>
      </c>
      <c r="AB69" s="42">
        <v>1.0623066406249999</v>
      </c>
      <c r="AC69" s="42">
        <v>0.77073791503906253</v>
      </c>
      <c r="AD69" s="49">
        <f t="shared" si="22"/>
        <v>1.0428558044433593</v>
      </c>
      <c r="AE69" s="49">
        <f t="shared" si="23"/>
        <v>0.72083503812285188</v>
      </c>
    </row>
    <row r="70" spans="1:31" x14ac:dyDescent="0.2">
      <c r="A70" s="42">
        <v>1.3186852514811909</v>
      </c>
      <c r="B70" s="42">
        <f t="shared" si="13"/>
        <v>0.90464956665039065</v>
      </c>
      <c r="C70" s="42">
        <v>1.0486287841796875</v>
      </c>
      <c r="D70" s="42">
        <v>0.76067034912109377</v>
      </c>
      <c r="E70" s="48">
        <v>1.2950923266601564</v>
      </c>
      <c r="F70" s="48">
        <v>0.92522204345703118</v>
      </c>
      <c r="G70" s="48">
        <v>1.0281161669921874</v>
      </c>
      <c r="H70" s="48">
        <v>1.2867432458496093</v>
      </c>
      <c r="I70" s="48">
        <v>1.4152058447265625</v>
      </c>
      <c r="J70" s="48">
        <v>0.76907010070800774</v>
      </c>
      <c r="K70" s="48">
        <v>0.95899520080566403</v>
      </c>
      <c r="L70" s="48">
        <v>0.82640631286621091</v>
      </c>
      <c r="M70" s="43">
        <f t="shared" si="24"/>
        <v>0.63596769599999992</v>
      </c>
      <c r="N70" s="43">
        <f t="shared" si="25"/>
        <v>1.0797915839999999</v>
      </c>
      <c r="O70" s="49">
        <v>0.90852527999999988</v>
      </c>
      <c r="P70" s="49">
        <v>1.27034304</v>
      </c>
      <c r="Q70" s="50">
        <f t="shared" si="14"/>
        <v>1.0894341599999999</v>
      </c>
      <c r="R70" s="48">
        <f t="shared" si="15"/>
        <v>1.27034304</v>
      </c>
      <c r="S70" s="49">
        <v>0.94325615234374993</v>
      </c>
      <c r="T70" s="48">
        <f t="shared" si="16"/>
        <v>1.0486287841796875</v>
      </c>
      <c r="U70" s="48">
        <v>0</v>
      </c>
      <c r="V70" s="49">
        <f t="shared" si="17"/>
        <v>1.143308736</v>
      </c>
      <c r="W70" s="49">
        <f t="shared" si="18"/>
        <v>1.0162744320000001</v>
      </c>
      <c r="X70" s="49">
        <f t="shared" si="19"/>
        <v>0.88924012799999996</v>
      </c>
      <c r="Y70" s="49">
        <f t="shared" si="20"/>
        <v>1.3338601920000002</v>
      </c>
      <c r="Z70" s="49">
        <f t="shared" si="21"/>
        <v>1.69379072</v>
      </c>
      <c r="AA70" s="48">
        <v>1.4910517513877468</v>
      </c>
      <c r="AB70" s="42">
        <v>1.0486287841796875</v>
      </c>
      <c r="AC70" s="42">
        <v>0.76067034912109377</v>
      </c>
      <c r="AD70" s="49">
        <f t="shared" si="22"/>
        <v>1.0316864166259765</v>
      </c>
      <c r="AE70" s="49">
        <f t="shared" si="23"/>
        <v>0.7131146168921817</v>
      </c>
    </row>
    <row r="71" spans="1:31" x14ac:dyDescent="0.2">
      <c r="A71" s="42">
        <v>1.3036313304140348</v>
      </c>
      <c r="B71" s="42">
        <f t="shared" si="13"/>
        <v>0.89309524536132812</v>
      </c>
      <c r="C71" s="42">
        <v>1.0353154296875</v>
      </c>
      <c r="D71" s="42">
        <v>0.75087506103515622</v>
      </c>
      <c r="E71" s="48">
        <v>1.2833208935546876</v>
      </c>
      <c r="F71" s="48">
        <v>0.91683116455078129</v>
      </c>
      <c r="G71" s="48">
        <v>1.0183963928222657</v>
      </c>
      <c r="H71" s="48">
        <v>1.2753727429199218</v>
      </c>
      <c r="I71" s="48">
        <v>1.4014091577148438</v>
      </c>
      <c r="J71" s="48">
        <v>0.76192777709960935</v>
      </c>
      <c r="K71" s="48">
        <v>0.9502424072265625</v>
      </c>
      <c r="L71" s="48">
        <v>0.81868757812500004</v>
      </c>
      <c r="M71" s="43">
        <f t="shared" si="24"/>
        <v>0.62915596799999995</v>
      </c>
      <c r="N71" s="43">
        <f t="shared" si="25"/>
        <v>1.0677604799999998</v>
      </c>
      <c r="O71" s="49">
        <v>0.89879423999999997</v>
      </c>
      <c r="P71" s="49">
        <v>1.2561887999999999</v>
      </c>
      <c r="Q71" s="50">
        <f t="shared" si="14"/>
        <v>1.0774915199999999</v>
      </c>
      <c r="R71" s="48">
        <f t="shared" si="15"/>
        <v>1.2561887999999999</v>
      </c>
      <c r="S71" s="49">
        <v>0.93329228515625007</v>
      </c>
      <c r="T71" s="48">
        <f t="shared" si="16"/>
        <v>1.0353154296875</v>
      </c>
      <c r="U71" s="48">
        <v>0</v>
      </c>
      <c r="V71" s="49">
        <f t="shared" si="17"/>
        <v>1.1305699199999999</v>
      </c>
      <c r="W71" s="49">
        <f t="shared" si="18"/>
        <v>1.0049510399999999</v>
      </c>
      <c r="X71" s="49">
        <f t="shared" si="19"/>
        <v>0.87933215999999981</v>
      </c>
      <c r="Y71" s="49">
        <f t="shared" si="20"/>
        <v>1.3189982399999998</v>
      </c>
      <c r="Z71" s="49">
        <f t="shared" si="21"/>
        <v>1.6749183999999999</v>
      </c>
      <c r="AA71" s="48">
        <v>1.4748407624897204</v>
      </c>
      <c r="AB71" s="42">
        <v>1.0353154296875</v>
      </c>
      <c r="AC71" s="42">
        <v>0.75087506103515622</v>
      </c>
      <c r="AD71" s="49">
        <f t="shared" si="22"/>
        <v>1.0207884368896485</v>
      </c>
      <c r="AE71" s="49">
        <f t="shared" si="23"/>
        <v>0.70558179633805818</v>
      </c>
    </row>
    <row r="72" spans="1:31" x14ac:dyDescent="0.2">
      <c r="A72" s="42">
        <v>1.2889669005405158</v>
      </c>
      <c r="B72" s="42">
        <f t="shared" si="13"/>
        <v>0.88184661865234371</v>
      </c>
      <c r="C72" s="42">
        <v>1.0223522949218751</v>
      </c>
      <c r="D72" s="42">
        <v>0.74134094238281245</v>
      </c>
      <c r="E72" s="48">
        <v>1.2718235754394531</v>
      </c>
      <c r="F72" s="48">
        <v>0.90863530395507808</v>
      </c>
      <c r="G72" s="48">
        <v>1.0089120141601562</v>
      </c>
      <c r="H72" s="48">
        <v>1.2642596594238282</v>
      </c>
      <c r="I72" s="48">
        <v>1.3879568017578126</v>
      </c>
      <c r="J72" s="48">
        <v>0.75495536926269524</v>
      </c>
      <c r="K72" s="48">
        <v>0.94169434143066411</v>
      </c>
      <c r="L72" s="48">
        <v>0.81115350097656247</v>
      </c>
      <c r="M72" s="43">
        <f t="shared" si="24"/>
        <v>0.62249905199999989</v>
      </c>
      <c r="N72" s="43">
        <f t="shared" si="25"/>
        <v>1.0562306719999999</v>
      </c>
      <c r="O72" s="49">
        <v>0.88928435999999988</v>
      </c>
      <c r="P72" s="49">
        <v>1.24262432</v>
      </c>
      <c r="Q72" s="50">
        <f t="shared" si="14"/>
        <v>1.06595434</v>
      </c>
      <c r="R72" s="48">
        <f t="shared" si="15"/>
        <v>1.24262432</v>
      </c>
      <c r="S72" s="49">
        <v>0.9235671875</v>
      </c>
      <c r="T72" s="48">
        <f t="shared" si="16"/>
        <v>1.0223522949218751</v>
      </c>
      <c r="U72" s="48">
        <v>0</v>
      </c>
      <c r="V72" s="49">
        <f t="shared" si="17"/>
        <v>1.1183618880000001</v>
      </c>
      <c r="W72" s="49">
        <f t="shared" si="18"/>
        <v>0.99409945600000005</v>
      </c>
      <c r="X72" s="49">
        <f t="shared" si="19"/>
        <v>0.86983702399999996</v>
      </c>
      <c r="Y72" s="49">
        <f t="shared" si="20"/>
        <v>1.304755536</v>
      </c>
      <c r="Z72" s="49">
        <f t="shared" si="21"/>
        <v>1.6568324266666667</v>
      </c>
      <c r="AA72" s="48">
        <v>1.4590295217413651</v>
      </c>
      <c r="AB72" s="42">
        <v>1.0223522949218751</v>
      </c>
      <c r="AC72" s="42">
        <v>0.74134094238281245</v>
      </c>
      <c r="AD72" s="49">
        <f t="shared" si="22"/>
        <v>1.010151611328125</v>
      </c>
      <c r="AE72" s="49">
        <f t="shared" si="23"/>
        <v>0.69822948883161484</v>
      </c>
    </row>
    <row r="73" spans="1:31" x14ac:dyDescent="0.2">
      <c r="A73" s="42">
        <v>1.2746764156522694</v>
      </c>
      <c r="B73" s="42">
        <f t="shared" si="13"/>
        <v>0.87089141845703133</v>
      </c>
      <c r="C73" s="42">
        <v>1.0097252807617187</v>
      </c>
      <c r="D73" s="42">
        <v>0.7320575561523438</v>
      </c>
      <c r="E73" s="48">
        <v>1.2605903076171874</v>
      </c>
      <c r="F73" s="48">
        <v>0.90062723876953121</v>
      </c>
      <c r="G73" s="48">
        <v>0.99965391357421873</v>
      </c>
      <c r="H73" s="48">
        <v>1.2533949963378905</v>
      </c>
      <c r="I73" s="48">
        <v>1.3748351599121094</v>
      </c>
      <c r="J73" s="48">
        <v>0.7481465423583985</v>
      </c>
      <c r="K73" s="48">
        <v>0.93334330688476563</v>
      </c>
      <c r="L73" s="48">
        <v>0.80379709533691401</v>
      </c>
      <c r="M73" s="43">
        <f t="shared" si="24"/>
        <v>0.61599694799999993</v>
      </c>
      <c r="N73" s="43">
        <f t="shared" si="25"/>
        <v>1.044700864</v>
      </c>
      <c r="O73" s="49">
        <v>0.87999563999999997</v>
      </c>
      <c r="P73" s="49">
        <v>1.2290598399999999</v>
      </c>
      <c r="Q73" s="50">
        <f t="shared" si="14"/>
        <v>1.0545277399999999</v>
      </c>
      <c r="R73" s="48">
        <f t="shared" si="15"/>
        <v>1.2290598399999999</v>
      </c>
      <c r="S73" s="49">
        <v>0.91407207031250004</v>
      </c>
      <c r="T73" s="48">
        <f t="shared" si="16"/>
        <v>1.0097252807617187</v>
      </c>
      <c r="U73" s="48">
        <v>0</v>
      </c>
      <c r="V73" s="49">
        <f t="shared" si="17"/>
        <v>1.1061538559999999</v>
      </c>
      <c r="W73" s="49">
        <f t="shared" si="18"/>
        <v>0.98324787199999997</v>
      </c>
      <c r="X73" s="49">
        <f t="shared" si="19"/>
        <v>0.86034188799999989</v>
      </c>
      <c r="Y73" s="49">
        <f t="shared" si="20"/>
        <v>1.2905128319999999</v>
      </c>
      <c r="Z73" s="49">
        <f t="shared" si="21"/>
        <v>1.6387464533333331</v>
      </c>
      <c r="AA73" s="48">
        <v>1.443602738229852</v>
      </c>
      <c r="AB73" s="42">
        <v>1.0097252807617187</v>
      </c>
      <c r="AC73" s="42">
        <v>0.7320575561523438</v>
      </c>
      <c r="AD73" s="49">
        <f t="shared" si="22"/>
        <v>0.9997663269042969</v>
      </c>
      <c r="AE73" s="49">
        <f t="shared" si="23"/>
        <v>0.69105104972079012</v>
      </c>
    </row>
    <row r="74" spans="1:31" x14ac:dyDescent="0.2">
      <c r="A74" s="42">
        <v>1.2607451621460495</v>
      </c>
      <c r="B74" s="42">
        <f t="shared" si="13"/>
        <v>0.86021823120117191</v>
      </c>
      <c r="C74" s="42">
        <v>0.99742144775390629</v>
      </c>
      <c r="D74" s="42">
        <v>0.72301501464843754</v>
      </c>
      <c r="E74" s="48">
        <v>1.2496113806152342</v>
      </c>
      <c r="F74" s="48">
        <v>0.89280010131835941</v>
      </c>
      <c r="G74" s="48">
        <v>0.99061344726562495</v>
      </c>
      <c r="H74" s="48">
        <v>1.2427697546386718</v>
      </c>
      <c r="I74" s="48">
        <v>1.3620312072753906</v>
      </c>
      <c r="J74" s="48">
        <v>0.74149502075195317</v>
      </c>
      <c r="K74" s="48">
        <v>0.92518219909667976</v>
      </c>
      <c r="L74" s="48">
        <v>0.79661167114257803</v>
      </c>
      <c r="M74" s="43">
        <f t="shared" si="24"/>
        <v>0.60964965599999998</v>
      </c>
      <c r="N74" s="43">
        <f t="shared" si="25"/>
        <v>1.0336723519999997</v>
      </c>
      <c r="O74" s="49">
        <v>0.8709280800000001</v>
      </c>
      <c r="P74" s="49">
        <v>1.2160851199999998</v>
      </c>
      <c r="Q74" s="50">
        <f t="shared" si="14"/>
        <v>1.0435066</v>
      </c>
      <c r="R74" s="48">
        <f t="shared" si="15"/>
        <v>1.2160851199999998</v>
      </c>
      <c r="S74" s="49">
        <v>0.90479843750000011</v>
      </c>
      <c r="T74" s="48">
        <f t="shared" si="16"/>
        <v>0.99742144775390629</v>
      </c>
      <c r="U74" s="48">
        <v>0</v>
      </c>
      <c r="V74" s="49">
        <f t="shared" si="17"/>
        <v>1.0944766079999999</v>
      </c>
      <c r="W74" s="49">
        <f t="shared" si="18"/>
        <v>0.9728680959999999</v>
      </c>
      <c r="X74" s="49">
        <f t="shared" si="19"/>
        <v>0.85125958399999979</v>
      </c>
      <c r="Y74" s="49">
        <f t="shared" si="20"/>
        <v>1.276889376</v>
      </c>
      <c r="Z74" s="49">
        <f t="shared" si="21"/>
        <v>1.6214468266666664</v>
      </c>
      <c r="AA74" s="48">
        <v>1.4285461040296052</v>
      </c>
      <c r="AB74" s="42">
        <v>0.99742144775390629</v>
      </c>
      <c r="AC74" s="42">
        <v>0.72301501464843754</v>
      </c>
      <c r="AD74" s="49">
        <f t="shared" si="22"/>
        <v>0.98962329101562507</v>
      </c>
      <c r="AE74" s="49">
        <f t="shared" si="23"/>
        <v>0.68404005584192418</v>
      </c>
    </row>
    <row r="75" spans="1:31" x14ac:dyDescent="0.2">
      <c r="A75" s="42">
        <v>1.2471592033908818</v>
      </c>
      <c r="B75" s="42">
        <f t="shared" si="13"/>
        <v>0.84981607055664066</v>
      </c>
      <c r="C75" s="42">
        <v>0.98542828369140623</v>
      </c>
      <c r="D75" s="42">
        <v>0.71420385742187498</v>
      </c>
      <c r="E75" s="48">
        <v>1.2388776770019532</v>
      </c>
      <c r="F75" s="48">
        <v>0.88514743835449217</v>
      </c>
      <c r="G75" s="48">
        <v>0.98178256347656245</v>
      </c>
      <c r="H75" s="48">
        <v>1.232375645751953</v>
      </c>
      <c r="I75" s="48">
        <v>1.3495327478027344</v>
      </c>
      <c r="J75" s="48">
        <v>0.73499518005371089</v>
      </c>
      <c r="K75" s="48">
        <v>0.91720403198242184</v>
      </c>
      <c r="L75" s="48">
        <v>0.78959089355468748</v>
      </c>
      <c r="M75" s="43">
        <f t="shared" si="24"/>
        <v>0.60330236399999992</v>
      </c>
      <c r="N75" s="43">
        <f t="shared" si="25"/>
        <v>1.02264384</v>
      </c>
      <c r="O75" s="49">
        <v>0.86186052000000002</v>
      </c>
      <c r="P75" s="49">
        <v>1.2031103999999999</v>
      </c>
      <c r="Q75" s="50">
        <f t="shared" si="14"/>
        <v>1.03248546</v>
      </c>
      <c r="R75" s="48">
        <f t="shared" si="15"/>
        <v>1.2031103999999999</v>
      </c>
      <c r="S75" s="49">
        <v>0.89573847656249994</v>
      </c>
      <c r="T75" s="48">
        <f t="shared" si="16"/>
        <v>0.98542828369140623</v>
      </c>
      <c r="U75" s="48">
        <v>0</v>
      </c>
      <c r="V75" s="49">
        <f t="shared" si="17"/>
        <v>1.0827993599999999</v>
      </c>
      <c r="W75" s="49">
        <f t="shared" si="18"/>
        <v>0.96248831999999995</v>
      </c>
      <c r="X75" s="49">
        <f t="shared" si="19"/>
        <v>0.84217727999999992</v>
      </c>
      <c r="Y75" s="49">
        <f t="shared" si="20"/>
        <v>1.26326592</v>
      </c>
      <c r="Z75" s="49">
        <f t="shared" si="21"/>
        <v>1.6041471999999999</v>
      </c>
      <c r="AA75" s="48">
        <v>1.4138458573190789</v>
      </c>
      <c r="AB75" s="42">
        <v>0.98542828369140623</v>
      </c>
      <c r="AC75" s="42">
        <v>0.71420385742187498</v>
      </c>
      <c r="AD75" s="49">
        <f t="shared" si="22"/>
        <v>0.97971395874023426</v>
      </c>
      <c r="AE75" s="49">
        <f t="shared" si="23"/>
        <v>0.6771906008376285</v>
      </c>
    </row>
    <row r="76" spans="1:31" x14ac:dyDescent="0.2">
      <c r="A76" s="42">
        <v>1.2339053285290138</v>
      </c>
      <c r="B76" s="42">
        <f t="shared" si="13"/>
        <v>0.83967459106445319</v>
      </c>
      <c r="C76" s="42">
        <v>0.97373400878906247</v>
      </c>
      <c r="D76" s="42">
        <v>0.7056151733398438</v>
      </c>
      <c r="E76" s="48">
        <v>1.2283804345703124</v>
      </c>
      <c r="F76" s="48">
        <v>0.87766303344726559</v>
      </c>
      <c r="G76" s="48">
        <v>0.97315350646972654</v>
      </c>
      <c r="H76" s="48">
        <v>1.2222044995117187</v>
      </c>
      <c r="I76" s="48">
        <v>1.3373281774902341</v>
      </c>
      <c r="J76" s="48">
        <v>0.72864139587402343</v>
      </c>
      <c r="K76" s="48">
        <v>0.90940235229492183</v>
      </c>
      <c r="L76" s="48">
        <v>0.78272878295898429</v>
      </c>
      <c r="M76" s="43">
        <f t="shared" si="24"/>
        <v>0.59726469599999987</v>
      </c>
      <c r="N76" s="43">
        <f t="shared" si="25"/>
        <v>1.0121166239999999</v>
      </c>
      <c r="O76" s="49">
        <v>0.85323527999999982</v>
      </c>
      <c r="P76" s="49">
        <v>1.19072544</v>
      </c>
      <c r="Q76" s="50">
        <f t="shared" si="14"/>
        <v>1.0219803599999999</v>
      </c>
      <c r="R76" s="48">
        <f t="shared" si="15"/>
        <v>1.19072544</v>
      </c>
      <c r="S76" s="49">
        <v>0.88688447265625003</v>
      </c>
      <c r="T76" s="48">
        <f t="shared" si="16"/>
        <v>0.97373400878906247</v>
      </c>
      <c r="U76" s="48">
        <v>0</v>
      </c>
      <c r="V76" s="49">
        <f t="shared" si="17"/>
        <v>1.071652896</v>
      </c>
      <c r="W76" s="49">
        <f t="shared" si="18"/>
        <v>0.95258035200000002</v>
      </c>
      <c r="X76" s="49">
        <f t="shared" si="19"/>
        <v>0.83350780800000002</v>
      </c>
      <c r="Y76" s="49">
        <f t="shared" si="20"/>
        <v>1.2502617119999999</v>
      </c>
      <c r="Z76" s="49">
        <f t="shared" si="21"/>
        <v>1.58763392</v>
      </c>
      <c r="AA76" s="48">
        <v>1.3994888916015624</v>
      </c>
      <c r="AB76" s="42">
        <v>0.97373400878906247</v>
      </c>
      <c r="AC76" s="42">
        <v>0.7056151733398438</v>
      </c>
      <c r="AD76" s="49">
        <f t="shared" si="22"/>
        <v>0.97002989196777345</v>
      </c>
      <c r="AE76" s="49">
        <f t="shared" si="23"/>
        <v>0.67049685217998256</v>
      </c>
    </row>
    <row r="77" spans="1:31" x14ac:dyDescent="0.2">
      <c r="A77" s="42">
        <v>1.2209710053050076</v>
      </c>
      <c r="B77" s="42">
        <f t="shared" si="13"/>
        <v>0.8297840270996093</v>
      </c>
      <c r="C77" s="42">
        <v>0.9623274536132812</v>
      </c>
      <c r="D77" s="42">
        <v>0.69724060058593751</v>
      </c>
      <c r="E77" s="48">
        <v>1.2181113647460937</v>
      </c>
      <c r="F77" s="48">
        <v>0.87034090698242184</v>
      </c>
      <c r="G77" s="48">
        <v>0.9647189349365235</v>
      </c>
      <c r="H77" s="48">
        <v>1.2122487377929687</v>
      </c>
      <c r="I77" s="48">
        <v>1.325406484375</v>
      </c>
      <c r="J77" s="48">
        <v>0.72242845825195312</v>
      </c>
      <c r="K77" s="48">
        <v>0.90177082519531249</v>
      </c>
      <c r="L77" s="48">
        <v>0.77601959655761721</v>
      </c>
      <c r="M77" s="43">
        <f t="shared" si="24"/>
        <v>0.59138183999999994</v>
      </c>
      <c r="N77" s="43">
        <f t="shared" si="25"/>
        <v>1.0018400559999998</v>
      </c>
      <c r="O77" s="49">
        <v>0.8448312</v>
      </c>
      <c r="P77" s="49">
        <v>1.1786353599999999</v>
      </c>
      <c r="Q77" s="50">
        <f t="shared" si="14"/>
        <v>1.0117332800000001</v>
      </c>
      <c r="R77" s="48">
        <f t="shared" si="15"/>
        <v>1.1786353599999999</v>
      </c>
      <c r="S77" s="49">
        <v>0.87822919921874998</v>
      </c>
      <c r="T77" s="48">
        <f t="shared" si="16"/>
        <v>0.9623274536132812</v>
      </c>
      <c r="U77" s="48">
        <v>0</v>
      </c>
      <c r="V77" s="49">
        <f t="shared" si="17"/>
        <v>1.0607718239999999</v>
      </c>
      <c r="W77" s="49">
        <f t="shared" si="18"/>
        <v>0.94290828799999993</v>
      </c>
      <c r="X77" s="49">
        <f t="shared" si="19"/>
        <v>0.82504475199999994</v>
      </c>
      <c r="Y77" s="49">
        <f t="shared" si="20"/>
        <v>1.237567128</v>
      </c>
      <c r="Z77" s="49">
        <f t="shared" si="21"/>
        <v>1.5715138133333331</v>
      </c>
      <c r="AA77" s="48">
        <v>1.3854628649259868</v>
      </c>
      <c r="AB77" s="42">
        <v>0.9623274536132812</v>
      </c>
      <c r="AC77" s="42">
        <v>0.69724060058593751</v>
      </c>
      <c r="AD77" s="49">
        <f t="shared" si="22"/>
        <v>0.96056318664550777</v>
      </c>
      <c r="AE77" s="49">
        <f t="shared" si="23"/>
        <v>0.66395334648840176</v>
      </c>
    </row>
    <row r="78" spans="1:31" x14ac:dyDescent="0.2">
      <c r="A78" s="42">
        <v>1.2083443365507118</v>
      </c>
      <c r="B78" s="42">
        <f t="shared" si="13"/>
        <v>0.82013497924804679</v>
      </c>
      <c r="C78" s="42">
        <v>0.95119787597656247</v>
      </c>
      <c r="D78" s="42">
        <v>0.68907208251953123</v>
      </c>
      <c r="E78" s="48">
        <v>1.2080625341796873</v>
      </c>
      <c r="F78" s="48">
        <v>0.86317561218261718</v>
      </c>
      <c r="G78" s="48">
        <v>0.95647180358886719</v>
      </c>
      <c r="H78" s="48">
        <v>1.2025012561035158</v>
      </c>
      <c r="I78" s="48">
        <v>1.3137572485351563</v>
      </c>
      <c r="J78" s="48">
        <v>0.71635145324707028</v>
      </c>
      <c r="K78" s="48">
        <v>0.89430364868164058</v>
      </c>
      <c r="L78" s="48">
        <v>0.76945788757324218</v>
      </c>
      <c r="M78" s="43">
        <f t="shared" si="24"/>
        <v>0.58549898399999989</v>
      </c>
      <c r="N78" s="43">
        <f t="shared" si="25"/>
        <v>0.99156348799999983</v>
      </c>
      <c r="O78" s="49">
        <v>0.83642711999999997</v>
      </c>
      <c r="P78" s="49">
        <v>1.1665452799999998</v>
      </c>
      <c r="Q78" s="50">
        <f t="shared" si="14"/>
        <v>1.0014862</v>
      </c>
      <c r="R78" s="48">
        <f t="shared" si="15"/>
        <v>1.1665452799999998</v>
      </c>
      <c r="S78" s="49">
        <v>0.86976572265625007</v>
      </c>
      <c r="T78" s="48">
        <f t="shared" si="16"/>
        <v>0.95119787597656247</v>
      </c>
      <c r="U78" s="48">
        <v>0</v>
      </c>
      <c r="V78" s="49">
        <f t="shared" si="17"/>
        <v>1.0498907519999998</v>
      </c>
      <c r="W78" s="49">
        <f t="shared" si="18"/>
        <v>0.93323622399999984</v>
      </c>
      <c r="X78" s="49">
        <f t="shared" si="19"/>
        <v>0.81658169599999986</v>
      </c>
      <c r="Y78" s="49">
        <f t="shared" si="20"/>
        <v>1.2248725439999997</v>
      </c>
      <c r="Z78" s="49">
        <f t="shared" si="21"/>
        <v>1.5553937066666663</v>
      </c>
      <c r="AA78" s="48">
        <v>1.3717560906661184</v>
      </c>
      <c r="AB78" s="42">
        <v>0.95119787597656247</v>
      </c>
      <c r="AC78" s="42">
        <v>0.68907208251953123</v>
      </c>
      <c r="AD78" s="49">
        <f t="shared" si="22"/>
        <v>0.95130625915527356</v>
      </c>
      <c r="AE78" s="49">
        <f t="shared" si="23"/>
        <v>0.65755484187070423</v>
      </c>
    </row>
    <row r="79" spans="1:31" x14ac:dyDescent="0.2">
      <c r="A79" s="42">
        <v>1.1960140200028255</v>
      </c>
      <c r="B79" s="42">
        <f t="shared" si="13"/>
        <v>0.81071859741210939</v>
      </c>
      <c r="C79" s="42">
        <v>0.94033520507812496</v>
      </c>
      <c r="D79" s="42">
        <v>0.68110198974609371</v>
      </c>
      <c r="E79" s="48">
        <v>1.1982264831542968</v>
      </c>
      <c r="F79" s="48">
        <v>0.85616164306640619</v>
      </c>
      <c r="G79" s="48">
        <v>0.9484054815673828</v>
      </c>
      <c r="H79" s="48">
        <v>1.1929548315429686</v>
      </c>
      <c r="I79" s="48">
        <v>1.3023705236816405</v>
      </c>
      <c r="J79" s="48">
        <v>0.71040552612304686</v>
      </c>
      <c r="K79" s="48">
        <v>0.88699513916015615</v>
      </c>
      <c r="L79" s="48">
        <v>0.76303856445312501</v>
      </c>
      <c r="M79" s="43">
        <f t="shared" si="24"/>
        <v>0.57992575199999985</v>
      </c>
      <c r="N79" s="43">
        <f t="shared" si="25"/>
        <v>0.9817882160000001</v>
      </c>
      <c r="O79" s="49">
        <v>0.82846535999999982</v>
      </c>
      <c r="P79" s="49">
        <v>1.1550449600000001</v>
      </c>
      <c r="Q79" s="50">
        <f t="shared" si="14"/>
        <v>0.99175515999999997</v>
      </c>
      <c r="R79" s="48">
        <f t="shared" si="15"/>
        <v>1.1550449600000001</v>
      </c>
      <c r="S79" s="49">
        <v>0.86148759765625005</v>
      </c>
      <c r="T79" s="48">
        <f t="shared" si="16"/>
        <v>0.94033520507812496</v>
      </c>
      <c r="U79" s="48">
        <v>0</v>
      </c>
      <c r="V79" s="49">
        <f t="shared" si="17"/>
        <v>1.0395404640000001</v>
      </c>
      <c r="W79" s="49">
        <f t="shared" si="18"/>
        <v>0.9240359680000001</v>
      </c>
      <c r="X79" s="49">
        <f t="shared" si="19"/>
        <v>0.80853147200000008</v>
      </c>
      <c r="Y79" s="49">
        <f t="shared" si="20"/>
        <v>1.2127972080000002</v>
      </c>
      <c r="Z79" s="49">
        <f t="shared" si="21"/>
        <v>1.5400599466666669</v>
      </c>
      <c r="AA79" s="48">
        <v>1.3583571006373356</v>
      </c>
      <c r="AB79" s="42">
        <v>0.94033520507812496</v>
      </c>
      <c r="AC79" s="42">
        <v>0.68110198974609371</v>
      </c>
      <c r="AD79" s="49">
        <f t="shared" si="22"/>
        <v>0.9422520599365235</v>
      </c>
      <c r="AE79" s="49">
        <f t="shared" si="23"/>
        <v>0.65129646558204446</v>
      </c>
    </row>
    <row r="80" spans="1:31" x14ac:dyDescent="0.2">
      <c r="A80" s="42">
        <v>1.1839693111562519</v>
      </c>
      <c r="B80" s="42">
        <f t="shared" si="13"/>
        <v>0.80152642822265618</v>
      </c>
      <c r="C80" s="42">
        <v>0.92972985839843747</v>
      </c>
      <c r="D80" s="42">
        <v>0.67332299804687501</v>
      </c>
      <c r="E80" s="48">
        <v>1.1885959887695312</v>
      </c>
      <c r="F80" s="48">
        <v>0.84929396728515627</v>
      </c>
      <c r="G80" s="48">
        <v>0.94051375244140623</v>
      </c>
      <c r="H80" s="48">
        <v>1.1836030700683593</v>
      </c>
      <c r="I80" s="48">
        <v>1.2912369555664061</v>
      </c>
      <c r="J80" s="48">
        <v>0.70458629577636711</v>
      </c>
      <c r="K80" s="48">
        <v>0.87983990905761711</v>
      </c>
      <c r="L80" s="48">
        <v>0.75675659484863289</v>
      </c>
      <c r="M80" s="43">
        <f t="shared" si="24"/>
        <v>0.57419770799999992</v>
      </c>
      <c r="N80" s="43">
        <f t="shared" si="25"/>
        <v>0.97201294399999993</v>
      </c>
      <c r="O80" s="49">
        <v>0.82028243999999995</v>
      </c>
      <c r="P80" s="49">
        <v>1.14354464</v>
      </c>
      <c r="Q80" s="50">
        <f t="shared" si="14"/>
        <v>0.98191353999999997</v>
      </c>
      <c r="R80" s="48">
        <f t="shared" si="15"/>
        <v>1.14354464</v>
      </c>
      <c r="S80" s="49">
        <v>0.85338847656250005</v>
      </c>
      <c r="T80" s="48">
        <f t="shared" si="16"/>
        <v>0.92972985839843747</v>
      </c>
      <c r="U80" s="48">
        <v>0</v>
      </c>
      <c r="V80" s="49">
        <f t="shared" si="17"/>
        <v>1.029190176</v>
      </c>
      <c r="W80" s="49">
        <f t="shared" si="18"/>
        <v>0.91483571200000002</v>
      </c>
      <c r="X80" s="49">
        <f t="shared" si="19"/>
        <v>0.80048124799999998</v>
      </c>
      <c r="Y80" s="49">
        <f t="shared" si="20"/>
        <v>1.2007218719999999</v>
      </c>
      <c r="Z80" s="49">
        <f t="shared" si="21"/>
        <v>1.5247261866666668</v>
      </c>
      <c r="AA80" s="48">
        <v>1.3452555188630757</v>
      </c>
      <c r="AB80" s="42">
        <v>0.92972985839843747</v>
      </c>
      <c r="AC80" s="42">
        <v>0.67332299804687501</v>
      </c>
      <c r="AD80" s="49">
        <f t="shared" si="22"/>
        <v>0.93339364624023446</v>
      </c>
      <c r="AE80" s="49">
        <f t="shared" si="23"/>
        <v>0.64517341870704437</v>
      </c>
    </row>
    <row r="81" spans="1:31" x14ac:dyDescent="0.2">
      <c r="A81" s="42">
        <v>1.1721999888842984</v>
      </c>
      <c r="B81" s="42">
        <f t="shared" si="13"/>
        <v>0.79255044555664056</v>
      </c>
      <c r="C81" s="42">
        <v>0.91937261962890626</v>
      </c>
      <c r="D81" s="42">
        <v>0.66572827148437497</v>
      </c>
      <c r="E81" s="48">
        <v>1.1791641833496094</v>
      </c>
      <c r="F81" s="48">
        <v>0.84256767089843743</v>
      </c>
      <c r="G81" s="48">
        <v>0.93279045898437507</v>
      </c>
      <c r="H81" s="48">
        <v>1.1744395776367189</v>
      </c>
      <c r="I81" s="48">
        <v>1.2803474267578123</v>
      </c>
      <c r="J81" s="48">
        <v>0.69888938110351551</v>
      </c>
      <c r="K81" s="48">
        <v>0.87283286682128902</v>
      </c>
      <c r="L81" s="48">
        <v>0.7506073608398437</v>
      </c>
      <c r="M81" s="43">
        <f t="shared" si="24"/>
        <v>0.56908891199999989</v>
      </c>
      <c r="N81" s="43">
        <f t="shared" si="25"/>
        <v>0.9629896160000001</v>
      </c>
      <c r="O81" s="49">
        <v>0.81298415999999984</v>
      </c>
      <c r="P81" s="49">
        <v>1.1329289600000001</v>
      </c>
      <c r="Q81" s="50">
        <f t="shared" si="14"/>
        <v>0.97295655999999997</v>
      </c>
      <c r="R81" s="48">
        <f t="shared" si="15"/>
        <v>1.1329289600000001</v>
      </c>
      <c r="S81" s="49">
        <v>0.84546230468750005</v>
      </c>
      <c r="T81" s="48">
        <f t="shared" si="16"/>
        <v>0.91937261962890626</v>
      </c>
      <c r="U81" s="48">
        <v>0</v>
      </c>
      <c r="V81" s="49">
        <f t="shared" si="17"/>
        <v>1.0196360640000002</v>
      </c>
      <c r="W81" s="49">
        <f t="shared" si="18"/>
        <v>0.90634316800000014</v>
      </c>
      <c r="X81" s="49">
        <f t="shared" si="19"/>
        <v>0.793050272</v>
      </c>
      <c r="Y81" s="49">
        <f t="shared" si="20"/>
        <v>1.1895754080000001</v>
      </c>
      <c r="Z81" s="49">
        <f t="shared" si="21"/>
        <v>1.5105719466666667</v>
      </c>
      <c r="AA81" s="48">
        <v>1.3324408601459703</v>
      </c>
      <c r="AB81" s="42">
        <v>0.91937261962890626</v>
      </c>
      <c r="AC81" s="42">
        <v>0.66572827148437497</v>
      </c>
      <c r="AD81" s="49">
        <f t="shared" si="22"/>
        <v>0.9247243957519532</v>
      </c>
      <c r="AE81" s="49">
        <f t="shared" si="23"/>
        <v>0.63918112381872827</v>
      </c>
    </row>
    <row r="82" spans="1:31" x14ac:dyDescent="0.2">
      <c r="A82" s="42">
        <v>1.1606963235931762</v>
      </c>
      <c r="B82" s="42">
        <f t="shared" si="13"/>
        <v>0.78378298950195313</v>
      </c>
      <c r="C82" s="42">
        <v>0.90925469970703121</v>
      </c>
      <c r="D82" s="42">
        <v>0.65831127929687505</v>
      </c>
      <c r="E82" s="48">
        <v>1.1699244360351562</v>
      </c>
      <c r="F82" s="48">
        <v>0.8359781951904296</v>
      </c>
      <c r="G82" s="48">
        <v>0.92522991760253903</v>
      </c>
      <c r="H82" s="48">
        <v>1.1654581970214843</v>
      </c>
      <c r="I82" s="48">
        <v>1.2696935302734376</v>
      </c>
      <c r="J82" s="48">
        <v>0.6933106970214844</v>
      </c>
      <c r="K82" s="48">
        <v>0.86596909851074222</v>
      </c>
      <c r="L82" s="48">
        <v>0.74458642211914061</v>
      </c>
      <c r="M82" s="43">
        <f t="shared" si="24"/>
        <v>0.56398011599999998</v>
      </c>
      <c r="N82" s="43">
        <f t="shared" si="25"/>
        <v>0.95396628799999994</v>
      </c>
      <c r="O82" s="49">
        <v>0.80568587999999997</v>
      </c>
      <c r="P82" s="49">
        <v>1.12231328</v>
      </c>
      <c r="Q82" s="50">
        <f t="shared" si="14"/>
        <v>0.96399957999999997</v>
      </c>
      <c r="R82" s="48">
        <f t="shared" si="15"/>
        <v>1.12231328</v>
      </c>
      <c r="S82" s="49">
        <v>0.83770351562500012</v>
      </c>
      <c r="T82" s="48">
        <f t="shared" si="16"/>
        <v>0.90925469970703121</v>
      </c>
      <c r="U82" s="48">
        <v>0</v>
      </c>
      <c r="V82" s="49">
        <f t="shared" si="17"/>
        <v>1.0100819519999999</v>
      </c>
      <c r="W82" s="49">
        <f t="shared" si="18"/>
        <v>0.89785062400000004</v>
      </c>
      <c r="X82" s="49">
        <f t="shared" si="19"/>
        <v>0.78561929599999991</v>
      </c>
      <c r="Y82" s="49">
        <f t="shared" si="20"/>
        <v>1.178428944</v>
      </c>
      <c r="Z82" s="49">
        <f t="shared" si="21"/>
        <v>1.4964177066666666</v>
      </c>
      <c r="AA82" s="48">
        <v>1.3199036222759046</v>
      </c>
      <c r="AB82" s="42">
        <v>0.90925469970703121</v>
      </c>
      <c r="AC82" s="42">
        <v>0.65831127929687505</v>
      </c>
      <c r="AD82" s="49">
        <f t="shared" si="22"/>
        <v>0.91623822021484391</v>
      </c>
      <c r="AE82" s="49">
        <f t="shared" si="23"/>
        <v>0.63331537263745685</v>
      </c>
    </row>
    <row r="83" spans="1:31" x14ac:dyDescent="0.2">
      <c r="A83" s="42">
        <v>1.1494490476880745</v>
      </c>
      <c r="B83" s="42">
        <f t="shared" si="13"/>
        <v>0.775216796875</v>
      </c>
      <c r="C83" s="42">
        <v>0.89936785888671877</v>
      </c>
      <c r="D83" s="42">
        <v>0.65106573486328123</v>
      </c>
      <c r="E83" s="48">
        <v>1.1608707080078124</v>
      </c>
      <c r="F83" s="48">
        <v>0.82952104064941412</v>
      </c>
      <c r="G83" s="48">
        <v>0.91782674072265624</v>
      </c>
      <c r="H83" s="48">
        <v>1.1566532446289062</v>
      </c>
      <c r="I83" s="48">
        <v>1.2592670959472656</v>
      </c>
      <c r="J83" s="48">
        <v>0.68784633605957024</v>
      </c>
      <c r="K83" s="48">
        <v>0.85924386779785156</v>
      </c>
      <c r="L83" s="48">
        <v>0.73868939758300778</v>
      </c>
      <c r="M83" s="43">
        <f t="shared" si="24"/>
        <v>0.55871650799999995</v>
      </c>
      <c r="N83" s="43">
        <f t="shared" si="25"/>
        <v>0.94494296</v>
      </c>
      <c r="O83" s="49">
        <v>0.79816643999999992</v>
      </c>
      <c r="P83" s="49">
        <v>1.1116976000000001</v>
      </c>
      <c r="Q83" s="50">
        <f t="shared" si="14"/>
        <v>0.95493201999999999</v>
      </c>
      <c r="R83" s="48">
        <f t="shared" si="15"/>
        <v>1.1116976000000001</v>
      </c>
      <c r="S83" s="49">
        <v>0.83010654296874997</v>
      </c>
      <c r="T83" s="48">
        <f t="shared" si="16"/>
        <v>0.89936785888671877</v>
      </c>
      <c r="U83" s="48">
        <v>0</v>
      </c>
      <c r="V83" s="49">
        <f t="shared" si="17"/>
        <v>1.0005278400000002</v>
      </c>
      <c r="W83" s="49">
        <f t="shared" si="18"/>
        <v>0.88935808000000005</v>
      </c>
      <c r="X83" s="49">
        <f t="shared" si="19"/>
        <v>0.77818832000000004</v>
      </c>
      <c r="Y83" s="49">
        <f t="shared" si="20"/>
        <v>1.1672824800000001</v>
      </c>
      <c r="Z83" s="49">
        <f t="shared" si="21"/>
        <v>1.4822634666666668</v>
      </c>
      <c r="AA83" s="48">
        <v>1.307634412263569</v>
      </c>
      <c r="AB83" s="42">
        <v>0.89936785888671877</v>
      </c>
      <c r="AC83" s="42">
        <v>0.65106573486328123</v>
      </c>
      <c r="AD83" s="49">
        <f t="shared" si="22"/>
        <v>0.90792903137207026</v>
      </c>
      <c r="AE83" s="49">
        <f t="shared" si="23"/>
        <v>0.6275719568835908</v>
      </c>
    </row>
    <row r="84" spans="1:31" x14ac:dyDescent="0.2">
      <c r="A84" s="42">
        <v>1.1384493281613977</v>
      </c>
      <c r="B84" s="42">
        <f t="shared" si="13"/>
        <v>0.76684484863281255</v>
      </c>
      <c r="C84" s="42">
        <v>0.88970410156250002</v>
      </c>
      <c r="D84" s="42">
        <v>0.64398559570312497</v>
      </c>
      <c r="E84" s="48">
        <v>1.1519969604492188</v>
      </c>
      <c r="F84" s="48">
        <v>0.82319200378417967</v>
      </c>
      <c r="G84" s="48">
        <v>0.91057554077148439</v>
      </c>
      <c r="H84" s="48">
        <v>1.1480192736816406</v>
      </c>
      <c r="I84" s="48">
        <v>1.2490604272460937</v>
      </c>
      <c r="J84" s="48">
        <v>0.682492568359375</v>
      </c>
      <c r="K84" s="48">
        <v>0.85265279357910151</v>
      </c>
      <c r="L84" s="48">
        <v>0.73291232055664057</v>
      </c>
      <c r="M84" s="43">
        <f t="shared" si="24"/>
        <v>0.55360771199999992</v>
      </c>
      <c r="N84" s="43">
        <f t="shared" si="25"/>
        <v>0.93617027999999991</v>
      </c>
      <c r="O84" s="49">
        <v>0.79086815999999993</v>
      </c>
      <c r="P84" s="49">
        <v>1.1013767999999999</v>
      </c>
      <c r="Q84" s="50">
        <f t="shared" si="14"/>
        <v>0.94612247999999988</v>
      </c>
      <c r="R84" s="48">
        <f t="shared" si="15"/>
        <v>1.1013767999999999</v>
      </c>
      <c r="S84" s="49">
        <v>0.82266611328125006</v>
      </c>
      <c r="T84" s="48">
        <f t="shared" si="16"/>
        <v>0.88970410156250002</v>
      </c>
      <c r="U84" s="48">
        <v>0</v>
      </c>
      <c r="V84" s="49">
        <f t="shared" si="17"/>
        <v>0.99123911999999992</v>
      </c>
      <c r="W84" s="49">
        <f t="shared" si="18"/>
        <v>0.88110144000000001</v>
      </c>
      <c r="X84" s="49">
        <f t="shared" si="19"/>
        <v>0.77096375999999989</v>
      </c>
      <c r="Y84" s="49">
        <f t="shared" si="20"/>
        <v>1.1564456399999998</v>
      </c>
      <c r="Z84" s="49">
        <f t="shared" si="21"/>
        <v>1.4685024</v>
      </c>
      <c r="AA84" s="48">
        <v>1.2956243832236842</v>
      </c>
      <c r="AB84" s="42">
        <v>0.88970410156250002</v>
      </c>
      <c r="AC84" s="42">
        <v>0.64398559570312497</v>
      </c>
      <c r="AD84" s="49">
        <f t="shared" si="22"/>
        <v>0.89979106140136722</v>
      </c>
      <c r="AE84" s="49">
        <f t="shared" si="23"/>
        <v>0.62194688976589318</v>
      </c>
    </row>
    <row r="85" spans="1:31" x14ac:dyDescent="0.2">
      <c r="A85" s="42">
        <v>1.1276887411221979</v>
      </c>
      <c r="B85" s="42">
        <f t="shared" si="13"/>
        <v>0.75866058349609378</v>
      </c>
      <c r="C85" s="42">
        <v>0.88025585937499995</v>
      </c>
      <c r="D85" s="42">
        <v>0.63706530761718749</v>
      </c>
      <c r="E85" s="48">
        <v>1.1432973913574218</v>
      </c>
      <c r="F85" s="48">
        <v>0.81698699951171871</v>
      </c>
      <c r="G85" s="48">
        <v>0.90347152221679683</v>
      </c>
      <c r="H85" s="48">
        <v>1.1395508374023438</v>
      </c>
      <c r="I85" s="48">
        <v>1.2390660644531251</v>
      </c>
      <c r="J85" s="48">
        <v>0.67724584167480473</v>
      </c>
      <c r="K85" s="48">
        <v>0.84619161315917968</v>
      </c>
      <c r="L85" s="48">
        <v>0.72725128356933599</v>
      </c>
      <c r="M85" s="43">
        <f t="shared" si="24"/>
        <v>0.5486537279999999</v>
      </c>
      <c r="N85" s="43">
        <f t="shared" si="25"/>
        <v>0.92764824799999979</v>
      </c>
      <c r="O85" s="49">
        <v>0.78379103999999988</v>
      </c>
      <c r="P85" s="49">
        <v>1.0913508799999998</v>
      </c>
      <c r="Q85" s="50">
        <f t="shared" si="14"/>
        <v>0.93757095999999984</v>
      </c>
      <c r="R85" s="48">
        <f t="shared" si="15"/>
        <v>1.0913508799999998</v>
      </c>
      <c r="S85" s="49">
        <v>0.81537739257812503</v>
      </c>
      <c r="T85" s="48">
        <f t="shared" si="16"/>
        <v>0.88025585937499995</v>
      </c>
      <c r="U85" s="48">
        <v>0</v>
      </c>
      <c r="V85" s="49">
        <f t="shared" si="17"/>
        <v>0.98221579199999987</v>
      </c>
      <c r="W85" s="49">
        <f t="shared" si="18"/>
        <v>0.87308070399999993</v>
      </c>
      <c r="X85" s="49">
        <f t="shared" si="19"/>
        <v>0.76394561599999977</v>
      </c>
      <c r="Y85" s="49">
        <f t="shared" si="20"/>
        <v>1.1459184239999998</v>
      </c>
      <c r="Z85" s="49">
        <f t="shared" si="21"/>
        <v>1.4551345066666663</v>
      </c>
      <c r="AA85" s="48">
        <v>1.2838650159333882</v>
      </c>
      <c r="AB85" s="42">
        <v>0.88025585937499995</v>
      </c>
      <c r="AC85" s="42">
        <v>0.63706530761718749</v>
      </c>
      <c r="AD85" s="49">
        <f t="shared" si="22"/>
        <v>0.8918190231323242</v>
      </c>
      <c r="AE85" s="49">
        <f t="shared" si="23"/>
        <v>0.61643651672572997</v>
      </c>
    </row>
    <row r="86" spans="1:31" x14ac:dyDescent="0.2">
      <c r="A86" s="42">
        <v>1.1171592481120316</v>
      </c>
      <c r="B86" s="42">
        <f t="shared" si="13"/>
        <v>0.7506576232910156</v>
      </c>
      <c r="C86" s="42">
        <v>0.87101593017578127</v>
      </c>
      <c r="D86" s="42">
        <v>0.63029931640625003</v>
      </c>
      <c r="E86" s="48">
        <v>1.1347665539550782</v>
      </c>
      <c r="F86" s="48">
        <v>0.81090212036132814</v>
      </c>
      <c r="G86" s="48">
        <v>0.89650977111816399</v>
      </c>
      <c r="H86" s="48">
        <v>1.1312429626464842</v>
      </c>
      <c r="I86" s="48">
        <v>1.2292770214843749</v>
      </c>
      <c r="J86" s="48">
        <v>0.67210266296386723</v>
      </c>
      <c r="K86" s="48">
        <v>0.83985618225097658</v>
      </c>
      <c r="L86" s="48">
        <v>0.72170249755859373</v>
      </c>
      <c r="M86" s="43">
        <f t="shared" si="24"/>
        <v>0.54385455599999999</v>
      </c>
      <c r="N86" s="43">
        <f t="shared" si="25"/>
        <v>0.91912621599999988</v>
      </c>
      <c r="O86" s="49">
        <v>0.77693508000000011</v>
      </c>
      <c r="P86" s="49">
        <v>1.0813249599999999</v>
      </c>
      <c r="Q86" s="50">
        <f t="shared" si="14"/>
        <v>0.92913002</v>
      </c>
      <c r="R86" s="48">
        <f t="shared" si="15"/>
        <v>1.0813249599999999</v>
      </c>
      <c r="S86" s="49">
        <v>0.80823544921875001</v>
      </c>
      <c r="T86" s="48">
        <f t="shared" si="16"/>
        <v>0.87101593017578127</v>
      </c>
      <c r="U86" s="48">
        <v>0</v>
      </c>
      <c r="V86" s="49">
        <f t="shared" si="17"/>
        <v>0.97319246399999992</v>
      </c>
      <c r="W86" s="49">
        <f t="shared" si="18"/>
        <v>0.86505996799999996</v>
      </c>
      <c r="X86" s="49">
        <f t="shared" si="19"/>
        <v>0.75692747199999988</v>
      </c>
      <c r="Y86" s="49">
        <f t="shared" si="20"/>
        <v>1.1353912079999999</v>
      </c>
      <c r="Z86" s="49">
        <f t="shared" si="21"/>
        <v>1.4417666133333333</v>
      </c>
      <c r="AA86" s="48">
        <v>1.2723483372738487</v>
      </c>
      <c r="AB86" s="42">
        <v>0.87101593017578127</v>
      </c>
      <c r="AC86" s="42">
        <v>0.63029931640625003</v>
      </c>
      <c r="AD86" s="49">
        <f t="shared" si="22"/>
        <v>0.88400752258300785</v>
      </c>
      <c r="AE86" s="49">
        <f t="shared" si="23"/>
        <v>0.61103710937499978</v>
      </c>
    </row>
    <row r="87" spans="1:31" x14ac:dyDescent="0.2">
      <c r="A87" s="42">
        <v>1.1068531740565668</v>
      </c>
      <c r="B87" s="42">
        <f t="shared" si="13"/>
        <v>0.74282989501953134</v>
      </c>
      <c r="C87" s="42">
        <v>0.86197729492187503</v>
      </c>
      <c r="D87" s="42">
        <v>0.62368249511718754</v>
      </c>
      <c r="E87" s="48">
        <v>1.126399356689453</v>
      </c>
      <c r="F87" s="48">
        <v>0.80493375488281249</v>
      </c>
      <c r="G87" s="48">
        <v>0.8896857879638671</v>
      </c>
      <c r="H87" s="48">
        <v>1.1230906762695314</v>
      </c>
      <c r="I87" s="48">
        <v>1.2196865490722655</v>
      </c>
      <c r="J87" s="48">
        <v>0.66705983520507806</v>
      </c>
      <c r="K87" s="48">
        <v>0.8336425933837891</v>
      </c>
      <c r="L87" s="48">
        <v>0.71626246948242189</v>
      </c>
      <c r="M87" s="43">
        <f t="shared" si="24"/>
        <v>0.53890057199999974</v>
      </c>
      <c r="N87" s="43">
        <f t="shared" si="25"/>
        <v>0.91060418399999976</v>
      </c>
      <c r="O87" s="49">
        <v>0.76985795999999973</v>
      </c>
      <c r="P87" s="49">
        <v>1.0712990399999998</v>
      </c>
      <c r="Q87" s="50">
        <f t="shared" si="14"/>
        <v>0.92057849999999974</v>
      </c>
      <c r="R87" s="48">
        <f t="shared" si="15"/>
        <v>1.0712990399999998</v>
      </c>
      <c r="S87" s="49">
        <v>0.80123579101562514</v>
      </c>
      <c r="T87" s="48">
        <f t="shared" si="16"/>
        <v>0.86197729492187503</v>
      </c>
      <c r="U87" s="48">
        <v>0</v>
      </c>
      <c r="V87" s="49">
        <f t="shared" si="17"/>
        <v>0.96416913599999976</v>
      </c>
      <c r="W87" s="49">
        <f t="shared" si="18"/>
        <v>0.85703923199999987</v>
      </c>
      <c r="X87" s="49">
        <f t="shared" si="19"/>
        <v>0.74990932799999976</v>
      </c>
      <c r="Y87" s="49">
        <f t="shared" si="20"/>
        <v>1.1248639919999996</v>
      </c>
      <c r="Z87" s="49">
        <f t="shared" si="21"/>
        <v>1.4283987199999997</v>
      </c>
      <c r="AA87" s="48">
        <v>1.2610664833470395</v>
      </c>
      <c r="AB87" s="42">
        <v>0.86197729492187503</v>
      </c>
      <c r="AC87" s="42">
        <v>0.62368249511718754</v>
      </c>
      <c r="AD87" s="49">
        <f t="shared" si="22"/>
        <v>0.87635164642333996</v>
      </c>
      <c r="AE87" s="49">
        <f t="shared" si="23"/>
        <v>0.60574527155820435</v>
      </c>
    </row>
    <row r="88" spans="1:31" x14ac:dyDescent="0.2">
      <c r="A88" s="42">
        <v>1.0967631867273595</v>
      </c>
      <c r="B88" s="42">
        <f t="shared" si="13"/>
        <v>0.73517163085937498</v>
      </c>
      <c r="C88" s="42">
        <v>0.85313342285156246</v>
      </c>
      <c r="D88" s="42">
        <v>0.6172098388671875</v>
      </c>
      <c r="E88" s="48">
        <v>1.1181905895996092</v>
      </c>
      <c r="F88" s="48">
        <v>0.79907823242187492</v>
      </c>
      <c r="G88" s="48">
        <v>0.88299525085449215</v>
      </c>
      <c r="H88" s="48">
        <v>1.1150894787597656</v>
      </c>
      <c r="I88" s="48">
        <v>1.2102881347656249</v>
      </c>
      <c r="J88" s="48">
        <v>0.66211422058105462</v>
      </c>
      <c r="K88" s="48">
        <v>0.82754717590332028</v>
      </c>
      <c r="L88" s="48">
        <v>0.71092782470703131</v>
      </c>
      <c r="M88" s="43">
        <f t="shared" si="24"/>
        <v>0.53425621199999984</v>
      </c>
      <c r="N88" s="43">
        <f t="shared" si="25"/>
        <v>0.90258344799999979</v>
      </c>
      <c r="O88" s="49">
        <v>0.7632231599999999</v>
      </c>
      <c r="P88" s="49">
        <v>1.0618628799999998</v>
      </c>
      <c r="Q88" s="50">
        <f t="shared" si="14"/>
        <v>0.91254301999999987</v>
      </c>
      <c r="R88" s="48">
        <f t="shared" si="15"/>
        <v>1.0618628799999998</v>
      </c>
      <c r="S88" s="49">
        <v>0.79437402343750008</v>
      </c>
      <c r="T88" s="48">
        <f t="shared" si="16"/>
        <v>0.85313342285156246</v>
      </c>
      <c r="U88" s="48">
        <v>0</v>
      </c>
      <c r="V88" s="49">
        <f t="shared" si="17"/>
        <v>0.95567659199999988</v>
      </c>
      <c r="W88" s="49">
        <f t="shared" si="18"/>
        <v>0.84949030399999992</v>
      </c>
      <c r="X88" s="49">
        <f t="shared" si="19"/>
        <v>0.74330401599999985</v>
      </c>
      <c r="Y88" s="49">
        <f t="shared" si="20"/>
        <v>1.1149560239999998</v>
      </c>
      <c r="Z88" s="49">
        <f t="shared" si="21"/>
        <v>1.4158171733333331</v>
      </c>
      <c r="AA88" s="48">
        <v>1.2500121363589636</v>
      </c>
      <c r="AB88" s="42">
        <v>0.85313342285156246</v>
      </c>
      <c r="AC88" s="42">
        <v>0.6172098388671875</v>
      </c>
      <c r="AD88" s="49">
        <f t="shared" si="22"/>
        <v>0.86884658813476567</v>
      </c>
      <c r="AE88" s="49">
        <f t="shared" si="23"/>
        <v>0.6005576809493125</v>
      </c>
    </row>
    <row r="89" spans="1:31" x14ac:dyDescent="0.2">
      <c r="A89" s="42">
        <v>1.086882277590921</v>
      </c>
      <c r="B89" s="42">
        <f t="shared" si="13"/>
        <v>0.72767736816406248</v>
      </c>
      <c r="C89" s="42">
        <v>0.84447802734374999</v>
      </c>
      <c r="D89" s="42">
        <v>0.61087670898437496</v>
      </c>
      <c r="E89" s="48">
        <v>1.1101356347656248</v>
      </c>
      <c r="F89" s="48">
        <v>0.79333217834472647</v>
      </c>
      <c r="G89" s="48">
        <v>0.87643401550292965</v>
      </c>
      <c r="H89" s="48">
        <v>1.1072347521972654</v>
      </c>
      <c r="I89" s="48">
        <v>1.2010758581542968</v>
      </c>
      <c r="J89" s="48">
        <v>0.65726279968261714</v>
      </c>
      <c r="K89" s="48">
        <v>0.82156631835937499</v>
      </c>
      <c r="L89" s="48">
        <v>0.70569524780273429</v>
      </c>
      <c r="M89" s="43">
        <f t="shared" si="24"/>
        <v>0.52961185200000005</v>
      </c>
      <c r="N89" s="43">
        <f t="shared" si="25"/>
        <v>0.89456271199999993</v>
      </c>
      <c r="O89" s="49">
        <v>0.75658836000000007</v>
      </c>
      <c r="P89" s="49">
        <v>1.0524267199999999</v>
      </c>
      <c r="Q89" s="50">
        <f t="shared" si="14"/>
        <v>0.90450754</v>
      </c>
      <c r="R89" s="48">
        <f t="shared" si="15"/>
        <v>1.0524267199999999</v>
      </c>
      <c r="S89" s="49">
        <v>0.78764594726562498</v>
      </c>
      <c r="T89" s="48">
        <f t="shared" si="16"/>
        <v>0.84447802734374999</v>
      </c>
      <c r="U89" s="48">
        <v>0</v>
      </c>
      <c r="V89" s="49">
        <f t="shared" si="17"/>
        <v>0.947184048</v>
      </c>
      <c r="W89" s="49">
        <f t="shared" si="18"/>
        <v>0.84194137599999996</v>
      </c>
      <c r="X89" s="49">
        <f t="shared" si="19"/>
        <v>0.73669870399999993</v>
      </c>
      <c r="Y89" s="49">
        <f t="shared" si="20"/>
        <v>1.1050480560000002</v>
      </c>
      <c r="Z89" s="49">
        <f t="shared" si="21"/>
        <v>1.4032356266666663</v>
      </c>
      <c r="AA89" s="48">
        <v>1.2391780877364309</v>
      </c>
      <c r="AB89" s="42">
        <v>0.84447802734374999</v>
      </c>
      <c r="AC89" s="42">
        <v>0.61087670898437496</v>
      </c>
      <c r="AD89" s="49">
        <f t="shared" si="22"/>
        <v>0.86148775482177731</v>
      </c>
      <c r="AE89" s="49">
        <f t="shared" si="23"/>
        <v>0.59547116288122826</v>
      </c>
    </row>
    <row r="90" spans="1:31" x14ac:dyDescent="0.2">
      <c r="A90" s="42">
        <v>1.0772037439346895</v>
      </c>
      <c r="B90" s="42">
        <f t="shared" si="13"/>
        <v>0.72034173583984373</v>
      </c>
      <c r="C90" s="42">
        <v>0.83600494384765622</v>
      </c>
      <c r="D90" s="42">
        <v>0.60467852783203124</v>
      </c>
      <c r="E90" s="48">
        <v>1.102229874267578</v>
      </c>
      <c r="F90" s="48">
        <v>0.78769233642578118</v>
      </c>
      <c r="G90" s="48">
        <v>0.86999799682617185</v>
      </c>
      <c r="H90" s="48">
        <v>1.0995223522949218</v>
      </c>
      <c r="I90" s="48">
        <v>1.1920435620117187</v>
      </c>
      <c r="J90" s="48">
        <v>0.65250278991699218</v>
      </c>
      <c r="K90" s="48">
        <v>0.81569652770996093</v>
      </c>
      <c r="L90" s="48">
        <v>0.70056166015624999</v>
      </c>
      <c r="M90" s="43">
        <f t="shared" si="24"/>
        <v>0.52512230399999993</v>
      </c>
      <c r="N90" s="43">
        <f t="shared" si="25"/>
        <v>0.88679262400000003</v>
      </c>
      <c r="O90" s="49">
        <v>0.75017471999999996</v>
      </c>
      <c r="P90" s="49">
        <v>1.04328544</v>
      </c>
      <c r="Q90" s="50">
        <f t="shared" si="14"/>
        <v>0.89673007999999998</v>
      </c>
      <c r="R90" s="48">
        <f t="shared" si="15"/>
        <v>1.04328544</v>
      </c>
      <c r="S90" s="49">
        <v>0.7810474609375001</v>
      </c>
      <c r="T90" s="48">
        <f t="shared" si="16"/>
        <v>0.83600494384765622</v>
      </c>
      <c r="U90" s="48">
        <v>0</v>
      </c>
      <c r="V90" s="49">
        <f t="shared" si="17"/>
        <v>0.93895689599999999</v>
      </c>
      <c r="W90" s="49">
        <f t="shared" si="18"/>
        <v>0.83462835200000007</v>
      </c>
      <c r="X90" s="49">
        <f t="shared" si="19"/>
        <v>0.73029980799999994</v>
      </c>
      <c r="Y90" s="49">
        <f t="shared" si="20"/>
        <v>1.095449712</v>
      </c>
      <c r="Z90" s="49">
        <f t="shared" si="21"/>
        <v>1.3910472533333333</v>
      </c>
      <c r="AA90" s="48">
        <v>1.2285576750102796</v>
      </c>
      <c r="AB90" s="42">
        <v>0.83600494384765622</v>
      </c>
      <c r="AC90" s="42">
        <v>0.60467852783203124</v>
      </c>
      <c r="AD90" s="49">
        <f t="shared" si="22"/>
        <v>0.85427066040039079</v>
      </c>
      <c r="AE90" s="49">
        <f t="shared" si="23"/>
        <v>0.59048261651632283</v>
      </c>
    </row>
    <row r="91" spans="1:31" x14ac:dyDescent="0.2">
      <c r="A91" s="42">
        <v>1.0677211721771165</v>
      </c>
      <c r="B91" s="42">
        <f t="shared" si="13"/>
        <v>0.71315972900390623</v>
      </c>
      <c r="C91" s="42">
        <v>0.82770849609374997</v>
      </c>
      <c r="D91" s="42">
        <v>0.59861096191406249</v>
      </c>
      <c r="E91" s="48">
        <v>1.0944686901855469</v>
      </c>
      <c r="F91" s="48">
        <v>0.78215556884765625</v>
      </c>
      <c r="G91" s="48">
        <v>0.86368346496582027</v>
      </c>
      <c r="H91" s="48">
        <v>1.091948016357422</v>
      </c>
      <c r="I91" s="48">
        <v>1.1831859179687501</v>
      </c>
      <c r="J91" s="48">
        <v>0.6478313494873047</v>
      </c>
      <c r="K91" s="48">
        <v>0.80993448852539063</v>
      </c>
      <c r="L91" s="48">
        <v>0.69552404235839849</v>
      </c>
      <c r="M91" s="43">
        <f t="shared" si="24"/>
        <v>0.52078756800000003</v>
      </c>
      <c r="N91" s="43">
        <f t="shared" si="25"/>
        <v>0.87927318399999987</v>
      </c>
      <c r="O91" s="49">
        <v>0.74398224000000002</v>
      </c>
      <c r="P91" s="49">
        <v>1.0344390399999999</v>
      </c>
      <c r="Q91" s="50">
        <f t="shared" si="14"/>
        <v>0.88921063999999994</v>
      </c>
      <c r="R91" s="48">
        <f t="shared" si="15"/>
        <v>1.0344390399999999</v>
      </c>
      <c r="S91" s="49">
        <v>0.77457475585937496</v>
      </c>
      <c r="T91" s="48">
        <f t="shared" si="16"/>
        <v>0.82770849609374997</v>
      </c>
      <c r="U91" s="48">
        <v>0</v>
      </c>
      <c r="V91" s="49">
        <f t="shared" si="17"/>
        <v>0.93099513599999995</v>
      </c>
      <c r="W91" s="49">
        <f t="shared" si="18"/>
        <v>0.82755123199999991</v>
      </c>
      <c r="X91" s="49">
        <f t="shared" si="19"/>
        <v>0.72410732799999988</v>
      </c>
      <c r="Y91" s="49">
        <f t="shared" si="20"/>
        <v>1.0861609919999999</v>
      </c>
      <c r="Z91" s="49">
        <f t="shared" si="21"/>
        <v>1.3792520533333332</v>
      </c>
      <c r="AA91" s="48">
        <v>1.2181442357113488</v>
      </c>
      <c r="AB91" s="42">
        <v>0.82770849609374997</v>
      </c>
      <c r="AC91" s="42">
        <v>0.59861096191406249</v>
      </c>
      <c r="AD91" s="49">
        <f t="shared" si="22"/>
        <v>0.84719113922119138</v>
      </c>
      <c r="AE91" s="49">
        <f t="shared" si="23"/>
        <v>0.58558916250536908</v>
      </c>
    </row>
    <row r="92" spans="1:31" x14ac:dyDescent="0.2">
      <c r="A92" s="42">
        <v>1.0584284222632123</v>
      </c>
      <c r="B92" s="42">
        <f t="shared" si="13"/>
        <v>0.70612640380859371</v>
      </c>
      <c r="C92" s="42">
        <v>0.81958300781250004</v>
      </c>
      <c r="D92" s="42">
        <v>0.59266979980468748</v>
      </c>
      <c r="E92" s="48">
        <v>1.0868481750488281</v>
      </c>
      <c r="F92" s="48">
        <v>0.77671885620117187</v>
      </c>
      <c r="G92" s="48">
        <v>0.85748674926757806</v>
      </c>
      <c r="H92" s="48">
        <v>1.0845079553222656</v>
      </c>
      <c r="I92" s="48">
        <v>1.1744973608398437</v>
      </c>
      <c r="J92" s="48">
        <v>0.64324587341308592</v>
      </c>
      <c r="K92" s="48">
        <v>0.80427718139648441</v>
      </c>
      <c r="L92" s="48">
        <v>0.69057949340820313</v>
      </c>
      <c r="M92" s="43">
        <f t="shared" si="24"/>
        <v>0.51629802000000002</v>
      </c>
      <c r="N92" s="43">
        <f t="shared" si="25"/>
        <v>0.87150309599999998</v>
      </c>
      <c r="O92" s="49">
        <v>0.73756860000000013</v>
      </c>
      <c r="P92" s="49">
        <v>1.0252977599999999</v>
      </c>
      <c r="Q92" s="50">
        <f t="shared" si="14"/>
        <v>0.88143318000000004</v>
      </c>
      <c r="R92" s="48">
        <f t="shared" si="15"/>
        <v>1.0252977599999999</v>
      </c>
      <c r="S92" s="49">
        <v>0.76822412109375016</v>
      </c>
      <c r="T92" s="48">
        <f t="shared" si="16"/>
        <v>0.81958300781250004</v>
      </c>
      <c r="U92" s="48">
        <v>0</v>
      </c>
      <c r="V92" s="49">
        <f t="shared" si="17"/>
        <v>0.92276798399999993</v>
      </c>
      <c r="W92" s="49">
        <f t="shared" si="18"/>
        <v>0.82023820800000002</v>
      </c>
      <c r="X92" s="49">
        <f t="shared" si="19"/>
        <v>0.7177084319999999</v>
      </c>
      <c r="Y92" s="49">
        <f t="shared" si="20"/>
        <v>1.0765626479999999</v>
      </c>
      <c r="Z92" s="49">
        <f t="shared" si="21"/>
        <v>1.36706368</v>
      </c>
      <c r="AA92" s="48">
        <v>1.2079316534745066</v>
      </c>
      <c r="AB92" s="42">
        <v>0.81958300781250004</v>
      </c>
      <c r="AC92" s="42">
        <v>0.59266979980468748</v>
      </c>
      <c r="AD92" s="49">
        <f t="shared" si="22"/>
        <v>0.84024513244628918</v>
      </c>
      <c r="AE92" s="49">
        <f t="shared" si="23"/>
        <v>0.58078799532860814</v>
      </c>
    </row>
    <row r="93" spans="1:31" x14ac:dyDescent="0.2">
      <c r="A93" s="42">
        <v>1.0493196130704892</v>
      </c>
      <c r="B93" s="42">
        <f t="shared" si="13"/>
        <v>0.69923724365234374</v>
      </c>
      <c r="C93" s="42">
        <v>0.81162329101562503</v>
      </c>
      <c r="D93" s="42">
        <v>0.58685119628906246</v>
      </c>
      <c r="E93" s="48">
        <v>1.0793640661621093</v>
      </c>
      <c r="F93" s="48">
        <v>0.77137935668945312</v>
      </c>
      <c r="G93" s="48">
        <v>0.85140429748535162</v>
      </c>
      <c r="H93" s="48">
        <v>1.0771981433105469</v>
      </c>
      <c r="I93" s="48">
        <v>1.1659726806640625</v>
      </c>
      <c r="J93" s="48">
        <v>0.63874381591796869</v>
      </c>
      <c r="K93" s="48">
        <v>0.79872146850585934</v>
      </c>
      <c r="L93" s="48">
        <v>0.68572534912109373</v>
      </c>
      <c r="M93" s="43">
        <f t="shared" si="24"/>
        <v>0.51227290799999992</v>
      </c>
      <c r="N93" s="43">
        <f t="shared" si="25"/>
        <v>0.86448495199999997</v>
      </c>
      <c r="O93" s="49">
        <v>0.73181843999999996</v>
      </c>
      <c r="P93" s="49">
        <v>1.01704112</v>
      </c>
      <c r="Q93" s="50">
        <f t="shared" si="14"/>
        <v>0.87442978000000005</v>
      </c>
      <c r="R93" s="48">
        <f t="shared" si="15"/>
        <v>1.01704112</v>
      </c>
      <c r="S93" s="49">
        <v>0.76199199218750002</v>
      </c>
      <c r="T93" s="48">
        <f t="shared" si="16"/>
        <v>0.81162329101562503</v>
      </c>
      <c r="U93" s="48">
        <v>0</v>
      </c>
      <c r="V93" s="49">
        <f t="shared" si="17"/>
        <v>0.91533700800000006</v>
      </c>
      <c r="W93" s="49">
        <f t="shared" si="18"/>
        <v>0.81363289600000011</v>
      </c>
      <c r="X93" s="49">
        <f t="shared" si="19"/>
        <v>0.71192878399999993</v>
      </c>
      <c r="Y93" s="49">
        <f t="shared" si="20"/>
        <v>1.0678931760000001</v>
      </c>
      <c r="Z93" s="49">
        <f t="shared" si="21"/>
        <v>1.3560548266666668</v>
      </c>
      <c r="AA93" s="48">
        <v>1.1979139211554277</v>
      </c>
      <c r="AB93" s="42">
        <v>0.81162329101562503</v>
      </c>
      <c r="AC93" s="42">
        <v>0.58685119628906246</v>
      </c>
      <c r="AD93" s="49">
        <f t="shared" si="22"/>
        <v>0.83342874145507817</v>
      </c>
      <c r="AE93" s="49">
        <f t="shared" si="23"/>
        <v>0.57607642021048089</v>
      </c>
    </row>
    <row r="94" spans="1:31" x14ac:dyDescent="0.2">
      <c r="A94" s="42">
        <v>1.0403891087441588</v>
      </c>
      <c r="B94" s="42">
        <f t="shared" si="13"/>
        <v>0.69248773193359381</v>
      </c>
      <c r="C94" s="42">
        <v>0.80382421874999999</v>
      </c>
      <c r="D94" s="42">
        <v>0.58115124511718752</v>
      </c>
      <c r="E94" s="48">
        <v>1.0720124560546873</v>
      </c>
      <c r="F94" s="48">
        <v>0.76613422851562496</v>
      </c>
      <c r="G94" s="48">
        <v>0.84543273498535154</v>
      </c>
      <c r="H94" s="48">
        <v>1.070015146484375</v>
      </c>
      <c r="I94" s="48">
        <v>1.1576071411132811</v>
      </c>
      <c r="J94" s="48">
        <v>0.63432280883789061</v>
      </c>
      <c r="K94" s="48">
        <v>0.79326438964843748</v>
      </c>
      <c r="L94" s="48">
        <v>0.68095894531250001</v>
      </c>
      <c r="M94" s="43">
        <f t="shared" si="24"/>
        <v>0.50824779599999992</v>
      </c>
      <c r="N94" s="43">
        <f t="shared" si="25"/>
        <v>0.85746680800000008</v>
      </c>
      <c r="O94" s="49">
        <v>0.7260682799999999</v>
      </c>
      <c r="P94" s="49">
        <v>1.0087844800000001</v>
      </c>
      <c r="Q94" s="50">
        <f t="shared" si="14"/>
        <v>0.86742637999999994</v>
      </c>
      <c r="R94" s="48">
        <f t="shared" si="15"/>
        <v>1.0087844800000001</v>
      </c>
      <c r="S94" s="49">
        <v>0.75587490234374999</v>
      </c>
      <c r="T94" s="48">
        <f t="shared" si="16"/>
        <v>0.80382421874999999</v>
      </c>
      <c r="U94" s="48">
        <v>0</v>
      </c>
      <c r="V94" s="49">
        <f t="shared" si="17"/>
        <v>0.90790603200000008</v>
      </c>
      <c r="W94" s="49">
        <f t="shared" si="18"/>
        <v>0.80702758400000008</v>
      </c>
      <c r="X94" s="49">
        <f t="shared" si="19"/>
        <v>0.70614913600000007</v>
      </c>
      <c r="Y94" s="49">
        <f t="shared" si="20"/>
        <v>1.0592237040000001</v>
      </c>
      <c r="Z94" s="49">
        <f t="shared" si="21"/>
        <v>1.3450459733333335</v>
      </c>
      <c r="AA94" s="48">
        <v>1.1880851408305921</v>
      </c>
      <c r="AB94" s="42">
        <v>0.80382421874999999</v>
      </c>
      <c r="AC94" s="42">
        <v>0.58115124511718752</v>
      </c>
      <c r="AD94" s="49">
        <f t="shared" si="22"/>
        <v>0.82673817443847653</v>
      </c>
      <c r="AE94" s="49">
        <f t="shared" si="23"/>
        <v>0.5714518162048966</v>
      </c>
    </row>
    <row r="95" spans="1:31" x14ac:dyDescent="0.2">
      <c r="A95" s="42">
        <v>1.0316315058975014</v>
      </c>
      <c r="B95" s="42">
        <f t="shared" si="13"/>
        <v>0.6858735961914062</v>
      </c>
      <c r="C95" s="42">
        <v>0.79618084716796877</v>
      </c>
      <c r="D95" s="42">
        <v>0.57556634521484373</v>
      </c>
      <c r="E95" s="48">
        <v>1.0647895556640623</v>
      </c>
      <c r="F95" s="48">
        <v>0.7609808074951171</v>
      </c>
      <c r="G95" s="48">
        <v>0.83956886474609382</v>
      </c>
      <c r="H95" s="48">
        <v>1.0629554125976561</v>
      </c>
      <c r="I95" s="48">
        <v>1.1493957690429688</v>
      </c>
      <c r="J95" s="48">
        <v>0.62998048400878914</v>
      </c>
      <c r="K95" s="48">
        <v>0.78790328063964832</v>
      </c>
      <c r="L95" s="48">
        <v>0.67627773620605469</v>
      </c>
      <c r="M95" s="43">
        <f t="shared" si="24"/>
        <v>0.50406787200000003</v>
      </c>
      <c r="N95" s="43">
        <f t="shared" si="25"/>
        <v>0.85044866399999997</v>
      </c>
      <c r="O95" s="49">
        <v>0.72009696000000001</v>
      </c>
      <c r="P95" s="49">
        <v>1.0005278399999999</v>
      </c>
      <c r="Q95" s="50">
        <f t="shared" si="14"/>
        <v>0.86031239999999998</v>
      </c>
      <c r="R95" s="48">
        <f t="shared" si="15"/>
        <v>1.0005278399999999</v>
      </c>
      <c r="S95" s="49">
        <v>0.74986962890625009</v>
      </c>
      <c r="T95" s="48">
        <f t="shared" si="16"/>
        <v>0.79618084716796877</v>
      </c>
      <c r="U95" s="48">
        <v>0</v>
      </c>
      <c r="V95" s="49">
        <f t="shared" si="17"/>
        <v>0.900475056</v>
      </c>
      <c r="W95" s="49">
        <f t="shared" si="18"/>
        <v>0.80042227200000005</v>
      </c>
      <c r="X95" s="49">
        <f t="shared" si="19"/>
        <v>0.70036948799999987</v>
      </c>
      <c r="Y95" s="49">
        <f t="shared" si="20"/>
        <v>1.0505542320000001</v>
      </c>
      <c r="Z95" s="49">
        <f t="shared" si="21"/>
        <v>1.3340371199999999</v>
      </c>
      <c r="AA95" s="48">
        <v>1.1784399606805098</v>
      </c>
      <c r="AB95" s="42">
        <v>0.79618084716796877</v>
      </c>
      <c r="AC95" s="42">
        <v>0.57556634521484373</v>
      </c>
      <c r="AD95" s="49">
        <f t="shared" si="22"/>
        <v>0.82016990661621103</v>
      </c>
      <c r="AE95" s="49">
        <f t="shared" si="23"/>
        <v>0.5669117469394328</v>
      </c>
    </row>
    <row r="96" spans="1:31" x14ac:dyDescent="0.2">
      <c r="A96" s="42">
        <v>1.0230416216088924</v>
      </c>
      <c r="B96" s="42">
        <f t="shared" si="13"/>
        <v>0.67939074707031244</v>
      </c>
      <c r="C96" s="42">
        <v>0.78868853759765623</v>
      </c>
      <c r="D96" s="42">
        <v>0.57009295654296877</v>
      </c>
      <c r="E96" s="48">
        <v>1.0576919311523438</v>
      </c>
      <c r="F96" s="48">
        <v>0.7559166070556641</v>
      </c>
      <c r="G96" s="48">
        <v>0.83380960815429694</v>
      </c>
      <c r="H96" s="48">
        <v>1.0560155078125</v>
      </c>
      <c r="I96" s="48">
        <v>1.1413341833496093</v>
      </c>
      <c r="J96" s="48">
        <v>0.62571465087890632</v>
      </c>
      <c r="K96" s="48">
        <v>0.78263529968261714</v>
      </c>
      <c r="L96" s="48">
        <v>0.67167923522949224</v>
      </c>
      <c r="M96" s="43">
        <f t="shared" si="24"/>
        <v>0.50004275999999981</v>
      </c>
      <c r="N96" s="43">
        <f t="shared" si="25"/>
        <v>0.84343051999999985</v>
      </c>
      <c r="O96" s="49">
        <v>0.71434679999999984</v>
      </c>
      <c r="P96" s="49">
        <v>0.9922711999999998</v>
      </c>
      <c r="Q96" s="50">
        <f t="shared" si="14"/>
        <v>0.85330899999999987</v>
      </c>
      <c r="R96" s="48">
        <f t="shared" si="15"/>
        <v>0.9922711999999998</v>
      </c>
      <c r="S96" s="49">
        <v>0.74397294921875012</v>
      </c>
      <c r="T96" s="48">
        <f t="shared" si="16"/>
        <v>0.78868853759765623</v>
      </c>
      <c r="U96" s="48">
        <v>0</v>
      </c>
      <c r="V96" s="49">
        <f t="shared" si="17"/>
        <v>0.8930440799999998</v>
      </c>
      <c r="W96" s="49">
        <f t="shared" si="18"/>
        <v>0.7938169599999999</v>
      </c>
      <c r="X96" s="49">
        <f t="shared" si="19"/>
        <v>0.69458983999999979</v>
      </c>
      <c r="Y96" s="49">
        <f t="shared" si="20"/>
        <v>1.0418847599999996</v>
      </c>
      <c r="Z96" s="49">
        <f t="shared" si="21"/>
        <v>1.3230282666666664</v>
      </c>
      <c r="AA96" s="48">
        <v>1.1689729196648848</v>
      </c>
      <c r="AB96" s="42">
        <v>0.78868853759765623</v>
      </c>
      <c r="AC96" s="42">
        <v>0.57009295654296877</v>
      </c>
      <c r="AD96" s="49">
        <f t="shared" si="22"/>
        <v>0.81372041320800792</v>
      </c>
      <c r="AE96" s="49">
        <f t="shared" si="23"/>
        <v>0.56245377604166646</v>
      </c>
    </row>
    <row r="97" spans="1:31" x14ac:dyDescent="0.2">
      <c r="A97" s="42">
        <v>1.0146144821622876</v>
      </c>
      <c r="B97" s="42">
        <f t="shared" si="13"/>
        <v>0.67303524780273438</v>
      </c>
      <c r="C97" s="42">
        <v>0.78134277343750003</v>
      </c>
      <c r="D97" s="42">
        <v>0.56472772216796874</v>
      </c>
      <c r="E97" s="48">
        <v>1.0507160302734375</v>
      </c>
      <c r="F97" s="48">
        <v>0.75093908142089838</v>
      </c>
      <c r="G97" s="48">
        <v>0.82815194580078122</v>
      </c>
      <c r="H97" s="48">
        <v>1.0491921166992189</v>
      </c>
      <c r="I97" s="48">
        <v>1.1334180029296874</v>
      </c>
      <c r="J97" s="48">
        <v>0.62152305969238275</v>
      </c>
      <c r="K97" s="48">
        <v>0.77745796020507807</v>
      </c>
      <c r="L97" s="48">
        <v>0.66716119262695317</v>
      </c>
      <c r="M97" s="43">
        <f t="shared" si="24"/>
        <v>0.49617245999999993</v>
      </c>
      <c r="N97" s="43">
        <f t="shared" si="25"/>
        <v>0.83666302400000003</v>
      </c>
      <c r="O97" s="49">
        <v>0.70881779999999994</v>
      </c>
      <c r="P97" s="49">
        <v>0.98430944000000009</v>
      </c>
      <c r="Q97" s="50">
        <f t="shared" si="14"/>
        <v>0.84656361999999996</v>
      </c>
      <c r="R97" s="48">
        <f t="shared" si="15"/>
        <v>0.98430944000000009</v>
      </c>
      <c r="S97" s="49">
        <v>0.73818183593750009</v>
      </c>
      <c r="T97" s="48">
        <f t="shared" si="16"/>
        <v>0.78134277343750003</v>
      </c>
      <c r="U97" s="48">
        <v>0</v>
      </c>
      <c r="V97" s="49">
        <f t="shared" si="17"/>
        <v>0.88587849600000013</v>
      </c>
      <c r="W97" s="49">
        <f t="shared" si="18"/>
        <v>0.78744755200000016</v>
      </c>
      <c r="X97" s="49">
        <f t="shared" si="19"/>
        <v>0.68901660799999997</v>
      </c>
      <c r="Y97" s="49">
        <f t="shared" si="20"/>
        <v>1.0335249120000001</v>
      </c>
      <c r="Z97" s="49">
        <f t="shared" si="21"/>
        <v>1.3124125866666669</v>
      </c>
      <c r="AA97" s="48">
        <v>1.1596791028474507</v>
      </c>
      <c r="AB97" s="42">
        <v>0.78134277343750003</v>
      </c>
      <c r="AC97" s="42">
        <v>0.56472772216796874</v>
      </c>
      <c r="AD97" s="49">
        <f t="shared" si="22"/>
        <v>0.80738638305664068</v>
      </c>
      <c r="AE97" s="49">
        <f t="shared" si="23"/>
        <v>0.55807561479810974</v>
      </c>
    </row>
    <row r="98" spans="1:31" x14ac:dyDescent="0.2">
      <c r="A98" s="42">
        <v>1.0063453124761581</v>
      </c>
      <c r="B98" s="42">
        <f t="shared" si="13"/>
        <v>0.66680334472656244</v>
      </c>
      <c r="C98" s="42">
        <v>0.77413922119140621</v>
      </c>
      <c r="D98" s="42">
        <v>0.55946746826171878</v>
      </c>
      <c r="E98" s="48">
        <v>1.0438585375976563</v>
      </c>
      <c r="F98" s="48">
        <v>0.74604592163085937</v>
      </c>
      <c r="G98" s="48">
        <v>0.82259303588867183</v>
      </c>
      <c r="H98" s="48">
        <v>1.0424822790527342</v>
      </c>
      <c r="I98" s="48">
        <v>1.1256429650878905</v>
      </c>
      <c r="J98" s="48">
        <v>0.61740369750976565</v>
      </c>
      <c r="K98" s="48">
        <v>0.77236871643066407</v>
      </c>
      <c r="L98" s="48">
        <v>0.66272135864257808</v>
      </c>
      <c r="M98" s="43">
        <f t="shared" si="24"/>
        <v>0.49230215999999993</v>
      </c>
      <c r="N98" s="43">
        <f t="shared" si="25"/>
        <v>0.83014617599999974</v>
      </c>
      <c r="O98" s="49">
        <v>0.70328879999999994</v>
      </c>
      <c r="P98" s="49">
        <v>0.97664255999999972</v>
      </c>
      <c r="Q98" s="50">
        <f t="shared" si="14"/>
        <v>0.83996567999999983</v>
      </c>
      <c r="R98" s="48">
        <f t="shared" si="15"/>
        <v>0.97664255999999972</v>
      </c>
      <c r="S98" s="49">
        <v>0.73249335937500004</v>
      </c>
      <c r="T98" s="48">
        <f t="shared" si="16"/>
        <v>0.77413922119140621</v>
      </c>
      <c r="U98" s="48">
        <v>0</v>
      </c>
      <c r="V98" s="49">
        <f t="shared" si="17"/>
        <v>0.87897830399999977</v>
      </c>
      <c r="W98" s="49">
        <f t="shared" si="18"/>
        <v>0.78131404799999982</v>
      </c>
      <c r="X98" s="49">
        <f t="shared" si="19"/>
        <v>0.68364979199999976</v>
      </c>
      <c r="Y98" s="49">
        <f t="shared" si="20"/>
        <v>1.0254746879999999</v>
      </c>
      <c r="Z98" s="49">
        <f t="shared" si="21"/>
        <v>1.3021900799999995</v>
      </c>
      <c r="AA98" s="48">
        <v>1.1505533768503289</v>
      </c>
      <c r="AB98" s="42">
        <v>0.77413922119140621</v>
      </c>
      <c r="AC98" s="42">
        <v>0.55946746826171878</v>
      </c>
      <c r="AD98" s="49">
        <f t="shared" si="22"/>
        <v>0.8011646118164063</v>
      </c>
      <c r="AE98" s="49">
        <f t="shared" si="23"/>
        <v>0.553775048324742</v>
      </c>
    </row>
    <row r="99" spans="1:31" x14ac:dyDescent="0.2">
      <c r="A99" s="42">
        <v>0.99822952616962723</v>
      </c>
      <c r="B99" s="42">
        <f t="shared" si="13"/>
        <v>0.66069143676757802</v>
      </c>
      <c r="C99" s="42">
        <v>0.7670737915039062</v>
      </c>
      <c r="D99" s="42">
        <v>0.55430908203124996</v>
      </c>
      <c r="E99" s="48">
        <v>1.0371161376953124</v>
      </c>
      <c r="F99" s="48">
        <v>0.74123475952148432</v>
      </c>
      <c r="G99" s="48">
        <v>0.81713015502929687</v>
      </c>
      <c r="H99" s="48">
        <v>1.0358827978515626</v>
      </c>
      <c r="I99" s="48">
        <v>1.1180051623535157</v>
      </c>
      <c r="J99" s="48">
        <v>0.61335461059570318</v>
      </c>
      <c r="K99" s="48">
        <v>0.76736520019531251</v>
      </c>
      <c r="L99" s="48">
        <v>0.65835748352050782</v>
      </c>
      <c r="M99" s="43">
        <f t="shared" si="24"/>
        <v>0.48843185999999994</v>
      </c>
      <c r="N99" s="43">
        <f t="shared" si="25"/>
        <v>0.82337867999999992</v>
      </c>
      <c r="O99" s="49">
        <v>0.69775979999999993</v>
      </c>
      <c r="P99" s="49">
        <v>0.9686807999999999</v>
      </c>
      <c r="Q99" s="50">
        <f t="shared" si="14"/>
        <v>0.83322029999999991</v>
      </c>
      <c r="R99" s="48">
        <f t="shared" si="15"/>
        <v>0.9686807999999999</v>
      </c>
      <c r="S99" s="49">
        <v>0.72690473632812502</v>
      </c>
      <c r="T99" s="48">
        <f t="shared" si="16"/>
        <v>0.7670737915039062</v>
      </c>
      <c r="U99" s="48">
        <v>0</v>
      </c>
      <c r="V99" s="49">
        <f t="shared" si="17"/>
        <v>0.87181271999999987</v>
      </c>
      <c r="W99" s="49">
        <f t="shared" si="18"/>
        <v>0.77494463999999996</v>
      </c>
      <c r="X99" s="49">
        <f t="shared" si="19"/>
        <v>0.67807655999999994</v>
      </c>
      <c r="Y99" s="49">
        <f t="shared" si="20"/>
        <v>1.0171148399999999</v>
      </c>
      <c r="Z99" s="49">
        <f t="shared" si="21"/>
        <v>1.2915743999999998</v>
      </c>
      <c r="AA99" s="48">
        <v>1.141591263620477</v>
      </c>
      <c r="AB99" s="42">
        <v>0.7670737915039062</v>
      </c>
      <c r="AC99" s="42">
        <v>0.55430908203124996</v>
      </c>
      <c r="AD99" s="49">
        <f t="shared" si="22"/>
        <v>0.79505205535888679</v>
      </c>
      <c r="AE99" s="49">
        <f t="shared" si="23"/>
        <v>0.54954997248174375</v>
      </c>
    </row>
    <row r="100" spans="1:31" x14ac:dyDescent="0.2">
      <c r="A100" s="42">
        <v>0.99026271622703643</v>
      </c>
      <c r="B100" s="42">
        <f t="shared" si="13"/>
        <v>0.65469595336914066</v>
      </c>
      <c r="C100" s="42">
        <v>0.76014233398437503</v>
      </c>
      <c r="D100" s="42">
        <v>0.54924957275390629</v>
      </c>
      <c r="E100" s="48">
        <v>1.030485751953125</v>
      </c>
      <c r="F100" s="48">
        <v>0.73650346374511722</v>
      </c>
      <c r="G100" s="48">
        <v>0.8117605206298828</v>
      </c>
      <c r="H100" s="48">
        <v>1.029390831298828</v>
      </c>
      <c r="I100" s="48">
        <v>1.1105005688476561</v>
      </c>
      <c r="J100" s="48">
        <v>0.60937384521484372</v>
      </c>
      <c r="K100" s="48">
        <v>0.7624451025390625</v>
      </c>
      <c r="L100" s="48">
        <v>0.65406755432128905</v>
      </c>
      <c r="M100" s="43">
        <f t="shared" si="24"/>
        <v>0.48471637199999995</v>
      </c>
      <c r="N100" s="43">
        <f t="shared" si="25"/>
        <v>0.81686183200000007</v>
      </c>
      <c r="O100" s="49">
        <v>0.69245195999999998</v>
      </c>
      <c r="P100" s="49">
        <v>0.96101392000000008</v>
      </c>
      <c r="Q100" s="50">
        <f t="shared" si="14"/>
        <v>0.82673294000000008</v>
      </c>
      <c r="R100" s="48">
        <f t="shared" si="15"/>
        <v>0.96101392000000008</v>
      </c>
      <c r="S100" s="49">
        <v>0.72141318359375006</v>
      </c>
      <c r="T100" s="48">
        <f t="shared" si="16"/>
        <v>0.76014233398437503</v>
      </c>
      <c r="U100" s="48">
        <v>0</v>
      </c>
      <c r="V100" s="49">
        <f t="shared" si="17"/>
        <v>0.86491252800000007</v>
      </c>
      <c r="W100" s="49">
        <f t="shared" si="18"/>
        <v>0.76881113600000006</v>
      </c>
      <c r="X100" s="49">
        <f t="shared" si="19"/>
        <v>0.67270974400000005</v>
      </c>
      <c r="Y100" s="49">
        <f t="shared" si="20"/>
        <v>1.0090646160000001</v>
      </c>
      <c r="Z100" s="49">
        <f t="shared" si="21"/>
        <v>1.2813518933333334</v>
      </c>
      <c r="AA100" s="48">
        <v>1.1327880666632402</v>
      </c>
      <c r="AB100" s="42">
        <v>0.76014233398437503</v>
      </c>
      <c r="AC100" s="42">
        <v>0.54924957275390629</v>
      </c>
      <c r="AD100" s="49">
        <f t="shared" si="22"/>
        <v>0.78904566955566413</v>
      </c>
      <c r="AE100" s="49">
        <f t="shared" si="23"/>
        <v>0.54539828312929528</v>
      </c>
    </row>
    <row r="101" spans="1:31" x14ac:dyDescent="0.2">
      <c r="A101" s="42">
        <v>0.98244064621053984</v>
      </c>
      <c r="B101" s="42">
        <f t="shared" si="13"/>
        <v>0.64881359863281252</v>
      </c>
      <c r="C101" s="42">
        <v>0.75334118652343751</v>
      </c>
      <c r="D101" s="42">
        <v>0.54428601074218752</v>
      </c>
      <c r="E101" s="48">
        <v>1.0239645385742187</v>
      </c>
      <c r="F101" s="48">
        <v>0.73184990295410157</v>
      </c>
      <c r="G101" s="48">
        <v>0.80648170532226571</v>
      </c>
      <c r="H101" s="48">
        <v>1.0230036560058593</v>
      </c>
      <c r="I101" s="48">
        <v>1.1031256323242187</v>
      </c>
      <c r="J101" s="48">
        <v>0.60545956604003903</v>
      </c>
      <c r="K101" s="48">
        <v>0.75760623291015616</v>
      </c>
      <c r="L101" s="48">
        <v>0.64984955810546874</v>
      </c>
      <c r="M101" s="43">
        <f t="shared" si="24"/>
        <v>0.48100088399999996</v>
      </c>
      <c r="N101" s="43">
        <f t="shared" si="25"/>
        <v>0.81059563200000007</v>
      </c>
      <c r="O101" s="49">
        <v>0.68714412000000002</v>
      </c>
      <c r="P101" s="49">
        <v>0.95364192000000014</v>
      </c>
      <c r="Q101" s="50">
        <f t="shared" si="14"/>
        <v>0.82039302000000003</v>
      </c>
      <c r="R101" s="48">
        <f t="shared" si="15"/>
        <v>0.95364192000000014</v>
      </c>
      <c r="S101" s="49">
        <v>0.71601616210937502</v>
      </c>
      <c r="T101" s="48">
        <f t="shared" si="16"/>
        <v>0.75334118652343751</v>
      </c>
      <c r="U101" s="48">
        <v>0</v>
      </c>
      <c r="V101" s="49">
        <f t="shared" si="17"/>
        <v>0.85827772800000013</v>
      </c>
      <c r="W101" s="49">
        <f t="shared" si="18"/>
        <v>0.76291353600000011</v>
      </c>
      <c r="X101" s="49">
        <f t="shared" si="19"/>
        <v>0.6675493440000001</v>
      </c>
      <c r="Y101" s="49">
        <f t="shared" si="20"/>
        <v>1.0013240160000001</v>
      </c>
      <c r="Z101" s="49">
        <f t="shared" si="21"/>
        <v>1.2715225600000002</v>
      </c>
      <c r="AA101" s="48">
        <v>1.1241394171463817</v>
      </c>
      <c r="AB101" s="42">
        <v>0.75334118652343751</v>
      </c>
      <c r="AC101" s="42">
        <v>0.54428601074218752</v>
      </c>
      <c r="AD101" s="49">
        <f t="shared" si="22"/>
        <v>0.78314267730712894</v>
      </c>
      <c r="AE101" s="49">
        <f t="shared" si="23"/>
        <v>0.54131806070124544</v>
      </c>
    </row>
    <row r="102" spans="1:31" x14ac:dyDescent="0.2">
      <c r="A102" s="42">
        <v>0.9747592419936264</v>
      </c>
      <c r="B102" s="42">
        <f t="shared" si="13"/>
        <v>0.6430411682128907</v>
      </c>
      <c r="C102" s="42">
        <v>0.74666656494140626</v>
      </c>
      <c r="D102" s="42">
        <v>0.53941577148437503</v>
      </c>
      <c r="E102" s="48">
        <v>1.0175496557617187</v>
      </c>
      <c r="F102" s="48">
        <v>0.72727200500488276</v>
      </c>
      <c r="G102" s="48">
        <v>0.80129128173828124</v>
      </c>
      <c r="H102" s="48">
        <v>1.0167185485839845</v>
      </c>
      <c r="I102" s="48">
        <v>1.0958766821289063</v>
      </c>
      <c r="J102" s="48">
        <v>0.60160999694824224</v>
      </c>
      <c r="K102" s="48">
        <v>0.75284634155273433</v>
      </c>
      <c r="L102" s="48">
        <v>0.64570160034179691</v>
      </c>
      <c r="M102" s="43">
        <f t="shared" si="24"/>
        <v>0.47744020799999992</v>
      </c>
      <c r="N102" s="43">
        <f t="shared" si="25"/>
        <v>0.80432943199999996</v>
      </c>
      <c r="O102" s="49">
        <v>0.6820574399999999</v>
      </c>
      <c r="P102" s="49">
        <v>0.94626991999999999</v>
      </c>
      <c r="Q102" s="50">
        <f t="shared" si="14"/>
        <v>0.81416367999999995</v>
      </c>
      <c r="R102" s="48">
        <f t="shared" si="15"/>
        <v>0.94626991999999999</v>
      </c>
      <c r="S102" s="49">
        <v>0.71071108398437499</v>
      </c>
      <c r="T102" s="48">
        <f t="shared" si="16"/>
        <v>0.74666656494140626</v>
      </c>
      <c r="U102" s="48">
        <v>0</v>
      </c>
      <c r="V102" s="49">
        <f t="shared" si="17"/>
        <v>0.85164292799999997</v>
      </c>
      <c r="W102" s="49">
        <f t="shared" si="18"/>
        <v>0.75701593600000006</v>
      </c>
      <c r="X102" s="49">
        <f t="shared" si="19"/>
        <v>0.66238894399999992</v>
      </c>
      <c r="Y102" s="49">
        <f t="shared" si="20"/>
        <v>0.993583416</v>
      </c>
      <c r="Z102" s="49">
        <f t="shared" si="21"/>
        <v>1.2616932266666665</v>
      </c>
      <c r="AA102" s="48">
        <v>1.1156411646792763</v>
      </c>
      <c r="AB102" s="42">
        <v>0.74666656494140626</v>
      </c>
      <c r="AC102" s="42">
        <v>0.53941577148437503</v>
      </c>
      <c r="AD102" s="49">
        <f t="shared" si="22"/>
        <v>0.77734024810791014</v>
      </c>
      <c r="AE102" s="49">
        <f t="shared" si="23"/>
        <v>0.53730734871670938</v>
      </c>
    </row>
    <row r="103" spans="1:31" x14ac:dyDescent="0.2">
      <c r="A103" s="42">
        <v>0.96721458396950033</v>
      </c>
      <c r="B103" s="42">
        <f t="shared" si="13"/>
        <v>0.63737554931640616</v>
      </c>
      <c r="C103" s="42">
        <v>0.74011492919921873</v>
      </c>
      <c r="D103" s="42">
        <v>0.53463616943359371</v>
      </c>
      <c r="E103" s="48">
        <v>1.0112380249023438</v>
      </c>
      <c r="F103" s="48">
        <v>0.72276781616210939</v>
      </c>
      <c r="G103" s="48">
        <v>0.79618676330566407</v>
      </c>
      <c r="H103" s="48">
        <v>1.0105327856445312</v>
      </c>
      <c r="I103" s="48">
        <v>1.0887502844238279</v>
      </c>
      <c r="J103" s="48">
        <v>0.59782342102050778</v>
      </c>
      <c r="K103" s="48">
        <v>0.74816347473144529</v>
      </c>
      <c r="L103" s="48">
        <v>0.64162172729492184</v>
      </c>
      <c r="M103" s="43">
        <f t="shared" si="24"/>
        <v>0.47387953199999999</v>
      </c>
      <c r="N103" s="43">
        <f t="shared" si="25"/>
        <v>0.79831387999999992</v>
      </c>
      <c r="O103" s="49">
        <v>0.67697076</v>
      </c>
      <c r="P103" s="49">
        <v>0.93919279999999994</v>
      </c>
      <c r="Q103" s="50">
        <f t="shared" si="14"/>
        <v>0.80808177999999997</v>
      </c>
      <c r="R103" s="48">
        <f t="shared" si="15"/>
        <v>0.93919279999999994</v>
      </c>
      <c r="S103" s="49">
        <v>0.70549555664062513</v>
      </c>
      <c r="T103" s="48">
        <f t="shared" si="16"/>
        <v>0.74011492919921873</v>
      </c>
      <c r="U103" s="48">
        <v>0</v>
      </c>
      <c r="V103" s="49">
        <f t="shared" si="17"/>
        <v>0.84527352</v>
      </c>
      <c r="W103" s="49">
        <f t="shared" si="18"/>
        <v>0.75135423999999995</v>
      </c>
      <c r="X103" s="49">
        <f t="shared" si="19"/>
        <v>0.6574349599999999</v>
      </c>
      <c r="Y103" s="49">
        <f t="shared" si="20"/>
        <v>0.98615244000000002</v>
      </c>
      <c r="Z103" s="49">
        <f t="shared" si="21"/>
        <v>1.2522570666666666</v>
      </c>
      <c r="AA103" s="48">
        <v>1.1072892680921054</v>
      </c>
      <c r="AB103" s="42">
        <v>0.74011492919921873</v>
      </c>
      <c r="AC103" s="42">
        <v>0.53463616943359371</v>
      </c>
      <c r="AD103" s="49">
        <f t="shared" si="22"/>
        <v>0.77163576507568377</v>
      </c>
      <c r="AE103" s="49">
        <f t="shared" si="23"/>
        <v>0.53336433835373698</v>
      </c>
    </row>
    <row r="104" spans="1:31" x14ac:dyDescent="0.2">
      <c r="A104" s="42">
        <v>0.95980289971156163</v>
      </c>
      <c r="B104" s="42">
        <f t="shared" si="13"/>
        <v>0.63181375122070316</v>
      </c>
      <c r="C104" s="42">
        <v>0.73368286132812499</v>
      </c>
      <c r="D104" s="42">
        <v>0.52994464111328121</v>
      </c>
      <c r="E104" s="48">
        <v>1.0050272778320311</v>
      </c>
      <c r="F104" s="48">
        <v>0.71833544189453125</v>
      </c>
      <c r="G104" s="48">
        <v>0.79116595947265622</v>
      </c>
      <c r="H104" s="48">
        <v>1.0044439990234375</v>
      </c>
      <c r="I104" s="48">
        <v>1.0817432421875</v>
      </c>
      <c r="J104" s="48">
        <v>0.59409818054199215</v>
      </c>
      <c r="K104" s="48">
        <v>0.7435555603027344</v>
      </c>
      <c r="L104" s="48">
        <v>0.63760828125000002</v>
      </c>
      <c r="M104" s="43">
        <f t="shared" si="24"/>
        <v>0.4703188559999999</v>
      </c>
      <c r="N104" s="43">
        <f t="shared" si="25"/>
        <v>0.79229832799999989</v>
      </c>
      <c r="O104" s="49">
        <v>0.67188407999999988</v>
      </c>
      <c r="P104" s="49">
        <v>0.93211567999999989</v>
      </c>
      <c r="Q104" s="50">
        <f t="shared" si="14"/>
        <v>0.80199987999999989</v>
      </c>
      <c r="R104" s="48">
        <f t="shared" si="15"/>
        <v>0.93211567999999989</v>
      </c>
      <c r="S104" s="49">
        <v>0.70036723632812503</v>
      </c>
      <c r="T104" s="48">
        <f t="shared" si="16"/>
        <v>0.73368286132812499</v>
      </c>
      <c r="U104" s="48">
        <v>0</v>
      </c>
      <c r="V104" s="49">
        <f t="shared" si="17"/>
        <v>0.83890411199999992</v>
      </c>
      <c r="W104" s="49">
        <f t="shared" si="18"/>
        <v>0.74569254399999996</v>
      </c>
      <c r="X104" s="49">
        <f t="shared" si="19"/>
        <v>0.65248097599999988</v>
      </c>
      <c r="Y104" s="49">
        <f t="shared" si="20"/>
        <v>0.97872146399999993</v>
      </c>
      <c r="Z104" s="49">
        <f t="shared" si="21"/>
        <v>1.2428209066666664</v>
      </c>
      <c r="AA104" s="48">
        <v>1.0990796862150494</v>
      </c>
      <c r="AB104" s="42">
        <v>0.73368286132812499</v>
      </c>
      <c r="AC104" s="42">
        <v>0.52994464111328121</v>
      </c>
      <c r="AD104" s="49">
        <f t="shared" si="22"/>
        <v>0.7660266647338867</v>
      </c>
      <c r="AE104" s="49">
        <f t="shared" si="23"/>
        <v>0.52948725770511151</v>
      </c>
    </row>
    <row r="105" spans="1:31" x14ac:dyDescent="0.2">
      <c r="A105" s="42">
        <v>0.95252055704762462</v>
      </c>
      <c r="B105" s="42">
        <f t="shared" si="13"/>
        <v>0.62635293579101559</v>
      </c>
      <c r="C105" s="42">
        <v>0.72736712646484381</v>
      </c>
      <c r="D105" s="42">
        <v>0.52533874511718748</v>
      </c>
      <c r="E105" s="48">
        <v>0.99891480957031242</v>
      </c>
      <c r="F105" s="48">
        <v>0.71397310607910158</v>
      </c>
      <c r="G105" s="48">
        <v>0.78622662048339842</v>
      </c>
      <c r="H105" s="48">
        <v>0.99844970214843742</v>
      </c>
      <c r="I105" s="48">
        <v>1.074852121582031</v>
      </c>
      <c r="J105" s="48">
        <v>0.59043267700195312</v>
      </c>
      <c r="K105" s="48">
        <v>0.73902076293945307</v>
      </c>
      <c r="L105" s="48">
        <v>0.63365936767578124</v>
      </c>
      <c r="M105" s="43">
        <f t="shared" si="24"/>
        <v>0.46691299199999986</v>
      </c>
      <c r="N105" s="43">
        <f t="shared" si="25"/>
        <v>0.78628277600000007</v>
      </c>
      <c r="O105" s="49">
        <v>0.66701855999999982</v>
      </c>
      <c r="P105" s="49">
        <v>0.92503856000000007</v>
      </c>
      <c r="Q105" s="50">
        <f t="shared" si="14"/>
        <v>0.79602855999999989</v>
      </c>
      <c r="R105" s="48">
        <f t="shared" si="15"/>
        <v>0.92503856000000007</v>
      </c>
      <c r="S105" s="49">
        <v>0.69532382812499993</v>
      </c>
      <c r="T105" s="48">
        <f t="shared" si="16"/>
        <v>0.72736712646484381</v>
      </c>
      <c r="U105" s="48">
        <v>0</v>
      </c>
      <c r="V105" s="49">
        <f t="shared" si="17"/>
        <v>0.83253470400000007</v>
      </c>
      <c r="W105" s="49">
        <f t="shared" si="18"/>
        <v>0.74003084800000007</v>
      </c>
      <c r="X105" s="49">
        <f t="shared" si="19"/>
        <v>0.64752699199999997</v>
      </c>
      <c r="Y105" s="49">
        <f t="shared" si="20"/>
        <v>0.97129048800000006</v>
      </c>
      <c r="Z105" s="49">
        <f t="shared" si="21"/>
        <v>1.2333847466666668</v>
      </c>
      <c r="AA105" s="48">
        <v>1.0910089239823191</v>
      </c>
      <c r="AB105" s="42">
        <v>0.72736712646484381</v>
      </c>
      <c r="AC105" s="42">
        <v>0.52533874511718748</v>
      </c>
      <c r="AD105" s="49">
        <f t="shared" si="22"/>
        <v>0.76051043701171872</v>
      </c>
      <c r="AE105" s="49">
        <f t="shared" si="23"/>
        <v>0.52567437177835019</v>
      </c>
    </row>
    <row r="106" spans="1:31" x14ac:dyDescent="0.2">
      <c r="A106" s="42">
        <v>0.94536405752759312</v>
      </c>
      <c r="B106" s="42">
        <f t="shared" si="13"/>
        <v>0.62099026489257814</v>
      </c>
      <c r="C106" s="42">
        <v>0.72116442871093756</v>
      </c>
      <c r="D106" s="42">
        <v>0.52081610107421872</v>
      </c>
      <c r="E106" s="48">
        <v>0.99289795593261709</v>
      </c>
      <c r="F106" s="48">
        <v>0.70967897338867181</v>
      </c>
      <c r="G106" s="48">
        <v>0.78136673339843743</v>
      </c>
      <c r="H106" s="48">
        <v>0.99254740844726563</v>
      </c>
      <c r="I106" s="48">
        <v>1.0680740808105469</v>
      </c>
      <c r="J106" s="48">
        <v>0.58682543029785161</v>
      </c>
      <c r="K106" s="48">
        <v>0.73455712890625002</v>
      </c>
      <c r="L106" s="48">
        <v>0.62977350646972652</v>
      </c>
      <c r="M106" s="43">
        <f t="shared" si="24"/>
        <v>0.46366193999999988</v>
      </c>
      <c r="N106" s="43">
        <f t="shared" si="25"/>
        <v>0.78076851999999985</v>
      </c>
      <c r="O106" s="49">
        <v>0.66237419999999991</v>
      </c>
      <c r="P106" s="49">
        <v>0.9185511999999999</v>
      </c>
      <c r="Q106" s="50">
        <f t="shared" si="14"/>
        <v>0.79046269999999996</v>
      </c>
      <c r="R106" s="48">
        <f t="shared" si="15"/>
        <v>0.9185511999999999</v>
      </c>
      <c r="S106" s="49">
        <v>0.69036318359375004</v>
      </c>
      <c r="T106" s="48">
        <f t="shared" si="16"/>
        <v>0.72116442871093756</v>
      </c>
      <c r="U106" s="48">
        <v>0</v>
      </c>
      <c r="V106" s="49">
        <f t="shared" si="17"/>
        <v>0.82669607999999994</v>
      </c>
      <c r="W106" s="49">
        <f t="shared" si="18"/>
        <v>0.73484095999999999</v>
      </c>
      <c r="X106" s="49">
        <f t="shared" si="19"/>
        <v>0.64298583999999992</v>
      </c>
      <c r="Y106" s="49">
        <f t="shared" si="20"/>
        <v>0.96447875999999999</v>
      </c>
      <c r="Z106" s="49">
        <f t="shared" si="21"/>
        <v>1.2247349333333333</v>
      </c>
      <c r="AA106" s="48">
        <v>1.0830730494449012</v>
      </c>
      <c r="AB106" s="42">
        <v>0.72116442871093756</v>
      </c>
      <c r="AC106" s="42">
        <v>0.52081610107421872</v>
      </c>
      <c r="AD106" s="49">
        <f t="shared" si="22"/>
        <v>0.75508473205566407</v>
      </c>
      <c r="AE106" s="49">
        <f t="shared" si="23"/>
        <v>0.52192405632517158</v>
      </c>
    </row>
    <row r="107" spans="1:31" x14ac:dyDescent="0.2">
      <c r="A107" s="42">
        <v>0.9383300302539137</v>
      </c>
      <c r="B107" s="42">
        <f t="shared" si="13"/>
        <v>0.61572311401367186</v>
      </c>
      <c r="C107" s="42">
        <v>0.71507177734375005</v>
      </c>
      <c r="D107" s="42">
        <v>0.51637445068359378</v>
      </c>
      <c r="E107" s="48">
        <v>0.9869744671630859</v>
      </c>
      <c r="F107" s="48">
        <v>0.7054513269042969</v>
      </c>
      <c r="G107" s="48">
        <v>0.7765841076660156</v>
      </c>
      <c r="H107" s="48">
        <v>0.98673510498046879</v>
      </c>
      <c r="I107" s="48">
        <v>1.0614059228515624</v>
      </c>
      <c r="J107" s="48">
        <v>0.58327496032714843</v>
      </c>
      <c r="K107" s="48">
        <v>0.73016294128417958</v>
      </c>
      <c r="L107" s="48">
        <v>0.625948921508789</v>
      </c>
      <c r="M107" s="43">
        <f t="shared" si="24"/>
        <v>0.46025607599999996</v>
      </c>
      <c r="N107" s="43">
        <f t="shared" si="25"/>
        <v>0.7750036159999999</v>
      </c>
      <c r="O107" s="49">
        <v>0.65750867999999996</v>
      </c>
      <c r="P107" s="49">
        <v>0.91176895999999985</v>
      </c>
      <c r="Q107" s="50">
        <f t="shared" si="14"/>
        <v>0.78463881999999985</v>
      </c>
      <c r="R107" s="48">
        <f t="shared" si="15"/>
        <v>0.91176895999999985</v>
      </c>
      <c r="S107" s="49">
        <v>0.68548320312500011</v>
      </c>
      <c r="T107" s="48">
        <f t="shared" si="16"/>
        <v>0.71507177734375005</v>
      </c>
      <c r="U107" s="48">
        <v>0</v>
      </c>
      <c r="V107" s="49">
        <f t="shared" si="17"/>
        <v>0.82059206399999984</v>
      </c>
      <c r="W107" s="49">
        <f t="shared" si="18"/>
        <v>0.72941516799999995</v>
      </c>
      <c r="X107" s="49">
        <f t="shared" si="19"/>
        <v>0.63823827199999983</v>
      </c>
      <c r="Y107" s="49">
        <f t="shared" si="20"/>
        <v>0.9573574079999998</v>
      </c>
      <c r="Z107" s="49">
        <f t="shared" si="21"/>
        <v>1.2156919466666665</v>
      </c>
      <c r="AA107" s="48">
        <v>1.0752687859786185</v>
      </c>
      <c r="AB107" s="42">
        <v>0.71507177734375005</v>
      </c>
      <c r="AC107" s="42">
        <v>0.51637445068359378</v>
      </c>
      <c r="AD107" s="49">
        <f t="shared" si="22"/>
        <v>0.74974725341796888</v>
      </c>
      <c r="AE107" s="49">
        <f t="shared" si="23"/>
        <v>0.5182347240120273</v>
      </c>
    </row>
    <row r="108" spans="1:31" x14ac:dyDescent="0.2">
      <c r="A108" s="42">
        <v>0.93141522605399951</v>
      </c>
      <c r="B108" s="42">
        <f t="shared" si="13"/>
        <v>0.61054891967773439</v>
      </c>
      <c r="C108" s="42">
        <v>0.70908624267578124</v>
      </c>
      <c r="D108" s="42">
        <v>0.51201159667968754</v>
      </c>
      <c r="E108" s="48">
        <v>0.98114203430175784</v>
      </c>
      <c r="F108" s="48">
        <v>0.70128850891113281</v>
      </c>
      <c r="G108" s="48">
        <v>0.77187690795898445</v>
      </c>
      <c r="H108" s="48">
        <v>0.98101042358398427</v>
      </c>
      <c r="I108" s="48">
        <v>1.0548450427246094</v>
      </c>
      <c r="J108" s="48">
        <v>0.57977978698730459</v>
      </c>
      <c r="K108" s="48">
        <v>0.72583648315429683</v>
      </c>
      <c r="L108" s="48">
        <v>0.62218419189453122</v>
      </c>
      <c r="M108" s="43">
        <f t="shared" si="24"/>
        <v>0.45700502399999993</v>
      </c>
      <c r="N108" s="43">
        <f t="shared" si="25"/>
        <v>0.76948936000000001</v>
      </c>
      <c r="O108" s="49">
        <v>0.65286431999999994</v>
      </c>
      <c r="P108" s="49">
        <v>0.90528160000000002</v>
      </c>
      <c r="Q108" s="50">
        <f t="shared" si="14"/>
        <v>0.77907295999999993</v>
      </c>
      <c r="R108" s="48">
        <f t="shared" si="15"/>
        <v>0.90528160000000002</v>
      </c>
      <c r="S108" s="49">
        <v>0.68068183593749998</v>
      </c>
      <c r="T108" s="48">
        <f t="shared" si="16"/>
        <v>0.70908624267578124</v>
      </c>
      <c r="U108" s="48">
        <v>0</v>
      </c>
      <c r="V108" s="49">
        <f t="shared" si="17"/>
        <v>0.81475344000000005</v>
      </c>
      <c r="W108" s="49">
        <f t="shared" si="18"/>
        <v>0.72422528000000008</v>
      </c>
      <c r="X108" s="49">
        <f t="shared" si="19"/>
        <v>0.63369712</v>
      </c>
      <c r="Y108" s="49">
        <f t="shared" si="20"/>
        <v>0.95054568000000006</v>
      </c>
      <c r="Z108" s="49">
        <f t="shared" si="21"/>
        <v>1.2070421333333334</v>
      </c>
      <c r="AA108" s="48">
        <v>1.0675926385176808</v>
      </c>
      <c r="AB108" s="42">
        <v>0.70908624267578124</v>
      </c>
      <c r="AC108" s="42">
        <v>0.51201159667968754</v>
      </c>
      <c r="AD108" s="49">
        <f t="shared" si="22"/>
        <v>0.74449575805664059</v>
      </c>
      <c r="AE108" s="49">
        <f t="shared" si="23"/>
        <v>0.5146048244201028</v>
      </c>
    </row>
    <row r="109" spans="1:31" x14ac:dyDescent="0.2">
      <c r="A109" s="42">
        <v>0.924616511970351</v>
      </c>
      <c r="B109" s="42">
        <f t="shared" si="13"/>
        <v>0.60546520996093744</v>
      </c>
      <c r="C109" s="42">
        <v>0.70320495605468747</v>
      </c>
      <c r="D109" s="42">
        <v>0.50772546386718753</v>
      </c>
      <c r="E109" s="48">
        <v>0.9753983483886719</v>
      </c>
      <c r="F109" s="48">
        <v>0.69718903930664056</v>
      </c>
      <c r="G109" s="48">
        <v>0.76724318054199214</v>
      </c>
      <c r="H109" s="48">
        <v>0.97537129211425766</v>
      </c>
      <c r="I109" s="48">
        <v>1.0483885986328125</v>
      </c>
      <c r="J109" s="48">
        <v>0.57633854858398437</v>
      </c>
      <c r="K109" s="48">
        <v>0.72157603759765621</v>
      </c>
      <c r="L109" s="48">
        <v>0.61847777832031248</v>
      </c>
      <c r="M109" s="43">
        <f t="shared" si="24"/>
        <v>0.45390878399999995</v>
      </c>
      <c r="N109" s="43">
        <f t="shared" si="25"/>
        <v>0.7639751039999999</v>
      </c>
      <c r="O109" s="49">
        <v>0.64844111999999998</v>
      </c>
      <c r="P109" s="49">
        <v>0.89879423999999997</v>
      </c>
      <c r="Q109" s="50">
        <f t="shared" si="14"/>
        <v>0.77361767999999997</v>
      </c>
      <c r="R109" s="48">
        <f t="shared" si="15"/>
        <v>0.89879423999999997</v>
      </c>
      <c r="S109" s="49">
        <v>0.67595712890625004</v>
      </c>
      <c r="T109" s="48">
        <f t="shared" si="16"/>
        <v>0.70320495605468747</v>
      </c>
      <c r="U109" s="48">
        <v>0</v>
      </c>
      <c r="V109" s="49">
        <f t="shared" si="17"/>
        <v>0.80891481600000004</v>
      </c>
      <c r="W109" s="49">
        <f t="shared" si="18"/>
        <v>0.719035392</v>
      </c>
      <c r="X109" s="49">
        <f t="shared" si="19"/>
        <v>0.62915596799999995</v>
      </c>
      <c r="Y109" s="49">
        <f t="shared" si="20"/>
        <v>0.94373395199999999</v>
      </c>
      <c r="Z109" s="49">
        <f t="shared" si="21"/>
        <v>1.19839232</v>
      </c>
      <c r="AA109" s="48">
        <v>1.0600413304379113</v>
      </c>
      <c r="AB109" s="42">
        <v>0.70320495605468747</v>
      </c>
      <c r="AC109" s="42">
        <v>0.50772546386718753</v>
      </c>
      <c r="AD109" s="49">
        <f t="shared" si="22"/>
        <v>0.73932810974121099</v>
      </c>
      <c r="AE109" s="49">
        <f t="shared" si="23"/>
        <v>0.51103288096005128</v>
      </c>
    </row>
    <row r="110" spans="1:31" x14ac:dyDescent="0.2">
      <c r="A110" s="42">
        <v>0.91793086605163987</v>
      </c>
      <c r="B110" s="42">
        <f t="shared" si="13"/>
        <v>0.60046957397460932</v>
      </c>
      <c r="C110" s="42">
        <v>0.69742517089843747</v>
      </c>
      <c r="D110" s="42">
        <v>0.50351397705078127</v>
      </c>
      <c r="E110" s="48">
        <v>0.96974121887207032</v>
      </c>
      <c r="F110" s="48">
        <v>0.69315126037597663</v>
      </c>
      <c r="G110" s="48">
        <v>0.76268109008789065</v>
      </c>
      <c r="H110" s="48">
        <v>0.96981569763183595</v>
      </c>
      <c r="I110" s="48">
        <v>1.0420338671875</v>
      </c>
      <c r="J110" s="48">
        <v>0.57294988342285158</v>
      </c>
      <c r="K110" s="48">
        <v>0.71737994689941409</v>
      </c>
      <c r="L110" s="48">
        <v>0.61482825988769529</v>
      </c>
      <c r="M110" s="43">
        <f t="shared" si="24"/>
        <v>0.45065773199999987</v>
      </c>
      <c r="N110" s="43">
        <f t="shared" si="25"/>
        <v>0.75846084799999991</v>
      </c>
      <c r="O110" s="49">
        <v>0.64379675999999986</v>
      </c>
      <c r="P110" s="49">
        <v>0.89230687999999991</v>
      </c>
      <c r="Q110" s="50">
        <f t="shared" si="14"/>
        <v>0.76805181999999994</v>
      </c>
      <c r="R110" s="48">
        <f t="shared" si="15"/>
        <v>0.89230687999999991</v>
      </c>
      <c r="S110" s="49">
        <v>0.67130717773437498</v>
      </c>
      <c r="T110" s="48">
        <f t="shared" si="16"/>
        <v>0.69742517089843747</v>
      </c>
      <c r="U110" s="48">
        <v>0</v>
      </c>
      <c r="V110" s="49">
        <f t="shared" si="17"/>
        <v>0.80307619199999991</v>
      </c>
      <c r="W110" s="49">
        <f t="shared" si="18"/>
        <v>0.71384550400000002</v>
      </c>
      <c r="X110" s="49">
        <f t="shared" si="19"/>
        <v>0.62461481599999991</v>
      </c>
      <c r="Y110" s="49">
        <f t="shared" si="20"/>
        <v>0.93692222399999991</v>
      </c>
      <c r="Z110" s="49">
        <f t="shared" si="21"/>
        <v>1.1897425066666665</v>
      </c>
      <c r="AA110" s="48">
        <v>1.0526118035567433</v>
      </c>
      <c r="AB110" s="42">
        <v>0.69742517089843747</v>
      </c>
      <c r="AC110" s="42">
        <v>0.50351397705078127</v>
      </c>
      <c r="AD110" s="49">
        <f t="shared" si="22"/>
        <v>0.73424222564697261</v>
      </c>
      <c r="AE110" s="49">
        <f t="shared" si="23"/>
        <v>0.50751745395725922</v>
      </c>
    </row>
    <row r="111" spans="1:31" x14ac:dyDescent="0.2">
      <c r="A111" s="42">
        <v>0.91135537242091957</v>
      </c>
      <c r="B111" s="42">
        <f t="shared" si="13"/>
        <v>0.59555976867675786</v>
      </c>
      <c r="C111" s="42">
        <v>0.69174432373046879</v>
      </c>
      <c r="D111" s="42">
        <v>0.49937521362304688</v>
      </c>
      <c r="E111" s="48">
        <v>0.96416869201660149</v>
      </c>
      <c r="F111" s="48">
        <v>0.6891736920166015</v>
      </c>
      <c r="G111" s="48">
        <v>0.75818886047363276</v>
      </c>
      <c r="H111" s="48">
        <v>0.96434162719726557</v>
      </c>
      <c r="I111" s="48">
        <v>1.0357782434082032</v>
      </c>
      <c r="J111" s="48">
        <v>0.56961254821777341</v>
      </c>
      <c r="K111" s="48">
        <v>0.71324679016113279</v>
      </c>
      <c r="L111" s="48">
        <v>0.61123415649414059</v>
      </c>
      <c r="M111" s="43">
        <f t="shared" si="24"/>
        <v>0.44756149199999989</v>
      </c>
      <c r="N111" s="43">
        <f t="shared" si="25"/>
        <v>0.75294659199999991</v>
      </c>
      <c r="O111" s="49">
        <v>0.6393735599999999</v>
      </c>
      <c r="P111" s="49">
        <v>0.88581951999999986</v>
      </c>
      <c r="Q111" s="50">
        <f t="shared" si="14"/>
        <v>0.76259653999999988</v>
      </c>
      <c r="R111" s="48">
        <f t="shared" si="15"/>
        <v>0.88581951999999986</v>
      </c>
      <c r="S111" s="49">
        <v>0.66673012695312506</v>
      </c>
      <c r="T111" s="48">
        <f t="shared" si="16"/>
        <v>0.69174432373046879</v>
      </c>
      <c r="U111" s="48">
        <v>0</v>
      </c>
      <c r="V111" s="49">
        <f t="shared" si="17"/>
        <v>0.7972375679999999</v>
      </c>
      <c r="W111" s="49">
        <f t="shared" si="18"/>
        <v>0.70865561599999993</v>
      </c>
      <c r="X111" s="49">
        <f t="shared" si="19"/>
        <v>0.62007366399999986</v>
      </c>
      <c r="Y111" s="49">
        <f t="shared" si="20"/>
        <v>0.93011049599999995</v>
      </c>
      <c r="Z111" s="49">
        <f t="shared" si="21"/>
        <v>1.181092693333333</v>
      </c>
      <c r="AA111" s="48">
        <v>1.0453008904708059</v>
      </c>
      <c r="AB111" s="42">
        <v>0.69174432373046879</v>
      </c>
      <c r="AC111" s="42">
        <v>0.49937521362304688</v>
      </c>
      <c r="AD111" s="49">
        <f t="shared" si="22"/>
        <v>0.72923607635498056</v>
      </c>
      <c r="AE111" s="49">
        <f t="shared" si="23"/>
        <v>0.50405714065184692</v>
      </c>
    </row>
    <row r="112" spans="1:31" x14ac:dyDescent="0.2">
      <c r="A112" s="42">
        <v>0.90488721660952431</v>
      </c>
      <c r="B112" s="42">
        <f t="shared" si="13"/>
        <v>0.59073347473144533</v>
      </c>
      <c r="C112" s="42">
        <v>0.6861597290039062</v>
      </c>
      <c r="D112" s="42">
        <v>0.4953072204589844</v>
      </c>
      <c r="E112" s="48">
        <v>0.95867863647460927</v>
      </c>
      <c r="F112" s="48">
        <v>0.68525497253417966</v>
      </c>
      <c r="G112" s="48">
        <v>0.75376477478027337</v>
      </c>
      <c r="H112" s="48">
        <v>0.95894718627929687</v>
      </c>
      <c r="I112" s="48">
        <v>1.0296194775390624</v>
      </c>
      <c r="J112" s="48">
        <v>0.56632529968261713</v>
      </c>
      <c r="K112" s="48">
        <v>0.70917496887207032</v>
      </c>
      <c r="L112" s="48">
        <v>0.60769416564941403</v>
      </c>
      <c r="M112" s="43">
        <f t="shared" si="24"/>
        <v>0.44446525199999992</v>
      </c>
      <c r="N112" s="43">
        <f t="shared" si="25"/>
        <v>0.74768298399999977</v>
      </c>
      <c r="O112" s="49">
        <v>0.63495035999999994</v>
      </c>
      <c r="P112" s="49">
        <v>0.8796270399999998</v>
      </c>
      <c r="Q112" s="50">
        <f t="shared" si="14"/>
        <v>0.75728869999999993</v>
      </c>
      <c r="R112" s="48">
        <f t="shared" si="15"/>
        <v>0.8796270399999998</v>
      </c>
      <c r="S112" s="49">
        <v>0.66222426757812491</v>
      </c>
      <c r="T112" s="48">
        <f t="shared" si="16"/>
        <v>0.6861597290039062</v>
      </c>
      <c r="U112" s="48">
        <v>0</v>
      </c>
      <c r="V112" s="49">
        <f t="shared" si="17"/>
        <v>0.79166433599999986</v>
      </c>
      <c r="W112" s="49">
        <f t="shared" si="18"/>
        <v>0.70370163199999991</v>
      </c>
      <c r="X112" s="49">
        <f t="shared" si="19"/>
        <v>0.61573892799999985</v>
      </c>
      <c r="Y112" s="49">
        <f t="shared" si="20"/>
        <v>0.92360839199999989</v>
      </c>
      <c r="Z112" s="49">
        <f t="shared" si="21"/>
        <v>1.1728360533333331</v>
      </c>
      <c r="AA112" s="48">
        <v>1.0381057514391447</v>
      </c>
      <c r="AB112" s="42">
        <v>0.6861597290039062</v>
      </c>
      <c r="AC112" s="42">
        <v>0.4953072204589844</v>
      </c>
      <c r="AD112" s="49">
        <f t="shared" si="22"/>
        <v>0.72430779266357415</v>
      </c>
      <c r="AE112" s="49">
        <f t="shared" si="23"/>
        <v>0.50065064902813539</v>
      </c>
    </row>
    <row r="113" spans="1:31" x14ac:dyDescent="0.2">
      <c r="A113" s="42">
        <v>0.89852368113381087</v>
      </c>
      <c r="B113" s="42">
        <f t="shared" si="13"/>
        <v>0.58598858642578122</v>
      </c>
      <c r="C113" s="42">
        <v>0.6806689453125</v>
      </c>
      <c r="D113" s="42">
        <v>0.4913082275390625</v>
      </c>
      <c r="E113" s="48">
        <v>0.95326909851074215</v>
      </c>
      <c r="F113" s="48">
        <v>0.68139368103027342</v>
      </c>
      <c r="G113" s="48">
        <v>0.74940717529296874</v>
      </c>
      <c r="H113" s="48">
        <v>0.95363048034667963</v>
      </c>
      <c r="I113" s="48">
        <v>1.0235549645996092</v>
      </c>
      <c r="J113" s="48">
        <v>0.56308695373535156</v>
      </c>
      <c r="K113" s="48">
        <v>0.70516300292968748</v>
      </c>
      <c r="L113" s="48">
        <v>0.60420704406738279</v>
      </c>
      <c r="M113" s="43">
        <f t="shared" si="24"/>
        <v>0.4415238239999999</v>
      </c>
      <c r="N113" s="43">
        <f t="shared" si="25"/>
        <v>0.74267002399999993</v>
      </c>
      <c r="O113" s="49">
        <v>0.63074831999999992</v>
      </c>
      <c r="P113" s="49">
        <v>0.87372943999999997</v>
      </c>
      <c r="Q113" s="50">
        <f t="shared" si="14"/>
        <v>0.75223887999999994</v>
      </c>
      <c r="R113" s="48">
        <f t="shared" si="15"/>
        <v>0.87372943999999997</v>
      </c>
      <c r="S113" s="49">
        <v>0.65778779296875012</v>
      </c>
      <c r="T113" s="48">
        <f t="shared" si="16"/>
        <v>0.6806689453125</v>
      </c>
      <c r="U113" s="48">
        <v>0</v>
      </c>
      <c r="V113" s="49">
        <f t="shared" si="17"/>
        <v>0.78635649600000002</v>
      </c>
      <c r="W113" s="49">
        <f t="shared" si="18"/>
        <v>0.69898355200000006</v>
      </c>
      <c r="X113" s="49">
        <f t="shared" si="19"/>
        <v>0.61161060799999989</v>
      </c>
      <c r="Y113" s="49">
        <f t="shared" si="20"/>
        <v>0.91741591200000006</v>
      </c>
      <c r="Z113" s="49">
        <f t="shared" si="21"/>
        <v>1.1649725866666665</v>
      </c>
      <c r="AA113" s="48">
        <v>1.031023546720806</v>
      </c>
      <c r="AB113" s="42">
        <v>0.6806689453125</v>
      </c>
      <c r="AC113" s="42">
        <v>0.4913082275390625</v>
      </c>
      <c r="AD113" s="49">
        <f t="shared" si="22"/>
        <v>0.71945539855957041</v>
      </c>
      <c r="AE113" s="49">
        <f t="shared" si="23"/>
        <v>0.49729661324097924</v>
      </c>
    </row>
    <row r="114" spans="1:31" x14ac:dyDescent="0.2">
      <c r="A114" s="42">
        <v>0.89226214130609882</v>
      </c>
      <c r="B114" s="42">
        <f t="shared" si="13"/>
        <v>0.58132307434082031</v>
      </c>
      <c r="C114" s="42">
        <v>0.67526971435546879</v>
      </c>
      <c r="D114" s="42">
        <v>0.48737643432617189</v>
      </c>
      <c r="E114" s="48">
        <v>0.94793824279785155</v>
      </c>
      <c r="F114" s="48">
        <v>0.67758839660644532</v>
      </c>
      <c r="G114" s="48">
        <v>0.74511452270507816</v>
      </c>
      <c r="H114" s="48">
        <v>0.94838979248046873</v>
      </c>
      <c r="I114" s="48">
        <v>1.0175824548339845</v>
      </c>
      <c r="J114" s="48">
        <v>0.55989632629394526</v>
      </c>
      <c r="K114" s="48">
        <v>0.70120953063964842</v>
      </c>
      <c r="L114" s="48">
        <v>0.60077143005371092</v>
      </c>
      <c r="M114" s="43">
        <f t="shared" si="24"/>
        <v>0.43842758399999993</v>
      </c>
      <c r="N114" s="43">
        <f t="shared" si="25"/>
        <v>0.73740641600000001</v>
      </c>
      <c r="O114" s="49">
        <v>0.62632511999999996</v>
      </c>
      <c r="P114" s="49">
        <v>0.86753696000000002</v>
      </c>
      <c r="Q114" s="50">
        <f t="shared" si="14"/>
        <v>0.74693103999999999</v>
      </c>
      <c r="R114" s="48">
        <f t="shared" si="15"/>
        <v>0.86753696000000002</v>
      </c>
      <c r="S114" s="49">
        <v>0.65341909179687496</v>
      </c>
      <c r="T114" s="48">
        <f t="shared" si="16"/>
        <v>0.67526971435546879</v>
      </c>
      <c r="U114" s="48">
        <v>0</v>
      </c>
      <c r="V114" s="49">
        <f t="shared" si="17"/>
        <v>0.78078326400000009</v>
      </c>
      <c r="W114" s="49">
        <f t="shared" si="18"/>
        <v>0.69402956800000004</v>
      </c>
      <c r="X114" s="49">
        <f t="shared" si="19"/>
        <v>0.60727587199999999</v>
      </c>
      <c r="Y114" s="49">
        <f t="shared" si="20"/>
        <v>0.9109138080000001</v>
      </c>
      <c r="Z114" s="49">
        <f t="shared" si="21"/>
        <v>1.1567159466666668</v>
      </c>
      <c r="AA114" s="48">
        <v>1.0240515457956414</v>
      </c>
      <c r="AB114" s="42">
        <v>0.67526971435546879</v>
      </c>
      <c r="AC114" s="42">
        <v>0.48737643432617189</v>
      </c>
      <c r="AD114" s="49">
        <f t="shared" si="22"/>
        <v>0.71467713165283198</v>
      </c>
      <c r="AE114" s="49">
        <f t="shared" si="23"/>
        <v>0.4939938151041664</v>
      </c>
    </row>
    <row r="115" spans="1:31" x14ac:dyDescent="0.2">
      <c r="A115" s="42">
        <v>0.88610006125958174</v>
      </c>
      <c r="B115" s="42">
        <f t="shared" si="13"/>
        <v>0.57673486328125001</v>
      </c>
      <c r="C115" s="42">
        <v>0.66995959472656252</v>
      </c>
      <c r="D115" s="42">
        <v>0.4835101318359375</v>
      </c>
      <c r="E115" s="48">
        <v>0.94268423400878909</v>
      </c>
      <c r="F115" s="48">
        <v>0.67383793518066404</v>
      </c>
      <c r="G115" s="48">
        <v>0.74088515930175769</v>
      </c>
      <c r="H115" s="48">
        <v>0.94322328735351557</v>
      </c>
      <c r="I115" s="48">
        <v>1.011699698486328</v>
      </c>
      <c r="J115" s="48">
        <v>0.55675223327636714</v>
      </c>
      <c r="K115" s="48">
        <v>0.69731319030761718</v>
      </c>
      <c r="L115" s="48">
        <v>0.5973861395263671</v>
      </c>
      <c r="M115" s="43">
        <f t="shared" si="24"/>
        <v>0.43564096799999991</v>
      </c>
      <c r="N115" s="43">
        <f t="shared" si="25"/>
        <v>0.73264410399999991</v>
      </c>
      <c r="O115" s="49">
        <v>0.62234423999999988</v>
      </c>
      <c r="P115" s="49">
        <v>0.86193423999999996</v>
      </c>
      <c r="Q115" s="50">
        <f t="shared" si="14"/>
        <v>0.74213923999999998</v>
      </c>
      <c r="R115" s="48">
        <f t="shared" si="15"/>
        <v>0.86193423999999996</v>
      </c>
      <c r="S115" s="49">
        <v>0.64911655273437496</v>
      </c>
      <c r="T115" s="48">
        <f t="shared" si="16"/>
        <v>0.66995959472656252</v>
      </c>
      <c r="U115" s="48">
        <v>0</v>
      </c>
      <c r="V115" s="49">
        <f t="shared" si="17"/>
        <v>0.775740816</v>
      </c>
      <c r="W115" s="49">
        <f t="shared" si="18"/>
        <v>0.68954739200000004</v>
      </c>
      <c r="X115" s="49">
        <f t="shared" si="19"/>
        <v>0.60335396799999996</v>
      </c>
      <c r="Y115" s="49">
        <f t="shared" si="20"/>
        <v>0.90503095200000006</v>
      </c>
      <c r="Z115" s="49">
        <f t="shared" si="21"/>
        <v>1.1492456533333333</v>
      </c>
      <c r="AA115" s="48">
        <v>1.0171869089226975</v>
      </c>
      <c r="AB115" s="42">
        <v>0.66995959472656252</v>
      </c>
      <c r="AC115" s="42">
        <v>0.4835101318359375</v>
      </c>
      <c r="AD115" s="49">
        <f t="shared" si="22"/>
        <v>0.70997122955322256</v>
      </c>
      <c r="AE115" s="49">
        <f t="shared" si="23"/>
        <v>0.49074103643148598</v>
      </c>
    </row>
    <row r="116" spans="1:31" x14ac:dyDescent="0.2">
      <c r="A116" s="42">
        <v>0.88003499018112774</v>
      </c>
      <c r="B116" s="42">
        <f t="shared" si="13"/>
        <v>0.5722220458984375</v>
      </c>
      <c r="C116" s="42">
        <v>0.6647363891601562</v>
      </c>
      <c r="D116" s="42">
        <v>0.47970770263671875</v>
      </c>
      <c r="E116" s="48">
        <v>0.93750523681640618</v>
      </c>
      <c r="F116" s="48">
        <v>0.67014093505859373</v>
      </c>
      <c r="G116" s="48">
        <v>0.7367176641845703</v>
      </c>
      <c r="H116" s="48">
        <v>0.93812930725097654</v>
      </c>
      <c r="I116" s="48">
        <v>1.0059045642089843</v>
      </c>
      <c r="J116" s="48">
        <v>0.55365366821289064</v>
      </c>
      <c r="K116" s="48">
        <v>0.69347262023925782</v>
      </c>
      <c r="L116" s="48">
        <v>0.59405004760742186</v>
      </c>
      <c r="M116" s="43">
        <f t="shared" si="24"/>
        <v>0.43269953999999994</v>
      </c>
      <c r="N116" s="43">
        <f t="shared" si="25"/>
        <v>0.72763114399999995</v>
      </c>
      <c r="O116" s="49">
        <v>0.61814219999999998</v>
      </c>
      <c r="P116" s="49">
        <v>0.8560366399999999</v>
      </c>
      <c r="Q116" s="50">
        <f t="shared" si="14"/>
        <v>0.73708942</v>
      </c>
      <c r="R116" s="48">
        <f t="shared" si="15"/>
        <v>0.8560366399999999</v>
      </c>
      <c r="S116" s="49">
        <v>0.64487866210937506</v>
      </c>
      <c r="T116" s="48">
        <f t="shared" si="16"/>
        <v>0.6647363891601562</v>
      </c>
      <c r="U116" s="48">
        <v>0</v>
      </c>
      <c r="V116" s="49">
        <f t="shared" si="17"/>
        <v>0.77043297599999994</v>
      </c>
      <c r="W116" s="49">
        <f t="shared" si="18"/>
        <v>0.68482931199999997</v>
      </c>
      <c r="X116" s="49">
        <f t="shared" si="19"/>
        <v>0.59922564799999989</v>
      </c>
      <c r="Y116" s="49">
        <f t="shared" si="20"/>
        <v>0.89883847199999989</v>
      </c>
      <c r="Z116" s="49">
        <f t="shared" si="21"/>
        <v>1.1413821866666665</v>
      </c>
      <c r="AA116" s="48">
        <v>1.0104272332442434</v>
      </c>
      <c r="AB116" s="42">
        <v>0.6647363891601562</v>
      </c>
      <c r="AC116" s="42">
        <v>0.47970770263671875</v>
      </c>
      <c r="AD116" s="49">
        <f t="shared" si="22"/>
        <v>0.70533603668212896</v>
      </c>
      <c r="AE116" s="49">
        <f t="shared" si="23"/>
        <v>0.48753713286619399</v>
      </c>
    </row>
    <row r="117" spans="1:31" x14ac:dyDescent="0.2">
      <c r="A117" s="42">
        <v>0.87406455873089728</v>
      </c>
      <c r="B117" s="42">
        <f t="shared" si="13"/>
        <v>0.56778276062011712</v>
      </c>
      <c r="C117" s="42">
        <v>0.65959802246093746</v>
      </c>
      <c r="D117" s="42">
        <v>0.47596749877929689</v>
      </c>
      <c r="E117" s="48">
        <v>0.93239953430175782</v>
      </c>
      <c r="F117" s="48">
        <v>0.66649621215820321</v>
      </c>
      <c r="G117" s="48">
        <v>0.73261061645507808</v>
      </c>
      <c r="H117" s="48">
        <v>0.93310631286621093</v>
      </c>
      <c r="I117" s="48">
        <v>1.0001949206542968</v>
      </c>
      <c r="J117" s="48">
        <v>0.55059950622558584</v>
      </c>
      <c r="K117" s="48">
        <v>0.68968663635253902</v>
      </c>
      <c r="L117" s="48">
        <v>0.59076191101074216</v>
      </c>
      <c r="M117" s="43">
        <f t="shared" si="24"/>
        <v>0.42991292399999992</v>
      </c>
      <c r="N117" s="43">
        <f t="shared" si="25"/>
        <v>0.72286883199999996</v>
      </c>
      <c r="O117" s="49">
        <v>0.6141613199999999</v>
      </c>
      <c r="P117" s="49">
        <v>0.85043391999999995</v>
      </c>
      <c r="Q117" s="50">
        <f t="shared" si="14"/>
        <v>0.73229761999999998</v>
      </c>
      <c r="R117" s="48">
        <f t="shared" si="15"/>
        <v>0.85043391999999995</v>
      </c>
      <c r="S117" s="49">
        <v>0.64070380859374998</v>
      </c>
      <c r="T117" s="48">
        <f t="shared" si="16"/>
        <v>0.65959802246093746</v>
      </c>
      <c r="U117" s="48">
        <v>0</v>
      </c>
      <c r="V117" s="49">
        <f t="shared" si="17"/>
        <v>0.76539052799999996</v>
      </c>
      <c r="W117" s="49">
        <f t="shared" si="18"/>
        <v>0.68034713599999996</v>
      </c>
      <c r="X117" s="49">
        <f t="shared" si="19"/>
        <v>0.59530374399999997</v>
      </c>
      <c r="Y117" s="49">
        <f t="shared" si="20"/>
        <v>0.89295561600000006</v>
      </c>
      <c r="Z117" s="49">
        <f t="shared" si="21"/>
        <v>1.1339118933333334</v>
      </c>
      <c r="AA117" s="48">
        <v>1.0037700066817434</v>
      </c>
      <c r="AB117" s="42">
        <v>0.65959802246093746</v>
      </c>
      <c r="AC117" s="42">
        <v>0.47596749877929689</v>
      </c>
      <c r="AD117" s="49">
        <f t="shared" si="22"/>
        <v>0.70076979064941403</v>
      </c>
      <c r="AE117" s="49">
        <f t="shared" si="23"/>
        <v>0.48438088622207881</v>
      </c>
    </row>
    <row r="118" spans="1:31" x14ac:dyDescent="0.2">
      <c r="A118" s="42">
        <v>0.86818647564738061</v>
      </c>
      <c r="B118" s="42">
        <f t="shared" si="13"/>
        <v>0.56341519165039067</v>
      </c>
      <c r="C118" s="42">
        <v>0.65454235839843755</v>
      </c>
      <c r="D118" s="42">
        <v>0.47228802490234373</v>
      </c>
      <c r="E118" s="48">
        <v>0.92736558715820305</v>
      </c>
      <c r="F118" s="48">
        <v>0.66290258239746092</v>
      </c>
      <c r="G118" s="48">
        <v>0.72856253601074217</v>
      </c>
      <c r="H118" s="48">
        <v>0.92815258728027339</v>
      </c>
      <c r="I118" s="48">
        <v>0.99456887329101562</v>
      </c>
      <c r="J118" s="48">
        <v>0.54758880004882815</v>
      </c>
      <c r="K118" s="48">
        <v>0.68595387695312493</v>
      </c>
      <c r="L118" s="48">
        <v>0.58752072326660154</v>
      </c>
      <c r="M118" s="43">
        <f t="shared" si="24"/>
        <v>0.42728111999999996</v>
      </c>
      <c r="N118" s="43">
        <f t="shared" si="25"/>
        <v>0.71810651999999986</v>
      </c>
      <c r="O118" s="49">
        <v>0.61040159999999999</v>
      </c>
      <c r="P118" s="49">
        <v>0.84483119999999989</v>
      </c>
      <c r="Q118" s="50">
        <f t="shared" si="14"/>
        <v>0.72761639999999994</v>
      </c>
      <c r="R118" s="48">
        <f t="shared" si="15"/>
        <v>0.84483119999999989</v>
      </c>
      <c r="S118" s="49">
        <v>0.63659062499999997</v>
      </c>
      <c r="T118" s="48">
        <f t="shared" si="16"/>
        <v>0.65454235839843755</v>
      </c>
      <c r="U118" s="48">
        <v>0</v>
      </c>
      <c r="V118" s="49">
        <f t="shared" si="17"/>
        <v>0.76034807999999987</v>
      </c>
      <c r="W118" s="49">
        <f t="shared" si="18"/>
        <v>0.67586495999999996</v>
      </c>
      <c r="X118" s="49">
        <f t="shared" si="19"/>
        <v>0.59138183999999994</v>
      </c>
      <c r="Y118" s="49">
        <f t="shared" si="20"/>
        <v>0.88707275999999979</v>
      </c>
      <c r="Z118" s="49">
        <f t="shared" si="21"/>
        <v>1.1264415999999997</v>
      </c>
      <c r="AA118" s="48">
        <v>0.99721282637746711</v>
      </c>
      <c r="AB118" s="42">
        <v>0.65454235839843755</v>
      </c>
      <c r="AC118" s="42">
        <v>0.47228802490234373</v>
      </c>
      <c r="AD118" s="49">
        <f t="shared" si="22"/>
        <v>0.69627099609374998</v>
      </c>
      <c r="AE118" s="49">
        <f t="shared" si="23"/>
        <v>0.48127126288659766</v>
      </c>
    </row>
    <row r="119" spans="1:31" x14ac:dyDescent="0.2">
      <c r="A119" s="42">
        <v>0.86239852451975463</v>
      </c>
      <c r="B119" s="42">
        <f t="shared" si="13"/>
        <v>0.55911758422851565</v>
      </c>
      <c r="C119" s="42">
        <v>0.64956738281250004</v>
      </c>
      <c r="D119" s="42">
        <v>0.46866778564453127</v>
      </c>
      <c r="E119" s="48">
        <v>0.92240161926269526</v>
      </c>
      <c r="F119" s="48">
        <v>0.65935892089843751</v>
      </c>
      <c r="G119" s="48">
        <v>0.72457212036132812</v>
      </c>
      <c r="H119" s="48">
        <v>0.92326670959472656</v>
      </c>
      <c r="I119" s="48">
        <v>0.98902434997558586</v>
      </c>
      <c r="J119" s="48">
        <v>0.54462048400878904</v>
      </c>
      <c r="K119" s="48">
        <v>0.68227315795898436</v>
      </c>
      <c r="L119" s="48">
        <v>0.58432535949707032</v>
      </c>
      <c r="M119" s="43">
        <f t="shared" si="24"/>
        <v>0.42449450399999999</v>
      </c>
      <c r="N119" s="43">
        <f t="shared" si="25"/>
        <v>0.71359485599999994</v>
      </c>
      <c r="O119" s="49">
        <v>0.60642072000000002</v>
      </c>
      <c r="P119" s="49">
        <v>0.83952335999999994</v>
      </c>
      <c r="Q119" s="50">
        <f t="shared" si="14"/>
        <v>0.72297203999999993</v>
      </c>
      <c r="R119" s="48">
        <f t="shared" si="15"/>
        <v>0.83952335999999994</v>
      </c>
      <c r="S119" s="49">
        <v>0.63253769531249993</v>
      </c>
      <c r="T119" s="48">
        <f t="shared" si="16"/>
        <v>0.64956738281250004</v>
      </c>
      <c r="U119" s="48">
        <v>0</v>
      </c>
      <c r="V119" s="49">
        <f t="shared" si="17"/>
        <v>0.75557102399999998</v>
      </c>
      <c r="W119" s="49">
        <f t="shared" si="18"/>
        <v>0.67161868800000002</v>
      </c>
      <c r="X119" s="49">
        <f t="shared" si="19"/>
        <v>0.58766635199999995</v>
      </c>
      <c r="Y119" s="49">
        <f t="shared" si="20"/>
        <v>0.88149952799999987</v>
      </c>
      <c r="Z119" s="49">
        <f t="shared" si="21"/>
        <v>1.11936448</v>
      </c>
      <c r="AA119" s="48">
        <v>0.99075339869449008</v>
      </c>
      <c r="AB119" s="42">
        <v>0.64956738281250004</v>
      </c>
      <c r="AC119" s="42">
        <v>0.46866778564453127</v>
      </c>
      <c r="AD119" s="49">
        <f t="shared" si="22"/>
        <v>0.69183810424804681</v>
      </c>
      <c r="AE119" s="49">
        <f t="shared" si="23"/>
        <v>0.47820719233247394</v>
      </c>
    </row>
    <row r="120" spans="1:31" x14ac:dyDescent="0.2">
      <c r="A120" s="42">
        <v>0.85669856071876715</v>
      </c>
      <c r="B120" s="42">
        <f t="shared" si="13"/>
        <v>0.55488824462890629</v>
      </c>
      <c r="C120" s="42">
        <v>0.64467114257812497</v>
      </c>
      <c r="D120" s="42">
        <v>0.4651053466796875</v>
      </c>
      <c r="E120" s="48">
        <v>0.91750620971679686</v>
      </c>
      <c r="F120" s="48">
        <v>0.65586410278320306</v>
      </c>
      <c r="G120" s="48">
        <v>0.72063800781249998</v>
      </c>
      <c r="H120" s="48">
        <v>0.91844714050292975</v>
      </c>
      <c r="I120" s="48">
        <v>0.98355945617675766</v>
      </c>
      <c r="J120" s="48">
        <v>0.54169367004394531</v>
      </c>
      <c r="K120" s="48">
        <v>0.678643413696289</v>
      </c>
      <c r="L120" s="48">
        <v>0.58117481323242182</v>
      </c>
      <c r="M120" s="43">
        <f t="shared" si="24"/>
        <v>0.42170788799999992</v>
      </c>
      <c r="N120" s="43">
        <f t="shared" si="25"/>
        <v>0.70883254399999995</v>
      </c>
      <c r="O120" s="49">
        <v>0.60243983999999995</v>
      </c>
      <c r="P120" s="49">
        <v>0.83392063999999999</v>
      </c>
      <c r="Q120" s="50">
        <f t="shared" si="14"/>
        <v>0.71818023999999991</v>
      </c>
      <c r="R120" s="48">
        <f t="shared" si="15"/>
        <v>0.83392063999999999</v>
      </c>
      <c r="S120" s="49">
        <v>0.62854360351562499</v>
      </c>
      <c r="T120" s="48">
        <f t="shared" si="16"/>
        <v>0.64467114257812497</v>
      </c>
      <c r="U120" s="48">
        <v>0</v>
      </c>
      <c r="V120" s="49">
        <f t="shared" si="17"/>
        <v>0.750528576</v>
      </c>
      <c r="W120" s="49">
        <f t="shared" si="18"/>
        <v>0.66713651200000001</v>
      </c>
      <c r="X120" s="49">
        <f t="shared" si="19"/>
        <v>0.58374444799999992</v>
      </c>
      <c r="Y120" s="49">
        <f t="shared" si="20"/>
        <v>0.87561667200000004</v>
      </c>
      <c r="Z120" s="49">
        <f t="shared" si="21"/>
        <v>1.1118941866666665</v>
      </c>
      <c r="AA120" s="48">
        <v>0.98438932077508223</v>
      </c>
      <c r="AB120" s="42">
        <v>0.64467114257812497</v>
      </c>
      <c r="AC120" s="42">
        <v>0.4651053466796875</v>
      </c>
      <c r="AD120" s="49">
        <f t="shared" si="22"/>
        <v>0.68746956634521483</v>
      </c>
      <c r="AE120" s="49">
        <f t="shared" si="23"/>
        <v>0.47518760403243104</v>
      </c>
    </row>
    <row r="121" spans="1:31" x14ac:dyDescent="0.2">
      <c r="A121" s="42">
        <v>0.85108450848213402</v>
      </c>
      <c r="B121" s="42">
        <f t="shared" si="13"/>
        <v>0.55072552490234372</v>
      </c>
      <c r="C121" s="42">
        <v>0.63985174560546876</v>
      </c>
      <c r="D121" s="42">
        <v>0.46159930419921874</v>
      </c>
      <c r="E121" s="48">
        <v>0.91267776000976564</v>
      </c>
      <c r="F121" s="48">
        <v>0.65241700317382811</v>
      </c>
      <c r="G121" s="48">
        <v>0.71675901428222655</v>
      </c>
      <c r="H121" s="48">
        <v>0.91369239990234374</v>
      </c>
      <c r="I121" s="48">
        <v>0.97817235656738277</v>
      </c>
      <c r="J121" s="48">
        <v>0.53880741088867179</v>
      </c>
      <c r="K121" s="48">
        <v>0.67506340087890626</v>
      </c>
      <c r="L121" s="48">
        <v>0.57806801879882819</v>
      </c>
      <c r="M121" s="43">
        <f t="shared" si="24"/>
        <v>0.41907608400000002</v>
      </c>
      <c r="N121" s="43">
        <f t="shared" si="25"/>
        <v>0.70432087999999993</v>
      </c>
      <c r="O121" s="49">
        <v>0.59868012000000004</v>
      </c>
      <c r="P121" s="49">
        <v>0.82861279999999993</v>
      </c>
      <c r="Q121" s="50">
        <f t="shared" si="14"/>
        <v>0.71364645999999998</v>
      </c>
      <c r="R121" s="48">
        <f t="shared" si="15"/>
        <v>0.82861279999999993</v>
      </c>
      <c r="S121" s="49">
        <v>0.62460708007812504</v>
      </c>
      <c r="T121" s="48">
        <f t="shared" si="16"/>
        <v>0.63985174560546876</v>
      </c>
      <c r="U121" s="48">
        <v>0</v>
      </c>
      <c r="V121" s="49">
        <f t="shared" si="17"/>
        <v>0.74575152</v>
      </c>
      <c r="W121" s="49">
        <f t="shared" si="18"/>
        <v>0.66289023999999996</v>
      </c>
      <c r="X121" s="49">
        <f t="shared" si="19"/>
        <v>0.58002895999999993</v>
      </c>
      <c r="Y121" s="49">
        <f t="shared" si="20"/>
        <v>0.87004344</v>
      </c>
      <c r="Z121" s="49">
        <f t="shared" si="21"/>
        <v>1.1048170666666666</v>
      </c>
      <c r="AA121" s="48">
        <v>0.97811851742393097</v>
      </c>
      <c r="AB121" s="42">
        <v>0.63985174560546876</v>
      </c>
      <c r="AC121" s="42">
        <v>0.46159930419921874</v>
      </c>
      <c r="AD121" s="49">
        <f t="shared" si="22"/>
        <v>0.68316399383544923</v>
      </c>
      <c r="AE121" s="49">
        <f t="shared" si="23"/>
        <v>0.47221153820339329</v>
      </c>
    </row>
    <row r="122" spans="1:31" x14ac:dyDescent="0.2">
      <c r="A122" s="42">
        <v>0.84555435813948865</v>
      </c>
      <c r="B122" s="42">
        <f t="shared" si="13"/>
        <v>0.54662785339355469</v>
      </c>
      <c r="C122" s="42">
        <v>0.63510742187500002</v>
      </c>
      <c r="D122" s="42">
        <v>0.45814828491210935</v>
      </c>
      <c r="E122" s="48">
        <v>0.90791484924316401</v>
      </c>
      <c r="F122" s="48">
        <v>0.64901661560058599</v>
      </c>
      <c r="G122" s="48">
        <v>0.71293377807617186</v>
      </c>
      <c r="H122" s="48">
        <v>0.90899076538085932</v>
      </c>
      <c r="I122" s="48">
        <v>0.97286133422851573</v>
      </c>
      <c r="J122" s="48">
        <v>0.53596081848144528</v>
      </c>
      <c r="K122" s="48">
        <v>0.67153211303710936</v>
      </c>
      <c r="L122" s="48">
        <v>0.57500408813476567</v>
      </c>
      <c r="M122" s="43">
        <f t="shared" si="24"/>
        <v>0.41644427999999989</v>
      </c>
      <c r="N122" s="43">
        <f t="shared" si="25"/>
        <v>0.69980921600000001</v>
      </c>
      <c r="O122" s="49">
        <v>0.5949203999999999</v>
      </c>
      <c r="P122" s="49">
        <v>0.82330496000000009</v>
      </c>
      <c r="Q122" s="50">
        <f t="shared" si="14"/>
        <v>0.70911268000000005</v>
      </c>
      <c r="R122" s="48">
        <f t="shared" si="15"/>
        <v>0.82330496000000009</v>
      </c>
      <c r="S122" s="49">
        <v>0.6207267578125002</v>
      </c>
      <c r="T122" s="48">
        <f t="shared" si="16"/>
        <v>0.63510742187500002</v>
      </c>
      <c r="U122" s="48">
        <v>0</v>
      </c>
      <c r="V122" s="49">
        <f t="shared" si="17"/>
        <v>0.74097446400000011</v>
      </c>
      <c r="W122" s="49">
        <f t="shared" si="18"/>
        <v>0.65864396800000014</v>
      </c>
      <c r="X122" s="49">
        <f t="shared" si="19"/>
        <v>0.57631347200000005</v>
      </c>
      <c r="Y122" s="49">
        <f t="shared" si="20"/>
        <v>0.86447020800000018</v>
      </c>
      <c r="Z122" s="49">
        <f t="shared" si="21"/>
        <v>1.0977399466666666</v>
      </c>
      <c r="AA122" s="48">
        <v>0.97193880422491774</v>
      </c>
      <c r="AB122" s="42">
        <v>0.63510742187500002</v>
      </c>
      <c r="AC122" s="42">
        <v>0.45814828491210935</v>
      </c>
      <c r="AD122" s="49">
        <f t="shared" si="22"/>
        <v>0.67891989135742215</v>
      </c>
      <c r="AE122" s="49">
        <f t="shared" si="23"/>
        <v>0.46927796123281779</v>
      </c>
    </row>
    <row r="123" spans="1:31" x14ac:dyDescent="0.2">
      <c r="A123" s="42">
        <v>0.8401061634717043</v>
      </c>
      <c r="B123" s="42">
        <f t="shared" si="13"/>
        <v>0.54259370422363284</v>
      </c>
      <c r="C123" s="42">
        <v>0.63043640136718748</v>
      </c>
      <c r="D123" s="42">
        <v>0.45475100708007815</v>
      </c>
      <c r="E123" s="48">
        <v>0.90321599731445301</v>
      </c>
      <c r="F123" s="48">
        <v>0.64566199279785152</v>
      </c>
      <c r="G123" s="48">
        <v>0.70916123352050786</v>
      </c>
      <c r="H123" s="48">
        <v>0.90431583190917975</v>
      </c>
      <c r="I123" s="48">
        <v>0.96762467224121096</v>
      </c>
      <c r="J123" s="48">
        <v>0.53315300476074212</v>
      </c>
      <c r="K123" s="48">
        <v>0.66804848449707033</v>
      </c>
      <c r="L123" s="48">
        <v>0.57198195556640619</v>
      </c>
      <c r="M123" s="43">
        <f t="shared" si="24"/>
        <v>0.41381247599999998</v>
      </c>
      <c r="N123" s="43">
        <f t="shared" si="25"/>
        <v>0.69529755199999987</v>
      </c>
      <c r="O123" s="49">
        <v>0.59116067999999999</v>
      </c>
      <c r="P123" s="49">
        <v>0.81799711999999991</v>
      </c>
      <c r="Q123" s="50">
        <f t="shared" si="14"/>
        <v>0.70457890000000001</v>
      </c>
      <c r="R123" s="48">
        <f t="shared" si="15"/>
        <v>0.81799711999999991</v>
      </c>
      <c r="S123" s="49">
        <v>0.61690146484375008</v>
      </c>
      <c r="T123" s="48">
        <f t="shared" si="16"/>
        <v>0.63043640136718748</v>
      </c>
      <c r="U123" s="48">
        <v>0</v>
      </c>
      <c r="V123" s="49">
        <f t="shared" si="17"/>
        <v>0.73619740799999989</v>
      </c>
      <c r="W123" s="49">
        <f t="shared" si="18"/>
        <v>0.65439769599999997</v>
      </c>
      <c r="X123" s="49">
        <f t="shared" si="19"/>
        <v>0.57259798399999995</v>
      </c>
      <c r="Y123" s="49">
        <f t="shared" si="20"/>
        <v>0.85889697599999992</v>
      </c>
      <c r="Z123" s="49">
        <f t="shared" si="21"/>
        <v>1.0906628266666665</v>
      </c>
      <c r="AA123" s="48">
        <v>0.9658481059827303</v>
      </c>
      <c r="AB123" s="42">
        <v>0.63043640136718748</v>
      </c>
      <c r="AC123" s="42">
        <v>0.45475100708007815</v>
      </c>
      <c r="AD123" s="49">
        <f t="shared" si="22"/>
        <v>0.67473597717285161</v>
      </c>
      <c r="AE123" s="49">
        <f t="shared" si="23"/>
        <v>0.46638598716709606</v>
      </c>
    </row>
    <row r="124" spans="1:31" x14ac:dyDescent="0.2">
      <c r="A124" s="42">
        <v>0.83473803919757483</v>
      </c>
      <c r="B124" s="42">
        <f t="shared" si="13"/>
        <v>0.53862156677246098</v>
      </c>
      <c r="C124" s="42">
        <v>0.62583691406249997</v>
      </c>
      <c r="D124" s="42">
        <v>0.45140621948242188</v>
      </c>
      <c r="E124" s="48">
        <v>0.89856900817871088</v>
      </c>
      <c r="F124" s="48">
        <v>0.6423421820068359</v>
      </c>
      <c r="G124" s="48">
        <v>0.70544013732910149</v>
      </c>
      <c r="H124" s="48">
        <v>0.89966493530273439</v>
      </c>
      <c r="I124" s="48">
        <v>0.96246065368652345</v>
      </c>
      <c r="J124" s="48">
        <v>0.530383081665039</v>
      </c>
      <c r="K124" s="48">
        <v>0.66460736450195312</v>
      </c>
      <c r="L124" s="48">
        <v>0.56900085144042967</v>
      </c>
      <c r="M124" s="43">
        <f t="shared" si="24"/>
        <v>0.41133548399999997</v>
      </c>
      <c r="N124" s="43">
        <f t="shared" si="25"/>
        <v>0.69078588799999985</v>
      </c>
      <c r="O124" s="49">
        <v>0.58762212000000003</v>
      </c>
      <c r="P124" s="49">
        <v>0.81268927999999985</v>
      </c>
      <c r="Q124" s="50">
        <f t="shared" si="14"/>
        <v>0.70015569999999994</v>
      </c>
      <c r="R124" s="48">
        <f t="shared" si="15"/>
        <v>0.81268927999999985</v>
      </c>
      <c r="S124" s="49">
        <v>0.61312993164062501</v>
      </c>
      <c r="T124" s="48">
        <f t="shared" si="16"/>
        <v>0.62583691406249997</v>
      </c>
      <c r="U124" s="48">
        <v>0</v>
      </c>
      <c r="V124" s="49">
        <f t="shared" si="17"/>
        <v>0.73142035199999988</v>
      </c>
      <c r="W124" s="49">
        <f t="shared" si="18"/>
        <v>0.65015142399999992</v>
      </c>
      <c r="X124" s="49">
        <f t="shared" si="19"/>
        <v>0.56888249599999985</v>
      </c>
      <c r="Y124" s="49">
        <f t="shared" si="20"/>
        <v>0.85332374399999988</v>
      </c>
      <c r="Z124" s="49">
        <f t="shared" si="21"/>
        <v>1.0835857066666665</v>
      </c>
      <c r="AA124" s="48">
        <v>0.95984456594366774</v>
      </c>
      <c r="AB124" s="42">
        <v>0.62583691406249997</v>
      </c>
      <c r="AC124" s="42">
        <v>0.45140621948242188</v>
      </c>
      <c r="AD124" s="49">
        <f t="shared" si="22"/>
        <v>0.6706108627319336</v>
      </c>
      <c r="AE124" s="49">
        <f t="shared" si="23"/>
        <v>0.46353465622315271</v>
      </c>
    </row>
    <row r="125" spans="1:31" x14ac:dyDescent="0.2">
      <c r="A125" s="42">
        <v>0.82944815857865617</v>
      </c>
      <c r="B125" s="42">
        <f t="shared" si="13"/>
        <v>0.53470999145507814</v>
      </c>
      <c r="C125" s="42">
        <v>0.62130731201171874</v>
      </c>
      <c r="D125" s="42">
        <v>0.44811267089843748</v>
      </c>
      <c r="E125" s="48">
        <v>0.8939476544189453</v>
      </c>
      <c r="F125" s="48">
        <v>0.63903859313964839</v>
      </c>
      <c r="G125" s="48">
        <v>0.7017693646240234</v>
      </c>
      <c r="H125" s="48">
        <v>0.89503795715332024</v>
      </c>
      <c r="I125" s="48">
        <v>0.95736762084960925</v>
      </c>
      <c r="J125" s="48">
        <v>0.5276490362548828</v>
      </c>
      <c r="K125" s="48">
        <v>0.66118927490234369</v>
      </c>
      <c r="L125" s="48">
        <v>0.56605976928710933</v>
      </c>
      <c r="M125" s="43">
        <f t="shared" si="24"/>
        <v>0.4087036799999999</v>
      </c>
      <c r="N125" s="43">
        <f t="shared" si="25"/>
        <v>0.6865248719999999</v>
      </c>
      <c r="O125" s="49">
        <v>0.58386239999999989</v>
      </c>
      <c r="P125" s="49">
        <v>0.80767631999999989</v>
      </c>
      <c r="Q125" s="50">
        <f t="shared" si="14"/>
        <v>0.69576935999999989</v>
      </c>
      <c r="R125" s="48">
        <f t="shared" si="15"/>
        <v>0.80767631999999989</v>
      </c>
      <c r="S125" s="49">
        <v>0.60941103515625006</v>
      </c>
      <c r="T125" s="48">
        <f t="shared" si="16"/>
        <v>0.62130731201171874</v>
      </c>
      <c r="U125" s="48">
        <v>0</v>
      </c>
      <c r="V125" s="49">
        <f t="shared" si="17"/>
        <v>0.72690868799999997</v>
      </c>
      <c r="W125" s="49">
        <f t="shared" si="18"/>
        <v>0.64614105599999994</v>
      </c>
      <c r="X125" s="49">
        <f t="shared" si="19"/>
        <v>0.5653734239999999</v>
      </c>
      <c r="Y125" s="49">
        <f t="shared" si="20"/>
        <v>0.84806013599999996</v>
      </c>
      <c r="Z125" s="49">
        <f t="shared" si="21"/>
        <v>1.0769017599999997</v>
      </c>
      <c r="AA125" s="48">
        <v>0.95392621813322387</v>
      </c>
      <c r="AB125" s="42">
        <v>0.62130731201171874</v>
      </c>
      <c r="AC125" s="42">
        <v>0.44811267089843748</v>
      </c>
      <c r="AD125" s="49">
        <f t="shared" si="22"/>
        <v>0.66654331970214853</v>
      </c>
      <c r="AE125" s="49">
        <f t="shared" si="23"/>
        <v>0.46072311936211324</v>
      </c>
    </row>
    <row r="126" spans="1:31" x14ac:dyDescent="0.2">
      <c r="A126" s="42">
        <v>0.82423475113880706</v>
      </c>
      <c r="B126" s="42">
        <f t="shared" si="13"/>
        <v>0.53085763549804688</v>
      </c>
      <c r="C126" s="42">
        <v>0.61684606933593755</v>
      </c>
      <c r="D126" s="42">
        <v>0.44486920166015625</v>
      </c>
      <c r="E126" s="48">
        <v>0.88935004150390617</v>
      </c>
      <c r="F126" s="48">
        <v>0.63575199584960929</v>
      </c>
      <c r="G126" s="48">
        <v>0.69814897460937497</v>
      </c>
      <c r="H126" s="48">
        <v>0.89043477905273427</v>
      </c>
      <c r="I126" s="48">
        <v>0.95234415283203122</v>
      </c>
      <c r="J126" s="48">
        <v>0.52493535705566408</v>
      </c>
      <c r="K126" s="48">
        <v>0.65778876892089844</v>
      </c>
      <c r="L126" s="48">
        <v>0.56314929565429683</v>
      </c>
      <c r="M126" s="43">
        <f t="shared" si="24"/>
        <v>0.40622668799999995</v>
      </c>
      <c r="N126" s="43">
        <f t="shared" si="25"/>
        <v>0.68226385599999984</v>
      </c>
      <c r="O126" s="49">
        <v>0.58032383999999992</v>
      </c>
      <c r="P126" s="49">
        <v>0.80266335999999983</v>
      </c>
      <c r="Q126" s="50">
        <f t="shared" si="14"/>
        <v>0.69149359999999982</v>
      </c>
      <c r="R126" s="48">
        <f t="shared" si="15"/>
        <v>0.80266335999999983</v>
      </c>
      <c r="S126" s="49">
        <v>0.60574365234375005</v>
      </c>
      <c r="T126" s="48">
        <f t="shared" si="16"/>
        <v>0.61684606933593755</v>
      </c>
      <c r="U126" s="48">
        <v>0</v>
      </c>
      <c r="V126" s="49">
        <f t="shared" si="17"/>
        <v>0.72239702399999983</v>
      </c>
      <c r="W126" s="49">
        <f t="shared" si="18"/>
        <v>0.64213068799999995</v>
      </c>
      <c r="X126" s="49">
        <f t="shared" si="19"/>
        <v>0.56186435199999984</v>
      </c>
      <c r="Y126" s="49">
        <f t="shared" si="20"/>
        <v>0.84279652799999982</v>
      </c>
      <c r="Z126" s="49">
        <f t="shared" si="21"/>
        <v>1.0702178133333331</v>
      </c>
      <c r="AA126" s="48">
        <v>0.94809098735608555</v>
      </c>
      <c r="AB126" s="42">
        <v>0.61684606933593755</v>
      </c>
      <c r="AC126" s="42">
        <v>0.44486920166015625</v>
      </c>
      <c r="AD126" s="49">
        <f t="shared" si="22"/>
        <v>0.66253211975097659</v>
      </c>
      <c r="AE126" s="49">
        <f t="shared" si="23"/>
        <v>0.4579505275451029</v>
      </c>
    </row>
    <row r="127" spans="1:31" x14ac:dyDescent="0.2">
      <c r="A127" s="42">
        <v>0.81909610048882309</v>
      </c>
      <c r="B127" s="42">
        <f t="shared" si="13"/>
        <v>0.52706307983398437</v>
      </c>
      <c r="C127" s="42">
        <v>0.61245153808593755</v>
      </c>
      <c r="D127" s="42">
        <v>0.44167462158203125</v>
      </c>
      <c r="E127" s="48">
        <v>0.8847761102294921</v>
      </c>
      <c r="F127" s="48">
        <v>0.63248233093261719</v>
      </c>
      <c r="G127" s="48">
        <v>0.69455836425781248</v>
      </c>
      <c r="H127" s="48">
        <v>0.88585528259277346</v>
      </c>
      <c r="I127" s="48">
        <v>0.9473885919189452</v>
      </c>
      <c r="J127" s="48">
        <v>0.52223559082031246</v>
      </c>
      <c r="K127" s="48">
        <v>0.65440572814941411</v>
      </c>
      <c r="L127" s="48">
        <v>0.56025303100585933</v>
      </c>
      <c r="M127" s="43">
        <f t="shared" si="24"/>
        <v>0.40374969599999994</v>
      </c>
      <c r="N127" s="43">
        <f t="shared" si="25"/>
        <v>0.67825348799999985</v>
      </c>
      <c r="O127" s="49">
        <v>0.57678527999999996</v>
      </c>
      <c r="P127" s="49">
        <v>0.79794527999999987</v>
      </c>
      <c r="Q127" s="50">
        <f t="shared" si="14"/>
        <v>0.68736527999999986</v>
      </c>
      <c r="R127" s="48">
        <f t="shared" si="15"/>
        <v>0.79794527999999987</v>
      </c>
      <c r="S127" s="49">
        <v>0.60212656250000007</v>
      </c>
      <c r="T127" s="48">
        <f t="shared" si="16"/>
        <v>0.61245153808593755</v>
      </c>
      <c r="U127" s="48">
        <v>0</v>
      </c>
      <c r="V127" s="49">
        <f t="shared" si="17"/>
        <v>0.71815075199999989</v>
      </c>
      <c r="W127" s="49">
        <f t="shared" si="18"/>
        <v>0.63835622399999992</v>
      </c>
      <c r="X127" s="49">
        <f t="shared" si="19"/>
        <v>0.55856169599999983</v>
      </c>
      <c r="Y127" s="49">
        <f t="shared" si="20"/>
        <v>0.83784254399999991</v>
      </c>
      <c r="Z127" s="49">
        <f t="shared" si="21"/>
        <v>1.0639270399999998</v>
      </c>
      <c r="AA127" s="48">
        <v>0.9423373445209704</v>
      </c>
      <c r="AB127" s="42">
        <v>0.61245153808593755</v>
      </c>
      <c r="AC127" s="42">
        <v>0.44167462158203125</v>
      </c>
      <c r="AD127" s="49">
        <f t="shared" si="22"/>
        <v>0.65857592773437512</v>
      </c>
      <c r="AE127" s="49">
        <f t="shared" si="23"/>
        <v>0.45521595790377989</v>
      </c>
    </row>
    <row r="128" spans="1:31" x14ac:dyDescent="0.2">
      <c r="A128" s="42">
        <v>0.81403054225264349</v>
      </c>
      <c r="B128" s="42">
        <f t="shared" si="13"/>
        <v>0.52332504272460945</v>
      </c>
      <c r="C128" s="42">
        <v>0.60812225341796877</v>
      </c>
      <c r="D128" s="42">
        <v>0.43852783203125001</v>
      </c>
      <c r="E128" s="48">
        <v>0.88022568298339843</v>
      </c>
      <c r="F128" s="48">
        <v>0.62922947998046874</v>
      </c>
      <c r="G128" s="48">
        <v>0.69098622558593747</v>
      </c>
      <c r="H128" s="48">
        <v>0.88129929016113284</v>
      </c>
      <c r="I128" s="48">
        <v>0.94250111572265616</v>
      </c>
      <c r="J128" s="48">
        <v>0.51954973754882805</v>
      </c>
      <c r="K128" s="48">
        <v>0.6510400933837891</v>
      </c>
      <c r="L128" s="48">
        <v>0.55737162658691408</v>
      </c>
      <c r="M128" s="43">
        <f t="shared" si="24"/>
        <v>0.40142751599999993</v>
      </c>
      <c r="N128" s="43">
        <f t="shared" si="25"/>
        <v>0.67399247200000001</v>
      </c>
      <c r="O128" s="49">
        <v>0.57346787999999993</v>
      </c>
      <c r="P128" s="49">
        <v>0.79293232000000002</v>
      </c>
      <c r="Q128" s="50">
        <f t="shared" si="14"/>
        <v>0.68320009999999998</v>
      </c>
      <c r="R128" s="48">
        <f t="shared" si="15"/>
        <v>0.79293232000000002</v>
      </c>
      <c r="S128" s="49">
        <v>0.59855878906250015</v>
      </c>
      <c r="T128" s="48">
        <f t="shared" si="16"/>
        <v>0.60812225341796877</v>
      </c>
      <c r="U128" s="48">
        <v>0</v>
      </c>
      <c r="V128" s="49">
        <f t="shared" si="17"/>
        <v>0.71363908800000009</v>
      </c>
      <c r="W128" s="49">
        <f t="shared" si="18"/>
        <v>0.63434585600000004</v>
      </c>
      <c r="X128" s="49">
        <f t="shared" si="19"/>
        <v>0.55505262399999999</v>
      </c>
      <c r="Y128" s="49">
        <f t="shared" si="20"/>
        <v>0.8325789360000001</v>
      </c>
      <c r="Z128" s="49">
        <f t="shared" si="21"/>
        <v>1.0572430933333332</v>
      </c>
      <c r="AA128" s="48">
        <v>0.93666332365337168</v>
      </c>
      <c r="AB128" s="42">
        <v>0.60812225341796877</v>
      </c>
      <c r="AC128" s="42">
        <v>0.43852783203125001</v>
      </c>
      <c r="AD128" s="49">
        <f t="shared" si="22"/>
        <v>0.65467367553710953</v>
      </c>
      <c r="AE128" s="49">
        <f t="shared" si="23"/>
        <v>0.45251867214347069</v>
      </c>
    </row>
    <row r="129" spans="1:31" x14ac:dyDescent="0.2">
      <c r="A129" s="42">
        <v>0.80903646208866853</v>
      </c>
      <c r="B129" s="42">
        <f t="shared" si="13"/>
        <v>0.51964224243164059</v>
      </c>
      <c r="C129" s="42">
        <v>0.60385668945312498</v>
      </c>
      <c r="D129" s="42">
        <v>0.43542779541015625</v>
      </c>
      <c r="E129" s="48">
        <v>0.87569864135742193</v>
      </c>
      <c r="F129" s="48">
        <v>0.62599332458496093</v>
      </c>
      <c r="G129" s="48">
        <v>0.68743249938964845</v>
      </c>
      <c r="H129" s="48">
        <v>0.8767667425537109</v>
      </c>
      <c r="I129" s="48">
        <v>0.93765383911132805</v>
      </c>
      <c r="J129" s="48">
        <v>0.51687767883300784</v>
      </c>
      <c r="K129" s="48">
        <v>0.64769180541992188</v>
      </c>
      <c r="L129" s="48">
        <v>0.55450508239746088</v>
      </c>
      <c r="M129" s="43">
        <f t="shared" si="24"/>
        <v>0.39910533599999998</v>
      </c>
      <c r="N129" s="43">
        <f t="shared" si="25"/>
        <v>0.66998210399999991</v>
      </c>
      <c r="O129" s="49">
        <v>0.57015048000000002</v>
      </c>
      <c r="P129" s="49">
        <v>0.78821423999999995</v>
      </c>
      <c r="Q129" s="50">
        <f t="shared" si="14"/>
        <v>0.67918235999999998</v>
      </c>
      <c r="R129" s="48">
        <f t="shared" si="15"/>
        <v>0.78821423999999995</v>
      </c>
      <c r="S129" s="49">
        <v>0.5950393066406251</v>
      </c>
      <c r="T129" s="48">
        <f t="shared" si="16"/>
        <v>0.60385668945312498</v>
      </c>
      <c r="U129" s="48">
        <v>0</v>
      </c>
      <c r="V129" s="49">
        <f t="shared" si="17"/>
        <v>0.70939281599999993</v>
      </c>
      <c r="W129" s="49">
        <f t="shared" si="18"/>
        <v>0.63057139200000001</v>
      </c>
      <c r="X129" s="49">
        <f t="shared" si="19"/>
        <v>0.55174996799999998</v>
      </c>
      <c r="Y129" s="49">
        <f t="shared" si="20"/>
        <v>0.82762495199999986</v>
      </c>
      <c r="Z129" s="49">
        <f t="shared" si="21"/>
        <v>1.0509523199999999</v>
      </c>
      <c r="AA129" s="48">
        <v>0.93106728644120063</v>
      </c>
      <c r="AB129" s="42">
        <v>0.60385668945312498</v>
      </c>
      <c r="AC129" s="42">
        <v>0.43542779541015625</v>
      </c>
      <c r="AD129" s="49">
        <f t="shared" si="22"/>
        <v>0.65082424163818375</v>
      </c>
      <c r="AE129" s="49">
        <f t="shared" si="23"/>
        <v>0.44985789505476792</v>
      </c>
    </row>
    <row r="130" spans="1:31" x14ac:dyDescent="0.2">
      <c r="A130" s="42">
        <v>0.804112293802551</v>
      </c>
      <c r="B130" s="42">
        <f t="shared" ref="B130:B193" si="26">+AVERAGE(C130,D130)</f>
        <v>0.51601347351074223</v>
      </c>
      <c r="C130" s="42">
        <v>0.59965356445312501</v>
      </c>
      <c r="D130" s="42">
        <v>0.43237338256835939</v>
      </c>
      <c r="E130" s="48">
        <v>0.87119492614746097</v>
      </c>
      <c r="F130" s="48">
        <v>0.62277380554199213</v>
      </c>
      <c r="G130" s="48">
        <v>0.68389700805664055</v>
      </c>
      <c r="H130" s="48">
        <v>0.87225752136230461</v>
      </c>
      <c r="I130" s="48">
        <v>0.93283148742675781</v>
      </c>
      <c r="J130" s="48">
        <v>0.51421935546874997</v>
      </c>
      <c r="K130" s="48">
        <v>0.64436074584960945</v>
      </c>
      <c r="L130" s="48">
        <v>0.55165328002929692</v>
      </c>
      <c r="M130" s="43">
        <f t="shared" si="24"/>
        <v>0.39678315599999991</v>
      </c>
      <c r="N130" s="43">
        <f t="shared" si="25"/>
        <v>0.666222384</v>
      </c>
      <c r="O130" s="49">
        <v>0.56683307999999988</v>
      </c>
      <c r="P130" s="49">
        <v>0.78379103999999999</v>
      </c>
      <c r="Q130" s="50">
        <f t="shared" ref="Q130:Q193" si="27">+AVERAGE(O130:P130)</f>
        <v>0.67531205999999999</v>
      </c>
      <c r="R130" s="48">
        <f t="shared" ref="R130:R193" si="28">+P130</f>
        <v>0.78379103999999999</v>
      </c>
      <c r="S130" s="49">
        <v>0.59156704101562496</v>
      </c>
      <c r="T130" s="48">
        <f t="shared" ref="T130:T193" si="29">+C130</f>
        <v>0.59965356445312501</v>
      </c>
      <c r="U130" s="48">
        <v>0</v>
      </c>
      <c r="V130" s="49">
        <f t="shared" ref="V130:V193" si="30">+$P130*0.9</f>
        <v>0.70541193599999996</v>
      </c>
      <c r="W130" s="49">
        <f t="shared" ref="W130:W193" si="31">+$P130*0.8</f>
        <v>0.62703283200000004</v>
      </c>
      <c r="X130" s="49">
        <f t="shared" ref="X130:X193" si="32">+$P130*0.7</f>
        <v>0.54865372800000001</v>
      </c>
      <c r="Y130" s="49">
        <f t="shared" ref="Y130:Y193" si="33">+$P130*0.9*8750/7500</f>
        <v>0.82298059199999996</v>
      </c>
      <c r="Z130" s="49">
        <f t="shared" ref="Z130:Z193" si="34">+$P130*10000/7500</f>
        <v>1.04505472</v>
      </c>
      <c r="AA130" s="48">
        <v>0.9255474853515625</v>
      </c>
      <c r="AB130" s="42">
        <v>0.59965356445312501</v>
      </c>
      <c r="AC130" s="42">
        <v>0.43237338256835939</v>
      </c>
      <c r="AD130" s="49">
        <f t="shared" ref="AD130:AD193" si="35">+S130*1.09375</f>
        <v>0.64702645111083978</v>
      </c>
      <c r="AE130" s="49">
        <f t="shared" ref="AE130:AE193" si="36">+S130*0.756013745704467</f>
        <v>0.4472328145135307</v>
      </c>
    </row>
    <row r="131" spans="1:31" x14ac:dyDescent="0.2">
      <c r="A131" s="42">
        <v>0.7992565175426134</v>
      </c>
      <c r="B131" s="42">
        <f t="shared" si="26"/>
        <v>0.51243749999999999</v>
      </c>
      <c r="C131" s="42">
        <v>0.59551135253906251</v>
      </c>
      <c r="D131" s="42">
        <v>0.42936364746093753</v>
      </c>
      <c r="E131" s="48">
        <v>0.86671435974121092</v>
      </c>
      <c r="F131" s="48">
        <v>0.61957086364746095</v>
      </c>
      <c r="G131" s="48">
        <v>0.68037969238281248</v>
      </c>
      <c r="H131" s="48">
        <v>0.86777150817871096</v>
      </c>
      <c r="I131" s="48">
        <v>0.92803394226074221</v>
      </c>
      <c r="J131" s="48">
        <v>0.51157470825195306</v>
      </c>
      <c r="K131" s="48">
        <v>0.64104679626464844</v>
      </c>
      <c r="L131" s="48">
        <v>0.54881610107421874</v>
      </c>
      <c r="M131" s="43">
        <f t="shared" ref="M131:M194" si="37">(+O131*0.7)</f>
        <v>0.39446097599999996</v>
      </c>
      <c r="N131" s="43">
        <f t="shared" ref="N131:N194" si="38">(+P131*0.85)</f>
        <v>0.6622120159999999</v>
      </c>
      <c r="O131" s="49">
        <v>0.56351567999999996</v>
      </c>
      <c r="P131" s="49">
        <v>0.77907295999999993</v>
      </c>
      <c r="Q131" s="50">
        <f t="shared" si="27"/>
        <v>0.67129431999999989</v>
      </c>
      <c r="R131" s="48">
        <f t="shared" si="28"/>
        <v>0.77907295999999993</v>
      </c>
      <c r="S131" s="49">
        <v>0.5881410156250001</v>
      </c>
      <c r="T131" s="48">
        <f t="shared" si="29"/>
        <v>0.59551135253906251</v>
      </c>
      <c r="U131" s="48">
        <v>0</v>
      </c>
      <c r="V131" s="49">
        <f t="shared" si="30"/>
        <v>0.70116566399999991</v>
      </c>
      <c r="W131" s="49">
        <f t="shared" si="31"/>
        <v>0.62325836800000001</v>
      </c>
      <c r="X131" s="49">
        <f t="shared" si="32"/>
        <v>0.54535107199999988</v>
      </c>
      <c r="Y131" s="49">
        <f t="shared" si="33"/>
        <v>0.81802660799999993</v>
      </c>
      <c r="Z131" s="49">
        <f t="shared" si="34"/>
        <v>1.0387639466666667</v>
      </c>
      <c r="AA131" s="48">
        <v>0.92010250051398024</v>
      </c>
      <c r="AB131" s="42">
        <v>0.59551135253906251</v>
      </c>
      <c r="AC131" s="42">
        <v>0.42936364746093753</v>
      </c>
      <c r="AD131" s="49">
        <f t="shared" si="35"/>
        <v>0.64327923583984381</v>
      </c>
      <c r="AE131" s="49">
        <f t="shared" si="36"/>
        <v>0.44464269222508579</v>
      </c>
    </row>
    <row r="132" spans="1:31" x14ac:dyDescent="0.2">
      <c r="A132" s="42">
        <v>0.79446765808033526</v>
      </c>
      <c r="B132" s="42">
        <f t="shared" si="26"/>
        <v>0.50891316223144534</v>
      </c>
      <c r="C132" s="42">
        <v>0.5914287719726562</v>
      </c>
      <c r="D132" s="42">
        <v>0.42639755249023437</v>
      </c>
      <c r="E132" s="48">
        <v>0.86225682373046875</v>
      </c>
      <c r="F132" s="48">
        <v>0.61638438049316402</v>
      </c>
      <c r="G132" s="48">
        <v>0.67688049316406251</v>
      </c>
      <c r="H132" s="48">
        <v>0.86330852539062497</v>
      </c>
      <c r="I132" s="48">
        <v>0.92326102600097659</v>
      </c>
      <c r="J132" s="48">
        <v>0.50894367797851559</v>
      </c>
      <c r="K132" s="48">
        <v>0.63774989746093746</v>
      </c>
      <c r="L132" s="48">
        <v>0.54599354553222657</v>
      </c>
      <c r="M132" s="43">
        <f t="shared" si="37"/>
        <v>0.39213879599999996</v>
      </c>
      <c r="N132" s="43">
        <f t="shared" si="38"/>
        <v>0.65820164799999992</v>
      </c>
      <c r="O132" s="49">
        <v>0.56019827999999994</v>
      </c>
      <c r="P132" s="49">
        <v>0.77435487999999997</v>
      </c>
      <c r="Q132" s="50">
        <f t="shared" si="27"/>
        <v>0.66727658000000001</v>
      </c>
      <c r="R132" s="48">
        <f t="shared" si="28"/>
        <v>0.77435487999999997</v>
      </c>
      <c r="S132" s="49">
        <v>0.58476030273437496</v>
      </c>
      <c r="T132" s="48">
        <f t="shared" si="29"/>
        <v>0.5914287719726562</v>
      </c>
      <c r="U132" s="48">
        <v>0</v>
      </c>
      <c r="V132" s="49">
        <f t="shared" si="30"/>
        <v>0.69691939199999997</v>
      </c>
      <c r="W132" s="49">
        <f t="shared" si="31"/>
        <v>0.61948390399999997</v>
      </c>
      <c r="X132" s="49">
        <f t="shared" si="32"/>
        <v>0.54204841599999998</v>
      </c>
      <c r="Y132" s="49">
        <f t="shared" si="33"/>
        <v>0.81307262400000002</v>
      </c>
      <c r="Z132" s="49">
        <f t="shared" si="34"/>
        <v>1.0324731733333332</v>
      </c>
      <c r="AA132" s="48">
        <v>0.91473052978515623</v>
      </c>
      <c r="AB132" s="42">
        <v>0.5914287719726562</v>
      </c>
      <c r="AC132" s="42">
        <v>0.42639755249023437</v>
      </c>
      <c r="AD132" s="49">
        <f t="shared" si="35"/>
        <v>0.63958158111572261</v>
      </c>
      <c r="AE132" s="49">
        <f t="shared" si="36"/>
        <v>0.44208682680949291</v>
      </c>
    </row>
    <row r="133" spans="1:31" x14ac:dyDescent="0.2">
      <c r="A133" s="42">
        <v>0.78974428316432754</v>
      </c>
      <c r="B133" s="42">
        <f t="shared" si="26"/>
        <v>0.50543936157226566</v>
      </c>
      <c r="C133" s="42">
        <v>0.587404541015625</v>
      </c>
      <c r="D133" s="42">
        <v>0.42347418212890625</v>
      </c>
      <c r="E133" s="48">
        <v>0.85782219970703122</v>
      </c>
      <c r="F133" s="48">
        <v>0.61321429687499995</v>
      </c>
      <c r="G133" s="48">
        <v>0.67339929199218751</v>
      </c>
      <c r="H133" s="48">
        <v>0.85886851379394524</v>
      </c>
      <c r="I133" s="48">
        <v>0.91851267944335935</v>
      </c>
      <c r="J133" s="48">
        <v>0.50632614624023431</v>
      </c>
      <c r="K133" s="48">
        <v>0.63446993103027349</v>
      </c>
      <c r="L133" s="48">
        <v>0.54318549499511715</v>
      </c>
      <c r="M133" s="43">
        <f t="shared" si="37"/>
        <v>0.38997142799999995</v>
      </c>
      <c r="N133" s="43">
        <f t="shared" si="38"/>
        <v>0.6544419279999999</v>
      </c>
      <c r="O133" s="49">
        <v>0.55710203999999997</v>
      </c>
      <c r="P133" s="49">
        <v>0.7699316799999999</v>
      </c>
      <c r="Q133" s="50">
        <f t="shared" si="27"/>
        <v>0.66351685999999988</v>
      </c>
      <c r="R133" s="48">
        <f t="shared" si="28"/>
        <v>0.7699316799999999</v>
      </c>
      <c r="S133" s="49">
        <v>0.58142392578125002</v>
      </c>
      <c r="T133" s="48">
        <f t="shared" si="29"/>
        <v>0.587404541015625</v>
      </c>
      <c r="U133" s="48">
        <v>0</v>
      </c>
      <c r="V133" s="49">
        <f t="shared" si="30"/>
        <v>0.6929385119999999</v>
      </c>
      <c r="W133" s="49">
        <f t="shared" si="31"/>
        <v>0.61594534400000001</v>
      </c>
      <c r="X133" s="49">
        <f t="shared" si="32"/>
        <v>0.53895217599999989</v>
      </c>
      <c r="Y133" s="49">
        <f t="shared" si="33"/>
        <v>0.8084282639999999</v>
      </c>
      <c r="Z133" s="49">
        <f t="shared" si="34"/>
        <v>1.0265755733333333</v>
      </c>
      <c r="AA133" s="48">
        <v>0.90943015329461352</v>
      </c>
      <c r="AB133" s="42">
        <v>0.587404541015625</v>
      </c>
      <c r="AC133" s="42">
        <v>0.42347418212890625</v>
      </c>
      <c r="AD133" s="49">
        <f t="shared" si="35"/>
        <v>0.63593241882324225</v>
      </c>
      <c r="AE133" s="49">
        <f t="shared" si="36"/>
        <v>0.43956447997207887</v>
      </c>
    </row>
    <row r="134" spans="1:31" x14ac:dyDescent="0.2">
      <c r="A134" s="42">
        <v>0.78508500194843511</v>
      </c>
      <c r="B134" s="42">
        <f t="shared" si="26"/>
        <v>0.50201498413085943</v>
      </c>
      <c r="C134" s="42">
        <v>0.58343737792968753</v>
      </c>
      <c r="D134" s="42">
        <v>0.42059259033203122</v>
      </c>
      <c r="E134" s="48">
        <v>0.85341042846679693</v>
      </c>
      <c r="F134" s="48">
        <v>0.61006055358886713</v>
      </c>
      <c r="G134" s="48">
        <v>0.66993597045898434</v>
      </c>
      <c r="H134" s="48">
        <v>0.85445135498046865</v>
      </c>
      <c r="I134" s="48">
        <v>0.91378878417968745</v>
      </c>
      <c r="J134" s="48">
        <v>0.50372211303710934</v>
      </c>
      <c r="K134" s="48">
        <v>0.63120683776855468</v>
      </c>
      <c r="L134" s="48">
        <v>0.54039189025878909</v>
      </c>
      <c r="M134" s="43">
        <f t="shared" si="37"/>
        <v>0.38764924799999995</v>
      </c>
      <c r="N134" s="43">
        <f t="shared" si="38"/>
        <v>0.65068220799999987</v>
      </c>
      <c r="O134" s="49">
        <v>0.55378463999999994</v>
      </c>
      <c r="P134" s="49">
        <v>0.76550847999999994</v>
      </c>
      <c r="Q134" s="50">
        <f t="shared" si="27"/>
        <v>0.65964655999999988</v>
      </c>
      <c r="R134" s="48">
        <f t="shared" si="28"/>
        <v>0.76550847999999994</v>
      </c>
      <c r="S134" s="49">
        <v>0.57813100585937505</v>
      </c>
      <c r="T134" s="48">
        <f t="shared" si="29"/>
        <v>0.58343737792968753</v>
      </c>
      <c r="U134" s="48">
        <v>0</v>
      </c>
      <c r="V134" s="49">
        <f t="shared" si="30"/>
        <v>0.68895763199999993</v>
      </c>
      <c r="W134" s="49">
        <f t="shared" si="31"/>
        <v>0.61240678400000004</v>
      </c>
      <c r="X134" s="49">
        <f t="shared" si="32"/>
        <v>0.53585593599999992</v>
      </c>
      <c r="Y134" s="49">
        <f t="shared" si="33"/>
        <v>0.80378390399999988</v>
      </c>
      <c r="Z134" s="49">
        <f t="shared" si="34"/>
        <v>1.0206779733333333</v>
      </c>
      <c r="AA134" s="48">
        <v>0.90419995117187502</v>
      </c>
      <c r="AB134" s="42">
        <v>0.58343737792968753</v>
      </c>
      <c r="AC134" s="42">
        <v>0.42059259033203122</v>
      </c>
      <c r="AD134" s="49">
        <f t="shared" si="35"/>
        <v>0.63233078765869144</v>
      </c>
      <c r="AE134" s="49">
        <f t="shared" si="36"/>
        <v>0.43707498724763727</v>
      </c>
    </row>
    <row r="135" spans="1:31" x14ac:dyDescent="0.2">
      <c r="A135" s="42">
        <v>0.78048846348881484</v>
      </c>
      <c r="B135" s="42">
        <f t="shared" si="26"/>
        <v>0.49863896179199219</v>
      </c>
      <c r="C135" s="42">
        <v>0.57952606201171875</v>
      </c>
      <c r="D135" s="42">
        <v>0.41775186157226563</v>
      </c>
      <c r="E135" s="48">
        <v>0.84902133239746091</v>
      </c>
      <c r="F135" s="48">
        <v>0.60692303222656252</v>
      </c>
      <c r="G135" s="48">
        <v>0.6664904693603515</v>
      </c>
      <c r="H135" s="48">
        <v>0.85005687133789065</v>
      </c>
      <c r="I135" s="48">
        <v>0.90908916259765626</v>
      </c>
      <c r="J135" s="48">
        <v>0.50113145996093744</v>
      </c>
      <c r="K135" s="48">
        <v>0.62796055847167964</v>
      </c>
      <c r="L135" s="48">
        <v>0.53761267211914054</v>
      </c>
      <c r="M135" s="43">
        <f t="shared" si="37"/>
        <v>0.38548187999999994</v>
      </c>
      <c r="N135" s="43">
        <f t="shared" si="38"/>
        <v>0.64667183999999989</v>
      </c>
      <c r="O135" s="49">
        <v>0.55068839999999997</v>
      </c>
      <c r="P135" s="49">
        <v>0.76079039999999987</v>
      </c>
      <c r="Q135" s="50">
        <f t="shared" si="27"/>
        <v>0.65573939999999986</v>
      </c>
      <c r="R135" s="48">
        <f t="shared" si="28"/>
        <v>0.76079039999999987</v>
      </c>
      <c r="S135" s="49">
        <v>0.57488071289062503</v>
      </c>
      <c r="T135" s="48">
        <f t="shared" si="29"/>
        <v>0.57952606201171875</v>
      </c>
      <c r="U135" s="48">
        <v>0</v>
      </c>
      <c r="V135" s="49">
        <f t="shared" si="30"/>
        <v>0.68471135999999988</v>
      </c>
      <c r="W135" s="49">
        <f t="shared" si="31"/>
        <v>0.60863231999999989</v>
      </c>
      <c r="X135" s="49">
        <f t="shared" si="32"/>
        <v>0.53255327999999991</v>
      </c>
      <c r="Y135" s="49">
        <f t="shared" si="33"/>
        <v>0.79882991999999986</v>
      </c>
      <c r="Z135" s="49">
        <f t="shared" si="34"/>
        <v>1.0143871999999998</v>
      </c>
      <c r="AA135" s="48">
        <v>0.89903839432565791</v>
      </c>
      <c r="AB135" s="42">
        <v>0.57952606201171875</v>
      </c>
      <c r="AC135" s="42">
        <v>0.41775186157226563</v>
      </c>
      <c r="AD135" s="49">
        <f t="shared" si="35"/>
        <v>0.62877577972412113</v>
      </c>
      <c r="AE135" s="49">
        <f t="shared" si="36"/>
        <v>0.43461772108569569</v>
      </c>
    </row>
    <row r="136" spans="1:31" x14ac:dyDescent="0.2">
      <c r="A136" s="42">
        <v>0.77595335530582821</v>
      </c>
      <c r="B136" s="42">
        <f t="shared" si="26"/>
        <v>0.49531027221679691</v>
      </c>
      <c r="C136" s="42">
        <v>0.57566943359375</v>
      </c>
      <c r="D136" s="42">
        <v>0.41495111083984376</v>
      </c>
      <c r="E136" s="48">
        <v>0.84465479309082026</v>
      </c>
      <c r="F136" s="48">
        <v>0.60380161437988278</v>
      </c>
      <c r="G136" s="48">
        <v>0.66306272949218747</v>
      </c>
      <c r="H136" s="48">
        <v>0.8456850036621093</v>
      </c>
      <c r="I136" s="48">
        <v>0.90441369628906254</v>
      </c>
      <c r="J136" s="48">
        <v>0.49855412780761721</v>
      </c>
      <c r="K136" s="48">
        <v>0.62473097473144523</v>
      </c>
      <c r="L136" s="48">
        <v>0.53484772216796872</v>
      </c>
      <c r="M136" s="43">
        <f t="shared" si="37"/>
        <v>0.383314512</v>
      </c>
      <c r="N136" s="43">
        <f t="shared" si="38"/>
        <v>0.64316276799999994</v>
      </c>
      <c r="O136" s="49">
        <v>0.54759215999999999</v>
      </c>
      <c r="P136" s="49">
        <v>0.75666208000000001</v>
      </c>
      <c r="Q136" s="50">
        <f t="shared" si="27"/>
        <v>0.65212712000000006</v>
      </c>
      <c r="R136" s="48">
        <f t="shared" si="28"/>
        <v>0.75666208000000001</v>
      </c>
      <c r="S136" s="49">
        <v>0.57167211914062499</v>
      </c>
      <c r="T136" s="48">
        <f t="shared" si="29"/>
        <v>0.57566943359375</v>
      </c>
      <c r="U136" s="48">
        <v>0</v>
      </c>
      <c r="V136" s="49">
        <f t="shared" si="30"/>
        <v>0.680995872</v>
      </c>
      <c r="W136" s="49">
        <f t="shared" si="31"/>
        <v>0.6053296640000001</v>
      </c>
      <c r="X136" s="49">
        <f t="shared" si="32"/>
        <v>0.52966345599999998</v>
      </c>
      <c r="Y136" s="49">
        <f t="shared" si="33"/>
        <v>0.79449518400000008</v>
      </c>
      <c r="Z136" s="49">
        <f t="shared" si="34"/>
        <v>1.0088827733333334</v>
      </c>
      <c r="AA136" s="48">
        <v>0.8939441174958882</v>
      </c>
      <c r="AB136" s="42">
        <v>0.57566943359375</v>
      </c>
      <c r="AC136" s="42">
        <v>0.41495111083984376</v>
      </c>
      <c r="AD136" s="49">
        <f t="shared" si="35"/>
        <v>0.62526638031005854</v>
      </c>
      <c r="AE136" s="49">
        <f t="shared" si="36"/>
        <v>0.43219198010631421</v>
      </c>
    </row>
    <row r="137" spans="1:31" x14ac:dyDescent="0.2">
      <c r="A137" s="42">
        <v>0.77147840201036888</v>
      </c>
      <c r="B137" s="42">
        <f t="shared" si="26"/>
        <v>0.49202792358398439</v>
      </c>
      <c r="C137" s="42">
        <v>0.57186633300781253</v>
      </c>
      <c r="D137" s="42">
        <v>0.41218951416015626</v>
      </c>
      <c r="E137" s="48">
        <v>0.84031075134277344</v>
      </c>
      <c r="F137" s="48">
        <v>0.6006962408447265</v>
      </c>
      <c r="G137" s="48">
        <v>0.65965257324218751</v>
      </c>
      <c r="H137" s="48">
        <v>0.8413356335449218</v>
      </c>
      <c r="I137" s="48">
        <v>0.89976226684570315</v>
      </c>
      <c r="J137" s="48">
        <v>0.4959900573730468</v>
      </c>
      <c r="K137" s="48">
        <v>0.62151796813964844</v>
      </c>
      <c r="L137" s="48">
        <v>0.53209698120117188</v>
      </c>
      <c r="M137" s="43">
        <f t="shared" si="37"/>
        <v>0.38114714399999994</v>
      </c>
      <c r="N137" s="43">
        <f t="shared" si="38"/>
        <v>0.63940304799999992</v>
      </c>
      <c r="O137" s="49">
        <v>0.54449591999999991</v>
      </c>
      <c r="P137" s="49">
        <v>0.75223887999999994</v>
      </c>
      <c r="Q137" s="50">
        <f t="shared" si="27"/>
        <v>0.64836739999999993</v>
      </c>
      <c r="R137" s="48">
        <f t="shared" si="28"/>
        <v>0.75223887999999994</v>
      </c>
      <c r="S137" s="49">
        <v>0.56850439453125001</v>
      </c>
      <c r="T137" s="48">
        <f t="shared" si="29"/>
        <v>0.57186633300781253</v>
      </c>
      <c r="U137" s="48">
        <v>0</v>
      </c>
      <c r="V137" s="49">
        <f t="shared" si="30"/>
        <v>0.67701499199999993</v>
      </c>
      <c r="W137" s="49">
        <f t="shared" si="31"/>
        <v>0.60179110400000002</v>
      </c>
      <c r="X137" s="49">
        <f t="shared" si="32"/>
        <v>0.52656721599999989</v>
      </c>
      <c r="Y137" s="49">
        <f t="shared" si="33"/>
        <v>0.78985082399999995</v>
      </c>
      <c r="Z137" s="49">
        <f t="shared" si="34"/>
        <v>1.0029851733333333</v>
      </c>
      <c r="AA137" s="48">
        <v>0.88891570081208882</v>
      </c>
      <c r="AB137" s="42">
        <v>0.57186633300781253</v>
      </c>
      <c r="AC137" s="42">
        <v>0.41218951416015626</v>
      </c>
      <c r="AD137" s="49">
        <f t="shared" si="35"/>
        <v>0.62180168151855475</v>
      </c>
      <c r="AE137" s="49">
        <f t="shared" si="36"/>
        <v>0.42979713675902043</v>
      </c>
    </row>
    <row r="138" spans="1:31" x14ac:dyDescent="0.2">
      <c r="A138" s="42">
        <v>0.76706236398516925</v>
      </c>
      <c r="B138" s="42">
        <f t="shared" si="26"/>
        <v>0.48879089355468747</v>
      </c>
      <c r="C138" s="42">
        <v>0.5681155395507812</v>
      </c>
      <c r="D138" s="42">
        <v>0.40946624755859373</v>
      </c>
      <c r="E138" s="48">
        <v>0.83598902954101562</v>
      </c>
      <c r="F138" s="48">
        <v>0.59760685241699218</v>
      </c>
      <c r="G138" s="48">
        <v>0.6562600006103515</v>
      </c>
      <c r="H138" s="48">
        <v>0.83700864257812502</v>
      </c>
      <c r="I138" s="48">
        <v>0.89513475585937496</v>
      </c>
      <c r="J138" s="48">
        <v>0.49343915985107417</v>
      </c>
      <c r="K138" s="48">
        <v>0.61832147949218752</v>
      </c>
      <c r="L138" s="48">
        <v>0.52936039001464841</v>
      </c>
      <c r="M138" s="43">
        <f t="shared" si="37"/>
        <v>0.37897977599999999</v>
      </c>
      <c r="N138" s="43">
        <f t="shared" si="38"/>
        <v>0.63589397599999997</v>
      </c>
      <c r="O138" s="49">
        <v>0.54139968000000005</v>
      </c>
      <c r="P138" s="49">
        <v>0.74811055999999998</v>
      </c>
      <c r="Q138" s="50">
        <f t="shared" si="27"/>
        <v>0.64475512000000001</v>
      </c>
      <c r="R138" s="48">
        <f t="shared" si="28"/>
        <v>0.74811055999999998</v>
      </c>
      <c r="S138" s="49">
        <v>0.56537675781249996</v>
      </c>
      <c r="T138" s="48">
        <f t="shared" si="29"/>
        <v>0.5681155395507812</v>
      </c>
      <c r="U138" s="48">
        <v>0</v>
      </c>
      <c r="V138" s="49">
        <f t="shared" si="30"/>
        <v>0.67329950400000005</v>
      </c>
      <c r="W138" s="49">
        <f t="shared" si="31"/>
        <v>0.59848844800000001</v>
      </c>
      <c r="X138" s="49">
        <f t="shared" si="32"/>
        <v>0.52367739199999996</v>
      </c>
      <c r="Y138" s="49">
        <f t="shared" si="33"/>
        <v>0.78551608800000006</v>
      </c>
      <c r="Z138" s="49">
        <f t="shared" si="34"/>
        <v>0.99748074666666664</v>
      </c>
      <c r="AA138" s="48">
        <v>0.88395188823499182</v>
      </c>
      <c r="AB138" s="42">
        <v>0.5681155395507812</v>
      </c>
      <c r="AC138" s="42">
        <v>0.40946624755859373</v>
      </c>
      <c r="AD138" s="49">
        <f t="shared" si="35"/>
        <v>0.61838082885742185</v>
      </c>
      <c r="AE138" s="49">
        <f t="shared" si="36"/>
        <v>0.42743260040807535</v>
      </c>
    </row>
    <row r="139" spans="1:31" x14ac:dyDescent="0.2">
      <c r="A139" s="42">
        <v>0.76270403612605875</v>
      </c>
      <c r="B139" s="42">
        <f t="shared" si="26"/>
        <v>0.48559828186035159</v>
      </c>
      <c r="C139" s="42">
        <v>0.56441607666015625</v>
      </c>
      <c r="D139" s="42">
        <v>0.40678048706054687</v>
      </c>
      <c r="E139" s="48">
        <v>0.83168950927734364</v>
      </c>
      <c r="F139" s="48">
        <v>0.59453333068847658</v>
      </c>
      <c r="G139" s="48">
        <v>0.65288483398437502</v>
      </c>
      <c r="H139" s="48">
        <v>0.8327039123535156</v>
      </c>
      <c r="I139" s="48">
        <v>0.89053104492187496</v>
      </c>
      <c r="J139" s="48">
        <v>0.4909014056396484</v>
      </c>
      <c r="K139" s="48">
        <v>0.61514144958496098</v>
      </c>
      <c r="L139" s="48">
        <v>0.5266378894042969</v>
      </c>
      <c r="M139" s="43">
        <f t="shared" si="37"/>
        <v>0.37696721999999999</v>
      </c>
      <c r="N139" s="43">
        <f t="shared" si="38"/>
        <v>0.63213425599999995</v>
      </c>
      <c r="O139" s="49">
        <v>0.53852460000000002</v>
      </c>
      <c r="P139" s="49">
        <v>0.74368735999999991</v>
      </c>
      <c r="Q139" s="50">
        <f t="shared" si="27"/>
        <v>0.64110597999999996</v>
      </c>
      <c r="R139" s="48">
        <f t="shared" si="28"/>
        <v>0.74368735999999991</v>
      </c>
      <c r="S139" s="49">
        <v>0.56228842773437504</v>
      </c>
      <c r="T139" s="48">
        <f t="shared" si="29"/>
        <v>0.56441607666015625</v>
      </c>
      <c r="U139" s="48">
        <v>0</v>
      </c>
      <c r="V139" s="49">
        <f t="shared" si="30"/>
        <v>0.66931862399999997</v>
      </c>
      <c r="W139" s="49">
        <f t="shared" si="31"/>
        <v>0.59494988799999993</v>
      </c>
      <c r="X139" s="49">
        <f t="shared" si="32"/>
        <v>0.52058115199999988</v>
      </c>
      <c r="Y139" s="49">
        <f t="shared" si="33"/>
        <v>0.78087172799999993</v>
      </c>
      <c r="Z139" s="49">
        <f t="shared" si="34"/>
        <v>0.99158314666666658</v>
      </c>
      <c r="AA139" s="48">
        <v>0.87905136911492598</v>
      </c>
      <c r="AB139" s="42">
        <v>0.56441607666015625</v>
      </c>
      <c r="AC139" s="42">
        <v>0.40678048706054687</v>
      </c>
      <c r="AD139" s="49">
        <f t="shared" si="35"/>
        <v>0.61500296783447272</v>
      </c>
      <c r="AE139" s="49">
        <f t="shared" si="36"/>
        <v>0.42509778041774038</v>
      </c>
    </row>
    <row r="140" spans="1:31" x14ac:dyDescent="0.2">
      <c r="A140" s="42">
        <v>0.75840224663529077</v>
      </c>
      <c r="B140" s="42">
        <f t="shared" si="26"/>
        <v>0.48244914245605464</v>
      </c>
      <c r="C140" s="42">
        <v>0.56076684570312496</v>
      </c>
      <c r="D140" s="42">
        <v>0.40413143920898437</v>
      </c>
      <c r="E140" s="48">
        <v>0.82741213134765623</v>
      </c>
      <c r="F140" s="48">
        <v>0.59147561645507818</v>
      </c>
      <c r="G140" s="48">
        <v>0.64952701416015624</v>
      </c>
      <c r="H140" s="48">
        <v>0.82842132446289063</v>
      </c>
      <c r="I140" s="48">
        <v>0.885951015625</v>
      </c>
      <c r="J140" s="48">
        <v>0.48837670593261717</v>
      </c>
      <c r="K140" s="48">
        <v>0.61197776000976556</v>
      </c>
      <c r="L140" s="48">
        <v>0.523929360961914</v>
      </c>
      <c r="M140" s="43">
        <f t="shared" si="37"/>
        <v>0.37479985199999999</v>
      </c>
      <c r="N140" s="43">
        <f t="shared" si="38"/>
        <v>0.62862518399999989</v>
      </c>
      <c r="O140" s="49">
        <v>0.53542836000000005</v>
      </c>
      <c r="P140" s="49">
        <v>0.73955903999999983</v>
      </c>
      <c r="Q140" s="50">
        <f t="shared" si="27"/>
        <v>0.63749369999999994</v>
      </c>
      <c r="R140" s="48">
        <f t="shared" si="28"/>
        <v>0.73955903999999983</v>
      </c>
      <c r="S140" s="49">
        <v>0.55923862304687499</v>
      </c>
      <c r="T140" s="48">
        <f t="shared" si="29"/>
        <v>0.56076684570312496</v>
      </c>
      <c r="U140" s="48">
        <v>0</v>
      </c>
      <c r="V140" s="49">
        <f t="shared" si="30"/>
        <v>0.66560313599999987</v>
      </c>
      <c r="W140" s="49">
        <f t="shared" si="31"/>
        <v>0.59164723199999991</v>
      </c>
      <c r="X140" s="49">
        <f t="shared" si="32"/>
        <v>0.51769132799999984</v>
      </c>
      <c r="Y140" s="49">
        <f t="shared" si="33"/>
        <v>0.77653699199999981</v>
      </c>
      <c r="Z140" s="49">
        <f t="shared" si="34"/>
        <v>0.98607871999999974</v>
      </c>
      <c r="AA140" s="48">
        <v>0.87421294202302635</v>
      </c>
      <c r="AB140" s="42">
        <v>0.56076684570312496</v>
      </c>
      <c r="AC140" s="42">
        <v>0.40413143920898437</v>
      </c>
      <c r="AD140" s="49">
        <f t="shared" si="35"/>
        <v>0.61166724395751948</v>
      </c>
      <c r="AE140" s="49">
        <f t="shared" si="36"/>
        <v>0.42279208615227643</v>
      </c>
    </row>
    <row r="141" spans="1:31" x14ac:dyDescent="0.2">
      <c r="A141" s="42">
        <v>0.75415585586376255</v>
      </c>
      <c r="B141" s="42">
        <f t="shared" si="26"/>
        <v>0.47934259033203119</v>
      </c>
      <c r="C141" s="42">
        <v>0.5571668090820312</v>
      </c>
      <c r="D141" s="42">
        <v>0.40151837158203124</v>
      </c>
      <c r="E141" s="48">
        <v>0.82315671813964841</v>
      </c>
      <c r="F141" s="48">
        <v>0.58843365051269525</v>
      </c>
      <c r="G141" s="48">
        <v>0.64618648193359374</v>
      </c>
      <c r="H141" s="48">
        <v>0.82416076049804687</v>
      </c>
      <c r="I141" s="48">
        <v>0.88139454956054686</v>
      </c>
      <c r="J141" s="48">
        <v>0.48586497192382816</v>
      </c>
      <c r="K141" s="48">
        <v>0.60883035156249998</v>
      </c>
      <c r="L141" s="48">
        <v>0.52123480468749994</v>
      </c>
      <c r="M141" s="43">
        <f t="shared" si="37"/>
        <v>0.37278729599999993</v>
      </c>
      <c r="N141" s="43">
        <f t="shared" si="38"/>
        <v>0.62536675999999991</v>
      </c>
      <c r="O141" s="49">
        <v>0.53255327999999991</v>
      </c>
      <c r="P141" s="49">
        <v>0.73572559999999987</v>
      </c>
      <c r="Q141" s="50">
        <f t="shared" si="27"/>
        <v>0.63413943999999989</v>
      </c>
      <c r="R141" s="48">
        <f t="shared" si="28"/>
        <v>0.73572559999999987</v>
      </c>
      <c r="S141" s="49">
        <v>0.55622661132812501</v>
      </c>
      <c r="T141" s="48">
        <f t="shared" si="29"/>
        <v>0.5571668090820312</v>
      </c>
      <c r="U141" s="48">
        <v>0</v>
      </c>
      <c r="V141" s="49">
        <f t="shared" si="30"/>
        <v>0.66215303999999986</v>
      </c>
      <c r="W141" s="49">
        <f t="shared" si="31"/>
        <v>0.58858047999999996</v>
      </c>
      <c r="X141" s="49">
        <f t="shared" si="32"/>
        <v>0.51500791999999984</v>
      </c>
      <c r="Y141" s="49">
        <f t="shared" si="33"/>
        <v>0.77251187999999982</v>
      </c>
      <c r="Z141" s="49">
        <f t="shared" si="34"/>
        <v>0.98096746666666645</v>
      </c>
      <c r="AA141" s="48">
        <v>0.86943524169921871</v>
      </c>
      <c r="AB141" s="42">
        <v>0.5571668090820312</v>
      </c>
      <c r="AC141" s="42">
        <v>0.40151837158203124</v>
      </c>
      <c r="AD141" s="49">
        <f t="shared" si="35"/>
        <v>0.6083728561401367</v>
      </c>
      <c r="AE141" s="49">
        <f t="shared" si="36"/>
        <v>0.42051496389067849</v>
      </c>
    </row>
    <row r="142" spans="1:31" x14ac:dyDescent="0.2">
      <c r="A142" s="42">
        <v>0.74996375520539005</v>
      </c>
      <c r="B142" s="42">
        <f t="shared" si="26"/>
        <v>0.47627777099609375</v>
      </c>
      <c r="C142" s="42">
        <v>0.55361499023437499</v>
      </c>
      <c r="D142" s="42">
        <v>0.39894055175781251</v>
      </c>
      <c r="E142" s="48">
        <v>0.81892321044921867</v>
      </c>
      <c r="F142" s="48">
        <v>0.58540731445312499</v>
      </c>
      <c r="G142" s="48">
        <v>0.6428631188964844</v>
      </c>
      <c r="H142" s="48">
        <v>0.8199221020507812</v>
      </c>
      <c r="I142" s="48">
        <v>0.8768615283203125</v>
      </c>
      <c r="J142" s="48">
        <v>0.4833661740112305</v>
      </c>
      <c r="K142" s="48">
        <v>0.60569910583496089</v>
      </c>
      <c r="L142" s="48">
        <v>0.51855410217285158</v>
      </c>
      <c r="M142" s="43">
        <f t="shared" si="37"/>
        <v>0.370929552</v>
      </c>
      <c r="N142" s="43">
        <f t="shared" si="38"/>
        <v>0.62210833599999993</v>
      </c>
      <c r="O142" s="49">
        <v>0.52989936000000004</v>
      </c>
      <c r="P142" s="49">
        <v>0.7318921599999999</v>
      </c>
      <c r="Q142" s="50">
        <f t="shared" si="27"/>
        <v>0.63089576000000003</v>
      </c>
      <c r="R142" s="48">
        <f t="shared" si="28"/>
        <v>0.7318921599999999</v>
      </c>
      <c r="S142" s="49">
        <v>0.55325166015624994</v>
      </c>
      <c r="T142" s="48">
        <f t="shared" si="29"/>
        <v>0.55361499023437499</v>
      </c>
      <c r="U142" s="48">
        <v>0</v>
      </c>
      <c r="V142" s="49">
        <f t="shared" si="30"/>
        <v>0.65870294399999996</v>
      </c>
      <c r="W142" s="49">
        <f t="shared" si="31"/>
        <v>0.5855137279999999</v>
      </c>
      <c r="X142" s="49">
        <f t="shared" si="32"/>
        <v>0.51232451199999995</v>
      </c>
      <c r="Y142" s="49">
        <f t="shared" si="33"/>
        <v>0.76848676799999993</v>
      </c>
      <c r="Z142" s="49">
        <f t="shared" si="34"/>
        <v>0.97585621333333317</v>
      </c>
      <c r="AA142" s="48">
        <v>0.86471723054584704</v>
      </c>
      <c r="AB142" s="42">
        <v>0.55361499023437499</v>
      </c>
      <c r="AC142" s="42">
        <v>0.39894055175781251</v>
      </c>
      <c r="AD142" s="49">
        <f t="shared" si="35"/>
        <v>0.60511900329589841</v>
      </c>
      <c r="AE142" s="49">
        <f t="shared" si="36"/>
        <v>0.41826585991194132</v>
      </c>
    </row>
    <row r="143" spans="1:31" x14ac:dyDescent="0.2">
      <c r="A143" s="42">
        <v>0.74582486603246068</v>
      </c>
      <c r="B143" s="42">
        <f t="shared" si="26"/>
        <v>0.4732537841796875</v>
      </c>
      <c r="C143" s="42">
        <v>0.55011035156249999</v>
      </c>
      <c r="D143" s="42">
        <v>0.39639721679687501</v>
      </c>
      <c r="E143" s="48">
        <v>0.81471148986816411</v>
      </c>
      <c r="F143" s="48">
        <v>0.58239654907226557</v>
      </c>
      <c r="G143" s="48">
        <v>0.63955686584472649</v>
      </c>
      <c r="H143" s="48">
        <v>0.81570523071289058</v>
      </c>
      <c r="I143" s="48">
        <v>0.87235183349609369</v>
      </c>
      <c r="J143" s="48">
        <v>0.48088022338867187</v>
      </c>
      <c r="K143" s="48">
        <v>0.60258396362304678</v>
      </c>
      <c r="L143" s="48">
        <v>0.5158871942138672</v>
      </c>
      <c r="M143" s="43">
        <f t="shared" si="37"/>
        <v>0.36891699599999989</v>
      </c>
      <c r="N143" s="43">
        <f t="shared" si="38"/>
        <v>0.61859926399999998</v>
      </c>
      <c r="O143" s="49">
        <v>0.5270242799999999</v>
      </c>
      <c r="P143" s="49">
        <v>0.72776383999999994</v>
      </c>
      <c r="Q143" s="50">
        <f t="shared" si="27"/>
        <v>0.62739405999999986</v>
      </c>
      <c r="R143" s="48">
        <f t="shared" si="28"/>
        <v>0.72776383999999994</v>
      </c>
      <c r="S143" s="49">
        <v>0.55031303710937507</v>
      </c>
      <c r="T143" s="48">
        <f t="shared" si="29"/>
        <v>0.55011035156249999</v>
      </c>
      <c r="U143" s="48">
        <v>0</v>
      </c>
      <c r="V143" s="49">
        <f t="shared" si="30"/>
        <v>0.65498745599999997</v>
      </c>
      <c r="W143" s="49">
        <f t="shared" si="31"/>
        <v>0.582211072</v>
      </c>
      <c r="X143" s="49">
        <f t="shared" si="32"/>
        <v>0.50943468799999991</v>
      </c>
      <c r="Y143" s="49">
        <f t="shared" si="33"/>
        <v>0.76415203199999993</v>
      </c>
      <c r="Z143" s="49">
        <f t="shared" si="34"/>
        <v>0.97035178666666666</v>
      </c>
      <c r="AA143" s="48">
        <v>0.86005770713404606</v>
      </c>
      <c r="AB143" s="42">
        <v>0.55011035156249999</v>
      </c>
      <c r="AC143" s="42">
        <v>0.39639721679687501</v>
      </c>
      <c r="AD143" s="49">
        <f t="shared" si="35"/>
        <v>0.60190488433837896</v>
      </c>
      <c r="AE143" s="49">
        <f t="shared" si="36"/>
        <v>0.41604422049506001</v>
      </c>
    </row>
    <row r="144" spans="1:31" x14ac:dyDescent="0.2">
      <c r="A144" s="42">
        <v>0.74173813867842542</v>
      </c>
      <c r="B144" s="42">
        <f t="shared" si="26"/>
        <v>0.47026985168457031</v>
      </c>
      <c r="C144" s="42">
        <v>0.54665197753906247</v>
      </c>
      <c r="D144" s="42">
        <v>0.39388772583007814</v>
      </c>
      <c r="E144" s="48">
        <v>0.81052143798828125</v>
      </c>
      <c r="F144" s="48">
        <v>0.57940129516601557</v>
      </c>
      <c r="G144" s="48">
        <v>0.6362676043701172</v>
      </c>
      <c r="H144" s="48">
        <v>0.81151002807617179</v>
      </c>
      <c r="I144" s="48">
        <v>0.86786528747558589</v>
      </c>
      <c r="J144" s="48">
        <v>0.47840706085205081</v>
      </c>
      <c r="K144" s="48">
        <v>0.59948486572265625</v>
      </c>
      <c r="L144" s="48">
        <v>0.51323396240234376</v>
      </c>
      <c r="M144" s="43">
        <f t="shared" si="37"/>
        <v>0.36721406399999995</v>
      </c>
      <c r="N144" s="43">
        <f t="shared" si="38"/>
        <v>0.61534084</v>
      </c>
      <c r="O144" s="49">
        <v>0.52459151999999998</v>
      </c>
      <c r="P144" s="49">
        <v>0.72393039999999997</v>
      </c>
      <c r="Q144" s="50">
        <f t="shared" si="27"/>
        <v>0.62426095999999998</v>
      </c>
      <c r="R144" s="48">
        <f t="shared" si="28"/>
        <v>0.72393039999999997</v>
      </c>
      <c r="S144" s="49">
        <v>0.54741005859375003</v>
      </c>
      <c r="T144" s="48">
        <f t="shared" si="29"/>
        <v>0.54665197753906247</v>
      </c>
      <c r="U144" s="48">
        <v>0</v>
      </c>
      <c r="V144" s="49">
        <f t="shared" si="30"/>
        <v>0.65153735999999995</v>
      </c>
      <c r="W144" s="49">
        <f t="shared" si="31"/>
        <v>0.57914432000000005</v>
      </c>
      <c r="X144" s="49">
        <f t="shared" si="32"/>
        <v>0.50675127999999992</v>
      </c>
      <c r="Y144" s="49">
        <f t="shared" si="33"/>
        <v>0.76012692000000004</v>
      </c>
      <c r="Z144" s="49">
        <f t="shared" si="34"/>
        <v>0.96524053333333337</v>
      </c>
      <c r="AA144" s="48">
        <v>0.8554554700349507</v>
      </c>
      <c r="AB144" s="42">
        <v>0.54665197753906247</v>
      </c>
      <c r="AC144" s="42">
        <v>0.39388772583007814</v>
      </c>
      <c r="AD144" s="49">
        <f t="shared" si="35"/>
        <v>0.59872975158691411</v>
      </c>
      <c r="AE144" s="49">
        <f t="shared" si="36"/>
        <v>0.41384952883376269</v>
      </c>
    </row>
    <row r="145" spans="1:31" x14ac:dyDescent="0.2">
      <c r="A145" s="42">
        <v>0.73770255146134878</v>
      </c>
      <c r="B145" s="42">
        <f t="shared" si="26"/>
        <v>0.46732518005371093</v>
      </c>
      <c r="C145" s="42">
        <v>0.54323901367187499</v>
      </c>
      <c r="D145" s="42">
        <v>0.39141134643554687</v>
      </c>
      <c r="E145" s="48">
        <v>0.80635293640136718</v>
      </c>
      <c r="F145" s="48">
        <v>0.57642143432617188</v>
      </c>
      <c r="G145" s="48">
        <v>0.63299527526855459</v>
      </c>
      <c r="H145" s="48">
        <v>0.80733643493652352</v>
      </c>
      <c r="I145" s="48">
        <v>0.86340183105468749</v>
      </c>
      <c r="J145" s="48">
        <v>0.47594659759521485</v>
      </c>
      <c r="K145" s="48">
        <v>0.59640169372558594</v>
      </c>
      <c r="L145" s="48">
        <v>0.51059440673828127</v>
      </c>
      <c r="M145" s="43">
        <f t="shared" si="37"/>
        <v>0.36535631999999996</v>
      </c>
      <c r="N145" s="43">
        <f t="shared" si="38"/>
        <v>0.61208241600000002</v>
      </c>
      <c r="O145" s="49">
        <v>0.5219376</v>
      </c>
      <c r="P145" s="49">
        <v>0.72009696000000001</v>
      </c>
      <c r="Q145" s="50">
        <f t="shared" si="27"/>
        <v>0.62101728</v>
      </c>
      <c r="R145" s="48">
        <f t="shared" si="28"/>
        <v>0.72009696000000001</v>
      </c>
      <c r="S145" s="49">
        <v>0.54454208984374997</v>
      </c>
      <c r="T145" s="48">
        <f t="shared" si="29"/>
        <v>0.54323901367187499</v>
      </c>
      <c r="U145" s="48">
        <v>0</v>
      </c>
      <c r="V145" s="49">
        <f t="shared" si="30"/>
        <v>0.64808726400000005</v>
      </c>
      <c r="W145" s="49">
        <f t="shared" si="31"/>
        <v>0.57607756799999998</v>
      </c>
      <c r="X145" s="49">
        <f t="shared" si="32"/>
        <v>0.50406787200000003</v>
      </c>
      <c r="Y145" s="49">
        <f t="shared" si="33"/>
        <v>0.75610180800000004</v>
      </c>
      <c r="Z145" s="49">
        <f t="shared" si="34"/>
        <v>0.96012928000000008</v>
      </c>
      <c r="AA145" s="48">
        <v>0.85090953626130761</v>
      </c>
      <c r="AB145" s="42">
        <v>0.54323901367187499</v>
      </c>
      <c r="AC145" s="42">
        <v>0.39141134643554687</v>
      </c>
      <c r="AD145" s="49">
        <f t="shared" si="35"/>
        <v>0.59559291076660148</v>
      </c>
      <c r="AE145" s="49">
        <f t="shared" si="36"/>
        <v>0.41168130503651179</v>
      </c>
    </row>
    <row r="146" spans="1:31" x14ac:dyDescent="0.2">
      <c r="A146" s="42">
        <v>0.73371710974501914</v>
      </c>
      <c r="B146" s="42">
        <f t="shared" si="26"/>
        <v>0.46441893005371093</v>
      </c>
      <c r="C146" s="42">
        <v>0.5398704223632812</v>
      </c>
      <c r="D146" s="42">
        <v>0.38896743774414061</v>
      </c>
      <c r="E146" s="48">
        <v>0.80220586669921867</v>
      </c>
      <c r="F146" s="48">
        <v>0.57345690734863286</v>
      </c>
      <c r="G146" s="48">
        <v>0.62973976013183597</v>
      </c>
      <c r="H146" s="48">
        <v>0.80318427368164058</v>
      </c>
      <c r="I146" s="48">
        <v>0.85896134582519534</v>
      </c>
      <c r="J146" s="48">
        <v>0.47349880401611327</v>
      </c>
      <c r="K146" s="48">
        <v>0.59333438842773434</v>
      </c>
      <c r="L146" s="48">
        <v>0.50796840881347649</v>
      </c>
      <c r="M146" s="43">
        <f t="shared" si="37"/>
        <v>0.36349857599999991</v>
      </c>
      <c r="N146" s="43">
        <f t="shared" si="38"/>
        <v>0.60907464</v>
      </c>
      <c r="O146" s="49">
        <v>0.51928367999999991</v>
      </c>
      <c r="P146" s="49">
        <v>0.71655840000000004</v>
      </c>
      <c r="Q146" s="50">
        <f t="shared" si="27"/>
        <v>0.61792103999999992</v>
      </c>
      <c r="R146" s="48">
        <f t="shared" si="28"/>
        <v>0.71655840000000004</v>
      </c>
      <c r="S146" s="49">
        <v>0.54170839843750007</v>
      </c>
      <c r="T146" s="48">
        <f t="shared" si="29"/>
        <v>0.5398704223632812</v>
      </c>
      <c r="U146" s="48">
        <v>0</v>
      </c>
      <c r="V146" s="49">
        <f t="shared" si="30"/>
        <v>0.64490256000000001</v>
      </c>
      <c r="W146" s="49">
        <f t="shared" si="31"/>
        <v>0.5732467200000001</v>
      </c>
      <c r="X146" s="49">
        <f t="shared" si="32"/>
        <v>0.50159087999999996</v>
      </c>
      <c r="Y146" s="49">
        <f t="shared" si="33"/>
        <v>0.75238631999999994</v>
      </c>
      <c r="Z146" s="49">
        <f t="shared" si="34"/>
        <v>0.95541120000000013</v>
      </c>
      <c r="AA146" s="48">
        <v>0.84641875899465457</v>
      </c>
      <c r="AB146" s="42">
        <v>0.5398704223632812</v>
      </c>
      <c r="AC146" s="42">
        <v>0.38896743774414061</v>
      </c>
      <c r="AD146" s="49">
        <f t="shared" si="35"/>
        <v>0.59249356079101567</v>
      </c>
      <c r="AE146" s="49">
        <f t="shared" si="36"/>
        <v>0.40953899538230226</v>
      </c>
    </row>
    <row r="147" spans="1:31" x14ac:dyDescent="0.2">
      <c r="A147" s="42">
        <v>0.72978084504127039</v>
      </c>
      <c r="B147" s="42">
        <f t="shared" si="26"/>
        <v>0.46155038452148439</v>
      </c>
      <c r="C147" s="42">
        <v>0.53654541015625001</v>
      </c>
      <c r="D147" s="42">
        <v>0.38655535888671877</v>
      </c>
      <c r="E147" s="48">
        <v>0.79808011047363281</v>
      </c>
      <c r="F147" s="48">
        <v>0.57050759582519528</v>
      </c>
      <c r="G147" s="48">
        <v>0.62650099975585938</v>
      </c>
      <c r="H147" s="48">
        <v>0.79905348510742191</v>
      </c>
      <c r="I147" s="48">
        <v>0.85454371337890622</v>
      </c>
      <c r="J147" s="48">
        <v>0.47106359130859377</v>
      </c>
      <c r="K147" s="48">
        <v>0.59028289062499995</v>
      </c>
      <c r="L147" s="48">
        <v>0.50535590942382802</v>
      </c>
      <c r="M147" s="43">
        <f t="shared" si="37"/>
        <v>0.36164083199999991</v>
      </c>
      <c r="N147" s="43">
        <f t="shared" si="38"/>
        <v>0.60581621599999991</v>
      </c>
      <c r="O147" s="49">
        <v>0.51662975999999994</v>
      </c>
      <c r="P147" s="49">
        <v>0.71272495999999996</v>
      </c>
      <c r="Q147" s="50">
        <f t="shared" si="27"/>
        <v>0.61467735999999995</v>
      </c>
      <c r="R147" s="48">
        <f t="shared" si="28"/>
        <v>0.71272495999999996</v>
      </c>
      <c r="S147" s="49">
        <v>0.53890844726562503</v>
      </c>
      <c r="T147" s="48">
        <f t="shared" si="29"/>
        <v>0.53654541015625001</v>
      </c>
      <c r="U147" s="48">
        <v>0</v>
      </c>
      <c r="V147" s="49">
        <f t="shared" si="30"/>
        <v>0.641452464</v>
      </c>
      <c r="W147" s="49">
        <f t="shared" si="31"/>
        <v>0.57017996800000004</v>
      </c>
      <c r="X147" s="49">
        <f t="shared" si="32"/>
        <v>0.49890747199999996</v>
      </c>
      <c r="Y147" s="49">
        <f t="shared" si="33"/>
        <v>0.74836120800000006</v>
      </c>
      <c r="Z147" s="49">
        <f t="shared" si="34"/>
        <v>0.95029994666666651</v>
      </c>
      <c r="AA147" s="48">
        <v>0.84198215524773845</v>
      </c>
      <c r="AB147" s="42">
        <v>0.53654541015625001</v>
      </c>
      <c r="AC147" s="42">
        <v>0.38655535888671877</v>
      </c>
      <c r="AD147" s="49">
        <f t="shared" si="35"/>
        <v>0.58943111419677741</v>
      </c>
      <c r="AE147" s="49">
        <f t="shared" si="36"/>
        <v>0.40742219380906342</v>
      </c>
    </row>
    <row r="148" spans="1:31" x14ac:dyDescent="0.2">
      <c r="A148" s="42">
        <v>0.72589281414484141</v>
      </c>
      <c r="B148" s="42">
        <f t="shared" si="26"/>
        <v>0.45871879577636721</v>
      </c>
      <c r="C148" s="42">
        <v>0.53326312255859376</v>
      </c>
      <c r="D148" s="42">
        <v>0.38417446899414065</v>
      </c>
      <c r="E148" s="48">
        <v>0.79397554931640624</v>
      </c>
      <c r="F148" s="48">
        <v>0.56757344055175785</v>
      </c>
      <c r="G148" s="48">
        <v>0.6232788757324218</v>
      </c>
      <c r="H148" s="48">
        <v>0.79494395080566405</v>
      </c>
      <c r="I148" s="48">
        <v>0.85014875610351559</v>
      </c>
      <c r="J148" s="48">
        <v>0.46864090026855465</v>
      </c>
      <c r="K148" s="48">
        <v>0.58724708190917962</v>
      </c>
      <c r="L148" s="48">
        <v>0.50275684936523435</v>
      </c>
      <c r="M148" s="43">
        <f t="shared" si="37"/>
        <v>0.35978308799999986</v>
      </c>
      <c r="N148" s="43">
        <f t="shared" si="38"/>
        <v>0.60280844</v>
      </c>
      <c r="O148" s="49">
        <v>0.51397583999999985</v>
      </c>
      <c r="P148" s="49">
        <v>0.70918639999999999</v>
      </c>
      <c r="Q148" s="50">
        <f t="shared" si="27"/>
        <v>0.61158111999999987</v>
      </c>
      <c r="R148" s="48">
        <f t="shared" si="28"/>
        <v>0.70918639999999999</v>
      </c>
      <c r="S148" s="49">
        <v>0.53613608398437507</v>
      </c>
      <c r="T148" s="48">
        <f t="shared" si="29"/>
        <v>0.53326312255859376</v>
      </c>
      <c r="U148" s="48">
        <v>0</v>
      </c>
      <c r="V148" s="49">
        <f t="shared" si="30"/>
        <v>0.63826775999999996</v>
      </c>
      <c r="W148" s="49">
        <f t="shared" si="31"/>
        <v>0.56734912000000004</v>
      </c>
      <c r="X148" s="49">
        <f t="shared" si="32"/>
        <v>0.49643047999999995</v>
      </c>
      <c r="Y148" s="49">
        <f t="shared" si="33"/>
        <v>0.74464571999999996</v>
      </c>
      <c r="Z148" s="49">
        <f t="shared" si="34"/>
        <v>0.94558186666666666</v>
      </c>
      <c r="AA148" s="48">
        <v>0.83759863281250002</v>
      </c>
      <c r="AB148" s="42">
        <v>0.53326312255859376</v>
      </c>
      <c r="AC148" s="42">
        <v>0.38417446899414065</v>
      </c>
      <c r="AD148" s="49">
        <f t="shared" si="35"/>
        <v>0.58639884185791025</v>
      </c>
      <c r="AE148" s="49">
        <f t="shared" si="36"/>
        <v>0.40532624906035208</v>
      </c>
    </row>
    <row r="149" spans="1:31" x14ac:dyDescent="0.2">
      <c r="A149" s="42">
        <v>0.7220520983039751</v>
      </c>
      <c r="B149" s="42">
        <f t="shared" si="26"/>
        <v>0.45592347717285153</v>
      </c>
      <c r="C149" s="42">
        <v>0.53002276611328125</v>
      </c>
      <c r="D149" s="42">
        <v>0.38182418823242187</v>
      </c>
      <c r="E149" s="48">
        <v>0.78989212402343745</v>
      </c>
      <c r="F149" s="48">
        <v>0.56465438232421872</v>
      </c>
      <c r="G149" s="48">
        <v>0.62007332885742195</v>
      </c>
      <c r="H149" s="48">
        <v>0.79085555236816396</v>
      </c>
      <c r="I149" s="48">
        <v>0.84577641479492183</v>
      </c>
      <c r="J149" s="48">
        <v>0.46623067169189453</v>
      </c>
      <c r="K149" s="48">
        <v>0.58422684387207036</v>
      </c>
      <c r="L149" s="48">
        <v>0.50017116943359374</v>
      </c>
      <c r="M149" s="43">
        <f t="shared" si="37"/>
        <v>0.35808015599999993</v>
      </c>
      <c r="N149" s="43">
        <f t="shared" si="38"/>
        <v>0.59980066399999998</v>
      </c>
      <c r="O149" s="49">
        <v>0.51154307999999993</v>
      </c>
      <c r="P149" s="49">
        <v>0.70564784000000003</v>
      </c>
      <c r="Q149" s="50">
        <f t="shared" si="27"/>
        <v>0.60859545999999998</v>
      </c>
      <c r="R149" s="48">
        <f t="shared" si="28"/>
        <v>0.70564784000000003</v>
      </c>
      <c r="S149" s="49">
        <v>0.5333787109375</v>
      </c>
      <c r="T149" s="48">
        <f t="shared" si="29"/>
        <v>0.53002276611328125</v>
      </c>
      <c r="U149" s="48">
        <v>0</v>
      </c>
      <c r="V149" s="49">
        <f t="shared" si="30"/>
        <v>0.63508305600000003</v>
      </c>
      <c r="W149" s="49">
        <f t="shared" si="31"/>
        <v>0.56451827200000004</v>
      </c>
      <c r="X149" s="49">
        <f t="shared" si="32"/>
        <v>0.493953488</v>
      </c>
      <c r="Y149" s="49">
        <f t="shared" si="33"/>
        <v>0.74093023199999997</v>
      </c>
      <c r="Z149" s="49">
        <f t="shared" si="34"/>
        <v>0.9408637866666667</v>
      </c>
      <c r="AA149" s="48">
        <v>0.83326726331208878</v>
      </c>
      <c r="AB149" s="42">
        <v>0.53002276611328125</v>
      </c>
      <c r="AC149" s="42">
        <v>0.38182418823242187</v>
      </c>
      <c r="AD149" s="49">
        <f t="shared" si="35"/>
        <v>0.58338296508789067</v>
      </c>
      <c r="AE149" s="49">
        <f t="shared" si="36"/>
        <v>0.40324163713487954</v>
      </c>
    </row>
    <row r="150" spans="1:31" x14ac:dyDescent="0.2">
      <c r="A150" s="42">
        <v>0.71825780242477777</v>
      </c>
      <c r="B150" s="42">
        <f t="shared" si="26"/>
        <v>0.45316365051269536</v>
      </c>
      <c r="C150" s="42">
        <v>0.52682342529296877</v>
      </c>
      <c r="D150" s="42">
        <v>0.37950387573242189</v>
      </c>
      <c r="E150" s="48">
        <v>0.78582971618652342</v>
      </c>
      <c r="F150" s="48">
        <v>0.56175036193847661</v>
      </c>
      <c r="G150" s="48">
        <v>0.61688429992675775</v>
      </c>
      <c r="H150" s="48">
        <v>0.78678817138671875</v>
      </c>
      <c r="I150" s="48">
        <v>0.8414265710449218</v>
      </c>
      <c r="J150" s="48">
        <v>0.46383284637451166</v>
      </c>
      <c r="K150" s="48">
        <v>0.58122217651367192</v>
      </c>
      <c r="L150" s="48">
        <v>0.49759881042480469</v>
      </c>
      <c r="M150" s="43">
        <f t="shared" si="37"/>
        <v>0.35622241200000004</v>
      </c>
      <c r="N150" s="43">
        <f t="shared" si="38"/>
        <v>0.59679288799999997</v>
      </c>
      <c r="O150" s="49">
        <v>0.50888916000000006</v>
      </c>
      <c r="P150" s="49">
        <v>0.70210927999999995</v>
      </c>
      <c r="Q150" s="50">
        <f t="shared" si="27"/>
        <v>0.60549922</v>
      </c>
      <c r="R150" s="48">
        <f t="shared" si="28"/>
        <v>0.70210927999999995</v>
      </c>
      <c r="S150" s="49">
        <v>0.53063554687500003</v>
      </c>
      <c r="T150" s="48">
        <f t="shared" si="29"/>
        <v>0.52682342529296877</v>
      </c>
      <c r="U150" s="48">
        <v>0</v>
      </c>
      <c r="V150" s="49">
        <f t="shared" si="30"/>
        <v>0.631898352</v>
      </c>
      <c r="W150" s="49">
        <f t="shared" si="31"/>
        <v>0.56168742399999994</v>
      </c>
      <c r="X150" s="49">
        <f t="shared" si="32"/>
        <v>0.49147649599999993</v>
      </c>
      <c r="Y150" s="49">
        <f t="shared" si="33"/>
        <v>0.73721474399999998</v>
      </c>
      <c r="Z150" s="49">
        <f t="shared" si="34"/>
        <v>0.93614570666666663</v>
      </c>
      <c r="AA150" s="48">
        <v>0.82897963674444897</v>
      </c>
      <c r="AB150" s="42">
        <v>0.52682342529296877</v>
      </c>
      <c r="AC150" s="42">
        <v>0.37950387573242189</v>
      </c>
      <c r="AD150" s="49">
        <f t="shared" si="35"/>
        <v>0.58038262939453134</v>
      </c>
      <c r="AE150" s="49">
        <f t="shared" si="36"/>
        <v>0.40116776739690707</v>
      </c>
    </row>
    <row r="151" spans="1:31" x14ac:dyDescent="0.2">
      <c r="A151" s="42">
        <v>0.71450905430450806</v>
      </c>
      <c r="B151" s="42">
        <f t="shared" si="26"/>
        <v>0.45043867492675782</v>
      </c>
      <c r="C151" s="42">
        <v>0.52366436767578128</v>
      </c>
      <c r="D151" s="42">
        <v>0.37721298217773436</v>
      </c>
      <c r="E151" s="48">
        <v>0.78178820739746091</v>
      </c>
      <c r="F151" s="48">
        <v>0.55886126098632805</v>
      </c>
      <c r="G151" s="48">
        <v>0.61371167053222653</v>
      </c>
      <c r="H151" s="48">
        <v>0.78274168945312494</v>
      </c>
      <c r="I151" s="48">
        <v>0.83709910644531249</v>
      </c>
      <c r="J151" s="48">
        <v>0.46144733551025391</v>
      </c>
      <c r="K151" s="48">
        <v>0.57823296142578129</v>
      </c>
      <c r="L151" s="48">
        <v>0.49503965393066401</v>
      </c>
      <c r="M151" s="43">
        <f t="shared" si="37"/>
        <v>0.35451948</v>
      </c>
      <c r="N151" s="43">
        <f t="shared" si="38"/>
        <v>0.59378511199999995</v>
      </c>
      <c r="O151" s="49">
        <v>0.50645640000000003</v>
      </c>
      <c r="P151" s="49">
        <v>0.69857071999999998</v>
      </c>
      <c r="Q151" s="50">
        <f t="shared" si="27"/>
        <v>0.60251356</v>
      </c>
      <c r="R151" s="48">
        <f t="shared" si="28"/>
        <v>0.69857071999999998</v>
      </c>
      <c r="S151" s="49">
        <v>0.52790649414062496</v>
      </c>
      <c r="T151" s="48">
        <f t="shared" si="29"/>
        <v>0.52366436767578128</v>
      </c>
      <c r="U151" s="48">
        <v>0</v>
      </c>
      <c r="V151" s="49">
        <f t="shared" si="30"/>
        <v>0.62871364799999996</v>
      </c>
      <c r="W151" s="49">
        <f t="shared" si="31"/>
        <v>0.55885657600000005</v>
      </c>
      <c r="X151" s="49">
        <f t="shared" si="32"/>
        <v>0.48899950399999997</v>
      </c>
      <c r="Y151" s="49">
        <f t="shared" si="33"/>
        <v>0.73349925599999999</v>
      </c>
      <c r="Z151" s="49">
        <f t="shared" si="34"/>
        <v>0.93142762666666667</v>
      </c>
      <c r="AA151" s="48">
        <v>0.82471620258532075</v>
      </c>
      <c r="AB151" s="42">
        <v>0.52366436767578128</v>
      </c>
      <c r="AC151" s="42">
        <v>0.37721298217773436</v>
      </c>
      <c r="AD151" s="49">
        <f t="shared" si="35"/>
        <v>0.5773977279663085</v>
      </c>
      <c r="AE151" s="49">
        <f t="shared" si="36"/>
        <v>0.39910456601696714</v>
      </c>
    </row>
    <row r="152" spans="1:31" x14ac:dyDescent="0.2">
      <c r="A152" s="42">
        <v>0.71080500389664669</v>
      </c>
      <c r="B152" s="42">
        <f t="shared" si="26"/>
        <v>0.44774790954589844</v>
      </c>
      <c r="C152" s="42">
        <v>0.52054486083984375</v>
      </c>
      <c r="D152" s="42">
        <v>0.37495095825195313</v>
      </c>
      <c r="E152" s="48">
        <v>0.7777674792480469</v>
      </c>
      <c r="F152" s="48">
        <v>0.55598702026367186</v>
      </c>
      <c r="G152" s="48">
        <v>0.61055532226562492</v>
      </c>
      <c r="H152" s="48">
        <v>0.77871604736328115</v>
      </c>
      <c r="I152" s="48">
        <v>0.83279390258789054</v>
      </c>
      <c r="J152" s="48">
        <v>0.45907410949707028</v>
      </c>
      <c r="K152" s="48">
        <v>0.57525908020019523</v>
      </c>
      <c r="L152" s="48">
        <v>0.49249367034912112</v>
      </c>
      <c r="M152" s="43">
        <f t="shared" si="37"/>
        <v>0.352661736</v>
      </c>
      <c r="N152" s="43">
        <f t="shared" si="38"/>
        <v>0.59077733600000004</v>
      </c>
      <c r="O152" s="49">
        <v>0.50380248000000005</v>
      </c>
      <c r="P152" s="49">
        <v>0.69503216000000001</v>
      </c>
      <c r="Q152" s="50">
        <f t="shared" si="27"/>
        <v>0.59941732000000003</v>
      </c>
      <c r="R152" s="48">
        <f t="shared" si="28"/>
        <v>0.69503216000000001</v>
      </c>
      <c r="S152" s="49">
        <v>0.52519145507812504</v>
      </c>
      <c r="T152" s="48">
        <f t="shared" si="29"/>
        <v>0.52054486083984375</v>
      </c>
      <c r="U152" s="48">
        <v>0</v>
      </c>
      <c r="V152" s="49">
        <f t="shared" si="30"/>
        <v>0.62552894400000003</v>
      </c>
      <c r="W152" s="49">
        <f t="shared" si="31"/>
        <v>0.55602572800000005</v>
      </c>
      <c r="X152" s="49">
        <f t="shared" si="32"/>
        <v>0.48652251199999996</v>
      </c>
      <c r="Y152" s="49">
        <f t="shared" si="33"/>
        <v>0.729783768</v>
      </c>
      <c r="Z152" s="49">
        <f t="shared" si="34"/>
        <v>0.92670954666666672</v>
      </c>
      <c r="AA152" s="48">
        <v>0.82047466719777962</v>
      </c>
      <c r="AB152" s="42">
        <v>0.52054486083984375</v>
      </c>
      <c r="AC152" s="42">
        <v>0.37495095825195313</v>
      </c>
      <c r="AD152" s="49">
        <f t="shared" si="35"/>
        <v>0.57442815399169922</v>
      </c>
      <c r="AE152" s="49">
        <f t="shared" si="36"/>
        <v>0.39705195916559261</v>
      </c>
    </row>
    <row r="153" spans="1:31" x14ac:dyDescent="0.2">
      <c r="A153" s="42">
        <v>0.70714298807078735</v>
      </c>
      <c r="B153" s="42">
        <f t="shared" si="26"/>
        <v>0.44509066772460937</v>
      </c>
      <c r="C153" s="42">
        <v>0.51746411132812498</v>
      </c>
      <c r="D153" s="42">
        <v>0.37271722412109376</v>
      </c>
      <c r="E153" s="48">
        <v>0.77376741333007804</v>
      </c>
      <c r="F153" s="48">
        <v>0.55312758056640621</v>
      </c>
      <c r="G153" s="48">
        <v>0.60741525512695316</v>
      </c>
      <c r="H153" s="48">
        <v>0.77471112670898434</v>
      </c>
      <c r="I153" s="48">
        <v>0.82851084106445316</v>
      </c>
      <c r="J153" s="48">
        <v>0.45671307952880857</v>
      </c>
      <c r="K153" s="48">
        <v>0.57230053283691407</v>
      </c>
      <c r="L153" s="48">
        <v>0.4899607708740234</v>
      </c>
      <c r="M153" s="43">
        <f t="shared" si="37"/>
        <v>0.35095880400000001</v>
      </c>
      <c r="N153" s="43">
        <f t="shared" si="38"/>
        <v>0.58802020799999988</v>
      </c>
      <c r="O153" s="49">
        <v>0.50136972000000002</v>
      </c>
      <c r="P153" s="49">
        <v>0.69178847999999993</v>
      </c>
      <c r="Q153" s="50">
        <f t="shared" si="27"/>
        <v>0.59657910000000003</v>
      </c>
      <c r="R153" s="48">
        <f t="shared" si="28"/>
        <v>0.69178847999999993</v>
      </c>
      <c r="S153" s="49">
        <v>0.52249038085937494</v>
      </c>
      <c r="T153" s="48">
        <f t="shared" si="29"/>
        <v>0.51746411132812498</v>
      </c>
      <c r="U153" s="48">
        <v>0</v>
      </c>
      <c r="V153" s="49">
        <f t="shared" si="30"/>
        <v>0.62260963199999997</v>
      </c>
      <c r="W153" s="49">
        <f t="shared" si="31"/>
        <v>0.55343078400000001</v>
      </c>
      <c r="X153" s="49">
        <f t="shared" si="32"/>
        <v>0.48425193599999994</v>
      </c>
      <c r="Y153" s="49">
        <f t="shared" si="33"/>
        <v>0.72637790400000002</v>
      </c>
      <c r="Z153" s="49">
        <f t="shared" si="34"/>
        <v>0.92238463999999987</v>
      </c>
      <c r="AA153" s="48">
        <v>0.81625497597142271</v>
      </c>
      <c r="AB153" s="42">
        <v>0.51746411132812498</v>
      </c>
      <c r="AC153" s="42">
        <v>0.37271722412109376</v>
      </c>
      <c r="AD153" s="49">
        <f t="shared" si="35"/>
        <v>0.57147385406494133</v>
      </c>
      <c r="AE153" s="49">
        <f t="shared" si="36"/>
        <v>0.39500990992804957</v>
      </c>
    </row>
    <row r="154" spans="1:31" x14ac:dyDescent="0.2">
      <c r="A154" s="42">
        <v>0.70350614260922884</v>
      </c>
      <c r="B154" s="42">
        <f t="shared" si="26"/>
        <v>0.44246630859375002</v>
      </c>
      <c r="C154" s="42">
        <v>0.51442138671875004</v>
      </c>
      <c r="D154" s="42">
        <v>0.37051123046875001</v>
      </c>
      <c r="E154" s="48">
        <v>0.76978789123535152</v>
      </c>
      <c r="F154" s="48">
        <v>0.55028282348632818</v>
      </c>
      <c r="G154" s="48">
        <v>0.60429129150390615</v>
      </c>
      <c r="H154" s="48">
        <v>0.77072674987792966</v>
      </c>
      <c r="I154" s="48">
        <v>0.82424980346679688</v>
      </c>
      <c r="J154" s="48">
        <v>0.45436418640136716</v>
      </c>
      <c r="K154" s="48">
        <v>0.56935720092773434</v>
      </c>
      <c r="L154" s="48">
        <v>0.48744089630126947</v>
      </c>
      <c r="M154" s="43">
        <f t="shared" si="37"/>
        <v>0.34925587199999997</v>
      </c>
      <c r="N154" s="43">
        <f t="shared" si="38"/>
        <v>0.58501243199999997</v>
      </c>
      <c r="O154" s="49">
        <v>0.49893695999999998</v>
      </c>
      <c r="P154" s="49">
        <v>0.68824991999999996</v>
      </c>
      <c r="Q154" s="50">
        <f t="shared" si="27"/>
        <v>0.59359344000000003</v>
      </c>
      <c r="R154" s="48">
        <f t="shared" si="28"/>
        <v>0.68824991999999996</v>
      </c>
      <c r="S154" s="49">
        <v>0.51980322265625001</v>
      </c>
      <c r="T154" s="48">
        <f t="shared" si="29"/>
        <v>0.51442138671875004</v>
      </c>
      <c r="U154" s="48">
        <v>0</v>
      </c>
      <c r="V154" s="49">
        <f t="shared" si="30"/>
        <v>0.61942492799999993</v>
      </c>
      <c r="W154" s="49">
        <f t="shared" si="31"/>
        <v>0.55059993600000001</v>
      </c>
      <c r="X154" s="49">
        <f t="shared" si="32"/>
        <v>0.48177494399999993</v>
      </c>
      <c r="Y154" s="49">
        <f t="shared" si="33"/>
        <v>0.72266241599999992</v>
      </c>
      <c r="Z154" s="49">
        <f t="shared" si="34"/>
        <v>0.91766655999999991</v>
      </c>
      <c r="AA154" s="48">
        <v>0.8120569650750411</v>
      </c>
      <c r="AB154" s="42">
        <v>0.51442138671875004</v>
      </c>
      <c r="AC154" s="42">
        <v>0.37051123046875001</v>
      </c>
      <c r="AD154" s="49">
        <f t="shared" si="35"/>
        <v>0.56853477478027348</v>
      </c>
      <c r="AE154" s="49">
        <f t="shared" si="36"/>
        <v>0.39297838138960461</v>
      </c>
    </row>
    <row r="155" spans="1:31" x14ac:dyDescent="0.2">
      <c r="A155" s="42">
        <v>0.69988800149050079</v>
      </c>
      <c r="B155" s="42">
        <f t="shared" si="26"/>
        <v>0.43987428283691404</v>
      </c>
      <c r="C155" s="42">
        <v>0.51141604614257807</v>
      </c>
      <c r="D155" s="42">
        <v>0.36833251953125001</v>
      </c>
      <c r="E155" s="48">
        <v>0.76582885375976562</v>
      </c>
      <c r="F155" s="48">
        <v>0.54745268981933592</v>
      </c>
      <c r="G155" s="48">
        <v>0.60118343139648434</v>
      </c>
      <c r="H155" s="48">
        <v>0.76676291687011722</v>
      </c>
      <c r="I155" s="48">
        <v>0.82001067138671868</v>
      </c>
      <c r="J155" s="48">
        <v>0.45202737091064454</v>
      </c>
      <c r="K155" s="48">
        <v>0.56642896606445314</v>
      </c>
      <c r="L155" s="48">
        <v>0.48493398742675781</v>
      </c>
      <c r="M155" s="43">
        <f t="shared" si="37"/>
        <v>0.34739812799999997</v>
      </c>
      <c r="N155" s="43">
        <f t="shared" si="38"/>
        <v>0.58225530400000003</v>
      </c>
      <c r="O155" s="49">
        <v>0.49628304000000001</v>
      </c>
      <c r="P155" s="49">
        <v>0.68500623999999999</v>
      </c>
      <c r="Q155" s="50">
        <f t="shared" si="27"/>
        <v>0.59064464000000005</v>
      </c>
      <c r="R155" s="48">
        <f t="shared" si="28"/>
        <v>0.68500623999999999</v>
      </c>
      <c r="S155" s="49">
        <v>0.51712988281250005</v>
      </c>
      <c r="T155" s="48">
        <f t="shared" si="29"/>
        <v>0.51141604614257807</v>
      </c>
      <c r="U155" s="48">
        <v>0</v>
      </c>
      <c r="V155" s="49">
        <f t="shared" si="30"/>
        <v>0.61650561599999998</v>
      </c>
      <c r="W155" s="49">
        <f t="shared" si="31"/>
        <v>0.54800499199999997</v>
      </c>
      <c r="X155" s="49">
        <f t="shared" si="32"/>
        <v>0.47950436799999996</v>
      </c>
      <c r="Y155" s="49">
        <f t="shared" si="33"/>
        <v>0.71925655200000005</v>
      </c>
      <c r="Z155" s="49">
        <f t="shared" si="34"/>
        <v>0.91334165333333328</v>
      </c>
      <c r="AA155" s="48">
        <v>0.80788052528782894</v>
      </c>
      <c r="AB155" s="42">
        <v>0.51141604614257807</v>
      </c>
      <c r="AC155" s="42">
        <v>0.36833251953125001</v>
      </c>
      <c r="AD155" s="49">
        <f t="shared" si="35"/>
        <v>0.56561080932617191</v>
      </c>
      <c r="AE155" s="49">
        <f t="shared" si="36"/>
        <v>0.39095729972079024</v>
      </c>
    </row>
    <row r="156" spans="1:31" x14ac:dyDescent="0.2">
      <c r="A156" s="42">
        <v>0.6962884685180033</v>
      </c>
      <c r="B156" s="42">
        <f t="shared" si="26"/>
        <v>0.43731390380859375</v>
      </c>
      <c r="C156" s="42">
        <v>0.50844729614257811</v>
      </c>
      <c r="D156" s="42">
        <v>0.36618051147460939</v>
      </c>
      <c r="E156" s="48">
        <v>0.7618901824951172</v>
      </c>
      <c r="F156" s="48">
        <v>0.54463712036132816</v>
      </c>
      <c r="G156" s="48">
        <v>0.59809155639648437</v>
      </c>
      <c r="H156" s="48">
        <v>0.76281945007324214</v>
      </c>
      <c r="I156" s="48">
        <v>0.81579332641601554</v>
      </c>
      <c r="J156" s="48">
        <v>0.44970257385253909</v>
      </c>
      <c r="K156" s="48">
        <v>0.56351582824707036</v>
      </c>
      <c r="L156" s="48">
        <v>0.48243995544433593</v>
      </c>
      <c r="M156" s="43">
        <f t="shared" si="37"/>
        <v>0.34569519599999993</v>
      </c>
      <c r="N156" s="43">
        <f t="shared" si="38"/>
        <v>0.5792475279999999</v>
      </c>
      <c r="O156" s="49">
        <v>0.49385027999999992</v>
      </c>
      <c r="P156" s="49">
        <v>0.68146767999999991</v>
      </c>
      <c r="Q156" s="50">
        <f t="shared" si="27"/>
        <v>0.58765897999999994</v>
      </c>
      <c r="R156" s="48">
        <f t="shared" si="28"/>
        <v>0.68146767999999991</v>
      </c>
      <c r="S156" s="49">
        <v>0.51447026367187509</v>
      </c>
      <c r="T156" s="48">
        <f t="shared" si="29"/>
        <v>0.50844729614257811</v>
      </c>
      <c r="U156" s="48">
        <v>0</v>
      </c>
      <c r="V156" s="49">
        <f t="shared" si="30"/>
        <v>0.61332091199999994</v>
      </c>
      <c r="W156" s="49">
        <f t="shared" si="31"/>
        <v>0.54517414399999997</v>
      </c>
      <c r="X156" s="49">
        <f t="shared" si="32"/>
        <v>0.47702737599999989</v>
      </c>
      <c r="Y156" s="49">
        <f t="shared" si="33"/>
        <v>0.71554106399999995</v>
      </c>
      <c r="Z156" s="49">
        <f t="shared" si="34"/>
        <v>0.90862357333333321</v>
      </c>
      <c r="AA156" s="48">
        <v>0.80372560199938325</v>
      </c>
      <c r="AB156" s="42">
        <v>0.50844729614257811</v>
      </c>
      <c r="AC156" s="42">
        <v>0.36618051147460939</v>
      </c>
      <c r="AD156" s="49">
        <f t="shared" si="35"/>
        <v>0.56270185089111335</v>
      </c>
      <c r="AE156" s="49">
        <f t="shared" si="36"/>
        <v>0.38894659109213908</v>
      </c>
    </row>
    <row r="157" spans="1:31" x14ac:dyDescent="0.2">
      <c r="A157" s="42">
        <v>0.69270744798978556</v>
      </c>
      <c r="B157" s="42">
        <f t="shared" si="26"/>
        <v>0.43478463745117191</v>
      </c>
      <c r="C157" s="42">
        <v>0.50551452636718752</v>
      </c>
      <c r="D157" s="42">
        <v>0.36405474853515624</v>
      </c>
      <c r="E157" s="48">
        <v>0.75797175903320313</v>
      </c>
      <c r="F157" s="48">
        <v>0.54183605590820316</v>
      </c>
      <c r="G157" s="48">
        <v>0.59501554809570312</v>
      </c>
      <c r="H157" s="48">
        <v>0.75889623107910154</v>
      </c>
      <c r="I157" s="48">
        <v>0.81159770935058584</v>
      </c>
      <c r="J157" s="48">
        <v>0.44738973602294918</v>
      </c>
      <c r="K157" s="48">
        <v>0.56061766906738275</v>
      </c>
      <c r="L157" s="48">
        <v>0.47995877075195315</v>
      </c>
      <c r="M157" s="43">
        <f t="shared" si="37"/>
        <v>0.34399226399999994</v>
      </c>
      <c r="N157" s="43">
        <f t="shared" si="38"/>
        <v>0.57623975199999988</v>
      </c>
      <c r="O157" s="49">
        <v>0.49141751999999994</v>
      </c>
      <c r="P157" s="49">
        <v>0.67792911999999994</v>
      </c>
      <c r="Q157" s="50">
        <f t="shared" si="27"/>
        <v>0.58467331999999994</v>
      </c>
      <c r="R157" s="48">
        <f t="shared" si="28"/>
        <v>0.67792911999999994</v>
      </c>
      <c r="S157" s="49">
        <v>0.51182431640625003</v>
      </c>
      <c r="T157" s="48">
        <f t="shared" si="29"/>
        <v>0.50551452636718752</v>
      </c>
      <c r="U157" s="48">
        <v>0</v>
      </c>
      <c r="V157" s="49">
        <f t="shared" si="30"/>
        <v>0.61013620800000001</v>
      </c>
      <c r="W157" s="49">
        <f t="shared" si="31"/>
        <v>0.54234329599999997</v>
      </c>
      <c r="X157" s="49">
        <f t="shared" si="32"/>
        <v>0.47455038399999994</v>
      </c>
      <c r="Y157" s="49">
        <f t="shared" si="33"/>
        <v>0.71182557599999996</v>
      </c>
      <c r="Z157" s="49">
        <f t="shared" si="34"/>
        <v>0.90390549333333325</v>
      </c>
      <c r="AA157" s="48">
        <v>0.79959203137849511</v>
      </c>
      <c r="AB157" s="42">
        <v>0.50551452636718752</v>
      </c>
      <c r="AC157" s="42">
        <v>0.36405474853515624</v>
      </c>
      <c r="AD157" s="49">
        <f t="shared" si="35"/>
        <v>0.55980784606933598</v>
      </c>
      <c r="AE157" s="49">
        <f t="shared" si="36"/>
        <v>0.38694621858891737</v>
      </c>
    </row>
    <row r="158" spans="1:31" x14ac:dyDescent="0.2">
      <c r="A158" s="42">
        <v>0.68914484469604209</v>
      </c>
      <c r="B158" s="42">
        <f t="shared" si="26"/>
        <v>0.43228587341308594</v>
      </c>
      <c r="C158" s="42">
        <v>0.50261703491210941</v>
      </c>
      <c r="D158" s="42">
        <v>0.36195471191406248</v>
      </c>
      <c r="E158" s="48">
        <v>0.75407352416992179</v>
      </c>
      <c r="F158" s="48">
        <v>0.5390493780517579</v>
      </c>
      <c r="G158" s="48">
        <v>0.59195534729003907</v>
      </c>
      <c r="H158" s="48">
        <v>0.75499320068359366</v>
      </c>
      <c r="I158" s="48">
        <v>0.80742364257812504</v>
      </c>
      <c r="J158" s="48">
        <v>0.44508879821777342</v>
      </c>
      <c r="K158" s="48">
        <v>0.55773442932128903</v>
      </c>
      <c r="L158" s="48">
        <v>0.47749034454345701</v>
      </c>
      <c r="M158" s="43">
        <f t="shared" si="37"/>
        <v>0.34228933199999995</v>
      </c>
      <c r="N158" s="43">
        <f t="shared" si="38"/>
        <v>0.57348262399999994</v>
      </c>
      <c r="O158" s="49">
        <v>0.48898475999999996</v>
      </c>
      <c r="P158" s="49">
        <v>0.67468543999999997</v>
      </c>
      <c r="Q158" s="50">
        <f t="shared" si="27"/>
        <v>0.58183509999999994</v>
      </c>
      <c r="R158" s="48">
        <f t="shared" si="28"/>
        <v>0.67468543999999997</v>
      </c>
      <c r="S158" s="49">
        <v>0.5091919921875</v>
      </c>
      <c r="T158" s="48">
        <f t="shared" si="29"/>
        <v>0.50261703491210941</v>
      </c>
      <c r="U158" s="48">
        <v>0</v>
      </c>
      <c r="V158" s="49">
        <f t="shared" si="30"/>
        <v>0.60721689599999995</v>
      </c>
      <c r="W158" s="49">
        <f t="shared" si="31"/>
        <v>0.53974835200000004</v>
      </c>
      <c r="X158" s="49">
        <f t="shared" si="32"/>
        <v>0.47227980799999997</v>
      </c>
      <c r="Y158" s="49">
        <f t="shared" si="33"/>
        <v>0.70841971199999998</v>
      </c>
      <c r="Z158" s="49">
        <f t="shared" si="34"/>
        <v>0.89958058666666652</v>
      </c>
      <c r="AA158" s="48">
        <v>0.79547970420435854</v>
      </c>
      <c r="AB158" s="42">
        <v>0.50261703491210941</v>
      </c>
      <c r="AC158" s="42">
        <v>0.36195471191406248</v>
      </c>
      <c r="AD158" s="49">
        <f t="shared" si="35"/>
        <v>0.55692874145507809</v>
      </c>
      <c r="AE158" s="49">
        <f t="shared" si="36"/>
        <v>0.38495614529639155</v>
      </c>
    </row>
    <row r="159" spans="1:31" x14ac:dyDescent="0.2">
      <c r="A159" s="42">
        <v>0.68560056391678514</v>
      </c>
      <c r="B159" s="42">
        <f t="shared" si="26"/>
        <v>0.42981709289550785</v>
      </c>
      <c r="C159" s="42">
        <v>0.49975421142578125</v>
      </c>
      <c r="D159" s="42">
        <v>0.35987997436523439</v>
      </c>
      <c r="E159" s="48">
        <v>0.75019530029296877</v>
      </c>
      <c r="F159" s="48">
        <v>0.53627702758789064</v>
      </c>
      <c r="G159" s="48">
        <v>0.5889108947753906</v>
      </c>
      <c r="H159" s="48">
        <v>0.7511102404785156</v>
      </c>
      <c r="I159" s="48">
        <v>0.8032710668945312</v>
      </c>
      <c r="J159" s="48">
        <v>0.44279970123291018</v>
      </c>
      <c r="K159" s="48">
        <v>0.55486599060058595</v>
      </c>
      <c r="L159" s="48">
        <v>0.47503461761474608</v>
      </c>
      <c r="M159" s="43">
        <f t="shared" si="37"/>
        <v>0.34058639999999996</v>
      </c>
      <c r="N159" s="43">
        <f t="shared" si="38"/>
        <v>0.57047484800000003</v>
      </c>
      <c r="O159" s="49">
        <v>0.48655199999999998</v>
      </c>
      <c r="P159" s="49">
        <v>0.67114688</v>
      </c>
      <c r="Q159" s="50">
        <f t="shared" si="27"/>
        <v>0.57884943999999994</v>
      </c>
      <c r="R159" s="48">
        <f t="shared" si="28"/>
        <v>0.67114688</v>
      </c>
      <c r="S159" s="49">
        <v>0.50657319335937501</v>
      </c>
      <c r="T159" s="48">
        <f t="shared" si="29"/>
        <v>0.49975421142578125</v>
      </c>
      <c r="U159" s="48">
        <v>0</v>
      </c>
      <c r="V159" s="49">
        <f t="shared" si="30"/>
        <v>0.60403219200000002</v>
      </c>
      <c r="W159" s="49">
        <f t="shared" si="31"/>
        <v>0.53691750400000005</v>
      </c>
      <c r="X159" s="49">
        <f t="shared" si="32"/>
        <v>0.46980281599999996</v>
      </c>
      <c r="Y159" s="49">
        <f t="shared" si="33"/>
        <v>0.70470422399999999</v>
      </c>
      <c r="Z159" s="49">
        <f t="shared" si="34"/>
        <v>0.89486250666666667</v>
      </c>
      <c r="AA159" s="48">
        <v>0.79138856586657069</v>
      </c>
      <c r="AB159" s="42">
        <v>0.49975421142578125</v>
      </c>
      <c r="AC159" s="42">
        <v>0.35987997436523439</v>
      </c>
      <c r="AD159" s="49">
        <f t="shared" si="35"/>
        <v>0.5540644302368164</v>
      </c>
      <c r="AE159" s="49">
        <f t="shared" si="36"/>
        <v>0.38297629738509431</v>
      </c>
    </row>
    <row r="160" spans="1:31" x14ac:dyDescent="0.2">
      <c r="A160" s="42">
        <v>0.6820745114190504</v>
      </c>
      <c r="B160" s="42">
        <f t="shared" si="26"/>
        <v>0.42737776184082032</v>
      </c>
      <c r="C160" s="42">
        <v>0.49692544555664064</v>
      </c>
      <c r="D160" s="42">
        <v>0.35783007812500001</v>
      </c>
      <c r="E160" s="48">
        <v>0.74633702819824221</v>
      </c>
      <c r="F160" s="48">
        <v>0.53351894531249999</v>
      </c>
      <c r="G160" s="48">
        <v>0.58588213134765621</v>
      </c>
      <c r="H160" s="48">
        <v>0.74724729125976563</v>
      </c>
      <c r="I160" s="48">
        <v>0.79913980468750001</v>
      </c>
      <c r="J160" s="48">
        <v>0.44052238586425779</v>
      </c>
      <c r="K160" s="48">
        <v>0.55201229370117189</v>
      </c>
      <c r="L160" s="48">
        <v>0.47259150115966797</v>
      </c>
      <c r="M160" s="43">
        <f t="shared" si="37"/>
        <v>0.33888346799999997</v>
      </c>
      <c r="N160" s="43">
        <f t="shared" si="38"/>
        <v>0.56771771999999987</v>
      </c>
      <c r="O160" s="49">
        <v>0.48411924000000001</v>
      </c>
      <c r="P160" s="49">
        <v>0.66790319999999992</v>
      </c>
      <c r="Q160" s="50">
        <f t="shared" si="27"/>
        <v>0.57601121999999993</v>
      </c>
      <c r="R160" s="48">
        <f t="shared" si="28"/>
        <v>0.66790319999999992</v>
      </c>
      <c r="S160" s="49">
        <v>0.50396787109375007</v>
      </c>
      <c r="T160" s="48">
        <f t="shared" si="29"/>
        <v>0.49692544555664064</v>
      </c>
      <c r="U160" s="48">
        <v>0</v>
      </c>
      <c r="V160" s="49">
        <f t="shared" si="30"/>
        <v>0.60111287999999996</v>
      </c>
      <c r="W160" s="49">
        <f t="shared" si="31"/>
        <v>0.53432256</v>
      </c>
      <c r="X160" s="49">
        <f t="shared" si="32"/>
        <v>0.46753223999999993</v>
      </c>
      <c r="Y160" s="49">
        <f t="shared" si="33"/>
        <v>0.70129836000000001</v>
      </c>
      <c r="Z160" s="49">
        <f t="shared" si="34"/>
        <v>0.89053759999999993</v>
      </c>
      <c r="AA160" s="48">
        <v>0.78731845253392274</v>
      </c>
      <c r="AB160" s="42">
        <v>0.49692544555664064</v>
      </c>
      <c r="AC160" s="42">
        <v>0.35783007812500001</v>
      </c>
      <c r="AD160" s="49">
        <f t="shared" si="35"/>
        <v>0.55121485900878919</v>
      </c>
      <c r="AE160" s="49">
        <f t="shared" si="36"/>
        <v>0.38100663794029199</v>
      </c>
    </row>
    <row r="161" spans="1:31" x14ac:dyDescent="0.2">
      <c r="A161" s="42">
        <v>0.6785665934545686</v>
      </c>
      <c r="B161" s="42">
        <f t="shared" si="26"/>
        <v>0.42496728515625004</v>
      </c>
      <c r="C161" s="42">
        <v>0.49413006591796876</v>
      </c>
      <c r="D161" s="42">
        <v>0.35580450439453126</v>
      </c>
      <c r="E161" s="48">
        <v>0.74249858947753899</v>
      </c>
      <c r="F161" s="48">
        <v>0.53077507202148444</v>
      </c>
      <c r="G161" s="48">
        <v>0.58286893859863276</v>
      </c>
      <c r="H161" s="48">
        <v>0.743404175415039</v>
      </c>
      <c r="I161" s="48">
        <v>0.79502979675292973</v>
      </c>
      <c r="J161" s="48">
        <v>0.43825676330566404</v>
      </c>
      <c r="K161" s="48">
        <v>0.54917327941894534</v>
      </c>
      <c r="L161" s="48">
        <v>0.47016096557617187</v>
      </c>
      <c r="M161" s="43">
        <f t="shared" si="37"/>
        <v>0.33718053599999992</v>
      </c>
      <c r="N161" s="43">
        <f t="shared" si="38"/>
        <v>0.56496059199999993</v>
      </c>
      <c r="O161" s="49">
        <v>0.48168647999999992</v>
      </c>
      <c r="P161" s="49">
        <v>0.66465951999999995</v>
      </c>
      <c r="Q161" s="50">
        <f t="shared" si="27"/>
        <v>0.57317299999999993</v>
      </c>
      <c r="R161" s="48">
        <f t="shared" si="28"/>
        <v>0.66465951999999995</v>
      </c>
      <c r="S161" s="49">
        <v>0.50137597656249999</v>
      </c>
      <c r="T161" s="48">
        <f t="shared" si="29"/>
        <v>0.49413006591796876</v>
      </c>
      <c r="U161" s="48">
        <v>0</v>
      </c>
      <c r="V161" s="49">
        <f t="shared" si="30"/>
        <v>0.59819356800000001</v>
      </c>
      <c r="W161" s="49">
        <f t="shared" si="31"/>
        <v>0.53172761599999996</v>
      </c>
      <c r="X161" s="49">
        <f t="shared" si="32"/>
        <v>0.46526166399999991</v>
      </c>
      <c r="Y161" s="49">
        <f t="shared" si="33"/>
        <v>0.69789249600000003</v>
      </c>
      <c r="Z161" s="49">
        <f t="shared" si="34"/>
        <v>0.8862126933333333</v>
      </c>
      <c r="AA161" s="48">
        <v>0.78326925498560851</v>
      </c>
      <c r="AB161" s="42">
        <v>0.49413006591796876</v>
      </c>
      <c r="AC161" s="42">
        <v>0.35580450439453126</v>
      </c>
      <c r="AD161" s="49">
        <f t="shared" si="35"/>
        <v>0.54837997436523434</v>
      </c>
      <c r="AE161" s="49">
        <f t="shared" si="36"/>
        <v>0.37904713004725066</v>
      </c>
    </row>
    <row r="162" spans="1:31" x14ac:dyDescent="0.2">
      <c r="A162" s="42">
        <v>0.67507671675720482</v>
      </c>
      <c r="B162" s="42">
        <f t="shared" si="26"/>
        <v>0.42258520507812503</v>
      </c>
      <c r="C162" s="42">
        <v>0.49136752319335936</v>
      </c>
      <c r="D162" s="42">
        <v>0.35380288696289064</v>
      </c>
      <c r="E162" s="48">
        <v>0.73867992492675771</v>
      </c>
      <c r="F162" s="48">
        <v>0.52804528930664063</v>
      </c>
      <c r="G162" s="48">
        <v>0.57987125732421874</v>
      </c>
      <c r="H162" s="48">
        <v>0.73958083374023431</v>
      </c>
      <c r="I162" s="48">
        <v>0.79094092468261712</v>
      </c>
      <c r="J162" s="48">
        <v>0.43600280395507812</v>
      </c>
      <c r="K162" s="48">
        <v>0.54634888854980468</v>
      </c>
      <c r="L162" s="48">
        <v>0.46774292205810547</v>
      </c>
      <c r="M162" s="43">
        <f t="shared" si="37"/>
        <v>0.33547760399999998</v>
      </c>
      <c r="N162" s="43">
        <f t="shared" si="38"/>
        <v>0.56195281600000002</v>
      </c>
      <c r="O162" s="49">
        <v>0.47925371999999999</v>
      </c>
      <c r="P162" s="49">
        <v>0.66112095999999998</v>
      </c>
      <c r="Q162" s="50">
        <f t="shared" si="27"/>
        <v>0.57018733999999993</v>
      </c>
      <c r="R162" s="48">
        <f t="shared" si="28"/>
        <v>0.66112095999999998</v>
      </c>
      <c r="S162" s="49">
        <v>0.498797412109375</v>
      </c>
      <c r="T162" s="48">
        <f t="shared" si="29"/>
        <v>0.49136752319335936</v>
      </c>
      <c r="U162" s="48">
        <v>0</v>
      </c>
      <c r="V162" s="49">
        <f t="shared" si="30"/>
        <v>0.59500886399999997</v>
      </c>
      <c r="W162" s="49">
        <f t="shared" si="31"/>
        <v>0.52889676799999996</v>
      </c>
      <c r="X162" s="49">
        <f t="shared" si="32"/>
        <v>0.46278467199999995</v>
      </c>
      <c r="Y162" s="49">
        <f t="shared" si="33"/>
        <v>0.69417700799999993</v>
      </c>
      <c r="Z162" s="49">
        <f t="shared" si="34"/>
        <v>0.88149461333333334</v>
      </c>
      <c r="AA162" s="48">
        <v>0.77924086400082238</v>
      </c>
      <c r="AB162" s="42">
        <v>0.49136752319335936</v>
      </c>
      <c r="AC162" s="42">
        <v>0.35380288696289064</v>
      </c>
      <c r="AD162" s="49">
        <f t="shared" si="35"/>
        <v>0.54555966949462886</v>
      </c>
      <c r="AE162" s="49">
        <f t="shared" si="36"/>
        <v>0.37709769987650327</v>
      </c>
    </row>
    <row r="163" spans="1:31" x14ac:dyDescent="0.2">
      <c r="A163" s="42">
        <v>0.67160478854045502</v>
      </c>
      <c r="B163" s="42">
        <f t="shared" si="26"/>
        <v>0.42023098754882815</v>
      </c>
      <c r="C163" s="42">
        <v>0.48863720703125002</v>
      </c>
      <c r="D163" s="42">
        <v>0.35182476806640622</v>
      </c>
      <c r="E163" s="48">
        <v>0.73488085693359373</v>
      </c>
      <c r="F163" s="48">
        <v>0.52532953796386717</v>
      </c>
      <c r="G163" s="48">
        <v>0.5768889691162109</v>
      </c>
      <c r="H163" s="48">
        <v>0.73577714782714843</v>
      </c>
      <c r="I163" s="48">
        <v>0.78687312927246089</v>
      </c>
      <c r="J163" s="48">
        <v>0.43376044860839841</v>
      </c>
      <c r="K163" s="48">
        <v>0.54353900268554689</v>
      </c>
      <c r="L163" s="48">
        <v>0.46533731140136714</v>
      </c>
      <c r="M163" s="43">
        <f t="shared" si="37"/>
        <v>0.33377467199999994</v>
      </c>
      <c r="N163" s="43">
        <f t="shared" si="38"/>
        <v>0.55919568799999986</v>
      </c>
      <c r="O163" s="49">
        <v>0.47682095999999996</v>
      </c>
      <c r="P163" s="49">
        <v>0.6578772799999999</v>
      </c>
      <c r="Q163" s="50">
        <f t="shared" si="27"/>
        <v>0.56734911999999993</v>
      </c>
      <c r="R163" s="48">
        <f t="shared" si="28"/>
        <v>0.6578772799999999</v>
      </c>
      <c r="S163" s="49">
        <v>0.49623208007812503</v>
      </c>
      <c r="T163" s="48">
        <f t="shared" si="29"/>
        <v>0.48863720703125002</v>
      </c>
      <c r="U163" s="48">
        <v>0</v>
      </c>
      <c r="V163" s="49">
        <f t="shared" si="30"/>
        <v>0.59208955199999991</v>
      </c>
      <c r="W163" s="49">
        <f t="shared" si="31"/>
        <v>0.52630182399999992</v>
      </c>
      <c r="X163" s="49">
        <f t="shared" si="32"/>
        <v>0.46051409599999987</v>
      </c>
      <c r="Y163" s="49">
        <f t="shared" si="33"/>
        <v>0.69077114399999995</v>
      </c>
      <c r="Z163" s="49">
        <f t="shared" si="34"/>
        <v>0.87716970666666649</v>
      </c>
      <c r="AA163" s="48">
        <v>0.77523322496916114</v>
      </c>
      <c r="AB163" s="42">
        <v>0.48863720703125002</v>
      </c>
      <c r="AC163" s="42">
        <v>0.35182476806640622</v>
      </c>
      <c r="AD163" s="49">
        <f t="shared" si="35"/>
        <v>0.54275383758544926</v>
      </c>
      <c r="AE163" s="49">
        <f t="shared" si="36"/>
        <v>0.37515827359858234</v>
      </c>
    </row>
    <row r="164" spans="1:31" x14ac:dyDescent="0.2">
      <c r="A164" s="42">
        <v>0.66815071649505986</v>
      </c>
      <c r="B164" s="42">
        <f t="shared" si="26"/>
        <v>0.41790414428710937</v>
      </c>
      <c r="C164" s="42">
        <v>0.48593853759765626</v>
      </c>
      <c r="D164" s="42">
        <v>0.34986975097656248</v>
      </c>
      <c r="E164" s="48">
        <v>0.73110132629394531</v>
      </c>
      <c r="F164" s="48">
        <v>0.52262775878906242</v>
      </c>
      <c r="G164" s="48">
        <v>0.57392201477050786</v>
      </c>
      <c r="H164" s="48">
        <v>0.73199305847167961</v>
      </c>
      <c r="I164" s="48">
        <v>0.78282623291015618</v>
      </c>
      <c r="J164" s="48">
        <v>0.43152960845947264</v>
      </c>
      <c r="K164" s="48">
        <v>0.54074356262207035</v>
      </c>
      <c r="L164" s="48">
        <v>0.46294407440185548</v>
      </c>
      <c r="M164" s="43">
        <f t="shared" si="37"/>
        <v>0.33207173999999995</v>
      </c>
      <c r="N164" s="43">
        <f t="shared" si="38"/>
        <v>0.55643856000000003</v>
      </c>
      <c r="O164" s="49">
        <v>0.47438819999999993</v>
      </c>
      <c r="P164" s="49">
        <v>0.65463360000000004</v>
      </c>
      <c r="Q164" s="50">
        <f t="shared" si="27"/>
        <v>0.56451089999999993</v>
      </c>
      <c r="R164" s="48">
        <f t="shared" si="28"/>
        <v>0.65463360000000004</v>
      </c>
      <c r="S164" s="49">
        <v>0.49367993164062507</v>
      </c>
      <c r="T164" s="48">
        <f t="shared" si="29"/>
        <v>0.48593853759765626</v>
      </c>
      <c r="U164" s="48">
        <v>0</v>
      </c>
      <c r="V164" s="49">
        <f t="shared" si="30"/>
        <v>0.58917024000000007</v>
      </c>
      <c r="W164" s="49">
        <f t="shared" si="31"/>
        <v>0.5237068800000001</v>
      </c>
      <c r="X164" s="49">
        <f t="shared" si="32"/>
        <v>0.45824352000000002</v>
      </c>
      <c r="Y164" s="49">
        <f t="shared" si="33"/>
        <v>0.68736528000000008</v>
      </c>
      <c r="Z164" s="49">
        <f t="shared" si="34"/>
        <v>0.87284480000000009</v>
      </c>
      <c r="AA164" s="48">
        <v>0.77124617405941609</v>
      </c>
      <c r="AB164" s="42">
        <v>0.48593853759765626</v>
      </c>
      <c r="AC164" s="42">
        <v>0.34986975097656248</v>
      </c>
      <c r="AD164" s="49">
        <f t="shared" si="35"/>
        <v>0.53996242523193372</v>
      </c>
      <c r="AE164" s="49">
        <f t="shared" si="36"/>
        <v>0.37322881429875415</v>
      </c>
    </row>
    <row r="165" spans="1:31" x14ac:dyDescent="0.2">
      <c r="A165" s="42">
        <v>0.66471440878655996</v>
      </c>
      <c r="B165" s="42">
        <f t="shared" si="26"/>
        <v>0.41560418701171875</v>
      </c>
      <c r="C165" s="42">
        <v>0.48327099609375002</v>
      </c>
      <c r="D165" s="42">
        <v>0.34793737792968749</v>
      </c>
      <c r="E165" s="48">
        <v>0.72734127380371094</v>
      </c>
      <c r="F165" s="48">
        <v>0.51993989257812501</v>
      </c>
      <c r="G165" s="48">
        <v>0.57097033508300787</v>
      </c>
      <c r="H165" s="48">
        <v>0.72822838806152346</v>
      </c>
      <c r="I165" s="48">
        <v>0.77880017639160148</v>
      </c>
      <c r="J165" s="48">
        <v>0.42931025390624999</v>
      </c>
      <c r="K165" s="48">
        <v>0.53796250915527344</v>
      </c>
      <c r="L165" s="48">
        <v>0.4605631518554687</v>
      </c>
      <c r="M165" s="43">
        <f t="shared" si="37"/>
        <v>0.33052361999999996</v>
      </c>
      <c r="N165" s="43">
        <f t="shared" si="38"/>
        <v>0.55368143199999986</v>
      </c>
      <c r="O165" s="49">
        <v>0.47217659999999995</v>
      </c>
      <c r="P165" s="49">
        <v>0.65138991999999984</v>
      </c>
      <c r="Q165" s="50">
        <f t="shared" si="27"/>
        <v>0.5617832599999999</v>
      </c>
      <c r="R165" s="48">
        <f t="shared" si="28"/>
        <v>0.65138991999999984</v>
      </c>
      <c r="S165" s="49">
        <v>0.49114091796875003</v>
      </c>
      <c r="T165" s="48">
        <f t="shared" si="29"/>
        <v>0.48327099609375002</v>
      </c>
      <c r="U165" s="48">
        <v>0</v>
      </c>
      <c r="V165" s="49">
        <f t="shared" si="30"/>
        <v>0.58625092799999989</v>
      </c>
      <c r="W165" s="49">
        <f t="shared" si="31"/>
        <v>0.52111193599999994</v>
      </c>
      <c r="X165" s="49">
        <f t="shared" si="32"/>
        <v>0.45597294399999988</v>
      </c>
      <c r="Y165" s="49">
        <f t="shared" si="33"/>
        <v>0.68395941599999999</v>
      </c>
      <c r="Z165" s="49">
        <f t="shared" si="34"/>
        <v>0.86851989333333302</v>
      </c>
      <c r="AA165" s="48">
        <v>0.76727965666118425</v>
      </c>
      <c r="AB165" s="42">
        <v>0.48327099609375002</v>
      </c>
      <c r="AC165" s="42">
        <v>0.34793737792968749</v>
      </c>
      <c r="AD165" s="49">
        <f t="shared" si="35"/>
        <v>0.53718537902832031</v>
      </c>
      <c r="AE165" s="49">
        <f t="shared" si="36"/>
        <v>0.37130928506228505</v>
      </c>
    </row>
    <row r="166" spans="1:31" x14ac:dyDescent="0.2">
      <c r="A166" s="42">
        <v>0.66129577405267626</v>
      </c>
      <c r="B166" s="42">
        <f t="shared" si="26"/>
        <v>0.41333065795898438</v>
      </c>
      <c r="C166" s="42">
        <v>0.48063403320312498</v>
      </c>
      <c r="D166" s="42">
        <v>0.34602728271484373</v>
      </c>
      <c r="E166" s="48">
        <v>0.72360052185058588</v>
      </c>
      <c r="F166" s="48">
        <v>0.51726582092285156</v>
      </c>
      <c r="G166" s="48">
        <v>0.56803381164550781</v>
      </c>
      <c r="H166" s="48">
        <v>0.72448307739257811</v>
      </c>
      <c r="I166" s="48">
        <v>0.77479478210449226</v>
      </c>
      <c r="J166" s="48">
        <v>0.42710229614257811</v>
      </c>
      <c r="K166" s="48">
        <v>0.53519578308105475</v>
      </c>
      <c r="L166" s="48">
        <v>0.45819445495605465</v>
      </c>
      <c r="M166" s="43">
        <f t="shared" si="37"/>
        <v>0.32882068799999997</v>
      </c>
      <c r="N166" s="43">
        <f t="shared" si="38"/>
        <v>0.55092430399999992</v>
      </c>
      <c r="O166" s="49">
        <v>0.46974383999999997</v>
      </c>
      <c r="P166" s="49">
        <v>0.64814623999999998</v>
      </c>
      <c r="Q166" s="50">
        <f t="shared" si="27"/>
        <v>0.55894504</v>
      </c>
      <c r="R166" s="48">
        <f t="shared" si="28"/>
        <v>0.64814623999999998</v>
      </c>
      <c r="S166" s="49">
        <v>0.48861499023437499</v>
      </c>
      <c r="T166" s="48">
        <f t="shared" si="29"/>
        <v>0.48063403320312498</v>
      </c>
      <c r="U166" s="48">
        <v>0</v>
      </c>
      <c r="V166" s="49">
        <f t="shared" si="30"/>
        <v>0.58333161600000005</v>
      </c>
      <c r="W166" s="49">
        <f t="shared" si="31"/>
        <v>0.51851699200000001</v>
      </c>
      <c r="X166" s="49">
        <f t="shared" si="32"/>
        <v>0.45370236799999997</v>
      </c>
      <c r="Y166" s="49">
        <f t="shared" si="33"/>
        <v>0.68055355200000001</v>
      </c>
      <c r="Z166" s="49">
        <f t="shared" si="34"/>
        <v>0.86419498666666661</v>
      </c>
      <c r="AA166" s="48">
        <v>0.76333350894325658</v>
      </c>
      <c r="AB166" s="42">
        <v>0.48063403320312498</v>
      </c>
      <c r="AC166" s="42">
        <v>0.34602728271484373</v>
      </c>
      <c r="AD166" s="49">
        <f t="shared" si="35"/>
        <v>0.53442264556884767</v>
      </c>
      <c r="AE166" s="49">
        <f t="shared" si="36"/>
        <v>0.36939964897444139</v>
      </c>
    </row>
    <row r="167" spans="1:31" x14ac:dyDescent="0.2">
      <c r="A167" s="42">
        <v>0.65789472140109861</v>
      </c>
      <c r="B167" s="42">
        <f t="shared" si="26"/>
        <v>0.41108309936523435</v>
      </c>
      <c r="C167" s="42">
        <v>0.47802709960937501</v>
      </c>
      <c r="D167" s="42">
        <v>0.34413909912109375</v>
      </c>
      <c r="E167" s="48">
        <v>0.71987901123046871</v>
      </c>
      <c r="F167" s="48">
        <v>0.51460554382324208</v>
      </c>
      <c r="G167" s="48">
        <v>0.56511238525390628</v>
      </c>
      <c r="H167" s="48">
        <v>0.72075706726074218</v>
      </c>
      <c r="I167" s="48">
        <v>0.77080999084472657</v>
      </c>
      <c r="J167" s="48">
        <v>0.42490570556640622</v>
      </c>
      <c r="K167" s="48">
        <v>0.53244326599121095</v>
      </c>
      <c r="L167" s="48">
        <v>0.45583795410156247</v>
      </c>
      <c r="M167" s="43">
        <f t="shared" si="37"/>
        <v>0.32727256799999993</v>
      </c>
      <c r="N167" s="43">
        <f t="shared" si="38"/>
        <v>0.54816717599999998</v>
      </c>
      <c r="O167" s="49">
        <v>0.46753223999999993</v>
      </c>
      <c r="P167" s="49">
        <v>0.64490256000000001</v>
      </c>
      <c r="Q167" s="50">
        <f t="shared" si="27"/>
        <v>0.55621739999999997</v>
      </c>
      <c r="R167" s="48">
        <f t="shared" si="28"/>
        <v>0.64490256000000001</v>
      </c>
      <c r="S167" s="49">
        <v>0.48610205078125007</v>
      </c>
      <c r="T167" s="48">
        <f t="shared" si="29"/>
        <v>0.47802709960937501</v>
      </c>
      <c r="U167" s="48">
        <v>0</v>
      </c>
      <c r="V167" s="49">
        <f t="shared" si="30"/>
        <v>0.58041230399999999</v>
      </c>
      <c r="W167" s="49">
        <f t="shared" si="31"/>
        <v>0.51592204800000008</v>
      </c>
      <c r="X167" s="49">
        <f t="shared" si="32"/>
        <v>0.451431792</v>
      </c>
      <c r="Y167" s="49">
        <f t="shared" si="33"/>
        <v>0.67714768799999991</v>
      </c>
      <c r="Z167" s="49">
        <f t="shared" si="34"/>
        <v>0.85987007999999998</v>
      </c>
      <c r="AA167" s="48">
        <v>0.75940767629523032</v>
      </c>
      <c r="AB167" s="42">
        <v>0.47802709960937501</v>
      </c>
      <c r="AC167" s="42">
        <v>0.34413909912109375</v>
      </c>
      <c r="AD167" s="49">
        <f t="shared" si="35"/>
        <v>0.53167411804199227</v>
      </c>
      <c r="AE167" s="49">
        <f t="shared" si="36"/>
        <v>0.36749983220575588</v>
      </c>
    </row>
    <row r="168" spans="1:31" x14ac:dyDescent="0.2">
      <c r="A168" s="42">
        <v>0.65451116040692436</v>
      </c>
      <c r="B168" s="42">
        <f t="shared" si="26"/>
        <v>0.40886103820800779</v>
      </c>
      <c r="C168" s="42">
        <v>0.47544967651367187</v>
      </c>
      <c r="D168" s="42">
        <v>0.34227239990234376</v>
      </c>
      <c r="E168" s="48">
        <v>0.71617668273925783</v>
      </c>
      <c r="F168" s="48">
        <v>0.51195894287109367</v>
      </c>
      <c r="G168" s="48">
        <v>0.56220599670410154</v>
      </c>
      <c r="H168" s="48">
        <v>0.71705018005371102</v>
      </c>
      <c r="I168" s="48">
        <v>0.76684568420410149</v>
      </c>
      <c r="J168" s="48">
        <v>0.42272042297363277</v>
      </c>
      <c r="K168" s="48">
        <v>0.52970489868164061</v>
      </c>
      <c r="L168" s="48">
        <v>0.45349356048583983</v>
      </c>
      <c r="M168" s="43">
        <f t="shared" si="37"/>
        <v>0.325569636</v>
      </c>
      <c r="N168" s="43">
        <f t="shared" si="38"/>
        <v>0.54541004799999993</v>
      </c>
      <c r="O168" s="49">
        <v>0.46509948000000001</v>
      </c>
      <c r="P168" s="49">
        <v>0.64165887999999993</v>
      </c>
      <c r="Q168" s="50">
        <f t="shared" si="27"/>
        <v>0.55337917999999997</v>
      </c>
      <c r="R168" s="48">
        <f t="shared" si="28"/>
        <v>0.64165887999999993</v>
      </c>
      <c r="S168" s="49">
        <v>0.48360200195312503</v>
      </c>
      <c r="T168" s="48">
        <f t="shared" si="29"/>
        <v>0.47544967651367187</v>
      </c>
      <c r="U168" s="48">
        <v>0</v>
      </c>
      <c r="V168" s="49">
        <f t="shared" si="30"/>
        <v>0.57749299199999993</v>
      </c>
      <c r="W168" s="49">
        <f t="shared" si="31"/>
        <v>0.51332710399999992</v>
      </c>
      <c r="X168" s="49">
        <f t="shared" si="32"/>
        <v>0.44916121599999992</v>
      </c>
      <c r="Y168" s="49">
        <f t="shared" si="33"/>
        <v>0.67374182399999993</v>
      </c>
      <c r="Z168" s="49">
        <f t="shared" si="34"/>
        <v>0.85554517333333324</v>
      </c>
      <c r="AA168" s="48">
        <v>0.75550204949629929</v>
      </c>
      <c r="AB168" s="42">
        <v>0.47544967651367187</v>
      </c>
      <c r="AC168" s="42">
        <v>0.34227239990234376</v>
      </c>
      <c r="AD168" s="49">
        <f t="shared" si="35"/>
        <v>0.5289396896362305</v>
      </c>
      <c r="AE168" s="49">
        <f t="shared" si="36"/>
        <v>0.36560976092676101</v>
      </c>
    </row>
    <row r="169" spans="1:31" x14ac:dyDescent="0.2">
      <c r="A169" s="42">
        <v>0.65114500111038798</v>
      </c>
      <c r="B169" s="42">
        <f t="shared" si="26"/>
        <v>0.40666404724121097</v>
      </c>
      <c r="C169" s="42">
        <v>0.47290124511718751</v>
      </c>
      <c r="D169" s="42">
        <v>0.34042684936523437</v>
      </c>
      <c r="E169" s="48">
        <v>0.71249335876464837</v>
      </c>
      <c r="F169" s="48">
        <v>0.5093259588623047</v>
      </c>
      <c r="G169" s="48">
        <v>0.5593145867919922</v>
      </c>
      <c r="H169" s="48">
        <v>0.71336235656738278</v>
      </c>
      <c r="I169" s="48">
        <v>0.76290180297851562</v>
      </c>
      <c r="J169" s="48">
        <v>0.42054635955810549</v>
      </c>
      <c r="K169" s="48">
        <v>0.52698062194824224</v>
      </c>
      <c r="L169" s="48">
        <v>0.45116124450683592</v>
      </c>
      <c r="M169" s="43">
        <f t="shared" si="37"/>
        <v>0.3240215159999999</v>
      </c>
      <c r="N169" s="43">
        <f t="shared" si="38"/>
        <v>0.54290356799999995</v>
      </c>
      <c r="O169" s="49">
        <v>0.46288787999999992</v>
      </c>
      <c r="P169" s="49">
        <v>0.63871007999999996</v>
      </c>
      <c r="Q169" s="50">
        <f t="shared" si="27"/>
        <v>0.55079897999999994</v>
      </c>
      <c r="R169" s="48">
        <f t="shared" si="28"/>
        <v>0.63871007999999996</v>
      </c>
      <c r="S169" s="49">
        <v>0.48111484375000002</v>
      </c>
      <c r="T169" s="48">
        <f t="shared" si="29"/>
        <v>0.47290124511718751</v>
      </c>
      <c r="U169" s="48">
        <v>0</v>
      </c>
      <c r="V169" s="49">
        <f t="shared" si="30"/>
        <v>0.57483907199999995</v>
      </c>
      <c r="W169" s="49">
        <f t="shared" si="31"/>
        <v>0.51096806399999994</v>
      </c>
      <c r="X169" s="49">
        <f t="shared" si="32"/>
        <v>0.44709705599999994</v>
      </c>
      <c r="Y169" s="49">
        <f t="shared" si="33"/>
        <v>0.67064558399999996</v>
      </c>
      <c r="Z169" s="49">
        <f t="shared" si="34"/>
        <v>0.85161343999999994</v>
      </c>
      <c r="AA169" s="48">
        <v>0.75161651932565787</v>
      </c>
      <c r="AB169" s="42">
        <v>0.47290124511718751</v>
      </c>
      <c r="AC169" s="42">
        <v>0.34042684936523437</v>
      </c>
      <c r="AD169" s="49">
        <f t="shared" si="35"/>
        <v>0.52621936035156247</v>
      </c>
      <c r="AE169" s="49">
        <f t="shared" si="36"/>
        <v>0.36372943513745687</v>
      </c>
    </row>
    <row r="170" spans="1:31" x14ac:dyDescent="0.2">
      <c r="A170" s="42">
        <v>0.64779615401430057</v>
      </c>
      <c r="B170" s="42">
        <f t="shared" si="26"/>
        <v>0.40449172973632813</v>
      </c>
      <c r="C170" s="42">
        <v>0.47038137817382814</v>
      </c>
      <c r="D170" s="42">
        <v>0.33860208129882813</v>
      </c>
      <c r="E170" s="48">
        <v>0.70882898010253903</v>
      </c>
      <c r="F170" s="48">
        <v>0.50670647338867192</v>
      </c>
      <c r="G170" s="48">
        <v>0.55643803710937501</v>
      </c>
      <c r="H170" s="48">
        <v>0.7096935375976563</v>
      </c>
      <c r="I170" s="48">
        <v>0.75897816955566411</v>
      </c>
      <c r="J170" s="48">
        <v>0.41838348571777345</v>
      </c>
      <c r="K170" s="48">
        <v>0.52427037658691411</v>
      </c>
      <c r="L170" s="48">
        <v>0.44884091735839843</v>
      </c>
      <c r="M170" s="43">
        <f t="shared" si="37"/>
        <v>0.32231858400000002</v>
      </c>
      <c r="N170" s="43">
        <f t="shared" si="38"/>
        <v>0.54014644000000001</v>
      </c>
      <c r="O170" s="49">
        <v>0.46045512000000005</v>
      </c>
      <c r="P170" s="49">
        <v>0.63546639999999999</v>
      </c>
      <c r="Q170" s="50">
        <f t="shared" si="27"/>
        <v>0.54796076000000005</v>
      </c>
      <c r="R170" s="48">
        <f t="shared" si="28"/>
        <v>0.63546639999999999</v>
      </c>
      <c r="S170" s="49">
        <v>0.47864047851562508</v>
      </c>
      <c r="T170" s="48">
        <f t="shared" si="29"/>
        <v>0.47038137817382814</v>
      </c>
      <c r="U170" s="48">
        <v>0</v>
      </c>
      <c r="V170" s="49">
        <f t="shared" si="30"/>
        <v>0.57191976</v>
      </c>
      <c r="W170" s="49">
        <f t="shared" si="31"/>
        <v>0.50837312000000001</v>
      </c>
      <c r="X170" s="49">
        <f t="shared" si="32"/>
        <v>0.44482647999999997</v>
      </c>
      <c r="Y170" s="49">
        <f t="shared" si="33"/>
        <v>0.66723971999999998</v>
      </c>
      <c r="Z170" s="49">
        <f t="shared" si="34"/>
        <v>0.84728853333333332</v>
      </c>
      <c r="AA170" s="48">
        <v>0.74775092195209703</v>
      </c>
      <c r="AB170" s="42">
        <v>0.47038137817382814</v>
      </c>
      <c r="AC170" s="42">
        <v>0.33860208129882813</v>
      </c>
      <c r="AD170" s="49">
        <f t="shared" si="35"/>
        <v>0.52351302337646488</v>
      </c>
      <c r="AE170" s="49">
        <f t="shared" si="36"/>
        <v>0.36185878100837615</v>
      </c>
    </row>
    <row r="171" spans="1:31" x14ac:dyDescent="0.2">
      <c r="A171" s="42">
        <v>0.64446453008177929</v>
      </c>
      <c r="B171" s="42">
        <f t="shared" si="26"/>
        <v>0.40234361267089847</v>
      </c>
      <c r="C171" s="42">
        <v>0.46788949584960937</v>
      </c>
      <c r="D171" s="42">
        <v>0.3367977294921875</v>
      </c>
      <c r="E171" s="48">
        <v>0.7051834875488282</v>
      </c>
      <c r="F171" s="48">
        <v>0.50410048645019523</v>
      </c>
      <c r="G171" s="48">
        <v>0.55357628845214846</v>
      </c>
      <c r="H171" s="48">
        <v>0.70604354553222648</v>
      </c>
      <c r="I171" s="48">
        <v>0.75507472473144532</v>
      </c>
      <c r="J171" s="48">
        <v>0.41623174224853515</v>
      </c>
      <c r="K171" s="48">
        <v>0.52157404418945319</v>
      </c>
      <c r="L171" s="48">
        <v>0.44653251983642578</v>
      </c>
      <c r="M171" s="43">
        <f t="shared" si="37"/>
        <v>0.32077046399999992</v>
      </c>
      <c r="N171" s="43">
        <f t="shared" si="38"/>
        <v>0.53738931199999995</v>
      </c>
      <c r="O171" s="49">
        <v>0.4582435199999999</v>
      </c>
      <c r="P171" s="49">
        <v>0.6322227199999999</v>
      </c>
      <c r="Q171" s="50">
        <f t="shared" si="27"/>
        <v>0.5452331199999999</v>
      </c>
      <c r="R171" s="48">
        <f t="shared" si="28"/>
        <v>0.6322227199999999</v>
      </c>
      <c r="S171" s="49">
        <v>0.47617880859375</v>
      </c>
      <c r="T171" s="48">
        <f t="shared" si="29"/>
        <v>0.46788949584960937</v>
      </c>
      <c r="U171" s="48">
        <v>0</v>
      </c>
      <c r="V171" s="49">
        <f t="shared" si="30"/>
        <v>0.56900044799999994</v>
      </c>
      <c r="W171" s="49">
        <f t="shared" si="31"/>
        <v>0.50577817599999997</v>
      </c>
      <c r="X171" s="49">
        <f t="shared" si="32"/>
        <v>0.44255590399999989</v>
      </c>
      <c r="Y171" s="49">
        <f t="shared" si="33"/>
        <v>0.66383385599999989</v>
      </c>
      <c r="Z171" s="49">
        <f t="shared" si="34"/>
        <v>0.84296362666666658</v>
      </c>
      <c r="AA171" s="48">
        <v>0.74390520276521377</v>
      </c>
      <c r="AB171" s="42">
        <v>0.46788949584960937</v>
      </c>
      <c r="AC171" s="42">
        <v>0.3367977294921875</v>
      </c>
      <c r="AD171" s="49">
        <f t="shared" si="35"/>
        <v>0.52082057189941411</v>
      </c>
      <c r="AE171" s="49">
        <f t="shared" si="36"/>
        <v>0.35999772471005137</v>
      </c>
    </row>
    <row r="172" spans="1:31" x14ac:dyDescent="0.2">
      <c r="A172" s="42">
        <v>0.64115004073391901</v>
      </c>
      <c r="B172" s="42">
        <f t="shared" si="26"/>
        <v>0.40021932983398434</v>
      </c>
      <c r="C172" s="42">
        <v>0.46542520141601562</v>
      </c>
      <c r="D172" s="42">
        <v>0.33501345825195311</v>
      </c>
      <c r="E172" s="48">
        <v>0.70155670349121102</v>
      </c>
      <c r="F172" s="48">
        <v>0.50150787963867183</v>
      </c>
      <c r="G172" s="48">
        <v>0.55072922241210931</v>
      </c>
      <c r="H172" s="48">
        <v>0.70241238037109377</v>
      </c>
      <c r="I172" s="48">
        <v>0.75119135009765625</v>
      </c>
      <c r="J172" s="48">
        <v>0.41409106994628903</v>
      </c>
      <c r="K172" s="48">
        <v>0.51889156555175775</v>
      </c>
      <c r="L172" s="48">
        <v>0.44423599273681641</v>
      </c>
      <c r="M172" s="43">
        <f t="shared" si="37"/>
        <v>0.31906753199999999</v>
      </c>
      <c r="N172" s="43">
        <f t="shared" si="38"/>
        <v>0.5346321839999999</v>
      </c>
      <c r="O172" s="49">
        <v>0.45581075999999998</v>
      </c>
      <c r="P172" s="49">
        <v>0.62897903999999993</v>
      </c>
      <c r="Q172" s="50">
        <f t="shared" si="27"/>
        <v>0.5423948999999999</v>
      </c>
      <c r="R172" s="48">
        <f t="shared" si="28"/>
        <v>0.62897903999999993</v>
      </c>
      <c r="S172" s="49">
        <v>0.47372983398437496</v>
      </c>
      <c r="T172" s="48">
        <f t="shared" si="29"/>
        <v>0.46542520141601562</v>
      </c>
      <c r="U172" s="48">
        <v>0</v>
      </c>
      <c r="V172" s="49">
        <f t="shared" si="30"/>
        <v>0.56608113599999998</v>
      </c>
      <c r="W172" s="49">
        <f t="shared" si="31"/>
        <v>0.50318323199999992</v>
      </c>
      <c r="X172" s="49">
        <f t="shared" si="32"/>
        <v>0.44028532799999992</v>
      </c>
      <c r="Y172" s="49">
        <f t="shared" si="33"/>
        <v>0.66042799200000002</v>
      </c>
      <c r="Z172" s="49">
        <f t="shared" si="34"/>
        <v>0.83863871999999984</v>
      </c>
      <c r="AA172" s="48">
        <v>0.74007930715460524</v>
      </c>
      <c r="AB172" s="42">
        <v>0.46542520141601562</v>
      </c>
      <c r="AC172" s="42">
        <v>0.33501345825195311</v>
      </c>
      <c r="AD172" s="49">
        <f t="shared" si="35"/>
        <v>0.51814200592041015</v>
      </c>
      <c r="AE172" s="49">
        <f t="shared" si="36"/>
        <v>0.35814626624248264</v>
      </c>
    </row>
    <row r="173" spans="1:31" x14ac:dyDescent="0.2">
      <c r="A173" s="42">
        <v>0.63785259784728987</v>
      </c>
      <c r="B173" s="42">
        <f t="shared" si="26"/>
        <v>0.39811845397949219</v>
      </c>
      <c r="C173" s="42">
        <v>0.4629880065917969</v>
      </c>
      <c r="D173" s="42">
        <v>0.33324890136718749</v>
      </c>
      <c r="E173" s="48">
        <v>0.69794856872558586</v>
      </c>
      <c r="F173" s="48">
        <v>0.49892859374999993</v>
      </c>
      <c r="G173" s="48">
        <v>0.54789683898925778</v>
      </c>
      <c r="H173" s="48">
        <v>0.69879986450195308</v>
      </c>
      <c r="I173" s="48">
        <v>0.74732798645019527</v>
      </c>
      <c r="J173" s="48">
        <v>0.4119613800048828</v>
      </c>
      <c r="K173" s="48">
        <v>0.51622288146972661</v>
      </c>
      <c r="L173" s="48">
        <v>0.44195127685546876</v>
      </c>
      <c r="M173" s="43">
        <f t="shared" si="37"/>
        <v>0.317519412</v>
      </c>
      <c r="N173" s="43">
        <f t="shared" si="38"/>
        <v>0.53187505599999996</v>
      </c>
      <c r="O173" s="49">
        <v>0.45359916</v>
      </c>
      <c r="P173" s="49">
        <v>0.62573535999999996</v>
      </c>
      <c r="Q173" s="50">
        <f t="shared" si="27"/>
        <v>0.53966725999999998</v>
      </c>
      <c r="R173" s="48">
        <f t="shared" si="28"/>
        <v>0.62573535999999996</v>
      </c>
      <c r="S173" s="49">
        <v>0.47129345703125003</v>
      </c>
      <c r="T173" s="48">
        <f t="shared" si="29"/>
        <v>0.4629880065917969</v>
      </c>
      <c r="U173" s="48">
        <v>0</v>
      </c>
      <c r="V173" s="49">
        <f t="shared" si="30"/>
        <v>0.56316182400000003</v>
      </c>
      <c r="W173" s="49">
        <f t="shared" si="31"/>
        <v>0.50058828799999999</v>
      </c>
      <c r="X173" s="49">
        <f t="shared" si="32"/>
        <v>0.43801475199999995</v>
      </c>
      <c r="Y173" s="49">
        <f t="shared" si="33"/>
        <v>0.65702212800000004</v>
      </c>
      <c r="Z173" s="49">
        <f t="shared" si="34"/>
        <v>0.83431381333333321</v>
      </c>
      <c r="AA173" s="48">
        <v>0.7362730712890625</v>
      </c>
      <c r="AB173" s="42">
        <v>0.4629880065917969</v>
      </c>
      <c r="AC173" s="42">
        <v>0.33324890136718749</v>
      </c>
      <c r="AD173" s="49">
        <f t="shared" si="35"/>
        <v>0.51547721862792972</v>
      </c>
      <c r="AE173" s="49">
        <f t="shared" si="36"/>
        <v>0.35630433177620263</v>
      </c>
    </row>
    <row r="174" spans="1:31" x14ac:dyDescent="0.2">
      <c r="A174" s="42">
        <v>0.63457211375178302</v>
      </c>
      <c r="B174" s="42">
        <f t="shared" si="26"/>
        <v>0.39604060363769533</v>
      </c>
      <c r="C174" s="42">
        <v>0.46057745361328123</v>
      </c>
      <c r="D174" s="42">
        <v>0.33150375366210938</v>
      </c>
      <c r="E174" s="48">
        <v>0.69435902404785155</v>
      </c>
      <c r="F174" s="48">
        <v>0.49636259918212894</v>
      </c>
      <c r="G174" s="48">
        <v>0.54507901977539064</v>
      </c>
      <c r="H174" s="48">
        <v>0.69520593872070313</v>
      </c>
      <c r="I174" s="48">
        <v>0.74348445617675774</v>
      </c>
      <c r="J174" s="48">
        <v>0.40984264282226557</v>
      </c>
      <c r="K174" s="48">
        <v>0.51356793273925772</v>
      </c>
      <c r="L174" s="48">
        <v>0.43967831298828125</v>
      </c>
      <c r="M174" s="43">
        <f t="shared" si="37"/>
        <v>0.3159712919999999</v>
      </c>
      <c r="N174" s="43">
        <f t="shared" si="38"/>
        <v>0.52936857599999998</v>
      </c>
      <c r="O174" s="49">
        <v>0.45138755999999991</v>
      </c>
      <c r="P174" s="49">
        <v>0.62278655999999999</v>
      </c>
      <c r="Q174" s="50">
        <f t="shared" si="27"/>
        <v>0.53708705999999995</v>
      </c>
      <c r="R174" s="48">
        <f t="shared" si="28"/>
        <v>0.62278655999999999</v>
      </c>
      <c r="S174" s="49">
        <v>0.46886958007812507</v>
      </c>
      <c r="T174" s="48">
        <f t="shared" si="29"/>
        <v>0.46057745361328123</v>
      </c>
      <c r="U174" s="48">
        <v>0</v>
      </c>
      <c r="V174" s="49">
        <f t="shared" si="30"/>
        <v>0.56050790400000006</v>
      </c>
      <c r="W174" s="49">
        <f t="shared" si="31"/>
        <v>0.49822924800000001</v>
      </c>
      <c r="X174" s="49">
        <f t="shared" si="32"/>
        <v>0.43595059199999997</v>
      </c>
      <c r="Y174" s="49">
        <f t="shared" si="33"/>
        <v>0.65392588800000018</v>
      </c>
      <c r="Z174" s="49">
        <f t="shared" si="34"/>
        <v>0.83038208000000002</v>
      </c>
      <c r="AA174" s="48">
        <v>0.73248638594777959</v>
      </c>
      <c r="AB174" s="42">
        <v>0.46057745361328123</v>
      </c>
      <c r="AC174" s="42">
        <v>0.33150375366210938</v>
      </c>
      <c r="AD174" s="49">
        <f t="shared" si="35"/>
        <v>0.5128261032104493</v>
      </c>
      <c r="AE174" s="49">
        <f t="shared" si="36"/>
        <v>0.35447184748174387</v>
      </c>
    </row>
    <row r="175" spans="1:31" x14ac:dyDescent="0.2">
      <c r="A175" s="42">
        <v>0.63130850122804982</v>
      </c>
      <c r="B175" s="42">
        <f t="shared" si="26"/>
        <v>0.39398541259765629</v>
      </c>
      <c r="C175" s="42">
        <v>0.458193115234375</v>
      </c>
      <c r="D175" s="42">
        <v>0.32977770996093753</v>
      </c>
      <c r="E175" s="48">
        <v>0.69078795104980462</v>
      </c>
      <c r="F175" s="48">
        <v>0.49380980712890626</v>
      </c>
      <c r="G175" s="48">
        <v>0.54227564636230463</v>
      </c>
      <c r="H175" s="48">
        <v>0.69163048461914067</v>
      </c>
      <c r="I175" s="48">
        <v>0.73966070007324214</v>
      </c>
      <c r="J175" s="48">
        <v>0.40773482879638667</v>
      </c>
      <c r="K175" s="48">
        <v>0.51092666015624999</v>
      </c>
      <c r="L175" s="48">
        <v>0.43741704193115233</v>
      </c>
      <c r="M175" s="43">
        <f t="shared" si="37"/>
        <v>0.31442317199999997</v>
      </c>
      <c r="N175" s="43">
        <f t="shared" si="38"/>
        <v>0.52661144800000004</v>
      </c>
      <c r="O175" s="49">
        <v>0.44917595999999999</v>
      </c>
      <c r="P175" s="49">
        <v>0.61954288000000002</v>
      </c>
      <c r="Q175" s="50">
        <f t="shared" si="27"/>
        <v>0.53435942000000003</v>
      </c>
      <c r="R175" s="48">
        <f t="shared" si="28"/>
        <v>0.61954288000000002</v>
      </c>
      <c r="S175" s="49">
        <v>0.46645815429687504</v>
      </c>
      <c r="T175" s="48">
        <f t="shared" si="29"/>
        <v>0.458193115234375</v>
      </c>
      <c r="U175" s="48">
        <v>0</v>
      </c>
      <c r="V175" s="49">
        <f t="shared" si="30"/>
        <v>0.55758859199999999</v>
      </c>
      <c r="W175" s="49">
        <f t="shared" si="31"/>
        <v>0.49563430400000003</v>
      </c>
      <c r="X175" s="49">
        <f t="shared" si="32"/>
        <v>0.433680016</v>
      </c>
      <c r="Y175" s="49">
        <f t="shared" si="33"/>
        <v>0.65052002399999997</v>
      </c>
      <c r="Z175" s="49">
        <f t="shared" si="34"/>
        <v>0.82605717333333339</v>
      </c>
      <c r="AA175" s="48">
        <v>0.72871919652035366</v>
      </c>
      <c r="AB175" s="42">
        <v>0.458193115234375</v>
      </c>
      <c r="AC175" s="42">
        <v>0.32977770996093753</v>
      </c>
      <c r="AD175" s="49">
        <f t="shared" si="35"/>
        <v>0.51018860626220708</v>
      </c>
      <c r="AE175" s="49">
        <f t="shared" si="36"/>
        <v>0.3526487764443727</v>
      </c>
    </row>
    <row r="176" spans="1:31" x14ac:dyDescent="0.2">
      <c r="A176" s="42">
        <v>0.62806167350540631</v>
      </c>
      <c r="B176" s="42">
        <f t="shared" si="26"/>
        <v>0.39195188903808592</v>
      </c>
      <c r="C176" s="42">
        <v>0.45583337402343749</v>
      </c>
      <c r="D176" s="42">
        <v>0.32807040405273435</v>
      </c>
      <c r="E176" s="48">
        <v>0.68723523132324216</v>
      </c>
      <c r="F176" s="48">
        <v>0.49127012878417964</v>
      </c>
      <c r="G176" s="48">
        <v>0.53948671874999998</v>
      </c>
      <c r="H176" s="48">
        <v>0.68807344299316409</v>
      </c>
      <c r="I176" s="48">
        <v>0.73585659973144524</v>
      </c>
      <c r="J176" s="48">
        <v>0.40563784912109374</v>
      </c>
      <c r="K176" s="48">
        <v>0.50829894531249997</v>
      </c>
      <c r="L176" s="48">
        <v>0.43516740447998048</v>
      </c>
      <c r="M176" s="43">
        <f t="shared" si="37"/>
        <v>0.31272023999999993</v>
      </c>
      <c r="N176" s="43">
        <f t="shared" si="38"/>
        <v>0.52410496800000006</v>
      </c>
      <c r="O176" s="49">
        <v>0.4467431999999999</v>
      </c>
      <c r="P176" s="49">
        <v>0.61659408000000004</v>
      </c>
      <c r="Q176" s="50">
        <f t="shared" si="27"/>
        <v>0.53166863999999991</v>
      </c>
      <c r="R176" s="48">
        <f t="shared" si="28"/>
        <v>0.61659408000000004</v>
      </c>
      <c r="S176" s="49">
        <v>0.46405913085937506</v>
      </c>
      <c r="T176" s="48">
        <f t="shared" si="29"/>
        <v>0.45583337402343749</v>
      </c>
      <c r="U176" s="48">
        <v>0</v>
      </c>
      <c r="V176" s="49">
        <f t="shared" si="30"/>
        <v>0.55493467200000002</v>
      </c>
      <c r="W176" s="49">
        <f t="shared" si="31"/>
        <v>0.49327526400000005</v>
      </c>
      <c r="X176" s="49">
        <f t="shared" si="32"/>
        <v>0.43161585600000002</v>
      </c>
      <c r="Y176" s="49">
        <f t="shared" si="33"/>
        <v>0.647423784</v>
      </c>
      <c r="Z176" s="49">
        <f t="shared" si="34"/>
        <v>0.8221254400000001</v>
      </c>
      <c r="AA176" s="48">
        <v>0.72497139378597864</v>
      </c>
      <c r="AB176" s="42">
        <v>0.45583337402343749</v>
      </c>
      <c r="AC176" s="42">
        <v>0.32807040405273435</v>
      </c>
      <c r="AD176" s="49">
        <f t="shared" si="35"/>
        <v>0.50756467437744146</v>
      </c>
      <c r="AE176" s="49">
        <f t="shared" si="36"/>
        <v>0.35083508174935557</v>
      </c>
    </row>
    <row r="177" spans="1:31" x14ac:dyDescent="0.2">
      <c r="A177" s="42">
        <v>0.62483154425938847</v>
      </c>
      <c r="B177" s="42">
        <f t="shared" si="26"/>
        <v>0.38993489074707033</v>
      </c>
      <c r="C177" s="42">
        <v>0.453489013671875</v>
      </c>
      <c r="D177" s="42">
        <v>0.32638076782226561</v>
      </c>
      <c r="E177" s="48">
        <v>0.68370074645996093</v>
      </c>
      <c r="F177" s="48">
        <v>0.48874353454589842</v>
      </c>
      <c r="G177" s="48">
        <v>0.53671211853027345</v>
      </c>
      <c r="H177" s="48">
        <v>0.68453469543457024</v>
      </c>
      <c r="I177" s="48">
        <v>0.73207209594726563</v>
      </c>
      <c r="J177" s="48">
        <v>0.40355164459228515</v>
      </c>
      <c r="K177" s="48">
        <v>0.50568472900390615</v>
      </c>
      <c r="L177" s="48">
        <v>0.43292934143066403</v>
      </c>
      <c r="M177" s="43">
        <f t="shared" si="37"/>
        <v>0.31117211999999994</v>
      </c>
      <c r="N177" s="43">
        <f t="shared" si="38"/>
        <v>0.5213478399999999</v>
      </c>
      <c r="O177" s="49">
        <v>0.44453159999999992</v>
      </c>
      <c r="P177" s="49">
        <v>0.61335039999999985</v>
      </c>
      <c r="Q177" s="50">
        <f t="shared" si="27"/>
        <v>0.52894099999999988</v>
      </c>
      <c r="R177" s="48">
        <f t="shared" si="28"/>
        <v>0.61335039999999985</v>
      </c>
      <c r="S177" s="49">
        <v>0.46167246093750003</v>
      </c>
      <c r="T177" s="48">
        <f t="shared" si="29"/>
        <v>0.453489013671875</v>
      </c>
      <c r="U177" s="48">
        <v>0</v>
      </c>
      <c r="V177" s="49">
        <f t="shared" si="30"/>
        <v>0.55201535999999984</v>
      </c>
      <c r="W177" s="49">
        <f t="shared" si="31"/>
        <v>0.49068031999999989</v>
      </c>
      <c r="X177" s="49">
        <f t="shared" si="32"/>
        <v>0.42934527999999988</v>
      </c>
      <c r="Y177" s="49">
        <f t="shared" si="33"/>
        <v>0.64401791999999991</v>
      </c>
      <c r="Z177" s="49">
        <f t="shared" si="34"/>
        <v>0.81780053333333302</v>
      </c>
      <c r="AA177" s="48">
        <v>0.72124286852384867</v>
      </c>
      <c r="AB177" s="42">
        <v>0.453489013671875</v>
      </c>
      <c r="AC177" s="42">
        <v>0.32638076782226561</v>
      </c>
      <c r="AD177" s="49">
        <f t="shared" si="35"/>
        <v>0.50495425415039064</v>
      </c>
      <c r="AE177" s="49">
        <f t="shared" si="36"/>
        <v>0.3490307264819586</v>
      </c>
    </row>
    <row r="178" spans="1:31" x14ac:dyDescent="0.2">
      <c r="A178" s="42">
        <v>0.6216180276095401</v>
      </c>
      <c r="B178" s="42">
        <f t="shared" si="26"/>
        <v>0.38792944335937501</v>
      </c>
      <c r="C178" s="42">
        <v>0.45115670776367189</v>
      </c>
      <c r="D178" s="42">
        <v>0.32470217895507814</v>
      </c>
      <c r="E178" s="48">
        <v>0.68018443725585942</v>
      </c>
      <c r="F178" s="48">
        <v>0.4862299060058593</v>
      </c>
      <c r="G178" s="48">
        <v>0.53395178649902342</v>
      </c>
      <c r="H178" s="48">
        <v>0.68101412353515622</v>
      </c>
      <c r="I178" s="48">
        <v>0.72830701110839835</v>
      </c>
      <c r="J178" s="48">
        <v>0.40147618560791015</v>
      </c>
      <c r="K178" s="48">
        <v>0.50308401123046864</v>
      </c>
      <c r="L178" s="48">
        <v>0.43070279357910157</v>
      </c>
      <c r="M178" s="43">
        <f t="shared" si="37"/>
        <v>0.30977881199999996</v>
      </c>
      <c r="N178" s="43">
        <f t="shared" si="38"/>
        <v>0.51884136000000003</v>
      </c>
      <c r="O178" s="49">
        <v>0.44254115999999999</v>
      </c>
      <c r="P178" s="49">
        <v>0.61040159999999999</v>
      </c>
      <c r="Q178" s="50">
        <f t="shared" si="27"/>
        <v>0.52647138000000004</v>
      </c>
      <c r="R178" s="48">
        <f t="shared" si="28"/>
        <v>0.61040159999999999</v>
      </c>
      <c r="S178" s="49">
        <v>0.45929809570312496</v>
      </c>
      <c r="T178" s="48">
        <f t="shared" si="29"/>
        <v>0.45115670776367189</v>
      </c>
      <c r="U178" s="48">
        <v>0</v>
      </c>
      <c r="V178" s="49">
        <f t="shared" si="30"/>
        <v>0.54936143999999998</v>
      </c>
      <c r="W178" s="49">
        <f t="shared" si="31"/>
        <v>0.48832128000000002</v>
      </c>
      <c r="X178" s="49">
        <f t="shared" si="32"/>
        <v>0.42728111999999996</v>
      </c>
      <c r="Y178" s="49">
        <f t="shared" si="33"/>
        <v>0.64092167999999994</v>
      </c>
      <c r="Z178" s="49">
        <f t="shared" si="34"/>
        <v>0.81386879999999995</v>
      </c>
      <c r="AA178" s="48">
        <v>0.71753351151315792</v>
      </c>
      <c r="AB178" s="42">
        <v>0.45115670776367189</v>
      </c>
      <c r="AC178" s="42">
        <v>0.32470217895507814</v>
      </c>
      <c r="AD178" s="49">
        <f t="shared" si="35"/>
        <v>0.5023572921752929</v>
      </c>
      <c r="AE178" s="49">
        <f t="shared" si="36"/>
        <v>0.34723567372744829</v>
      </c>
    </row>
    <row r="179" spans="1:31" x14ac:dyDescent="0.2">
      <c r="A179" s="42">
        <v>0.61842103811702687</v>
      </c>
      <c r="B179" s="42">
        <f t="shared" si="26"/>
        <v>0.38593431091308594</v>
      </c>
      <c r="C179" s="42">
        <v>0.44883639526367186</v>
      </c>
      <c r="D179" s="42">
        <v>0.32303222656250002</v>
      </c>
      <c r="E179" s="48">
        <v>0.6766862445068359</v>
      </c>
      <c r="F179" s="48">
        <v>0.48372921356201171</v>
      </c>
      <c r="G179" s="48">
        <v>0.53120566345214848</v>
      </c>
      <c r="H179" s="48">
        <v>0.67751166809082031</v>
      </c>
      <c r="I179" s="48">
        <v>0.72456134521484372</v>
      </c>
      <c r="J179" s="48">
        <v>0.39941138336181636</v>
      </c>
      <c r="K179" s="48">
        <v>0.5004966143798828</v>
      </c>
      <c r="L179" s="48">
        <v>0.42848767211914063</v>
      </c>
      <c r="M179" s="43">
        <f t="shared" si="37"/>
        <v>0.30823069199999997</v>
      </c>
      <c r="N179" s="43">
        <f t="shared" si="38"/>
        <v>0.51633488000000005</v>
      </c>
      <c r="O179" s="49">
        <v>0.44032956000000001</v>
      </c>
      <c r="P179" s="49">
        <v>0.60745280000000001</v>
      </c>
      <c r="Q179" s="50">
        <f t="shared" si="27"/>
        <v>0.52389118000000001</v>
      </c>
      <c r="R179" s="48">
        <f t="shared" si="28"/>
        <v>0.60745280000000001</v>
      </c>
      <c r="S179" s="49">
        <v>0.45693593750000006</v>
      </c>
      <c r="T179" s="48">
        <f t="shared" si="29"/>
        <v>0.44883639526367186</v>
      </c>
      <c r="U179" s="48">
        <v>0</v>
      </c>
      <c r="V179" s="49">
        <f t="shared" si="30"/>
        <v>0.54670752</v>
      </c>
      <c r="W179" s="49">
        <f t="shared" si="31"/>
        <v>0.48596224000000005</v>
      </c>
      <c r="X179" s="49">
        <f t="shared" si="32"/>
        <v>0.42521695999999998</v>
      </c>
      <c r="Y179" s="49">
        <f t="shared" si="33"/>
        <v>0.63782544000000008</v>
      </c>
      <c r="Z179" s="49">
        <f t="shared" si="34"/>
        <v>0.80993706666666665</v>
      </c>
      <c r="AA179" s="48">
        <v>0.71384321353310032</v>
      </c>
      <c r="AB179" s="42">
        <v>0.44883639526367186</v>
      </c>
      <c r="AC179" s="42">
        <v>0.32303222656250002</v>
      </c>
      <c r="AD179" s="49">
        <f t="shared" si="35"/>
        <v>0.49977368164062508</v>
      </c>
      <c r="AE179" s="49">
        <f t="shared" si="36"/>
        <v>0.34544984965635728</v>
      </c>
    </row>
    <row r="180" spans="1:31" x14ac:dyDescent="0.2">
      <c r="A180" s="42">
        <v>0.61524049078248211</v>
      </c>
      <c r="B180" s="42">
        <f t="shared" si="26"/>
        <v>0.38394944763183592</v>
      </c>
      <c r="C180" s="42">
        <v>0.44652801513671875</v>
      </c>
      <c r="D180" s="42">
        <v>0.32137088012695314</v>
      </c>
      <c r="E180" s="48">
        <v>0.67320604980468746</v>
      </c>
      <c r="F180" s="48">
        <v>0.4812413980102539</v>
      </c>
      <c r="G180" s="48">
        <v>0.5284736901855468</v>
      </c>
      <c r="H180" s="48">
        <v>0.67402721069335936</v>
      </c>
      <c r="I180" s="48">
        <v>0.72083492065429688</v>
      </c>
      <c r="J180" s="48">
        <v>0.39735720825195309</v>
      </c>
      <c r="K180" s="48">
        <v>0.49792253845214846</v>
      </c>
      <c r="L180" s="48">
        <v>0.42628394744873044</v>
      </c>
      <c r="M180" s="43">
        <f t="shared" si="37"/>
        <v>0.30668257199999999</v>
      </c>
      <c r="N180" s="43">
        <f t="shared" si="38"/>
        <v>0.51382839999999996</v>
      </c>
      <c r="O180" s="49">
        <v>0.43811796000000003</v>
      </c>
      <c r="P180" s="49">
        <v>0.60450399999999993</v>
      </c>
      <c r="Q180" s="50">
        <f t="shared" si="27"/>
        <v>0.52131097999999998</v>
      </c>
      <c r="R180" s="48">
        <f t="shared" si="28"/>
        <v>0.60450399999999993</v>
      </c>
      <c r="S180" s="49">
        <v>0.45458588867187499</v>
      </c>
      <c r="T180" s="48">
        <f t="shared" si="29"/>
        <v>0.44652801513671875</v>
      </c>
      <c r="U180" s="48">
        <v>0</v>
      </c>
      <c r="V180" s="49">
        <f t="shared" si="30"/>
        <v>0.54405359999999992</v>
      </c>
      <c r="W180" s="49">
        <f t="shared" si="31"/>
        <v>0.48360319999999996</v>
      </c>
      <c r="X180" s="49">
        <f t="shared" si="32"/>
        <v>0.42315279999999994</v>
      </c>
      <c r="Y180" s="49">
        <f t="shared" si="33"/>
        <v>0.63472919999999988</v>
      </c>
      <c r="Z180" s="49">
        <f t="shared" si="34"/>
        <v>0.80600533333333324</v>
      </c>
      <c r="AA180" s="48">
        <v>0.710171919973273</v>
      </c>
      <c r="AB180" s="42">
        <v>0.44652801513671875</v>
      </c>
      <c r="AC180" s="42">
        <v>0.32137088012695314</v>
      </c>
      <c r="AD180" s="49">
        <f t="shared" si="35"/>
        <v>0.49720331573486326</v>
      </c>
      <c r="AE180" s="49">
        <f t="shared" si="36"/>
        <v>0.34367318043921807</v>
      </c>
    </row>
    <row r="181" spans="1:31" x14ac:dyDescent="0.2">
      <c r="A181" s="42">
        <v>0.61207630104379496</v>
      </c>
      <c r="B181" s="42">
        <f t="shared" si="26"/>
        <v>0.38197479248046873</v>
      </c>
      <c r="C181" s="42">
        <v>0.44423150634765624</v>
      </c>
      <c r="D181" s="42">
        <v>0.31971807861328128</v>
      </c>
      <c r="E181" s="48">
        <v>0.66974373474121096</v>
      </c>
      <c r="F181" s="48">
        <v>0.47876637054443355</v>
      </c>
      <c r="G181" s="48">
        <v>0.52575574829101568</v>
      </c>
      <c r="H181" s="48">
        <v>0.67056069213867187</v>
      </c>
      <c r="I181" s="48">
        <v>0.71712767822265622</v>
      </c>
      <c r="J181" s="48">
        <v>0.3953136010742187</v>
      </c>
      <c r="K181" s="48">
        <v>0.49536172424316405</v>
      </c>
      <c r="L181" s="48">
        <v>0.42409156036376949</v>
      </c>
      <c r="M181" s="43">
        <f t="shared" si="37"/>
        <v>0.30513445199999994</v>
      </c>
      <c r="N181" s="43">
        <f t="shared" si="38"/>
        <v>0.51132191999999999</v>
      </c>
      <c r="O181" s="49">
        <v>0.43590635999999994</v>
      </c>
      <c r="P181" s="49">
        <v>0.60155519999999996</v>
      </c>
      <c r="Q181" s="50">
        <f t="shared" si="27"/>
        <v>0.51873077999999995</v>
      </c>
      <c r="R181" s="48">
        <f t="shared" si="28"/>
        <v>0.60155519999999996</v>
      </c>
      <c r="S181" s="49">
        <v>0.45224794921875006</v>
      </c>
      <c r="T181" s="48">
        <f t="shared" si="29"/>
        <v>0.44423150634765624</v>
      </c>
      <c r="U181" s="48">
        <v>0</v>
      </c>
      <c r="V181" s="49">
        <f t="shared" si="30"/>
        <v>0.54139967999999994</v>
      </c>
      <c r="W181" s="49">
        <f t="shared" si="31"/>
        <v>0.48124415999999998</v>
      </c>
      <c r="X181" s="49">
        <f t="shared" si="32"/>
        <v>0.42108863999999996</v>
      </c>
      <c r="Y181" s="49">
        <f t="shared" si="33"/>
        <v>0.63163296000000002</v>
      </c>
      <c r="Z181" s="49">
        <f t="shared" si="34"/>
        <v>0.80207359999999994</v>
      </c>
      <c r="AA181" s="48">
        <v>0.70651952161287002</v>
      </c>
      <c r="AB181" s="42">
        <v>0.44423150634765624</v>
      </c>
      <c r="AC181" s="42">
        <v>0.31971807861328128</v>
      </c>
      <c r="AD181" s="49">
        <f t="shared" si="35"/>
        <v>0.49464619445800789</v>
      </c>
      <c r="AE181" s="49">
        <f t="shared" si="36"/>
        <v>0.34190566607603079</v>
      </c>
    </row>
    <row r="182" spans="1:31" x14ac:dyDescent="0.2">
      <c r="A182" s="42">
        <v>0.60892838477343325</v>
      </c>
      <c r="B182" s="42">
        <f t="shared" si="26"/>
        <v>0.38001028442382812</v>
      </c>
      <c r="C182" s="42">
        <v>0.44194680786132812</v>
      </c>
      <c r="D182" s="42">
        <v>0.31807376098632811</v>
      </c>
      <c r="E182" s="48">
        <v>0.66629924011230468</v>
      </c>
      <c r="F182" s="48">
        <v>0.47630407196044922</v>
      </c>
      <c r="G182" s="48">
        <v>0.52305177856445306</v>
      </c>
      <c r="H182" s="48">
        <v>0.6671119940185547</v>
      </c>
      <c r="I182" s="48">
        <v>0.7134394995117187</v>
      </c>
      <c r="J182" s="48">
        <v>0.3932805026245117</v>
      </c>
      <c r="K182" s="48">
        <v>0.49281408294677737</v>
      </c>
      <c r="L182" s="48">
        <v>0.42191045166015628</v>
      </c>
      <c r="M182" s="43">
        <f t="shared" si="37"/>
        <v>0.30358633199999996</v>
      </c>
      <c r="N182" s="43">
        <f t="shared" si="38"/>
        <v>0.50856479199999993</v>
      </c>
      <c r="O182" s="49">
        <v>0.43369475999999996</v>
      </c>
      <c r="P182" s="49">
        <v>0.59831151999999987</v>
      </c>
      <c r="Q182" s="50">
        <f t="shared" si="27"/>
        <v>0.51600313999999992</v>
      </c>
      <c r="R182" s="48">
        <f t="shared" si="28"/>
        <v>0.59831151999999987</v>
      </c>
      <c r="S182" s="49">
        <v>0.44992202148437505</v>
      </c>
      <c r="T182" s="48">
        <f t="shared" si="29"/>
        <v>0.44194680786132812</v>
      </c>
      <c r="U182" s="48">
        <v>0</v>
      </c>
      <c r="V182" s="49">
        <f t="shared" si="30"/>
        <v>0.53848036799999988</v>
      </c>
      <c r="W182" s="49">
        <f t="shared" si="31"/>
        <v>0.47864921599999993</v>
      </c>
      <c r="X182" s="49">
        <f t="shared" si="32"/>
        <v>0.41881806399999988</v>
      </c>
      <c r="Y182" s="49">
        <f t="shared" si="33"/>
        <v>0.62822709599999982</v>
      </c>
      <c r="Z182" s="49">
        <f t="shared" si="34"/>
        <v>0.79774869333333309</v>
      </c>
      <c r="AA182" s="48">
        <v>0.70288590923108552</v>
      </c>
      <c r="AB182" s="42">
        <v>0.44194680786132812</v>
      </c>
      <c r="AC182" s="42">
        <v>0.31807376098632811</v>
      </c>
      <c r="AD182" s="49">
        <f t="shared" si="35"/>
        <v>0.49210221099853518</v>
      </c>
      <c r="AE182" s="49">
        <f t="shared" si="36"/>
        <v>0.34014723273732805</v>
      </c>
    </row>
    <row r="183" spans="1:31" x14ac:dyDescent="0.2">
      <c r="A183" s="42">
        <v>0.60579665827687135</v>
      </c>
      <c r="B183" s="42">
        <f t="shared" si="26"/>
        <v>0.37805587768554688</v>
      </c>
      <c r="C183" s="42">
        <v>0.43967385864257813</v>
      </c>
      <c r="D183" s="42">
        <v>0.31643789672851563</v>
      </c>
      <c r="E183" s="48">
        <v>0.66287244750976559</v>
      </c>
      <c r="F183" s="48">
        <v>0.47385444305419916</v>
      </c>
      <c r="G183" s="48">
        <v>0.52036172180175777</v>
      </c>
      <c r="H183" s="48">
        <v>0.66368105712890624</v>
      </c>
      <c r="I183" s="48">
        <v>0.7097702661132812</v>
      </c>
      <c r="J183" s="48">
        <v>0.39125785369873045</v>
      </c>
      <c r="K183" s="48">
        <v>0.49027952575683587</v>
      </c>
      <c r="L183" s="48">
        <v>0.41974056213378902</v>
      </c>
      <c r="M183" s="43">
        <f t="shared" si="37"/>
        <v>0.30203821200000003</v>
      </c>
      <c r="N183" s="43">
        <f t="shared" si="38"/>
        <v>0.50605831199999995</v>
      </c>
      <c r="O183" s="49">
        <v>0.43148316000000009</v>
      </c>
      <c r="P183" s="49">
        <v>0.59536272000000001</v>
      </c>
      <c r="Q183" s="50">
        <f t="shared" si="27"/>
        <v>0.51342294000000011</v>
      </c>
      <c r="R183" s="48">
        <f t="shared" si="28"/>
        <v>0.59536272000000001</v>
      </c>
      <c r="S183" s="49">
        <v>0.44760805664062508</v>
      </c>
      <c r="T183" s="48">
        <f t="shared" si="29"/>
        <v>0.43967385864257813</v>
      </c>
      <c r="U183" s="48">
        <v>0</v>
      </c>
      <c r="V183" s="49">
        <f t="shared" si="30"/>
        <v>0.53582644800000001</v>
      </c>
      <c r="W183" s="49">
        <f t="shared" si="31"/>
        <v>0.47629017600000001</v>
      </c>
      <c r="X183" s="49">
        <f t="shared" si="32"/>
        <v>0.41675390400000001</v>
      </c>
      <c r="Y183" s="49">
        <f t="shared" si="33"/>
        <v>0.62513085599999996</v>
      </c>
      <c r="Z183" s="49">
        <f t="shared" si="34"/>
        <v>0.79381696000000002</v>
      </c>
      <c r="AA183" s="48">
        <v>0.69927097360711343</v>
      </c>
      <c r="AB183" s="42">
        <v>0.43967385864257813</v>
      </c>
      <c r="AC183" s="42">
        <v>0.31643789672851563</v>
      </c>
      <c r="AD183" s="49">
        <f t="shared" si="35"/>
        <v>0.48957131195068371</v>
      </c>
      <c r="AE183" s="49">
        <f t="shared" si="36"/>
        <v>0.33839784350837621</v>
      </c>
    </row>
    <row r="184" spans="1:31" x14ac:dyDescent="0.2">
      <c r="A184" s="42">
        <v>0.60268103828991293</v>
      </c>
      <c r="B184" s="42">
        <f t="shared" si="26"/>
        <v>0.37611152648925783</v>
      </c>
      <c r="C184" s="42">
        <v>0.43741259765625001</v>
      </c>
      <c r="D184" s="42">
        <v>0.31481045532226565</v>
      </c>
      <c r="E184" s="48">
        <v>0.65946329772949219</v>
      </c>
      <c r="F184" s="48">
        <v>0.47141739501953123</v>
      </c>
      <c r="G184" s="48">
        <v>0.51768551879882818</v>
      </c>
      <c r="H184" s="48">
        <v>0.66026776306152335</v>
      </c>
      <c r="I184" s="48">
        <v>0.70611991882324221</v>
      </c>
      <c r="J184" s="48">
        <v>0.38924559509277346</v>
      </c>
      <c r="K184" s="48">
        <v>0.48775802307128902</v>
      </c>
      <c r="L184" s="48">
        <v>0.41758183258056641</v>
      </c>
      <c r="M184" s="43">
        <f t="shared" si="37"/>
        <v>0.30049009199999988</v>
      </c>
      <c r="N184" s="43">
        <f t="shared" si="38"/>
        <v>0.50355183199999998</v>
      </c>
      <c r="O184" s="49">
        <v>0.42927155999999989</v>
      </c>
      <c r="P184" s="49">
        <v>0.59241391999999993</v>
      </c>
      <c r="Q184" s="50">
        <f t="shared" si="27"/>
        <v>0.51084273999999996</v>
      </c>
      <c r="R184" s="48">
        <f t="shared" si="28"/>
        <v>0.59241391999999993</v>
      </c>
      <c r="S184" s="49">
        <v>0.44530600585937502</v>
      </c>
      <c r="T184" s="48">
        <f t="shared" si="29"/>
        <v>0.43741259765625001</v>
      </c>
      <c r="U184" s="48">
        <v>0</v>
      </c>
      <c r="V184" s="49">
        <f t="shared" si="30"/>
        <v>0.53317252799999992</v>
      </c>
      <c r="W184" s="49">
        <f t="shared" si="31"/>
        <v>0.47393113599999998</v>
      </c>
      <c r="X184" s="49">
        <f t="shared" si="32"/>
        <v>0.41468974399999992</v>
      </c>
      <c r="Y184" s="49">
        <f t="shared" si="33"/>
        <v>0.62203461599999987</v>
      </c>
      <c r="Z184" s="49">
        <f t="shared" si="34"/>
        <v>0.78988522666666661</v>
      </c>
      <c r="AA184" s="48">
        <v>0.69567460552014804</v>
      </c>
      <c r="AB184" s="42">
        <v>0.43741259765625001</v>
      </c>
      <c r="AC184" s="42">
        <v>0.31481045532226565</v>
      </c>
      <c r="AD184" s="49">
        <f t="shared" si="35"/>
        <v>0.48705344390869143</v>
      </c>
      <c r="AE184" s="49">
        <f t="shared" si="36"/>
        <v>0.33665746147444142</v>
      </c>
    </row>
    <row r="185" spans="1:31" x14ac:dyDescent="0.2">
      <c r="A185" s="42">
        <v>0.59958144197647922</v>
      </c>
      <c r="B185" s="42">
        <f t="shared" si="26"/>
        <v>0.3741771697998047</v>
      </c>
      <c r="C185" s="42">
        <v>0.4351629638671875</v>
      </c>
      <c r="D185" s="42">
        <v>0.31319137573242189</v>
      </c>
      <c r="E185" s="48">
        <v>0.65607167236328123</v>
      </c>
      <c r="F185" s="48">
        <v>0.4689928982543945</v>
      </c>
      <c r="G185" s="48">
        <v>0.51502305114746094</v>
      </c>
      <c r="H185" s="48">
        <v>0.65687199340820313</v>
      </c>
      <c r="I185" s="48">
        <v>0.70248833923339837</v>
      </c>
      <c r="J185" s="48">
        <v>0.38724369720458984</v>
      </c>
      <c r="K185" s="48">
        <v>0.48524948608398438</v>
      </c>
      <c r="L185" s="48">
        <v>0.41543420379638674</v>
      </c>
      <c r="M185" s="43">
        <f t="shared" si="37"/>
        <v>0.29909678399999995</v>
      </c>
      <c r="N185" s="43">
        <f t="shared" si="38"/>
        <v>0.50104535199999989</v>
      </c>
      <c r="O185" s="49">
        <v>0.42728111999999996</v>
      </c>
      <c r="P185" s="49">
        <v>0.58946511999999984</v>
      </c>
      <c r="Q185" s="50">
        <f t="shared" si="27"/>
        <v>0.5083731199999999</v>
      </c>
      <c r="R185" s="48">
        <f t="shared" si="28"/>
        <v>0.58946511999999984</v>
      </c>
      <c r="S185" s="49">
        <v>0.44301577148437499</v>
      </c>
      <c r="T185" s="48">
        <f t="shared" si="29"/>
        <v>0.4351629638671875</v>
      </c>
      <c r="U185" s="48">
        <v>0</v>
      </c>
      <c r="V185" s="49">
        <f t="shared" si="30"/>
        <v>0.53051860799999984</v>
      </c>
      <c r="W185" s="49">
        <f t="shared" si="31"/>
        <v>0.47157209599999989</v>
      </c>
      <c r="X185" s="49">
        <f t="shared" si="32"/>
        <v>0.41262558399999988</v>
      </c>
      <c r="Y185" s="49">
        <f t="shared" si="33"/>
        <v>0.61893837599999979</v>
      </c>
      <c r="Z185" s="49">
        <f t="shared" si="34"/>
        <v>0.78595349333333309</v>
      </c>
      <c r="AA185" s="48">
        <v>0.69209675035978624</v>
      </c>
      <c r="AB185" s="42">
        <v>0.4351629638671875</v>
      </c>
      <c r="AC185" s="42">
        <v>0.31319137573242189</v>
      </c>
      <c r="AD185" s="49">
        <f t="shared" si="35"/>
        <v>0.48454850006103511</v>
      </c>
      <c r="AE185" s="49">
        <f t="shared" si="36"/>
        <v>0.33492601280605655</v>
      </c>
    </row>
    <row r="186" spans="1:31" x14ac:dyDescent="0.2">
      <c r="A186" s="42">
        <v>0.59649778692668765</v>
      </c>
      <c r="B186" s="42">
        <f t="shared" si="26"/>
        <v>0.37225277709960936</v>
      </c>
      <c r="C186" s="42">
        <v>0.43292492675781252</v>
      </c>
      <c r="D186" s="42">
        <v>0.31158062744140624</v>
      </c>
      <c r="E186" s="48">
        <v>0.65269751220703121</v>
      </c>
      <c r="F186" s="48">
        <v>0.4665808639526367</v>
      </c>
      <c r="G186" s="48">
        <v>0.51237425964355465</v>
      </c>
      <c r="H186" s="48">
        <v>0.65349368896484372</v>
      </c>
      <c r="I186" s="48">
        <v>0.69887540893554689</v>
      </c>
      <c r="J186" s="48">
        <v>0.3852521008300781</v>
      </c>
      <c r="K186" s="48">
        <v>0.48275385559082029</v>
      </c>
      <c r="L186" s="48">
        <v>0.41329761657714847</v>
      </c>
      <c r="M186" s="43">
        <f t="shared" si="37"/>
        <v>0.29754866399999996</v>
      </c>
      <c r="N186" s="43">
        <f t="shared" si="38"/>
        <v>0.49853887199999997</v>
      </c>
      <c r="O186" s="49">
        <v>0.42506951999999998</v>
      </c>
      <c r="P186" s="49">
        <v>0.58651631999999998</v>
      </c>
      <c r="Q186" s="50">
        <f t="shared" si="27"/>
        <v>0.50579291999999998</v>
      </c>
      <c r="R186" s="48">
        <f t="shared" si="28"/>
        <v>0.58651631999999998</v>
      </c>
      <c r="S186" s="49">
        <v>0.44073735351562499</v>
      </c>
      <c r="T186" s="48">
        <f t="shared" si="29"/>
        <v>0.43292492675781252</v>
      </c>
      <c r="U186" s="48">
        <v>0</v>
      </c>
      <c r="V186" s="49">
        <f t="shared" si="30"/>
        <v>0.52786468799999997</v>
      </c>
      <c r="W186" s="49">
        <f t="shared" si="31"/>
        <v>0.46921305600000002</v>
      </c>
      <c r="X186" s="49">
        <f t="shared" si="32"/>
        <v>0.41056142399999995</v>
      </c>
      <c r="Y186" s="49">
        <f t="shared" si="33"/>
        <v>0.61584213599999993</v>
      </c>
      <c r="Z186" s="49">
        <f t="shared" si="34"/>
        <v>0.78202176000000001</v>
      </c>
      <c r="AA186" s="48">
        <v>0.68853729890522208</v>
      </c>
      <c r="AB186" s="42">
        <v>0.43292492675781252</v>
      </c>
      <c r="AC186" s="42">
        <v>0.31158062744140624</v>
      </c>
      <c r="AD186" s="49">
        <f t="shared" si="35"/>
        <v>0.48205648040771482</v>
      </c>
      <c r="AE186" s="49">
        <f t="shared" si="36"/>
        <v>0.33320349750322148</v>
      </c>
    </row>
    <row r="187" spans="1:31" x14ac:dyDescent="0.2">
      <c r="A187" s="42">
        <v>0.59342999115434936</v>
      </c>
      <c r="B187" s="42">
        <f t="shared" si="26"/>
        <v>0.37033827209472658</v>
      </c>
      <c r="C187" s="42">
        <v>0.43069839477539063</v>
      </c>
      <c r="D187" s="42">
        <v>0.30997814941406249</v>
      </c>
      <c r="E187" s="48">
        <v>0.64934069885253909</v>
      </c>
      <c r="F187" s="48">
        <v>0.46418123291015623</v>
      </c>
      <c r="G187" s="48">
        <v>0.5097390850830078</v>
      </c>
      <c r="H187" s="48">
        <v>0.65013279052734374</v>
      </c>
      <c r="I187" s="48">
        <v>0.69528106872558593</v>
      </c>
      <c r="J187" s="48">
        <v>0.38327074676513673</v>
      </c>
      <c r="K187" s="48">
        <v>0.48027104278564453</v>
      </c>
      <c r="L187" s="48">
        <v>0.41117201171875001</v>
      </c>
      <c r="M187" s="43">
        <f t="shared" si="37"/>
        <v>0.29600054400000003</v>
      </c>
      <c r="N187" s="43">
        <f t="shared" si="38"/>
        <v>0.49603239199999999</v>
      </c>
      <c r="O187" s="49">
        <v>0.42285792000000005</v>
      </c>
      <c r="P187" s="49">
        <v>0.58356752000000001</v>
      </c>
      <c r="Q187" s="50">
        <f t="shared" si="27"/>
        <v>0.50321272000000006</v>
      </c>
      <c r="R187" s="48">
        <f t="shared" si="28"/>
        <v>0.58356752000000001</v>
      </c>
      <c r="S187" s="49">
        <v>0.43847065429687504</v>
      </c>
      <c r="T187" s="48">
        <f t="shared" si="29"/>
        <v>0.43069839477539063</v>
      </c>
      <c r="U187" s="48">
        <v>0</v>
      </c>
      <c r="V187" s="49">
        <f t="shared" si="30"/>
        <v>0.52521076799999999</v>
      </c>
      <c r="W187" s="49">
        <f t="shared" si="31"/>
        <v>0.46685401600000004</v>
      </c>
      <c r="X187" s="49">
        <f t="shared" si="32"/>
        <v>0.40849726399999997</v>
      </c>
      <c r="Y187" s="49">
        <f t="shared" si="33"/>
        <v>0.61274589599999996</v>
      </c>
      <c r="Z187" s="49">
        <f t="shared" si="34"/>
        <v>0.7780900266666666</v>
      </c>
      <c r="AA187" s="48">
        <v>0.68499614193564962</v>
      </c>
      <c r="AB187" s="42">
        <v>0.43069839477539063</v>
      </c>
      <c r="AC187" s="42">
        <v>0.30997814941406249</v>
      </c>
      <c r="AD187" s="49">
        <f t="shared" si="35"/>
        <v>0.47957727813720707</v>
      </c>
      <c r="AE187" s="49">
        <f t="shared" si="36"/>
        <v>0.33148984173646895</v>
      </c>
    </row>
    <row r="188" spans="1:31" x14ac:dyDescent="0.2">
      <c r="A188" s="42">
        <v>0.59037797309504825</v>
      </c>
      <c r="B188" s="42">
        <f t="shared" si="26"/>
        <v>0.36843362426757809</v>
      </c>
      <c r="C188" s="42">
        <v>0.4284833068847656</v>
      </c>
      <c r="D188" s="42">
        <v>0.30838394165039063</v>
      </c>
      <c r="E188" s="48">
        <v>0.64600111389160153</v>
      </c>
      <c r="F188" s="48">
        <v>0.46179394592285156</v>
      </c>
      <c r="G188" s="48">
        <v>0.50711746826171877</v>
      </c>
      <c r="H188" s="48">
        <v>0.64678912048339843</v>
      </c>
      <c r="I188" s="48">
        <v>0.69170520019531245</v>
      </c>
      <c r="J188" s="48">
        <v>0.38129957580566404</v>
      </c>
      <c r="K188" s="48">
        <v>0.47780098846435548</v>
      </c>
      <c r="L188" s="48">
        <v>0.40905735961914064</v>
      </c>
      <c r="M188" s="43">
        <f t="shared" si="37"/>
        <v>0.29460723599999994</v>
      </c>
      <c r="N188" s="43">
        <f t="shared" si="38"/>
        <v>0.49352591200000001</v>
      </c>
      <c r="O188" s="49">
        <v>0.42086747999999996</v>
      </c>
      <c r="P188" s="49">
        <v>0.58061872000000003</v>
      </c>
      <c r="Q188" s="50">
        <f t="shared" si="27"/>
        <v>0.5007431</v>
      </c>
      <c r="R188" s="48">
        <f t="shared" si="28"/>
        <v>0.58061872000000003</v>
      </c>
      <c r="S188" s="49">
        <v>0.43621557617187501</v>
      </c>
      <c r="T188" s="48">
        <f t="shared" si="29"/>
        <v>0.4284833068847656</v>
      </c>
      <c r="U188" s="48">
        <v>0</v>
      </c>
      <c r="V188" s="49">
        <f t="shared" si="30"/>
        <v>0.52255684800000002</v>
      </c>
      <c r="W188" s="49">
        <f t="shared" si="31"/>
        <v>0.46449497600000006</v>
      </c>
      <c r="X188" s="49">
        <f t="shared" si="32"/>
        <v>0.40643310399999999</v>
      </c>
      <c r="Y188" s="49">
        <f t="shared" si="33"/>
        <v>0.6096496560000001</v>
      </c>
      <c r="Z188" s="49">
        <f t="shared" si="34"/>
        <v>0.77415829333333341</v>
      </c>
      <c r="AA188" s="48">
        <v>0.68147322484066597</v>
      </c>
      <c r="AB188" s="42">
        <v>0.4284833068847656</v>
      </c>
      <c r="AC188" s="42">
        <v>0.30838394165039063</v>
      </c>
      <c r="AD188" s="49">
        <f t="shared" si="35"/>
        <v>0.47711078643798827</v>
      </c>
      <c r="AE188" s="49">
        <f t="shared" si="36"/>
        <v>0.32978497167633147</v>
      </c>
    </row>
    <row r="189" spans="1:31" x14ac:dyDescent="0.2">
      <c r="A189" s="42">
        <v>0.58734165160381235</v>
      </c>
      <c r="B189" s="42">
        <f t="shared" si="26"/>
        <v>0.36653875732421876</v>
      </c>
      <c r="C189" s="42">
        <v>0.42627960205078125</v>
      </c>
      <c r="D189" s="42">
        <v>0.30679791259765626</v>
      </c>
      <c r="E189" s="48">
        <v>0.64267869812011724</v>
      </c>
      <c r="F189" s="48">
        <v>0.45941894378662107</v>
      </c>
      <c r="G189" s="48">
        <v>0.50450934997558594</v>
      </c>
      <c r="H189" s="48">
        <v>0.6434626788330079</v>
      </c>
      <c r="I189" s="48">
        <v>0.68814774414062496</v>
      </c>
      <c r="J189" s="48">
        <v>0.37933855834960933</v>
      </c>
      <c r="K189" s="48">
        <v>0.47534366302490233</v>
      </c>
      <c r="L189" s="48">
        <v>0.40695357147216793</v>
      </c>
      <c r="M189" s="43">
        <f t="shared" si="37"/>
        <v>0.29305911599999995</v>
      </c>
      <c r="N189" s="43">
        <f t="shared" si="38"/>
        <v>0.49101943199999992</v>
      </c>
      <c r="O189" s="49">
        <v>0.41865587999999998</v>
      </c>
      <c r="P189" s="49">
        <v>0.57766991999999995</v>
      </c>
      <c r="Q189" s="50">
        <f t="shared" si="27"/>
        <v>0.49816289999999996</v>
      </c>
      <c r="R189" s="48">
        <f t="shared" si="28"/>
        <v>0.57766991999999995</v>
      </c>
      <c r="S189" s="49">
        <v>0.433972119140625</v>
      </c>
      <c r="T189" s="48">
        <f t="shared" si="29"/>
        <v>0.42627960205078125</v>
      </c>
      <c r="U189" s="48">
        <v>0</v>
      </c>
      <c r="V189" s="49">
        <f t="shared" si="30"/>
        <v>0.51990292799999993</v>
      </c>
      <c r="W189" s="49">
        <f t="shared" si="31"/>
        <v>0.46213593599999997</v>
      </c>
      <c r="X189" s="49">
        <f t="shared" si="32"/>
        <v>0.40436894399999995</v>
      </c>
      <c r="Y189" s="49">
        <f t="shared" si="33"/>
        <v>0.6065534159999999</v>
      </c>
      <c r="Z189" s="49">
        <f t="shared" si="34"/>
        <v>0.77022655999999989</v>
      </c>
      <c r="AA189" s="48">
        <v>0.67796838378906255</v>
      </c>
      <c r="AB189" s="42">
        <v>0.42627960205078125</v>
      </c>
      <c r="AC189" s="42">
        <v>0.30679791259765626</v>
      </c>
      <c r="AD189" s="49">
        <f t="shared" si="35"/>
        <v>0.47465700531005861</v>
      </c>
      <c r="AE189" s="49">
        <f t="shared" si="36"/>
        <v>0.32808888732280911</v>
      </c>
    </row>
    <row r="190" spans="1:31" x14ac:dyDescent="0.2">
      <c r="A190" s="42">
        <v>0.5843209459529608</v>
      </c>
      <c r="B190" s="42">
        <f t="shared" si="26"/>
        <v>0.3646536407470703</v>
      </c>
      <c r="C190" s="42">
        <v>0.42408724975585937</v>
      </c>
      <c r="D190" s="42">
        <v>0.30522003173828127</v>
      </c>
      <c r="E190" s="48">
        <v>0.63937339233398427</v>
      </c>
      <c r="F190" s="48">
        <v>0.4570561376953125</v>
      </c>
      <c r="G190" s="48">
        <v>0.5019146710205078</v>
      </c>
      <c r="H190" s="48">
        <v>0.64015334716796879</v>
      </c>
      <c r="I190" s="48">
        <v>0.68460858215332021</v>
      </c>
      <c r="J190" s="48">
        <v>0.3773876055908203</v>
      </c>
      <c r="K190" s="48">
        <v>0.47289897766113276</v>
      </c>
      <c r="L190" s="48">
        <v>0.40486061767578124</v>
      </c>
      <c r="M190" s="43">
        <f t="shared" si="37"/>
        <v>0.29166580800000003</v>
      </c>
      <c r="N190" s="43">
        <f t="shared" si="38"/>
        <v>0.48876359999999996</v>
      </c>
      <c r="O190" s="49">
        <v>0.41666544000000005</v>
      </c>
      <c r="P190" s="49">
        <v>0.57501599999999997</v>
      </c>
      <c r="Q190" s="50">
        <f t="shared" si="27"/>
        <v>0.49584072000000001</v>
      </c>
      <c r="R190" s="48">
        <f t="shared" si="28"/>
        <v>0.57501599999999997</v>
      </c>
      <c r="S190" s="49">
        <v>0.43174018554687504</v>
      </c>
      <c r="T190" s="48">
        <f t="shared" si="29"/>
        <v>0.42408724975585937</v>
      </c>
      <c r="U190" s="48">
        <v>0</v>
      </c>
      <c r="V190" s="49">
        <f t="shared" si="30"/>
        <v>0.51751440000000004</v>
      </c>
      <c r="W190" s="49">
        <f t="shared" si="31"/>
        <v>0.4600128</v>
      </c>
      <c r="X190" s="49">
        <f t="shared" si="32"/>
        <v>0.40251119999999996</v>
      </c>
      <c r="Y190" s="49">
        <f t="shared" si="33"/>
        <v>0.60376680000000005</v>
      </c>
      <c r="Z190" s="49">
        <f t="shared" si="34"/>
        <v>0.76668799999999993</v>
      </c>
      <c r="AA190" s="48">
        <v>0.67448156417043581</v>
      </c>
      <c r="AB190" s="42">
        <v>0.42408724975585937</v>
      </c>
      <c r="AC190" s="42">
        <v>0.30522003173828127</v>
      </c>
      <c r="AD190" s="49">
        <f t="shared" si="35"/>
        <v>0.47221582794189459</v>
      </c>
      <c r="AE190" s="49">
        <f t="shared" si="36"/>
        <v>0.32640151484643459</v>
      </c>
    </row>
    <row r="191" spans="1:31" x14ac:dyDescent="0.2">
      <c r="A191" s="42">
        <v>0.5813157758300076</v>
      </c>
      <c r="B191" s="42">
        <f t="shared" si="26"/>
        <v>0.36277821350097661</v>
      </c>
      <c r="C191" s="42">
        <v>0.42190615844726564</v>
      </c>
      <c r="D191" s="42">
        <v>0.30365026855468752</v>
      </c>
      <c r="E191" s="48">
        <v>0.63608507812499993</v>
      </c>
      <c r="F191" s="48">
        <v>0.45470549804687499</v>
      </c>
      <c r="G191" s="48">
        <v>0.49933331298828126</v>
      </c>
      <c r="H191" s="48">
        <v>0.63686100708007809</v>
      </c>
      <c r="I191" s="48">
        <v>0.6810876550292968</v>
      </c>
      <c r="J191" s="48">
        <v>0.37544668792724606</v>
      </c>
      <c r="K191" s="48">
        <v>0.47046684356689455</v>
      </c>
      <c r="L191" s="48">
        <v>0.40277840942382809</v>
      </c>
      <c r="M191" s="43">
        <f t="shared" si="37"/>
        <v>0.29027249999999993</v>
      </c>
      <c r="N191" s="43">
        <f t="shared" si="38"/>
        <v>0.48625711999999982</v>
      </c>
      <c r="O191" s="49">
        <v>0.41467499999999996</v>
      </c>
      <c r="P191" s="49">
        <v>0.57206719999999978</v>
      </c>
      <c r="Q191" s="50">
        <f t="shared" si="27"/>
        <v>0.49337109999999984</v>
      </c>
      <c r="R191" s="48">
        <f t="shared" si="28"/>
        <v>0.57206719999999978</v>
      </c>
      <c r="S191" s="49">
        <v>0.42951972656250004</v>
      </c>
      <c r="T191" s="48">
        <f t="shared" si="29"/>
        <v>0.42190615844726564</v>
      </c>
      <c r="U191" s="48">
        <v>0</v>
      </c>
      <c r="V191" s="49">
        <f t="shared" si="30"/>
        <v>0.51486047999999984</v>
      </c>
      <c r="W191" s="49">
        <f t="shared" si="31"/>
        <v>0.45765375999999985</v>
      </c>
      <c r="X191" s="49">
        <f t="shared" si="32"/>
        <v>0.40044703999999981</v>
      </c>
      <c r="Y191" s="49">
        <f t="shared" si="33"/>
        <v>0.60067055999999985</v>
      </c>
      <c r="Z191" s="49">
        <f t="shared" si="34"/>
        <v>0.7627562666666664</v>
      </c>
      <c r="AA191" s="48">
        <v>0.67101271137438323</v>
      </c>
      <c r="AB191" s="42">
        <v>0.42190615844726564</v>
      </c>
      <c r="AC191" s="42">
        <v>0.30365026855468752</v>
      </c>
      <c r="AD191" s="49">
        <f t="shared" si="35"/>
        <v>0.46978720092773441</v>
      </c>
      <c r="AE191" s="49">
        <f t="shared" si="36"/>
        <v>0.3247228173324741</v>
      </c>
    </row>
    <row r="192" spans="1:31" x14ac:dyDescent="0.2">
      <c r="A192" s="42">
        <v>0.57832606133556697</v>
      </c>
      <c r="B192" s="42">
        <f t="shared" si="26"/>
        <v>0.3609124450683594</v>
      </c>
      <c r="C192" s="42">
        <v>0.41973629760742187</v>
      </c>
      <c r="D192" s="42">
        <v>0.30208859252929687</v>
      </c>
      <c r="E192" s="48">
        <v>0.63281369628906248</v>
      </c>
      <c r="F192" s="48">
        <v>0.45236693603515626</v>
      </c>
      <c r="G192" s="48">
        <v>0.49676521667480467</v>
      </c>
      <c r="H192" s="48">
        <v>0.6335855993652344</v>
      </c>
      <c r="I192" s="48">
        <v>0.67758478515624998</v>
      </c>
      <c r="J192" s="48">
        <v>0.37351574615478517</v>
      </c>
      <c r="K192" s="48">
        <v>0.46804723114013669</v>
      </c>
      <c r="L192" s="48">
        <v>0.40070691711425782</v>
      </c>
      <c r="M192" s="43">
        <f t="shared" si="37"/>
        <v>0.28887919199999995</v>
      </c>
      <c r="N192" s="43">
        <f t="shared" si="38"/>
        <v>0.48375064000000001</v>
      </c>
      <c r="O192" s="49">
        <v>0.41268455999999998</v>
      </c>
      <c r="P192" s="49">
        <v>0.56911840000000002</v>
      </c>
      <c r="Q192" s="50">
        <f t="shared" si="27"/>
        <v>0.49090148</v>
      </c>
      <c r="R192" s="48">
        <f t="shared" si="28"/>
        <v>0.56911840000000002</v>
      </c>
      <c r="S192" s="49">
        <v>0.42731069335937505</v>
      </c>
      <c r="T192" s="48">
        <f t="shared" si="29"/>
        <v>0.41973629760742187</v>
      </c>
      <c r="U192" s="48">
        <v>0</v>
      </c>
      <c r="V192" s="49">
        <f t="shared" si="30"/>
        <v>0.51220656000000009</v>
      </c>
      <c r="W192" s="49">
        <f t="shared" si="31"/>
        <v>0.45529472000000004</v>
      </c>
      <c r="X192" s="49">
        <f t="shared" si="32"/>
        <v>0.39838287999999999</v>
      </c>
      <c r="Y192" s="49">
        <f t="shared" si="33"/>
        <v>0.5975743200000001</v>
      </c>
      <c r="Z192" s="49">
        <f t="shared" si="34"/>
        <v>0.75882453333333333</v>
      </c>
      <c r="AA192" s="48">
        <v>0.66756166156969576</v>
      </c>
      <c r="AB192" s="42">
        <v>0.41973629760742187</v>
      </c>
      <c r="AC192" s="42">
        <v>0.30208859252929687</v>
      </c>
      <c r="AD192" s="49">
        <f t="shared" si="35"/>
        <v>0.46737107086181645</v>
      </c>
      <c r="AE192" s="49">
        <f t="shared" si="36"/>
        <v>0.32305275786619403</v>
      </c>
    </row>
    <row r="193" spans="1:31" x14ac:dyDescent="0.2">
      <c r="A193" s="42">
        <v>0.57535172298114046</v>
      </c>
      <c r="B193" s="42">
        <f t="shared" si="26"/>
        <v>0.35905625915527345</v>
      </c>
      <c r="C193" s="42">
        <v>0.41757757568359377</v>
      </c>
      <c r="D193" s="42">
        <v>0.30053494262695313</v>
      </c>
      <c r="E193" s="48">
        <v>0.62955912841796879</v>
      </c>
      <c r="F193" s="48">
        <v>0.45004039245605465</v>
      </c>
      <c r="G193" s="48">
        <v>0.4942103524780273</v>
      </c>
      <c r="H193" s="48">
        <v>0.63032706481933598</v>
      </c>
      <c r="I193" s="48">
        <v>0.67409997253417964</v>
      </c>
      <c r="J193" s="48">
        <v>0.3715947506713867</v>
      </c>
      <c r="K193" s="48">
        <v>0.465640051574707</v>
      </c>
      <c r="L193" s="48">
        <v>0.39864608154296877</v>
      </c>
      <c r="M193" s="43">
        <f t="shared" si="37"/>
        <v>0.28733107199999991</v>
      </c>
      <c r="N193" s="43">
        <f t="shared" si="38"/>
        <v>0.48149480800000005</v>
      </c>
      <c r="O193" s="49">
        <v>0.41047295999999989</v>
      </c>
      <c r="P193" s="49">
        <v>0.56646448000000005</v>
      </c>
      <c r="Q193" s="50">
        <f t="shared" si="27"/>
        <v>0.48846871999999997</v>
      </c>
      <c r="R193" s="48">
        <f t="shared" si="28"/>
        <v>0.56646448000000005</v>
      </c>
      <c r="S193" s="49">
        <v>0.42511303710937504</v>
      </c>
      <c r="T193" s="48">
        <f t="shared" si="29"/>
        <v>0.41757757568359377</v>
      </c>
      <c r="U193" s="48">
        <v>0</v>
      </c>
      <c r="V193" s="49">
        <f t="shared" si="30"/>
        <v>0.50981803200000009</v>
      </c>
      <c r="W193" s="49">
        <f t="shared" si="31"/>
        <v>0.45317158400000007</v>
      </c>
      <c r="X193" s="49">
        <f t="shared" si="32"/>
        <v>0.396525136</v>
      </c>
      <c r="Y193" s="49">
        <f t="shared" si="33"/>
        <v>0.59478770400000003</v>
      </c>
      <c r="Z193" s="49">
        <f t="shared" si="34"/>
        <v>0.75528597333333336</v>
      </c>
      <c r="AA193" s="48">
        <v>0.66412836014597043</v>
      </c>
      <c r="AB193" s="42">
        <v>0.41757757568359377</v>
      </c>
      <c r="AC193" s="42">
        <v>0.30053494262695313</v>
      </c>
      <c r="AD193" s="49">
        <f t="shared" si="35"/>
        <v>0.46496738433837892</v>
      </c>
      <c r="AE193" s="49">
        <f t="shared" si="36"/>
        <v>0.32139129953286072</v>
      </c>
    </row>
    <row r="194" spans="1:31" x14ac:dyDescent="0.2">
      <c r="A194" s="42">
        <v>0.57239268168702251</v>
      </c>
      <c r="B194" s="42">
        <f t="shared" ref="B194:B257" si="39">+AVERAGE(C194,D194)</f>
        <v>0.35720962524414063</v>
      </c>
      <c r="C194" s="42">
        <v>0.4154299621582031</v>
      </c>
      <c r="D194" s="42">
        <v>0.29898928833007815</v>
      </c>
      <c r="E194" s="48">
        <v>0.62632131530761714</v>
      </c>
      <c r="F194" s="48">
        <v>0.44772583770751956</v>
      </c>
      <c r="G194" s="48">
        <v>0.49166863159179691</v>
      </c>
      <c r="H194" s="48">
        <v>0.62708528503417971</v>
      </c>
      <c r="I194" s="48">
        <v>0.67063303955078124</v>
      </c>
      <c r="J194" s="48">
        <v>0.3696836422729492</v>
      </c>
      <c r="K194" s="48">
        <v>0.46324524566650394</v>
      </c>
      <c r="L194" s="48">
        <v>0.39659584350585936</v>
      </c>
      <c r="M194" s="43">
        <f t="shared" si="37"/>
        <v>0.28593776399999998</v>
      </c>
      <c r="N194" s="43">
        <f t="shared" si="38"/>
        <v>0.47898832799999985</v>
      </c>
      <c r="O194" s="49">
        <v>0.40848252000000002</v>
      </c>
      <c r="P194" s="49">
        <v>0.56351567999999985</v>
      </c>
      <c r="Q194" s="50">
        <f t="shared" ref="Q194:Q257" si="40">+AVERAGE(O194:P194)</f>
        <v>0.48599909999999991</v>
      </c>
      <c r="R194" s="48">
        <f t="shared" ref="R194:R257" si="41">+P194</f>
        <v>0.56351567999999985</v>
      </c>
      <c r="S194" s="49">
        <v>0.42292666015625002</v>
      </c>
      <c r="T194" s="48">
        <f t="shared" ref="T194:T257" si="42">+C194</f>
        <v>0.4154299621582031</v>
      </c>
      <c r="U194" s="48">
        <v>0</v>
      </c>
      <c r="V194" s="49">
        <f t="shared" ref="V194:V257" si="43">+$P194*0.9</f>
        <v>0.50716411199999989</v>
      </c>
      <c r="W194" s="49">
        <f t="shared" ref="W194:W257" si="44">+$P194*0.8</f>
        <v>0.45081254399999993</v>
      </c>
      <c r="X194" s="49">
        <f t="shared" ref="X194:X257" si="45">+$P194*0.7</f>
        <v>0.39446097599999985</v>
      </c>
      <c r="Y194" s="49">
        <f t="shared" ref="Y194:Y257" si="46">+$P194*0.9*8750/7500</f>
        <v>0.59169146399999994</v>
      </c>
      <c r="Z194" s="49">
        <f t="shared" ref="Z194:Z257" si="47">+$P194*10000/7500</f>
        <v>0.75135423999999984</v>
      </c>
      <c r="AA194" s="48">
        <v>0.66071275249280426</v>
      </c>
      <c r="AB194" s="42">
        <v>0.4154299621582031</v>
      </c>
      <c r="AC194" s="42">
        <v>0.29898928833007815</v>
      </c>
      <c r="AD194" s="49">
        <f t="shared" ref="AD194:AD257" si="48">+S194*1.09375</f>
        <v>0.46257603454589846</v>
      </c>
      <c r="AE194" s="49">
        <f t="shared" ref="AE194:AE257" si="49">+S194*0.756013745704467</f>
        <v>0.31973836850300674</v>
      </c>
    </row>
    <row r="195" spans="1:31" x14ac:dyDescent="0.2">
      <c r="A195" s="42">
        <v>0.56944885878026252</v>
      </c>
      <c r="B195" s="42">
        <f t="shared" si="39"/>
        <v>0.35537248229980467</v>
      </c>
      <c r="C195" s="42">
        <v>0.41329339599609377</v>
      </c>
      <c r="D195" s="42">
        <v>0.29745156860351563</v>
      </c>
      <c r="E195" s="48">
        <v>0.62310013854980473</v>
      </c>
      <c r="F195" s="48">
        <v>0.44542318298339845</v>
      </c>
      <c r="G195" s="48">
        <v>0.48913996520996089</v>
      </c>
      <c r="H195" s="48">
        <v>0.62386020080566407</v>
      </c>
      <c r="I195" s="48">
        <v>0.66718398620605457</v>
      </c>
      <c r="J195" s="48">
        <v>0.36778236175537105</v>
      </c>
      <c r="K195" s="48">
        <v>0.46086278381347656</v>
      </c>
      <c r="L195" s="48">
        <v>0.39455614379882809</v>
      </c>
      <c r="M195" s="43">
        <f t="shared" ref="M195:M258" si="50">(+O195*0.7)</f>
        <v>0.28454445599999995</v>
      </c>
      <c r="N195" s="43">
        <f t="shared" ref="N195:N258" si="51">(+P195*0.85)</f>
        <v>0.47673249599999989</v>
      </c>
      <c r="O195" s="49">
        <v>0.40649207999999992</v>
      </c>
      <c r="P195" s="49">
        <v>0.56086175999999988</v>
      </c>
      <c r="Q195" s="50">
        <f t="shared" si="40"/>
        <v>0.4836769199999999</v>
      </c>
      <c r="R195" s="48">
        <f t="shared" si="41"/>
        <v>0.56086175999999988</v>
      </c>
      <c r="S195" s="49">
        <v>0.42075156250000001</v>
      </c>
      <c r="T195" s="48">
        <f t="shared" si="42"/>
        <v>0.41329339599609377</v>
      </c>
      <c r="U195" s="48">
        <v>0</v>
      </c>
      <c r="V195" s="49">
        <f t="shared" si="43"/>
        <v>0.50477558399999989</v>
      </c>
      <c r="W195" s="49">
        <f t="shared" si="44"/>
        <v>0.4486894079999999</v>
      </c>
      <c r="X195" s="49">
        <f t="shared" si="45"/>
        <v>0.39260323199999991</v>
      </c>
      <c r="Y195" s="49">
        <f t="shared" si="46"/>
        <v>0.58890484799999987</v>
      </c>
      <c r="Z195" s="49">
        <f t="shared" si="47"/>
        <v>0.74781567999999987</v>
      </c>
      <c r="AA195" s="48">
        <v>0.65731467477898853</v>
      </c>
      <c r="AB195" s="42">
        <v>0.41329339599609377</v>
      </c>
      <c r="AC195" s="42">
        <v>0.29745156860351563</v>
      </c>
      <c r="AD195" s="49">
        <f t="shared" si="48"/>
        <v>0.46019702148437502</v>
      </c>
      <c r="AE195" s="49">
        <f t="shared" si="49"/>
        <v>0.31809396477663215</v>
      </c>
    </row>
    <row r="196" spans="1:31" x14ac:dyDescent="0.2">
      <c r="A196" s="42">
        <v>0.56652017599251125</v>
      </c>
      <c r="B196" s="42">
        <f t="shared" si="39"/>
        <v>0.3535447998046875</v>
      </c>
      <c r="C196" s="42">
        <v>0.4111678161621094</v>
      </c>
      <c r="D196" s="42">
        <v>0.29592178344726561</v>
      </c>
      <c r="E196" s="48">
        <v>0.6198955389404297</v>
      </c>
      <c r="F196" s="48">
        <v>0.44313236907958981</v>
      </c>
      <c r="G196" s="48">
        <v>0.48662432373046871</v>
      </c>
      <c r="H196" s="48">
        <v>0.62065169372558582</v>
      </c>
      <c r="I196" s="48">
        <v>0.66375263488769531</v>
      </c>
      <c r="J196" s="48">
        <v>0.36589084991455079</v>
      </c>
      <c r="K196" s="48">
        <v>0.45849254760742186</v>
      </c>
      <c r="L196" s="48">
        <v>0.39252692321777344</v>
      </c>
      <c r="M196" s="43">
        <f t="shared" si="50"/>
        <v>0.28299633599999996</v>
      </c>
      <c r="N196" s="43">
        <f t="shared" si="51"/>
        <v>0.47422601599999997</v>
      </c>
      <c r="O196" s="49">
        <v>0.40428047999999994</v>
      </c>
      <c r="P196" s="49">
        <v>0.55791296000000001</v>
      </c>
      <c r="Q196" s="50">
        <f t="shared" si="40"/>
        <v>0.48109671999999998</v>
      </c>
      <c r="R196" s="48">
        <f t="shared" si="41"/>
        <v>0.55791296000000001</v>
      </c>
      <c r="S196" s="49">
        <v>0.41858764648437496</v>
      </c>
      <c r="T196" s="48">
        <f t="shared" si="42"/>
        <v>0.4111678161621094</v>
      </c>
      <c r="U196" s="48">
        <v>0</v>
      </c>
      <c r="V196" s="49">
        <f t="shared" si="43"/>
        <v>0.50212166400000002</v>
      </c>
      <c r="W196" s="49">
        <f t="shared" si="44"/>
        <v>0.44633036800000003</v>
      </c>
      <c r="X196" s="49">
        <f t="shared" si="45"/>
        <v>0.39053907199999999</v>
      </c>
      <c r="Y196" s="49">
        <f t="shared" si="46"/>
        <v>0.58580860800000001</v>
      </c>
      <c r="Z196" s="49">
        <f t="shared" si="47"/>
        <v>0.74388394666666668</v>
      </c>
      <c r="AA196" s="48">
        <v>0.65393407239412005</v>
      </c>
      <c r="AB196" s="42">
        <v>0.4111678161621094</v>
      </c>
      <c r="AC196" s="42">
        <v>0.29592178344726561</v>
      </c>
      <c r="AD196" s="49">
        <f t="shared" si="48"/>
        <v>0.45783023834228509</v>
      </c>
      <c r="AE196" s="49">
        <f t="shared" si="49"/>
        <v>0.31645801452426958</v>
      </c>
    </row>
    <row r="197" spans="1:31" x14ac:dyDescent="0.2">
      <c r="A197" s="42">
        <v>0.5636065554578672</v>
      </c>
      <c r="B197" s="42">
        <f t="shared" si="39"/>
        <v>0.35172650146484374</v>
      </c>
      <c r="C197" s="42">
        <v>0.40905316162109373</v>
      </c>
      <c r="D197" s="42">
        <v>0.29439984130859376</v>
      </c>
      <c r="E197" s="48">
        <v>0.61670739807128905</v>
      </c>
      <c r="F197" s="48">
        <v>0.44085333679199218</v>
      </c>
      <c r="G197" s="48">
        <v>0.48412161834716794</v>
      </c>
      <c r="H197" s="48">
        <v>0.61745964538574216</v>
      </c>
      <c r="I197" s="48">
        <v>0.66033892639160163</v>
      </c>
      <c r="J197" s="48">
        <v>0.3640090771484375</v>
      </c>
      <c r="K197" s="48">
        <v>0.45613450744628903</v>
      </c>
      <c r="L197" s="48">
        <v>0.39050815216064455</v>
      </c>
      <c r="M197" s="43">
        <f t="shared" si="50"/>
        <v>0.28160302799999998</v>
      </c>
      <c r="N197" s="43">
        <f t="shared" si="51"/>
        <v>0.4719701839999999</v>
      </c>
      <c r="O197" s="49">
        <v>0.40229004000000002</v>
      </c>
      <c r="P197" s="49">
        <v>0.55525903999999993</v>
      </c>
      <c r="Q197" s="50">
        <f t="shared" si="40"/>
        <v>0.47877453999999997</v>
      </c>
      <c r="R197" s="48">
        <f t="shared" si="41"/>
        <v>0.55525903999999993</v>
      </c>
      <c r="S197" s="49">
        <v>0.41643486328125001</v>
      </c>
      <c r="T197" s="48">
        <f t="shared" si="42"/>
        <v>0.40905316162109373</v>
      </c>
      <c r="U197" s="48">
        <v>0</v>
      </c>
      <c r="V197" s="49">
        <f t="shared" si="43"/>
        <v>0.49973313599999997</v>
      </c>
      <c r="W197" s="49">
        <f t="shared" si="44"/>
        <v>0.44420723199999995</v>
      </c>
      <c r="X197" s="49">
        <f t="shared" si="45"/>
        <v>0.38868132799999994</v>
      </c>
      <c r="Y197" s="49">
        <f t="shared" si="46"/>
        <v>0.58302199199999993</v>
      </c>
      <c r="Z197" s="49">
        <f t="shared" si="47"/>
        <v>0.74034538666666661</v>
      </c>
      <c r="AA197" s="48">
        <v>0.65057089072779606</v>
      </c>
      <c r="AB197" s="42">
        <v>0.40905316162109373</v>
      </c>
      <c r="AC197" s="42">
        <v>0.29439984130859376</v>
      </c>
      <c r="AD197" s="49">
        <f t="shared" si="48"/>
        <v>0.45547563171386718</v>
      </c>
      <c r="AE197" s="49">
        <f t="shared" si="49"/>
        <v>0.31483048083118542</v>
      </c>
    </row>
    <row r="198" spans="1:31" x14ac:dyDescent="0.2">
      <c r="A198" s="42">
        <v>0.56070791971107248</v>
      </c>
      <c r="B198" s="42">
        <f t="shared" si="39"/>
        <v>0.34991757202148438</v>
      </c>
      <c r="C198" s="42">
        <v>0.40694940185546874</v>
      </c>
      <c r="D198" s="42">
        <v>0.29288574218750002</v>
      </c>
      <c r="E198" s="48">
        <v>0.61353565673828125</v>
      </c>
      <c r="F198" s="48">
        <v>0.43858602691650389</v>
      </c>
      <c r="G198" s="48">
        <v>0.48163176025390625</v>
      </c>
      <c r="H198" s="48">
        <v>0.61428405578613277</v>
      </c>
      <c r="I198" s="48">
        <v>0.65694280151367179</v>
      </c>
      <c r="J198" s="48">
        <v>0.36213698425292967</v>
      </c>
      <c r="K198" s="48">
        <v>0.45378860412597655</v>
      </c>
      <c r="L198" s="48">
        <v>0.38849977142333986</v>
      </c>
      <c r="M198" s="43">
        <f t="shared" si="50"/>
        <v>0.28020971999999994</v>
      </c>
      <c r="N198" s="43">
        <f t="shared" si="51"/>
        <v>0.46946370399999987</v>
      </c>
      <c r="O198" s="49">
        <v>0.40029959999999998</v>
      </c>
      <c r="P198" s="49">
        <v>0.55231023999999984</v>
      </c>
      <c r="Q198" s="50">
        <f t="shared" si="40"/>
        <v>0.47630491999999991</v>
      </c>
      <c r="R198" s="48">
        <f t="shared" si="41"/>
        <v>0.55231023999999984</v>
      </c>
      <c r="S198" s="49">
        <v>0.41429311523437501</v>
      </c>
      <c r="T198" s="48">
        <f t="shared" si="42"/>
        <v>0.40694940185546874</v>
      </c>
      <c r="U198" s="48">
        <v>0</v>
      </c>
      <c r="V198" s="49">
        <f t="shared" si="43"/>
        <v>0.49707921599999988</v>
      </c>
      <c r="W198" s="49">
        <f t="shared" si="44"/>
        <v>0.44184819199999992</v>
      </c>
      <c r="X198" s="49">
        <f t="shared" si="45"/>
        <v>0.38661716799999984</v>
      </c>
      <c r="Y198" s="49">
        <f t="shared" si="46"/>
        <v>0.57992575199999985</v>
      </c>
      <c r="Z198" s="49">
        <f t="shared" si="47"/>
        <v>0.7364136533333332</v>
      </c>
      <c r="AA198" s="48">
        <v>0.6472250205592105</v>
      </c>
      <c r="AB198" s="42">
        <v>0.40694940185546874</v>
      </c>
      <c r="AC198" s="42">
        <v>0.29288574218750002</v>
      </c>
      <c r="AD198" s="49">
        <f t="shared" si="48"/>
        <v>0.45313309478759767</v>
      </c>
      <c r="AE198" s="49">
        <f t="shared" si="49"/>
        <v>0.31321128986791225</v>
      </c>
    </row>
    <row r="199" spans="1:31" x14ac:dyDescent="0.2">
      <c r="A199" s="42">
        <v>0.55782419168506747</v>
      </c>
      <c r="B199" s="42">
        <f t="shared" si="39"/>
        <v>0.34811793518066403</v>
      </c>
      <c r="C199" s="42">
        <v>0.40485644531249998</v>
      </c>
      <c r="D199" s="42">
        <v>0.29137942504882813</v>
      </c>
      <c r="E199" s="48">
        <v>0.6103802557373047</v>
      </c>
      <c r="F199" s="48">
        <v>0.43633038024902343</v>
      </c>
      <c r="G199" s="48">
        <v>0.47915471984863284</v>
      </c>
      <c r="H199" s="48">
        <v>0.61112480651855472</v>
      </c>
      <c r="I199" s="48">
        <v>0.65356414184570311</v>
      </c>
      <c r="J199" s="48">
        <v>0.3602745120239258</v>
      </c>
      <c r="K199" s="48">
        <v>0.45145474884033199</v>
      </c>
      <c r="L199" s="48">
        <v>0.38650172180175779</v>
      </c>
      <c r="M199" s="43">
        <f t="shared" si="50"/>
        <v>0.27881641200000001</v>
      </c>
      <c r="N199" s="43">
        <f t="shared" si="51"/>
        <v>0.46720787199999997</v>
      </c>
      <c r="O199" s="49">
        <v>0.39830916000000005</v>
      </c>
      <c r="P199" s="49">
        <v>0.54965631999999998</v>
      </c>
      <c r="Q199" s="50">
        <f t="shared" si="40"/>
        <v>0.47398274000000001</v>
      </c>
      <c r="R199" s="48">
        <f t="shared" si="41"/>
        <v>0.54965631999999998</v>
      </c>
      <c r="S199" s="49">
        <v>0.41216240234375001</v>
      </c>
      <c r="T199" s="48">
        <f t="shared" si="42"/>
        <v>0.40485644531249998</v>
      </c>
      <c r="U199" s="48">
        <v>0</v>
      </c>
      <c r="V199" s="49">
        <f t="shared" si="43"/>
        <v>0.49469068799999999</v>
      </c>
      <c r="W199" s="49">
        <f t="shared" si="44"/>
        <v>0.439725056</v>
      </c>
      <c r="X199" s="49">
        <f t="shared" si="45"/>
        <v>0.38475942399999996</v>
      </c>
      <c r="Y199" s="49">
        <f t="shared" si="46"/>
        <v>0.577139136</v>
      </c>
      <c r="Z199" s="49">
        <f t="shared" si="47"/>
        <v>0.73287509333333323</v>
      </c>
      <c r="AA199" s="48">
        <v>0.64389635266755751</v>
      </c>
      <c r="AB199" s="42">
        <v>0.40485644531249998</v>
      </c>
      <c r="AC199" s="42">
        <v>0.29137942504882813</v>
      </c>
      <c r="AD199" s="49">
        <f t="shared" si="48"/>
        <v>0.45080262756347655</v>
      </c>
      <c r="AE199" s="49">
        <f t="shared" si="49"/>
        <v>0.31160044163445005</v>
      </c>
    </row>
    <row r="200" spans="1:31" x14ac:dyDescent="0.2">
      <c r="A200" s="42">
        <v>0.55495529470936167</v>
      </c>
      <c r="B200" s="42">
        <f t="shared" si="39"/>
        <v>0.34632756042480473</v>
      </c>
      <c r="C200" s="42">
        <v>0.40277426147460937</v>
      </c>
      <c r="D200" s="42">
        <v>0.28988085937500002</v>
      </c>
      <c r="E200" s="48">
        <v>0.60724107666015625</v>
      </c>
      <c r="F200" s="48">
        <v>0.43408633758544923</v>
      </c>
      <c r="G200" s="48">
        <v>0.47669040832519533</v>
      </c>
      <c r="H200" s="48">
        <v>0.60798177917480467</v>
      </c>
      <c r="I200" s="48">
        <v>0.65020282897949222</v>
      </c>
      <c r="J200" s="48">
        <v>0.3584216012573242</v>
      </c>
      <c r="K200" s="48">
        <v>0.44913291198730471</v>
      </c>
      <c r="L200" s="48">
        <v>0.38451394409179684</v>
      </c>
      <c r="M200" s="43">
        <f t="shared" si="50"/>
        <v>0.27742310399999998</v>
      </c>
      <c r="N200" s="43">
        <f t="shared" si="51"/>
        <v>0.46470139199999999</v>
      </c>
      <c r="O200" s="49">
        <v>0.39631872000000001</v>
      </c>
      <c r="P200" s="49">
        <v>0.54670752</v>
      </c>
      <c r="Q200" s="50">
        <f t="shared" si="40"/>
        <v>0.47151312000000001</v>
      </c>
      <c r="R200" s="48">
        <f t="shared" si="41"/>
        <v>0.54670752</v>
      </c>
      <c r="S200" s="49">
        <v>0.41004262695312504</v>
      </c>
      <c r="T200" s="48">
        <f t="shared" si="42"/>
        <v>0.40277426147460937</v>
      </c>
      <c r="U200" s="48">
        <v>0</v>
      </c>
      <c r="V200" s="49">
        <f t="shared" si="43"/>
        <v>0.49203676800000001</v>
      </c>
      <c r="W200" s="49">
        <f t="shared" si="44"/>
        <v>0.43736601600000002</v>
      </c>
      <c r="X200" s="49">
        <f t="shared" si="45"/>
        <v>0.38269526399999998</v>
      </c>
      <c r="Y200" s="49">
        <f t="shared" si="46"/>
        <v>0.57404289600000002</v>
      </c>
      <c r="Z200" s="49">
        <f t="shared" si="47"/>
        <v>0.72894336000000004</v>
      </c>
      <c r="AA200" s="48">
        <v>0.64058477783203127</v>
      </c>
      <c r="AB200" s="42">
        <v>0.40277426147460937</v>
      </c>
      <c r="AC200" s="42">
        <v>0.28988085937500002</v>
      </c>
      <c r="AD200" s="49">
        <f t="shared" si="48"/>
        <v>0.44848412322998049</v>
      </c>
      <c r="AE200" s="49">
        <f t="shared" si="49"/>
        <v>0.30999786230133153</v>
      </c>
    </row>
    <row r="201" spans="1:31" x14ac:dyDescent="0.2">
      <c r="A201" s="42">
        <v>0.55210115250758829</v>
      </c>
      <c r="B201" s="42">
        <f t="shared" si="39"/>
        <v>0.34454638671874999</v>
      </c>
      <c r="C201" s="42">
        <v>0.40070278930664061</v>
      </c>
      <c r="D201" s="42">
        <v>0.28838998413085937</v>
      </c>
      <c r="E201" s="48">
        <v>0.60411800109863278</v>
      </c>
      <c r="F201" s="48">
        <v>0.43185383972167968</v>
      </c>
      <c r="G201" s="48">
        <v>0.47423879608154296</v>
      </c>
      <c r="H201" s="48">
        <v>0.60485491455078122</v>
      </c>
      <c r="I201" s="48">
        <v>0.64685880371093751</v>
      </c>
      <c r="J201" s="48">
        <v>0.35657822235107423</v>
      </c>
      <c r="K201" s="48">
        <v>0.44682300476074216</v>
      </c>
      <c r="L201" s="48">
        <v>0.38253637908935545</v>
      </c>
      <c r="M201" s="43">
        <f t="shared" si="50"/>
        <v>0.27602979599999994</v>
      </c>
      <c r="N201" s="43">
        <f t="shared" si="51"/>
        <v>0.46244556000000003</v>
      </c>
      <c r="O201" s="49">
        <v>0.39432827999999998</v>
      </c>
      <c r="P201" s="49">
        <v>0.54405360000000003</v>
      </c>
      <c r="Q201" s="50">
        <f t="shared" si="40"/>
        <v>0.46919094</v>
      </c>
      <c r="R201" s="48">
        <f t="shared" si="41"/>
        <v>0.54405360000000003</v>
      </c>
      <c r="S201" s="49">
        <v>0.40793376464843756</v>
      </c>
      <c r="T201" s="48">
        <f t="shared" si="42"/>
        <v>0.40070278930664061</v>
      </c>
      <c r="U201" s="48">
        <v>0</v>
      </c>
      <c r="V201" s="49">
        <f t="shared" si="43"/>
        <v>0.48964824000000001</v>
      </c>
      <c r="W201" s="49">
        <f t="shared" si="44"/>
        <v>0.43524288000000005</v>
      </c>
      <c r="X201" s="49">
        <f t="shared" si="45"/>
        <v>0.38083751999999998</v>
      </c>
      <c r="Y201" s="49">
        <f t="shared" si="46"/>
        <v>0.57125627999999995</v>
      </c>
      <c r="Z201" s="49">
        <f t="shared" si="47"/>
        <v>0.72540479999999996</v>
      </c>
      <c r="AA201" s="48">
        <v>0.63729024144222857</v>
      </c>
      <c r="AB201" s="42">
        <v>0.40070278930664061</v>
      </c>
      <c r="AC201" s="42">
        <v>0.28838998413085937</v>
      </c>
      <c r="AD201" s="49">
        <f t="shared" si="48"/>
        <v>0.44617755508422857</v>
      </c>
      <c r="AE201" s="49">
        <f t="shared" si="49"/>
        <v>0.30840353341118976</v>
      </c>
    </row>
    <row r="202" spans="1:31" x14ac:dyDescent="0.2">
      <c r="A202" s="42">
        <v>0.54926168919575868</v>
      </c>
      <c r="B202" s="42">
        <f t="shared" si="39"/>
        <v>0.34277438354492185</v>
      </c>
      <c r="C202" s="42">
        <v>0.39864196777343752</v>
      </c>
      <c r="D202" s="42">
        <v>0.28690679931640622</v>
      </c>
      <c r="E202" s="48">
        <v>0.6010110290527344</v>
      </c>
      <c r="F202" s="48">
        <v>0.4296327978515625</v>
      </c>
      <c r="G202" s="48">
        <v>0.47179979431152341</v>
      </c>
      <c r="H202" s="48">
        <v>0.60174415344238275</v>
      </c>
      <c r="I202" s="48">
        <v>0.64353200683593748</v>
      </c>
      <c r="J202" s="48">
        <v>0.35474434570312496</v>
      </c>
      <c r="K202" s="48">
        <v>0.44452499755859376</v>
      </c>
      <c r="L202" s="48">
        <v>0.3805689971923828</v>
      </c>
      <c r="M202" s="43">
        <f t="shared" si="50"/>
        <v>0.27463648799999996</v>
      </c>
      <c r="N202" s="43">
        <f t="shared" si="51"/>
        <v>0.46018972799999991</v>
      </c>
      <c r="O202" s="49">
        <v>0.39233783999999994</v>
      </c>
      <c r="P202" s="49">
        <v>0.54139967999999994</v>
      </c>
      <c r="Q202" s="50">
        <f t="shared" si="40"/>
        <v>0.46686875999999994</v>
      </c>
      <c r="R202" s="48">
        <f t="shared" si="41"/>
        <v>0.54139967999999994</v>
      </c>
      <c r="S202" s="49">
        <v>0.40583576660156251</v>
      </c>
      <c r="T202" s="48">
        <f t="shared" si="42"/>
        <v>0.39864196777343752</v>
      </c>
      <c r="U202" s="48">
        <v>0</v>
      </c>
      <c r="V202" s="49">
        <f t="shared" si="43"/>
        <v>0.48725971199999996</v>
      </c>
      <c r="W202" s="49">
        <f t="shared" si="44"/>
        <v>0.43311974399999997</v>
      </c>
      <c r="X202" s="49">
        <f t="shared" si="45"/>
        <v>0.37897977599999993</v>
      </c>
      <c r="Y202" s="49">
        <f t="shared" si="46"/>
        <v>0.56846966399999999</v>
      </c>
      <c r="Z202" s="49">
        <f t="shared" si="47"/>
        <v>0.72186623999999988</v>
      </c>
      <c r="AA202" s="48">
        <v>0.63401263427734378</v>
      </c>
      <c r="AB202" s="42">
        <v>0.39864196777343752</v>
      </c>
      <c r="AC202" s="42">
        <v>0.28690679931640622</v>
      </c>
      <c r="AD202" s="49">
        <f t="shared" si="48"/>
        <v>0.44388286972045898</v>
      </c>
      <c r="AE202" s="49">
        <f t="shared" si="49"/>
        <v>0.30681741804929108</v>
      </c>
    </row>
    <row r="203" spans="1:31" x14ac:dyDescent="0.2">
      <c r="A203" s="42">
        <v>0.54643682928016646</v>
      </c>
      <c r="B203" s="42">
        <f t="shared" si="39"/>
        <v>0.3410114898681641</v>
      </c>
      <c r="C203" s="42">
        <v>0.39659173583984375</v>
      </c>
      <c r="D203" s="42">
        <v>0.28543124389648439</v>
      </c>
      <c r="E203" s="48">
        <v>0.59792004211425775</v>
      </c>
      <c r="F203" s="48">
        <v>0.42742318237304683</v>
      </c>
      <c r="G203" s="48">
        <v>0.46937331420898437</v>
      </c>
      <c r="H203" s="48">
        <v>0.59864937744140623</v>
      </c>
      <c r="I203" s="48">
        <v>0.64022231994628898</v>
      </c>
      <c r="J203" s="48">
        <v>0.3529198825073242</v>
      </c>
      <c r="K203" s="48">
        <v>0.44223880157470702</v>
      </c>
      <c r="L203" s="48">
        <v>0.37861173919677732</v>
      </c>
      <c r="M203" s="43">
        <f t="shared" si="50"/>
        <v>0.27324317999999992</v>
      </c>
      <c r="N203" s="43">
        <f t="shared" si="51"/>
        <v>0.45793389599999995</v>
      </c>
      <c r="O203" s="49">
        <v>0.3903473999999999</v>
      </c>
      <c r="P203" s="49">
        <v>0.53874575999999996</v>
      </c>
      <c r="Q203" s="50">
        <f t="shared" si="40"/>
        <v>0.46454657999999993</v>
      </c>
      <c r="R203" s="48">
        <f t="shared" si="41"/>
        <v>0.53874575999999996</v>
      </c>
      <c r="S203" s="49">
        <v>0.40374855957031253</v>
      </c>
      <c r="T203" s="48">
        <f t="shared" si="42"/>
        <v>0.39659173583984375</v>
      </c>
      <c r="U203" s="48">
        <v>0</v>
      </c>
      <c r="V203" s="49">
        <f t="shared" si="43"/>
        <v>0.48487118399999996</v>
      </c>
      <c r="W203" s="49">
        <f t="shared" si="44"/>
        <v>0.430996608</v>
      </c>
      <c r="X203" s="49">
        <f t="shared" si="45"/>
        <v>0.37712203199999994</v>
      </c>
      <c r="Y203" s="49">
        <f t="shared" si="46"/>
        <v>0.56568304799999991</v>
      </c>
      <c r="Z203" s="49">
        <f t="shared" si="47"/>
        <v>0.71832767999999991</v>
      </c>
      <c r="AA203" s="48">
        <v>0.63075190172697371</v>
      </c>
      <c r="AB203" s="42">
        <v>0.39659173583984375</v>
      </c>
      <c r="AC203" s="42">
        <v>0.28543124389648439</v>
      </c>
      <c r="AD203" s="49">
        <f t="shared" si="48"/>
        <v>0.44159998703002934</v>
      </c>
      <c r="AE203" s="49">
        <f t="shared" si="49"/>
        <v>0.30523946084353509</v>
      </c>
    </row>
    <row r="204" spans="1:31" x14ac:dyDescent="0.2">
      <c r="A204" s="42">
        <v>0.54362649765540849</v>
      </c>
      <c r="B204" s="42">
        <f t="shared" si="39"/>
        <v>0.33925765991210938</v>
      </c>
      <c r="C204" s="42">
        <v>0.39455206298828127</v>
      </c>
      <c r="D204" s="42">
        <v>0.28396325683593748</v>
      </c>
      <c r="E204" s="48">
        <v>0.59484492187500004</v>
      </c>
      <c r="F204" s="48">
        <v>0.42522493408203121</v>
      </c>
      <c r="G204" s="48">
        <v>0.46695932617187497</v>
      </c>
      <c r="H204" s="48">
        <v>0.59557052734374993</v>
      </c>
      <c r="I204" s="48">
        <v>0.63692962463378899</v>
      </c>
      <c r="J204" s="48">
        <v>0.35110480316162107</v>
      </c>
      <c r="K204" s="48">
        <v>0.43996435760498043</v>
      </c>
      <c r="L204" s="48">
        <v>0.37666454589843751</v>
      </c>
      <c r="M204" s="43">
        <f t="shared" si="50"/>
        <v>0.27200468399999994</v>
      </c>
      <c r="N204" s="43">
        <f t="shared" si="51"/>
        <v>0.45567806399999988</v>
      </c>
      <c r="O204" s="49">
        <v>0.38857811999999992</v>
      </c>
      <c r="P204" s="49">
        <v>0.53609183999999988</v>
      </c>
      <c r="Q204" s="50">
        <f t="shared" si="40"/>
        <v>0.4623349799999999</v>
      </c>
      <c r="R204" s="48">
        <f t="shared" si="41"/>
        <v>0.53609183999999988</v>
      </c>
      <c r="S204" s="49">
        <v>0.40167207031250007</v>
      </c>
      <c r="T204" s="48">
        <f t="shared" si="42"/>
        <v>0.39455206298828127</v>
      </c>
      <c r="U204" s="48">
        <v>0</v>
      </c>
      <c r="V204" s="49">
        <f t="shared" si="43"/>
        <v>0.4824826559999999</v>
      </c>
      <c r="W204" s="49">
        <f t="shared" si="44"/>
        <v>0.42887347199999992</v>
      </c>
      <c r="X204" s="49">
        <f t="shared" si="45"/>
        <v>0.37526428799999989</v>
      </c>
      <c r="Y204" s="49">
        <f t="shared" si="46"/>
        <v>0.56289643199999995</v>
      </c>
      <c r="Z204" s="49">
        <f t="shared" si="47"/>
        <v>0.71478911999999983</v>
      </c>
      <c r="AA204" s="48">
        <v>0.62750793457031251</v>
      </c>
      <c r="AB204" s="42">
        <v>0.39455206298828127</v>
      </c>
      <c r="AC204" s="42">
        <v>0.28396325683593748</v>
      </c>
      <c r="AD204" s="49">
        <f t="shared" si="48"/>
        <v>0.43932882690429698</v>
      </c>
      <c r="AE204" s="49">
        <f t="shared" si="49"/>
        <v>0.30366960642182123</v>
      </c>
    </row>
    <row r="205" spans="1:31" x14ac:dyDescent="0.2">
      <c r="A205" s="42">
        <v>0.54083061960228951</v>
      </c>
      <c r="B205" s="42">
        <f t="shared" si="39"/>
        <v>0.33751286315917972</v>
      </c>
      <c r="C205" s="42">
        <v>0.39252288818359377</v>
      </c>
      <c r="D205" s="42">
        <v>0.28250283813476562</v>
      </c>
      <c r="E205" s="48">
        <v>0.59178560913085931</v>
      </c>
      <c r="F205" s="48">
        <v>0.42303799377441409</v>
      </c>
      <c r="G205" s="48">
        <v>0.46455774139404299</v>
      </c>
      <c r="H205" s="48">
        <v>0.59250748474121095</v>
      </c>
      <c r="I205" s="48">
        <v>0.63365386169433591</v>
      </c>
      <c r="J205" s="48">
        <v>0.34929907806396482</v>
      </c>
      <c r="K205" s="48">
        <v>0.43770160644531247</v>
      </c>
      <c r="L205" s="48">
        <v>0.37472735809326169</v>
      </c>
      <c r="M205" s="43">
        <f t="shared" si="50"/>
        <v>0.27061137599999996</v>
      </c>
      <c r="N205" s="43">
        <f t="shared" si="51"/>
        <v>0.45342223199999993</v>
      </c>
      <c r="O205" s="49">
        <v>0.38658767999999999</v>
      </c>
      <c r="P205" s="49">
        <v>0.5334379199999999</v>
      </c>
      <c r="Q205" s="50">
        <f t="shared" si="40"/>
        <v>0.46001279999999994</v>
      </c>
      <c r="R205" s="48">
        <f t="shared" si="41"/>
        <v>0.5334379199999999</v>
      </c>
      <c r="S205" s="49">
        <v>0.39960627441406249</v>
      </c>
      <c r="T205" s="48">
        <f t="shared" si="42"/>
        <v>0.39252288818359377</v>
      </c>
      <c r="U205" s="48">
        <v>0</v>
      </c>
      <c r="V205" s="49">
        <f t="shared" si="43"/>
        <v>0.4800941279999999</v>
      </c>
      <c r="W205" s="49">
        <f t="shared" si="44"/>
        <v>0.42675033599999995</v>
      </c>
      <c r="X205" s="49">
        <f t="shared" si="45"/>
        <v>0.3734065439999999</v>
      </c>
      <c r="Y205" s="49">
        <f t="shared" si="46"/>
        <v>0.56010981599999987</v>
      </c>
      <c r="Z205" s="49">
        <f t="shared" si="47"/>
        <v>0.71125055999999987</v>
      </c>
      <c r="AA205" s="48">
        <v>0.62428067819695721</v>
      </c>
      <c r="AB205" s="42">
        <v>0.39252288818359377</v>
      </c>
      <c r="AC205" s="42">
        <v>0.28250283813476562</v>
      </c>
      <c r="AD205" s="49">
        <f t="shared" si="48"/>
        <v>0.43706936264038088</v>
      </c>
      <c r="AE205" s="49">
        <f t="shared" si="49"/>
        <v>0.30210783632678251</v>
      </c>
    </row>
    <row r="206" spans="1:31" x14ac:dyDescent="0.2">
      <c r="A206" s="42">
        <v>0.5380491207858431</v>
      </c>
      <c r="B206" s="42">
        <f t="shared" si="39"/>
        <v>0.33577703857421876</v>
      </c>
      <c r="C206" s="42">
        <v>0.39050415039062503</v>
      </c>
      <c r="D206" s="42">
        <v>0.28104992675781248</v>
      </c>
      <c r="E206" s="48">
        <v>0.58874204467773439</v>
      </c>
      <c r="F206" s="48">
        <v>0.42086230224609372</v>
      </c>
      <c r="G206" s="48">
        <v>0.46216850067138671</v>
      </c>
      <c r="H206" s="48">
        <v>0.58946019042968745</v>
      </c>
      <c r="I206" s="48">
        <v>0.6303949719238281</v>
      </c>
      <c r="J206" s="48">
        <v>0.34750261840820312</v>
      </c>
      <c r="K206" s="48">
        <v>0.43545048889160159</v>
      </c>
      <c r="L206" s="48">
        <v>0.37280011657714845</v>
      </c>
      <c r="M206" s="43">
        <f t="shared" si="50"/>
        <v>0.26921806799999992</v>
      </c>
      <c r="N206" s="43">
        <f t="shared" si="51"/>
        <v>0.45116639999999991</v>
      </c>
      <c r="O206" s="49">
        <v>0.3845972399999999</v>
      </c>
      <c r="P206" s="49">
        <v>0.53078399999999992</v>
      </c>
      <c r="Q206" s="50">
        <f t="shared" si="40"/>
        <v>0.45769061999999994</v>
      </c>
      <c r="R206" s="48">
        <f t="shared" si="41"/>
        <v>0.53078399999999992</v>
      </c>
      <c r="S206" s="49">
        <v>0.39755109863281252</v>
      </c>
      <c r="T206" s="48">
        <f t="shared" si="42"/>
        <v>0.39050415039062503</v>
      </c>
      <c r="U206" s="48">
        <v>0</v>
      </c>
      <c r="V206" s="49">
        <f t="shared" si="43"/>
        <v>0.47770559999999995</v>
      </c>
      <c r="W206" s="49">
        <f t="shared" si="44"/>
        <v>0.42462719999999998</v>
      </c>
      <c r="X206" s="49">
        <f t="shared" si="45"/>
        <v>0.3715487999999999</v>
      </c>
      <c r="Y206" s="49">
        <f t="shared" si="46"/>
        <v>0.55732320000000002</v>
      </c>
      <c r="Z206" s="49">
        <f t="shared" si="47"/>
        <v>0.7077119999999999</v>
      </c>
      <c r="AA206" s="48">
        <v>0.62106996877569898</v>
      </c>
      <c r="AB206" s="42">
        <v>0.39050415039062503</v>
      </c>
      <c r="AC206" s="42">
        <v>0.28104992675781248</v>
      </c>
      <c r="AD206" s="49">
        <f t="shared" si="48"/>
        <v>0.43482151412963871</v>
      </c>
      <c r="AE206" s="49">
        <f t="shared" si="49"/>
        <v>0.30055409518631859</v>
      </c>
    </row>
    <row r="207" spans="1:31" x14ac:dyDescent="0.2">
      <c r="A207" s="42">
        <v>0.5352819272534689</v>
      </c>
      <c r="B207" s="42">
        <f t="shared" si="39"/>
        <v>0.33405014038085934</v>
      </c>
      <c r="C207" s="42">
        <v>0.38849578857421874</v>
      </c>
      <c r="D207" s="42">
        <v>0.2796044921875</v>
      </c>
      <c r="E207" s="48">
        <v>0.58571411010742191</v>
      </c>
      <c r="F207" s="48">
        <v>0.41869780029296877</v>
      </c>
      <c r="G207" s="48">
        <v>0.45979157440185547</v>
      </c>
      <c r="H207" s="48">
        <v>0.58642858520507812</v>
      </c>
      <c r="I207" s="48">
        <v>0.62715283691406254</v>
      </c>
      <c r="J207" s="48">
        <v>0.34571539459228512</v>
      </c>
      <c r="K207" s="48">
        <v>0.43321097534179687</v>
      </c>
      <c r="L207" s="48">
        <v>0.37088279174804689</v>
      </c>
      <c r="M207" s="43">
        <f t="shared" si="50"/>
        <v>0.26782475999999994</v>
      </c>
      <c r="N207" s="43">
        <f t="shared" si="51"/>
        <v>0.44891056799999995</v>
      </c>
      <c r="O207" s="49">
        <v>0.38260679999999991</v>
      </c>
      <c r="P207" s="49">
        <v>0.52813007999999995</v>
      </c>
      <c r="Q207" s="50">
        <f t="shared" si="40"/>
        <v>0.45536843999999993</v>
      </c>
      <c r="R207" s="48">
        <f t="shared" si="41"/>
        <v>0.52813007999999995</v>
      </c>
      <c r="S207" s="49">
        <v>0.39550649414062505</v>
      </c>
      <c r="T207" s="48">
        <f t="shared" si="42"/>
        <v>0.38849578857421874</v>
      </c>
      <c r="U207" s="48">
        <v>0</v>
      </c>
      <c r="V207" s="49">
        <f t="shared" si="43"/>
        <v>0.47531707199999995</v>
      </c>
      <c r="W207" s="49">
        <f t="shared" si="44"/>
        <v>0.42250406399999996</v>
      </c>
      <c r="X207" s="49">
        <f t="shared" si="45"/>
        <v>0.36969105599999996</v>
      </c>
      <c r="Y207" s="49">
        <f t="shared" si="46"/>
        <v>0.55453658399999994</v>
      </c>
      <c r="Z207" s="49">
        <f t="shared" si="47"/>
        <v>0.70417343999999993</v>
      </c>
      <c r="AA207" s="48">
        <v>0.61787580630653782</v>
      </c>
      <c r="AB207" s="42">
        <v>0.38849578857421874</v>
      </c>
      <c r="AC207" s="42">
        <v>0.2796044921875</v>
      </c>
      <c r="AD207" s="49">
        <f t="shared" si="48"/>
        <v>0.43258522796630866</v>
      </c>
      <c r="AE207" s="49">
        <f t="shared" si="49"/>
        <v>0.29900834608569576</v>
      </c>
    </row>
    <row r="208" spans="1:31" x14ac:dyDescent="0.2">
      <c r="A208" s="42">
        <v>0.53252896543295358</v>
      </c>
      <c r="B208" s="42">
        <f t="shared" si="39"/>
        <v>0.33233210754394532</v>
      </c>
      <c r="C208" s="42">
        <v>0.38649774169921874</v>
      </c>
      <c r="D208" s="42">
        <v>0.2781664733886719</v>
      </c>
      <c r="E208" s="48">
        <v>0.58270174621582038</v>
      </c>
      <c r="F208" s="48">
        <v>0.4165444287109375</v>
      </c>
      <c r="G208" s="48">
        <v>0.45742687377929686</v>
      </c>
      <c r="H208" s="48">
        <v>0.58341255065917963</v>
      </c>
      <c r="I208" s="48">
        <v>0.62392739746093751</v>
      </c>
      <c r="J208" s="48">
        <v>0.34393737701416011</v>
      </c>
      <c r="K208" s="48">
        <v>0.43098297698974608</v>
      </c>
      <c r="L208" s="48">
        <v>0.36897532440185549</v>
      </c>
      <c r="M208" s="43">
        <f t="shared" si="50"/>
        <v>0.26658626399999991</v>
      </c>
      <c r="N208" s="43">
        <f t="shared" si="51"/>
        <v>0.44665473599999994</v>
      </c>
      <c r="O208" s="49">
        <v>0.38083751999999993</v>
      </c>
      <c r="P208" s="49">
        <v>0.52547615999999997</v>
      </c>
      <c r="Q208" s="50">
        <f t="shared" si="40"/>
        <v>0.45315683999999995</v>
      </c>
      <c r="R208" s="48">
        <f t="shared" si="41"/>
        <v>0.52547615999999997</v>
      </c>
      <c r="S208" s="49">
        <v>0.39347238769531256</v>
      </c>
      <c r="T208" s="48">
        <f t="shared" si="42"/>
        <v>0.38649774169921874</v>
      </c>
      <c r="U208" s="48">
        <v>0</v>
      </c>
      <c r="V208" s="49">
        <f t="shared" si="43"/>
        <v>0.47292854400000001</v>
      </c>
      <c r="W208" s="49">
        <f t="shared" si="44"/>
        <v>0.42038092799999999</v>
      </c>
      <c r="X208" s="49">
        <f t="shared" si="45"/>
        <v>0.36783331199999997</v>
      </c>
      <c r="Y208" s="49">
        <f t="shared" si="46"/>
        <v>0.55174996799999998</v>
      </c>
      <c r="Z208" s="49">
        <f t="shared" si="47"/>
        <v>0.70063487999999996</v>
      </c>
      <c r="AA208" s="48">
        <v>0.61469808156866779</v>
      </c>
      <c r="AB208" s="42">
        <v>0.38649774169921874</v>
      </c>
      <c r="AC208" s="42">
        <v>0.2781664733886719</v>
      </c>
      <c r="AD208" s="49">
        <f t="shared" si="48"/>
        <v>0.43036042404174812</v>
      </c>
      <c r="AE208" s="49">
        <f t="shared" si="49"/>
        <v>0.29747053365281351</v>
      </c>
    </row>
    <row r="209" spans="1:31" x14ac:dyDescent="0.2">
      <c r="A209" s="42">
        <v>0.52979016213043362</v>
      </c>
      <c r="B209" s="42">
        <f t="shared" si="39"/>
        <v>0.33062292480468747</v>
      </c>
      <c r="C209" s="42">
        <v>0.38450997924804686</v>
      </c>
      <c r="D209" s="42">
        <v>0.27673587036132813</v>
      </c>
      <c r="E209" s="48">
        <v>0.57970489379882806</v>
      </c>
      <c r="F209" s="48">
        <v>0.41440212829589845</v>
      </c>
      <c r="G209" s="48">
        <v>0.45507430999755855</v>
      </c>
      <c r="H209" s="48">
        <v>0.58041202758789057</v>
      </c>
      <c r="I209" s="48">
        <v>0.62071853515624997</v>
      </c>
      <c r="J209" s="48">
        <v>0.34216850646972657</v>
      </c>
      <c r="K209" s="48">
        <v>0.42876643463134767</v>
      </c>
      <c r="L209" s="48">
        <v>0.36707768493652343</v>
      </c>
      <c r="M209" s="43">
        <f t="shared" si="50"/>
        <v>0.26519295599999992</v>
      </c>
      <c r="N209" s="43">
        <f t="shared" si="51"/>
        <v>0.44439890399999987</v>
      </c>
      <c r="O209" s="49">
        <v>0.37884707999999995</v>
      </c>
      <c r="P209" s="49">
        <v>0.52282223999999988</v>
      </c>
      <c r="Q209" s="50">
        <f t="shared" si="40"/>
        <v>0.45083465999999994</v>
      </c>
      <c r="R209" s="48">
        <f t="shared" si="41"/>
        <v>0.52282223999999988</v>
      </c>
      <c r="S209" s="49">
        <v>0.3914487548828125</v>
      </c>
      <c r="T209" s="48">
        <f t="shared" si="42"/>
        <v>0.38450997924804686</v>
      </c>
      <c r="U209" s="48">
        <v>0</v>
      </c>
      <c r="V209" s="49">
        <f t="shared" si="43"/>
        <v>0.47054001599999989</v>
      </c>
      <c r="W209" s="49">
        <f t="shared" si="44"/>
        <v>0.41825779199999991</v>
      </c>
      <c r="X209" s="49">
        <f t="shared" si="45"/>
        <v>0.36597556799999992</v>
      </c>
      <c r="Y209" s="49">
        <f t="shared" si="46"/>
        <v>0.54896335199999979</v>
      </c>
      <c r="Z209" s="49">
        <f t="shared" si="47"/>
        <v>0.69709631999999988</v>
      </c>
      <c r="AA209" s="48">
        <v>0.61153668534128292</v>
      </c>
      <c r="AB209" s="42">
        <v>0.38450997924804686</v>
      </c>
      <c r="AC209" s="42">
        <v>0.27673587036132813</v>
      </c>
      <c r="AD209" s="49">
        <f t="shared" si="48"/>
        <v>0.42814707565307619</v>
      </c>
      <c r="AE209" s="49">
        <f t="shared" si="49"/>
        <v>0.29594063943030485</v>
      </c>
    </row>
    <row r="210" spans="1:31" x14ac:dyDescent="0.2">
      <c r="A210" s="42">
        <v>0.5270654445284163</v>
      </c>
      <c r="B210" s="42">
        <f t="shared" si="39"/>
        <v>0.32892253112792968</v>
      </c>
      <c r="C210" s="42">
        <v>0.38253244018554688</v>
      </c>
      <c r="D210" s="42">
        <v>0.27531262207031248</v>
      </c>
      <c r="E210" s="48">
        <v>0.57672343444824214</v>
      </c>
      <c r="F210" s="48">
        <v>0.41227083984374996</v>
      </c>
      <c r="G210" s="48">
        <v>0.45273385345458983</v>
      </c>
      <c r="H210" s="48">
        <v>0.57742695678710931</v>
      </c>
      <c r="I210" s="48">
        <v>0.61752619079589843</v>
      </c>
      <c r="J210" s="48">
        <v>0.34040872375488279</v>
      </c>
      <c r="K210" s="48">
        <v>0.42656128906249996</v>
      </c>
      <c r="L210" s="48">
        <v>0.36518981414794921</v>
      </c>
      <c r="M210" s="43">
        <f t="shared" si="50"/>
        <v>0.26395445999999995</v>
      </c>
      <c r="N210" s="43">
        <f t="shared" si="51"/>
        <v>0.44214307199999991</v>
      </c>
      <c r="O210" s="49">
        <v>0.37707779999999996</v>
      </c>
      <c r="P210" s="49">
        <v>0.52016831999999991</v>
      </c>
      <c r="Q210" s="50">
        <f t="shared" si="40"/>
        <v>0.44862305999999996</v>
      </c>
      <c r="R210" s="48">
        <f t="shared" si="41"/>
        <v>0.52016831999999991</v>
      </c>
      <c r="S210" s="49">
        <v>0.38943552246093754</v>
      </c>
      <c r="T210" s="48">
        <f t="shared" si="42"/>
        <v>0.38253244018554688</v>
      </c>
      <c r="U210" s="48">
        <v>0</v>
      </c>
      <c r="V210" s="49">
        <f t="shared" si="43"/>
        <v>0.46815148799999995</v>
      </c>
      <c r="W210" s="49">
        <f t="shared" si="44"/>
        <v>0.41613465599999994</v>
      </c>
      <c r="X210" s="49">
        <f t="shared" si="45"/>
        <v>0.36411782399999992</v>
      </c>
      <c r="Y210" s="49">
        <f t="shared" si="46"/>
        <v>0.54617673599999994</v>
      </c>
      <c r="Z210" s="49">
        <f t="shared" si="47"/>
        <v>0.69355775999999991</v>
      </c>
      <c r="AA210" s="48">
        <v>0.60839156301398023</v>
      </c>
      <c r="AB210" s="42">
        <v>0.38253244018554688</v>
      </c>
      <c r="AC210" s="42">
        <v>0.27531262207031248</v>
      </c>
      <c r="AD210" s="49">
        <f t="shared" si="48"/>
        <v>0.42594510269165042</v>
      </c>
      <c r="AE210" s="49">
        <f t="shared" si="49"/>
        <v>0.29441860804606951</v>
      </c>
    </row>
    <row r="211" spans="1:31" x14ac:dyDescent="0.2">
      <c r="A211" s="42">
        <v>0.5243547401839751</v>
      </c>
      <c r="B211" s="42">
        <f t="shared" si="39"/>
        <v>0.32723088073730466</v>
      </c>
      <c r="C211" s="42">
        <v>0.38056506347656249</v>
      </c>
      <c r="D211" s="42">
        <v>0.27389669799804689</v>
      </c>
      <c r="E211" s="48">
        <v>0.57375730895996091</v>
      </c>
      <c r="F211" s="48">
        <v>0.41015053375244143</v>
      </c>
      <c r="G211" s="48">
        <v>0.45040544494628904</v>
      </c>
      <c r="H211" s="48">
        <v>0.57445721984863274</v>
      </c>
      <c r="I211" s="48">
        <v>0.61435024597167964</v>
      </c>
      <c r="J211" s="48">
        <v>0.33865799926757811</v>
      </c>
      <c r="K211" s="48">
        <v>0.42436748107910155</v>
      </c>
      <c r="L211" s="48">
        <v>0.36331165283203121</v>
      </c>
      <c r="M211" s="43">
        <f t="shared" si="50"/>
        <v>0.26256115199999996</v>
      </c>
      <c r="N211" s="43">
        <f t="shared" si="51"/>
        <v>0.4398872399999999</v>
      </c>
      <c r="O211" s="49">
        <v>0.37508735999999998</v>
      </c>
      <c r="P211" s="49">
        <v>0.51751439999999993</v>
      </c>
      <c r="Q211" s="50">
        <f t="shared" si="40"/>
        <v>0.44630087999999996</v>
      </c>
      <c r="R211" s="48">
        <f t="shared" si="41"/>
        <v>0.51751439999999993</v>
      </c>
      <c r="S211" s="49">
        <v>0.38743264160156254</v>
      </c>
      <c r="T211" s="48">
        <f t="shared" si="42"/>
        <v>0.38056506347656249</v>
      </c>
      <c r="U211" s="48">
        <v>0</v>
      </c>
      <c r="V211" s="49">
        <f t="shared" si="43"/>
        <v>0.46576295999999995</v>
      </c>
      <c r="W211" s="49">
        <f t="shared" si="44"/>
        <v>0.41401151999999997</v>
      </c>
      <c r="X211" s="49">
        <f t="shared" si="45"/>
        <v>0.36226007999999993</v>
      </c>
      <c r="Y211" s="49">
        <f t="shared" si="46"/>
        <v>0.54339011999999998</v>
      </c>
      <c r="Z211" s="49">
        <f t="shared" si="47"/>
        <v>0.69001919999999994</v>
      </c>
      <c r="AA211" s="48">
        <v>0.605262605365954</v>
      </c>
      <c r="AB211" s="42">
        <v>0.38056506347656249</v>
      </c>
      <c r="AC211" s="42">
        <v>0.27389669799804689</v>
      </c>
      <c r="AD211" s="49">
        <f t="shared" si="48"/>
        <v>0.423754451751709</v>
      </c>
      <c r="AE211" s="49">
        <f t="shared" si="49"/>
        <v>0.29290440258537359</v>
      </c>
    </row>
    <row r="212" spans="1:31" x14ac:dyDescent="0.2">
      <c r="A212" s="42">
        <v>0.52165797702677086</v>
      </c>
      <c r="B212" s="42">
        <f t="shared" si="39"/>
        <v>0.32554792785644532</v>
      </c>
      <c r="C212" s="42">
        <v>0.37860781860351561</v>
      </c>
      <c r="D212" s="42">
        <v>0.27248803710937503</v>
      </c>
      <c r="E212" s="48">
        <v>0.57080645812988284</v>
      </c>
      <c r="F212" s="48">
        <v>0.40804112121582031</v>
      </c>
      <c r="G212" s="48">
        <v>0.4480889956665039</v>
      </c>
      <c r="H212" s="48">
        <v>0.57150275756835933</v>
      </c>
      <c r="I212" s="48">
        <v>0.61119064147949209</v>
      </c>
      <c r="J212" s="48">
        <v>0.33691627380371092</v>
      </c>
      <c r="K212" s="48">
        <v>0.42218495147705076</v>
      </c>
      <c r="L212" s="48">
        <v>0.36144314178466797</v>
      </c>
      <c r="M212" s="43">
        <f t="shared" si="50"/>
        <v>0.26116784399999993</v>
      </c>
      <c r="N212" s="43">
        <f t="shared" si="51"/>
        <v>0.43763140800000006</v>
      </c>
      <c r="O212" s="49">
        <v>0.37309691999999994</v>
      </c>
      <c r="P212" s="49">
        <v>0.51486048000000006</v>
      </c>
      <c r="Q212" s="50">
        <f t="shared" si="40"/>
        <v>0.4439787</v>
      </c>
      <c r="R212" s="48">
        <f t="shared" si="41"/>
        <v>0.51486048000000006</v>
      </c>
      <c r="S212" s="49">
        <v>0.38544006347656251</v>
      </c>
      <c r="T212" s="48">
        <f t="shared" si="42"/>
        <v>0.37860781860351561</v>
      </c>
      <c r="U212" s="48">
        <v>0</v>
      </c>
      <c r="V212" s="49">
        <f t="shared" si="43"/>
        <v>0.46337443200000006</v>
      </c>
      <c r="W212" s="49">
        <f t="shared" si="44"/>
        <v>0.41188838400000005</v>
      </c>
      <c r="X212" s="49">
        <f t="shared" si="45"/>
        <v>0.36040233600000005</v>
      </c>
      <c r="Y212" s="49">
        <f t="shared" si="46"/>
        <v>0.54060350400000001</v>
      </c>
      <c r="Z212" s="49">
        <f t="shared" si="47"/>
        <v>0.68648064000000009</v>
      </c>
      <c r="AA212" s="48">
        <v>0.60214975778680102</v>
      </c>
      <c r="AB212" s="42">
        <v>0.37860781860351561</v>
      </c>
      <c r="AC212" s="42">
        <v>0.27248803710937503</v>
      </c>
      <c r="AD212" s="49">
        <f t="shared" si="48"/>
        <v>0.42157506942749023</v>
      </c>
      <c r="AE212" s="49">
        <f t="shared" si="49"/>
        <v>0.29139798613348356</v>
      </c>
    </row>
    <row r="213" spans="1:31" x14ac:dyDescent="0.2">
      <c r="A213" s="42">
        <v>0.51897508335713061</v>
      </c>
      <c r="B213" s="42">
        <f t="shared" si="39"/>
        <v>0.32387364196777346</v>
      </c>
      <c r="C213" s="42">
        <v>0.37666064453124998</v>
      </c>
      <c r="D213" s="42">
        <v>0.27108663940429689</v>
      </c>
      <c r="E213" s="48">
        <v>0.56787076354980459</v>
      </c>
      <c r="F213" s="48">
        <v>0.40594257263183592</v>
      </c>
      <c r="G213" s="48">
        <v>0.44578447601318361</v>
      </c>
      <c r="H213" s="48">
        <v>0.56856351074218747</v>
      </c>
      <c r="I213" s="48">
        <v>0.60804725891113276</v>
      </c>
      <c r="J213" s="48">
        <v>0.33518351776123045</v>
      </c>
      <c r="K213" s="48">
        <v>0.42001364105224609</v>
      </c>
      <c r="L213" s="48">
        <v>0.35958422180175781</v>
      </c>
      <c r="M213" s="43">
        <f t="shared" si="50"/>
        <v>0.25992934799999995</v>
      </c>
      <c r="N213" s="43">
        <f t="shared" si="51"/>
        <v>0.43562622399999995</v>
      </c>
      <c r="O213" s="49">
        <v>0.37132763999999996</v>
      </c>
      <c r="P213" s="49">
        <v>0.51250143999999997</v>
      </c>
      <c r="Q213" s="50">
        <f t="shared" si="40"/>
        <v>0.44191453999999997</v>
      </c>
      <c r="R213" s="48">
        <f t="shared" si="41"/>
        <v>0.51250143999999997</v>
      </c>
      <c r="S213" s="49">
        <v>0.38345773925781246</v>
      </c>
      <c r="T213" s="48">
        <f t="shared" si="42"/>
        <v>0.37666064453124998</v>
      </c>
      <c r="U213" s="48">
        <v>0</v>
      </c>
      <c r="V213" s="49">
        <f t="shared" si="43"/>
        <v>0.46125129599999998</v>
      </c>
      <c r="W213" s="49">
        <f t="shared" si="44"/>
        <v>0.41000115199999998</v>
      </c>
      <c r="X213" s="49">
        <f t="shared" si="45"/>
        <v>0.35875100799999998</v>
      </c>
      <c r="Y213" s="49">
        <f t="shared" si="46"/>
        <v>0.53812651200000006</v>
      </c>
      <c r="Z213" s="49">
        <f t="shared" si="47"/>
        <v>0.68333525333333334</v>
      </c>
      <c r="AA213" s="48">
        <v>0.59905291105571545</v>
      </c>
      <c r="AB213" s="42">
        <v>0.37666064453124998</v>
      </c>
      <c r="AC213" s="42">
        <v>0.27108663940429689</v>
      </c>
      <c r="AD213" s="49">
        <f t="shared" si="48"/>
        <v>0.41940690231323235</v>
      </c>
      <c r="AE213" s="49">
        <f t="shared" si="49"/>
        <v>0.28989932177566563</v>
      </c>
    </row>
    <row r="214" spans="1:31" x14ac:dyDescent="0.2">
      <c r="A214" s="42">
        <v>0.51630598784401083</v>
      </c>
      <c r="B214" s="42">
        <f t="shared" si="39"/>
        <v>0.32220796203613278</v>
      </c>
      <c r="C214" s="42">
        <v>0.37472348022460938</v>
      </c>
      <c r="D214" s="42">
        <v>0.26969244384765623</v>
      </c>
      <c r="E214" s="48">
        <v>0.56495022521972649</v>
      </c>
      <c r="F214" s="48">
        <v>0.40385479919433592</v>
      </c>
      <c r="G214" s="48">
        <v>0.44349179718017578</v>
      </c>
      <c r="H214" s="48">
        <v>0.56563936096191414</v>
      </c>
      <c r="I214" s="48">
        <v>0.60492003906250003</v>
      </c>
      <c r="J214" s="48">
        <v>0.33345967193603515</v>
      </c>
      <c r="K214" s="48">
        <v>0.41785352020263672</v>
      </c>
      <c r="L214" s="48">
        <v>0.35773486328124998</v>
      </c>
      <c r="M214" s="43">
        <f t="shared" si="50"/>
        <v>0.25869085199999997</v>
      </c>
      <c r="N214" s="43">
        <f t="shared" si="51"/>
        <v>0.43337039199999999</v>
      </c>
      <c r="O214" s="49">
        <v>0.36955835999999997</v>
      </c>
      <c r="P214" s="49">
        <v>0.50984752</v>
      </c>
      <c r="Q214" s="50">
        <f t="shared" si="40"/>
        <v>0.43970293999999999</v>
      </c>
      <c r="R214" s="48">
        <f t="shared" si="41"/>
        <v>0.50984752</v>
      </c>
      <c r="S214" s="49">
        <v>0.38148562011718751</v>
      </c>
      <c r="T214" s="48">
        <f t="shared" si="42"/>
        <v>0.37472348022460938</v>
      </c>
      <c r="U214" s="48">
        <v>0</v>
      </c>
      <c r="V214" s="49">
        <f t="shared" si="43"/>
        <v>0.45886276800000003</v>
      </c>
      <c r="W214" s="49">
        <f t="shared" si="44"/>
        <v>0.40787801600000001</v>
      </c>
      <c r="X214" s="49">
        <f t="shared" si="45"/>
        <v>0.35689326399999999</v>
      </c>
      <c r="Y214" s="49">
        <f t="shared" si="46"/>
        <v>0.53533989600000009</v>
      </c>
      <c r="Z214" s="49">
        <f t="shared" si="47"/>
        <v>0.67979669333333337</v>
      </c>
      <c r="AA214" s="48">
        <v>0.59597195595189145</v>
      </c>
      <c r="AB214" s="42">
        <v>0.37472348022460938</v>
      </c>
      <c r="AC214" s="42">
        <v>0.26969244384765623</v>
      </c>
      <c r="AD214" s="49">
        <f t="shared" si="48"/>
        <v>0.41724989700317383</v>
      </c>
      <c r="AE214" s="49">
        <f t="shared" si="49"/>
        <v>0.28840837259718627</v>
      </c>
    </row>
    <row r="215" spans="1:31" x14ac:dyDescent="0.2">
      <c r="A215" s="42">
        <v>0.51365061952336688</v>
      </c>
      <c r="B215" s="42">
        <f t="shared" si="39"/>
        <v>0.32055084228515629</v>
      </c>
      <c r="C215" s="42">
        <v>0.37279626464843751</v>
      </c>
      <c r="D215" s="42">
        <v>0.26830541992187501</v>
      </c>
      <c r="E215" s="48">
        <v>0.56204466552734378</v>
      </c>
      <c r="F215" s="48">
        <v>0.40177777130126952</v>
      </c>
      <c r="G215" s="48">
        <v>0.44121089996337887</v>
      </c>
      <c r="H215" s="48">
        <v>0.56273024902343749</v>
      </c>
      <c r="I215" s="48">
        <v>0.60180892272949216</v>
      </c>
      <c r="J215" s="48">
        <v>0.33174467712402345</v>
      </c>
      <c r="K215" s="48">
        <v>0.41570450012207028</v>
      </c>
      <c r="L215" s="48">
        <v>0.35589503662109373</v>
      </c>
      <c r="M215" s="43">
        <f t="shared" si="50"/>
        <v>0.25745235599999999</v>
      </c>
      <c r="N215" s="43">
        <f t="shared" si="51"/>
        <v>0.431365208</v>
      </c>
      <c r="O215" s="49">
        <v>0.36778907999999999</v>
      </c>
      <c r="P215" s="49">
        <v>0.50748848000000002</v>
      </c>
      <c r="Q215" s="50">
        <f t="shared" si="40"/>
        <v>0.43763878000000001</v>
      </c>
      <c r="R215" s="48">
        <f t="shared" si="41"/>
        <v>0.50748848000000002</v>
      </c>
      <c r="S215" s="49">
        <v>0.37952363281250001</v>
      </c>
      <c r="T215" s="48">
        <f t="shared" si="42"/>
        <v>0.37279626464843751</v>
      </c>
      <c r="U215" s="48">
        <v>0</v>
      </c>
      <c r="V215" s="49">
        <f t="shared" si="43"/>
        <v>0.45673963200000001</v>
      </c>
      <c r="W215" s="49">
        <f t="shared" si="44"/>
        <v>0.40599078400000005</v>
      </c>
      <c r="X215" s="49">
        <f t="shared" si="45"/>
        <v>0.35524193599999998</v>
      </c>
      <c r="Y215" s="49">
        <f t="shared" si="46"/>
        <v>0.53286290400000003</v>
      </c>
      <c r="Z215" s="49">
        <f t="shared" si="47"/>
        <v>0.67665130666666662</v>
      </c>
      <c r="AA215" s="48">
        <v>0.59290683786492604</v>
      </c>
      <c r="AB215" s="42">
        <v>0.37279626464843751</v>
      </c>
      <c r="AC215" s="42">
        <v>0.26830541992187501</v>
      </c>
      <c r="AD215" s="49">
        <f t="shared" si="48"/>
        <v>0.41510397338867189</v>
      </c>
      <c r="AE215" s="49">
        <f t="shared" si="49"/>
        <v>0.2869250832259449</v>
      </c>
    </row>
    <row r="216" spans="1:31" x14ac:dyDescent="0.2">
      <c r="A216" s="42">
        <v>0.51100890779611652</v>
      </c>
      <c r="B216" s="42">
        <f t="shared" si="39"/>
        <v>0.31890223693847652</v>
      </c>
      <c r="C216" s="42">
        <v>0.37087896728515624</v>
      </c>
      <c r="D216" s="42">
        <v>0.26692550659179687</v>
      </c>
      <c r="E216" s="48">
        <v>0.55915408447265624</v>
      </c>
      <c r="F216" s="48">
        <v>0.39971142974853513</v>
      </c>
      <c r="G216" s="48">
        <v>0.43894175476074215</v>
      </c>
      <c r="H216" s="48">
        <v>0.55983611572265624</v>
      </c>
      <c r="I216" s="48">
        <v>0.59871379150390625</v>
      </c>
      <c r="J216" s="48">
        <v>0.33003850372314453</v>
      </c>
      <c r="K216" s="48">
        <v>0.4135665216064453</v>
      </c>
      <c r="L216" s="48">
        <v>0.35406465301513673</v>
      </c>
      <c r="M216" s="43">
        <f t="shared" si="50"/>
        <v>0.25605904799999996</v>
      </c>
      <c r="N216" s="43">
        <f t="shared" si="51"/>
        <v>0.42910937600000004</v>
      </c>
      <c r="O216" s="49">
        <v>0.36579863999999995</v>
      </c>
      <c r="P216" s="49">
        <v>0.50483456000000004</v>
      </c>
      <c r="Q216" s="50">
        <f t="shared" si="40"/>
        <v>0.4353166</v>
      </c>
      <c r="R216" s="48">
        <f t="shared" si="41"/>
        <v>0.50483456000000004</v>
      </c>
      <c r="S216" s="49">
        <v>0.37757172851562498</v>
      </c>
      <c r="T216" s="48">
        <f t="shared" si="42"/>
        <v>0.37087896728515624</v>
      </c>
      <c r="U216" s="48">
        <v>0</v>
      </c>
      <c r="V216" s="49">
        <f t="shared" si="43"/>
        <v>0.45435110400000006</v>
      </c>
      <c r="W216" s="49">
        <f t="shared" si="44"/>
        <v>0.40386764800000008</v>
      </c>
      <c r="X216" s="49">
        <f t="shared" si="45"/>
        <v>0.35338419199999999</v>
      </c>
      <c r="Y216" s="49">
        <f t="shared" si="46"/>
        <v>0.53007628800000006</v>
      </c>
      <c r="Z216" s="49">
        <f t="shared" si="47"/>
        <v>0.67311274666666676</v>
      </c>
      <c r="AA216" s="48">
        <v>0.58985750218441613</v>
      </c>
      <c r="AB216" s="42">
        <v>0.37087896728515624</v>
      </c>
      <c r="AC216" s="42">
        <v>0.26692550659179687</v>
      </c>
      <c r="AD216" s="49">
        <f t="shared" si="48"/>
        <v>0.41296907806396482</v>
      </c>
      <c r="AE216" s="49">
        <f t="shared" si="49"/>
        <v>0.28544941674720775</v>
      </c>
    </row>
    <row r="217" spans="1:31" x14ac:dyDescent="0.2">
      <c r="A217" s="42">
        <v>0.50838078242610207</v>
      </c>
      <c r="B217" s="42">
        <f t="shared" si="39"/>
        <v>0.31726211547851563</v>
      </c>
      <c r="C217" s="42">
        <v>0.3689715270996094</v>
      </c>
      <c r="D217" s="42">
        <v>0.26555270385742186</v>
      </c>
      <c r="E217" s="48">
        <v>0.55627836364746086</v>
      </c>
      <c r="F217" s="48">
        <v>0.39765571533203126</v>
      </c>
      <c r="G217" s="48">
        <v>0.43668427276611327</v>
      </c>
      <c r="H217" s="48">
        <v>0.55695684265136713</v>
      </c>
      <c r="I217" s="48">
        <v>0.59563458618164067</v>
      </c>
      <c r="J217" s="48">
        <v>0.32834112213134764</v>
      </c>
      <c r="K217" s="48">
        <v>0.41143955505371094</v>
      </c>
      <c r="L217" s="48">
        <v>0.35224368286132807</v>
      </c>
      <c r="M217" s="43">
        <f t="shared" si="50"/>
        <v>0.25482055199999998</v>
      </c>
      <c r="N217" s="43">
        <f t="shared" si="51"/>
        <v>0.42685354399999997</v>
      </c>
      <c r="O217" s="49">
        <v>0.36402936000000002</v>
      </c>
      <c r="P217" s="49">
        <v>0.50218063999999996</v>
      </c>
      <c r="Q217" s="50">
        <f t="shared" si="40"/>
        <v>0.43310499999999996</v>
      </c>
      <c r="R217" s="48">
        <f t="shared" si="41"/>
        <v>0.50218063999999996</v>
      </c>
      <c r="S217" s="49">
        <v>0.37562988281249998</v>
      </c>
      <c r="T217" s="48">
        <f t="shared" si="42"/>
        <v>0.3689715270996094</v>
      </c>
      <c r="U217" s="48">
        <v>0</v>
      </c>
      <c r="V217" s="49">
        <f t="shared" si="43"/>
        <v>0.45196257599999995</v>
      </c>
      <c r="W217" s="49">
        <f t="shared" si="44"/>
        <v>0.401744512</v>
      </c>
      <c r="X217" s="49">
        <f t="shared" si="45"/>
        <v>0.35152644799999994</v>
      </c>
      <c r="Y217" s="49">
        <f t="shared" si="46"/>
        <v>0.52728967199999999</v>
      </c>
      <c r="Z217" s="49">
        <f t="shared" si="47"/>
        <v>0.66957418666666657</v>
      </c>
      <c r="AA217" s="48">
        <v>0.58682383968955587</v>
      </c>
      <c r="AB217" s="42">
        <v>0.3689715270996094</v>
      </c>
      <c r="AC217" s="42">
        <v>0.26555270385742186</v>
      </c>
      <c r="AD217" s="49">
        <f t="shared" si="48"/>
        <v>0.41084518432617184</v>
      </c>
      <c r="AE217" s="49">
        <f t="shared" si="49"/>
        <v>0.28398135470360808</v>
      </c>
    </row>
    <row r="218" spans="1:31" x14ac:dyDescent="0.2">
      <c r="A218" s="42">
        <v>0.50576617353869369</v>
      </c>
      <c r="B218" s="42">
        <f t="shared" si="39"/>
        <v>0.31563043212890629</v>
      </c>
      <c r="C218" s="42">
        <v>0.36707391357421876</v>
      </c>
      <c r="D218" s="42">
        <v>0.26418695068359377</v>
      </c>
      <c r="E218" s="48">
        <v>0.55341744384765623</v>
      </c>
      <c r="F218" s="48">
        <v>0.39561056884765627</v>
      </c>
      <c r="G218" s="48">
        <v>0.43443839477539059</v>
      </c>
      <c r="H218" s="48">
        <v>0.5540924298095703</v>
      </c>
      <c r="I218" s="48">
        <v>0.59257124755859369</v>
      </c>
      <c r="J218" s="48">
        <v>0.32665247314453122</v>
      </c>
      <c r="K218" s="48">
        <v>0.40932351165771486</v>
      </c>
      <c r="L218" s="48">
        <v>0.3504320965576172</v>
      </c>
      <c r="M218" s="43">
        <f t="shared" si="50"/>
        <v>0.253582056</v>
      </c>
      <c r="N218" s="43">
        <f t="shared" si="51"/>
        <v>0.42484835999999992</v>
      </c>
      <c r="O218" s="49">
        <v>0.36226007999999998</v>
      </c>
      <c r="P218" s="49">
        <v>0.49982159999999992</v>
      </c>
      <c r="Q218" s="50">
        <f t="shared" si="40"/>
        <v>0.43104083999999998</v>
      </c>
      <c r="R218" s="48">
        <f t="shared" si="41"/>
        <v>0.49982159999999992</v>
      </c>
      <c r="S218" s="49">
        <v>0.37369802246093753</v>
      </c>
      <c r="T218" s="48">
        <f t="shared" si="42"/>
        <v>0.36707391357421876</v>
      </c>
      <c r="U218" s="48">
        <v>0</v>
      </c>
      <c r="V218" s="49">
        <f t="shared" si="43"/>
        <v>0.44983943999999992</v>
      </c>
      <c r="W218" s="49">
        <f t="shared" si="44"/>
        <v>0.39985727999999998</v>
      </c>
      <c r="X218" s="49">
        <f t="shared" si="45"/>
        <v>0.34987511999999993</v>
      </c>
      <c r="Y218" s="49">
        <f t="shared" si="46"/>
        <v>0.52481267999999992</v>
      </c>
      <c r="Z218" s="49">
        <f t="shared" si="47"/>
        <v>0.66642879999999993</v>
      </c>
      <c r="AA218" s="48">
        <v>0.5838057957699424</v>
      </c>
      <c r="AB218" s="42">
        <v>0.36707391357421876</v>
      </c>
      <c r="AC218" s="42">
        <v>0.26418695068359377</v>
      </c>
      <c r="AD218" s="49">
        <f t="shared" si="48"/>
        <v>0.40873221206665045</v>
      </c>
      <c r="AE218" s="49">
        <f t="shared" si="49"/>
        <v>0.28252084172304542</v>
      </c>
    </row>
    <row r="219" spans="1:31" x14ac:dyDescent="0.2">
      <c r="A219" s="42">
        <v>0.50316501161822813</v>
      </c>
      <c r="B219" s="42">
        <f t="shared" si="39"/>
        <v>0.31400714111328121</v>
      </c>
      <c r="C219" s="42">
        <v>0.36518603515624998</v>
      </c>
      <c r="D219" s="42">
        <v>0.26282824707031249</v>
      </c>
      <c r="E219" s="48">
        <v>0.550571206665039</v>
      </c>
      <c r="F219" s="48">
        <v>0.39357593109130856</v>
      </c>
      <c r="G219" s="48">
        <v>0.43220406158447267</v>
      </c>
      <c r="H219" s="48">
        <v>0.55124269958496097</v>
      </c>
      <c r="I219" s="48">
        <v>0.58952365722656241</v>
      </c>
      <c r="J219" s="48">
        <v>0.32497249755859375</v>
      </c>
      <c r="K219" s="48">
        <v>0.40721836181640625</v>
      </c>
      <c r="L219" s="48">
        <v>0.34862980529785159</v>
      </c>
      <c r="M219" s="43">
        <f t="shared" si="50"/>
        <v>0.25234355999999997</v>
      </c>
      <c r="N219" s="43">
        <f t="shared" si="51"/>
        <v>0.42259252799999997</v>
      </c>
      <c r="O219" s="49">
        <v>0.36049079999999994</v>
      </c>
      <c r="P219" s="49">
        <v>0.49716768</v>
      </c>
      <c r="Q219" s="50">
        <f t="shared" si="40"/>
        <v>0.42882924</v>
      </c>
      <c r="R219" s="48">
        <f t="shared" si="41"/>
        <v>0.49716768</v>
      </c>
      <c r="S219" s="49">
        <v>0.37177609863281252</v>
      </c>
      <c r="T219" s="48">
        <f t="shared" si="42"/>
        <v>0.36518603515624998</v>
      </c>
      <c r="U219" s="48">
        <v>0</v>
      </c>
      <c r="V219" s="49">
        <f t="shared" si="43"/>
        <v>0.44745091200000003</v>
      </c>
      <c r="W219" s="49">
        <f t="shared" si="44"/>
        <v>0.39773414400000001</v>
      </c>
      <c r="X219" s="49">
        <f t="shared" si="45"/>
        <v>0.34801737599999999</v>
      </c>
      <c r="Y219" s="49">
        <f t="shared" si="46"/>
        <v>0.52202606400000007</v>
      </c>
      <c r="Z219" s="49">
        <f t="shared" si="47"/>
        <v>0.66289024000000007</v>
      </c>
      <c r="AA219" s="48">
        <v>0.58080326120476977</v>
      </c>
      <c r="AB219" s="42">
        <v>0.36518603515624998</v>
      </c>
      <c r="AC219" s="42">
        <v>0.26282824707031249</v>
      </c>
      <c r="AD219" s="49">
        <f t="shared" si="48"/>
        <v>0.40663010787963871</v>
      </c>
      <c r="AE219" s="49">
        <f t="shared" si="49"/>
        <v>0.28106784089078596</v>
      </c>
    </row>
    <row r="220" spans="1:31" x14ac:dyDescent="0.2">
      <c r="A220" s="42">
        <v>0.50057722750696121</v>
      </c>
      <c r="B220" s="42">
        <f t="shared" si="39"/>
        <v>0.31239221191406252</v>
      </c>
      <c r="C220" s="42">
        <v>0.36330789184570311</v>
      </c>
      <c r="D220" s="42">
        <v>0.26147653198242188</v>
      </c>
      <c r="E220" s="48">
        <v>0.54773959289550778</v>
      </c>
      <c r="F220" s="48">
        <v>0.39155177246093748</v>
      </c>
      <c r="G220" s="48">
        <v>0.42998124359130863</v>
      </c>
      <c r="H220" s="48">
        <v>0.54840765197753905</v>
      </c>
      <c r="I220" s="48">
        <v>0.58649175598144532</v>
      </c>
      <c r="J220" s="48">
        <v>0.32330116577148438</v>
      </c>
      <c r="K220" s="48">
        <v>0.40512404632568355</v>
      </c>
      <c r="L220" s="48">
        <v>0.34683680908203124</v>
      </c>
      <c r="M220" s="43">
        <f t="shared" si="50"/>
        <v>0.25095025199999998</v>
      </c>
      <c r="N220" s="43">
        <f t="shared" si="51"/>
        <v>0.42058734400000003</v>
      </c>
      <c r="O220" s="49">
        <v>0.35850036000000002</v>
      </c>
      <c r="P220" s="49">
        <v>0.49480864000000002</v>
      </c>
      <c r="Q220" s="50">
        <f t="shared" si="40"/>
        <v>0.42665450000000005</v>
      </c>
      <c r="R220" s="48">
        <f t="shared" si="41"/>
        <v>0.49480864000000002</v>
      </c>
      <c r="S220" s="49">
        <v>0.36986403808593749</v>
      </c>
      <c r="T220" s="48">
        <f t="shared" si="42"/>
        <v>0.36330789184570311</v>
      </c>
      <c r="U220" s="48">
        <v>0</v>
      </c>
      <c r="V220" s="49">
        <f t="shared" si="43"/>
        <v>0.44532777600000001</v>
      </c>
      <c r="W220" s="49">
        <f t="shared" si="44"/>
        <v>0.39584691200000005</v>
      </c>
      <c r="X220" s="49">
        <f t="shared" si="45"/>
        <v>0.34636604799999998</v>
      </c>
      <c r="Y220" s="49">
        <f t="shared" si="46"/>
        <v>0.519549072</v>
      </c>
      <c r="Z220" s="49">
        <f t="shared" si="47"/>
        <v>0.65974485333333333</v>
      </c>
      <c r="AA220" s="48">
        <v>0.57781618138363489</v>
      </c>
      <c r="AB220" s="42">
        <v>0.36330789184570311</v>
      </c>
      <c r="AC220" s="42">
        <v>0.26147653198242188</v>
      </c>
      <c r="AD220" s="49">
        <f t="shared" si="48"/>
        <v>0.40453879165649415</v>
      </c>
      <c r="AE220" s="49">
        <f t="shared" si="49"/>
        <v>0.27962229683472922</v>
      </c>
    </row>
    <row r="221" spans="1:31" x14ac:dyDescent="0.2">
      <c r="A221" s="42">
        <v>0.49800275240256453</v>
      </c>
      <c r="B221" s="42">
        <f t="shared" si="39"/>
        <v>0.31078556823730469</v>
      </c>
      <c r="C221" s="42">
        <v>0.36143939208984377</v>
      </c>
      <c r="D221" s="42">
        <v>0.26013174438476561</v>
      </c>
      <c r="E221" s="48">
        <v>0.54492254333496093</v>
      </c>
      <c r="F221" s="48">
        <v>0.38953800415039064</v>
      </c>
      <c r="G221" s="48">
        <v>0.4277698519897461</v>
      </c>
      <c r="H221" s="48">
        <v>0.54558716857910161</v>
      </c>
      <c r="I221" s="48">
        <v>0.58347542541503905</v>
      </c>
      <c r="J221" s="48">
        <v>0.32163841857910153</v>
      </c>
      <c r="K221" s="48">
        <v>0.40304047637939455</v>
      </c>
      <c r="L221" s="48">
        <v>0.34505301910400388</v>
      </c>
      <c r="M221" s="43">
        <f t="shared" si="50"/>
        <v>0.24971175599999992</v>
      </c>
      <c r="N221" s="43">
        <f t="shared" si="51"/>
        <v>0.41858215999999987</v>
      </c>
      <c r="O221" s="49">
        <v>0.35673107999999992</v>
      </c>
      <c r="P221" s="49">
        <v>0.49244959999999988</v>
      </c>
      <c r="Q221" s="50">
        <f t="shared" si="40"/>
        <v>0.4245903399999999</v>
      </c>
      <c r="R221" s="48">
        <f t="shared" si="41"/>
        <v>0.49244959999999988</v>
      </c>
      <c r="S221" s="49">
        <v>0.36796181640625003</v>
      </c>
      <c r="T221" s="48">
        <f t="shared" si="42"/>
        <v>0.36143939208984377</v>
      </c>
      <c r="U221" s="48">
        <v>0</v>
      </c>
      <c r="V221" s="49">
        <f t="shared" si="43"/>
        <v>0.44320463999999987</v>
      </c>
      <c r="W221" s="49">
        <f t="shared" si="44"/>
        <v>0.39395967999999992</v>
      </c>
      <c r="X221" s="49">
        <f t="shared" si="45"/>
        <v>0.34471471999999992</v>
      </c>
      <c r="Y221" s="49">
        <f t="shared" si="46"/>
        <v>0.51707207999999982</v>
      </c>
      <c r="Z221" s="49">
        <f t="shared" si="47"/>
        <v>0.65659946666666658</v>
      </c>
      <c r="AA221" s="48">
        <v>0.5748444470857319</v>
      </c>
      <c r="AB221" s="42">
        <v>0.36143939208984377</v>
      </c>
      <c r="AC221" s="42">
        <v>0.26013174438476561</v>
      </c>
      <c r="AD221" s="49">
        <f t="shared" si="48"/>
        <v>0.40245823669433595</v>
      </c>
      <c r="AE221" s="49">
        <f t="shared" si="49"/>
        <v>0.27818419109750847</v>
      </c>
    </row>
    <row r="222" spans="1:31" x14ac:dyDescent="0.2">
      <c r="A222" s="42">
        <v>0.49544151785667057</v>
      </c>
      <c r="B222" s="42">
        <f t="shared" si="39"/>
        <v>0.30918719482421875</v>
      </c>
      <c r="C222" s="42">
        <v>0.35958050537109376</v>
      </c>
      <c r="D222" s="42">
        <v>0.25879388427734373</v>
      </c>
      <c r="E222" s="48">
        <v>0.54211999877929695</v>
      </c>
      <c r="F222" s="48">
        <v>0.38753459655761713</v>
      </c>
      <c r="G222" s="48">
        <v>0.42556982757568357</v>
      </c>
      <c r="H222" s="48">
        <v>0.54278119018554694</v>
      </c>
      <c r="I222" s="48">
        <v>0.58047460632324221</v>
      </c>
      <c r="J222" s="48">
        <v>0.31998422637939455</v>
      </c>
      <c r="K222" s="48">
        <v>0.40096762237548828</v>
      </c>
      <c r="L222" s="48">
        <v>0.34327840576171875</v>
      </c>
      <c r="M222" s="43">
        <f t="shared" si="50"/>
        <v>0.24847325999999997</v>
      </c>
      <c r="N222" s="43">
        <f t="shared" si="51"/>
        <v>0.41632632799999997</v>
      </c>
      <c r="O222" s="49">
        <v>0.35496179999999999</v>
      </c>
      <c r="P222" s="49">
        <v>0.48979567999999996</v>
      </c>
      <c r="Q222" s="50">
        <f t="shared" si="40"/>
        <v>0.42237873999999997</v>
      </c>
      <c r="R222" s="48">
        <f t="shared" si="41"/>
        <v>0.48979567999999996</v>
      </c>
      <c r="S222" s="49">
        <v>0.36606938476562501</v>
      </c>
      <c r="T222" s="48">
        <f t="shared" si="42"/>
        <v>0.35958050537109376</v>
      </c>
      <c r="U222" s="48">
        <v>0</v>
      </c>
      <c r="V222" s="49">
        <f t="shared" si="43"/>
        <v>0.44081611199999998</v>
      </c>
      <c r="W222" s="49">
        <f t="shared" si="44"/>
        <v>0.39183654400000001</v>
      </c>
      <c r="X222" s="49">
        <f t="shared" si="45"/>
        <v>0.34285697599999992</v>
      </c>
      <c r="Y222" s="49">
        <f t="shared" si="46"/>
        <v>0.51428546399999997</v>
      </c>
      <c r="Z222" s="49">
        <f t="shared" si="47"/>
        <v>0.65306090666666661</v>
      </c>
      <c r="AA222" s="48">
        <v>0.57188800370065784</v>
      </c>
      <c r="AB222" s="42">
        <v>0.35958050537109376</v>
      </c>
      <c r="AC222" s="42">
        <v>0.25879388427734373</v>
      </c>
      <c r="AD222" s="49">
        <f t="shared" si="48"/>
        <v>0.40038838958740236</v>
      </c>
      <c r="AE222" s="49">
        <f t="shared" si="49"/>
        <v>0.27675348676438993</v>
      </c>
    </row>
    <row r="223" spans="1:31" x14ac:dyDescent="0.2">
      <c r="A223" s="42">
        <v>0.49289345577295174</v>
      </c>
      <c r="B223" s="42">
        <f t="shared" si="39"/>
        <v>0.30759703063964844</v>
      </c>
      <c r="C223" s="42">
        <v>0.35773117065429688</v>
      </c>
      <c r="D223" s="42">
        <v>0.257462890625</v>
      </c>
      <c r="E223" s="48">
        <v>0.53933184082031249</v>
      </c>
      <c r="F223" s="48">
        <v>0.3855414904785156</v>
      </c>
      <c r="G223" s="48">
        <v>0.42338111114501947</v>
      </c>
      <c r="H223" s="48">
        <v>0.5399896575927734</v>
      </c>
      <c r="I223" s="48">
        <v>0.57748923950195308</v>
      </c>
      <c r="J223" s="48">
        <v>0.31833852996826167</v>
      </c>
      <c r="K223" s="48">
        <v>0.39890545471191408</v>
      </c>
      <c r="L223" s="48">
        <v>0.34151290985107424</v>
      </c>
      <c r="M223" s="43">
        <f t="shared" si="50"/>
        <v>0.24723476399999994</v>
      </c>
      <c r="N223" s="43">
        <f t="shared" si="51"/>
        <v>0.41432114399999992</v>
      </c>
      <c r="O223" s="49">
        <v>0.35319251999999995</v>
      </c>
      <c r="P223" s="49">
        <v>0.48743663999999992</v>
      </c>
      <c r="Q223" s="50">
        <f t="shared" si="40"/>
        <v>0.42031457999999994</v>
      </c>
      <c r="R223" s="48">
        <f t="shared" si="41"/>
        <v>0.48743663999999992</v>
      </c>
      <c r="S223" s="49">
        <v>0.36418669433593753</v>
      </c>
      <c r="T223" s="48">
        <f t="shared" si="42"/>
        <v>0.35773117065429688</v>
      </c>
      <c r="U223" s="48">
        <v>0</v>
      </c>
      <c r="V223" s="49">
        <f t="shared" si="43"/>
        <v>0.43869297599999996</v>
      </c>
      <c r="W223" s="49">
        <f t="shared" si="44"/>
        <v>0.38994931199999994</v>
      </c>
      <c r="X223" s="49">
        <f t="shared" si="45"/>
        <v>0.34120564799999992</v>
      </c>
      <c r="Y223" s="49">
        <f t="shared" si="46"/>
        <v>0.5118084719999999</v>
      </c>
      <c r="Z223" s="49">
        <f t="shared" si="47"/>
        <v>0.64991551999999986</v>
      </c>
      <c r="AA223" s="48">
        <v>0.56894679661800984</v>
      </c>
      <c r="AB223" s="42">
        <v>0.35773117065429688</v>
      </c>
      <c r="AC223" s="42">
        <v>0.257462890625</v>
      </c>
      <c r="AD223" s="49">
        <f t="shared" si="48"/>
        <v>0.39832919692993168</v>
      </c>
      <c r="AE223" s="49">
        <f t="shared" si="49"/>
        <v>0.27533014692063995</v>
      </c>
    </row>
    <row r="224" spans="1:31" x14ac:dyDescent="0.2">
      <c r="A224" s="42">
        <v>0.49035849840519952</v>
      </c>
      <c r="B224" s="42">
        <f t="shared" si="39"/>
        <v>0.3060150604248047</v>
      </c>
      <c r="C224" s="42">
        <v>0.355891357421875</v>
      </c>
      <c r="D224" s="42">
        <v>0.25613876342773439</v>
      </c>
      <c r="E224" s="48">
        <v>0.53655806945800777</v>
      </c>
      <c r="F224" s="48">
        <v>0.3835586563110352</v>
      </c>
      <c r="G224" s="48">
        <v>0.42120364349365236</v>
      </c>
      <c r="H224" s="48">
        <v>0.5372125115966796</v>
      </c>
      <c r="I224" s="48">
        <v>0.57451920654296873</v>
      </c>
      <c r="J224" s="48">
        <v>0.31670129974365235</v>
      </c>
      <c r="K224" s="48">
        <v>0.39685388458251952</v>
      </c>
      <c r="L224" s="48">
        <v>0.33975650177001954</v>
      </c>
      <c r="M224" s="43">
        <f t="shared" si="50"/>
        <v>0.24599626799999996</v>
      </c>
      <c r="N224" s="43">
        <f t="shared" si="51"/>
        <v>0.41206531200000002</v>
      </c>
      <c r="O224" s="49">
        <v>0.35142323999999997</v>
      </c>
      <c r="P224" s="49">
        <v>0.48478272</v>
      </c>
      <c r="Q224" s="50">
        <f t="shared" si="40"/>
        <v>0.41810298000000001</v>
      </c>
      <c r="R224" s="48">
        <f t="shared" si="41"/>
        <v>0.48478272</v>
      </c>
      <c r="S224" s="49">
        <v>0.36231367187500002</v>
      </c>
      <c r="T224" s="48">
        <f t="shared" si="42"/>
        <v>0.355891357421875</v>
      </c>
      <c r="U224" s="48">
        <v>0</v>
      </c>
      <c r="V224" s="49">
        <f t="shared" si="43"/>
        <v>0.43630444800000001</v>
      </c>
      <c r="W224" s="49">
        <f t="shared" si="44"/>
        <v>0.38782617600000002</v>
      </c>
      <c r="X224" s="49">
        <f t="shared" si="45"/>
        <v>0.33934790399999998</v>
      </c>
      <c r="Y224" s="49">
        <f t="shared" si="46"/>
        <v>0.50902185600000005</v>
      </c>
      <c r="Z224" s="49">
        <f t="shared" si="47"/>
        <v>0.64637696</v>
      </c>
      <c r="AA224" s="48">
        <v>0.56602071661698194</v>
      </c>
      <c r="AB224" s="42">
        <v>0.355891357421875</v>
      </c>
      <c r="AC224" s="42">
        <v>0.25613876342773439</v>
      </c>
      <c r="AD224" s="49">
        <f t="shared" si="48"/>
        <v>0.39628057861328125</v>
      </c>
      <c r="AE224" s="49">
        <f t="shared" si="49"/>
        <v>0.27391411619415795</v>
      </c>
    </row>
    <row r="225" spans="1:31" x14ac:dyDescent="0.2">
      <c r="A225" s="42">
        <v>0.48783657835569466</v>
      </c>
      <c r="B225" s="42">
        <f t="shared" si="39"/>
        <v>0.30444122314453126</v>
      </c>
      <c r="C225" s="42">
        <v>0.35406100463867185</v>
      </c>
      <c r="D225" s="42">
        <v>0.25482144165039061</v>
      </c>
      <c r="E225" s="48">
        <v>0.53379856628417965</v>
      </c>
      <c r="F225" s="48">
        <v>0.38158600524902342</v>
      </c>
      <c r="G225" s="48">
        <v>0.41903739501953124</v>
      </c>
      <c r="H225" s="48">
        <v>0.53444963378906252</v>
      </c>
      <c r="I225" s="48">
        <v>0.57156444824218755</v>
      </c>
      <c r="J225" s="48">
        <v>0.31507250610351561</v>
      </c>
      <c r="K225" s="48">
        <v>0.39481285278320311</v>
      </c>
      <c r="L225" s="48">
        <v>0.33800912231445313</v>
      </c>
      <c r="M225" s="43">
        <f t="shared" si="50"/>
        <v>0.24475777199999993</v>
      </c>
      <c r="N225" s="43">
        <f t="shared" si="51"/>
        <v>0.41031077599999999</v>
      </c>
      <c r="O225" s="49">
        <v>0.34965395999999993</v>
      </c>
      <c r="P225" s="49">
        <v>0.48271856000000002</v>
      </c>
      <c r="Q225" s="50">
        <f t="shared" si="40"/>
        <v>0.41618625999999997</v>
      </c>
      <c r="R225" s="48">
        <f t="shared" si="41"/>
        <v>0.48271856000000002</v>
      </c>
      <c r="S225" s="49">
        <v>0.36045029296875003</v>
      </c>
      <c r="T225" s="48">
        <f t="shared" si="42"/>
        <v>0.35406100463867185</v>
      </c>
      <c r="U225" s="48">
        <v>0</v>
      </c>
      <c r="V225" s="49">
        <f t="shared" si="43"/>
        <v>0.43444670400000002</v>
      </c>
      <c r="W225" s="49">
        <f t="shared" si="44"/>
        <v>0.38617484800000001</v>
      </c>
      <c r="X225" s="49">
        <f t="shared" si="45"/>
        <v>0.33790299200000001</v>
      </c>
      <c r="Y225" s="49">
        <f t="shared" si="46"/>
        <v>0.50685448799999999</v>
      </c>
      <c r="Z225" s="49">
        <f t="shared" si="47"/>
        <v>0.64362474666666669</v>
      </c>
      <c r="AA225" s="48">
        <v>0.56310965447676808</v>
      </c>
      <c r="AB225" s="42">
        <v>0.35406100463867185</v>
      </c>
      <c r="AC225" s="42">
        <v>0.25482144165039061</v>
      </c>
      <c r="AD225" s="49">
        <f t="shared" si="48"/>
        <v>0.39424250793457033</v>
      </c>
      <c r="AE225" s="49">
        <f t="shared" si="49"/>
        <v>0.27250537612757719</v>
      </c>
    </row>
    <row r="226" spans="1:31" x14ac:dyDescent="0.2">
      <c r="A226" s="42">
        <v>0.48532762857334455</v>
      </c>
      <c r="B226" s="42">
        <f t="shared" si="39"/>
        <v>0.30287547302246093</v>
      </c>
      <c r="C226" s="42">
        <v>0.35224005126953123</v>
      </c>
      <c r="D226" s="42">
        <v>0.25351089477539063</v>
      </c>
      <c r="E226" s="48">
        <v>0.5310532128906249</v>
      </c>
      <c r="F226" s="48">
        <v>0.37962350769042968</v>
      </c>
      <c r="G226" s="48">
        <v>0.41688227691650392</v>
      </c>
      <c r="H226" s="48">
        <v>0.53170096496582031</v>
      </c>
      <c r="I226" s="48">
        <v>0.56862490539550781</v>
      </c>
      <c r="J226" s="48">
        <v>0.31345208984375</v>
      </c>
      <c r="K226" s="48">
        <v>0.39278232971191407</v>
      </c>
      <c r="L226" s="48">
        <v>0.3362707418823242</v>
      </c>
      <c r="M226" s="43">
        <f t="shared" si="50"/>
        <v>0.24367408799999998</v>
      </c>
      <c r="N226" s="43">
        <f t="shared" si="51"/>
        <v>0.40830559199999994</v>
      </c>
      <c r="O226" s="49">
        <v>0.34810584</v>
      </c>
      <c r="P226" s="49">
        <v>0.48035951999999993</v>
      </c>
      <c r="Q226" s="50">
        <f t="shared" si="40"/>
        <v>0.41423267999999996</v>
      </c>
      <c r="R226" s="48">
        <f t="shared" si="41"/>
        <v>0.48035951999999993</v>
      </c>
      <c r="S226" s="49">
        <v>0.35859648437500002</v>
      </c>
      <c r="T226" s="48">
        <f t="shared" si="42"/>
        <v>0.35224005126953123</v>
      </c>
      <c r="U226" s="48">
        <v>0</v>
      </c>
      <c r="V226" s="49">
        <f t="shared" si="43"/>
        <v>0.43232356799999994</v>
      </c>
      <c r="W226" s="49">
        <f t="shared" si="44"/>
        <v>0.38428761599999994</v>
      </c>
      <c r="X226" s="49">
        <f t="shared" si="45"/>
        <v>0.33625166399999995</v>
      </c>
      <c r="Y226" s="49">
        <f t="shared" si="46"/>
        <v>0.50437749599999993</v>
      </c>
      <c r="Z226" s="49">
        <f t="shared" si="47"/>
        <v>0.64047935999999983</v>
      </c>
      <c r="AA226" s="48">
        <v>0.56021355558696551</v>
      </c>
      <c r="AB226" s="42">
        <v>0.35224005126953123</v>
      </c>
      <c r="AC226" s="42">
        <v>0.25351089477539063</v>
      </c>
      <c r="AD226" s="49">
        <f t="shared" si="48"/>
        <v>0.3922149047851563</v>
      </c>
      <c r="AE226" s="49">
        <f t="shared" si="49"/>
        <v>0.27110387134879715</v>
      </c>
    </row>
    <row r="227" spans="1:31" x14ac:dyDescent="0.2">
      <c r="A227" s="42">
        <v>0.48283158235199519</v>
      </c>
      <c r="B227" s="42">
        <f t="shared" si="39"/>
        <v>0.30131777954101563</v>
      </c>
      <c r="C227" s="42">
        <v>0.350428466796875</v>
      </c>
      <c r="D227" s="42">
        <v>0.25220709228515625</v>
      </c>
      <c r="E227" s="48">
        <v>0.52832200927734374</v>
      </c>
      <c r="F227" s="48">
        <v>0.37767110443115232</v>
      </c>
      <c r="G227" s="48">
        <v>0.41473825958251953</v>
      </c>
      <c r="H227" s="48">
        <v>0.52896644592285158</v>
      </c>
      <c r="I227" s="48">
        <v>0.56570045959472659</v>
      </c>
      <c r="J227" s="48">
        <v>0.3118399917602539</v>
      </c>
      <c r="K227" s="48">
        <v>0.39076225616455079</v>
      </c>
      <c r="L227" s="48">
        <v>0.33454130126953124</v>
      </c>
      <c r="M227" s="43">
        <f t="shared" si="50"/>
        <v>0.24243559200000001</v>
      </c>
      <c r="N227" s="43">
        <f t="shared" si="51"/>
        <v>0.40604975999999993</v>
      </c>
      <c r="O227" s="49">
        <v>0.34633656000000002</v>
      </c>
      <c r="P227" s="49">
        <v>0.47770559999999995</v>
      </c>
      <c r="Q227" s="50">
        <f t="shared" si="40"/>
        <v>0.41202107999999998</v>
      </c>
      <c r="R227" s="48">
        <f t="shared" si="41"/>
        <v>0.47770559999999995</v>
      </c>
      <c r="S227" s="49">
        <v>0.35675222167968756</v>
      </c>
      <c r="T227" s="48">
        <f t="shared" si="42"/>
        <v>0.350428466796875</v>
      </c>
      <c r="U227" s="48">
        <v>0</v>
      </c>
      <c r="V227" s="49">
        <f t="shared" si="43"/>
        <v>0.42993503999999999</v>
      </c>
      <c r="W227" s="49">
        <f t="shared" si="44"/>
        <v>0.38216447999999997</v>
      </c>
      <c r="X227" s="49">
        <f t="shared" si="45"/>
        <v>0.33439391999999996</v>
      </c>
      <c r="Y227" s="49">
        <f t="shared" si="46"/>
        <v>0.50159087999999996</v>
      </c>
      <c r="Z227" s="49">
        <f t="shared" si="47"/>
        <v>0.63694079999999997</v>
      </c>
      <c r="AA227" s="48">
        <v>0.55733236533717101</v>
      </c>
      <c r="AB227" s="42">
        <v>0.350428466796875</v>
      </c>
      <c r="AC227" s="42">
        <v>0.25220709228515625</v>
      </c>
      <c r="AD227" s="49">
        <f t="shared" si="48"/>
        <v>0.39019774246215827</v>
      </c>
      <c r="AE227" s="49">
        <f t="shared" si="49"/>
        <v>0.26970958340045098</v>
      </c>
    </row>
    <row r="228" spans="1:31" x14ac:dyDescent="0.2">
      <c r="A228" s="42">
        <v>0.48034837332833558</v>
      </c>
      <c r="B228" s="42">
        <f t="shared" si="39"/>
        <v>0.29976810455322267</v>
      </c>
      <c r="C228" s="42">
        <v>0.34862622070312499</v>
      </c>
      <c r="D228" s="42">
        <v>0.25090998840332029</v>
      </c>
      <c r="E228" s="48">
        <v>0.52560483703613281</v>
      </c>
      <c r="F228" s="48">
        <v>0.3757287362670898</v>
      </c>
      <c r="G228" s="48">
        <v>0.41260525421142574</v>
      </c>
      <c r="H228" s="48">
        <v>0.52624595825195319</v>
      </c>
      <c r="I228" s="48">
        <v>0.56279105163574217</v>
      </c>
      <c r="J228" s="48">
        <v>0.31023618225097654</v>
      </c>
      <c r="K228" s="48">
        <v>0.38875257293701171</v>
      </c>
      <c r="L228" s="48">
        <v>0.3328207412719727</v>
      </c>
      <c r="M228" s="43">
        <f t="shared" si="50"/>
        <v>0.241197096</v>
      </c>
      <c r="N228" s="43">
        <f t="shared" si="51"/>
        <v>0.40404457599999999</v>
      </c>
      <c r="O228" s="49">
        <v>0.34456728000000003</v>
      </c>
      <c r="P228" s="49">
        <v>0.47534655999999997</v>
      </c>
      <c r="Q228" s="50">
        <f t="shared" si="40"/>
        <v>0.40995692</v>
      </c>
      <c r="R228" s="48">
        <f t="shared" si="41"/>
        <v>0.47534655999999997</v>
      </c>
      <c r="S228" s="49">
        <v>0.354917431640625</v>
      </c>
      <c r="T228" s="48">
        <f t="shared" si="42"/>
        <v>0.34862622070312499</v>
      </c>
      <c r="U228" s="48">
        <v>0</v>
      </c>
      <c r="V228" s="49">
        <f t="shared" si="43"/>
        <v>0.42781190399999997</v>
      </c>
      <c r="W228" s="49">
        <f t="shared" si="44"/>
        <v>0.38027724800000001</v>
      </c>
      <c r="X228" s="49">
        <f t="shared" si="45"/>
        <v>0.33274259199999995</v>
      </c>
      <c r="Y228" s="49">
        <f t="shared" si="46"/>
        <v>0.49911388800000001</v>
      </c>
      <c r="Z228" s="49">
        <f t="shared" si="47"/>
        <v>0.63379541333333322</v>
      </c>
      <c r="AA228" s="48">
        <v>0.55446597450657897</v>
      </c>
      <c r="AB228" s="42">
        <v>0.34862622070312499</v>
      </c>
      <c r="AC228" s="42">
        <v>0.25090998840332029</v>
      </c>
      <c r="AD228" s="49">
        <f t="shared" si="48"/>
        <v>0.38819094085693362</v>
      </c>
      <c r="AE228" s="49">
        <f t="shared" si="49"/>
        <v>0.26832245691043805</v>
      </c>
    </row>
    <row r="229" spans="1:31" x14ac:dyDescent="0.2">
      <c r="A229" s="42">
        <v>0.47787793548055923</v>
      </c>
      <c r="B229" s="42">
        <f t="shared" si="39"/>
        <v>0.29822638702392579</v>
      </c>
      <c r="C229" s="42">
        <v>0.3468332214355469</v>
      </c>
      <c r="D229" s="42">
        <v>0.24961955261230467</v>
      </c>
      <c r="E229" s="48">
        <v>0.5229016369628906</v>
      </c>
      <c r="F229" s="48">
        <v>0.37379634399414058</v>
      </c>
      <c r="G229" s="48">
        <v>0.41048323120117186</v>
      </c>
      <c r="H229" s="48">
        <v>0.52353944274902342</v>
      </c>
      <c r="I229" s="48">
        <v>0.55989662231445314</v>
      </c>
      <c r="J229" s="48">
        <v>0.30864063171386713</v>
      </c>
      <c r="K229" s="48">
        <v>0.38675322082519531</v>
      </c>
      <c r="L229" s="48">
        <v>0.33110903228759764</v>
      </c>
      <c r="M229" s="43">
        <f t="shared" si="50"/>
        <v>0.23995859999999997</v>
      </c>
      <c r="N229" s="43">
        <f t="shared" si="51"/>
        <v>0.40203939199999994</v>
      </c>
      <c r="O229" s="49">
        <v>0.34279799999999999</v>
      </c>
      <c r="P229" s="49">
        <v>0.47298751999999994</v>
      </c>
      <c r="Q229" s="50">
        <f t="shared" si="40"/>
        <v>0.40789275999999997</v>
      </c>
      <c r="R229" s="48">
        <f t="shared" si="41"/>
        <v>0.47298751999999994</v>
      </c>
      <c r="S229" s="49">
        <v>0.35309208984375001</v>
      </c>
      <c r="T229" s="48">
        <f t="shared" si="42"/>
        <v>0.3468332214355469</v>
      </c>
      <c r="U229" s="48">
        <v>0</v>
      </c>
      <c r="V229" s="49">
        <f t="shared" si="43"/>
        <v>0.42568876799999994</v>
      </c>
      <c r="W229" s="49">
        <f t="shared" si="44"/>
        <v>0.378390016</v>
      </c>
      <c r="X229" s="49">
        <f t="shared" si="45"/>
        <v>0.33109126399999994</v>
      </c>
      <c r="Y229" s="49">
        <f t="shared" si="46"/>
        <v>0.49663689599999994</v>
      </c>
      <c r="Z229" s="49">
        <f t="shared" si="47"/>
        <v>0.63065002666666659</v>
      </c>
      <c r="AA229" s="48">
        <v>0.5516143284847862</v>
      </c>
      <c r="AB229" s="42">
        <v>0.3468332214355469</v>
      </c>
      <c r="AC229" s="42">
        <v>0.24961955261230467</v>
      </c>
      <c r="AD229" s="49">
        <f t="shared" si="48"/>
        <v>0.38619447326660156</v>
      </c>
      <c r="AE229" s="49">
        <f t="shared" si="49"/>
        <v>0.26694247342139166</v>
      </c>
    </row>
    <row r="230" spans="1:31" x14ac:dyDescent="0.2">
      <c r="A230" s="42">
        <v>0.47542020312632666</v>
      </c>
      <c r="B230" s="42">
        <f t="shared" si="39"/>
        <v>0.29669259643554691</v>
      </c>
      <c r="C230" s="42">
        <v>0.3450494384765625</v>
      </c>
      <c r="D230" s="42">
        <v>0.24833575439453126</v>
      </c>
      <c r="E230" s="48">
        <v>0.52021234985351561</v>
      </c>
      <c r="F230" s="48">
        <v>0.37187389801025389</v>
      </c>
      <c r="G230" s="48">
        <v>0.40837210174560545</v>
      </c>
      <c r="H230" s="48">
        <v>0.52084689941406248</v>
      </c>
      <c r="I230" s="48">
        <v>0.55701705322265627</v>
      </c>
      <c r="J230" s="48">
        <v>0.3070532809448242</v>
      </c>
      <c r="K230" s="48">
        <v>0.38476414062500003</v>
      </c>
      <c r="L230" s="48">
        <v>0.32940614471435548</v>
      </c>
      <c r="M230" s="43">
        <f t="shared" si="50"/>
        <v>0.23887491599999994</v>
      </c>
      <c r="N230" s="43">
        <f t="shared" si="51"/>
        <v>0.400034208</v>
      </c>
      <c r="O230" s="49">
        <v>0.34124987999999995</v>
      </c>
      <c r="P230" s="49">
        <v>0.47062848000000002</v>
      </c>
      <c r="Q230" s="50">
        <f t="shared" si="40"/>
        <v>0.40593917999999996</v>
      </c>
      <c r="R230" s="48">
        <f t="shared" si="41"/>
        <v>0.47062848000000002</v>
      </c>
      <c r="S230" s="49">
        <v>0.351276123046875</v>
      </c>
      <c r="T230" s="48">
        <f t="shared" si="42"/>
        <v>0.3450494384765625</v>
      </c>
      <c r="U230" s="48">
        <v>0</v>
      </c>
      <c r="V230" s="49">
        <f t="shared" si="43"/>
        <v>0.42356563200000003</v>
      </c>
      <c r="W230" s="49">
        <f t="shared" si="44"/>
        <v>0.37650278400000003</v>
      </c>
      <c r="X230" s="49">
        <f t="shared" si="45"/>
        <v>0.32943993599999999</v>
      </c>
      <c r="Y230" s="49">
        <f t="shared" si="46"/>
        <v>0.49415990400000004</v>
      </c>
      <c r="Z230" s="49">
        <f t="shared" si="47"/>
        <v>0.62750464000000006</v>
      </c>
      <c r="AA230" s="48">
        <v>0.54877737266138982</v>
      </c>
      <c r="AB230" s="42">
        <v>0.3450494384765625</v>
      </c>
      <c r="AC230" s="42">
        <v>0.24833575439453126</v>
      </c>
      <c r="AD230" s="49">
        <f t="shared" si="48"/>
        <v>0.38420825958251953</v>
      </c>
      <c r="AE230" s="49">
        <f t="shared" si="49"/>
        <v>0.26556957756121119</v>
      </c>
    </row>
    <row r="231" spans="1:31" x14ac:dyDescent="0.2">
      <c r="A231" s="42">
        <v>0.47297511092113564</v>
      </c>
      <c r="B231" s="42">
        <f t="shared" si="39"/>
        <v>0.29516670227050779</v>
      </c>
      <c r="C231" s="42">
        <v>0.34327484130859376</v>
      </c>
      <c r="D231" s="42">
        <v>0.24705856323242187</v>
      </c>
      <c r="E231" s="48">
        <v>0.51753691650390621</v>
      </c>
      <c r="F231" s="48">
        <v>0.36996133911132811</v>
      </c>
      <c r="G231" s="48">
        <v>0.40627183624267577</v>
      </c>
      <c r="H231" s="48">
        <v>0.51816815063476562</v>
      </c>
      <c r="I231" s="48">
        <v>0.55415228515624992</v>
      </c>
      <c r="J231" s="48">
        <v>0.30547410034179684</v>
      </c>
      <c r="K231" s="48">
        <v>0.382785302734375</v>
      </c>
      <c r="L231" s="48">
        <v>0.32771201934814448</v>
      </c>
      <c r="M231" s="43">
        <f t="shared" si="50"/>
        <v>0.23763641999999999</v>
      </c>
      <c r="N231" s="43">
        <f t="shared" si="51"/>
        <v>0.39802902399999995</v>
      </c>
      <c r="O231" s="49">
        <v>0.33948060000000002</v>
      </c>
      <c r="P231" s="49">
        <v>0.46826943999999998</v>
      </c>
      <c r="Q231" s="50">
        <f t="shared" si="40"/>
        <v>0.40387501999999997</v>
      </c>
      <c r="R231" s="48">
        <f t="shared" si="41"/>
        <v>0.46826943999999998</v>
      </c>
      <c r="S231" s="49">
        <v>0.34946950683593753</v>
      </c>
      <c r="T231" s="48">
        <f t="shared" si="42"/>
        <v>0.34327484130859376</v>
      </c>
      <c r="U231" s="48">
        <v>0</v>
      </c>
      <c r="V231" s="49">
        <f t="shared" si="43"/>
        <v>0.421442496</v>
      </c>
      <c r="W231" s="49">
        <f t="shared" si="44"/>
        <v>0.37461555200000002</v>
      </c>
      <c r="X231" s="49">
        <f t="shared" si="45"/>
        <v>0.32778860799999998</v>
      </c>
      <c r="Y231" s="49">
        <f t="shared" si="46"/>
        <v>0.49168291199999997</v>
      </c>
      <c r="Z231" s="49">
        <f t="shared" si="47"/>
        <v>0.62435925333333331</v>
      </c>
      <c r="AA231" s="48">
        <v>0.54595499781558388</v>
      </c>
      <c r="AB231" s="42">
        <v>0.34327484130859376</v>
      </c>
      <c r="AC231" s="42">
        <v>0.24705856323242187</v>
      </c>
      <c r="AD231" s="49">
        <f t="shared" si="48"/>
        <v>0.38223227310180669</v>
      </c>
      <c r="AE231" s="49">
        <f t="shared" si="49"/>
        <v>0.26420375087252995</v>
      </c>
    </row>
    <row r="232" spans="1:31" x14ac:dyDescent="0.2">
      <c r="A232" s="42">
        <v>0.47054259385657499</v>
      </c>
      <c r="B232" s="42">
        <f t="shared" si="39"/>
        <v>0.29364865112304689</v>
      </c>
      <c r="C232" s="42">
        <v>0.34150936889648437</v>
      </c>
      <c r="D232" s="42">
        <v>0.24578793334960938</v>
      </c>
      <c r="E232" s="48">
        <v>0.51487521850585938</v>
      </c>
      <c r="F232" s="48">
        <v>0.3680586376953125</v>
      </c>
      <c r="G232" s="48">
        <v>0.40418237548828123</v>
      </c>
      <c r="H232" s="48">
        <v>0.51550319641113274</v>
      </c>
      <c r="I232" s="48">
        <v>0.55130225891113283</v>
      </c>
      <c r="J232" s="48">
        <v>0.30390303070068359</v>
      </c>
      <c r="K232" s="48">
        <v>0.38081661834716796</v>
      </c>
      <c r="L232" s="48">
        <v>0.32602659698486325</v>
      </c>
      <c r="M232" s="43">
        <f t="shared" si="50"/>
        <v>0.23639792399999993</v>
      </c>
      <c r="N232" s="43">
        <f t="shared" si="51"/>
        <v>0.39602383999999996</v>
      </c>
      <c r="O232" s="49">
        <v>0.33771131999999993</v>
      </c>
      <c r="P232" s="49">
        <v>0.46591039999999995</v>
      </c>
      <c r="Q232" s="50">
        <f t="shared" si="40"/>
        <v>0.40181085999999994</v>
      </c>
      <c r="R232" s="48">
        <f t="shared" si="41"/>
        <v>0.46591039999999995</v>
      </c>
      <c r="S232" s="49">
        <v>0.34767219238281255</v>
      </c>
      <c r="T232" s="48">
        <f t="shared" si="42"/>
        <v>0.34150936889648437</v>
      </c>
      <c r="U232" s="48">
        <v>0</v>
      </c>
      <c r="V232" s="49">
        <f t="shared" si="43"/>
        <v>0.41931935999999997</v>
      </c>
      <c r="W232" s="49">
        <f t="shared" si="44"/>
        <v>0.37272832</v>
      </c>
      <c r="X232" s="49">
        <f t="shared" si="45"/>
        <v>0.32613727999999992</v>
      </c>
      <c r="Y232" s="49">
        <f t="shared" si="46"/>
        <v>0.48920591999999996</v>
      </c>
      <c r="Z232" s="49">
        <f t="shared" si="47"/>
        <v>0.62121386666666656</v>
      </c>
      <c r="AA232" s="48">
        <v>0.54314714933696551</v>
      </c>
      <c r="AB232" s="42">
        <v>0.34150936889648437</v>
      </c>
      <c r="AC232" s="42">
        <v>0.24578793334960938</v>
      </c>
      <c r="AD232" s="49">
        <f t="shared" si="48"/>
        <v>0.38026646041870121</v>
      </c>
      <c r="AE232" s="49">
        <f t="shared" si="49"/>
        <v>0.26284495644061417</v>
      </c>
    </row>
    <row r="233" spans="1:31" x14ac:dyDescent="0.2">
      <c r="A233" s="42">
        <v>0.46812258725840367</v>
      </c>
      <c r="B233" s="42">
        <f t="shared" si="39"/>
        <v>0.29213842010498048</v>
      </c>
      <c r="C233" s="42">
        <v>0.33975299072265625</v>
      </c>
      <c r="D233" s="42">
        <v>0.24452384948730468</v>
      </c>
      <c r="E233" s="48">
        <v>0.5122271966552735</v>
      </c>
      <c r="F233" s="48">
        <v>0.36616570495605466</v>
      </c>
      <c r="G233" s="48">
        <v>0.40210366027832029</v>
      </c>
      <c r="H233" s="48">
        <v>0.51285197753906253</v>
      </c>
      <c r="I233" s="48">
        <v>0.54846691528320313</v>
      </c>
      <c r="J233" s="48">
        <v>0.30234004241943357</v>
      </c>
      <c r="K233" s="48">
        <v>0.3788580874633789</v>
      </c>
      <c r="L233" s="48">
        <v>0.32434984802246092</v>
      </c>
      <c r="M233" s="43">
        <f t="shared" si="50"/>
        <v>0.23515942799999995</v>
      </c>
      <c r="N233" s="43">
        <f t="shared" si="51"/>
        <v>0.39401865599999997</v>
      </c>
      <c r="O233" s="49">
        <v>0.33594203999999994</v>
      </c>
      <c r="P233" s="49">
        <v>0.46355135999999997</v>
      </c>
      <c r="Q233" s="50">
        <f t="shared" si="40"/>
        <v>0.39974669999999995</v>
      </c>
      <c r="R233" s="48">
        <f t="shared" si="41"/>
        <v>0.46355135999999997</v>
      </c>
      <c r="S233" s="49">
        <v>0.34588410644531253</v>
      </c>
      <c r="T233" s="48">
        <f t="shared" si="42"/>
        <v>0.33975299072265625</v>
      </c>
      <c r="U233" s="48">
        <v>0</v>
      </c>
      <c r="V233" s="49">
        <f t="shared" si="43"/>
        <v>0.417196224</v>
      </c>
      <c r="W233" s="49">
        <f t="shared" si="44"/>
        <v>0.37084108799999999</v>
      </c>
      <c r="X233" s="49">
        <f t="shared" si="45"/>
        <v>0.32448595199999997</v>
      </c>
      <c r="Y233" s="49">
        <f t="shared" si="46"/>
        <v>0.48672892800000001</v>
      </c>
      <c r="Z233" s="49">
        <f t="shared" si="47"/>
        <v>0.61806847999999992</v>
      </c>
      <c r="AA233" s="48">
        <v>0.54035371800472864</v>
      </c>
      <c r="AB233" s="42">
        <v>0.33975299072265625</v>
      </c>
      <c r="AC233" s="42">
        <v>0.24452384948730468</v>
      </c>
      <c r="AD233" s="49">
        <f t="shared" si="48"/>
        <v>0.37831074142456056</v>
      </c>
      <c r="AE233" s="49">
        <f t="shared" si="49"/>
        <v>0.26149313889336329</v>
      </c>
    </row>
    <row r="234" spans="1:31" x14ac:dyDescent="0.2">
      <c r="A234" s="42">
        <v>0.46571502678527033</v>
      </c>
      <c r="B234" s="42">
        <f t="shared" si="39"/>
        <v>0.29063595581054691</v>
      </c>
      <c r="C234" s="42">
        <v>0.33800564575195313</v>
      </c>
      <c r="D234" s="42">
        <v>0.24326626586914063</v>
      </c>
      <c r="E234" s="48">
        <v>0.50959279174804684</v>
      </c>
      <c r="F234" s="48">
        <v>0.36428251129150391</v>
      </c>
      <c r="G234" s="48">
        <v>0.40003563140869142</v>
      </c>
      <c r="H234" s="48">
        <v>0.51021437561035154</v>
      </c>
      <c r="I234" s="48">
        <v>0.54564613586425781</v>
      </c>
      <c r="J234" s="48">
        <v>0.30078510589599611</v>
      </c>
      <c r="K234" s="48">
        <v>0.37690962127685546</v>
      </c>
      <c r="L234" s="48">
        <v>0.32268171325683592</v>
      </c>
      <c r="M234" s="43">
        <f t="shared" si="50"/>
        <v>0.23407574399999995</v>
      </c>
      <c r="N234" s="43">
        <f t="shared" si="51"/>
        <v>0.39226411999999999</v>
      </c>
      <c r="O234" s="49">
        <v>0.33439391999999996</v>
      </c>
      <c r="P234" s="49">
        <v>0.46148719999999999</v>
      </c>
      <c r="Q234" s="50">
        <f t="shared" si="40"/>
        <v>0.39794056</v>
      </c>
      <c r="R234" s="48">
        <f t="shared" si="41"/>
        <v>0.46148719999999999</v>
      </c>
      <c r="S234" s="49">
        <v>0.34410522460937498</v>
      </c>
      <c r="T234" s="48">
        <f t="shared" si="42"/>
        <v>0.33800564575195313</v>
      </c>
      <c r="U234" s="48">
        <v>0</v>
      </c>
      <c r="V234" s="49">
        <f t="shared" si="43"/>
        <v>0.41533848000000001</v>
      </c>
      <c r="W234" s="49">
        <f t="shared" si="44"/>
        <v>0.36918976000000003</v>
      </c>
      <c r="X234" s="49">
        <f t="shared" si="45"/>
        <v>0.32304103999999995</v>
      </c>
      <c r="Y234" s="49">
        <f t="shared" si="46"/>
        <v>0.48456156000000006</v>
      </c>
      <c r="Z234" s="49">
        <f t="shared" si="47"/>
        <v>0.61531626666666672</v>
      </c>
      <c r="AA234" s="48">
        <v>0.53757464920847042</v>
      </c>
      <c r="AB234" s="42">
        <v>0.33800564575195313</v>
      </c>
      <c r="AC234" s="42">
        <v>0.24326626586914063</v>
      </c>
      <c r="AD234" s="49">
        <f t="shared" si="48"/>
        <v>0.37636508941650387</v>
      </c>
      <c r="AE234" s="49">
        <f t="shared" si="49"/>
        <v>0.26014827977341054</v>
      </c>
    </row>
    <row r="235" spans="1:31" x14ac:dyDescent="0.2">
      <c r="A235" s="42">
        <v>0.46331984842655949</v>
      </c>
      <c r="B235" s="42">
        <f t="shared" si="39"/>
        <v>0.28914120483398437</v>
      </c>
      <c r="C235" s="42">
        <v>0.33626727294921877</v>
      </c>
      <c r="D235" s="42">
        <v>0.24201513671875</v>
      </c>
      <c r="E235" s="48">
        <v>0.5069719445800781</v>
      </c>
      <c r="F235" s="48">
        <v>0.36240899749755862</v>
      </c>
      <c r="G235" s="48">
        <v>0.39797822967529295</v>
      </c>
      <c r="H235" s="48">
        <v>0.50759033142089838</v>
      </c>
      <c r="I235" s="48">
        <v>0.54283986145019536</v>
      </c>
      <c r="J235" s="48">
        <v>0.29923816192626951</v>
      </c>
      <c r="K235" s="48">
        <v>0.37497116058349605</v>
      </c>
      <c r="L235" s="48">
        <v>0.32102216308593751</v>
      </c>
      <c r="M235" s="43">
        <f t="shared" si="50"/>
        <v>0.23283724799999991</v>
      </c>
      <c r="N235" s="43">
        <f t="shared" si="51"/>
        <v>0.39025893599999995</v>
      </c>
      <c r="O235" s="49">
        <v>0.33262463999999992</v>
      </c>
      <c r="P235" s="49">
        <v>0.45912815999999995</v>
      </c>
      <c r="Q235" s="50">
        <f t="shared" si="40"/>
        <v>0.39587639999999991</v>
      </c>
      <c r="R235" s="48">
        <f t="shared" si="41"/>
        <v>0.45912815999999995</v>
      </c>
      <c r="S235" s="49">
        <v>0.34233549804687502</v>
      </c>
      <c r="T235" s="48">
        <f t="shared" si="42"/>
        <v>0.33626727294921877</v>
      </c>
      <c r="U235" s="48">
        <v>0</v>
      </c>
      <c r="V235" s="49">
        <f t="shared" si="43"/>
        <v>0.41321534399999998</v>
      </c>
      <c r="W235" s="49">
        <f t="shared" si="44"/>
        <v>0.36730252799999996</v>
      </c>
      <c r="X235" s="49">
        <f t="shared" si="45"/>
        <v>0.32138971199999994</v>
      </c>
      <c r="Y235" s="49">
        <f t="shared" si="46"/>
        <v>0.48208456799999999</v>
      </c>
      <c r="Z235" s="49">
        <f t="shared" si="47"/>
        <v>0.61217087999999986</v>
      </c>
      <c r="AA235" s="48">
        <v>0.53480988833778786</v>
      </c>
      <c r="AB235" s="42">
        <v>0.33626727294921877</v>
      </c>
      <c r="AC235" s="42">
        <v>0.24201513671875</v>
      </c>
      <c r="AD235" s="49">
        <f t="shared" si="48"/>
        <v>0.37442945098876956</v>
      </c>
      <c r="AE235" s="49">
        <f t="shared" si="49"/>
        <v>0.25881034216602222</v>
      </c>
    </row>
    <row r="236" spans="1:31" x14ac:dyDescent="0.2">
      <c r="A236" s="42">
        <v>0.46093698850087822</v>
      </c>
      <c r="B236" s="42">
        <f t="shared" si="39"/>
        <v>0.28765414428710939</v>
      </c>
      <c r="C236" s="42">
        <v>0.33453784179687501</v>
      </c>
      <c r="D236" s="42">
        <v>0.24077044677734374</v>
      </c>
      <c r="E236" s="48">
        <v>0.50436459594726568</v>
      </c>
      <c r="F236" s="48">
        <v>0.36054513397216797</v>
      </c>
      <c r="G236" s="48">
        <v>0.39593142547607424</v>
      </c>
      <c r="H236" s="48">
        <v>0.50497978576660152</v>
      </c>
      <c r="I236" s="48">
        <v>0.54004803283691405</v>
      </c>
      <c r="J236" s="48">
        <v>0.29769918090820313</v>
      </c>
      <c r="K236" s="48">
        <v>0.37304267578125</v>
      </c>
      <c r="L236" s="48">
        <v>0.31937113830566405</v>
      </c>
      <c r="M236" s="43">
        <f t="shared" si="50"/>
        <v>0.23175356400000002</v>
      </c>
      <c r="N236" s="43">
        <f t="shared" si="51"/>
        <v>0.38825375199999995</v>
      </c>
      <c r="O236" s="49">
        <v>0.33107652000000004</v>
      </c>
      <c r="P236" s="49">
        <v>0.45676911999999997</v>
      </c>
      <c r="Q236" s="50">
        <f t="shared" si="40"/>
        <v>0.39392282000000001</v>
      </c>
      <c r="R236" s="48">
        <f t="shared" si="41"/>
        <v>0.45676911999999997</v>
      </c>
      <c r="S236" s="49">
        <v>0.34057485351562505</v>
      </c>
      <c r="T236" s="48">
        <f t="shared" si="42"/>
        <v>0.33453784179687501</v>
      </c>
      <c r="U236" s="48">
        <v>0</v>
      </c>
      <c r="V236" s="49">
        <f t="shared" si="43"/>
        <v>0.41109220799999996</v>
      </c>
      <c r="W236" s="49">
        <f t="shared" si="44"/>
        <v>0.365415296</v>
      </c>
      <c r="X236" s="49">
        <f t="shared" si="45"/>
        <v>0.31973838399999999</v>
      </c>
      <c r="Y236" s="49">
        <f t="shared" si="46"/>
        <v>0.47960757599999998</v>
      </c>
      <c r="Z236" s="49">
        <f t="shared" si="47"/>
        <v>0.60902549333333322</v>
      </c>
      <c r="AA236" s="48">
        <v>0.53205938078227799</v>
      </c>
      <c r="AB236" s="42">
        <v>0.33453784179687501</v>
      </c>
      <c r="AC236" s="42">
        <v>0.24077044677734374</v>
      </c>
      <c r="AD236" s="49">
        <f t="shared" si="48"/>
        <v>0.37250374603271491</v>
      </c>
      <c r="AE236" s="49">
        <f t="shared" si="49"/>
        <v>0.25747927069909787</v>
      </c>
    </row>
    <row r="237" spans="1:31" x14ac:dyDescent="0.2">
      <c r="A237" s="42">
        <v>0.45856638365436814</v>
      </c>
      <c r="B237" s="42">
        <f t="shared" si="39"/>
        <v>0.28617474365234374</v>
      </c>
      <c r="C237" s="42">
        <v>0.33281732177734374</v>
      </c>
      <c r="D237" s="42">
        <v>0.23953216552734374</v>
      </c>
      <c r="E237" s="48">
        <v>0.50177062744140621</v>
      </c>
      <c r="F237" s="48">
        <v>0.35869083190917966</v>
      </c>
      <c r="G237" s="48">
        <v>0.39389515960693355</v>
      </c>
      <c r="H237" s="48">
        <v>0.50238267944335935</v>
      </c>
      <c r="I237" s="48">
        <v>0.53727053161621097</v>
      </c>
      <c r="J237" s="48">
        <v>0.2961681036376953</v>
      </c>
      <c r="K237" s="48">
        <v>0.37112410766601561</v>
      </c>
      <c r="L237" s="48">
        <v>0.31772860931396485</v>
      </c>
      <c r="M237" s="43">
        <f t="shared" si="50"/>
        <v>0.23051506799999999</v>
      </c>
      <c r="N237" s="43">
        <f t="shared" si="51"/>
        <v>0.38624856799999996</v>
      </c>
      <c r="O237" s="49">
        <v>0.32930724</v>
      </c>
      <c r="P237" s="49">
        <v>0.45441007999999999</v>
      </c>
      <c r="Q237" s="50">
        <f t="shared" si="40"/>
        <v>0.39185866000000003</v>
      </c>
      <c r="R237" s="48">
        <f t="shared" si="41"/>
        <v>0.45441007999999999</v>
      </c>
      <c r="S237" s="49">
        <v>0.33882326660156248</v>
      </c>
      <c r="T237" s="48">
        <f t="shared" si="42"/>
        <v>0.33281732177734374</v>
      </c>
      <c r="U237" s="48">
        <v>0</v>
      </c>
      <c r="V237" s="49">
        <f t="shared" si="43"/>
        <v>0.40896907199999999</v>
      </c>
      <c r="W237" s="49">
        <f t="shared" si="44"/>
        <v>0.36352806400000004</v>
      </c>
      <c r="X237" s="49">
        <f t="shared" si="45"/>
        <v>0.31808705599999998</v>
      </c>
      <c r="Y237" s="49">
        <f t="shared" si="46"/>
        <v>0.47713058399999997</v>
      </c>
      <c r="Z237" s="49">
        <f t="shared" si="47"/>
        <v>0.6058801066666667</v>
      </c>
      <c r="AA237" s="48">
        <v>0.52932301732113485</v>
      </c>
      <c r="AB237" s="42">
        <v>0.33281732177734374</v>
      </c>
      <c r="AC237" s="42">
        <v>0.23953216552734374</v>
      </c>
      <c r="AD237" s="49">
        <f t="shared" si="48"/>
        <v>0.37058794784545895</v>
      </c>
      <c r="AE237" s="49">
        <f t="shared" si="49"/>
        <v>0.25615504691527047</v>
      </c>
    </row>
    <row r="238" spans="1:31" x14ac:dyDescent="0.2">
      <c r="A238" s="42">
        <v>0.45620797085895903</v>
      </c>
      <c r="B238" s="42">
        <f t="shared" si="39"/>
        <v>0.28470294952392577</v>
      </c>
      <c r="C238" s="42">
        <v>0.33110565185546875</v>
      </c>
      <c r="D238" s="42">
        <v>0.23830024719238282</v>
      </c>
      <c r="E238" s="48">
        <v>0.49919003906249998</v>
      </c>
      <c r="F238" s="48">
        <v>0.35684609130859374</v>
      </c>
      <c r="G238" s="48">
        <v>0.39186934326171874</v>
      </c>
      <c r="H238" s="48">
        <v>0.49979889404296873</v>
      </c>
      <c r="I238" s="48">
        <v>0.53450735778808589</v>
      </c>
      <c r="J238" s="48">
        <v>0.29464490051269532</v>
      </c>
      <c r="K238" s="48">
        <v>0.36921539703369144</v>
      </c>
      <c r="L238" s="48">
        <v>0.31609451690673829</v>
      </c>
      <c r="M238" s="43">
        <f t="shared" si="50"/>
        <v>0.22943138399999996</v>
      </c>
      <c r="N238" s="43">
        <f t="shared" si="51"/>
        <v>0.38449403199999993</v>
      </c>
      <c r="O238" s="49">
        <v>0.32775911999999996</v>
      </c>
      <c r="P238" s="49">
        <v>0.45234591999999996</v>
      </c>
      <c r="Q238" s="50">
        <f t="shared" si="40"/>
        <v>0.39005251999999996</v>
      </c>
      <c r="R238" s="48">
        <f t="shared" si="41"/>
        <v>0.45234591999999996</v>
      </c>
      <c r="S238" s="49">
        <v>0.33708068847656258</v>
      </c>
      <c r="T238" s="48">
        <f t="shared" si="42"/>
        <v>0.33110565185546875</v>
      </c>
      <c r="U238" s="48">
        <v>0</v>
      </c>
      <c r="V238" s="49">
        <f t="shared" si="43"/>
        <v>0.40711132799999999</v>
      </c>
      <c r="W238" s="49">
        <f t="shared" si="44"/>
        <v>0.36187673599999998</v>
      </c>
      <c r="X238" s="49">
        <f t="shared" si="45"/>
        <v>0.31664214399999996</v>
      </c>
      <c r="Y238" s="49">
        <f t="shared" si="46"/>
        <v>0.47496321599999997</v>
      </c>
      <c r="Z238" s="49">
        <f t="shared" si="47"/>
        <v>0.60312789333333328</v>
      </c>
      <c r="AA238" s="48">
        <v>0.52660068873355259</v>
      </c>
      <c r="AB238" s="42">
        <v>0.33110565185546875</v>
      </c>
      <c r="AC238" s="42">
        <v>0.23830024719238282</v>
      </c>
      <c r="AD238" s="49">
        <f t="shared" si="48"/>
        <v>0.36868200302124032</v>
      </c>
      <c r="AE238" s="49">
        <f t="shared" si="49"/>
        <v>0.25483763389980663</v>
      </c>
    </row>
    <row r="239" spans="1:31" x14ac:dyDescent="0.2">
      <c r="A239" s="42">
        <v>0.45386168741085564</v>
      </c>
      <c r="B239" s="42">
        <f t="shared" si="39"/>
        <v>0.28323871612548829</v>
      </c>
      <c r="C239" s="42">
        <v>0.32940277099609377</v>
      </c>
      <c r="D239" s="42">
        <v>0.2370746612548828</v>
      </c>
      <c r="E239" s="48">
        <v>0.49662271240234379</v>
      </c>
      <c r="F239" s="48">
        <v>0.35501082336425782</v>
      </c>
      <c r="G239" s="48">
        <v>0.38985394683837887</v>
      </c>
      <c r="H239" s="48">
        <v>0.49722842956542967</v>
      </c>
      <c r="I239" s="48">
        <v>0.53175839294433591</v>
      </c>
      <c r="J239" s="48">
        <v>0.29312954193115232</v>
      </c>
      <c r="K239" s="48">
        <v>0.36731651428222656</v>
      </c>
      <c r="L239" s="48">
        <v>0.31446883148193355</v>
      </c>
      <c r="M239" s="43">
        <f t="shared" si="50"/>
        <v>0.22834769999999996</v>
      </c>
      <c r="N239" s="43">
        <f t="shared" si="51"/>
        <v>0.38248884799999999</v>
      </c>
      <c r="O239" s="49">
        <v>0.32621099999999997</v>
      </c>
      <c r="P239" s="49">
        <v>0.44998687999999998</v>
      </c>
      <c r="Q239" s="50">
        <f t="shared" si="40"/>
        <v>0.38809894</v>
      </c>
      <c r="R239" s="48">
        <f t="shared" si="41"/>
        <v>0.44998687999999998</v>
      </c>
      <c r="S239" s="49">
        <v>0.33534707031250005</v>
      </c>
      <c r="T239" s="48">
        <f t="shared" si="42"/>
        <v>0.32940277099609377</v>
      </c>
      <c r="U239" s="48">
        <v>0</v>
      </c>
      <c r="V239" s="49">
        <f t="shared" si="43"/>
        <v>0.40498819199999997</v>
      </c>
      <c r="W239" s="49">
        <f t="shared" si="44"/>
        <v>0.35998950400000002</v>
      </c>
      <c r="X239" s="49">
        <f t="shared" si="45"/>
        <v>0.31499081599999995</v>
      </c>
      <c r="Y239" s="49">
        <f t="shared" si="46"/>
        <v>0.47248622399999995</v>
      </c>
      <c r="Z239" s="49">
        <f t="shared" si="47"/>
        <v>0.59998250666666664</v>
      </c>
      <c r="AA239" s="48">
        <v>0.52389239501953122</v>
      </c>
      <c r="AB239" s="42">
        <v>0.32940277099609377</v>
      </c>
      <c r="AC239" s="42">
        <v>0.2370746612548828</v>
      </c>
      <c r="AD239" s="49">
        <f t="shared" si="48"/>
        <v>0.36678585815429693</v>
      </c>
      <c r="AE239" s="49">
        <f t="shared" si="49"/>
        <v>0.25352699473797241</v>
      </c>
    </row>
    <row r="240" spans="1:31" x14ac:dyDescent="0.2">
      <c r="A240" s="42">
        <v>0.45152747092861684</v>
      </c>
      <c r="B240" s="42">
        <f t="shared" si="39"/>
        <v>0.28178201293945315</v>
      </c>
      <c r="C240" s="42">
        <v>0.32770864868164062</v>
      </c>
      <c r="D240" s="42">
        <v>0.23585537719726563</v>
      </c>
      <c r="E240" s="48">
        <v>0.49406858825683586</v>
      </c>
      <c r="F240" s="48">
        <v>0.3531849984741211</v>
      </c>
      <c r="G240" s="48">
        <v>0.3878489111328125</v>
      </c>
      <c r="H240" s="48">
        <v>0.49467116760253899</v>
      </c>
      <c r="I240" s="48">
        <v>0.52902357788085941</v>
      </c>
      <c r="J240" s="48">
        <v>0.29162196868896484</v>
      </c>
      <c r="K240" s="48">
        <v>0.36542740020751957</v>
      </c>
      <c r="L240" s="48">
        <v>0.31285152343749995</v>
      </c>
      <c r="M240" s="43">
        <f t="shared" si="50"/>
        <v>0.22710920399999998</v>
      </c>
      <c r="N240" s="43">
        <f t="shared" si="51"/>
        <v>0.38073431199999996</v>
      </c>
      <c r="O240" s="49">
        <v>0.32444171999999999</v>
      </c>
      <c r="P240" s="49">
        <v>0.44792271999999994</v>
      </c>
      <c r="Q240" s="50">
        <f t="shared" si="40"/>
        <v>0.38618221999999996</v>
      </c>
      <c r="R240" s="48">
        <f t="shared" si="41"/>
        <v>0.44792271999999994</v>
      </c>
      <c r="S240" s="49">
        <v>0.33362238769531255</v>
      </c>
      <c r="T240" s="48">
        <f t="shared" si="42"/>
        <v>0.32770864868164062</v>
      </c>
      <c r="U240" s="48">
        <v>0</v>
      </c>
      <c r="V240" s="49">
        <f t="shared" si="43"/>
        <v>0.40313044799999997</v>
      </c>
      <c r="W240" s="49">
        <f t="shared" si="44"/>
        <v>0.35833817599999995</v>
      </c>
      <c r="X240" s="49">
        <f t="shared" si="45"/>
        <v>0.31354590399999993</v>
      </c>
      <c r="Y240" s="49">
        <f t="shared" si="46"/>
        <v>0.47031885600000001</v>
      </c>
      <c r="Z240" s="49">
        <f t="shared" si="47"/>
        <v>0.59723029333333322</v>
      </c>
      <c r="AA240" s="48">
        <v>0.52119802695826489</v>
      </c>
      <c r="AB240" s="42">
        <v>0.32770864868164062</v>
      </c>
      <c r="AC240" s="42">
        <v>0.23585537719726563</v>
      </c>
      <c r="AD240" s="49">
        <f t="shared" si="48"/>
        <v>0.36489948654174809</v>
      </c>
      <c r="AE240" s="49">
        <f t="shared" si="49"/>
        <v>0.25222311097240113</v>
      </c>
    </row>
    <row r="241" spans="1:31" x14ac:dyDescent="0.2">
      <c r="A241" s="42">
        <v>0.44920525935170008</v>
      </c>
      <c r="B241" s="42">
        <f t="shared" si="39"/>
        <v>0.28033279418945312</v>
      </c>
      <c r="C241" s="42">
        <v>0.32602322387695315</v>
      </c>
      <c r="D241" s="42">
        <v>0.23464236450195314</v>
      </c>
      <c r="E241" s="48">
        <v>0.49152757781982415</v>
      </c>
      <c r="F241" s="48">
        <v>0.35136855743408202</v>
      </c>
      <c r="G241" s="48">
        <v>0.3858542065429687</v>
      </c>
      <c r="H241" s="48">
        <v>0.49212707855224608</v>
      </c>
      <c r="I241" s="48">
        <v>0.52630279418945314</v>
      </c>
      <c r="J241" s="48">
        <v>0.29012215118408202</v>
      </c>
      <c r="K241" s="48">
        <v>0.36354799560546874</v>
      </c>
      <c r="L241" s="48">
        <v>0.3112425335693359</v>
      </c>
      <c r="M241" s="43">
        <f t="shared" si="50"/>
        <v>0.22602551999999995</v>
      </c>
      <c r="N241" s="43">
        <f t="shared" si="51"/>
        <v>0.37872912799999991</v>
      </c>
      <c r="O241" s="49">
        <v>0.32289359999999995</v>
      </c>
      <c r="P241" s="49">
        <v>0.44556367999999991</v>
      </c>
      <c r="Q241" s="50">
        <f t="shared" si="40"/>
        <v>0.3842286399999999</v>
      </c>
      <c r="R241" s="48">
        <f t="shared" si="41"/>
        <v>0.44556367999999991</v>
      </c>
      <c r="S241" s="49">
        <v>0.33190656738281255</v>
      </c>
      <c r="T241" s="48">
        <f t="shared" si="42"/>
        <v>0.32602322387695315</v>
      </c>
      <c r="U241" s="48">
        <v>0</v>
      </c>
      <c r="V241" s="49">
        <f t="shared" si="43"/>
        <v>0.40100731199999995</v>
      </c>
      <c r="W241" s="49">
        <f t="shared" si="44"/>
        <v>0.35645094399999994</v>
      </c>
      <c r="X241" s="49">
        <f t="shared" si="45"/>
        <v>0.31189457599999992</v>
      </c>
      <c r="Y241" s="49">
        <f t="shared" si="46"/>
        <v>0.46784186399999994</v>
      </c>
      <c r="Z241" s="49">
        <f t="shared" si="47"/>
        <v>0.59408490666666658</v>
      </c>
      <c r="AA241" s="48">
        <v>0.51851747532894732</v>
      </c>
      <c r="AB241" s="42">
        <v>0.32602322387695315</v>
      </c>
      <c r="AC241" s="42">
        <v>0.23464236450195314</v>
      </c>
      <c r="AD241" s="49">
        <f t="shared" si="48"/>
        <v>0.36302280807495124</v>
      </c>
      <c r="AE241" s="49">
        <f t="shared" si="49"/>
        <v>0.25092592723099216</v>
      </c>
    </row>
    <row r="242" spans="1:31" x14ac:dyDescent="0.2">
      <c r="A242" s="42">
        <v>0.44689499093877383</v>
      </c>
      <c r="B242" s="42">
        <f t="shared" si="39"/>
        <v>0.27889104461669922</v>
      </c>
      <c r="C242" s="42">
        <v>0.32434649658203124</v>
      </c>
      <c r="D242" s="42">
        <v>0.23343559265136718</v>
      </c>
      <c r="E242" s="48">
        <v>0.48899965148925784</v>
      </c>
      <c r="F242" s="48">
        <v>0.34956147064208987</v>
      </c>
      <c r="G242" s="48">
        <v>0.38386974426269532</v>
      </c>
      <c r="H242" s="48">
        <v>0.48959607360839841</v>
      </c>
      <c r="I242" s="48">
        <v>0.5235959826660157</v>
      </c>
      <c r="J242" s="48">
        <v>0.28863005981445311</v>
      </c>
      <c r="K242" s="48">
        <v>0.36167827087402338</v>
      </c>
      <c r="L242" s="48">
        <v>0.30964180267333985</v>
      </c>
      <c r="M242" s="43">
        <f t="shared" si="50"/>
        <v>0.22494183599999995</v>
      </c>
      <c r="N242" s="43">
        <f t="shared" si="51"/>
        <v>0.37672394399999998</v>
      </c>
      <c r="O242" s="49">
        <v>0.32134547999999996</v>
      </c>
      <c r="P242" s="49">
        <v>0.44320463999999998</v>
      </c>
      <c r="Q242" s="50">
        <f t="shared" si="40"/>
        <v>0.38227506</v>
      </c>
      <c r="R242" s="48">
        <f t="shared" si="41"/>
        <v>0.44320463999999998</v>
      </c>
      <c r="S242" s="49">
        <v>0.33019956054687505</v>
      </c>
      <c r="T242" s="48">
        <f t="shared" si="42"/>
        <v>0.32434649658203124</v>
      </c>
      <c r="U242" s="48">
        <v>0</v>
      </c>
      <c r="V242" s="49">
        <f t="shared" si="43"/>
        <v>0.39888417599999998</v>
      </c>
      <c r="W242" s="49">
        <f t="shared" si="44"/>
        <v>0.35456371200000003</v>
      </c>
      <c r="X242" s="49">
        <f t="shared" si="45"/>
        <v>0.31024324799999997</v>
      </c>
      <c r="Y242" s="49">
        <f t="shared" si="46"/>
        <v>0.46536487199999998</v>
      </c>
      <c r="Z242" s="49">
        <f t="shared" si="47"/>
        <v>0.59093952000000005</v>
      </c>
      <c r="AA242" s="48">
        <v>0.51585074013157894</v>
      </c>
      <c r="AB242" s="42">
        <v>0.32434649658203124</v>
      </c>
      <c r="AC242" s="42">
        <v>0.23343559265136718</v>
      </c>
      <c r="AD242" s="49">
        <f t="shared" si="48"/>
        <v>0.36115576934814458</v>
      </c>
      <c r="AE242" s="49">
        <f t="shared" si="49"/>
        <v>0.24963540659901196</v>
      </c>
    </row>
    <row r="243" spans="1:31" x14ac:dyDescent="0.2">
      <c r="A243" s="42">
        <v>0.44459660426585468</v>
      </c>
      <c r="B243" s="42">
        <f t="shared" si="39"/>
        <v>0.27745670318603516</v>
      </c>
      <c r="C243" s="42">
        <v>0.32267837524414061</v>
      </c>
      <c r="D243" s="42">
        <v>0.23223503112792968</v>
      </c>
      <c r="E243" s="48">
        <v>0.48648472045898433</v>
      </c>
      <c r="F243" s="48">
        <v>0.34776367889404297</v>
      </c>
      <c r="G243" s="48">
        <v>0.38189549468994138</v>
      </c>
      <c r="H243" s="48">
        <v>0.48707806396484377</v>
      </c>
      <c r="I243" s="48">
        <v>0.52090314331054688</v>
      </c>
      <c r="J243" s="48">
        <v>0.28714563537597654</v>
      </c>
      <c r="K243" s="48">
        <v>0.35981816680908202</v>
      </c>
      <c r="L243" s="48">
        <v>0.30804930114746093</v>
      </c>
      <c r="M243" s="43">
        <f t="shared" si="50"/>
        <v>0.22370333999999992</v>
      </c>
      <c r="N243" s="43">
        <f t="shared" si="51"/>
        <v>0.37496940799999995</v>
      </c>
      <c r="O243" s="49">
        <v>0.31957619999999992</v>
      </c>
      <c r="P243" s="49">
        <v>0.44114047999999995</v>
      </c>
      <c r="Q243" s="50">
        <f t="shared" si="40"/>
        <v>0.38035833999999991</v>
      </c>
      <c r="R243" s="48">
        <f t="shared" si="41"/>
        <v>0.44114047999999995</v>
      </c>
      <c r="S243" s="49">
        <v>0.32850134277343757</v>
      </c>
      <c r="T243" s="48">
        <f t="shared" si="42"/>
        <v>0.32267837524414061</v>
      </c>
      <c r="U243" s="48">
        <v>0</v>
      </c>
      <c r="V243" s="49">
        <f t="shared" si="43"/>
        <v>0.39702643199999998</v>
      </c>
      <c r="W243" s="49">
        <f t="shared" si="44"/>
        <v>0.35291238399999997</v>
      </c>
      <c r="X243" s="49">
        <f t="shared" si="45"/>
        <v>0.30879833599999995</v>
      </c>
      <c r="Y243" s="49">
        <f t="shared" si="46"/>
        <v>0.46319750399999998</v>
      </c>
      <c r="Z243" s="49">
        <f t="shared" si="47"/>
        <v>0.58818730666666663</v>
      </c>
      <c r="AA243" s="48">
        <v>0.51319771214535359</v>
      </c>
      <c r="AB243" s="42">
        <v>0.32267837524414061</v>
      </c>
      <c r="AC243" s="42">
        <v>0.23223503112792968</v>
      </c>
      <c r="AD243" s="49">
        <f t="shared" si="48"/>
        <v>0.35929834365844732</v>
      </c>
      <c r="AE243" s="49">
        <f t="shared" si="49"/>
        <v>0.24835153061909357</v>
      </c>
    </row>
    <row r="244" spans="1:31" x14ac:dyDescent="0.2">
      <c r="A244" s="42">
        <v>0.4423100382251432</v>
      </c>
      <c r="B244" s="42">
        <f t="shared" si="39"/>
        <v>0.27602973937988284</v>
      </c>
      <c r="C244" s="42">
        <v>0.32101882934570314</v>
      </c>
      <c r="D244" s="42">
        <v>0.23104064941406249</v>
      </c>
      <c r="E244" s="48">
        <v>0.48398272552490235</v>
      </c>
      <c r="F244" s="48">
        <v>0.34597512298583988</v>
      </c>
      <c r="G244" s="48">
        <v>0.37993139862060543</v>
      </c>
      <c r="H244" s="48">
        <v>0.48457302001953123</v>
      </c>
      <c r="I244" s="48">
        <v>0.51822415771484376</v>
      </c>
      <c r="J244" s="48">
        <v>0.28566884826660155</v>
      </c>
      <c r="K244" s="48">
        <v>0.35796762420654299</v>
      </c>
      <c r="L244" s="48">
        <v>0.30646499938964844</v>
      </c>
      <c r="M244" s="43">
        <f t="shared" si="50"/>
        <v>0.22261965599999997</v>
      </c>
      <c r="N244" s="43">
        <f t="shared" si="51"/>
        <v>0.37296422399999996</v>
      </c>
      <c r="O244" s="49">
        <v>0.31802807999999999</v>
      </c>
      <c r="P244" s="49">
        <v>0.43878143999999997</v>
      </c>
      <c r="Q244" s="50">
        <f t="shared" si="40"/>
        <v>0.37840476000000001</v>
      </c>
      <c r="R244" s="48">
        <f t="shared" si="41"/>
        <v>0.43878143999999997</v>
      </c>
      <c r="S244" s="49">
        <v>0.326811865234375</v>
      </c>
      <c r="T244" s="48">
        <f t="shared" si="42"/>
        <v>0.32101882934570314</v>
      </c>
      <c r="U244" s="48">
        <v>0</v>
      </c>
      <c r="V244" s="49">
        <f t="shared" si="43"/>
        <v>0.39490329599999996</v>
      </c>
      <c r="W244" s="49">
        <f t="shared" si="44"/>
        <v>0.35102515200000001</v>
      </c>
      <c r="X244" s="49">
        <f t="shared" si="45"/>
        <v>0.30714700799999994</v>
      </c>
      <c r="Y244" s="49">
        <f t="shared" si="46"/>
        <v>0.46072051199999992</v>
      </c>
      <c r="Z244" s="49">
        <f t="shared" si="47"/>
        <v>0.58504191999999988</v>
      </c>
      <c r="AA244" s="48">
        <v>0.51055833675986839</v>
      </c>
      <c r="AB244" s="42">
        <v>0.32101882934570314</v>
      </c>
      <c r="AC244" s="42">
        <v>0.23104064941406249</v>
      </c>
      <c r="AD244" s="49">
        <f t="shared" si="48"/>
        <v>0.35745047760009763</v>
      </c>
      <c r="AE244" s="49">
        <f t="shared" si="49"/>
        <v>0.24707426237650332</v>
      </c>
    </row>
    <row r="245" spans="1:31" x14ac:dyDescent="0.2">
      <c r="A245" s="42">
        <v>0.44003523202292855</v>
      </c>
      <c r="B245" s="42">
        <f t="shared" si="39"/>
        <v>0.27461011505126953</v>
      </c>
      <c r="C245" s="42">
        <v>0.31936782836914063</v>
      </c>
      <c r="D245" s="42">
        <v>0.22985240173339844</v>
      </c>
      <c r="E245" s="48">
        <v>0.48149360748291015</v>
      </c>
      <c r="F245" s="48">
        <v>0.34419577331542967</v>
      </c>
      <c r="G245" s="48">
        <v>0.3779773968505859</v>
      </c>
      <c r="H245" s="48">
        <v>0.48208085296630859</v>
      </c>
      <c r="I245" s="48">
        <v>0.5155589074707031</v>
      </c>
      <c r="J245" s="48">
        <v>0.28419963928222658</v>
      </c>
      <c r="K245" s="48">
        <v>0.35612658386230467</v>
      </c>
      <c r="L245" s="48">
        <v>0.30488883819580076</v>
      </c>
      <c r="M245" s="43">
        <f t="shared" si="50"/>
        <v>0.221535972</v>
      </c>
      <c r="N245" s="43">
        <f t="shared" si="51"/>
        <v>0.37120968799999998</v>
      </c>
      <c r="O245" s="49">
        <v>0.31647996</v>
      </c>
      <c r="P245" s="49">
        <v>0.43671727999999999</v>
      </c>
      <c r="Q245" s="50">
        <f t="shared" si="40"/>
        <v>0.37659862</v>
      </c>
      <c r="R245" s="48">
        <f t="shared" si="41"/>
        <v>0.43671727999999999</v>
      </c>
      <c r="S245" s="49">
        <v>0.32513107910156253</v>
      </c>
      <c r="T245" s="48">
        <f t="shared" si="42"/>
        <v>0.31936782836914063</v>
      </c>
      <c r="U245" s="48">
        <v>0</v>
      </c>
      <c r="V245" s="49">
        <f t="shared" si="43"/>
        <v>0.39304555200000002</v>
      </c>
      <c r="W245" s="49">
        <f t="shared" si="44"/>
        <v>0.349373824</v>
      </c>
      <c r="X245" s="49">
        <f t="shared" si="45"/>
        <v>0.30570209599999998</v>
      </c>
      <c r="Y245" s="49">
        <f t="shared" si="46"/>
        <v>0.45855314400000002</v>
      </c>
      <c r="Z245" s="49">
        <f t="shared" si="47"/>
        <v>0.58228970666666668</v>
      </c>
      <c r="AA245" s="48">
        <v>0.50793250475431739</v>
      </c>
      <c r="AB245" s="42">
        <v>0.31936782836914063</v>
      </c>
      <c r="AC245" s="42">
        <v>0.22985240173339844</v>
      </c>
      <c r="AD245" s="49">
        <f t="shared" si="48"/>
        <v>0.35561211776733404</v>
      </c>
      <c r="AE245" s="49">
        <f t="shared" si="49"/>
        <v>0.24580356495650763</v>
      </c>
    </row>
    <row r="246" spans="1:31" x14ac:dyDescent="0.2">
      <c r="A246" s="42">
        <v>0.43777212517819136</v>
      </c>
      <c r="B246" s="42">
        <f t="shared" si="39"/>
        <v>0.27319779205322264</v>
      </c>
      <c r="C246" s="42">
        <v>0.31772531127929687</v>
      </c>
      <c r="D246" s="42">
        <v>0.22867027282714844</v>
      </c>
      <c r="E246" s="48">
        <v>0.47901727752685547</v>
      </c>
      <c r="F246" s="48">
        <v>0.34242557067871088</v>
      </c>
      <c r="G246" s="48">
        <v>0.37603345977783198</v>
      </c>
      <c r="H246" s="48">
        <v>0.47960150360107417</v>
      </c>
      <c r="I246" s="48">
        <v>0.51290739257812501</v>
      </c>
      <c r="J246" s="48">
        <v>0.28273800842285157</v>
      </c>
      <c r="K246" s="48">
        <v>0.35429501617431641</v>
      </c>
      <c r="L246" s="48">
        <v>0.30332078796386719</v>
      </c>
      <c r="M246" s="43">
        <f t="shared" si="50"/>
        <v>0.22045228799999997</v>
      </c>
      <c r="N246" s="43">
        <f t="shared" si="51"/>
        <v>0.36920450399999993</v>
      </c>
      <c r="O246" s="49">
        <v>0.31493183999999996</v>
      </c>
      <c r="P246" s="49">
        <v>0.43435823999999995</v>
      </c>
      <c r="Q246" s="50">
        <f t="shared" si="40"/>
        <v>0.37464503999999998</v>
      </c>
      <c r="R246" s="48">
        <f t="shared" si="41"/>
        <v>0.43435823999999995</v>
      </c>
      <c r="S246" s="49">
        <v>0.3234589355468751</v>
      </c>
      <c r="T246" s="48">
        <f t="shared" si="42"/>
        <v>0.31772531127929687</v>
      </c>
      <c r="U246" s="48">
        <v>0</v>
      </c>
      <c r="V246" s="49">
        <f t="shared" si="43"/>
        <v>0.39092241599999994</v>
      </c>
      <c r="W246" s="49">
        <f t="shared" si="44"/>
        <v>0.34748659199999998</v>
      </c>
      <c r="X246" s="49">
        <f t="shared" si="45"/>
        <v>0.30405076799999997</v>
      </c>
      <c r="Y246" s="49">
        <f t="shared" si="46"/>
        <v>0.45607615199999996</v>
      </c>
      <c r="Z246" s="49">
        <f t="shared" si="47"/>
        <v>0.57914431999999993</v>
      </c>
      <c r="AA246" s="48">
        <v>0.50532021612870071</v>
      </c>
      <c r="AB246" s="42">
        <v>0.31772531127929687</v>
      </c>
      <c r="AC246" s="42">
        <v>0.22867027282714844</v>
      </c>
      <c r="AD246" s="49">
        <f t="shared" si="48"/>
        <v>0.35378321075439467</v>
      </c>
      <c r="AE246" s="49">
        <f t="shared" si="49"/>
        <v>0.24453940144437281</v>
      </c>
    </row>
    <row r="247" spans="1:31" x14ac:dyDescent="0.2">
      <c r="A247" s="42">
        <v>0.43552065752097407</v>
      </c>
      <c r="B247" s="42">
        <f t="shared" si="39"/>
        <v>0.27179273223876954</v>
      </c>
      <c r="C247" s="42">
        <v>0.31609124755859375</v>
      </c>
      <c r="D247" s="42">
        <v>0.22749421691894531</v>
      </c>
      <c r="E247" s="48">
        <v>0.47655367645263669</v>
      </c>
      <c r="F247" s="48">
        <v>0.34066448547363282</v>
      </c>
      <c r="G247" s="48">
        <v>0.37409952819824216</v>
      </c>
      <c r="H247" s="48">
        <v>0.47713491271972658</v>
      </c>
      <c r="I247" s="48">
        <v>0.51026949462890625</v>
      </c>
      <c r="J247" s="48">
        <v>0.28128389648437496</v>
      </c>
      <c r="K247" s="48">
        <v>0.35247286193847654</v>
      </c>
      <c r="L247" s="48">
        <v>0.30176081909179686</v>
      </c>
      <c r="M247" s="43">
        <f t="shared" si="50"/>
        <v>0.21936860399999997</v>
      </c>
      <c r="N247" s="43">
        <f t="shared" si="51"/>
        <v>0.36744996799999996</v>
      </c>
      <c r="O247" s="49">
        <v>0.31338371999999998</v>
      </c>
      <c r="P247" s="49">
        <v>0.43229407999999997</v>
      </c>
      <c r="Q247" s="50">
        <f t="shared" si="40"/>
        <v>0.37283889999999997</v>
      </c>
      <c r="R247" s="48">
        <f t="shared" si="41"/>
        <v>0.43229407999999997</v>
      </c>
      <c r="S247" s="49">
        <v>0.32179538574218752</v>
      </c>
      <c r="T247" s="48">
        <f t="shared" si="42"/>
        <v>0.31609124755859375</v>
      </c>
      <c r="U247" s="48">
        <v>0</v>
      </c>
      <c r="V247" s="49">
        <f t="shared" si="43"/>
        <v>0.389064672</v>
      </c>
      <c r="W247" s="49">
        <f t="shared" si="44"/>
        <v>0.34583526399999998</v>
      </c>
      <c r="X247" s="49">
        <f t="shared" si="45"/>
        <v>0.30260585599999995</v>
      </c>
      <c r="Y247" s="49">
        <f t="shared" si="46"/>
        <v>0.45390878400000001</v>
      </c>
      <c r="Z247" s="49">
        <f t="shared" si="47"/>
        <v>0.57639210666666663</v>
      </c>
      <c r="AA247" s="48">
        <v>0.50272136166221215</v>
      </c>
      <c r="AB247" s="42">
        <v>0.31609124755859375</v>
      </c>
      <c r="AC247" s="42">
        <v>0.22749421691894531</v>
      </c>
      <c r="AD247" s="49">
        <f t="shared" si="48"/>
        <v>0.35196370315551762</v>
      </c>
      <c r="AE247" s="49">
        <f t="shared" si="49"/>
        <v>0.24328173492536503</v>
      </c>
    </row>
    <row r="248" spans="1:31" x14ac:dyDescent="0.2">
      <c r="A248" s="42">
        <v>0.43328076919080921</v>
      </c>
      <c r="B248" s="42">
        <f t="shared" si="39"/>
        <v>0.27039489746093748</v>
      </c>
      <c r="C248" s="42">
        <v>0.31446557617187498</v>
      </c>
      <c r="D248" s="42">
        <v>0.22632421875</v>
      </c>
      <c r="E248" s="48">
        <v>0.47410274505615235</v>
      </c>
      <c r="F248" s="48">
        <v>0.33891242889404294</v>
      </c>
      <c r="G248" s="48">
        <v>0.37217554290771482</v>
      </c>
      <c r="H248" s="48">
        <v>0.47468099151611326</v>
      </c>
      <c r="I248" s="48">
        <v>0.50764515441894531</v>
      </c>
      <c r="J248" s="48">
        <v>0.27983724426269529</v>
      </c>
      <c r="K248" s="48">
        <v>0.35066009155273437</v>
      </c>
      <c r="L248" s="48">
        <v>0.30020887237548827</v>
      </c>
      <c r="M248" s="43">
        <f t="shared" si="50"/>
        <v>0.21828491999999999</v>
      </c>
      <c r="N248" s="43">
        <f t="shared" si="51"/>
        <v>0.36569543199999999</v>
      </c>
      <c r="O248" s="49">
        <v>0.31183559999999999</v>
      </c>
      <c r="P248" s="49">
        <v>0.43022991999999999</v>
      </c>
      <c r="Q248" s="50">
        <f t="shared" si="40"/>
        <v>0.37103275999999996</v>
      </c>
      <c r="R248" s="48">
        <f t="shared" si="41"/>
        <v>0.43022991999999999</v>
      </c>
      <c r="S248" s="49">
        <v>0.32014038085937507</v>
      </c>
      <c r="T248" s="48">
        <f t="shared" si="42"/>
        <v>0.31446557617187498</v>
      </c>
      <c r="U248" s="48">
        <v>0</v>
      </c>
      <c r="V248" s="49">
        <f t="shared" si="43"/>
        <v>0.38720692800000001</v>
      </c>
      <c r="W248" s="49">
        <f t="shared" si="44"/>
        <v>0.34418393600000002</v>
      </c>
      <c r="X248" s="49">
        <f t="shared" si="45"/>
        <v>0.30116094399999999</v>
      </c>
      <c r="Y248" s="49">
        <f t="shared" si="46"/>
        <v>0.45174141600000001</v>
      </c>
      <c r="Z248" s="49">
        <f t="shared" si="47"/>
        <v>0.57363989333333332</v>
      </c>
      <c r="AA248" s="48">
        <v>0.500135832134046</v>
      </c>
      <c r="AB248" s="42">
        <v>0.31446557617187498</v>
      </c>
      <c r="AC248" s="42">
        <v>0.22632421875</v>
      </c>
      <c r="AD248" s="49">
        <f t="shared" si="48"/>
        <v>0.3501535415649415</v>
      </c>
      <c r="AE248" s="49">
        <f t="shared" si="49"/>
        <v>0.24203052848475079</v>
      </c>
    </row>
    <row r="249" spans="1:31" x14ac:dyDescent="0.2">
      <c r="A249" s="42">
        <v>0.43105240063508971</v>
      </c>
      <c r="B249" s="42">
        <f t="shared" si="39"/>
        <v>0.26900424957275393</v>
      </c>
      <c r="C249" s="42">
        <v>0.31284826660156251</v>
      </c>
      <c r="D249" s="42">
        <v>0.22516023254394532</v>
      </c>
      <c r="E249" s="48">
        <v>0.47166442413330073</v>
      </c>
      <c r="F249" s="48">
        <v>0.33716940093994135</v>
      </c>
      <c r="G249" s="48">
        <v>0.37026144470214845</v>
      </c>
      <c r="H249" s="48">
        <v>0.47223971038818358</v>
      </c>
      <c r="I249" s="48">
        <v>0.50503431274414068</v>
      </c>
      <c r="J249" s="48">
        <v>0.27839805175781251</v>
      </c>
      <c r="K249" s="48">
        <v>0.34885664581298825</v>
      </c>
      <c r="L249" s="48">
        <v>0.29866488861083984</v>
      </c>
      <c r="M249" s="43">
        <f t="shared" si="50"/>
        <v>0.21720123599999996</v>
      </c>
      <c r="N249" s="43">
        <f t="shared" si="51"/>
        <v>0.36369024799999999</v>
      </c>
      <c r="O249" s="49">
        <v>0.31028747999999995</v>
      </c>
      <c r="P249" s="49">
        <v>0.42787088000000001</v>
      </c>
      <c r="Q249" s="50">
        <f t="shared" si="40"/>
        <v>0.36907917999999995</v>
      </c>
      <c r="R249" s="48">
        <f t="shared" si="41"/>
        <v>0.42787088000000001</v>
      </c>
      <c r="S249" s="49">
        <v>0.31849389648437504</v>
      </c>
      <c r="T249" s="48">
        <f t="shared" si="42"/>
        <v>0.31284826660156251</v>
      </c>
      <c r="U249" s="48">
        <v>0</v>
      </c>
      <c r="V249" s="49">
        <f t="shared" si="43"/>
        <v>0.38508379200000004</v>
      </c>
      <c r="W249" s="49">
        <f t="shared" si="44"/>
        <v>0.34229670400000001</v>
      </c>
      <c r="X249" s="49">
        <f t="shared" si="45"/>
        <v>0.29950961599999998</v>
      </c>
      <c r="Y249" s="49">
        <f t="shared" si="46"/>
        <v>0.44926442400000005</v>
      </c>
      <c r="Z249" s="49">
        <f t="shared" si="47"/>
        <v>0.57049450666666668</v>
      </c>
      <c r="AA249" s="48">
        <v>0.4975636275442023</v>
      </c>
      <c r="AB249" s="42">
        <v>0.31284826660156251</v>
      </c>
      <c r="AC249" s="42">
        <v>0.22516023254394532</v>
      </c>
      <c r="AD249" s="49">
        <f t="shared" si="48"/>
        <v>0.34835269927978518</v>
      </c>
      <c r="AE249" s="49">
        <f t="shared" si="49"/>
        <v>0.24078576366516313</v>
      </c>
    </row>
    <row r="250" spans="1:31" x14ac:dyDescent="0.2">
      <c r="A250" s="42">
        <v>0.42883549260743892</v>
      </c>
      <c r="B250" s="42">
        <f t="shared" si="39"/>
        <v>0.26762075805664065</v>
      </c>
      <c r="C250" s="42">
        <v>0.31123928833007813</v>
      </c>
      <c r="D250" s="42">
        <v>0.22400222778320311</v>
      </c>
      <c r="E250" s="48">
        <v>0.46923865447998042</v>
      </c>
      <c r="F250" s="48">
        <v>0.33543534240722656</v>
      </c>
      <c r="G250" s="48">
        <v>0.36835717437744142</v>
      </c>
      <c r="H250" s="48">
        <v>0.46981098052978515</v>
      </c>
      <c r="I250" s="48">
        <v>0.50243691040039062</v>
      </c>
      <c r="J250" s="48">
        <v>0.276966259765625</v>
      </c>
      <c r="K250" s="48">
        <v>0.34706246551513675</v>
      </c>
      <c r="L250" s="48">
        <v>0.29712883819580077</v>
      </c>
      <c r="M250" s="43">
        <f t="shared" si="50"/>
        <v>0.21611755199999999</v>
      </c>
      <c r="N250" s="43">
        <f t="shared" si="51"/>
        <v>0.36193571199999991</v>
      </c>
      <c r="O250" s="49">
        <v>0.30873936000000002</v>
      </c>
      <c r="P250" s="49">
        <v>0.42580671999999992</v>
      </c>
      <c r="Q250" s="50">
        <f t="shared" si="40"/>
        <v>0.36727303999999994</v>
      </c>
      <c r="R250" s="48">
        <f t="shared" si="41"/>
        <v>0.42580671999999992</v>
      </c>
      <c r="S250" s="49">
        <v>0.31685588378906249</v>
      </c>
      <c r="T250" s="48">
        <f t="shared" si="42"/>
        <v>0.31123928833007813</v>
      </c>
      <c r="U250" s="48">
        <v>0</v>
      </c>
      <c r="V250" s="49">
        <f t="shared" si="43"/>
        <v>0.38322604799999993</v>
      </c>
      <c r="W250" s="49">
        <f t="shared" si="44"/>
        <v>0.34064537599999994</v>
      </c>
      <c r="X250" s="49">
        <f t="shared" si="45"/>
        <v>0.2980647039999999</v>
      </c>
      <c r="Y250" s="49">
        <f t="shared" si="46"/>
        <v>0.44709705599999994</v>
      </c>
      <c r="Z250" s="49">
        <f t="shared" si="47"/>
        <v>0.56774229333333326</v>
      </c>
      <c r="AA250" s="48">
        <v>0.495004638671875</v>
      </c>
      <c r="AB250" s="42">
        <v>0.31123928833007813</v>
      </c>
      <c r="AC250" s="42">
        <v>0.22400222778320311</v>
      </c>
      <c r="AD250" s="49">
        <f t="shared" si="48"/>
        <v>0.34656112289428709</v>
      </c>
      <c r="AE250" s="49">
        <f t="shared" si="49"/>
        <v>0.23954740355186843</v>
      </c>
    </row>
    <row r="251" spans="1:31" x14ac:dyDescent="0.2">
      <c r="A251" s="42">
        <v>0.42662998616619735</v>
      </c>
      <c r="B251" s="42">
        <f t="shared" si="39"/>
        <v>0.26624437713623045</v>
      </c>
      <c r="C251" s="42">
        <v>0.3096385803222656</v>
      </c>
      <c r="D251" s="42">
        <v>0.22285017395019532</v>
      </c>
      <c r="E251" s="48">
        <v>0.46682534729003905</v>
      </c>
      <c r="F251" s="48">
        <v>0.33371019409179686</v>
      </c>
      <c r="G251" s="48">
        <v>0.36646270233154293</v>
      </c>
      <c r="H251" s="48">
        <v>0.46739474273681642</v>
      </c>
      <c r="I251" s="48">
        <v>0.49985288818359375</v>
      </c>
      <c r="J251" s="48">
        <v>0.27554180908203124</v>
      </c>
      <c r="K251" s="48">
        <v>0.34527752105712889</v>
      </c>
      <c r="L251" s="48">
        <v>0.2956006915283203</v>
      </c>
      <c r="M251" s="43">
        <f t="shared" si="50"/>
        <v>0.21503386799999996</v>
      </c>
      <c r="N251" s="43">
        <f t="shared" si="51"/>
        <v>0.36018117599999994</v>
      </c>
      <c r="O251" s="49">
        <v>0.30719123999999998</v>
      </c>
      <c r="P251" s="49">
        <v>0.42374255999999993</v>
      </c>
      <c r="Q251" s="50">
        <f t="shared" si="40"/>
        <v>0.36546689999999993</v>
      </c>
      <c r="R251" s="48">
        <f t="shared" si="41"/>
        <v>0.42374255999999993</v>
      </c>
      <c r="S251" s="49">
        <v>0.31522629394531254</v>
      </c>
      <c r="T251" s="48">
        <f t="shared" si="42"/>
        <v>0.3096385803222656</v>
      </c>
      <c r="U251" s="48">
        <v>0</v>
      </c>
      <c r="V251" s="49">
        <f t="shared" si="43"/>
        <v>0.38136830399999994</v>
      </c>
      <c r="W251" s="49">
        <f t="shared" si="44"/>
        <v>0.33899404799999999</v>
      </c>
      <c r="X251" s="49">
        <f t="shared" si="45"/>
        <v>0.29661979199999994</v>
      </c>
      <c r="Y251" s="49">
        <f t="shared" si="46"/>
        <v>0.44492968799999993</v>
      </c>
      <c r="Z251" s="49">
        <f t="shared" si="47"/>
        <v>0.56499007999999995</v>
      </c>
      <c r="AA251" s="48">
        <v>0.49245881090666127</v>
      </c>
      <c r="AB251" s="42">
        <v>0.3096385803222656</v>
      </c>
      <c r="AC251" s="42">
        <v>0.22285017395019532</v>
      </c>
      <c r="AD251" s="49">
        <f t="shared" si="48"/>
        <v>0.34477875900268562</v>
      </c>
      <c r="AE251" s="49">
        <f t="shared" si="49"/>
        <v>0.23831541123013308</v>
      </c>
    </row>
    <row r="252" spans="1:31" x14ac:dyDescent="0.2">
      <c r="A252" s="42">
        <v>0.42443582267290914</v>
      </c>
      <c r="B252" s="42">
        <f t="shared" si="39"/>
        <v>0.26487508392333986</v>
      </c>
      <c r="C252" s="42">
        <v>0.30804611206054688</v>
      </c>
      <c r="D252" s="42">
        <v>0.22170405578613281</v>
      </c>
      <c r="E252" s="48">
        <v>0.46442447296142575</v>
      </c>
      <c r="F252" s="48">
        <v>0.33199392639160158</v>
      </c>
      <c r="G252" s="48">
        <v>0.36457796936035153</v>
      </c>
      <c r="H252" s="48">
        <v>0.46499093780517581</v>
      </c>
      <c r="I252" s="48">
        <v>0.49728212768554686</v>
      </c>
      <c r="J252" s="48">
        <v>0.27412469970703124</v>
      </c>
      <c r="K252" s="48">
        <v>0.34350175323486332</v>
      </c>
      <c r="L252" s="48">
        <v>0.29408041900634763</v>
      </c>
      <c r="M252" s="43">
        <f t="shared" si="50"/>
        <v>0.21395018399999999</v>
      </c>
      <c r="N252" s="43">
        <f t="shared" si="51"/>
        <v>0.35842664000000002</v>
      </c>
      <c r="O252" s="49">
        <v>0.30564311999999999</v>
      </c>
      <c r="P252" s="49">
        <v>0.42167840000000006</v>
      </c>
      <c r="Q252" s="50">
        <f t="shared" si="40"/>
        <v>0.36366076000000003</v>
      </c>
      <c r="R252" s="48">
        <f t="shared" si="41"/>
        <v>0.42167840000000006</v>
      </c>
      <c r="S252" s="49">
        <v>0.31360507812500005</v>
      </c>
      <c r="T252" s="48">
        <f t="shared" si="42"/>
        <v>0.30804611206054688</v>
      </c>
      <c r="U252" s="48">
        <v>0</v>
      </c>
      <c r="V252" s="49">
        <f t="shared" si="43"/>
        <v>0.37951056000000005</v>
      </c>
      <c r="W252" s="49">
        <f t="shared" si="44"/>
        <v>0.3373427200000001</v>
      </c>
      <c r="X252" s="49">
        <f t="shared" si="45"/>
        <v>0.29517488000000003</v>
      </c>
      <c r="Y252" s="49">
        <f t="shared" si="46"/>
        <v>0.44276232000000004</v>
      </c>
      <c r="Z252" s="49">
        <f t="shared" si="47"/>
        <v>0.56223786666666675</v>
      </c>
      <c r="AA252" s="48">
        <v>0.48992608963815787</v>
      </c>
      <c r="AB252" s="42">
        <v>0.30804611206054688</v>
      </c>
      <c r="AC252" s="42">
        <v>0.22170405578613281</v>
      </c>
      <c r="AD252" s="49">
        <f t="shared" si="48"/>
        <v>0.3430055541992188</v>
      </c>
      <c r="AE252" s="49">
        <f t="shared" si="49"/>
        <v>0.23708974978522329</v>
      </c>
    </row>
    <row r="253" spans="1:31" x14ac:dyDescent="0.2">
      <c r="A253" s="42">
        <v>0.42225294379063416</v>
      </c>
      <c r="B253" s="42">
        <f t="shared" si="39"/>
        <v>0.26351282501220702</v>
      </c>
      <c r="C253" s="42">
        <v>0.30646182250976561</v>
      </c>
      <c r="D253" s="42">
        <v>0.22056382751464843</v>
      </c>
      <c r="E253" s="48">
        <v>0.46203594268798825</v>
      </c>
      <c r="F253" s="48">
        <v>0.33028648010253908</v>
      </c>
      <c r="G253" s="48">
        <v>0.36270294586181639</v>
      </c>
      <c r="H253" s="48">
        <v>0.46259947692871095</v>
      </c>
      <c r="I253" s="48">
        <v>0.49472459930419915</v>
      </c>
      <c r="J253" s="48">
        <v>0.27271487243652343</v>
      </c>
      <c r="K253" s="48">
        <v>0.34173513244628906</v>
      </c>
      <c r="L253" s="48">
        <v>0.29256796142578123</v>
      </c>
      <c r="M253" s="43">
        <f t="shared" si="50"/>
        <v>0.21286649999999999</v>
      </c>
      <c r="N253" s="43">
        <f t="shared" si="51"/>
        <v>0.35667210399999999</v>
      </c>
      <c r="O253" s="49">
        <v>0.304095</v>
      </c>
      <c r="P253" s="49">
        <v>0.41961423999999997</v>
      </c>
      <c r="Q253" s="50">
        <f t="shared" si="40"/>
        <v>0.36185462000000002</v>
      </c>
      <c r="R253" s="48">
        <f t="shared" si="41"/>
        <v>0.41961423999999997</v>
      </c>
      <c r="S253" s="49">
        <v>0.31199221191406251</v>
      </c>
      <c r="T253" s="48">
        <f t="shared" si="42"/>
        <v>0.30646182250976561</v>
      </c>
      <c r="U253" s="48">
        <v>0</v>
      </c>
      <c r="V253" s="49">
        <f t="shared" si="43"/>
        <v>0.377652816</v>
      </c>
      <c r="W253" s="49">
        <f t="shared" si="44"/>
        <v>0.33569139199999998</v>
      </c>
      <c r="X253" s="49">
        <f t="shared" si="45"/>
        <v>0.29372996799999995</v>
      </c>
      <c r="Y253" s="49">
        <f t="shared" si="46"/>
        <v>0.44059495200000004</v>
      </c>
      <c r="Z253" s="49">
        <f t="shared" si="47"/>
        <v>0.55948565333333333</v>
      </c>
      <c r="AA253" s="48">
        <v>0.48740642025596215</v>
      </c>
      <c r="AB253" s="42">
        <v>0.30646182250976561</v>
      </c>
      <c r="AC253" s="42">
        <v>0.22056382751464843</v>
      </c>
      <c r="AD253" s="49">
        <f t="shared" si="48"/>
        <v>0.34124148178100588</v>
      </c>
      <c r="AE253" s="49">
        <f t="shared" si="49"/>
        <v>0.23587040075977223</v>
      </c>
    </row>
    <row r="254" spans="1:31" x14ac:dyDescent="0.2">
      <c r="A254" s="42">
        <v>0.42008129148243462</v>
      </c>
      <c r="B254" s="42">
        <f t="shared" si="39"/>
        <v>0.2621575698852539</v>
      </c>
      <c r="C254" s="42">
        <v>0.30488568115234377</v>
      </c>
      <c r="D254" s="42">
        <v>0.21942945861816407</v>
      </c>
      <c r="E254" s="48">
        <v>0.459659697265625</v>
      </c>
      <c r="F254" s="48">
        <v>0.32858782562255862</v>
      </c>
      <c r="G254" s="48">
        <v>0.36083757263183591</v>
      </c>
      <c r="H254" s="48">
        <v>0.46022033050537103</v>
      </c>
      <c r="I254" s="48">
        <v>0.49218021423339847</v>
      </c>
      <c r="J254" s="48">
        <v>0.27131229766845705</v>
      </c>
      <c r="K254" s="48">
        <v>0.33997756988525391</v>
      </c>
      <c r="L254" s="48">
        <v>0.29106328918457031</v>
      </c>
      <c r="M254" s="43">
        <f t="shared" si="50"/>
        <v>0.21178281599999996</v>
      </c>
      <c r="N254" s="43">
        <f t="shared" si="51"/>
        <v>0.35491756799999996</v>
      </c>
      <c r="O254" s="49">
        <v>0.30254687999999996</v>
      </c>
      <c r="P254" s="49">
        <v>0.41755007999999999</v>
      </c>
      <c r="Q254" s="50">
        <f t="shared" si="40"/>
        <v>0.36004848</v>
      </c>
      <c r="R254" s="48">
        <f t="shared" si="41"/>
        <v>0.41755007999999999</v>
      </c>
      <c r="S254" s="49">
        <v>0.31038762207031256</v>
      </c>
      <c r="T254" s="48">
        <f t="shared" si="42"/>
        <v>0.30488568115234377</v>
      </c>
      <c r="U254" s="48">
        <v>0</v>
      </c>
      <c r="V254" s="49">
        <f t="shared" si="43"/>
        <v>0.37579507200000001</v>
      </c>
      <c r="W254" s="49">
        <f t="shared" si="44"/>
        <v>0.33404006400000003</v>
      </c>
      <c r="X254" s="49">
        <f t="shared" si="45"/>
        <v>0.29228505599999999</v>
      </c>
      <c r="Y254" s="49">
        <f t="shared" si="46"/>
        <v>0.43842758400000004</v>
      </c>
      <c r="Z254" s="49">
        <f t="shared" si="47"/>
        <v>0.55673344000000002</v>
      </c>
      <c r="AA254" s="48">
        <v>0.4848996935392681</v>
      </c>
      <c r="AB254" s="42">
        <v>0.30488568115234377</v>
      </c>
      <c r="AC254" s="42">
        <v>0.21942945861816407</v>
      </c>
      <c r="AD254" s="49">
        <f t="shared" si="48"/>
        <v>0.33948646163940438</v>
      </c>
      <c r="AE254" s="49">
        <f t="shared" si="49"/>
        <v>0.23465730878167948</v>
      </c>
    </row>
    <row r="255" spans="1:31" x14ac:dyDescent="0.2">
      <c r="A255" s="42">
        <v>0.41792080800991971</v>
      </c>
      <c r="B255" s="42">
        <f t="shared" si="39"/>
        <v>0.26080929565429689</v>
      </c>
      <c r="C255" s="42">
        <v>0.30331765747070311</v>
      </c>
      <c r="D255" s="42">
        <v>0.21830093383789062</v>
      </c>
      <c r="E255" s="48">
        <v>0.45729564788818355</v>
      </c>
      <c r="F255" s="48">
        <v>0.32689790374755862</v>
      </c>
      <c r="G255" s="48">
        <v>0.35898179046630863</v>
      </c>
      <c r="H255" s="48">
        <v>0.4578534097290039</v>
      </c>
      <c r="I255" s="48">
        <v>0.48964891326904292</v>
      </c>
      <c r="J255" s="48">
        <v>0.26991694580078124</v>
      </c>
      <c r="K255" s="48">
        <v>0.3382290655517578</v>
      </c>
      <c r="L255" s="48">
        <v>0.28956634307861323</v>
      </c>
      <c r="M255" s="43">
        <f t="shared" si="50"/>
        <v>0.21069913199999993</v>
      </c>
      <c r="N255" s="43">
        <f t="shared" si="51"/>
        <v>0.35316303199999993</v>
      </c>
      <c r="O255" s="49">
        <v>0.30099875999999992</v>
      </c>
      <c r="P255" s="49">
        <v>0.41548591999999995</v>
      </c>
      <c r="Q255" s="50">
        <f t="shared" si="40"/>
        <v>0.35824233999999994</v>
      </c>
      <c r="R255" s="48">
        <f t="shared" si="41"/>
        <v>0.41548591999999995</v>
      </c>
      <c r="S255" s="49">
        <v>0.30879128417968754</v>
      </c>
      <c r="T255" s="48">
        <f t="shared" si="42"/>
        <v>0.30331765747070311</v>
      </c>
      <c r="U255" s="48">
        <v>0</v>
      </c>
      <c r="V255" s="49">
        <f t="shared" si="43"/>
        <v>0.37393732799999996</v>
      </c>
      <c r="W255" s="49">
        <f t="shared" si="44"/>
        <v>0.33238873599999996</v>
      </c>
      <c r="X255" s="49">
        <f t="shared" si="45"/>
        <v>0.29084014399999997</v>
      </c>
      <c r="Y255" s="49">
        <f t="shared" si="46"/>
        <v>0.43626021599999998</v>
      </c>
      <c r="Z255" s="49">
        <f t="shared" si="47"/>
        <v>0.5539812266666666</v>
      </c>
      <c r="AA255" s="48">
        <v>0.48240585487767268</v>
      </c>
      <c r="AB255" s="42">
        <v>0.30331765747070311</v>
      </c>
      <c r="AC255" s="42">
        <v>0.21830093383789062</v>
      </c>
      <c r="AD255" s="49">
        <f t="shared" si="48"/>
        <v>0.33774046707153327</v>
      </c>
      <c r="AE255" s="49">
        <f t="shared" si="49"/>
        <v>0.23345045539357809</v>
      </c>
    </row>
    <row r="256" spans="1:31" x14ac:dyDescent="0.2">
      <c r="A256" s="42">
        <v>0.4157714359316742</v>
      </c>
      <c r="B256" s="42">
        <f t="shared" si="39"/>
        <v>0.25946794891357422</v>
      </c>
      <c r="C256" s="42">
        <v>0.30175769042968748</v>
      </c>
      <c r="D256" s="42">
        <v>0.21717820739746094</v>
      </c>
      <c r="E256" s="48">
        <v>0.45494376495361327</v>
      </c>
      <c r="F256" s="48">
        <v>0.32521665527343752</v>
      </c>
      <c r="G256" s="48">
        <v>0.3571355401611328</v>
      </c>
      <c r="H256" s="48">
        <v>0.45549865539550782</v>
      </c>
      <c r="I256" s="48">
        <v>0.4871306372070312</v>
      </c>
      <c r="J256" s="48">
        <v>0.26852875762939454</v>
      </c>
      <c r="K256" s="48">
        <v>0.33648956024169918</v>
      </c>
      <c r="L256" s="48">
        <v>0.28807709350585936</v>
      </c>
      <c r="M256" s="43">
        <f t="shared" si="50"/>
        <v>0.20961544799999995</v>
      </c>
      <c r="N256" s="43">
        <f t="shared" si="51"/>
        <v>0.35115784799999999</v>
      </c>
      <c r="O256" s="49">
        <v>0.29945063999999993</v>
      </c>
      <c r="P256" s="49">
        <v>0.41312687999999997</v>
      </c>
      <c r="Q256" s="50">
        <f t="shared" si="40"/>
        <v>0.35628875999999998</v>
      </c>
      <c r="R256" s="48">
        <f t="shared" si="41"/>
        <v>0.41312687999999997</v>
      </c>
      <c r="S256" s="49">
        <v>0.30720317382812501</v>
      </c>
      <c r="T256" s="48">
        <f t="shared" si="42"/>
        <v>0.30175769042968748</v>
      </c>
      <c r="U256" s="48">
        <v>0</v>
      </c>
      <c r="V256" s="49">
        <f t="shared" si="43"/>
        <v>0.37181419199999999</v>
      </c>
      <c r="W256" s="49">
        <f t="shared" si="44"/>
        <v>0.330501504</v>
      </c>
      <c r="X256" s="49">
        <f t="shared" si="45"/>
        <v>0.28918881599999996</v>
      </c>
      <c r="Y256" s="49">
        <f t="shared" si="46"/>
        <v>0.43378322399999997</v>
      </c>
      <c r="Z256" s="49">
        <f t="shared" si="47"/>
        <v>0.55083583999999997</v>
      </c>
      <c r="AA256" s="48">
        <v>0.47992484966077303</v>
      </c>
      <c r="AB256" s="42">
        <v>0.30175769042968748</v>
      </c>
      <c r="AC256" s="42">
        <v>0.21717820739746094</v>
      </c>
      <c r="AD256" s="49">
        <f t="shared" si="48"/>
        <v>0.33600347137451175</v>
      </c>
      <c r="AE256" s="49">
        <f t="shared" si="49"/>
        <v>0.23224982213810128</v>
      </c>
    </row>
    <row r="257" spans="1:31" x14ac:dyDescent="0.2">
      <c r="A257" s="42">
        <v>0.41363311810157027</v>
      </c>
      <c r="B257" s="42">
        <f t="shared" si="39"/>
        <v>0.25813350677490232</v>
      </c>
      <c r="C257" s="42">
        <v>0.30020574951171874</v>
      </c>
      <c r="D257" s="42">
        <v>0.21606126403808593</v>
      </c>
      <c r="E257" s="48">
        <v>0.45260398925781248</v>
      </c>
      <c r="F257" s="48">
        <v>0.32354405059814451</v>
      </c>
      <c r="G257" s="48">
        <v>0.3552987921142578</v>
      </c>
      <c r="H257" s="48">
        <v>0.45315600830078123</v>
      </c>
      <c r="I257" s="48">
        <v>0.48462532684326171</v>
      </c>
      <c r="J257" s="48">
        <v>0.2671477035522461</v>
      </c>
      <c r="K257" s="48">
        <v>0.33475899475097654</v>
      </c>
      <c r="L257" s="48">
        <v>0.28659551086425783</v>
      </c>
      <c r="M257" s="43">
        <f t="shared" si="50"/>
        <v>0.20868657599999998</v>
      </c>
      <c r="N257" s="43">
        <f t="shared" si="51"/>
        <v>0.34940331199999991</v>
      </c>
      <c r="O257" s="49">
        <v>0.29812368</v>
      </c>
      <c r="P257" s="49">
        <v>0.41106271999999994</v>
      </c>
      <c r="Q257" s="50">
        <f t="shared" si="40"/>
        <v>0.35459319999999994</v>
      </c>
      <c r="R257" s="48">
        <f t="shared" si="41"/>
        <v>0.41106271999999994</v>
      </c>
      <c r="S257" s="49">
        <v>0.30562321777343748</v>
      </c>
      <c r="T257" s="48">
        <f t="shared" si="42"/>
        <v>0.30020574951171874</v>
      </c>
      <c r="U257" s="48">
        <v>0</v>
      </c>
      <c r="V257" s="49">
        <f t="shared" si="43"/>
        <v>0.36995644799999994</v>
      </c>
      <c r="W257" s="49">
        <f t="shared" si="44"/>
        <v>0.32885017599999999</v>
      </c>
      <c r="X257" s="49">
        <f t="shared" si="45"/>
        <v>0.28774390399999994</v>
      </c>
      <c r="Y257" s="49">
        <f t="shared" si="46"/>
        <v>0.43161585599999991</v>
      </c>
      <c r="Z257" s="49">
        <f t="shared" si="47"/>
        <v>0.54808362666666655</v>
      </c>
      <c r="AA257" s="48">
        <v>0.47745656866776315</v>
      </c>
      <c r="AB257" s="42">
        <v>0.30020574951171874</v>
      </c>
      <c r="AC257" s="42">
        <v>0.21606126403808593</v>
      </c>
      <c r="AD257" s="49">
        <f t="shared" si="48"/>
        <v>0.33427539443969723</v>
      </c>
      <c r="AE257" s="49">
        <f t="shared" si="49"/>
        <v>0.2310553536431485</v>
      </c>
    </row>
    <row r="258" spans="1:31" x14ac:dyDescent="0.2">
      <c r="A258" s="42">
        <v>0.41150579766748707</v>
      </c>
      <c r="B258" s="42">
        <f t="shared" ref="B258:B321" si="52">+AVERAGE(C258,D258)</f>
        <v>0.25680591583251955</v>
      </c>
      <c r="C258" s="42">
        <v>0.29866177368164065</v>
      </c>
      <c r="D258" s="42">
        <v>0.21495005798339845</v>
      </c>
      <c r="E258" s="48">
        <v>0.45027623199462891</v>
      </c>
      <c r="F258" s="48">
        <v>0.32188006011962889</v>
      </c>
      <c r="G258" s="48">
        <v>0.353471487121582</v>
      </c>
      <c r="H258" s="48">
        <v>0.45082540924072262</v>
      </c>
      <c r="I258" s="48">
        <v>0.48213289337158205</v>
      </c>
      <c r="J258" s="48">
        <v>0.26577375396728514</v>
      </c>
      <c r="K258" s="48">
        <v>0.33303733947753905</v>
      </c>
      <c r="L258" s="48">
        <v>0.28512153594970702</v>
      </c>
      <c r="M258" s="43">
        <f t="shared" si="50"/>
        <v>0.20760289199999996</v>
      </c>
      <c r="N258" s="43">
        <f t="shared" si="51"/>
        <v>0.34764877599999994</v>
      </c>
      <c r="O258" s="49">
        <v>0.29657555999999996</v>
      </c>
      <c r="P258" s="49">
        <v>0.40899855999999996</v>
      </c>
      <c r="Q258" s="50">
        <f t="shared" ref="Q258:Q321" si="53">+AVERAGE(O258:P258)</f>
        <v>0.35278705999999993</v>
      </c>
      <c r="R258" s="48">
        <f t="shared" ref="R258:R321" si="54">+P258</f>
        <v>0.40899855999999996</v>
      </c>
      <c r="S258" s="49">
        <v>0.30405139160156253</v>
      </c>
      <c r="T258" s="48">
        <f t="shared" ref="T258:T321" si="55">+C258</f>
        <v>0.29866177368164065</v>
      </c>
      <c r="U258" s="48">
        <v>0</v>
      </c>
      <c r="V258" s="49">
        <f t="shared" ref="V258:V321" si="56">+$P258*0.9</f>
        <v>0.36809870399999994</v>
      </c>
      <c r="W258" s="49">
        <f t="shared" ref="W258:W321" si="57">+$P258*0.8</f>
        <v>0.32719884799999999</v>
      </c>
      <c r="X258" s="49">
        <f t="shared" ref="X258:X321" si="58">+$P258*0.7</f>
        <v>0.28629899199999997</v>
      </c>
      <c r="Y258" s="49">
        <f t="shared" ref="Y258:Y321" si="59">+$P258*0.9*8750/7500</f>
        <v>0.42944848799999996</v>
      </c>
      <c r="Z258" s="49">
        <f t="shared" ref="Z258:Z321" si="60">+$P258*10000/7500</f>
        <v>0.54533141333333324</v>
      </c>
      <c r="AA258" s="48">
        <v>0.47500101189864308</v>
      </c>
      <c r="AB258" s="42">
        <v>0.29866177368164065</v>
      </c>
      <c r="AC258" s="42">
        <v>0.21495005798339845</v>
      </c>
      <c r="AD258" s="49">
        <f t="shared" ref="AD258:AD321" si="61">+S258*1.09375</f>
        <v>0.332556209564209</v>
      </c>
      <c r="AE258" s="49">
        <f t="shared" ref="AE258:AE321" si="62">+S258*0.756013745704467</f>
        <v>0.22986703145135301</v>
      </c>
    </row>
    <row r="259" spans="1:31" x14ac:dyDescent="0.2">
      <c r="A259" s="42">
        <v>0.40938941806973889</v>
      </c>
      <c r="B259" s="42">
        <f t="shared" si="52"/>
        <v>0.25548516845703129</v>
      </c>
      <c r="C259" s="42">
        <v>0.29712576293945314</v>
      </c>
      <c r="D259" s="42">
        <v>0.21384457397460938</v>
      </c>
      <c r="E259" s="48">
        <v>0.44796046356201169</v>
      </c>
      <c r="F259" s="48">
        <v>0.32022462463378903</v>
      </c>
      <c r="G259" s="48">
        <v>0.35165356597900388</v>
      </c>
      <c r="H259" s="48">
        <v>0.44850679901123047</v>
      </c>
      <c r="I259" s="48">
        <v>0.47965327758789061</v>
      </c>
      <c r="J259" s="48">
        <v>0.26440687927246093</v>
      </c>
      <c r="K259" s="48">
        <v>0.33132453521728511</v>
      </c>
      <c r="L259" s="48">
        <v>0.28365513916015628</v>
      </c>
      <c r="M259" s="43">
        <f t="shared" ref="M259:M322" si="63">(+O259*0.7)</f>
        <v>0.20651920799999998</v>
      </c>
      <c r="N259" s="43">
        <f t="shared" ref="N259:N322" si="64">(+P259*0.85)</f>
        <v>0.34614488800000004</v>
      </c>
      <c r="O259" s="49">
        <v>0.29502743999999997</v>
      </c>
      <c r="P259" s="49">
        <v>0.40722928000000003</v>
      </c>
      <c r="Q259" s="50">
        <f t="shared" si="53"/>
        <v>0.35112836000000003</v>
      </c>
      <c r="R259" s="48">
        <f t="shared" si="54"/>
        <v>0.40722928000000003</v>
      </c>
      <c r="S259" s="49">
        <v>0.30248764648437504</v>
      </c>
      <c r="T259" s="48">
        <f t="shared" si="55"/>
        <v>0.29712576293945314</v>
      </c>
      <c r="U259" s="48">
        <v>0</v>
      </c>
      <c r="V259" s="49">
        <f t="shared" si="56"/>
        <v>0.36650635200000004</v>
      </c>
      <c r="W259" s="49">
        <f t="shared" si="57"/>
        <v>0.32578342400000004</v>
      </c>
      <c r="X259" s="49">
        <f t="shared" si="58"/>
        <v>0.285060496</v>
      </c>
      <c r="Y259" s="49">
        <f t="shared" si="59"/>
        <v>0.42759074400000002</v>
      </c>
      <c r="Z259" s="49">
        <f t="shared" si="60"/>
        <v>0.54297237333333337</v>
      </c>
      <c r="AA259" s="48">
        <v>0.47255807013260692</v>
      </c>
      <c r="AB259" s="42">
        <v>0.29712576293945314</v>
      </c>
      <c r="AC259" s="42">
        <v>0.21384457397460938</v>
      </c>
      <c r="AD259" s="49">
        <f t="shared" si="61"/>
        <v>0.33084586334228522</v>
      </c>
      <c r="AE259" s="49">
        <f t="shared" si="62"/>
        <v>0.22868481864798101</v>
      </c>
    </row>
    <row r="260" spans="1:31" x14ac:dyDescent="0.2">
      <c r="A260" s="42">
        <v>0.40728392303938743</v>
      </c>
      <c r="B260" s="42">
        <f t="shared" si="52"/>
        <v>0.25417121124267578</v>
      </c>
      <c r="C260" s="42">
        <v>0.29559765625000001</v>
      </c>
      <c r="D260" s="42">
        <v>0.21274476623535157</v>
      </c>
      <c r="E260" s="48">
        <v>0.44565659515380862</v>
      </c>
      <c r="F260" s="48">
        <v>0.3185777145385742</v>
      </c>
      <c r="G260" s="48">
        <v>0.34984499908447264</v>
      </c>
      <c r="H260" s="48">
        <v>0.44620011840820312</v>
      </c>
      <c r="I260" s="48">
        <v>0.47718642028808594</v>
      </c>
      <c r="J260" s="48">
        <v>0.26304702026367188</v>
      </c>
      <c r="K260" s="48">
        <v>0.32962052276611331</v>
      </c>
      <c r="L260" s="48">
        <v>0.28219629089355469</v>
      </c>
      <c r="M260" s="43">
        <f t="shared" si="63"/>
        <v>0.20543552399999998</v>
      </c>
      <c r="N260" s="43">
        <f t="shared" si="64"/>
        <v>0.34439035199999996</v>
      </c>
      <c r="O260" s="49">
        <v>0.29347931999999999</v>
      </c>
      <c r="P260" s="49">
        <v>0.40516511999999993</v>
      </c>
      <c r="Q260" s="50">
        <f t="shared" si="53"/>
        <v>0.34932221999999996</v>
      </c>
      <c r="R260" s="48">
        <f t="shared" si="54"/>
        <v>0.40516511999999993</v>
      </c>
      <c r="S260" s="49">
        <v>0.30093195800781253</v>
      </c>
      <c r="T260" s="48">
        <f t="shared" si="55"/>
        <v>0.29559765625000001</v>
      </c>
      <c r="U260" s="48">
        <v>0</v>
      </c>
      <c r="V260" s="49">
        <f t="shared" si="56"/>
        <v>0.36464860799999993</v>
      </c>
      <c r="W260" s="49">
        <f t="shared" si="57"/>
        <v>0.32413209599999998</v>
      </c>
      <c r="X260" s="49">
        <f t="shared" si="58"/>
        <v>0.28361558399999992</v>
      </c>
      <c r="Y260" s="49">
        <f t="shared" si="59"/>
        <v>0.42542337599999991</v>
      </c>
      <c r="Z260" s="49">
        <f t="shared" si="60"/>
        <v>0.54022015999999995</v>
      </c>
      <c r="AA260" s="48">
        <v>0.47012768875925165</v>
      </c>
      <c r="AB260" s="42">
        <v>0.29559765625000001</v>
      </c>
      <c r="AC260" s="42">
        <v>0.21274476623535157</v>
      </c>
      <c r="AD260" s="49">
        <f t="shared" si="61"/>
        <v>0.32914432907104496</v>
      </c>
      <c r="AE260" s="49">
        <f t="shared" si="62"/>
        <v>0.22750869677566571</v>
      </c>
    </row>
    <row r="261" spans="1:31" x14ac:dyDescent="0.2">
      <c r="A261" s="42">
        <v>0.40518925659696103</v>
      </c>
      <c r="B261" s="42">
        <f t="shared" si="52"/>
        <v>0.25286400604248049</v>
      </c>
      <c r="C261" s="42">
        <v>0.29407739257812499</v>
      </c>
      <c r="D261" s="42">
        <v>0.21165061950683595</v>
      </c>
      <c r="E261" s="48">
        <v>0.44336456756591797</v>
      </c>
      <c r="F261" s="48">
        <v>0.31693927062988281</v>
      </c>
      <c r="G261" s="48">
        <v>0.34804572723388666</v>
      </c>
      <c r="H261" s="48">
        <v>0.44390530822753904</v>
      </c>
      <c r="I261" s="48">
        <v>0.47473223266601561</v>
      </c>
      <c r="J261" s="48">
        <v>0.26169417694091796</v>
      </c>
      <c r="K261" s="48">
        <v>0.32792527252197268</v>
      </c>
      <c r="L261" s="48">
        <v>0.28074496154785156</v>
      </c>
      <c r="M261" s="43">
        <f t="shared" si="63"/>
        <v>0.20450665199999998</v>
      </c>
      <c r="N261" s="43">
        <f t="shared" si="64"/>
        <v>0.34263581599999998</v>
      </c>
      <c r="O261" s="49">
        <v>0.29215236</v>
      </c>
      <c r="P261" s="49">
        <v>0.40310096000000001</v>
      </c>
      <c r="Q261" s="50">
        <f t="shared" si="53"/>
        <v>0.34762665999999998</v>
      </c>
      <c r="R261" s="48">
        <f t="shared" si="54"/>
        <v>0.40310096000000001</v>
      </c>
      <c r="S261" s="49">
        <v>0.29938425292968751</v>
      </c>
      <c r="T261" s="48">
        <f t="shared" si="55"/>
        <v>0.29407739257812499</v>
      </c>
      <c r="U261" s="48">
        <v>0</v>
      </c>
      <c r="V261" s="49">
        <f t="shared" si="56"/>
        <v>0.36279086399999999</v>
      </c>
      <c r="W261" s="49">
        <f t="shared" si="57"/>
        <v>0.32248076800000003</v>
      </c>
      <c r="X261" s="49">
        <f t="shared" si="58"/>
        <v>0.28217067200000001</v>
      </c>
      <c r="Y261" s="49">
        <f t="shared" si="59"/>
        <v>0.42325600800000002</v>
      </c>
      <c r="Z261" s="49">
        <f t="shared" si="60"/>
        <v>0.53746794666666664</v>
      </c>
      <c r="AA261" s="48">
        <v>0.46770981316817434</v>
      </c>
      <c r="AB261" s="42">
        <v>0.29407739257812499</v>
      </c>
      <c r="AC261" s="42">
        <v>0.21165061950683595</v>
      </c>
      <c r="AD261" s="49">
        <f t="shared" si="61"/>
        <v>0.32745152664184574</v>
      </c>
      <c r="AE261" s="49">
        <f t="shared" si="62"/>
        <v>0.22633861046230661</v>
      </c>
    </row>
    <row r="262" spans="1:31" x14ac:dyDescent="0.2">
      <c r="A262" s="42">
        <v>0.40310536305099959</v>
      </c>
      <c r="B262" s="42">
        <f t="shared" si="52"/>
        <v>0.2515635223388672</v>
      </c>
      <c r="C262" s="42">
        <v>0.29256494140625</v>
      </c>
      <c r="D262" s="42">
        <v>0.21056210327148436</v>
      </c>
      <c r="E262" s="48">
        <v>0.44108435119628908</v>
      </c>
      <c r="F262" s="48">
        <v>0.3153092337036133</v>
      </c>
      <c r="G262" s="48">
        <v>0.34625572082519529</v>
      </c>
      <c r="H262" s="48">
        <v>0.44162230926513668</v>
      </c>
      <c r="I262" s="48">
        <v>0.47229068511962891</v>
      </c>
      <c r="J262" s="48">
        <v>0.26034829010009769</v>
      </c>
      <c r="K262" s="48">
        <v>0.32623875488281251</v>
      </c>
      <c r="L262" s="48">
        <v>0.27930109191894531</v>
      </c>
      <c r="M262" s="43">
        <f t="shared" si="63"/>
        <v>0.20357777999999999</v>
      </c>
      <c r="N262" s="43">
        <f t="shared" si="64"/>
        <v>0.34088127999999995</v>
      </c>
      <c r="O262" s="49">
        <v>0.29082540000000001</v>
      </c>
      <c r="P262" s="49">
        <v>0.40103679999999997</v>
      </c>
      <c r="Q262" s="50">
        <f t="shared" si="53"/>
        <v>0.34593109999999999</v>
      </c>
      <c r="R262" s="48">
        <f t="shared" si="54"/>
        <v>0.40103679999999997</v>
      </c>
      <c r="S262" s="49">
        <v>0.29784450683593755</v>
      </c>
      <c r="T262" s="48">
        <f t="shared" si="55"/>
        <v>0.29256494140625</v>
      </c>
      <c r="U262" s="48">
        <v>0</v>
      </c>
      <c r="V262" s="49">
        <f t="shared" si="56"/>
        <v>0.36093312</v>
      </c>
      <c r="W262" s="49">
        <f t="shared" si="57"/>
        <v>0.32082944000000002</v>
      </c>
      <c r="X262" s="49">
        <f t="shared" si="58"/>
        <v>0.28072575999999994</v>
      </c>
      <c r="Y262" s="49">
        <f t="shared" si="59"/>
        <v>0.42108864000000001</v>
      </c>
      <c r="Z262" s="49">
        <f t="shared" si="60"/>
        <v>0.53471573333333322</v>
      </c>
      <c r="AA262" s="48">
        <v>0.46530438874897206</v>
      </c>
      <c r="AB262" s="42">
        <v>0.29256494140625</v>
      </c>
      <c r="AC262" s="42">
        <v>0.21056210327148436</v>
      </c>
      <c r="AD262" s="49">
        <f t="shared" si="61"/>
        <v>0.32576742935180669</v>
      </c>
      <c r="AE262" s="49">
        <f t="shared" si="62"/>
        <v>0.22517454125053687</v>
      </c>
    </row>
    <row r="263" spans="1:31" x14ac:dyDescent="0.2">
      <c r="A263" s="42">
        <v>0.40103218699624993</v>
      </c>
      <c r="B263" s="42">
        <f t="shared" si="52"/>
        <v>0.25026972961425781</v>
      </c>
      <c r="C263" s="42">
        <v>0.29106027221679687</v>
      </c>
      <c r="D263" s="42">
        <v>0.20947918701171875</v>
      </c>
      <c r="E263" s="48">
        <v>0.43881585723876954</v>
      </c>
      <c r="F263" s="48">
        <v>0.31368760375976562</v>
      </c>
      <c r="G263" s="48">
        <v>0.34447492065429686</v>
      </c>
      <c r="H263" s="48">
        <v>0.43935103271484377</v>
      </c>
      <c r="I263" s="48">
        <v>0.46986168884277341</v>
      </c>
      <c r="J263" s="48">
        <v>0.25900933013916017</v>
      </c>
      <c r="K263" s="48">
        <v>0.32456091064453124</v>
      </c>
      <c r="L263" s="48">
        <v>0.27786465240478514</v>
      </c>
      <c r="M263" s="43">
        <f t="shared" si="63"/>
        <v>0.20249409599999996</v>
      </c>
      <c r="N263" s="43">
        <f t="shared" si="64"/>
        <v>0.33912674399999992</v>
      </c>
      <c r="O263" s="49">
        <v>0.28927727999999997</v>
      </c>
      <c r="P263" s="49">
        <v>0.39897263999999993</v>
      </c>
      <c r="Q263" s="50">
        <f t="shared" si="53"/>
        <v>0.34412495999999992</v>
      </c>
      <c r="R263" s="48">
        <f t="shared" si="54"/>
        <v>0.39897263999999993</v>
      </c>
      <c r="S263" s="49">
        <v>0.29631269531250004</v>
      </c>
      <c r="T263" s="48">
        <f t="shared" si="55"/>
        <v>0.29106027221679687</v>
      </c>
      <c r="U263" s="48">
        <v>0</v>
      </c>
      <c r="V263" s="49">
        <f t="shared" si="56"/>
        <v>0.35907537599999995</v>
      </c>
      <c r="W263" s="49">
        <f t="shared" si="57"/>
        <v>0.31917811199999996</v>
      </c>
      <c r="X263" s="49">
        <f t="shared" si="58"/>
        <v>0.27928084799999991</v>
      </c>
      <c r="Y263" s="49">
        <f t="shared" si="59"/>
        <v>0.41892127199999996</v>
      </c>
      <c r="Z263" s="49">
        <f t="shared" si="60"/>
        <v>0.53196351999999991</v>
      </c>
      <c r="AA263" s="48">
        <v>0.46291130628083882</v>
      </c>
      <c r="AB263" s="42">
        <v>0.29106027221679687</v>
      </c>
      <c r="AC263" s="42">
        <v>0.20947918701171875</v>
      </c>
      <c r="AD263" s="49">
        <f t="shared" si="61"/>
        <v>0.32409201049804692</v>
      </c>
      <c r="AE263" s="49">
        <f t="shared" si="62"/>
        <v>0.2240164706829896</v>
      </c>
    </row>
    <row r="264" spans="1:31" x14ac:dyDescent="0.2">
      <c r="A264" s="42">
        <v>0.39896967331256017</v>
      </c>
      <c r="B264" s="42">
        <f t="shared" si="52"/>
        <v>0.24898259735107423</v>
      </c>
      <c r="C264" s="42">
        <v>0.28956335449218751</v>
      </c>
      <c r="D264" s="42">
        <v>0.20840184020996094</v>
      </c>
      <c r="E264" s="48">
        <v>0.43655902648925776</v>
      </c>
      <c r="F264" s="48">
        <v>0.3120742919921875</v>
      </c>
      <c r="G264" s="48">
        <v>0.34270326751708985</v>
      </c>
      <c r="H264" s="48">
        <v>0.43709144897460939</v>
      </c>
      <c r="I264" s="48">
        <v>0.46744518463134765</v>
      </c>
      <c r="J264" s="48">
        <v>0.25767723785400393</v>
      </c>
      <c r="K264" s="48">
        <v>0.32289168060302731</v>
      </c>
      <c r="L264" s="48">
        <v>0.27643558380126954</v>
      </c>
      <c r="M264" s="43">
        <f t="shared" si="63"/>
        <v>0.20141041199999998</v>
      </c>
      <c r="N264" s="43">
        <f t="shared" si="64"/>
        <v>0.33762285599999997</v>
      </c>
      <c r="O264" s="49">
        <v>0.28772915999999998</v>
      </c>
      <c r="P264" s="49">
        <v>0.39720336000000001</v>
      </c>
      <c r="Q264" s="50">
        <f t="shared" si="53"/>
        <v>0.34246626000000002</v>
      </c>
      <c r="R264" s="48">
        <f t="shared" si="54"/>
        <v>0.39720336000000001</v>
      </c>
      <c r="S264" s="49">
        <v>0.2947887451171875</v>
      </c>
      <c r="T264" s="48">
        <f t="shared" si="55"/>
        <v>0.28956335449218751</v>
      </c>
      <c r="U264" s="48">
        <v>0</v>
      </c>
      <c r="V264" s="49">
        <f t="shared" si="56"/>
        <v>0.35748302400000004</v>
      </c>
      <c r="W264" s="49">
        <f t="shared" si="57"/>
        <v>0.31776268800000002</v>
      </c>
      <c r="X264" s="49">
        <f t="shared" si="58"/>
        <v>0.27804235199999999</v>
      </c>
      <c r="Y264" s="49">
        <f t="shared" si="59"/>
        <v>0.41706352800000002</v>
      </c>
      <c r="Z264" s="49">
        <f t="shared" si="60"/>
        <v>0.52960448000000004</v>
      </c>
      <c r="AA264" s="48">
        <v>0.46053056576377466</v>
      </c>
      <c r="AB264" s="42">
        <v>0.28956335449218751</v>
      </c>
      <c r="AC264" s="42">
        <v>0.20840184020996094</v>
      </c>
      <c r="AD264" s="49">
        <f t="shared" si="61"/>
        <v>0.32242518997192382</v>
      </c>
      <c r="AE264" s="49">
        <f t="shared" si="62"/>
        <v>0.22286434338756433</v>
      </c>
    </row>
    <row r="265" spans="1:31" x14ac:dyDescent="0.2">
      <c r="A265" s="42">
        <v>0.39691776716319144</v>
      </c>
      <c r="B265" s="42">
        <f t="shared" si="52"/>
        <v>0.24770207977294922</v>
      </c>
      <c r="C265" s="42">
        <v>0.28807412719726561</v>
      </c>
      <c r="D265" s="42">
        <v>0.20733003234863281</v>
      </c>
      <c r="E265" s="48">
        <v>0.43431379974365231</v>
      </c>
      <c r="F265" s="48">
        <v>0.31046929840087889</v>
      </c>
      <c r="G265" s="48">
        <v>0.3409407318115234</v>
      </c>
      <c r="H265" s="48">
        <v>0.43484346923828121</v>
      </c>
      <c r="I265" s="48">
        <v>0.46504111328124997</v>
      </c>
      <c r="J265" s="48">
        <v>0.25635201324462892</v>
      </c>
      <c r="K265" s="48">
        <v>0.32123103515624996</v>
      </c>
      <c r="L265" s="48">
        <v>0.27501388610839844</v>
      </c>
      <c r="M265" s="43">
        <f t="shared" si="63"/>
        <v>0.20048153999999999</v>
      </c>
      <c r="N265" s="43">
        <f t="shared" si="64"/>
        <v>0.33586831999999994</v>
      </c>
      <c r="O265" s="49">
        <v>0.2864022</v>
      </c>
      <c r="P265" s="49">
        <v>0.39513919999999997</v>
      </c>
      <c r="Q265" s="50">
        <f t="shared" si="53"/>
        <v>0.34077069999999998</v>
      </c>
      <c r="R265" s="48">
        <f t="shared" si="54"/>
        <v>0.39513919999999997</v>
      </c>
      <c r="S265" s="49">
        <v>0.29327263183593749</v>
      </c>
      <c r="T265" s="48">
        <f t="shared" si="55"/>
        <v>0.28807412719726561</v>
      </c>
      <c r="U265" s="48">
        <v>0</v>
      </c>
      <c r="V265" s="49">
        <f t="shared" si="56"/>
        <v>0.35562527999999999</v>
      </c>
      <c r="W265" s="49">
        <f t="shared" si="57"/>
        <v>0.31611136000000001</v>
      </c>
      <c r="X265" s="49">
        <f t="shared" si="58"/>
        <v>0.27659743999999997</v>
      </c>
      <c r="Y265" s="49">
        <f t="shared" si="59"/>
        <v>0.41489616000000001</v>
      </c>
      <c r="Z265" s="49">
        <f t="shared" si="60"/>
        <v>0.52685226666666662</v>
      </c>
      <c r="AA265" s="48">
        <v>0.45816205797697368</v>
      </c>
      <c r="AB265" s="42">
        <v>0.28807412719726561</v>
      </c>
      <c r="AC265" s="42">
        <v>0.20733003234863281</v>
      </c>
      <c r="AD265" s="49">
        <f t="shared" si="61"/>
        <v>0.32076694107055664</v>
      </c>
      <c r="AE265" s="49">
        <f t="shared" si="62"/>
        <v>0.22171814090689421</v>
      </c>
    </row>
    <row r="266" spans="1:31" x14ac:dyDescent="0.2">
      <c r="A266" s="42">
        <v>0.39487641399347922</v>
      </c>
      <c r="B266" s="42">
        <f t="shared" si="52"/>
        <v>0.2464281463623047</v>
      </c>
      <c r="C266" s="42">
        <v>0.28659255981445314</v>
      </c>
      <c r="D266" s="42">
        <v>0.20626373291015626</v>
      </c>
      <c r="E266" s="48">
        <v>0.4320801177978516</v>
      </c>
      <c r="F266" s="48">
        <v>0.30887256378173827</v>
      </c>
      <c r="G266" s="48">
        <v>0.33918728393554687</v>
      </c>
      <c r="H266" s="48">
        <v>0.4326070639038086</v>
      </c>
      <c r="I266" s="48">
        <v>0.46264941558837891</v>
      </c>
      <c r="J266" s="48">
        <v>0.25503359710693357</v>
      </c>
      <c r="K266" s="48">
        <v>0.31957894470214843</v>
      </c>
      <c r="L266" s="48">
        <v>0.27359950012207029</v>
      </c>
      <c r="M266" s="43">
        <f t="shared" si="63"/>
        <v>0.19939785599999998</v>
      </c>
      <c r="N266" s="43">
        <f t="shared" si="64"/>
        <v>0.33411378399999997</v>
      </c>
      <c r="O266" s="49">
        <v>0.28485408000000001</v>
      </c>
      <c r="P266" s="49">
        <v>0.39307503999999999</v>
      </c>
      <c r="Q266" s="50">
        <f t="shared" si="53"/>
        <v>0.33896455999999997</v>
      </c>
      <c r="R266" s="48">
        <f t="shared" si="54"/>
        <v>0.39307503999999999</v>
      </c>
      <c r="S266" s="49">
        <v>0.29176433105468752</v>
      </c>
      <c r="T266" s="48">
        <f t="shared" si="55"/>
        <v>0.28659255981445314</v>
      </c>
      <c r="U266" s="48">
        <v>0</v>
      </c>
      <c r="V266" s="49">
        <f t="shared" si="56"/>
        <v>0.35376753599999999</v>
      </c>
      <c r="W266" s="49">
        <f t="shared" si="57"/>
        <v>0.314460032</v>
      </c>
      <c r="X266" s="49">
        <f t="shared" si="58"/>
        <v>0.27515252799999995</v>
      </c>
      <c r="Y266" s="49">
        <f t="shared" si="59"/>
        <v>0.41272879200000001</v>
      </c>
      <c r="Z266" s="49">
        <f t="shared" si="60"/>
        <v>0.52410005333333332</v>
      </c>
      <c r="AA266" s="48">
        <v>0.45580572831003291</v>
      </c>
      <c r="AB266" s="42">
        <v>0.28659255981445314</v>
      </c>
      <c r="AC266" s="42">
        <v>0.20626373291015626</v>
      </c>
      <c r="AD266" s="49">
        <f t="shared" si="61"/>
        <v>0.31911723709106449</v>
      </c>
      <c r="AE266" s="49">
        <f t="shared" si="62"/>
        <v>0.22057784478361245</v>
      </c>
    </row>
    <row r="267" spans="1:31" x14ac:dyDescent="0.2">
      <c r="A267" s="42">
        <v>0.39284555952931988</v>
      </c>
      <c r="B267" s="42">
        <f t="shared" si="52"/>
        <v>0.2451607666015625</v>
      </c>
      <c r="C267" s="42">
        <v>0.28511862182617187</v>
      </c>
      <c r="D267" s="42">
        <v>0.20520291137695312</v>
      </c>
      <c r="E267" s="48">
        <v>0.42985792144775387</v>
      </c>
      <c r="F267" s="48">
        <v>0.30728402893066403</v>
      </c>
      <c r="G267" s="48">
        <v>0.33744283508300782</v>
      </c>
      <c r="H267" s="48">
        <v>0.43038217376708987</v>
      </c>
      <c r="I267" s="48">
        <v>0.46027000274658197</v>
      </c>
      <c r="J267" s="48">
        <v>0.25372195983886714</v>
      </c>
      <c r="K267" s="48">
        <v>0.3179353500366211</v>
      </c>
      <c r="L267" s="48">
        <v>0.27219236663818358</v>
      </c>
      <c r="M267" s="43">
        <f t="shared" si="63"/>
        <v>0.19846898400000001</v>
      </c>
      <c r="N267" s="43">
        <f t="shared" si="64"/>
        <v>0.33260989599999996</v>
      </c>
      <c r="O267" s="49">
        <v>0.28352712000000002</v>
      </c>
      <c r="P267" s="49">
        <v>0.39130575999999995</v>
      </c>
      <c r="Q267" s="50">
        <f t="shared" si="53"/>
        <v>0.33741643999999998</v>
      </c>
      <c r="R267" s="48">
        <f t="shared" si="54"/>
        <v>0.39130575999999995</v>
      </c>
      <c r="S267" s="49">
        <v>0.29026379394531249</v>
      </c>
      <c r="T267" s="48">
        <f t="shared" si="55"/>
        <v>0.28511862182617187</v>
      </c>
      <c r="U267" s="48">
        <v>0</v>
      </c>
      <c r="V267" s="49">
        <f t="shared" si="56"/>
        <v>0.35217518399999997</v>
      </c>
      <c r="W267" s="49">
        <f t="shared" si="57"/>
        <v>0.313044608</v>
      </c>
      <c r="X267" s="49">
        <f t="shared" si="58"/>
        <v>0.27391403199999992</v>
      </c>
      <c r="Y267" s="49">
        <f t="shared" si="59"/>
        <v>0.41087104799999996</v>
      </c>
      <c r="Z267" s="49">
        <f t="shared" si="60"/>
        <v>0.52174101333333334</v>
      </c>
      <c r="AA267" s="48">
        <v>0.45346152215254937</v>
      </c>
      <c r="AB267" s="42">
        <v>0.28511862182617187</v>
      </c>
      <c r="AC267" s="42">
        <v>0.20520291137695312</v>
      </c>
      <c r="AD267" s="49">
        <f t="shared" si="61"/>
        <v>0.31747602462768554</v>
      </c>
      <c r="AE267" s="49">
        <f t="shared" si="62"/>
        <v>0.21944341810298529</v>
      </c>
    </row>
    <row r="268" spans="1:31" x14ac:dyDescent="0.2">
      <c r="A268" s="42">
        <v>0.39082514977577376</v>
      </c>
      <c r="B268" s="42">
        <f t="shared" si="52"/>
        <v>0.24389990234375</v>
      </c>
      <c r="C268" s="42">
        <v>0.28365225219726564</v>
      </c>
      <c r="D268" s="42">
        <v>0.20414755249023436</v>
      </c>
      <c r="E268" s="48">
        <v>0.4276471514892578</v>
      </c>
      <c r="F268" s="48">
        <v>0.30570366424560547</v>
      </c>
      <c r="G268" s="48">
        <v>0.33570735565185544</v>
      </c>
      <c r="H268" s="48">
        <v>0.4281687100219726</v>
      </c>
      <c r="I268" s="48">
        <v>0.45790281555175782</v>
      </c>
      <c r="J268" s="48">
        <v>0.25241707183837891</v>
      </c>
      <c r="K268" s="48">
        <v>0.31630019195556636</v>
      </c>
      <c r="L268" s="48">
        <v>0.2707924856567383</v>
      </c>
      <c r="M268" s="43">
        <f t="shared" si="63"/>
        <v>0.19754011199999996</v>
      </c>
      <c r="N268" s="43">
        <f t="shared" si="64"/>
        <v>0.33085535999999999</v>
      </c>
      <c r="O268" s="49">
        <v>0.28220015999999998</v>
      </c>
      <c r="P268" s="49">
        <v>0.38924159999999997</v>
      </c>
      <c r="Q268" s="50">
        <f t="shared" si="53"/>
        <v>0.33572088</v>
      </c>
      <c r="R268" s="48">
        <f t="shared" si="54"/>
        <v>0.38924159999999997</v>
      </c>
      <c r="S268" s="49">
        <v>0.28877097167968752</v>
      </c>
      <c r="T268" s="48">
        <f t="shared" si="55"/>
        <v>0.28365225219726564</v>
      </c>
      <c r="U268" s="48">
        <v>0</v>
      </c>
      <c r="V268" s="49">
        <f t="shared" si="56"/>
        <v>0.35031743999999998</v>
      </c>
      <c r="W268" s="49">
        <f t="shared" si="57"/>
        <v>0.31139327999999999</v>
      </c>
      <c r="X268" s="49">
        <f t="shared" si="58"/>
        <v>0.27246911999999995</v>
      </c>
      <c r="Y268" s="49">
        <f t="shared" si="59"/>
        <v>0.40870367999999996</v>
      </c>
      <c r="Z268" s="49">
        <f t="shared" si="60"/>
        <v>0.51898879999999992</v>
      </c>
      <c r="AA268" s="48">
        <v>0.45112935758891859</v>
      </c>
      <c r="AB268" s="42">
        <v>0.28365225219726564</v>
      </c>
      <c r="AC268" s="42">
        <v>0.20414755249023436</v>
      </c>
      <c r="AD268" s="49">
        <f t="shared" si="61"/>
        <v>0.3158432502746582</v>
      </c>
      <c r="AE268" s="49">
        <f t="shared" si="62"/>
        <v>0.21831482395027912</v>
      </c>
    </row>
    <row r="269" spans="1:31" x14ac:dyDescent="0.2">
      <c r="A269" s="42">
        <v>0.3888151310154353</v>
      </c>
      <c r="B269" s="42">
        <f t="shared" si="52"/>
        <v>0.24264552307128906</v>
      </c>
      <c r="C269" s="42">
        <v>0.28219342041015627</v>
      </c>
      <c r="D269" s="42">
        <v>0.20309762573242188</v>
      </c>
      <c r="E269" s="48">
        <v>0.42544774871826169</v>
      </c>
      <c r="F269" s="48">
        <v>0.30413144012451171</v>
      </c>
      <c r="G269" s="48">
        <v>0.33398081604003904</v>
      </c>
      <c r="H269" s="48">
        <v>0.42596664306640625</v>
      </c>
      <c r="I269" s="48">
        <v>0.45554782440185548</v>
      </c>
      <c r="J269" s="48">
        <v>0.25111887390136717</v>
      </c>
      <c r="K269" s="48">
        <v>0.31467347045898436</v>
      </c>
      <c r="L269" s="48">
        <v>0.26939979797363278</v>
      </c>
      <c r="M269" s="43">
        <f t="shared" si="63"/>
        <v>0.19645642799999993</v>
      </c>
      <c r="N269" s="43">
        <f t="shared" si="64"/>
        <v>0.32910082399999996</v>
      </c>
      <c r="O269" s="49">
        <v>0.28065203999999994</v>
      </c>
      <c r="P269" s="49">
        <v>0.38717743999999998</v>
      </c>
      <c r="Q269" s="50">
        <f t="shared" si="53"/>
        <v>0.33391473999999999</v>
      </c>
      <c r="R269" s="48">
        <f t="shared" si="54"/>
        <v>0.38717743999999998</v>
      </c>
      <c r="S269" s="49">
        <v>0.28728581542968751</v>
      </c>
      <c r="T269" s="48">
        <f t="shared" si="55"/>
        <v>0.28219342041015627</v>
      </c>
      <c r="U269" s="48">
        <v>0</v>
      </c>
      <c r="V269" s="49">
        <f t="shared" si="56"/>
        <v>0.34845969599999999</v>
      </c>
      <c r="W269" s="49">
        <f t="shared" si="57"/>
        <v>0.30974195199999999</v>
      </c>
      <c r="X269" s="49">
        <f t="shared" si="58"/>
        <v>0.27102420799999999</v>
      </c>
      <c r="Y269" s="49">
        <f t="shared" si="59"/>
        <v>0.40653631200000001</v>
      </c>
      <c r="Z269" s="49">
        <f t="shared" si="60"/>
        <v>0.51623658666666661</v>
      </c>
      <c r="AA269" s="48">
        <v>0.44880918000873765</v>
      </c>
      <c r="AB269" s="42">
        <v>0.28219342041015627</v>
      </c>
      <c r="AC269" s="42">
        <v>0.20309762573242188</v>
      </c>
      <c r="AD269" s="49">
        <f t="shared" si="61"/>
        <v>0.31421886062622073</v>
      </c>
      <c r="AE269" s="49">
        <f t="shared" si="62"/>
        <v>0.21719202541076021</v>
      </c>
    </row>
    <row r="270" spans="1:31" x14ac:dyDescent="0.2">
      <c r="A270" s="42">
        <v>0.38681544980744365</v>
      </c>
      <c r="B270" s="42">
        <f t="shared" si="52"/>
        <v>0.24139759063720703</v>
      </c>
      <c r="C270" s="42">
        <v>0.28074209594726562</v>
      </c>
      <c r="D270" s="42">
        <v>0.20205308532714844</v>
      </c>
      <c r="E270" s="48">
        <v>0.42325965393066406</v>
      </c>
      <c r="F270" s="48">
        <v>0.30256729736328125</v>
      </c>
      <c r="G270" s="48">
        <v>0.33226315704345699</v>
      </c>
      <c r="H270" s="48">
        <v>0.42377588409423828</v>
      </c>
      <c r="I270" s="48">
        <v>0.45320494049072263</v>
      </c>
      <c r="J270" s="48">
        <v>0.24982736602783204</v>
      </c>
      <c r="K270" s="48">
        <v>0.31305509674072263</v>
      </c>
      <c r="L270" s="48">
        <v>0.26801427398681638</v>
      </c>
      <c r="M270" s="43">
        <f t="shared" si="63"/>
        <v>0.19552755599999999</v>
      </c>
      <c r="N270" s="43">
        <f t="shared" si="64"/>
        <v>0.32759693599999995</v>
      </c>
      <c r="O270" s="49">
        <v>0.27932508</v>
      </c>
      <c r="P270" s="49">
        <v>0.38540815999999994</v>
      </c>
      <c r="Q270" s="50">
        <f t="shared" si="53"/>
        <v>0.33236661999999995</v>
      </c>
      <c r="R270" s="48">
        <f t="shared" si="54"/>
        <v>0.38540815999999994</v>
      </c>
      <c r="S270" s="49">
        <v>0.28580830078125002</v>
      </c>
      <c r="T270" s="48">
        <f t="shared" si="55"/>
        <v>0.28074209594726562</v>
      </c>
      <c r="U270" s="48">
        <v>0</v>
      </c>
      <c r="V270" s="49">
        <f t="shared" si="56"/>
        <v>0.34686734399999997</v>
      </c>
      <c r="W270" s="49">
        <f t="shared" si="57"/>
        <v>0.30832652799999999</v>
      </c>
      <c r="X270" s="49">
        <f t="shared" si="58"/>
        <v>0.26978571199999996</v>
      </c>
      <c r="Y270" s="49">
        <f t="shared" si="59"/>
        <v>0.40467856799999996</v>
      </c>
      <c r="Z270" s="49">
        <f t="shared" si="60"/>
        <v>0.51387754666666663</v>
      </c>
      <c r="AA270" s="48">
        <v>0.44650096210680512</v>
      </c>
      <c r="AB270" s="42">
        <v>0.28074209594726562</v>
      </c>
      <c r="AC270" s="42">
        <v>0.20205308532714844</v>
      </c>
      <c r="AD270" s="49">
        <f t="shared" si="61"/>
        <v>0.31260282897949221</v>
      </c>
      <c r="AE270" s="49">
        <f t="shared" si="62"/>
        <v>0.21607500402706178</v>
      </c>
    </row>
    <row r="271" spans="1:31" x14ac:dyDescent="0.2">
      <c r="A271" s="42">
        <v>0.38482605298550332</v>
      </c>
      <c r="B271" s="42">
        <f t="shared" si="52"/>
        <v>0.24015608978271485</v>
      </c>
      <c r="C271" s="42">
        <v>0.27929824829101563</v>
      </c>
      <c r="D271" s="42">
        <v>0.20101393127441405</v>
      </c>
      <c r="E271" s="48">
        <v>0.42108283752441406</v>
      </c>
      <c r="F271" s="48">
        <v>0.30101117675781253</v>
      </c>
      <c r="G271" s="48">
        <v>0.33055431945800784</v>
      </c>
      <c r="H271" s="48">
        <v>0.42159640350341798</v>
      </c>
      <c r="I271" s="48">
        <v>0.45087410461425781</v>
      </c>
      <c r="J271" s="48">
        <v>0.24854248901367187</v>
      </c>
      <c r="K271" s="48">
        <v>0.31144504119873045</v>
      </c>
      <c r="L271" s="48">
        <v>0.26663588409423827</v>
      </c>
      <c r="M271" s="43">
        <f t="shared" si="63"/>
        <v>0.19444387199999996</v>
      </c>
      <c r="N271" s="43">
        <f t="shared" si="64"/>
        <v>0.32584239999999998</v>
      </c>
      <c r="O271" s="49">
        <v>0.27777695999999996</v>
      </c>
      <c r="P271" s="49">
        <v>0.38334399999999996</v>
      </c>
      <c r="Q271" s="50">
        <f t="shared" si="53"/>
        <v>0.33056047999999993</v>
      </c>
      <c r="R271" s="48">
        <f t="shared" si="54"/>
        <v>0.38334399999999996</v>
      </c>
      <c r="S271" s="49">
        <v>0.28433837890625002</v>
      </c>
      <c r="T271" s="48">
        <f t="shared" si="55"/>
        <v>0.27929824829101563</v>
      </c>
      <c r="U271" s="48">
        <v>0</v>
      </c>
      <c r="V271" s="49">
        <f t="shared" si="56"/>
        <v>0.34500959999999997</v>
      </c>
      <c r="W271" s="49">
        <f t="shared" si="57"/>
        <v>0.30667519999999998</v>
      </c>
      <c r="X271" s="49">
        <f t="shared" si="58"/>
        <v>0.26834079999999993</v>
      </c>
      <c r="Y271" s="49">
        <f t="shared" si="59"/>
        <v>0.40251119999999996</v>
      </c>
      <c r="Z271" s="49">
        <f t="shared" si="60"/>
        <v>0.51112533333333332</v>
      </c>
      <c r="AA271" s="48">
        <v>0.44420459466231499</v>
      </c>
      <c r="AB271" s="42">
        <v>0.27929824829101563</v>
      </c>
      <c r="AC271" s="42">
        <v>0.20101393127441405</v>
      </c>
      <c r="AD271" s="49">
        <f t="shared" si="61"/>
        <v>0.31099510192871094</v>
      </c>
      <c r="AE271" s="49">
        <f t="shared" si="62"/>
        <v>0.21496372288445009</v>
      </c>
    </row>
    <row r="272" spans="1:31" x14ac:dyDescent="0.2">
      <c r="A272" s="42">
        <v>0.38284688765701141</v>
      </c>
      <c r="B272" s="42">
        <f t="shared" si="52"/>
        <v>0.2389209671020508</v>
      </c>
      <c r="C272" s="42">
        <v>0.27786181640625002</v>
      </c>
      <c r="D272" s="42">
        <v>0.19998011779785158</v>
      </c>
      <c r="E272" s="48">
        <v>0.41891721069335935</v>
      </c>
      <c r="F272" s="48">
        <v>0.29946307830810548</v>
      </c>
      <c r="G272" s="48">
        <v>0.32885427368164061</v>
      </c>
      <c r="H272" s="48">
        <v>0.41942814208984375</v>
      </c>
      <c r="I272" s="48">
        <v>0.44855525756835934</v>
      </c>
      <c r="J272" s="48">
        <v>0.2472642280578613</v>
      </c>
      <c r="K272" s="48">
        <v>0.30984327423095703</v>
      </c>
      <c r="L272" s="48">
        <v>0.26526456909179685</v>
      </c>
      <c r="M272" s="43">
        <f t="shared" si="63"/>
        <v>0.19351499999999996</v>
      </c>
      <c r="N272" s="43">
        <f t="shared" si="64"/>
        <v>0.32433851199999997</v>
      </c>
      <c r="O272" s="49">
        <v>0.27644999999999997</v>
      </c>
      <c r="P272" s="49">
        <v>0.38157471999999998</v>
      </c>
      <c r="Q272" s="50">
        <f t="shared" si="53"/>
        <v>0.32901236</v>
      </c>
      <c r="R272" s="48">
        <f t="shared" si="54"/>
        <v>0.38157471999999998</v>
      </c>
      <c r="S272" s="49">
        <v>0.28287602539062501</v>
      </c>
      <c r="T272" s="48">
        <f t="shared" si="55"/>
        <v>0.27786181640625002</v>
      </c>
      <c r="U272" s="48">
        <v>0</v>
      </c>
      <c r="V272" s="49">
        <f t="shared" si="56"/>
        <v>0.34341724800000001</v>
      </c>
      <c r="W272" s="49">
        <f t="shared" si="57"/>
        <v>0.30525977599999998</v>
      </c>
      <c r="X272" s="49">
        <f t="shared" si="58"/>
        <v>0.26710230399999996</v>
      </c>
      <c r="Y272" s="49">
        <f t="shared" si="59"/>
        <v>0.40065345600000002</v>
      </c>
      <c r="Z272" s="49">
        <f t="shared" si="60"/>
        <v>0.50876629333333334</v>
      </c>
      <c r="AA272" s="48">
        <v>0.44192005037006576</v>
      </c>
      <c r="AB272" s="42">
        <v>0.27786181640625002</v>
      </c>
      <c r="AC272" s="42">
        <v>0.19998011779785158</v>
      </c>
      <c r="AD272" s="49">
        <f t="shared" si="61"/>
        <v>0.30939565277099612</v>
      </c>
      <c r="AE272" s="49">
        <f t="shared" si="62"/>
        <v>0.21385816352555834</v>
      </c>
    </row>
    <row r="273" spans="1:31" x14ac:dyDescent="0.2">
      <c r="A273" s="42">
        <v>0.3808779012011364</v>
      </c>
      <c r="B273" s="42">
        <f t="shared" si="52"/>
        <v>0.2376921920776367</v>
      </c>
      <c r="C273" s="42">
        <v>0.27643276977539061</v>
      </c>
      <c r="D273" s="42">
        <v>0.19895161437988282</v>
      </c>
      <c r="E273" s="48">
        <v>0.41676271423339839</v>
      </c>
      <c r="F273" s="48">
        <v>0.2979229428100586</v>
      </c>
      <c r="G273" s="48">
        <v>0.3271629605102539</v>
      </c>
      <c r="H273" s="48">
        <v>0.41727101104736325</v>
      </c>
      <c r="I273" s="48">
        <v>0.44624834014892578</v>
      </c>
      <c r="J273" s="48">
        <v>0.24599253875732421</v>
      </c>
      <c r="K273" s="48">
        <v>0.30824973663330074</v>
      </c>
      <c r="L273" s="48">
        <v>0.26390029937744142</v>
      </c>
      <c r="M273" s="43">
        <f t="shared" si="63"/>
        <v>0.19258612799999997</v>
      </c>
      <c r="N273" s="43">
        <f t="shared" si="64"/>
        <v>0.32258397599999994</v>
      </c>
      <c r="O273" s="49">
        <v>0.27512303999999999</v>
      </c>
      <c r="P273" s="49">
        <v>0.37951055999999994</v>
      </c>
      <c r="Q273" s="50">
        <f t="shared" si="53"/>
        <v>0.32731679999999996</v>
      </c>
      <c r="R273" s="48">
        <f t="shared" si="54"/>
        <v>0.37951055999999994</v>
      </c>
      <c r="S273" s="49">
        <v>0.28142119140625005</v>
      </c>
      <c r="T273" s="48">
        <f t="shared" si="55"/>
        <v>0.27643276977539061</v>
      </c>
      <c r="U273" s="48">
        <v>0</v>
      </c>
      <c r="V273" s="49">
        <f t="shared" si="56"/>
        <v>0.34155950399999996</v>
      </c>
      <c r="W273" s="49">
        <f t="shared" si="57"/>
        <v>0.30360844799999998</v>
      </c>
      <c r="X273" s="49">
        <f t="shared" si="58"/>
        <v>0.26565739199999994</v>
      </c>
      <c r="Y273" s="49">
        <f t="shared" si="59"/>
        <v>0.39848608799999996</v>
      </c>
      <c r="Z273" s="49">
        <f t="shared" si="60"/>
        <v>0.50601407999999992</v>
      </c>
      <c r="AA273" s="48">
        <v>0.43964724731445315</v>
      </c>
      <c r="AB273" s="42">
        <v>0.27643276977539061</v>
      </c>
      <c r="AC273" s="42">
        <v>0.19895161437988282</v>
      </c>
      <c r="AD273" s="49">
        <f t="shared" si="61"/>
        <v>0.307804428100586</v>
      </c>
      <c r="AE273" s="49">
        <f t="shared" si="62"/>
        <v>0.21275828903565286</v>
      </c>
    </row>
    <row r="274" spans="1:31" x14ac:dyDescent="0.2">
      <c r="A274" s="42">
        <v>0.37891904126794546</v>
      </c>
      <c r="B274" s="42">
        <f t="shared" si="52"/>
        <v>0.23646974182128905</v>
      </c>
      <c r="C274" s="42">
        <v>0.27501107788085938</v>
      </c>
      <c r="D274" s="42">
        <v>0.19792840576171875</v>
      </c>
      <c r="E274" s="48">
        <v>0.41461928894042965</v>
      </c>
      <c r="F274" s="48">
        <v>0.29639071105957027</v>
      </c>
      <c r="G274" s="48">
        <v>0.32548035034179684</v>
      </c>
      <c r="H274" s="48">
        <v>0.41512498077392579</v>
      </c>
      <c r="I274" s="48">
        <v>0.44395329315185544</v>
      </c>
      <c r="J274" s="48">
        <v>0.24472739151000977</v>
      </c>
      <c r="K274" s="48">
        <v>0.30666439880371094</v>
      </c>
      <c r="L274" s="48">
        <v>0.2625430453491211</v>
      </c>
      <c r="M274" s="43">
        <f t="shared" si="63"/>
        <v>0.191657256</v>
      </c>
      <c r="N274" s="43">
        <f t="shared" si="64"/>
        <v>0.32108008799999993</v>
      </c>
      <c r="O274" s="49">
        <v>0.27379608</v>
      </c>
      <c r="P274" s="49">
        <v>0.37774127999999996</v>
      </c>
      <c r="Q274" s="50">
        <f t="shared" si="53"/>
        <v>0.32576867999999998</v>
      </c>
      <c r="R274" s="48">
        <f t="shared" si="54"/>
        <v>0.37774127999999996</v>
      </c>
      <c r="S274" s="49">
        <v>0.27997382812499993</v>
      </c>
      <c r="T274" s="48">
        <f t="shared" si="55"/>
        <v>0.27501107788085938</v>
      </c>
      <c r="U274" s="48">
        <v>0</v>
      </c>
      <c r="V274" s="49">
        <f t="shared" si="56"/>
        <v>0.33996715199999999</v>
      </c>
      <c r="W274" s="49">
        <f t="shared" si="57"/>
        <v>0.30219302399999998</v>
      </c>
      <c r="X274" s="49">
        <f t="shared" si="58"/>
        <v>0.26441889599999996</v>
      </c>
      <c r="Y274" s="49">
        <f t="shared" si="59"/>
        <v>0.39662834399999997</v>
      </c>
      <c r="Z274" s="49">
        <f t="shared" si="60"/>
        <v>0.50365503999999994</v>
      </c>
      <c r="AA274" s="48">
        <v>0.437386130885074</v>
      </c>
      <c r="AB274" s="42">
        <v>0.27501107788085938</v>
      </c>
      <c r="AC274" s="42">
        <v>0.19792840576171875</v>
      </c>
      <c r="AD274" s="49">
        <f t="shared" si="61"/>
        <v>0.30622137451171866</v>
      </c>
      <c r="AE274" s="49">
        <f t="shared" si="62"/>
        <v>0.21166406249999986</v>
      </c>
    </row>
    <row r="275" spans="1:31" x14ac:dyDescent="0.2">
      <c r="A275" s="42">
        <v>0.37697025577648308</v>
      </c>
      <c r="B275" s="42">
        <f t="shared" si="52"/>
        <v>0.23525357055664065</v>
      </c>
      <c r="C275" s="42">
        <v>0.27359667968750001</v>
      </c>
      <c r="D275" s="42">
        <v>0.19691046142578125</v>
      </c>
      <c r="E275" s="48">
        <v>0.41248690521240233</v>
      </c>
      <c r="F275" s="48">
        <v>0.29486638305664065</v>
      </c>
      <c r="G275" s="48">
        <v>0.32380641357421874</v>
      </c>
      <c r="H275" s="48">
        <v>0.41298999206542963</v>
      </c>
      <c r="I275" s="48">
        <v>0.44167002777099607</v>
      </c>
      <c r="J275" s="48">
        <v>0.2434687567138672</v>
      </c>
      <c r="K275" s="48">
        <v>0.30508723114013669</v>
      </c>
      <c r="L275" s="48">
        <v>0.26119277740478514</v>
      </c>
      <c r="M275" s="43">
        <f t="shared" si="63"/>
        <v>0.190728384</v>
      </c>
      <c r="N275" s="43">
        <f t="shared" si="64"/>
        <v>0.31957619999999992</v>
      </c>
      <c r="O275" s="49">
        <v>0.27246912000000001</v>
      </c>
      <c r="P275" s="49">
        <v>0.37597199999999992</v>
      </c>
      <c r="Q275" s="50">
        <f t="shared" si="53"/>
        <v>0.32422055999999999</v>
      </c>
      <c r="R275" s="48">
        <f t="shared" si="54"/>
        <v>0.37597199999999992</v>
      </c>
      <c r="S275" s="49">
        <v>0.27853391113281256</v>
      </c>
      <c r="T275" s="48">
        <f t="shared" si="55"/>
        <v>0.27359667968750001</v>
      </c>
      <c r="U275" s="48">
        <v>0</v>
      </c>
      <c r="V275" s="49">
        <f t="shared" si="56"/>
        <v>0.33837479999999992</v>
      </c>
      <c r="W275" s="49">
        <f t="shared" si="57"/>
        <v>0.30077759999999998</v>
      </c>
      <c r="X275" s="49">
        <f t="shared" si="58"/>
        <v>0.26318039999999993</v>
      </c>
      <c r="Y275" s="49">
        <f t="shared" si="59"/>
        <v>0.39477059999999992</v>
      </c>
      <c r="Z275" s="49">
        <f t="shared" si="60"/>
        <v>0.50129599999999996</v>
      </c>
      <c r="AA275" s="48">
        <v>0.4351366464715255</v>
      </c>
      <c r="AB275" s="42">
        <v>0.27359667968750001</v>
      </c>
      <c r="AC275" s="42">
        <v>0.19691046142578125</v>
      </c>
      <c r="AD275" s="49">
        <f t="shared" si="61"/>
        <v>0.30464646530151374</v>
      </c>
      <c r="AE275" s="49">
        <f t="shared" si="62"/>
        <v>0.21057546546123276</v>
      </c>
    </row>
    <row r="276" spans="1:31" x14ac:dyDescent="0.2">
      <c r="A276" s="42">
        <v>0.37503149291378213</v>
      </c>
      <c r="B276" s="42">
        <f t="shared" si="52"/>
        <v>0.23404366302490234</v>
      </c>
      <c r="C276" s="42">
        <v>0.27218957519531251</v>
      </c>
      <c r="D276" s="42">
        <v>0.19589775085449218</v>
      </c>
      <c r="E276" s="48">
        <v>0.41036547424316405</v>
      </c>
      <c r="F276" s="48">
        <v>0.29334986999511714</v>
      </c>
      <c r="G276" s="48">
        <v>0.32214106140136717</v>
      </c>
      <c r="H276" s="48">
        <v>0.41086598571777344</v>
      </c>
      <c r="I276" s="48">
        <v>0.43939851440429684</v>
      </c>
      <c r="J276" s="48">
        <v>0.24221658996582032</v>
      </c>
      <c r="K276" s="48">
        <v>0.30351817443847651</v>
      </c>
      <c r="L276" s="48">
        <v>0.25984946594238278</v>
      </c>
      <c r="M276" s="43">
        <f t="shared" si="63"/>
        <v>0.18979951199999998</v>
      </c>
      <c r="N276" s="43">
        <f t="shared" si="64"/>
        <v>0.317821664</v>
      </c>
      <c r="O276" s="49">
        <v>0.27114215999999997</v>
      </c>
      <c r="P276" s="49">
        <v>0.37390783999999999</v>
      </c>
      <c r="Q276" s="50">
        <f t="shared" si="53"/>
        <v>0.32252499999999995</v>
      </c>
      <c r="R276" s="48">
        <f t="shared" si="54"/>
        <v>0.37390783999999999</v>
      </c>
      <c r="S276" s="49">
        <v>0.27710141601562505</v>
      </c>
      <c r="T276" s="48">
        <f t="shared" si="55"/>
        <v>0.27218957519531251</v>
      </c>
      <c r="U276" s="48">
        <v>0</v>
      </c>
      <c r="V276" s="49">
        <f t="shared" si="56"/>
        <v>0.33651705599999998</v>
      </c>
      <c r="W276" s="49">
        <f t="shared" si="57"/>
        <v>0.29912627200000003</v>
      </c>
      <c r="X276" s="49">
        <f t="shared" si="58"/>
        <v>0.26173548799999996</v>
      </c>
      <c r="Y276" s="49">
        <f t="shared" si="59"/>
        <v>0.39260323199999997</v>
      </c>
      <c r="Z276" s="49">
        <f t="shared" si="60"/>
        <v>0.49854378666666666</v>
      </c>
      <c r="AA276" s="48">
        <v>0.43289873946340462</v>
      </c>
      <c r="AB276" s="42">
        <v>0.27218957519531251</v>
      </c>
      <c r="AC276" s="42">
        <v>0.19589775085449218</v>
      </c>
      <c r="AD276" s="49">
        <f t="shared" si="61"/>
        <v>0.30307967376708989</v>
      </c>
      <c r="AE276" s="49">
        <f t="shared" si="62"/>
        <v>0.20949247946198446</v>
      </c>
    </row>
    <row r="277" spans="1:31" x14ac:dyDescent="0.2">
      <c r="A277" s="42">
        <v>0.3731027011334081</v>
      </c>
      <c r="B277" s="42">
        <f t="shared" si="52"/>
        <v>0.23283997344970703</v>
      </c>
      <c r="C277" s="42">
        <v>0.2707897033691406</v>
      </c>
      <c r="D277" s="42">
        <v>0.19489024353027343</v>
      </c>
      <c r="E277" s="48">
        <v>0.408254966430664</v>
      </c>
      <c r="F277" s="48">
        <v>0.29184117187500003</v>
      </c>
      <c r="G277" s="48">
        <v>0.32048429382324217</v>
      </c>
      <c r="H277" s="48">
        <v>0.40875290252685548</v>
      </c>
      <c r="I277" s="48">
        <v>0.43713869384765625</v>
      </c>
      <c r="J277" s="48">
        <v>0.24097086166381834</v>
      </c>
      <c r="K277" s="48">
        <v>0.30195716949462892</v>
      </c>
      <c r="L277" s="48">
        <v>0.25851305175781247</v>
      </c>
      <c r="M277" s="43">
        <f t="shared" si="63"/>
        <v>0.18887063999999998</v>
      </c>
      <c r="N277" s="43">
        <f t="shared" si="64"/>
        <v>0.31631777599999994</v>
      </c>
      <c r="O277" s="49">
        <v>0.26981519999999998</v>
      </c>
      <c r="P277" s="49">
        <v>0.37213855999999995</v>
      </c>
      <c r="Q277" s="50">
        <f t="shared" si="53"/>
        <v>0.32097687999999996</v>
      </c>
      <c r="R277" s="48">
        <f t="shared" si="54"/>
        <v>0.37213855999999995</v>
      </c>
      <c r="S277" s="49">
        <v>0.27567626953125007</v>
      </c>
      <c r="T277" s="48">
        <f t="shared" si="55"/>
        <v>0.2707897033691406</v>
      </c>
      <c r="U277" s="48">
        <v>0</v>
      </c>
      <c r="V277" s="49">
        <f t="shared" si="56"/>
        <v>0.33492470399999996</v>
      </c>
      <c r="W277" s="49">
        <f t="shared" si="57"/>
        <v>0.29771084799999997</v>
      </c>
      <c r="X277" s="49">
        <f t="shared" si="58"/>
        <v>0.26049699199999993</v>
      </c>
      <c r="Y277" s="49">
        <f t="shared" si="59"/>
        <v>0.39074548799999992</v>
      </c>
      <c r="Z277" s="49">
        <f t="shared" si="60"/>
        <v>0.49618474666666662</v>
      </c>
      <c r="AA277" s="48">
        <v>0.4306723279451069</v>
      </c>
      <c r="AB277" s="42">
        <v>0.2707897033691406</v>
      </c>
      <c r="AC277" s="42">
        <v>0.19489024353027343</v>
      </c>
      <c r="AD277" s="49">
        <f t="shared" si="61"/>
        <v>0.30152091979980478</v>
      </c>
      <c r="AE277" s="49">
        <f t="shared" si="62"/>
        <v>0.2084150491301546</v>
      </c>
    </row>
    <row r="278" spans="1:31" x14ac:dyDescent="0.2">
      <c r="A278" s="42">
        <v>0.37118382915388792</v>
      </c>
      <c r="B278" s="42">
        <f t="shared" si="52"/>
        <v>0.2316424789428711</v>
      </c>
      <c r="C278" s="42">
        <v>0.26939703369140627</v>
      </c>
      <c r="D278" s="42">
        <v>0.19388792419433593</v>
      </c>
      <c r="E278" s="48">
        <v>0.40615529296875003</v>
      </c>
      <c r="F278" s="48">
        <v>0.29034022949218746</v>
      </c>
      <c r="G278" s="48">
        <v>0.31883605163574219</v>
      </c>
      <c r="H278" s="48">
        <v>0.40665068328857418</v>
      </c>
      <c r="I278" s="48">
        <v>0.43489047729492186</v>
      </c>
      <c r="J278" s="48">
        <v>0.23973154220581053</v>
      </c>
      <c r="K278" s="48">
        <v>0.30040418670654295</v>
      </c>
      <c r="L278" s="48">
        <v>0.25718350524902345</v>
      </c>
      <c r="M278" s="43">
        <f t="shared" si="63"/>
        <v>0.18778695599999998</v>
      </c>
      <c r="N278" s="43">
        <f t="shared" si="64"/>
        <v>0.31481388799999999</v>
      </c>
      <c r="O278" s="49">
        <v>0.26826707999999999</v>
      </c>
      <c r="P278" s="49">
        <v>0.37036927999999997</v>
      </c>
      <c r="Q278" s="50">
        <f t="shared" si="53"/>
        <v>0.31931818000000001</v>
      </c>
      <c r="R278" s="48">
        <f t="shared" si="54"/>
        <v>0.37036927999999997</v>
      </c>
      <c r="S278" s="49">
        <v>0.27425847167968753</v>
      </c>
      <c r="T278" s="48">
        <f t="shared" si="55"/>
        <v>0.26939703369140627</v>
      </c>
      <c r="U278" s="48">
        <v>0</v>
      </c>
      <c r="V278" s="49">
        <f t="shared" si="56"/>
        <v>0.333332352</v>
      </c>
      <c r="W278" s="49">
        <f t="shared" si="57"/>
        <v>0.29629542399999997</v>
      </c>
      <c r="X278" s="49">
        <f t="shared" si="58"/>
        <v>0.25925849599999995</v>
      </c>
      <c r="Y278" s="49">
        <f t="shared" si="59"/>
        <v>0.38888774400000004</v>
      </c>
      <c r="Z278" s="49">
        <f t="shared" si="60"/>
        <v>0.49382570666666664</v>
      </c>
      <c r="AA278" s="48">
        <v>0.4284573846114309</v>
      </c>
      <c r="AB278" s="42">
        <v>0.26939703369140627</v>
      </c>
      <c r="AC278" s="42">
        <v>0.19388792419433593</v>
      </c>
      <c r="AD278" s="49">
        <f t="shared" si="61"/>
        <v>0.29997020339965824</v>
      </c>
      <c r="AE278" s="49">
        <f t="shared" si="62"/>
        <v>0.20734317446574305</v>
      </c>
    </row>
    <row r="279" spans="1:31" x14ac:dyDescent="0.2">
      <c r="A279" s="42">
        <v>0.36927482595760375</v>
      </c>
      <c r="B279" s="42">
        <f t="shared" si="52"/>
        <v>0.2304511489868164</v>
      </c>
      <c r="C279" s="42">
        <v>0.26801153564453123</v>
      </c>
      <c r="D279" s="42">
        <v>0.19289076232910157</v>
      </c>
      <c r="E279" s="48">
        <v>0.40406642425537109</v>
      </c>
      <c r="F279" s="48">
        <v>0.28884701324462891</v>
      </c>
      <c r="G279" s="48">
        <v>0.3171962756347656</v>
      </c>
      <c r="H279" s="48">
        <v>0.40455926879882809</v>
      </c>
      <c r="I279" s="48">
        <v>0.43265383514404299</v>
      </c>
      <c r="J279" s="48">
        <v>0.2384986019897461</v>
      </c>
      <c r="K279" s="48">
        <v>0.29885919647216797</v>
      </c>
      <c r="L279" s="48">
        <v>0.25586079681396484</v>
      </c>
      <c r="M279" s="43">
        <f t="shared" si="63"/>
        <v>0.18685808399999998</v>
      </c>
      <c r="N279" s="43">
        <f t="shared" si="64"/>
        <v>0.31305935199999996</v>
      </c>
      <c r="O279" s="49">
        <v>0.26694012</v>
      </c>
      <c r="P279" s="49">
        <v>0.36830511999999999</v>
      </c>
      <c r="Q279" s="50">
        <f t="shared" si="53"/>
        <v>0.31762261999999997</v>
      </c>
      <c r="R279" s="48">
        <f t="shared" si="54"/>
        <v>0.36830511999999999</v>
      </c>
      <c r="S279" s="49">
        <v>0.27284794921875005</v>
      </c>
      <c r="T279" s="48">
        <f t="shared" si="55"/>
        <v>0.26801153564453123</v>
      </c>
      <c r="U279" s="48">
        <v>0</v>
      </c>
      <c r="V279" s="49">
        <f t="shared" si="56"/>
        <v>0.331474608</v>
      </c>
      <c r="W279" s="49">
        <f t="shared" si="57"/>
        <v>0.29464409600000002</v>
      </c>
      <c r="X279" s="49">
        <f t="shared" si="58"/>
        <v>0.25781358399999998</v>
      </c>
      <c r="Y279" s="49">
        <f t="shared" si="59"/>
        <v>0.38672037600000003</v>
      </c>
      <c r="Z279" s="49">
        <f t="shared" si="60"/>
        <v>0.49107349333333333</v>
      </c>
      <c r="AA279" s="48">
        <v>0.42625382754677221</v>
      </c>
      <c r="AB279" s="42">
        <v>0.26801153564453123</v>
      </c>
      <c r="AC279" s="42">
        <v>0.19289076232910157</v>
      </c>
      <c r="AD279" s="49">
        <f t="shared" si="61"/>
        <v>0.2984274444580079</v>
      </c>
      <c r="AE279" s="49">
        <f t="shared" si="62"/>
        <v>0.20627680009664942</v>
      </c>
    </row>
    <row r="280" spans="1:31" x14ac:dyDescent="0.2">
      <c r="A280" s="42">
        <v>0.36737564078922152</v>
      </c>
      <c r="B280" s="42">
        <f t="shared" si="52"/>
        <v>0.22926593780517579</v>
      </c>
      <c r="C280" s="42">
        <v>0.26663314819335937</v>
      </c>
      <c r="D280" s="42">
        <v>0.19189872741699218</v>
      </c>
      <c r="E280" s="48">
        <v>0.4019883010864258</v>
      </c>
      <c r="F280" s="48">
        <v>0.28736146392822265</v>
      </c>
      <c r="G280" s="48">
        <v>0.3155649362182617</v>
      </c>
      <c r="H280" s="48">
        <v>0.40247862945556639</v>
      </c>
      <c r="I280" s="48">
        <v>0.43042867858886719</v>
      </c>
      <c r="J280" s="48">
        <v>0.23727199661254883</v>
      </c>
      <c r="K280" s="48">
        <v>0.29732216918945309</v>
      </c>
      <c r="L280" s="48">
        <v>0.25454489685058596</v>
      </c>
      <c r="M280" s="43">
        <f t="shared" si="63"/>
        <v>0.18592921200000001</v>
      </c>
      <c r="N280" s="43">
        <f t="shared" si="64"/>
        <v>0.31155546399999995</v>
      </c>
      <c r="O280" s="49">
        <v>0.26561316000000001</v>
      </c>
      <c r="P280" s="49">
        <v>0.36653583999999995</v>
      </c>
      <c r="Q280" s="50">
        <f t="shared" si="53"/>
        <v>0.31607449999999998</v>
      </c>
      <c r="R280" s="48">
        <f t="shared" si="54"/>
        <v>0.36653583999999995</v>
      </c>
      <c r="S280" s="49">
        <v>0.27144467773437503</v>
      </c>
      <c r="T280" s="48">
        <f t="shared" si="55"/>
        <v>0.26663314819335937</v>
      </c>
      <c r="U280" s="48">
        <v>0</v>
      </c>
      <c r="V280" s="49">
        <f t="shared" si="56"/>
        <v>0.32988225599999998</v>
      </c>
      <c r="W280" s="49">
        <f t="shared" si="57"/>
        <v>0.29322867199999997</v>
      </c>
      <c r="X280" s="49">
        <f t="shared" si="58"/>
        <v>0.25657508799999995</v>
      </c>
      <c r="Y280" s="49">
        <f t="shared" si="59"/>
        <v>0.38486263199999998</v>
      </c>
      <c r="Z280" s="49">
        <f t="shared" si="60"/>
        <v>0.4887144533333333</v>
      </c>
      <c r="AA280" s="48">
        <v>0.42406160214072786</v>
      </c>
      <c r="AB280" s="42">
        <v>0.26663314819335937</v>
      </c>
      <c r="AC280" s="42">
        <v>0.19189872741699218</v>
      </c>
      <c r="AD280" s="49">
        <f t="shared" si="61"/>
        <v>0.29689261627197266</v>
      </c>
      <c r="AE280" s="49">
        <f t="shared" si="62"/>
        <v>0.20521590756550681</v>
      </c>
    </row>
    <row r="281" spans="1:31" x14ac:dyDescent="0.2">
      <c r="A281" s="42">
        <v>0.36548622315452667</v>
      </c>
      <c r="B281" s="42">
        <f t="shared" si="52"/>
        <v>0.22808681488037108</v>
      </c>
      <c r="C281" s="42">
        <v>0.26526184082031251</v>
      </c>
      <c r="D281" s="42">
        <v>0.19091178894042968</v>
      </c>
      <c r="E281" s="48">
        <v>0.39992086425781248</v>
      </c>
      <c r="F281" s="48">
        <v>0.28588355194091791</v>
      </c>
      <c r="G281" s="48">
        <v>0.31394197418212894</v>
      </c>
      <c r="H281" s="48">
        <v>0.40040867645263672</v>
      </c>
      <c r="I281" s="48">
        <v>0.42821497802734371</v>
      </c>
      <c r="J281" s="48">
        <v>0.23605169647216798</v>
      </c>
      <c r="K281" s="48">
        <v>0.29579304565429687</v>
      </c>
      <c r="L281" s="48">
        <v>0.25323577575683592</v>
      </c>
      <c r="M281" s="43">
        <f t="shared" si="63"/>
        <v>0.18500033999999996</v>
      </c>
      <c r="N281" s="43">
        <f t="shared" si="64"/>
        <v>0.31005157599999994</v>
      </c>
      <c r="O281" s="49">
        <v>0.26428619999999997</v>
      </c>
      <c r="P281" s="49">
        <v>0.36476655999999991</v>
      </c>
      <c r="Q281" s="50">
        <f t="shared" si="53"/>
        <v>0.31452637999999994</v>
      </c>
      <c r="R281" s="48">
        <f t="shared" si="54"/>
        <v>0.36476655999999991</v>
      </c>
      <c r="S281" s="49">
        <v>0.27004863281250002</v>
      </c>
      <c r="T281" s="48">
        <f t="shared" si="55"/>
        <v>0.26526184082031251</v>
      </c>
      <c r="U281" s="48">
        <v>0</v>
      </c>
      <c r="V281" s="49">
        <f t="shared" si="56"/>
        <v>0.32828990399999991</v>
      </c>
      <c r="W281" s="49">
        <f t="shared" si="57"/>
        <v>0.29181324799999991</v>
      </c>
      <c r="X281" s="49">
        <f t="shared" si="58"/>
        <v>0.25533659199999992</v>
      </c>
      <c r="Y281" s="49">
        <f t="shared" si="59"/>
        <v>0.38300488799999993</v>
      </c>
      <c r="Z281" s="49">
        <f t="shared" si="60"/>
        <v>0.48635541333333321</v>
      </c>
      <c r="AA281" s="48">
        <v>0.42188065378289474</v>
      </c>
      <c r="AB281" s="42">
        <v>0.26526184082031251</v>
      </c>
      <c r="AC281" s="42">
        <v>0.19091178894042968</v>
      </c>
      <c r="AD281" s="49">
        <f t="shared" si="61"/>
        <v>0.29536569213867192</v>
      </c>
      <c r="AE281" s="49">
        <f t="shared" si="62"/>
        <v>0.20416047841494839</v>
      </c>
    </row>
    <row r="282" spans="1:31" x14ac:dyDescent="0.2">
      <c r="A282" s="42">
        <v>0.3636065228189691</v>
      </c>
      <c r="B282" s="42">
        <f t="shared" si="52"/>
        <v>0.22691375732421876</v>
      </c>
      <c r="C282" s="42">
        <v>0.26389758300781252</v>
      </c>
      <c r="D282" s="42">
        <v>0.18992993164062499</v>
      </c>
      <c r="E282" s="48">
        <v>0.39786405456542967</v>
      </c>
      <c r="F282" s="48">
        <v>0.28441324768066406</v>
      </c>
      <c r="G282" s="48">
        <v>0.31232735992431643</v>
      </c>
      <c r="H282" s="48">
        <v>0.39834938018798827</v>
      </c>
      <c r="I282" s="48">
        <v>0.42601267425537109</v>
      </c>
      <c r="J282" s="48">
        <v>0.23483768676757813</v>
      </c>
      <c r="K282" s="48">
        <v>0.29427176666259763</v>
      </c>
      <c r="L282" s="48">
        <v>0.25193337432861329</v>
      </c>
      <c r="M282" s="43">
        <f t="shared" si="63"/>
        <v>0.18407146799999999</v>
      </c>
      <c r="N282" s="43">
        <f t="shared" si="64"/>
        <v>0.30854768799999999</v>
      </c>
      <c r="O282" s="49">
        <v>0.26295923999999998</v>
      </c>
      <c r="P282" s="49">
        <v>0.36299727999999998</v>
      </c>
      <c r="Q282" s="50">
        <f t="shared" si="53"/>
        <v>0.31297825999999995</v>
      </c>
      <c r="R282" s="48">
        <f t="shared" si="54"/>
        <v>0.36299727999999998</v>
      </c>
      <c r="S282" s="49">
        <v>0.26865976562499999</v>
      </c>
      <c r="T282" s="48">
        <f t="shared" si="55"/>
        <v>0.26389758300781252</v>
      </c>
      <c r="U282" s="48">
        <v>0</v>
      </c>
      <c r="V282" s="49">
        <f t="shared" si="56"/>
        <v>0.326697552</v>
      </c>
      <c r="W282" s="49">
        <f t="shared" si="57"/>
        <v>0.29039782399999997</v>
      </c>
      <c r="X282" s="49">
        <f t="shared" si="58"/>
        <v>0.254098096</v>
      </c>
      <c r="Y282" s="49">
        <f t="shared" si="59"/>
        <v>0.38114714399999999</v>
      </c>
      <c r="Z282" s="49">
        <f t="shared" si="60"/>
        <v>0.48399637333333329</v>
      </c>
      <c r="AA282" s="48">
        <v>0.41971092786287006</v>
      </c>
      <c r="AB282" s="42">
        <v>0.26389758300781252</v>
      </c>
      <c r="AC282" s="42">
        <v>0.18992993164062499</v>
      </c>
      <c r="AD282" s="49">
        <f t="shared" si="61"/>
        <v>0.29384661865234374</v>
      </c>
      <c r="AE282" s="49">
        <f t="shared" si="62"/>
        <v>0.20311047573024044</v>
      </c>
    </row>
    <row r="283" spans="1:31" x14ac:dyDescent="0.2">
      <c r="A283" s="42">
        <v>0.36173648980638246</v>
      </c>
      <c r="B283" s="42">
        <f t="shared" si="52"/>
        <v>0.22574673461914063</v>
      </c>
      <c r="C283" s="42">
        <v>0.26254034423828126</v>
      </c>
      <c r="D283" s="42">
        <v>0.188953125</v>
      </c>
      <c r="E283" s="48">
        <v>0.39581784240722656</v>
      </c>
      <c r="F283" s="48">
        <v>0.28295049194335936</v>
      </c>
      <c r="G283" s="48">
        <v>0.31072106384277343</v>
      </c>
      <c r="H283" s="48">
        <v>0.39630065185546876</v>
      </c>
      <c r="I283" s="48">
        <v>0.42382167846679691</v>
      </c>
      <c r="J283" s="48">
        <v>0.23362990829467772</v>
      </c>
      <c r="K283" s="48">
        <v>0.29275833221435549</v>
      </c>
      <c r="L283" s="48">
        <v>0.25063766296386719</v>
      </c>
      <c r="M283" s="43">
        <f t="shared" si="63"/>
        <v>0.18314259599999999</v>
      </c>
      <c r="N283" s="43">
        <f t="shared" si="64"/>
        <v>0.30704379999999992</v>
      </c>
      <c r="O283" s="49">
        <v>0.26163227999999999</v>
      </c>
      <c r="P283" s="49">
        <v>0.36122799999999994</v>
      </c>
      <c r="Q283" s="50">
        <f t="shared" si="53"/>
        <v>0.31143013999999997</v>
      </c>
      <c r="R283" s="48">
        <f t="shared" si="54"/>
        <v>0.36122799999999994</v>
      </c>
      <c r="S283" s="49">
        <v>0.26727805175781255</v>
      </c>
      <c r="T283" s="48">
        <f t="shared" si="55"/>
        <v>0.26254034423828126</v>
      </c>
      <c r="U283" s="48">
        <v>0</v>
      </c>
      <c r="V283" s="49">
        <f t="shared" si="56"/>
        <v>0.32510519999999993</v>
      </c>
      <c r="W283" s="49">
        <f t="shared" si="57"/>
        <v>0.28898239999999997</v>
      </c>
      <c r="X283" s="49">
        <f t="shared" si="58"/>
        <v>0.25285959999999996</v>
      </c>
      <c r="Y283" s="49">
        <f t="shared" si="59"/>
        <v>0.37928939999999989</v>
      </c>
      <c r="Z283" s="49">
        <f t="shared" si="60"/>
        <v>0.48163733333333325</v>
      </c>
      <c r="AA283" s="48">
        <v>0.41755234246504935</v>
      </c>
      <c r="AB283" s="42">
        <v>0.26254034423828126</v>
      </c>
      <c r="AC283" s="42">
        <v>0.188953125</v>
      </c>
      <c r="AD283" s="49">
        <f t="shared" si="61"/>
        <v>0.29233536911010749</v>
      </c>
      <c r="AE283" s="49">
        <f t="shared" si="62"/>
        <v>0.20206588105401627</v>
      </c>
    </row>
    <row r="284" spans="1:31" x14ac:dyDescent="0.2">
      <c r="A284" s="42">
        <v>0.35987607439758723</v>
      </c>
      <c r="B284" s="42">
        <f t="shared" si="52"/>
        <v>0.22458571624755858</v>
      </c>
      <c r="C284" s="42">
        <v>0.26119009399414062</v>
      </c>
      <c r="D284" s="42">
        <v>0.18798133850097656</v>
      </c>
      <c r="E284" s="48">
        <v>0.39378213897705078</v>
      </c>
      <c r="F284" s="48">
        <v>0.28149528472900387</v>
      </c>
      <c r="G284" s="48">
        <v>0.30912302673339842</v>
      </c>
      <c r="H284" s="48">
        <v>0.39426246185302732</v>
      </c>
      <c r="I284" s="48">
        <v>0.4216419610595703</v>
      </c>
      <c r="J284" s="48">
        <v>0.23242834625244141</v>
      </c>
      <c r="K284" s="48">
        <v>0.29125268310546876</v>
      </c>
      <c r="L284" s="48">
        <v>0.24934864166259765</v>
      </c>
      <c r="M284" s="43">
        <f t="shared" si="63"/>
        <v>0.18221372399999999</v>
      </c>
      <c r="N284" s="43">
        <f t="shared" si="64"/>
        <v>0.30528926399999995</v>
      </c>
      <c r="O284" s="49">
        <v>0.26030532000000001</v>
      </c>
      <c r="P284" s="49">
        <v>0.35916383999999996</v>
      </c>
      <c r="Q284" s="50">
        <f t="shared" si="53"/>
        <v>0.30973457999999998</v>
      </c>
      <c r="R284" s="48">
        <f t="shared" si="54"/>
        <v>0.35916383999999996</v>
      </c>
      <c r="S284" s="49">
        <v>0.26590344238281255</v>
      </c>
      <c r="T284" s="48">
        <f t="shared" si="55"/>
        <v>0.26119009399414062</v>
      </c>
      <c r="U284" s="48">
        <v>0</v>
      </c>
      <c r="V284" s="49">
        <f t="shared" si="56"/>
        <v>0.32324745599999999</v>
      </c>
      <c r="W284" s="49">
        <f t="shared" si="57"/>
        <v>0.28733107199999997</v>
      </c>
      <c r="X284" s="49">
        <f t="shared" si="58"/>
        <v>0.25141468799999994</v>
      </c>
      <c r="Y284" s="49">
        <f t="shared" si="59"/>
        <v>0.377122032</v>
      </c>
      <c r="Z284" s="49">
        <f t="shared" si="60"/>
        <v>0.47888511999999994</v>
      </c>
      <c r="AA284" s="48">
        <v>0.41540487028423106</v>
      </c>
      <c r="AB284" s="42">
        <v>0.26119009399414062</v>
      </c>
      <c r="AC284" s="42">
        <v>0.18798133850097656</v>
      </c>
      <c r="AD284" s="49">
        <f t="shared" si="61"/>
        <v>0.29083189010620125</v>
      </c>
      <c r="AE284" s="49">
        <f t="shared" si="62"/>
        <v>0.20102665747154205</v>
      </c>
    </row>
    <row r="285" spans="1:31" x14ac:dyDescent="0.2">
      <c r="A285" s="42">
        <v>0.35802522712911011</v>
      </c>
      <c r="B285" s="42">
        <f t="shared" si="52"/>
        <v>0.22343067169189451</v>
      </c>
      <c r="C285" s="42">
        <v>0.2598468017578125</v>
      </c>
      <c r="D285" s="42">
        <v>0.18701454162597655</v>
      </c>
      <c r="E285" s="48">
        <v>0.39175691467285156</v>
      </c>
      <c r="F285" s="48">
        <v>0.28004753723144532</v>
      </c>
      <c r="G285" s="48">
        <v>0.30753318939208985</v>
      </c>
      <c r="H285" s="48">
        <v>0.39223475097656246</v>
      </c>
      <c r="I285" s="48">
        <v>0.4194734628295898</v>
      </c>
      <c r="J285" s="48">
        <v>0.23123297103881835</v>
      </c>
      <c r="K285" s="48">
        <v>0.28975476013183593</v>
      </c>
      <c r="L285" s="48">
        <v>0.24806623641967773</v>
      </c>
      <c r="M285" s="43">
        <f t="shared" si="63"/>
        <v>0.18143966399999997</v>
      </c>
      <c r="N285" s="43">
        <f t="shared" si="64"/>
        <v>0.303785376</v>
      </c>
      <c r="O285" s="49">
        <v>0.25919951999999996</v>
      </c>
      <c r="P285" s="49">
        <v>0.35739455999999997</v>
      </c>
      <c r="Q285" s="50">
        <f t="shared" si="53"/>
        <v>0.30829703999999997</v>
      </c>
      <c r="R285" s="48">
        <f t="shared" si="54"/>
        <v>0.35739455999999997</v>
      </c>
      <c r="S285" s="49">
        <v>0.264535888671875</v>
      </c>
      <c r="T285" s="48">
        <f t="shared" si="55"/>
        <v>0.2598468017578125</v>
      </c>
      <c r="U285" s="48">
        <v>0</v>
      </c>
      <c r="V285" s="49">
        <f t="shared" si="56"/>
        <v>0.32165510399999997</v>
      </c>
      <c r="W285" s="49">
        <f t="shared" si="57"/>
        <v>0.28591564799999997</v>
      </c>
      <c r="X285" s="49">
        <f t="shared" si="58"/>
        <v>0.25017619199999996</v>
      </c>
      <c r="Y285" s="49">
        <f t="shared" si="59"/>
        <v>0.37526428799999995</v>
      </c>
      <c r="Z285" s="49">
        <f t="shared" si="60"/>
        <v>0.47652607999999996</v>
      </c>
      <c r="AA285" s="48">
        <v>0.41326842940481084</v>
      </c>
      <c r="AB285" s="42">
        <v>0.2598468017578125</v>
      </c>
      <c r="AC285" s="42">
        <v>0.18701454162597655</v>
      </c>
      <c r="AD285" s="49">
        <f t="shared" si="61"/>
        <v>0.28933612823486327</v>
      </c>
      <c r="AE285" s="49">
        <f t="shared" si="62"/>
        <v>0.19999276806808411</v>
      </c>
    </row>
    <row r="286" spans="1:31" x14ac:dyDescent="0.2">
      <c r="A286" s="42">
        <v>0.35618389879184542</v>
      </c>
      <c r="B286" s="42">
        <f t="shared" si="52"/>
        <v>0.2222815628051758</v>
      </c>
      <c r="C286" s="42">
        <v>0.25851040649414064</v>
      </c>
      <c r="D286" s="42">
        <v>0.18605271911621094</v>
      </c>
      <c r="E286" s="48">
        <v>0.3897421102905273</v>
      </c>
      <c r="F286" s="48">
        <v>0.27860724945068355</v>
      </c>
      <c r="G286" s="48">
        <v>0.30595155181884764</v>
      </c>
      <c r="H286" s="48">
        <v>0.39021748962402342</v>
      </c>
      <c r="I286" s="48">
        <v>0.41731609497070316</v>
      </c>
      <c r="J286" s="48">
        <v>0.2300437382507324</v>
      </c>
      <c r="K286" s="48">
        <v>0.28826453369140626</v>
      </c>
      <c r="L286" s="48">
        <v>0.24679043243408202</v>
      </c>
      <c r="M286" s="43">
        <f t="shared" si="63"/>
        <v>0.18051079199999998</v>
      </c>
      <c r="N286" s="43">
        <f t="shared" si="64"/>
        <v>0.30253213600000001</v>
      </c>
      <c r="O286" s="49">
        <v>0.25787255999999997</v>
      </c>
      <c r="P286" s="49">
        <v>0.35592015999999999</v>
      </c>
      <c r="Q286" s="50">
        <f t="shared" si="53"/>
        <v>0.30689635999999998</v>
      </c>
      <c r="R286" s="48">
        <f t="shared" si="54"/>
        <v>0.35592015999999999</v>
      </c>
      <c r="S286" s="49">
        <v>0.26317536621093751</v>
      </c>
      <c r="T286" s="48">
        <f t="shared" si="55"/>
        <v>0.25851040649414064</v>
      </c>
      <c r="U286" s="48">
        <v>0</v>
      </c>
      <c r="V286" s="49">
        <f t="shared" si="56"/>
        <v>0.32032814399999998</v>
      </c>
      <c r="W286" s="49">
        <f t="shared" si="57"/>
        <v>0.28473612799999998</v>
      </c>
      <c r="X286" s="49">
        <f t="shared" si="58"/>
        <v>0.24914411199999997</v>
      </c>
      <c r="Y286" s="49">
        <f t="shared" si="59"/>
        <v>0.37371616799999996</v>
      </c>
      <c r="Z286" s="49">
        <f t="shared" si="60"/>
        <v>0.47456021333333331</v>
      </c>
      <c r="AA286" s="48">
        <v>0.41114299252158715</v>
      </c>
      <c r="AB286" s="42">
        <v>0.25851040649414064</v>
      </c>
      <c r="AC286" s="42">
        <v>0.18605271911621094</v>
      </c>
      <c r="AD286" s="49">
        <f t="shared" si="61"/>
        <v>0.2878480567932129</v>
      </c>
      <c r="AE286" s="49">
        <f t="shared" si="62"/>
        <v>0.19896419438627569</v>
      </c>
    </row>
    <row r="287" spans="1:31" x14ac:dyDescent="0.2">
      <c r="A287" s="42">
        <v>0.3543520404298906</v>
      </c>
      <c r="B287" s="42">
        <f t="shared" si="52"/>
        <v>0.22113835906982421</v>
      </c>
      <c r="C287" s="42">
        <v>0.25718087768554687</v>
      </c>
      <c r="D287" s="42">
        <v>0.18509584045410157</v>
      </c>
      <c r="E287" s="48">
        <v>0.38773766662597653</v>
      </c>
      <c r="F287" s="48">
        <v>0.27717436218261721</v>
      </c>
      <c r="G287" s="48">
        <v>0.3043780252075195</v>
      </c>
      <c r="H287" s="48">
        <v>0.38821058898925781</v>
      </c>
      <c r="I287" s="48">
        <v>0.41516982788085938</v>
      </c>
      <c r="J287" s="48">
        <v>0.2288606182861328</v>
      </c>
      <c r="K287" s="48">
        <v>0.28678197418212886</v>
      </c>
      <c r="L287" s="48">
        <v>0.24552118530273434</v>
      </c>
      <c r="M287" s="43">
        <f t="shared" si="63"/>
        <v>0.17958191999999998</v>
      </c>
      <c r="N287" s="43">
        <f t="shared" si="64"/>
        <v>0.301028248</v>
      </c>
      <c r="O287" s="49">
        <v>0.25654559999999998</v>
      </c>
      <c r="P287" s="49">
        <v>0.35415088</v>
      </c>
      <c r="Q287" s="50">
        <f t="shared" si="53"/>
        <v>0.30534823999999999</v>
      </c>
      <c r="R287" s="48">
        <f t="shared" si="54"/>
        <v>0.35415088</v>
      </c>
      <c r="S287" s="49">
        <v>0.26182185058593749</v>
      </c>
      <c r="T287" s="48">
        <f t="shared" si="55"/>
        <v>0.25718087768554687</v>
      </c>
      <c r="U287" s="48">
        <v>0</v>
      </c>
      <c r="V287" s="49">
        <f t="shared" si="56"/>
        <v>0.31873579200000002</v>
      </c>
      <c r="W287" s="49">
        <f t="shared" si="57"/>
        <v>0.28332070400000003</v>
      </c>
      <c r="X287" s="49">
        <f t="shared" si="58"/>
        <v>0.247905616</v>
      </c>
      <c r="Y287" s="49">
        <f t="shared" si="59"/>
        <v>0.37185842400000002</v>
      </c>
      <c r="Z287" s="49">
        <f t="shared" si="60"/>
        <v>0.47220117333333333</v>
      </c>
      <c r="AA287" s="48">
        <v>0.40902847771895562</v>
      </c>
      <c r="AB287" s="42">
        <v>0.25718087768554687</v>
      </c>
      <c r="AC287" s="42">
        <v>0.18509584045410157</v>
      </c>
      <c r="AD287" s="49">
        <f t="shared" si="61"/>
        <v>0.28636764907836915</v>
      </c>
      <c r="AE287" s="49">
        <f t="shared" si="62"/>
        <v>0.19794091796874991</v>
      </c>
    </row>
    <row r="288" spans="1:31" x14ac:dyDescent="0.2">
      <c r="A288" s="42">
        <v>0.35252960333897498</v>
      </c>
      <c r="B288" s="42">
        <f t="shared" si="52"/>
        <v>0.22000104522705077</v>
      </c>
      <c r="C288" s="42">
        <v>0.25585820007324217</v>
      </c>
      <c r="D288" s="42">
        <v>0.18414389038085938</v>
      </c>
      <c r="E288" s="48">
        <v>0.38574352447509763</v>
      </c>
      <c r="F288" s="48">
        <v>0.27574884582519527</v>
      </c>
      <c r="G288" s="48">
        <v>0.30281260955810546</v>
      </c>
      <c r="H288" s="48">
        <v>0.38621401947021483</v>
      </c>
      <c r="I288" s="48">
        <v>0.41303460235595701</v>
      </c>
      <c r="J288" s="48">
        <v>0.22768358154296872</v>
      </c>
      <c r="K288" s="48">
        <v>0.28530705200195317</v>
      </c>
      <c r="L288" s="48">
        <v>0.24425846542358398</v>
      </c>
      <c r="M288" s="43">
        <f t="shared" si="63"/>
        <v>0.17865304799999995</v>
      </c>
      <c r="N288" s="43">
        <f t="shared" si="64"/>
        <v>0.29952435999999993</v>
      </c>
      <c r="O288" s="49">
        <v>0.25521863999999994</v>
      </c>
      <c r="P288" s="49">
        <v>0.35238159999999996</v>
      </c>
      <c r="Q288" s="50">
        <f t="shared" si="53"/>
        <v>0.30380011999999995</v>
      </c>
      <c r="R288" s="48">
        <f t="shared" si="54"/>
        <v>0.35238159999999996</v>
      </c>
      <c r="S288" s="49">
        <v>0.26047529296874999</v>
      </c>
      <c r="T288" s="48">
        <f t="shared" si="55"/>
        <v>0.25585820007324217</v>
      </c>
      <c r="U288" s="48">
        <v>0</v>
      </c>
      <c r="V288" s="49">
        <f t="shared" si="56"/>
        <v>0.31714344</v>
      </c>
      <c r="W288" s="49">
        <f t="shared" si="57"/>
        <v>0.28190527999999998</v>
      </c>
      <c r="X288" s="49">
        <f t="shared" si="58"/>
        <v>0.24666711999999996</v>
      </c>
      <c r="Y288" s="49">
        <f t="shared" si="59"/>
        <v>0.37000067999999997</v>
      </c>
      <c r="Z288" s="49">
        <f t="shared" si="60"/>
        <v>0.4698421333333333</v>
      </c>
      <c r="AA288" s="48">
        <v>0.40692483038651317</v>
      </c>
      <c r="AB288" s="42">
        <v>0.25585820007324217</v>
      </c>
      <c r="AC288" s="42">
        <v>0.18414389038085938</v>
      </c>
      <c r="AD288" s="49">
        <f t="shared" si="61"/>
        <v>0.28489485168457029</v>
      </c>
      <c r="AE288" s="49">
        <f t="shared" si="62"/>
        <v>0.19692290190077311</v>
      </c>
    </row>
    <row r="289" spans="1:31" x14ac:dyDescent="0.2">
      <c r="A289" s="42">
        <v>0.35071653906541178</v>
      </c>
      <c r="B289" s="42">
        <f t="shared" si="52"/>
        <v>0.2188695755004883</v>
      </c>
      <c r="C289" s="42">
        <v>0.25454231262207033</v>
      </c>
      <c r="D289" s="42">
        <v>0.18319683837890624</v>
      </c>
      <c r="E289" s="48">
        <v>0.38375965423583985</v>
      </c>
      <c r="F289" s="48">
        <v>0.27433067077636719</v>
      </c>
      <c r="G289" s="48">
        <v>0.30125524566650386</v>
      </c>
      <c r="H289" s="48">
        <v>0.38422772186279297</v>
      </c>
      <c r="I289" s="48">
        <v>0.41091035919189456</v>
      </c>
      <c r="J289" s="48">
        <v>0.22651259841918944</v>
      </c>
      <c r="K289" s="48">
        <v>0.28383970794677732</v>
      </c>
      <c r="L289" s="48">
        <v>0.24300224319458008</v>
      </c>
      <c r="M289" s="43">
        <f t="shared" si="63"/>
        <v>0.17787898799999999</v>
      </c>
      <c r="N289" s="43">
        <f t="shared" si="64"/>
        <v>0.29802047199999998</v>
      </c>
      <c r="O289" s="49">
        <v>0.25411284000000001</v>
      </c>
      <c r="P289" s="49">
        <v>0.35061231999999998</v>
      </c>
      <c r="Q289" s="50">
        <f t="shared" si="53"/>
        <v>0.30236257999999999</v>
      </c>
      <c r="R289" s="48">
        <f t="shared" si="54"/>
        <v>0.35061231999999998</v>
      </c>
      <c r="S289" s="49">
        <v>0.25913566894531254</v>
      </c>
      <c r="T289" s="48">
        <f t="shared" si="55"/>
        <v>0.25454231262207033</v>
      </c>
      <c r="U289" s="48">
        <v>0</v>
      </c>
      <c r="V289" s="49">
        <f t="shared" si="56"/>
        <v>0.31555108799999998</v>
      </c>
      <c r="W289" s="49">
        <f t="shared" si="57"/>
        <v>0.28048985599999998</v>
      </c>
      <c r="X289" s="49">
        <f t="shared" si="58"/>
        <v>0.24542862399999996</v>
      </c>
      <c r="Y289" s="49">
        <f t="shared" si="59"/>
        <v>0.36814293599999992</v>
      </c>
      <c r="Z289" s="49">
        <f t="shared" si="60"/>
        <v>0.46748309333333332</v>
      </c>
      <c r="AA289" s="48">
        <v>0.40483202321905837</v>
      </c>
      <c r="AB289" s="42">
        <v>0.25454231262207033</v>
      </c>
      <c r="AC289" s="42">
        <v>0.18319683837890624</v>
      </c>
      <c r="AD289" s="49">
        <f t="shared" si="61"/>
        <v>0.28342963790893561</v>
      </c>
      <c r="AE289" s="49">
        <f t="shared" si="62"/>
        <v>0.19591012772497846</v>
      </c>
    </row>
    <row r="290" spans="1:31" x14ac:dyDescent="0.2">
      <c r="A290" s="42">
        <v>0.34891279940464304</v>
      </c>
      <c r="B290" s="42">
        <f t="shared" si="52"/>
        <v>0.21774392700195311</v>
      </c>
      <c r="C290" s="42">
        <v>0.25323320007324218</v>
      </c>
      <c r="D290" s="42">
        <v>0.18225465393066406</v>
      </c>
      <c r="E290" s="48">
        <v>0.38178596710205082</v>
      </c>
      <c r="F290" s="48">
        <v>0.27291977783203125</v>
      </c>
      <c r="G290" s="48">
        <v>0.29970587432861323</v>
      </c>
      <c r="H290" s="48">
        <v>0.38225163696289061</v>
      </c>
      <c r="I290" s="48">
        <v>0.40879703918457033</v>
      </c>
      <c r="J290" s="48">
        <v>0.22534763931274415</v>
      </c>
      <c r="K290" s="48">
        <v>0.28237991241455074</v>
      </c>
      <c r="L290" s="48">
        <v>0.24175247421264648</v>
      </c>
      <c r="M290" s="43">
        <f t="shared" si="63"/>
        <v>0.17695011599999999</v>
      </c>
      <c r="N290" s="43">
        <f t="shared" si="64"/>
        <v>0.29651658399999997</v>
      </c>
      <c r="O290" s="49">
        <v>0.25278588000000002</v>
      </c>
      <c r="P290" s="49">
        <v>0.34884303999999999</v>
      </c>
      <c r="Q290" s="50">
        <f t="shared" si="53"/>
        <v>0.30081446000000001</v>
      </c>
      <c r="R290" s="48">
        <f t="shared" si="54"/>
        <v>0.34884303999999999</v>
      </c>
      <c r="S290" s="49">
        <v>0.25780292968750002</v>
      </c>
      <c r="T290" s="48">
        <f t="shared" si="55"/>
        <v>0.25323320007324218</v>
      </c>
      <c r="U290" s="48">
        <v>0</v>
      </c>
      <c r="V290" s="49">
        <f t="shared" si="56"/>
        <v>0.31395873600000002</v>
      </c>
      <c r="W290" s="49">
        <f t="shared" si="57"/>
        <v>0.27907443199999998</v>
      </c>
      <c r="X290" s="49">
        <f t="shared" si="58"/>
        <v>0.24419012799999998</v>
      </c>
      <c r="Y290" s="49">
        <f t="shared" si="59"/>
        <v>0.36628519200000004</v>
      </c>
      <c r="Z290" s="49">
        <f t="shared" si="60"/>
        <v>0.46512405333333329</v>
      </c>
      <c r="AA290" s="48">
        <v>0.40274997430098686</v>
      </c>
      <c r="AB290" s="42">
        <v>0.25323320007324218</v>
      </c>
      <c r="AC290" s="42">
        <v>0.18225465393066406</v>
      </c>
      <c r="AD290" s="49">
        <f t="shared" si="61"/>
        <v>0.28197195434570316</v>
      </c>
      <c r="AE290" s="49">
        <f t="shared" si="62"/>
        <v>0.19490255852663221</v>
      </c>
    </row>
    <row r="291" spans="1:31" x14ac:dyDescent="0.2">
      <c r="A291" s="42">
        <v>0.34711833640013356</v>
      </c>
      <c r="B291" s="42">
        <f t="shared" si="52"/>
        <v>0.21662406921386718</v>
      </c>
      <c r="C291" s="42">
        <v>0.25193081665039063</v>
      </c>
      <c r="D291" s="42">
        <v>0.18131732177734375</v>
      </c>
      <c r="E291" s="48">
        <v>0.37982243347167971</v>
      </c>
      <c r="F291" s="48">
        <v>0.27151613739013675</v>
      </c>
      <c r="G291" s="48">
        <v>0.29816449554443358</v>
      </c>
      <c r="H291" s="48">
        <v>0.38028570556640623</v>
      </c>
      <c r="I291" s="48">
        <v>0.40669458312988277</v>
      </c>
      <c r="J291" s="48">
        <v>0.22418867462158204</v>
      </c>
      <c r="K291" s="48">
        <v>0.28092763580322266</v>
      </c>
      <c r="L291" s="48">
        <v>0.2405091436767578</v>
      </c>
      <c r="M291" s="43">
        <f t="shared" si="63"/>
        <v>0.17602124399999997</v>
      </c>
      <c r="N291" s="43">
        <f t="shared" si="64"/>
        <v>0.29501269600000002</v>
      </c>
      <c r="O291" s="49">
        <v>0.25145891999999997</v>
      </c>
      <c r="P291" s="49">
        <v>0.34707376000000001</v>
      </c>
      <c r="Q291" s="50">
        <f t="shared" si="53"/>
        <v>0.29926633999999996</v>
      </c>
      <c r="R291" s="48">
        <f t="shared" si="54"/>
        <v>0.34707376000000001</v>
      </c>
      <c r="S291" s="49">
        <v>0.25647705078124999</v>
      </c>
      <c r="T291" s="48">
        <f t="shared" si="55"/>
        <v>0.25193081665039063</v>
      </c>
      <c r="U291" s="48">
        <v>0</v>
      </c>
      <c r="V291" s="49">
        <f t="shared" si="56"/>
        <v>0.312366384</v>
      </c>
      <c r="W291" s="49">
        <f t="shared" si="57"/>
        <v>0.27765900800000004</v>
      </c>
      <c r="X291" s="49">
        <f t="shared" si="58"/>
        <v>0.242951632</v>
      </c>
      <c r="Y291" s="49">
        <f t="shared" si="59"/>
        <v>0.36442744799999999</v>
      </c>
      <c r="Z291" s="49">
        <f t="shared" si="60"/>
        <v>0.46276501333333331</v>
      </c>
      <c r="AA291" s="48">
        <v>0.40067862902189555</v>
      </c>
      <c r="AB291" s="42">
        <v>0.25193081665039063</v>
      </c>
      <c r="AC291" s="42">
        <v>0.18131732177734375</v>
      </c>
      <c r="AD291" s="49">
        <f t="shared" si="61"/>
        <v>0.28052177429199215</v>
      </c>
      <c r="AE291" s="49">
        <f t="shared" si="62"/>
        <v>0.19390017584836761</v>
      </c>
    </row>
    <row r="292" spans="1:31" x14ac:dyDescent="0.2">
      <c r="A292" s="42">
        <v>0.34533310234185771</v>
      </c>
      <c r="B292" s="42">
        <f t="shared" si="52"/>
        <v>0.21550997161865235</v>
      </c>
      <c r="C292" s="42">
        <v>0.2506351318359375</v>
      </c>
      <c r="D292" s="42">
        <v>0.1803848114013672</v>
      </c>
      <c r="E292" s="48">
        <v>0.37786899414062497</v>
      </c>
      <c r="F292" s="48">
        <v>0.27011971984863281</v>
      </c>
      <c r="G292" s="48">
        <v>0.29663102050781248</v>
      </c>
      <c r="H292" s="48">
        <v>0.37832989807128908</v>
      </c>
      <c r="I292" s="48">
        <v>0.40460296142578123</v>
      </c>
      <c r="J292" s="48">
        <v>0.22303567474365232</v>
      </c>
      <c r="K292" s="48">
        <v>0.27948281890869142</v>
      </c>
      <c r="L292" s="48">
        <v>0.23927220718383788</v>
      </c>
      <c r="M292" s="43">
        <f t="shared" si="63"/>
        <v>0.17509237200000002</v>
      </c>
      <c r="N292" s="43">
        <f t="shared" si="64"/>
        <v>0.29350880800000001</v>
      </c>
      <c r="O292" s="49">
        <v>0.25013196000000004</v>
      </c>
      <c r="P292" s="49">
        <v>0.34530448000000002</v>
      </c>
      <c r="Q292" s="50">
        <f t="shared" si="53"/>
        <v>0.29771822000000003</v>
      </c>
      <c r="R292" s="48">
        <f t="shared" si="54"/>
        <v>0.34530448000000002</v>
      </c>
      <c r="S292" s="49">
        <v>0.25515798339843754</v>
      </c>
      <c r="T292" s="48">
        <f t="shared" si="55"/>
        <v>0.2506351318359375</v>
      </c>
      <c r="U292" s="48">
        <v>0</v>
      </c>
      <c r="V292" s="49">
        <f t="shared" si="56"/>
        <v>0.31077403200000003</v>
      </c>
      <c r="W292" s="49">
        <f t="shared" si="57"/>
        <v>0.27624358400000004</v>
      </c>
      <c r="X292" s="49">
        <f t="shared" si="58"/>
        <v>0.241713136</v>
      </c>
      <c r="Y292" s="49">
        <f t="shared" si="59"/>
        <v>0.36256970400000005</v>
      </c>
      <c r="Z292" s="49">
        <f t="shared" si="60"/>
        <v>0.46040597333333333</v>
      </c>
      <c r="AA292" s="48">
        <v>0.39861793277138158</v>
      </c>
      <c r="AB292" s="42">
        <v>0.2506351318359375</v>
      </c>
      <c r="AC292" s="42">
        <v>0.1803848114013672</v>
      </c>
      <c r="AD292" s="49">
        <f t="shared" si="61"/>
        <v>0.27907904434204106</v>
      </c>
      <c r="AE292" s="49">
        <f t="shared" si="62"/>
        <v>0.19290294277545098</v>
      </c>
    </row>
    <row r="293" spans="1:31" x14ac:dyDescent="0.2">
      <c r="A293" s="42">
        <v>0.34355704976525159</v>
      </c>
      <c r="B293" s="42">
        <f t="shared" si="52"/>
        <v>0.21440160369873046</v>
      </c>
      <c r="C293" s="42">
        <v>0.2493461151123047</v>
      </c>
      <c r="D293" s="42">
        <v>0.17945709228515624</v>
      </c>
      <c r="E293" s="48">
        <v>0.3759256195068359</v>
      </c>
      <c r="F293" s="48">
        <v>0.26873049560546874</v>
      </c>
      <c r="G293" s="48">
        <v>0.29510544921874998</v>
      </c>
      <c r="H293" s="48">
        <v>0.37638415527343749</v>
      </c>
      <c r="I293" s="48">
        <v>0.40252208526611327</v>
      </c>
      <c r="J293" s="48">
        <v>0.2218885952758789</v>
      </c>
      <c r="K293" s="48">
        <v>0.27804543212890626</v>
      </c>
      <c r="L293" s="48">
        <v>0.23804162033081055</v>
      </c>
      <c r="M293" s="43">
        <f t="shared" si="63"/>
        <v>0.17431831199999998</v>
      </c>
      <c r="N293" s="43">
        <f t="shared" si="64"/>
        <v>0.29200492</v>
      </c>
      <c r="O293" s="49">
        <v>0.24902616</v>
      </c>
      <c r="P293" s="49">
        <v>0.34353519999999999</v>
      </c>
      <c r="Q293" s="50">
        <f t="shared" si="53"/>
        <v>0.29628067999999996</v>
      </c>
      <c r="R293" s="48">
        <f t="shared" si="54"/>
        <v>0.34353519999999999</v>
      </c>
      <c r="S293" s="49">
        <v>0.25384570312500004</v>
      </c>
      <c r="T293" s="48">
        <f t="shared" si="55"/>
        <v>0.2493461151123047</v>
      </c>
      <c r="U293" s="48">
        <v>0</v>
      </c>
      <c r="V293" s="49">
        <f t="shared" si="56"/>
        <v>0.30918168000000001</v>
      </c>
      <c r="W293" s="49">
        <f t="shared" si="57"/>
        <v>0.27482815999999999</v>
      </c>
      <c r="X293" s="49">
        <f t="shared" si="58"/>
        <v>0.24047463999999996</v>
      </c>
      <c r="Y293" s="49">
        <f t="shared" si="59"/>
        <v>0.36071196</v>
      </c>
      <c r="Z293" s="49">
        <f t="shared" si="60"/>
        <v>0.45804693333333329</v>
      </c>
      <c r="AA293" s="48">
        <v>0.39656783093904197</v>
      </c>
      <c r="AB293" s="42">
        <v>0.2493461151123047</v>
      </c>
      <c r="AC293" s="42">
        <v>0.17945709228515624</v>
      </c>
      <c r="AD293" s="49">
        <f t="shared" si="61"/>
        <v>0.2776437377929688</v>
      </c>
      <c r="AE293" s="49">
        <f t="shared" si="62"/>
        <v>0.19191084085051541</v>
      </c>
    </row>
    <row r="294" spans="1:31" x14ac:dyDescent="0.2">
      <c r="A294" s="42">
        <v>0.34179013144987402</v>
      </c>
      <c r="B294" s="42">
        <f t="shared" si="52"/>
        <v>0.21329893493652344</v>
      </c>
      <c r="C294" s="42">
        <v>0.24806372070312499</v>
      </c>
      <c r="D294" s="42">
        <v>0.17853414916992189</v>
      </c>
      <c r="E294" s="48">
        <v>0.37399222076416011</v>
      </c>
      <c r="F294" s="48">
        <v>0.26734840545654298</v>
      </c>
      <c r="G294" s="48">
        <v>0.29358772247314452</v>
      </c>
      <c r="H294" s="48">
        <v>0.37444841796874995</v>
      </c>
      <c r="I294" s="48">
        <v>0.40045189544677734</v>
      </c>
      <c r="J294" s="48">
        <v>0.22074742141723633</v>
      </c>
      <c r="K294" s="48">
        <v>0.27661544586181636</v>
      </c>
      <c r="L294" s="48">
        <v>0.2368173683166504</v>
      </c>
      <c r="M294" s="43">
        <f t="shared" si="63"/>
        <v>0.17338943999999995</v>
      </c>
      <c r="N294" s="43">
        <f t="shared" si="64"/>
        <v>0.29050103199999999</v>
      </c>
      <c r="O294" s="49">
        <v>0.24769919999999995</v>
      </c>
      <c r="P294" s="49">
        <v>0.34176592</v>
      </c>
      <c r="Q294" s="50">
        <f t="shared" si="53"/>
        <v>0.29473255999999998</v>
      </c>
      <c r="R294" s="48">
        <f t="shared" si="54"/>
        <v>0.34176592</v>
      </c>
      <c r="S294" s="49">
        <v>0.25254016113281252</v>
      </c>
      <c r="T294" s="48">
        <f t="shared" si="55"/>
        <v>0.24806372070312499</v>
      </c>
      <c r="U294" s="48">
        <v>0</v>
      </c>
      <c r="V294" s="49">
        <f t="shared" si="56"/>
        <v>0.307589328</v>
      </c>
      <c r="W294" s="49">
        <f t="shared" si="57"/>
        <v>0.27341273599999999</v>
      </c>
      <c r="X294" s="49">
        <f t="shared" si="58"/>
        <v>0.23923614399999998</v>
      </c>
      <c r="Y294" s="49">
        <f t="shared" si="59"/>
        <v>0.35885421599999995</v>
      </c>
      <c r="Z294" s="49">
        <f t="shared" si="60"/>
        <v>0.45568789333333332</v>
      </c>
      <c r="AA294" s="48">
        <v>0.39452826891447368</v>
      </c>
      <c r="AB294" s="42">
        <v>0.24806372070312499</v>
      </c>
      <c r="AC294" s="42">
        <v>0.17853414916992189</v>
      </c>
      <c r="AD294" s="49">
        <f t="shared" si="61"/>
        <v>0.27621580123901368</v>
      </c>
      <c r="AE294" s="49">
        <f t="shared" si="62"/>
        <v>0.19092383315882724</v>
      </c>
    </row>
    <row r="295" spans="1:31" x14ac:dyDescent="0.2">
      <c r="A295" s="42">
        <v>0.34003230041800997</v>
      </c>
      <c r="B295" s="42">
        <f t="shared" si="52"/>
        <v>0.21220194244384766</v>
      </c>
      <c r="C295" s="42">
        <v>0.24678793334960938</v>
      </c>
      <c r="D295" s="42">
        <v>0.17761595153808593</v>
      </c>
      <c r="E295" s="48">
        <v>0.37206876831054686</v>
      </c>
      <c r="F295" s="48">
        <v>0.26597341979980471</v>
      </c>
      <c r="G295" s="48">
        <v>0.29207781066894528</v>
      </c>
      <c r="H295" s="48">
        <v>0.37252262695312499</v>
      </c>
      <c r="I295" s="48">
        <v>0.39839236236572267</v>
      </c>
      <c r="J295" s="48">
        <v>0.21961210876464843</v>
      </c>
      <c r="K295" s="48">
        <v>0.27519280090332032</v>
      </c>
      <c r="L295" s="48">
        <v>0.23559940673828125</v>
      </c>
      <c r="M295" s="43">
        <f t="shared" si="63"/>
        <v>0.17246056800000001</v>
      </c>
      <c r="N295" s="43">
        <f t="shared" si="64"/>
        <v>0.28899714399999993</v>
      </c>
      <c r="O295" s="49">
        <v>0.24637224000000002</v>
      </c>
      <c r="P295" s="49">
        <v>0.33999663999999991</v>
      </c>
      <c r="Q295" s="50">
        <f t="shared" si="53"/>
        <v>0.29318443999999999</v>
      </c>
      <c r="R295" s="48">
        <f t="shared" si="54"/>
        <v>0.33999663999999991</v>
      </c>
      <c r="S295" s="49">
        <v>0.25124133300781248</v>
      </c>
      <c r="T295" s="48">
        <f t="shared" si="55"/>
        <v>0.24678793334960938</v>
      </c>
      <c r="U295" s="48">
        <v>0</v>
      </c>
      <c r="V295" s="49">
        <f t="shared" si="56"/>
        <v>0.30599697599999992</v>
      </c>
      <c r="W295" s="49">
        <f t="shared" si="57"/>
        <v>0.27199731199999994</v>
      </c>
      <c r="X295" s="49">
        <f t="shared" si="58"/>
        <v>0.23799764799999992</v>
      </c>
      <c r="Y295" s="49">
        <f t="shared" si="59"/>
        <v>0.35699647199999995</v>
      </c>
      <c r="Z295" s="49">
        <f t="shared" si="60"/>
        <v>0.45332885333333317</v>
      </c>
      <c r="AA295" s="48">
        <v>0.39249919208727385</v>
      </c>
      <c r="AB295" s="42">
        <v>0.24678793334960938</v>
      </c>
      <c r="AC295" s="42">
        <v>0.17761595153808593</v>
      </c>
      <c r="AD295" s="49">
        <f t="shared" si="61"/>
        <v>0.2747952079772949</v>
      </c>
      <c r="AE295" s="49">
        <f t="shared" si="62"/>
        <v>0.18994190124301966</v>
      </c>
    </row>
    <row r="296" spans="1:31" x14ac:dyDescent="0.2">
      <c r="A296" s="42">
        <v>0.33828350993373896</v>
      </c>
      <c r="B296" s="42">
        <f t="shared" si="52"/>
        <v>0.21111058807373045</v>
      </c>
      <c r="C296" s="42">
        <v>0.24551870727539063</v>
      </c>
      <c r="D296" s="42">
        <v>0.17670246887207031</v>
      </c>
      <c r="E296" s="48">
        <v>0.37015520294189452</v>
      </c>
      <c r="F296" s="48">
        <v>0.26460550903320312</v>
      </c>
      <c r="G296" s="48">
        <v>0.29057565460205081</v>
      </c>
      <c r="H296" s="48">
        <v>0.3706067526245117</v>
      </c>
      <c r="I296" s="48">
        <v>0.39634342681884766</v>
      </c>
      <c r="J296" s="48">
        <v>0.21848264251708982</v>
      </c>
      <c r="K296" s="48">
        <v>0.27377746765136718</v>
      </c>
      <c r="L296" s="48">
        <v>0.23438772079467773</v>
      </c>
      <c r="M296" s="43">
        <f t="shared" si="63"/>
        <v>0.17168650799999996</v>
      </c>
      <c r="N296" s="43">
        <f t="shared" si="64"/>
        <v>0.28749325599999997</v>
      </c>
      <c r="O296" s="49">
        <v>0.24526643999999997</v>
      </c>
      <c r="P296" s="49">
        <v>0.33822735999999998</v>
      </c>
      <c r="Q296" s="50">
        <f t="shared" si="53"/>
        <v>0.29174689999999998</v>
      </c>
      <c r="R296" s="48">
        <f t="shared" si="54"/>
        <v>0.33822735999999998</v>
      </c>
      <c r="S296" s="49">
        <v>0.24994919433593751</v>
      </c>
      <c r="T296" s="48">
        <f t="shared" si="55"/>
        <v>0.24551870727539063</v>
      </c>
      <c r="U296" s="48">
        <v>0</v>
      </c>
      <c r="V296" s="49">
        <f t="shared" si="56"/>
        <v>0.30440462400000001</v>
      </c>
      <c r="W296" s="49">
        <f t="shared" si="57"/>
        <v>0.27058188799999999</v>
      </c>
      <c r="X296" s="49">
        <f t="shared" si="58"/>
        <v>0.23675915199999997</v>
      </c>
      <c r="Y296" s="49">
        <f t="shared" si="59"/>
        <v>0.35513872800000001</v>
      </c>
      <c r="Z296" s="49">
        <f t="shared" si="60"/>
        <v>0.45096981333333336</v>
      </c>
      <c r="AA296" s="48">
        <v>0.39048057315224094</v>
      </c>
      <c r="AB296" s="42">
        <v>0.24551870727539063</v>
      </c>
      <c r="AC296" s="42">
        <v>0.17670246887207031</v>
      </c>
      <c r="AD296" s="49">
        <f t="shared" si="61"/>
        <v>0.27338193130493166</v>
      </c>
      <c r="AE296" s="49">
        <f t="shared" si="62"/>
        <v>0.18896502664572587</v>
      </c>
    </row>
    <row r="297" spans="1:31" x14ac:dyDescent="0.2">
      <c r="A297" s="42">
        <v>0.33654371350136353</v>
      </c>
      <c r="B297" s="42">
        <f t="shared" si="52"/>
        <v>0.21002484130859375</v>
      </c>
      <c r="C297" s="42">
        <v>0.24425599670410156</v>
      </c>
      <c r="D297" s="42">
        <v>0.17579368591308595</v>
      </c>
      <c r="E297" s="48">
        <v>0.36825149505615229</v>
      </c>
      <c r="F297" s="48">
        <v>0.26324464355468746</v>
      </c>
      <c r="G297" s="48">
        <v>0.28908122467041014</v>
      </c>
      <c r="H297" s="48">
        <v>0.36870070617675782</v>
      </c>
      <c r="I297" s="48">
        <v>0.39430502960205077</v>
      </c>
      <c r="J297" s="48">
        <v>0.21735897827148437</v>
      </c>
      <c r="K297" s="48">
        <v>0.27236941650390623</v>
      </c>
      <c r="L297" s="48">
        <v>0.23318226608276368</v>
      </c>
      <c r="M297" s="43">
        <f t="shared" si="63"/>
        <v>0.17075763599999993</v>
      </c>
      <c r="N297" s="43">
        <f t="shared" si="64"/>
        <v>0.28624001600000004</v>
      </c>
      <c r="O297" s="49">
        <v>0.24393947999999993</v>
      </c>
      <c r="P297" s="49">
        <v>0.33675296000000005</v>
      </c>
      <c r="Q297" s="50">
        <f t="shared" si="53"/>
        <v>0.29034621999999999</v>
      </c>
      <c r="R297" s="48">
        <f t="shared" si="54"/>
        <v>0.33675296000000005</v>
      </c>
      <c r="S297" s="49">
        <v>0.24866369628906249</v>
      </c>
      <c r="T297" s="48">
        <f t="shared" si="55"/>
        <v>0.24425599670410156</v>
      </c>
      <c r="U297" s="48">
        <v>0</v>
      </c>
      <c r="V297" s="49">
        <f t="shared" si="56"/>
        <v>0.30307766400000002</v>
      </c>
      <c r="W297" s="49">
        <f t="shared" si="57"/>
        <v>0.26940236800000006</v>
      </c>
      <c r="X297" s="49">
        <f t="shared" si="58"/>
        <v>0.23572707200000001</v>
      </c>
      <c r="Y297" s="49">
        <f t="shared" si="59"/>
        <v>0.35359060800000003</v>
      </c>
      <c r="Z297" s="49">
        <f t="shared" si="60"/>
        <v>0.44900394666666671</v>
      </c>
      <c r="AA297" s="48">
        <v>0.38847233019377053</v>
      </c>
      <c r="AB297" s="42">
        <v>0.24425599670410156</v>
      </c>
      <c r="AC297" s="42">
        <v>0.17579368591308595</v>
      </c>
      <c r="AD297" s="49">
        <f t="shared" si="61"/>
        <v>0.27197591781616209</v>
      </c>
      <c r="AE297" s="49">
        <f t="shared" si="62"/>
        <v>0.18799317245221209</v>
      </c>
    </row>
    <row r="298" spans="1:31" x14ac:dyDescent="0.2">
      <c r="A298" s="42">
        <v>0.33481286486436146</v>
      </c>
      <c r="B298" s="42">
        <f t="shared" si="52"/>
        <v>0.2089446792602539</v>
      </c>
      <c r="C298" s="42">
        <v>0.24299978637695313</v>
      </c>
      <c r="D298" s="42">
        <v>0.17488957214355469</v>
      </c>
      <c r="E298" s="48">
        <v>0.36635758544921876</v>
      </c>
      <c r="F298" s="48">
        <v>0.26189076416015628</v>
      </c>
      <c r="G298" s="48">
        <v>0.28759446166992186</v>
      </c>
      <c r="H298" s="48">
        <v>0.36680448760986328</v>
      </c>
      <c r="I298" s="48">
        <v>0.39227711151123046</v>
      </c>
      <c r="J298" s="48">
        <v>0.21624110122680662</v>
      </c>
      <c r="K298" s="48">
        <v>0.27096861785888671</v>
      </c>
      <c r="L298" s="48">
        <v>0.23198301300048826</v>
      </c>
      <c r="M298" s="43">
        <f t="shared" si="63"/>
        <v>0.169983576</v>
      </c>
      <c r="N298" s="43">
        <f t="shared" si="64"/>
        <v>0.28473612799999998</v>
      </c>
      <c r="O298" s="49">
        <v>0.24283368</v>
      </c>
      <c r="P298" s="49">
        <v>0.33498367999999995</v>
      </c>
      <c r="Q298" s="50">
        <f t="shared" si="53"/>
        <v>0.28890867999999997</v>
      </c>
      <c r="R298" s="48">
        <f t="shared" si="54"/>
        <v>0.33498367999999995</v>
      </c>
      <c r="S298" s="49">
        <v>0.24738481445312499</v>
      </c>
      <c r="T298" s="48">
        <f t="shared" si="55"/>
        <v>0.24299978637695313</v>
      </c>
      <c r="U298" s="48">
        <v>0</v>
      </c>
      <c r="V298" s="49">
        <f t="shared" si="56"/>
        <v>0.30148531199999995</v>
      </c>
      <c r="W298" s="49">
        <f t="shared" si="57"/>
        <v>0.26798694399999995</v>
      </c>
      <c r="X298" s="49">
        <f t="shared" si="58"/>
        <v>0.23448857599999995</v>
      </c>
      <c r="Y298" s="49">
        <f t="shared" si="59"/>
        <v>0.35173286399999992</v>
      </c>
      <c r="Z298" s="49">
        <f t="shared" si="60"/>
        <v>0.44664490666666662</v>
      </c>
      <c r="AA298" s="48">
        <v>0.38647440860145971</v>
      </c>
      <c r="AB298" s="42">
        <v>0.24299978637695313</v>
      </c>
      <c r="AC298" s="42">
        <v>0.17488957214355469</v>
      </c>
      <c r="AD298" s="49">
        <f t="shared" si="61"/>
        <v>0.27057714080810547</v>
      </c>
      <c r="AE298" s="49">
        <f t="shared" si="62"/>
        <v>0.18702632020511159</v>
      </c>
    </row>
    <row r="299" spans="1:31" x14ac:dyDescent="0.2">
      <c r="A299" s="42">
        <v>0.33309091800410534</v>
      </c>
      <c r="B299" s="42">
        <f t="shared" si="52"/>
        <v>0.20787007141113281</v>
      </c>
      <c r="C299" s="42">
        <v>0.24175003051757812</v>
      </c>
      <c r="D299" s="42">
        <v>0.1739901123046875</v>
      </c>
      <c r="E299" s="48">
        <v>0.3644734149169922</v>
      </c>
      <c r="F299" s="48">
        <v>0.26054387084960939</v>
      </c>
      <c r="G299" s="48">
        <v>0.28611536560058592</v>
      </c>
      <c r="H299" s="48">
        <v>0.36491800811767577</v>
      </c>
      <c r="I299" s="48">
        <v>0.39025961334228515</v>
      </c>
      <c r="J299" s="48">
        <v>0.21512896697998046</v>
      </c>
      <c r="K299" s="48">
        <v>0.269575012512207</v>
      </c>
      <c r="L299" s="48">
        <v>0.2307899171447754</v>
      </c>
      <c r="M299" s="43">
        <f t="shared" si="63"/>
        <v>0.16905470399999994</v>
      </c>
      <c r="N299" s="43">
        <f t="shared" si="64"/>
        <v>0.28323223999999997</v>
      </c>
      <c r="O299" s="49">
        <v>0.24150671999999995</v>
      </c>
      <c r="P299" s="49">
        <v>0.33321439999999997</v>
      </c>
      <c r="Q299" s="50">
        <f t="shared" si="53"/>
        <v>0.28736055999999999</v>
      </c>
      <c r="R299" s="48">
        <f t="shared" si="54"/>
        <v>0.33321439999999997</v>
      </c>
      <c r="S299" s="49">
        <v>0.24611250000000001</v>
      </c>
      <c r="T299" s="48">
        <f t="shared" si="55"/>
        <v>0.24175003051757812</v>
      </c>
      <c r="U299" s="48">
        <v>0</v>
      </c>
      <c r="V299" s="49">
        <f t="shared" si="56"/>
        <v>0.29989295999999999</v>
      </c>
      <c r="W299" s="49">
        <f t="shared" si="57"/>
        <v>0.26657152000000001</v>
      </c>
      <c r="X299" s="49">
        <f t="shared" si="58"/>
        <v>0.23325007999999997</v>
      </c>
      <c r="Y299" s="49">
        <f t="shared" si="59"/>
        <v>0.34987511999999998</v>
      </c>
      <c r="Z299" s="49">
        <f t="shared" si="60"/>
        <v>0.44428586666666664</v>
      </c>
      <c r="AA299" s="48">
        <v>0.38448675376490543</v>
      </c>
      <c r="AB299" s="42">
        <v>0.24175003051757812</v>
      </c>
      <c r="AC299" s="42">
        <v>0.1739901123046875</v>
      </c>
      <c r="AD299" s="49">
        <f t="shared" si="61"/>
        <v>0.26918554687500001</v>
      </c>
      <c r="AE299" s="49">
        <f t="shared" si="62"/>
        <v>0.18606443298969064</v>
      </c>
    </row>
    <row r="300" spans="1:31" x14ac:dyDescent="0.2">
      <c r="A300" s="42">
        <v>0.33137782713864</v>
      </c>
      <c r="B300" s="42">
        <f t="shared" si="52"/>
        <v>0.20680099487304687</v>
      </c>
      <c r="C300" s="42">
        <v>0.2405067138671875</v>
      </c>
      <c r="D300" s="42">
        <v>0.17309527587890625</v>
      </c>
      <c r="E300" s="48">
        <v>0.3625989242553711</v>
      </c>
      <c r="F300" s="48">
        <v>0.25920390441894531</v>
      </c>
      <c r="G300" s="48">
        <v>0.28464387725830081</v>
      </c>
      <c r="H300" s="48">
        <v>0.36304123809814454</v>
      </c>
      <c r="I300" s="48">
        <v>0.38825250549316404</v>
      </c>
      <c r="J300" s="48">
        <v>0.21402256072998047</v>
      </c>
      <c r="K300" s="48">
        <v>0.26818857086181641</v>
      </c>
      <c r="L300" s="48">
        <v>0.22960296371459959</v>
      </c>
      <c r="M300" s="43">
        <f t="shared" si="63"/>
        <v>0.16828064399999995</v>
      </c>
      <c r="N300" s="43">
        <f t="shared" si="64"/>
        <v>0.28197900000000004</v>
      </c>
      <c r="O300" s="49">
        <v>0.24040091999999996</v>
      </c>
      <c r="P300" s="49">
        <v>0.33174000000000003</v>
      </c>
      <c r="Q300" s="50">
        <f t="shared" si="53"/>
        <v>0.28607046000000003</v>
      </c>
      <c r="R300" s="48">
        <f t="shared" si="54"/>
        <v>0.33174000000000003</v>
      </c>
      <c r="S300" s="49">
        <v>0.24484672851562503</v>
      </c>
      <c r="T300" s="48">
        <f t="shared" si="55"/>
        <v>0.2405067138671875</v>
      </c>
      <c r="U300" s="48">
        <v>0</v>
      </c>
      <c r="V300" s="49">
        <f t="shared" si="56"/>
        <v>0.29856600000000005</v>
      </c>
      <c r="W300" s="49">
        <f t="shared" si="57"/>
        <v>0.26539200000000002</v>
      </c>
      <c r="X300" s="49">
        <f t="shared" si="58"/>
        <v>0.23221800000000001</v>
      </c>
      <c r="Y300" s="49">
        <f t="shared" si="59"/>
        <v>0.34832700000000005</v>
      </c>
      <c r="Z300" s="49">
        <f t="shared" si="60"/>
        <v>0.44232000000000005</v>
      </c>
      <c r="AA300" s="48">
        <v>0.38250933837890627</v>
      </c>
      <c r="AB300" s="42">
        <v>0.2405067138671875</v>
      </c>
      <c r="AC300" s="42">
        <v>0.17309527587890625</v>
      </c>
      <c r="AD300" s="49">
        <f t="shared" si="61"/>
        <v>0.26780110931396489</v>
      </c>
      <c r="AE300" s="49">
        <f t="shared" si="62"/>
        <v>0.1851074923485824</v>
      </c>
    </row>
    <row r="301" spans="1:31" x14ac:dyDescent="0.2">
      <c r="A301" s="42">
        <v>0.32967354672146032</v>
      </c>
      <c r="B301" s="42">
        <f t="shared" si="52"/>
        <v>0.20573741912841798</v>
      </c>
      <c r="C301" s="42">
        <v>0.23926979064941406</v>
      </c>
      <c r="D301" s="42">
        <v>0.17220504760742186</v>
      </c>
      <c r="E301" s="48">
        <v>0.36073408386230471</v>
      </c>
      <c r="F301" s="48">
        <v>0.25787080566406251</v>
      </c>
      <c r="G301" s="48">
        <v>0.28317993743896486</v>
      </c>
      <c r="H301" s="48">
        <v>0.36117411834716795</v>
      </c>
      <c r="I301" s="48">
        <v>0.3862557287597656</v>
      </c>
      <c r="J301" s="48">
        <v>0.21292183807373047</v>
      </c>
      <c r="K301" s="48">
        <v>0.26680926330566401</v>
      </c>
      <c r="L301" s="48">
        <v>0.22842210830688475</v>
      </c>
      <c r="M301" s="43">
        <f t="shared" si="63"/>
        <v>0.16750658399999996</v>
      </c>
      <c r="N301" s="43">
        <f t="shared" si="64"/>
        <v>0.28047511199999997</v>
      </c>
      <c r="O301" s="49">
        <v>0.23929511999999997</v>
      </c>
      <c r="P301" s="49">
        <v>0.32997072</v>
      </c>
      <c r="Q301" s="50">
        <f t="shared" si="53"/>
        <v>0.28463291999999996</v>
      </c>
      <c r="R301" s="48">
        <f t="shared" si="54"/>
        <v>0.32997072</v>
      </c>
      <c r="S301" s="49">
        <v>0.24358747558593752</v>
      </c>
      <c r="T301" s="48">
        <f t="shared" si="55"/>
        <v>0.23926979064941406</v>
      </c>
      <c r="U301" s="48">
        <v>0</v>
      </c>
      <c r="V301" s="49">
        <f t="shared" si="56"/>
        <v>0.29697364799999998</v>
      </c>
      <c r="W301" s="49">
        <f t="shared" si="57"/>
        <v>0.26397657600000002</v>
      </c>
      <c r="X301" s="49">
        <f t="shared" si="58"/>
        <v>0.23097950399999997</v>
      </c>
      <c r="Y301" s="49">
        <f t="shared" si="59"/>
        <v>0.34646925599999995</v>
      </c>
      <c r="Z301" s="49">
        <f t="shared" si="60"/>
        <v>0.43996095999999996</v>
      </c>
      <c r="AA301" s="48">
        <v>0.38054208052785771</v>
      </c>
      <c r="AB301" s="42">
        <v>0.23926979064941406</v>
      </c>
      <c r="AC301" s="42">
        <v>0.17220504760742186</v>
      </c>
      <c r="AD301" s="49">
        <f t="shared" si="61"/>
        <v>0.26642380142211919</v>
      </c>
      <c r="AE301" s="49">
        <f t="shared" si="62"/>
        <v>0.18415547982442004</v>
      </c>
    </row>
    <row r="302" spans="1:31" x14ac:dyDescent="0.2">
      <c r="A302" s="42">
        <v>0.32797803144034698</v>
      </c>
      <c r="B302" s="42">
        <f t="shared" si="52"/>
        <v>0.20467931365966796</v>
      </c>
      <c r="C302" s="42">
        <v>0.23803923034667968</v>
      </c>
      <c r="D302" s="42">
        <v>0.17131939697265625</v>
      </c>
      <c r="E302" s="48">
        <v>0.3588788345336914</v>
      </c>
      <c r="F302" s="48">
        <v>0.25654457458496094</v>
      </c>
      <c r="G302" s="48">
        <v>0.28172354614257811</v>
      </c>
      <c r="H302" s="48">
        <v>0.3593165896606445</v>
      </c>
      <c r="I302" s="48">
        <v>0.38426922393798829</v>
      </c>
      <c r="J302" s="48">
        <v>0.21182678421020509</v>
      </c>
      <c r="K302" s="48">
        <v>0.26543706024169922</v>
      </c>
      <c r="L302" s="48">
        <v>0.22724733612060546</v>
      </c>
      <c r="M302" s="43">
        <f t="shared" si="63"/>
        <v>0.16657771199999999</v>
      </c>
      <c r="N302" s="43">
        <f t="shared" si="64"/>
        <v>0.27922187199999998</v>
      </c>
      <c r="O302" s="49">
        <v>0.23796815999999998</v>
      </c>
      <c r="P302" s="49">
        <v>0.32849632000000001</v>
      </c>
      <c r="Q302" s="50">
        <f t="shared" si="53"/>
        <v>0.28323224000000002</v>
      </c>
      <c r="R302" s="48">
        <f t="shared" si="54"/>
        <v>0.32849632000000001</v>
      </c>
      <c r="S302" s="49">
        <v>0.24233469238281252</v>
      </c>
      <c r="T302" s="48">
        <f t="shared" si="55"/>
        <v>0.23803923034667968</v>
      </c>
      <c r="U302" s="48">
        <v>0</v>
      </c>
      <c r="V302" s="49">
        <f t="shared" si="56"/>
        <v>0.29564668799999999</v>
      </c>
      <c r="W302" s="49">
        <f t="shared" si="57"/>
        <v>0.26279705600000003</v>
      </c>
      <c r="X302" s="49">
        <f t="shared" si="58"/>
        <v>0.22994742399999998</v>
      </c>
      <c r="Y302" s="49">
        <f t="shared" si="59"/>
        <v>0.34492113600000002</v>
      </c>
      <c r="Z302" s="49">
        <f t="shared" si="60"/>
        <v>0.43799509333333336</v>
      </c>
      <c r="AA302" s="48">
        <v>0.37858495290655841</v>
      </c>
      <c r="AB302" s="42">
        <v>0.23803923034667968</v>
      </c>
      <c r="AC302" s="42">
        <v>0.17131939697265625</v>
      </c>
      <c r="AD302" s="49">
        <f t="shared" si="61"/>
        <v>0.2650535697937012</v>
      </c>
      <c r="AE302" s="49">
        <f t="shared" si="62"/>
        <v>0.18320835850246986</v>
      </c>
    </row>
    <row r="303" spans="1:31" x14ac:dyDescent="0.2">
      <c r="A303" s="42">
        <v>0.3262912362161442</v>
      </c>
      <c r="B303" s="42">
        <f t="shared" si="52"/>
        <v>0.20362664031982419</v>
      </c>
      <c r="C303" s="42">
        <v>0.23681498718261718</v>
      </c>
      <c r="D303" s="42">
        <v>0.17043829345703124</v>
      </c>
      <c r="E303" s="48">
        <v>0.35703311706542967</v>
      </c>
      <c r="F303" s="48">
        <v>0.25522515197753903</v>
      </c>
      <c r="G303" s="48">
        <v>0.28027464416503906</v>
      </c>
      <c r="H303" s="48">
        <v>0.35746862243652344</v>
      </c>
      <c r="I303" s="48">
        <v>0.38229293182373042</v>
      </c>
      <c r="J303" s="48">
        <v>0.2107373547363281</v>
      </c>
      <c r="K303" s="48">
        <v>0.2640719024658203</v>
      </c>
      <c r="L303" s="48">
        <v>0.22607860275268554</v>
      </c>
      <c r="M303" s="43">
        <f t="shared" si="63"/>
        <v>0.16580365199999997</v>
      </c>
      <c r="N303" s="43">
        <f t="shared" si="64"/>
        <v>0.27771798400000003</v>
      </c>
      <c r="O303" s="49">
        <v>0.23686235999999997</v>
      </c>
      <c r="P303" s="49">
        <v>0.32672704000000002</v>
      </c>
      <c r="Q303" s="50">
        <f t="shared" si="53"/>
        <v>0.28179470000000001</v>
      </c>
      <c r="R303" s="48">
        <f t="shared" si="54"/>
        <v>0.32672704000000002</v>
      </c>
      <c r="S303" s="49">
        <v>0.24108835449218749</v>
      </c>
      <c r="T303" s="48">
        <f t="shared" si="55"/>
        <v>0.23681498718261718</v>
      </c>
      <c r="U303" s="48">
        <v>0</v>
      </c>
      <c r="V303" s="49">
        <f t="shared" si="56"/>
        <v>0.29405433600000003</v>
      </c>
      <c r="W303" s="49">
        <f t="shared" si="57"/>
        <v>0.26138163200000003</v>
      </c>
      <c r="X303" s="49">
        <f t="shared" si="58"/>
        <v>0.22870892800000001</v>
      </c>
      <c r="Y303" s="49">
        <f t="shared" si="59"/>
        <v>0.34306339200000002</v>
      </c>
      <c r="Z303" s="49">
        <f t="shared" si="60"/>
        <v>0.43563605333333338</v>
      </c>
      <c r="AA303" s="48">
        <v>0.37663787359940376</v>
      </c>
      <c r="AB303" s="42">
        <v>0.23681498718261718</v>
      </c>
      <c r="AC303" s="42">
        <v>0.17043829345703124</v>
      </c>
      <c r="AD303" s="49">
        <f t="shared" si="61"/>
        <v>0.26369038772583009</v>
      </c>
      <c r="AE303" s="49">
        <f t="shared" si="62"/>
        <v>0.18226610992536502</v>
      </c>
    </row>
    <row r="304" spans="1:31" x14ac:dyDescent="0.2">
      <c r="A304" s="42">
        <v>0.32461311620136257</v>
      </c>
      <c r="B304" s="42">
        <f t="shared" si="52"/>
        <v>0.20257938385009766</v>
      </c>
      <c r="C304" s="42">
        <v>0.2355970458984375</v>
      </c>
      <c r="D304" s="42">
        <v>0.16956172180175783</v>
      </c>
      <c r="E304" s="48">
        <v>0.35519690185546876</v>
      </c>
      <c r="F304" s="48">
        <v>0.25391253784179685</v>
      </c>
      <c r="G304" s="48">
        <v>0.27883320190429689</v>
      </c>
      <c r="H304" s="48">
        <v>0.35563015747070315</v>
      </c>
      <c r="I304" s="48">
        <v>0.38032679321289059</v>
      </c>
      <c r="J304" s="48">
        <v>0.20965353485107421</v>
      </c>
      <c r="K304" s="48">
        <v>0.26271378997802736</v>
      </c>
      <c r="L304" s="48">
        <v>0.2249158786010742</v>
      </c>
      <c r="M304" s="43">
        <f t="shared" si="63"/>
        <v>0.16487477999999997</v>
      </c>
      <c r="N304" s="43">
        <f t="shared" si="64"/>
        <v>0.27621409599999996</v>
      </c>
      <c r="O304" s="49">
        <v>0.23553539999999998</v>
      </c>
      <c r="P304" s="49">
        <v>0.32495775999999998</v>
      </c>
      <c r="Q304" s="50">
        <f t="shared" si="53"/>
        <v>0.28024657999999997</v>
      </c>
      <c r="R304" s="48">
        <f t="shared" si="54"/>
        <v>0.32495775999999998</v>
      </c>
      <c r="S304" s="49">
        <v>0.23984843749999998</v>
      </c>
      <c r="T304" s="48">
        <f t="shared" si="55"/>
        <v>0.2355970458984375</v>
      </c>
      <c r="U304" s="48">
        <v>0</v>
      </c>
      <c r="V304" s="49">
        <f t="shared" si="56"/>
        <v>0.29246198400000001</v>
      </c>
      <c r="W304" s="49">
        <f t="shared" si="57"/>
        <v>0.25996620799999998</v>
      </c>
      <c r="X304" s="49">
        <f t="shared" si="58"/>
        <v>0.22747043199999997</v>
      </c>
      <c r="Y304" s="49">
        <f t="shared" si="59"/>
        <v>0.34120564799999997</v>
      </c>
      <c r="Z304" s="49">
        <f t="shared" si="60"/>
        <v>0.43327701333333329</v>
      </c>
      <c r="AA304" s="48">
        <v>0.37470081530119242</v>
      </c>
      <c r="AB304" s="42">
        <v>0.2355970458984375</v>
      </c>
      <c r="AC304" s="42">
        <v>0.16956172180175783</v>
      </c>
      <c r="AD304" s="49">
        <f t="shared" si="61"/>
        <v>0.26233422851562499</v>
      </c>
      <c r="AE304" s="49">
        <f t="shared" si="62"/>
        <v>0.18132871563573874</v>
      </c>
    </row>
    <row r="305" spans="1:31" x14ac:dyDescent="0.2">
      <c r="A305" s="42">
        <v>0.32294362677936445</v>
      </c>
      <c r="B305" s="42">
        <f t="shared" si="52"/>
        <v>0.20153751373291015</v>
      </c>
      <c r="C305" s="42">
        <v>0.23438536071777344</v>
      </c>
      <c r="D305" s="42">
        <v>0.16868966674804686</v>
      </c>
      <c r="E305" s="48">
        <v>0.35337012969970699</v>
      </c>
      <c r="F305" s="48">
        <v>0.25260667297363282</v>
      </c>
      <c r="G305" s="48">
        <v>0.27739916015624999</v>
      </c>
      <c r="H305" s="48">
        <v>0.35380113555908205</v>
      </c>
      <c r="I305" s="48">
        <v>0.37837077850341794</v>
      </c>
      <c r="J305" s="48">
        <v>0.2085752801513672</v>
      </c>
      <c r="K305" s="48">
        <v>0.26136266357421878</v>
      </c>
      <c r="L305" s="48">
        <v>0.22375913406372069</v>
      </c>
      <c r="M305" s="43">
        <f t="shared" si="63"/>
        <v>0.16410071999999998</v>
      </c>
      <c r="N305" s="43">
        <f t="shared" si="64"/>
        <v>0.27496085599999998</v>
      </c>
      <c r="O305" s="49">
        <v>0.23442959999999999</v>
      </c>
      <c r="P305" s="49">
        <v>0.32348336</v>
      </c>
      <c r="Q305" s="50">
        <f t="shared" si="53"/>
        <v>0.27895648000000001</v>
      </c>
      <c r="R305" s="48">
        <f t="shared" si="54"/>
        <v>0.32348336</v>
      </c>
      <c r="S305" s="49">
        <v>0.23861489257812499</v>
      </c>
      <c r="T305" s="48">
        <f t="shared" si="55"/>
        <v>0.23438536071777344</v>
      </c>
      <c r="U305" s="48">
        <v>0</v>
      </c>
      <c r="V305" s="49">
        <f t="shared" si="56"/>
        <v>0.29113502400000002</v>
      </c>
      <c r="W305" s="49">
        <f t="shared" si="57"/>
        <v>0.25878668799999999</v>
      </c>
      <c r="X305" s="49">
        <f t="shared" si="58"/>
        <v>0.22643835199999998</v>
      </c>
      <c r="Y305" s="49">
        <f t="shared" si="59"/>
        <v>0.33965752800000004</v>
      </c>
      <c r="Z305" s="49">
        <f t="shared" si="60"/>
        <v>0.43131114666666664</v>
      </c>
      <c r="AA305" s="48">
        <v>0.37277372340152137</v>
      </c>
      <c r="AB305" s="42">
        <v>0.23438536071777344</v>
      </c>
      <c r="AC305" s="42">
        <v>0.16868966674804686</v>
      </c>
      <c r="AD305" s="49">
        <f t="shared" si="61"/>
        <v>0.26098503875732421</v>
      </c>
      <c r="AE305" s="49">
        <f t="shared" si="62"/>
        <v>0.18039613871885729</v>
      </c>
    </row>
    <row r="306" spans="1:31" x14ac:dyDescent="0.2">
      <c r="A306" s="42">
        <v>0.32128272356285015</v>
      </c>
      <c r="B306" s="42">
        <f t="shared" si="52"/>
        <v>0.20050100708007812</v>
      </c>
      <c r="C306" s="42">
        <v>0.23317991638183594</v>
      </c>
      <c r="D306" s="42">
        <v>0.1678220977783203</v>
      </c>
      <c r="E306" s="48">
        <v>0.35155274139404297</v>
      </c>
      <c r="F306" s="48">
        <v>0.25130752777099613</v>
      </c>
      <c r="G306" s="48">
        <v>0.27597248931884766</v>
      </c>
      <c r="H306" s="48">
        <v>0.35198152709960934</v>
      </c>
      <c r="I306" s="48">
        <v>0.37642479888916014</v>
      </c>
      <c r="J306" s="48">
        <v>0.20750257583618165</v>
      </c>
      <c r="K306" s="48">
        <v>0.260018464050293</v>
      </c>
      <c r="L306" s="48">
        <v>0.2226083395385742</v>
      </c>
      <c r="M306" s="43">
        <f t="shared" si="63"/>
        <v>0.16332665999999998</v>
      </c>
      <c r="N306" s="43">
        <f t="shared" si="64"/>
        <v>0.27345696800000002</v>
      </c>
      <c r="O306" s="49">
        <v>0.2333238</v>
      </c>
      <c r="P306" s="49">
        <v>0.32171408000000001</v>
      </c>
      <c r="Q306" s="50">
        <f t="shared" si="53"/>
        <v>0.27751893999999999</v>
      </c>
      <c r="R306" s="48">
        <f t="shared" si="54"/>
        <v>0.32171408000000001</v>
      </c>
      <c r="S306" s="49">
        <v>0.23738769531250001</v>
      </c>
      <c r="T306" s="48">
        <f t="shared" si="55"/>
        <v>0.23317991638183594</v>
      </c>
      <c r="U306" s="48">
        <v>0</v>
      </c>
      <c r="V306" s="49">
        <f t="shared" si="56"/>
        <v>0.289542672</v>
      </c>
      <c r="W306" s="49">
        <f t="shared" si="57"/>
        <v>0.25737126400000004</v>
      </c>
      <c r="X306" s="49">
        <f t="shared" si="58"/>
        <v>0.225199856</v>
      </c>
      <c r="Y306" s="49">
        <f t="shared" si="59"/>
        <v>0.33779978399999999</v>
      </c>
      <c r="Z306" s="49">
        <f t="shared" si="60"/>
        <v>0.42895210666666667</v>
      </c>
      <c r="AA306" s="48">
        <v>0.37085654328998768</v>
      </c>
      <c r="AB306" s="42">
        <v>0.23317991638183594</v>
      </c>
      <c r="AC306" s="42">
        <v>0.1678220977783203</v>
      </c>
      <c r="AD306" s="49">
        <f t="shared" si="61"/>
        <v>0.25964279174804689</v>
      </c>
      <c r="AE306" s="49">
        <f t="shared" si="62"/>
        <v>0.17946836071735386</v>
      </c>
    </row>
    <row r="307" spans="1:31" x14ac:dyDescent="0.2">
      <c r="A307" s="42">
        <v>0.31963036239292708</v>
      </c>
      <c r="B307" s="42">
        <f t="shared" si="52"/>
        <v>0.1994698257446289</v>
      </c>
      <c r="C307" s="42">
        <v>0.2319806671142578</v>
      </c>
      <c r="D307" s="42">
        <v>0.16695898437500001</v>
      </c>
      <c r="E307" s="48">
        <v>0.34974470733642576</v>
      </c>
      <c r="F307" s="48">
        <v>0.25001504302978517</v>
      </c>
      <c r="G307" s="48">
        <v>0.27455315979003903</v>
      </c>
      <c r="H307" s="48">
        <v>0.35017127288818356</v>
      </c>
      <c r="I307" s="48">
        <v>0.37448885437011714</v>
      </c>
      <c r="J307" s="48">
        <v>0.20643539230346677</v>
      </c>
      <c r="K307" s="48">
        <v>0.25868119140625001</v>
      </c>
      <c r="L307" s="48">
        <v>0.22146346542358397</v>
      </c>
      <c r="M307" s="43">
        <f t="shared" si="63"/>
        <v>0.16239778799999999</v>
      </c>
      <c r="N307" s="43">
        <f t="shared" si="64"/>
        <v>0.27220372799999992</v>
      </c>
      <c r="O307" s="49">
        <v>0.23199684000000001</v>
      </c>
      <c r="P307" s="49">
        <v>0.32023967999999992</v>
      </c>
      <c r="Q307" s="50">
        <f t="shared" si="53"/>
        <v>0.27611825999999995</v>
      </c>
      <c r="R307" s="48">
        <f t="shared" si="54"/>
        <v>0.32023967999999992</v>
      </c>
      <c r="S307" s="49">
        <v>0.236166796875</v>
      </c>
      <c r="T307" s="48">
        <f t="shared" si="55"/>
        <v>0.2319806671142578</v>
      </c>
      <c r="U307" s="48">
        <v>0</v>
      </c>
      <c r="V307" s="49">
        <f t="shared" si="56"/>
        <v>0.28821571199999996</v>
      </c>
      <c r="W307" s="49">
        <f t="shared" si="57"/>
        <v>0.25619174399999994</v>
      </c>
      <c r="X307" s="49">
        <f t="shared" si="58"/>
        <v>0.22416777599999993</v>
      </c>
      <c r="Y307" s="49">
        <f t="shared" si="59"/>
        <v>0.33625166399999989</v>
      </c>
      <c r="Z307" s="49">
        <f t="shared" si="60"/>
        <v>0.42698623999999985</v>
      </c>
      <c r="AA307" s="48">
        <v>0.36894922035618838</v>
      </c>
      <c r="AB307" s="42">
        <v>0.2319806671142578</v>
      </c>
      <c r="AC307" s="42">
        <v>0.16695898437500001</v>
      </c>
      <c r="AD307" s="49">
        <f t="shared" si="61"/>
        <v>0.25830743408203127</v>
      </c>
      <c r="AE307" s="49">
        <f t="shared" si="62"/>
        <v>0.17854534471649477</v>
      </c>
    </row>
    <row r="308" spans="1:31" x14ac:dyDescent="0.2">
      <c r="A308" s="42">
        <v>0.31798649933771228</v>
      </c>
      <c r="B308" s="42">
        <f t="shared" si="52"/>
        <v>0.1984439468383789</v>
      </c>
      <c r="C308" s="42">
        <v>0.23078758239746094</v>
      </c>
      <c r="D308" s="42">
        <v>0.16610031127929686</v>
      </c>
      <c r="E308" s="48">
        <v>0.34794596832275393</v>
      </c>
      <c r="F308" s="48">
        <v>0.24872921875000001</v>
      </c>
      <c r="G308" s="48">
        <v>0.27314114196777345</v>
      </c>
      <c r="H308" s="48">
        <v>0.34837034332275391</v>
      </c>
      <c r="I308" s="48">
        <v>0.37256285614013668</v>
      </c>
      <c r="J308" s="48">
        <v>0.20537368515014648</v>
      </c>
      <c r="K308" s="48">
        <v>0.25735078643798831</v>
      </c>
      <c r="L308" s="48">
        <v>0.22032448211669922</v>
      </c>
      <c r="M308" s="43">
        <f t="shared" si="63"/>
        <v>0.16162372799999999</v>
      </c>
      <c r="N308" s="43">
        <f t="shared" si="64"/>
        <v>0.27069983999999997</v>
      </c>
      <c r="O308" s="49">
        <v>0.23089103999999999</v>
      </c>
      <c r="P308" s="49">
        <v>0.31847039999999999</v>
      </c>
      <c r="Q308" s="50">
        <f t="shared" si="53"/>
        <v>0.27468071999999999</v>
      </c>
      <c r="R308" s="48">
        <f t="shared" si="54"/>
        <v>0.31847039999999999</v>
      </c>
      <c r="S308" s="49">
        <v>0.234952197265625</v>
      </c>
      <c r="T308" s="48">
        <f t="shared" si="55"/>
        <v>0.23078758239746094</v>
      </c>
      <c r="U308" s="48">
        <v>0</v>
      </c>
      <c r="V308" s="49">
        <f t="shared" si="56"/>
        <v>0.28662335999999999</v>
      </c>
      <c r="W308" s="49">
        <f t="shared" si="57"/>
        <v>0.25477632</v>
      </c>
      <c r="X308" s="49">
        <f t="shared" si="58"/>
        <v>0.22292927999999998</v>
      </c>
      <c r="Y308" s="49">
        <f t="shared" si="59"/>
        <v>0.33439392000000001</v>
      </c>
      <c r="Z308" s="49">
        <f t="shared" si="60"/>
        <v>0.42462719999999998</v>
      </c>
      <c r="AA308" s="48">
        <v>0.36705169998972037</v>
      </c>
      <c r="AB308" s="42">
        <v>0.23078758239746094</v>
      </c>
      <c r="AC308" s="42">
        <v>0.16610031127929686</v>
      </c>
      <c r="AD308" s="49">
        <f t="shared" si="61"/>
        <v>0.25697896575927737</v>
      </c>
      <c r="AE308" s="49">
        <f t="shared" si="62"/>
        <v>0.17762709071628</v>
      </c>
    </row>
    <row r="309" spans="1:31" x14ac:dyDescent="0.2">
      <c r="A309" s="42">
        <v>0.3163510906912852</v>
      </c>
      <c r="B309" s="42">
        <f t="shared" si="52"/>
        <v>0.19742333984374999</v>
      </c>
      <c r="C309" s="42">
        <v>0.22960063171386719</v>
      </c>
      <c r="D309" s="42">
        <v>0.16524604797363282</v>
      </c>
      <c r="E309" s="48">
        <v>0.34615646514892578</v>
      </c>
      <c r="F309" s="48">
        <v>0.24744999572753909</v>
      </c>
      <c r="G309" s="48">
        <v>0.27173637664794925</v>
      </c>
      <c r="H309" s="48">
        <v>0.34657867919921875</v>
      </c>
      <c r="I309" s="48">
        <v>0.37064677459716794</v>
      </c>
      <c r="J309" s="48">
        <v>0.2043174395751953</v>
      </c>
      <c r="K309" s="48">
        <v>0.25602721954345697</v>
      </c>
      <c r="L309" s="48">
        <v>0.21919134521484376</v>
      </c>
      <c r="M309" s="43">
        <f t="shared" si="63"/>
        <v>0.160849668</v>
      </c>
      <c r="N309" s="43">
        <f t="shared" si="64"/>
        <v>0.26944659999999998</v>
      </c>
      <c r="O309" s="49">
        <v>0.22978524</v>
      </c>
      <c r="P309" s="49">
        <v>0.316996</v>
      </c>
      <c r="Q309" s="50">
        <f t="shared" si="53"/>
        <v>0.27339062000000003</v>
      </c>
      <c r="R309" s="48">
        <f t="shared" si="54"/>
        <v>0.316996</v>
      </c>
      <c r="S309" s="49">
        <v>0.23374382324218754</v>
      </c>
      <c r="T309" s="48">
        <f t="shared" si="55"/>
        <v>0.22960063171386719</v>
      </c>
      <c r="U309" s="48">
        <v>0</v>
      </c>
      <c r="V309" s="49">
        <f t="shared" si="56"/>
        <v>0.28529640000000001</v>
      </c>
      <c r="W309" s="49">
        <f t="shared" si="57"/>
        <v>0.25359680000000001</v>
      </c>
      <c r="X309" s="49">
        <f t="shared" si="58"/>
        <v>0.22189719999999999</v>
      </c>
      <c r="Y309" s="49">
        <f t="shared" si="59"/>
        <v>0.33284579999999997</v>
      </c>
      <c r="Z309" s="49">
        <f t="shared" si="60"/>
        <v>0.42266133333333333</v>
      </c>
      <c r="AA309" s="48">
        <v>0.36516395488538239</v>
      </c>
      <c r="AB309" s="42">
        <v>0.22960063171386719</v>
      </c>
      <c r="AC309" s="42">
        <v>0.16524604797363282</v>
      </c>
      <c r="AD309" s="49">
        <f t="shared" si="61"/>
        <v>0.25565730667114261</v>
      </c>
      <c r="AE309" s="49">
        <f t="shared" si="62"/>
        <v>0.17671354334460906</v>
      </c>
    </row>
    <row r="310" spans="1:31" x14ac:dyDescent="0.2">
      <c r="A310" s="42">
        <v>0.31472409297246484</v>
      </c>
      <c r="B310" s="42">
        <f t="shared" si="52"/>
        <v>0.19640798950195312</v>
      </c>
      <c r="C310" s="42">
        <v>0.22841979980468749</v>
      </c>
      <c r="D310" s="42">
        <v>0.16439617919921876</v>
      </c>
      <c r="E310" s="48">
        <v>0.34437616821289058</v>
      </c>
      <c r="F310" s="48">
        <v>0.24617735916137698</v>
      </c>
      <c r="G310" s="48">
        <v>0.27033883422851562</v>
      </c>
      <c r="H310" s="48">
        <v>0.34479622131347654</v>
      </c>
      <c r="I310" s="48">
        <v>0.36874052093505855</v>
      </c>
      <c r="J310" s="48">
        <v>0.2032666259765625</v>
      </c>
      <c r="K310" s="48">
        <v>0.25471046112060541</v>
      </c>
      <c r="L310" s="48">
        <v>0.21806403991699219</v>
      </c>
      <c r="M310" s="43">
        <f t="shared" si="63"/>
        <v>0.16007560799999995</v>
      </c>
      <c r="N310" s="43">
        <f t="shared" si="64"/>
        <v>0.26819335999999994</v>
      </c>
      <c r="O310" s="49">
        <v>0.22867943999999996</v>
      </c>
      <c r="P310" s="49">
        <v>0.31552159999999996</v>
      </c>
      <c r="Q310" s="50">
        <f t="shared" si="53"/>
        <v>0.27210051999999996</v>
      </c>
      <c r="R310" s="48">
        <f t="shared" si="54"/>
        <v>0.31552159999999996</v>
      </c>
      <c r="S310" s="49">
        <v>0.23254167480468749</v>
      </c>
      <c r="T310" s="48">
        <f t="shared" si="55"/>
        <v>0.22841979980468749</v>
      </c>
      <c r="U310" s="48">
        <v>0</v>
      </c>
      <c r="V310" s="49">
        <f t="shared" si="56"/>
        <v>0.28396943999999996</v>
      </c>
      <c r="W310" s="49">
        <f t="shared" si="57"/>
        <v>0.25241727999999997</v>
      </c>
      <c r="X310" s="49">
        <f t="shared" si="58"/>
        <v>0.22086511999999994</v>
      </c>
      <c r="Y310" s="49">
        <f t="shared" si="59"/>
        <v>0.33129767999999998</v>
      </c>
      <c r="Z310" s="49">
        <f t="shared" si="60"/>
        <v>0.42069546666666657</v>
      </c>
      <c r="AA310" s="48">
        <v>0.36328590312756992</v>
      </c>
      <c r="AB310" s="42">
        <v>0.22841979980468749</v>
      </c>
      <c r="AC310" s="42">
        <v>0.16439617919921876</v>
      </c>
      <c r="AD310" s="49">
        <f t="shared" si="61"/>
        <v>0.25434245681762696</v>
      </c>
      <c r="AE310" s="49">
        <f t="shared" si="62"/>
        <v>0.17580470260148187</v>
      </c>
    </row>
    <row r="311" spans="1:31" x14ac:dyDescent="0.2">
      <c r="A311" s="42">
        <v>0.31310546292382058</v>
      </c>
      <c r="B311" s="42">
        <f t="shared" si="52"/>
        <v>0.19539786529541014</v>
      </c>
      <c r="C311" s="42">
        <v>0.22724504089355468</v>
      </c>
      <c r="D311" s="42">
        <v>0.16355068969726563</v>
      </c>
      <c r="E311" s="48">
        <v>0.3426050479125976</v>
      </c>
      <c r="F311" s="48">
        <v>0.24491126464843749</v>
      </c>
      <c r="G311" s="48">
        <v>0.26894848510742186</v>
      </c>
      <c r="H311" s="48">
        <v>0.34302294006347656</v>
      </c>
      <c r="I311" s="48">
        <v>0.36684409515380856</v>
      </c>
      <c r="J311" s="48">
        <v>0.20222122955322264</v>
      </c>
      <c r="K311" s="48">
        <v>0.25340048156738282</v>
      </c>
      <c r="L311" s="48">
        <v>0.21694253662109372</v>
      </c>
      <c r="M311" s="43">
        <f t="shared" si="63"/>
        <v>0.15930154799999996</v>
      </c>
      <c r="N311" s="43">
        <f t="shared" si="64"/>
        <v>0.26694011999999995</v>
      </c>
      <c r="O311" s="49">
        <v>0.22757363999999997</v>
      </c>
      <c r="P311" s="49">
        <v>0.31404719999999997</v>
      </c>
      <c r="Q311" s="50">
        <f t="shared" si="53"/>
        <v>0.27081042</v>
      </c>
      <c r="R311" s="48">
        <f t="shared" si="54"/>
        <v>0.31404719999999997</v>
      </c>
      <c r="S311" s="49">
        <v>0.23134570312500002</v>
      </c>
      <c r="T311" s="48">
        <f t="shared" si="55"/>
        <v>0.22724504089355468</v>
      </c>
      <c r="U311" s="48">
        <v>0</v>
      </c>
      <c r="V311" s="49">
        <f t="shared" si="56"/>
        <v>0.28264247999999997</v>
      </c>
      <c r="W311" s="49">
        <f t="shared" si="57"/>
        <v>0.25123775999999998</v>
      </c>
      <c r="X311" s="49">
        <f t="shared" si="58"/>
        <v>0.21983303999999995</v>
      </c>
      <c r="Y311" s="49">
        <f t="shared" si="59"/>
        <v>0.32974955999999994</v>
      </c>
      <c r="Z311" s="49">
        <f t="shared" si="60"/>
        <v>0.41872959999999998</v>
      </c>
      <c r="AA311" s="48">
        <v>0.36141751741108141</v>
      </c>
      <c r="AB311" s="42">
        <v>0.22724504089355468</v>
      </c>
      <c r="AC311" s="42">
        <v>0.16355068969726563</v>
      </c>
      <c r="AD311" s="49">
        <f t="shared" si="61"/>
        <v>0.25303436279296876</v>
      </c>
      <c r="AE311" s="49">
        <f t="shared" si="62"/>
        <v>0.1749005315721649</v>
      </c>
    </row>
    <row r="312" spans="1:31" x14ac:dyDescent="0.2">
      <c r="A312" s="42">
        <v>0.31149515751033324</v>
      </c>
      <c r="B312" s="42">
        <f t="shared" si="52"/>
        <v>0.19439292907714845</v>
      </c>
      <c r="C312" s="42">
        <v>0.22607630920410157</v>
      </c>
      <c r="D312" s="42">
        <v>0.16270954895019532</v>
      </c>
      <c r="E312" s="48">
        <v>0.34084301544189449</v>
      </c>
      <c r="F312" s="48">
        <v>0.24365168258666994</v>
      </c>
      <c r="G312" s="48">
        <v>0.26756527008056641</v>
      </c>
      <c r="H312" s="48">
        <v>0.34125877624511719</v>
      </c>
      <c r="I312" s="48">
        <v>0.36495740844726565</v>
      </c>
      <c r="J312" s="48">
        <v>0.20118120590209959</v>
      </c>
      <c r="K312" s="48">
        <v>0.25209725128173832</v>
      </c>
      <c r="L312" s="48">
        <v>0.21582680572509763</v>
      </c>
      <c r="M312" s="43">
        <f t="shared" si="63"/>
        <v>0.15852748800000002</v>
      </c>
      <c r="N312" s="43">
        <f t="shared" si="64"/>
        <v>0.26543623199999999</v>
      </c>
      <c r="O312" s="49">
        <v>0.22646784000000003</v>
      </c>
      <c r="P312" s="49">
        <v>0.31227791999999999</v>
      </c>
      <c r="Q312" s="50">
        <f t="shared" si="53"/>
        <v>0.26937288000000004</v>
      </c>
      <c r="R312" s="48">
        <f t="shared" si="54"/>
        <v>0.31227791999999999</v>
      </c>
      <c r="S312" s="49">
        <v>0.23015588378906249</v>
      </c>
      <c r="T312" s="48">
        <f t="shared" si="55"/>
        <v>0.22607630920410157</v>
      </c>
      <c r="U312" s="48">
        <v>0</v>
      </c>
      <c r="V312" s="49">
        <f t="shared" si="56"/>
        <v>0.28105012800000001</v>
      </c>
      <c r="W312" s="49">
        <f t="shared" si="57"/>
        <v>0.24982233600000001</v>
      </c>
      <c r="X312" s="49">
        <f t="shared" si="58"/>
        <v>0.21859454399999997</v>
      </c>
      <c r="Y312" s="49">
        <f t="shared" si="59"/>
        <v>0.327891816</v>
      </c>
      <c r="Z312" s="49">
        <f t="shared" si="60"/>
        <v>0.41637056</v>
      </c>
      <c r="AA312" s="48">
        <v>0.359558743125514</v>
      </c>
      <c r="AB312" s="42">
        <v>0.22607630920410157</v>
      </c>
      <c r="AC312" s="42">
        <v>0.16270954895019532</v>
      </c>
      <c r="AD312" s="49">
        <f t="shared" si="61"/>
        <v>0.2517329978942871</v>
      </c>
      <c r="AE312" s="49">
        <f t="shared" si="62"/>
        <v>0.17400101179929114</v>
      </c>
    </row>
    <row r="313" spans="1:31" x14ac:dyDescent="0.2">
      <c r="A313" s="42">
        <v>0.30989313391817269</v>
      </c>
      <c r="B313" s="42">
        <f t="shared" si="52"/>
        <v>0.19339315795898437</v>
      </c>
      <c r="C313" s="42">
        <v>0.22491358947753906</v>
      </c>
      <c r="D313" s="42">
        <v>0.16187272644042969</v>
      </c>
      <c r="E313" s="48">
        <v>0.33909004119873043</v>
      </c>
      <c r="F313" s="48">
        <v>0.24239858337402342</v>
      </c>
      <c r="G313" s="48">
        <v>0.2661891891479492</v>
      </c>
      <c r="H313" s="48">
        <v>0.33950367065429687</v>
      </c>
      <c r="I313" s="48">
        <v>0.36308043121337885</v>
      </c>
      <c r="J313" s="48">
        <v>0.20014652542114258</v>
      </c>
      <c r="K313" s="48">
        <v>0.2508007110595703</v>
      </c>
      <c r="L313" s="48">
        <v>0.21471680282592773</v>
      </c>
      <c r="M313" s="43">
        <f t="shared" si="63"/>
        <v>0.15775342799999995</v>
      </c>
      <c r="N313" s="43">
        <f t="shared" si="64"/>
        <v>0.26418299199999995</v>
      </c>
      <c r="O313" s="49">
        <v>0.22536203999999993</v>
      </c>
      <c r="P313" s="49">
        <v>0.31080351999999994</v>
      </c>
      <c r="Q313" s="50">
        <f t="shared" si="53"/>
        <v>0.26808277999999996</v>
      </c>
      <c r="R313" s="48">
        <f t="shared" si="54"/>
        <v>0.31080351999999994</v>
      </c>
      <c r="S313" s="49">
        <v>0.22897219238281249</v>
      </c>
      <c r="T313" s="48">
        <f t="shared" si="55"/>
        <v>0.22491358947753906</v>
      </c>
      <c r="U313" s="48">
        <v>0</v>
      </c>
      <c r="V313" s="49">
        <f t="shared" si="56"/>
        <v>0.27972316799999997</v>
      </c>
      <c r="W313" s="49">
        <f t="shared" si="57"/>
        <v>0.24864281599999996</v>
      </c>
      <c r="X313" s="49">
        <f t="shared" si="58"/>
        <v>0.21756246399999996</v>
      </c>
      <c r="Y313" s="49">
        <f t="shared" si="59"/>
        <v>0.32634369599999996</v>
      </c>
      <c r="Z313" s="49">
        <f t="shared" si="60"/>
        <v>0.41440469333333324</v>
      </c>
      <c r="AA313" s="48">
        <v>0.35770952566046466</v>
      </c>
      <c r="AB313" s="42">
        <v>0.22491358947753906</v>
      </c>
      <c r="AC313" s="42">
        <v>0.16187272644042969</v>
      </c>
      <c r="AD313" s="49">
        <f t="shared" si="61"/>
        <v>0.25043833541870114</v>
      </c>
      <c r="AE313" s="49">
        <f t="shared" si="62"/>
        <v>0.1731061248254939</v>
      </c>
    </row>
    <row r="314" spans="1:31" x14ac:dyDescent="0.2">
      <c r="A314" s="42">
        <v>0.30829934955394128</v>
      </c>
      <c r="B314" s="42">
        <f t="shared" si="52"/>
        <v>0.19239852905273438</v>
      </c>
      <c r="C314" s="42">
        <v>0.22375685119628907</v>
      </c>
      <c r="D314" s="42">
        <v>0.1610402069091797</v>
      </c>
      <c r="E314" s="48">
        <v>0.33734609558105472</v>
      </c>
      <c r="F314" s="48">
        <v>0.24115192260742188</v>
      </c>
      <c r="G314" s="48">
        <v>0.26482018310546873</v>
      </c>
      <c r="H314" s="48">
        <v>0.33775759368896485</v>
      </c>
      <c r="I314" s="48">
        <v>0.36121310424804687</v>
      </c>
      <c r="J314" s="48">
        <v>0.19911717330932618</v>
      </c>
      <c r="K314" s="48">
        <v>0.24951083129882809</v>
      </c>
      <c r="L314" s="48">
        <v>0.21361251312255858</v>
      </c>
      <c r="M314" s="43">
        <f t="shared" si="63"/>
        <v>0.15697936799999998</v>
      </c>
      <c r="N314" s="43">
        <f t="shared" si="64"/>
        <v>0.26292975200000002</v>
      </c>
      <c r="O314" s="49">
        <v>0.22425624</v>
      </c>
      <c r="P314" s="49">
        <v>0.30932912000000001</v>
      </c>
      <c r="Q314" s="50">
        <f t="shared" si="53"/>
        <v>0.26679268</v>
      </c>
      <c r="R314" s="48">
        <f t="shared" si="54"/>
        <v>0.30932912000000001</v>
      </c>
      <c r="S314" s="49">
        <v>0.22779458007812503</v>
      </c>
      <c r="T314" s="48">
        <f t="shared" si="55"/>
        <v>0.22375685119628907</v>
      </c>
      <c r="U314" s="48">
        <v>0</v>
      </c>
      <c r="V314" s="49">
        <f t="shared" si="56"/>
        <v>0.27839620800000003</v>
      </c>
      <c r="W314" s="49">
        <f t="shared" si="57"/>
        <v>0.24746329600000003</v>
      </c>
      <c r="X314" s="49">
        <f t="shared" si="58"/>
        <v>0.21653038399999999</v>
      </c>
      <c r="Y314" s="49">
        <f t="shared" si="59"/>
        <v>0.32479557600000003</v>
      </c>
      <c r="Z314" s="49">
        <f t="shared" si="60"/>
        <v>0.4124388266666667</v>
      </c>
      <c r="AA314" s="48">
        <v>0.35586981040553045</v>
      </c>
      <c r="AB314" s="42">
        <v>0.22375685119628907</v>
      </c>
      <c r="AC314" s="42">
        <v>0.1610402069091797</v>
      </c>
      <c r="AD314" s="49">
        <f t="shared" si="61"/>
        <v>0.24915032196044926</v>
      </c>
      <c r="AE314" s="49">
        <f t="shared" si="62"/>
        <v>0.17221583373603946</v>
      </c>
    </row>
    <row r="315" spans="1:31" x14ac:dyDescent="0.2">
      <c r="A315" s="42">
        <v>0.30671376204316037</v>
      </c>
      <c r="B315" s="42">
        <f t="shared" si="52"/>
        <v>0.19140901947021483</v>
      </c>
      <c r="C315" s="42">
        <v>0.22260606384277343</v>
      </c>
      <c r="D315" s="42">
        <v>0.16021197509765625</v>
      </c>
      <c r="E315" s="48">
        <v>0.33561111938476562</v>
      </c>
      <c r="F315" s="48">
        <v>0.23991167068481445</v>
      </c>
      <c r="G315" s="48">
        <v>0.26345822235107419</v>
      </c>
      <c r="H315" s="48">
        <v>0.33602051574707031</v>
      </c>
      <c r="I315" s="48">
        <v>0.35935536834716797</v>
      </c>
      <c r="J315" s="48">
        <v>0.19809310516357423</v>
      </c>
      <c r="K315" s="48">
        <v>0.24822759719848636</v>
      </c>
      <c r="L315" s="48">
        <v>0.21251390701293946</v>
      </c>
      <c r="M315" s="43">
        <f t="shared" si="63"/>
        <v>0.15605049599999996</v>
      </c>
      <c r="N315" s="43">
        <f t="shared" si="64"/>
        <v>0.26142586400000001</v>
      </c>
      <c r="O315" s="49">
        <v>0.22292927999999995</v>
      </c>
      <c r="P315" s="49">
        <v>0.30755984000000003</v>
      </c>
      <c r="Q315" s="50">
        <f t="shared" si="53"/>
        <v>0.26524455999999996</v>
      </c>
      <c r="R315" s="48">
        <f t="shared" si="54"/>
        <v>0.30755984000000003</v>
      </c>
      <c r="S315" s="49">
        <v>0.22662302246093749</v>
      </c>
      <c r="T315" s="48">
        <f t="shared" si="55"/>
        <v>0.22260606384277343</v>
      </c>
      <c r="U315" s="48">
        <v>0</v>
      </c>
      <c r="V315" s="49">
        <f t="shared" si="56"/>
        <v>0.27680385600000001</v>
      </c>
      <c r="W315" s="49">
        <f t="shared" si="57"/>
        <v>0.24604787200000003</v>
      </c>
      <c r="X315" s="49">
        <f t="shared" si="58"/>
        <v>0.21529188800000001</v>
      </c>
      <c r="Y315" s="49">
        <f t="shared" si="59"/>
        <v>0.32293783200000004</v>
      </c>
      <c r="Z315" s="49">
        <f t="shared" si="60"/>
        <v>0.41007978666666672</v>
      </c>
      <c r="AA315" s="48">
        <v>0.35403957005550984</v>
      </c>
      <c r="AB315" s="42">
        <v>0.22260606384277343</v>
      </c>
      <c r="AC315" s="42">
        <v>0.16021197509765625</v>
      </c>
      <c r="AD315" s="49">
        <f t="shared" si="61"/>
        <v>0.24786893081665037</v>
      </c>
      <c r="AE315" s="49">
        <f t="shared" si="62"/>
        <v>0.17133012007356091</v>
      </c>
    </row>
    <row r="316" spans="1:31" x14ac:dyDescent="0.2">
      <c r="A316" s="42">
        <v>0.3051363292292808</v>
      </c>
      <c r="B316" s="42">
        <f t="shared" si="52"/>
        <v>0.19042459869384765</v>
      </c>
      <c r="C316" s="42">
        <v>0.22146119689941407</v>
      </c>
      <c r="D316" s="42">
        <v>0.15938800048828125</v>
      </c>
      <c r="E316" s="48">
        <v>0.33388505340576174</v>
      </c>
      <c r="F316" s="48">
        <v>0.2386777980041504</v>
      </c>
      <c r="G316" s="48">
        <v>0.26210324768066406</v>
      </c>
      <c r="H316" s="48">
        <v>0.33429234802246094</v>
      </c>
      <c r="I316" s="48">
        <v>0.3575071939086914</v>
      </c>
      <c r="J316" s="48">
        <v>0.19707430618286131</v>
      </c>
      <c r="K316" s="48">
        <v>0.24695096435546876</v>
      </c>
      <c r="L316" s="48">
        <v>0.21142094009399415</v>
      </c>
      <c r="M316" s="43">
        <f t="shared" si="63"/>
        <v>0.15527643599999996</v>
      </c>
      <c r="N316" s="43">
        <f t="shared" si="64"/>
        <v>0.26017262399999996</v>
      </c>
      <c r="O316" s="49">
        <v>0.22182347999999996</v>
      </c>
      <c r="P316" s="49">
        <v>0.30608543999999999</v>
      </c>
      <c r="Q316" s="50">
        <f t="shared" si="53"/>
        <v>0.26395446</v>
      </c>
      <c r="R316" s="48">
        <f t="shared" si="54"/>
        <v>0.30608543999999999</v>
      </c>
      <c r="S316" s="49">
        <v>0.22545749511718749</v>
      </c>
      <c r="T316" s="48">
        <f t="shared" si="55"/>
        <v>0.22146119689941407</v>
      </c>
      <c r="U316" s="48">
        <v>0</v>
      </c>
      <c r="V316" s="49">
        <f t="shared" si="56"/>
        <v>0.27547689599999997</v>
      </c>
      <c r="W316" s="49">
        <f t="shared" si="57"/>
        <v>0.24486835200000001</v>
      </c>
      <c r="X316" s="49">
        <f t="shared" si="58"/>
        <v>0.21425980799999997</v>
      </c>
      <c r="Y316" s="49">
        <f t="shared" si="59"/>
        <v>0.32138971199999994</v>
      </c>
      <c r="Z316" s="49">
        <f t="shared" si="60"/>
        <v>0.40811391999999996</v>
      </c>
      <c r="AA316" s="48">
        <v>0.35221875000000002</v>
      </c>
      <c r="AB316" s="42">
        <v>0.22146119689941407</v>
      </c>
      <c r="AC316" s="42">
        <v>0.15938800048828125</v>
      </c>
      <c r="AD316" s="49">
        <f t="shared" si="61"/>
        <v>0.24659413528442381</v>
      </c>
      <c r="AE316" s="49">
        <f t="shared" si="62"/>
        <v>0.17044896538069149</v>
      </c>
    </row>
    <row r="317" spans="1:31" x14ac:dyDescent="0.2">
      <c r="A317" s="42">
        <v>0.30356700917257695</v>
      </c>
      <c r="B317" s="42">
        <f t="shared" si="52"/>
        <v>0.18944524383544922</v>
      </c>
      <c r="C317" s="42">
        <v>0.22032221984863282</v>
      </c>
      <c r="D317" s="42">
        <v>0.15856826782226563</v>
      </c>
      <c r="E317" s="48">
        <v>0.33216786804199222</v>
      </c>
      <c r="F317" s="48">
        <v>0.23745027496337889</v>
      </c>
      <c r="G317" s="48">
        <v>0.2607552590942383</v>
      </c>
      <c r="H317" s="48">
        <v>0.33257309051513673</v>
      </c>
      <c r="I317" s="48">
        <v>0.3556685217285156</v>
      </c>
      <c r="J317" s="48">
        <v>0.19606074676513671</v>
      </c>
      <c r="K317" s="48">
        <v>0.24568088836669921</v>
      </c>
      <c r="L317" s="48">
        <v>0.21033359756469727</v>
      </c>
      <c r="M317" s="43">
        <f t="shared" si="63"/>
        <v>0.15450237599999997</v>
      </c>
      <c r="N317" s="43">
        <f t="shared" si="64"/>
        <v>0.25891938399999992</v>
      </c>
      <c r="O317" s="49">
        <v>0.22071767999999997</v>
      </c>
      <c r="P317" s="49">
        <v>0.30461103999999994</v>
      </c>
      <c r="Q317" s="50">
        <f t="shared" si="53"/>
        <v>0.26266435999999993</v>
      </c>
      <c r="R317" s="48">
        <f t="shared" si="54"/>
        <v>0.30461103999999994</v>
      </c>
      <c r="S317" s="49">
        <v>0.22429797363281254</v>
      </c>
      <c r="T317" s="48">
        <f t="shared" si="55"/>
        <v>0.22032221984863282</v>
      </c>
      <c r="U317" s="48">
        <v>0</v>
      </c>
      <c r="V317" s="49">
        <f t="shared" si="56"/>
        <v>0.27414993599999998</v>
      </c>
      <c r="W317" s="49">
        <f t="shared" si="57"/>
        <v>0.24368883199999997</v>
      </c>
      <c r="X317" s="49">
        <f t="shared" si="58"/>
        <v>0.21322772799999995</v>
      </c>
      <c r="Y317" s="49">
        <f t="shared" si="59"/>
        <v>0.31984159200000001</v>
      </c>
      <c r="Z317" s="49">
        <f t="shared" si="60"/>
        <v>0.40614805333333326</v>
      </c>
      <c r="AA317" s="48">
        <v>0.35040729562859785</v>
      </c>
      <c r="AB317" s="42">
        <v>0.22032221984863282</v>
      </c>
      <c r="AC317" s="42">
        <v>0.15856826782226563</v>
      </c>
      <c r="AD317" s="49">
        <f t="shared" si="61"/>
        <v>0.24532590866088871</v>
      </c>
      <c r="AE317" s="49">
        <f t="shared" si="62"/>
        <v>0.16957235120006439</v>
      </c>
    </row>
    <row r="318" spans="1:31" x14ac:dyDescent="0.2">
      <c r="A318" s="42">
        <v>0.30200576014909891</v>
      </c>
      <c r="B318" s="42">
        <f t="shared" si="52"/>
        <v>0.1884709243774414</v>
      </c>
      <c r="C318" s="42">
        <v>0.21918910217285156</v>
      </c>
      <c r="D318" s="42">
        <v>0.15775274658203126</v>
      </c>
      <c r="E318" s="48">
        <v>0.33045953369140624</v>
      </c>
      <c r="F318" s="48">
        <v>0.23622907196044921</v>
      </c>
      <c r="G318" s="48">
        <v>0.25941419738769533</v>
      </c>
      <c r="H318" s="48">
        <v>0.3308626544189453</v>
      </c>
      <c r="I318" s="48">
        <v>0.3538393222045898</v>
      </c>
      <c r="J318" s="48">
        <v>0.19505239730834961</v>
      </c>
      <c r="K318" s="48">
        <v>0.24441735443115237</v>
      </c>
      <c r="L318" s="48">
        <v>0.20925184982299805</v>
      </c>
      <c r="M318" s="43">
        <f t="shared" si="63"/>
        <v>0.15372831599999998</v>
      </c>
      <c r="N318" s="43">
        <f t="shared" si="64"/>
        <v>0.25766614399999993</v>
      </c>
      <c r="O318" s="49">
        <v>0.21961187999999998</v>
      </c>
      <c r="P318" s="49">
        <v>0.30313663999999996</v>
      </c>
      <c r="Q318" s="50">
        <f t="shared" si="53"/>
        <v>0.26137425999999997</v>
      </c>
      <c r="R318" s="48">
        <f t="shared" si="54"/>
        <v>0.30313663999999996</v>
      </c>
      <c r="S318" s="49">
        <v>0.22314440917968753</v>
      </c>
      <c r="T318" s="48">
        <f t="shared" si="55"/>
        <v>0.21918910217285156</v>
      </c>
      <c r="U318" s="48">
        <v>0</v>
      </c>
      <c r="V318" s="49">
        <f t="shared" si="56"/>
        <v>0.27282297599999999</v>
      </c>
      <c r="W318" s="49">
        <f t="shared" si="57"/>
        <v>0.24250931199999998</v>
      </c>
      <c r="X318" s="49">
        <f t="shared" si="58"/>
        <v>0.21219564799999996</v>
      </c>
      <c r="Y318" s="49">
        <f t="shared" si="59"/>
        <v>0.31829347199999997</v>
      </c>
      <c r="Z318" s="49">
        <f t="shared" si="60"/>
        <v>0.40418218666666661</v>
      </c>
      <c r="AA318" s="48">
        <v>0.3486051523309005</v>
      </c>
      <c r="AB318" s="42">
        <v>0.21918910217285156</v>
      </c>
      <c r="AC318" s="42">
        <v>0.15775274658203126</v>
      </c>
      <c r="AD318" s="49">
        <f t="shared" si="61"/>
        <v>0.24406419754028325</v>
      </c>
      <c r="AE318" s="49">
        <f t="shared" si="62"/>
        <v>0.16870024061694583</v>
      </c>
    </row>
    <row r="319" spans="1:31" x14ac:dyDescent="0.2">
      <c r="A319" s="42">
        <v>0.30045254064933397</v>
      </c>
      <c r="B319" s="42">
        <f t="shared" si="52"/>
        <v>0.18750161743164062</v>
      </c>
      <c r="C319" s="42">
        <v>0.21806181335449218</v>
      </c>
      <c r="D319" s="42">
        <v>0.15694142150878906</v>
      </c>
      <c r="E319" s="48">
        <v>0.32875996154785159</v>
      </c>
      <c r="F319" s="48">
        <v>0.23501414459228515</v>
      </c>
      <c r="G319" s="48">
        <v>0.25808003295898441</v>
      </c>
      <c r="H319" s="48">
        <v>0.32916101013183591</v>
      </c>
      <c r="I319" s="48">
        <v>0.35201953613281245</v>
      </c>
      <c r="J319" s="48">
        <v>0.19404924301147461</v>
      </c>
      <c r="K319" s="48">
        <v>0.24316031814575195</v>
      </c>
      <c r="L319" s="48">
        <v>0.20817566726684569</v>
      </c>
      <c r="M319" s="43">
        <f t="shared" si="63"/>
        <v>0.15295425599999998</v>
      </c>
      <c r="N319" s="43">
        <f t="shared" si="64"/>
        <v>0.256412904</v>
      </c>
      <c r="O319" s="49">
        <v>0.21850607999999999</v>
      </c>
      <c r="P319" s="49">
        <v>0.30166224000000003</v>
      </c>
      <c r="Q319" s="50">
        <f t="shared" si="53"/>
        <v>0.26008416000000001</v>
      </c>
      <c r="R319" s="48">
        <f t="shared" si="54"/>
        <v>0.30166224000000003</v>
      </c>
      <c r="S319" s="49">
        <v>0.22199677734375001</v>
      </c>
      <c r="T319" s="48">
        <f t="shared" si="55"/>
        <v>0.21806181335449218</v>
      </c>
      <c r="U319" s="48">
        <v>0</v>
      </c>
      <c r="V319" s="49">
        <f t="shared" si="56"/>
        <v>0.27149601600000001</v>
      </c>
      <c r="W319" s="49">
        <f t="shared" si="57"/>
        <v>0.24132979200000004</v>
      </c>
      <c r="X319" s="49">
        <f t="shared" si="58"/>
        <v>0.211163568</v>
      </c>
      <c r="Y319" s="49">
        <f t="shared" si="59"/>
        <v>0.31674535200000004</v>
      </c>
      <c r="Z319" s="49">
        <f t="shared" si="60"/>
        <v>0.40221632000000002</v>
      </c>
      <c r="AA319" s="48">
        <v>0.3468122654965049</v>
      </c>
      <c r="AB319" s="42">
        <v>0.21806181335449218</v>
      </c>
      <c r="AC319" s="42">
        <v>0.15694142150878906</v>
      </c>
      <c r="AD319" s="49">
        <f t="shared" si="61"/>
        <v>0.24280897521972658</v>
      </c>
      <c r="AE319" s="49">
        <f t="shared" si="62"/>
        <v>0.167832615173969</v>
      </c>
    </row>
    <row r="320" spans="1:31" x14ac:dyDescent="0.2">
      <c r="A320" s="42">
        <v>0.29890730937744958</v>
      </c>
      <c r="B320" s="42">
        <f t="shared" si="52"/>
        <v>0.18653730010986327</v>
      </c>
      <c r="C320" s="42">
        <v>0.21694032287597656</v>
      </c>
      <c r="D320" s="42">
        <v>0.15613427734374999</v>
      </c>
      <c r="E320" s="48">
        <v>0.3270691516113281</v>
      </c>
      <c r="F320" s="48">
        <v>0.23380546325683593</v>
      </c>
      <c r="G320" s="48">
        <v>0.25675273620605465</v>
      </c>
      <c r="H320" s="48">
        <v>0.32746812805175779</v>
      </c>
      <c r="I320" s="48">
        <v>0.35020910430908203</v>
      </c>
      <c r="J320" s="48">
        <v>0.19305123947143554</v>
      </c>
      <c r="K320" s="48">
        <v>0.24190973510742189</v>
      </c>
      <c r="L320" s="48">
        <v>0.20710502029418945</v>
      </c>
      <c r="M320" s="43">
        <f t="shared" si="63"/>
        <v>0.15218019599999996</v>
      </c>
      <c r="N320" s="43">
        <f t="shared" si="64"/>
        <v>0.25515966399999995</v>
      </c>
      <c r="O320" s="49">
        <v>0.21740027999999997</v>
      </c>
      <c r="P320" s="49">
        <v>0.30018783999999998</v>
      </c>
      <c r="Q320" s="50">
        <f t="shared" si="53"/>
        <v>0.25879405999999999</v>
      </c>
      <c r="R320" s="48">
        <f t="shared" si="54"/>
        <v>0.30018783999999998</v>
      </c>
      <c r="S320" s="49">
        <v>0.2208550537109375</v>
      </c>
      <c r="T320" s="48">
        <f t="shared" si="55"/>
        <v>0.21694032287597656</v>
      </c>
      <c r="U320" s="48">
        <v>0</v>
      </c>
      <c r="V320" s="49">
        <f t="shared" si="56"/>
        <v>0.27016905600000002</v>
      </c>
      <c r="W320" s="49">
        <f t="shared" si="57"/>
        <v>0.240150272</v>
      </c>
      <c r="X320" s="49">
        <f t="shared" si="58"/>
        <v>0.21013148799999998</v>
      </c>
      <c r="Y320" s="49">
        <f t="shared" si="59"/>
        <v>0.31519723199999999</v>
      </c>
      <c r="Z320" s="49">
        <f t="shared" si="60"/>
        <v>0.40025045333333337</v>
      </c>
      <c r="AA320" s="48">
        <v>0.34502860782020972</v>
      </c>
      <c r="AB320" s="42">
        <v>0.21694032287597656</v>
      </c>
      <c r="AC320" s="42">
        <v>0.15613427734374999</v>
      </c>
      <c r="AD320" s="49">
        <f t="shared" si="61"/>
        <v>0.2415602149963379</v>
      </c>
      <c r="AE320" s="49">
        <f t="shared" si="62"/>
        <v>0.16696945641376709</v>
      </c>
    </row>
    <row r="321" spans="1:31" x14ac:dyDescent="0.2">
      <c r="A321" s="42">
        <v>0.29737002524978018</v>
      </c>
      <c r="B321" s="42">
        <f t="shared" si="52"/>
        <v>0.18557794189453125</v>
      </c>
      <c r="C321" s="42">
        <v>0.21582460021972658</v>
      </c>
      <c r="D321" s="42">
        <v>0.15533128356933593</v>
      </c>
      <c r="E321" s="48">
        <v>0.32538704467773438</v>
      </c>
      <c r="F321" s="48">
        <v>0.23260299835205078</v>
      </c>
      <c r="G321" s="48">
        <v>0.25543224792480468</v>
      </c>
      <c r="H321" s="48">
        <v>0.32578394897460933</v>
      </c>
      <c r="I321" s="48">
        <v>0.34840796752929687</v>
      </c>
      <c r="J321" s="48">
        <v>0.19205837188720704</v>
      </c>
      <c r="K321" s="48">
        <v>0.24066559051513672</v>
      </c>
      <c r="L321" s="48">
        <v>0.20603987930297851</v>
      </c>
      <c r="M321" s="43">
        <f t="shared" si="63"/>
        <v>0.15156094799999997</v>
      </c>
      <c r="N321" s="43">
        <f t="shared" si="64"/>
        <v>0.25390642399999996</v>
      </c>
      <c r="O321" s="49">
        <v>0.21651563999999998</v>
      </c>
      <c r="P321" s="49">
        <v>0.29871344</v>
      </c>
      <c r="Q321" s="50">
        <f t="shared" si="53"/>
        <v>0.25761454</v>
      </c>
      <c r="R321" s="48">
        <f t="shared" si="54"/>
        <v>0.29871344</v>
      </c>
      <c r="S321" s="49">
        <v>0.21971918945312502</v>
      </c>
      <c r="T321" s="48">
        <f t="shared" si="55"/>
        <v>0.21582460021972658</v>
      </c>
      <c r="U321" s="48">
        <v>0</v>
      </c>
      <c r="V321" s="49">
        <f t="shared" si="56"/>
        <v>0.26884209600000003</v>
      </c>
      <c r="W321" s="49">
        <f t="shared" si="57"/>
        <v>0.23897075200000001</v>
      </c>
      <c r="X321" s="49">
        <f t="shared" si="58"/>
        <v>0.20909940799999999</v>
      </c>
      <c r="Y321" s="49">
        <f t="shared" si="59"/>
        <v>0.31364911200000006</v>
      </c>
      <c r="Z321" s="49">
        <f t="shared" si="60"/>
        <v>0.39828458666666666</v>
      </c>
      <c r="AA321" s="48">
        <v>0.34325412469161182</v>
      </c>
      <c r="AB321" s="42">
        <v>0.21582460021972658</v>
      </c>
      <c r="AC321" s="42">
        <v>0.15533128356933593</v>
      </c>
      <c r="AD321" s="49">
        <f t="shared" si="61"/>
        <v>0.24031786346435549</v>
      </c>
      <c r="AE321" s="49">
        <f t="shared" si="62"/>
        <v>0.16611072742160646</v>
      </c>
    </row>
    <row r="322" spans="1:31" x14ac:dyDescent="0.2">
      <c r="A322" s="42">
        <v>0.29584064739412863</v>
      </c>
      <c r="B322" s="42">
        <f t="shared" ref="B322:B385" si="65">+AVERAGE(C322,D322)</f>
        <v>0.18462351226806639</v>
      </c>
      <c r="C322" s="42">
        <v>0.21471461486816407</v>
      </c>
      <c r="D322" s="42">
        <v>0.15453240966796875</v>
      </c>
      <c r="E322" s="48">
        <v>0.32371358154296875</v>
      </c>
      <c r="F322" s="48">
        <v>0.23140672027587889</v>
      </c>
      <c r="G322" s="48">
        <v>0.25411856811523437</v>
      </c>
      <c r="H322" s="48">
        <v>0.32410844329833988</v>
      </c>
      <c r="I322" s="48">
        <v>0.34661609619140621</v>
      </c>
      <c r="J322" s="48">
        <v>0.19107061065673828</v>
      </c>
      <c r="K322" s="48">
        <v>0.23942783996582029</v>
      </c>
      <c r="L322" s="48">
        <v>0.20498021469116212</v>
      </c>
      <c r="M322" s="43">
        <f t="shared" si="63"/>
        <v>0.15078688800000001</v>
      </c>
      <c r="N322" s="43">
        <f t="shared" si="64"/>
        <v>0.25265318399999998</v>
      </c>
      <c r="O322" s="49">
        <v>0.21540984000000002</v>
      </c>
      <c r="P322" s="49">
        <v>0.29723903999999995</v>
      </c>
      <c r="Q322" s="50">
        <f t="shared" ref="Q322:Q385" si="66">+AVERAGE(O322:P322)</f>
        <v>0.25632443999999999</v>
      </c>
      <c r="R322" s="48">
        <f t="shared" ref="R322:R385" si="67">+P322</f>
        <v>0.29723903999999995</v>
      </c>
      <c r="S322" s="49">
        <v>0.21858916015625002</v>
      </c>
      <c r="T322" s="48">
        <f t="shared" ref="T322:T385" si="68">+C322</f>
        <v>0.21471461486816407</v>
      </c>
      <c r="U322" s="48">
        <v>0</v>
      </c>
      <c r="V322" s="49">
        <f t="shared" ref="V322:V385" si="69">+$P322*0.9</f>
        <v>0.26751513599999999</v>
      </c>
      <c r="W322" s="49">
        <f t="shared" ref="W322:W385" si="70">+$P322*0.8</f>
        <v>0.23779123199999996</v>
      </c>
      <c r="X322" s="49">
        <f t="shared" ref="X322:X385" si="71">+$P322*0.7</f>
        <v>0.20806732799999997</v>
      </c>
      <c r="Y322" s="49">
        <f t="shared" ref="Y322:Y385" si="72">+$P322*0.9*8750/7500</f>
        <v>0.31210099199999997</v>
      </c>
      <c r="Z322" s="49">
        <f t="shared" ref="Z322:Z385" si="73">+$P322*10000/7500</f>
        <v>0.3963187199999999</v>
      </c>
      <c r="AA322" s="48">
        <v>0.34148876150030838</v>
      </c>
      <c r="AB322" s="42">
        <v>0.21471461486816407</v>
      </c>
      <c r="AC322" s="42">
        <v>0.15453240966796875</v>
      </c>
      <c r="AD322" s="49">
        <f t="shared" ref="AD322:AD385" si="74">+S322*1.09375</f>
        <v>0.23908189392089846</v>
      </c>
      <c r="AE322" s="49">
        <f t="shared" ref="AE322:AE385" si="75">+S322*0.756013745704467</f>
        <v>0.16525640974012021</v>
      </c>
    </row>
    <row r="323" spans="1:31" x14ac:dyDescent="0.2">
      <c r="A323" s="42">
        <v>0.29431913514842745</v>
      </c>
      <c r="B323" s="42">
        <f t="shared" si="65"/>
        <v>0.18367398834228515</v>
      </c>
      <c r="C323" s="42">
        <v>0.21361033630371093</v>
      </c>
      <c r="D323" s="42">
        <v>0.15373764038085938</v>
      </c>
      <c r="E323" s="48">
        <v>0.32204873260498046</v>
      </c>
      <c r="F323" s="48">
        <v>0.23021659942626951</v>
      </c>
      <c r="G323" s="48">
        <v>0.25281163757324221</v>
      </c>
      <c r="H323" s="48">
        <v>0.32244155181884765</v>
      </c>
      <c r="I323" s="48">
        <v>0.3448334310913086</v>
      </c>
      <c r="J323" s="48">
        <v>0.19008792617797851</v>
      </c>
      <c r="K323" s="48">
        <v>0.23819645385742186</v>
      </c>
      <c r="L323" s="48">
        <v>0.20392599685668944</v>
      </c>
      <c r="M323" s="43">
        <f t="shared" ref="M323:M386" si="76">(+O323*0.7)</f>
        <v>0.15001282799999996</v>
      </c>
      <c r="N323" s="43">
        <f t="shared" ref="N323:N386" si="77">(+P323*0.85)</f>
        <v>0.25139994399999999</v>
      </c>
      <c r="O323" s="49">
        <v>0.21430403999999997</v>
      </c>
      <c r="P323" s="49">
        <v>0.29576463999999997</v>
      </c>
      <c r="Q323" s="50">
        <f t="shared" si="66"/>
        <v>0.25503433999999997</v>
      </c>
      <c r="R323" s="48">
        <f t="shared" si="67"/>
        <v>0.29576463999999997</v>
      </c>
      <c r="S323" s="49">
        <v>0.21746494140625</v>
      </c>
      <c r="T323" s="48">
        <f t="shared" si="68"/>
        <v>0.21361033630371093</v>
      </c>
      <c r="U323" s="48">
        <v>0</v>
      </c>
      <c r="V323" s="49">
        <f t="shared" si="69"/>
        <v>0.266188176</v>
      </c>
      <c r="W323" s="49">
        <f t="shared" si="70"/>
        <v>0.23661171199999997</v>
      </c>
      <c r="X323" s="49">
        <f t="shared" si="71"/>
        <v>0.20703524799999998</v>
      </c>
      <c r="Y323" s="49">
        <f t="shared" si="72"/>
        <v>0.31055287200000004</v>
      </c>
      <c r="Z323" s="49">
        <f t="shared" si="73"/>
        <v>0.39435285333333331</v>
      </c>
      <c r="AA323" s="48">
        <v>0.33973249094109786</v>
      </c>
      <c r="AB323" s="42">
        <v>0.21361033630371093</v>
      </c>
      <c r="AC323" s="42">
        <v>0.15373764038085938</v>
      </c>
      <c r="AD323" s="49">
        <f t="shared" si="74"/>
        <v>0.23785227966308595</v>
      </c>
      <c r="AE323" s="49">
        <f t="shared" si="75"/>
        <v>0.16440648491194151</v>
      </c>
    </row>
    <row r="324" spans="1:31" x14ac:dyDescent="0.2">
      <c r="A324" s="42">
        <v>0.29280544805969111</v>
      </c>
      <c r="B324" s="42">
        <f t="shared" si="65"/>
        <v>0.18272934722900391</v>
      </c>
      <c r="C324" s="42">
        <v>0.21251173400878906</v>
      </c>
      <c r="D324" s="42">
        <v>0.15294696044921874</v>
      </c>
      <c r="E324" s="48">
        <v>0.32039243865966793</v>
      </c>
      <c r="F324" s="48">
        <v>0.22903259140014648</v>
      </c>
      <c r="G324" s="48">
        <v>0.25151142669677734</v>
      </c>
      <c r="H324" s="48">
        <v>0.32078324493408206</v>
      </c>
      <c r="I324" s="48">
        <v>0.34305994262695311</v>
      </c>
      <c r="J324" s="48">
        <v>0.18911030364990233</v>
      </c>
      <c r="K324" s="48">
        <v>0.23697140258789062</v>
      </c>
      <c r="L324" s="48">
        <v>0.20287719619750974</v>
      </c>
      <c r="M324" s="43">
        <f t="shared" si="76"/>
        <v>0.14923876799999997</v>
      </c>
      <c r="N324" s="43">
        <f t="shared" si="77"/>
        <v>0.250146704</v>
      </c>
      <c r="O324" s="49">
        <v>0.21319823999999998</v>
      </c>
      <c r="P324" s="49">
        <v>0.29429023999999998</v>
      </c>
      <c r="Q324" s="50">
        <f t="shared" si="66"/>
        <v>0.25374423999999995</v>
      </c>
      <c r="R324" s="48">
        <f t="shared" si="67"/>
        <v>0.29429023999999998</v>
      </c>
      <c r="S324" s="49">
        <v>0.2163465087890625</v>
      </c>
      <c r="T324" s="48">
        <f t="shared" si="68"/>
        <v>0.21251173400878906</v>
      </c>
      <c r="U324" s="48">
        <v>0</v>
      </c>
      <c r="V324" s="49">
        <f t="shared" si="69"/>
        <v>0.26486121600000001</v>
      </c>
      <c r="W324" s="49">
        <f t="shared" si="70"/>
        <v>0.23543219199999998</v>
      </c>
      <c r="X324" s="49">
        <f t="shared" si="71"/>
        <v>0.20600316799999999</v>
      </c>
      <c r="Y324" s="49">
        <f t="shared" si="72"/>
        <v>0.30900475199999999</v>
      </c>
      <c r="Z324" s="49">
        <f t="shared" si="73"/>
        <v>0.39238698666666666</v>
      </c>
      <c r="AA324" s="48">
        <v>0.3379852310983758</v>
      </c>
      <c r="AB324" s="42">
        <v>0.21251173400878906</v>
      </c>
      <c r="AC324" s="42">
        <v>0.15294696044921874</v>
      </c>
      <c r="AD324" s="49">
        <f t="shared" si="74"/>
        <v>0.23662899398803711</v>
      </c>
      <c r="AE324" s="49">
        <f t="shared" si="75"/>
        <v>0.16356093447970355</v>
      </c>
    </row>
    <row r="325" spans="1:31" x14ac:dyDescent="0.2">
      <c r="A325" s="42">
        <v>0.29129954588308465</v>
      </c>
      <c r="B325" s="42">
        <f t="shared" si="65"/>
        <v>0.18178956604003904</v>
      </c>
      <c r="C325" s="42">
        <v>0.2114187774658203</v>
      </c>
      <c r="D325" s="42">
        <v>0.15216035461425781</v>
      </c>
      <c r="E325" s="48">
        <v>0.31874467010498048</v>
      </c>
      <c r="F325" s="48">
        <v>0.22785466659545897</v>
      </c>
      <c r="G325" s="48">
        <v>0.25021790588378906</v>
      </c>
      <c r="H325" s="48">
        <v>0.31913346343994142</v>
      </c>
      <c r="I325" s="48">
        <v>0.34129557159423829</v>
      </c>
      <c r="J325" s="48">
        <v>0.18813771347045899</v>
      </c>
      <c r="K325" s="48">
        <v>0.23575265655517577</v>
      </c>
      <c r="L325" s="48">
        <v>0.20183379791259765</v>
      </c>
      <c r="M325" s="43">
        <f t="shared" si="76"/>
        <v>0.148464708</v>
      </c>
      <c r="N325" s="43">
        <f t="shared" si="77"/>
        <v>0.24889346399999998</v>
      </c>
      <c r="O325" s="49">
        <v>0.21209244000000002</v>
      </c>
      <c r="P325" s="49">
        <v>0.29281583999999999</v>
      </c>
      <c r="Q325" s="50">
        <f t="shared" si="66"/>
        <v>0.25245413999999999</v>
      </c>
      <c r="R325" s="48">
        <f t="shared" si="67"/>
        <v>0.29281583999999999</v>
      </c>
      <c r="S325" s="49">
        <v>0.215233837890625</v>
      </c>
      <c r="T325" s="48">
        <f t="shared" si="68"/>
        <v>0.2114187774658203</v>
      </c>
      <c r="U325" s="48">
        <v>0</v>
      </c>
      <c r="V325" s="49">
        <f t="shared" si="69"/>
        <v>0.26353425600000002</v>
      </c>
      <c r="W325" s="49">
        <f t="shared" si="70"/>
        <v>0.234252672</v>
      </c>
      <c r="X325" s="49">
        <f t="shared" si="71"/>
        <v>0.204971088</v>
      </c>
      <c r="Y325" s="49">
        <f t="shared" si="72"/>
        <v>0.30745663200000006</v>
      </c>
      <c r="Z325" s="49">
        <f t="shared" si="73"/>
        <v>0.39042111999999995</v>
      </c>
      <c r="AA325" s="48">
        <v>0.33624698197214226</v>
      </c>
      <c r="AB325" s="42">
        <v>0.2114187774658203</v>
      </c>
      <c r="AC325" s="42">
        <v>0.15216035461425781</v>
      </c>
      <c r="AD325" s="49">
        <f t="shared" si="74"/>
        <v>0.23541201019287109</v>
      </c>
      <c r="AE325" s="49">
        <f t="shared" si="75"/>
        <v>0.16271973998603945</v>
      </c>
    </row>
    <row r="326" spans="1:31" x14ac:dyDescent="0.2">
      <c r="A326" s="42">
        <v>0.28980138858070131</v>
      </c>
      <c r="B326" s="42">
        <f t="shared" si="65"/>
        <v>0.18085462188720702</v>
      </c>
      <c r="C326" s="42">
        <v>0.21033145141601561</v>
      </c>
      <c r="D326" s="42">
        <v>0.15137779235839843</v>
      </c>
      <c r="E326" s="48">
        <v>0.31710536773681641</v>
      </c>
      <c r="F326" s="48">
        <v>0.22668281021118161</v>
      </c>
      <c r="G326" s="48">
        <v>0.24893104553222656</v>
      </c>
      <c r="H326" s="48">
        <v>0.31749214813232424</v>
      </c>
      <c r="I326" s="48">
        <v>0.33954028839111328</v>
      </c>
      <c r="J326" s="48">
        <v>0.18717012603759767</v>
      </c>
      <c r="K326" s="48">
        <v>0.23454017135620114</v>
      </c>
      <c r="L326" s="48">
        <v>0.20079575759887694</v>
      </c>
      <c r="M326" s="43">
        <f t="shared" si="76"/>
        <v>0.14784545999999998</v>
      </c>
      <c r="N326" s="43">
        <f t="shared" si="77"/>
        <v>0.24764022399999999</v>
      </c>
      <c r="O326" s="49">
        <v>0.2112078</v>
      </c>
      <c r="P326" s="49">
        <v>0.29134144000000001</v>
      </c>
      <c r="Q326" s="50">
        <f t="shared" si="66"/>
        <v>0.25127462</v>
      </c>
      <c r="R326" s="48">
        <f t="shared" si="67"/>
        <v>0.29134144000000001</v>
      </c>
      <c r="S326" s="49">
        <v>0.21412687988281254</v>
      </c>
      <c r="T326" s="48">
        <f t="shared" si="68"/>
        <v>0.21033145141601561</v>
      </c>
      <c r="U326" s="48">
        <v>0</v>
      </c>
      <c r="V326" s="49">
        <f t="shared" si="69"/>
        <v>0.26220729600000003</v>
      </c>
      <c r="W326" s="49">
        <f t="shared" si="70"/>
        <v>0.23307315200000001</v>
      </c>
      <c r="X326" s="49">
        <f t="shared" si="71"/>
        <v>0.203939008</v>
      </c>
      <c r="Y326" s="49">
        <f t="shared" si="72"/>
        <v>0.30590851200000002</v>
      </c>
      <c r="Z326" s="49">
        <f t="shared" si="73"/>
        <v>0.38845525333333336</v>
      </c>
      <c r="AA326" s="48">
        <v>0.33451766164679275</v>
      </c>
      <c r="AB326" s="42">
        <v>0.21033145141601561</v>
      </c>
      <c r="AC326" s="42">
        <v>0.15137779235839843</v>
      </c>
      <c r="AD326" s="49">
        <f t="shared" si="74"/>
        <v>0.23420127487182621</v>
      </c>
      <c r="AE326" s="49">
        <f t="shared" si="75"/>
        <v>0.16188286451621559</v>
      </c>
    </row>
    <row r="327" spans="1:31" x14ac:dyDescent="0.2">
      <c r="A327" s="42">
        <v>0.28831093632057309</v>
      </c>
      <c r="B327" s="42">
        <f t="shared" si="65"/>
        <v>0.17992448425292967</v>
      </c>
      <c r="C327" s="42">
        <v>0.2092497100830078</v>
      </c>
      <c r="D327" s="42">
        <v>0.15059925842285157</v>
      </c>
      <c r="E327" s="48">
        <v>0.31547450195312499</v>
      </c>
      <c r="F327" s="48">
        <v>0.22551697784423827</v>
      </c>
      <c r="G327" s="48">
        <v>0.24765078643798827</v>
      </c>
      <c r="H327" s="48">
        <v>0.31585926940917969</v>
      </c>
      <c r="I327" s="48">
        <v>0.33779403381347656</v>
      </c>
      <c r="J327" s="48">
        <v>0.18620751174926758</v>
      </c>
      <c r="K327" s="48">
        <v>0.23333393218994139</v>
      </c>
      <c r="L327" s="48">
        <v>0.19976306045532224</v>
      </c>
      <c r="M327" s="43">
        <f t="shared" si="76"/>
        <v>0.14707139999999999</v>
      </c>
      <c r="N327" s="43">
        <f t="shared" si="77"/>
        <v>0.24638698399999998</v>
      </c>
      <c r="O327" s="49">
        <v>0.21010200000000001</v>
      </c>
      <c r="P327" s="49">
        <v>0.28986703999999996</v>
      </c>
      <c r="Q327" s="50">
        <f t="shared" si="66"/>
        <v>0.24998451999999999</v>
      </c>
      <c r="R327" s="48">
        <f t="shared" si="67"/>
        <v>0.28986703999999996</v>
      </c>
      <c r="S327" s="49">
        <v>0.21302563476562503</v>
      </c>
      <c r="T327" s="48">
        <f t="shared" si="68"/>
        <v>0.2092497100830078</v>
      </c>
      <c r="U327" s="48">
        <v>0</v>
      </c>
      <c r="V327" s="49">
        <f t="shared" si="69"/>
        <v>0.26088033599999999</v>
      </c>
      <c r="W327" s="49">
        <f t="shared" si="70"/>
        <v>0.23189363199999999</v>
      </c>
      <c r="X327" s="49">
        <f t="shared" si="71"/>
        <v>0.20290692799999996</v>
      </c>
      <c r="Y327" s="49">
        <f t="shared" si="72"/>
        <v>0.30436039200000004</v>
      </c>
      <c r="Z327" s="49">
        <f t="shared" si="73"/>
        <v>0.3864893866666666</v>
      </c>
      <c r="AA327" s="48">
        <v>0.3327972428171258</v>
      </c>
      <c r="AB327" s="42">
        <v>0.2092497100830078</v>
      </c>
      <c r="AC327" s="42">
        <v>0.15059925842285157</v>
      </c>
      <c r="AD327" s="49">
        <f t="shared" si="74"/>
        <v>0.23299678802490237</v>
      </c>
      <c r="AE327" s="49">
        <f t="shared" si="75"/>
        <v>0.16105030807023191</v>
      </c>
    </row>
    <row r="328" spans="1:31" x14ac:dyDescent="0.2">
      <c r="A328" s="42">
        <v>0.2868281494755065</v>
      </c>
      <c r="B328" s="42">
        <f t="shared" si="65"/>
        <v>0.17899913024902345</v>
      </c>
      <c r="C328" s="42">
        <v>0.20817353820800782</v>
      </c>
      <c r="D328" s="42">
        <v>0.14982472229003907</v>
      </c>
      <c r="E328" s="48">
        <v>0.31385201354980469</v>
      </c>
      <c r="F328" s="48">
        <v>0.22435713989257813</v>
      </c>
      <c r="G328" s="48">
        <v>0.24637711380004884</v>
      </c>
      <c r="H328" s="48">
        <v>0.31423479766845702</v>
      </c>
      <c r="I328" s="48">
        <v>0.33605674865722657</v>
      </c>
      <c r="J328" s="48">
        <v>0.18524984100341796</v>
      </c>
      <c r="K328" s="48">
        <v>0.23213389465332032</v>
      </c>
      <c r="L328" s="48">
        <v>0.19873567687988283</v>
      </c>
      <c r="M328" s="43">
        <f t="shared" si="76"/>
        <v>0.14629733999999997</v>
      </c>
      <c r="N328" s="43">
        <f t="shared" si="77"/>
        <v>0.24513374399999999</v>
      </c>
      <c r="O328" s="49">
        <v>0.20899619999999997</v>
      </c>
      <c r="P328" s="49">
        <v>0.28839263999999998</v>
      </c>
      <c r="Q328" s="50">
        <f t="shared" si="66"/>
        <v>0.24869441999999997</v>
      </c>
      <c r="R328" s="48">
        <f t="shared" si="67"/>
        <v>0.28839263999999998</v>
      </c>
      <c r="S328" s="49">
        <v>0.21193002929687502</v>
      </c>
      <c r="T328" s="48">
        <f t="shared" si="68"/>
        <v>0.20817353820800782</v>
      </c>
      <c r="U328" s="48">
        <v>0</v>
      </c>
      <c r="V328" s="49">
        <f t="shared" si="69"/>
        <v>0.259553376</v>
      </c>
      <c r="W328" s="49">
        <f t="shared" si="70"/>
        <v>0.230714112</v>
      </c>
      <c r="X328" s="49">
        <f t="shared" si="71"/>
        <v>0.20187484799999997</v>
      </c>
      <c r="Y328" s="49">
        <f t="shared" si="72"/>
        <v>0.30281227199999999</v>
      </c>
      <c r="Z328" s="49">
        <f t="shared" si="73"/>
        <v>0.38452351999999995</v>
      </c>
      <c r="AA328" s="48">
        <v>0.33108567087273849</v>
      </c>
      <c r="AB328" s="42">
        <v>0.20817353820800782</v>
      </c>
      <c r="AC328" s="42">
        <v>0.14982472229003907</v>
      </c>
      <c r="AD328" s="49">
        <f t="shared" si="74"/>
        <v>0.23179846954345704</v>
      </c>
      <c r="AE328" s="49">
        <f t="shared" si="75"/>
        <v>0.16022201527598792</v>
      </c>
    </row>
    <row r="329" spans="1:31" x14ac:dyDescent="0.2">
      <c r="A329" s="42">
        <v>0.28535298862220954</v>
      </c>
      <c r="B329" s="42">
        <f t="shared" si="65"/>
        <v>0.17807853698730469</v>
      </c>
      <c r="C329" s="42">
        <v>0.2071029052734375</v>
      </c>
      <c r="D329" s="42">
        <v>0.14905416870117189</v>
      </c>
      <c r="E329" s="48">
        <v>0.31223787292480465</v>
      </c>
      <c r="F329" s="48">
        <v>0.22320326675415039</v>
      </c>
      <c r="G329" s="48">
        <v>0.24510999801635741</v>
      </c>
      <c r="H329" s="48">
        <v>0.31261867370605467</v>
      </c>
      <c r="I329" s="48">
        <v>0.33432840332031249</v>
      </c>
      <c r="J329" s="48">
        <v>0.18429709899902344</v>
      </c>
      <c r="K329" s="48">
        <v>0.2309400291442871</v>
      </c>
      <c r="L329" s="48">
        <v>0.19771357727050781</v>
      </c>
      <c r="M329" s="43">
        <f t="shared" si="76"/>
        <v>0.14552328</v>
      </c>
      <c r="N329" s="43">
        <f t="shared" si="77"/>
        <v>0.243880504</v>
      </c>
      <c r="O329" s="49">
        <v>0.20789040000000003</v>
      </c>
      <c r="P329" s="49">
        <v>0.28691823999999999</v>
      </c>
      <c r="Q329" s="50">
        <f t="shared" si="66"/>
        <v>0.24740432000000001</v>
      </c>
      <c r="R329" s="48">
        <f t="shared" si="67"/>
        <v>0.28691823999999999</v>
      </c>
      <c r="S329" s="49">
        <v>0.21084006347656251</v>
      </c>
      <c r="T329" s="48">
        <f t="shared" si="68"/>
        <v>0.2071029052734375</v>
      </c>
      <c r="U329" s="48">
        <v>0</v>
      </c>
      <c r="V329" s="49">
        <f t="shared" si="69"/>
        <v>0.25822641600000001</v>
      </c>
      <c r="W329" s="49">
        <f t="shared" si="70"/>
        <v>0.22953459200000001</v>
      </c>
      <c r="X329" s="49">
        <f t="shared" si="71"/>
        <v>0.20084276799999998</v>
      </c>
      <c r="Y329" s="49">
        <f t="shared" si="72"/>
        <v>0.30126415200000006</v>
      </c>
      <c r="Z329" s="49">
        <f t="shared" si="73"/>
        <v>0.3825576533333333</v>
      </c>
      <c r="AA329" s="48">
        <v>0.32938289120322778</v>
      </c>
      <c r="AB329" s="42">
        <v>0.2071029052734375</v>
      </c>
      <c r="AC329" s="42">
        <v>0.14905416870117189</v>
      </c>
      <c r="AD329" s="49">
        <f t="shared" si="74"/>
        <v>0.23060631942749024</v>
      </c>
      <c r="AE329" s="49">
        <f t="shared" si="75"/>
        <v>0.1593979861334836</v>
      </c>
    </row>
    <row r="330" spans="1:31" x14ac:dyDescent="0.2">
      <c r="A330" s="42">
        <v>0.28388541454012739</v>
      </c>
      <c r="B330" s="42">
        <f t="shared" si="65"/>
        <v>0.1771626739501953</v>
      </c>
      <c r="C330" s="42">
        <v>0.20603776550292968</v>
      </c>
      <c r="D330" s="42">
        <v>0.14828758239746093</v>
      </c>
      <c r="E330" s="48">
        <v>0.31063202087402342</v>
      </c>
      <c r="F330" s="48">
        <v>0.22205532882690429</v>
      </c>
      <c r="G330" s="48">
        <v>0.2438493946838379</v>
      </c>
      <c r="H330" s="48">
        <v>0.31101086791992189</v>
      </c>
      <c r="I330" s="48">
        <v>0.33260893859863283</v>
      </c>
      <c r="J330" s="48">
        <v>0.18334925613403319</v>
      </c>
      <c r="K330" s="48">
        <v>0.229752306060791</v>
      </c>
      <c r="L330" s="48">
        <v>0.19669673202514648</v>
      </c>
      <c r="M330" s="43">
        <f t="shared" si="76"/>
        <v>0.14490403199999999</v>
      </c>
      <c r="N330" s="43">
        <f t="shared" si="77"/>
        <v>0.24262726399999995</v>
      </c>
      <c r="O330" s="49">
        <v>0.20700575999999998</v>
      </c>
      <c r="P330" s="49">
        <v>0.28544383999999995</v>
      </c>
      <c r="Q330" s="50">
        <f t="shared" si="66"/>
        <v>0.24622479999999997</v>
      </c>
      <c r="R330" s="48">
        <f t="shared" si="67"/>
        <v>0.28544383999999995</v>
      </c>
      <c r="S330" s="49">
        <v>0.209755712890625</v>
      </c>
      <c r="T330" s="48">
        <f t="shared" si="68"/>
        <v>0.20603776550292968</v>
      </c>
      <c r="U330" s="48">
        <v>0</v>
      </c>
      <c r="V330" s="49">
        <f t="shared" si="69"/>
        <v>0.25689945599999997</v>
      </c>
      <c r="W330" s="49">
        <f t="shared" si="70"/>
        <v>0.22835507199999996</v>
      </c>
      <c r="X330" s="49">
        <f t="shared" si="71"/>
        <v>0.19981068799999996</v>
      </c>
      <c r="Y330" s="49">
        <f t="shared" si="72"/>
        <v>0.29971603199999997</v>
      </c>
      <c r="Z330" s="49">
        <f t="shared" si="73"/>
        <v>0.3805917866666666</v>
      </c>
      <c r="AA330" s="48">
        <v>0.32768887650339229</v>
      </c>
      <c r="AB330" s="42">
        <v>0.20603776550292968</v>
      </c>
      <c r="AC330" s="42">
        <v>0.14828758239746093</v>
      </c>
      <c r="AD330" s="49">
        <f t="shared" si="74"/>
        <v>0.22942031097412111</v>
      </c>
      <c r="AE330" s="49">
        <f t="shared" si="75"/>
        <v>0.15857820218535215</v>
      </c>
    </row>
    <row r="331" spans="1:31" x14ac:dyDescent="0.2">
      <c r="A331" s="42">
        <v>0.28242538821039487</v>
      </c>
      <c r="B331" s="42">
        <f t="shared" si="65"/>
        <v>0.17625151824951171</v>
      </c>
      <c r="C331" s="42">
        <v>0.20497810363769531</v>
      </c>
      <c r="D331" s="42">
        <v>0.14752493286132812</v>
      </c>
      <c r="E331" s="48">
        <v>0.30903442779541018</v>
      </c>
      <c r="F331" s="48">
        <v>0.22091329650878908</v>
      </c>
      <c r="G331" s="48">
        <v>0.24259527420043947</v>
      </c>
      <c r="H331" s="48">
        <v>0.30941132110595704</v>
      </c>
      <c r="I331" s="48">
        <v>0.33089832489013671</v>
      </c>
      <c r="J331" s="48">
        <v>0.18240628280639648</v>
      </c>
      <c r="K331" s="48">
        <v>0.22857068099975586</v>
      </c>
      <c r="L331" s="48">
        <v>0.19568511154174803</v>
      </c>
      <c r="M331" s="43">
        <f t="shared" si="76"/>
        <v>0.144129972</v>
      </c>
      <c r="N331" s="43">
        <f t="shared" si="77"/>
        <v>0.24137402400000002</v>
      </c>
      <c r="O331" s="49">
        <v>0.20589995999999999</v>
      </c>
      <c r="P331" s="49">
        <v>0.28396944000000002</v>
      </c>
      <c r="Q331" s="50">
        <f t="shared" si="66"/>
        <v>0.24493470000000001</v>
      </c>
      <c r="R331" s="48">
        <f t="shared" si="67"/>
        <v>0.28396944000000002</v>
      </c>
      <c r="S331" s="49">
        <v>0.20867692871093749</v>
      </c>
      <c r="T331" s="48">
        <f t="shared" si="68"/>
        <v>0.20497810363769531</v>
      </c>
      <c r="U331" s="48">
        <v>0</v>
      </c>
      <c r="V331" s="49">
        <f t="shared" si="69"/>
        <v>0.25557249600000004</v>
      </c>
      <c r="W331" s="49">
        <f t="shared" si="70"/>
        <v>0.22717555200000003</v>
      </c>
      <c r="X331" s="49">
        <f t="shared" si="71"/>
        <v>0.198778608</v>
      </c>
      <c r="Y331" s="49">
        <f t="shared" si="72"/>
        <v>0.29816791200000009</v>
      </c>
      <c r="Z331" s="49">
        <f t="shared" si="73"/>
        <v>0.37862592000000006</v>
      </c>
      <c r="AA331" s="48">
        <v>0.32600357216282894</v>
      </c>
      <c r="AB331" s="42">
        <v>0.20497810363769531</v>
      </c>
      <c r="AC331" s="42">
        <v>0.14752493286132812</v>
      </c>
      <c r="AD331" s="49">
        <f t="shared" si="74"/>
        <v>0.22824039077758787</v>
      </c>
      <c r="AE331" s="49">
        <f t="shared" si="75"/>
        <v>0.15776262651685988</v>
      </c>
    </row>
    <row r="332" spans="1:31" x14ac:dyDescent="0.2">
      <c r="A332" s="42">
        <v>0.28097287081478861</v>
      </c>
      <c r="B332" s="42">
        <f t="shared" si="65"/>
        <v>0.17534505462646482</v>
      </c>
      <c r="C332" s="42">
        <v>0.20392390441894531</v>
      </c>
      <c r="D332" s="42">
        <v>0.14676620483398437</v>
      </c>
      <c r="E332" s="48">
        <v>0.30744506408691408</v>
      </c>
      <c r="F332" s="48">
        <v>0.21977714019775391</v>
      </c>
      <c r="G332" s="48">
        <v>0.24134760696411131</v>
      </c>
      <c r="H332" s="48">
        <v>0.30782000366210932</v>
      </c>
      <c r="I332" s="48">
        <v>0.32919650299072267</v>
      </c>
      <c r="J332" s="48">
        <v>0.18146816421508791</v>
      </c>
      <c r="K332" s="48">
        <v>0.22739513916015625</v>
      </c>
      <c r="L332" s="48">
        <v>0.19467870101928711</v>
      </c>
      <c r="M332" s="43">
        <f t="shared" si="76"/>
        <v>0.14335591199999995</v>
      </c>
      <c r="N332" s="43">
        <f t="shared" si="77"/>
        <v>0.24012078399999998</v>
      </c>
      <c r="O332" s="49">
        <v>0.20479415999999995</v>
      </c>
      <c r="P332" s="49">
        <v>0.28249503999999998</v>
      </c>
      <c r="Q332" s="50">
        <f t="shared" si="66"/>
        <v>0.24364459999999996</v>
      </c>
      <c r="R332" s="48">
        <f t="shared" si="67"/>
        <v>0.28249503999999998</v>
      </c>
      <c r="S332" s="49">
        <v>0.20760371093750002</v>
      </c>
      <c r="T332" s="48">
        <f t="shared" si="68"/>
        <v>0.20392390441894531</v>
      </c>
      <c r="U332" s="48">
        <v>0</v>
      </c>
      <c r="V332" s="49">
        <f t="shared" si="69"/>
        <v>0.25424553599999999</v>
      </c>
      <c r="W332" s="49">
        <f t="shared" si="70"/>
        <v>0.22599603199999999</v>
      </c>
      <c r="X332" s="49">
        <f t="shared" si="71"/>
        <v>0.19774652799999998</v>
      </c>
      <c r="Y332" s="49">
        <f t="shared" si="72"/>
        <v>0.29661979199999999</v>
      </c>
      <c r="Z332" s="49">
        <f t="shared" si="73"/>
        <v>0.3766600533333333</v>
      </c>
      <c r="AA332" s="48">
        <v>0.32432692357113485</v>
      </c>
      <c r="AB332" s="42">
        <v>0.20392390441894531</v>
      </c>
      <c r="AC332" s="42">
        <v>0.14676620483398437</v>
      </c>
      <c r="AD332" s="49">
        <f t="shared" si="74"/>
        <v>0.22706655883789065</v>
      </c>
      <c r="AE332" s="49">
        <f t="shared" si="75"/>
        <v>0.15695125912800681</v>
      </c>
    </row>
    <row r="333" spans="1:31" x14ac:dyDescent="0.2">
      <c r="A333" s="42">
        <v>0.27952782373479568</v>
      </c>
      <c r="B333" s="42">
        <f t="shared" si="65"/>
        <v>0.17444325256347656</v>
      </c>
      <c r="C333" s="42">
        <v>0.2028751220703125</v>
      </c>
      <c r="D333" s="42">
        <v>0.14601138305664063</v>
      </c>
      <c r="E333" s="48">
        <v>0.30586387054443354</v>
      </c>
      <c r="F333" s="48">
        <v>0.21864683029174803</v>
      </c>
      <c r="G333" s="48">
        <v>0.24010634857177734</v>
      </c>
      <c r="H333" s="48">
        <v>0.30623688598632809</v>
      </c>
      <c r="I333" s="48">
        <v>0.32750344329833986</v>
      </c>
      <c r="J333" s="48">
        <v>0.18053487075805663</v>
      </c>
      <c r="K333" s="48">
        <v>0.22622563613891603</v>
      </c>
      <c r="L333" s="48">
        <v>0.19367747085571288</v>
      </c>
      <c r="M333" s="43">
        <f t="shared" si="76"/>
        <v>0.14273666399999999</v>
      </c>
      <c r="N333" s="43">
        <f t="shared" si="77"/>
        <v>0.23911819199999992</v>
      </c>
      <c r="O333" s="49">
        <v>0.20390952000000001</v>
      </c>
      <c r="P333" s="49">
        <v>0.28131551999999993</v>
      </c>
      <c r="Q333" s="50">
        <f t="shared" si="66"/>
        <v>0.24261251999999997</v>
      </c>
      <c r="R333" s="48">
        <f t="shared" si="67"/>
        <v>0.28131551999999993</v>
      </c>
      <c r="S333" s="49">
        <v>0.20653601074218753</v>
      </c>
      <c r="T333" s="48">
        <f t="shared" si="68"/>
        <v>0.2028751220703125</v>
      </c>
      <c r="U333" s="48">
        <v>0</v>
      </c>
      <c r="V333" s="49">
        <f t="shared" si="69"/>
        <v>0.25318396799999993</v>
      </c>
      <c r="W333" s="49">
        <f t="shared" si="70"/>
        <v>0.22505241599999995</v>
      </c>
      <c r="X333" s="49">
        <f t="shared" si="71"/>
        <v>0.19692086399999995</v>
      </c>
      <c r="Y333" s="49">
        <f t="shared" si="72"/>
        <v>0.2953812959999999</v>
      </c>
      <c r="Z333" s="49">
        <f t="shared" si="73"/>
        <v>0.37508735999999993</v>
      </c>
      <c r="AA333" s="48">
        <v>0.32265890342310855</v>
      </c>
      <c r="AB333" s="42">
        <v>0.2028751220703125</v>
      </c>
      <c r="AC333" s="42">
        <v>0.14601138305664063</v>
      </c>
      <c r="AD333" s="49">
        <f t="shared" si="74"/>
        <v>0.2258987617492676</v>
      </c>
      <c r="AE333" s="49">
        <f t="shared" si="75"/>
        <v>0.15614406310405923</v>
      </c>
    </row>
    <row r="334" spans="1:31" x14ac:dyDescent="0.2">
      <c r="A334" s="42">
        <v>0.27809020855044947</v>
      </c>
      <c r="B334" s="42">
        <f t="shared" si="65"/>
        <v>0.17354608154296874</v>
      </c>
      <c r="C334" s="42">
        <v>0.20183172607421876</v>
      </c>
      <c r="D334" s="42">
        <v>0.14526043701171876</v>
      </c>
      <c r="E334" s="48">
        <v>0.30429081756591797</v>
      </c>
      <c r="F334" s="48">
        <v>0.21752232238769531</v>
      </c>
      <c r="G334" s="48">
        <v>0.23887148422241211</v>
      </c>
      <c r="H334" s="48">
        <v>0.30466190887451172</v>
      </c>
      <c r="I334" s="48">
        <v>0.3258190866088867</v>
      </c>
      <c r="J334" s="48">
        <v>0.17960637283325195</v>
      </c>
      <c r="K334" s="48">
        <v>0.22506215713500977</v>
      </c>
      <c r="L334" s="48">
        <v>0.19268139144897461</v>
      </c>
      <c r="M334" s="43">
        <f t="shared" si="76"/>
        <v>0.14196260399999996</v>
      </c>
      <c r="N334" s="43">
        <f t="shared" si="77"/>
        <v>0.23786495199999994</v>
      </c>
      <c r="O334" s="49">
        <v>0.20280371999999997</v>
      </c>
      <c r="P334" s="49">
        <v>0.27984111999999994</v>
      </c>
      <c r="Q334" s="50">
        <f t="shared" si="66"/>
        <v>0.24132241999999995</v>
      </c>
      <c r="R334" s="48">
        <f t="shared" si="67"/>
        <v>0.27984111999999994</v>
      </c>
      <c r="S334" s="49">
        <v>0.20547380371093751</v>
      </c>
      <c r="T334" s="48">
        <f t="shared" si="68"/>
        <v>0.20183172607421876</v>
      </c>
      <c r="U334" s="48">
        <v>0</v>
      </c>
      <c r="V334" s="49">
        <f t="shared" si="69"/>
        <v>0.25185700799999994</v>
      </c>
      <c r="W334" s="49">
        <f t="shared" si="70"/>
        <v>0.22387289599999996</v>
      </c>
      <c r="X334" s="49">
        <f t="shared" si="71"/>
        <v>0.19588878399999995</v>
      </c>
      <c r="Y334" s="49">
        <f t="shared" si="72"/>
        <v>0.29383317599999992</v>
      </c>
      <c r="Z334" s="49">
        <f t="shared" si="73"/>
        <v>0.37312149333333328</v>
      </c>
      <c r="AA334" s="48">
        <v>0.32099945710834704</v>
      </c>
      <c r="AB334" s="42">
        <v>0.20183172607421876</v>
      </c>
      <c r="AC334" s="42">
        <v>0.14526043701171876</v>
      </c>
      <c r="AD334" s="49">
        <f t="shared" si="74"/>
        <v>0.22473697280883789</v>
      </c>
      <c r="AE334" s="49">
        <f t="shared" si="75"/>
        <v>0.15534101998765029</v>
      </c>
    </row>
    <row r="335" spans="1:31" x14ac:dyDescent="0.2">
      <c r="A335" s="42">
        <v>0.27665998703951483</v>
      </c>
      <c r="B335" s="42">
        <f t="shared" si="65"/>
        <v>0.17265353393554689</v>
      </c>
      <c r="C335" s="42">
        <v>0.20079370117187501</v>
      </c>
      <c r="D335" s="42">
        <v>0.14451336669921874</v>
      </c>
      <c r="E335" s="48">
        <v>0.30272584594726559</v>
      </c>
      <c r="F335" s="48">
        <v>0.21640360168457032</v>
      </c>
      <c r="G335" s="48">
        <v>0.23764296951293945</v>
      </c>
      <c r="H335" s="48">
        <v>0.30309504272460935</v>
      </c>
      <c r="I335" s="48">
        <v>0.3241434033203125</v>
      </c>
      <c r="J335" s="48">
        <v>0.17868265563964844</v>
      </c>
      <c r="K335" s="48">
        <v>0.22390465774536134</v>
      </c>
      <c r="L335" s="48">
        <v>0.19169043319702148</v>
      </c>
      <c r="M335" s="43">
        <f t="shared" si="76"/>
        <v>0.141343356</v>
      </c>
      <c r="N335" s="43">
        <f t="shared" si="77"/>
        <v>0.236611712</v>
      </c>
      <c r="O335" s="49">
        <v>0.20191908000000003</v>
      </c>
      <c r="P335" s="49">
        <v>0.27836672000000001</v>
      </c>
      <c r="Q335" s="50">
        <f t="shared" si="66"/>
        <v>0.24014290000000002</v>
      </c>
      <c r="R335" s="48">
        <f t="shared" si="67"/>
        <v>0.27836672000000001</v>
      </c>
      <c r="S335" s="49">
        <v>0.20441705322265627</v>
      </c>
      <c r="T335" s="48">
        <f t="shared" si="68"/>
        <v>0.20079370117187501</v>
      </c>
      <c r="U335" s="48">
        <v>0</v>
      </c>
      <c r="V335" s="49">
        <f t="shared" si="69"/>
        <v>0.25053004800000001</v>
      </c>
      <c r="W335" s="49">
        <f t="shared" si="70"/>
        <v>0.22269337600000003</v>
      </c>
      <c r="X335" s="49">
        <f t="shared" si="71"/>
        <v>0.19485670399999999</v>
      </c>
      <c r="Y335" s="49">
        <f t="shared" si="72"/>
        <v>0.29228505600000004</v>
      </c>
      <c r="Z335" s="49">
        <f t="shared" si="73"/>
        <v>0.37115562666666668</v>
      </c>
      <c r="AA335" s="48">
        <v>0.31934855732164885</v>
      </c>
      <c r="AB335" s="42">
        <v>0.20079370117187501</v>
      </c>
      <c r="AC335" s="42">
        <v>0.14451336669921874</v>
      </c>
      <c r="AD335" s="49">
        <f t="shared" si="74"/>
        <v>0.22358115196228029</v>
      </c>
      <c r="AE335" s="49">
        <f t="shared" si="75"/>
        <v>0.15454210209272976</v>
      </c>
    </row>
    <row r="336" spans="1:31" x14ac:dyDescent="0.2">
      <c r="A336" s="42">
        <v>0.275237121176091</v>
      </c>
      <c r="B336" s="42">
        <f t="shared" si="65"/>
        <v>0.17176557159423828</v>
      </c>
      <c r="C336" s="42">
        <v>0.19976101684570313</v>
      </c>
      <c r="D336" s="42">
        <v>0.14377012634277345</v>
      </c>
      <c r="E336" s="48">
        <v>0.30116892608642576</v>
      </c>
      <c r="F336" s="48">
        <v>0.21529063858032224</v>
      </c>
      <c r="G336" s="48">
        <v>0.23642077484130861</v>
      </c>
      <c r="H336" s="48">
        <v>0.30153622833251953</v>
      </c>
      <c r="I336" s="48">
        <v>0.32247633422851563</v>
      </c>
      <c r="J336" s="48">
        <v>0.17776368957519528</v>
      </c>
      <c r="K336" s="48">
        <v>0.22275310836791992</v>
      </c>
      <c r="L336" s="48">
        <v>0.19070456649780271</v>
      </c>
      <c r="M336" s="43">
        <f t="shared" si="76"/>
        <v>0.14056929599999998</v>
      </c>
      <c r="N336" s="43">
        <f t="shared" si="77"/>
        <v>0.23560912000000001</v>
      </c>
      <c r="O336" s="49">
        <v>0.20081327999999998</v>
      </c>
      <c r="P336" s="49">
        <v>0.27718720000000002</v>
      </c>
      <c r="Q336" s="50">
        <f t="shared" si="66"/>
        <v>0.23900024</v>
      </c>
      <c r="R336" s="48">
        <f t="shared" si="67"/>
        <v>0.27718720000000002</v>
      </c>
      <c r="S336" s="49">
        <v>0.20336573486328127</v>
      </c>
      <c r="T336" s="48">
        <f t="shared" si="68"/>
        <v>0.19976101684570313</v>
      </c>
      <c r="U336" s="48">
        <v>0</v>
      </c>
      <c r="V336" s="49">
        <f t="shared" si="69"/>
        <v>0.24946848000000002</v>
      </c>
      <c r="W336" s="49">
        <f t="shared" si="70"/>
        <v>0.22174976000000002</v>
      </c>
      <c r="X336" s="49">
        <f t="shared" si="71"/>
        <v>0.19403104000000002</v>
      </c>
      <c r="Y336" s="49">
        <f t="shared" si="72"/>
        <v>0.29104656000000001</v>
      </c>
      <c r="Z336" s="49">
        <f t="shared" si="73"/>
        <v>0.36958293333333336</v>
      </c>
      <c r="AA336" s="48">
        <v>0.317706149452611</v>
      </c>
      <c r="AB336" s="42">
        <v>0.19976101684570313</v>
      </c>
      <c r="AC336" s="42">
        <v>0.14377012634277345</v>
      </c>
      <c r="AD336" s="49">
        <f t="shared" si="74"/>
        <v>0.22243127250671388</v>
      </c>
      <c r="AE336" s="49">
        <f t="shared" si="75"/>
        <v>0.15374729096193079</v>
      </c>
    </row>
    <row r="337" spans="1:31" x14ac:dyDescent="0.2">
      <c r="A337" s="42">
        <v>0.27382157313008793</v>
      </c>
      <c r="B337" s="42">
        <f t="shared" si="65"/>
        <v>0.1708821792602539</v>
      </c>
      <c r="C337" s="42">
        <v>0.19873364257812501</v>
      </c>
      <c r="D337" s="42">
        <v>0.14303071594238281</v>
      </c>
      <c r="E337" s="48">
        <v>0.29961999877929685</v>
      </c>
      <c r="F337" s="48">
        <v>0.214183388671875</v>
      </c>
      <c r="G337" s="48">
        <v>0.23520485580444336</v>
      </c>
      <c r="H337" s="48">
        <v>0.29998543609619144</v>
      </c>
      <c r="I337" s="48">
        <v>0.32081782012939453</v>
      </c>
      <c r="J337" s="48">
        <v>0.17684944503784181</v>
      </c>
      <c r="K337" s="48">
        <v>0.22160747940063477</v>
      </c>
      <c r="L337" s="48">
        <v>0.18972377655029296</v>
      </c>
      <c r="M337" s="43">
        <f t="shared" si="76"/>
        <v>0.13995004799999997</v>
      </c>
      <c r="N337" s="43">
        <f t="shared" si="77"/>
        <v>0.23435587999999993</v>
      </c>
      <c r="O337" s="49">
        <v>0.19992863999999996</v>
      </c>
      <c r="P337" s="49">
        <v>0.27571279999999992</v>
      </c>
      <c r="Q337" s="50">
        <f t="shared" si="66"/>
        <v>0.23782071999999993</v>
      </c>
      <c r="R337" s="48">
        <f t="shared" si="67"/>
        <v>0.27571279999999992</v>
      </c>
      <c r="S337" s="49">
        <v>0.20231982421875003</v>
      </c>
      <c r="T337" s="48">
        <f t="shared" si="68"/>
        <v>0.19873364257812501</v>
      </c>
      <c r="U337" s="48">
        <v>0</v>
      </c>
      <c r="V337" s="49">
        <f t="shared" si="69"/>
        <v>0.24814151999999995</v>
      </c>
      <c r="W337" s="49">
        <f t="shared" si="70"/>
        <v>0.22057023999999995</v>
      </c>
      <c r="X337" s="49">
        <f t="shared" si="71"/>
        <v>0.19299895999999994</v>
      </c>
      <c r="Y337" s="49">
        <f t="shared" si="72"/>
        <v>0.28949843999999991</v>
      </c>
      <c r="Z337" s="49">
        <f t="shared" si="73"/>
        <v>0.36761706666666655</v>
      </c>
      <c r="AA337" s="48">
        <v>0.31607217889083061</v>
      </c>
      <c r="AB337" s="42">
        <v>0.19873364257812501</v>
      </c>
      <c r="AC337" s="42">
        <v>0.14303071594238281</v>
      </c>
      <c r="AD337" s="49">
        <f t="shared" si="74"/>
        <v>0.22128730773925784</v>
      </c>
      <c r="AE337" s="49">
        <f t="shared" si="75"/>
        <v>0.15295656813788655</v>
      </c>
    </row>
    <row r="338" spans="1:31" x14ac:dyDescent="0.2">
      <c r="A338" s="42">
        <v>0.2724133052658872</v>
      </c>
      <c r="B338" s="42">
        <f t="shared" si="65"/>
        <v>0.17000332641601562</v>
      </c>
      <c r="C338" s="42">
        <v>0.1977115478515625</v>
      </c>
      <c r="D338" s="42">
        <v>0.14229510498046874</v>
      </c>
      <c r="E338" s="48">
        <v>0.29807906402587886</v>
      </c>
      <c r="F338" s="48">
        <v>0.21308183715820314</v>
      </c>
      <c r="G338" s="48">
        <v>0.23399519760131834</v>
      </c>
      <c r="H338" s="48">
        <v>0.29844260681152346</v>
      </c>
      <c r="I338" s="48">
        <v>0.3191678610229492</v>
      </c>
      <c r="J338" s="48">
        <v>0.1759399072265625</v>
      </c>
      <c r="K338" s="48">
        <v>0.22046775604248045</v>
      </c>
      <c r="L338" s="48">
        <v>0.18874801895141602</v>
      </c>
      <c r="M338" s="43">
        <f t="shared" si="76"/>
        <v>0.13917598799999997</v>
      </c>
      <c r="N338" s="43">
        <f t="shared" si="77"/>
        <v>0.23310264</v>
      </c>
      <c r="O338" s="49">
        <v>0.19882283999999997</v>
      </c>
      <c r="P338" s="49">
        <v>0.27423839999999999</v>
      </c>
      <c r="Q338" s="50">
        <f t="shared" si="66"/>
        <v>0.23653061999999997</v>
      </c>
      <c r="R338" s="48">
        <f t="shared" si="67"/>
        <v>0.27423839999999999</v>
      </c>
      <c r="S338" s="49">
        <v>0.20127928466796874</v>
      </c>
      <c r="T338" s="48">
        <f t="shared" si="68"/>
        <v>0.1977115478515625</v>
      </c>
      <c r="U338" s="48">
        <v>0</v>
      </c>
      <c r="V338" s="49">
        <f t="shared" si="69"/>
        <v>0.24681455999999999</v>
      </c>
      <c r="W338" s="49">
        <f t="shared" si="70"/>
        <v>0.21939072000000001</v>
      </c>
      <c r="X338" s="49">
        <f t="shared" si="71"/>
        <v>0.19196687999999998</v>
      </c>
      <c r="Y338" s="49">
        <f t="shared" si="72"/>
        <v>0.28795031999999998</v>
      </c>
      <c r="Z338" s="49">
        <f t="shared" si="73"/>
        <v>0.36565120000000001</v>
      </c>
      <c r="AA338" s="48">
        <v>0.3144466183311061</v>
      </c>
      <c r="AB338" s="42">
        <v>0.1977115478515625</v>
      </c>
      <c r="AC338" s="42">
        <v>0.14229510498046874</v>
      </c>
      <c r="AD338" s="49">
        <f t="shared" si="74"/>
        <v>0.22014921760559081</v>
      </c>
      <c r="AE338" s="49">
        <f t="shared" si="75"/>
        <v>0.15216990593454674</v>
      </c>
    </row>
    <row r="339" spans="1:31" x14ac:dyDescent="0.2">
      <c r="A339" s="42">
        <v>0.27101228014129447</v>
      </c>
      <c r="B339" s="42">
        <f t="shared" si="65"/>
        <v>0.16912899780273438</v>
      </c>
      <c r="C339" s="42">
        <v>0.19669471740722655</v>
      </c>
      <c r="D339" s="42">
        <v>0.14156327819824219</v>
      </c>
      <c r="E339" s="48">
        <v>0.29654603302001953</v>
      </c>
      <c r="F339" s="48">
        <v>0.21198595443725585</v>
      </c>
      <c r="G339" s="48">
        <v>0.23279175582885742</v>
      </c>
      <c r="H339" s="48">
        <v>0.29690771087646484</v>
      </c>
      <c r="I339" s="48">
        <v>0.31752636810302731</v>
      </c>
      <c r="J339" s="48">
        <v>0.17503504653930663</v>
      </c>
      <c r="K339" s="48">
        <v>0.21933389389038085</v>
      </c>
      <c r="L339" s="48">
        <v>0.18777727890014648</v>
      </c>
      <c r="M339" s="43">
        <f t="shared" si="76"/>
        <v>0.13840192799999998</v>
      </c>
      <c r="N339" s="43">
        <f t="shared" si="77"/>
        <v>0.23210004799999995</v>
      </c>
      <c r="O339" s="49">
        <v>0.19771703999999998</v>
      </c>
      <c r="P339" s="49">
        <v>0.27305887999999995</v>
      </c>
      <c r="Q339" s="50">
        <f t="shared" si="66"/>
        <v>0.23538795999999995</v>
      </c>
      <c r="R339" s="48">
        <f t="shared" si="67"/>
        <v>0.27305887999999995</v>
      </c>
      <c r="S339" s="49">
        <v>0.20024410400390624</v>
      </c>
      <c r="T339" s="48">
        <f t="shared" si="68"/>
        <v>0.19669471740722655</v>
      </c>
      <c r="U339" s="48">
        <v>0</v>
      </c>
      <c r="V339" s="49">
        <f t="shared" si="69"/>
        <v>0.24575299199999995</v>
      </c>
      <c r="W339" s="49">
        <f t="shared" si="70"/>
        <v>0.21844710399999998</v>
      </c>
      <c r="X339" s="49">
        <f t="shared" si="71"/>
        <v>0.19114121599999995</v>
      </c>
      <c r="Y339" s="49">
        <f t="shared" si="72"/>
        <v>0.28671182399999989</v>
      </c>
      <c r="Z339" s="49">
        <f t="shared" si="73"/>
        <v>0.36407850666666658</v>
      </c>
      <c r="AA339" s="48">
        <v>0.31282941316303453</v>
      </c>
      <c r="AB339" s="42">
        <v>0.19669471740722655</v>
      </c>
      <c r="AC339" s="42">
        <v>0.14156327819824219</v>
      </c>
      <c r="AD339" s="49">
        <f t="shared" si="74"/>
        <v>0.21901698875427245</v>
      </c>
      <c r="AE339" s="49">
        <f t="shared" si="75"/>
        <v>0.15138729512322802</v>
      </c>
    </row>
    <row r="340" spans="1:31" x14ac:dyDescent="0.2">
      <c r="A340" s="42">
        <v>0.26961846050695748</v>
      </c>
      <c r="B340" s="42">
        <f t="shared" si="65"/>
        <v>0.16825917053222655</v>
      </c>
      <c r="C340" s="42">
        <v>0.19568312072753907</v>
      </c>
      <c r="D340" s="42">
        <v>0.14083522033691406</v>
      </c>
      <c r="E340" s="48">
        <v>0.29502090576171874</v>
      </c>
      <c r="F340" s="48">
        <v>0.21089571090698242</v>
      </c>
      <c r="G340" s="48">
        <v>0.23159450088500974</v>
      </c>
      <c r="H340" s="48">
        <v>0.29538071868896487</v>
      </c>
      <c r="I340" s="48">
        <v>0.31589331176757812</v>
      </c>
      <c r="J340" s="48">
        <v>0.17413483337402344</v>
      </c>
      <c r="K340" s="48">
        <v>0.21820586334228514</v>
      </c>
      <c r="L340" s="48">
        <v>0.18681154159545899</v>
      </c>
      <c r="M340" s="43">
        <f t="shared" si="76"/>
        <v>0.13778267999999999</v>
      </c>
      <c r="N340" s="43">
        <f t="shared" si="77"/>
        <v>0.23084680800000001</v>
      </c>
      <c r="O340" s="49">
        <v>0.19683239999999999</v>
      </c>
      <c r="P340" s="49">
        <v>0.27158448000000002</v>
      </c>
      <c r="Q340" s="50">
        <f t="shared" si="66"/>
        <v>0.23420844000000002</v>
      </c>
      <c r="R340" s="48">
        <f t="shared" si="67"/>
        <v>0.27158448000000002</v>
      </c>
      <c r="S340" s="49">
        <v>0.19921424560546874</v>
      </c>
      <c r="T340" s="48">
        <f t="shared" si="68"/>
        <v>0.19568312072753907</v>
      </c>
      <c r="U340" s="48">
        <v>0</v>
      </c>
      <c r="V340" s="49">
        <f t="shared" si="69"/>
        <v>0.24442603200000002</v>
      </c>
      <c r="W340" s="49">
        <f t="shared" si="70"/>
        <v>0.21726758400000001</v>
      </c>
      <c r="X340" s="49">
        <f t="shared" si="71"/>
        <v>0.19010913600000001</v>
      </c>
      <c r="Y340" s="49">
        <f t="shared" si="72"/>
        <v>0.28516370400000002</v>
      </c>
      <c r="Z340" s="49">
        <f t="shared" si="73"/>
        <v>0.36211264000000004</v>
      </c>
      <c r="AA340" s="48">
        <v>0.31122053608141448</v>
      </c>
      <c r="AB340" s="42">
        <v>0.19568312072753907</v>
      </c>
      <c r="AC340" s="42">
        <v>0.14083522033691406</v>
      </c>
      <c r="AD340" s="49">
        <f t="shared" si="74"/>
        <v>0.21789058113098145</v>
      </c>
      <c r="AE340" s="49">
        <f t="shared" si="75"/>
        <v>0.15060870801788007</v>
      </c>
    </row>
    <row r="341" spans="1:31" x14ac:dyDescent="0.2">
      <c r="A341" s="42">
        <v>0.2682318093049107</v>
      </c>
      <c r="B341" s="42">
        <f t="shared" si="65"/>
        <v>0.16739381408691406</v>
      </c>
      <c r="C341" s="42">
        <v>0.19467672729492189</v>
      </c>
      <c r="D341" s="42">
        <v>0.14011090087890626</v>
      </c>
      <c r="E341" s="48">
        <v>0.293503623046875</v>
      </c>
      <c r="F341" s="48">
        <v>0.20981107696533202</v>
      </c>
      <c r="G341" s="48">
        <v>0.23040340316772459</v>
      </c>
      <c r="H341" s="48">
        <v>0.29386157104492183</v>
      </c>
      <c r="I341" s="48">
        <v>0.31426866241455081</v>
      </c>
      <c r="J341" s="48">
        <v>0.1732392529296875</v>
      </c>
      <c r="K341" s="48">
        <v>0.21708363479614257</v>
      </c>
      <c r="L341" s="48">
        <v>0.18585076263427733</v>
      </c>
      <c r="M341" s="43">
        <f t="shared" si="76"/>
        <v>0.13716343199999997</v>
      </c>
      <c r="N341" s="43">
        <f t="shared" si="77"/>
        <v>0.22959356799999997</v>
      </c>
      <c r="O341" s="49">
        <v>0.19594775999999997</v>
      </c>
      <c r="P341" s="49">
        <v>0.27011007999999997</v>
      </c>
      <c r="Q341" s="50">
        <f t="shared" si="66"/>
        <v>0.23302891999999997</v>
      </c>
      <c r="R341" s="48">
        <f t="shared" si="67"/>
        <v>0.27011007999999997</v>
      </c>
      <c r="S341" s="49">
        <v>0.19818968505859377</v>
      </c>
      <c r="T341" s="48">
        <f t="shared" si="68"/>
        <v>0.19467672729492189</v>
      </c>
      <c r="U341" s="48">
        <v>0</v>
      </c>
      <c r="V341" s="49">
        <f t="shared" si="69"/>
        <v>0.24309907199999997</v>
      </c>
      <c r="W341" s="49">
        <f t="shared" si="70"/>
        <v>0.216088064</v>
      </c>
      <c r="X341" s="49">
        <f t="shared" si="71"/>
        <v>0.18907705599999997</v>
      </c>
      <c r="Y341" s="49">
        <f t="shared" si="72"/>
        <v>0.28361558399999992</v>
      </c>
      <c r="Z341" s="49">
        <f t="shared" si="73"/>
        <v>0.36014677333333328</v>
      </c>
      <c r="AA341" s="48">
        <v>0.30961993247584291</v>
      </c>
      <c r="AB341" s="42">
        <v>0.19467672729492189</v>
      </c>
      <c r="AC341" s="42">
        <v>0.14011090087890626</v>
      </c>
      <c r="AD341" s="49">
        <f t="shared" si="74"/>
        <v>0.21676996803283693</v>
      </c>
      <c r="AE341" s="49">
        <f t="shared" si="75"/>
        <v>0.14983412616113612</v>
      </c>
    </row>
    <row r="342" spans="1:31" x14ac:dyDescent="0.2">
      <c r="A342" s="42">
        <v>0.26685228966776048</v>
      </c>
      <c r="B342" s="42">
        <f t="shared" si="65"/>
        <v>0.16653290557861328</v>
      </c>
      <c r="C342" s="42">
        <v>0.19367550659179689</v>
      </c>
      <c r="D342" s="42">
        <v>0.1393903045654297</v>
      </c>
      <c r="E342" s="48">
        <v>0.29199412567138672</v>
      </c>
      <c r="F342" s="48">
        <v>0.2087320230102539</v>
      </c>
      <c r="G342" s="48">
        <v>0.22921843307495116</v>
      </c>
      <c r="H342" s="48">
        <v>0.29235023834228518</v>
      </c>
      <c r="I342" s="48">
        <v>0.31265236083984371</v>
      </c>
      <c r="J342" s="48">
        <v>0.17234827560424804</v>
      </c>
      <c r="K342" s="48">
        <v>0.21596716384887693</v>
      </c>
      <c r="L342" s="48">
        <v>0.18489492721557615</v>
      </c>
      <c r="M342" s="43">
        <f t="shared" si="76"/>
        <v>0.13638937200000001</v>
      </c>
      <c r="N342" s="43">
        <f t="shared" si="77"/>
        <v>0.22859097599999997</v>
      </c>
      <c r="O342" s="49">
        <v>0.19484196000000001</v>
      </c>
      <c r="P342" s="49">
        <v>0.26893055999999999</v>
      </c>
      <c r="Q342" s="50">
        <f t="shared" si="66"/>
        <v>0.23188626000000001</v>
      </c>
      <c r="R342" s="48">
        <f t="shared" si="67"/>
        <v>0.26893055999999999</v>
      </c>
      <c r="S342" s="49">
        <v>0.19717039794921876</v>
      </c>
      <c r="T342" s="48">
        <f t="shared" si="68"/>
        <v>0.19367550659179689</v>
      </c>
      <c r="U342" s="48">
        <v>0</v>
      </c>
      <c r="V342" s="49">
        <f t="shared" si="69"/>
        <v>0.24203750399999999</v>
      </c>
      <c r="W342" s="49">
        <f t="shared" si="70"/>
        <v>0.21514444799999999</v>
      </c>
      <c r="X342" s="49">
        <f t="shared" si="71"/>
        <v>0.18825139199999999</v>
      </c>
      <c r="Y342" s="49">
        <f t="shared" si="72"/>
        <v>0.282377088</v>
      </c>
      <c r="Z342" s="49">
        <f t="shared" si="73"/>
        <v>0.35857407999999996</v>
      </c>
      <c r="AA342" s="48">
        <v>0.30802754773591695</v>
      </c>
      <c r="AB342" s="42">
        <v>0.19367550659179689</v>
      </c>
      <c r="AC342" s="42">
        <v>0.1393903045654297</v>
      </c>
      <c r="AD342" s="49">
        <f t="shared" si="74"/>
        <v>0.21565512275695803</v>
      </c>
      <c r="AE342" s="49">
        <f t="shared" si="75"/>
        <v>0.14906353109562923</v>
      </c>
    </row>
    <row r="343" spans="1:31" x14ac:dyDescent="0.2">
      <c r="A343" s="42">
        <v>0.26547986491775372</v>
      </c>
      <c r="B343" s="42">
        <f t="shared" si="65"/>
        <v>0.16567642211914063</v>
      </c>
      <c r="C343" s="42">
        <v>0.19267942810058594</v>
      </c>
      <c r="D343" s="42">
        <v>0.13867341613769532</v>
      </c>
      <c r="E343" s="48">
        <v>0.29049238403320315</v>
      </c>
      <c r="F343" s="48">
        <v>0.20765850463867186</v>
      </c>
      <c r="G343" s="48">
        <v>0.22803956100463868</v>
      </c>
      <c r="H343" s="48">
        <v>0.2908466909790039</v>
      </c>
      <c r="I343" s="48">
        <v>0.31104437744140623</v>
      </c>
      <c r="J343" s="48">
        <v>0.17146188659667966</v>
      </c>
      <c r="K343" s="48">
        <v>0.21485643569946289</v>
      </c>
      <c r="L343" s="48">
        <v>0.18394400573730468</v>
      </c>
      <c r="M343" s="43">
        <f t="shared" si="76"/>
        <v>0.13577012399999999</v>
      </c>
      <c r="N343" s="43">
        <f t="shared" si="77"/>
        <v>0.22733773599999998</v>
      </c>
      <c r="O343" s="49">
        <v>0.19395731999999999</v>
      </c>
      <c r="P343" s="49">
        <v>0.26745616</v>
      </c>
      <c r="Q343" s="50">
        <f t="shared" si="66"/>
        <v>0.23070673999999999</v>
      </c>
      <c r="R343" s="48">
        <f t="shared" si="67"/>
        <v>0.26745616</v>
      </c>
      <c r="S343" s="49">
        <v>0.19615634765625004</v>
      </c>
      <c r="T343" s="48">
        <f t="shared" si="68"/>
        <v>0.19267942810058594</v>
      </c>
      <c r="U343" s="48">
        <v>0</v>
      </c>
      <c r="V343" s="49">
        <f t="shared" si="69"/>
        <v>0.240710544</v>
      </c>
      <c r="W343" s="49">
        <f t="shared" si="70"/>
        <v>0.213964928</v>
      </c>
      <c r="X343" s="49">
        <f t="shared" si="71"/>
        <v>0.187219312</v>
      </c>
      <c r="Y343" s="49">
        <f t="shared" si="72"/>
        <v>0.28082896800000001</v>
      </c>
      <c r="Z343" s="49">
        <f t="shared" si="73"/>
        <v>0.35660821333333331</v>
      </c>
      <c r="AA343" s="48">
        <v>0.30644335455643501</v>
      </c>
      <c r="AB343" s="42">
        <v>0.19267942810058594</v>
      </c>
      <c r="AC343" s="42">
        <v>0.13867341613769532</v>
      </c>
      <c r="AD343" s="49">
        <f t="shared" si="74"/>
        <v>0.21454600524902348</v>
      </c>
      <c r="AE343" s="49">
        <f t="shared" si="75"/>
        <v>0.14829689513530925</v>
      </c>
    </row>
    <row r="344" spans="1:31" x14ac:dyDescent="0.2">
      <c r="A344" s="42">
        <v>0.2641144985659048</v>
      </c>
      <c r="B344" s="42">
        <f t="shared" si="65"/>
        <v>0.16482434844970703</v>
      </c>
      <c r="C344" s="42">
        <v>0.19168847656249999</v>
      </c>
      <c r="D344" s="42">
        <v>0.13796022033691407</v>
      </c>
      <c r="E344" s="48">
        <v>0.28899836853027339</v>
      </c>
      <c r="F344" s="48">
        <v>0.20659050704956056</v>
      </c>
      <c r="G344" s="48">
        <v>0.2268667573547363</v>
      </c>
      <c r="H344" s="48">
        <v>0.28935086975097657</v>
      </c>
      <c r="I344" s="48">
        <v>0.30944468261718749</v>
      </c>
      <c r="J344" s="48">
        <v>0.17058005630493162</v>
      </c>
      <c r="K344" s="48">
        <v>0.2137514207458496</v>
      </c>
      <c r="L344" s="48">
        <v>0.18299798339843748</v>
      </c>
      <c r="M344" s="43">
        <f t="shared" si="76"/>
        <v>0.134996064</v>
      </c>
      <c r="N344" s="43">
        <f t="shared" si="77"/>
        <v>0.2263351439999999</v>
      </c>
      <c r="O344" s="49">
        <v>0.19285152000000003</v>
      </c>
      <c r="P344" s="49">
        <v>0.2662766399999999</v>
      </c>
      <c r="Q344" s="50">
        <f t="shared" si="66"/>
        <v>0.22956407999999995</v>
      </c>
      <c r="R344" s="48">
        <f t="shared" si="67"/>
        <v>0.2662766399999999</v>
      </c>
      <c r="S344" s="49">
        <v>0.19514750976562503</v>
      </c>
      <c r="T344" s="48">
        <f t="shared" si="68"/>
        <v>0.19168847656249999</v>
      </c>
      <c r="U344" s="48">
        <v>0</v>
      </c>
      <c r="V344" s="49">
        <f t="shared" si="69"/>
        <v>0.2396489759999999</v>
      </c>
      <c r="W344" s="49">
        <f t="shared" si="70"/>
        <v>0.21302131199999993</v>
      </c>
      <c r="X344" s="49">
        <f t="shared" si="71"/>
        <v>0.18639364799999991</v>
      </c>
      <c r="Y344" s="49">
        <f t="shared" si="72"/>
        <v>0.27959047199999987</v>
      </c>
      <c r="Z344" s="49">
        <f t="shared" si="73"/>
        <v>0.35503551999999988</v>
      </c>
      <c r="AA344" s="48">
        <v>0.30486732563219576</v>
      </c>
      <c r="AB344" s="42">
        <v>0.19168847656249999</v>
      </c>
      <c r="AC344" s="42">
        <v>0.13796022033691407</v>
      </c>
      <c r="AD344" s="49">
        <f t="shared" si="74"/>
        <v>0.21344258880615238</v>
      </c>
      <c r="AE344" s="49">
        <f t="shared" si="75"/>
        <v>0.14753419982280924</v>
      </c>
    </row>
    <row r="345" spans="1:31" x14ac:dyDescent="0.2">
      <c r="A345" s="42">
        <v>0.26275615431071492</v>
      </c>
      <c r="B345" s="42">
        <f t="shared" si="65"/>
        <v>0.16397665405273437</v>
      </c>
      <c r="C345" s="42">
        <v>0.19070262145996095</v>
      </c>
      <c r="D345" s="42">
        <v>0.13725068664550782</v>
      </c>
      <c r="E345" s="48">
        <v>0.28751204956054688</v>
      </c>
      <c r="F345" s="48">
        <v>0.20552801544189453</v>
      </c>
      <c r="G345" s="48">
        <v>0.22569997772216796</v>
      </c>
      <c r="H345" s="48">
        <v>0.28786274505615234</v>
      </c>
      <c r="I345" s="48">
        <v>0.30785321716308595</v>
      </c>
      <c r="J345" s="48">
        <v>0.16970275512695313</v>
      </c>
      <c r="K345" s="48">
        <v>0.21265208938598631</v>
      </c>
      <c r="L345" s="48">
        <v>0.18205681579589844</v>
      </c>
      <c r="M345" s="43">
        <f t="shared" si="76"/>
        <v>0.13437681599999995</v>
      </c>
      <c r="N345" s="43">
        <f t="shared" si="77"/>
        <v>0.225081904</v>
      </c>
      <c r="O345" s="49">
        <v>0.19196687999999995</v>
      </c>
      <c r="P345" s="49">
        <v>0.26480224000000002</v>
      </c>
      <c r="Q345" s="50">
        <f t="shared" si="66"/>
        <v>0.22838455999999999</v>
      </c>
      <c r="R345" s="48">
        <f t="shared" si="67"/>
        <v>0.26480224000000002</v>
      </c>
      <c r="S345" s="49">
        <v>0.19414385986328125</v>
      </c>
      <c r="T345" s="48">
        <f t="shared" si="68"/>
        <v>0.19070262145996095</v>
      </c>
      <c r="U345" s="48">
        <v>0</v>
      </c>
      <c r="V345" s="49">
        <f t="shared" si="69"/>
        <v>0.23832201600000003</v>
      </c>
      <c r="W345" s="49">
        <f t="shared" si="70"/>
        <v>0.21184179200000003</v>
      </c>
      <c r="X345" s="49">
        <f t="shared" si="71"/>
        <v>0.185361568</v>
      </c>
      <c r="Y345" s="49">
        <f t="shared" si="72"/>
        <v>0.27804235200000005</v>
      </c>
      <c r="Z345" s="49">
        <f t="shared" si="73"/>
        <v>0.35306965333333334</v>
      </c>
      <c r="AA345" s="48">
        <v>0.30329937904759458</v>
      </c>
      <c r="AB345" s="42">
        <v>0.19070262145996095</v>
      </c>
      <c r="AC345" s="42">
        <v>0.13725068664550782</v>
      </c>
      <c r="AD345" s="49">
        <f t="shared" si="74"/>
        <v>0.21234484672546386</v>
      </c>
      <c r="AE345" s="49">
        <f t="shared" si="75"/>
        <v>0.14677542670076238</v>
      </c>
    </row>
    <row r="346" spans="1:31" x14ac:dyDescent="0.2">
      <c r="A346" s="42">
        <v>0.26140479603747374</v>
      </c>
      <c r="B346" s="42">
        <f t="shared" si="65"/>
        <v>0.16313331604003906</v>
      </c>
      <c r="C346" s="42">
        <v>0.18972183227539063</v>
      </c>
      <c r="D346" s="42">
        <v>0.13654479980468751</v>
      </c>
      <c r="E346" s="48">
        <v>0.2860333679199219</v>
      </c>
      <c r="F346" s="48">
        <v>0.20447098541259764</v>
      </c>
      <c r="G346" s="48">
        <v>0.2245391925048828</v>
      </c>
      <c r="H346" s="48">
        <v>0.28638225769042969</v>
      </c>
      <c r="I346" s="48">
        <v>0.30626992187499996</v>
      </c>
      <c r="J346" s="48">
        <v>0.16882996826171873</v>
      </c>
      <c r="K346" s="48">
        <v>0.21155841201782224</v>
      </c>
      <c r="L346" s="48">
        <v>0.1811204881286621</v>
      </c>
      <c r="M346" s="43">
        <f t="shared" si="76"/>
        <v>0.13375756799999999</v>
      </c>
      <c r="N346" s="43">
        <f t="shared" si="77"/>
        <v>0.22407931199999997</v>
      </c>
      <c r="O346" s="49">
        <v>0.19108224000000001</v>
      </c>
      <c r="P346" s="49">
        <v>0.26362271999999998</v>
      </c>
      <c r="Q346" s="50">
        <f t="shared" si="66"/>
        <v>0.22735248</v>
      </c>
      <c r="R346" s="48">
        <f t="shared" si="67"/>
        <v>0.26362271999999998</v>
      </c>
      <c r="S346" s="49">
        <v>0.19314537353515626</v>
      </c>
      <c r="T346" s="48">
        <f t="shared" si="68"/>
        <v>0.18972183227539063</v>
      </c>
      <c r="U346" s="48">
        <v>0</v>
      </c>
      <c r="V346" s="49">
        <f t="shared" si="69"/>
        <v>0.23726044799999998</v>
      </c>
      <c r="W346" s="49">
        <f t="shared" si="70"/>
        <v>0.21089817599999999</v>
      </c>
      <c r="X346" s="49">
        <f t="shared" si="71"/>
        <v>0.18453590399999997</v>
      </c>
      <c r="Y346" s="49">
        <f t="shared" si="72"/>
        <v>0.27680385599999996</v>
      </c>
      <c r="Z346" s="49">
        <f t="shared" si="73"/>
        <v>0.35149695999999997</v>
      </c>
      <c r="AA346" s="48">
        <v>0.30173951480263156</v>
      </c>
      <c r="AB346" s="42">
        <v>0.18972183227539063</v>
      </c>
      <c r="AC346" s="42">
        <v>0.13654479980468751</v>
      </c>
      <c r="AD346" s="49">
        <f t="shared" si="74"/>
        <v>0.21125275230407717</v>
      </c>
      <c r="AE346" s="49">
        <f t="shared" si="75"/>
        <v>0.14602055731180191</v>
      </c>
    </row>
    <row r="347" spans="1:31" x14ac:dyDescent="0.2">
      <c r="A347" s="42">
        <v>0.26006038781715324</v>
      </c>
      <c r="B347" s="42">
        <f t="shared" si="65"/>
        <v>0.16229431915283205</v>
      </c>
      <c r="C347" s="42">
        <v>0.18874609375000001</v>
      </c>
      <c r="D347" s="42">
        <v>0.13584254455566405</v>
      </c>
      <c r="E347" s="48">
        <v>0.28456229400634764</v>
      </c>
      <c r="F347" s="48">
        <v>0.20341938735961915</v>
      </c>
      <c r="G347" s="48">
        <v>0.22338438690185547</v>
      </c>
      <c r="H347" s="48">
        <v>0.28490937805175781</v>
      </c>
      <c r="I347" s="48">
        <v>0.3046947671508789</v>
      </c>
      <c r="J347" s="48">
        <v>0.16796168090820313</v>
      </c>
      <c r="K347" s="48">
        <v>0.21047035903930664</v>
      </c>
      <c r="L347" s="48">
        <v>0.18018898559570312</v>
      </c>
      <c r="M347" s="43">
        <f t="shared" si="76"/>
        <v>0.13298350799999997</v>
      </c>
      <c r="N347" s="43">
        <f t="shared" si="77"/>
        <v>0.22282607200000004</v>
      </c>
      <c r="O347" s="49">
        <v>0.18997643999999997</v>
      </c>
      <c r="P347" s="49">
        <v>0.26214832000000005</v>
      </c>
      <c r="Q347" s="50">
        <f t="shared" si="66"/>
        <v>0.22606238000000001</v>
      </c>
      <c r="R347" s="48">
        <f t="shared" si="67"/>
        <v>0.26214832000000005</v>
      </c>
      <c r="S347" s="49">
        <v>0.19215202636718751</v>
      </c>
      <c r="T347" s="48">
        <f t="shared" si="68"/>
        <v>0.18874609375000001</v>
      </c>
      <c r="U347" s="48">
        <v>0</v>
      </c>
      <c r="V347" s="49">
        <f t="shared" si="69"/>
        <v>0.23593348800000005</v>
      </c>
      <c r="W347" s="49">
        <f t="shared" si="70"/>
        <v>0.20971865600000006</v>
      </c>
      <c r="X347" s="49">
        <f t="shared" si="71"/>
        <v>0.18350382400000001</v>
      </c>
      <c r="Y347" s="49">
        <f t="shared" si="72"/>
        <v>0.27525573600000008</v>
      </c>
      <c r="Z347" s="49">
        <f t="shared" si="73"/>
        <v>0.34953109333333343</v>
      </c>
      <c r="AA347" s="48">
        <v>0.3001876509817023</v>
      </c>
      <c r="AB347" s="42">
        <v>0.18874609375000001</v>
      </c>
      <c r="AC347" s="42">
        <v>0.13584254455566405</v>
      </c>
      <c r="AD347" s="49">
        <f t="shared" si="74"/>
        <v>0.21016627883911135</v>
      </c>
      <c r="AE347" s="49">
        <f t="shared" si="75"/>
        <v>0.14526957319856093</v>
      </c>
    </row>
    <row r="348" spans="1:31" x14ac:dyDescent="0.2">
      <c r="A348" s="42">
        <v>0.25872289390553488</v>
      </c>
      <c r="B348" s="42">
        <f t="shared" si="65"/>
        <v>0.16145964050292969</v>
      </c>
      <c r="C348" s="42">
        <v>0.18777537536621094</v>
      </c>
      <c r="D348" s="42">
        <v>0.13514390563964843</v>
      </c>
      <c r="E348" s="48">
        <v>0.28309879821777345</v>
      </c>
      <c r="F348" s="48">
        <v>0.2023731916809082</v>
      </c>
      <c r="G348" s="48">
        <v>0.22223551651000975</v>
      </c>
      <c r="H348" s="48">
        <v>0.2834440765380859</v>
      </c>
      <c r="I348" s="48">
        <v>0.30312772338867189</v>
      </c>
      <c r="J348" s="48">
        <v>0.16709784866333005</v>
      </c>
      <c r="K348" s="48">
        <v>0.20938790084838868</v>
      </c>
      <c r="L348" s="48">
        <v>0.17926227859497071</v>
      </c>
      <c r="M348" s="43">
        <f t="shared" si="76"/>
        <v>0.13236426000000001</v>
      </c>
      <c r="N348" s="43">
        <f t="shared" si="77"/>
        <v>0.22182347999999993</v>
      </c>
      <c r="O348" s="49">
        <v>0.18909180000000003</v>
      </c>
      <c r="P348" s="49">
        <v>0.26096879999999995</v>
      </c>
      <c r="Q348" s="50">
        <f t="shared" si="66"/>
        <v>0.22503029999999999</v>
      </c>
      <c r="R348" s="48">
        <f t="shared" si="67"/>
        <v>0.26096879999999995</v>
      </c>
      <c r="S348" s="49">
        <v>0.19116378173828127</v>
      </c>
      <c r="T348" s="48">
        <f t="shared" si="68"/>
        <v>0.18777537536621094</v>
      </c>
      <c r="U348" s="48">
        <v>0</v>
      </c>
      <c r="V348" s="49">
        <f t="shared" si="69"/>
        <v>0.23487191999999996</v>
      </c>
      <c r="W348" s="49">
        <f t="shared" si="70"/>
        <v>0.20877503999999997</v>
      </c>
      <c r="X348" s="49">
        <f t="shared" si="71"/>
        <v>0.18267815999999995</v>
      </c>
      <c r="Y348" s="49">
        <f t="shared" si="72"/>
        <v>0.27401723999999994</v>
      </c>
      <c r="Z348" s="49">
        <f t="shared" si="73"/>
        <v>0.34795839999999995</v>
      </c>
      <c r="AA348" s="48">
        <v>0.29864378758480675</v>
      </c>
      <c r="AB348" s="42">
        <v>0.18777537536621094</v>
      </c>
      <c r="AC348" s="42">
        <v>0.13514390563964843</v>
      </c>
      <c r="AD348" s="49">
        <f t="shared" si="74"/>
        <v>0.20908538627624515</v>
      </c>
      <c r="AE348" s="49">
        <f t="shared" si="75"/>
        <v>0.1445224466749892</v>
      </c>
    </row>
    <row r="349" spans="1:31" x14ac:dyDescent="0.2">
      <c r="A349" s="42">
        <v>0.25739227874227799</v>
      </c>
      <c r="B349" s="42">
        <f t="shared" si="65"/>
        <v>0.1606292495727539</v>
      </c>
      <c r="C349" s="42">
        <v>0.18680964660644531</v>
      </c>
      <c r="D349" s="42">
        <v>0.1344488525390625</v>
      </c>
      <c r="E349" s="48">
        <v>0.28164282135009766</v>
      </c>
      <c r="F349" s="48">
        <v>0.20133238357543945</v>
      </c>
      <c r="G349" s="48">
        <v>0.22109255172729492</v>
      </c>
      <c r="H349" s="48">
        <v>0.2819863235473633</v>
      </c>
      <c r="I349" s="48">
        <v>0.30156873138427731</v>
      </c>
      <c r="J349" s="48">
        <v>0.16623845672607421</v>
      </c>
      <c r="K349" s="48">
        <v>0.20831102264404294</v>
      </c>
      <c r="L349" s="48">
        <v>0.17834033752441406</v>
      </c>
      <c r="M349" s="43">
        <f t="shared" si="76"/>
        <v>0.13174501199999997</v>
      </c>
      <c r="N349" s="43">
        <f t="shared" si="77"/>
        <v>0.22057023999999995</v>
      </c>
      <c r="O349" s="49">
        <v>0.18820715999999998</v>
      </c>
      <c r="P349" s="49">
        <v>0.25949439999999996</v>
      </c>
      <c r="Q349" s="50">
        <f t="shared" si="66"/>
        <v>0.22385077999999997</v>
      </c>
      <c r="R349" s="48">
        <f t="shared" si="67"/>
        <v>0.25949439999999996</v>
      </c>
      <c r="S349" s="49">
        <v>0.19018062744140626</v>
      </c>
      <c r="T349" s="48">
        <f t="shared" si="68"/>
        <v>0.18680964660644531</v>
      </c>
      <c r="U349" s="48">
        <v>0</v>
      </c>
      <c r="V349" s="49">
        <f t="shared" si="69"/>
        <v>0.23354495999999997</v>
      </c>
      <c r="W349" s="49">
        <f t="shared" si="70"/>
        <v>0.20759551999999998</v>
      </c>
      <c r="X349" s="49">
        <f t="shared" si="71"/>
        <v>0.18164607999999996</v>
      </c>
      <c r="Y349" s="49">
        <f t="shared" si="72"/>
        <v>0.27246911999999995</v>
      </c>
      <c r="Z349" s="49">
        <f t="shared" si="73"/>
        <v>0.34599253333333324</v>
      </c>
      <c r="AA349" s="48">
        <v>0.29710787000154193</v>
      </c>
      <c r="AB349" s="42">
        <v>0.18680964660644531</v>
      </c>
      <c r="AC349" s="42">
        <v>0.1344488525390625</v>
      </c>
      <c r="AD349" s="49">
        <f t="shared" si="74"/>
        <v>0.20801006126403809</v>
      </c>
      <c r="AE349" s="49">
        <f t="shared" si="75"/>
        <v>0.1437791685124033</v>
      </c>
    </row>
    <row r="350" spans="1:31" x14ac:dyDescent="0.2">
      <c r="A350" s="42">
        <v>0.25606850694993044</v>
      </c>
      <c r="B350" s="42">
        <f t="shared" si="65"/>
        <v>0.15980313110351563</v>
      </c>
      <c r="C350" s="42">
        <v>0.18584887695312499</v>
      </c>
      <c r="D350" s="42">
        <v>0.13375738525390626</v>
      </c>
      <c r="E350" s="48">
        <v>0.28019433380126957</v>
      </c>
      <c r="F350" s="48">
        <v>0.20029693344116209</v>
      </c>
      <c r="G350" s="48">
        <v>0.21995546295166013</v>
      </c>
      <c r="H350" s="48">
        <v>0.2805360598754883</v>
      </c>
      <c r="I350" s="48">
        <v>0.30001776153564452</v>
      </c>
      <c r="J350" s="48">
        <v>0.16538349029541016</v>
      </c>
      <c r="K350" s="48">
        <v>0.20723968002319335</v>
      </c>
      <c r="L350" s="48">
        <v>0.17742313278198241</v>
      </c>
      <c r="M350" s="43">
        <f t="shared" si="76"/>
        <v>0.13112576399999998</v>
      </c>
      <c r="N350" s="43">
        <f t="shared" si="77"/>
        <v>0.21956764799999998</v>
      </c>
      <c r="O350" s="49">
        <v>0.18732251999999999</v>
      </c>
      <c r="P350" s="49">
        <v>0.25831487999999997</v>
      </c>
      <c r="Q350" s="50">
        <f t="shared" si="66"/>
        <v>0.22281869999999998</v>
      </c>
      <c r="R350" s="48">
        <f t="shared" si="67"/>
        <v>0.25831487999999997</v>
      </c>
      <c r="S350" s="49">
        <v>0.18920252685546876</v>
      </c>
      <c r="T350" s="48">
        <f t="shared" si="68"/>
        <v>0.18584887695312499</v>
      </c>
      <c r="U350" s="48">
        <v>0</v>
      </c>
      <c r="V350" s="49">
        <f t="shared" si="69"/>
        <v>0.23248339199999998</v>
      </c>
      <c r="W350" s="49">
        <f t="shared" si="70"/>
        <v>0.206651904</v>
      </c>
      <c r="X350" s="49">
        <f t="shared" si="71"/>
        <v>0.18082041599999996</v>
      </c>
      <c r="Y350" s="49">
        <f t="shared" si="72"/>
        <v>0.27123062399999998</v>
      </c>
      <c r="Z350" s="49">
        <f t="shared" si="73"/>
        <v>0.34441983999999992</v>
      </c>
      <c r="AA350" s="48">
        <v>0.29557984362150491</v>
      </c>
      <c r="AB350" s="42">
        <v>0.18584887695312499</v>
      </c>
      <c r="AC350" s="42">
        <v>0.13375738525390626</v>
      </c>
      <c r="AD350" s="49">
        <f t="shared" si="74"/>
        <v>0.20694026374816896</v>
      </c>
      <c r="AE350" s="49">
        <f t="shared" si="75"/>
        <v>0.14303971102475294</v>
      </c>
    </row>
    <row r="351" spans="1:31" x14ac:dyDescent="0.2">
      <c r="A351" s="42">
        <v>0.25475154333282263</v>
      </c>
      <c r="B351" s="42">
        <f t="shared" si="65"/>
        <v>0.15898126220703124</v>
      </c>
      <c r="C351" s="42">
        <v>0.18489305114746094</v>
      </c>
      <c r="D351" s="42">
        <v>0.13306947326660157</v>
      </c>
      <c r="E351" s="48">
        <v>0.2787532763671875</v>
      </c>
      <c r="F351" s="48">
        <v>0.19926679687500001</v>
      </c>
      <c r="G351" s="48">
        <v>0.2188242353820801</v>
      </c>
      <c r="H351" s="48">
        <v>0.27909325592041018</v>
      </c>
      <c r="I351" s="48">
        <v>0.29847475463867185</v>
      </c>
      <c r="J351" s="48">
        <v>0.16453291976928711</v>
      </c>
      <c r="K351" s="48">
        <v>0.20617384338378908</v>
      </c>
      <c r="L351" s="48">
        <v>0.17651064956665038</v>
      </c>
      <c r="M351" s="43">
        <f t="shared" si="76"/>
        <v>0.13035170399999998</v>
      </c>
      <c r="N351" s="43">
        <f t="shared" si="77"/>
        <v>0.21856505600000004</v>
      </c>
      <c r="O351" s="49">
        <v>0.18621671999999997</v>
      </c>
      <c r="P351" s="49">
        <v>0.25713536000000004</v>
      </c>
      <c r="Q351" s="50">
        <f t="shared" si="66"/>
        <v>0.22167604000000002</v>
      </c>
      <c r="R351" s="48">
        <f t="shared" si="67"/>
        <v>0.25713536000000004</v>
      </c>
      <c r="S351" s="49">
        <v>0.18822945556640625</v>
      </c>
      <c r="T351" s="48">
        <f t="shared" si="68"/>
        <v>0.18489305114746094</v>
      </c>
      <c r="U351" s="48">
        <v>0</v>
      </c>
      <c r="V351" s="49">
        <f t="shared" si="69"/>
        <v>0.23142182400000003</v>
      </c>
      <c r="W351" s="49">
        <f t="shared" si="70"/>
        <v>0.20570828800000004</v>
      </c>
      <c r="X351" s="49">
        <f t="shared" si="71"/>
        <v>0.17999475200000001</v>
      </c>
      <c r="Y351" s="49">
        <f t="shared" si="72"/>
        <v>0.269992128</v>
      </c>
      <c r="Z351" s="49">
        <f t="shared" si="73"/>
        <v>0.34284714666666671</v>
      </c>
      <c r="AA351" s="48">
        <v>0.29405968113949427</v>
      </c>
      <c r="AB351" s="42">
        <v>0.18489305114746094</v>
      </c>
      <c r="AC351" s="42">
        <v>0.13306947326660157</v>
      </c>
      <c r="AD351" s="49">
        <f t="shared" si="74"/>
        <v>0.20587596702575683</v>
      </c>
      <c r="AE351" s="49">
        <f t="shared" si="75"/>
        <v>0.14230405575467131</v>
      </c>
    </row>
    <row r="352" spans="1:31" x14ac:dyDescent="0.2">
      <c r="A352" s="42">
        <v>0.25344135287654351</v>
      </c>
      <c r="B352" s="42">
        <f t="shared" si="65"/>
        <v>0.15816361999511719</v>
      </c>
      <c r="C352" s="42">
        <v>0.18394213867187501</v>
      </c>
      <c r="D352" s="42">
        <v>0.13238510131835937</v>
      </c>
      <c r="E352" s="48">
        <v>0.27731964904785156</v>
      </c>
      <c r="F352" s="48">
        <v>0.19824195907592773</v>
      </c>
      <c r="G352" s="48">
        <v>0.21769882461547851</v>
      </c>
      <c r="H352" s="48">
        <v>0.27765788208007808</v>
      </c>
      <c r="I352" s="48">
        <v>0.29693968109130858</v>
      </c>
      <c r="J352" s="48">
        <v>0.16368673034667966</v>
      </c>
      <c r="K352" s="48">
        <v>0.20511348312377928</v>
      </c>
      <c r="L352" s="48">
        <v>0.17560285827636721</v>
      </c>
      <c r="M352" s="43">
        <f t="shared" si="76"/>
        <v>0.129732456</v>
      </c>
      <c r="N352" s="43">
        <f t="shared" si="77"/>
        <v>0.21731181599999994</v>
      </c>
      <c r="O352" s="49">
        <v>0.18533208000000001</v>
      </c>
      <c r="P352" s="49">
        <v>0.25566095999999994</v>
      </c>
      <c r="Q352" s="50">
        <f t="shared" si="66"/>
        <v>0.22049651999999997</v>
      </c>
      <c r="R352" s="48">
        <f t="shared" si="67"/>
        <v>0.25566095999999994</v>
      </c>
      <c r="S352" s="49">
        <v>0.18726138916015625</v>
      </c>
      <c r="T352" s="48">
        <f t="shared" si="68"/>
        <v>0.18394213867187501</v>
      </c>
      <c r="U352" s="48">
        <v>0</v>
      </c>
      <c r="V352" s="49">
        <f t="shared" si="69"/>
        <v>0.23009486399999995</v>
      </c>
      <c r="W352" s="49">
        <f t="shared" si="70"/>
        <v>0.20452876799999997</v>
      </c>
      <c r="X352" s="49">
        <f t="shared" si="71"/>
        <v>0.17896267199999993</v>
      </c>
      <c r="Y352" s="49">
        <f t="shared" si="72"/>
        <v>0.26844400799999996</v>
      </c>
      <c r="Z352" s="49">
        <f t="shared" si="73"/>
        <v>0.3408812799999999</v>
      </c>
      <c r="AA352" s="48">
        <v>0.29254732794510691</v>
      </c>
      <c r="AB352" s="42">
        <v>0.18394213867187501</v>
      </c>
      <c r="AC352" s="42">
        <v>0.13238510131835937</v>
      </c>
      <c r="AD352" s="49">
        <f t="shared" si="74"/>
        <v>0.2048171443939209</v>
      </c>
      <c r="AE352" s="49">
        <f t="shared" si="75"/>
        <v>0.14157218424479159</v>
      </c>
    </row>
    <row r="353" spans="1:31" x14ac:dyDescent="0.2">
      <c r="A353" s="42">
        <v>0.25213790074660208</v>
      </c>
      <c r="B353" s="42">
        <f t="shared" si="65"/>
        <v>0.15735018157958985</v>
      </c>
      <c r="C353" s="42">
        <v>0.18299612426757814</v>
      </c>
      <c r="D353" s="42">
        <v>0.13170423889160157</v>
      </c>
      <c r="E353" s="48">
        <v>0.27589339263916013</v>
      </c>
      <c r="F353" s="48">
        <v>0.19722240524291992</v>
      </c>
      <c r="G353" s="48">
        <v>0.21657920104980469</v>
      </c>
      <c r="H353" s="48">
        <v>0.2762298791503906</v>
      </c>
      <c r="I353" s="48">
        <v>0.29541251129150387</v>
      </c>
      <c r="J353" s="48">
        <v>0.16284489242553712</v>
      </c>
      <c r="K353" s="48">
        <v>0.20405858444213867</v>
      </c>
      <c r="L353" s="48">
        <v>0.17469972930908204</v>
      </c>
      <c r="M353" s="43">
        <f t="shared" si="76"/>
        <v>0.12911320799999998</v>
      </c>
      <c r="N353" s="43">
        <f t="shared" si="77"/>
        <v>0.21630922399999999</v>
      </c>
      <c r="O353" s="49">
        <v>0.18444743999999996</v>
      </c>
      <c r="P353" s="49">
        <v>0.25448144</v>
      </c>
      <c r="Q353" s="50">
        <f t="shared" si="66"/>
        <v>0.21946443999999998</v>
      </c>
      <c r="R353" s="48">
        <f t="shared" si="67"/>
        <v>0.25448144</v>
      </c>
      <c r="S353" s="49">
        <v>0.18629830322265628</v>
      </c>
      <c r="T353" s="48">
        <f t="shared" si="68"/>
        <v>0.18299612426757814</v>
      </c>
      <c r="U353" s="48">
        <v>0</v>
      </c>
      <c r="V353" s="49">
        <f t="shared" si="69"/>
        <v>0.229033296</v>
      </c>
      <c r="W353" s="49">
        <f t="shared" si="70"/>
        <v>0.20358515200000002</v>
      </c>
      <c r="X353" s="49">
        <f t="shared" si="71"/>
        <v>0.17813700799999999</v>
      </c>
      <c r="Y353" s="49">
        <f t="shared" si="72"/>
        <v>0.26720551199999998</v>
      </c>
      <c r="Z353" s="49">
        <f t="shared" si="73"/>
        <v>0.33930858666666669</v>
      </c>
      <c r="AA353" s="48">
        <v>0.29104275673314145</v>
      </c>
      <c r="AB353" s="42">
        <v>0.18299612426757814</v>
      </c>
      <c r="AC353" s="42">
        <v>0.13170423889160157</v>
      </c>
      <c r="AD353" s="49">
        <f t="shared" si="74"/>
        <v>0.20376376914978031</v>
      </c>
      <c r="AE353" s="49">
        <f t="shared" si="75"/>
        <v>0.14084407803774696</v>
      </c>
    </row>
    <row r="354" spans="1:31" x14ac:dyDescent="0.2">
      <c r="A354" s="42">
        <v>0.2508411522876704</v>
      </c>
      <c r="B354" s="42">
        <f t="shared" si="65"/>
        <v>0.15654093170166017</v>
      </c>
      <c r="C354" s="42">
        <v>0.1820549774169922</v>
      </c>
      <c r="D354" s="42">
        <v>0.13102688598632811</v>
      </c>
      <c r="E354" s="48">
        <v>0.27447447753906251</v>
      </c>
      <c r="F354" s="48">
        <v>0.1962080909729004</v>
      </c>
      <c r="G354" s="48">
        <v>0.2154653350830078</v>
      </c>
      <c r="H354" s="48">
        <v>0.27480921752929682</v>
      </c>
      <c r="I354" s="48">
        <v>0.29389321563720705</v>
      </c>
      <c r="J354" s="48">
        <v>0.16200737640380858</v>
      </c>
      <c r="K354" s="48">
        <v>0.203009102935791</v>
      </c>
      <c r="L354" s="48">
        <v>0.17380124786376952</v>
      </c>
      <c r="M354" s="43">
        <f t="shared" si="76"/>
        <v>0.12849396000000002</v>
      </c>
      <c r="N354" s="43">
        <f t="shared" si="77"/>
        <v>0.21530663199999997</v>
      </c>
      <c r="O354" s="49">
        <v>0.18356280000000003</v>
      </c>
      <c r="P354" s="49">
        <v>0.25330191999999996</v>
      </c>
      <c r="Q354" s="50">
        <f t="shared" si="66"/>
        <v>0.21843235999999999</v>
      </c>
      <c r="R354" s="48">
        <f t="shared" si="67"/>
        <v>0.25330191999999996</v>
      </c>
      <c r="S354" s="49">
        <v>0.18534017333984376</v>
      </c>
      <c r="T354" s="48">
        <f t="shared" si="68"/>
        <v>0.1820549774169922</v>
      </c>
      <c r="U354" s="48">
        <v>0</v>
      </c>
      <c r="V354" s="49">
        <f t="shared" si="69"/>
        <v>0.22797172799999996</v>
      </c>
      <c r="W354" s="49">
        <f t="shared" si="70"/>
        <v>0.20264153599999998</v>
      </c>
      <c r="X354" s="49">
        <f t="shared" si="71"/>
        <v>0.17731134399999995</v>
      </c>
      <c r="Y354" s="49">
        <f t="shared" si="72"/>
        <v>0.26596701599999995</v>
      </c>
      <c r="Z354" s="49">
        <f t="shared" si="73"/>
        <v>0.33773589333333331</v>
      </c>
      <c r="AA354" s="48">
        <v>0.28954591289319492</v>
      </c>
      <c r="AB354" s="42">
        <v>0.1820549774169922</v>
      </c>
      <c r="AC354" s="42">
        <v>0.13102688598632811</v>
      </c>
      <c r="AD354" s="49">
        <f t="shared" si="74"/>
        <v>0.20271581459045412</v>
      </c>
      <c r="AE354" s="49">
        <f t="shared" si="75"/>
        <v>0.14011971867617048</v>
      </c>
    </row>
    <row r="355" spans="1:31" x14ac:dyDescent="0.2">
      <c r="A355" s="42">
        <v>0.24955107302271062</v>
      </c>
      <c r="B355" s="42">
        <f t="shared" si="65"/>
        <v>0.15573583984375</v>
      </c>
      <c r="C355" s="42">
        <v>0.18111866760253906</v>
      </c>
      <c r="D355" s="42">
        <v>0.13035301208496095</v>
      </c>
      <c r="E355" s="48">
        <v>0.27306284454345703</v>
      </c>
      <c r="F355" s="48">
        <v>0.19519898666381835</v>
      </c>
      <c r="G355" s="48">
        <v>0.21435719711303711</v>
      </c>
      <c r="H355" s="48">
        <v>0.2733958676147461</v>
      </c>
      <c r="I355" s="48">
        <v>0.29238170532226559</v>
      </c>
      <c r="J355" s="48">
        <v>0.16117416748046876</v>
      </c>
      <c r="K355" s="48">
        <v>0.20196502380371092</v>
      </c>
      <c r="L355" s="48">
        <v>0.17290738433837891</v>
      </c>
      <c r="M355" s="43">
        <f t="shared" si="76"/>
        <v>0.12787471199999997</v>
      </c>
      <c r="N355" s="43">
        <f t="shared" si="77"/>
        <v>0.21405339199999998</v>
      </c>
      <c r="O355" s="49">
        <v>0.18267815999999998</v>
      </c>
      <c r="P355" s="49">
        <v>0.25182751999999997</v>
      </c>
      <c r="Q355" s="50">
        <f t="shared" si="66"/>
        <v>0.21725283999999997</v>
      </c>
      <c r="R355" s="48">
        <f t="shared" si="67"/>
        <v>0.25182751999999997</v>
      </c>
      <c r="S355" s="49">
        <v>0.18438696289062503</v>
      </c>
      <c r="T355" s="48">
        <f t="shared" si="68"/>
        <v>0.18111866760253906</v>
      </c>
      <c r="U355" s="48">
        <v>0</v>
      </c>
      <c r="V355" s="49">
        <f t="shared" si="69"/>
        <v>0.22664476799999997</v>
      </c>
      <c r="W355" s="49">
        <f t="shared" si="70"/>
        <v>0.20146201599999999</v>
      </c>
      <c r="X355" s="49">
        <f t="shared" si="71"/>
        <v>0.17627926399999996</v>
      </c>
      <c r="Y355" s="49">
        <f t="shared" si="72"/>
        <v>0.26441889599999996</v>
      </c>
      <c r="Z355" s="49">
        <f t="shared" si="73"/>
        <v>0.33577002666666661</v>
      </c>
      <c r="AA355" s="48">
        <v>0.28805676912006578</v>
      </c>
      <c r="AB355" s="42">
        <v>0.18111866760253906</v>
      </c>
      <c r="AC355" s="42">
        <v>0.13035301208496095</v>
      </c>
      <c r="AD355" s="49">
        <f t="shared" si="74"/>
        <v>0.20167324066162112</v>
      </c>
      <c r="AE355" s="49">
        <f t="shared" si="75"/>
        <v>0.13939907847401198</v>
      </c>
    </row>
    <row r="356" spans="1:31" x14ac:dyDescent="0.2">
      <c r="A356" s="42">
        <v>0.24826762865198543</v>
      </c>
      <c r="B356" s="42">
        <f t="shared" si="65"/>
        <v>0.15493489074707031</v>
      </c>
      <c r="C356" s="42">
        <v>0.18018717956542968</v>
      </c>
      <c r="D356" s="42">
        <v>0.12968260192871095</v>
      </c>
      <c r="E356" s="48">
        <v>0.27165846405029292</v>
      </c>
      <c r="F356" s="48">
        <v>0.19419507751464843</v>
      </c>
      <c r="G356" s="48">
        <v>0.21325475753784179</v>
      </c>
      <c r="H356" s="48">
        <v>0.27198979980468752</v>
      </c>
      <c r="I356" s="48">
        <v>0.29087798034667967</v>
      </c>
      <c r="J356" s="48">
        <v>0.16034525085449219</v>
      </c>
      <c r="K356" s="48">
        <v>0.20092631744384765</v>
      </c>
      <c r="L356" s="48">
        <v>0.17201812393188476</v>
      </c>
      <c r="M356" s="43">
        <f t="shared" si="76"/>
        <v>0.12710065199999998</v>
      </c>
      <c r="N356" s="43">
        <f t="shared" si="77"/>
        <v>0.21305079999999998</v>
      </c>
      <c r="O356" s="49">
        <v>0.18157235999999999</v>
      </c>
      <c r="P356" s="49">
        <v>0.25064799999999998</v>
      </c>
      <c r="Q356" s="50">
        <f t="shared" si="66"/>
        <v>0.21611017999999999</v>
      </c>
      <c r="R356" s="48">
        <f t="shared" si="67"/>
        <v>0.25064799999999998</v>
      </c>
      <c r="S356" s="49">
        <v>0.18343865966796877</v>
      </c>
      <c r="T356" s="48">
        <f t="shared" si="68"/>
        <v>0.18018717956542968</v>
      </c>
      <c r="U356" s="48">
        <v>0</v>
      </c>
      <c r="V356" s="49">
        <f t="shared" si="69"/>
        <v>0.22558319999999998</v>
      </c>
      <c r="W356" s="49">
        <f t="shared" si="70"/>
        <v>0.20051839999999999</v>
      </c>
      <c r="X356" s="49">
        <f t="shared" si="71"/>
        <v>0.17545359999999999</v>
      </c>
      <c r="Y356" s="49">
        <f t="shared" si="72"/>
        <v>0.26318039999999998</v>
      </c>
      <c r="Z356" s="49">
        <f t="shared" si="73"/>
        <v>0.33419733333333335</v>
      </c>
      <c r="AA356" s="48">
        <v>0.28657529810855265</v>
      </c>
      <c r="AB356" s="42">
        <v>0.18018717956542968</v>
      </c>
      <c r="AC356" s="42">
        <v>0.12968260192871095</v>
      </c>
      <c r="AD356" s="49">
        <f t="shared" si="74"/>
        <v>0.20063603401184085</v>
      </c>
      <c r="AE356" s="49">
        <f t="shared" si="75"/>
        <v>0.13868214820258801</v>
      </c>
    </row>
    <row r="357" spans="1:31" x14ac:dyDescent="0.2">
      <c r="A357" s="42">
        <v>0.24699078505206853</v>
      </c>
      <c r="B357" s="42">
        <f t="shared" si="65"/>
        <v>0.15413805389404295</v>
      </c>
      <c r="C357" s="42">
        <v>0.17926046752929686</v>
      </c>
      <c r="D357" s="42">
        <v>0.12901564025878906</v>
      </c>
      <c r="E357" s="48">
        <v>0.2702613064575195</v>
      </c>
      <c r="F357" s="48">
        <v>0.19319633392333985</v>
      </c>
      <c r="G357" s="48">
        <v>0.21215798675537109</v>
      </c>
      <c r="H357" s="48">
        <v>0.2705909548950195</v>
      </c>
      <c r="I357" s="48">
        <v>0.28938198150634764</v>
      </c>
      <c r="J357" s="48">
        <v>0.15952059692382814</v>
      </c>
      <c r="K357" s="48">
        <v>0.19989295425415038</v>
      </c>
      <c r="L357" s="48">
        <v>0.17113343704223632</v>
      </c>
      <c r="M357" s="43">
        <f t="shared" si="76"/>
        <v>0.12648140399999999</v>
      </c>
      <c r="N357" s="43">
        <f t="shared" si="77"/>
        <v>0.21204820800000002</v>
      </c>
      <c r="O357" s="49">
        <v>0.18068772</v>
      </c>
      <c r="P357" s="49">
        <v>0.24946848000000002</v>
      </c>
      <c r="Q357" s="50">
        <f t="shared" si="66"/>
        <v>0.21507809999999999</v>
      </c>
      <c r="R357" s="48">
        <f t="shared" si="67"/>
        <v>0.24946848000000002</v>
      </c>
      <c r="S357" s="49">
        <v>0.18249522705078125</v>
      </c>
      <c r="T357" s="48">
        <f t="shared" si="68"/>
        <v>0.17926046752929686</v>
      </c>
      <c r="U357" s="48">
        <v>0</v>
      </c>
      <c r="V357" s="49">
        <f t="shared" si="69"/>
        <v>0.22452163200000003</v>
      </c>
      <c r="W357" s="49">
        <f t="shared" si="70"/>
        <v>0.19957478400000003</v>
      </c>
      <c r="X357" s="49">
        <f t="shared" si="71"/>
        <v>0.17462793600000001</v>
      </c>
      <c r="Y357" s="49">
        <f t="shared" si="72"/>
        <v>0.26194190400000006</v>
      </c>
      <c r="Z357" s="49">
        <f t="shared" si="73"/>
        <v>0.33262464000000003</v>
      </c>
      <c r="AA357" s="48">
        <v>0.28510144524825248</v>
      </c>
      <c r="AB357" s="42">
        <v>0.17926046752929686</v>
      </c>
      <c r="AC357" s="42">
        <v>0.12901564025878906</v>
      </c>
      <c r="AD357" s="49">
        <f t="shared" si="74"/>
        <v>0.19960415458679198</v>
      </c>
      <c r="AE357" s="49">
        <f t="shared" si="75"/>
        <v>0.13796890017584831</v>
      </c>
    </row>
    <row r="358" spans="1:31" x14ac:dyDescent="0.2">
      <c r="A358" s="42">
        <v>0.24572050827520434</v>
      </c>
      <c r="B358" s="42">
        <f t="shared" si="65"/>
        <v>0.15334532165527343</v>
      </c>
      <c r="C358" s="42">
        <v>0.17833853149414061</v>
      </c>
      <c r="D358" s="42">
        <v>0.12835211181640624</v>
      </c>
      <c r="E358" s="48">
        <v>0.26887134216308589</v>
      </c>
      <c r="F358" s="48">
        <v>0.1922027262878418</v>
      </c>
      <c r="G358" s="48">
        <v>0.21106685516357421</v>
      </c>
      <c r="H358" s="48">
        <v>0.2691993032836914</v>
      </c>
      <c r="I358" s="48">
        <v>0.28789367919921877</v>
      </c>
      <c r="J358" s="48">
        <v>0.15870017608642578</v>
      </c>
      <c r="K358" s="48">
        <v>0.19886490463256837</v>
      </c>
      <c r="L358" s="48">
        <v>0.17025329406738282</v>
      </c>
      <c r="M358" s="43">
        <f t="shared" si="76"/>
        <v>0.125862156</v>
      </c>
      <c r="N358" s="43">
        <f t="shared" si="77"/>
        <v>0.21104561599999996</v>
      </c>
      <c r="O358" s="49">
        <v>0.17980308</v>
      </c>
      <c r="P358" s="49">
        <v>0.24828895999999998</v>
      </c>
      <c r="Q358" s="50">
        <f t="shared" si="66"/>
        <v>0.21404602</v>
      </c>
      <c r="R358" s="48">
        <f t="shared" si="67"/>
        <v>0.24828895999999998</v>
      </c>
      <c r="S358" s="49">
        <v>0.18155665283203126</v>
      </c>
      <c r="T358" s="48">
        <f t="shared" si="68"/>
        <v>0.17833853149414061</v>
      </c>
      <c r="U358" s="48">
        <v>0</v>
      </c>
      <c r="V358" s="49">
        <f t="shared" si="69"/>
        <v>0.22346006399999999</v>
      </c>
      <c r="W358" s="49">
        <f t="shared" si="70"/>
        <v>0.198631168</v>
      </c>
      <c r="X358" s="49">
        <f t="shared" si="71"/>
        <v>0.17380227199999998</v>
      </c>
      <c r="Y358" s="49">
        <f t="shared" si="72"/>
        <v>0.26070340799999997</v>
      </c>
      <c r="Z358" s="49">
        <f t="shared" si="73"/>
        <v>0.33105194666666665</v>
      </c>
      <c r="AA358" s="48">
        <v>0.28363515592876232</v>
      </c>
      <c r="AB358" s="42">
        <v>0.17833853149414061</v>
      </c>
      <c r="AC358" s="42">
        <v>0.12835211181640624</v>
      </c>
      <c r="AD358" s="49">
        <f t="shared" si="74"/>
        <v>0.1985775890350342</v>
      </c>
      <c r="AE358" s="49">
        <f t="shared" si="75"/>
        <v>0.13725932516510947</v>
      </c>
    </row>
    <row r="359" spans="1:31" x14ac:dyDescent="0.2">
      <c r="A359" s="42">
        <v>0.24445676454808563</v>
      </c>
      <c r="B359" s="42">
        <f t="shared" si="65"/>
        <v>0.15255666732788087</v>
      </c>
      <c r="C359" s="42">
        <v>0.17742134094238282</v>
      </c>
      <c r="D359" s="42">
        <v>0.12769199371337892</v>
      </c>
      <c r="E359" s="48">
        <v>0.2674885415649414</v>
      </c>
      <c r="F359" s="48">
        <v>0.19121422500610352</v>
      </c>
      <c r="G359" s="48">
        <v>0.20998133316040038</v>
      </c>
      <c r="H359" s="48">
        <v>0.26781481536865237</v>
      </c>
      <c r="I359" s="48">
        <v>0.28641304382324217</v>
      </c>
      <c r="J359" s="48">
        <v>0.15788397354125977</v>
      </c>
      <c r="K359" s="48">
        <v>0.19784213897705077</v>
      </c>
      <c r="L359" s="48">
        <v>0.16937768020629884</v>
      </c>
      <c r="M359" s="43">
        <f t="shared" si="76"/>
        <v>0.12524290799999999</v>
      </c>
      <c r="N359" s="43">
        <f t="shared" si="77"/>
        <v>0.21004302399999999</v>
      </c>
      <c r="O359" s="49">
        <v>0.17891843999999998</v>
      </c>
      <c r="P359" s="49">
        <v>0.24710944000000001</v>
      </c>
      <c r="Q359" s="50">
        <f t="shared" si="66"/>
        <v>0.21301394000000001</v>
      </c>
      <c r="R359" s="48">
        <f t="shared" si="67"/>
        <v>0.24710944000000001</v>
      </c>
      <c r="S359" s="49">
        <v>0.18062290039062504</v>
      </c>
      <c r="T359" s="48">
        <f t="shared" si="68"/>
        <v>0.17742134094238282</v>
      </c>
      <c r="U359" s="48">
        <v>0</v>
      </c>
      <c r="V359" s="49">
        <f t="shared" si="69"/>
        <v>0.22239849600000003</v>
      </c>
      <c r="W359" s="49">
        <f t="shared" si="70"/>
        <v>0.19768755200000002</v>
      </c>
      <c r="X359" s="49">
        <f t="shared" si="71"/>
        <v>0.172976608</v>
      </c>
      <c r="Y359" s="49">
        <f t="shared" si="72"/>
        <v>0.25946491200000005</v>
      </c>
      <c r="Z359" s="49">
        <f t="shared" si="73"/>
        <v>0.32947925333333333</v>
      </c>
      <c r="AA359" s="48">
        <v>0.28217643015008226</v>
      </c>
      <c r="AB359" s="42">
        <v>0.17742134094238282</v>
      </c>
      <c r="AC359" s="42">
        <v>0.12769199371337892</v>
      </c>
      <c r="AD359" s="49">
        <f t="shared" si="74"/>
        <v>0.19755629730224614</v>
      </c>
      <c r="AE359" s="49">
        <f t="shared" si="75"/>
        <v>0.13655339548432127</v>
      </c>
    </row>
    <row r="360" spans="1:31" x14ac:dyDescent="0.2">
      <c r="A360" s="42">
        <v>0.24319952027121325</v>
      </c>
      <c r="B360" s="42">
        <f t="shared" si="65"/>
        <v>0.15177206802368165</v>
      </c>
      <c r="C360" s="42">
        <v>0.1765088653564453</v>
      </c>
      <c r="D360" s="42">
        <v>0.12703527069091797</v>
      </c>
      <c r="E360" s="48">
        <v>0.26611284545898434</v>
      </c>
      <c r="F360" s="48">
        <v>0.19023080047607421</v>
      </c>
      <c r="G360" s="48">
        <v>0.20890139114379883</v>
      </c>
      <c r="H360" s="48">
        <v>0.26643743194580077</v>
      </c>
      <c r="I360" s="48">
        <v>0.28494001617431636</v>
      </c>
      <c r="J360" s="48">
        <v>0.1570719744873047</v>
      </c>
      <c r="K360" s="48">
        <v>0.19682462768554687</v>
      </c>
      <c r="L360" s="48">
        <v>0.1685065658569336</v>
      </c>
      <c r="M360" s="43">
        <f t="shared" si="76"/>
        <v>0.12462365999999998</v>
      </c>
      <c r="N360" s="43">
        <f t="shared" si="77"/>
        <v>0.20878978400000001</v>
      </c>
      <c r="O360" s="49">
        <v>0.17803379999999999</v>
      </c>
      <c r="P360" s="49">
        <v>0.24563504</v>
      </c>
      <c r="Q360" s="50">
        <f t="shared" si="66"/>
        <v>0.21183442</v>
      </c>
      <c r="R360" s="48">
        <f t="shared" si="67"/>
        <v>0.24563504</v>
      </c>
      <c r="S360" s="49">
        <v>0.17969395751953127</v>
      </c>
      <c r="T360" s="48">
        <f t="shared" si="68"/>
        <v>0.1765088653564453</v>
      </c>
      <c r="U360" s="48">
        <v>0</v>
      </c>
      <c r="V360" s="49">
        <f t="shared" si="69"/>
        <v>0.22107153600000001</v>
      </c>
      <c r="W360" s="49">
        <f t="shared" si="70"/>
        <v>0.196508032</v>
      </c>
      <c r="X360" s="49">
        <f t="shared" si="71"/>
        <v>0.17194452799999999</v>
      </c>
      <c r="Y360" s="49">
        <f t="shared" si="72"/>
        <v>0.25791679200000001</v>
      </c>
      <c r="Z360" s="49">
        <f t="shared" si="73"/>
        <v>0.32751338666666663</v>
      </c>
      <c r="AA360" s="48">
        <v>0.28072518599660773</v>
      </c>
      <c r="AB360" s="42">
        <v>0.1765088653564453</v>
      </c>
      <c r="AC360" s="42">
        <v>0.12703527069091797</v>
      </c>
      <c r="AD360" s="49">
        <f t="shared" si="74"/>
        <v>0.19654026603698732</v>
      </c>
      <c r="AE360" s="49">
        <f t="shared" si="75"/>
        <v>0.13585110190480021</v>
      </c>
    </row>
    <row r="361" spans="1:31" x14ac:dyDescent="0.2">
      <c r="A361" s="42">
        <v>0.24194874201779021</v>
      </c>
      <c r="B361" s="42">
        <f t="shared" si="65"/>
        <v>0.1509915008544922</v>
      </c>
      <c r="C361" s="42">
        <v>0.17560107421874999</v>
      </c>
      <c r="D361" s="42">
        <v>0.12638192749023439</v>
      </c>
      <c r="E361" s="48">
        <v>0.26474422424316402</v>
      </c>
      <c r="F361" s="48">
        <v>0.18925243789672852</v>
      </c>
      <c r="G361" s="48">
        <v>0.20782701431274414</v>
      </c>
      <c r="H361" s="48">
        <v>0.26506715301513673</v>
      </c>
      <c r="I361" s="48">
        <v>0.28347456665039061</v>
      </c>
      <c r="J361" s="48">
        <v>0.15626414932250976</v>
      </c>
      <c r="K361" s="48">
        <v>0.19581235595703123</v>
      </c>
      <c r="L361" s="48">
        <v>0.1676399362182617</v>
      </c>
      <c r="M361" s="43">
        <f t="shared" si="76"/>
        <v>0.12400441199999999</v>
      </c>
      <c r="N361" s="43">
        <f t="shared" si="77"/>
        <v>0.20778719199999995</v>
      </c>
      <c r="O361" s="49">
        <v>0.17714916</v>
      </c>
      <c r="P361" s="49">
        <v>0.24445551999999995</v>
      </c>
      <c r="Q361" s="50">
        <f t="shared" si="66"/>
        <v>0.21080233999999998</v>
      </c>
      <c r="R361" s="48">
        <f t="shared" si="67"/>
        <v>0.24445551999999995</v>
      </c>
      <c r="S361" s="49">
        <v>0.17876978759765627</v>
      </c>
      <c r="T361" s="48">
        <f t="shared" si="68"/>
        <v>0.17560107421874999</v>
      </c>
      <c r="U361" s="48">
        <v>0</v>
      </c>
      <c r="V361" s="49">
        <f t="shared" si="69"/>
        <v>0.22000996799999997</v>
      </c>
      <c r="W361" s="49">
        <f t="shared" si="70"/>
        <v>0.19556441599999996</v>
      </c>
      <c r="X361" s="49">
        <f t="shared" si="71"/>
        <v>0.17111886399999995</v>
      </c>
      <c r="Y361" s="49">
        <f t="shared" si="72"/>
        <v>0.25667829599999997</v>
      </c>
      <c r="Z361" s="49">
        <f t="shared" si="73"/>
        <v>0.32594069333333325</v>
      </c>
      <c r="AA361" s="48">
        <v>0.27928142346833884</v>
      </c>
      <c r="AB361" s="42">
        <v>0.17560107421874999</v>
      </c>
      <c r="AC361" s="42">
        <v>0.12638192749023439</v>
      </c>
      <c r="AD361" s="49">
        <f t="shared" si="74"/>
        <v>0.19552945518493656</v>
      </c>
      <c r="AE361" s="49">
        <f t="shared" si="75"/>
        <v>0.13515241674049608</v>
      </c>
    </row>
    <row r="362" spans="1:31" x14ac:dyDescent="0.2">
      <c r="A362" s="42">
        <v>0.24070439653290668</v>
      </c>
      <c r="B362" s="42">
        <f t="shared" si="65"/>
        <v>0.15021494674682617</v>
      </c>
      <c r="C362" s="42">
        <v>0.1746979522705078</v>
      </c>
      <c r="D362" s="42">
        <v>0.12573194122314454</v>
      </c>
      <c r="E362" s="48">
        <v>0.26338264831542968</v>
      </c>
      <c r="F362" s="48">
        <v>0.18827910766601563</v>
      </c>
      <c r="G362" s="48">
        <v>0.20675815826416014</v>
      </c>
      <c r="H362" s="48">
        <v>0.2637039193725586</v>
      </c>
      <c r="I362" s="48">
        <v>0.28201666564941408</v>
      </c>
      <c r="J362" s="48">
        <v>0.1554604832458496</v>
      </c>
      <c r="K362" s="48">
        <v>0.19480529418945311</v>
      </c>
      <c r="L362" s="48">
        <v>0.16677776168823241</v>
      </c>
      <c r="M362" s="43">
        <f t="shared" si="76"/>
        <v>0.12338516399999998</v>
      </c>
      <c r="N362" s="43">
        <f t="shared" si="77"/>
        <v>0.20678459999999996</v>
      </c>
      <c r="O362" s="49">
        <v>0.17626451999999998</v>
      </c>
      <c r="P362" s="49">
        <v>0.24327599999999996</v>
      </c>
      <c r="Q362" s="50">
        <f t="shared" si="66"/>
        <v>0.20977025999999999</v>
      </c>
      <c r="R362" s="48">
        <f t="shared" si="67"/>
        <v>0.24327599999999996</v>
      </c>
      <c r="S362" s="49">
        <v>0.17785036621093753</v>
      </c>
      <c r="T362" s="48">
        <f t="shared" si="68"/>
        <v>0.1746979522705078</v>
      </c>
      <c r="U362" s="48">
        <v>0</v>
      </c>
      <c r="V362" s="49">
        <f t="shared" si="69"/>
        <v>0.21894839999999996</v>
      </c>
      <c r="W362" s="49">
        <f t="shared" si="70"/>
        <v>0.19462079999999998</v>
      </c>
      <c r="X362" s="49">
        <f t="shared" si="71"/>
        <v>0.17029319999999998</v>
      </c>
      <c r="Y362" s="49">
        <f t="shared" si="72"/>
        <v>0.25543979999999994</v>
      </c>
      <c r="Z362" s="49">
        <f t="shared" si="73"/>
        <v>0.32436799999999999</v>
      </c>
      <c r="AA362" s="48">
        <v>0.27784508795487256</v>
      </c>
      <c r="AB362" s="42">
        <v>0.1746979522705078</v>
      </c>
      <c r="AC362" s="42">
        <v>0.12573194122314454</v>
      </c>
      <c r="AD362" s="49">
        <f t="shared" si="74"/>
        <v>0.19452383804321291</v>
      </c>
      <c r="AE362" s="49">
        <f t="shared" si="75"/>
        <v>0.13445732153404205</v>
      </c>
    </row>
    <row r="363" spans="1:31" x14ac:dyDescent="0.2">
      <c r="A363" s="42">
        <v>0.23946645073289982</v>
      </c>
      <c r="B363" s="42">
        <f t="shared" si="65"/>
        <v>0.14944239044189453</v>
      </c>
      <c r="C363" s="42">
        <v>0.17379948425292968</v>
      </c>
      <c r="D363" s="42">
        <v>0.12508529663085938</v>
      </c>
      <c r="E363" s="48">
        <v>0.26202805847167965</v>
      </c>
      <c r="F363" s="48">
        <v>0.18731078018188477</v>
      </c>
      <c r="G363" s="48">
        <v>0.20569479339599611</v>
      </c>
      <c r="H363" s="48">
        <v>0.26234770141601566</v>
      </c>
      <c r="I363" s="48">
        <v>0.28056625396728518</v>
      </c>
      <c r="J363" s="48">
        <v>0.15466094665527344</v>
      </c>
      <c r="K363" s="48">
        <v>0.19380341278076171</v>
      </c>
      <c r="L363" s="48">
        <v>0.1659200274658203</v>
      </c>
      <c r="M363" s="43">
        <f t="shared" si="76"/>
        <v>0.12276591599999999</v>
      </c>
      <c r="N363" s="43">
        <f t="shared" si="77"/>
        <v>0.20578200799999999</v>
      </c>
      <c r="O363" s="49">
        <v>0.17537987999999999</v>
      </c>
      <c r="P363" s="49">
        <v>0.24209648</v>
      </c>
      <c r="Q363" s="50">
        <f t="shared" si="66"/>
        <v>0.20873818</v>
      </c>
      <c r="R363" s="48">
        <f t="shared" si="67"/>
        <v>0.24209648</v>
      </c>
      <c r="S363" s="49">
        <v>0.17693568115234379</v>
      </c>
      <c r="T363" s="48">
        <f t="shared" si="68"/>
        <v>0.17379948425292968</v>
      </c>
      <c r="U363" s="48">
        <v>0</v>
      </c>
      <c r="V363" s="49">
        <f t="shared" si="69"/>
        <v>0.217886832</v>
      </c>
      <c r="W363" s="49">
        <f t="shared" si="70"/>
        <v>0.193677184</v>
      </c>
      <c r="X363" s="49">
        <f t="shared" si="71"/>
        <v>0.169467536</v>
      </c>
      <c r="Y363" s="49">
        <f t="shared" si="72"/>
        <v>0.25420130400000002</v>
      </c>
      <c r="Z363" s="49">
        <f t="shared" si="73"/>
        <v>0.32279530666666667</v>
      </c>
      <c r="AA363" s="48">
        <v>0.27641612484580591</v>
      </c>
      <c r="AB363" s="42">
        <v>0.17379948425292968</v>
      </c>
      <c r="AC363" s="42">
        <v>0.12508529663085938</v>
      </c>
      <c r="AD363" s="49">
        <f t="shared" si="74"/>
        <v>0.19352340126037601</v>
      </c>
      <c r="AE363" s="49">
        <f t="shared" si="75"/>
        <v>0.1337658070567547</v>
      </c>
    </row>
    <row r="364" spans="1:31" x14ac:dyDescent="0.2">
      <c r="A364" s="42">
        <v>0.23823487170395674</v>
      </c>
      <c r="B364" s="42">
        <f t="shared" si="65"/>
        <v>0.14867380142211914</v>
      </c>
      <c r="C364" s="42">
        <v>0.17290562438964843</v>
      </c>
      <c r="D364" s="42">
        <v>0.12444197845458985</v>
      </c>
      <c r="E364" s="48">
        <v>0.26068045471191409</v>
      </c>
      <c r="F364" s="48">
        <v>0.18634744064331055</v>
      </c>
      <c r="G364" s="48">
        <v>0.20463690490722655</v>
      </c>
      <c r="H364" s="48">
        <v>0.26099843994140626</v>
      </c>
      <c r="I364" s="48">
        <v>0.27912330200195312</v>
      </c>
      <c r="J364" s="48">
        <v>0.15386552474975584</v>
      </c>
      <c r="K364" s="48">
        <v>0.19280668212890623</v>
      </c>
      <c r="L364" s="48">
        <v>0.1650667039489746</v>
      </c>
      <c r="M364" s="43">
        <f t="shared" si="76"/>
        <v>0.12214666799999997</v>
      </c>
      <c r="N364" s="43">
        <f t="shared" si="77"/>
        <v>0.20477941599999999</v>
      </c>
      <c r="O364" s="49">
        <v>0.17449523999999997</v>
      </c>
      <c r="P364" s="49">
        <v>0.24091695999999999</v>
      </c>
      <c r="Q364" s="50">
        <f t="shared" si="66"/>
        <v>0.20770609999999998</v>
      </c>
      <c r="R364" s="48">
        <f t="shared" si="67"/>
        <v>0.24091695999999999</v>
      </c>
      <c r="S364" s="49">
        <v>0.17602569580078126</v>
      </c>
      <c r="T364" s="48">
        <f t="shared" si="68"/>
        <v>0.17290562438964843</v>
      </c>
      <c r="U364" s="48">
        <v>0</v>
      </c>
      <c r="V364" s="49">
        <f t="shared" si="69"/>
        <v>0.21682526399999999</v>
      </c>
      <c r="W364" s="49">
        <f t="shared" si="70"/>
        <v>0.19273356799999999</v>
      </c>
      <c r="X364" s="49">
        <f t="shared" si="71"/>
        <v>0.16864187199999997</v>
      </c>
      <c r="Y364" s="49">
        <f t="shared" si="72"/>
        <v>0.25296280799999998</v>
      </c>
      <c r="Z364" s="49">
        <f t="shared" si="73"/>
        <v>0.3212226133333333</v>
      </c>
      <c r="AA364" s="48">
        <v>0.27499450683593751</v>
      </c>
      <c r="AB364" s="42">
        <v>0.17290562438964843</v>
      </c>
      <c r="AC364" s="42">
        <v>0.12444197845458985</v>
      </c>
      <c r="AD364" s="49">
        <f t="shared" si="74"/>
        <v>0.1925281047821045</v>
      </c>
      <c r="AE364" s="49">
        <f t="shared" si="75"/>
        <v>0.13307784562258371</v>
      </c>
    </row>
    <row r="365" spans="1:31" x14ac:dyDescent="0.2">
      <c r="A365" s="42">
        <v>0.23700962670182343</v>
      </c>
      <c r="B365" s="42">
        <f t="shared" si="65"/>
        <v>0.14790917205810547</v>
      </c>
      <c r="C365" s="42">
        <v>0.17201637268066405</v>
      </c>
      <c r="D365" s="42">
        <v>0.12380197143554687</v>
      </c>
      <c r="E365" s="48">
        <v>0.25933977783203122</v>
      </c>
      <c r="F365" s="48">
        <v>0.18538905944824219</v>
      </c>
      <c r="G365" s="48">
        <v>0.20358444839477538</v>
      </c>
      <c r="H365" s="48">
        <v>0.25965613494873047</v>
      </c>
      <c r="I365" s="48">
        <v>0.27768778015136719</v>
      </c>
      <c r="J365" s="48">
        <v>0.15307418792724609</v>
      </c>
      <c r="K365" s="48">
        <v>0.19181507263183592</v>
      </c>
      <c r="L365" s="48">
        <v>0.16421776153564452</v>
      </c>
      <c r="M365" s="43">
        <f t="shared" si="76"/>
        <v>0.12152742</v>
      </c>
      <c r="N365" s="43">
        <f t="shared" si="77"/>
        <v>0.203776824</v>
      </c>
      <c r="O365" s="49">
        <v>0.1736106</v>
      </c>
      <c r="P365" s="49">
        <v>0.23973744</v>
      </c>
      <c r="Q365" s="50">
        <f t="shared" si="66"/>
        <v>0.20667402000000001</v>
      </c>
      <c r="R365" s="48">
        <f t="shared" si="67"/>
        <v>0.23973744</v>
      </c>
      <c r="S365" s="49">
        <v>0.17512039794921874</v>
      </c>
      <c r="T365" s="48">
        <f t="shared" si="68"/>
        <v>0.17201637268066405</v>
      </c>
      <c r="U365" s="48">
        <v>0</v>
      </c>
      <c r="V365" s="49">
        <f t="shared" si="69"/>
        <v>0.215763696</v>
      </c>
      <c r="W365" s="49">
        <f t="shared" si="70"/>
        <v>0.19178995200000001</v>
      </c>
      <c r="X365" s="49">
        <f t="shared" si="71"/>
        <v>0.16781620799999999</v>
      </c>
      <c r="Y365" s="49">
        <f t="shared" si="72"/>
        <v>0.25172431200000001</v>
      </c>
      <c r="Z365" s="49">
        <f t="shared" si="73"/>
        <v>0.31964992000000003</v>
      </c>
      <c r="AA365" s="48">
        <v>0.27358020662006577</v>
      </c>
      <c r="AB365" s="42">
        <v>0.17201637268066405</v>
      </c>
      <c r="AC365" s="42">
        <v>0.12380197143554687</v>
      </c>
      <c r="AD365" s="49">
        <f t="shared" si="74"/>
        <v>0.191537935256958</v>
      </c>
      <c r="AE365" s="49">
        <f t="shared" si="75"/>
        <v>0.13239342800284573</v>
      </c>
    </row>
    <row r="366" spans="1:31" x14ac:dyDescent="0.2">
      <c r="A366" s="42">
        <v>0.23579068315040785</v>
      </c>
      <c r="B366" s="42">
        <f t="shared" si="65"/>
        <v>0.14714846801757814</v>
      </c>
      <c r="C366" s="42">
        <v>0.17113168334960938</v>
      </c>
      <c r="D366" s="42">
        <v>0.12316525268554687</v>
      </c>
      <c r="E366" s="48">
        <v>0.25800599822998049</v>
      </c>
      <c r="F366" s="48">
        <v>0.18443560699462891</v>
      </c>
      <c r="G366" s="48">
        <v>0.20253740905761719</v>
      </c>
      <c r="H366" s="48">
        <v>0.25832072723388672</v>
      </c>
      <c r="I366" s="48">
        <v>0.27625962921142577</v>
      </c>
      <c r="J366" s="48">
        <v>0.15228692138671873</v>
      </c>
      <c r="K366" s="48">
        <v>0.19082856948852539</v>
      </c>
      <c r="L366" s="48">
        <v>0.1633731854248047</v>
      </c>
      <c r="M366" s="43">
        <f t="shared" si="76"/>
        <v>0.12090817199999998</v>
      </c>
      <c r="N366" s="43">
        <f t="shared" si="77"/>
        <v>0.20277423199999997</v>
      </c>
      <c r="O366" s="49">
        <v>0.17272595999999998</v>
      </c>
      <c r="P366" s="49">
        <v>0.23855791999999998</v>
      </c>
      <c r="Q366" s="50">
        <f t="shared" si="66"/>
        <v>0.20564193999999997</v>
      </c>
      <c r="R366" s="48">
        <f t="shared" si="67"/>
        <v>0.23855791999999998</v>
      </c>
      <c r="S366" s="49">
        <v>0.1742197509765625</v>
      </c>
      <c r="T366" s="48">
        <f t="shared" si="68"/>
        <v>0.17113168334960938</v>
      </c>
      <c r="U366" s="48">
        <v>0</v>
      </c>
      <c r="V366" s="49">
        <f t="shared" si="69"/>
        <v>0.21470212799999999</v>
      </c>
      <c r="W366" s="49">
        <f t="shared" si="70"/>
        <v>0.19084633600000001</v>
      </c>
      <c r="X366" s="49">
        <f t="shared" si="71"/>
        <v>0.16699054399999996</v>
      </c>
      <c r="Y366" s="49">
        <f t="shared" si="72"/>
        <v>0.25048581599999997</v>
      </c>
      <c r="Z366" s="49">
        <f t="shared" si="73"/>
        <v>0.3180772266666666</v>
      </c>
      <c r="AA366" s="48">
        <v>0.27217316958778781</v>
      </c>
      <c r="AB366" s="42">
        <v>0.17113168334960938</v>
      </c>
      <c r="AC366" s="42">
        <v>0.12316525268554687</v>
      </c>
      <c r="AD366" s="49">
        <f t="shared" si="74"/>
        <v>0.19055285263061525</v>
      </c>
      <c r="AE366" s="49">
        <f t="shared" si="75"/>
        <v>0.13171252651149049</v>
      </c>
    </row>
    <row r="367" spans="1:31" x14ac:dyDescent="0.2">
      <c r="A367" s="42">
        <v>0.23457800864137243</v>
      </c>
      <c r="B367" s="42">
        <f t="shared" si="65"/>
        <v>0.14639168548583983</v>
      </c>
      <c r="C367" s="42">
        <v>0.17025155639648437</v>
      </c>
      <c r="D367" s="42">
        <v>0.12253181457519531</v>
      </c>
      <c r="E367" s="48">
        <v>0.25667905670166014</v>
      </c>
      <c r="F367" s="48">
        <v>0.18348705368041993</v>
      </c>
      <c r="G367" s="48">
        <v>0.20149575729370117</v>
      </c>
      <c r="H367" s="48">
        <v>0.2569921871948242</v>
      </c>
      <c r="I367" s="48">
        <v>0.27483881958007811</v>
      </c>
      <c r="J367" s="48">
        <v>0.15150371032714843</v>
      </c>
      <c r="K367" s="48">
        <v>0.18984712829589845</v>
      </c>
      <c r="L367" s="48">
        <v>0.16253296081542967</v>
      </c>
      <c r="M367" s="43">
        <f t="shared" si="76"/>
        <v>0.12028892399999999</v>
      </c>
      <c r="N367" s="43">
        <f t="shared" si="77"/>
        <v>0.20177163999999997</v>
      </c>
      <c r="O367" s="49">
        <v>0.17184131999999999</v>
      </c>
      <c r="P367" s="49">
        <v>0.23737839999999999</v>
      </c>
      <c r="Q367" s="50">
        <f t="shared" si="66"/>
        <v>0.20460985999999998</v>
      </c>
      <c r="R367" s="48">
        <f t="shared" si="67"/>
        <v>0.23737839999999999</v>
      </c>
      <c r="S367" s="49">
        <v>0.17332373046875002</v>
      </c>
      <c r="T367" s="48">
        <f t="shared" si="68"/>
        <v>0.17025155639648437</v>
      </c>
      <c r="U367" s="48">
        <v>0</v>
      </c>
      <c r="V367" s="49">
        <f t="shared" si="69"/>
        <v>0.21364056000000001</v>
      </c>
      <c r="W367" s="49">
        <f t="shared" si="70"/>
        <v>0.18990272</v>
      </c>
      <c r="X367" s="49">
        <f t="shared" si="71"/>
        <v>0.16616487999999999</v>
      </c>
      <c r="Y367" s="49">
        <f t="shared" si="72"/>
        <v>0.24924731999999999</v>
      </c>
      <c r="Z367" s="49">
        <f t="shared" si="73"/>
        <v>0.31650453333333334</v>
      </c>
      <c r="AA367" s="48">
        <v>0.27077336843390221</v>
      </c>
      <c r="AB367" s="42">
        <v>0.17025155639648437</v>
      </c>
      <c r="AC367" s="42">
        <v>0.12253181457519531</v>
      </c>
      <c r="AD367" s="49">
        <f t="shared" si="74"/>
        <v>0.18957283020019533</v>
      </c>
      <c r="AE367" s="49">
        <f t="shared" si="75"/>
        <v>0.13103512269115117</v>
      </c>
    </row>
    <row r="368" spans="1:31" x14ac:dyDescent="0.2">
      <c r="A368" s="42">
        <v>0.23337157093285349</v>
      </c>
      <c r="B368" s="42">
        <f t="shared" si="65"/>
        <v>0.14563879013061523</v>
      </c>
      <c r="C368" s="42">
        <v>0.16937594604492187</v>
      </c>
      <c r="D368" s="42">
        <v>0.12190163421630859</v>
      </c>
      <c r="E368" s="48">
        <v>0.25535895324707031</v>
      </c>
      <c r="F368" s="48">
        <v>0.18254338470458983</v>
      </c>
      <c r="G368" s="48">
        <v>0.20045946350097657</v>
      </c>
      <c r="H368" s="48">
        <v>0.25567048522949215</v>
      </c>
      <c r="I368" s="48">
        <v>0.27342532165527339</v>
      </c>
      <c r="J368" s="48">
        <v>0.15072452514648438</v>
      </c>
      <c r="K368" s="48">
        <v>0.18887074905395507</v>
      </c>
      <c r="L368" s="48">
        <v>0.16169705810546875</v>
      </c>
      <c r="M368" s="43">
        <f t="shared" si="76"/>
        <v>0.11982448799999999</v>
      </c>
      <c r="N368" s="43">
        <f t="shared" si="77"/>
        <v>0.20051839999999999</v>
      </c>
      <c r="O368" s="49">
        <v>0.17117784</v>
      </c>
      <c r="P368" s="49">
        <v>0.235904</v>
      </c>
      <c r="Q368" s="50">
        <f t="shared" si="66"/>
        <v>0.20354092000000001</v>
      </c>
      <c r="R368" s="48">
        <f t="shared" si="67"/>
        <v>0.235904</v>
      </c>
      <c r="S368" s="49">
        <v>0.17243232421875002</v>
      </c>
      <c r="T368" s="48">
        <f t="shared" si="68"/>
        <v>0.16937594604492187</v>
      </c>
      <c r="U368" s="48">
        <v>0</v>
      </c>
      <c r="V368" s="49">
        <f t="shared" si="69"/>
        <v>0.21231360000000002</v>
      </c>
      <c r="W368" s="49">
        <f t="shared" si="70"/>
        <v>0.18872320000000001</v>
      </c>
      <c r="X368" s="49">
        <f t="shared" si="71"/>
        <v>0.1651328</v>
      </c>
      <c r="Y368" s="49">
        <f t="shared" si="72"/>
        <v>0.24769920000000001</v>
      </c>
      <c r="Z368" s="49">
        <f t="shared" si="73"/>
        <v>0.31453866666666669</v>
      </c>
      <c r="AA368" s="48">
        <v>0.26938077585320724</v>
      </c>
      <c r="AB368" s="42">
        <v>0.16937594604492187</v>
      </c>
      <c r="AC368" s="42">
        <v>0.12190163421630859</v>
      </c>
      <c r="AD368" s="49">
        <f t="shared" si="74"/>
        <v>0.18859785461425782</v>
      </c>
      <c r="AE368" s="49">
        <f t="shared" si="75"/>
        <v>0.13036120731314427</v>
      </c>
    </row>
    <row r="369" spans="1:31" x14ac:dyDescent="0.2">
      <c r="A369" s="42">
        <v>0.23217133794893743</v>
      </c>
      <c r="B369" s="42">
        <f t="shared" si="65"/>
        <v>0.14488976287841798</v>
      </c>
      <c r="C369" s="42">
        <v>0.16850483703613281</v>
      </c>
      <c r="D369" s="42">
        <v>0.12127468872070313</v>
      </c>
      <c r="E369" s="48">
        <v>0.25404562866210939</v>
      </c>
      <c r="F369" s="48">
        <v>0.18160455566406247</v>
      </c>
      <c r="G369" s="48">
        <v>0.19942849807739257</v>
      </c>
      <c r="H369" s="48">
        <v>0.25435556213378907</v>
      </c>
      <c r="I369" s="48">
        <v>0.27201910583496092</v>
      </c>
      <c r="J369" s="48">
        <v>0.14994935104370116</v>
      </c>
      <c r="K369" s="48">
        <v>0.18789938735961914</v>
      </c>
      <c r="L369" s="48">
        <v>0.16086544769287109</v>
      </c>
      <c r="M369" s="43">
        <f t="shared" si="76"/>
        <v>0.11920523999999998</v>
      </c>
      <c r="N369" s="43">
        <f t="shared" si="77"/>
        <v>0.19976645599999998</v>
      </c>
      <c r="O369" s="49">
        <v>0.17029319999999998</v>
      </c>
      <c r="P369" s="49">
        <v>0.23501935999999998</v>
      </c>
      <c r="Q369" s="50">
        <f t="shared" si="66"/>
        <v>0.20265627999999997</v>
      </c>
      <c r="R369" s="48">
        <f t="shared" si="67"/>
        <v>0.23501935999999998</v>
      </c>
      <c r="S369" s="49">
        <v>0.1715455078125</v>
      </c>
      <c r="T369" s="48">
        <f t="shared" si="68"/>
        <v>0.16850483703613281</v>
      </c>
      <c r="U369" s="48">
        <v>0</v>
      </c>
      <c r="V369" s="49">
        <f t="shared" si="69"/>
        <v>0.21151742399999998</v>
      </c>
      <c r="W369" s="49">
        <f t="shared" si="70"/>
        <v>0.18801548800000001</v>
      </c>
      <c r="X369" s="49">
        <f t="shared" si="71"/>
        <v>0.16451355199999998</v>
      </c>
      <c r="Y369" s="49">
        <f t="shared" si="72"/>
        <v>0.24677032799999998</v>
      </c>
      <c r="Z369" s="49">
        <f t="shared" si="73"/>
        <v>0.31335914666666659</v>
      </c>
      <c r="AA369" s="48">
        <v>0.26799533723530017</v>
      </c>
      <c r="AB369" s="42">
        <v>0.16850483703613281</v>
      </c>
      <c r="AC369" s="42">
        <v>0.12127468872070313</v>
      </c>
      <c r="AD369" s="49">
        <f t="shared" si="74"/>
        <v>0.18762789916992187</v>
      </c>
      <c r="AE369" s="49">
        <f t="shared" si="75"/>
        <v>0.12969076192010304</v>
      </c>
    </row>
    <row r="370" spans="1:31" x14ac:dyDescent="0.2">
      <c r="A370" s="42">
        <v>0.23097727777867114</v>
      </c>
      <c r="B370" s="42">
        <f t="shared" si="65"/>
        <v>0.14414459228515625</v>
      </c>
      <c r="C370" s="42">
        <v>0.16763821411132812</v>
      </c>
      <c r="D370" s="42">
        <v>0.12065097045898437</v>
      </c>
      <c r="E370" s="48">
        <v>0.25273908294677733</v>
      </c>
      <c r="F370" s="48">
        <v>0.1806705665588379</v>
      </c>
      <c r="G370" s="48">
        <v>0.19840283142089843</v>
      </c>
      <c r="H370" s="48">
        <v>0.25304741790771484</v>
      </c>
      <c r="I370" s="48">
        <v>0.27062011291503907</v>
      </c>
      <c r="J370" s="48">
        <v>0.14917815841674803</v>
      </c>
      <c r="K370" s="48">
        <v>0.18693301361083983</v>
      </c>
      <c r="L370" s="48">
        <v>0.16003811477661134</v>
      </c>
      <c r="M370" s="43">
        <f t="shared" si="76"/>
        <v>0.118585992</v>
      </c>
      <c r="N370" s="43">
        <f t="shared" si="77"/>
        <v>0.19876386399999996</v>
      </c>
      <c r="O370" s="49">
        <v>0.16940856000000001</v>
      </c>
      <c r="P370" s="49">
        <v>0.23383983999999997</v>
      </c>
      <c r="Q370" s="50">
        <f t="shared" si="66"/>
        <v>0.20162419999999998</v>
      </c>
      <c r="R370" s="48">
        <f t="shared" si="67"/>
        <v>0.23383983999999997</v>
      </c>
      <c r="S370" s="49">
        <v>0.17066324462890625</v>
      </c>
      <c r="T370" s="48">
        <f t="shared" si="68"/>
        <v>0.16763821411132812</v>
      </c>
      <c r="U370" s="48">
        <v>0</v>
      </c>
      <c r="V370" s="49">
        <f t="shared" si="69"/>
        <v>0.21045585599999997</v>
      </c>
      <c r="W370" s="49">
        <f t="shared" si="70"/>
        <v>0.18707187199999997</v>
      </c>
      <c r="X370" s="49">
        <f t="shared" si="71"/>
        <v>0.16368788799999998</v>
      </c>
      <c r="Y370" s="49">
        <f t="shared" si="72"/>
        <v>0.24553183199999998</v>
      </c>
      <c r="Z370" s="49">
        <f t="shared" si="73"/>
        <v>0.31178645333333327</v>
      </c>
      <c r="AA370" s="48">
        <v>0.26661702527497944</v>
      </c>
      <c r="AB370" s="42">
        <v>0.16763821411132812</v>
      </c>
      <c r="AC370" s="42">
        <v>0.12065097045898437</v>
      </c>
      <c r="AD370" s="49">
        <f t="shared" si="74"/>
        <v>0.1866629238128662</v>
      </c>
      <c r="AE370" s="49">
        <f t="shared" si="75"/>
        <v>0.12902375882597716</v>
      </c>
    </row>
    <row r="371" spans="1:31" x14ac:dyDescent="0.2">
      <c r="A371" s="42">
        <v>0.22978935867524705</v>
      </c>
      <c r="B371" s="42">
        <f t="shared" si="65"/>
        <v>0.14340325546264648</v>
      </c>
      <c r="C371" s="42">
        <v>0.16677604675292967</v>
      </c>
      <c r="D371" s="42">
        <v>0.12003046417236328</v>
      </c>
      <c r="E371" s="48">
        <v>0.25143925689697266</v>
      </c>
      <c r="F371" s="48">
        <v>0.17974137298583984</v>
      </c>
      <c r="G371" s="48">
        <v>0.19738244873046873</v>
      </c>
      <c r="H371" s="48">
        <v>0.25174599334716796</v>
      </c>
      <c r="I371" s="48">
        <v>0.26922831329345703</v>
      </c>
      <c r="J371" s="48">
        <v>0.1484109324645996</v>
      </c>
      <c r="K371" s="48">
        <v>0.18597161300659179</v>
      </c>
      <c r="L371" s="48">
        <v>0.15921502975463867</v>
      </c>
      <c r="M371" s="43">
        <f t="shared" si="76"/>
        <v>0.11796674399999998</v>
      </c>
      <c r="N371" s="43">
        <f t="shared" si="77"/>
        <v>0.19776127199999996</v>
      </c>
      <c r="O371" s="49">
        <v>0.16852391999999999</v>
      </c>
      <c r="P371" s="49">
        <v>0.23266031999999995</v>
      </c>
      <c r="Q371" s="50">
        <f t="shared" si="66"/>
        <v>0.20059211999999998</v>
      </c>
      <c r="R371" s="48">
        <f t="shared" si="67"/>
        <v>0.23266031999999995</v>
      </c>
      <c r="S371" s="49">
        <v>0.1697855224609375</v>
      </c>
      <c r="T371" s="48">
        <f t="shared" si="68"/>
        <v>0.16677604675292967</v>
      </c>
      <c r="U371" s="48">
        <v>0</v>
      </c>
      <c r="V371" s="49">
        <f t="shared" si="69"/>
        <v>0.20939428799999996</v>
      </c>
      <c r="W371" s="49">
        <f t="shared" si="70"/>
        <v>0.18612825599999996</v>
      </c>
      <c r="X371" s="49">
        <f t="shared" si="71"/>
        <v>0.16286222399999994</v>
      </c>
      <c r="Y371" s="49">
        <f t="shared" si="72"/>
        <v>0.24429333599999994</v>
      </c>
      <c r="Z371" s="49">
        <f t="shared" si="73"/>
        <v>0.31021375999999995</v>
      </c>
      <c r="AA371" s="48">
        <v>0.26524581266704361</v>
      </c>
      <c r="AB371" s="42">
        <v>0.16677604675292967</v>
      </c>
      <c r="AC371" s="42">
        <v>0.12003046417236328</v>
      </c>
      <c r="AD371" s="49">
        <f t="shared" si="74"/>
        <v>0.18570291519165039</v>
      </c>
      <c r="AE371" s="49">
        <f t="shared" si="75"/>
        <v>0.12836018880208327</v>
      </c>
    </row>
    <row r="372" spans="1:31" x14ac:dyDescent="0.2">
      <c r="A372" s="42">
        <v>0.22860754905495559</v>
      </c>
      <c r="B372" s="42">
        <f t="shared" si="65"/>
        <v>0.14266573333740235</v>
      </c>
      <c r="C372" s="42">
        <v>0.16591831970214843</v>
      </c>
      <c r="D372" s="42">
        <v>0.11941314697265625</v>
      </c>
      <c r="E372" s="48">
        <v>0.25014609130859378</v>
      </c>
      <c r="F372" s="48">
        <v>0.17881696014404297</v>
      </c>
      <c r="G372" s="48">
        <v>0.19636730560302734</v>
      </c>
      <c r="H372" s="48">
        <v>0.25045125885009761</v>
      </c>
      <c r="I372" s="48">
        <v>0.26784367736816406</v>
      </c>
      <c r="J372" s="48">
        <v>0.14764765838623048</v>
      </c>
      <c r="K372" s="48">
        <v>0.18501515594482421</v>
      </c>
      <c r="L372" s="48">
        <v>0.15839617782592771</v>
      </c>
      <c r="M372" s="43">
        <f t="shared" si="76"/>
        <v>0.117347496</v>
      </c>
      <c r="N372" s="43">
        <f t="shared" si="77"/>
        <v>0.19675867999999999</v>
      </c>
      <c r="O372" s="49">
        <v>0.16763928</v>
      </c>
      <c r="P372" s="49">
        <v>0.23148079999999999</v>
      </c>
      <c r="Q372" s="50">
        <f t="shared" si="66"/>
        <v>0.19956003999999999</v>
      </c>
      <c r="R372" s="48">
        <f t="shared" si="67"/>
        <v>0.23148079999999999</v>
      </c>
      <c r="S372" s="49">
        <v>0.16891231689453126</v>
      </c>
      <c r="T372" s="48">
        <f t="shared" si="68"/>
        <v>0.16591831970214843</v>
      </c>
      <c r="U372" s="48">
        <v>0</v>
      </c>
      <c r="V372" s="49">
        <f t="shared" si="69"/>
        <v>0.20833272</v>
      </c>
      <c r="W372" s="49">
        <f t="shared" si="70"/>
        <v>0.18518464000000001</v>
      </c>
      <c r="X372" s="49">
        <f t="shared" si="71"/>
        <v>0.16203655999999997</v>
      </c>
      <c r="Y372" s="49">
        <f t="shared" si="72"/>
        <v>0.24305483999999999</v>
      </c>
      <c r="Z372" s="49">
        <f t="shared" si="73"/>
        <v>0.30864106666666669</v>
      </c>
      <c r="AA372" s="48">
        <v>0.26388164480108967</v>
      </c>
      <c r="AB372" s="42">
        <v>0.16591831970214843</v>
      </c>
      <c r="AC372" s="42">
        <v>0.11941314697265625</v>
      </c>
      <c r="AD372" s="49">
        <f t="shared" si="74"/>
        <v>0.18474784660339358</v>
      </c>
      <c r="AE372" s="49">
        <f t="shared" si="75"/>
        <v>0.12770003339105451</v>
      </c>
    </row>
    <row r="373" spans="1:31" x14ac:dyDescent="0.2">
      <c r="A373" s="42">
        <v>0.22743181749671931</v>
      </c>
      <c r="B373" s="42">
        <f t="shared" si="65"/>
        <v>0.14193200302124023</v>
      </c>
      <c r="C373" s="42">
        <v>0.16506500244140626</v>
      </c>
      <c r="D373" s="42">
        <v>0.11879900360107422</v>
      </c>
      <c r="E373" s="48">
        <v>0.24885958618164059</v>
      </c>
      <c r="F373" s="48">
        <v>0.17789729843139646</v>
      </c>
      <c r="G373" s="48">
        <v>0.19535738723754881</v>
      </c>
      <c r="H373" s="48">
        <v>0.24916318481445313</v>
      </c>
      <c r="I373" s="48">
        <v>0.26646614593505863</v>
      </c>
      <c r="J373" s="48">
        <v>0.14688830657958984</v>
      </c>
      <c r="K373" s="48">
        <v>0.18406362762451173</v>
      </c>
      <c r="L373" s="48">
        <v>0.15758154418945314</v>
      </c>
      <c r="M373" s="43">
        <f t="shared" si="76"/>
        <v>0.11688305999999998</v>
      </c>
      <c r="N373" s="43">
        <f t="shared" si="77"/>
        <v>0.19575608799999997</v>
      </c>
      <c r="O373" s="49">
        <v>0.16697579999999998</v>
      </c>
      <c r="P373" s="49">
        <v>0.23030127999999997</v>
      </c>
      <c r="Q373" s="50">
        <f t="shared" si="66"/>
        <v>0.19863853999999997</v>
      </c>
      <c r="R373" s="48">
        <f t="shared" si="67"/>
        <v>0.23030127999999997</v>
      </c>
      <c r="S373" s="49">
        <v>0.168043603515625</v>
      </c>
      <c r="T373" s="48">
        <f t="shared" si="68"/>
        <v>0.16506500244140626</v>
      </c>
      <c r="U373" s="48">
        <v>0</v>
      </c>
      <c r="V373" s="49">
        <f t="shared" si="69"/>
        <v>0.20727115199999999</v>
      </c>
      <c r="W373" s="49">
        <f t="shared" si="70"/>
        <v>0.18424102399999998</v>
      </c>
      <c r="X373" s="49">
        <f t="shared" si="71"/>
        <v>0.16121089599999996</v>
      </c>
      <c r="Y373" s="49">
        <f t="shared" si="72"/>
        <v>0.24181634399999999</v>
      </c>
      <c r="Z373" s="49">
        <f t="shared" si="73"/>
        <v>0.30706837333333326</v>
      </c>
      <c r="AA373" s="48">
        <v>0.26252449437191611</v>
      </c>
      <c r="AB373" s="42">
        <v>0.16506500244140626</v>
      </c>
      <c r="AC373" s="42">
        <v>0.11879900360107422</v>
      </c>
      <c r="AD373" s="49">
        <f t="shared" si="74"/>
        <v>0.18379769134521484</v>
      </c>
      <c r="AE373" s="49">
        <f t="shared" si="75"/>
        <v>0.12704327413552399</v>
      </c>
    </row>
    <row r="374" spans="1:31" x14ac:dyDescent="0.2">
      <c r="A374" s="42">
        <v>0.2262621327409288</v>
      </c>
      <c r="B374" s="42">
        <f t="shared" si="65"/>
        <v>0.14120204162597655</v>
      </c>
      <c r="C374" s="42">
        <v>0.164216064453125</v>
      </c>
      <c r="D374" s="42">
        <v>0.11818801879882812</v>
      </c>
      <c r="E374" s="48">
        <v>0.24757969711303712</v>
      </c>
      <c r="F374" s="48">
        <v>0.176982373046875</v>
      </c>
      <c r="G374" s="48">
        <v>0.19435266403198243</v>
      </c>
      <c r="H374" s="48">
        <v>0.24788174163818358</v>
      </c>
      <c r="I374" s="48">
        <v>0.26509571899414064</v>
      </c>
      <c r="J374" s="48">
        <v>0.14613286224365232</v>
      </c>
      <c r="K374" s="48">
        <v>0.18311698364257811</v>
      </c>
      <c r="L374" s="48">
        <v>0.15677109924316404</v>
      </c>
      <c r="M374" s="43">
        <f t="shared" si="76"/>
        <v>0.11626381199999997</v>
      </c>
      <c r="N374" s="43">
        <f t="shared" si="77"/>
        <v>0.19475349599999997</v>
      </c>
      <c r="O374" s="49">
        <v>0.16609115999999996</v>
      </c>
      <c r="P374" s="49">
        <v>0.22912175999999998</v>
      </c>
      <c r="Q374" s="50">
        <f t="shared" si="66"/>
        <v>0.19760645999999998</v>
      </c>
      <c r="R374" s="48">
        <f t="shared" si="67"/>
        <v>0.22912175999999998</v>
      </c>
      <c r="S374" s="49">
        <v>0.16717935791015626</v>
      </c>
      <c r="T374" s="48">
        <f t="shared" si="68"/>
        <v>0.164216064453125</v>
      </c>
      <c r="U374" s="48">
        <v>0</v>
      </c>
      <c r="V374" s="49">
        <f t="shared" si="69"/>
        <v>0.20620958399999997</v>
      </c>
      <c r="W374" s="49">
        <f t="shared" si="70"/>
        <v>0.183297408</v>
      </c>
      <c r="X374" s="49">
        <f t="shared" si="71"/>
        <v>0.16038523199999999</v>
      </c>
      <c r="Y374" s="49">
        <f t="shared" si="72"/>
        <v>0.24057784799999996</v>
      </c>
      <c r="Z374" s="49">
        <f t="shared" si="73"/>
        <v>0.30549567999999999</v>
      </c>
      <c r="AA374" s="48">
        <v>0.26117433407432156</v>
      </c>
      <c r="AB374" s="42">
        <v>0.164216064453125</v>
      </c>
      <c r="AC374" s="42">
        <v>0.11818801879882812</v>
      </c>
      <c r="AD374" s="49">
        <f t="shared" si="74"/>
        <v>0.18285242271423341</v>
      </c>
      <c r="AE374" s="49">
        <f t="shared" si="75"/>
        <v>0.12638989257812494</v>
      </c>
    </row>
    <row r="375" spans="1:31" x14ac:dyDescent="0.2">
      <c r="A375" s="42">
        <v>0.22509846368891887</v>
      </c>
      <c r="B375" s="42">
        <f t="shared" si="65"/>
        <v>0.14047584152221679</v>
      </c>
      <c r="C375" s="42">
        <v>0.16337150573730469</v>
      </c>
      <c r="D375" s="42">
        <v>0.1175801773071289</v>
      </c>
      <c r="E375" s="48">
        <v>0.24630639450073238</v>
      </c>
      <c r="F375" s="48">
        <v>0.17607215438842772</v>
      </c>
      <c r="G375" s="48">
        <v>0.19335310638427736</v>
      </c>
      <c r="H375" s="48">
        <v>0.24660688491821292</v>
      </c>
      <c r="I375" s="48">
        <v>0.26373233734130858</v>
      </c>
      <c r="J375" s="48">
        <v>0.14538129577636716</v>
      </c>
      <c r="K375" s="48">
        <v>0.18217520919799804</v>
      </c>
      <c r="L375" s="48">
        <v>0.15596482818603513</v>
      </c>
      <c r="M375" s="43">
        <f t="shared" si="76"/>
        <v>0.11564456399999996</v>
      </c>
      <c r="N375" s="43">
        <f t="shared" si="77"/>
        <v>0.19375090399999997</v>
      </c>
      <c r="O375" s="49">
        <v>0.16520651999999997</v>
      </c>
      <c r="P375" s="49">
        <v>0.22794223999999996</v>
      </c>
      <c r="Q375" s="50">
        <f t="shared" si="66"/>
        <v>0.19657437999999997</v>
      </c>
      <c r="R375" s="48">
        <f t="shared" si="67"/>
        <v>0.22794223999999996</v>
      </c>
      <c r="S375" s="49">
        <v>0.16631955566406251</v>
      </c>
      <c r="T375" s="48">
        <f t="shared" si="68"/>
        <v>0.16337150573730469</v>
      </c>
      <c r="U375" s="48">
        <v>0</v>
      </c>
      <c r="V375" s="49">
        <f t="shared" si="69"/>
        <v>0.20514801599999996</v>
      </c>
      <c r="W375" s="49">
        <f t="shared" si="70"/>
        <v>0.18235379199999999</v>
      </c>
      <c r="X375" s="49">
        <f t="shared" si="71"/>
        <v>0.15955956799999996</v>
      </c>
      <c r="Y375" s="49">
        <f t="shared" si="72"/>
        <v>0.23933935199999995</v>
      </c>
      <c r="Z375" s="49">
        <f t="shared" si="73"/>
        <v>0.30392298666666662</v>
      </c>
      <c r="AA375" s="48">
        <v>0.25983110929790298</v>
      </c>
      <c r="AB375" s="42">
        <v>0.16337150573730469</v>
      </c>
      <c r="AC375" s="42">
        <v>0.1175801773071289</v>
      </c>
      <c r="AD375" s="49">
        <f t="shared" si="74"/>
        <v>0.18191201400756837</v>
      </c>
      <c r="AE375" s="49">
        <f t="shared" si="75"/>
        <v>0.1257398702614905</v>
      </c>
    </row>
    <row r="376" spans="1:31" x14ac:dyDescent="0.2">
      <c r="A376" s="42">
        <v>0.22394077940174612</v>
      </c>
      <c r="B376" s="42">
        <f t="shared" si="65"/>
        <v>0.13975337219238282</v>
      </c>
      <c r="C376" s="42">
        <v>0.16253128051757812</v>
      </c>
      <c r="D376" s="42">
        <v>0.1169754638671875</v>
      </c>
      <c r="E376" s="48">
        <v>0.24503963394165038</v>
      </c>
      <c r="F376" s="48">
        <v>0.17516661285400392</v>
      </c>
      <c r="G376" s="48">
        <v>0.19235868469238282</v>
      </c>
      <c r="H376" s="48">
        <v>0.24533858505249023</v>
      </c>
      <c r="I376" s="48">
        <v>0.26237597137451174</v>
      </c>
      <c r="J376" s="48">
        <v>0.14463359237670897</v>
      </c>
      <c r="K376" s="48">
        <v>0.1812382746887207</v>
      </c>
      <c r="L376" s="48">
        <v>0.15516270141601562</v>
      </c>
      <c r="M376" s="43">
        <f t="shared" si="76"/>
        <v>0.11502531599999997</v>
      </c>
      <c r="N376" s="43">
        <f t="shared" si="77"/>
        <v>0.192748312</v>
      </c>
      <c r="O376" s="49">
        <v>0.16432187999999998</v>
      </c>
      <c r="P376" s="49">
        <v>0.22676272</v>
      </c>
      <c r="Q376" s="50">
        <f t="shared" si="66"/>
        <v>0.1955423</v>
      </c>
      <c r="R376" s="48">
        <f t="shared" si="67"/>
        <v>0.22676272</v>
      </c>
      <c r="S376" s="49">
        <v>0.16546417236328129</v>
      </c>
      <c r="T376" s="48">
        <f t="shared" si="68"/>
        <v>0.16253128051757812</v>
      </c>
      <c r="U376" s="48">
        <v>0</v>
      </c>
      <c r="V376" s="49">
        <f t="shared" si="69"/>
        <v>0.204086448</v>
      </c>
      <c r="W376" s="49">
        <f t="shared" si="70"/>
        <v>0.18141017600000001</v>
      </c>
      <c r="X376" s="49">
        <f t="shared" si="71"/>
        <v>0.15873390399999998</v>
      </c>
      <c r="Y376" s="49">
        <f t="shared" si="72"/>
        <v>0.238100856</v>
      </c>
      <c r="Z376" s="49">
        <f t="shared" si="73"/>
        <v>0.3023502933333333</v>
      </c>
      <c r="AA376" s="48">
        <v>0.2584947927374589</v>
      </c>
      <c r="AB376" s="42">
        <v>0.16253128051757812</v>
      </c>
      <c r="AC376" s="42">
        <v>0.1169754638671875</v>
      </c>
      <c r="AD376" s="49">
        <f t="shared" si="74"/>
        <v>0.18097643852233891</v>
      </c>
      <c r="AE376" s="49">
        <f t="shared" si="75"/>
        <v>0.12509318872825384</v>
      </c>
    </row>
    <row r="377" spans="1:31" x14ac:dyDescent="0.2">
      <c r="A377" s="42">
        <v>0.22278904909966513</v>
      </c>
      <c r="B377" s="42">
        <f t="shared" si="65"/>
        <v>0.13903461456298827</v>
      </c>
      <c r="C377" s="42">
        <v>0.16169537353515626</v>
      </c>
      <c r="D377" s="42">
        <v>0.11637385559082031</v>
      </c>
      <c r="E377" s="48">
        <v>0.2437793858337402</v>
      </c>
      <c r="F377" s="48">
        <v>0.17426573364257814</v>
      </c>
      <c r="G377" s="48">
        <v>0.19136938415527344</v>
      </c>
      <c r="H377" s="48">
        <v>0.24407681243896484</v>
      </c>
      <c r="I377" s="48">
        <v>0.2610265618896484</v>
      </c>
      <c r="J377" s="48">
        <v>0.14388973724365234</v>
      </c>
      <c r="K377" s="48">
        <v>0.18030616531372068</v>
      </c>
      <c r="L377" s="48">
        <v>0.15436470413208009</v>
      </c>
      <c r="M377" s="43">
        <f t="shared" si="76"/>
        <v>0.11456088</v>
      </c>
      <c r="N377" s="43">
        <f t="shared" si="77"/>
        <v>0.19174571999999998</v>
      </c>
      <c r="O377" s="49">
        <v>0.16365840000000001</v>
      </c>
      <c r="P377" s="49">
        <v>0.22558319999999998</v>
      </c>
      <c r="Q377" s="50">
        <f t="shared" si="66"/>
        <v>0.19462079999999998</v>
      </c>
      <c r="R377" s="48">
        <f t="shared" si="67"/>
        <v>0.22558319999999998</v>
      </c>
      <c r="S377" s="49">
        <v>0.16461318359374999</v>
      </c>
      <c r="T377" s="48">
        <f t="shared" si="68"/>
        <v>0.16169537353515626</v>
      </c>
      <c r="U377" s="48">
        <v>0</v>
      </c>
      <c r="V377" s="49">
        <f t="shared" si="69"/>
        <v>0.20302487999999999</v>
      </c>
      <c r="W377" s="49">
        <f t="shared" si="70"/>
        <v>0.18046656</v>
      </c>
      <c r="X377" s="49">
        <f t="shared" si="71"/>
        <v>0.15790823999999998</v>
      </c>
      <c r="Y377" s="49">
        <f t="shared" si="72"/>
        <v>0.23686235999999999</v>
      </c>
      <c r="Z377" s="49">
        <f t="shared" si="73"/>
        <v>0.30077759999999998</v>
      </c>
      <c r="AA377" s="48">
        <v>0.25716535708778782</v>
      </c>
      <c r="AB377" s="42">
        <v>0.16169537353515626</v>
      </c>
      <c r="AC377" s="42">
        <v>0.11637385559082031</v>
      </c>
      <c r="AD377" s="49">
        <f t="shared" si="74"/>
        <v>0.18004566955566406</v>
      </c>
      <c r="AE377" s="49">
        <f t="shared" si="75"/>
        <v>0.12444982952104805</v>
      </c>
    </row>
    <row r="378" spans="1:31" x14ac:dyDescent="0.2">
      <c r="A378" s="42">
        <v>0.22164324216137174</v>
      </c>
      <c r="B378" s="42">
        <f t="shared" si="65"/>
        <v>0.13831955718994141</v>
      </c>
      <c r="C378" s="42">
        <v>0.16086376953125001</v>
      </c>
      <c r="D378" s="42">
        <v>0.11577534484863282</v>
      </c>
      <c r="E378" s="48">
        <v>0.24252562057495117</v>
      </c>
      <c r="F378" s="48">
        <v>0.17336948715209963</v>
      </c>
      <c r="G378" s="48">
        <v>0.19038517517089842</v>
      </c>
      <c r="H378" s="48">
        <v>0.24282152267456056</v>
      </c>
      <c r="I378" s="48">
        <v>0.25968410888671878</v>
      </c>
      <c r="J378" s="48">
        <v>0.14314971557617187</v>
      </c>
      <c r="K378" s="48">
        <v>0.17937885147094726</v>
      </c>
      <c r="L378" s="48">
        <v>0.15357080673217774</v>
      </c>
      <c r="M378" s="43">
        <f t="shared" si="76"/>
        <v>0.11394163199999999</v>
      </c>
      <c r="N378" s="43">
        <f t="shared" si="77"/>
        <v>0.19099377599999998</v>
      </c>
      <c r="O378" s="49">
        <v>0.16277375999999999</v>
      </c>
      <c r="P378" s="49">
        <v>0.22469855999999999</v>
      </c>
      <c r="Q378" s="50">
        <f t="shared" si="66"/>
        <v>0.19373615999999999</v>
      </c>
      <c r="R378" s="48">
        <f t="shared" si="67"/>
        <v>0.22469855999999999</v>
      </c>
      <c r="S378" s="49">
        <v>0.16376657714843751</v>
      </c>
      <c r="T378" s="48">
        <f t="shared" si="68"/>
        <v>0.16086376953125001</v>
      </c>
      <c r="U378" s="48">
        <v>0</v>
      </c>
      <c r="V378" s="49">
        <f t="shared" si="69"/>
        <v>0.20222870400000001</v>
      </c>
      <c r="W378" s="49">
        <f t="shared" si="70"/>
        <v>0.179758848</v>
      </c>
      <c r="X378" s="49">
        <f t="shared" si="71"/>
        <v>0.15728899199999999</v>
      </c>
      <c r="Y378" s="49">
        <f t="shared" si="72"/>
        <v>0.235933488</v>
      </c>
      <c r="Z378" s="49">
        <f t="shared" si="73"/>
        <v>0.29959807999999999</v>
      </c>
      <c r="AA378" s="48">
        <v>0.25584274773848686</v>
      </c>
      <c r="AB378" s="42">
        <v>0.16086376953125001</v>
      </c>
      <c r="AC378" s="42">
        <v>0.11577534484863282</v>
      </c>
      <c r="AD378" s="49">
        <f t="shared" si="74"/>
        <v>0.17911969375610354</v>
      </c>
      <c r="AE378" s="49">
        <f t="shared" si="75"/>
        <v>0.12380978341118981</v>
      </c>
    </row>
    <row r="379" spans="1:31" x14ac:dyDescent="0.2">
      <c r="A379" s="42">
        <v>0.22050332812283888</v>
      </c>
      <c r="B379" s="42">
        <f t="shared" si="65"/>
        <v>0.13760817337036133</v>
      </c>
      <c r="C379" s="42">
        <v>0.16003643798828124</v>
      </c>
      <c r="D379" s="42">
        <v>0.11517990875244141</v>
      </c>
      <c r="E379" s="48">
        <v>0.24127830856323243</v>
      </c>
      <c r="F379" s="48">
        <v>0.17247784378051759</v>
      </c>
      <c r="G379" s="48">
        <v>0.18940602813720703</v>
      </c>
      <c r="H379" s="48">
        <v>0.24157268615722655</v>
      </c>
      <c r="I379" s="48">
        <v>0.25834855316162109</v>
      </c>
      <c r="J379" s="48">
        <v>0.14241349777221679</v>
      </c>
      <c r="K379" s="48">
        <v>0.1784563035583496</v>
      </c>
      <c r="L379" s="48">
        <v>0.1527809944152832</v>
      </c>
      <c r="M379" s="43">
        <f t="shared" si="76"/>
        <v>0.11332238399999998</v>
      </c>
      <c r="N379" s="43">
        <f t="shared" si="77"/>
        <v>0.18999118400000001</v>
      </c>
      <c r="O379" s="49">
        <v>0.16188912</v>
      </c>
      <c r="P379" s="49">
        <v>0.22351904</v>
      </c>
      <c r="Q379" s="50">
        <f t="shared" si="66"/>
        <v>0.19270408</v>
      </c>
      <c r="R379" s="48">
        <f t="shared" si="67"/>
        <v>0.22351904</v>
      </c>
      <c r="S379" s="49">
        <v>0.16292432861328127</v>
      </c>
      <c r="T379" s="48">
        <f t="shared" si="68"/>
        <v>0.16003643798828124</v>
      </c>
      <c r="U379" s="48">
        <v>0</v>
      </c>
      <c r="V379" s="49">
        <f t="shared" si="69"/>
        <v>0.201167136</v>
      </c>
      <c r="W379" s="49">
        <f t="shared" si="70"/>
        <v>0.17881523200000002</v>
      </c>
      <c r="X379" s="49">
        <f t="shared" si="71"/>
        <v>0.15646332799999998</v>
      </c>
      <c r="Y379" s="49">
        <f t="shared" si="72"/>
        <v>0.23469499199999999</v>
      </c>
      <c r="Z379" s="49">
        <f t="shared" si="73"/>
        <v>0.29802538666666667</v>
      </c>
      <c r="AA379" s="48">
        <v>0.25452693738435445</v>
      </c>
      <c r="AB379" s="42">
        <v>0.16003643798828124</v>
      </c>
      <c r="AC379" s="42">
        <v>0.11517990875244141</v>
      </c>
      <c r="AD379" s="49">
        <f t="shared" si="74"/>
        <v>0.17819848442077638</v>
      </c>
      <c r="AE379" s="49">
        <f t="shared" si="75"/>
        <v>0.12317303194131224</v>
      </c>
    </row>
    <row r="380" spans="1:31" x14ac:dyDescent="0.2">
      <c r="A380" s="42">
        <v>0.21936927667685086</v>
      </c>
      <c r="B380" s="42">
        <f t="shared" si="65"/>
        <v>0.13690045166015624</v>
      </c>
      <c r="C380" s="42">
        <v>0.15921336364746094</v>
      </c>
      <c r="D380" s="42">
        <v>0.11458753967285157</v>
      </c>
      <c r="E380" s="48">
        <v>0.24003740539550783</v>
      </c>
      <c r="F380" s="48">
        <v>0.17159078872680664</v>
      </c>
      <c r="G380" s="48">
        <v>0.18843191345214844</v>
      </c>
      <c r="H380" s="48">
        <v>0.2403302732849121</v>
      </c>
      <c r="I380" s="48">
        <v>0.25701986511230468</v>
      </c>
      <c r="J380" s="48">
        <v>0.14168106903076172</v>
      </c>
      <c r="K380" s="48">
        <v>0.17753850677490232</v>
      </c>
      <c r="L380" s="48">
        <v>0.15199523757934569</v>
      </c>
      <c r="M380" s="43">
        <f t="shared" si="76"/>
        <v>0.11285794799999997</v>
      </c>
      <c r="N380" s="43">
        <f t="shared" si="77"/>
        <v>0.18898859199999996</v>
      </c>
      <c r="O380" s="49">
        <v>0.16122563999999998</v>
      </c>
      <c r="P380" s="49">
        <v>0.22233951999999996</v>
      </c>
      <c r="Q380" s="50">
        <f t="shared" si="66"/>
        <v>0.19178257999999998</v>
      </c>
      <c r="R380" s="48">
        <f t="shared" si="67"/>
        <v>0.22233951999999996</v>
      </c>
      <c r="S380" s="49">
        <v>0.16208640136718752</v>
      </c>
      <c r="T380" s="48">
        <f t="shared" si="68"/>
        <v>0.15921336364746094</v>
      </c>
      <c r="U380" s="48">
        <v>0</v>
      </c>
      <c r="V380" s="49">
        <f t="shared" si="69"/>
        <v>0.20010556799999996</v>
      </c>
      <c r="W380" s="49">
        <f t="shared" si="70"/>
        <v>0.17787161599999998</v>
      </c>
      <c r="X380" s="49">
        <f t="shared" si="71"/>
        <v>0.15563766399999995</v>
      </c>
      <c r="Y380" s="49">
        <f t="shared" si="72"/>
        <v>0.23345649599999993</v>
      </c>
      <c r="Z380" s="49">
        <f t="shared" si="73"/>
        <v>0.29645269333333324</v>
      </c>
      <c r="AA380" s="48">
        <v>0.25321789872018913</v>
      </c>
      <c r="AB380" s="42">
        <v>0.15921336364746094</v>
      </c>
      <c r="AC380" s="42">
        <v>0.11458753967285157</v>
      </c>
      <c r="AD380" s="49">
        <f t="shared" si="74"/>
        <v>0.17728200149536136</v>
      </c>
      <c r="AE380" s="49">
        <f t="shared" si="75"/>
        <v>0.12253954742536508</v>
      </c>
    </row>
    <row r="381" spans="1:31" x14ac:dyDescent="0.2">
      <c r="A381" s="42">
        <v>0.21824105767201399</v>
      </c>
      <c r="B381" s="42">
        <f t="shared" si="65"/>
        <v>0.13619637298583984</v>
      </c>
      <c r="C381" s="42">
        <v>0.15839453125</v>
      </c>
      <c r="D381" s="42">
        <v>0.11399821472167969</v>
      </c>
      <c r="E381" s="48">
        <v>0.23880289627075194</v>
      </c>
      <c r="F381" s="48">
        <v>0.17070829238891602</v>
      </c>
      <c r="G381" s="48">
        <v>0.18746280151367187</v>
      </c>
      <c r="H381" s="48">
        <v>0.2390942544555664</v>
      </c>
      <c r="I381" s="48">
        <v>0.25569801513671875</v>
      </c>
      <c r="J381" s="48">
        <v>0.14095239974975585</v>
      </c>
      <c r="K381" s="48">
        <v>0.17662541671752929</v>
      </c>
      <c r="L381" s="48">
        <v>0.15121352142333985</v>
      </c>
      <c r="M381" s="43">
        <f t="shared" si="76"/>
        <v>0.11223869999999998</v>
      </c>
      <c r="N381" s="43">
        <f t="shared" si="77"/>
        <v>0.18798599999999999</v>
      </c>
      <c r="O381" s="49">
        <v>0.16034099999999998</v>
      </c>
      <c r="P381" s="49">
        <v>0.22116</v>
      </c>
      <c r="Q381" s="50">
        <f t="shared" si="66"/>
        <v>0.19075049999999999</v>
      </c>
      <c r="R381" s="48">
        <f t="shared" si="67"/>
        <v>0.22116</v>
      </c>
      <c r="S381" s="49">
        <v>0.161252783203125</v>
      </c>
      <c r="T381" s="48">
        <f t="shared" si="68"/>
        <v>0.15839453125</v>
      </c>
      <c r="U381" s="48">
        <v>0</v>
      </c>
      <c r="V381" s="49">
        <f t="shared" si="69"/>
        <v>0.199044</v>
      </c>
      <c r="W381" s="49">
        <f t="shared" si="70"/>
        <v>0.176928</v>
      </c>
      <c r="X381" s="49">
        <f t="shared" si="71"/>
        <v>0.15481199999999998</v>
      </c>
      <c r="Y381" s="49">
        <f t="shared" si="72"/>
        <v>0.23221800000000001</v>
      </c>
      <c r="Z381" s="49">
        <f t="shared" si="73"/>
        <v>0.29487999999999998</v>
      </c>
      <c r="AA381" s="48">
        <v>0.25191560444078948</v>
      </c>
      <c r="AB381" s="42">
        <v>0.15839453125</v>
      </c>
      <c r="AC381" s="42">
        <v>0.11399821472167969</v>
      </c>
      <c r="AD381" s="49">
        <f t="shared" si="74"/>
        <v>0.17637023162841797</v>
      </c>
      <c r="AE381" s="49">
        <f t="shared" si="75"/>
        <v>0.12190932063466489</v>
      </c>
    </row>
    <row r="382" spans="1:31" x14ac:dyDescent="0.2">
      <c r="A382" s="42">
        <v>0.21711864111199974</v>
      </c>
      <c r="B382" s="42">
        <f t="shared" si="65"/>
        <v>0.13549591445922851</v>
      </c>
      <c r="C382" s="42">
        <v>0.1575799102783203</v>
      </c>
      <c r="D382" s="42">
        <v>0.11341191864013672</v>
      </c>
      <c r="E382" s="48">
        <v>0.23757473678588867</v>
      </c>
      <c r="F382" s="48">
        <v>0.16983033996582028</v>
      </c>
      <c r="G382" s="48">
        <v>0.18649867752075194</v>
      </c>
      <c r="H382" s="48">
        <v>0.23786458526611326</v>
      </c>
      <c r="I382" s="48">
        <v>0.25438294403076173</v>
      </c>
      <c r="J382" s="48">
        <v>0.14022747512817382</v>
      </c>
      <c r="K382" s="48">
        <v>0.17571703338623049</v>
      </c>
      <c r="L382" s="48">
        <v>0.15043583114624023</v>
      </c>
      <c r="M382" s="43">
        <f t="shared" si="76"/>
        <v>0.11161945199999998</v>
      </c>
      <c r="N382" s="43">
        <f t="shared" si="77"/>
        <v>0.18723405599999998</v>
      </c>
      <c r="O382" s="49">
        <v>0.15945635999999999</v>
      </c>
      <c r="P382" s="49">
        <v>0.22027535999999998</v>
      </c>
      <c r="Q382" s="50">
        <f t="shared" si="66"/>
        <v>0.18986586</v>
      </c>
      <c r="R382" s="48">
        <f t="shared" si="67"/>
        <v>0.22027535999999998</v>
      </c>
      <c r="S382" s="49">
        <v>0.16042346191406251</v>
      </c>
      <c r="T382" s="48">
        <f t="shared" si="68"/>
        <v>0.1575799102783203</v>
      </c>
      <c r="U382" s="48">
        <v>0</v>
      </c>
      <c r="V382" s="49">
        <f t="shared" si="69"/>
        <v>0.19824782399999999</v>
      </c>
      <c r="W382" s="49">
        <f t="shared" si="70"/>
        <v>0.176220288</v>
      </c>
      <c r="X382" s="49">
        <f t="shared" si="71"/>
        <v>0.15419275199999996</v>
      </c>
      <c r="Y382" s="49">
        <f t="shared" si="72"/>
        <v>0.23128912799999998</v>
      </c>
      <c r="Z382" s="49">
        <f t="shared" si="73"/>
        <v>0.29370047999999993</v>
      </c>
      <c r="AA382" s="48">
        <v>0.25061999993575246</v>
      </c>
      <c r="AB382" s="42">
        <v>0.1575799102783203</v>
      </c>
      <c r="AC382" s="42">
        <v>0.11341191864013672</v>
      </c>
      <c r="AD382" s="49">
        <f t="shared" si="74"/>
        <v>0.17546316146850588</v>
      </c>
      <c r="AE382" s="49">
        <f t="shared" si="75"/>
        <v>0.1212823423405283</v>
      </c>
    </row>
    <row r="383" spans="1:31" x14ac:dyDescent="0.2">
      <c r="A383" s="42">
        <v>0.2160019971547299</v>
      </c>
      <c r="B383" s="42">
        <f t="shared" si="65"/>
        <v>0.13479905319213867</v>
      </c>
      <c r="C383" s="42">
        <v>0.15676947021484375</v>
      </c>
      <c r="D383" s="42">
        <v>0.11282863616943359</v>
      </c>
      <c r="E383" s="48">
        <v>0.23635288253784181</v>
      </c>
      <c r="F383" s="48">
        <v>0.16895690185546874</v>
      </c>
      <c r="G383" s="48">
        <v>0.18553951187133788</v>
      </c>
      <c r="H383" s="48">
        <v>0.23664125091552732</v>
      </c>
      <c r="I383" s="48">
        <v>0.25307465179443361</v>
      </c>
      <c r="J383" s="48">
        <v>0.13950628036499024</v>
      </c>
      <c r="K383" s="48">
        <v>0.17481331237792969</v>
      </c>
      <c r="L383" s="48">
        <v>0.14966213714599608</v>
      </c>
      <c r="M383" s="43">
        <f t="shared" si="76"/>
        <v>0.111155016</v>
      </c>
      <c r="N383" s="43">
        <f t="shared" si="77"/>
        <v>0.18623146399999999</v>
      </c>
      <c r="O383" s="49">
        <v>0.15879288</v>
      </c>
      <c r="P383" s="49">
        <v>0.21909583999999999</v>
      </c>
      <c r="Q383" s="50">
        <f t="shared" si="66"/>
        <v>0.18894435999999998</v>
      </c>
      <c r="R383" s="48">
        <f t="shared" si="67"/>
        <v>0.21909583999999999</v>
      </c>
      <c r="S383" s="49">
        <v>0.15959840087890625</v>
      </c>
      <c r="T383" s="48">
        <f t="shared" si="68"/>
        <v>0.15676947021484375</v>
      </c>
      <c r="U383" s="48">
        <v>0</v>
      </c>
      <c r="V383" s="49">
        <f t="shared" si="69"/>
        <v>0.197186256</v>
      </c>
      <c r="W383" s="49">
        <f t="shared" si="70"/>
        <v>0.17527667199999999</v>
      </c>
      <c r="X383" s="49">
        <f t="shared" si="71"/>
        <v>0.15336708799999998</v>
      </c>
      <c r="Y383" s="49">
        <f t="shared" si="72"/>
        <v>0.230050632</v>
      </c>
      <c r="Z383" s="49">
        <f t="shared" si="73"/>
        <v>0.29212778666666667</v>
      </c>
      <c r="AA383" s="48">
        <v>0.24933105789987664</v>
      </c>
      <c r="AB383" s="42">
        <v>0.15676947021484375</v>
      </c>
      <c r="AC383" s="42">
        <v>0.11282863616943359</v>
      </c>
      <c r="AD383" s="49">
        <f t="shared" si="74"/>
        <v>0.17456075096130372</v>
      </c>
      <c r="AE383" s="49">
        <f t="shared" si="75"/>
        <v>0.12065858485690502</v>
      </c>
    </row>
    <row r="384" spans="1:31" x14ac:dyDescent="0.2">
      <c r="A384" s="42">
        <v>0.21489109611161986</v>
      </c>
      <c r="B384" s="42">
        <f t="shared" si="65"/>
        <v>0.13410577774047852</v>
      </c>
      <c r="C384" s="42">
        <v>0.15596319580078125</v>
      </c>
      <c r="D384" s="42">
        <v>0.11224835968017578</v>
      </c>
      <c r="E384" s="48">
        <v>0.23513731872558594</v>
      </c>
      <c r="F384" s="48">
        <v>0.16808794845581054</v>
      </c>
      <c r="G384" s="48">
        <v>0.1845852749633789</v>
      </c>
      <c r="H384" s="48">
        <v>0.23542420700073241</v>
      </c>
      <c r="I384" s="48">
        <v>0.25177307922363279</v>
      </c>
      <c r="J384" s="48">
        <v>0.13878880065917967</v>
      </c>
      <c r="K384" s="48">
        <v>0.17391423889160154</v>
      </c>
      <c r="L384" s="48">
        <v>0.14889242462158203</v>
      </c>
      <c r="M384" s="43">
        <f t="shared" si="76"/>
        <v>0.11053576799999998</v>
      </c>
      <c r="N384" s="43">
        <f t="shared" si="77"/>
        <v>0.18522887199999996</v>
      </c>
      <c r="O384" s="49">
        <v>0.15790823999999998</v>
      </c>
      <c r="P384" s="49">
        <v>0.21791631999999997</v>
      </c>
      <c r="Q384" s="50">
        <f t="shared" si="66"/>
        <v>0.18791227999999999</v>
      </c>
      <c r="R384" s="48">
        <f t="shared" si="67"/>
        <v>0.21791631999999997</v>
      </c>
      <c r="S384" s="49">
        <v>0.15877758789062502</v>
      </c>
      <c r="T384" s="48">
        <f t="shared" si="68"/>
        <v>0.15596319580078125</v>
      </c>
      <c r="U384" s="48">
        <v>0</v>
      </c>
      <c r="V384" s="49">
        <f t="shared" si="69"/>
        <v>0.19612468799999996</v>
      </c>
      <c r="W384" s="49">
        <f t="shared" si="70"/>
        <v>0.17433305599999999</v>
      </c>
      <c r="X384" s="49">
        <f t="shared" si="71"/>
        <v>0.15254142399999998</v>
      </c>
      <c r="Y384" s="49">
        <f t="shared" si="72"/>
        <v>0.22881213599999994</v>
      </c>
      <c r="Z384" s="49">
        <f t="shared" si="73"/>
        <v>0.29055509333333329</v>
      </c>
      <c r="AA384" s="48">
        <v>0.24804875102796053</v>
      </c>
      <c r="AB384" s="42">
        <v>0.15596319580078125</v>
      </c>
      <c r="AC384" s="42">
        <v>0.11224835968017578</v>
      </c>
      <c r="AD384" s="49">
        <f t="shared" si="74"/>
        <v>0.17366298675537112</v>
      </c>
      <c r="AE384" s="49">
        <f t="shared" si="75"/>
        <v>0.12003803895511164</v>
      </c>
    </row>
    <row r="385" spans="1:31" x14ac:dyDescent="0.2">
      <c r="A385" s="42">
        <v>0.21378590844688006</v>
      </c>
      <c r="B385" s="42">
        <f t="shared" si="65"/>
        <v>0.13341606903076172</v>
      </c>
      <c r="C385" s="42">
        <v>0.15516107177734376</v>
      </c>
      <c r="D385" s="42">
        <v>0.11167106628417969</v>
      </c>
      <c r="E385" s="48">
        <v>0.23392800094604493</v>
      </c>
      <c r="F385" s="48">
        <v>0.1672234649658203</v>
      </c>
      <c r="G385" s="48">
        <v>0.18363595199584962</v>
      </c>
      <c r="H385" s="48">
        <v>0.23421342391967773</v>
      </c>
      <c r="I385" s="48">
        <v>0.25047819671630855</v>
      </c>
      <c r="J385" s="48">
        <v>0.13807500640869139</v>
      </c>
      <c r="K385" s="48">
        <v>0.1730197981262207</v>
      </c>
      <c r="L385" s="48">
        <v>0.14812666397094726</v>
      </c>
      <c r="M385" s="43">
        <f t="shared" si="76"/>
        <v>0.11007133199999998</v>
      </c>
      <c r="N385" s="43">
        <f t="shared" si="77"/>
        <v>0.18422627999999996</v>
      </c>
      <c r="O385" s="49">
        <v>0.15724475999999998</v>
      </c>
      <c r="P385" s="49">
        <v>0.21673679999999998</v>
      </c>
      <c r="Q385" s="50">
        <f t="shared" si="66"/>
        <v>0.18699077999999997</v>
      </c>
      <c r="R385" s="48">
        <f t="shared" si="67"/>
        <v>0.21673679999999998</v>
      </c>
      <c r="S385" s="49">
        <v>0.15796099853515627</v>
      </c>
      <c r="T385" s="48">
        <f t="shared" si="68"/>
        <v>0.15516107177734376</v>
      </c>
      <c r="U385" s="48">
        <v>0</v>
      </c>
      <c r="V385" s="49">
        <f t="shared" si="69"/>
        <v>0.19506311999999998</v>
      </c>
      <c r="W385" s="49">
        <f t="shared" si="70"/>
        <v>0.17338944000000001</v>
      </c>
      <c r="X385" s="49">
        <f t="shared" si="71"/>
        <v>0.15171575999999998</v>
      </c>
      <c r="Y385" s="49">
        <f t="shared" si="72"/>
        <v>0.22757363999999997</v>
      </c>
      <c r="Z385" s="49">
        <f t="shared" si="73"/>
        <v>0.28898239999999997</v>
      </c>
      <c r="AA385" s="48">
        <v>0.24677302470960116</v>
      </c>
      <c r="AB385" s="42">
        <v>0.15516107177734376</v>
      </c>
      <c r="AC385" s="42">
        <v>0.11167106628417969</v>
      </c>
      <c r="AD385" s="49">
        <f t="shared" si="74"/>
        <v>0.17276984214782717</v>
      </c>
      <c r="AE385" s="49">
        <f t="shared" si="75"/>
        <v>0.11942068617778132</v>
      </c>
    </row>
    <row r="386" spans="1:31" x14ac:dyDescent="0.2">
      <c r="A386" s="42">
        <v>0.21268640477646841</v>
      </c>
      <c r="B386" s="42">
        <f t="shared" ref="B386:B449" si="78">+AVERAGE(C386,D386)</f>
        <v>0.13272991180419921</v>
      </c>
      <c r="C386" s="42">
        <v>0.15436308288574219</v>
      </c>
      <c r="D386" s="42">
        <v>0.11109674072265625</v>
      </c>
      <c r="E386" s="48">
        <v>0.23272489959716797</v>
      </c>
      <c r="F386" s="48">
        <v>0.16636343658447267</v>
      </c>
      <c r="G386" s="48">
        <v>0.1826915133666992</v>
      </c>
      <c r="H386" s="48">
        <v>0.23300885726928711</v>
      </c>
      <c r="I386" s="48">
        <v>0.24918997467041012</v>
      </c>
      <c r="J386" s="48">
        <v>0.13736488281250001</v>
      </c>
      <c r="K386" s="48">
        <v>0.17212996047973633</v>
      </c>
      <c r="L386" s="48">
        <v>0.14736484039306641</v>
      </c>
      <c r="M386" s="43">
        <f t="shared" si="76"/>
        <v>0.10945208399999999</v>
      </c>
      <c r="N386" s="43">
        <f t="shared" si="77"/>
        <v>0.18347433599999999</v>
      </c>
      <c r="O386" s="49">
        <v>0.15636011999999999</v>
      </c>
      <c r="P386" s="49">
        <v>0.21585215999999999</v>
      </c>
      <c r="Q386" s="50">
        <f t="shared" ref="Q386:Q449" si="79">+AVERAGE(O386:P386)</f>
        <v>0.18610613999999998</v>
      </c>
      <c r="R386" s="48">
        <f t="shared" ref="R386:R449" si="80">+P386</f>
        <v>0.21585215999999999</v>
      </c>
      <c r="S386" s="49">
        <v>0.1571486083984375</v>
      </c>
      <c r="T386" s="48">
        <f t="shared" ref="T386:T449" si="81">+C386</f>
        <v>0.15436308288574219</v>
      </c>
      <c r="U386" s="48">
        <v>0</v>
      </c>
      <c r="V386" s="49">
        <f t="shared" ref="V386:V449" si="82">+$P386*0.9</f>
        <v>0.194266944</v>
      </c>
      <c r="W386" s="49">
        <f t="shared" ref="W386:W449" si="83">+$P386*0.8</f>
        <v>0.17268172800000001</v>
      </c>
      <c r="X386" s="49">
        <f t="shared" ref="X386:X449" si="84">+$P386*0.7</f>
        <v>0.15109651199999999</v>
      </c>
      <c r="Y386" s="49">
        <f t="shared" ref="Y386:Y449" si="85">+$P386*0.9*8750/7500</f>
        <v>0.226644768</v>
      </c>
      <c r="Z386" s="49">
        <f t="shared" ref="Z386:Z449" si="86">+$P386*10000/7500</f>
        <v>0.28780287999999998</v>
      </c>
      <c r="AA386" s="48">
        <v>0.24550387894479853</v>
      </c>
      <c r="AB386" s="42">
        <v>0.15436308288574219</v>
      </c>
      <c r="AC386" s="42">
        <v>0.11109674072265625</v>
      </c>
      <c r="AD386" s="49">
        <f t="shared" ref="AD386:AD449" si="87">+S386*1.09375</f>
        <v>0.17188129043579101</v>
      </c>
      <c r="AE386" s="49">
        <f t="shared" ref="AE386:AE449" si="88">+S386*0.756013745704467</f>
        <v>0.1188065080675472</v>
      </c>
    </row>
    <row r="387" spans="1:31" x14ac:dyDescent="0.2">
      <c r="A387" s="42">
        <v>0.21159255586756626</v>
      </c>
      <c r="B387" s="42">
        <f t="shared" si="78"/>
        <v>0.13204728317260742</v>
      </c>
      <c r="C387" s="42">
        <v>0.15356919860839843</v>
      </c>
      <c r="D387" s="42">
        <v>0.11052536773681641</v>
      </c>
      <c r="E387" s="48">
        <v>0.23152798507690431</v>
      </c>
      <c r="F387" s="48">
        <v>0.16550783370971678</v>
      </c>
      <c r="G387" s="48">
        <v>0.18175192947387694</v>
      </c>
      <c r="H387" s="48">
        <v>0.23181049224853514</v>
      </c>
      <c r="I387" s="48">
        <v>0.24790838348388669</v>
      </c>
      <c r="J387" s="48">
        <v>0.13665841506958007</v>
      </c>
      <c r="K387" s="48">
        <v>0.17124469635009765</v>
      </c>
      <c r="L387" s="48">
        <v>0.14660693908691405</v>
      </c>
      <c r="M387" s="43">
        <f t="shared" ref="M387:M450" si="89">(+O387*0.7)</f>
        <v>0.10898764799999999</v>
      </c>
      <c r="N387" s="43">
        <f t="shared" ref="N387:N450" si="90">(+P387*0.85)</f>
        <v>0.18247174399999996</v>
      </c>
      <c r="O387" s="49">
        <v>0.15569664</v>
      </c>
      <c r="P387" s="49">
        <v>0.21467263999999997</v>
      </c>
      <c r="Q387" s="50">
        <f t="shared" si="79"/>
        <v>0.18518463999999998</v>
      </c>
      <c r="R387" s="48">
        <f t="shared" si="80"/>
        <v>0.21467263999999997</v>
      </c>
      <c r="S387" s="49">
        <v>0.15634039306640626</v>
      </c>
      <c r="T387" s="48">
        <f t="shared" si="81"/>
        <v>0.15356919860839843</v>
      </c>
      <c r="U387" s="48">
        <v>0</v>
      </c>
      <c r="V387" s="49">
        <f t="shared" si="82"/>
        <v>0.19320537599999998</v>
      </c>
      <c r="W387" s="49">
        <f t="shared" si="83"/>
        <v>0.171738112</v>
      </c>
      <c r="X387" s="49">
        <f t="shared" si="84"/>
        <v>0.15027084799999996</v>
      </c>
      <c r="Y387" s="49">
        <f t="shared" si="85"/>
        <v>0.22540627199999999</v>
      </c>
      <c r="Z387" s="49">
        <f t="shared" si="86"/>
        <v>0.28623018666666661</v>
      </c>
      <c r="AA387" s="48">
        <v>0.24424125912314967</v>
      </c>
      <c r="AB387" s="42">
        <v>0.15356919860839843</v>
      </c>
      <c r="AC387" s="42">
        <v>0.11052536773681641</v>
      </c>
      <c r="AD387" s="49">
        <f t="shared" si="87"/>
        <v>0.17099730491638185</v>
      </c>
      <c r="AE387" s="49">
        <f t="shared" si="88"/>
        <v>0.11819548616704248</v>
      </c>
    </row>
    <row r="388" spans="1:31" x14ac:dyDescent="0.2">
      <c r="A388" s="42">
        <v>0.21050433263764717</v>
      </c>
      <c r="B388" s="42">
        <f t="shared" si="78"/>
        <v>0.13136816024780273</v>
      </c>
      <c r="C388" s="42">
        <v>0.15277938842773436</v>
      </c>
      <c r="D388" s="42">
        <v>0.10995693206787109</v>
      </c>
      <c r="E388" s="48">
        <v>0.23033722778320312</v>
      </c>
      <c r="F388" s="48">
        <v>0.16465662673950193</v>
      </c>
      <c r="G388" s="48">
        <v>0.18081717071533204</v>
      </c>
      <c r="H388" s="48">
        <v>0.23061828445434568</v>
      </c>
      <c r="I388" s="48">
        <v>0.24663339355468747</v>
      </c>
      <c r="J388" s="48">
        <v>0.13595557357788085</v>
      </c>
      <c r="K388" s="48">
        <v>0.17036397613525389</v>
      </c>
      <c r="L388" s="48">
        <v>0.14585293045043946</v>
      </c>
      <c r="M388" s="43">
        <f t="shared" si="89"/>
        <v>0.1083684</v>
      </c>
      <c r="N388" s="43">
        <f t="shared" si="90"/>
        <v>0.18146915199999999</v>
      </c>
      <c r="O388" s="49">
        <v>0.15481200000000001</v>
      </c>
      <c r="P388" s="49">
        <v>0.21349312000000001</v>
      </c>
      <c r="Q388" s="50">
        <f t="shared" si="79"/>
        <v>0.18415256000000002</v>
      </c>
      <c r="R388" s="48">
        <f t="shared" si="80"/>
        <v>0.21349312000000001</v>
      </c>
      <c r="S388" s="49">
        <v>0.15553632812500001</v>
      </c>
      <c r="T388" s="48">
        <f t="shared" si="81"/>
        <v>0.15277938842773436</v>
      </c>
      <c r="U388" s="48">
        <v>0</v>
      </c>
      <c r="V388" s="49">
        <f t="shared" si="82"/>
        <v>0.192143808</v>
      </c>
      <c r="W388" s="49">
        <f t="shared" si="83"/>
        <v>0.17079449600000002</v>
      </c>
      <c r="X388" s="49">
        <f t="shared" si="84"/>
        <v>0.14944518400000001</v>
      </c>
      <c r="Y388" s="49">
        <f t="shared" si="85"/>
        <v>0.22416777599999999</v>
      </c>
      <c r="Z388" s="49">
        <f t="shared" si="86"/>
        <v>0.28465749333333334</v>
      </c>
      <c r="AA388" s="48">
        <v>0.24298511063425166</v>
      </c>
      <c r="AB388" s="42">
        <v>0.15277938842773436</v>
      </c>
      <c r="AC388" s="42">
        <v>0.10995693206787109</v>
      </c>
      <c r="AD388" s="49">
        <f t="shared" si="87"/>
        <v>0.17011785888671876</v>
      </c>
      <c r="AE388" s="49">
        <f t="shared" si="88"/>
        <v>0.1175876020189003</v>
      </c>
    </row>
    <row r="389" spans="1:31" x14ac:dyDescent="0.2">
      <c r="A389" s="42">
        <v>0.20942170615372016</v>
      </c>
      <c r="B389" s="42">
        <f t="shared" si="78"/>
        <v>0.1306925277709961</v>
      </c>
      <c r="C389" s="42">
        <v>0.15199363708496094</v>
      </c>
      <c r="D389" s="42">
        <v>0.10939141845703125</v>
      </c>
      <c r="E389" s="48">
        <v>0.22915259811401364</v>
      </c>
      <c r="F389" s="48">
        <v>0.16380980087280272</v>
      </c>
      <c r="G389" s="48">
        <v>0.17988722229003906</v>
      </c>
      <c r="H389" s="48">
        <v>0.22943220428466798</v>
      </c>
      <c r="I389" s="48">
        <v>0.2453649604797363</v>
      </c>
      <c r="J389" s="48">
        <v>0.13525635833740232</v>
      </c>
      <c r="K389" s="48">
        <v>0.16948778503417969</v>
      </c>
      <c r="L389" s="48">
        <v>0.14510279968261719</v>
      </c>
      <c r="M389" s="43">
        <f t="shared" si="89"/>
        <v>0.10790396399999998</v>
      </c>
      <c r="N389" s="43">
        <f t="shared" si="90"/>
        <v>0.18071720799999999</v>
      </c>
      <c r="O389" s="49">
        <v>0.15414851999999998</v>
      </c>
      <c r="P389" s="49">
        <v>0.21260847999999999</v>
      </c>
      <c r="Q389" s="50">
        <f t="shared" si="79"/>
        <v>0.1833785</v>
      </c>
      <c r="R389" s="48">
        <f t="shared" si="80"/>
        <v>0.21260847999999999</v>
      </c>
      <c r="S389" s="49">
        <v>0.1547364013671875</v>
      </c>
      <c r="T389" s="48">
        <f t="shared" si="81"/>
        <v>0.15199363708496094</v>
      </c>
      <c r="U389" s="48">
        <v>0</v>
      </c>
      <c r="V389" s="49">
        <f t="shared" si="82"/>
        <v>0.19134763199999999</v>
      </c>
      <c r="W389" s="49">
        <f t="shared" si="83"/>
        <v>0.17008678399999999</v>
      </c>
      <c r="X389" s="49">
        <f t="shared" si="84"/>
        <v>0.14882593599999999</v>
      </c>
      <c r="Y389" s="49">
        <f t="shared" si="85"/>
        <v>0.22323890400000002</v>
      </c>
      <c r="Z389" s="49">
        <f t="shared" si="86"/>
        <v>0.28347797333333336</v>
      </c>
      <c r="AA389" s="48">
        <v>0.24173543347810444</v>
      </c>
      <c r="AB389" s="42">
        <v>0.15199363708496094</v>
      </c>
      <c r="AC389" s="42">
        <v>0.10939141845703125</v>
      </c>
      <c r="AD389" s="49">
        <f t="shared" si="87"/>
        <v>0.16924293899536133</v>
      </c>
      <c r="AE389" s="49">
        <f t="shared" si="88"/>
        <v>0.11698284639443723</v>
      </c>
    </row>
    <row r="390" spans="1:31" x14ac:dyDescent="0.2">
      <c r="A390" s="42">
        <v>0.20834464763168944</v>
      </c>
      <c r="B390" s="42">
        <f t="shared" si="78"/>
        <v>0.13002037429809571</v>
      </c>
      <c r="C390" s="42">
        <v>0.15121192932128907</v>
      </c>
      <c r="D390" s="42">
        <v>0.10882881927490234</v>
      </c>
      <c r="E390" s="48">
        <v>0.22797406646728513</v>
      </c>
      <c r="F390" s="48">
        <v>0.16296732650756834</v>
      </c>
      <c r="G390" s="48">
        <v>0.17896205459594725</v>
      </c>
      <c r="H390" s="48">
        <v>0.22825223693847654</v>
      </c>
      <c r="I390" s="48">
        <v>0.24410303985595702</v>
      </c>
      <c r="J390" s="48">
        <v>0.13456073974609375</v>
      </c>
      <c r="K390" s="48">
        <v>0.16861610824584961</v>
      </c>
      <c r="L390" s="48">
        <v>0.14435653198242188</v>
      </c>
      <c r="M390" s="43">
        <f t="shared" si="89"/>
        <v>0.10728471599999999</v>
      </c>
      <c r="N390" s="43">
        <f t="shared" si="90"/>
        <v>0.17971461599999999</v>
      </c>
      <c r="O390" s="49">
        <v>0.15326387999999999</v>
      </c>
      <c r="P390" s="49">
        <v>0.21142896</v>
      </c>
      <c r="Q390" s="50">
        <f t="shared" si="79"/>
        <v>0.18234642000000001</v>
      </c>
      <c r="R390" s="48">
        <f t="shared" si="80"/>
        <v>0.21142896</v>
      </c>
      <c r="S390" s="49">
        <v>0.15394058837890626</v>
      </c>
      <c r="T390" s="48">
        <f t="shared" si="81"/>
        <v>0.15121192932128907</v>
      </c>
      <c r="U390" s="48">
        <v>0</v>
      </c>
      <c r="V390" s="49">
        <f t="shared" si="82"/>
        <v>0.190286064</v>
      </c>
      <c r="W390" s="49">
        <f t="shared" si="83"/>
        <v>0.16914316800000001</v>
      </c>
      <c r="X390" s="49">
        <f t="shared" si="84"/>
        <v>0.14800027199999999</v>
      </c>
      <c r="Y390" s="49">
        <f t="shared" si="85"/>
        <v>0.22200040800000001</v>
      </c>
      <c r="Z390" s="49">
        <f t="shared" si="86"/>
        <v>0.28190528000000004</v>
      </c>
      <c r="AA390" s="48">
        <v>0.24049217304430509</v>
      </c>
      <c r="AB390" s="42">
        <v>0.15121192932128907</v>
      </c>
      <c r="AC390" s="42">
        <v>0.10882881927490234</v>
      </c>
      <c r="AD390" s="49">
        <f t="shared" si="87"/>
        <v>0.16837251853942872</v>
      </c>
      <c r="AE390" s="49">
        <f t="shared" si="88"/>
        <v>0.11638120083628646</v>
      </c>
    </row>
    <row r="391" spans="1:31" x14ac:dyDescent="0.2">
      <c r="A391" s="42">
        <v>0.20727312843548135</v>
      </c>
      <c r="B391" s="42">
        <f t="shared" si="78"/>
        <v>0.12935168075561523</v>
      </c>
      <c r="C391" s="42">
        <v>0.15043424987792969</v>
      </c>
      <c r="D391" s="42">
        <v>0.10826911163330079</v>
      </c>
      <c r="E391" s="48">
        <v>0.22680158843994142</v>
      </c>
      <c r="F391" s="48">
        <v>0.16212918884277341</v>
      </c>
      <c r="G391" s="48">
        <v>0.17804165283203124</v>
      </c>
      <c r="H391" s="48">
        <v>0.22707833801269531</v>
      </c>
      <c r="I391" s="48">
        <v>0.24284761688232423</v>
      </c>
      <c r="J391" s="48">
        <v>0.13386868820190428</v>
      </c>
      <c r="K391" s="48">
        <v>0.16774891616821289</v>
      </c>
      <c r="L391" s="48">
        <v>0.14361409774780273</v>
      </c>
      <c r="M391" s="43">
        <f t="shared" si="89"/>
        <v>0.10682027999999999</v>
      </c>
      <c r="N391" s="43">
        <f t="shared" si="90"/>
        <v>0.17896267199999999</v>
      </c>
      <c r="O391" s="49">
        <v>0.1526004</v>
      </c>
      <c r="P391" s="49">
        <v>0.21054431999999998</v>
      </c>
      <c r="Q391" s="50">
        <f t="shared" si="79"/>
        <v>0.18157235999999999</v>
      </c>
      <c r="R391" s="48">
        <f t="shared" si="80"/>
        <v>0.21054431999999998</v>
      </c>
      <c r="S391" s="49">
        <v>0.15314886474609377</v>
      </c>
      <c r="T391" s="48">
        <f t="shared" si="81"/>
        <v>0.15043424987792969</v>
      </c>
      <c r="U391" s="48">
        <v>0</v>
      </c>
      <c r="V391" s="49">
        <f t="shared" si="82"/>
        <v>0.189489888</v>
      </c>
      <c r="W391" s="49">
        <f t="shared" si="83"/>
        <v>0.16843545599999998</v>
      </c>
      <c r="X391" s="49">
        <f t="shared" si="84"/>
        <v>0.14738102399999997</v>
      </c>
      <c r="Y391" s="49">
        <f t="shared" si="85"/>
        <v>0.22107153599999999</v>
      </c>
      <c r="Z391" s="49">
        <f t="shared" si="86"/>
        <v>0.28072575999999994</v>
      </c>
      <c r="AA391" s="48">
        <v>0.23925532933285362</v>
      </c>
      <c r="AB391" s="42">
        <v>0.15043424987792969</v>
      </c>
      <c r="AC391" s="42">
        <v>0.10826911163330079</v>
      </c>
      <c r="AD391" s="49">
        <f t="shared" si="87"/>
        <v>0.16750657081604006</v>
      </c>
      <c r="AE391" s="49">
        <f t="shared" si="88"/>
        <v>0.11578264688708115</v>
      </c>
    </row>
    <row r="392" spans="1:31" x14ac:dyDescent="0.2">
      <c r="A392" s="42">
        <v>0.20620712007622932</v>
      </c>
      <c r="B392" s="42">
        <f t="shared" si="78"/>
        <v>0.12868642425537111</v>
      </c>
      <c r="C392" s="42">
        <v>0.1496605682373047</v>
      </c>
      <c r="D392" s="42">
        <v>0.1077122802734375</v>
      </c>
      <c r="E392" s="48">
        <v>0.22563514923095701</v>
      </c>
      <c r="F392" s="48">
        <v>0.16129535827636718</v>
      </c>
      <c r="G392" s="48">
        <v>0.17712598739624022</v>
      </c>
      <c r="H392" s="48">
        <v>0.22591047790527344</v>
      </c>
      <c r="I392" s="48">
        <v>0.24159864715576174</v>
      </c>
      <c r="J392" s="48">
        <v>0.13318020370483399</v>
      </c>
      <c r="K392" s="48">
        <v>0.16688617919921875</v>
      </c>
      <c r="L392" s="48">
        <v>0.14287548217773438</v>
      </c>
      <c r="M392" s="43">
        <f t="shared" si="89"/>
        <v>0.106201032</v>
      </c>
      <c r="N392" s="43">
        <f t="shared" si="90"/>
        <v>0.17796007999999996</v>
      </c>
      <c r="O392" s="49">
        <v>0.15171576000000001</v>
      </c>
      <c r="P392" s="49">
        <v>0.20936479999999996</v>
      </c>
      <c r="Q392" s="50">
        <f t="shared" si="79"/>
        <v>0.18054028</v>
      </c>
      <c r="R392" s="48">
        <f t="shared" si="80"/>
        <v>0.20936479999999996</v>
      </c>
      <c r="S392" s="49">
        <v>0.15236121826171878</v>
      </c>
      <c r="T392" s="48">
        <f t="shared" si="81"/>
        <v>0.1496605682373047</v>
      </c>
      <c r="U392" s="48">
        <v>0</v>
      </c>
      <c r="V392" s="49">
        <f t="shared" si="82"/>
        <v>0.18842831999999998</v>
      </c>
      <c r="W392" s="49">
        <f t="shared" si="83"/>
        <v>0.16749183999999998</v>
      </c>
      <c r="X392" s="49">
        <f t="shared" si="84"/>
        <v>0.14655535999999997</v>
      </c>
      <c r="Y392" s="49">
        <f t="shared" si="85"/>
        <v>0.21983303999999998</v>
      </c>
      <c r="Z392" s="49">
        <f t="shared" si="86"/>
        <v>0.27915306666666662</v>
      </c>
      <c r="AA392" s="48">
        <v>0.23802484773334703</v>
      </c>
      <c r="AB392" s="42">
        <v>0.1496605682373047</v>
      </c>
      <c r="AC392" s="42">
        <v>0.1077122802734375</v>
      </c>
      <c r="AD392" s="49">
        <f t="shared" si="87"/>
        <v>0.16664508247375492</v>
      </c>
      <c r="AE392" s="49">
        <f t="shared" si="88"/>
        <v>0.11518717531813785</v>
      </c>
    </row>
    <row r="393" spans="1:31" x14ac:dyDescent="0.2">
      <c r="A393" s="42">
        <v>0.20514659421169198</v>
      </c>
      <c r="B393" s="42">
        <f t="shared" si="78"/>
        <v>0.12802459335327149</v>
      </c>
      <c r="C393" s="42">
        <v>0.14889086914062499</v>
      </c>
      <c r="D393" s="42">
        <v>0.10715831756591797</v>
      </c>
      <c r="E393" s="48">
        <v>0.22447470443725584</v>
      </c>
      <c r="F393" s="48">
        <v>0.16046582000732421</v>
      </c>
      <c r="G393" s="48">
        <v>0.17621502868652342</v>
      </c>
      <c r="H393" s="48">
        <v>0.22474861221313477</v>
      </c>
      <c r="I393" s="48">
        <v>0.24035610107421873</v>
      </c>
      <c r="J393" s="48">
        <v>0.13249525665283204</v>
      </c>
      <c r="K393" s="48">
        <v>0.16602788253784179</v>
      </c>
      <c r="L393" s="48">
        <v>0.14214067047119139</v>
      </c>
      <c r="M393" s="43">
        <f t="shared" si="89"/>
        <v>0.105736596</v>
      </c>
      <c r="N393" s="43">
        <f t="shared" si="90"/>
        <v>0.17720813599999999</v>
      </c>
      <c r="O393" s="49">
        <v>0.15105228000000001</v>
      </c>
      <c r="P393" s="49">
        <v>0.20848016</v>
      </c>
      <c r="Q393" s="50">
        <f t="shared" si="79"/>
        <v>0.17976622</v>
      </c>
      <c r="R393" s="48">
        <f t="shared" si="80"/>
        <v>0.20848016</v>
      </c>
      <c r="S393" s="49">
        <v>0.15157762451171874</v>
      </c>
      <c r="T393" s="48">
        <f t="shared" si="81"/>
        <v>0.14889086914062499</v>
      </c>
      <c r="U393" s="48">
        <v>0</v>
      </c>
      <c r="V393" s="49">
        <f t="shared" si="82"/>
        <v>0.187632144</v>
      </c>
      <c r="W393" s="49">
        <f t="shared" si="83"/>
        <v>0.166784128</v>
      </c>
      <c r="X393" s="49">
        <f t="shared" si="84"/>
        <v>0.14593611199999998</v>
      </c>
      <c r="Y393" s="49">
        <f t="shared" si="85"/>
        <v>0.21890416800000001</v>
      </c>
      <c r="Z393" s="49">
        <f t="shared" si="86"/>
        <v>0.27797354666666663</v>
      </c>
      <c r="AA393" s="48">
        <v>0.2368006736353824</v>
      </c>
      <c r="AB393" s="42">
        <v>0.14889086914062499</v>
      </c>
      <c r="AC393" s="42">
        <v>0.10715831756591797</v>
      </c>
      <c r="AD393" s="49">
        <f t="shared" si="87"/>
        <v>0.16578802680969237</v>
      </c>
      <c r="AE393" s="49">
        <f t="shared" si="88"/>
        <v>0.11459476767208972</v>
      </c>
    </row>
    <row r="394" spans="1:31" x14ac:dyDescent="0.2">
      <c r="A394" s="42">
        <v>0.20409152264526348</v>
      </c>
      <c r="B394" s="42">
        <f t="shared" si="78"/>
        <v>0.12736616134643555</v>
      </c>
      <c r="C394" s="42">
        <v>0.1481251220703125</v>
      </c>
      <c r="D394" s="42">
        <v>0.10660720062255859</v>
      </c>
      <c r="E394" s="48">
        <v>0.22332022445678709</v>
      </c>
      <c r="F394" s="48">
        <v>0.15964054443359374</v>
      </c>
      <c r="G394" s="48">
        <v>0.17530874710083008</v>
      </c>
      <c r="H394" s="48">
        <v>0.22359272613525388</v>
      </c>
      <c r="I394" s="48">
        <v>0.23911994903564451</v>
      </c>
      <c r="J394" s="48">
        <v>0.13181383224487303</v>
      </c>
      <c r="K394" s="48">
        <v>0.16517399658203125</v>
      </c>
      <c r="L394" s="48">
        <v>0.14140963302612303</v>
      </c>
      <c r="M394" s="43">
        <f t="shared" si="89"/>
        <v>0.10511734799999999</v>
      </c>
      <c r="N394" s="43">
        <f t="shared" si="90"/>
        <v>0.17620554399999999</v>
      </c>
      <c r="O394" s="49">
        <v>0.15016763999999999</v>
      </c>
      <c r="P394" s="49">
        <v>0.20730063999999998</v>
      </c>
      <c r="Q394" s="50">
        <f t="shared" si="79"/>
        <v>0.17873413999999999</v>
      </c>
      <c r="R394" s="48">
        <f t="shared" si="80"/>
        <v>0.20730063999999998</v>
      </c>
      <c r="S394" s="49">
        <v>0.15079805908203125</v>
      </c>
      <c r="T394" s="48">
        <f t="shared" si="81"/>
        <v>0.1481251220703125</v>
      </c>
      <c r="U394" s="48">
        <v>0</v>
      </c>
      <c r="V394" s="49">
        <f t="shared" si="82"/>
        <v>0.18657057599999999</v>
      </c>
      <c r="W394" s="49">
        <f t="shared" si="83"/>
        <v>0.165840512</v>
      </c>
      <c r="X394" s="49">
        <f t="shared" si="84"/>
        <v>0.14511044799999998</v>
      </c>
      <c r="Y394" s="49">
        <f t="shared" si="85"/>
        <v>0.217665672</v>
      </c>
      <c r="Z394" s="49">
        <f t="shared" si="86"/>
        <v>0.27640085333333331</v>
      </c>
      <c r="AA394" s="48">
        <v>0.2355828070389597</v>
      </c>
      <c r="AB394" s="42">
        <v>0.1481251220703125</v>
      </c>
      <c r="AC394" s="42">
        <v>0.10660720062255859</v>
      </c>
      <c r="AD394" s="49">
        <f t="shared" si="87"/>
        <v>0.16493537712097167</v>
      </c>
      <c r="AE394" s="49">
        <f t="shared" si="88"/>
        <v>0.11400540549156997</v>
      </c>
    </row>
    <row r="395" spans="1:31" x14ac:dyDescent="0.2">
      <c r="A395" s="42">
        <v>0.20304187732544959</v>
      </c>
      <c r="B395" s="42">
        <f t="shared" si="78"/>
        <v>0.12671111679077149</v>
      </c>
      <c r="C395" s="42">
        <v>0.14736331176757814</v>
      </c>
      <c r="D395" s="42">
        <v>0.10605892181396484</v>
      </c>
      <c r="E395" s="48">
        <v>0.22217167968749998</v>
      </c>
      <c r="F395" s="48">
        <v>0.1588195167541504</v>
      </c>
      <c r="G395" s="48">
        <v>0.17440712783813478</v>
      </c>
      <c r="H395" s="48">
        <v>0.22244279006958007</v>
      </c>
      <c r="I395" s="48">
        <v>0.2378901466369629</v>
      </c>
      <c r="J395" s="48">
        <v>0.13113591567993163</v>
      </c>
      <c r="K395" s="48">
        <v>0.16432450653076169</v>
      </c>
      <c r="L395" s="48">
        <v>0.14068235504150392</v>
      </c>
      <c r="M395" s="43">
        <f t="shared" si="89"/>
        <v>0.10465291199999999</v>
      </c>
      <c r="N395" s="43">
        <f t="shared" si="90"/>
        <v>0.17545359999999999</v>
      </c>
      <c r="O395" s="49">
        <v>0.14950416</v>
      </c>
      <c r="P395" s="49">
        <v>0.20641599999999999</v>
      </c>
      <c r="Q395" s="50">
        <f t="shared" si="79"/>
        <v>0.17796007999999999</v>
      </c>
      <c r="R395" s="48">
        <f t="shared" si="80"/>
        <v>0.20641599999999999</v>
      </c>
      <c r="S395" s="49">
        <v>0.15002249755859376</v>
      </c>
      <c r="T395" s="48">
        <f t="shared" si="81"/>
        <v>0.14736331176757814</v>
      </c>
      <c r="U395" s="48">
        <v>0</v>
      </c>
      <c r="V395" s="49">
        <f t="shared" si="82"/>
        <v>0.18577440000000001</v>
      </c>
      <c r="W395" s="49">
        <f t="shared" si="83"/>
        <v>0.1651328</v>
      </c>
      <c r="X395" s="49">
        <f t="shared" si="84"/>
        <v>0.14449119999999999</v>
      </c>
      <c r="Y395" s="49">
        <f t="shared" si="85"/>
        <v>0.21673680000000001</v>
      </c>
      <c r="Z395" s="49">
        <f t="shared" si="86"/>
        <v>0.27522133333333332</v>
      </c>
      <c r="AA395" s="48">
        <v>0.23437119333367598</v>
      </c>
      <c r="AB395" s="42">
        <v>0.14736331176757814</v>
      </c>
      <c r="AC395" s="42">
        <v>0.10605892181396484</v>
      </c>
      <c r="AD395" s="49">
        <f t="shared" si="87"/>
        <v>0.16408710670471194</v>
      </c>
      <c r="AE395" s="49">
        <f t="shared" si="88"/>
        <v>0.11341907031921172</v>
      </c>
    </row>
    <row r="396" spans="1:31" x14ac:dyDescent="0.2">
      <c r="A396" s="42">
        <v>0.20199763034493662</v>
      </c>
      <c r="B396" s="42">
        <f t="shared" si="78"/>
        <v>0.12605944061279298</v>
      </c>
      <c r="C396" s="42">
        <v>0.14660542297363283</v>
      </c>
      <c r="D396" s="42">
        <v>0.10551345825195313</v>
      </c>
      <c r="E396" s="48">
        <v>0.22102904052734376</v>
      </c>
      <c r="F396" s="48">
        <v>0.15800270736694336</v>
      </c>
      <c r="G396" s="48">
        <v>0.1735101560974121</v>
      </c>
      <c r="H396" s="48">
        <v>0.2212987596130371</v>
      </c>
      <c r="I396" s="48">
        <v>0.23666667907714842</v>
      </c>
      <c r="J396" s="48">
        <v>0.13046147735595701</v>
      </c>
      <c r="K396" s="48">
        <v>0.1634793827819824</v>
      </c>
      <c r="L396" s="48">
        <v>0.13995882171630861</v>
      </c>
      <c r="M396" s="43">
        <f t="shared" si="89"/>
        <v>0.104188476</v>
      </c>
      <c r="N396" s="43">
        <f t="shared" si="90"/>
        <v>0.17445100799999999</v>
      </c>
      <c r="O396" s="49">
        <v>0.14884068</v>
      </c>
      <c r="P396" s="49">
        <v>0.20523648</v>
      </c>
      <c r="Q396" s="50">
        <f t="shared" si="79"/>
        <v>0.17703858</v>
      </c>
      <c r="R396" s="48">
        <f t="shared" si="80"/>
        <v>0.20523648</v>
      </c>
      <c r="S396" s="49">
        <v>0.14925092773437501</v>
      </c>
      <c r="T396" s="48">
        <f t="shared" si="81"/>
        <v>0.14660542297363283</v>
      </c>
      <c r="U396" s="48">
        <v>0</v>
      </c>
      <c r="V396" s="49">
        <f t="shared" si="82"/>
        <v>0.18471283199999999</v>
      </c>
      <c r="W396" s="49">
        <f t="shared" si="83"/>
        <v>0.16418918400000002</v>
      </c>
      <c r="X396" s="49">
        <f t="shared" si="84"/>
        <v>0.14366553599999998</v>
      </c>
      <c r="Y396" s="49">
        <f t="shared" si="85"/>
        <v>0.215498304</v>
      </c>
      <c r="Z396" s="49">
        <f t="shared" si="86"/>
        <v>0.27364864</v>
      </c>
      <c r="AA396" s="48">
        <v>0.23316583251953124</v>
      </c>
      <c r="AB396" s="42">
        <v>0.14660542297363283</v>
      </c>
      <c r="AC396" s="42">
        <v>0.10551345825195313</v>
      </c>
      <c r="AD396" s="49">
        <f t="shared" si="87"/>
        <v>0.16324320220947267</v>
      </c>
      <c r="AE396" s="49">
        <f t="shared" si="88"/>
        <v>0.11283575292633156</v>
      </c>
    </row>
    <row r="397" spans="1:31" x14ac:dyDescent="0.2">
      <c r="A397" s="42">
        <v>0.20095875394006726</v>
      </c>
      <c r="B397" s="42">
        <f t="shared" si="78"/>
        <v>0.12541111373901367</v>
      </c>
      <c r="C397" s="42">
        <v>0.14585142517089844</v>
      </c>
      <c r="D397" s="42">
        <v>0.10497080230712891</v>
      </c>
      <c r="E397" s="48">
        <v>0.21989229217529296</v>
      </c>
      <c r="F397" s="48">
        <v>0.15719010147094728</v>
      </c>
      <c r="G397" s="48">
        <v>0.17261778747558593</v>
      </c>
      <c r="H397" s="48">
        <v>0.2201606199645996</v>
      </c>
      <c r="I397" s="48">
        <v>0.23544950195312497</v>
      </c>
      <c r="J397" s="48">
        <v>0.12979051727294924</v>
      </c>
      <c r="K397" s="48">
        <v>0.16263861053466797</v>
      </c>
      <c r="L397" s="48">
        <v>0.13923901824951171</v>
      </c>
      <c r="M397" s="43">
        <f t="shared" si="89"/>
        <v>0.10356922799999999</v>
      </c>
      <c r="N397" s="43">
        <f t="shared" si="90"/>
        <v>0.17369906399999999</v>
      </c>
      <c r="O397" s="49">
        <v>0.14795603999999998</v>
      </c>
      <c r="P397" s="49">
        <v>0.20435183999999998</v>
      </c>
      <c r="Q397" s="50">
        <f t="shared" si="79"/>
        <v>0.17615393999999998</v>
      </c>
      <c r="R397" s="48">
        <f t="shared" si="80"/>
        <v>0.20435183999999998</v>
      </c>
      <c r="S397" s="49">
        <v>0.14848332519531252</v>
      </c>
      <c r="T397" s="48">
        <f t="shared" si="81"/>
        <v>0.14585142517089844</v>
      </c>
      <c r="U397" s="48">
        <v>0</v>
      </c>
      <c r="V397" s="49">
        <f t="shared" si="82"/>
        <v>0.18391665599999998</v>
      </c>
      <c r="W397" s="49">
        <f t="shared" si="83"/>
        <v>0.16348147199999999</v>
      </c>
      <c r="X397" s="49">
        <f t="shared" si="84"/>
        <v>0.14304628799999997</v>
      </c>
      <c r="Y397" s="49">
        <f t="shared" si="85"/>
        <v>0.214569432</v>
      </c>
      <c r="Z397" s="49">
        <f t="shared" si="86"/>
        <v>0.27246911999999995</v>
      </c>
      <c r="AA397" s="48">
        <v>0.23196666998612253</v>
      </c>
      <c r="AB397" s="42">
        <v>0.14585142517089844</v>
      </c>
      <c r="AC397" s="42">
        <v>0.10497080230712891</v>
      </c>
      <c r="AD397" s="49">
        <f t="shared" si="87"/>
        <v>0.16240363693237306</v>
      </c>
      <c r="AE397" s="49">
        <f t="shared" si="88"/>
        <v>0.11225543485556268</v>
      </c>
    </row>
    <row r="398" spans="1:31" x14ac:dyDescent="0.2">
      <c r="A398" s="42">
        <v>0.19992522048990941</v>
      </c>
      <c r="B398" s="42">
        <f t="shared" si="78"/>
        <v>0.12476612091064454</v>
      </c>
      <c r="C398" s="42">
        <v>0.14510130310058594</v>
      </c>
      <c r="D398" s="42">
        <v>0.10443093872070312</v>
      </c>
      <c r="E398" s="48">
        <v>0.21876139022827149</v>
      </c>
      <c r="F398" s="48">
        <v>0.15638166946411133</v>
      </c>
      <c r="G398" s="48">
        <v>0.17173000717163087</v>
      </c>
      <c r="H398" s="48">
        <v>0.21902832672119141</v>
      </c>
      <c r="I398" s="48">
        <v>0.23423858566284178</v>
      </c>
      <c r="J398" s="48">
        <v>0.12912300582885744</v>
      </c>
      <c r="K398" s="48">
        <v>0.16180216018676757</v>
      </c>
      <c r="L398" s="48">
        <v>0.1385229150390625</v>
      </c>
      <c r="M398" s="43">
        <f t="shared" si="89"/>
        <v>0.10310479199999999</v>
      </c>
      <c r="N398" s="43">
        <f t="shared" si="90"/>
        <v>0.17269647199999996</v>
      </c>
      <c r="O398" s="49">
        <v>0.14729255999999999</v>
      </c>
      <c r="P398" s="49">
        <v>0.20317231999999996</v>
      </c>
      <c r="Q398" s="50">
        <f t="shared" si="79"/>
        <v>0.17523243999999999</v>
      </c>
      <c r="R398" s="48">
        <f t="shared" si="80"/>
        <v>0.20317231999999996</v>
      </c>
      <c r="S398" s="49">
        <v>0.14771967773437503</v>
      </c>
      <c r="T398" s="48">
        <f t="shared" si="81"/>
        <v>0.14510130310058594</v>
      </c>
      <c r="U398" s="48">
        <v>0</v>
      </c>
      <c r="V398" s="49">
        <f t="shared" si="82"/>
        <v>0.18285508799999997</v>
      </c>
      <c r="W398" s="49">
        <f t="shared" si="83"/>
        <v>0.16253785599999998</v>
      </c>
      <c r="X398" s="49">
        <f t="shared" si="84"/>
        <v>0.14222062399999996</v>
      </c>
      <c r="Y398" s="49">
        <f t="shared" si="85"/>
        <v>0.21333093599999997</v>
      </c>
      <c r="Z398" s="49">
        <f t="shared" si="86"/>
        <v>0.27089642666666663</v>
      </c>
      <c r="AA398" s="48">
        <v>0.23077365112304687</v>
      </c>
      <c r="AB398" s="42">
        <v>0.14510130310058594</v>
      </c>
      <c r="AC398" s="42">
        <v>0.10443093872070312</v>
      </c>
      <c r="AD398" s="49">
        <f t="shared" si="87"/>
        <v>0.16156839752197269</v>
      </c>
      <c r="AE398" s="49">
        <f t="shared" si="88"/>
        <v>0.11167810687822162</v>
      </c>
    </row>
    <row r="399" spans="1:31" x14ac:dyDescent="0.2">
      <c r="A399" s="42">
        <v>0.19889700251549949</v>
      </c>
      <c r="B399" s="42">
        <f t="shared" si="78"/>
        <v>0.12412444686889648</v>
      </c>
      <c r="C399" s="42">
        <v>0.14435504150390624</v>
      </c>
      <c r="D399" s="42">
        <v>0.10389385223388672</v>
      </c>
      <c r="E399" s="48">
        <v>0.21763629028320314</v>
      </c>
      <c r="F399" s="48">
        <v>0.15557739654541014</v>
      </c>
      <c r="G399" s="48">
        <v>0.17084680038452149</v>
      </c>
      <c r="H399" s="48">
        <v>0.21790186508178711</v>
      </c>
      <c r="I399" s="48">
        <v>0.23303390060424803</v>
      </c>
      <c r="J399" s="48">
        <v>0.12845892822265625</v>
      </c>
      <c r="K399" s="48">
        <v>0.16097001693725585</v>
      </c>
      <c r="L399" s="48">
        <v>0.13781049728393555</v>
      </c>
      <c r="M399" s="43">
        <f t="shared" si="89"/>
        <v>0.10264035599999997</v>
      </c>
      <c r="N399" s="43">
        <f t="shared" si="90"/>
        <v>0.17194452799999999</v>
      </c>
      <c r="O399" s="49">
        <v>0.14662907999999997</v>
      </c>
      <c r="P399" s="49">
        <v>0.20228768</v>
      </c>
      <c r="Q399" s="50">
        <f t="shared" si="79"/>
        <v>0.17445837999999997</v>
      </c>
      <c r="R399" s="48">
        <f t="shared" si="80"/>
        <v>0.20228768</v>
      </c>
      <c r="S399" s="49">
        <v>0.14695994873046878</v>
      </c>
      <c r="T399" s="48">
        <f t="shared" si="81"/>
        <v>0.14435504150390624</v>
      </c>
      <c r="U399" s="48">
        <v>0</v>
      </c>
      <c r="V399" s="49">
        <f t="shared" si="82"/>
        <v>0.18205891199999999</v>
      </c>
      <c r="W399" s="49">
        <f t="shared" si="83"/>
        <v>0.16183014400000001</v>
      </c>
      <c r="X399" s="49">
        <f t="shared" si="84"/>
        <v>0.141601376</v>
      </c>
      <c r="Y399" s="49">
        <f t="shared" si="85"/>
        <v>0.21240206399999997</v>
      </c>
      <c r="Z399" s="49">
        <f t="shared" si="86"/>
        <v>0.26971690666666664</v>
      </c>
      <c r="AA399" s="48">
        <v>0.22958677593030427</v>
      </c>
      <c r="AB399" s="42">
        <v>0.14435504150390624</v>
      </c>
      <c r="AC399" s="42">
        <v>0.10389385223388672</v>
      </c>
      <c r="AD399" s="49">
        <f t="shared" si="87"/>
        <v>0.16073744392395023</v>
      </c>
      <c r="AE399" s="49">
        <f t="shared" si="88"/>
        <v>0.11110374130825813</v>
      </c>
    </row>
    <row r="400" spans="1:31" x14ac:dyDescent="0.2">
      <c r="A400" s="42">
        <v>0.19787407267937671</v>
      </c>
      <c r="B400" s="42">
        <f t="shared" si="78"/>
        <v>0.12348607635498048</v>
      </c>
      <c r="C400" s="42">
        <v>0.14361262512207032</v>
      </c>
      <c r="D400" s="42">
        <v>0.10335952758789063</v>
      </c>
      <c r="E400" s="48">
        <v>0.21651697753906252</v>
      </c>
      <c r="F400" s="48">
        <v>0.15477725311279297</v>
      </c>
      <c r="G400" s="48">
        <v>0.16996813751220705</v>
      </c>
      <c r="H400" s="48">
        <v>0.21678119064331053</v>
      </c>
      <c r="I400" s="48">
        <v>0.23183540237426756</v>
      </c>
      <c r="J400" s="48">
        <v>0.12779826965332031</v>
      </c>
      <c r="K400" s="48">
        <v>0.16014215118408201</v>
      </c>
      <c r="L400" s="48">
        <v>0.13710173538208006</v>
      </c>
      <c r="M400" s="43">
        <f t="shared" si="89"/>
        <v>0.10202110799999997</v>
      </c>
      <c r="N400" s="43">
        <f t="shared" si="90"/>
        <v>0.17094193599999999</v>
      </c>
      <c r="O400" s="49">
        <v>0.14574443999999998</v>
      </c>
      <c r="P400" s="49">
        <v>0.20110816000000001</v>
      </c>
      <c r="Q400" s="50">
        <f t="shared" si="79"/>
        <v>0.17342629999999998</v>
      </c>
      <c r="R400" s="48">
        <f t="shared" si="80"/>
        <v>0.20110816000000001</v>
      </c>
      <c r="S400" s="49">
        <v>0.14620412597656249</v>
      </c>
      <c r="T400" s="48">
        <f t="shared" si="81"/>
        <v>0.14361262512207032</v>
      </c>
      <c r="U400" s="48">
        <v>0</v>
      </c>
      <c r="V400" s="49">
        <f t="shared" si="82"/>
        <v>0.180997344</v>
      </c>
      <c r="W400" s="49">
        <f t="shared" si="83"/>
        <v>0.16088652800000003</v>
      </c>
      <c r="X400" s="49">
        <f t="shared" si="84"/>
        <v>0.140775712</v>
      </c>
      <c r="Y400" s="49">
        <f t="shared" si="85"/>
        <v>0.211163568</v>
      </c>
      <c r="Z400" s="49">
        <f t="shared" si="86"/>
        <v>0.26814421333333333</v>
      </c>
      <c r="AA400" s="48">
        <v>0.22840600345009252</v>
      </c>
      <c r="AB400" s="42">
        <v>0.14361262512207032</v>
      </c>
      <c r="AC400" s="42">
        <v>0.10335952758789063</v>
      </c>
      <c r="AD400" s="49">
        <f t="shared" si="87"/>
        <v>0.15991076278686522</v>
      </c>
      <c r="AE400" s="49">
        <f t="shared" si="88"/>
        <v>0.11053232891698878</v>
      </c>
    </row>
    <row r="401" spans="1:31" x14ac:dyDescent="0.2">
      <c r="A401" s="42">
        <v>0.19685640378447716</v>
      </c>
      <c r="B401" s="42">
        <f t="shared" si="78"/>
        <v>0.12285098648071288</v>
      </c>
      <c r="C401" s="42">
        <v>0.1428740234375</v>
      </c>
      <c r="D401" s="42">
        <v>0.10282794952392578</v>
      </c>
      <c r="E401" s="48">
        <v>0.21540342239379881</v>
      </c>
      <c r="F401" s="48">
        <v>0.15398122436523437</v>
      </c>
      <c r="G401" s="48">
        <v>0.16909398895263669</v>
      </c>
      <c r="H401" s="48">
        <v>0.21566628860473633</v>
      </c>
      <c r="I401" s="48">
        <v>0.23064307617187499</v>
      </c>
      <c r="J401" s="48">
        <v>0.12714100051879884</v>
      </c>
      <c r="K401" s="48">
        <v>0.15931853332519533</v>
      </c>
      <c r="L401" s="48">
        <v>0.13639661453247071</v>
      </c>
      <c r="M401" s="43">
        <f t="shared" si="89"/>
        <v>0.10155667199999999</v>
      </c>
      <c r="N401" s="43">
        <f t="shared" si="90"/>
        <v>0.17018999199999998</v>
      </c>
      <c r="O401" s="49">
        <v>0.14508095999999998</v>
      </c>
      <c r="P401" s="49">
        <v>0.20022351999999999</v>
      </c>
      <c r="Q401" s="50">
        <f t="shared" si="79"/>
        <v>0.17265223999999998</v>
      </c>
      <c r="R401" s="48">
        <f t="shared" si="80"/>
        <v>0.20022351999999999</v>
      </c>
      <c r="S401" s="49">
        <v>0.14545219726562497</v>
      </c>
      <c r="T401" s="48">
        <f t="shared" si="81"/>
        <v>0.1428740234375</v>
      </c>
      <c r="U401" s="48">
        <v>0</v>
      </c>
      <c r="V401" s="49">
        <f t="shared" si="82"/>
        <v>0.18020116799999999</v>
      </c>
      <c r="W401" s="49">
        <f t="shared" si="83"/>
        <v>0.160178816</v>
      </c>
      <c r="X401" s="49">
        <f t="shared" si="84"/>
        <v>0.14015646399999998</v>
      </c>
      <c r="Y401" s="49">
        <f t="shared" si="85"/>
        <v>0.210234696</v>
      </c>
      <c r="Z401" s="49">
        <f t="shared" si="86"/>
        <v>0.26696469333333334</v>
      </c>
      <c r="AA401" s="48">
        <v>0.22723130637721012</v>
      </c>
      <c r="AB401" s="42">
        <v>0.1428740234375</v>
      </c>
      <c r="AC401" s="42">
        <v>0.10282794952392578</v>
      </c>
      <c r="AD401" s="49">
        <f t="shared" si="87"/>
        <v>0.1590883407592773</v>
      </c>
      <c r="AE401" s="49">
        <f t="shared" si="88"/>
        <v>0.10996386047573017</v>
      </c>
    </row>
    <row r="402" spans="1:31" x14ac:dyDescent="0.2">
      <c r="A402" s="42">
        <v>0.19584396877378457</v>
      </c>
      <c r="B402" s="42">
        <f t="shared" si="78"/>
        <v>0.1222191619873047</v>
      </c>
      <c r="C402" s="42">
        <v>0.14213922119140626</v>
      </c>
      <c r="D402" s="42">
        <v>0.10229910278320313</v>
      </c>
      <c r="E402" s="48">
        <v>0.21429559524536132</v>
      </c>
      <c r="F402" s="48">
        <v>0.15318929550170898</v>
      </c>
      <c r="G402" s="48">
        <v>0.16822433990478514</v>
      </c>
      <c r="H402" s="48">
        <v>0.21455711456298829</v>
      </c>
      <c r="I402" s="48">
        <v>0.22945687759399414</v>
      </c>
      <c r="J402" s="48">
        <v>0.12648710601806643</v>
      </c>
      <c r="K402" s="48">
        <v>0.15849916336059569</v>
      </c>
      <c r="L402" s="48">
        <v>0.13569511993408204</v>
      </c>
      <c r="M402" s="43">
        <f t="shared" si="89"/>
        <v>0.10109223599999999</v>
      </c>
      <c r="N402" s="43">
        <f t="shared" si="90"/>
        <v>0.16918739999999999</v>
      </c>
      <c r="O402" s="49">
        <v>0.14441747999999999</v>
      </c>
      <c r="P402" s="49">
        <v>0.199044</v>
      </c>
      <c r="Q402" s="50">
        <f t="shared" si="79"/>
        <v>0.17173073999999999</v>
      </c>
      <c r="R402" s="48">
        <f t="shared" si="80"/>
        <v>0.199044</v>
      </c>
      <c r="S402" s="49">
        <v>0.14470413818359376</v>
      </c>
      <c r="T402" s="48">
        <f t="shared" si="81"/>
        <v>0.14213922119140626</v>
      </c>
      <c r="U402" s="48">
        <v>0</v>
      </c>
      <c r="V402" s="49">
        <f t="shared" si="82"/>
        <v>0.17913960000000001</v>
      </c>
      <c r="W402" s="49">
        <f t="shared" si="83"/>
        <v>0.15923520000000002</v>
      </c>
      <c r="X402" s="49">
        <f t="shared" si="84"/>
        <v>0.13933079999999998</v>
      </c>
      <c r="Y402" s="49">
        <f t="shared" si="85"/>
        <v>0.20899620000000002</v>
      </c>
      <c r="Z402" s="49">
        <f t="shared" si="86"/>
        <v>0.26539200000000002</v>
      </c>
      <c r="AA402" s="48">
        <v>0.22606265740645559</v>
      </c>
      <c r="AB402" s="42">
        <v>0.14213922119140626</v>
      </c>
      <c r="AC402" s="42">
        <v>0.10229910278320313</v>
      </c>
      <c r="AD402" s="49">
        <f t="shared" si="87"/>
        <v>0.15827015113830567</v>
      </c>
      <c r="AE402" s="49">
        <f t="shared" si="88"/>
        <v>0.10939831752711551</v>
      </c>
    </row>
    <row r="403" spans="1:31" x14ac:dyDescent="0.2">
      <c r="A403" s="42">
        <v>0.19483674072934082</v>
      </c>
      <c r="B403" s="42">
        <f t="shared" si="78"/>
        <v>0.12159059143066406</v>
      </c>
      <c r="C403" s="42">
        <v>0.14140820312499999</v>
      </c>
      <c r="D403" s="42">
        <v>0.10177297973632812</v>
      </c>
      <c r="E403" s="48">
        <v>0.21319346649169921</v>
      </c>
      <c r="F403" s="48">
        <v>0.15240143692016603</v>
      </c>
      <c r="G403" s="48">
        <v>0.16735916076660157</v>
      </c>
      <c r="H403" s="48">
        <v>0.21345363891601563</v>
      </c>
      <c r="I403" s="48">
        <v>0.22827677703857421</v>
      </c>
      <c r="J403" s="48">
        <v>0.12583658615112303</v>
      </c>
      <c r="K403" s="48">
        <v>0.15768399688720702</v>
      </c>
      <c r="L403" s="48">
        <v>0.13499723678588868</v>
      </c>
      <c r="M403" s="43">
        <f t="shared" si="89"/>
        <v>0.10047298799999999</v>
      </c>
      <c r="N403" s="43">
        <f t="shared" si="90"/>
        <v>0.16843545599999998</v>
      </c>
      <c r="O403" s="49">
        <v>0.14353283999999999</v>
      </c>
      <c r="P403" s="49">
        <v>0.19815935999999998</v>
      </c>
      <c r="Q403" s="50">
        <f t="shared" si="79"/>
        <v>0.1708461</v>
      </c>
      <c r="R403" s="48">
        <f t="shared" si="80"/>
        <v>0.19815935999999998</v>
      </c>
      <c r="S403" s="49">
        <v>0.14395992431640625</v>
      </c>
      <c r="T403" s="48">
        <f t="shared" si="81"/>
        <v>0.14140820312499999</v>
      </c>
      <c r="U403" s="48">
        <v>0</v>
      </c>
      <c r="V403" s="49">
        <f t="shared" si="82"/>
        <v>0.17834342399999997</v>
      </c>
      <c r="W403" s="49">
        <f t="shared" si="83"/>
        <v>0.15852748799999999</v>
      </c>
      <c r="X403" s="49">
        <f t="shared" si="84"/>
        <v>0.13871155199999999</v>
      </c>
      <c r="Y403" s="49">
        <f t="shared" si="85"/>
        <v>0.20806732799999997</v>
      </c>
      <c r="Z403" s="49">
        <f t="shared" si="86"/>
        <v>0.26421247999999997</v>
      </c>
      <c r="AA403" s="48">
        <v>0.22490001558002673</v>
      </c>
      <c r="AB403" s="42">
        <v>0.14140820312499999</v>
      </c>
      <c r="AC403" s="42">
        <v>0.10177297973632812</v>
      </c>
      <c r="AD403" s="49">
        <f t="shared" si="87"/>
        <v>0.15745616722106934</v>
      </c>
      <c r="AE403" s="49">
        <f t="shared" si="88"/>
        <v>0.10883568161377787</v>
      </c>
    </row>
    <row r="404" spans="1:31" x14ac:dyDescent="0.2">
      <c r="A404" s="42">
        <v>0.19383469287166372</v>
      </c>
      <c r="B404" s="42">
        <f t="shared" si="78"/>
        <v>0.12096524810791015</v>
      </c>
      <c r="C404" s="42">
        <v>0.14068093872070311</v>
      </c>
      <c r="D404" s="42">
        <v>0.10124955749511719</v>
      </c>
      <c r="E404" s="48">
        <v>0.21209700653076172</v>
      </c>
      <c r="F404" s="48">
        <v>0.15161763381958007</v>
      </c>
      <c r="G404" s="48">
        <v>0.16649843673706055</v>
      </c>
      <c r="H404" s="48">
        <v>0.21235584686279296</v>
      </c>
      <c r="I404" s="48">
        <v>0.22710274490356447</v>
      </c>
      <c r="J404" s="48">
        <v>0.12518941131591796</v>
      </c>
      <c r="K404" s="48">
        <v>0.15687301910400389</v>
      </c>
      <c r="L404" s="48">
        <v>0.13430295028686523</v>
      </c>
      <c r="M404" s="43">
        <f t="shared" si="89"/>
        <v>0.10000855199999997</v>
      </c>
      <c r="N404" s="43">
        <f t="shared" si="90"/>
        <v>0.16768351199999998</v>
      </c>
      <c r="O404" s="49">
        <v>0.14286935999999997</v>
      </c>
      <c r="P404" s="49">
        <v>0.19727471999999999</v>
      </c>
      <c r="Q404" s="50">
        <f t="shared" si="79"/>
        <v>0.17007203999999998</v>
      </c>
      <c r="R404" s="48">
        <f t="shared" si="80"/>
        <v>0.19727471999999999</v>
      </c>
      <c r="S404" s="49">
        <v>0.14321953125</v>
      </c>
      <c r="T404" s="48">
        <f t="shared" si="81"/>
        <v>0.14068093872070311</v>
      </c>
      <c r="U404" s="48">
        <v>0</v>
      </c>
      <c r="V404" s="49">
        <f t="shared" si="82"/>
        <v>0.17754724799999999</v>
      </c>
      <c r="W404" s="49">
        <f t="shared" si="83"/>
        <v>0.15781977599999999</v>
      </c>
      <c r="X404" s="49">
        <f t="shared" si="84"/>
        <v>0.13809230399999997</v>
      </c>
      <c r="Y404" s="49">
        <f t="shared" si="85"/>
        <v>0.20713845599999997</v>
      </c>
      <c r="Z404" s="49">
        <f t="shared" si="86"/>
        <v>0.26303295999999998</v>
      </c>
      <c r="AA404" s="48">
        <v>0.22374335359272204</v>
      </c>
      <c r="AB404" s="42">
        <v>0.14068093872070311</v>
      </c>
      <c r="AC404" s="42">
        <v>0.10124955749511719</v>
      </c>
      <c r="AD404" s="49">
        <f t="shared" si="87"/>
        <v>0.15664636230468751</v>
      </c>
      <c r="AE404" s="49">
        <f t="shared" si="88"/>
        <v>0.10827593427835047</v>
      </c>
    </row>
    <row r="405" spans="1:31" x14ac:dyDescent="0.2">
      <c r="A405" s="42">
        <v>0.19283779855899047</v>
      </c>
      <c r="B405" s="42">
        <f t="shared" si="78"/>
        <v>0.12034312057495117</v>
      </c>
      <c r="C405" s="42">
        <v>0.13995741271972656</v>
      </c>
      <c r="D405" s="42">
        <v>0.10072882843017578</v>
      </c>
      <c r="E405" s="48">
        <v>0.21100618576049804</v>
      </c>
      <c r="F405" s="48">
        <v>0.15083785659790039</v>
      </c>
      <c r="G405" s="48">
        <v>0.16564213821411133</v>
      </c>
      <c r="H405" s="48">
        <v>0.21126369400024411</v>
      </c>
      <c r="I405" s="48">
        <v>0.22593475158691406</v>
      </c>
      <c r="J405" s="48">
        <v>0.12454556671142578</v>
      </c>
      <c r="K405" s="48">
        <v>0.15606621520996092</v>
      </c>
      <c r="L405" s="48">
        <v>0.13361223083496093</v>
      </c>
      <c r="M405" s="43">
        <f t="shared" si="89"/>
        <v>9.9544115999999974E-2</v>
      </c>
      <c r="N405" s="43">
        <f t="shared" si="90"/>
        <v>0.16668091999999998</v>
      </c>
      <c r="O405" s="49">
        <v>0.14220587999999998</v>
      </c>
      <c r="P405" s="49">
        <v>0.1960952</v>
      </c>
      <c r="Q405" s="50">
        <f t="shared" si="79"/>
        <v>0.16915053999999999</v>
      </c>
      <c r="R405" s="48">
        <f t="shared" si="80"/>
        <v>0.1960952</v>
      </c>
      <c r="S405" s="49">
        <v>0.14248294677734374</v>
      </c>
      <c r="T405" s="48">
        <f t="shared" si="81"/>
        <v>0.13995741271972656</v>
      </c>
      <c r="U405" s="48">
        <v>0</v>
      </c>
      <c r="V405" s="49">
        <f t="shared" si="82"/>
        <v>0.17648568000000001</v>
      </c>
      <c r="W405" s="49">
        <f t="shared" si="83"/>
        <v>0.15687616000000001</v>
      </c>
      <c r="X405" s="49">
        <f t="shared" si="84"/>
        <v>0.13726664</v>
      </c>
      <c r="Y405" s="49">
        <f t="shared" si="85"/>
        <v>0.20589996000000002</v>
      </c>
      <c r="Z405" s="49">
        <f t="shared" si="86"/>
        <v>0.26146026666666666</v>
      </c>
      <c r="AA405" s="48">
        <v>0.22259264413934005</v>
      </c>
      <c r="AB405" s="42">
        <v>0.13995741271972656</v>
      </c>
      <c r="AC405" s="42">
        <v>0.10072882843017578</v>
      </c>
      <c r="AD405" s="49">
        <f t="shared" si="87"/>
        <v>0.15584072303771973</v>
      </c>
      <c r="AE405" s="49">
        <f t="shared" si="88"/>
        <v>0.10771906629214986</v>
      </c>
    </row>
    <row r="406" spans="1:31" x14ac:dyDescent="0.2">
      <c r="A406" s="42">
        <v>0.19184603128652089</v>
      </c>
      <c r="B406" s="42">
        <f t="shared" si="78"/>
        <v>0.11972419357299804</v>
      </c>
      <c r="C406" s="42">
        <v>0.13923760986328124</v>
      </c>
      <c r="D406" s="42">
        <v>0.10021077728271484</v>
      </c>
      <c r="E406" s="48">
        <v>0.20992097457885742</v>
      </c>
      <c r="F406" s="48">
        <v>0.15006209045410157</v>
      </c>
      <c r="G406" s="48">
        <v>0.16479023559570311</v>
      </c>
      <c r="H406" s="48">
        <v>0.21017716552734372</v>
      </c>
      <c r="I406" s="48">
        <v>0.22477276748657227</v>
      </c>
      <c r="J406" s="48">
        <v>0.12390503013610839</v>
      </c>
      <c r="K406" s="48">
        <v>0.15526357040405273</v>
      </c>
      <c r="L406" s="48">
        <v>0.13292506362915038</v>
      </c>
      <c r="M406" s="43">
        <f t="shared" si="89"/>
        <v>9.9079680000000003E-2</v>
      </c>
      <c r="N406" s="43">
        <f t="shared" si="90"/>
        <v>0.16592897599999998</v>
      </c>
      <c r="O406" s="49">
        <v>0.14154240000000001</v>
      </c>
      <c r="P406" s="49">
        <v>0.19521055999999998</v>
      </c>
      <c r="Q406" s="50">
        <f t="shared" si="79"/>
        <v>0.16837648</v>
      </c>
      <c r="R406" s="48">
        <f t="shared" si="80"/>
        <v>0.19521055999999998</v>
      </c>
      <c r="S406" s="49">
        <v>0.14175015869140625</v>
      </c>
      <c r="T406" s="48">
        <f t="shared" si="81"/>
        <v>0.13923760986328124</v>
      </c>
      <c r="U406" s="48">
        <v>0</v>
      </c>
      <c r="V406" s="49">
        <f t="shared" si="82"/>
        <v>0.175689504</v>
      </c>
      <c r="W406" s="49">
        <f t="shared" si="83"/>
        <v>0.15616844799999999</v>
      </c>
      <c r="X406" s="49">
        <f t="shared" si="84"/>
        <v>0.13664739199999998</v>
      </c>
      <c r="Y406" s="49">
        <f t="shared" si="85"/>
        <v>0.204971088</v>
      </c>
      <c r="Z406" s="49">
        <f t="shared" si="86"/>
        <v>0.26028074666666667</v>
      </c>
      <c r="AA406" s="48">
        <v>0.22144784626207853</v>
      </c>
      <c r="AB406" s="42">
        <v>0.13923760986328124</v>
      </c>
      <c r="AC406" s="42">
        <v>0.10021077728271484</v>
      </c>
      <c r="AD406" s="49">
        <f t="shared" si="87"/>
        <v>0.15503923606872558</v>
      </c>
      <c r="AE406" s="49">
        <f t="shared" si="88"/>
        <v>0.10716506842649265</v>
      </c>
    </row>
    <row r="407" spans="1:31" x14ac:dyDescent="0.2">
      <c r="A407" s="42">
        <v>0.19085936468589351</v>
      </c>
      <c r="B407" s="42">
        <f t="shared" si="78"/>
        <v>0.11910845184326171</v>
      </c>
      <c r="C407" s="42">
        <v>0.13852151489257813</v>
      </c>
      <c r="D407" s="42">
        <v>9.9695388793945308E-2</v>
      </c>
      <c r="E407" s="48">
        <v>0.20884134338378907</v>
      </c>
      <c r="F407" s="48">
        <v>0.14929032058715822</v>
      </c>
      <c r="G407" s="48">
        <v>0.16394271408081054</v>
      </c>
      <c r="H407" s="48">
        <v>0.20909621704101564</v>
      </c>
      <c r="I407" s="48">
        <v>0.22361676300048827</v>
      </c>
      <c r="J407" s="48">
        <v>0.12326778678894042</v>
      </c>
      <c r="K407" s="48">
        <v>0.1544650550842285</v>
      </c>
      <c r="L407" s="48">
        <v>0.1322414338684082</v>
      </c>
      <c r="M407" s="43">
        <f t="shared" si="89"/>
        <v>9.8615243999999991E-2</v>
      </c>
      <c r="N407" s="43">
        <f t="shared" si="90"/>
        <v>0.16517703199999997</v>
      </c>
      <c r="O407" s="49">
        <v>0.14087891999999999</v>
      </c>
      <c r="P407" s="49">
        <v>0.19432591999999999</v>
      </c>
      <c r="Q407" s="50">
        <f t="shared" si="79"/>
        <v>0.16760241999999997</v>
      </c>
      <c r="R407" s="48">
        <f t="shared" si="80"/>
        <v>0.19432591999999999</v>
      </c>
      <c r="S407" s="49">
        <v>0.14102113037109373</v>
      </c>
      <c r="T407" s="48">
        <f t="shared" si="81"/>
        <v>0.13852151489257813</v>
      </c>
      <c r="U407" s="48">
        <v>0</v>
      </c>
      <c r="V407" s="49">
        <f t="shared" si="82"/>
        <v>0.17489332799999999</v>
      </c>
      <c r="W407" s="49">
        <f t="shared" si="83"/>
        <v>0.15546073599999999</v>
      </c>
      <c r="X407" s="49">
        <f t="shared" si="84"/>
        <v>0.13602814399999999</v>
      </c>
      <c r="Y407" s="49">
        <f t="shared" si="85"/>
        <v>0.20404221599999997</v>
      </c>
      <c r="Z407" s="49">
        <f t="shared" si="86"/>
        <v>0.25910122666666668</v>
      </c>
      <c r="AA407" s="48">
        <v>0.22030893265573601</v>
      </c>
      <c r="AB407" s="42">
        <v>0.13852151489257813</v>
      </c>
      <c r="AC407" s="42">
        <v>9.9695388793945308E-2</v>
      </c>
      <c r="AD407" s="49">
        <f t="shared" si="87"/>
        <v>0.15424186134338377</v>
      </c>
      <c r="AE407" s="49">
        <f t="shared" si="88"/>
        <v>0.10661391299532855</v>
      </c>
    </row>
    <row r="408" spans="1:31" x14ac:dyDescent="0.2">
      <c r="A408" s="42">
        <v>0.18987777252425439</v>
      </c>
      <c r="B408" s="42">
        <f t="shared" si="78"/>
        <v>0.11849587631225586</v>
      </c>
      <c r="C408" s="42">
        <v>0.13780909729003907</v>
      </c>
      <c r="D408" s="42">
        <v>9.9182655334472652E-2</v>
      </c>
      <c r="E408" s="48">
        <v>0.20776726257324218</v>
      </c>
      <c r="F408" s="48">
        <v>0.14852251739501954</v>
      </c>
      <c r="G408" s="48">
        <v>0.16309955886840821</v>
      </c>
      <c r="H408" s="48">
        <v>0.20802083374023436</v>
      </c>
      <c r="I408" s="48">
        <v>0.22246669372558595</v>
      </c>
      <c r="J408" s="48">
        <v>0.12263382186889649</v>
      </c>
      <c r="K408" s="48">
        <v>0.1536706396484375</v>
      </c>
      <c r="L408" s="48">
        <v>0.1315613119506836</v>
      </c>
      <c r="M408" s="43">
        <f t="shared" si="89"/>
        <v>9.7995995999999988E-2</v>
      </c>
      <c r="N408" s="43">
        <f t="shared" si="90"/>
        <v>0.164425088</v>
      </c>
      <c r="O408" s="49">
        <v>0.13999428</v>
      </c>
      <c r="P408" s="49">
        <v>0.19344127999999999</v>
      </c>
      <c r="Q408" s="50">
        <f t="shared" si="79"/>
        <v>0.16671777999999998</v>
      </c>
      <c r="R408" s="48">
        <f t="shared" si="80"/>
        <v>0.19344127999999999</v>
      </c>
      <c r="S408" s="49">
        <v>0.14029586181640627</v>
      </c>
      <c r="T408" s="48">
        <f t="shared" si="81"/>
        <v>0.13780909729003907</v>
      </c>
      <c r="U408" s="48">
        <v>0</v>
      </c>
      <c r="V408" s="49">
        <f t="shared" si="82"/>
        <v>0.17409715200000001</v>
      </c>
      <c r="W408" s="49">
        <f t="shared" si="83"/>
        <v>0.15475302400000002</v>
      </c>
      <c r="X408" s="49">
        <f t="shared" si="84"/>
        <v>0.13540889599999997</v>
      </c>
      <c r="Y408" s="49">
        <f t="shared" si="85"/>
        <v>0.203113344</v>
      </c>
      <c r="Z408" s="49">
        <f t="shared" si="86"/>
        <v>0.25792170666666664</v>
      </c>
      <c r="AA408" s="48">
        <v>0.21917587601511102</v>
      </c>
      <c r="AB408" s="42">
        <v>0.13780909729003907</v>
      </c>
      <c r="AC408" s="42">
        <v>9.9182655334472652E-2</v>
      </c>
      <c r="AD408" s="49">
        <f t="shared" si="87"/>
        <v>0.15344859886169435</v>
      </c>
      <c r="AE408" s="49">
        <f t="shared" si="88"/>
        <v>0.10606559999865761</v>
      </c>
    </row>
    <row r="409" spans="1:31" x14ac:dyDescent="0.2">
      <c r="A409" s="42">
        <v>0.18890122870367487</v>
      </c>
      <c r="B409" s="42">
        <f t="shared" si="78"/>
        <v>0.11788644790649414</v>
      </c>
      <c r="C409" s="42">
        <v>0.137100341796875</v>
      </c>
      <c r="D409" s="42">
        <v>9.8672554016113287E-2</v>
      </c>
      <c r="E409" s="48">
        <v>0.20669871734619141</v>
      </c>
      <c r="F409" s="48">
        <v>0.14775866607666016</v>
      </c>
      <c r="G409" s="48">
        <v>0.1622607403564453</v>
      </c>
      <c r="H409" s="48">
        <v>0.2069509860229492</v>
      </c>
      <c r="I409" s="48">
        <v>0.22132254486083985</v>
      </c>
      <c r="J409" s="48">
        <v>0.12200311317443847</v>
      </c>
      <c r="K409" s="48">
        <v>0.1528803092956543</v>
      </c>
      <c r="L409" s="48">
        <v>0.13088468307495116</v>
      </c>
      <c r="M409" s="43">
        <f t="shared" si="89"/>
        <v>9.7531559999999975E-2</v>
      </c>
      <c r="N409" s="43">
        <f t="shared" si="90"/>
        <v>0.16342249599999997</v>
      </c>
      <c r="O409" s="49">
        <v>0.13933079999999998</v>
      </c>
      <c r="P409" s="49">
        <v>0.19226175999999998</v>
      </c>
      <c r="Q409" s="50">
        <f t="shared" si="79"/>
        <v>0.16579627999999996</v>
      </c>
      <c r="R409" s="48">
        <f t="shared" si="80"/>
        <v>0.19226175999999998</v>
      </c>
      <c r="S409" s="49">
        <v>0.13957431640625001</v>
      </c>
      <c r="T409" s="48">
        <f t="shared" si="81"/>
        <v>0.137100341796875</v>
      </c>
      <c r="U409" s="48">
        <v>0</v>
      </c>
      <c r="V409" s="49">
        <f t="shared" si="82"/>
        <v>0.17303558399999999</v>
      </c>
      <c r="W409" s="49">
        <f t="shared" si="83"/>
        <v>0.15380940799999998</v>
      </c>
      <c r="X409" s="49">
        <f t="shared" si="84"/>
        <v>0.13458323199999997</v>
      </c>
      <c r="Y409" s="49">
        <f t="shared" si="85"/>
        <v>0.201874848</v>
      </c>
      <c r="Z409" s="49">
        <f t="shared" si="86"/>
        <v>0.25634901333333332</v>
      </c>
      <c r="AA409" s="48">
        <v>0.21804864903500207</v>
      </c>
      <c r="AB409" s="42">
        <v>0.137100341796875</v>
      </c>
      <c r="AC409" s="42">
        <v>9.8672554016113287E-2</v>
      </c>
      <c r="AD409" s="49">
        <f t="shared" si="87"/>
        <v>0.15265940856933594</v>
      </c>
      <c r="AE409" s="49">
        <f t="shared" si="88"/>
        <v>0.10552010175042952</v>
      </c>
    </row>
    <row r="410" spans="1:31" x14ac:dyDescent="0.2">
      <c r="A410" s="42">
        <v>0.18792970726051134</v>
      </c>
      <c r="B410" s="42">
        <f t="shared" si="78"/>
        <v>0.11728015518188477</v>
      </c>
      <c r="C410" s="42">
        <v>0.13639523315429689</v>
      </c>
      <c r="D410" s="42">
        <v>9.8165077209472651E-2</v>
      </c>
      <c r="E410" s="48">
        <v>0.20563566329956054</v>
      </c>
      <c r="F410" s="48">
        <v>0.14699873703002928</v>
      </c>
      <c r="G410" s="48">
        <v>0.16142622894287109</v>
      </c>
      <c r="H410" s="48">
        <v>0.20588662948608397</v>
      </c>
      <c r="I410" s="48">
        <v>0.22018428680419921</v>
      </c>
      <c r="J410" s="48">
        <v>0.121375645904541</v>
      </c>
      <c r="K410" s="48">
        <v>0.15209404922485351</v>
      </c>
      <c r="L410" s="48">
        <v>0.13021154724121095</v>
      </c>
      <c r="M410" s="43">
        <f t="shared" si="89"/>
        <v>9.7067123999999977E-2</v>
      </c>
      <c r="N410" s="43">
        <f t="shared" si="90"/>
        <v>0.16267055199999997</v>
      </c>
      <c r="O410" s="49">
        <v>0.13866731999999998</v>
      </c>
      <c r="P410" s="49">
        <v>0.19137711999999998</v>
      </c>
      <c r="Q410" s="50">
        <f t="shared" si="79"/>
        <v>0.16502222</v>
      </c>
      <c r="R410" s="48">
        <f t="shared" si="80"/>
        <v>0.19137711999999998</v>
      </c>
      <c r="S410" s="49">
        <v>0.13885648193359376</v>
      </c>
      <c r="T410" s="48">
        <f t="shared" si="81"/>
        <v>0.13639523315429689</v>
      </c>
      <c r="U410" s="48">
        <v>0</v>
      </c>
      <c r="V410" s="49">
        <f t="shared" si="82"/>
        <v>0.17223940799999998</v>
      </c>
      <c r="W410" s="49">
        <f t="shared" si="83"/>
        <v>0.15310169600000001</v>
      </c>
      <c r="X410" s="49">
        <f t="shared" si="84"/>
        <v>0.13396398399999998</v>
      </c>
      <c r="Y410" s="49">
        <f t="shared" si="85"/>
        <v>0.20094597599999997</v>
      </c>
      <c r="Z410" s="49">
        <f t="shared" si="86"/>
        <v>0.25516949333333333</v>
      </c>
      <c r="AA410" s="48">
        <v>0.21692722441020765</v>
      </c>
      <c r="AB410" s="42">
        <v>0.13639523315429689</v>
      </c>
      <c r="AC410" s="42">
        <v>9.8165077209472651E-2</v>
      </c>
      <c r="AD410" s="49">
        <f t="shared" si="87"/>
        <v>0.15187427711486817</v>
      </c>
      <c r="AE410" s="49">
        <f t="shared" si="88"/>
        <v>0.10497740902196087</v>
      </c>
    </row>
    <row r="411" spans="1:31" x14ac:dyDescent="0.2">
      <c r="A411" s="42">
        <v>0.18696318236459047</v>
      </c>
      <c r="B411" s="42">
        <f t="shared" si="78"/>
        <v>0.11667698287963867</v>
      </c>
      <c r="C411" s="42">
        <v>0.13569375610351561</v>
      </c>
      <c r="D411" s="42">
        <v>9.7660209655761721E-2</v>
      </c>
      <c r="E411" s="48">
        <v>0.20457807083129884</v>
      </c>
      <c r="F411" s="48">
        <v>0.14624271545410156</v>
      </c>
      <c r="G411" s="48">
        <v>0.16059600982666014</v>
      </c>
      <c r="H411" s="48">
        <v>0.20482774932861328</v>
      </c>
      <c r="I411" s="48">
        <v>0.21905187515258789</v>
      </c>
      <c r="J411" s="48">
        <v>0.12075141265869141</v>
      </c>
      <c r="K411" s="48">
        <v>0.15131182983398436</v>
      </c>
      <c r="L411" s="48">
        <v>0.12954187484741211</v>
      </c>
      <c r="M411" s="43">
        <f t="shared" si="89"/>
        <v>9.6602687999999992E-2</v>
      </c>
      <c r="N411" s="43">
        <f t="shared" si="90"/>
        <v>0.16191860799999996</v>
      </c>
      <c r="O411" s="49">
        <v>0.13800383999999999</v>
      </c>
      <c r="P411" s="49">
        <v>0.19049247999999996</v>
      </c>
      <c r="Q411" s="50">
        <f t="shared" si="79"/>
        <v>0.16424815999999998</v>
      </c>
      <c r="R411" s="48">
        <f t="shared" si="80"/>
        <v>0.19049247999999996</v>
      </c>
      <c r="S411" s="49">
        <v>0.13814234619140625</v>
      </c>
      <c r="T411" s="48">
        <f t="shared" si="81"/>
        <v>0.13569375610351561</v>
      </c>
      <c r="U411" s="48">
        <v>0</v>
      </c>
      <c r="V411" s="49">
        <f t="shared" si="82"/>
        <v>0.17144323199999997</v>
      </c>
      <c r="W411" s="49">
        <f t="shared" si="83"/>
        <v>0.15239398399999998</v>
      </c>
      <c r="X411" s="49">
        <f t="shared" si="84"/>
        <v>0.13334473599999996</v>
      </c>
      <c r="Y411" s="49">
        <f t="shared" si="85"/>
        <v>0.20001710399999995</v>
      </c>
      <c r="Z411" s="49">
        <f t="shared" si="86"/>
        <v>0.25398997333333329</v>
      </c>
      <c r="AA411" s="48">
        <v>0.21581156118292558</v>
      </c>
      <c r="AB411" s="42">
        <v>0.13569375610351561</v>
      </c>
      <c r="AC411" s="42">
        <v>9.7660209655761721E-2</v>
      </c>
      <c r="AD411" s="49">
        <f t="shared" si="87"/>
        <v>0.15109319114685058</v>
      </c>
      <c r="AE411" s="49">
        <f t="shared" si="88"/>
        <v>0.10443751258456825</v>
      </c>
    </row>
    <row r="412" spans="1:31" x14ac:dyDescent="0.2">
      <c r="A412" s="42">
        <v>0.1860016283186269</v>
      </c>
      <c r="B412" s="42">
        <f t="shared" si="78"/>
        <v>0.11607691192626954</v>
      </c>
      <c r="C412" s="42">
        <v>0.13499588012695313</v>
      </c>
      <c r="D412" s="42">
        <v>9.7157943725585935E-2</v>
      </c>
      <c r="E412" s="48">
        <v>0.20352592514038087</v>
      </c>
      <c r="F412" s="48">
        <v>0.14549058654785155</v>
      </c>
      <c r="G412" s="48">
        <v>0.1597700682067871</v>
      </c>
      <c r="H412" s="48">
        <v>0.20377431594848633</v>
      </c>
      <c r="I412" s="48">
        <v>0.21792529510498046</v>
      </c>
      <c r="J412" s="48">
        <v>0.12013038383483886</v>
      </c>
      <c r="K412" s="48">
        <v>0.15053363632202146</v>
      </c>
      <c r="L412" s="48">
        <v>0.12887563629150389</v>
      </c>
      <c r="M412" s="43">
        <f t="shared" si="89"/>
        <v>9.6138251999999993E-2</v>
      </c>
      <c r="N412" s="43">
        <f t="shared" si="90"/>
        <v>0.16091601599999997</v>
      </c>
      <c r="O412" s="49">
        <v>0.13734035999999999</v>
      </c>
      <c r="P412" s="49">
        <v>0.18931295999999997</v>
      </c>
      <c r="Q412" s="50">
        <f t="shared" si="79"/>
        <v>0.16332665999999998</v>
      </c>
      <c r="R412" s="48">
        <f t="shared" si="80"/>
        <v>0.18931295999999997</v>
      </c>
      <c r="S412" s="49">
        <v>0.13743187255859377</v>
      </c>
      <c r="T412" s="48">
        <f t="shared" si="81"/>
        <v>0.13499588012695313</v>
      </c>
      <c r="U412" s="48">
        <v>0</v>
      </c>
      <c r="V412" s="49">
        <f t="shared" si="82"/>
        <v>0.17038166399999999</v>
      </c>
      <c r="W412" s="49">
        <f t="shared" si="83"/>
        <v>0.151450368</v>
      </c>
      <c r="X412" s="49">
        <f t="shared" si="84"/>
        <v>0.13251907199999996</v>
      </c>
      <c r="Y412" s="49">
        <f t="shared" si="85"/>
        <v>0.198778608</v>
      </c>
      <c r="Z412" s="49">
        <f t="shared" si="86"/>
        <v>0.25241727999999997</v>
      </c>
      <c r="AA412" s="48">
        <v>0.21470164570055511</v>
      </c>
      <c r="AB412" s="42">
        <v>0.13499588012695313</v>
      </c>
      <c r="AC412" s="42">
        <v>9.7157943725585935E-2</v>
      </c>
      <c r="AD412" s="49">
        <f t="shared" si="87"/>
        <v>0.15031611061096192</v>
      </c>
      <c r="AE412" s="49">
        <f t="shared" si="88"/>
        <v>0.10390038475220142</v>
      </c>
    </row>
    <row r="413" spans="1:31" x14ac:dyDescent="0.2">
      <c r="A413" s="42">
        <v>0.18504501955740851</v>
      </c>
      <c r="B413" s="42">
        <f t="shared" si="78"/>
        <v>0.11547992324829101</v>
      </c>
      <c r="C413" s="42">
        <v>0.13430158996582031</v>
      </c>
      <c r="D413" s="42">
        <v>9.6658256530761724E-2</v>
      </c>
      <c r="E413" s="48">
        <v>0.20247918182373045</v>
      </c>
      <c r="F413" s="48">
        <v>0.14474232070922852</v>
      </c>
      <c r="G413" s="48">
        <v>0.15894837448120117</v>
      </c>
      <c r="H413" s="48">
        <v>0.20272629974365233</v>
      </c>
      <c r="I413" s="48">
        <v>0.21680450225830078</v>
      </c>
      <c r="J413" s="48">
        <v>0.1195125520324707</v>
      </c>
      <c r="K413" s="48">
        <v>0.14975943908691405</v>
      </c>
      <c r="L413" s="48">
        <v>0.12821283157348631</v>
      </c>
      <c r="M413" s="43">
        <f t="shared" si="89"/>
        <v>9.5673815999999995E-2</v>
      </c>
      <c r="N413" s="43">
        <f t="shared" si="90"/>
        <v>0.16016407199999999</v>
      </c>
      <c r="O413" s="49">
        <v>0.13667688</v>
      </c>
      <c r="P413" s="49">
        <v>0.18842831999999998</v>
      </c>
      <c r="Q413" s="50">
        <f t="shared" si="79"/>
        <v>0.16255259999999999</v>
      </c>
      <c r="R413" s="48">
        <f t="shared" si="80"/>
        <v>0.18842831999999998</v>
      </c>
      <c r="S413" s="49">
        <v>0.13672506103515625</v>
      </c>
      <c r="T413" s="48">
        <f t="shared" si="81"/>
        <v>0.13430158996582031</v>
      </c>
      <c r="U413" s="48">
        <v>0</v>
      </c>
      <c r="V413" s="49">
        <f t="shared" si="82"/>
        <v>0.16958548799999998</v>
      </c>
      <c r="W413" s="49">
        <f t="shared" si="83"/>
        <v>0.150742656</v>
      </c>
      <c r="X413" s="49">
        <f t="shared" si="84"/>
        <v>0.13189982399999997</v>
      </c>
      <c r="Y413" s="49">
        <f t="shared" si="85"/>
        <v>0.19784973599999997</v>
      </c>
      <c r="Z413" s="49">
        <f t="shared" si="86"/>
        <v>0.25123775999999998</v>
      </c>
      <c r="AA413" s="48">
        <v>0.21359743700529402</v>
      </c>
      <c r="AB413" s="42">
        <v>0.13430158996582031</v>
      </c>
      <c r="AC413" s="42">
        <v>9.6658256530761724E-2</v>
      </c>
      <c r="AD413" s="49">
        <f t="shared" si="87"/>
        <v>0.14954303550720216</v>
      </c>
      <c r="AE413" s="49">
        <f t="shared" si="88"/>
        <v>0.10336602552486035</v>
      </c>
    </row>
    <row r="414" spans="1:31" x14ac:dyDescent="0.2">
      <c r="A414" s="42">
        <v>0.18409333064738895</v>
      </c>
      <c r="B414" s="42">
        <f t="shared" si="78"/>
        <v>0.11488600540161133</v>
      </c>
      <c r="C414" s="42">
        <v>0.13361087036132813</v>
      </c>
      <c r="D414" s="42">
        <v>9.6161140441894527E-2</v>
      </c>
      <c r="E414" s="48">
        <v>0.20143782608032226</v>
      </c>
      <c r="F414" s="48">
        <v>0.14399790313720703</v>
      </c>
      <c r="G414" s="48">
        <v>0.15813089904785158</v>
      </c>
      <c r="H414" s="48">
        <v>0.20168367111206054</v>
      </c>
      <c r="I414" s="48">
        <v>0.21568946701049801</v>
      </c>
      <c r="J414" s="48">
        <v>0.11889789505004883</v>
      </c>
      <c r="K414" s="48">
        <v>0.1489892233276367</v>
      </c>
      <c r="L414" s="48">
        <v>0.12755343109130859</v>
      </c>
      <c r="M414" s="43">
        <f t="shared" si="89"/>
        <v>9.5209379999999996E-2</v>
      </c>
      <c r="N414" s="43">
        <f t="shared" si="90"/>
        <v>0.15941212799999999</v>
      </c>
      <c r="O414" s="49">
        <v>0.13601340000000001</v>
      </c>
      <c r="P414" s="49">
        <v>0.18754367999999999</v>
      </c>
      <c r="Q414" s="50">
        <f t="shared" si="79"/>
        <v>0.16177854</v>
      </c>
      <c r="R414" s="48">
        <f t="shared" si="80"/>
        <v>0.18754367999999999</v>
      </c>
      <c r="S414" s="49">
        <v>0.13602188720703126</v>
      </c>
      <c r="T414" s="48">
        <f t="shared" si="81"/>
        <v>0.13361087036132813</v>
      </c>
      <c r="U414" s="48">
        <v>0</v>
      </c>
      <c r="V414" s="49">
        <f t="shared" si="82"/>
        <v>0.168789312</v>
      </c>
      <c r="W414" s="49">
        <f t="shared" si="83"/>
        <v>0.150034944</v>
      </c>
      <c r="X414" s="49">
        <f t="shared" si="84"/>
        <v>0.13128057599999998</v>
      </c>
      <c r="Y414" s="49">
        <f t="shared" si="85"/>
        <v>0.19692086399999997</v>
      </c>
      <c r="Z414" s="49">
        <f t="shared" si="86"/>
        <v>0.25005823999999999</v>
      </c>
      <c r="AA414" s="48">
        <v>0.21249890779194078</v>
      </c>
      <c r="AB414" s="42">
        <v>0.13361087036132813</v>
      </c>
      <c r="AC414" s="42">
        <v>9.6161140441894527E-2</v>
      </c>
      <c r="AD414" s="49">
        <f t="shared" si="87"/>
        <v>0.14877393913269044</v>
      </c>
      <c r="AE414" s="49">
        <f t="shared" si="88"/>
        <v>0.10283441644517823</v>
      </c>
    </row>
    <row r="415" spans="1:31" x14ac:dyDescent="0.2">
      <c r="A415" s="42">
        <v>0.18314653628558153</v>
      </c>
      <c r="B415" s="42">
        <f t="shared" si="78"/>
        <v>0.11429514312744141</v>
      </c>
      <c r="C415" s="42">
        <v>0.13292370605468751</v>
      </c>
      <c r="D415" s="42">
        <v>9.5666580200195306E-2</v>
      </c>
      <c r="E415" s="48">
        <v>0.20040182830810546</v>
      </c>
      <c r="F415" s="48">
        <v>0.14325731903076172</v>
      </c>
      <c r="G415" s="48">
        <v>0.1573176271057129</v>
      </c>
      <c r="H415" s="48">
        <v>0.20064641525268553</v>
      </c>
      <c r="I415" s="48">
        <v>0.21458017456054687</v>
      </c>
      <c r="J415" s="48">
        <v>0.11828639808654784</v>
      </c>
      <c r="K415" s="48">
        <v>0.14822297424316405</v>
      </c>
      <c r="L415" s="48">
        <v>0.1268974200439453</v>
      </c>
      <c r="M415" s="43">
        <f t="shared" si="89"/>
        <v>9.4744943999999998E-2</v>
      </c>
      <c r="N415" s="43">
        <f t="shared" si="90"/>
        <v>0.15866018399999998</v>
      </c>
      <c r="O415" s="49">
        <v>0.13534992000000001</v>
      </c>
      <c r="P415" s="49">
        <v>0.18665904</v>
      </c>
      <c r="Q415" s="50">
        <f t="shared" si="79"/>
        <v>0.16100448000000001</v>
      </c>
      <c r="R415" s="48">
        <f t="shared" si="80"/>
        <v>0.18665904</v>
      </c>
      <c r="S415" s="49">
        <v>0.13532232666015628</v>
      </c>
      <c r="T415" s="48">
        <f t="shared" si="81"/>
        <v>0.13292370605468751</v>
      </c>
      <c r="U415" s="48">
        <v>0</v>
      </c>
      <c r="V415" s="49">
        <f t="shared" si="82"/>
        <v>0.16799313600000002</v>
      </c>
      <c r="W415" s="49">
        <f t="shared" si="83"/>
        <v>0.149327232</v>
      </c>
      <c r="X415" s="49">
        <f t="shared" si="84"/>
        <v>0.13066132799999999</v>
      </c>
      <c r="Y415" s="49">
        <f t="shared" si="85"/>
        <v>0.19599199200000003</v>
      </c>
      <c r="Z415" s="49">
        <f t="shared" si="86"/>
        <v>0.24887872</v>
      </c>
      <c r="AA415" s="48">
        <v>0.21140601710269324</v>
      </c>
      <c r="AB415" s="42">
        <v>0.13292370605468751</v>
      </c>
      <c r="AC415" s="42">
        <v>9.5666580200195306E-2</v>
      </c>
      <c r="AD415" s="49">
        <f t="shared" si="87"/>
        <v>0.14800879478454593</v>
      </c>
      <c r="AE415" s="49">
        <f t="shared" si="88"/>
        <v>0.10230553905578821</v>
      </c>
    </row>
    <row r="416" spans="1:31" x14ac:dyDescent="0.2">
      <c r="A416" s="42">
        <v>0.18220461129938484</v>
      </c>
      <c r="B416" s="42">
        <f t="shared" si="78"/>
        <v>0.11370732498168945</v>
      </c>
      <c r="C416" s="42">
        <v>0.13224008178710939</v>
      </c>
      <c r="D416" s="42">
        <v>9.5174568176269528E-2</v>
      </c>
      <c r="E416" s="48">
        <v>0.19937115890502929</v>
      </c>
      <c r="F416" s="48">
        <v>0.14252053878784179</v>
      </c>
      <c r="G416" s="48">
        <v>0.15650854385375976</v>
      </c>
      <c r="H416" s="48">
        <v>0.19961448776245119</v>
      </c>
      <c r="I416" s="48">
        <v>0.21347658050537108</v>
      </c>
      <c r="J416" s="48">
        <v>0.11767804634094238</v>
      </c>
      <c r="K416" s="48">
        <v>0.14746066223144533</v>
      </c>
      <c r="L416" s="48">
        <v>0.12624478363037109</v>
      </c>
      <c r="M416" s="43">
        <f t="shared" si="89"/>
        <v>9.4125695999999995E-2</v>
      </c>
      <c r="N416" s="43">
        <f t="shared" si="90"/>
        <v>0.15790823999999995</v>
      </c>
      <c r="O416" s="49">
        <v>0.13446527999999999</v>
      </c>
      <c r="P416" s="49">
        <v>0.18577439999999995</v>
      </c>
      <c r="Q416" s="50">
        <f t="shared" si="79"/>
        <v>0.16011983999999996</v>
      </c>
      <c r="R416" s="48">
        <f t="shared" si="80"/>
        <v>0.18577439999999995</v>
      </c>
      <c r="S416" s="49">
        <v>0.13462636718749998</v>
      </c>
      <c r="T416" s="48">
        <f t="shared" si="81"/>
        <v>0.13224008178710939</v>
      </c>
      <c r="U416" s="48">
        <v>0</v>
      </c>
      <c r="V416" s="49">
        <f t="shared" si="82"/>
        <v>0.16719695999999995</v>
      </c>
      <c r="W416" s="49">
        <f t="shared" si="83"/>
        <v>0.14861951999999998</v>
      </c>
      <c r="X416" s="49">
        <f t="shared" si="84"/>
        <v>0.13004207999999995</v>
      </c>
      <c r="Y416" s="49">
        <f t="shared" si="85"/>
        <v>0.19506311999999995</v>
      </c>
      <c r="Z416" s="49">
        <f t="shared" si="86"/>
        <v>0.24769919999999992</v>
      </c>
      <c r="AA416" s="48">
        <v>0.21031875128495064</v>
      </c>
      <c r="AB416" s="42">
        <v>0.13224008178710939</v>
      </c>
      <c r="AC416" s="42">
        <v>9.5174568176269528E-2</v>
      </c>
      <c r="AD416" s="49">
        <f t="shared" si="87"/>
        <v>0.1472475891113281</v>
      </c>
      <c r="AE416" s="49">
        <f t="shared" si="88"/>
        <v>0.10177938412800681</v>
      </c>
    </row>
    <row r="417" spans="1:31" x14ac:dyDescent="0.2">
      <c r="A417" s="42">
        <v>0.18126753064547665</v>
      </c>
      <c r="B417" s="42">
        <f t="shared" si="78"/>
        <v>0.11312252426147462</v>
      </c>
      <c r="C417" s="42">
        <v>0.13155996704101564</v>
      </c>
      <c r="D417" s="42">
        <v>9.4685081481933595E-2</v>
      </c>
      <c r="E417" s="48">
        <v>0.19834578826904298</v>
      </c>
      <c r="F417" s="48">
        <v>0.14178754760742185</v>
      </c>
      <c r="G417" s="48">
        <v>0.1557036196899414</v>
      </c>
      <c r="H417" s="48">
        <v>0.19858787384033202</v>
      </c>
      <c r="I417" s="48">
        <v>0.21237867004394528</v>
      </c>
      <c r="J417" s="48">
        <v>0.11707282501220703</v>
      </c>
      <c r="K417" s="48">
        <v>0.14670227249145509</v>
      </c>
      <c r="L417" s="48">
        <v>0.12559550704956055</v>
      </c>
      <c r="M417" s="43">
        <f t="shared" si="89"/>
        <v>9.3816071999999986E-2</v>
      </c>
      <c r="N417" s="43">
        <f t="shared" si="90"/>
        <v>0.15715629599999997</v>
      </c>
      <c r="O417" s="49">
        <v>0.13402296</v>
      </c>
      <c r="P417" s="49">
        <v>0.18488975999999996</v>
      </c>
      <c r="Q417" s="50">
        <f t="shared" si="79"/>
        <v>0.15945635999999996</v>
      </c>
      <c r="R417" s="48">
        <f t="shared" si="80"/>
        <v>0.18488975999999996</v>
      </c>
      <c r="S417" s="49">
        <v>0.13393398437499998</v>
      </c>
      <c r="T417" s="48">
        <f t="shared" si="81"/>
        <v>0.13155996704101564</v>
      </c>
      <c r="U417" s="48">
        <v>0</v>
      </c>
      <c r="V417" s="49">
        <f t="shared" si="82"/>
        <v>0.16640078399999997</v>
      </c>
      <c r="W417" s="49">
        <f t="shared" si="83"/>
        <v>0.14791180799999998</v>
      </c>
      <c r="X417" s="49">
        <f t="shared" si="84"/>
        <v>0.12942283199999996</v>
      </c>
      <c r="Y417" s="49">
        <f t="shared" si="85"/>
        <v>0.19413424799999995</v>
      </c>
      <c r="Z417" s="49">
        <f t="shared" si="86"/>
        <v>0.24651967999999994</v>
      </c>
      <c r="AA417" s="48">
        <v>0.20923708303351152</v>
      </c>
      <c r="AB417" s="42">
        <v>0.13155996704101564</v>
      </c>
      <c r="AC417" s="42">
        <v>9.4685081481933595E-2</v>
      </c>
      <c r="AD417" s="49">
        <f t="shared" si="87"/>
        <v>0.14649029541015623</v>
      </c>
      <c r="AE417" s="49">
        <f t="shared" si="88"/>
        <v>0.1012559332044673</v>
      </c>
    </row>
    <row r="418" spans="1:31" x14ac:dyDescent="0.2">
      <c r="A418" s="42">
        <v>0.18033526940934827</v>
      </c>
      <c r="B418" s="42">
        <f t="shared" si="78"/>
        <v>0.11254072952270508</v>
      </c>
      <c r="C418" s="42">
        <v>0.13088334655761719</v>
      </c>
      <c r="D418" s="42">
        <v>9.4198112487792973E-2</v>
      </c>
      <c r="E418" s="48">
        <v>0.1973256867980957</v>
      </c>
      <c r="F418" s="48">
        <v>0.14105833068847656</v>
      </c>
      <c r="G418" s="48">
        <v>0.15490283981323244</v>
      </c>
      <c r="H418" s="48">
        <v>0.19756652908325195</v>
      </c>
      <c r="I418" s="48">
        <v>0.21128639877319336</v>
      </c>
      <c r="J418" s="48">
        <v>0.11647071929931641</v>
      </c>
      <c r="K418" s="48">
        <v>0.14594777542114257</v>
      </c>
      <c r="L418" s="48">
        <v>0.12494956069946288</v>
      </c>
      <c r="M418" s="43">
        <f t="shared" si="89"/>
        <v>9.3351636000000002E-2</v>
      </c>
      <c r="N418" s="43">
        <f t="shared" si="90"/>
        <v>0.156404352</v>
      </c>
      <c r="O418" s="49">
        <v>0.13335948</v>
      </c>
      <c r="P418" s="49">
        <v>0.18400511999999999</v>
      </c>
      <c r="Q418" s="50">
        <f t="shared" si="79"/>
        <v>0.1586823</v>
      </c>
      <c r="R418" s="48">
        <f t="shared" si="80"/>
        <v>0.18400511999999999</v>
      </c>
      <c r="S418" s="49">
        <v>0.133245166015625</v>
      </c>
      <c r="T418" s="48">
        <f t="shared" si="81"/>
        <v>0.13088334655761719</v>
      </c>
      <c r="U418" s="48">
        <v>0</v>
      </c>
      <c r="V418" s="49">
        <f t="shared" si="82"/>
        <v>0.16560460799999999</v>
      </c>
      <c r="W418" s="49">
        <f t="shared" si="83"/>
        <v>0.14720409600000001</v>
      </c>
      <c r="X418" s="49">
        <f t="shared" si="84"/>
        <v>0.128803584</v>
      </c>
      <c r="Y418" s="49">
        <f t="shared" si="85"/>
        <v>0.19320537599999998</v>
      </c>
      <c r="Z418" s="49">
        <f t="shared" si="86"/>
        <v>0.24534015999999997</v>
      </c>
      <c r="AA418" s="48">
        <v>0.2081609713905736</v>
      </c>
      <c r="AB418" s="42">
        <v>0.13088334655761719</v>
      </c>
      <c r="AC418" s="42">
        <v>9.4198112487792973E-2</v>
      </c>
      <c r="AD418" s="49">
        <f t="shared" si="87"/>
        <v>0.14573690032958983</v>
      </c>
      <c r="AE418" s="49">
        <f t="shared" si="88"/>
        <v>0.1007351770564862</v>
      </c>
    </row>
    <row r="419" spans="1:31" x14ac:dyDescent="0.2">
      <c r="A419" s="42">
        <v>0.17940780280472246</v>
      </c>
      <c r="B419" s="42">
        <f t="shared" si="78"/>
        <v>0.11196192932128907</v>
      </c>
      <c r="C419" s="42">
        <v>0.130210205078125</v>
      </c>
      <c r="D419" s="42">
        <v>9.3713653564453131E-2</v>
      </c>
      <c r="E419" s="48">
        <v>0.19631083969116209</v>
      </c>
      <c r="F419" s="48">
        <v>0.14033287322998048</v>
      </c>
      <c r="G419" s="48">
        <v>0.15410617462158202</v>
      </c>
      <c r="H419" s="48">
        <v>0.19655043869018554</v>
      </c>
      <c r="I419" s="48">
        <v>0.21019975189208984</v>
      </c>
      <c r="J419" s="48">
        <v>0.11587170700073242</v>
      </c>
      <c r="K419" s="48">
        <v>0.1451971710205078</v>
      </c>
      <c r="L419" s="48">
        <v>0.12430694458007813</v>
      </c>
      <c r="M419" s="43">
        <f t="shared" si="89"/>
        <v>9.2887199999999975E-2</v>
      </c>
      <c r="N419" s="43">
        <f t="shared" si="90"/>
        <v>0.15540175999999997</v>
      </c>
      <c r="O419" s="49">
        <v>0.13269599999999998</v>
      </c>
      <c r="P419" s="49">
        <v>0.18282559999999998</v>
      </c>
      <c r="Q419" s="50">
        <f t="shared" si="79"/>
        <v>0.15776079999999998</v>
      </c>
      <c r="R419" s="48">
        <f t="shared" si="80"/>
        <v>0.18282559999999998</v>
      </c>
      <c r="S419" s="49">
        <v>0.13255988769531252</v>
      </c>
      <c r="T419" s="48">
        <f t="shared" si="81"/>
        <v>0.130210205078125</v>
      </c>
      <c r="U419" s="48">
        <v>0</v>
      </c>
      <c r="V419" s="49">
        <f t="shared" si="82"/>
        <v>0.16454303999999997</v>
      </c>
      <c r="W419" s="49">
        <f t="shared" si="83"/>
        <v>0.14626048</v>
      </c>
      <c r="X419" s="49">
        <f t="shared" si="84"/>
        <v>0.12797791999999997</v>
      </c>
      <c r="Y419" s="49">
        <f t="shared" si="85"/>
        <v>0.19196687999999998</v>
      </c>
      <c r="Z419" s="49">
        <f t="shared" si="86"/>
        <v>0.24376746666666665</v>
      </c>
      <c r="AA419" s="48">
        <v>0.20709040270353618</v>
      </c>
      <c r="AB419" s="42">
        <v>0.130210205078125</v>
      </c>
      <c r="AC419" s="42">
        <v>9.3713653564453131E-2</v>
      </c>
      <c r="AD419" s="49">
        <f t="shared" si="87"/>
        <v>0.14498737716674806</v>
      </c>
      <c r="AE419" s="49">
        <f t="shared" si="88"/>
        <v>0.10021709722669671</v>
      </c>
    </row>
    <row r="420" spans="1:31" x14ac:dyDescent="0.2">
      <c r="A420" s="42">
        <v>0.17848510617279681</v>
      </c>
      <c r="B420" s="42">
        <f t="shared" si="78"/>
        <v>0.11138610458374024</v>
      </c>
      <c r="C420" s="42">
        <v>0.12954052734374999</v>
      </c>
      <c r="D420" s="42">
        <v>9.323168182373047E-2</v>
      </c>
      <c r="E420" s="48">
        <v>0.19530121734619141</v>
      </c>
      <c r="F420" s="48">
        <v>0.1396111456298828</v>
      </c>
      <c r="G420" s="48">
        <v>0.15331360931396484</v>
      </c>
      <c r="H420" s="48">
        <v>0.19553957305908204</v>
      </c>
      <c r="I420" s="48">
        <v>0.20911868499755859</v>
      </c>
      <c r="J420" s="48">
        <v>0.11527578071594237</v>
      </c>
      <c r="K420" s="48">
        <v>0.14445041488647459</v>
      </c>
      <c r="L420" s="48">
        <v>0.12366762908935547</v>
      </c>
      <c r="M420" s="43">
        <f t="shared" si="89"/>
        <v>9.2422763999999991E-2</v>
      </c>
      <c r="N420" s="43">
        <f t="shared" si="90"/>
        <v>0.154649816</v>
      </c>
      <c r="O420" s="49">
        <v>0.13203251999999999</v>
      </c>
      <c r="P420" s="49">
        <v>0.18194095999999998</v>
      </c>
      <c r="Q420" s="50">
        <f t="shared" si="79"/>
        <v>0.15698673999999999</v>
      </c>
      <c r="R420" s="48">
        <f t="shared" si="80"/>
        <v>0.18194095999999998</v>
      </c>
      <c r="S420" s="49">
        <v>0.13187812500000001</v>
      </c>
      <c r="T420" s="48">
        <f t="shared" si="81"/>
        <v>0.12954052734374999</v>
      </c>
      <c r="U420" s="48">
        <v>0</v>
      </c>
      <c r="V420" s="49">
        <f t="shared" si="82"/>
        <v>0.16374686399999999</v>
      </c>
      <c r="W420" s="49">
        <f t="shared" si="83"/>
        <v>0.145552768</v>
      </c>
      <c r="X420" s="49">
        <f t="shared" si="84"/>
        <v>0.12735867199999998</v>
      </c>
      <c r="Y420" s="49">
        <f t="shared" si="85"/>
        <v>0.19103800799999998</v>
      </c>
      <c r="Z420" s="49">
        <f t="shared" si="86"/>
        <v>0.24258794666666667</v>
      </c>
      <c r="AA420" s="48">
        <v>0.20602533601459705</v>
      </c>
      <c r="AB420" s="42">
        <v>0.12954052734374999</v>
      </c>
      <c r="AC420" s="42">
        <v>9.323168182373047E-2</v>
      </c>
      <c r="AD420" s="49">
        <f t="shared" si="87"/>
        <v>0.14424169921875002</v>
      </c>
      <c r="AE420" s="49">
        <f t="shared" si="88"/>
        <v>9.9701675257731923E-2</v>
      </c>
    </row>
    <row r="421" spans="1:31" x14ac:dyDescent="0.2">
      <c r="A421" s="42">
        <v>0.17756715498142875</v>
      </c>
      <c r="B421" s="42">
        <f t="shared" si="78"/>
        <v>0.1108132438659668</v>
      </c>
      <c r="C421" s="42">
        <v>0.12887429809570314</v>
      </c>
      <c r="D421" s="42">
        <v>9.275218963623047E-2</v>
      </c>
      <c r="E421" s="48">
        <v>0.19429677536010742</v>
      </c>
      <c r="F421" s="48">
        <v>0.13889311828613282</v>
      </c>
      <c r="G421" s="48">
        <v>0.15252511428833007</v>
      </c>
      <c r="H421" s="48">
        <v>0.19453391738891601</v>
      </c>
      <c r="I421" s="48">
        <v>0.20804318328857421</v>
      </c>
      <c r="J421" s="48">
        <v>0.11468291824340821</v>
      </c>
      <c r="K421" s="48">
        <v>0.14370750701904297</v>
      </c>
      <c r="L421" s="48">
        <v>0.12303160682678224</v>
      </c>
      <c r="M421" s="43">
        <f t="shared" si="89"/>
        <v>9.1958327999999992E-2</v>
      </c>
      <c r="N421" s="43">
        <f t="shared" si="90"/>
        <v>0.15389787199999999</v>
      </c>
      <c r="O421" s="49">
        <v>0.13136903999999999</v>
      </c>
      <c r="P421" s="49">
        <v>0.18105631999999999</v>
      </c>
      <c r="Q421" s="50">
        <f t="shared" si="79"/>
        <v>0.15621267999999999</v>
      </c>
      <c r="R421" s="48">
        <f t="shared" si="80"/>
        <v>0.18105631999999999</v>
      </c>
      <c r="S421" s="49">
        <v>0.13119987792968751</v>
      </c>
      <c r="T421" s="48">
        <f t="shared" si="81"/>
        <v>0.12887429809570314</v>
      </c>
      <c r="U421" s="48">
        <v>0</v>
      </c>
      <c r="V421" s="49">
        <f t="shared" si="82"/>
        <v>0.16295068800000001</v>
      </c>
      <c r="W421" s="49">
        <f t="shared" si="83"/>
        <v>0.144845056</v>
      </c>
      <c r="X421" s="49">
        <f t="shared" si="84"/>
        <v>0.12673942399999999</v>
      </c>
      <c r="Y421" s="49">
        <f t="shared" si="85"/>
        <v>0.19010913600000001</v>
      </c>
      <c r="Z421" s="49">
        <f t="shared" si="86"/>
        <v>0.24140842666666665</v>
      </c>
      <c r="AA421" s="48">
        <v>0.20496574401855469</v>
      </c>
      <c r="AB421" s="42">
        <v>0.12887429809570314</v>
      </c>
      <c r="AC421" s="42">
        <v>9.275218963623047E-2</v>
      </c>
      <c r="AD421" s="49">
        <f t="shared" si="87"/>
        <v>0.14349986648559571</v>
      </c>
      <c r="AE421" s="49">
        <f t="shared" si="88"/>
        <v>9.9188911149591885E-2</v>
      </c>
    </row>
    <row r="422" spans="1:31" x14ac:dyDescent="0.2">
      <c r="A422" s="42">
        <v>0.17665392482484457</v>
      </c>
      <c r="B422" s="42">
        <f t="shared" si="78"/>
        <v>0.11024333190917968</v>
      </c>
      <c r="C422" s="42">
        <v>0.1282115020751953</v>
      </c>
      <c r="D422" s="42">
        <v>9.2275161743164066E-2</v>
      </c>
      <c r="E422" s="48">
        <v>0.19329749893188475</v>
      </c>
      <c r="F422" s="48">
        <v>0.13817879119873047</v>
      </c>
      <c r="G422" s="48">
        <v>0.15174067474365235</v>
      </c>
      <c r="H422" s="48">
        <v>0.19353342727661133</v>
      </c>
      <c r="I422" s="48">
        <v>0.20697321716308595</v>
      </c>
      <c r="J422" s="48">
        <v>0.11409310478210449</v>
      </c>
      <c r="K422" s="48">
        <v>0.14296841781616212</v>
      </c>
      <c r="L422" s="48">
        <v>0.12239885559082032</v>
      </c>
      <c r="M422" s="43">
        <f t="shared" si="89"/>
        <v>9.1493891999999993E-2</v>
      </c>
      <c r="N422" s="43">
        <f t="shared" si="90"/>
        <v>0.15314592799999999</v>
      </c>
      <c r="O422" s="49">
        <v>0.13070556</v>
      </c>
      <c r="P422" s="49">
        <v>0.18017168</v>
      </c>
      <c r="Q422" s="50">
        <f t="shared" si="79"/>
        <v>0.15543862</v>
      </c>
      <c r="R422" s="48">
        <f t="shared" si="80"/>
        <v>0.18017168</v>
      </c>
      <c r="S422" s="49">
        <v>0.13052510986328125</v>
      </c>
      <c r="T422" s="48">
        <f t="shared" si="81"/>
        <v>0.1282115020751953</v>
      </c>
      <c r="U422" s="48">
        <v>0</v>
      </c>
      <c r="V422" s="49">
        <f t="shared" si="82"/>
        <v>0.162154512</v>
      </c>
      <c r="W422" s="49">
        <f t="shared" si="83"/>
        <v>0.144137344</v>
      </c>
      <c r="X422" s="49">
        <f t="shared" si="84"/>
        <v>0.126120176</v>
      </c>
      <c r="Y422" s="49">
        <f t="shared" si="85"/>
        <v>0.18918026399999999</v>
      </c>
      <c r="Z422" s="49">
        <f t="shared" si="86"/>
        <v>0.24022890666666666</v>
      </c>
      <c r="AA422" s="48">
        <v>0.20391159941020764</v>
      </c>
      <c r="AB422" s="42">
        <v>0.1282115020751953</v>
      </c>
      <c r="AC422" s="42">
        <v>9.2275161743164066E-2</v>
      </c>
      <c r="AD422" s="49">
        <f t="shared" si="87"/>
        <v>0.14276183891296387</v>
      </c>
      <c r="AE422" s="49">
        <f t="shared" si="88"/>
        <v>9.8678777216226324E-2</v>
      </c>
    </row>
    <row r="423" spans="1:31" x14ac:dyDescent="0.2">
      <c r="A423" s="42">
        <v>0.17574539142270806</v>
      </c>
      <c r="B423" s="42">
        <f t="shared" si="78"/>
        <v>0.10967634963989256</v>
      </c>
      <c r="C423" s="42">
        <v>0.12755210876464843</v>
      </c>
      <c r="D423" s="42">
        <v>9.1800590515136712E-2</v>
      </c>
      <c r="E423" s="48">
        <v>0.19230337326049804</v>
      </c>
      <c r="F423" s="48">
        <v>0.137468134765625</v>
      </c>
      <c r="G423" s="48">
        <v>0.15096027587890626</v>
      </c>
      <c r="H423" s="48">
        <v>0.19253808792114258</v>
      </c>
      <c r="I423" s="48">
        <v>0.20590875701904299</v>
      </c>
      <c r="J423" s="48">
        <v>0.11350632553100586</v>
      </c>
      <c r="K423" s="48">
        <v>0.14223313247680663</v>
      </c>
      <c r="L423" s="48">
        <v>0.12176935317993164</v>
      </c>
      <c r="M423" s="43">
        <f t="shared" si="89"/>
        <v>9.1029455999999981E-2</v>
      </c>
      <c r="N423" s="43">
        <f t="shared" si="90"/>
        <v>0.15239398399999998</v>
      </c>
      <c r="O423" s="49">
        <v>0.13004207999999998</v>
      </c>
      <c r="P423" s="49">
        <v>0.17928703999999998</v>
      </c>
      <c r="Q423" s="50">
        <f t="shared" si="79"/>
        <v>0.15466455999999998</v>
      </c>
      <c r="R423" s="48">
        <f t="shared" si="80"/>
        <v>0.17928703999999998</v>
      </c>
      <c r="S423" s="49">
        <v>0.12985382080078126</v>
      </c>
      <c r="T423" s="48">
        <f t="shared" si="81"/>
        <v>0.12755210876464843</v>
      </c>
      <c r="U423" s="48">
        <v>0</v>
      </c>
      <c r="V423" s="49">
        <f t="shared" si="82"/>
        <v>0.16135833599999999</v>
      </c>
      <c r="W423" s="49">
        <f t="shared" si="83"/>
        <v>0.143429632</v>
      </c>
      <c r="X423" s="49">
        <f t="shared" si="84"/>
        <v>0.12550092799999998</v>
      </c>
      <c r="Y423" s="49">
        <f t="shared" si="85"/>
        <v>0.18825139199999999</v>
      </c>
      <c r="Z423" s="49">
        <f t="shared" si="86"/>
        <v>0.23904938666666664</v>
      </c>
      <c r="AA423" s="48">
        <v>0.20286287488435445</v>
      </c>
      <c r="AB423" s="42">
        <v>0.12755210876464843</v>
      </c>
      <c r="AC423" s="42">
        <v>9.1800590515136712E-2</v>
      </c>
      <c r="AD423" s="49">
        <f t="shared" si="87"/>
        <v>0.14202761650085449</v>
      </c>
      <c r="AE423" s="49">
        <f t="shared" si="88"/>
        <v>9.8171273457635266E-2</v>
      </c>
    </row>
    <row r="424" spans="1:31" x14ac:dyDescent="0.2">
      <c r="A424" s="42">
        <v>0.17484153061948018</v>
      </c>
      <c r="B424" s="42">
        <f t="shared" si="78"/>
        <v>0.10911228179931641</v>
      </c>
      <c r="C424" s="42">
        <v>0.12689610290527345</v>
      </c>
      <c r="D424" s="42">
        <v>9.132846069335937E-2</v>
      </c>
      <c r="E424" s="48">
        <v>0.19131435394287108</v>
      </c>
      <c r="F424" s="48">
        <v>0.13676113418579103</v>
      </c>
      <c r="G424" s="48">
        <v>0.150183888092041</v>
      </c>
      <c r="H424" s="48">
        <v>0.19154785491943357</v>
      </c>
      <c r="I424" s="48">
        <v>0.20484975845336914</v>
      </c>
      <c r="J424" s="48">
        <v>0.11292255828857421</v>
      </c>
      <c r="K424" s="48">
        <v>0.14150162139892578</v>
      </c>
      <c r="L424" s="48">
        <v>0.12114309219360352</v>
      </c>
      <c r="M424" s="43">
        <f t="shared" si="89"/>
        <v>9.0565019999999968E-2</v>
      </c>
      <c r="N424" s="43">
        <f t="shared" si="90"/>
        <v>0.15164203999999998</v>
      </c>
      <c r="O424" s="49">
        <v>0.12937859999999995</v>
      </c>
      <c r="P424" s="49">
        <v>0.17840239999999999</v>
      </c>
      <c r="Q424" s="50">
        <f t="shared" si="79"/>
        <v>0.15389049999999999</v>
      </c>
      <c r="R424" s="48">
        <f t="shared" si="80"/>
        <v>0.17840239999999999</v>
      </c>
      <c r="S424" s="49">
        <v>0.129185986328125</v>
      </c>
      <c r="T424" s="48">
        <f t="shared" si="81"/>
        <v>0.12689610290527345</v>
      </c>
      <c r="U424" s="48">
        <v>0</v>
      </c>
      <c r="V424" s="49">
        <f t="shared" si="82"/>
        <v>0.16056215999999998</v>
      </c>
      <c r="W424" s="49">
        <f t="shared" si="83"/>
        <v>0.14272192</v>
      </c>
      <c r="X424" s="49">
        <f t="shared" si="84"/>
        <v>0.12488167999999998</v>
      </c>
      <c r="Y424" s="49">
        <f t="shared" si="85"/>
        <v>0.18732251999999999</v>
      </c>
      <c r="Z424" s="49">
        <f t="shared" si="86"/>
        <v>0.23786986666666665</v>
      </c>
      <c r="AA424" s="48">
        <v>0.20181954313579359</v>
      </c>
      <c r="AB424" s="42">
        <v>0.12689610290527345</v>
      </c>
      <c r="AC424" s="42">
        <v>9.132846069335937E-2</v>
      </c>
      <c r="AD424" s="49">
        <f t="shared" si="87"/>
        <v>0.14129717254638671</v>
      </c>
      <c r="AE424" s="49">
        <f t="shared" si="88"/>
        <v>9.7666381416451842E-2</v>
      </c>
    </row>
    <row r="425" spans="1:31" x14ac:dyDescent="0.2">
      <c r="A425" s="42">
        <v>0.17394231838395352</v>
      </c>
      <c r="B425" s="42">
        <f t="shared" si="78"/>
        <v>0.10855111694335938</v>
      </c>
      <c r="C425" s="42">
        <v>0.12624347686767579</v>
      </c>
      <c r="D425" s="42">
        <v>9.0858757019042974E-2</v>
      </c>
      <c r="E425" s="48">
        <v>0.19033042617797849</v>
      </c>
      <c r="F425" s="48">
        <v>0.13605777465820312</v>
      </c>
      <c r="G425" s="48">
        <v>0.14941149658203126</v>
      </c>
      <c r="H425" s="48">
        <v>0.19056272827148438</v>
      </c>
      <c r="I425" s="48">
        <v>0.20379620666503906</v>
      </c>
      <c r="J425" s="48">
        <v>0.11234179565429687</v>
      </c>
      <c r="K425" s="48">
        <v>0.14077386978149414</v>
      </c>
      <c r="L425" s="48">
        <v>0.12052005043029784</v>
      </c>
      <c r="M425" s="43">
        <f t="shared" si="89"/>
        <v>9.0100583999999984E-2</v>
      </c>
      <c r="N425" s="43">
        <f t="shared" si="90"/>
        <v>0.15089009599999997</v>
      </c>
      <c r="O425" s="49">
        <v>0.12871511999999999</v>
      </c>
      <c r="P425" s="49">
        <v>0.17751775999999997</v>
      </c>
      <c r="Q425" s="50">
        <f t="shared" si="79"/>
        <v>0.15311643999999996</v>
      </c>
      <c r="R425" s="48">
        <f t="shared" si="80"/>
        <v>0.17751775999999997</v>
      </c>
      <c r="S425" s="49">
        <v>0.12852158203125</v>
      </c>
      <c r="T425" s="48">
        <f t="shared" si="81"/>
        <v>0.12624347686767579</v>
      </c>
      <c r="U425" s="48">
        <v>0</v>
      </c>
      <c r="V425" s="49">
        <f t="shared" si="82"/>
        <v>0.15976598399999997</v>
      </c>
      <c r="W425" s="49">
        <f t="shared" si="83"/>
        <v>0.14201420799999998</v>
      </c>
      <c r="X425" s="49">
        <f t="shared" si="84"/>
        <v>0.12426243199999996</v>
      </c>
      <c r="Y425" s="49">
        <f t="shared" si="85"/>
        <v>0.18639364799999997</v>
      </c>
      <c r="Z425" s="49">
        <f t="shared" si="86"/>
        <v>0.23669034666666663</v>
      </c>
      <c r="AA425" s="48">
        <v>0.2007815768593236</v>
      </c>
      <c r="AB425" s="42">
        <v>0.12624347686767579</v>
      </c>
      <c r="AC425" s="42">
        <v>9.0858757019042974E-2</v>
      </c>
      <c r="AD425" s="49">
        <f t="shared" si="87"/>
        <v>0.14057048034667968</v>
      </c>
      <c r="AE425" s="49">
        <f t="shared" si="88"/>
        <v>9.7164082635309235E-2</v>
      </c>
    </row>
    <row r="426" spans="1:31" x14ac:dyDescent="0.2">
      <c r="A426" s="42">
        <v>0.17304773080855376</v>
      </c>
      <c r="B426" s="42">
        <f t="shared" si="78"/>
        <v>0.10799283981323241</v>
      </c>
      <c r="C426" s="42">
        <v>0.12559420776367186</v>
      </c>
      <c r="D426" s="42">
        <v>9.0391471862792963E-2</v>
      </c>
      <c r="E426" s="48">
        <v>0.18935156036376954</v>
      </c>
      <c r="F426" s="48">
        <v>0.13535802658081053</v>
      </c>
      <c r="G426" s="48">
        <v>0.14864307174682614</v>
      </c>
      <c r="H426" s="48">
        <v>0.18958266357421874</v>
      </c>
      <c r="I426" s="48">
        <v>0.20274808685302734</v>
      </c>
      <c r="J426" s="48">
        <v>0.11176402282714844</v>
      </c>
      <c r="K426" s="48">
        <v>0.14004986282348633</v>
      </c>
      <c r="L426" s="48">
        <v>0.11990021308898925</v>
      </c>
      <c r="M426" s="43">
        <f t="shared" si="89"/>
        <v>8.9636147999999971E-2</v>
      </c>
      <c r="N426" s="43">
        <f t="shared" si="90"/>
        <v>0.150138152</v>
      </c>
      <c r="O426" s="49">
        <v>0.12805163999999997</v>
      </c>
      <c r="P426" s="49">
        <v>0.17663312</v>
      </c>
      <c r="Q426" s="50">
        <f t="shared" si="79"/>
        <v>0.15234238</v>
      </c>
      <c r="R426" s="48">
        <f t="shared" si="80"/>
        <v>0.17663312</v>
      </c>
      <c r="S426" s="49">
        <v>0.127860595703125</v>
      </c>
      <c r="T426" s="48">
        <f t="shared" si="81"/>
        <v>0.12559420776367186</v>
      </c>
      <c r="U426" s="48">
        <v>0</v>
      </c>
      <c r="V426" s="49">
        <f t="shared" si="82"/>
        <v>0.15896980800000002</v>
      </c>
      <c r="W426" s="49">
        <f t="shared" si="83"/>
        <v>0.141306496</v>
      </c>
      <c r="X426" s="49">
        <f t="shared" si="84"/>
        <v>0.12364318399999999</v>
      </c>
      <c r="Y426" s="49">
        <f t="shared" si="85"/>
        <v>0.18546477600000003</v>
      </c>
      <c r="Z426" s="49">
        <f t="shared" si="86"/>
        <v>0.23551082666666667</v>
      </c>
      <c r="AA426" s="48">
        <v>0.199748948749743</v>
      </c>
      <c r="AB426" s="42">
        <v>0.12559420776367186</v>
      </c>
      <c r="AC426" s="42">
        <v>9.0391471862792963E-2</v>
      </c>
      <c r="AD426" s="49">
        <f t="shared" si="87"/>
        <v>0.13984752655029298</v>
      </c>
      <c r="AE426" s="49">
        <f t="shared" si="88"/>
        <v>9.6664367885524002E-2</v>
      </c>
    </row>
    <row r="427" spans="1:31" x14ac:dyDescent="0.2">
      <c r="A427" s="42">
        <v>0.17215774410846643</v>
      </c>
      <c r="B427" s="42">
        <f t="shared" si="78"/>
        <v>0.10743743133544922</v>
      </c>
      <c r="C427" s="42">
        <v>0.12494827270507812</v>
      </c>
      <c r="D427" s="42">
        <v>8.9926589965820314E-2</v>
      </c>
      <c r="E427" s="48">
        <v>0.18837772689819338</v>
      </c>
      <c r="F427" s="48">
        <v>0.1346618751525879</v>
      </c>
      <c r="G427" s="48">
        <v>0.14787859878540038</v>
      </c>
      <c r="H427" s="48">
        <v>0.18860763122558594</v>
      </c>
      <c r="I427" s="48">
        <v>0.20170535461425781</v>
      </c>
      <c r="J427" s="48">
        <v>0.11118921760559082</v>
      </c>
      <c r="K427" s="48">
        <v>0.13932958572387694</v>
      </c>
      <c r="L427" s="48">
        <v>0.11928356536865234</v>
      </c>
      <c r="M427" s="43">
        <f t="shared" si="89"/>
        <v>8.9171711999999972E-2</v>
      </c>
      <c r="N427" s="43">
        <f t="shared" si="90"/>
        <v>0.14938620799999999</v>
      </c>
      <c r="O427" s="49">
        <v>0.12738815999999997</v>
      </c>
      <c r="P427" s="49">
        <v>0.17574847999999998</v>
      </c>
      <c r="Q427" s="50">
        <f t="shared" si="79"/>
        <v>0.15156831999999998</v>
      </c>
      <c r="R427" s="48">
        <f t="shared" si="80"/>
        <v>0.17574847999999998</v>
      </c>
      <c r="S427" s="49">
        <v>0.1272030029296875</v>
      </c>
      <c r="T427" s="48">
        <f t="shared" si="81"/>
        <v>0.12494827270507812</v>
      </c>
      <c r="U427" s="48">
        <v>0</v>
      </c>
      <c r="V427" s="49">
        <f t="shared" si="82"/>
        <v>0.15817363199999998</v>
      </c>
      <c r="W427" s="49">
        <f t="shared" si="83"/>
        <v>0.140598784</v>
      </c>
      <c r="X427" s="49">
        <f t="shared" si="84"/>
        <v>0.12302393599999999</v>
      </c>
      <c r="Y427" s="49">
        <f t="shared" si="85"/>
        <v>0.18453590399999997</v>
      </c>
      <c r="Z427" s="49">
        <f t="shared" si="86"/>
        <v>0.23433130666666666</v>
      </c>
      <c r="AA427" s="48">
        <v>0.19872163150185032</v>
      </c>
      <c r="AB427" s="42">
        <v>0.12494827270507812</v>
      </c>
      <c r="AC427" s="42">
        <v>8.9926589965820314E-2</v>
      </c>
      <c r="AD427" s="49">
        <f t="shared" si="87"/>
        <v>0.13912828445434572</v>
      </c>
      <c r="AE427" s="49">
        <f t="shared" si="88"/>
        <v>9.6167218709729343E-2</v>
      </c>
    </row>
    <row r="428" spans="1:31" x14ac:dyDescent="0.2">
      <c r="A428" s="42">
        <v>0.17127233462140429</v>
      </c>
      <c r="B428" s="42">
        <f t="shared" si="78"/>
        <v>0.10688488006591797</v>
      </c>
      <c r="C428" s="42">
        <v>0.1243056640625</v>
      </c>
      <c r="D428" s="42">
        <v>8.9464096069335933E-2</v>
      </c>
      <c r="E428" s="48">
        <v>0.18740889617919923</v>
      </c>
      <c r="F428" s="48">
        <v>0.13396930557250974</v>
      </c>
      <c r="G428" s="48">
        <v>0.14711806289672852</v>
      </c>
      <c r="H428" s="48">
        <v>0.18763761642456053</v>
      </c>
      <c r="I428" s="48">
        <v>0.20066798034667968</v>
      </c>
      <c r="J428" s="48">
        <v>0.11061737258911132</v>
      </c>
      <c r="K428" s="48">
        <v>0.13861300888061523</v>
      </c>
      <c r="L428" s="48">
        <v>0.11867008506774902</v>
      </c>
      <c r="M428" s="43">
        <f t="shared" si="89"/>
        <v>8.8707276000000002E-2</v>
      </c>
      <c r="N428" s="43">
        <f t="shared" si="90"/>
        <v>0.14863426399999999</v>
      </c>
      <c r="O428" s="49">
        <v>0.12672468000000001</v>
      </c>
      <c r="P428" s="49">
        <v>0.17486383999999999</v>
      </c>
      <c r="Q428" s="50">
        <f t="shared" si="79"/>
        <v>0.15079426000000001</v>
      </c>
      <c r="R428" s="48">
        <f t="shared" si="80"/>
        <v>0.17486383999999999</v>
      </c>
      <c r="S428" s="49">
        <v>0.12654879150390627</v>
      </c>
      <c r="T428" s="48">
        <f t="shared" si="81"/>
        <v>0.1243056640625</v>
      </c>
      <c r="U428" s="48">
        <v>0</v>
      </c>
      <c r="V428" s="49">
        <f t="shared" si="82"/>
        <v>0.157377456</v>
      </c>
      <c r="W428" s="49">
        <f t="shared" si="83"/>
        <v>0.13989107200000001</v>
      </c>
      <c r="X428" s="49">
        <f t="shared" si="84"/>
        <v>0.12240468799999998</v>
      </c>
      <c r="Y428" s="49">
        <f t="shared" si="85"/>
        <v>0.183607032</v>
      </c>
      <c r="Z428" s="49">
        <f t="shared" si="86"/>
        <v>0.23315178666666664</v>
      </c>
      <c r="AA428" s="48">
        <v>0.19769959781044408</v>
      </c>
      <c r="AB428" s="42">
        <v>0.1243056640625</v>
      </c>
      <c r="AC428" s="42">
        <v>8.9464096069335933E-2</v>
      </c>
      <c r="AD428" s="49">
        <f t="shared" si="87"/>
        <v>0.13841274070739748</v>
      </c>
      <c r="AE428" s="49">
        <f t="shared" si="88"/>
        <v>9.5672625879241815E-2</v>
      </c>
    </row>
    <row r="429" spans="1:31" x14ac:dyDescent="0.2">
      <c r="A429" s="42">
        <v>0.17039147880673408</v>
      </c>
      <c r="B429" s="42">
        <f t="shared" si="78"/>
        <v>0.10633517074584961</v>
      </c>
      <c r="C429" s="42">
        <v>0.12366635894775391</v>
      </c>
      <c r="D429" s="42">
        <v>8.9003982543945315E-2</v>
      </c>
      <c r="E429" s="48">
        <v>0.1864450534057617</v>
      </c>
      <c r="F429" s="48">
        <v>0.13328030303955077</v>
      </c>
      <c r="G429" s="48">
        <v>0.14636143447875977</v>
      </c>
      <c r="H429" s="48">
        <v>0.18667258956909177</v>
      </c>
      <c r="I429" s="48">
        <v>0.19963594924926756</v>
      </c>
      <c r="J429" s="48">
        <v>0.11004846557617187</v>
      </c>
      <c r="K429" s="48">
        <v>0.13790011749267578</v>
      </c>
      <c r="L429" s="48">
        <v>0.11805976478576659</v>
      </c>
      <c r="M429" s="43">
        <f t="shared" si="89"/>
        <v>8.8242839999999989E-2</v>
      </c>
      <c r="N429" s="43">
        <f t="shared" si="90"/>
        <v>0.14788231999999998</v>
      </c>
      <c r="O429" s="49">
        <v>0.12606119999999998</v>
      </c>
      <c r="P429" s="49">
        <v>0.1739792</v>
      </c>
      <c r="Q429" s="50">
        <f t="shared" si="79"/>
        <v>0.15002019999999999</v>
      </c>
      <c r="R429" s="48">
        <f t="shared" si="80"/>
        <v>0.1739792</v>
      </c>
      <c r="S429" s="49">
        <v>0.12589794921875</v>
      </c>
      <c r="T429" s="48">
        <f t="shared" si="81"/>
        <v>0.12366635894775391</v>
      </c>
      <c r="U429" s="48">
        <v>0</v>
      </c>
      <c r="V429" s="49">
        <f t="shared" si="82"/>
        <v>0.15658128000000002</v>
      </c>
      <c r="W429" s="49">
        <f t="shared" si="83"/>
        <v>0.13918336000000001</v>
      </c>
      <c r="X429" s="49">
        <f t="shared" si="84"/>
        <v>0.12178543999999999</v>
      </c>
      <c r="Y429" s="49">
        <f t="shared" si="85"/>
        <v>0.18267816000000003</v>
      </c>
      <c r="Z429" s="49">
        <f t="shared" si="86"/>
        <v>0.23197226666666665</v>
      </c>
      <c r="AA429" s="48">
        <v>0.19668282037032278</v>
      </c>
      <c r="AB429" s="42">
        <v>0.12366635894775391</v>
      </c>
      <c r="AC429" s="42">
        <v>8.9003982543945315E-2</v>
      </c>
      <c r="AD429" s="49">
        <f t="shared" si="87"/>
        <v>0.13770088195800781</v>
      </c>
      <c r="AE429" s="49">
        <f t="shared" si="88"/>
        <v>9.5180580165377962E-2</v>
      </c>
    </row>
    <row r="430" spans="1:31" x14ac:dyDescent="0.2">
      <c r="A430" s="42">
        <v>0.16951515324477806</v>
      </c>
      <c r="B430" s="42">
        <f t="shared" si="78"/>
        <v>0.10578828811645508</v>
      </c>
      <c r="C430" s="42">
        <v>0.12303034210205079</v>
      </c>
      <c r="D430" s="42">
        <v>8.854623413085938E-2</v>
      </c>
      <c r="E430" s="48">
        <v>0.18548616897583006</v>
      </c>
      <c r="F430" s="48">
        <v>0.13259483795166016</v>
      </c>
      <c r="G430" s="48">
        <v>0.14560869873046875</v>
      </c>
      <c r="H430" s="48">
        <v>0.18571253585815428</v>
      </c>
      <c r="I430" s="48">
        <v>0.19860921691894529</v>
      </c>
      <c r="J430" s="48">
        <v>0.10948248176574707</v>
      </c>
      <c r="K430" s="48">
        <v>0.1371908967590332</v>
      </c>
      <c r="L430" s="48">
        <v>0.11745258232116698</v>
      </c>
      <c r="M430" s="43">
        <f t="shared" si="89"/>
        <v>8.7933215999999981E-2</v>
      </c>
      <c r="N430" s="43">
        <f t="shared" si="90"/>
        <v>0.14713037599999998</v>
      </c>
      <c r="O430" s="49">
        <v>0.12561887999999999</v>
      </c>
      <c r="P430" s="49">
        <v>0.17309455999999998</v>
      </c>
      <c r="Q430" s="50">
        <f t="shared" si="79"/>
        <v>0.14935672</v>
      </c>
      <c r="R430" s="48">
        <f t="shared" si="80"/>
        <v>0.17309455999999998</v>
      </c>
      <c r="S430" s="49">
        <v>0.12525045166015625</v>
      </c>
      <c r="T430" s="48">
        <f t="shared" si="81"/>
        <v>0.12303034210205079</v>
      </c>
      <c r="U430" s="48">
        <v>0</v>
      </c>
      <c r="V430" s="49">
        <f t="shared" si="82"/>
        <v>0.15578510399999998</v>
      </c>
      <c r="W430" s="49">
        <f t="shared" si="83"/>
        <v>0.13847564799999998</v>
      </c>
      <c r="X430" s="49">
        <f t="shared" si="84"/>
        <v>0.12116619199999998</v>
      </c>
      <c r="Y430" s="49">
        <f t="shared" si="85"/>
        <v>0.18174928799999998</v>
      </c>
      <c r="Z430" s="49">
        <f t="shared" si="86"/>
        <v>0.23079274666666663</v>
      </c>
      <c r="AA430" s="48">
        <v>0.19567127187628494</v>
      </c>
      <c r="AB430" s="42">
        <v>0.12303034210205079</v>
      </c>
      <c r="AC430" s="42">
        <v>8.854623413085938E-2</v>
      </c>
      <c r="AD430" s="49">
        <f t="shared" si="87"/>
        <v>0.13699268150329591</v>
      </c>
      <c r="AE430" s="49">
        <f t="shared" si="88"/>
        <v>9.4691063110770995E-2</v>
      </c>
    </row>
    <row r="431" spans="1:31" x14ac:dyDescent="0.2">
      <c r="A431" s="42">
        <v>0.16864333463646472</v>
      </c>
      <c r="B431" s="42">
        <f t="shared" si="78"/>
        <v>0.10524422073364258</v>
      </c>
      <c r="C431" s="42">
        <v>0.12239759826660156</v>
      </c>
      <c r="D431" s="42">
        <v>8.8090843200683597E-2</v>
      </c>
      <c r="E431" s="48">
        <v>0.18453221328735353</v>
      </c>
      <c r="F431" s="48">
        <v>0.13191289550781249</v>
      </c>
      <c r="G431" s="48">
        <v>0.14485982604980469</v>
      </c>
      <c r="H431" s="48">
        <v>0.18475741088867187</v>
      </c>
      <c r="I431" s="48">
        <v>0.19758776855468749</v>
      </c>
      <c r="J431" s="48">
        <v>0.10891941375732421</v>
      </c>
      <c r="K431" s="48">
        <v>0.13648531707763673</v>
      </c>
      <c r="L431" s="48">
        <v>0.1168485228729248</v>
      </c>
      <c r="M431" s="43">
        <f t="shared" si="89"/>
        <v>8.7468779999999996E-2</v>
      </c>
      <c r="N431" s="43">
        <f t="shared" si="90"/>
        <v>0.14637843199999998</v>
      </c>
      <c r="O431" s="49">
        <v>0.12495539999999999</v>
      </c>
      <c r="P431" s="49">
        <v>0.17220991999999999</v>
      </c>
      <c r="Q431" s="50">
        <f t="shared" si="79"/>
        <v>0.14858265999999998</v>
      </c>
      <c r="R431" s="48">
        <f t="shared" si="80"/>
        <v>0.17220991999999999</v>
      </c>
      <c r="S431" s="49">
        <v>0.12460628662109374</v>
      </c>
      <c r="T431" s="48">
        <f t="shared" si="81"/>
        <v>0.12239759826660156</v>
      </c>
      <c r="U431" s="48">
        <v>0</v>
      </c>
      <c r="V431" s="49">
        <f t="shared" si="82"/>
        <v>0.154988928</v>
      </c>
      <c r="W431" s="49">
        <f t="shared" si="83"/>
        <v>0.13776793600000001</v>
      </c>
      <c r="X431" s="49">
        <f t="shared" si="84"/>
        <v>0.12054694399999999</v>
      </c>
      <c r="Y431" s="49">
        <f t="shared" si="85"/>
        <v>0.18082041599999998</v>
      </c>
      <c r="Z431" s="49">
        <f t="shared" si="86"/>
        <v>0.22961322666666664</v>
      </c>
      <c r="AA431" s="48">
        <v>0.19466493867572982</v>
      </c>
      <c r="AB431" s="42">
        <v>0.12239759826660156</v>
      </c>
      <c r="AC431" s="42">
        <v>8.8090843200683597E-2</v>
      </c>
      <c r="AD431" s="49">
        <f t="shared" si="87"/>
        <v>0.13628812599182127</v>
      </c>
      <c r="AE431" s="49">
        <f t="shared" si="88"/>
        <v>9.4204065486737487E-2</v>
      </c>
    </row>
    <row r="432" spans="1:31" x14ac:dyDescent="0.2">
      <c r="A432" s="42">
        <v>0.16777599980239757</v>
      </c>
      <c r="B432" s="42">
        <f t="shared" si="78"/>
        <v>0.10470294952392578</v>
      </c>
      <c r="C432" s="42">
        <v>0.12176810455322265</v>
      </c>
      <c r="D432" s="42">
        <v>8.7637794494628912E-2</v>
      </c>
      <c r="E432" s="48">
        <v>0.18358315673828124</v>
      </c>
      <c r="F432" s="48">
        <v>0.1312344609069824</v>
      </c>
      <c r="G432" s="48">
        <v>0.14411481643676757</v>
      </c>
      <c r="H432" s="48">
        <v>0.18380719985961913</v>
      </c>
      <c r="I432" s="48">
        <v>0.19657157455444335</v>
      </c>
      <c r="J432" s="48">
        <v>0.10835923934936523</v>
      </c>
      <c r="K432" s="48">
        <v>0.13578337844848631</v>
      </c>
      <c r="L432" s="48">
        <v>0.11624757164001465</v>
      </c>
      <c r="M432" s="43">
        <f t="shared" si="89"/>
        <v>8.700434399999997E-2</v>
      </c>
      <c r="N432" s="43">
        <f t="shared" si="90"/>
        <v>0.14562648799999997</v>
      </c>
      <c r="O432" s="49">
        <v>0.12429191999999997</v>
      </c>
      <c r="P432" s="49">
        <v>0.17132527999999997</v>
      </c>
      <c r="Q432" s="50">
        <f t="shared" si="79"/>
        <v>0.14780859999999996</v>
      </c>
      <c r="R432" s="48">
        <f t="shared" si="80"/>
        <v>0.17132527999999997</v>
      </c>
      <c r="S432" s="49">
        <v>0.1239654296875</v>
      </c>
      <c r="T432" s="48">
        <f t="shared" si="81"/>
        <v>0.12176810455322265</v>
      </c>
      <c r="U432" s="48">
        <v>0</v>
      </c>
      <c r="V432" s="49">
        <f t="shared" si="82"/>
        <v>0.15419275199999999</v>
      </c>
      <c r="W432" s="49">
        <f t="shared" si="83"/>
        <v>0.13706022399999998</v>
      </c>
      <c r="X432" s="49">
        <f t="shared" si="84"/>
        <v>0.11992769599999997</v>
      </c>
      <c r="Y432" s="49">
        <f t="shared" si="85"/>
        <v>0.17989154399999999</v>
      </c>
      <c r="Z432" s="49">
        <f t="shared" si="86"/>
        <v>0.22843370666666662</v>
      </c>
      <c r="AA432" s="48">
        <v>0.19366377981085525</v>
      </c>
      <c r="AB432" s="42">
        <v>0.12176810455322265</v>
      </c>
      <c r="AC432" s="42">
        <v>8.7637794494628912E-2</v>
      </c>
      <c r="AD432" s="49">
        <f t="shared" si="87"/>
        <v>0.13558718872070313</v>
      </c>
      <c r="AE432" s="49">
        <f t="shared" si="88"/>
        <v>9.3719568835910608E-2</v>
      </c>
    </row>
    <row r="433" spans="1:31" x14ac:dyDescent="0.2">
      <c r="A433" s="42">
        <v>0.16691312568256397</v>
      </c>
      <c r="B433" s="42">
        <f t="shared" si="78"/>
        <v>0.10416446304321289</v>
      </c>
      <c r="C433" s="42">
        <v>0.12114185333251953</v>
      </c>
      <c r="D433" s="42">
        <v>8.7187072753906247E-2</v>
      </c>
      <c r="E433" s="48">
        <v>0.18263898452758789</v>
      </c>
      <c r="F433" s="48">
        <v>0.13055951934814453</v>
      </c>
      <c r="G433" s="48">
        <v>0.14337362548828125</v>
      </c>
      <c r="H433" s="48">
        <v>0.18286187316894531</v>
      </c>
      <c r="I433" s="48">
        <v>0.19556060531616209</v>
      </c>
      <c r="J433" s="48">
        <v>0.10780194374084472</v>
      </c>
      <c r="K433" s="48">
        <v>0.13508503646850586</v>
      </c>
      <c r="L433" s="48">
        <v>0.11564970642089843</v>
      </c>
      <c r="M433" s="43">
        <f t="shared" si="89"/>
        <v>8.6539907999999985E-2</v>
      </c>
      <c r="N433" s="43">
        <f t="shared" si="90"/>
        <v>0.14512519199999999</v>
      </c>
      <c r="O433" s="49">
        <v>0.12362843999999998</v>
      </c>
      <c r="P433" s="49">
        <v>0.17073551999999997</v>
      </c>
      <c r="Q433" s="50">
        <f t="shared" si="79"/>
        <v>0.14718197999999999</v>
      </c>
      <c r="R433" s="48">
        <f t="shared" si="80"/>
        <v>0.17073551999999997</v>
      </c>
      <c r="S433" s="49">
        <v>0.12332786865234376</v>
      </c>
      <c r="T433" s="48">
        <f t="shared" si="81"/>
        <v>0.12114185333251953</v>
      </c>
      <c r="U433" s="48">
        <v>0</v>
      </c>
      <c r="V433" s="49">
        <f t="shared" si="82"/>
        <v>0.15366196799999998</v>
      </c>
      <c r="W433" s="49">
        <f t="shared" si="83"/>
        <v>0.13658841599999999</v>
      </c>
      <c r="X433" s="49">
        <f t="shared" si="84"/>
        <v>0.11951486399999997</v>
      </c>
      <c r="Y433" s="49">
        <f t="shared" si="85"/>
        <v>0.17927229599999997</v>
      </c>
      <c r="Z433" s="49">
        <f t="shared" si="86"/>
        <v>0.22764735999999997</v>
      </c>
      <c r="AA433" s="48">
        <v>0.19266776797645971</v>
      </c>
      <c r="AB433" s="42">
        <v>0.12114185333251953</v>
      </c>
      <c r="AC433" s="42">
        <v>8.7187072753906247E-2</v>
      </c>
      <c r="AD433" s="49">
        <f t="shared" si="87"/>
        <v>0.13488985633850098</v>
      </c>
      <c r="AE433" s="49">
        <f t="shared" si="88"/>
        <v>9.3237563929606915E-2</v>
      </c>
    </row>
    <row r="434" spans="1:31" x14ac:dyDescent="0.2">
      <c r="A434" s="42">
        <v>0.16605468933540396</v>
      </c>
      <c r="B434" s="42">
        <f t="shared" si="78"/>
        <v>0.10362874603271485</v>
      </c>
      <c r="C434" s="42">
        <v>0.12051882171630859</v>
      </c>
      <c r="D434" s="42">
        <v>8.6738670349121097E-2</v>
      </c>
      <c r="E434" s="48">
        <v>0.18169966705322266</v>
      </c>
      <c r="F434" s="48">
        <v>0.12988805603027342</v>
      </c>
      <c r="G434" s="48">
        <v>0.1426362532043457</v>
      </c>
      <c r="H434" s="48">
        <v>0.181921416015625</v>
      </c>
      <c r="I434" s="48">
        <v>0.19455483123779296</v>
      </c>
      <c r="J434" s="48">
        <v>0.10724751953125</v>
      </c>
      <c r="K434" s="48">
        <v>0.13439029113769532</v>
      </c>
      <c r="L434" s="48">
        <v>0.11505491981506348</v>
      </c>
      <c r="M434" s="43">
        <f t="shared" si="89"/>
        <v>8.6075471999999986E-2</v>
      </c>
      <c r="N434" s="43">
        <f t="shared" si="90"/>
        <v>0.14437324799999998</v>
      </c>
      <c r="O434" s="49">
        <v>0.12296495999999998</v>
      </c>
      <c r="P434" s="49">
        <v>0.16985087999999998</v>
      </c>
      <c r="Q434" s="50">
        <f t="shared" si="79"/>
        <v>0.14640791999999997</v>
      </c>
      <c r="R434" s="48">
        <f t="shared" si="80"/>
        <v>0.16985087999999998</v>
      </c>
      <c r="S434" s="49">
        <v>0.12269359130859375</v>
      </c>
      <c r="T434" s="48">
        <f t="shared" si="81"/>
        <v>0.12051882171630859</v>
      </c>
      <c r="U434" s="48">
        <v>0</v>
      </c>
      <c r="V434" s="49">
        <f t="shared" si="82"/>
        <v>0.152865792</v>
      </c>
      <c r="W434" s="49">
        <f t="shared" si="83"/>
        <v>0.13588070399999999</v>
      </c>
      <c r="X434" s="49">
        <f t="shared" si="84"/>
        <v>0.11889561599999998</v>
      </c>
      <c r="Y434" s="49">
        <f t="shared" si="85"/>
        <v>0.178343424</v>
      </c>
      <c r="Z434" s="49">
        <f t="shared" si="86"/>
        <v>0.22646783999999998</v>
      </c>
      <c r="AA434" s="48">
        <v>0.1916768758673417</v>
      </c>
      <c r="AB434" s="42">
        <v>0.12051882171630859</v>
      </c>
      <c r="AC434" s="42">
        <v>8.6738670349121097E-2</v>
      </c>
      <c r="AD434" s="49">
        <f t="shared" si="87"/>
        <v>0.13419611549377441</v>
      </c>
      <c r="AE434" s="49">
        <f t="shared" si="88"/>
        <v>9.2758041539142994E-2</v>
      </c>
    </row>
    <row r="435" spans="1:31" x14ac:dyDescent="0.2">
      <c r="A435" s="42">
        <v>0.16520066793734439</v>
      </c>
      <c r="B435" s="42">
        <f t="shared" si="78"/>
        <v>0.10309578323364257</v>
      </c>
      <c r="C435" s="42">
        <v>0.11989899444580078</v>
      </c>
      <c r="D435" s="42">
        <v>8.6292572021484382E-2</v>
      </c>
      <c r="E435" s="48">
        <v>0.18076518951416015</v>
      </c>
      <c r="F435" s="48">
        <v>0.12922004135131834</v>
      </c>
      <c r="G435" s="48">
        <v>0.14190266998291015</v>
      </c>
      <c r="H435" s="48">
        <v>0.18098579879760743</v>
      </c>
      <c r="I435" s="48">
        <v>0.19355423751831055</v>
      </c>
      <c r="J435" s="48">
        <v>0.10669594451904296</v>
      </c>
      <c r="K435" s="48">
        <v>0.1336991128540039</v>
      </c>
      <c r="L435" s="48">
        <v>0.11446318962097167</v>
      </c>
      <c r="M435" s="43">
        <f t="shared" si="89"/>
        <v>8.5611035999999988E-2</v>
      </c>
      <c r="N435" s="43">
        <f t="shared" si="90"/>
        <v>0.14362130400000001</v>
      </c>
      <c r="O435" s="49">
        <v>0.12230147999999999</v>
      </c>
      <c r="P435" s="49">
        <v>0.16896624000000002</v>
      </c>
      <c r="Q435" s="50">
        <f t="shared" si="79"/>
        <v>0.14563386</v>
      </c>
      <c r="R435" s="48">
        <f t="shared" si="80"/>
        <v>0.16896624000000002</v>
      </c>
      <c r="S435" s="49">
        <v>0.1220625732421875</v>
      </c>
      <c r="T435" s="48">
        <f t="shared" si="81"/>
        <v>0.11989899444580078</v>
      </c>
      <c r="U435" s="48">
        <v>0</v>
      </c>
      <c r="V435" s="49">
        <f t="shared" si="82"/>
        <v>0.15206961600000002</v>
      </c>
      <c r="W435" s="49">
        <f t="shared" si="83"/>
        <v>0.13517299200000002</v>
      </c>
      <c r="X435" s="49">
        <f t="shared" si="84"/>
        <v>0.11827636800000001</v>
      </c>
      <c r="Y435" s="49">
        <f t="shared" si="85"/>
        <v>0.17741455200000003</v>
      </c>
      <c r="Z435" s="49">
        <f t="shared" si="86"/>
        <v>0.22528832000000001</v>
      </c>
      <c r="AA435" s="48">
        <v>0.19069107617829975</v>
      </c>
      <c r="AB435" s="42">
        <v>0.11989899444580078</v>
      </c>
      <c r="AC435" s="42">
        <v>8.6292572021484382E-2</v>
      </c>
      <c r="AD435" s="49">
        <f t="shared" si="87"/>
        <v>0.13350593948364259</v>
      </c>
      <c r="AE435" s="49">
        <f t="shared" si="88"/>
        <v>9.2280983207152015E-2</v>
      </c>
    </row>
    <row r="436" spans="1:31" x14ac:dyDescent="0.2">
      <c r="A436" s="42">
        <v>0.16435103878233348</v>
      </c>
      <c r="B436" s="42">
        <f t="shared" si="78"/>
        <v>0.10256555938720703</v>
      </c>
      <c r="C436" s="42">
        <v>0.11928234863281249</v>
      </c>
      <c r="D436" s="42">
        <v>8.5848770141601569E-2</v>
      </c>
      <c r="E436" s="48">
        <v>0.17983550750732422</v>
      </c>
      <c r="F436" s="48">
        <v>0.1285554605102539</v>
      </c>
      <c r="G436" s="48">
        <v>0.14117286102294921</v>
      </c>
      <c r="H436" s="48">
        <v>0.1800549919128418</v>
      </c>
      <c r="I436" s="48">
        <v>0.19255877975463864</v>
      </c>
      <c r="J436" s="48">
        <v>0.10614720390319823</v>
      </c>
      <c r="K436" s="48">
        <v>0.13301150161743164</v>
      </c>
      <c r="L436" s="48">
        <v>0.11387450103759765</v>
      </c>
      <c r="M436" s="43">
        <f t="shared" si="89"/>
        <v>8.5301411999999993E-2</v>
      </c>
      <c r="N436" s="43">
        <f t="shared" si="90"/>
        <v>0.14286936</v>
      </c>
      <c r="O436" s="49">
        <v>0.12185915999999999</v>
      </c>
      <c r="P436" s="49">
        <v>0.1680816</v>
      </c>
      <c r="Q436" s="50">
        <f t="shared" si="79"/>
        <v>0.14497038000000001</v>
      </c>
      <c r="R436" s="48">
        <f t="shared" si="80"/>
        <v>0.1680816</v>
      </c>
      <c r="S436" s="49">
        <v>0.12143480224609376</v>
      </c>
      <c r="T436" s="48">
        <f t="shared" si="81"/>
        <v>0.11928234863281249</v>
      </c>
      <c r="U436" s="48">
        <v>0</v>
      </c>
      <c r="V436" s="49">
        <f t="shared" si="82"/>
        <v>0.15127344000000001</v>
      </c>
      <c r="W436" s="49">
        <f t="shared" si="83"/>
        <v>0.13446527999999999</v>
      </c>
      <c r="X436" s="49">
        <f t="shared" si="84"/>
        <v>0.11765711999999999</v>
      </c>
      <c r="Y436" s="49">
        <f t="shared" si="85"/>
        <v>0.17648568000000001</v>
      </c>
      <c r="Z436" s="49">
        <f t="shared" si="86"/>
        <v>0.2241088</v>
      </c>
      <c r="AA436" s="48">
        <v>0.18971035525673313</v>
      </c>
      <c r="AB436" s="42">
        <v>0.11928234863281249</v>
      </c>
      <c r="AC436" s="42">
        <v>8.5848770141601569E-2</v>
      </c>
      <c r="AD436" s="49">
        <f t="shared" si="87"/>
        <v>0.13281931495666505</v>
      </c>
      <c r="AE436" s="49">
        <f t="shared" si="88"/>
        <v>9.1806379704950564E-2</v>
      </c>
    </row>
    <row r="437" spans="1:31" x14ac:dyDescent="0.2">
      <c r="A437" s="42">
        <v>0.16350577928096754</v>
      </c>
      <c r="B437" s="42">
        <f t="shared" si="78"/>
        <v>0.1020380630493164</v>
      </c>
      <c r="C437" s="42">
        <v>0.11866887664794921</v>
      </c>
      <c r="D437" s="42">
        <v>8.5407249450683592E-2</v>
      </c>
      <c r="E437" s="48">
        <v>0.17891060623168945</v>
      </c>
      <c r="F437" s="48">
        <v>0.12789429870605468</v>
      </c>
      <c r="G437" s="48">
        <v>0.14044681152343749</v>
      </c>
      <c r="H437" s="48">
        <v>0.17912896575927734</v>
      </c>
      <c r="I437" s="48">
        <v>0.19156844314575194</v>
      </c>
      <c r="J437" s="48">
        <v>0.10560129028320313</v>
      </c>
      <c r="K437" s="48">
        <v>0.13232742782592774</v>
      </c>
      <c r="L437" s="48">
        <v>0.11328884666442871</v>
      </c>
      <c r="M437" s="43">
        <f t="shared" si="89"/>
        <v>8.4836975999999995E-2</v>
      </c>
      <c r="N437" s="43">
        <f t="shared" si="90"/>
        <v>0.14211741599999997</v>
      </c>
      <c r="O437" s="49">
        <v>0.12119568</v>
      </c>
      <c r="P437" s="49">
        <v>0.16719695999999998</v>
      </c>
      <c r="Q437" s="50">
        <f t="shared" si="79"/>
        <v>0.14419631999999999</v>
      </c>
      <c r="R437" s="48">
        <f t="shared" si="80"/>
        <v>0.16719695999999998</v>
      </c>
      <c r="S437" s="49">
        <v>0.12081026611328126</v>
      </c>
      <c r="T437" s="48">
        <f t="shared" si="81"/>
        <v>0.11866887664794921</v>
      </c>
      <c r="U437" s="48">
        <v>0</v>
      </c>
      <c r="V437" s="49">
        <f t="shared" si="82"/>
        <v>0.15047726399999997</v>
      </c>
      <c r="W437" s="49">
        <f t="shared" si="83"/>
        <v>0.13375756799999999</v>
      </c>
      <c r="X437" s="49">
        <f t="shared" si="84"/>
        <v>0.11703787199999997</v>
      </c>
      <c r="Y437" s="49">
        <f t="shared" si="85"/>
        <v>0.17555680799999998</v>
      </c>
      <c r="Z437" s="49">
        <f t="shared" si="86"/>
        <v>0.22292927999999995</v>
      </c>
      <c r="AA437" s="48">
        <v>0.18873467214483963</v>
      </c>
      <c r="AB437" s="42">
        <v>0.11866887664794921</v>
      </c>
      <c r="AC437" s="42">
        <v>8.5407249450683592E-2</v>
      </c>
      <c r="AD437" s="49">
        <f t="shared" si="87"/>
        <v>0.13213622856140136</v>
      </c>
      <c r="AE437" s="49">
        <f t="shared" si="88"/>
        <v>9.1334221803855198E-2</v>
      </c>
    </row>
    <row r="438" spans="1:31" x14ac:dyDescent="0.2">
      <c r="A438" s="42">
        <v>0.16266486696002538</v>
      </c>
      <c r="B438" s="42">
        <f t="shared" si="78"/>
        <v>0.1015132827758789</v>
      </c>
      <c r="C438" s="42">
        <v>0.11805856323242188</v>
      </c>
      <c r="D438" s="42">
        <v>8.4968002319335934E-2</v>
      </c>
      <c r="E438" s="48">
        <v>0.17799047088623046</v>
      </c>
      <c r="F438" s="48">
        <v>0.12723654113769531</v>
      </c>
      <c r="G438" s="48">
        <v>0.13972449188232422</v>
      </c>
      <c r="H438" s="48">
        <v>0.17820770553588869</v>
      </c>
      <c r="I438" s="48">
        <v>0.19058319808959961</v>
      </c>
      <c r="J438" s="48">
        <v>0.10505818145751952</v>
      </c>
      <c r="K438" s="48">
        <v>0.1316468618774414</v>
      </c>
      <c r="L438" s="48">
        <v>0.11270620429992675</v>
      </c>
      <c r="M438" s="43">
        <f t="shared" si="89"/>
        <v>8.4372539999999982E-2</v>
      </c>
      <c r="N438" s="43">
        <f t="shared" si="90"/>
        <v>0.14136547199999999</v>
      </c>
      <c r="O438" s="49">
        <v>0.12053219999999998</v>
      </c>
      <c r="P438" s="49">
        <v>0.16631231999999999</v>
      </c>
      <c r="Q438" s="50">
        <f t="shared" si="79"/>
        <v>0.14342225999999997</v>
      </c>
      <c r="R438" s="48">
        <f t="shared" si="80"/>
        <v>0.16631231999999999</v>
      </c>
      <c r="S438" s="49">
        <v>0.12018894042968752</v>
      </c>
      <c r="T438" s="48">
        <f t="shared" si="81"/>
        <v>0.11805856323242188</v>
      </c>
      <c r="U438" s="48">
        <v>0</v>
      </c>
      <c r="V438" s="49">
        <f t="shared" si="82"/>
        <v>0.14968108799999999</v>
      </c>
      <c r="W438" s="49">
        <f t="shared" si="83"/>
        <v>0.13304985599999999</v>
      </c>
      <c r="X438" s="49">
        <f t="shared" si="84"/>
        <v>0.11641862399999998</v>
      </c>
      <c r="Y438" s="49">
        <f t="shared" si="85"/>
        <v>0.17462793599999998</v>
      </c>
      <c r="Z438" s="49">
        <f t="shared" si="86"/>
        <v>0.22174975999999996</v>
      </c>
      <c r="AA438" s="48">
        <v>0.18776401319001851</v>
      </c>
      <c r="AB438" s="42">
        <v>0.11805856323242188</v>
      </c>
      <c r="AC438" s="42">
        <v>8.4968002319335934E-2</v>
      </c>
      <c r="AD438" s="49">
        <f t="shared" si="87"/>
        <v>0.13145665359497072</v>
      </c>
      <c r="AE438" s="49">
        <f t="shared" si="88"/>
        <v>9.0864491046499116E-2</v>
      </c>
    </row>
    <row r="439" spans="1:31" x14ac:dyDescent="0.2">
      <c r="A439" s="42">
        <v>0.16182827946194447</v>
      </c>
      <c r="B439" s="42">
        <f t="shared" si="78"/>
        <v>0.10099119949340821</v>
      </c>
      <c r="C439" s="42">
        <v>0.11745138549804687</v>
      </c>
      <c r="D439" s="42">
        <v>8.4531013488769527E-2</v>
      </c>
      <c r="E439" s="48">
        <v>0.17707505706787108</v>
      </c>
      <c r="F439" s="48">
        <v>0.12658215820312499</v>
      </c>
      <c r="G439" s="48">
        <v>0.13900588729858396</v>
      </c>
      <c r="H439" s="48">
        <v>0.17729118164062499</v>
      </c>
      <c r="I439" s="48">
        <v>0.18960302978515625</v>
      </c>
      <c r="J439" s="48">
        <v>0.10451786262512207</v>
      </c>
      <c r="K439" s="48">
        <v>0.13096980377197265</v>
      </c>
      <c r="L439" s="48">
        <v>0.1121265517425537</v>
      </c>
      <c r="M439" s="43">
        <f t="shared" si="89"/>
        <v>8.3908103999999983E-2</v>
      </c>
      <c r="N439" s="43">
        <f t="shared" si="90"/>
        <v>0.14061352799999999</v>
      </c>
      <c r="O439" s="49">
        <v>0.11986871999999998</v>
      </c>
      <c r="P439" s="49">
        <v>0.16542767999999999</v>
      </c>
      <c r="Q439" s="50">
        <f t="shared" si="79"/>
        <v>0.1426482</v>
      </c>
      <c r="R439" s="48">
        <f t="shared" si="80"/>
        <v>0.16542767999999999</v>
      </c>
      <c r="S439" s="49">
        <v>0.11957081298828126</v>
      </c>
      <c r="T439" s="48">
        <f t="shared" si="81"/>
        <v>0.11745138549804687</v>
      </c>
      <c r="U439" s="48">
        <v>0</v>
      </c>
      <c r="V439" s="49">
        <f t="shared" si="82"/>
        <v>0.14888491200000001</v>
      </c>
      <c r="W439" s="49">
        <f t="shared" si="83"/>
        <v>0.13234214399999999</v>
      </c>
      <c r="X439" s="49">
        <f t="shared" si="84"/>
        <v>0.11579937599999998</v>
      </c>
      <c r="Y439" s="49">
        <f t="shared" si="85"/>
        <v>0.17369906399999999</v>
      </c>
      <c r="Z439" s="49">
        <f t="shared" si="86"/>
        <v>0.22057023999999997</v>
      </c>
      <c r="AA439" s="48">
        <v>0.18679833743446753</v>
      </c>
      <c r="AB439" s="42">
        <v>0.11745138549804687</v>
      </c>
      <c r="AC439" s="42">
        <v>8.4531013488769527E-2</v>
      </c>
      <c r="AD439" s="49">
        <f t="shared" si="87"/>
        <v>0.13078057670593263</v>
      </c>
      <c r="AE439" s="49">
        <f t="shared" si="88"/>
        <v>9.0397178204198847E-2</v>
      </c>
    </row>
    <row r="440" spans="1:31" x14ac:dyDescent="0.2">
      <c r="A440" s="42">
        <v>0.16099599454412236</v>
      </c>
      <c r="B440" s="42">
        <f t="shared" si="78"/>
        <v>0.10047179794311523</v>
      </c>
      <c r="C440" s="42">
        <v>0.11684732818603516</v>
      </c>
      <c r="D440" s="42">
        <v>8.4096267700195307E-2</v>
      </c>
      <c r="E440" s="48">
        <v>0.17616436477661132</v>
      </c>
      <c r="F440" s="48">
        <v>0.12593114990234375</v>
      </c>
      <c r="G440" s="48">
        <v>0.13829098297119141</v>
      </c>
      <c r="H440" s="48">
        <v>0.17637936447143554</v>
      </c>
      <c r="I440" s="48">
        <v>0.18862789382934572</v>
      </c>
      <c r="J440" s="48">
        <v>0.10398032638549805</v>
      </c>
      <c r="K440" s="48">
        <v>0.1302962239074707</v>
      </c>
      <c r="L440" s="48">
        <v>0.11154988159179687</v>
      </c>
      <c r="M440" s="43">
        <f t="shared" si="89"/>
        <v>8.3598479999999989E-2</v>
      </c>
      <c r="N440" s="43">
        <f t="shared" si="90"/>
        <v>0.14011223199999998</v>
      </c>
      <c r="O440" s="49">
        <v>0.11942639999999999</v>
      </c>
      <c r="P440" s="49">
        <v>0.16483791999999997</v>
      </c>
      <c r="Q440" s="50">
        <f t="shared" si="79"/>
        <v>0.14213215999999998</v>
      </c>
      <c r="R440" s="48">
        <f t="shared" si="80"/>
        <v>0.16483791999999997</v>
      </c>
      <c r="S440" s="49">
        <v>0.118955859375</v>
      </c>
      <c r="T440" s="48">
        <f t="shared" si="81"/>
        <v>0.11684732818603516</v>
      </c>
      <c r="U440" s="48">
        <v>0</v>
      </c>
      <c r="V440" s="49">
        <f t="shared" si="82"/>
        <v>0.14835412799999997</v>
      </c>
      <c r="W440" s="49">
        <f t="shared" si="83"/>
        <v>0.13187033599999998</v>
      </c>
      <c r="X440" s="49">
        <f t="shared" si="84"/>
        <v>0.11538654399999997</v>
      </c>
      <c r="Y440" s="49">
        <f t="shared" si="85"/>
        <v>0.17307981599999997</v>
      </c>
      <c r="Z440" s="49">
        <f t="shared" si="86"/>
        <v>0.21978389333333329</v>
      </c>
      <c r="AA440" s="48">
        <v>0.18583763122558594</v>
      </c>
      <c r="AB440" s="42">
        <v>0.11684732818603516</v>
      </c>
      <c r="AC440" s="42">
        <v>8.4096267700195307E-2</v>
      </c>
      <c r="AD440" s="49">
        <f t="shared" si="87"/>
        <v>0.13010797119140624</v>
      </c>
      <c r="AE440" s="49">
        <f t="shared" si="88"/>
        <v>8.993226481958759E-2</v>
      </c>
    </row>
    <row r="441" spans="1:31" x14ac:dyDescent="0.2">
      <c r="A441" s="42">
        <v>0.16016799007833471</v>
      </c>
      <c r="B441" s="42">
        <f t="shared" si="78"/>
        <v>9.995507049560548E-2</v>
      </c>
      <c r="C441" s="42">
        <v>0.11624638366699219</v>
      </c>
      <c r="D441" s="42">
        <v>8.3663757324218754E-2</v>
      </c>
      <c r="E441" s="48">
        <v>0.17525834960937497</v>
      </c>
      <c r="F441" s="48">
        <v>0.12528348663330077</v>
      </c>
      <c r="G441" s="48">
        <v>0.13757974929809569</v>
      </c>
      <c r="H441" s="48">
        <v>0.17547223922729491</v>
      </c>
      <c r="I441" s="48">
        <v>0.18765777542114256</v>
      </c>
      <c r="J441" s="48">
        <v>0.10344555053710937</v>
      </c>
      <c r="K441" s="48">
        <v>0.12962610748291017</v>
      </c>
      <c r="L441" s="48">
        <v>0.11097617904663086</v>
      </c>
      <c r="M441" s="43">
        <f t="shared" si="89"/>
        <v>8.313404399999999E-2</v>
      </c>
      <c r="N441" s="43">
        <f t="shared" si="90"/>
        <v>0.13936028799999997</v>
      </c>
      <c r="O441" s="49">
        <v>0.11876291999999999</v>
      </c>
      <c r="P441" s="49">
        <v>0.16395327999999998</v>
      </c>
      <c r="Q441" s="50">
        <f t="shared" si="79"/>
        <v>0.14135809999999999</v>
      </c>
      <c r="R441" s="48">
        <f t="shared" si="80"/>
        <v>0.16395327999999998</v>
      </c>
      <c r="S441" s="49">
        <v>0.1183440673828125</v>
      </c>
      <c r="T441" s="48">
        <f t="shared" si="81"/>
        <v>0.11624638366699219</v>
      </c>
      <c r="U441" s="48">
        <v>0</v>
      </c>
      <c r="V441" s="49">
        <f t="shared" si="82"/>
        <v>0.14755795199999999</v>
      </c>
      <c r="W441" s="49">
        <f t="shared" si="83"/>
        <v>0.13116262399999998</v>
      </c>
      <c r="X441" s="49">
        <f t="shared" si="84"/>
        <v>0.11476729599999998</v>
      </c>
      <c r="Y441" s="49">
        <f t="shared" si="85"/>
        <v>0.17215094399999997</v>
      </c>
      <c r="Z441" s="49">
        <f t="shared" si="86"/>
        <v>0.2186043733333333</v>
      </c>
      <c r="AA441" s="48">
        <v>0.18488186725817229</v>
      </c>
      <c r="AB441" s="42">
        <v>0.11624638366699219</v>
      </c>
      <c r="AC441" s="42">
        <v>8.3663757324218754E-2</v>
      </c>
      <c r="AD441" s="49">
        <f t="shared" si="87"/>
        <v>0.12943882369995116</v>
      </c>
      <c r="AE441" s="49">
        <f t="shared" si="88"/>
        <v>8.9469741663981917E-2</v>
      </c>
    </row>
    <row r="442" spans="1:31" x14ac:dyDescent="0.2">
      <c r="A442" s="42">
        <v>0.15934424405009487</v>
      </c>
      <c r="B442" s="42">
        <f t="shared" si="78"/>
        <v>9.9441001892089848E-2</v>
      </c>
      <c r="C442" s="42">
        <v>0.11564852905273437</v>
      </c>
      <c r="D442" s="42">
        <v>8.3233474731445309E-2</v>
      </c>
      <c r="E442" s="48">
        <v>0.17435699676513672</v>
      </c>
      <c r="F442" s="48">
        <v>0.1246391535949707</v>
      </c>
      <c r="G442" s="48">
        <v>0.13687217147827146</v>
      </c>
      <c r="H442" s="48">
        <v>0.17456977630615234</v>
      </c>
      <c r="I442" s="48">
        <v>0.18669264495849611</v>
      </c>
      <c r="J442" s="48">
        <v>0.10291352767944335</v>
      </c>
      <c r="K442" s="48">
        <v>0.12895943969726562</v>
      </c>
      <c r="L442" s="48">
        <v>0.11040542930603027</v>
      </c>
      <c r="M442" s="43">
        <f t="shared" si="89"/>
        <v>8.2669607999999992E-2</v>
      </c>
      <c r="N442" s="43">
        <f t="shared" si="90"/>
        <v>0.13860834399999999</v>
      </c>
      <c r="O442" s="49">
        <v>0.11809943999999999</v>
      </c>
      <c r="P442" s="49">
        <v>0.16306863999999999</v>
      </c>
      <c r="Q442" s="50">
        <f t="shared" si="79"/>
        <v>0.14058403999999999</v>
      </c>
      <c r="R442" s="48">
        <f t="shared" si="80"/>
        <v>0.16306863999999999</v>
      </c>
      <c r="S442" s="49">
        <v>0.11773542480468752</v>
      </c>
      <c r="T442" s="48">
        <f t="shared" si="81"/>
        <v>0.11564852905273437</v>
      </c>
      <c r="U442" s="48">
        <v>0</v>
      </c>
      <c r="V442" s="49">
        <f t="shared" si="82"/>
        <v>0.14676177599999998</v>
      </c>
      <c r="W442" s="49">
        <f t="shared" si="83"/>
        <v>0.13045491200000001</v>
      </c>
      <c r="X442" s="49">
        <f t="shared" si="84"/>
        <v>0.11414804799999999</v>
      </c>
      <c r="Y442" s="49">
        <f t="shared" si="85"/>
        <v>0.17122207199999998</v>
      </c>
      <c r="Z442" s="49">
        <f t="shared" si="86"/>
        <v>0.21742485333333331</v>
      </c>
      <c r="AA442" s="48">
        <v>0.18393101822702509</v>
      </c>
      <c r="AB442" s="42">
        <v>0.11564852905273437</v>
      </c>
      <c r="AC442" s="42">
        <v>8.3233474731445309E-2</v>
      </c>
      <c r="AD442" s="49">
        <f t="shared" si="87"/>
        <v>0.12877312088012696</v>
      </c>
      <c r="AE442" s="49">
        <f t="shared" si="88"/>
        <v>8.9009599508698425E-2</v>
      </c>
    </row>
    <row r="443" spans="1:31" x14ac:dyDescent="0.2">
      <c r="A443" s="42">
        <v>0.15852473455824656</v>
      </c>
      <c r="B443" s="42">
        <f t="shared" si="78"/>
        <v>9.892957687377929E-2</v>
      </c>
      <c r="C443" s="42">
        <v>0.11505374908447266</v>
      </c>
      <c r="D443" s="42">
        <v>8.2805404663085933E-2</v>
      </c>
      <c r="E443" s="48">
        <v>0.17346027664184571</v>
      </c>
      <c r="F443" s="48">
        <v>0.12399813598632813</v>
      </c>
      <c r="G443" s="48">
        <v>0.13616823471069336</v>
      </c>
      <c r="H443" s="48">
        <v>0.17367196090698242</v>
      </c>
      <c r="I443" s="48">
        <v>0.18573248764038086</v>
      </c>
      <c r="J443" s="48">
        <v>0.10238424301147461</v>
      </c>
      <c r="K443" s="48">
        <v>0.12829620574951173</v>
      </c>
      <c r="L443" s="48">
        <v>0.10983761016845703</v>
      </c>
      <c r="M443" s="43">
        <f t="shared" si="89"/>
        <v>8.2359983999999997E-2</v>
      </c>
      <c r="N443" s="43">
        <f t="shared" si="90"/>
        <v>0.13785639999999999</v>
      </c>
      <c r="O443" s="49">
        <v>0.11765712</v>
      </c>
      <c r="P443" s="49">
        <v>0.16218399999999999</v>
      </c>
      <c r="Q443" s="50">
        <f t="shared" si="79"/>
        <v>0.13992056</v>
      </c>
      <c r="R443" s="48">
        <f t="shared" si="80"/>
        <v>0.16218399999999999</v>
      </c>
      <c r="S443" s="49">
        <v>0.1171299072265625</v>
      </c>
      <c r="T443" s="48">
        <f t="shared" si="81"/>
        <v>0.11505374908447266</v>
      </c>
      <c r="U443" s="48">
        <v>0</v>
      </c>
      <c r="V443" s="49">
        <f t="shared" si="82"/>
        <v>0.1459656</v>
      </c>
      <c r="W443" s="49">
        <f t="shared" si="83"/>
        <v>0.12974720000000001</v>
      </c>
      <c r="X443" s="49">
        <f t="shared" si="84"/>
        <v>0.11352879999999999</v>
      </c>
      <c r="Y443" s="49">
        <f t="shared" si="85"/>
        <v>0.17029320000000001</v>
      </c>
      <c r="Z443" s="49">
        <f t="shared" si="86"/>
        <v>0.21624533333333332</v>
      </c>
      <c r="AA443" s="48">
        <v>0.18298505682694285</v>
      </c>
      <c r="AB443" s="42">
        <v>0.11505374908447266</v>
      </c>
      <c r="AC443" s="42">
        <v>8.2805404663085933E-2</v>
      </c>
      <c r="AD443" s="49">
        <f t="shared" si="87"/>
        <v>0.12811083602905274</v>
      </c>
      <c r="AE443" s="49">
        <f t="shared" si="88"/>
        <v>8.8551819896370232E-2</v>
      </c>
    </row>
    <row r="444" spans="1:31" x14ac:dyDescent="0.2">
      <c r="A444" s="42">
        <v>0.15770943981426536</v>
      </c>
      <c r="B444" s="42">
        <f t="shared" si="78"/>
        <v>9.8420780181884771E-2</v>
      </c>
      <c r="C444" s="42">
        <v>0.11446202850341797</v>
      </c>
      <c r="D444" s="42">
        <v>8.237953186035156E-2</v>
      </c>
      <c r="E444" s="48">
        <v>0.17256817443847655</v>
      </c>
      <c r="F444" s="48">
        <v>0.12336041160583494</v>
      </c>
      <c r="G444" s="48">
        <v>0.13546792419433593</v>
      </c>
      <c r="H444" s="48">
        <v>0.17277876342773438</v>
      </c>
      <c r="I444" s="48">
        <v>0.18477725906372069</v>
      </c>
      <c r="J444" s="48">
        <v>0.10185768173217773</v>
      </c>
      <c r="K444" s="48">
        <v>0.12763637603759764</v>
      </c>
      <c r="L444" s="48">
        <v>0.10927271423339843</v>
      </c>
      <c r="M444" s="43">
        <f t="shared" si="89"/>
        <v>8.1895547999999999E-2</v>
      </c>
      <c r="N444" s="43">
        <f t="shared" si="90"/>
        <v>0.13735510400000001</v>
      </c>
      <c r="O444" s="49">
        <v>0.11699364000000001</v>
      </c>
      <c r="P444" s="49">
        <v>0.16159424</v>
      </c>
      <c r="Q444" s="50">
        <f t="shared" si="79"/>
        <v>0.13929394</v>
      </c>
      <c r="R444" s="48">
        <f t="shared" si="80"/>
        <v>0.16159424</v>
      </c>
      <c r="S444" s="49">
        <v>0.11652750244140626</v>
      </c>
      <c r="T444" s="48">
        <f t="shared" si="81"/>
        <v>0.11446202850341797</v>
      </c>
      <c r="U444" s="48">
        <v>0</v>
      </c>
      <c r="V444" s="49">
        <f t="shared" si="82"/>
        <v>0.14543481599999999</v>
      </c>
      <c r="W444" s="49">
        <f t="shared" si="83"/>
        <v>0.12927539200000002</v>
      </c>
      <c r="X444" s="49">
        <f t="shared" si="84"/>
        <v>0.113115968</v>
      </c>
      <c r="Y444" s="49">
        <f t="shared" si="85"/>
        <v>0.16967395200000002</v>
      </c>
      <c r="Z444" s="49">
        <f t="shared" si="86"/>
        <v>0.21545898666666666</v>
      </c>
      <c r="AA444" s="48">
        <v>0.18204395575272408</v>
      </c>
      <c r="AB444" s="42">
        <v>0.11446202850341797</v>
      </c>
      <c r="AC444" s="42">
        <v>8.237953186035156E-2</v>
      </c>
      <c r="AD444" s="49">
        <f t="shared" si="87"/>
        <v>0.12745195579528809</v>
      </c>
      <c r="AE444" s="49">
        <f t="shared" si="88"/>
        <v>8.8096393598313977E-2</v>
      </c>
    </row>
    <row r="445" spans="1:31" x14ac:dyDescent="0.2">
      <c r="A445" s="42">
        <v>0.1568983381416183</v>
      </c>
      <c r="B445" s="42">
        <f t="shared" si="78"/>
        <v>9.7914604187011728E-2</v>
      </c>
      <c r="C445" s="42">
        <v>0.11387335205078125</v>
      </c>
      <c r="D445" s="42">
        <v>8.195585632324219E-2</v>
      </c>
      <c r="E445" s="48">
        <v>0.17168066055297851</v>
      </c>
      <c r="F445" s="48">
        <v>0.12272596565246581</v>
      </c>
      <c r="G445" s="48">
        <v>0.13477121032714842</v>
      </c>
      <c r="H445" s="48">
        <v>0.17189015426635743</v>
      </c>
      <c r="I445" s="48">
        <v>0.18382694442749023</v>
      </c>
      <c r="J445" s="48">
        <v>0.10133382904052735</v>
      </c>
      <c r="K445" s="48">
        <v>0.12697993576049804</v>
      </c>
      <c r="L445" s="48">
        <v>0.10871072669982909</v>
      </c>
      <c r="M445" s="43">
        <f t="shared" si="89"/>
        <v>8.1431111999999986E-2</v>
      </c>
      <c r="N445" s="43">
        <f t="shared" si="90"/>
        <v>0.13660315999999997</v>
      </c>
      <c r="O445" s="49">
        <v>0.11633015999999999</v>
      </c>
      <c r="P445" s="49">
        <v>0.16070959999999998</v>
      </c>
      <c r="Q445" s="50">
        <f t="shared" si="79"/>
        <v>0.13851987999999998</v>
      </c>
      <c r="R445" s="48">
        <f t="shared" si="80"/>
        <v>0.16070959999999998</v>
      </c>
      <c r="S445" s="49">
        <v>0.1159281982421875</v>
      </c>
      <c r="T445" s="48">
        <f t="shared" si="81"/>
        <v>0.11387335205078125</v>
      </c>
      <c r="U445" s="48">
        <v>0</v>
      </c>
      <c r="V445" s="49">
        <f t="shared" si="82"/>
        <v>0.14463863999999998</v>
      </c>
      <c r="W445" s="49">
        <f t="shared" si="83"/>
        <v>0.12856767999999999</v>
      </c>
      <c r="X445" s="49">
        <f t="shared" si="84"/>
        <v>0.11249671999999998</v>
      </c>
      <c r="Y445" s="49">
        <f t="shared" si="85"/>
        <v>0.16874507999999999</v>
      </c>
      <c r="Z445" s="49">
        <f t="shared" si="86"/>
        <v>0.21427946666666664</v>
      </c>
      <c r="AA445" s="48">
        <v>0.1811077013517681</v>
      </c>
      <c r="AB445" s="42">
        <v>0.11387335205078125</v>
      </c>
      <c r="AC445" s="42">
        <v>8.195585632324219E-2</v>
      </c>
      <c r="AD445" s="49">
        <f t="shared" si="87"/>
        <v>0.12679646682739257</v>
      </c>
      <c r="AE445" s="49">
        <f t="shared" si="88"/>
        <v>8.7643311385846176E-2</v>
      </c>
    </row>
    <row r="446" spans="1:31" x14ac:dyDescent="0.2">
      <c r="A446" s="42">
        <v>0.15609140797524015</v>
      </c>
      <c r="B446" s="42">
        <f t="shared" si="78"/>
        <v>9.7411026000976564E-2</v>
      </c>
      <c r="C446" s="42">
        <v>0.1132876968383789</v>
      </c>
      <c r="D446" s="42">
        <v>8.1534355163574213E-2</v>
      </c>
      <c r="E446" s="48">
        <v>0.17079770538330077</v>
      </c>
      <c r="F446" s="48">
        <v>0.1220947833251953</v>
      </c>
      <c r="G446" s="48">
        <v>0.13407807830810545</v>
      </c>
      <c r="H446" s="48">
        <v>0.17100611862182616</v>
      </c>
      <c r="I446" s="48">
        <v>0.18288151412963868</v>
      </c>
      <c r="J446" s="48">
        <v>0.10081267013549804</v>
      </c>
      <c r="K446" s="48">
        <v>0.12632687011718749</v>
      </c>
      <c r="L446" s="48">
        <v>0.10815162536621094</v>
      </c>
      <c r="M446" s="43">
        <f t="shared" si="89"/>
        <v>8.1121487999999992E-2</v>
      </c>
      <c r="N446" s="43">
        <f t="shared" si="90"/>
        <v>0.135851216</v>
      </c>
      <c r="O446" s="49">
        <v>0.11588783999999999</v>
      </c>
      <c r="P446" s="49">
        <v>0.15982495999999999</v>
      </c>
      <c r="Q446" s="50">
        <f t="shared" si="79"/>
        <v>0.13785639999999999</v>
      </c>
      <c r="R446" s="48">
        <f t="shared" si="80"/>
        <v>0.15982495999999999</v>
      </c>
      <c r="S446" s="49">
        <v>0.11533198242187499</v>
      </c>
      <c r="T446" s="48">
        <f t="shared" si="81"/>
        <v>0.1132876968383789</v>
      </c>
      <c r="U446" s="48">
        <v>0</v>
      </c>
      <c r="V446" s="49">
        <f t="shared" si="82"/>
        <v>0.143842464</v>
      </c>
      <c r="W446" s="49">
        <f t="shared" si="83"/>
        <v>0.12785996799999999</v>
      </c>
      <c r="X446" s="49">
        <f t="shared" si="84"/>
        <v>0.11187747199999998</v>
      </c>
      <c r="Y446" s="49">
        <f t="shared" si="85"/>
        <v>0.16781620799999999</v>
      </c>
      <c r="Z446" s="49">
        <f t="shared" si="86"/>
        <v>0.21309994666666665</v>
      </c>
      <c r="AA446" s="48">
        <v>0.18017626631887335</v>
      </c>
      <c r="AB446" s="42">
        <v>0.1132876968383789</v>
      </c>
      <c r="AC446" s="42">
        <v>8.1534355163574213E-2</v>
      </c>
      <c r="AD446" s="49">
        <f t="shared" si="87"/>
        <v>0.12614435577392577</v>
      </c>
      <c r="AE446" s="49">
        <f t="shared" si="88"/>
        <v>8.7192564030283456E-2</v>
      </c>
    </row>
    <row r="447" spans="1:31" x14ac:dyDescent="0.2">
      <c r="A447" s="42">
        <v>0.15528862786112585</v>
      </c>
      <c r="B447" s="42">
        <f t="shared" si="78"/>
        <v>9.6910037994384773E-2</v>
      </c>
      <c r="C447" s="42">
        <v>0.11270505523681641</v>
      </c>
      <c r="D447" s="42">
        <v>8.1115020751953121E-2</v>
      </c>
      <c r="E447" s="48">
        <v>0.16991929412841794</v>
      </c>
      <c r="F447" s="48">
        <v>0.12146684982299805</v>
      </c>
      <c r="G447" s="48">
        <v>0.13338851333618162</v>
      </c>
      <c r="H447" s="48">
        <v>0.17012662689208982</v>
      </c>
      <c r="I447" s="48">
        <v>0.18194095336914062</v>
      </c>
      <c r="J447" s="48">
        <v>0.10029419021606445</v>
      </c>
      <c r="K447" s="48">
        <v>0.12567716430664061</v>
      </c>
      <c r="L447" s="48">
        <v>0.10759540283203124</v>
      </c>
      <c r="M447" s="43">
        <f t="shared" si="89"/>
        <v>8.0657051999999993E-2</v>
      </c>
      <c r="N447" s="43">
        <f t="shared" si="90"/>
        <v>0.13509927199999999</v>
      </c>
      <c r="O447" s="49">
        <v>0.11522436</v>
      </c>
      <c r="P447" s="49">
        <v>0.15894032</v>
      </c>
      <c r="Q447" s="50">
        <f t="shared" si="79"/>
        <v>0.13708234</v>
      </c>
      <c r="R447" s="48">
        <f t="shared" si="80"/>
        <v>0.15894032</v>
      </c>
      <c r="S447" s="49">
        <v>0.11473883056640627</v>
      </c>
      <c r="T447" s="48">
        <f t="shared" si="81"/>
        <v>0.11270505523681641</v>
      </c>
      <c r="U447" s="48">
        <v>0</v>
      </c>
      <c r="V447" s="49">
        <f t="shared" si="82"/>
        <v>0.14304628799999999</v>
      </c>
      <c r="W447" s="49">
        <f t="shared" si="83"/>
        <v>0.12715225599999999</v>
      </c>
      <c r="X447" s="49">
        <f t="shared" si="84"/>
        <v>0.11125822399999999</v>
      </c>
      <c r="Y447" s="49">
        <f t="shared" si="85"/>
        <v>0.166887336</v>
      </c>
      <c r="Z447" s="49">
        <f t="shared" si="86"/>
        <v>0.21192042666666666</v>
      </c>
      <c r="AA447" s="48">
        <v>0.1792496233488384</v>
      </c>
      <c r="AB447" s="42">
        <v>0.11270505523681641</v>
      </c>
      <c r="AC447" s="42">
        <v>8.1115020751953121E-2</v>
      </c>
      <c r="AD447" s="49">
        <f t="shared" si="87"/>
        <v>0.12549559593200685</v>
      </c>
      <c r="AE447" s="49">
        <f t="shared" si="88"/>
        <v>8.6744133074258989E-2</v>
      </c>
    </row>
    <row r="448" spans="1:31" x14ac:dyDescent="0.2">
      <c r="A448" s="42">
        <v>0.1544899764553993</v>
      </c>
      <c r="B448" s="42">
        <f t="shared" si="78"/>
        <v>9.641162872314453E-2</v>
      </c>
      <c r="C448" s="42">
        <v>0.11212541198730469</v>
      </c>
      <c r="D448" s="42">
        <v>8.0697845458984369E-2</v>
      </c>
      <c r="E448" s="48">
        <v>0.16904539718627928</v>
      </c>
      <c r="F448" s="48">
        <v>0.12084214294433594</v>
      </c>
      <c r="G448" s="48">
        <v>0.13270250061035155</v>
      </c>
      <c r="H448" s="48">
        <v>0.16925166427612304</v>
      </c>
      <c r="I448" s="48">
        <v>0.18100523254394532</v>
      </c>
      <c r="J448" s="48">
        <v>9.9778374481201165E-2</v>
      </c>
      <c r="K448" s="48">
        <v>0.12503080352783202</v>
      </c>
      <c r="L448" s="48">
        <v>0.10704203689575195</v>
      </c>
      <c r="M448" s="43">
        <f t="shared" si="89"/>
        <v>8.0347427999999999E-2</v>
      </c>
      <c r="N448" s="43">
        <f t="shared" si="90"/>
        <v>0.13459797600000001</v>
      </c>
      <c r="O448" s="49">
        <v>0.11478204</v>
      </c>
      <c r="P448" s="49">
        <v>0.15835056</v>
      </c>
      <c r="Q448" s="50">
        <f t="shared" si="79"/>
        <v>0.1365663</v>
      </c>
      <c r="R448" s="48">
        <f t="shared" si="80"/>
        <v>0.15835056</v>
      </c>
      <c r="S448" s="49">
        <v>0.11414873046875001</v>
      </c>
      <c r="T448" s="48">
        <f t="shared" si="81"/>
        <v>0.11212541198730469</v>
      </c>
      <c r="U448" s="48">
        <v>0</v>
      </c>
      <c r="V448" s="49">
        <f t="shared" si="82"/>
        <v>0.14251550400000002</v>
      </c>
      <c r="W448" s="49">
        <f t="shared" si="83"/>
        <v>0.126680448</v>
      </c>
      <c r="X448" s="49">
        <f t="shared" si="84"/>
        <v>0.11084539199999999</v>
      </c>
      <c r="Y448" s="49">
        <f t="shared" si="85"/>
        <v>0.16626808800000001</v>
      </c>
      <c r="Z448" s="49">
        <f t="shared" si="86"/>
        <v>0.21113408</v>
      </c>
      <c r="AA448" s="48">
        <v>0.17832774513646177</v>
      </c>
      <c r="AB448" s="42">
        <v>0.11212541198730469</v>
      </c>
      <c r="AC448" s="42">
        <v>8.0697845458984369E-2</v>
      </c>
      <c r="AD448" s="49">
        <f t="shared" si="87"/>
        <v>0.12485017395019533</v>
      </c>
      <c r="AE448" s="49">
        <f t="shared" si="88"/>
        <v>8.6298009289089317E-2</v>
      </c>
    </row>
    <row r="449" spans="1:31" x14ac:dyDescent="0.2">
      <c r="A449" s="42">
        <v>0.15369543252408038</v>
      </c>
      <c r="B449" s="42">
        <f t="shared" si="78"/>
        <v>9.5915782928466795E-2</v>
      </c>
      <c r="C449" s="42">
        <v>0.11154875183105468</v>
      </c>
      <c r="D449" s="42">
        <v>8.0282814025878904E-2</v>
      </c>
      <c r="E449" s="48">
        <v>0.16817599975585937</v>
      </c>
      <c r="F449" s="48">
        <v>0.12022064788818358</v>
      </c>
      <c r="G449" s="48">
        <v>0.13202001052856446</v>
      </c>
      <c r="H449" s="48">
        <v>0.16838120117187499</v>
      </c>
      <c r="I449" s="48">
        <v>0.18007432205200197</v>
      </c>
      <c r="J449" s="48">
        <v>9.9265215530395509E-2</v>
      </c>
      <c r="K449" s="48">
        <v>0.12438777297973631</v>
      </c>
      <c r="L449" s="48">
        <v>0.10649152015686035</v>
      </c>
      <c r="M449" s="43">
        <f t="shared" si="89"/>
        <v>7.9882992E-2</v>
      </c>
      <c r="N449" s="43">
        <f t="shared" si="90"/>
        <v>0.13384603199999998</v>
      </c>
      <c r="O449" s="49">
        <v>0.11411856000000001</v>
      </c>
      <c r="P449" s="49">
        <v>0.15746591999999998</v>
      </c>
      <c r="Q449" s="50">
        <f t="shared" si="79"/>
        <v>0.13579224000000001</v>
      </c>
      <c r="R449" s="48">
        <f t="shared" si="80"/>
        <v>0.15746591999999998</v>
      </c>
      <c r="S449" s="49">
        <v>0.11356165771484375</v>
      </c>
      <c r="T449" s="48">
        <f t="shared" si="81"/>
        <v>0.11154875183105468</v>
      </c>
      <c r="U449" s="48">
        <v>0</v>
      </c>
      <c r="V449" s="49">
        <f t="shared" si="82"/>
        <v>0.14171932799999998</v>
      </c>
      <c r="W449" s="49">
        <f t="shared" si="83"/>
        <v>0.125972736</v>
      </c>
      <c r="X449" s="49">
        <f t="shared" si="84"/>
        <v>0.11022614399999998</v>
      </c>
      <c r="Y449" s="49">
        <f t="shared" si="85"/>
        <v>0.16533921599999998</v>
      </c>
      <c r="Z449" s="49">
        <f t="shared" si="86"/>
        <v>0.20995455999999998</v>
      </c>
      <c r="AA449" s="48">
        <v>0.17741060437654194</v>
      </c>
      <c r="AB449" s="42">
        <v>0.11154875183105468</v>
      </c>
      <c r="AC449" s="42">
        <v>8.0282814025878904E-2</v>
      </c>
      <c r="AD449" s="49">
        <f t="shared" si="87"/>
        <v>0.12420806312561035</v>
      </c>
      <c r="AE449" s="49">
        <f t="shared" si="88"/>
        <v>8.5854174217407611E-2</v>
      </c>
    </row>
    <row r="450" spans="1:31" x14ac:dyDescent="0.2">
      <c r="A450" s="42">
        <v>0.15290497494244482</v>
      </c>
      <c r="B450" s="42">
        <f t="shared" ref="B450:B513" si="91">+AVERAGE(C450,D450)</f>
        <v>9.5422485351562503E-2</v>
      </c>
      <c r="C450" s="42">
        <v>0.11097505187988281</v>
      </c>
      <c r="D450" s="42">
        <v>7.9869918823242181E-2</v>
      </c>
      <c r="E450" s="48">
        <v>0.16731107223510741</v>
      </c>
      <c r="F450" s="48">
        <v>0.11960234985351563</v>
      </c>
      <c r="G450" s="48">
        <v>0.13134102828979494</v>
      </c>
      <c r="H450" s="48">
        <v>0.16751520797729491</v>
      </c>
      <c r="I450" s="48">
        <v>0.17914819229125978</v>
      </c>
      <c r="J450" s="48">
        <v>9.8754691162109373E-2</v>
      </c>
      <c r="K450" s="48">
        <v>0.12374804306030272</v>
      </c>
      <c r="L450" s="48">
        <v>0.10594383041381836</v>
      </c>
      <c r="M450" s="43">
        <f t="shared" si="89"/>
        <v>7.9418556000000001E-2</v>
      </c>
      <c r="N450" s="43">
        <f t="shared" si="90"/>
        <v>0.133094088</v>
      </c>
      <c r="O450" s="49">
        <v>0.11345508000000001</v>
      </c>
      <c r="P450" s="49">
        <v>0.15658127999999999</v>
      </c>
      <c r="Q450" s="50">
        <f t="shared" ref="Q450:Q513" si="92">+AVERAGE(O450:P450)</f>
        <v>0.13501817999999999</v>
      </c>
      <c r="R450" s="48">
        <f t="shared" ref="R450:R513" si="93">+P450</f>
        <v>0.15658127999999999</v>
      </c>
      <c r="S450" s="49">
        <v>0.1129776123046875</v>
      </c>
      <c r="T450" s="48">
        <f t="shared" ref="T450:T513" si="94">+C450</f>
        <v>0.11097505187988281</v>
      </c>
      <c r="U450" s="48">
        <v>0</v>
      </c>
      <c r="V450" s="49">
        <f t="shared" ref="V450:V513" si="95">+$P450*0.9</f>
        <v>0.140923152</v>
      </c>
      <c r="W450" s="49">
        <f t="shared" ref="W450:W513" si="96">+$P450*0.8</f>
        <v>0.125265024</v>
      </c>
      <c r="X450" s="49">
        <f t="shared" ref="X450:X513" si="97">+$P450*0.7</f>
        <v>0.10960689599999998</v>
      </c>
      <c r="Y450" s="49">
        <f t="shared" ref="Y450:Y513" si="98">+$P450*0.9*8750/7500</f>
        <v>0.16441034399999999</v>
      </c>
      <c r="Z450" s="49">
        <f t="shared" ref="Z450:Z513" si="99">+$P450*10000/7500</f>
        <v>0.20877504</v>
      </c>
      <c r="AA450" s="48">
        <v>0.17649817376387747</v>
      </c>
      <c r="AB450" s="42">
        <v>0.11097505187988281</v>
      </c>
      <c r="AC450" s="42">
        <v>7.9869918823242181E-2</v>
      </c>
      <c r="AD450" s="49">
        <f t="shared" ref="AD450:AD513" si="100">+S450*1.09375</f>
        <v>0.12356926345825195</v>
      </c>
      <c r="AE450" s="49">
        <f t="shared" ref="AE450:AE513" si="101">+S450*0.756013745704467</f>
        <v>8.5412627859213885E-2</v>
      </c>
    </row>
    <row r="451" spans="1:31" x14ac:dyDescent="0.2">
      <c r="A451" s="42">
        <v>0.15211858269420919</v>
      </c>
      <c r="B451" s="42">
        <f t="shared" si="91"/>
        <v>9.4931724548339841E-2</v>
      </c>
      <c r="C451" s="42">
        <v>0.11040430450439453</v>
      </c>
      <c r="D451" s="42">
        <v>7.9459144592285161E-2</v>
      </c>
      <c r="E451" s="48">
        <v>0.16645058502197266</v>
      </c>
      <c r="F451" s="48">
        <v>0.11898723403930664</v>
      </c>
      <c r="G451" s="48">
        <v>0.13066553909301756</v>
      </c>
      <c r="H451" s="48">
        <v>0.16665366989135741</v>
      </c>
      <c r="I451" s="48">
        <v>0.17822682846069335</v>
      </c>
      <c r="J451" s="48">
        <v>9.8246793975830082E-2</v>
      </c>
      <c r="K451" s="48">
        <v>0.12311160636901855</v>
      </c>
      <c r="L451" s="48">
        <v>0.10539896026611328</v>
      </c>
      <c r="M451" s="43">
        <f t="shared" ref="M451:M514" si="102">(+O451*0.7)</f>
        <v>7.9108931999999993E-2</v>
      </c>
      <c r="N451" s="43">
        <f t="shared" ref="N451:N514" si="103">(+P451*0.85)</f>
        <v>0.13259279200000001</v>
      </c>
      <c r="O451" s="49">
        <v>0.11301275999999999</v>
      </c>
      <c r="P451" s="49">
        <v>0.15599152000000002</v>
      </c>
      <c r="Q451" s="50">
        <f t="shared" si="92"/>
        <v>0.13450213999999999</v>
      </c>
      <c r="R451" s="48">
        <f t="shared" si="93"/>
        <v>0.15599152000000002</v>
      </c>
      <c r="S451" s="49">
        <v>0.11239656982421875</v>
      </c>
      <c r="T451" s="48">
        <f t="shared" si="94"/>
        <v>0.11040430450439453</v>
      </c>
      <c r="U451" s="48">
        <v>0</v>
      </c>
      <c r="V451" s="49">
        <f t="shared" si="95"/>
        <v>0.14039236800000002</v>
      </c>
      <c r="W451" s="49">
        <f t="shared" si="96"/>
        <v>0.12479321600000003</v>
      </c>
      <c r="X451" s="49">
        <f t="shared" si="97"/>
        <v>0.10919406400000001</v>
      </c>
      <c r="Y451" s="49">
        <f t="shared" si="98"/>
        <v>0.16379109600000002</v>
      </c>
      <c r="Z451" s="49">
        <f t="shared" si="99"/>
        <v>0.20798869333333336</v>
      </c>
      <c r="AA451" s="48">
        <v>0.1755904396458676</v>
      </c>
      <c r="AB451" s="42">
        <v>0.11040430450439453</v>
      </c>
      <c r="AC451" s="42">
        <v>7.9459144592285161E-2</v>
      </c>
      <c r="AD451" s="49">
        <f t="shared" si="100"/>
        <v>0.12293374824523925</v>
      </c>
      <c r="AE451" s="49">
        <f t="shared" si="101"/>
        <v>8.4973351757141283E-2</v>
      </c>
    </row>
    <row r="452" spans="1:31" x14ac:dyDescent="0.2">
      <c r="A452" s="42">
        <v>0.15133623487147269</v>
      </c>
      <c r="B452" s="42">
        <f t="shared" si="91"/>
        <v>9.4443489074707038E-2</v>
      </c>
      <c r="C452" s="42">
        <v>0.10983649444580078</v>
      </c>
      <c r="D452" s="42">
        <v>7.9050483703613283E-2</v>
      </c>
      <c r="E452" s="48">
        <v>0.16559452331542968</v>
      </c>
      <c r="F452" s="48">
        <v>0.11837527824401854</v>
      </c>
      <c r="G452" s="48">
        <v>0.12999352813720702</v>
      </c>
      <c r="H452" s="48">
        <v>0.16579657211303711</v>
      </c>
      <c r="I452" s="48">
        <v>0.17731020095825195</v>
      </c>
      <c r="J452" s="48">
        <v>9.7741509170532231E-2</v>
      </c>
      <c r="K452" s="48">
        <v>0.12247844070434569</v>
      </c>
      <c r="L452" s="48">
        <v>0.10485689491271973</v>
      </c>
      <c r="M452" s="43">
        <f t="shared" si="102"/>
        <v>7.8644495999999994E-2</v>
      </c>
      <c r="N452" s="43">
        <f t="shared" si="103"/>
        <v>0.13184084799999998</v>
      </c>
      <c r="O452" s="49">
        <v>0.11234928</v>
      </c>
      <c r="P452" s="49">
        <v>0.15510687999999997</v>
      </c>
      <c r="Q452" s="50">
        <f t="shared" si="92"/>
        <v>0.13372807999999997</v>
      </c>
      <c r="R452" s="48">
        <f t="shared" si="93"/>
        <v>0.15510687999999997</v>
      </c>
      <c r="S452" s="49">
        <v>0.11181851806640626</v>
      </c>
      <c r="T452" s="48">
        <f t="shared" si="94"/>
        <v>0.10983649444580078</v>
      </c>
      <c r="U452" s="48">
        <v>0</v>
      </c>
      <c r="V452" s="49">
        <f t="shared" si="95"/>
        <v>0.13959619199999998</v>
      </c>
      <c r="W452" s="49">
        <f t="shared" si="96"/>
        <v>0.12408550399999999</v>
      </c>
      <c r="X452" s="49">
        <f t="shared" si="97"/>
        <v>0.10857481599999998</v>
      </c>
      <c r="Y452" s="49">
        <f t="shared" si="98"/>
        <v>0.16286222399999997</v>
      </c>
      <c r="Z452" s="49">
        <f t="shared" si="99"/>
        <v>0.20680917333333332</v>
      </c>
      <c r="AA452" s="48">
        <v>0.17468737471731086</v>
      </c>
      <c r="AB452" s="42">
        <v>0.10983649444580078</v>
      </c>
      <c r="AC452" s="42">
        <v>7.9050483703613283E-2</v>
      </c>
      <c r="AD452" s="49">
        <f t="shared" si="100"/>
        <v>0.12230150413513184</v>
      </c>
      <c r="AE452" s="49">
        <f t="shared" si="101"/>
        <v>8.4536336682506416E-2</v>
      </c>
    </row>
    <row r="453" spans="1:31" x14ac:dyDescent="0.2">
      <c r="A453" s="42">
        <v>0.15055791067361132</v>
      </c>
      <c r="B453" s="42">
        <f t="shared" si="91"/>
        <v>9.3957767486572266E-2</v>
      </c>
      <c r="C453" s="42">
        <v>0.1092716064453125</v>
      </c>
      <c r="D453" s="42">
        <v>7.864392852783203E-2</v>
      </c>
      <c r="E453" s="48">
        <v>0.16474287231445314</v>
      </c>
      <c r="F453" s="48">
        <v>0.11776647506713867</v>
      </c>
      <c r="G453" s="48">
        <v>0.1293249658203125</v>
      </c>
      <c r="H453" s="48">
        <v>0.16494388504028318</v>
      </c>
      <c r="I453" s="48">
        <v>0.17639829498291013</v>
      </c>
      <c r="J453" s="48">
        <v>9.7238821945190429E-2</v>
      </c>
      <c r="K453" s="48">
        <v>0.12184853126525878</v>
      </c>
      <c r="L453" s="48">
        <v>0.1043176121520996</v>
      </c>
      <c r="M453" s="43">
        <f t="shared" si="102"/>
        <v>7.8334871999999972E-2</v>
      </c>
      <c r="N453" s="43">
        <f t="shared" si="103"/>
        <v>0.13108890400000001</v>
      </c>
      <c r="O453" s="49">
        <v>0.11190695999999997</v>
      </c>
      <c r="P453" s="49">
        <v>0.15422224000000001</v>
      </c>
      <c r="Q453" s="50">
        <f t="shared" si="92"/>
        <v>0.13306459999999998</v>
      </c>
      <c r="R453" s="48">
        <f t="shared" si="93"/>
        <v>0.15422224000000001</v>
      </c>
      <c r="S453" s="49">
        <v>0.1112434326171875</v>
      </c>
      <c r="T453" s="48">
        <f t="shared" si="94"/>
        <v>0.1092716064453125</v>
      </c>
      <c r="U453" s="48">
        <v>0</v>
      </c>
      <c r="V453" s="49">
        <f t="shared" si="95"/>
        <v>0.13880001600000003</v>
      </c>
      <c r="W453" s="49">
        <f t="shared" si="96"/>
        <v>0.12337779200000001</v>
      </c>
      <c r="X453" s="49">
        <f t="shared" si="97"/>
        <v>0.107955568</v>
      </c>
      <c r="Y453" s="49">
        <f t="shared" si="98"/>
        <v>0.16193335200000003</v>
      </c>
      <c r="Z453" s="49">
        <f t="shared" si="99"/>
        <v>0.20562965333333336</v>
      </c>
      <c r="AA453" s="48">
        <v>0.17378895167300576</v>
      </c>
      <c r="AB453" s="42">
        <v>0.1092716064453125</v>
      </c>
      <c r="AC453" s="42">
        <v>7.864392852783203E-2</v>
      </c>
      <c r="AD453" s="49">
        <f t="shared" si="100"/>
        <v>0.12167250442504883</v>
      </c>
      <c r="AE453" s="49">
        <f t="shared" si="101"/>
        <v>8.4101564177942401E-2</v>
      </c>
    </row>
    <row r="454" spans="1:31" x14ac:dyDescent="0.2">
      <c r="A454" s="42">
        <v>0.14978358940710312</v>
      </c>
      <c r="B454" s="42">
        <f t="shared" si="91"/>
        <v>9.3474540710449222E-2</v>
      </c>
      <c r="C454" s="42">
        <v>0.1087096176147461</v>
      </c>
      <c r="D454" s="42">
        <v>7.8239463806152348E-2</v>
      </c>
      <c r="E454" s="48">
        <v>0.16389560241699219</v>
      </c>
      <c r="F454" s="48">
        <v>0.1171608023071289</v>
      </c>
      <c r="G454" s="48">
        <v>0.12865985214233397</v>
      </c>
      <c r="H454" s="48">
        <v>0.16409557907104494</v>
      </c>
      <c r="I454" s="48">
        <v>0.17549108093261717</v>
      </c>
      <c r="J454" s="48">
        <v>9.6738724899291986E-2</v>
      </c>
      <c r="K454" s="48">
        <v>0.12122186325073242</v>
      </c>
      <c r="L454" s="48">
        <v>0.10378110458374024</v>
      </c>
      <c r="M454" s="43">
        <f t="shared" si="102"/>
        <v>7.7870435999999973E-2</v>
      </c>
      <c r="N454" s="43">
        <f t="shared" si="103"/>
        <v>0.13058760799999999</v>
      </c>
      <c r="O454" s="49">
        <v>0.11124347999999998</v>
      </c>
      <c r="P454" s="49">
        <v>0.15363247999999999</v>
      </c>
      <c r="Q454" s="50">
        <f t="shared" si="92"/>
        <v>0.13243797999999998</v>
      </c>
      <c r="R454" s="48">
        <f t="shared" si="93"/>
        <v>0.15363247999999999</v>
      </c>
      <c r="S454" s="49">
        <v>0.11067130126953124</v>
      </c>
      <c r="T454" s="48">
        <f t="shared" si="94"/>
        <v>0.1087096176147461</v>
      </c>
      <c r="U454" s="48">
        <v>0</v>
      </c>
      <c r="V454" s="49">
        <f t="shared" si="95"/>
        <v>0.13826923199999999</v>
      </c>
      <c r="W454" s="49">
        <f t="shared" si="96"/>
        <v>0.122905984</v>
      </c>
      <c r="X454" s="49">
        <f t="shared" si="97"/>
        <v>0.10754273599999999</v>
      </c>
      <c r="Y454" s="49">
        <f t="shared" si="98"/>
        <v>0.16131410399999999</v>
      </c>
      <c r="Z454" s="49">
        <f t="shared" si="99"/>
        <v>0.20484330666666664</v>
      </c>
      <c r="AA454" s="48">
        <v>0.17289515686035156</v>
      </c>
      <c r="AB454" s="42">
        <v>0.1087096176147461</v>
      </c>
      <c r="AC454" s="42">
        <v>7.8239463806152348E-2</v>
      </c>
      <c r="AD454" s="49">
        <f t="shared" si="100"/>
        <v>0.1210467357635498</v>
      </c>
      <c r="AE454" s="49">
        <f t="shared" si="101"/>
        <v>8.3669025014765849E-2</v>
      </c>
    </row>
    <row r="455" spans="1:31" x14ac:dyDescent="0.2">
      <c r="A455" s="42">
        <v>0.14901325048477157</v>
      </c>
      <c r="B455" s="42">
        <f t="shared" si="91"/>
        <v>9.2993797302246092E-2</v>
      </c>
      <c r="C455" s="42">
        <v>0.10815052032470703</v>
      </c>
      <c r="D455" s="42">
        <v>7.7837074279785159E-2</v>
      </c>
      <c r="E455" s="48">
        <v>0.16305268402099607</v>
      </c>
      <c r="F455" s="48">
        <v>0.11655824516296386</v>
      </c>
      <c r="G455" s="48">
        <v>0.12799815750122068</v>
      </c>
      <c r="H455" s="48">
        <v>0.16325163940429688</v>
      </c>
      <c r="I455" s="48">
        <v>0.17458852920532225</v>
      </c>
      <c r="J455" s="48">
        <v>9.6241195831298823E-2</v>
      </c>
      <c r="K455" s="48">
        <v>0.1205984144592285</v>
      </c>
      <c r="L455" s="48">
        <v>0.10324735740661621</v>
      </c>
      <c r="M455" s="43">
        <f t="shared" si="102"/>
        <v>7.7560811999999979E-2</v>
      </c>
      <c r="N455" s="43">
        <f t="shared" si="103"/>
        <v>0.12983566399999996</v>
      </c>
      <c r="O455" s="49">
        <v>0.11080115999999997</v>
      </c>
      <c r="P455" s="49">
        <v>0.15274783999999997</v>
      </c>
      <c r="Q455" s="50">
        <f t="shared" si="92"/>
        <v>0.13177449999999996</v>
      </c>
      <c r="R455" s="48">
        <f t="shared" si="93"/>
        <v>0.15274783999999997</v>
      </c>
      <c r="S455" s="49">
        <v>0.11010211181640626</v>
      </c>
      <c r="T455" s="48">
        <f t="shared" si="94"/>
        <v>0.10815052032470703</v>
      </c>
      <c r="U455" s="48">
        <v>0</v>
      </c>
      <c r="V455" s="49">
        <f t="shared" si="95"/>
        <v>0.13747305599999998</v>
      </c>
      <c r="W455" s="49">
        <f t="shared" si="96"/>
        <v>0.12219827199999998</v>
      </c>
      <c r="X455" s="49">
        <f t="shared" si="97"/>
        <v>0.10692348799999997</v>
      </c>
      <c r="Y455" s="49">
        <f t="shared" si="98"/>
        <v>0.16038523199999996</v>
      </c>
      <c r="Z455" s="49">
        <f t="shared" si="99"/>
        <v>0.20366378666666662</v>
      </c>
      <c r="AA455" s="48">
        <v>0.17200594932154606</v>
      </c>
      <c r="AB455" s="42">
        <v>0.10815052032470703</v>
      </c>
      <c r="AC455" s="42">
        <v>7.7837074279785159E-2</v>
      </c>
      <c r="AD455" s="49">
        <f t="shared" si="100"/>
        <v>0.12042418479919435</v>
      </c>
      <c r="AE455" s="49">
        <f t="shared" si="101"/>
        <v>8.3238709964293361E-2</v>
      </c>
    </row>
    <row r="456" spans="1:31" x14ac:dyDescent="0.2">
      <c r="A456" s="42">
        <v>0.14824687342543622</v>
      </c>
      <c r="B456" s="42">
        <f t="shared" si="91"/>
        <v>9.2515529632568358E-2</v>
      </c>
      <c r="C456" s="42">
        <v>0.10759429931640625</v>
      </c>
      <c r="D456" s="42">
        <v>7.7436759948730463E-2</v>
      </c>
      <c r="E456" s="48">
        <v>0.16221410232543945</v>
      </c>
      <c r="F456" s="48">
        <v>0.11595878143310547</v>
      </c>
      <c r="G456" s="48">
        <v>0.12733986709594727</v>
      </c>
      <c r="H456" s="48">
        <v>0.16241203643798827</v>
      </c>
      <c r="I456" s="48">
        <v>0.17369062500000002</v>
      </c>
      <c r="J456" s="48">
        <v>9.5746227340698237E-2</v>
      </c>
      <c r="K456" s="48">
        <v>0.11997817749023437</v>
      </c>
      <c r="L456" s="48">
        <v>0.10271635581970215</v>
      </c>
      <c r="M456" s="43">
        <f t="shared" si="102"/>
        <v>7.709637599999998E-2</v>
      </c>
      <c r="N456" s="43">
        <f t="shared" si="103"/>
        <v>0.12933436800000001</v>
      </c>
      <c r="O456" s="49">
        <v>0.11013767999999999</v>
      </c>
      <c r="P456" s="49">
        <v>0.15215808</v>
      </c>
      <c r="Q456" s="50">
        <f t="shared" si="92"/>
        <v>0.13114787999999999</v>
      </c>
      <c r="R456" s="48">
        <f t="shared" si="93"/>
        <v>0.15215808</v>
      </c>
      <c r="S456" s="49">
        <v>0.10953585205078126</v>
      </c>
      <c r="T456" s="48">
        <f t="shared" si="94"/>
        <v>0.10759429931640625</v>
      </c>
      <c r="U456" s="48">
        <v>0</v>
      </c>
      <c r="V456" s="49">
        <f t="shared" si="95"/>
        <v>0.136942272</v>
      </c>
      <c r="W456" s="49">
        <f t="shared" si="96"/>
        <v>0.12172646400000001</v>
      </c>
      <c r="X456" s="49">
        <f t="shared" si="97"/>
        <v>0.106510656</v>
      </c>
      <c r="Y456" s="49">
        <f t="shared" si="98"/>
        <v>0.159765984</v>
      </c>
      <c r="Z456" s="49">
        <f t="shared" si="99"/>
        <v>0.20287743999999999</v>
      </c>
      <c r="AA456" s="48">
        <v>0.17112131540398848</v>
      </c>
      <c r="AB456" s="42">
        <v>0.10759429931640625</v>
      </c>
      <c r="AC456" s="42">
        <v>7.7436759948730463E-2</v>
      </c>
      <c r="AD456" s="49">
        <f t="shared" si="100"/>
        <v>0.11980483818054199</v>
      </c>
      <c r="AE456" s="49">
        <f t="shared" si="101"/>
        <v>8.2810609797841467E-2</v>
      </c>
    </row>
    <row r="457" spans="1:31" x14ac:dyDescent="0.2">
      <c r="A457" s="42">
        <v>0.14748443785309792</v>
      </c>
      <c r="B457" s="42">
        <f t="shared" si="91"/>
        <v>9.2039718627929687E-2</v>
      </c>
      <c r="C457" s="42">
        <v>0.10704093933105469</v>
      </c>
      <c r="D457" s="42">
        <v>7.7038497924804689E-2</v>
      </c>
      <c r="E457" s="48">
        <v>0.16137982772827147</v>
      </c>
      <c r="F457" s="48">
        <v>0.11536240371704101</v>
      </c>
      <c r="G457" s="48">
        <v>0.12668495132446286</v>
      </c>
      <c r="H457" s="48">
        <v>0.16157675537109376</v>
      </c>
      <c r="I457" s="48">
        <v>0.1727973387145996</v>
      </c>
      <c r="J457" s="48">
        <v>9.525380462646485E-2</v>
      </c>
      <c r="K457" s="48">
        <v>0.1193611301422119</v>
      </c>
      <c r="L457" s="48">
        <v>0.10218808502197266</v>
      </c>
      <c r="M457" s="43">
        <f t="shared" si="102"/>
        <v>7.6786751999999986E-2</v>
      </c>
      <c r="N457" s="43">
        <f t="shared" si="103"/>
        <v>0.128582424</v>
      </c>
      <c r="O457" s="49">
        <v>0.10969535999999999</v>
      </c>
      <c r="P457" s="49">
        <v>0.15127344000000001</v>
      </c>
      <c r="Q457" s="50">
        <f t="shared" si="92"/>
        <v>0.1304844</v>
      </c>
      <c r="R457" s="48">
        <f t="shared" si="93"/>
        <v>0.15127344000000001</v>
      </c>
      <c r="S457" s="49">
        <v>0.108972509765625</v>
      </c>
      <c r="T457" s="48">
        <f t="shared" si="94"/>
        <v>0.10704093933105469</v>
      </c>
      <c r="U457" s="48">
        <v>0</v>
      </c>
      <c r="V457" s="49">
        <f t="shared" si="95"/>
        <v>0.13614609600000002</v>
      </c>
      <c r="W457" s="49">
        <f t="shared" si="96"/>
        <v>0.12101875200000001</v>
      </c>
      <c r="X457" s="49">
        <f t="shared" si="97"/>
        <v>0.10589140800000001</v>
      </c>
      <c r="Y457" s="49">
        <f t="shared" si="98"/>
        <v>0.15883711200000003</v>
      </c>
      <c r="Z457" s="49">
        <f t="shared" si="99"/>
        <v>0.20169792</v>
      </c>
      <c r="AA457" s="48">
        <v>0.17024124145507813</v>
      </c>
      <c r="AB457" s="42">
        <v>0.10704093933105469</v>
      </c>
      <c r="AC457" s="42">
        <v>7.7038497924804689E-2</v>
      </c>
      <c r="AD457" s="49">
        <f t="shared" si="100"/>
        <v>0.11918868255615235</v>
      </c>
      <c r="AE457" s="49">
        <f t="shared" si="101"/>
        <v>8.2384715286726765E-2</v>
      </c>
    </row>
    <row r="458" spans="1:31" x14ac:dyDescent="0.2">
      <c r="A458" s="42">
        <v>0.14672592349676417</v>
      </c>
      <c r="B458" s="42">
        <f t="shared" si="91"/>
        <v>9.1566356658935547E-2</v>
      </c>
      <c r="C458" s="42">
        <v>0.10649042510986328</v>
      </c>
      <c r="D458" s="42">
        <v>7.6642288208007808E-2</v>
      </c>
      <c r="E458" s="48">
        <v>0.16054984542846679</v>
      </c>
      <c r="F458" s="48">
        <v>0.11476908981323242</v>
      </c>
      <c r="G458" s="48">
        <v>0.12603341018676759</v>
      </c>
      <c r="H458" s="48">
        <v>0.16074576660156251</v>
      </c>
      <c r="I458" s="48">
        <v>0.17190864074707032</v>
      </c>
      <c r="J458" s="48">
        <v>9.4763912887573243E-2</v>
      </c>
      <c r="K458" s="48">
        <v>0.11874725761413574</v>
      </c>
      <c r="L458" s="48">
        <v>0.10166253021240233</v>
      </c>
      <c r="M458" s="43">
        <f t="shared" si="102"/>
        <v>7.6322315999999987E-2</v>
      </c>
      <c r="N458" s="43">
        <f t="shared" si="103"/>
        <v>0.12808112799999999</v>
      </c>
      <c r="O458" s="49">
        <v>0.10903187999999998</v>
      </c>
      <c r="P458" s="49">
        <v>0.15068367999999999</v>
      </c>
      <c r="Q458" s="50">
        <f t="shared" si="92"/>
        <v>0.12985777999999998</v>
      </c>
      <c r="R458" s="48">
        <f t="shared" si="93"/>
        <v>0.15068367999999999</v>
      </c>
      <c r="S458" s="49">
        <v>0.10841206054687501</v>
      </c>
      <c r="T458" s="48">
        <f t="shared" si="94"/>
        <v>0.10649042510986328</v>
      </c>
      <c r="U458" s="48">
        <v>0</v>
      </c>
      <c r="V458" s="49">
        <f t="shared" si="95"/>
        <v>0.13561531199999999</v>
      </c>
      <c r="W458" s="49">
        <f t="shared" si="96"/>
        <v>0.12054694399999999</v>
      </c>
      <c r="X458" s="49">
        <f t="shared" si="97"/>
        <v>0.10547857599999999</v>
      </c>
      <c r="Y458" s="49">
        <f t="shared" si="98"/>
        <v>0.15821786399999999</v>
      </c>
      <c r="Z458" s="49">
        <f t="shared" si="99"/>
        <v>0.20091157333333332</v>
      </c>
      <c r="AA458" s="48">
        <v>0.16936568651701275</v>
      </c>
      <c r="AB458" s="42">
        <v>0.10649042510986328</v>
      </c>
      <c r="AC458" s="42">
        <v>7.6642288208007808E-2</v>
      </c>
      <c r="AD458" s="49">
        <f t="shared" si="100"/>
        <v>0.11857569122314454</v>
      </c>
      <c r="AE458" s="49">
        <f t="shared" si="101"/>
        <v>8.1961007973582439E-2</v>
      </c>
    </row>
    <row r="459" spans="1:31" x14ac:dyDescent="0.2">
      <c r="A459" s="42">
        <v>0.14597131018945947</v>
      </c>
      <c r="B459" s="42">
        <f t="shared" si="91"/>
        <v>9.1095428466796885E-2</v>
      </c>
      <c r="C459" s="42">
        <v>0.10594274139404297</v>
      </c>
      <c r="D459" s="42">
        <v>7.6248115539550784E-2</v>
      </c>
      <c r="E459" s="48">
        <v>0.15972414062500001</v>
      </c>
      <c r="F459" s="48">
        <v>0.11417883232116699</v>
      </c>
      <c r="G459" s="48">
        <v>0.12538521408081055</v>
      </c>
      <c r="H459" s="48">
        <v>0.15991905532836914</v>
      </c>
      <c r="I459" s="48">
        <v>0.17102451629638671</v>
      </c>
      <c r="J459" s="48">
        <v>9.4276537322998052E-2</v>
      </c>
      <c r="K459" s="48">
        <v>0.11813653770446776</v>
      </c>
      <c r="L459" s="48">
        <v>0.10113967658996581</v>
      </c>
      <c r="M459" s="43">
        <f t="shared" si="102"/>
        <v>7.6012691999999993E-2</v>
      </c>
      <c r="N459" s="43">
        <f t="shared" si="103"/>
        <v>0.12732918399999998</v>
      </c>
      <c r="O459" s="49">
        <v>0.10858956</v>
      </c>
      <c r="P459" s="49">
        <v>0.14979903999999999</v>
      </c>
      <c r="Q459" s="50">
        <f t="shared" si="92"/>
        <v>0.12919429999999998</v>
      </c>
      <c r="R459" s="48">
        <f t="shared" si="93"/>
        <v>0.14979903999999999</v>
      </c>
      <c r="S459" s="49">
        <v>0.10785449218750001</v>
      </c>
      <c r="T459" s="48">
        <f t="shared" si="94"/>
        <v>0.10594274139404297</v>
      </c>
      <c r="U459" s="48">
        <v>0</v>
      </c>
      <c r="V459" s="49">
        <f t="shared" si="95"/>
        <v>0.13481913600000001</v>
      </c>
      <c r="W459" s="49">
        <f t="shared" si="96"/>
        <v>0.119839232</v>
      </c>
      <c r="X459" s="49">
        <f t="shared" si="97"/>
        <v>0.10485932799999999</v>
      </c>
      <c r="Y459" s="49">
        <f t="shared" si="98"/>
        <v>0.15728899199999999</v>
      </c>
      <c r="Z459" s="49">
        <f t="shared" si="99"/>
        <v>0.19973205333333333</v>
      </c>
      <c r="AA459" s="48">
        <v>0.16849463693719161</v>
      </c>
      <c r="AB459" s="42">
        <v>0.10594274139404297</v>
      </c>
      <c r="AC459" s="42">
        <v>7.6248115539550784E-2</v>
      </c>
      <c r="AD459" s="49">
        <f t="shared" si="100"/>
        <v>0.11796585083007814</v>
      </c>
      <c r="AE459" s="49">
        <f t="shared" si="101"/>
        <v>8.1539478629725062E-2</v>
      </c>
    </row>
    <row r="460" spans="1:31" x14ac:dyDescent="0.2">
      <c r="A460" s="42">
        <v>0.1452205778680509</v>
      </c>
      <c r="B460" s="42">
        <f t="shared" si="91"/>
        <v>9.0626922607421861E-2</v>
      </c>
      <c r="C460" s="42">
        <v>0.10539787292480468</v>
      </c>
      <c r="D460" s="42">
        <v>7.5855972290039056E-2</v>
      </c>
      <c r="E460" s="48">
        <v>0.15890268371582031</v>
      </c>
      <c r="F460" s="48">
        <v>0.11359160903930664</v>
      </c>
      <c r="G460" s="48">
        <v>0.12474036300659179</v>
      </c>
      <c r="H460" s="48">
        <v>0.15909659194946288</v>
      </c>
      <c r="I460" s="48">
        <v>0.17014493576049805</v>
      </c>
      <c r="J460" s="48">
        <v>9.3791670532226562E-2</v>
      </c>
      <c r="K460" s="48">
        <v>0.1175289630126953</v>
      </c>
      <c r="L460" s="48">
        <v>0.1006195167541504</v>
      </c>
      <c r="M460" s="43">
        <f t="shared" si="102"/>
        <v>7.5548255999999994E-2</v>
      </c>
      <c r="N460" s="43">
        <f t="shared" si="103"/>
        <v>0.12657723999999998</v>
      </c>
      <c r="O460" s="49">
        <v>0.10792608000000001</v>
      </c>
      <c r="P460" s="49">
        <v>0.14891439999999997</v>
      </c>
      <c r="Q460" s="50">
        <f t="shared" si="92"/>
        <v>0.12842023999999999</v>
      </c>
      <c r="R460" s="48">
        <f t="shared" si="93"/>
        <v>0.14891439999999997</v>
      </c>
      <c r="S460" s="49">
        <v>0.10729979248046875</v>
      </c>
      <c r="T460" s="48">
        <f t="shared" si="94"/>
        <v>0.10539787292480468</v>
      </c>
      <c r="U460" s="48">
        <v>0</v>
      </c>
      <c r="V460" s="49">
        <f t="shared" si="95"/>
        <v>0.13402295999999997</v>
      </c>
      <c r="W460" s="49">
        <f t="shared" si="96"/>
        <v>0.11913151999999999</v>
      </c>
      <c r="X460" s="49">
        <f t="shared" si="97"/>
        <v>0.10424007999999997</v>
      </c>
      <c r="Y460" s="49">
        <f t="shared" si="98"/>
        <v>0.15636011999999996</v>
      </c>
      <c r="Z460" s="49">
        <f t="shared" si="99"/>
        <v>0.19855253333333331</v>
      </c>
      <c r="AA460" s="48">
        <v>0.16762806541041325</v>
      </c>
      <c r="AB460" s="42">
        <v>0.10539787292480468</v>
      </c>
      <c r="AC460" s="42">
        <v>7.5855972290039056E-2</v>
      </c>
      <c r="AD460" s="49">
        <f t="shared" si="100"/>
        <v>0.1173591480255127</v>
      </c>
      <c r="AE460" s="49">
        <f t="shared" si="101"/>
        <v>8.1120118026471177E-2</v>
      </c>
    </row>
    <row r="461" spans="1:31" x14ac:dyDescent="0.2">
      <c r="A461" s="42">
        <v>0.14447370657266584</v>
      </c>
      <c r="B461" s="42">
        <f t="shared" si="91"/>
        <v>9.016082763671876E-2</v>
      </c>
      <c r="C461" s="42">
        <v>0.10485581207275391</v>
      </c>
      <c r="D461" s="42">
        <v>7.5465843200683599E-2</v>
      </c>
      <c r="E461" s="48">
        <v>0.15808544509887695</v>
      </c>
      <c r="F461" s="48">
        <v>0.11300740516662597</v>
      </c>
      <c r="G461" s="48">
        <v>0.12409881996154785</v>
      </c>
      <c r="H461" s="48">
        <v>0.15827836166381837</v>
      </c>
      <c r="I461" s="48">
        <v>0.16926988433837889</v>
      </c>
      <c r="J461" s="48">
        <v>9.3309297714233394E-2</v>
      </c>
      <c r="K461" s="48">
        <v>0.11692451133728027</v>
      </c>
      <c r="L461" s="48">
        <v>0.10010202850341797</v>
      </c>
      <c r="M461" s="43">
        <f t="shared" si="102"/>
        <v>7.5238631999999986E-2</v>
      </c>
      <c r="N461" s="43">
        <f t="shared" si="103"/>
        <v>0.12607594399999997</v>
      </c>
      <c r="O461" s="49">
        <v>0.10748375999999998</v>
      </c>
      <c r="P461" s="49">
        <v>0.14832463999999998</v>
      </c>
      <c r="Q461" s="50">
        <f t="shared" si="92"/>
        <v>0.12790419999999997</v>
      </c>
      <c r="R461" s="48">
        <f t="shared" si="93"/>
        <v>0.14832463999999998</v>
      </c>
      <c r="S461" s="49">
        <v>0.10674794921875</v>
      </c>
      <c r="T461" s="48">
        <f t="shared" si="94"/>
        <v>0.10485581207275391</v>
      </c>
      <c r="U461" s="48">
        <v>0</v>
      </c>
      <c r="V461" s="49">
        <f t="shared" si="95"/>
        <v>0.13349217599999999</v>
      </c>
      <c r="W461" s="49">
        <f t="shared" si="96"/>
        <v>0.11865971199999999</v>
      </c>
      <c r="X461" s="49">
        <f t="shared" si="97"/>
        <v>0.10382724799999998</v>
      </c>
      <c r="Y461" s="49">
        <f t="shared" si="98"/>
        <v>0.15574087199999997</v>
      </c>
      <c r="Z461" s="49">
        <f t="shared" si="99"/>
        <v>0.19776618666666665</v>
      </c>
      <c r="AA461" s="48">
        <v>0.16676595828407689</v>
      </c>
      <c r="AB461" s="42">
        <v>0.10485581207275391</v>
      </c>
      <c r="AC461" s="42">
        <v>7.5465843200683599E-2</v>
      </c>
      <c r="AD461" s="49">
        <f t="shared" si="100"/>
        <v>0.11675556945800782</v>
      </c>
      <c r="AE461" s="49">
        <f t="shared" si="101"/>
        <v>8.0702916935137425E-2</v>
      </c>
    </row>
    <row r="462" spans="1:31" x14ac:dyDescent="0.2">
      <c r="A462" s="42">
        <v>0.14373067644587717</v>
      </c>
      <c r="B462" s="42">
        <f t="shared" si="91"/>
        <v>8.9697128295898432E-2</v>
      </c>
      <c r="C462" s="42">
        <v>0.10431653594970704</v>
      </c>
      <c r="D462" s="42">
        <v>7.507772064208984E-2</v>
      </c>
      <c r="E462" s="48">
        <v>0.15727240997314454</v>
      </c>
      <c r="F462" s="48">
        <v>0.1124262059020996</v>
      </c>
      <c r="G462" s="48">
        <v>0.123460577545166</v>
      </c>
      <c r="H462" s="48">
        <v>0.15746433486938477</v>
      </c>
      <c r="I462" s="48">
        <v>0.1683993324279785</v>
      </c>
      <c r="J462" s="48">
        <v>9.2829404067993171E-2</v>
      </c>
      <c r="K462" s="48">
        <v>0.11632316787719726</v>
      </c>
      <c r="L462" s="48">
        <v>9.9587204437255855E-2</v>
      </c>
      <c r="M462" s="43">
        <f t="shared" si="102"/>
        <v>7.4929007999999991E-2</v>
      </c>
      <c r="N462" s="43">
        <f t="shared" si="103"/>
        <v>0.12532399999999999</v>
      </c>
      <c r="O462" s="49">
        <v>0.10704143999999999</v>
      </c>
      <c r="P462" s="49">
        <v>0.14743999999999999</v>
      </c>
      <c r="Q462" s="50">
        <f t="shared" si="92"/>
        <v>0.12724071999999997</v>
      </c>
      <c r="R462" s="48">
        <f t="shared" si="93"/>
        <v>0.14743999999999999</v>
      </c>
      <c r="S462" s="49">
        <v>0.10619893798828124</v>
      </c>
      <c r="T462" s="48">
        <f t="shared" si="94"/>
        <v>0.10431653594970704</v>
      </c>
      <c r="U462" s="48">
        <v>0</v>
      </c>
      <c r="V462" s="49">
        <f t="shared" si="95"/>
        <v>0.13269599999999998</v>
      </c>
      <c r="W462" s="49">
        <f t="shared" si="96"/>
        <v>0.117952</v>
      </c>
      <c r="X462" s="49">
        <f t="shared" si="97"/>
        <v>0.10320799999999998</v>
      </c>
      <c r="Y462" s="49">
        <f t="shared" si="98"/>
        <v>0.15481199999999998</v>
      </c>
      <c r="Z462" s="49">
        <f t="shared" si="99"/>
        <v>0.19658666666666666</v>
      </c>
      <c r="AA462" s="48">
        <v>0.16590827460038035</v>
      </c>
      <c r="AB462" s="42">
        <v>0.10431653594970704</v>
      </c>
      <c r="AC462" s="42">
        <v>7.507772064208984E-2</v>
      </c>
      <c r="AD462" s="49">
        <f t="shared" si="100"/>
        <v>0.11615508842468261</v>
      </c>
      <c r="AE462" s="49">
        <f t="shared" si="101"/>
        <v>8.0287856898356921E-2</v>
      </c>
    </row>
    <row r="463" spans="1:31" x14ac:dyDescent="0.2">
      <c r="A463" s="42">
        <v>0.14299146773258689</v>
      </c>
      <c r="B463" s="42">
        <f t="shared" si="91"/>
        <v>8.9235816955566399E-2</v>
      </c>
      <c r="C463" s="42">
        <v>0.10378003692626953</v>
      </c>
      <c r="D463" s="42">
        <v>7.4691596984863287E-2</v>
      </c>
      <c r="E463" s="48">
        <v>0.15646354873657228</v>
      </c>
      <c r="F463" s="48">
        <v>0.11184799644470216</v>
      </c>
      <c r="G463" s="48">
        <v>0.12282562095642088</v>
      </c>
      <c r="H463" s="48">
        <v>0.15665449676513674</v>
      </c>
      <c r="I463" s="48">
        <v>0.16753325042724609</v>
      </c>
      <c r="J463" s="48">
        <v>9.2351982192993162E-2</v>
      </c>
      <c r="K463" s="48">
        <v>0.1157249178314209</v>
      </c>
      <c r="L463" s="48">
        <v>9.9075029754638666E-2</v>
      </c>
      <c r="M463" s="43">
        <f t="shared" si="102"/>
        <v>7.4464571999999993E-2</v>
      </c>
      <c r="N463" s="43">
        <f t="shared" si="103"/>
        <v>0.12482270399999999</v>
      </c>
      <c r="O463" s="49">
        <v>0.10637795999999999</v>
      </c>
      <c r="P463" s="49">
        <v>0.14685023999999999</v>
      </c>
      <c r="Q463" s="50">
        <f t="shared" si="92"/>
        <v>0.12661410000000001</v>
      </c>
      <c r="R463" s="48">
        <f t="shared" si="93"/>
        <v>0.14685023999999999</v>
      </c>
      <c r="S463" s="49">
        <v>0.10565275878906251</v>
      </c>
      <c r="T463" s="48">
        <f t="shared" si="94"/>
        <v>0.10378003692626953</v>
      </c>
      <c r="U463" s="48">
        <v>0</v>
      </c>
      <c r="V463" s="49">
        <f t="shared" si="95"/>
        <v>0.132165216</v>
      </c>
      <c r="W463" s="49">
        <f t="shared" si="96"/>
        <v>0.117480192</v>
      </c>
      <c r="X463" s="49">
        <f t="shared" si="97"/>
        <v>0.10279516799999999</v>
      </c>
      <c r="Y463" s="49">
        <f t="shared" si="98"/>
        <v>0.15419275199999999</v>
      </c>
      <c r="Z463" s="49">
        <f t="shared" si="99"/>
        <v>0.19580031999999997</v>
      </c>
      <c r="AA463" s="48">
        <v>0.16505500070672285</v>
      </c>
      <c r="AB463" s="42">
        <v>0.10378003692626953</v>
      </c>
      <c r="AC463" s="42">
        <v>7.4691596984863287E-2</v>
      </c>
      <c r="AD463" s="49">
        <f t="shared" si="100"/>
        <v>0.11555770492553712</v>
      </c>
      <c r="AE463" s="49">
        <f t="shared" si="101"/>
        <v>7.9874937916129693E-2</v>
      </c>
    </row>
    <row r="464" spans="1:31" x14ac:dyDescent="0.2">
      <c r="A464" s="42">
        <v>0.1422560607792111</v>
      </c>
      <c r="B464" s="42">
        <f t="shared" si="91"/>
        <v>8.8776874542236331E-2</v>
      </c>
      <c r="C464" s="42">
        <v>0.10324629211425781</v>
      </c>
      <c r="D464" s="42">
        <v>7.4307456970214847E-2</v>
      </c>
      <c r="E464" s="48">
        <v>0.15565886138916016</v>
      </c>
      <c r="F464" s="48">
        <v>0.1112727619934082</v>
      </c>
      <c r="G464" s="48">
        <v>0.1221939279937744</v>
      </c>
      <c r="H464" s="48">
        <v>0.15584881774902343</v>
      </c>
      <c r="I464" s="48">
        <v>0.16667162353515624</v>
      </c>
      <c r="J464" s="48">
        <v>9.1877017288208004E-2</v>
      </c>
      <c r="K464" s="48">
        <v>0.11512974639892577</v>
      </c>
      <c r="L464" s="48">
        <v>9.8565482254028308E-2</v>
      </c>
      <c r="M464" s="43">
        <f t="shared" si="102"/>
        <v>7.4154947999999998E-2</v>
      </c>
      <c r="N464" s="43">
        <f t="shared" si="103"/>
        <v>0.12407076</v>
      </c>
      <c r="O464" s="49">
        <v>0.10593564</v>
      </c>
      <c r="P464" s="49">
        <v>0.1459656</v>
      </c>
      <c r="Q464" s="50">
        <f t="shared" si="92"/>
        <v>0.12595062000000001</v>
      </c>
      <c r="R464" s="48">
        <f t="shared" si="93"/>
        <v>0.1459656</v>
      </c>
      <c r="S464" s="49">
        <v>0.10510938720703125</v>
      </c>
      <c r="T464" s="48">
        <f t="shared" si="94"/>
        <v>0.10324629211425781</v>
      </c>
      <c r="U464" s="48">
        <v>0</v>
      </c>
      <c r="V464" s="49">
        <f t="shared" si="95"/>
        <v>0.13136903999999999</v>
      </c>
      <c r="W464" s="49">
        <f t="shared" si="96"/>
        <v>0.11677248000000001</v>
      </c>
      <c r="X464" s="49">
        <f t="shared" si="97"/>
        <v>0.10217591999999999</v>
      </c>
      <c r="Y464" s="49">
        <f t="shared" si="98"/>
        <v>0.15326387999999999</v>
      </c>
      <c r="Z464" s="49">
        <f t="shared" si="99"/>
        <v>0.19462079999999998</v>
      </c>
      <c r="AA464" s="48">
        <v>0.16420612295050371</v>
      </c>
      <c r="AB464" s="42">
        <v>0.10324629211425781</v>
      </c>
      <c r="AC464" s="42">
        <v>7.4307456970214847E-2</v>
      </c>
      <c r="AD464" s="49">
        <f t="shared" si="100"/>
        <v>0.11496339225769044</v>
      </c>
      <c r="AE464" s="49">
        <f t="shared" si="101"/>
        <v>7.9464141531088883E-2</v>
      </c>
    </row>
    <row r="465" spans="1:31" x14ac:dyDescent="0.2">
      <c r="A465" s="42">
        <v>0.14152443603321443</v>
      </c>
      <c r="B465" s="42">
        <f t="shared" si="91"/>
        <v>8.832029342651368E-2</v>
      </c>
      <c r="C465" s="42">
        <v>0.10271529388427734</v>
      </c>
      <c r="D465" s="42">
        <v>7.392529296875E-2</v>
      </c>
      <c r="E465" s="48">
        <v>0.15485830352783203</v>
      </c>
      <c r="F465" s="48">
        <v>0.11070048774719238</v>
      </c>
      <c r="G465" s="48">
        <v>0.12156548385620118</v>
      </c>
      <c r="H465" s="48">
        <v>0.15504728302001952</v>
      </c>
      <c r="I465" s="48">
        <v>0.16581442214965819</v>
      </c>
      <c r="J465" s="48">
        <v>9.1404494552612292E-2</v>
      </c>
      <c r="K465" s="48">
        <v>0.11453763137817383</v>
      </c>
      <c r="L465" s="48">
        <v>9.8058561935424796E-2</v>
      </c>
      <c r="M465" s="43">
        <f t="shared" si="102"/>
        <v>7.3690511999999972E-2</v>
      </c>
      <c r="N465" s="43">
        <f t="shared" si="103"/>
        <v>0.12356946399999998</v>
      </c>
      <c r="O465" s="49">
        <v>0.10527215999999998</v>
      </c>
      <c r="P465" s="49">
        <v>0.14537583999999998</v>
      </c>
      <c r="Q465" s="50">
        <f t="shared" si="92"/>
        <v>0.12532399999999999</v>
      </c>
      <c r="R465" s="48">
        <f t="shared" si="93"/>
        <v>0.14537583999999998</v>
      </c>
      <c r="S465" s="49">
        <v>0.10456881103515625</v>
      </c>
      <c r="T465" s="48">
        <f t="shared" si="94"/>
        <v>0.10271529388427734</v>
      </c>
      <c r="U465" s="48">
        <v>0</v>
      </c>
      <c r="V465" s="49">
        <f t="shared" si="95"/>
        <v>0.13083825599999999</v>
      </c>
      <c r="W465" s="49">
        <f t="shared" si="96"/>
        <v>0.11630067199999999</v>
      </c>
      <c r="X465" s="49">
        <f t="shared" si="97"/>
        <v>0.10176308799999997</v>
      </c>
      <c r="Y465" s="49">
        <f t="shared" si="98"/>
        <v>0.15264463199999997</v>
      </c>
      <c r="Z465" s="49">
        <f t="shared" si="99"/>
        <v>0.1938344533333333</v>
      </c>
      <c r="AA465" s="48">
        <v>0.16336161402652138</v>
      </c>
      <c r="AB465" s="42">
        <v>0.10271529388427734</v>
      </c>
      <c r="AC465" s="42">
        <v>7.392529296875E-2</v>
      </c>
      <c r="AD465" s="49">
        <f t="shared" si="100"/>
        <v>0.11437213706970215</v>
      </c>
      <c r="AE465" s="49">
        <f t="shared" si="101"/>
        <v>7.9055458514551077E-2</v>
      </c>
    </row>
    <row r="466" spans="1:31" x14ac:dyDescent="0.2">
      <c r="A466" s="42">
        <v>0.14079657404264434</v>
      </c>
      <c r="B466" s="42">
        <f t="shared" si="91"/>
        <v>8.7866062164306646E-2</v>
      </c>
      <c r="C466" s="42">
        <v>0.10218702697753906</v>
      </c>
      <c r="D466" s="42">
        <v>7.3545097351074215E-2</v>
      </c>
      <c r="E466" s="48">
        <v>0.1540618603515625</v>
      </c>
      <c r="F466" s="48">
        <v>0.11013115150451661</v>
      </c>
      <c r="G466" s="48">
        <v>0.12094027374267577</v>
      </c>
      <c r="H466" s="48">
        <v>0.15424987777709959</v>
      </c>
      <c r="I466" s="48">
        <v>0.16496163146972656</v>
      </c>
      <c r="J466" s="48">
        <v>9.0934399185180662E-2</v>
      </c>
      <c r="K466" s="48">
        <v>0.11394856536865235</v>
      </c>
      <c r="L466" s="48">
        <v>9.7554246597290048E-2</v>
      </c>
      <c r="M466" s="43">
        <f t="shared" si="102"/>
        <v>7.3380888000000005E-2</v>
      </c>
      <c r="N466" s="43">
        <f t="shared" si="103"/>
        <v>0.12306816800000001</v>
      </c>
      <c r="O466" s="49">
        <v>0.10482984000000001</v>
      </c>
      <c r="P466" s="49">
        <v>0.14478608000000001</v>
      </c>
      <c r="Q466" s="50">
        <f t="shared" si="92"/>
        <v>0.12480796000000001</v>
      </c>
      <c r="R466" s="48">
        <f t="shared" si="93"/>
        <v>0.14478608000000001</v>
      </c>
      <c r="S466" s="49">
        <v>0.10403101806640624</v>
      </c>
      <c r="T466" s="48">
        <f t="shared" si="94"/>
        <v>0.10218702697753906</v>
      </c>
      <c r="U466" s="48">
        <v>0</v>
      </c>
      <c r="V466" s="49">
        <f t="shared" si="95"/>
        <v>0.13030747200000001</v>
      </c>
      <c r="W466" s="49">
        <f t="shared" si="96"/>
        <v>0.11582886400000002</v>
      </c>
      <c r="X466" s="49">
        <f t="shared" si="97"/>
        <v>0.101350256</v>
      </c>
      <c r="Y466" s="49">
        <f t="shared" si="98"/>
        <v>0.15202538400000001</v>
      </c>
      <c r="Z466" s="49">
        <f t="shared" si="99"/>
        <v>0.19304810666666669</v>
      </c>
      <c r="AA466" s="48">
        <v>0.16252144662957443</v>
      </c>
      <c r="AB466" s="42">
        <v>0.10218702697753906</v>
      </c>
      <c r="AC466" s="42">
        <v>7.3545097351074215E-2</v>
      </c>
      <c r="AD466" s="49">
        <f t="shared" si="100"/>
        <v>0.11378392601013183</v>
      </c>
      <c r="AE466" s="49">
        <f t="shared" si="101"/>
        <v>7.8648879637832861E-2</v>
      </c>
    </row>
    <row r="467" spans="1:31" x14ac:dyDescent="0.2">
      <c r="A467" s="42">
        <v>0.14007245545566549</v>
      </c>
      <c r="B467" s="42">
        <f t="shared" si="91"/>
        <v>8.7414165496826179E-2</v>
      </c>
      <c r="C467" s="42">
        <v>0.10166147613525391</v>
      </c>
      <c r="D467" s="42">
        <v>7.3166854858398439E-2</v>
      </c>
      <c r="E467" s="48">
        <v>0.15326951705932618</v>
      </c>
      <c r="F467" s="48">
        <v>0.10956474586486817</v>
      </c>
      <c r="G467" s="48">
        <v>0.12031827545166016</v>
      </c>
      <c r="H467" s="48">
        <v>0.15345657241821287</v>
      </c>
      <c r="I467" s="48">
        <v>0.16411323669433595</v>
      </c>
      <c r="J467" s="48">
        <v>9.0466723785400396E-2</v>
      </c>
      <c r="K467" s="48">
        <v>0.11336252616882324</v>
      </c>
      <c r="L467" s="48">
        <v>9.7052521438598632E-2</v>
      </c>
      <c r="M467" s="43">
        <f t="shared" si="102"/>
        <v>7.3071263999999997E-2</v>
      </c>
      <c r="N467" s="43">
        <f t="shared" si="103"/>
        <v>0.12231622400000002</v>
      </c>
      <c r="O467" s="49">
        <v>0.10438752000000001</v>
      </c>
      <c r="P467" s="49">
        <v>0.14390144000000002</v>
      </c>
      <c r="Q467" s="50">
        <f t="shared" si="92"/>
        <v>0.12414448000000002</v>
      </c>
      <c r="R467" s="48">
        <f t="shared" si="93"/>
        <v>0.14390144000000002</v>
      </c>
      <c r="S467" s="49">
        <v>0.10349598388671875</v>
      </c>
      <c r="T467" s="48">
        <f t="shared" si="94"/>
        <v>0.10166147613525391</v>
      </c>
      <c r="U467" s="48">
        <v>0</v>
      </c>
      <c r="V467" s="49">
        <f t="shared" si="95"/>
        <v>0.12951129600000003</v>
      </c>
      <c r="W467" s="49">
        <f t="shared" si="96"/>
        <v>0.11512115200000002</v>
      </c>
      <c r="X467" s="49">
        <f t="shared" si="97"/>
        <v>0.10073100800000001</v>
      </c>
      <c r="Y467" s="49">
        <f t="shared" si="98"/>
        <v>0.15109651200000004</v>
      </c>
      <c r="Z467" s="49">
        <f t="shared" si="99"/>
        <v>0.1918685866666667</v>
      </c>
      <c r="AA467" s="48">
        <v>0.16168559345446135</v>
      </c>
      <c r="AB467" s="42">
        <v>0.10166147613525391</v>
      </c>
      <c r="AC467" s="42">
        <v>7.3166854858398439E-2</v>
      </c>
      <c r="AD467" s="49">
        <f t="shared" si="100"/>
        <v>0.11319873237609863</v>
      </c>
      <c r="AE467" s="49">
        <f t="shared" si="101"/>
        <v>7.8244386443567404E-2</v>
      </c>
    </row>
    <row r="468" spans="1:31" x14ac:dyDescent="0.2">
      <c r="A468" s="42">
        <v>0.13935206101991934</v>
      </c>
      <c r="B468" s="42">
        <f t="shared" si="91"/>
        <v>8.6964591979980466E-2</v>
      </c>
      <c r="C468" s="42">
        <v>0.10113862609863281</v>
      </c>
      <c r="D468" s="42">
        <v>7.2790557861328126E-2</v>
      </c>
      <c r="E468" s="48">
        <v>0.15248124404907226</v>
      </c>
      <c r="F468" s="48">
        <v>0.10900125602722169</v>
      </c>
      <c r="G468" s="48">
        <v>0.11969947418212891</v>
      </c>
      <c r="H468" s="48">
        <v>0.15266733734130861</v>
      </c>
      <c r="I468" s="48">
        <v>0.16326919342041016</v>
      </c>
      <c r="J468" s="48">
        <v>9.0001453552246091E-2</v>
      </c>
      <c r="K468" s="48">
        <v>0.11277949897766112</v>
      </c>
      <c r="L468" s="48">
        <v>9.6553379058837888E-2</v>
      </c>
      <c r="M468" s="43">
        <f t="shared" si="102"/>
        <v>7.2606827999999984E-2</v>
      </c>
      <c r="N468" s="43">
        <f t="shared" si="103"/>
        <v>0.12181492799999998</v>
      </c>
      <c r="O468" s="49">
        <v>0.10372403999999999</v>
      </c>
      <c r="P468" s="49">
        <v>0.14331167999999997</v>
      </c>
      <c r="Q468" s="50">
        <f t="shared" si="92"/>
        <v>0.12351785999999998</v>
      </c>
      <c r="R468" s="48">
        <f t="shared" si="93"/>
        <v>0.14331167999999997</v>
      </c>
      <c r="S468" s="49">
        <v>0.10296370849609376</v>
      </c>
      <c r="T468" s="48">
        <f t="shared" si="94"/>
        <v>0.10113862609863281</v>
      </c>
      <c r="U468" s="48">
        <v>0</v>
      </c>
      <c r="V468" s="49">
        <f t="shared" si="95"/>
        <v>0.12898051199999996</v>
      </c>
      <c r="W468" s="49">
        <f t="shared" si="96"/>
        <v>0.11464934399999999</v>
      </c>
      <c r="X468" s="49">
        <f t="shared" si="97"/>
        <v>0.10031817599999997</v>
      </c>
      <c r="Y468" s="49">
        <f t="shared" si="98"/>
        <v>0.15047726399999994</v>
      </c>
      <c r="Z468" s="49">
        <f t="shared" si="99"/>
        <v>0.19108223999999996</v>
      </c>
      <c r="AA468" s="48">
        <v>0.1608540408485814</v>
      </c>
      <c r="AB468" s="42">
        <v>0.10113862609863281</v>
      </c>
      <c r="AC468" s="42">
        <v>7.2790557861328126E-2</v>
      </c>
      <c r="AD468" s="49">
        <f t="shared" si="100"/>
        <v>0.11261655616760255</v>
      </c>
      <c r="AE468" s="49">
        <f t="shared" si="101"/>
        <v>7.7841978931754693E-2</v>
      </c>
    </row>
    <row r="469" spans="1:31" x14ac:dyDescent="0.2">
      <c r="A469" s="42">
        <v>0.13863537158194231</v>
      </c>
      <c r="B469" s="42">
        <f t="shared" si="91"/>
        <v>8.6517333984375E-2</v>
      </c>
      <c r="C469" s="42">
        <v>0.10061846923828124</v>
      </c>
      <c r="D469" s="42">
        <v>7.2416198730468756E-2</v>
      </c>
      <c r="E469" s="48">
        <v>0.15169702651977537</v>
      </c>
      <c r="F469" s="48">
        <v>0.10844065979003907</v>
      </c>
      <c r="G469" s="48">
        <v>0.11908385513305664</v>
      </c>
      <c r="H469" s="48">
        <v>0.15188217254638672</v>
      </c>
      <c r="I469" s="48">
        <v>0.16242950164794923</v>
      </c>
      <c r="J469" s="48">
        <v>8.9538573684692369E-2</v>
      </c>
      <c r="K469" s="48">
        <v>0.11219946899414063</v>
      </c>
      <c r="L469" s="48">
        <v>9.6056804656982422E-2</v>
      </c>
      <c r="M469" s="43">
        <f t="shared" si="102"/>
        <v>7.229720399999999E-2</v>
      </c>
      <c r="N469" s="43">
        <f t="shared" si="103"/>
        <v>0.12106298399999997</v>
      </c>
      <c r="O469" s="49">
        <v>0.10328171999999999</v>
      </c>
      <c r="P469" s="49">
        <v>0.14242703999999998</v>
      </c>
      <c r="Q469" s="50">
        <f t="shared" si="92"/>
        <v>0.12285437999999999</v>
      </c>
      <c r="R469" s="48">
        <f t="shared" si="93"/>
        <v>0.14242703999999998</v>
      </c>
      <c r="S469" s="49">
        <v>0.10243416748046874</v>
      </c>
      <c r="T469" s="48">
        <f t="shared" si="94"/>
        <v>0.10061846923828124</v>
      </c>
      <c r="U469" s="48">
        <v>0</v>
      </c>
      <c r="V469" s="49">
        <f t="shared" si="95"/>
        <v>0.12818433599999998</v>
      </c>
      <c r="W469" s="49">
        <f t="shared" si="96"/>
        <v>0.11394163199999999</v>
      </c>
      <c r="X469" s="49">
        <f t="shared" si="97"/>
        <v>9.9698927999999978E-2</v>
      </c>
      <c r="Y469" s="49">
        <f t="shared" si="98"/>
        <v>0.14954839199999997</v>
      </c>
      <c r="Z469" s="49">
        <f t="shared" si="99"/>
        <v>0.18990272</v>
      </c>
      <c r="AA469" s="48">
        <v>0.16002676150673315</v>
      </c>
      <c r="AB469" s="42">
        <v>0.10061846923828124</v>
      </c>
      <c r="AC469" s="42">
        <v>7.2416198730468756E-2</v>
      </c>
      <c r="AD469" s="49">
        <f t="shared" si="100"/>
        <v>0.11203737068176269</v>
      </c>
      <c r="AE469" s="49">
        <f t="shared" si="101"/>
        <v>7.7441638645027872E-2</v>
      </c>
    </row>
    <row r="470" spans="1:31" x14ac:dyDescent="0.2">
      <c r="A470" s="42">
        <v>0.1379223680869327</v>
      </c>
      <c r="B470" s="42">
        <f t="shared" si="91"/>
        <v>8.6072376251220703E-2</v>
      </c>
      <c r="C470" s="42">
        <v>0.10010099029541016</v>
      </c>
      <c r="D470" s="42">
        <v>7.2043762207031251E-2</v>
      </c>
      <c r="E470" s="48">
        <v>0.15091684967041016</v>
      </c>
      <c r="F470" s="48">
        <v>0.10788294975280761</v>
      </c>
      <c r="G470" s="48">
        <v>0.11847140350341798</v>
      </c>
      <c r="H470" s="48">
        <v>0.15110103363037108</v>
      </c>
      <c r="I470" s="48">
        <v>0.16159413177490234</v>
      </c>
      <c r="J470" s="48">
        <v>8.9078076782226567E-2</v>
      </c>
      <c r="K470" s="48">
        <v>0.11162242881774902</v>
      </c>
      <c r="L470" s="48">
        <v>9.5562783432006845E-2</v>
      </c>
      <c r="M470" s="43">
        <f t="shared" si="102"/>
        <v>7.1987579999999995E-2</v>
      </c>
      <c r="N470" s="43">
        <f t="shared" si="103"/>
        <v>0.12056168799999999</v>
      </c>
      <c r="O470" s="49">
        <v>0.1028394</v>
      </c>
      <c r="P470" s="49">
        <v>0.14183727999999998</v>
      </c>
      <c r="Q470" s="50">
        <f t="shared" si="92"/>
        <v>0.12233833999999999</v>
      </c>
      <c r="R470" s="48">
        <f t="shared" si="93"/>
        <v>0.14183727999999998</v>
      </c>
      <c r="S470" s="49">
        <v>0.10190734863281251</v>
      </c>
      <c r="T470" s="48">
        <f t="shared" si="94"/>
        <v>0.10010099029541016</v>
      </c>
      <c r="U470" s="48">
        <v>0</v>
      </c>
      <c r="V470" s="49">
        <f t="shared" si="95"/>
        <v>0.12765355199999998</v>
      </c>
      <c r="W470" s="49">
        <f t="shared" si="96"/>
        <v>0.113469824</v>
      </c>
      <c r="X470" s="49">
        <f t="shared" si="97"/>
        <v>9.9286095999999976E-2</v>
      </c>
      <c r="Y470" s="49">
        <f t="shared" si="98"/>
        <v>0.14892914399999996</v>
      </c>
      <c r="Z470" s="49">
        <f t="shared" si="99"/>
        <v>0.18911637333333331</v>
      </c>
      <c r="AA470" s="48">
        <v>0.1592037417763158</v>
      </c>
      <c r="AB470" s="42">
        <v>0.10010099029541016</v>
      </c>
      <c r="AC470" s="42">
        <v>7.2043762207031251E-2</v>
      </c>
      <c r="AD470" s="49">
        <f t="shared" si="100"/>
        <v>0.11146116256713867</v>
      </c>
      <c r="AE470" s="49">
        <f t="shared" si="101"/>
        <v>7.7043356354703579E-2</v>
      </c>
    </row>
    <row r="471" spans="1:31" x14ac:dyDescent="0.2">
      <c r="A471" s="42">
        <v>0.13721303157805231</v>
      </c>
      <c r="B471" s="42">
        <f t="shared" si="91"/>
        <v>8.5629703521728523E-2</v>
      </c>
      <c r="C471" s="42">
        <v>9.9586166381835942E-2</v>
      </c>
      <c r="D471" s="42">
        <v>7.167324066162109E-2</v>
      </c>
      <c r="E471" s="48">
        <v>0.15014068389892579</v>
      </c>
      <c r="F471" s="48">
        <v>0.10732810371398925</v>
      </c>
      <c r="G471" s="48">
        <v>0.11786210449218749</v>
      </c>
      <c r="H471" s="48">
        <v>0.15032392059326172</v>
      </c>
      <c r="I471" s="48">
        <v>0.16076305419921874</v>
      </c>
      <c r="J471" s="48">
        <v>0.16076305419921874</v>
      </c>
      <c r="K471" s="48">
        <v>0.11104835624694824</v>
      </c>
      <c r="L471" s="48">
        <v>9.5071300582885737E-2</v>
      </c>
      <c r="M471" s="43">
        <f t="shared" si="102"/>
        <v>7.1523143999999997E-2</v>
      </c>
      <c r="N471" s="43">
        <f t="shared" si="103"/>
        <v>0.11980974400000001</v>
      </c>
      <c r="O471" s="49">
        <v>0.10217592</v>
      </c>
      <c r="P471" s="49">
        <v>0.14095264000000002</v>
      </c>
      <c r="Q471" s="50">
        <f t="shared" si="92"/>
        <v>0.12156428000000001</v>
      </c>
      <c r="R471" s="48">
        <f t="shared" si="93"/>
        <v>0.14095264000000002</v>
      </c>
      <c r="S471" s="49">
        <v>0.10138323974609376</v>
      </c>
      <c r="T471" s="48">
        <f t="shared" si="94"/>
        <v>9.9586166381835942E-2</v>
      </c>
      <c r="U471" s="48">
        <v>0</v>
      </c>
      <c r="V471" s="49">
        <f t="shared" si="95"/>
        <v>0.12685737600000002</v>
      </c>
      <c r="W471" s="49">
        <f t="shared" si="96"/>
        <v>0.11276211200000003</v>
      </c>
      <c r="X471" s="49">
        <f t="shared" si="97"/>
        <v>9.8666848000000001E-2</v>
      </c>
      <c r="Y471" s="49">
        <f t="shared" si="98"/>
        <v>0.14800027200000002</v>
      </c>
      <c r="Z471" s="49">
        <f t="shared" si="99"/>
        <v>0.18793685333333335</v>
      </c>
      <c r="AA471" s="48">
        <v>0.15838495435212788</v>
      </c>
      <c r="AB471" s="42">
        <v>9.9586166381835942E-2</v>
      </c>
      <c r="AC471" s="42">
        <v>7.167324066162109E-2</v>
      </c>
      <c r="AD471" s="49">
        <f t="shared" si="100"/>
        <v>0.11088791847229004</v>
      </c>
      <c r="AE471" s="49">
        <f t="shared" si="101"/>
        <v>7.6647122832098333E-2</v>
      </c>
    </row>
    <row r="472" spans="1:31" x14ac:dyDescent="0.2">
      <c r="A472" s="42">
        <v>0.13650734319596086</v>
      </c>
      <c r="B472" s="42">
        <f t="shared" si="91"/>
        <v>8.5189308166503913E-2</v>
      </c>
      <c r="C472" s="42">
        <v>9.9073989868164056E-2</v>
      </c>
      <c r="D472" s="42">
        <v>7.1304626464843757E-2</v>
      </c>
      <c r="E472" s="48">
        <v>0.14936851440429688</v>
      </c>
      <c r="F472" s="48">
        <v>0.10677611427307128</v>
      </c>
      <c r="G472" s="48">
        <v>0.11725593589782715</v>
      </c>
      <c r="H472" s="48">
        <v>0.14955080383300781</v>
      </c>
      <c r="I472" s="48">
        <v>0.15993625411987303</v>
      </c>
      <c r="J472" s="48">
        <v>0.15993625411987303</v>
      </c>
      <c r="K472" s="48">
        <v>0.11047723648071289</v>
      </c>
      <c r="L472" s="48">
        <v>9.4582348709106451E-2</v>
      </c>
      <c r="M472" s="43">
        <f t="shared" si="102"/>
        <v>7.1213519999999975E-2</v>
      </c>
      <c r="N472" s="43">
        <f t="shared" si="103"/>
        <v>0.11930844799999997</v>
      </c>
      <c r="O472" s="49">
        <v>0.10173359999999997</v>
      </c>
      <c r="P472" s="49">
        <v>0.14036287999999997</v>
      </c>
      <c r="Q472" s="50">
        <f t="shared" si="92"/>
        <v>0.12104823999999997</v>
      </c>
      <c r="R472" s="48">
        <f t="shared" si="93"/>
        <v>0.14036287999999997</v>
      </c>
      <c r="S472" s="49">
        <v>0.10086182250976564</v>
      </c>
      <c r="T472" s="48">
        <f t="shared" si="94"/>
        <v>9.9073989868164056E-2</v>
      </c>
      <c r="U472" s="48">
        <v>0</v>
      </c>
      <c r="V472" s="49">
        <f t="shared" si="95"/>
        <v>0.12632659199999999</v>
      </c>
      <c r="W472" s="49">
        <f t="shared" si="96"/>
        <v>0.11229030399999998</v>
      </c>
      <c r="X472" s="49">
        <f t="shared" si="97"/>
        <v>9.8254015999999972E-2</v>
      </c>
      <c r="Y472" s="49">
        <f t="shared" si="98"/>
        <v>0.14738102399999997</v>
      </c>
      <c r="Z472" s="49">
        <f t="shared" si="99"/>
        <v>0.18715050666666663</v>
      </c>
      <c r="AA472" s="48">
        <v>0.15757037192896792</v>
      </c>
      <c r="AB472" s="42">
        <v>9.9073989868164056E-2</v>
      </c>
      <c r="AC472" s="42">
        <v>7.1304626464843757E-2</v>
      </c>
      <c r="AD472" s="49">
        <f t="shared" si="100"/>
        <v>0.11031761837005616</v>
      </c>
      <c r="AE472" s="49">
        <f t="shared" si="101"/>
        <v>7.6252924234187044E-2</v>
      </c>
    </row>
    <row r="473" spans="1:31" x14ac:dyDescent="0.2">
      <c r="A473" s="42">
        <v>0.13580528417829191</v>
      </c>
      <c r="B473" s="42">
        <f t="shared" si="91"/>
        <v>8.4751178741455074E-2</v>
      </c>
      <c r="C473" s="42">
        <v>9.8564453125000007E-2</v>
      </c>
      <c r="D473" s="42">
        <v>7.0937904357910156E-2</v>
      </c>
      <c r="E473" s="48">
        <v>0.14860031158447265</v>
      </c>
      <c r="F473" s="48">
        <v>0.10622696662902832</v>
      </c>
      <c r="G473" s="48">
        <v>0.11665288484804461</v>
      </c>
      <c r="H473" s="48">
        <v>0.14878166854858399</v>
      </c>
      <c r="I473" s="48">
        <v>0.15911370193481444</v>
      </c>
      <c r="J473" s="48">
        <v>0.15911370193481444</v>
      </c>
      <c r="K473" s="48">
        <v>0.10990904731750488</v>
      </c>
      <c r="L473" s="48">
        <v>9.4095913009643553E-2</v>
      </c>
      <c r="M473" s="43">
        <f t="shared" si="102"/>
        <v>7.090389599999998E-2</v>
      </c>
      <c r="N473" s="43">
        <f t="shared" si="103"/>
        <v>0.118807152</v>
      </c>
      <c r="O473" s="49">
        <v>0.10129127999999998</v>
      </c>
      <c r="P473" s="49">
        <v>0.13977312</v>
      </c>
      <c r="Q473" s="50">
        <f t="shared" si="92"/>
        <v>0.12053219999999999</v>
      </c>
      <c r="R473" s="48">
        <f t="shared" si="93"/>
        <v>0.13977312</v>
      </c>
      <c r="S473" s="49">
        <v>0.10034309082031251</v>
      </c>
      <c r="T473" s="48">
        <f t="shared" si="94"/>
        <v>9.8564453125000007E-2</v>
      </c>
      <c r="U473" s="48">
        <v>0</v>
      </c>
      <c r="V473" s="49">
        <f t="shared" si="95"/>
        <v>0.12579580800000001</v>
      </c>
      <c r="W473" s="49">
        <f t="shared" si="96"/>
        <v>0.111818496</v>
      </c>
      <c r="X473" s="49">
        <f t="shared" si="97"/>
        <v>9.7841183999999998E-2</v>
      </c>
      <c r="Y473" s="49">
        <f t="shared" si="98"/>
        <v>0.14676177600000001</v>
      </c>
      <c r="Z473" s="49">
        <f t="shared" si="99"/>
        <v>0.18636416</v>
      </c>
      <c r="AA473" s="48">
        <v>0.1567599808542352</v>
      </c>
      <c r="AB473" s="42">
        <v>9.8564453125000007E-2</v>
      </c>
      <c r="AC473" s="42">
        <v>7.0937904357910156E-2</v>
      </c>
      <c r="AD473" s="49">
        <f t="shared" si="100"/>
        <v>0.10975025558471681</v>
      </c>
      <c r="AE473" s="49">
        <f t="shared" si="101"/>
        <v>7.5860755946627972E-2</v>
      </c>
    </row>
    <row r="474" spans="1:31" x14ac:dyDescent="0.2">
      <c r="A474" s="42">
        <v>0.13510683585912919</v>
      </c>
      <c r="B474" s="42">
        <f t="shared" si="91"/>
        <v>8.4315299987792969E-2</v>
      </c>
      <c r="C474" s="42">
        <v>9.8057533264160154E-2</v>
      </c>
      <c r="D474" s="42">
        <v>7.0573066711425783E-2</v>
      </c>
      <c r="E474" s="48">
        <v>0.14783606063842772</v>
      </c>
      <c r="F474" s="48">
        <v>0.10568063858032226</v>
      </c>
      <c r="G474" s="48">
        <v>0.11605293530920784</v>
      </c>
      <c r="H474" s="48">
        <v>0.14801648513793944</v>
      </c>
      <c r="I474" s="48">
        <v>0.15829538284301758</v>
      </c>
      <c r="J474" s="48">
        <v>0.15829538284301758</v>
      </c>
      <c r="K474" s="48">
        <v>0.10934378135681153</v>
      </c>
      <c r="L474" s="48">
        <v>9.361197868347168E-2</v>
      </c>
      <c r="M474" s="43">
        <f t="shared" si="102"/>
        <v>7.0439459999999982E-2</v>
      </c>
      <c r="N474" s="43">
        <f t="shared" si="103"/>
        <v>0.11805520800000001</v>
      </c>
      <c r="O474" s="49">
        <v>0.10062779999999999</v>
      </c>
      <c r="P474" s="49">
        <v>0.13888848000000001</v>
      </c>
      <c r="Q474" s="50">
        <f t="shared" si="92"/>
        <v>0.11975814</v>
      </c>
      <c r="R474" s="48">
        <f t="shared" si="93"/>
        <v>0.13888848000000001</v>
      </c>
      <c r="S474" s="49">
        <v>9.9827026367187488E-2</v>
      </c>
      <c r="T474" s="48">
        <f t="shared" si="94"/>
        <v>9.8057533264160154E-2</v>
      </c>
      <c r="U474" s="48">
        <v>0</v>
      </c>
      <c r="V474" s="49">
        <f t="shared" si="95"/>
        <v>0.12499963200000001</v>
      </c>
      <c r="W474" s="49">
        <f t="shared" si="96"/>
        <v>0.11111078400000002</v>
      </c>
      <c r="X474" s="49">
        <f t="shared" si="97"/>
        <v>9.7221935999999995E-2</v>
      </c>
      <c r="Y474" s="49">
        <f t="shared" si="98"/>
        <v>0.14583290400000001</v>
      </c>
      <c r="Z474" s="49">
        <f t="shared" si="99"/>
        <v>0.18518464000000001</v>
      </c>
      <c r="AA474" s="48">
        <v>0.15595376747532894</v>
      </c>
      <c r="AB474" s="42">
        <v>9.8057533264160154E-2</v>
      </c>
      <c r="AC474" s="42">
        <v>7.0573066711425783E-2</v>
      </c>
      <c r="AD474" s="49">
        <f t="shared" si="100"/>
        <v>0.10918581008911131</v>
      </c>
      <c r="AE474" s="49">
        <f t="shared" si="101"/>
        <v>7.5470604126396001E-2</v>
      </c>
    </row>
    <row r="475" spans="1:31" x14ac:dyDescent="0.2">
      <c r="A475" s="42">
        <v>0.13441197966865728</v>
      </c>
      <c r="B475" s="42">
        <f t="shared" si="91"/>
        <v>8.3881664276123036E-2</v>
      </c>
      <c r="C475" s="42">
        <v>9.7553222656249994E-2</v>
      </c>
      <c r="D475" s="42">
        <v>7.0210105895996092E-2</v>
      </c>
      <c r="E475" s="48">
        <v>0.14707573196411133</v>
      </c>
      <c r="F475" s="48">
        <v>0.10513712272644044</v>
      </c>
      <c r="G475" s="48">
        <v>0.11545607133014628</v>
      </c>
      <c r="H475" s="48">
        <v>0.14725523880004882</v>
      </c>
      <c r="I475" s="48">
        <v>0.15748126724243164</v>
      </c>
      <c r="J475" s="48">
        <v>0.15748126724243164</v>
      </c>
      <c r="K475" s="48">
        <v>0.10878142379760743</v>
      </c>
      <c r="L475" s="48">
        <v>9.3130530929565414E-2</v>
      </c>
      <c r="M475" s="43">
        <f t="shared" si="102"/>
        <v>7.0129835999999987E-2</v>
      </c>
      <c r="N475" s="43">
        <f t="shared" si="103"/>
        <v>0.11755391199999998</v>
      </c>
      <c r="O475" s="49">
        <v>0.10018547999999999</v>
      </c>
      <c r="P475" s="49">
        <v>0.13829871999999999</v>
      </c>
      <c r="Q475" s="50">
        <f t="shared" si="92"/>
        <v>0.11924209999999999</v>
      </c>
      <c r="R475" s="48">
        <f t="shared" si="93"/>
        <v>0.13829871999999999</v>
      </c>
      <c r="S475" s="49">
        <v>9.9313616943359384E-2</v>
      </c>
      <c r="T475" s="48">
        <f t="shared" si="94"/>
        <v>9.7553222656249994E-2</v>
      </c>
      <c r="U475" s="48">
        <v>0</v>
      </c>
      <c r="V475" s="49">
        <f t="shared" si="95"/>
        <v>0.12446884799999999</v>
      </c>
      <c r="W475" s="49">
        <f t="shared" si="96"/>
        <v>0.110638976</v>
      </c>
      <c r="X475" s="49">
        <f t="shared" si="97"/>
        <v>9.6809103999999979E-2</v>
      </c>
      <c r="Y475" s="49">
        <f t="shared" si="98"/>
        <v>0.145213656</v>
      </c>
      <c r="Z475" s="49">
        <f t="shared" si="99"/>
        <v>0.1843982933333333</v>
      </c>
      <c r="AA475" s="48">
        <v>0.15515169083444696</v>
      </c>
      <c r="AB475" s="42">
        <v>9.7553222656249994E-2</v>
      </c>
      <c r="AC475" s="42">
        <v>7.0210105895996092E-2</v>
      </c>
      <c r="AD475" s="49">
        <f t="shared" si="100"/>
        <v>0.10862426853179932</v>
      </c>
      <c r="AE475" s="49">
        <f t="shared" si="101"/>
        <v>7.5082459544807745E-2</v>
      </c>
    </row>
    <row r="476" spans="1:31" x14ac:dyDescent="0.2">
      <c r="A476" s="42">
        <v>0.1337206971324631</v>
      </c>
      <c r="B476" s="42">
        <f t="shared" si="91"/>
        <v>8.3450260162353518E-2</v>
      </c>
      <c r="C476" s="42">
        <v>9.7051506042480473E-2</v>
      </c>
      <c r="D476" s="42">
        <v>6.9849014282226563E-2</v>
      </c>
      <c r="E476" s="48">
        <v>0.14631932556152341</v>
      </c>
      <c r="F476" s="48">
        <v>0.10459640426635743</v>
      </c>
      <c r="G476" s="48">
        <v>0.11486227704172676</v>
      </c>
      <c r="H476" s="48">
        <v>0.14649789993286133</v>
      </c>
      <c r="I476" s="48">
        <v>0.15667134033203123</v>
      </c>
      <c r="J476" s="48">
        <v>0.15667134033203123</v>
      </c>
      <c r="K476" s="48">
        <v>0.10822195983886718</v>
      </c>
      <c r="L476" s="48">
        <v>9.2651562347412106E-2</v>
      </c>
      <c r="M476" s="43">
        <f t="shared" si="102"/>
        <v>6.9820211999999979E-2</v>
      </c>
      <c r="N476" s="43">
        <f t="shared" si="103"/>
        <v>0.11680196799999999</v>
      </c>
      <c r="O476" s="49">
        <v>9.9743159999999984E-2</v>
      </c>
      <c r="P476" s="49">
        <v>0.13741407999999999</v>
      </c>
      <c r="Q476" s="50">
        <f t="shared" si="92"/>
        <v>0.11857862</v>
      </c>
      <c r="R476" s="48">
        <f t="shared" si="93"/>
        <v>0.13741407999999999</v>
      </c>
      <c r="S476" s="49">
        <v>9.8802844238281257E-2</v>
      </c>
      <c r="T476" s="48">
        <f t="shared" si="94"/>
        <v>9.7051506042480473E-2</v>
      </c>
      <c r="U476" s="48">
        <v>0</v>
      </c>
      <c r="V476" s="49">
        <f t="shared" si="95"/>
        <v>0.123672672</v>
      </c>
      <c r="W476" s="49">
        <f t="shared" si="96"/>
        <v>0.109931264</v>
      </c>
      <c r="X476" s="49">
        <f t="shared" si="97"/>
        <v>9.618985599999999E-2</v>
      </c>
      <c r="Y476" s="49">
        <f t="shared" si="98"/>
        <v>0.144284784</v>
      </c>
      <c r="Z476" s="49">
        <f t="shared" si="99"/>
        <v>0.18321877333333331</v>
      </c>
      <c r="AA476" s="48">
        <v>0.15435373727898849</v>
      </c>
      <c r="AB476" s="42">
        <v>9.7051506042480473E-2</v>
      </c>
      <c r="AC476" s="42">
        <v>6.9849014282226563E-2</v>
      </c>
      <c r="AD476" s="49">
        <f t="shared" si="100"/>
        <v>0.10806561088562013</v>
      </c>
      <c r="AE476" s="49">
        <f t="shared" si="101"/>
        <v>7.4696308358838032E-2</v>
      </c>
    </row>
    <row r="477" spans="1:31" x14ac:dyDescent="0.2">
      <c r="A477" s="42">
        <v>0.13303296987118665</v>
      </c>
      <c r="B477" s="42">
        <f t="shared" si="91"/>
        <v>8.3021072387695322E-2</v>
      </c>
      <c r="C477" s="42">
        <v>9.6552368164062499E-2</v>
      </c>
      <c r="D477" s="42">
        <v>6.948977661132813E-2</v>
      </c>
      <c r="E477" s="48">
        <v>0.1455667970275879</v>
      </c>
      <c r="F477" s="48">
        <v>0.10405846099853515</v>
      </c>
      <c r="G477" s="48">
        <v>0.1142715366564316</v>
      </c>
      <c r="H477" s="48">
        <v>0.14574445373535155</v>
      </c>
      <c r="I477" s="48">
        <v>0.1558655725097656</v>
      </c>
      <c r="J477" s="48">
        <v>0.1558655725097656</v>
      </c>
      <c r="K477" s="48">
        <v>0.10766537467956543</v>
      </c>
      <c r="L477" s="48">
        <v>9.2175050735473635E-2</v>
      </c>
      <c r="M477" s="43">
        <f t="shared" si="102"/>
        <v>6.9510587999999998E-2</v>
      </c>
      <c r="N477" s="43">
        <f t="shared" si="103"/>
        <v>0.11630067199999997</v>
      </c>
      <c r="O477" s="49">
        <v>9.9300840000000001E-2</v>
      </c>
      <c r="P477" s="49">
        <v>0.13682431999999997</v>
      </c>
      <c r="Q477" s="50">
        <f t="shared" si="92"/>
        <v>0.11806257999999999</v>
      </c>
      <c r="R477" s="48">
        <f t="shared" si="93"/>
        <v>0.13682431999999997</v>
      </c>
      <c r="S477" s="49">
        <v>9.8294702148437496E-2</v>
      </c>
      <c r="T477" s="48">
        <f t="shared" si="94"/>
        <v>9.6552368164062499E-2</v>
      </c>
      <c r="U477" s="48">
        <v>0</v>
      </c>
      <c r="V477" s="49">
        <f t="shared" si="95"/>
        <v>0.12314188799999998</v>
      </c>
      <c r="W477" s="49">
        <f t="shared" si="96"/>
        <v>0.10945945599999998</v>
      </c>
      <c r="X477" s="49">
        <f t="shared" si="97"/>
        <v>9.5777023999999975E-2</v>
      </c>
      <c r="Y477" s="49">
        <f t="shared" si="98"/>
        <v>0.14366553599999998</v>
      </c>
      <c r="Z477" s="49">
        <f t="shared" si="99"/>
        <v>0.18243242666666662</v>
      </c>
      <c r="AA477" s="48">
        <v>0.15355989315635279</v>
      </c>
      <c r="AB477" s="42">
        <v>9.6552368164062499E-2</v>
      </c>
      <c r="AC477" s="42">
        <v>6.948977661132813E-2</v>
      </c>
      <c r="AD477" s="49">
        <f t="shared" si="100"/>
        <v>0.10750983047485352</v>
      </c>
      <c r="AE477" s="49">
        <f t="shared" si="101"/>
        <v>7.4312145954145148E-2</v>
      </c>
    </row>
    <row r="478" spans="1:31" x14ac:dyDescent="0.2">
      <c r="A478" s="42">
        <v>0.13234877960011363</v>
      </c>
      <c r="B478" s="42">
        <f t="shared" si="91"/>
        <v>8.2594097137451167E-2</v>
      </c>
      <c r="C478" s="42">
        <v>9.6055801391601567E-2</v>
      </c>
      <c r="D478" s="42">
        <v>6.9132392883300781E-2</v>
      </c>
      <c r="E478" s="48">
        <v>0.14481814636230469</v>
      </c>
      <c r="F478" s="48">
        <v>0.10352328552246094</v>
      </c>
      <c r="G478" s="48">
        <v>0.1136838344679388</v>
      </c>
      <c r="H478" s="48">
        <v>0.14499488540649413</v>
      </c>
      <c r="I478" s="48">
        <v>0.15506394897460937</v>
      </c>
      <c r="J478" s="48">
        <v>0.15506394897460937</v>
      </c>
      <c r="K478" s="48">
        <v>0.10711165351867676</v>
      </c>
      <c r="L478" s="48">
        <v>9.1700996093750001E-2</v>
      </c>
      <c r="M478" s="43">
        <f t="shared" si="102"/>
        <v>6.9046152E-2</v>
      </c>
      <c r="N478" s="43">
        <f t="shared" si="103"/>
        <v>0.115799376</v>
      </c>
      <c r="O478" s="49">
        <v>9.8637360000000007E-2</v>
      </c>
      <c r="P478" s="49">
        <v>0.13623456</v>
      </c>
      <c r="Q478" s="50">
        <f t="shared" si="92"/>
        <v>0.11743596000000001</v>
      </c>
      <c r="R478" s="48">
        <f t="shared" si="93"/>
        <v>0.13623456</v>
      </c>
      <c r="S478" s="49">
        <v>9.778917236328126E-2</v>
      </c>
      <c r="T478" s="48">
        <f t="shared" si="94"/>
        <v>9.6055801391601567E-2</v>
      </c>
      <c r="U478" s="48">
        <v>0</v>
      </c>
      <c r="V478" s="49">
        <f t="shared" si="95"/>
        <v>0.12261110400000001</v>
      </c>
      <c r="W478" s="49">
        <f t="shared" si="96"/>
        <v>0.10898764800000001</v>
      </c>
      <c r="X478" s="49">
        <f t="shared" si="97"/>
        <v>9.5364192E-2</v>
      </c>
      <c r="Y478" s="49">
        <f t="shared" si="98"/>
        <v>0.14304628799999999</v>
      </c>
      <c r="Z478" s="49">
        <f t="shared" si="99"/>
        <v>0.18164608000000002</v>
      </c>
      <c r="AA478" s="48">
        <v>0.15277013116133842</v>
      </c>
      <c r="AB478" s="42">
        <v>9.6055801391601567E-2</v>
      </c>
      <c r="AC478" s="42">
        <v>6.9132392883300781E-2</v>
      </c>
      <c r="AD478" s="49">
        <f t="shared" si="100"/>
        <v>0.10695690727233888</v>
      </c>
      <c r="AE478" s="49">
        <f t="shared" si="101"/>
        <v>7.3929958487704006E-2</v>
      </c>
    </row>
    <row r="479" spans="1:31" x14ac:dyDescent="0.2">
      <c r="A479" s="42">
        <v>0.13166810812836047</v>
      </c>
      <c r="B479" s="42">
        <f t="shared" si="91"/>
        <v>8.2169315338134763E-2</v>
      </c>
      <c r="C479" s="42">
        <v>9.5561782836914064E-2</v>
      </c>
      <c r="D479" s="42">
        <v>6.8776847839355462E-2</v>
      </c>
      <c r="E479" s="48">
        <v>0.14407334396362306</v>
      </c>
      <c r="F479" s="48">
        <v>0.10299086303710937</v>
      </c>
      <c r="G479" s="48">
        <v>0.11309915485070447</v>
      </c>
      <c r="H479" s="48">
        <v>0.14424918014526367</v>
      </c>
      <c r="I479" s="48">
        <v>0.15426645492553712</v>
      </c>
      <c r="J479" s="48">
        <v>0.15426645492553712</v>
      </c>
      <c r="K479" s="48">
        <v>0.10656077415466308</v>
      </c>
      <c r="L479" s="48">
        <v>9.1229376220703123E-2</v>
      </c>
      <c r="M479" s="43">
        <f t="shared" si="102"/>
        <v>6.8736527999999991E-2</v>
      </c>
      <c r="N479" s="43">
        <f t="shared" si="103"/>
        <v>0.11529807999999996</v>
      </c>
      <c r="O479" s="49">
        <v>9.8195039999999997E-2</v>
      </c>
      <c r="P479" s="49">
        <v>0.13564479999999995</v>
      </c>
      <c r="Q479" s="50">
        <f t="shared" si="92"/>
        <v>0.11691991999999998</v>
      </c>
      <c r="R479" s="48">
        <f t="shared" si="93"/>
        <v>0.13564479999999995</v>
      </c>
      <c r="S479" s="49">
        <v>9.7286242675781273E-2</v>
      </c>
      <c r="T479" s="48">
        <f t="shared" si="94"/>
        <v>9.5561782836914064E-2</v>
      </c>
      <c r="U479" s="48">
        <v>0</v>
      </c>
      <c r="V479" s="49">
        <f t="shared" si="95"/>
        <v>0.12208031999999996</v>
      </c>
      <c r="W479" s="49">
        <f t="shared" si="96"/>
        <v>0.10851583999999997</v>
      </c>
      <c r="X479" s="49">
        <f t="shared" si="97"/>
        <v>9.4951359999999957E-2</v>
      </c>
      <c r="Y479" s="49">
        <f t="shared" si="98"/>
        <v>0.14242703999999998</v>
      </c>
      <c r="Z479" s="49">
        <f t="shared" si="99"/>
        <v>0.18085973333333327</v>
      </c>
      <c r="AA479" s="48">
        <v>0.15198443764134456</v>
      </c>
      <c r="AB479" s="42">
        <v>9.5561782836914064E-2</v>
      </c>
      <c r="AC479" s="42">
        <v>6.8776847839355462E-2</v>
      </c>
      <c r="AD479" s="49">
        <f t="shared" si="100"/>
        <v>0.10640682792663576</v>
      </c>
      <c r="AE479" s="49">
        <f t="shared" si="101"/>
        <v>7.3549736730831164E-2</v>
      </c>
    </row>
    <row r="480" spans="1:31" x14ac:dyDescent="0.2">
      <c r="A480" s="42">
        <v>0.13099093735869974</v>
      </c>
      <c r="B480" s="42">
        <f t="shared" si="91"/>
        <v>8.1746715545654297E-2</v>
      </c>
      <c r="C480" s="42">
        <v>9.5070304870605471E-2</v>
      </c>
      <c r="D480" s="42">
        <v>6.8423126220703123E-2</v>
      </c>
      <c r="E480" s="48">
        <v>0.14333237503051757</v>
      </c>
      <c r="F480" s="48">
        <v>0.10246117874145508</v>
      </c>
      <c r="G480" s="48">
        <v>0.11251748225954741</v>
      </c>
      <c r="H480" s="48">
        <v>0.14350730834960937</v>
      </c>
      <c r="I480" s="48">
        <v>0.15347306076049805</v>
      </c>
      <c r="J480" s="48">
        <v>0.15347306076049805</v>
      </c>
      <c r="K480" s="48">
        <v>0.10601272918701171</v>
      </c>
      <c r="L480" s="48">
        <v>9.0760183715820314E-2</v>
      </c>
      <c r="M480" s="43">
        <f t="shared" si="102"/>
        <v>6.8426903999999983E-2</v>
      </c>
      <c r="N480" s="43">
        <f t="shared" si="103"/>
        <v>0.11454613599999999</v>
      </c>
      <c r="O480" s="49">
        <v>9.7752719999999987E-2</v>
      </c>
      <c r="P480" s="49">
        <v>0.13476015999999999</v>
      </c>
      <c r="Q480" s="50">
        <f t="shared" si="92"/>
        <v>0.11625643999999999</v>
      </c>
      <c r="R480" s="48">
        <f t="shared" si="93"/>
        <v>0.13476015999999999</v>
      </c>
      <c r="S480" s="49">
        <v>9.6785900878906261E-2</v>
      </c>
      <c r="T480" s="48">
        <f t="shared" si="94"/>
        <v>9.5070304870605471E-2</v>
      </c>
      <c r="U480" s="48">
        <v>0</v>
      </c>
      <c r="V480" s="49">
        <f t="shared" si="95"/>
        <v>0.121284144</v>
      </c>
      <c r="W480" s="49">
        <f t="shared" si="96"/>
        <v>0.107808128</v>
      </c>
      <c r="X480" s="49">
        <f t="shared" si="97"/>
        <v>9.4332111999999982E-2</v>
      </c>
      <c r="Y480" s="49">
        <f t="shared" si="98"/>
        <v>0.14149816799999998</v>
      </c>
      <c r="Z480" s="49">
        <f t="shared" si="99"/>
        <v>0.17968021333333334</v>
      </c>
      <c r="AA480" s="48">
        <v>0.15120278529116982</v>
      </c>
      <c r="AB480" s="42">
        <v>9.5070304870605471E-2</v>
      </c>
      <c r="AC480" s="42">
        <v>6.8423126220703123E-2</v>
      </c>
      <c r="AD480" s="49">
        <f t="shared" si="100"/>
        <v>0.10585957908630372</v>
      </c>
      <c r="AE480" s="49">
        <f t="shared" si="101"/>
        <v>7.3171471454843193E-2</v>
      </c>
    </row>
    <row r="481" spans="1:31" x14ac:dyDescent="0.2">
      <c r="A481" s="42">
        <v>0.13031724928703625</v>
      </c>
      <c r="B481" s="42">
        <f t="shared" si="91"/>
        <v>8.1326293945312503E-2</v>
      </c>
      <c r="C481" s="42">
        <v>9.4581359863281256E-2</v>
      </c>
      <c r="D481" s="42">
        <v>6.807122802734375E-2</v>
      </c>
      <c r="E481" s="48">
        <v>0.1425952099609375</v>
      </c>
      <c r="F481" s="48">
        <v>0.10193421783447265</v>
      </c>
      <c r="G481" s="48">
        <v>0.1119388012292358</v>
      </c>
      <c r="H481" s="48">
        <v>0.14276925521850586</v>
      </c>
      <c r="I481" s="48">
        <v>0.15268375167846679</v>
      </c>
      <c r="J481" s="48">
        <v>0.15268375167846679</v>
      </c>
      <c r="K481" s="48">
        <v>0.10546750381469727</v>
      </c>
      <c r="L481" s="48">
        <v>9.0293403778076167E-2</v>
      </c>
      <c r="M481" s="43">
        <f t="shared" si="102"/>
        <v>6.8117279999999988E-2</v>
      </c>
      <c r="N481" s="43">
        <f t="shared" si="103"/>
        <v>0.11404483999999999</v>
      </c>
      <c r="O481" s="49">
        <v>9.7310399999999991E-2</v>
      </c>
      <c r="P481" s="49">
        <v>0.1341704</v>
      </c>
      <c r="Q481" s="50">
        <f t="shared" si="92"/>
        <v>0.11574039999999999</v>
      </c>
      <c r="R481" s="48">
        <f t="shared" si="93"/>
        <v>0.1341704</v>
      </c>
      <c r="S481" s="49">
        <v>9.6288128662109382E-2</v>
      </c>
      <c r="T481" s="48">
        <f t="shared" si="94"/>
        <v>9.4581359863281256E-2</v>
      </c>
      <c r="U481" s="48">
        <v>0</v>
      </c>
      <c r="V481" s="49">
        <f t="shared" si="95"/>
        <v>0.12075336</v>
      </c>
      <c r="W481" s="49">
        <f t="shared" si="96"/>
        <v>0.10733632</v>
      </c>
      <c r="X481" s="49">
        <f t="shared" si="97"/>
        <v>9.3919279999999994E-2</v>
      </c>
      <c r="Y481" s="49">
        <f t="shared" si="98"/>
        <v>0.14087892000000002</v>
      </c>
      <c r="Z481" s="49">
        <f t="shared" si="99"/>
        <v>0.17889386666666665</v>
      </c>
      <c r="AA481" s="48">
        <v>0.1504251468056127</v>
      </c>
      <c r="AB481" s="42">
        <v>9.4581359863281256E-2</v>
      </c>
      <c r="AC481" s="42">
        <v>6.807122802734375E-2</v>
      </c>
      <c r="AD481" s="49">
        <f t="shared" si="100"/>
        <v>0.10531514072418213</v>
      </c>
      <c r="AE481" s="49">
        <f t="shared" si="101"/>
        <v>7.2795148816714964E-2</v>
      </c>
    </row>
    <row r="482" spans="1:31" x14ac:dyDescent="0.2">
      <c r="A482" s="42">
        <v>0.12964702600170858</v>
      </c>
      <c r="B482" s="42">
        <f t="shared" si="91"/>
        <v>8.0908031463623048E-2</v>
      </c>
      <c r="C482" s="42">
        <v>9.4094924926757806E-2</v>
      </c>
      <c r="D482" s="42">
        <v>6.7721138000488276E-2</v>
      </c>
      <c r="E482" s="48">
        <v>0.1418618339538574</v>
      </c>
      <c r="F482" s="48">
        <v>0.10140996551513672</v>
      </c>
      <c r="G482" s="48">
        <v>0.11136309637407597</v>
      </c>
      <c r="H482" s="48">
        <v>0.14203499114990234</v>
      </c>
      <c r="I482" s="48">
        <v>0.15189849807739256</v>
      </c>
      <c r="J482" s="48">
        <v>0.15189849807739256</v>
      </c>
      <c r="K482" s="48">
        <v>0.10492508323669433</v>
      </c>
      <c r="L482" s="48">
        <v>8.982902160644532E-2</v>
      </c>
      <c r="M482" s="43">
        <f t="shared" si="102"/>
        <v>6.7807655999999994E-2</v>
      </c>
      <c r="N482" s="43">
        <f t="shared" si="103"/>
        <v>0.113543544</v>
      </c>
      <c r="O482" s="49">
        <v>9.6868079999999995E-2</v>
      </c>
      <c r="P482" s="49">
        <v>0.13358064</v>
      </c>
      <c r="Q482" s="50">
        <f t="shared" si="92"/>
        <v>0.11522436</v>
      </c>
      <c r="R482" s="48">
        <f t="shared" si="93"/>
        <v>0.13358064</v>
      </c>
      <c r="S482" s="49">
        <v>9.5792919921874997E-2</v>
      </c>
      <c r="T482" s="48">
        <f t="shared" si="94"/>
        <v>9.4094924926757806E-2</v>
      </c>
      <c r="U482" s="48">
        <v>0</v>
      </c>
      <c r="V482" s="49">
        <f t="shared" si="95"/>
        <v>0.120222576</v>
      </c>
      <c r="W482" s="49">
        <f t="shared" si="96"/>
        <v>0.10686451200000001</v>
      </c>
      <c r="X482" s="49">
        <f t="shared" si="97"/>
        <v>9.3506447999999992E-2</v>
      </c>
      <c r="Y482" s="49">
        <f t="shared" si="98"/>
        <v>0.14025967199999997</v>
      </c>
      <c r="Z482" s="49">
        <f t="shared" si="99"/>
        <v>0.17810751999999999</v>
      </c>
      <c r="AA482" s="48">
        <v>0.14965150853207237</v>
      </c>
      <c r="AB482" s="42">
        <v>9.4094924926757806E-2</v>
      </c>
      <c r="AC482" s="42">
        <v>6.7721138000488276E-2</v>
      </c>
      <c r="AD482" s="49">
        <f t="shared" si="100"/>
        <v>0.10477350616455078</v>
      </c>
      <c r="AE482" s="49">
        <f t="shared" si="101"/>
        <v>7.2420764202104776E-2</v>
      </c>
    </row>
    <row r="483" spans="1:31" x14ac:dyDescent="0.2">
      <c r="A483" s="42">
        <v>0.12898024968337268</v>
      </c>
      <c r="B483" s="42">
        <f t="shared" si="91"/>
        <v>8.0491920471191414E-2</v>
      </c>
      <c r="C483" s="42">
        <v>9.361099243164063E-2</v>
      </c>
      <c r="D483" s="42">
        <v>6.7372848510742184E-2</v>
      </c>
      <c r="E483" s="48">
        <v>0.14113223220825194</v>
      </c>
      <c r="F483" s="48">
        <v>0.10088841438293457</v>
      </c>
      <c r="G483" s="48">
        <v>0.1107903523875034</v>
      </c>
      <c r="H483" s="48">
        <v>0.14130450134277345</v>
      </c>
      <c r="I483" s="48">
        <v>0.15111728515625</v>
      </c>
      <c r="J483" s="48">
        <v>0.15111728515625</v>
      </c>
      <c r="K483" s="48">
        <v>0.10438545265197754</v>
      </c>
      <c r="L483" s="48">
        <v>8.936702980041504E-2</v>
      </c>
      <c r="M483" s="43">
        <f t="shared" si="102"/>
        <v>6.7343219999999981E-2</v>
      </c>
      <c r="N483" s="43">
        <f t="shared" si="103"/>
        <v>0.11304224799999998</v>
      </c>
      <c r="O483" s="49">
        <v>9.6204599999999973E-2</v>
      </c>
      <c r="P483" s="49">
        <v>0.13299087999999998</v>
      </c>
      <c r="Q483" s="50">
        <f t="shared" si="92"/>
        <v>0.11459773999999998</v>
      </c>
      <c r="R483" s="48">
        <f t="shared" si="93"/>
        <v>0.13299087999999998</v>
      </c>
      <c r="S483" s="49">
        <v>9.5300256347656265E-2</v>
      </c>
      <c r="T483" s="48">
        <f t="shared" si="94"/>
        <v>9.361099243164063E-2</v>
      </c>
      <c r="U483" s="48">
        <v>0</v>
      </c>
      <c r="V483" s="49">
        <f t="shared" si="95"/>
        <v>0.11969179199999998</v>
      </c>
      <c r="W483" s="49">
        <f t="shared" si="96"/>
        <v>0.10639270399999999</v>
      </c>
      <c r="X483" s="49">
        <f t="shared" si="97"/>
        <v>9.3093615999999976E-2</v>
      </c>
      <c r="Y483" s="49">
        <f t="shared" si="98"/>
        <v>0.13964042399999999</v>
      </c>
      <c r="Z483" s="49">
        <f t="shared" si="99"/>
        <v>0.1773211733333333</v>
      </c>
      <c r="AA483" s="48">
        <v>0.14888184316534744</v>
      </c>
      <c r="AB483" s="42">
        <v>9.361099243164063E-2</v>
      </c>
      <c r="AC483" s="42">
        <v>6.7372848510742184E-2</v>
      </c>
      <c r="AD483" s="49">
        <f t="shared" si="100"/>
        <v>0.10423465538024904</v>
      </c>
      <c r="AE483" s="49">
        <f t="shared" si="101"/>
        <v>7.2048303767987515E-2</v>
      </c>
    </row>
    <row r="484" spans="1:31" x14ac:dyDescent="0.2">
      <c r="A484" s="42">
        <v>0.12831690260418691</v>
      </c>
      <c r="B484" s="42">
        <f t="shared" si="91"/>
        <v>8.0077949523925773E-2</v>
      </c>
      <c r="C484" s="42">
        <v>9.3129547119140621E-2</v>
      </c>
      <c r="D484" s="42">
        <v>6.7026351928710939E-2</v>
      </c>
      <c r="E484" s="48">
        <v>0.1404063899230957</v>
      </c>
      <c r="F484" s="48">
        <v>0.10036954223632813</v>
      </c>
      <c r="G484" s="48">
        <v>0.11022055404167569</v>
      </c>
      <c r="H484" s="48">
        <v>0.14057777099609375</v>
      </c>
      <c r="I484" s="48">
        <v>0.15034008331298829</v>
      </c>
      <c r="J484" s="48">
        <v>0.15034008331298829</v>
      </c>
      <c r="K484" s="48">
        <v>0.10384859725952147</v>
      </c>
      <c r="L484" s="48">
        <v>8.8907413558959966E-2</v>
      </c>
      <c r="M484" s="43">
        <f t="shared" si="102"/>
        <v>6.7033596000000001E-2</v>
      </c>
      <c r="N484" s="43">
        <f t="shared" si="103"/>
        <v>0.11229030400000001</v>
      </c>
      <c r="O484" s="49">
        <v>9.5762280000000005E-2</v>
      </c>
      <c r="P484" s="49">
        <v>0.13210624000000001</v>
      </c>
      <c r="Q484" s="50">
        <f t="shared" si="92"/>
        <v>0.11393426000000001</v>
      </c>
      <c r="R484" s="48">
        <f t="shared" si="93"/>
        <v>0.13210624000000001</v>
      </c>
      <c r="S484" s="49">
        <v>9.4810125732421882E-2</v>
      </c>
      <c r="T484" s="48">
        <f t="shared" si="94"/>
        <v>9.3129547119140621E-2</v>
      </c>
      <c r="U484" s="48">
        <v>0</v>
      </c>
      <c r="V484" s="49">
        <f t="shared" si="95"/>
        <v>0.11889561600000001</v>
      </c>
      <c r="W484" s="49">
        <f t="shared" si="96"/>
        <v>0.10568499200000002</v>
      </c>
      <c r="X484" s="49">
        <f t="shared" si="97"/>
        <v>9.2474368000000001E-2</v>
      </c>
      <c r="Y484" s="49">
        <f t="shared" si="98"/>
        <v>0.13871155199999999</v>
      </c>
      <c r="Z484" s="49">
        <f t="shared" si="99"/>
        <v>0.17614165333333334</v>
      </c>
      <c r="AA484" s="48">
        <v>0.14811613705283716</v>
      </c>
      <c r="AB484" s="42">
        <v>9.3129547119140621E-2</v>
      </c>
      <c r="AC484" s="42">
        <v>6.7026351928710939E-2</v>
      </c>
      <c r="AD484" s="49">
        <f t="shared" si="100"/>
        <v>0.10369857501983644</v>
      </c>
      <c r="AE484" s="49">
        <f t="shared" si="101"/>
        <v>7.1677758285679738E-2</v>
      </c>
    </row>
    <row r="485" spans="1:31" x14ac:dyDescent="0.2">
      <c r="A485" s="42">
        <v>0.12765696712757926</v>
      </c>
      <c r="B485" s="42">
        <f t="shared" si="91"/>
        <v>7.9666107177734369E-2</v>
      </c>
      <c r="C485" s="42">
        <v>9.2650581359863288E-2</v>
      </c>
      <c r="D485" s="42">
        <v>6.6681632995605464E-2</v>
      </c>
      <c r="E485" s="48">
        <v>0.13968427749633788</v>
      </c>
      <c r="F485" s="48">
        <v>9.9853341674804683E-2</v>
      </c>
      <c r="G485" s="48">
        <v>0.10965368618706778</v>
      </c>
      <c r="H485" s="48">
        <v>0.1398547705078125</v>
      </c>
      <c r="I485" s="48">
        <v>0.14956687774658203</v>
      </c>
      <c r="J485" s="48">
        <v>0.14956687774658203</v>
      </c>
      <c r="K485" s="48">
        <v>0.10331450225830077</v>
      </c>
      <c r="L485" s="48">
        <v>8.8450158081054692E-2</v>
      </c>
      <c r="M485" s="43">
        <f t="shared" si="102"/>
        <v>6.6723971999999979E-2</v>
      </c>
      <c r="N485" s="43">
        <f t="shared" si="103"/>
        <v>0.11178900800000001</v>
      </c>
      <c r="O485" s="49">
        <v>9.5319959999999981E-2</v>
      </c>
      <c r="P485" s="49">
        <v>0.13151648000000002</v>
      </c>
      <c r="Q485" s="50">
        <f t="shared" si="92"/>
        <v>0.11341822</v>
      </c>
      <c r="R485" s="48">
        <f t="shared" si="93"/>
        <v>0.13151648000000002</v>
      </c>
      <c r="S485" s="49">
        <v>9.432251586914063E-2</v>
      </c>
      <c r="T485" s="48">
        <f t="shared" si="94"/>
        <v>9.2650581359863288E-2</v>
      </c>
      <c r="U485" s="48">
        <v>0</v>
      </c>
      <c r="V485" s="49">
        <f t="shared" si="95"/>
        <v>0.11836483200000002</v>
      </c>
      <c r="W485" s="49">
        <f t="shared" si="96"/>
        <v>0.10521318400000002</v>
      </c>
      <c r="X485" s="49">
        <f t="shared" si="97"/>
        <v>9.2061536000000013E-2</v>
      </c>
      <c r="Y485" s="49">
        <f t="shared" si="98"/>
        <v>0.13809230400000003</v>
      </c>
      <c r="Z485" s="49">
        <f t="shared" si="99"/>
        <v>0.17535530666666671</v>
      </c>
      <c r="AA485" s="48">
        <v>0.14735437654194078</v>
      </c>
      <c r="AB485" s="42">
        <v>9.2650581359863288E-2</v>
      </c>
      <c r="AC485" s="42">
        <v>6.6681632995605464E-2</v>
      </c>
      <c r="AD485" s="49">
        <f t="shared" si="100"/>
        <v>0.10316525173187256</v>
      </c>
      <c r="AE485" s="49">
        <f t="shared" si="101"/>
        <v>7.1309118526498044E-2</v>
      </c>
    </row>
    <row r="486" spans="1:31" x14ac:dyDescent="0.2">
      <c r="A486" s="42">
        <v>0.12700042570754885</v>
      </c>
      <c r="B486" s="42">
        <f t="shared" si="91"/>
        <v>7.9256385803222668E-2</v>
      </c>
      <c r="C486" s="42">
        <v>9.2174079895019537E-2</v>
      </c>
      <c r="D486" s="42">
        <v>6.6338691711425785E-2</v>
      </c>
      <c r="E486" s="48">
        <v>0.13896588012695313</v>
      </c>
      <c r="F486" s="48">
        <v>9.9339797897338863E-2</v>
      </c>
      <c r="G486" s="48">
        <v>0.10908973375206904</v>
      </c>
      <c r="H486" s="48">
        <v>0.1391354998779297</v>
      </c>
      <c r="I486" s="48">
        <v>0.14879765365600586</v>
      </c>
      <c r="J486" s="48">
        <v>0.14879765365600586</v>
      </c>
      <c r="K486" s="48">
        <v>0.10278315284729003</v>
      </c>
      <c r="L486" s="48">
        <v>8.7995255966186514E-2</v>
      </c>
      <c r="M486" s="43">
        <f t="shared" si="102"/>
        <v>6.6414347999999998E-2</v>
      </c>
      <c r="N486" s="43">
        <f t="shared" si="103"/>
        <v>0.111287712</v>
      </c>
      <c r="O486" s="49">
        <v>9.4877640000000013E-2</v>
      </c>
      <c r="P486" s="49">
        <v>0.13092672</v>
      </c>
      <c r="Q486" s="50">
        <f t="shared" si="92"/>
        <v>0.11290218</v>
      </c>
      <c r="R486" s="48">
        <f t="shared" si="93"/>
        <v>0.13092672</v>
      </c>
      <c r="S486" s="49">
        <v>9.3837414550781262E-2</v>
      </c>
      <c r="T486" s="48">
        <f t="shared" si="94"/>
        <v>9.2174079895019537E-2</v>
      </c>
      <c r="U486" s="48">
        <v>0</v>
      </c>
      <c r="V486" s="49">
        <f t="shared" si="95"/>
        <v>0.117834048</v>
      </c>
      <c r="W486" s="49">
        <f t="shared" si="96"/>
        <v>0.104741376</v>
      </c>
      <c r="X486" s="49">
        <f t="shared" si="97"/>
        <v>9.1648703999999998E-2</v>
      </c>
      <c r="Y486" s="49">
        <f t="shared" si="98"/>
        <v>0.13747305600000001</v>
      </c>
      <c r="Z486" s="49">
        <f t="shared" si="99"/>
        <v>0.17456896</v>
      </c>
      <c r="AA486" s="48">
        <v>0.14659653432745681</v>
      </c>
      <c r="AB486" s="42">
        <v>9.2174079895019537E-2</v>
      </c>
      <c r="AC486" s="42">
        <v>6.6338691711425785E-2</v>
      </c>
      <c r="AD486" s="49">
        <f t="shared" si="100"/>
        <v>0.10263467216491701</v>
      </c>
      <c r="AE486" s="49">
        <f t="shared" si="101"/>
        <v>7.0942375261758991E-2</v>
      </c>
    </row>
    <row r="487" spans="1:31" x14ac:dyDescent="0.2">
      <c r="A487" s="42">
        <v>0.1263472608884913</v>
      </c>
      <c r="B487" s="42">
        <f t="shared" si="91"/>
        <v>7.8848770141601562E-2</v>
      </c>
      <c r="C487" s="42">
        <v>9.1700027465820316E-2</v>
      </c>
      <c r="D487" s="42">
        <v>6.5997512817382809E-2</v>
      </c>
      <c r="E487" s="48">
        <v>0.13825118301391601</v>
      </c>
      <c r="F487" s="48">
        <v>9.8828888702392578E-2</v>
      </c>
      <c r="G487" s="48">
        <v>0.10852868174258266</v>
      </c>
      <c r="H487" s="48">
        <v>0.13841992950439452</v>
      </c>
      <c r="I487" s="48">
        <v>0.14803238143920899</v>
      </c>
      <c r="J487" s="48">
        <v>0.14803238143920899</v>
      </c>
      <c r="K487" s="48">
        <v>0.10225453422546386</v>
      </c>
      <c r="L487" s="48">
        <v>8.754269241333007E-2</v>
      </c>
      <c r="M487" s="43">
        <f t="shared" si="102"/>
        <v>6.610472399999999E-2</v>
      </c>
      <c r="N487" s="43">
        <f t="shared" si="103"/>
        <v>0.11078641599999997</v>
      </c>
      <c r="O487" s="49">
        <v>9.4435319999999989E-2</v>
      </c>
      <c r="P487" s="49">
        <v>0.13033695999999997</v>
      </c>
      <c r="Q487" s="50">
        <f t="shared" si="92"/>
        <v>0.11238613999999998</v>
      </c>
      <c r="R487" s="48">
        <f t="shared" si="93"/>
        <v>0.13033695999999997</v>
      </c>
      <c r="S487" s="49">
        <v>9.3354809570312502E-2</v>
      </c>
      <c r="T487" s="48">
        <f t="shared" si="94"/>
        <v>9.1700027465820316E-2</v>
      </c>
      <c r="U487" s="48">
        <v>0</v>
      </c>
      <c r="V487" s="49">
        <f t="shared" si="95"/>
        <v>0.11730326399999998</v>
      </c>
      <c r="W487" s="49">
        <f t="shared" si="96"/>
        <v>0.10426956799999998</v>
      </c>
      <c r="X487" s="49">
        <f t="shared" si="97"/>
        <v>9.1235871999999982E-2</v>
      </c>
      <c r="Y487" s="49">
        <f t="shared" si="98"/>
        <v>0.13685380799999997</v>
      </c>
      <c r="Z487" s="49">
        <f t="shared" si="99"/>
        <v>0.17378261333333331</v>
      </c>
      <c r="AA487" s="48">
        <v>0.1458425831041838</v>
      </c>
      <c r="AB487" s="42">
        <v>9.1700027465820316E-2</v>
      </c>
      <c r="AC487" s="42">
        <v>6.5997512817382809E-2</v>
      </c>
      <c r="AD487" s="49">
        <f t="shared" si="100"/>
        <v>0.10210682296752929</v>
      </c>
      <c r="AE487" s="49">
        <f t="shared" si="101"/>
        <v>7.0577519262779179E-2</v>
      </c>
    </row>
    <row r="488" spans="1:31" x14ac:dyDescent="0.2">
      <c r="A488" s="42">
        <v>0.12569745530450019</v>
      </c>
      <c r="B488" s="42">
        <f t="shared" si="91"/>
        <v>7.8443252563476562E-2</v>
      </c>
      <c r="C488" s="42">
        <v>9.1228416442871094E-2</v>
      </c>
      <c r="D488" s="42">
        <v>6.565808868408203E-2</v>
      </c>
      <c r="E488" s="48">
        <v>0.13754015655517579</v>
      </c>
      <c r="F488" s="48">
        <v>9.8320607137167754E-2</v>
      </c>
      <c r="G488" s="48">
        <v>0.10797051524162694</v>
      </c>
      <c r="H488" s="48">
        <v>0.13770802978515623</v>
      </c>
      <c r="I488" s="48">
        <v>0.14727104629516602</v>
      </c>
      <c r="J488" s="48">
        <v>0.14727104629516602</v>
      </c>
      <c r="K488" s="48">
        <v>0.10172863899230956</v>
      </c>
      <c r="L488" s="48">
        <v>8.7092460021972656E-2</v>
      </c>
      <c r="M488" s="43">
        <f t="shared" si="102"/>
        <v>6.5795099999999995E-2</v>
      </c>
      <c r="N488" s="43">
        <f t="shared" si="103"/>
        <v>0.11003447199999998</v>
      </c>
      <c r="O488" s="49">
        <v>9.3992999999999993E-2</v>
      </c>
      <c r="P488" s="49">
        <v>0.12945231999999998</v>
      </c>
      <c r="Q488" s="50">
        <f t="shared" si="92"/>
        <v>0.11172265999999999</v>
      </c>
      <c r="R488" s="48">
        <f t="shared" si="93"/>
        <v>0.12945231999999998</v>
      </c>
      <c r="S488" s="49">
        <v>9.2874682617187496E-2</v>
      </c>
      <c r="T488" s="48">
        <f t="shared" si="94"/>
        <v>9.1228416442871094E-2</v>
      </c>
      <c r="U488" s="48">
        <v>0</v>
      </c>
      <c r="V488" s="49">
        <f t="shared" si="95"/>
        <v>0.11650708799999998</v>
      </c>
      <c r="W488" s="49">
        <f t="shared" si="96"/>
        <v>0.10356185599999999</v>
      </c>
      <c r="X488" s="49">
        <f t="shared" si="97"/>
        <v>9.0616623999999979E-2</v>
      </c>
      <c r="Y488" s="49">
        <f t="shared" si="98"/>
        <v>0.13592493599999997</v>
      </c>
      <c r="Z488" s="49">
        <f t="shared" si="99"/>
        <v>0.17260309333333332</v>
      </c>
      <c r="AA488" s="48">
        <v>0.14509250921952097</v>
      </c>
      <c r="AB488" s="42">
        <v>9.1228416442871094E-2</v>
      </c>
      <c r="AC488" s="42">
        <v>6.565808868408203E-2</v>
      </c>
      <c r="AD488" s="49">
        <f t="shared" si="100"/>
        <v>0.10158168411254882</v>
      </c>
      <c r="AE488" s="49">
        <f t="shared" si="101"/>
        <v>7.0214536686533463E-2</v>
      </c>
    </row>
    <row r="489" spans="1:31" x14ac:dyDescent="0.2">
      <c r="A489" s="42">
        <v>0.12505099167895969</v>
      </c>
      <c r="B489" s="42">
        <f t="shared" si="91"/>
        <v>7.8039817810058587E-2</v>
      </c>
      <c r="C489" s="42">
        <v>9.0759223937988284E-2</v>
      </c>
      <c r="D489" s="42">
        <v>6.5320411682128904E-2</v>
      </c>
      <c r="E489" s="48">
        <v>0.13683278594970702</v>
      </c>
      <c r="F489" s="48">
        <v>9.781493968764271E-2</v>
      </c>
      <c r="G489" s="48">
        <v>0.10741521940893868</v>
      </c>
      <c r="H489" s="48">
        <v>0.13699980072021486</v>
      </c>
      <c r="I489" s="48">
        <v>0.14651363342285156</v>
      </c>
      <c r="J489" s="48">
        <v>0.14651363342285156</v>
      </c>
      <c r="K489" s="48">
        <v>0.10120544494628905</v>
      </c>
      <c r="L489" s="48">
        <v>8.6644543991088868E-2</v>
      </c>
      <c r="M489" s="43">
        <f t="shared" si="102"/>
        <v>6.5330663999999983E-2</v>
      </c>
      <c r="N489" s="43">
        <f t="shared" si="103"/>
        <v>0.10953317599999998</v>
      </c>
      <c r="O489" s="49">
        <v>9.3329519999999985E-2</v>
      </c>
      <c r="P489" s="49">
        <v>0.12886255999999999</v>
      </c>
      <c r="Q489" s="50">
        <f t="shared" si="92"/>
        <v>0.11109603999999998</v>
      </c>
      <c r="R489" s="48">
        <f t="shared" si="93"/>
        <v>0.12886255999999999</v>
      </c>
      <c r="S489" s="49">
        <v>9.2397027587890632E-2</v>
      </c>
      <c r="T489" s="48">
        <f t="shared" si="94"/>
        <v>9.0759223937988284E-2</v>
      </c>
      <c r="U489" s="48">
        <v>0</v>
      </c>
      <c r="V489" s="49">
        <f t="shared" si="95"/>
        <v>0.11597630399999999</v>
      </c>
      <c r="W489" s="49">
        <f t="shared" si="96"/>
        <v>0.10309004799999999</v>
      </c>
      <c r="X489" s="49">
        <f t="shared" si="97"/>
        <v>9.0203791999999991E-2</v>
      </c>
      <c r="Y489" s="49">
        <f t="shared" si="98"/>
        <v>0.13530568800000001</v>
      </c>
      <c r="Z489" s="49">
        <f t="shared" si="99"/>
        <v>0.17181674666666666</v>
      </c>
      <c r="AA489" s="48">
        <v>0.1443462990208676</v>
      </c>
      <c r="AB489" s="42">
        <v>9.0759223937988284E-2</v>
      </c>
      <c r="AC489" s="42">
        <v>6.5320411682128904E-2</v>
      </c>
      <c r="AD489" s="49">
        <f t="shared" si="100"/>
        <v>0.10105924892425538</v>
      </c>
      <c r="AE489" s="49">
        <f t="shared" si="101"/>
        <v>6.9853422918680172E-2</v>
      </c>
    </row>
    <row r="490" spans="1:31" x14ac:dyDescent="0.2">
      <c r="A490" s="42">
        <v>0.12440785282407887</v>
      </c>
      <c r="B490" s="42">
        <f t="shared" si="91"/>
        <v>7.7638458251953119E-2</v>
      </c>
      <c r="C490" s="42">
        <v>9.0292449951171874E-2</v>
      </c>
      <c r="D490" s="42">
        <v>6.4984466552734377E-2</v>
      </c>
      <c r="E490" s="48">
        <v>0.13612905639648437</v>
      </c>
      <c r="F490" s="48">
        <v>9.7311872909298949E-2</v>
      </c>
      <c r="G490" s="48">
        <v>0.10686277948057868</v>
      </c>
      <c r="H490" s="48">
        <v>0.13629521270751951</v>
      </c>
      <c r="I490" s="48">
        <v>0.14576011322021484</v>
      </c>
      <c r="J490" s="48">
        <v>0.14576011322021484</v>
      </c>
      <c r="K490" s="48">
        <v>0.10068494468688964</v>
      </c>
      <c r="L490" s="48">
        <v>8.6198929519653314E-2</v>
      </c>
      <c r="M490" s="43">
        <f t="shared" si="102"/>
        <v>6.5021039999999988E-2</v>
      </c>
      <c r="N490" s="43">
        <f t="shared" si="103"/>
        <v>0.10903187999999997</v>
      </c>
      <c r="O490" s="49">
        <v>9.2887199999999989E-2</v>
      </c>
      <c r="P490" s="49">
        <v>0.12827279999999996</v>
      </c>
      <c r="Q490" s="50">
        <f t="shared" si="92"/>
        <v>0.11057999999999998</v>
      </c>
      <c r="R490" s="48">
        <f t="shared" si="93"/>
        <v>0.12827279999999996</v>
      </c>
      <c r="S490" s="49">
        <v>9.1921826171874998E-2</v>
      </c>
      <c r="T490" s="48">
        <f t="shared" si="94"/>
        <v>9.0292449951171874E-2</v>
      </c>
      <c r="U490" s="48">
        <v>0</v>
      </c>
      <c r="V490" s="49">
        <f t="shared" si="95"/>
        <v>0.11544551999999997</v>
      </c>
      <c r="W490" s="49">
        <f t="shared" si="96"/>
        <v>0.10261823999999997</v>
      </c>
      <c r="X490" s="49">
        <f t="shared" si="97"/>
        <v>8.9790959999999975E-2</v>
      </c>
      <c r="Y490" s="49">
        <f t="shared" si="98"/>
        <v>0.13468643999999996</v>
      </c>
      <c r="Z490" s="49">
        <f t="shared" si="99"/>
        <v>0.17103039999999994</v>
      </c>
      <c r="AA490" s="48">
        <v>0.1436039252030222</v>
      </c>
      <c r="AB490" s="42">
        <v>9.0292449951171874E-2</v>
      </c>
      <c r="AC490" s="42">
        <v>6.4984466552734377E-2</v>
      </c>
      <c r="AD490" s="49">
        <f t="shared" si="100"/>
        <v>0.10053949737548828</v>
      </c>
      <c r="AE490" s="49">
        <f t="shared" si="101"/>
        <v>6.9494164116194121E-2</v>
      </c>
    </row>
    <row r="491" spans="1:31" x14ac:dyDescent="0.2">
      <c r="A491" s="42">
        <v>0.12376802164065884</v>
      </c>
      <c r="B491" s="42">
        <f t="shared" si="91"/>
        <v>7.7239162445068357E-2</v>
      </c>
      <c r="C491" s="42">
        <v>8.9828071594238279E-2</v>
      </c>
      <c r="D491" s="42">
        <v>6.4650253295898436E-2</v>
      </c>
      <c r="E491" s="48">
        <v>0.13542893829345701</v>
      </c>
      <c r="F491" s="48">
        <v>9.6811393426763814E-2</v>
      </c>
      <c r="G491" s="48">
        <v>0.10631318076853909</v>
      </c>
      <c r="H491" s="48">
        <v>0.13559425094604491</v>
      </c>
      <c r="I491" s="48">
        <v>0.14501047088623045</v>
      </c>
      <c r="J491" s="48">
        <v>0.14501047088623045</v>
      </c>
      <c r="K491" s="48">
        <v>0.10016712341308594</v>
      </c>
      <c r="L491" s="48">
        <v>8.5755609207153319E-2</v>
      </c>
      <c r="M491" s="43">
        <f t="shared" si="102"/>
        <v>6.471141599999998E-2</v>
      </c>
      <c r="N491" s="43">
        <f t="shared" si="103"/>
        <v>0.108530584</v>
      </c>
      <c r="O491" s="49">
        <v>9.2444879999999979E-2</v>
      </c>
      <c r="P491" s="49">
        <v>0.12768304</v>
      </c>
      <c r="Q491" s="50">
        <f t="shared" si="92"/>
        <v>0.11006395999999999</v>
      </c>
      <c r="R491" s="48">
        <f t="shared" si="93"/>
        <v>0.12768304</v>
      </c>
      <c r="S491" s="49">
        <v>9.1449072265624987E-2</v>
      </c>
      <c r="T491" s="48">
        <f t="shared" si="94"/>
        <v>8.9828071594238279E-2</v>
      </c>
      <c r="U491" s="48">
        <v>0</v>
      </c>
      <c r="V491" s="49">
        <f t="shared" si="95"/>
        <v>0.114914736</v>
      </c>
      <c r="W491" s="49">
        <f t="shared" si="96"/>
        <v>0.10214643200000001</v>
      </c>
      <c r="X491" s="49">
        <f t="shared" si="97"/>
        <v>8.9378127999999987E-2</v>
      </c>
      <c r="Y491" s="49">
        <f t="shared" si="98"/>
        <v>0.134067192</v>
      </c>
      <c r="Z491" s="49">
        <f t="shared" si="99"/>
        <v>0.17024405333333334</v>
      </c>
      <c r="AA491" s="48">
        <v>0.14286537411338404</v>
      </c>
      <c r="AB491" s="42">
        <v>8.9828071594238279E-2</v>
      </c>
      <c r="AC491" s="42">
        <v>6.4650253295898436E-2</v>
      </c>
      <c r="AD491" s="49">
        <f t="shared" si="100"/>
        <v>0.10002242279052732</v>
      </c>
      <c r="AE491" s="49">
        <f t="shared" si="101"/>
        <v>6.9136755664733637E-2</v>
      </c>
    </row>
    <row r="492" spans="1:31" x14ac:dyDescent="0.2">
      <c r="A492" s="42">
        <v>0.12313148111716146</v>
      </c>
      <c r="B492" s="42">
        <f t="shared" si="91"/>
        <v>7.6841918945312504E-2</v>
      </c>
      <c r="C492" s="42">
        <v>8.9366081237792966E-2</v>
      </c>
      <c r="D492" s="42">
        <v>6.4317756652832028E-2</v>
      </c>
      <c r="E492" s="48">
        <v>0.13473243164062501</v>
      </c>
      <c r="F492" s="48">
        <v>9.6313487933454747E-2</v>
      </c>
      <c r="G492" s="48">
        <v>0.105766408660353</v>
      </c>
      <c r="H492" s="48">
        <v>0.13489688583374021</v>
      </c>
      <c r="I492" s="48">
        <v>0.14426467681884766</v>
      </c>
      <c r="J492" s="48">
        <v>0.14426467681884766</v>
      </c>
      <c r="K492" s="48">
        <v>9.9651958923339848E-2</v>
      </c>
      <c r="L492" s="48">
        <v>8.5314568252563477E-2</v>
      </c>
      <c r="M492" s="43">
        <f t="shared" si="102"/>
        <v>6.4401791999999985E-2</v>
      </c>
      <c r="N492" s="43">
        <f t="shared" si="103"/>
        <v>0.10802928799999997</v>
      </c>
      <c r="O492" s="49">
        <v>9.2002559999999983E-2</v>
      </c>
      <c r="P492" s="49">
        <v>0.12709327999999998</v>
      </c>
      <c r="Q492" s="50">
        <f t="shared" si="92"/>
        <v>0.10954791999999998</v>
      </c>
      <c r="R492" s="48">
        <f t="shared" si="93"/>
        <v>0.12709327999999998</v>
      </c>
      <c r="S492" s="49">
        <v>9.0978747558593753E-2</v>
      </c>
      <c r="T492" s="48">
        <f t="shared" si="94"/>
        <v>8.9366081237792966E-2</v>
      </c>
      <c r="U492" s="48">
        <v>0</v>
      </c>
      <c r="V492" s="49">
        <f t="shared" si="95"/>
        <v>0.11438395199999998</v>
      </c>
      <c r="W492" s="49">
        <f t="shared" si="96"/>
        <v>0.10167462399999999</v>
      </c>
      <c r="X492" s="49">
        <f t="shared" si="97"/>
        <v>8.8965295999999972E-2</v>
      </c>
      <c r="Y492" s="49">
        <f t="shared" si="98"/>
        <v>0.13344794399999999</v>
      </c>
      <c r="Z492" s="49">
        <f t="shared" si="99"/>
        <v>0.16945770666666665</v>
      </c>
      <c r="AA492" s="48">
        <v>0.14213061844675165</v>
      </c>
      <c r="AB492" s="42">
        <v>8.9366081237792966E-2</v>
      </c>
      <c r="AC492" s="42">
        <v>6.4317756652832028E-2</v>
      </c>
      <c r="AD492" s="49">
        <f t="shared" si="100"/>
        <v>9.9508005142211919E-2</v>
      </c>
      <c r="AE492" s="49">
        <f t="shared" si="101"/>
        <v>6.8781183721273592E-2</v>
      </c>
    </row>
    <row r="493" spans="1:31" x14ac:dyDescent="0.2">
      <c r="A493" s="42">
        <v>0.12249821432976751</v>
      </c>
      <c r="B493" s="42">
        <f t="shared" si="91"/>
        <v>7.6446720123291012E-2</v>
      </c>
      <c r="C493" s="42">
        <v>8.8906471252441402E-2</v>
      </c>
      <c r="D493" s="42">
        <v>6.3986968994140622E-2</v>
      </c>
      <c r="E493" s="48">
        <v>0.13403950683593749</v>
      </c>
      <c r="F493" s="48">
        <v>9.5818143191225627E-2</v>
      </c>
      <c r="G493" s="48">
        <v>0.10522244861870587</v>
      </c>
      <c r="H493" s="48">
        <v>0.13420310256958007</v>
      </c>
      <c r="I493" s="48">
        <v>0.14352271621704099</v>
      </c>
      <c r="J493" s="48">
        <v>0.14352271621704099</v>
      </c>
      <c r="K493" s="48">
        <v>9.9139451217651359E-2</v>
      </c>
      <c r="L493" s="48">
        <v>8.4875791854858385E-2</v>
      </c>
      <c r="M493" s="43">
        <f t="shared" si="102"/>
        <v>6.4092167999999977E-2</v>
      </c>
      <c r="N493" s="43">
        <f t="shared" si="103"/>
        <v>0.107527992</v>
      </c>
      <c r="O493" s="49">
        <v>9.1560239999999973E-2</v>
      </c>
      <c r="P493" s="49">
        <v>0.12650352000000001</v>
      </c>
      <c r="Q493" s="50">
        <f t="shared" si="92"/>
        <v>0.10903188</v>
      </c>
      <c r="R493" s="48">
        <f t="shared" si="93"/>
        <v>0.12650352000000001</v>
      </c>
      <c r="S493" s="49">
        <v>9.051083984375001E-2</v>
      </c>
      <c r="T493" s="48">
        <f t="shared" si="94"/>
        <v>8.8906471252441402E-2</v>
      </c>
      <c r="U493" s="48">
        <v>0</v>
      </c>
      <c r="V493" s="49">
        <f t="shared" si="95"/>
        <v>0.113853168</v>
      </c>
      <c r="W493" s="49">
        <f t="shared" si="96"/>
        <v>0.10120281600000001</v>
      </c>
      <c r="X493" s="49">
        <f t="shared" si="97"/>
        <v>8.8552463999999997E-2</v>
      </c>
      <c r="Y493" s="49">
        <f t="shared" si="98"/>
        <v>0.132828696</v>
      </c>
      <c r="Z493" s="49">
        <f t="shared" si="99"/>
        <v>0.16867135999999999</v>
      </c>
      <c r="AA493" s="48">
        <v>0.14139964455052426</v>
      </c>
      <c r="AB493" s="42">
        <v>8.8906471252441402E-2</v>
      </c>
      <c r="AC493" s="42">
        <v>6.3986968994140622E-2</v>
      </c>
      <c r="AD493" s="49">
        <f t="shared" si="100"/>
        <v>9.8996231079101576E-2</v>
      </c>
      <c r="AE493" s="49">
        <f t="shared" si="101"/>
        <v>6.8427439057130557E-2</v>
      </c>
    </row>
    <row r="494" spans="1:31" x14ac:dyDescent="0.2">
      <c r="A494" s="42">
        <v>0.12186820444162004</v>
      </c>
      <c r="B494" s="42">
        <f t="shared" si="91"/>
        <v>7.605355453491211E-2</v>
      </c>
      <c r="C494" s="42">
        <v>8.8449226379394535E-2</v>
      </c>
      <c r="D494" s="42">
        <v>6.3657882690429685E-2</v>
      </c>
      <c r="E494" s="48">
        <v>0.13335013427734374</v>
      </c>
      <c r="F494" s="48">
        <v>9.532534603001469E-2</v>
      </c>
      <c r="G494" s="48">
        <v>0.10468128618104906</v>
      </c>
      <c r="H494" s="48">
        <v>0.13351290115356446</v>
      </c>
      <c r="I494" s="48">
        <v>0.14278457427978516</v>
      </c>
      <c r="J494" s="48">
        <v>0.14278457427978516</v>
      </c>
      <c r="K494" s="48">
        <v>9.8629578094482417E-2</v>
      </c>
      <c r="L494" s="48">
        <v>9.8629578094482417E-2</v>
      </c>
      <c r="M494" s="43">
        <f t="shared" si="102"/>
        <v>6.3782543999999997E-2</v>
      </c>
      <c r="N494" s="43">
        <f t="shared" si="103"/>
        <v>0.10677604799999998</v>
      </c>
      <c r="O494" s="49">
        <v>9.1117919999999991E-2</v>
      </c>
      <c r="P494" s="49">
        <v>0.12561887999999999</v>
      </c>
      <c r="Q494" s="50">
        <f t="shared" si="92"/>
        <v>0.10836839999999999</v>
      </c>
      <c r="R494" s="48">
        <f t="shared" si="93"/>
        <v>0.12561887999999999</v>
      </c>
      <c r="S494" s="49">
        <v>9.0045343017578133E-2</v>
      </c>
      <c r="T494" s="48">
        <f t="shared" si="94"/>
        <v>8.8449226379394535E-2</v>
      </c>
      <c r="U494" s="48">
        <v>0</v>
      </c>
      <c r="V494" s="49">
        <f t="shared" si="95"/>
        <v>0.113056992</v>
      </c>
      <c r="W494" s="49">
        <f t="shared" si="96"/>
        <v>0.100495104</v>
      </c>
      <c r="X494" s="49">
        <f t="shared" si="97"/>
        <v>8.7933215999999981E-2</v>
      </c>
      <c r="Y494" s="49">
        <f t="shared" si="98"/>
        <v>0.131899824</v>
      </c>
      <c r="Z494" s="49">
        <f t="shared" si="99"/>
        <v>0.16749183999999998</v>
      </c>
      <c r="AA494" s="48">
        <v>0.1406724251195004</v>
      </c>
      <c r="AB494" s="42">
        <v>8.8449226379394535E-2</v>
      </c>
      <c r="AC494" s="42">
        <v>6.3657882690429685E-2</v>
      </c>
      <c r="AD494" s="49">
        <f t="shared" si="100"/>
        <v>9.8487093925476082E-2</v>
      </c>
      <c r="AE494" s="49">
        <f t="shared" si="101"/>
        <v>6.8075517057962817E-2</v>
      </c>
    </row>
    <row r="495" spans="1:31" x14ac:dyDescent="0.2">
      <c r="A495" s="42">
        <v>0.12124143470235868</v>
      </c>
      <c r="B495" s="42">
        <f t="shared" si="91"/>
        <v>7.5662410736083985E-2</v>
      </c>
      <c r="C495" s="42">
        <v>8.7994331359863287E-2</v>
      </c>
      <c r="D495" s="42">
        <v>6.3330490112304683E-2</v>
      </c>
      <c r="E495" s="48">
        <v>0.13266431396484374</v>
      </c>
      <c r="F495" s="48">
        <v>9.4835083347494409E-2</v>
      </c>
      <c r="G495" s="48">
        <v>0.10414290695921526</v>
      </c>
      <c r="H495" s="48">
        <v>0.13282623718261719</v>
      </c>
      <c r="I495" s="48">
        <v>0.1420502362060547</v>
      </c>
      <c r="J495" s="48">
        <v>0.1420502362060547</v>
      </c>
      <c r="K495" s="48">
        <v>9.8122324752807605E-2</v>
      </c>
      <c r="L495" s="48">
        <v>9.8122324752807605E-2</v>
      </c>
      <c r="M495" s="43">
        <f t="shared" si="102"/>
        <v>6.3472919999999988E-2</v>
      </c>
      <c r="N495" s="43">
        <f t="shared" si="103"/>
        <v>0.10627475199999999</v>
      </c>
      <c r="O495" s="49">
        <v>9.0675599999999995E-2</v>
      </c>
      <c r="P495" s="49">
        <v>0.12502911999999999</v>
      </c>
      <c r="Q495" s="50">
        <f t="shared" si="92"/>
        <v>0.10785235999999999</v>
      </c>
      <c r="R495" s="48">
        <f t="shared" si="93"/>
        <v>0.12502911999999999</v>
      </c>
      <c r="S495" s="49">
        <v>8.9582238769531253E-2</v>
      </c>
      <c r="T495" s="48">
        <f t="shared" si="94"/>
        <v>8.7994331359863287E-2</v>
      </c>
      <c r="U495" s="48">
        <v>0</v>
      </c>
      <c r="V495" s="49">
        <f t="shared" si="95"/>
        <v>0.112526208</v>
      </c>
      <c r="W495" s="49">
        <f t="shared" si="96"/>
        <v>0.100023296</v>
      </c>
      <c r="X495" s="49">
        <f t="shared" si="97"/>
        <v>8.7520383999999993E-2</v>
      </c>
      <c r="Y495" s="49">
        <f t="shared" si="98"/>
        <v>0.13128057600000001</v>
      </c>
      <c r="Z495" s="49">
        <f t="shared" si="99"/>
        <v>0.16670549333333332</v>
      </c>
      <c r="AA495" s="48">
        <v>0.13994894650107936</v>
      </c>
      <c r="AB495" s="42">
        <v>8.7994331359863287E-2</v>
      </c>
      <c r="AC495" s="42">
        <v>6.3330490112304683E-2</v>
      </c>
      <c r="AD495" s="49">
        <f t="shared" si="100"/>
        <v>9.7980573654174813E-2</v>
      </c>
      <c r="AE495" s="49">
        <f t="shared" si="101"/>
        <v>6.7725403880745244E-2</v>
      </c>
    </row>
    <row r="496" spans="1:31" x14ac:dyDescent="0.2">
      <c r="A496" s="42">
        <v>0.12061788844794501</v>
      </c>
      <c r="B496" s="42">
        <f t="shared" si="91"/>
        <v>7.5273279190063477E-2</v>
      </c>
      <c r="C496" s="42">
        <v>8.7541778564453124E-2</v>
      </c>
      <c r="D496" s="42">
        <v>6.3004779815673831E-2</v>
      </c>
      <c r="E496" s="48">
        <v>0.1319820162963867</v>
      </c>
      <c r="F496" s="48">
        <v>9.4347342108723142E-2</v>
      </c>
      <c r="G496" s="48">
        <v>0.10360729663903596</v>
      </c>
      <c r="H496" s="48">
        <v>0.13214311065673826</v>
      </c>
      <c r="I496" s="48">
        <v>0.14131967239379883</v>
      </c>
      <c r="J496" s="48">
        <v>0.14131967239379883</v>
      </c>
      <c r="K496" s="48">
        <v>9.761768379211426E-2</v>
      </c>
      <c r="L496" s="48">
        <v>9.761768379211426E-2</v>
      </c>
      <c r="M496" s="43">
        <f t="shared" si="102"/>
        <v>6.3163295999999994E-2</v>
      </c>
      <c r="N496" s="43">
        <f t="shared" si="103"/>
        <v>0.10577345599999999</v>
      </c>
      <c r="O496" s="49">
        <v>9.0233279999999999E-2</v>
      </c>
      <c r="P496" s="49">
        <v>0.12443935999999998</v>
      </c>
      <c r="Q496" s="50">
        <f t="shared" si="92"/>
        <v>0.10733631999999999</v>
      </c>
      <c r="R496" s="48">
        <f t="shared" si="93"/>
        <v>0.12443935999999998</v>
      </c>
      <c r="S496" s="49">
        <v>8.9121514892578135E-2</v>
      </c>
      <c r="T496" s="48">
        <f t="shared" si="94"/>
        <v>8.7541778564453124E-2</v>
      </c>
      <c r="U496" s="48">
        <v>0</v>
      </c>
      <c r="V496" s="49">
        <f t="shared" si="95"/>
        <v>0.11199542399999998</v>
      </c>
      <c r="W496" s="49">
        <f t="shared" si="96"/>
        <v>9.9551487999999994E-2</v>
      </c>
      <c r="X496" s="49">
        <f t="shared" si="97"/>
        <v>8.7107551999999991E-2</v>
      </c>
      <c r="Y496" s="49">
        <f t="shared" si="98"/>
        <v>0.13066132799999997</v>
      </c>
      <c r="Z496" s="49">
        <f t="shared" si="99"/>
        <v>0.16591914666666666</v>
      </c>
      <c r="AA496" s="48">
        <v>0.13922918139005963</v>
      </c>
      <c r="AB496" s="42">
        <v>8.7541778564453124E-2</v>
      </c>
      <c r="AC496" s="42">
        <v>6.3004779815673831E-2</v>
      </c>
      <c r="AD496" s="49">
        <f t="shared" si="100"/>
        <v>9.7476656913757342E-2</v>
      </c>
      <c r="AE496" s="49">
        <f t="shared" si="101"/>
        <v>6.7377090296794437E-2</v>
      </c>
    </row>
    <row r="497" spans="1:31" x14ac:dyDescent="0.2">
      <c r="A497" s="42">
        <v>0.11999754909990588</v>
      </c>
      <c r="B497" s="42">
        <f t="shared" si="91"/>
        <v>7.4886148452758788E-2</v>
      </c>
      <c r="C497" s="42">
        <v>8.7091552734374994E-2</v>
      </c>
      <c r="D497" s="42">
        <v>6.2680744171142583E-2</v>
      </c>
      <c r="E497" s="48">
        <v>0.13130322647094728</v>
      </c>
      <c r="F497" s="48">
        <v>9.3862109345798611E-2</v>
      </c>
      <c r="G497" s="48">
        <v>0.10307444097996091</v>
      </c>
      <c r="H497" s="48">
        <v>0.13146349197387694</v>
      </c>
      <c r="I497" s="48">
        <v>0.1405928680419922</v>
      </c>
      <c r="J497" s="48">
        <v>0.1405928680419922</v>
      </c>
      <c r="K497" s="48">
        <v>9.7115633010864261E-2</v>
      </c>
      <c r="L497" s="48">
        <v>9.7115633010864261E-2</v>
      </c>
      <c r="M497" s="43">
        <f t="shared" si="102"/>
        <v>6.2853671999999985E-2</v>
      </c>
      <c r="N497" s="43">
        <f t="shared" si="103"/>
        <v>0.10527215999999999</v>
      </c>
      <c r="O497" s="49">
        <v>8.9790959999999975E-2</v>
      </c>
      <c r="P497" s="49">
        <v>0.12384959999999999</v>
      </c>
      <c r="Q497" s="50">
        <f t="shared" si="92"/>
        <v>0.10682027999999999</v>
      </c>
      <c r="R497" s="48">
        <f t="shared" si="93"/>
        <v>0.12384959999999999</v>
      </c>
      <c r="S497" s="49">
        <v>8.8663159179687506E-2</v>
      </c>
      <c r="T497" s="48">
        <f t="shared" si="94"/>
        <v>8.7091552734374994E-2</v>
      </c>
      <c r="U497" s="48">
        <v>0</v>
      </c>
      <c r="V497" s="49">
        <f t="shared" si="95"/>
        <v>0.11146463999999999</v>
      </c>
      <c r="W497" s="49">
        <f t="shared" si="96"/>
        <v>9.9079680000000003E-2</v>
      </c>
      <c r="X497" s="49">
        <f t="shared" si="97"/>
        <v>8.6694719999999989E-2</v>
      </c>
      <c r="Y497" s="49">
        <f t="shared" si="98"/>
        <v>0.13004207999999998</v>
      </c>
      <c r="Z497" s="49">
        <f t="shared" si="99"/>
        <v>0.16513279999999997</v>
      </c>
      <c r="AA497" s="48">
        <v>0.13851312978644123</v>
      </c>
      <c r="AB497" s="42">
        <v>8.7091552734374994E-2</v>
      </c>
      <c r="AC497" s="42">
        <v>6.2680744171142583E-2</v>
      </c>
      <c r="AD497" s="49">
        <f t="shared" si="100"/>
        <v>9.6975330352783204E-2</v>
      </c>
      <c r="AE497" s="49">
        <f t="shared" si="101"/>
        <v>6.7030567077426953E-2</v>
      </c>
    </row>
    <row r="498" spans="1:31" x14ac:dyDescent="0.2">
      <c r="A498" s="42">
        <v>0.11938040016510058</v>
      </c>
      <c r="B498" s="42">
        <f t="shared" si="91"/>
        <v>7.4501007080078119E-2</v>
      </c>
      <c r="C498" s="42">
        <v>8.6643638610839846E-2</v>
      </c>
      <c r="D498" s="42">
        <v>6.2358375549316405E-2</v>
      </c>
      <c r="E498" s="48">
        <v>0.13062792968750001</v>
      </c>
      <c r="F498" s="48">
        <v>9.3379372157512977E-2</v>
      </c>
      <c r="G498" s="48">
        <v>0.10254432581467943</v>
      </c>
      <c r="H498" s="48">
        <v>0.1307873663330078</v>
      </c>
      <c r="I498" s="48">
        <v>0.13986979354858398</v>
      </c>
      <c r="J498" s="48">
        <v>0.13986979354858398</v>
      </c>
      <c r="K498" s="48">
        <v>9.6616165008544919E-2</v>
      </c>
      <c r="L498" s="48">
        <v>9.6616165008544919E-2</v>
      </c>
      <c r="M498" s="43">
        <f t="shared" si="102"/>
        <v>6.2544047999999991E-2</v>
      </c>
      <c r="N498" s="43">
        <f t="shared" si="103"/>
        <v>0.10477086399999998</v>
      </c>
      <c r="O498" s="49">
        <v>8.9348639999999993E-2</v>
      </c>
      <c r="P498" s="49">
        <v>0.12325983999999998</v>
      </c>
      <c r="Q498" s="50">
        <f t="shared" si="92"/>
        <v>0.10630423999999999</v>
      </c>
      <c r="R498" s="48">
        <f t="shared" si="93"/>
        <v>0.12325983999999998</v>
      </c>
      <c r="S498" s="49">
        <v>8.8207165527343756E-2</v>
      </c>
      <c r="T498" s="48">
        <f t="shared" si="94"/>
        <v>8.6643638610839846E-2</v>
      </c>
      <c r="U498" s="48">
        <v>0</v>
      </c>
      <c r="V498" s="49">
        <f t="shared" si="95"/>
        <v>0.11093385599999998</v>
      </c>
      <c r="W498" s="49">
        <f t="shared" si="96"/>
        <v>9.8607871999999985E-2</v>
      </c>
      <c r="X498" s="49">
        <f t="shared" si="97"/>
        <v>8.6281887999999987E-2</v>
      </c>
      <c r="Y498" s="49">
        <f t="shared" si="98"/>
        <v>0.12942283199999999</v>
      </c>
      <c r="Z498" s="49">
        <f t="shared" si="99"/>
        <v>0.16434645333333331</v>
      </c>
      <c r="AA498" s="48">
        <v>0.13780075073242187</v>
      </c>
      <c r="AB498" s="42">
        <v>8.6643638610839846E-2</v>
      </c>
      <c r="AC498" s="42">
        <v>6.2358375549316405E-2</v>
      </c>
      <c r="AD498" s="49">
        <f t="shared" si="100"/>
        <v>9.647658729553224E-2</v>
      </c>
      <c r="AE498" s="49">
        <f t="shared" si="101"/>
        <v>6.6685829608301092E-2</v>
      </c>
    </row>
    <row r="499" spans="1:31" x14ac:dyDescent="0.2">
      <c r="A499" s="42">
        <v>0.11876642523519695</v>
      </c>
      <c r="B499" s="42">
        <f t="shared" si="91"/>
        <v>7.411784744262695E-2</v>
      </c>
      <c r="C499" s="42">
        <v>8.6198028564453119E-2</v>
      </c>
      <c r="D499" s="42">
        <v>6.203766632080078E-2</v>
      </c>
      <c r="E499" s="48">
        <v>0.12995611114501951</v>
      </c>
      <c r="F499" s="48">
        <v>9.2899117709009993E-2</v>
      </c>
      <c r="G499" s="48">
        <v>0.10201693704874379</v>
      </c>
      <c r="H499" s="48">
        <v>0.13011471893310544</v>
      </c>
      <c r="I499" s="48">
        <v>0.13915043411254882</v>
      </c>
      <c r="J499" s="48">
        <v>0.13915043411254882</v>
      </c>
      <c r="K499" s="48">
        <v>9.6119264984130856E-2</v>
      </c>
      <c r="L499" s="48">
        <v>9.6119264984130856E-2</v>
      </c>
      <c r="M499" s="43">
        <f t="shared" si="102"/>
        <v>6.2234423999999983E-2</v>
      </c>
      <c r="N499" s="43">
        <f t="shared" si="103"/>
        <v>0.10426956799999999</v>
      </c>
      <c r="O499" s="49">
        <v>8.8906319999999983E-2</v>
      </c>
      <c r="P499" s="49">
        <v>0.12267007999999999</v>
      </c>
      <c r="Q499" s="50">
        <f t="shared" si="92"/>
        <v>0.10578819999999999</v>
      </c>
      <c r="R499" s="48">
        <f t="shared" si="93"/>
        <v>0.12267007999999999</v>
      </c>
      <c r="S499" s="49">
        <v>8.7753515625E-2</v>
      </c>
      <c r="T499" s="48">
        <f t="shared" si="94"/>
        <v>8.6198028564453119E-2</v>
      </c>
      <c r="U499" s="48">
        <v>0</v>
      </c>
      <c r="V499" s="49">
        <f t="shared" si="95"/>
        <v>0.11040307199999999</v>
      </c>
      <c r="W499" s="49">
        <f t="shared" si="96"/>
        <v>9.8136063999999995E-2</v>
      </c>
      <c r="X499" s="49">
        <f t="shared" si="97"/>
        <v>8.5869055999999985E-2</v>
      </c>
      <c r="Y499" s="49">
        <f t="shared" si="98"/>
        <v>0.128803584</v>
      </c>
      <c r="Z499" s="49">
        <f t="shared" si="99"/>
        <v>0.16356010666666665</v>
      </c>
      <c r="AA499" s="48">
        <v>0.13709204422800164</v>
      </c>
      <c r="AB499" s="42">
        <v>8.6198028564453119E-2</v>
      </c>
      <c r="AC499" s="42">
        <v>6.203766632080078E-2</v>
      </c>
      <c r="AD499" s="49">
        <f t="shared" si="100"/>
        <v>9.5980407714843757E-2</v>
      </c>
      <c r="AE499" s="49">
        <f t="shared" si="101"/>
        <v>6.6342864046391725E-2</v>
      </c>
    </row>
    <row r="500" spans="1:31" x14ac:dyDescent="0.2">
      <c r="A500" s="42">
        <v>0.11815560798620572</v>
      </c>
      <c r="B500" s="42">
        <f t="shared" si="91"/>
        <v>7.3736656188964841E-2</v>
      </c>
      <c r="C500" s="42">
        <v>8.5754707336425776E-2</v>
      </c>
      <c r="D500" s="42">
        <v>6.1718605041503907E-2</v>
      </c>
      <c r="E500" s="48">
        <v>0.12928774124145506</v>
      </c>
      <c r="F500" s="48">
        <v>9.2421333231443595E-2</v>
      </c>
      <c r="G500" s="48">
        <v>0.10149226066019447</v>
      </c>
      <c r="H500" s="48">
        <v>0.12944553497314454</v>
      </c>
      <c r="I500" s="48">
        <v>0.13843477493286133</v>
      </c>
      <c r="J500" s="48">
        <v>0.13843477493286133</v>
      </c>
      <c r="K500" s="48">
        <v>9.562492553710937E-2</v>
      </c>
      <c r="L500" s="48">
        <v>9.562492553710937E-2</v>
      </c>
      <c r="M500" s="43">
        <f t="shared" si="102"/>
        <v>6.1924799999999995E-2</v>
      </c>
      <c r="N500" s="43">
        <f t="shared" si="103"/>
        <v>0.10376827199999997</v>
      </c>
      <c r="O500" s="49">
        <v>8.8464000000000001E-2</v>
      </c>
      <c r="P500" s="49">
        <v>0.12208031999999996</v>
      </c>
      <c r="Q500" s="50">
        <f t="shared" si="92"/>
        <v>0.10527215999999998</v>
      </c>
      <c r="R500" s="48">
        <f t="shared" si="93"/>
        <v>0.12208031999999996</v>
      </c>
      <c r="S500" s="49">
        <v>8.7302197265624992E-2</v>
      </c>
      <c r="T500" s="48">
        <f t="shared" si="94"/>
        <v>8.5754707336425776E-2</v>
      </c>
      <c r="U500" s="48">
        <v>0</v>
      </c>
      <c r="V500" s="49">
        <f t="shared" si="95"/>
        <v>0.10987228799999997</v>
      </c>
      <c r="W500" s="49">
        <f t="shared" si="96"/>
        <v>9.7664255999999977E-2</v>
      </c>
      <c r="X500" s="49">
        <f t="shared" si="97"/>
        <v>8.545622399999997E-2</v>
      </c>
      <c r="Y500" s="49">
        <f t="shared" si="98"/>
        <v>0.12818433599999998</v>
      </c>
      <c r="Z500" s="49">
        <f t="shared" si="99"/>
        <v>0.16277375999999993</v>
      </c>
      <c r="AA500" s="48">
        <v>0.13638698296797899</v>
      </c>
      <c r="AB500" s="42">
        <v>8.5754707336425776E-2</v>
      </c>
      <c r="AC500" s="42">
        <v>6.1718605041503907E-2</v>
      </c>
      <c r="AD500" s="49">
        <f t="shared" si="100"/>
        <v>9.548677825927733E-2</v>
      </c>
      <c r="AE500" s="49">
        <f t="shared" si="101"/>
        <v>6.6001661163015424E-2</v>
      </c>
    </row>
    <row r="501" spans="1:31" x14ac:dyDescent="0.2">
      <c r="A501" s="42">
        <v>0.11754793217818951</v>
      </c>
      <c r="B501" s="42">
        <f t="shared" si="91"/>
        <v>7.3357425689697262E-2</v>
      </c>
      <c r="C501" s="42">
        <v>8.5313667297363283E-2</v>
      </c>
      <c r="D501" s="42">
        <v>6.1401184082031247E-2</v>
      </c>
      <c r="E501" s="48">
        <v>0.12862281997680666</v>
      </c>
      <c r="F501" s="48">
        <v>9.1946006021638535E-2</v>
      </c>
      <c r="G501" s="48">
        <v>0.10097028269918734</v>
      </c>
      <c r="H501" s="48">
        <v>0.12877979965209962</v>
      </c>
      <c r="I501" s="48">
        <v>0.13772280120849609</v>
      </c>
      <c r="J501" s="48">
        <v>0.13772280120849609</v>
      </c>
      <c r="K501" s="48">
        <v>9.5133124465942381E-2</v>
      </c>
      <c r="L501" s="48">
        <v>9.5133124465942381E-2</v>
      </c>
      <c r="M501" s="43">
        <f t="shared" si="102"/>
        <v>6.1615175999999987E-2</v>
      </c>
      <c r="N501" s="43">
        <f t="shared" si="103"/>
        <v>0.103266976</v>
      </c>
      <c r="O501" s="49">
        <v>8.8021679999999991E-2</v>
      </c>
      <c r="P501" s="49">
        <v>0.12149056</v>
      </c>
      <c r="Q501" s="50">
        <f t="shared" si="92"/>
        <v>0.10475611999999999</v>
      </c>
      <c r="R501" s="48">
        <f t="shared" si="93"/>
        <v>0.12149056</v>
      </c>
      <c r="S501" s="49">
        <v>8.6853198242187513E-2</v>
      </c>
      <c r="T501" s="48">
        <f t="shared" si="94"/>
        <v>8.5313667297363283E-2</v>
      </c>
      <c r="U501" s="48">
        <v>0</v>
      </c>
      <c r="V501" s="49">
        <f t="shared" si="95"/>
        <v>0.10934150400000001</v>
      </c>
      <c r="W501" s="49">
        <f t="shared" si="96"/>
        <v>9.7192448000000001E-2</v>
      </c>
      <c r="X501" s="49">
        <f t="shared" si="97"/>
        <v>8.5043391999999995E-2</v>
      </c>
      <c r="Y501" s="49">
        <f t="shared" si="98"/>
        <v>0.12756508800000002</v>
      </c>
      <c r="Z501" s="49">
        <f t="shared" si="99"/>
        <v>0.16198741333333333</v>
      </c>
      <c r="AA501" s="48">
        <v>0.13568553964715255</v>
      </c>
      <c r="AB501" s="42">
        <v>8.5313667297363283E-2</v>
      </c>
      <c r="AC501" s="42">
        <v>6.1401184082031247E-2</v>
      </c>
      <c r="AD501" s="49">
        <f t="shared" si="100"/>
        <v>9.4995685577392588E-2</v>
      </c>
      <c r="AE501" s="49">
        <f t="shared" si="101"/>
        <v>6.5662211729488815E-2</v>
      </c>
    </row>
    <row r="502" spans="1:31" x14ac:dyDescent="0.2">
      <c r="A502" s="42">
        <v>0.11694338165468071</v>
      </c>
      <c r="B502" s="42">
        <f t="shared" si="91"/>
        <v>7.2980148315429691E-2</v>
      </c>
      <c r="C502" s="42">
        <v>8.4874900817871093E-2</v>
      </c>
      <c r="D502" s="42">
        <v>6.1085395812988282E-2</v>
      </c>
      <c r="E502" s="48">
        <v>0.12796131774902342</v>
      </c>
      <c r="F502" s="48">
        <v>9.1473123441752596E-2</v>
      </c>
      <c r="G502" s="48">
        <v>0.10045098928762274</v>
      </c>
      <c r="H502" s="48">
        <v>0.12811748336791989</v>
      </c>
      <c r="I502" s="48">
        <v>0.13701449813842773</v>
      </c>
      <c r="J502" s="48">
        <v>0.13701449813842773</v>
      </c>
      <c r="K502" s="48">
        <v>9.4643854370117186E-2</v>
      </c>
      <c r="L502" s="48">
        <v>9.4643854370117186E-2</v>
      </c>
      <c r="M502" s="43">
        <f t="shared" si="102"/>
        <v>6.1305551999999992E-2</v>
      </c>
      <c r="N502" s="43">
        <f t="shared" si="103"/>
        <v>0.10276567999999998</v>
      </c>
      <c r="O502" s="49">
        <v>8.7579359999999995E-2</v>
      </c>
      <c r="P502" s="49">
        <v>0.12090079999999999</v>
      </c>
      <c r="Q502" s="50">
        <f t="shared" si="92"/>
        <v>0.10424007999999998</v>
      </c>
      <c r="R502" s="48">
        <f t="shared" si="93"/>
        <v>0.12090079999999999</v>
      </c>
      <c r="S502" s="49">
        <v>8.6406512451171882E-2</v>
      </c>
      <c r="T502" s="48">
        <f t="shared" si="94"/>
        <v>8.4874900817871093E-2</v>
      </c>
      <c r="U502" s="48">
        <v>0</v>
      </c>
      <c r="V502" s="49">
        <f t="shared" si="95"/>
        <v>0.10881071999999999</v>
      </c>
      <c r="W502" s="49">
        <f t="shared" si="96"/>
        <v>9.6720639999999997E-2</v>
      </c>
      <c r="X502" s="49">
        <f t="shared" si="97"/>
        <v>8.4630559999999994E-2</v>
      </c>
      <c r="Y502" s="49">
        <f t="shared" si="98"/>
        <v>0.12694583999999998</v>
      </c>
      <c r="Z502" s="49">
        <f t="shared" si="99"/>
        <v>0.16120106666666664</v>
      </c>
      <c r="AA502" s="48">
        <v>0.13498770061292145</v>
      </c>
      <c r="AB502" s="42">
        <v>8.4874900817871093E-2</v>
      </c>
      <c r="AC502" s="42">
        <v>6.1085395812988282E-2</v>
      </c>
      <c r="AD502" s="49">
        <f t="shared" si="100"/>
        <v>9.450712299346925E-2</v>
      </c>
      <c r="AE502" s="49">
        <f t="shared" si="101"/>
        <v>6.5324511131470114E-2</v>
      </c>
    </row>
    <row r="503" spans="1:31" x14ac:dyDescent="0.2">
      <c r="A503" s="42">
        <v>0.11634194034221582</v>
      </c>
      <c r="B503" s="42">
        <f t="shared" si="91"/>
        <v>7.260480880737305E-2</v>
      </c>
      <c r="C503" s="42">
        <v>8.4438385009765624E-2</v>
      </c>
      <c r="D503" s="42">
        <v>6.077123260498047E-2</v>
      </c>
      <c r="E503" s="48">
        <v>0.12730320495605468</v>
      </c>
      <c r="F503" s="48">
        <v>9.1002672918940528E-2</v>
      </c>
      <c r="G503" s="48">
        <v>9.9934366618776554E-2</v>
      </c>
      <c r="H503" s="48">
        <v>0.12745857131958005</v>
      </c>
      <c r="I503" s="48">
        <v>0.13630983612060549</v>
      </c>
      <c r="J503" s="48">
        <v>0.13630983612060549</v>
      </c>
      <c r="K503" s="48">
        <v>9.4157100448608394E-2</v>
      </c>
      <c r="L503" s="48">
        <v>9.4157100448608394E-2</v>
      </c>
      <c r="M503" s="43">
        <f t="shared" si="102"/>
        <v>6.0995927999999998E-2</v>
      </c>
      <c r="N503" s="43">
        <f t="shared" si="103"/>
        <v>0.10226438399999999</v>
      </c>
      <c r="O503" s="49">
        <v>8.7137039999999999E-2</v>
      </c>
      <c r="P503" s="49">
        <v>0.12031103999999999</v>
      </c>
      <c r="Q503" s="50">
        <f t="shared" si="92"/>
        <v>0.10372403999999999</v>
      </c>
      <c r="R503" s="48">
        <f t="shared" si="93"/>
        <v>0.12031103999999999</v>
      </c>
      <c r="S503" s="49">
        <v>8.5962121582031259E-2</v>
      </c>
      <c r="T503" s="48">
        <f t="shared" si="94"/>
        <v>8.4438385009765624E-2</v>
      </c>
      <c r="U503" s="48">
        <v>0</v>
      </c>
      <c r="V503" s="49">
        <f t="shared" si="95"/>
        <v>0.10827993599999999</v>
      </c>
      <c r="W503" s="49">
        <f t="shared" si="96"/>
        <v>9.6248832000000006E-2</v>
      </c>
      <c r="X503" s="49">
        <f t="shared" si="97"/>
        <v>8.4217727999999992E-2</v>
      </c>
      <c r="Y503" s="49">
        <f t="shared" si="98"/>
        <v>0.12632659199999999</v>
      </c>
      <c r="Z503" s="49">
        <f t="shared" si="99"/>
        <v>0.16041472000000001</v>
      </c>
      <c r="AA503" s="48">
        <v>0.13429345221268504</v>
      </c>
      <c r="AB503" s="42">
        <v>8.4438385009765624E-2</v>
      </c>
      <c r="AC503" s="42">
        <v>6.077123260498047E-2</v>
      </c>
      <c r="AD503" s="49">
        <f t="shared" si="100"/>
        <v>9.4021070480346691E-2</v>
      </c>
      <c r="AE503" s="49">
        <f t="shared" si="101"/>
        <v>6.4988545525934249E-2</v>
      </c>
    </row>
    <row r="504" spans="1:31" x14ac:dyDescent="0.2">
      <c r="A504" s="42">
        <v>0.11574359225016087</v>
      </c>
      <c r="B504" s="42">
        <f t="shared" si="91"/>
        <v>7.2231403350830073E-2</v>
      </c>
      <c r="C504" s="42">
        <v>8.4004119873046873E-2</v>
      </c>
      <c r="D504" s="42">
        <v>6.045868682861328E-2</v>
      </c>
      <c r="E504" s="48">
        <v>0.12664848159790038</v>
      </c>
      <c r="F504" s="48">
        <v>9.0534641945019839E-2</v>
      </c>
      <c r="G504" s="48">
        <v>9.942040095693308E-2</v>
      </c>
      <c r="H504" s="48">
        <v>0.12680304870605469</v>
      </c>
      <c r="I504" s="48">
        <v>0.13560878555297851</v>
      </c>
      <c r="J504" s="48">
        <v>0.13560878555297851</v>
      </c>
      <c r="K504" s="48">
        <v>9.3672847900390627E-2</v>
      </c>
      <c r="L504" s="48">
        <v>9.3672847900390627E-2</v>
      </c>
      <c r="M504" s="43">
        <f t="shared" si="102"/>
        <v>6.0686303999999996E-2</v>
      </c>
      <c r="N504" s="43">
        <f t="shared" si="103"/>
        <v>0.10176308799999997</v>
      </c>
      <c r="O504" s="49">
        <v>8.6694720000000003E-2</v>
      </c>
      <c r="P504" s="49">
        <v>0.11972127999999997</v>
      </c>
      <c r="Q504" s="50">
        <f t="shared" si="92"/>
        <v>0.10320799999999999</v>
      </c>
      <c r="R504" s="48">
        <f t="shared" si="93"/>
        <v>0.11972127999999997</v>
      </c>
      <c r="S504" s="49">
        <v>8.5520019531250005E-2</v>
      </c>
      <c r="T504" s="48">
        <f t="shared" si="94"/>
        <v>8.4004119873046873E-2</v>
      </c>
      <c r="U504" s="48">
        <v>0</v>
      </c>
      <c r="V504" s="49">
        <f t="shared" si="95"/>
        <v>0.10774915199999997</v>
      </c>
      <c r="W504" s="49">
        <f t="shared" si="96"/>
        <v>9.5777023999999988E-2</v>
      </c>
      <c r="X504" s="49">
        <f t="shared" si="97"/>
        <v>8.3804895999999976E-2</v>
      </c>
      <c r="Y504" s="49">
        <f t="shared" si="98"/>
        <v>0.12570734399999997</v>
      </c>
      <c r="Z504" s="49">
        <f t="shared" si="99"/>
        <v>0.1596283733333333</v>
      </c>
      <c r="AA504" s="48">
        <v>0.13360278079384252</v>
      </c>
      <c r="AB504" s="42">
        <v>8.4004119873046873E-2</v>
      </c>
      <c r="AC504" s="42">
        <v>6.045868682861328E-2</v>
      </c>
      <c r="AD504" s="49">
        <f t="shared" si="100"/>
        <v>9.3537521362304699E-2</v>
      </c>
      <c r="AE504" s="49">
        <f t="shared" si="101"/>
        <v>6.4654310298539491E-2</v>
      </c>
    </row>
    <row r="505" spans="1:31" x14ac:dyDescent="0.2">
      <c r="A505" s="42">
        <v>0.11514832147001289</v>
      </c>
      <c r="B505" s="42">
        <f t="shared" si="91"/>
        <v>7.1859914779663081E-2</v>
      </c>
      <c r="C505" s="42">
        <v>8.3572082519531243E-2</v>
      </c>
      <c r="D505" s="42">
        <v>6.0147747039794919E-2</v>
      </c>
      <c r="E505" s="48">
        <v>0.12599713287353514</v>
      </c>
      <c r="F505" s="48">
        <v>9.0069018076138166E-2</v>
      </c>
      <c r="G505" s="48">
        <v>9.8909078637019823E-2</v>
      </c>
      <c r="H505" s="48">
        <v>0.12615090072631838</v>
      </c>
      <c r="I505" s="48">
        <v>0.13491134643554686</v>
      </c>
      <c r="J505" s="48">
        <v>0.13491134643554686</v>
      </c>
      <c r="K505" s="48">
        <v>9.3191089324951168E-2</v>
      </c>
      <c r="L505" s="48">
        <v>9.3191089324951168E-2</v>
      </c>
      <c r="M505" s="43">
        <f t="shared" si="102"/>
        <v>6.0376679999999988E-2</v>
      </c>
      <c r="N505" s="43">
        <f t="shared" si="103"/>
        <v>0.10126179199999999</v>
      </c>
      <c r="O505" s="49">
        <v>8.6252399999999993E-2</v>
      </c>
      <c r="P505" s="49">
        <v>0.11913151999999999</v>
      </c>
      <c r="Q505" s="50">
        <f t="shared" si="92"/>
        <v>0.10269196</v>
      </c>
      <c r="R505" s="48">
        <f t="shared" si="93"/>
        <v>0.11913151999999999</v>
      </c>
      <c r="S505" s="49">
        <v>8.5080187988281264E-2</v>
      </c>
      <c r="T505" s="48">
        <f t="shared" si="94"/>
        <v>8.3572082519531243E-2</v>
      </c>
      <c r="U505" s="48">
        <v>0</v>
      </c>
      <c r="V505" s="49">
        <f t="shared" si="95"/>
        <v>0.10721836799999999</v>
      </c>
      <c r="W505" s="49">
        <f t="shared" si="96"/>
        <v>9.5305215999999998E-2</v>
      </c>
      <c r="X505" s="49">
        <f t="shared" si="97"/>
        <v>8.3392063999999988E-2</v>
      </c>
      <c r="Y505" s="49">
        <f t="shared" si="98"/>
        <v>0.12508809600000001</v>
      </c>
      <c r="Z505" s="49">
        <f t="shared" si="99"/>
        <v>0.15884202666666666</v>
      </c>
      <c r="AA505" s="48">
        <v>0.13291565905119243</v>
      </c>
      <c r="AB505" s="42">
        <v>8.3572082519531243E-2</v>
      </c>
      <c r="AC505" s="42">
        <v>6.0147747039794919E-2</v>
      </c>
      <c r="AD505" s="49">
        <f t="shared" si="100"/>
        <v>9.3056455612182634E-2</v>
      </c>
      <c r="AE505" s="49">
        <f t="shared" si="101"/>
        <v>6.4321791606260725E-2</v>
      </c>
    </row>
    <row r="506" spans="1:31" x14ac:dyDescent="0.2">
      <c r="A506" s="42">
        <v>0.11455611217510886</v>
      </c>
      <c r="B506" s="42">
        <f t="shared" si="91"/>
        <v>7.1490339279174808E-2</v>
      </c>
      <c r="C506" s="42">
        <v>8.3142272949218748E-2</v>
      </c>
      <c r="D506" s="42">
        <v>5.9838405609130861E-2</v>
      </c>
      <c r="E506" s="48">
        <v>0.12534912918090821</v>
      </c>
      <c r="F506" s="48">
        <v>8.9605788932442518E-2</v>
      </c>
      <c r="G506" s="48">
        <v>9.8400386064244227E-2</v>
      </c>
      <c r="H506" s="48">
        <v>0.1255020977783203</v>
      </c>
      <c r="I506" s="48">
        <v>0.13421748916625975</v>
      </c>
      <c r="J506" s="48">
        <v>0.13421748916625975</v>
      </c>
      <c r="K506" s="48">
        <v>9.271180992126464E-2</v>
      </c>
      <c r="L506" s="48">
        <v>9.271180992126464E-2</v>
      </c>
      <c r="M506" s="43">
        <f t="shared" si="102"/>
        <v>6.0067055999999994E-2</v>
      </c>
      <c r="N506" s="43">
        <f t="shared" si="103"/>
        <v>0.10076049599999998</v>
      </c>
      <c r="O506" s="49">
        <v>8.5810079999999997E-2</v>
      </c>
      <c r="P506" s="49">
        <v>0.11854175999999998</v>
      </c>
      <c r="Q506" s="50">
        <f t="shared" si="92"/>
        <v>0.10217591999999999</v>
      </c>
      <c r="R506" s="48">
        <f t="shared" si="93"/>
        <v>0.11854175999999998</v>
      </c>
      <c r="S506" s="49">
        <v>8.4642620849609385E-2</v>
      </c>
      <c r="T506" s="48">
        <f t="shared" si="94"/>
        <v>8.3142272949218748E-2</v>
      </c>
      <c r="U506" s="48">
        <v>0</v>
      </c>
      <c r="V506" s="49">
        <f t="shared" si="95"/>
        <v>0.10668758399999999</v>
      </c>
      <c r="W506" s="49">
        <f t="shared" si="96"/>
        <v>9.4833407999999994E-2</v>
      </c>
      <c r="X506" s="49">
        <f t="shared" si="97"/>
        <v>8.2979231999999986E-2</v>
      </c>
      <c r="Y506" s="49">
        <f t="shared" si="98"/>
        <v>0.12446884799999998</v>
      </c>
      <c r="Z506" s="49">
        <f t="shared" si="99"/>
        <v>0.15805567999999998</v>
      </c>
      <c r="AA506" s="48">
        <v>0.13223207333213405</v>
      </c>
      <c r="AB506" s="42">
        <v>8.3142272949218748E-2</v>
      </c>
      <c r="AC506" s="42">
        <v>5.9838405609130861E-2</v>
      </c>
      <c r="AD506" s="49">
        <f t="shared" si="100"/>
        <v>9.2577866554260257E-2</v>
      </c>
      <c r="AE506" s="49">
        <f t="shared" si="101"/>
        <v>6.3990984834756209E-2</v>
      </c>
    </row>
    <row r="507" spans="1:31" x14ac:dyDescent="0.2">
      <c r="A507" s="42">
        <v>0.11396694862021832</v>
      </c>
      <c r="B507" s="42">
        <f t="shared" si="91"/>
        <v>7.1122661590576175E-2</v>
      </c>
      <c r="C507" s="42">
        <v>8.2714668273925776E-2</v>
      </c>
      <c r="D507" s="42">
        <v>5.953065490722656E-2</v>
      </c>
      <c r="E507" s="48">
        <v>0.12470445571899413</v>
      </c>
      <c r="F507" s="48">
        <v>8.9144942197750029E-2</v>
      </c>
      <c r="G507" s="48">
        <v>9.7894309713732156E-2</v>
      </c>
      <c r="H507" s="48">
        <v>0.12485663986206054</v>
      </c>
      <c r="I507" s="48">
        <v>0.1335272137451172</v>
      </c>
      <c r="J507" s="48">
        <v>0.1335272137451172</v>
      </c>
      <c r="K507" s="48">
        <v>9.2234994888305666E-2</v>
      </c>
      <c r="L507" s="48">
        <v>9.2234994888305666E-2</v>
      </c>
      <c r="M507" s="43">
        <f t="shared" si="102"/>
        <v>5.9757431999999985E-2</v>
      </c>
      <c r="N507" s="43">
        <f t="shared" si="103"/>
        <v>0.10025919999999999</v>
      </c>
      <c r="O507" s="49">
        <v>8.5367759999999987E-2</v>
      </c>
      <c r="P507" s="49">
        <v>0.117952</v>
      </c>
      <c r="Q507" s="50">
        <f t="shared" si="92"/>
        <v>0.10165987999999999</v>
      </c>
      <c r="R507" s="48">
        <f t="shared" si="93"/>
        <v>0.117952</v>
      </c>
      <c r="S507" s="49">
        <v>8.4207299804687497E-2</v>
      </c>
      <c r="T507" s="48">
        <f t="shared" si="94"/>
        <v>8.2714668273925776E-2</v>
      </c>
      <c r="U507" s="48">
        <v>0</v>
      </c>
      <c r="V507" s="49">
        <f t="shared" si="95"/>
        <v>0.10615680000000001</v>
      </c>
      <c r="W507" s="49">
        <f t="shared" si="96"/>
        <v>9.4361600000000004E-2</v>
      </c>
      <c r="X507" s="49">
        <f t="shared" si="97"/>
        <v>8.2566399999999998E-2</v>
      </c>
      <c r="Y507" s="49">
        <f t="shared" si="98"/>
        <v>0.1238496</v>
      </c>
      <c r="Z507" s="49">
        <f t="shared" si="99"/>
        <v>0.15726933333333334</v>
      </c>
      <c r="AA507" s="48">
        <v>0.13155199633146586</v>
      </c>
      <c r="AB507" s="42">
        <v>8.2714668273925776E-2</v>
      </c>
      <c r="AC507" s="42">
        <v>5.953065490722656E-2</v>
      </c>
      <c r="AD507" s="49">
        <f t="shared" si="100"/>
        <v>9.2101734161376944E-2</v>
      </c>
      <c r="AE507" s="49">
        <f t="shared" si="101"/>
        <v>6.3661876141000828E-2</v>
      </c>
    </row>
    <row r="508" spans="1:31" x14ac:dyDescent="0.2">
      <c r="A508" s="42">
        <v>0.11338081514107762</v>
      </c>
      <c r="B508" s="42">
        <f t="shared" si="91"/>
        <v>7.0756877899169915E-2</v>
      </c>
      <c r="C508" s="42">
        <v>8.228926849365234E-2</v>
      </c>
      <c r="D508" s="42">
        <v>5.9224487304687497E-2</v>
      </c>
      <c r="E508" s="48">
        <v>0.12406309768676757</v>
      </c>
      <c r="F508" s="48">
        <v>8.86864656192205E-2</v>
      </c>
      <c r="G508" s="48">
        <v>9.7390836130168371E-2</v>
      </c>
      <c r="H508" s="48">
        <v>0.12421449737548829</v>
      </c>
      <c r="I508" s="48">
        <v>0.13284047576904295</v>
      </c>
      <c r="J508" s="48">
        <v>0.13284047576904295</v>
      </c>
      <c r="K508" s="48">
        <v>9.1760629425048826E-2</v>
      </c>
      <c r="L508" s="48">
        <v>9.1760629425048826E-2</v>
      </c>
      <c r="M508" s="43">
        <f t="shared" si="102"/>
        <v>5.9447807999999991E-2</v>
      </c>
      <c r="N508" s="43">
        <f t="shared" si="103"/>
        <v>9.9757903999999981E-2</v>
      </c>
      <c r="O508" s="49">
        <v>8.4925439999999991E-2</v>
      </c>
      <c r="P508" s="49">
        <v>0.11736223999999998</v>
      </c>
      <c r="Q508" s="50">
        <f t="shared" si="92"/>
        <v>0.10114383999999998</v>
      </c>
      <c r="R508" s="48">
        <f t="shared" si="93"/>
        <v>0.11736223999999998</v>
      </c>
      <c r="S508" s="49">
        <v>8.3774218750000004E-2</v>
      </c>
      <c r="T508" s="48">
        <f t="shared" si="94"/>
        <v>8.228926849365234E-2</v>
      </c>
      <c r="U508" s="48">
        <v>0</v>
      </c>
      <c r="V508" s="49">
        <f t="shared" si="95"/>
        <v>0.10562601599999999</v>
      </c>
      <c r="W508" s="49">
        <f t="shared" si="96"/>
        <v>9.3889791999999986E-2</v>
      </c>
      <c r="X508" s="49">
        <f t="shared" si="97"/>
        <v>8.2153567999999982E-2</v>
      </c>
      <c r="Y508" s="49">
        <f t="shared" si="98"/>
        <v>0.12323035199999999</v>
      </c>
      <c r="Z508" s="49">
        <f t="shared" si="99"/>
        <v>0.15648298666666663</v>
      </c>
      <c r="AA508" s="48">
        <v>0.13087542804918792</v>
      </c>
      <c r="AB508" s="42">
        <v>8.228926849365234E-2</v>
      </c>
      <c r="AC508" s="42">
        <v>5.9224487304687497E-2</v>
      </c>
      <c r="AD508" s="49">
        <f t="shared" si="100"/>
        <v>9.1628051757812509E-2</v>
      </c>
      <c r="AE508" s="49">
        <f t="shared" si="101"/>
        <v>6.3334460910652896E-2</v>
      </c>
    </row>
    <row r="509" spans="1:31" x14ac:dyDescent="0.2">
      <c r="A509" s="42">
        <v>0.11279769615392433</v>
      </c>
      <c r="B509" s="42">
        <f t="shared" si="91"/>
        <v>7.039297294616699E-2</v>
      </c>
      <c r="C509" s="42">
        <v>8.1866050720214842E-2</v>
      </c>
      <c r="D509" s="42">
        <v>5.8919895172119138E-2</v>
      </c>
      <c r="E509" s="48">
        <v>0.12342504028320311</v>
      </c>
      <c r="F509" s="48">
        <v>8.8230347007030724E-2</v>
      </c>
      <c r="G509" s="48">
        <v>9.6889951927438767E-2</v>
      </c>
      <c r="H509" s="48">
        <v>0.12357566291809083</v>
      </c>
      <c r="I509" s="48">
        <v>0.13215727523803711</v>
      </c>
      <c r="J509" s="48">
        <v>0.13215727523803711</v>
      </c>
      <c r="K509" s="48">
        <v>9.1288706130981445E-2</v>
      </c>
      <c r="L509" s="48">
        <v>9.1288706130981445E-2</v>
      </c>
      <c r="M509" s="43">
        <f t="shared" si="102"/>
        <v>5.9138183999999983E-2</v>
      </c>
      <c r="N509" s="43">
        <f t="shared" si="103"/>
        <v>9.9256607999999996E-2</v>
      </c>
      <c r="O509" s="49">
        <v>8.4483119999999981E-2</v>
      </c>
      <c r="P509" s="49">
        <v>0.11677248</v>
      </c>
      <c r="Q509" s="50">
        <f t="shared" si="92"/>
        <v>0.10062779999999999</v>
      </c>
      <c r="R509" s="48">
        <f t="shared" si="93"/>
        <v>0.11677248</v>
      </c>
      <c r="S509" s="49">
        <v>8.3343365478515632E-2</v>
      </c>
      <c r="T509" s="48">
        <f t="shared" si="94"/>
        <v>8.1866050720214842E-2</v>
      </c>
      <c r="U509" s="48">
        <v>0</v>
      </c>
      <c r="V509" s="49">
        <f t="shared" si="95"/>
        <v>0.105095232</v>
      </c>
      <c r="W509" s="49">
        <f t="shared" si="96"/>
        <v>9.3417984000000009E-2</v>
      </c>
      <c r="X509" s="49">
        <f t="shared" si="97"/>
        <v>8.1740735999999994E-2</v>
      </c>
      <c r="Y509" s="49">
        <f t="shared" si="98"/>
        <v>0.122611104</v>
      </c>
      <c r="Z509" s="49">
        <f t="shared" si="99"/>
        <v>0.15569664</v>
      </c>
      <c r="AA509" s="48">
        <v>0.13020232752749794</v>
      </c>
      <c r="AB509" s="42">
        <v>8.1866050720214842E-2</v>
      </c>
      <c r="AC509" s="42">
        <v>5.8919895172119138E-2</v>
      </c>
      <c r="AD509" s="49">
        <f t="shared" si="100"/>
        <v>9.1156805992126472E-2</v>
      </c>
      <c r="AE509" s="49">
        <f t="shared" si="101"/>
        <v>6.3008729915028969E-2</v>
      </c>
    </row>
    <row r="510" spans="1:31" x14ac:dyDescent="0.2">
      <c r="A510" s="42">
        <v>0.11221757615520619</v>
      </c>
      <c r="B510" s="42">
        <f t="shared" si="91"/>
        <v>7.003094291687012E-2</v>
      </c>
      <c r="C510" s="42">
        <v>8.1445014953613282E-2</v>
      </c>
      <c r="D510" s="42">
        <v>5.8616870880126952E-2</v>
      </c>
      <c r="E510" s="48">
        <v>0.1227902613067627</v>
      </c>
      <c r="F510" s="48">
        <v>8.7776574234050261E-2</v>
      </c>
      <c r="G510" s="48">
        <v>9.6391643788274403E-2</v>
      </c>
      <c r="H510" s="48">
        <v>0.12294011428833009</v>
      </c>
      <c r="I510" s="48">
        <v>0.13147758255004882</v>
      </c>
      <c r="J510" s="48">
        <v>0.13147758255004882</v>
      </c>
      <c r="K510" s="48">
        <v>9.0819210205078119E-2</v>
      </c>
      <c r="L510" s="48">
        <v>9.0819210205078119E-2</v>
      </c>
      <c r="M510" s="43">
        <f t="shared" si="102"/>
        <v>5.8828559999999995E-2</v>
      </c>
      <c r="N510" s="43">
        <f t="shared" si="103"/>
        <v>9.8755311999999984E-2</v>
      </c>
      <c r="O510" s="49">
        <v>8.4040799999999999E-2</v>
      </c>
      <c r="P510" s="49">
        <v>0.11618271999999999</v>
      </c>
      <c r="Q510" s="50">
        <f t="shared" si="92"/>
        <v>0.10011175999999999</v>
      </c>
      <c r="R510" s="48">
        <f t="shared" si="93"/>
        <v>0.11618271999999999</v>
      </c>
      <c r="S510" s="49">
        <v>8.2914727783203135E-2</v>
      </c>
      <c r="T510" s="48">
        <f t="shared" si="94"/>
        <v>8.1445014953613282E-2</v>
      </c>
      <c r="U510" s="48">
        <v>0</v>
      </c>
      <c r="V510" s="49">
        <f t="shared" si="95"/>
        <v>0.10456444799999999</v>
      </c>
      <c r="W510" s="49">
        <f t="shared" si="96"/>
        <v>9.2946175999999991E-2</v>
      </c>
      <c r="X510" s="49">
        <f t="shared" si="97"/>
        <v>8.1327903999999993E-2</v>
      </c>
      <c r="Y510" s="49">
        <f t="shared" si="98"/>
        <v>0.121991856</v>
      </c>
      <c r="Z510" s="49">
        <f t="shared" si="99"/>
        <v>0.15491029333333334</v>
      </c>
      <c r="AA510" s="48">
        <v>0.12953269476639598</v>
      </c>
      <c r="AB510" s="42">
        <v>8.1445014953613282E-2</v>
      </c>
      <c r="AC510" s="42">
        <v>5.8616870880126952E-2</v>
      </c>
      <c r="AD510" s="49">
        <f t="shared" si="100"/>
        <v>9.0687983512878434E-2</v>
      </c>
      <c r="AE510" s="49">
        <f t="shared" si="101"/>
        <v>6.2684673925445633E-2</v>
      </c>
    </row>
    <row r="511" spans="1:31" x14ac:dyDescent="0.2">
      <c r="A511" s="42">
        <v>0.1116404397211154</v>
      </c>
      <c r="B511" s="42">
        <f t="shared" si="91"/>
        <v>6.9670774459838866E-2</v>
      </c>
      <c r="C511" s="42">
        <v>8.1026145935058594E-2</v>
      </c>
      <c r="D511" s="42">
        <v>5.8315402984619139E-2</v>
      </c>
      <c r="E511" s="48">
        <v>0.12215874595642089</v>
      </c>
      <c r="F511" s="48">
        <v>8.7325135235519116E-2</v>
      </c>
      <c r="G511" s="48">
        <v>9.5895898463897525E-2</v>
      </c>
      <c r="H511" s="48">
        <v>0.12230782928466795</v>
      </c>
      <c r="I511" s="48">
        <v>0.13080139770507812</v>
      </c>
      <c r="J511" s="48">
        <v>0.13080139770507812</v>
      </c>
      <c r="K511" s="48">
        <v>9.0352126846313469E-2</v>
      </c>
      <c r="L511" s="48">
        <v>9.0352126846313469E-2</v>
      </c>
      <c r="M511" s="43">
        <f t="shared" si="102"/>
        <v>5.8518935999999987E-2</v>
      </c>
      <c r="N511" s="43">
        <f t="shared" si="103"/>
        <v>9.8254016E-2</v>
      </c>
      <c r="O511" s="49">
        <v>8.3598479999999989E-2</v>
      </c>
      <c r="P511" s="49">
        <v>0.11559295999999999</v>
      </c>
      <c r="Q511" s="50">
        <f t="shared" si="92"/>
        <v>9.9595719999999999E-2</v>
      </c>
      <c r="R511" s="48">
        <f t="shared" si="93"/>
        <v>0.11559295999999999</v>
      </c>
      <c r="S511" s="49">
        <v>8.248829345703125E-2</v>
      </c>
      <c r="T511" s="48">
        <f t="shared" si="94"/>
        <v>8.1026145935058594E-2</v>
      </c>
      <c r="U511" s="48">
        <v>0</v>
      </c>
      <c r="V511" s="49">
        <f t="shared" si="95"/>
        <v>0.104033664</v>
      </c>
      <c r="W511" s="49">
        <f t="shared" si="96"/>
        <v>9.2474368000000001E-2</v>
      </c>
      <c r="X511" s="49">
        <f t="shared" si="97"/>
        <v>8.0915071999999991E-2</v>
      </c>
      <c r="Y511" s="49">
        <f t="shared" si="98"/>
        <v>0.12137260799999999</v>
      </c>
      <c r="Z511" s="49">
        <f t="shared" si="99"/>
        <v>0.15412394666666665</v>
      </c>
      <c r="AA511" s="48">
        <v>0.12886650246068052</v>
      </c>
      <c r="AB511" s="42">
        <v>8.1026145935058594E-2</v>
      </c>
      <c r="AC511" s="42">
        <v>5.8315402984619139E-2</v>
      </c>
      <c r="AD511" s="49">
        <f t="shared" si="100"/>
        <v>9.0221570968627929E-2</v>
      </c>
      <c r="AE511" s="49">
        <f t="shared" si="101"/>
        <v>6.2362283713219474E-2</v>
      </c>
    </row>
    <row r="512" spans="1:31" x14ac:dyDescent="0.2">
      <c r="A512" s="42">
        <v>0.11106627150706481</v>
      </c>
      <c r="B512" s="42">
        <f t="shared" si="91"/>
        <v>6.9312458038330083E-2</v>
      </c>
      <c r="C512" s="42">
        <v>8.0609428405761713E-2</v>
      </c>
      <c r="D512" s="42">
        <v>5.8015487670898438E-2</v>
      </c>
      <c r="E512" s="48">
        <v>0.12153047943115235</v>
      </c>
      <c r="F512" s="48">
        <v>8.6876018008726866E-2</v>
      </c>
      <c r="G512" s="48">
        <v>9.5402702773669232E-2</v>
      </c>
      <c r="H512" s="48">
        <v>0.12167880050659179</v>
      </c>
      <c r="I512" s="48">
        <v>0.13012869110107422</v>
      </c>
      <c r="J512" s="48">
        <v>0.13012869110107422</v>
      </c>
      <c r="K512" s="48">
        <v>8.9887441253662118E-2</v>
      </c>
      <c r="L512" s="48">
        <v>8.9887441253662118E-2</v>
      </c>
      <c r="M512" s="43">
        <f t="shared" si="102"/>
        <v>5.8364123999999983E-2</v>
      </c>
      <c r="N512" s="43">
        <f t="shared" si="103"/>
        <v>9.7752719999999987E-2</v>
      </c>
      <c r="O512" s="49">
        <v>8.3377319999999977E-2</v>
      </c>
      <c r="P512" s="49">
        <v>0.11500319999999999</v>
      </c>
      <c r="Q512" s="50">
        <f t="shared" si="92"/>
        <v>9.9190259999999975E-2</v>
      </c>
      <c r="R512" s="48">
        <f t="shared" si="93"/>
        <v>0.11500319999999999</v>
      </c>
      <c r="S512" s="49">
        <v>8.2064056396484383E-2</v>
      </c>
      <c r="T512" s="48">
        <f t="shared" si="94"/>
        <v>8.0609428405761713E-2</v>
      </c>
      <c r="U512" s="48">
        <v>0</v>
      </c>
      <c r="V512" s="49">
        <f t="shared" si="95"/>
        <v>0.10350287999999999</v>
      </c>
      <c r="W512" s="49">
        <f t="shared" si="96"/>
        <v>9.2002559999999997E-2</v>
      </c>
      <c r="X512" s="49">
        <f t="shared" si="97"/>
        <v>8.0502239999999989E-2</v>
      </c>
      <c r="Y512" s="49">
        <f t="shared" si="98"/>
        <v>0.12075335999999999</v>
      </c>
      <c r="Z512" s="49">
        <f t="shared" si="99"/>
        <v>0.15333759999999999</v>
      </c>
      <c r="AA512" s="48">
        <v>0.12820373695775084</v>
      </c>
      <c r="AB512" s="42">
        <v>8.0609428405761713E-2</v>
      </c>
      <c r="AC512" s="42">
        <v>5.8015487670898438E-2</v>
      </c>
      <c r="AD512" s="49">
        <f t="shared" si="100"/>
        <v>8.9757561683654799E-2</v>
      </c>
      <c r="AE512" s="49">
        <f t="shared" si="101"/>
        <v>6.2041554664008784E-2</v>
      </c>
    </row>
    <row r="513" spans="1:31" x14ac:dyDescent="0.2">
      <c r="A513" s="42">
        <v>0.11049505624751328</v>
      </c>
      <c r="B513" s="42">
        <f t="shared" si="91"/>
        <v>6.8955984115600583E-2</v>
      </c>
      <c r="C513" s="42">
        <v>8.0194854736328119E-2</v>
      </c>
      <c r="D513" s="42">
        <v>5.7717113494873046E-2</v>
      </c>
      <c r="E513" s="48">
        <v>0.12090544692993163</v>
      </c>
      <c r="F513" s="48">
        <v>8.6429210612693638E-2</v>
      </c>
      <c r="G513" s="48">
        <v>9.4912043604739108E-2</v>
      </c>
      <c r="H513" s="48">
        <v>0.12105300575256348</v>
      </c>
      <c r="I513" s="48">
        <v>0.12945943313598632</v>
      </c>
      <c r="J513" s="48">
        <v>0.12945943313598632</v>
      </c>
      <c r="K513" s="48">
        <v>8.9425146026611321E-2</v>
      </c>
      <c r="L513" s="48">
        <v>8.9425146026611321E-2</v>
      </c>
      <c r="M513" s="43">
        <f t="shared" si="102"/>
        <v>5.8054499999999995E-2</v>
      </c>
      <c r="N513" s="43">
        <f t="shared" si="103"/>
        <v>9.7251423999999989E-2</v>
      </c>
      <c r="O513" s="49">
        <v>8.2934999999999995E-2</v>
      </c>
      <c r="P513" s="49">
        <v>0.11441343999999999</v>
      </c>
      <c r="Q513" s="50">
        <f t="shared" si="92"/>
        <v>9.8674219999999993E-2</v>
      </c>
      <c r="R513" s="48">
        <f t="shared" si="93"/>
        <v>0.11441343999999999</v>
      </c>
      <c r="S513" s="49">
        <v>8.1641998291015636E-2</v>
      </c>
      <c r="T513" s="48">
        <f t="shared" si="94"/>
        <v>8.0194854736328119E-2</v>
      </c>
      <c r="U513" s="48">
        <v>0</v>
      </c>
      <c r="V513" s="49">
        <f t="shared" si="95"/>
        <v>0.102972096</v>
      </c>
      <c r="W513" s="49">
        <f t="shared" si="96"/>
        <v>9.1530751999999993E-2</v>
      </c>
      <c r="X513" s="49">
        <f t="shared" si="97"/>
        <v>8.0089407999999987E-2</v>
      </c>
      <c r="Y513" s="49">
        <f t="shared" si="98"/>
        <v>0.120134112</v>
      </c>
      <c r="Z513" s="49">
        <f t="shared" si="99"/>
        <v>0.15255125333333333</v>
      </c>
      <c r="AA513" s="48">
        <v>0.12754438460500617</v>
      </c>
      <c r="AB513" s="42">
        <v>8.0194854736328119E-2</v>
      </c>
      <c r="AC513" s="42">
        <v>5.7717113494873046E-2</v>
      </c>
      <c r="AD513" s="49">
        <f t="shared" si="100"/>
        <v>8.9295935630798351E-2</v>
      </c>
      <c r="AE513" s="49">
        <f t="shared" si="101"/>
        <v>6.1722472934788421E-2</v>
      </c>
    </row>
    <row r="514" spans="1:31" x14ac:dyDescent="0.2">
      <c r="A514" s="42">
        <v>0.10992677875538356</v>
      </c>
      <c r="B514" s="42">
        <f t="shared" ref="B514:B577" si="104">+AVERAGE(C514,D514)</f>
        <v>6.8601341247558595E-2</v>
      </c>
      <c r="C514" s="42">
        <v>7.9782409667968748E-2</v>
      </c>
      <c r="D514" s="42">
        <v>5.7420272827148434E-2</v>
      </c>
      <c r="E514" s="48">
        <v>0.1202836262512207</v>
      </c>
      <c r="F514" s="48">
        <v>8.598470116785252E-2</v>
      </c>
      <c r="G514" s="48">
        <v>9.4423907911696511E-2</v>
      </c>
      <c r="H514" s="48">
        <v>0.12043043022155761</v>
      </c>
      <c r="I514" s="48">
        <v>0.12879362380981446</v>
      </c>
      <c r="J514" s="48">
        <v>0.12879362380981446</v>
      </c>
      <c r="K514" s="48">
        <v>8.8965233764648433E-2</v>
      </c>
      <c r="L514" s="48">
        <v>8.8965233764648433E-2</v>
      </c>
      <c r="M514" s="43">
        <f t="shared" si="102"/>
        <v>5.7744875999999987E-2</v>
      </c>
      <c r="N514" s="43">
        <f t="shared" si="103"/>
        <v>9.6750127999999977E-2</v>
      </c>
      <c r="O514" s="49">
        <v>8.2492679999999985E-2</v>
      </c>
      <c r="P514" s="49">
        <v>0.11382367999999998</v>
      </c>
      <c r="Q514" s="50">
        <f t="shared" ref="Q514:Q577" si="105">+AVERAGE(O514:P514)</f>
        <v>9.8158179999999984E-2</v>
      </c>
      <c r="R514" s="48">
        <f t="shared" ref="R514:R577" si="106">+P514</f>
        <v>0.11382367999999998</v>
      </c>
      <c r="S514" s="49">
        <v>8.1222113037109397E-2</v>
      </c>
      <c r="T514" s="48">
        <f t="shared" ref="T514:T577" si="107">+C514</f>
        <v>7.9782409667968748E-2</v>
      </c>
      <c r="U514" s="48">
        <v>0</v>
      </c>
      <c r="V514" s="49">
        <f t="shared" ref="V514:V577" si="108">+$P514*0.9</f>
        <v>0.10244131199999999</v>
      </c>
      <c r="W514" s="49">
        <f t="shared" ref="W514:W577" si="109">+$P514*0.8</f>
        <v>9.1058943999999989E-2</v>
      </c>
      <c r="X514" s="49">
        <f t="shared" ref="X514:X577" si="110">+$P514*0.7</f>
        <v>7.9676575999999985E-2</v>
      </c>
      <c r="Y514" s="49">
        <f t="shared" ref="Y514:Y577" si="111">+$P514*0.9*8750/7500</f>
        <v>0.11951486399999998</v>
      </c>
      <c r="Z514" s="49">
        <f t="shared" ref="Z514:Z577" si="112">+$P514*10000/7500</f>
        <v>0.15176490666666664</v>
      </c>
      <c r="AA514" s="48">
        <v>0.12688841809724508</v>
      </c>
      <c r="AB514" s="42">
        <v>7.9782409667968748E-2</v>
      </c>
      <c r="AC514" s="42">
        <v>5.7420272827148434E-2</v>
      </c>
      <c r="AD514" s="49">
        <f t="shared" ref="AD514:AD577" si="113">+S514*1.09375</f>
        <v>8.88366861343384E-2</v>
      </c>
      <c r="AE514" s="49">
        <f t="shared" ref="AE514:AE577" si="114">+S514*0.756013745704467</f>
        <v>6.1405033911216697E-2</v>
      </c>
    </row>
    <row r="515" spans="1:31" x14ac:dyDescent="0.2">
      <c r="A515" s="42">
        <v>0.10936142392165493</v>
      </c>
      <c r="B515" s="42">
        <f t="shared" si="104"/>
        <v>6.8248521804809573E-2</v>
      </c>
      <c r="C515" s="42">
        <v>7.9372085571289067E-2</v>
      </c>
      <c r="D515" s="42">
        <v>5.7124958038330079E-2</v>
      </c>
      <c r="E515" s="48">
        <v>0.11966500259399412</v>
      </c>
      <c r="F515" s="48">
        <v>8.5542477855733795E-2</v>
      </c>
      <c r="G515" s="48">
        <v>9.3938282716223787E-2</v>
      </c>
      <c r="H515" s="48">
        <v>0.11981105171203613</v>
      </c>
      <c r="I515" s="48">
        <v>0.12813123352050779</v>
      </c>
      <c r="J515" s="48">
        <v>0.12813123352050779</v>
      </c>
      <c r="K515" s="48">
        <v>0.12813123352050779</v>
      </c>
      <c r="L515" s="48">
        <v>0.12813123352050779</v>
      </c>
      <c r="M515" s="43">
        <f t="shared" ref="M515:M578" si="115">(+O515*0.7)</f>
        <v>5.7435251999999985E-2</v>
      </c>
      <c r="N515" s="43">
        <f t="shared" ref="N515:N578" si="116">(+P515*0.85)</f>
        <v>9.6248831999999993E-2</v>
      </c>
      <c r="O515" s="49">
        <v>8.2050359999999989E-2</v>
      </c>
      <c r="P515" s="49">
        <v>0.11323391999999999</v>
      </c>
      <c r="Q515" s="50">
        <f t="shared" si="105"/>
        <v>9.7642139999999988E-2</v>
      </c>
      <c r="R515" s="48">
        <f t="shared" si="106"/>
        <v>0.11323391999999999</v>
      </c>
      <c r="S515" s="49">
        <v>8.080438842773438E-2</v>
      </c>
      <c r="T515" s="48">
        <f t="shared" si="107"/>
        <v>7.9372085571289067E-2</v>
      </c>
      <c r="U515" s="48">
        <v>0</v>
      </c>
      <c r="V515" s="49">
        <f t="shared" si="108"/>
        <v>0.10191052799999999</v>
      </c>
      <c r="W515" s="49">
        <f t="shared" si="109"/>
        <v>9.0587135999999999E-2</v>
      </c>
      <c r="X515" s="49">
        <f t="shared" si="110"/>
        <v>7.9263743999999983E-2</v>
      </c>
      <c r="Y515" s="49">
        <f t="shared" si="111"/>
        <v>0.11889561599999998</v>
      </c>
      <c r="Z515" s="49">
        <f t="shared" si="112"/>
        <v>0.15097855999999998</v>
      </c>
      <c r="AA515" s="48">
        <v>0.12623582378186676</v>
      </c>
      <c r="AB515" s="42">
        <v>7.9372085571289067E-2</v>
      </c>
      <c r="AC515" s="42">
        <v>5.7124958038330079E-2</v>
      </c>
      <c r="AD515" s="49">
        <f t="shared" si="113"/>
        <v>8.8379799842834478E-2</v>
      </c>
      <c r="AE515" s="49">
        <f t="shared" si="114"/>
        <v>6.1089228364610157E-2</v>
      </c>
    </row>
    <row r="516" spans="1:31" x14ac:dyDescent="0.2">
      <c r="A516" s="42">
        <v>0.10879897671513027</v>
      </c>
      <c r="B516" s="42">
        <f t="shared" si="104"/>
        <v>6.7897520065307609E-2</v>
      </c>
      <c r="C516" s="42">
        <v>7.8963874816894528E-2</v>
      </c>
      <c r="D516" s="42">
        <v>5.6831165313720705E-2</v>
      </c>
      <c r="E516" s="48">
        <v>0.11904956115722656</v>
      </c>
      <c r="F516" s="48">
        <v>8.5102528918650694E-2</v>
      </c>
      <c r="G516" s="48">
        <v>9.3455155106751203E-2</v>
      </c>
      <c r="H516" s="48">
        <v>0.11919486282348633</v>
      </c>
      <c r="I516" s="48">
        <v>0.127472247467041</v>
      </c>
      <c r="J516" s="48">
        <v>0.127472247467041</v>
      </c>
      <c r="K516" s="48">
        <v>0.127472247467041</v>
      </c>
      <c r="L516" s="48">
        <v>0.127472247467041</v>
      </c>
      <c r="M516" s="43">
        <f t="shared" si="115"/>
        <v>5.7125627999999991E-2</v>
      </c>
      <c r="N516" s="43">
        <f t="shared" si="116"/>
        <v>9.574753599999998E-2</v>
      </c>
      <c r="O516" s="49">
        <v>8.1608039999999993E-2</v>
      </c>
      <c r="P516" s="49">
        <v>0.11264415999999998</v>
      </c>
      <c r="Q516" s="50">
        <f t="shared" si="105"/>
        <v>9.7126099999999993E-2</v>
      </c>
      <c r="R516" s="48">
        <f t="shared" si="106"/>
        <v>0.11264415999999998</v>
      </c>
      <c r="S516" s="49">
        <v>8.0388812255859379E-2</v>
      </c>
      <c r="T516" s="48">
        <f t="shared" si="107"/>
        <v>7.8963874816894528E-2</v>
      </c>
      <c r="U516" s="48">
        <v>0</v>
      </c>
      <c r="V516" s="49">
        <f t="shared" si="108"/>
        <v>0.10137974399999998</v>
      </c>
      <c r="W516" s="49">
        <f t="shared" si="109"/>
        <v>9.0115327999999995E-2</v>
      </c>
      <c r="X516" s="49">
        <f t="shared" si="110"/>
        <v>7.8850911999999981E-2</v>
      </c>
      <c r="Y516" s="49">
        <f t="shared" si="111"/>
        <v>0.11827636799999997</v>
      </c>
      <c r="Z516" s="49">
        <f t="shared" si="112"/>
        <v>0.15019221333333332</v>
      </c>
      <c r="AA516" s="48">
        <v>0.12558658800627057</v>
      </c>
      <c r="AB516" s="42">
        <v>7.8963874816894528E-2</v>
      </c>
      <c r="AC516" s="42">
        <v>5.6831165313720705E-2</v>
      </c>
      <c r="AD516" s="49">
        <f t="shared" si="113"/>
        <v>8.7925263404846202E-2</v>
      </c>
      <c r="AE516" s="49">
        <f t="shared" si="114"/>
        <v>6.0775047066285413E-2</v>
      </c>
    </row>
    <row r="517" spans="1:31" x14ac:dyDescent="0.2">
      <c r="A517" s="42">
        <v>0.10823942218179582</v>
      </c>
      <c r="B517" s="42">
        <f t="shared" si="104"/>
        <v>6.7548322677612307E-2</v>
      </c>
      <c r="C517" s="42">
        <v>7.8557762145996093E-2</v>
      </c>
      <c r="D517" s="42">
        <v>5.6538883209228515E-2</v>
      </c>
      <c r="E517" s="48">
        <v>0.11843728713989257</v>
      </c>
      <c r="F517" s="48">
        <v>8.4664842659386744E-2</v>
      </c>
      <c r="G517" s="48">
        <v>9.2974512238113621E-2</v>
      </c>
      <c r="H517" s="48">
        <v>0.11858184135437011</v>
      </c>
      <c r="I517" s="48">
        <v>0.12681665084838867</v>
      </c>
      <c r="J517" s="48">
        <v>0.12681665084838867</v>
      </c>
      <c r="K517" s="48">
        <v>0.12681665084838867</v>
      </c>
      <c r="L517" s="48">
        <v>0.12681665084838867</v>
      </c>
      <c r="M517" s="43">
        <f t="shared" si="115"/>
        <v>5.6816003999999996E-2</v>
      </c>
      <c r="N517" s="43">
        <f t="shared" si="116"/>
        <v>9.5246239999999996E-2</v>
      </c>
      <c r="O517" s="49">
        <v>8.1165719999999997E-2</v>
      </c>
      <c r="P517" s="49">
        <v>0.1120544</v>
      </c>
      <c r="Q517" s="50">
        <f t="shared" si="105"/>
        <v>9.6610059999999998E-2</v>
      </c>
      <c r="R517" s="48">
        <f t="shared" si="106"/>
        <v>0.1120544</v>
      </c>
      <c r="S517" s="49">
        <v>7.9975372314453133E-2</v>
      </c>
      <c r="T517" s="48">
        <f t="shared" si="107"/>
        <v>7.8557762145996093E-2</v>
      </c>
      <c r="U517" s="48">
        <v>0</v>
      </c>
      <c r="V517" s="49">
        <f t="shared" si="108"/>
        <v>0.10084896</v>
      </c>
      <c r="W517" s="49">
        <f t="shared" si="109"/>
        <v>8.9643520000000004E-2</v>
      </c>
      <c r="X517" s="49">
        <f t="shared" si="110"/>
        <v>7.8438079999999993E-2</v>
      </c>
      <c r="Y517" s="49">
        <f t="shared" si="111"/>
        <v>0.11765712</v>
      </c>
      <c r="Z517" s="49">
        <f t="shared" si="112"/>
        <v>0.14940586666666669</v>
      </c>
      <c r="AA517" s="48">
        <v>0.12494069711785567</v>
      </c>
      <c r="AB517" s="42">
        <v>7.8557762145996093E-2</v>
      </c>
      <c r="AC517" s="42">
        <v>5.6538883209228515E-2</v>
      </c>
      <c r="AD517" s="49">
        <f t="shared" si="113"/>
        <v>8.7473063468933118E-2</v>
      </c>
      <c r="AE517" s="49">
        <f t="shared" si="114"/>
        <v>6.0462480787559045E-2</v>
      </c>
    </row>
    <row r="518" spans="1:31" x14ac:dyDescent="0.2">
      <c r="A518" s="42">
        <v>0.10768274544458836</v>
      </c>
      <c r="B518" s="42">
        <f t="shared" si="104"/>
        <v>6.7200922012329106E-2</v>
      </c>
      <c r="C518" s="42">
        <v>7.8153739929199217E-2</v>
      </c>
      <c r="D518" s="42">
        <v>5.6248104095458981E-2</v>
      </c>
      <c r="E518" s="48">
        <v>0.11782816574096679</v>
      </c>
      <c r="F518" s="48">
        <v>8.4229407440884849E-2</v>
      </c>
      <c r="G518" s="48">
        <v>9.2496341331209E-2</v>
      </c>
      <c r="H518" s="48">
        <v>0.11797197250366211</v>
      </c>
      <c r="I518" s="48">
        <v>0.12616442886352539</v>
      </c>
      <c r="J518" s="48">
        <v>0.12616442886352539</v>
      </c>
      <c r="K518" s="48">
        <v>0.12616442886352539</v>
      </c>
      <c r="L518" s="48">
        <v>0.12616442886352539</v>
      </c>
      <c r="M518" s="43">
        <f t="shared" si="115"/>
        <v>5.6506379999999988E-2</v>
      </c>
      <c r="N518" s="43">
        <f t="shared" si="116"/>
        <v>9.4744943999999984E-2</v>
      </c>
      <c r="O518" s="49">
        <v>8.0723399999999987E-2</v>
      </c>
      <c r="P518" s="49">
        <v>0.11146463999999999</v>
      </c>
      <c r="Q518" s="50">
        <f t="shared" si="105"/>
        <v>9.6094019999999988E-2</v>
      </c>
      <c r="R518" s="48">
        <f t="shared" si="106"/>
        <v>0.11146463999999999</v>
      </c>
      <c r="S518" s="49">
        <v>7.9564056396484381E-2</v>
      </c>
      <c r="T518" s="48">
        <f t="shared" si="107"/>
        <v>7.8153739929199217E-2</v>
      </c>
      <c r="U518" s="48">
        <v>0</v>
      </c>
      <c r="V518" s="49">
        <f t="shared" si="108"/>
        <v>0.100318176</v>
      </c>
      <c r="W518" s="49">
        <f t="shared" si="109"/>
        <v>8.9171712E-2</v>
      </c>
      <c r="X518" s="49">
        <f t="shared" si="110"/>
        <v>7.8025247999999991E-2</v>
      </c>
      <c r="Y518" s="49">
        <f t="shared" si="111"/>
        <v>0.117037872</v>
      </c>
      <c r="Z518" s="49">
        <f t="shared" si="112"/>
        <v>0.14861951999999998</v>
      </c>
      <c r="AA518" s="48">
        <v>0.12429812381142064</v>
      </c>
      <c r="AB518" s="42">
        <v>7.8153739929199217E-2</v>
      </c>
      <c r="AC518" s="42">
        <v>5.6248104095458981E-2</v>
      </c>
      <c r="AD518" s="49">
        <f t="shared" si="113"/>
        <v>8.7023186683654788E-2</v>
      </c>
      <c r="AE518" s="49">
        <f t="shared" si="114"/>
        <v>6.0151520299747616E-2</v>
      </c>
    </row>
    <row r="519" spans="1:31" x14ac:dyDescent="0.2">
      <c r="A519" s="42">
        <v>0.10712893170304597</v>
      </c>
      <c r="B519" s="42">
        <f t="shared" si="104"/>
        <v>6.6855306625366206E-2</v>
      </c>
      <c r="C519" s="42">
        <v>7.7751792907714848E-2</v>
      </c>
      <c r="D519" s="42">
        <v>5.5958820343017579E-2</v>
      </c>
      <c r="E519" s="48">
        <v>0.11722217475891113</v>
      </c>
      <c r="F519" s="48">
        <v>8.3796211685937774E-2</v>
      </c>
      <c r="G519" s="48">
        <v>9.202062967265863E-2</v>
      </c>
      <c r="H519" s="48">
        <v>0.1173652414703369</v>
      </c>
      <c r="I519" s="48">
        <v>0.12551556671142577</v>
      </c>
      <c r="J519" s="48">
        <v>0.12551556671142577</v>
      </c>
      <c r="K519" s="48">
        <v>0.12551556671142577</v>
      </c>
      <c r="L519" s="48">
        <v>0.12551556671142577</v>
      </c>
      <c r="M519" s="43">
        <f t="shared" si="115"/>
        <v>5.6351567999999991E-2</v>
      </c>
      <c r="N519" s="43">
        <f t="shared" si="116"/>
        <v>9.4243647999999985E-2</v>
      </c>
      <c r="O519" s="49">
        <v>8.0502239999999989E-2</v>
      </c>
      <c r="P519" s="49">
        <v>0.11087487999999998</v>
      </c>
      <c r="Q519" s="50">
        <f t="shared" si="105"/>
        <v>9.5688559999999978E-2</v>
      </c>
      <c r="R519" s="48">
        <f t="shared" si="106"/>
        <v>0.11087487999999998</v>
      </c>
      <c r="S519" s="49">
        <v>7.91548583984375E-2</v>
      </c>
      <c r="T519" s="48">
        <f t="shared" si="107"/>
        <v>7.7751792907714848E-2</v>
      </c>
      <c r="U519" s="48">
        <v>0</v>
      </c>
      <c r="V519" s="49">
        <f t="shared" si="108"/>
        <v>9.9787391999999989E-2</v>
      </c>
      <c r="W519" s="49">
        <f t="shared" si="109"/>
        <v>8.8699903999999996E-2</v>
      </c>
      <c r="X519" s="49">
        <f t="shared" si="110"/>
        <v>7.7612415999999976E-2</v>
      </c>
      <c r="Y519" s="49">
        <f t="shared" si="111"/>
        <v>0.11641862399999998</v>
      </c>
      <c r="Z519" s="49">
        <f t="shared" si="112"/>
        <v>0.14783317333333332</v>
      </c>
      <c r="AA519" s="48">
        <v>0.12365885443436472</v>
      </c>
      <c r="AB519" s="42">
        <v>7.7751792907714848E-2</v>
      </c>
      <c r="AC519" s="42">
        <v>5.5958820343017579E-2</v>
      </c>
      <c r="AD519" s="49">
        <f t="shared" si="113"/>
        <v>8.6575626373291012E-2</v>
      </c>
      <c r="AE519" s="49">
        <f t="shared" si="114"/>
        <v>5.9842160988509419E-2</v>
      </c>
    </row>
    <row r="520" spans="1:31" x14ac:dyDescent="0.2">
      <c r="A520" s="42">
        <v>0.10657796623260947</v>
      </c>
      <c r="B520" s="42">
        <f t="shared" si="104"/>
        <v>6.6511468913896754E-2</v>
      </c>
      <c r="C520" s="42">
        <v>7.7351913452148438E-2</v>
      </c>
      <c r="D520" s="42">
        <v>5.5671024375645063E-2</v>
      </c>
      <c r="E520" s="48">
        <v>0.11661929939270019</v>
      </c>
      <c r="F520" s="48">
        <v>8.3365243876880477E-2</v>
      </c>
      <c r="G520" s="48">
        <v>9.1547364614469162E-2</v>
      </c>
      <c r="H520" s="48">
        <v>0.11676163086077837</v>
      </c>
      <c r="I520" s="48">
        <v>0.12487003479003905</v>
      </c>
      <c r="J520" s="48">
        <v>0.12487003479003905</v>
      </c>
      <c r="K520" s="48">
        <v>0.12487003479003905</v>
      </c>
      <c r="L520" s="48">
        <v>0.12487003479003905</v>
      </c>
      <c r="M520" s="43">
        <f t="shared" si="115"/>
        <v>5.6041944000000003E-2</v>
      </c>
      <c r="N520" s="43">
        <f t="shared" si="116"/>
        <v>9.3742351999999987E-2</v>
      </c>
      <c r="O520" s="49">
        <v>8.0059920000000007E-2</v>
      </c>
      <c r="P520" s="49">
        <v>0.11028511999999999</v>
      </c>
      <c r="Q520" s="50">
        <f t="shared" si="105"/>
        <v>9.5172519999999997E-2</v>
      </c>
      <c r="R520" s="48">
        <f t="shared" si="106"/>
        <v>0.11028511999999999</v>
      </c>
      <c r="S520" s="49">
        <v>7.8747766113281256E-2</v>
      </c>
      <c r="T520" s="48">
        <f t="shared" si="107"/>
        <v>7.7351913452148438E-2</v>
      </c>
      <c r="U520" s="48">
        <v>0</v>
      </c>
      <c r="V520" s="49">
        <f t="shared" si="108"/>
        <v>9.9256607999999996E-2</v>
      </c>
      <c r="W520" s="49">
        <f t="shared" si="109"/>
        <v>8.8228095999999992E-2</v>
      </c>
      <c r="X520" s="49">
        <f t="shared" si="110"/>
        <v>7.7199583999999988E-2</v>
      </c>
      <c r="Y520" s="49">
        <f t="shared" si="111"/>
        <v>0.115799376</v>
      </c>
      <c r="Z520" s="49">
        <f t="shared" si="112"/>
        <v>0.14704682666666666</v>
      </c>
      <c r="AA520" s="48">
        <v>0.12302287533408716</v>
      </c>
      <c r="AB520" s="42">
        <v>7.7351913452148438E-2</v>
      </c>
      <c r="AC520" s="42">
        <v>5.5671024375645063E-2</v>
      </c>
      <c r="AD520" s="49">
        <f t="shared" si="113"/>
        <v>8.6130369186401379E-2</v>
      </c>
      <c r="AE520" s="49">
        <f t="shared" si="114"/>
        <v>5.953439362516106E-2</v>
      </c>
    </row>
    <row r="521" spans="1:31" x14ac:dyDescent="0.2">
      <c r="A521" s="42">
        <v>0.10602983438468072</v>
      </c>
      <c r="B521" s="42">
        <f t="shared" si="104"/>
        <v>6.6169401237387404E-2</v>
      </c>
      <c r="C521" s="42">
        <v>7.6954093933105469E-2</v>
      </c>
      <c r="D521" s="42">
        <v>5.5384708541669353E-2</v>
      </c>
      <c r="E521" s="48">
        <v>0.11601952484130859</v>
      </c>
      <c r="F521" s="48">
        <v>8.2936492555283722E-2</v>
      </c>
      <c r="G521" s="48">
        <v>9.1076533573696203E-2</v>
      </c>
      <c r="H521" s="48">
        <v>0.11616112462661586</v>
      </c>
      <c r="I521" s="48">
        <v>0.12422783309936525</v>
      </c>
      <c r="J521" s="48">
        <v>0.12422783309936525</v>
      </c>
      <c r="K521" s="48">
        <v>0.12422783309936525</v>
      </c>
      <c r="L521" s="48">
        <v>0.12422783309936525</v>
      </c>
      <c r="M521" s="43">
        <f t="shared" si="115"/>
        <v>5.5732319999999995E-2</v>
      </c>
      <c r="N521" s="43">
        <f t="shared" si="116"/>
        <v>9.3491703999999995E-2</v>
      </c>
      <c r="O521" s="49">
        <v>7.9617599999999997E-2</v>
      </c>
      <c r="P521" s="49">
        <v>0.10999023999999999</v>
      </c>
      <c r="Q521" s="50">
        <f t="shared" si="105"/>
        <v>9.4803919999999986E-2</v>
      </c>
      <c r="R521" s="48">
        <f t="shared" si="106"/>
        <v>0.10999023999999999</v>
      </c>
      <c r="S521" s="49">
        <v>7.8342767333984376E-2</v>
      </c>
      <c r="T521" s="48">
        <f t="shared" si="107"/>
        <v>7.6954093933105469E-2</v>
      </c>
      <c r="U521" s="48">
        <v>0</v>
      </c>
      <c r="V521" s="49">
        <f t="shared" si="108"/>
        <v>9.8991215999999993E-2</v>
      </c>
      <c r="W521" s="49">
        <f t="shared" si="109"/>
        <v>8.7992191999999997E-2</v>
      </c>
      <c r="X521" s="49">
        <f t="shared" si="110"/>
        <v>7.6993167999999987E-2</v>
      </c>
      <c r="Y521" s="49">
        <f t="shared" si="111"/>
        <v>0.115489752</v>
      </c>
      <c r="Z521" s="49">
        <f t="shared" si="112"/>
        <v>0.14665365333333333</v>
      </c>
      <c r="AA521" s="48">
        <v>0.12239017285798726</v>
      </c>
      <c r="AB521" s="42">
        <v>7.6954093933105469E-2</v>
      </c>
      <c r="AC521" s="42">
        <v>5.5384708541669353E-2</v>
      </c>
      <c r="AD521" s="49">
        <f t="shared" si="113"/>
        <v>8.5687401771545407E-2</v>
      </c>
      <c r="AE521" s="49">
        <f t="shared" si="114"/>
        <v>5.922820898101909E-2</v>
      </c>
    </row>
    <row r="522" spans="1:31" x14ac:dyDescent="0.2">
      <c r="A522" s="42">
        <v>0.10548452158592408</v>
      </c>
      <c r="B522" s="42">
        <f t="shared" si="104"/>
        <v>6.5829092160283889E-2</v>
      </c>
      <c r="C522" s="42">
        <v>7.6558319091796875E-2</v>
      </c>
      <c r="D522" s="42">
        <v>5.5099865228770903E-2</v>
      </c>
      <c r="E522" s="48">
        <v>0.11542283630371093</v>
      </c>
      <c r="F522" s="48">
        <v>8.2509946321649555E-2</v>
      </c>
      <c r="G522" s="48">
        <v>9.0608124032109924E-2</v>
      </c>
      <c r="H522" s="48">
        <v>0.11556370680201572</v>
      </c>
      <c r="I522" s="48">
        <v>0.12358892463684081</v>
      </c>
      <c r="J522" s="48">
        <v>0.12358892463684081</v>
      </c>
      <c r="K522" s="48">
        <v>0.12358892463684081</v>
      </c>
      <c r="L522" s="48">
        <v>0.12358892463684081</v>
      </c>
      <c r="M522" s="43">
        <f t="shared" si="115"/>
        <v>5.5422695999999994E-2</v>
      </c>
      <c r="N522" s="43">
        <f t="shared" si="116"/>
        <v>9.2990407999999997E-2</v>
      </c>
      <c r="O522" s="49">
        <v>7.9175280000000001E-2</v>
      </c>
      <c r="P522" s="49">
        <v>0.10940047999999999</v>
      </c>
      <c r="Q522" s="50">
        <f t="shared" si="105"/>
        <v>9.4287879999999991E-2</v>
      </c>
      <c r="R522" s="48">
        <f t="shared" si="106"/>
        <v>0.10940047999999999</v>
      </c>
      <c r="S522" s="49">
        <v>7.7939849853515639E-2</v>
      </c>
      <c r="T522" s="48">
        <f t="shared" si="107"/>
        <v>7.6558319091796875E-2</v>
      </c>
      <c r="U522" s="48">
        <v>0</v>
      </c>
      <c r="V522" s="49">
        <f t="shared" si="108"/>
        <v>9.8460432000000001E-2</v>
      </c>
      <c r="W522" s="49">
        <f t="shared" si="109"/>
        <v>8.7520384000000007E-2</v>
      </c>
      <c r="X522" s="49">
        <f t="shared" si="110"/>
        <v>7.6580335999999985E-2</v>
      </c>
      <c r="Y522" s="49">
        <f t="shared" si="111"/>
        <v>0.114870504</v>
      </c>
      <c r="Z522" s="49">
        <f t="shared" si="112"/>
        <v>0.14586730666666667</v>
      </c>
      <c r="AA522" s="48">
        <v>0.12176071970086348</v>
      </c>
      <c r="AB522" s="42">
        <v>7.6558319091796875E-2</v>
      </c>
      <c r="AC522" s="42">
        <v>5.5099865228770903E-2</v>
      </c>
      <c r="AD522" s="49">
        <f t="shared" si="113"/>
        <v>8.5246710777282728E-2</v>
      </c>
      <c r="AE522" s="49">
        <f t="shared" si="114"/>
        <v>5.8923597827400115E-2</v>
      </c>
    </row>
    <row r="523" spans="1:31" x14ac:dyDescent="0.2">
      <c r="A523" s="42">
        <v>0.10494201333780075</v>
      </c>
      <c r="B523" s="42">
        <f t="shared" si="104"/>
        <v>6.5490534081304189E-2</v>
      </c>
      <c r="C523" s="42">
        <v>7.6164581298828124E-2</v>
      </c>
      <c r="D523" s="42">
        <v>5.481648686378026E-2</v>
      </c>
      <c r="E523" s="48">
        <v>0.11482921157836914</v>
      </c>
      <c r="F523" s="48">
        <v>8.2085593835108162E-2</v>
      </c>
      <c r="G523" s="48">
        <v>9.0142123535862123E-2</v>
      </c>
      <c r="H523" s="48">
        <v>0.11496936150325672</v>
      </c>
      <c r="I523" s="48">
        <v>0.12295330200195312</v>
      </c>
      <c r="J523" s="48">
        <v>0.12295330200195312</v>
      </c>
      <c r="K523" s="48">
        <v>0.12295330200195312</v>
      </c>
      <c r="L523" s="48">
        <v>0.12295330200195312</v>
      </c>
      <c r="M523" s="43">
        <f t="shared" si="115"/>
        <v>5.5113071999999992E-2</v>
      </c>
      <c r="N523" s="43">
        <f t="shared" si="116"/>
        <v>9.2489111999999984E-2</v>
      </c>
      <c r="O523" s="49">
        <v>7.8732959999999991E-2</v>
      </c>
      <c r="P523" s="49">
        <v>0.10881071999999999</v>
      </c>
      <c r="Q523" s="50">
        <f t="shared" si="105"/>
        <v>9.3771839999999995E-2</v>
      </c>
      <c r="R523" s="48">
        <f t="shared" si="106"/>
        <v>0.10881071999999999</v>
      </c>
      <c r="S523" s="49">
        <v>7.7539001464843757E-2</v>
      </c>
      <c r="T523" s="48">
        <f t="shared" si="107"/>
        <v>7.6164581298828124E-2</v>
      </c>
      <c r="U523" s="48">
        <v>0</v>
      </c>
      <c r="V523" s="49">
        <f t="shared" si="108"/>
        <v>9.7929647999999994E-2</v>
      </c>
      <c r="W523" s="49">
        <f t="shared" si="109"/>
        <v>8.7048575999999989E-2</v>
      </c>
      <c r="X523" s="49">
        <f t="shared" si="110"/>
        <v>7.6167503999999983E-2</v>
      </c>
      <c r="Y523" s="49">
        <f t="shared" si="111"/>
        <v>0.114251256</v>
      </c>
      <c r="Z523" s="49">
        <f t="shared" si="112"/>
        <v>0.14508095999999998</v>
      </c>
      <c r="AA523" s="48">
        <v>0.12113450221011512</v>
      </c>
      <c r="AB523" s="42">
        <v>7.6164581298828124E-2</v>
      </c>
      <c r="AC523" s="42">
        <v>5.481648686378026E-2</v>
      </c>
      <c r="AD523" s="49">
        <f t="shared" si="113"/>
        <v>8.4808282852172859E-2</v>
      </c>
      <c r="AE523" s="49">
        <f t="shared" si="114"/>
        <v>5.8620550935620686E-2</v>
      </c>
    </row>
    <row r="524" spans="1:31" x14ac:dyDescent="0.2">
      <c r="A524" s="42">
        <v>0.10440229521662696</v>
      </c>
      <c r="B524" s="42">
        <f t="shared" si="104"/>
        <v>6.5153715603943466E-2</v>
      </c>
      <c r="C524" s="42">
        <v>7.5772865295410149E-2</v>
      </c>
      <c r="D524" s="42">
        <v>5.4534565912476782E-2</v>
      </c>
      <c r="E524" s="48">
        <v>0.1142386432647705</v>
      </c>
      <c r="F524" s="48">
        <v>8.1663423813116351E-2</v>
      </c>
      <c r="G524" s="48">
        <v>8.9678519695155126E-2</v>
      </c>
      <c r="H524" s="48">
        <v>0.11437807292830775</v>
      </c>
      <c r="I524" s="48">
        <v>0.12232095039367676</v>
      </c>
      <c r="J524" s="48">
        <v>0.12232095039367676</v>
      </c>
      <c r="K524" s="48">
        <v>0.12232095039367676</v>
      </c>
      <c r="L524" s="48">
        <v>0.12232095039367676</v>
      </c>
      <c r="M524" s="43">
        <f t="shared" si="115"/>
        <v>5.4958259999999988E-2</v>
      </c>
      <c r="N524" s="43">
        <f t="shared" si="116"/>
        <v>9.1987815999999986E-2</v>
      </c>
      <c r="O524" s="49">
        <v>7.8511799999999993E-2</v>
      </c>
      <c r="P524" s="49">
        <v>0.10822095999999999</v>
      </c>
      <c r="Q524" s="50">
        <f t="shared" si="105"/>
        <v>9.3366379999999999E-2</v>
      </c>
      <c r="R524" s="48">
        <f t="shared" si="106"/>
        <v>0.10822095999999999</v>
      </c>
      <c r="S524" s="49">
        <v>7.7140216064453135E-2</v>
      </c>
      <c r="T524" s="48">
        <f t="shared" si="107"/>
        <v>7.5772865295410149E-2</v>
      </c>
      <c r="U524" s="48">
        <v>0</v>
      </c>
      <c r="V524" s="49">
        <f t="shared" si="108"/>
        <v>9.7398863999999988E-2</v>
      </c>
      <c r="W524" s="49">
        <f t="shared" si="109"/>
        <v>8.6576767999999998E-2</v>
      </c>
      <c r="X524" s="49">
        <f t="shared" si="110"/>
        <v>7.5754671999999995E-2</v>
      </c>
      <c r="Y524" s="49">
        <f t="shared" si="111"/>
        <v>0.11363200799999998</v>
      </c>
      <c r="Z524" s="49">
        <f t="shared" si="112"/>
        <v>0.14429461333333332</v>
      </c>
      <c r="AA524" s="48">
        <v>0.12051150673314144</v>
      </c>
      <c r="AB524" s="42">
        <v>7.5772865295410149E-2</v>
      </c>
      <c r="AC524" s="42">
        <v>5.4534565912476782E-2</v>
      </c>
      <c r="AD524" s="49">
        <f t="shared" si="113"/>
        <v>8.4372111320495616E-2</v>
      </c>
      <c r="AE524" s="49">
        <f t="shared" si="114"/>
        <v>5.8319063691339115E-2</v>
      </c>
    </row>
    <row r="525" spans="1:31" x14ac:dyDescent="0.2">
      <c r="A525" s="42">
        <v>0.10386535287264269</v>
      </c>
      <c r="B525" s="42">
        <f t="shared" si="104"/>
        <v>6.4818629165768346E-2</v>
      </c>
      <c r="C525" s="42">
        <v>7.5383163452148433E-2</v>
      </c>
      <c r="D525" s="42">
        <v>5.4254094879388252E-2</v>
      </c>
      <c r="E525" s="48">
        <v>0.11365110916137694</v>
      </c>
      <c r="F525" s="48">
        <v>8.1243425031157557E-2</v>
      </c>
      <c r="G525" s="48">
        <v>8.9217300183912385E-2</v>
      </c>
      <c r="H525" s="48">
        <v>0.11378982535640771</v>
      </c>
      <c r="I525" s="48">
        <v>0.12169185501098631</v>
      </c>
      <c r="J525" s="48">
        <v>0.12169185501098631</v>
      </c>
      <c r="K525" s="48">
        <v>0.12169185501098631</v>
      </c>
      <c r="L525" s="48">
        <v>0.12169185501098631</v>
      </c>
      <c r="M525" s="43">
        <f t="shared" si="115"/>
        <v>5.4648635999999987E-2</v>
      </c>
      <c r="N525" s="43">
        <f t="shared" si="116"/>
        <v>9.1486519999999988E-2</v>
      </c>
      <c r="O525" s="49">
        <v>7.8069479999999983E-2</v>
      </c>
      <c r="P525" s="49">
        <v>0.10763119999999998</v>
      </c>
      <c r="Q525" s="50">
        <f t="shared" si="105"/>
        <v>9.2850339999999976E-2</v>
      </c>
      <c r="R525" s="48">
        <f t="shared" si="106"/>
        <v>0.10763119999999998</v>
      </c>
      <c r="S525" s="49">
        <v>7.6743481445312511E-2</v>
      </c>
      <c r="T525" s="48">
        <f t="shared" si="107"/>
        <v>7.5383163452148433E-2</v>
      </c>
      <c r="U525" s="48">
        <v>0</v>
      </c>
      <c r="V525" s="49">
        <f t="shared" si="108"/>
        <v>9.6868079999999981E-2</v>
      </c>
      <c r="W525" s="49">
        <f t="shared" si="109"/>
        <v>8.6104959999999994E-2</v>
      </c>
      <c r="X525" s="49">
        <f t="shared" si="110"/>
        <v>7.5341839999999979E-2</v>
      </c>
      <c r="Y525" s="49">
        <f t="shared" si="111"/>
        <v>0.11301275999999998</v>
      </c>
      <c r="Z525" s="49">
        <f t="shared" si="112"/>
        <v>0.14350826666666666</v>
      </c>
      <c r="AA525" s="48">
        <v>0.1198917196173417</v>
      </c>
      <c r="AB525" s="42">
        <v>7.5383163452148433E-2</v>
      </c>
      <c r="AC525" s="42">
        <v>5.4254094879388252E-2</v>
      </c>
      <c r="AD525" s="49">
        <f t="shared" si="113"/>
        <v>8.3938182830810559E-2</v>
      </c>
      <c r="AE525" s="49">
        <f t="shared" si="114"/>
        <v>5.8019126865871976E-2</v>
      </c>
    </row>
    <row r="526" spans="1:31" x14ac:dyDescent="0.2">
      <c r="A526" s="42">
        <v>0.10333117203006986</v>
      </c>
      <c r="B526" s="42">
        <f t="shared" si="104"/>
        <v>6.4485267223620052E-2</v>
      </c>
      <c r="C526" s="42">
        <v>7.4995468139648441E-2</v>
      </c>
      <c r="D526" s="42">
        <v>5.3975066307591676E-2</v>
      </c>
      <c r="E526" s="48">
        <v>0.11306660186767578</v>
      </c>
      <c r="F526" s="48">
        <v>8.0825586322443424E-2</v>
      </c>
      <c r="G526" s="48">
        <v>8.8758452739450794E-2</v>
      </c>
      <c r="H526" s="48">
        <v>0.11320460314764752</v>
      </c>
      <c r="I526" s="48">
        <v>0.12106599365234375</v>
      </c>
      <c r="J526" s="48">
        <v>0.12106599365234375</v>
      </c>
      <c r="K526" s="48">
        <v>0.12106599365234375</v>
      </c>
      <c r="L526" s="48">
        <v>0.12106599365234375</v>
      </c>
      <c r="M526" s="43">
        <f t="shared" si="115"/>
        <v>5.4339011999999999E-2</v>
      </c>
      <c r="N526" s="43">
        <f t="shared" si="116"/>
        <v>9.098522399999999E-2</v>
      </c>
      <c r="O526" s="49">
        <v>7.7627160000000001E-2</v>
      </c>
      <c r="P526" s="49">
        <v>0.10704143999999999</v>
      </c>
      <c r="Q526" s="50">
        <f t="shared" si="105"/>
        <v>9.2334299999999994E-2</v>
      </c>
      <c r="R526" s="48">
        <f t="shared" si="106"/>
        <v>0.10704143999999999</v>
      </c>
      <c r="S526" s="49">
        <v>7.6348791503906249E-2</v>
      </c>
      <c r="T526" s="48">
        <f t="shared" si="107"/>
        <v>7.4995468139648441E-2</v>
      </c>
      <c r="U526" s="48">
        <v>0</v>
      </c>
      <c r="V526" s="49">
        <f t="shared" si="108"/>
        <v>9.6337295999999989E-2</v>
      </c>
      <c r="W526" s="49">
        <f t="shared" si="109"/>
        <v>8.563315199999999E-2</v>
      </c>
      <c r="X526" s="49">
        <f t="shared" si="110"/>
        <v>7.4929007999999991E-2</v>
      </c>
      <c r="Y526" s="49">
        <f t="shared" si="111"/>
        <v>0.112393512</v>
      </c>
      <c r="Z526" s="49">
        <f t="shared" si="112"/>
        <v>0.14272191999999997</v>
      </c>
      <c r="AA526" s="48">
        <v>0.1192751135575144</v>
      </c>
      <c r="AB526" s="42">
        <v>7.4995468139648441E-2</v>
      </c>
      <c r="AC526" s="42">
        <v>5.3975066307591676E-2</v>
      </c>
      <c r="AD526" s="49">
        <f t="shared" si="113"/>
        <v>8.3506490707397463E-2</v>
      </c>
      <c r="AE526" s="49">
        <f t="shared" si="114"/>
        <v>5.7720735844877552E-2</v>
      </c>
    </row>
    <row r="527" spans="1:31" x14ac:dyDescent="0.2">
      <c r="A527" s="42">
        <v>0.10279973848635564</v>
      </c>
      <c r="B527" s="42">
        <f t="shared" si="104"/>
        <v>6.4153618438818019E-2</v>
      </c>
      <c r="C527" s="42">
        <v>7.4609764099121095E-2</v>
      </c>
      <c r="D527" s="42">
        <v>5.3697472778514943E-2</v>
      </c>
      <c r="E527" s="48">
        <v>0.1124850991821289</v>
      </c>
      <c r="F527" s="48">
        <v>8.0409896577616935E-2</v>
      </c>
      <c r="G527" s="48">
        <v>8.8301965162154591E-2</v>
      </c>
      <c r="H527" s="48">
        <v>0.11262239074255435</v>
      </c>
      <c r="I527" s="48">
        <v>0.12044335151672363</v>
      </c>
      <c r="J527" s="48">
        <v>0.12044335151672363</v>
      </c>
      <c r="K527" s="48">
        <v>0.12044335151672363</v>
      </c>
      <c r="L527" s="48">
        <v>0.12044335151672363</v>
      </c>
      <c r="M527" s="43">
        <f t="shared" si="115"/>
        <v>5.4029387999999998E-2</v>
      </c>
      <c r="N527" s="43">
        <f t="shared" si="116"/>
        <v>9.0734575999999997E-2</v>
      </c>
      <c r="O527" s="49">
        <v>7.7184840000000005E-2</v>
      </c>
      <c r="P527" s="49">
        <v>0.10674656</v>
      </c>
      <c r="Q527" s="50">
        <f t="shared" si="105"/>
        <v>9.1965700000000011E-2</v>
      </c>
      <c r="R527" s="48">
        <f t="shared" si="106"/>
        <v>0.10674656</v>
      </c>
      <c r="S527" s="49">
        <v>7.5956127929687506E-2</v>
      </c>
      <c r="T527" s="48">
        <f t="shared" si="107"/>
        <v>7.4609764099121095E-2</v>
      </c>
      <c r="U527" s="48">
        <v>0</v>
      </c>
      <c r="V527" s="49">
        <f t="shared" si="108"/>
        <v>9.6071904E-2</v>
      </c>
      <c r="W527" s="49">
        <f t="shared" si="109"/>
        <v>8.5397248000000009E-2</v>
      </c>
      <c r="X527" s="49">
        <f t="shared" si="110"/>
        <v>7.4722592000000004E-2</v>
      </c>
      <c r="Y527" s="49">
        <f t="shared" si="111"/>
        <v>0.11208388799999999</v>
      </c>
      <c r="Z527" s="49">
        <f t="shared" si="112"/>
        <v>0.14232874666666667</v>
      </c>
      <c r="AA527" s="48">
        <v>0.11866167490105881</v>
      </c>
      <c r="AB527" s="42">
        <v>7.4609764099121095E-2</v>
      </c>
      <c r="AC527" s="42">
        <v>5.3697472778514943E-2</v>
      </c>
      <c r="AD527" s="49">
        <f t="shared" si="113"/>
        <v>8.3077014923095716E-2</v>
      </c>
      <c r="AE527" s="49">
        <f t="shared" si="114"/>
        <v>5.7423876785330737E-2</v>
      </c>
    </row>
    <row r="528" spans="1:31" x14ac:dyDescent="0.2">
      <c r="A528" s="42">
        <v>0.10227103811223059</v>
      </c>
      <c r="B528" s="42">
        <f t="shared" si="104"/>
        <v>6.3823675306455774E-2</v>
      </c>
      <c r="C528" s="42">
        <v>7.4226043701171876E-2</v>
      </c>
      <c r="D528" s="42">
        <v>5.3421306911739658E-2</v>
      </c>
      <c r="E528" s="48">
        <v>0.11190658630371093</v>
      </c>
      <c r="F528" s="48">
        <v>7.9996344744456979E-2</v>
      </c>
      <c r="G528" s="48">
        <v>8.7847825315151049E-2</v>
      </c>
      <c r="H528" s="48">
        <v>0.11204317266167786</v>
      </c>
      <c r="I528" s="48">
        <v>0.11982390640258789</v>
      </c>
      <c r="J528" s="48">
        <v>0.11982390640258789</v>
      </c>
      <c r="K528" s="48">
        <v>0.11982390640258789</v>
      </c>
      <c r="L528" s="48">
        <v>0.11982390640258789</v>
      </c>
      <c r="M528" s="43">
        <f t="shared" si="115"/>
        <v>5.3874576E-2</v>
      </c>
      <c r="N528" s="43">
        <f t="shared" si="116"/>
        <v>9.0233279999999999E-2</v>
      </c>
      <c r="O528" s="49">
        <v>7.6963680000000007E-2</v>
      </c>
      <c r="P528" s="49">
        <v>0.1061568</v>
      </c>
      <c r="Q528" s="50">
        <f t="shared" si="105"/>
        <v>9.1560240000000001E-2</v>
      </c>
      <c r="R528" s="48">
        <f t="shared" si="106"/>
        <v>0.1061568</v>
      </c>
      <c r="S528" s="49">
        <v>0</v>
      </c>
      <c r="T528" s="48">
        <f t="shared" si="107"/>
        <v>7.4226043701171876E-2</v>
      </c>
      <c r="U528" s="48">
        <v>0</v>
      </c>
      <c r="V528" s="49">
        <f t="shared" si="108"/>
        <v>9.5541119999999993E-2</v>
      </c>
      <c r="W528" s="49">
        <f t="shared" si="109"/>
        <v>8.4925440000000005E-2</v>
      </c>
      <c r="X528" s="49">
        <f t="shared" si="110"/>
        <v>7.4309759999999989E-2</v>
      </c>
      <c r="Y528" s="49">
        <f t="shared" si="111"/>
        <v>0.11146463999999999</v>
      </c>
      <c r="Z528" s="49">
        <f t="shared" si="112"/>
        <v>0.14154239999999998</v>
      </c>
      <c r="AA528" s="48">
        <v>0.11805138999537418</v>
      </c>
      <c r="AB528" s="42">
        <v>7.4226043701171876E-2</v>
      </c>
      <c r="AC528" s="42">
        <v>5.3421306911739658E-2</v>
      </c>
      <c r="AD528" s="49">
        <f t="shared" si="113"/>
        <v>0</v>
      </c>
      <c r="AE528" s="49">
        <f t="shared" si="114"/>
        <v>0</v>
      </c>
    </row>
    <row r="529" spans="1:31" x14ac:dyDescent="0.2">
      <c r="A529" s="42">
        <v>0.10174505685089388</v>
      </c>
      <c r="B529" s="42">
        <f t="shared" si="104"/>
        <v>6.3495430340605563E-2</v>
      </c>
      <c r="C529" s="42">
        <v>7.3844299316406251E-2</v>
      </c>
      <c r="D529" s="42">
        <v>5.3146561364804862E-2</v>
      </c>
      <c r="E529" s="48">
        <v>0.11133104843139648</v>
      </c>
      <c r="F529" s="48">
        <v>7.9584919827584574E-2</v>
      </c>
      <c r="G529" s="48">
        <v>8.7396021123987741E-2</v>
      </c>
      <c r="H529" s="48">
        <v>0.11146693350517868</v>
      </c>
      <c r="I529" s="48">
        <v>0.11920765090942383</v>
      </c>
      <c r="J529" s="48">
        <v>0.11920765090942383</v>
      </c>
      <c r="K529" s="48">
        <v>0.11920765090942383</v>
      </c>
      <c r="L529" s="48">
        <v>0.11920765090942383</v>
      </c>
      <c r="M529" s="43">
        <f t="shared" si="115"/>
        <v>5.3564951999999992E-2</v>
      </c>
      <c r="N529" s="43">
        <f t="shared" si="116"/>
        <v>8.9731984000000001E-2</v>
      </c>
      <c r="O529" s="49">
        <v>7.6521359999999997E-2</v>
      </c>
      <c r="P529" s="49">
        <v>0.10556704</v>
      </c>
      <c r="Q529" s="50">
        <f t="shared" si="105"/>
        <v>9.1044199999999992E-2</v>
      </c>
      <c r="R529" s="48">
        <f t="shared" si="106"/>
        <v>0.10556704</v>
      </c>
      <c r="S529" s="49">
        <v>0</v>
      </c>
      <c r="T529" s="48">
        <f t="shared" si="107"/>
        <v>7.3844299316406251E-2</v>
      </c>
      <c r="U529" s="48">
        <v>0</v>
      </c>
      <c r="V529" s="49">
        <f t="shared" si="108"/>
        <v>9.5010336000000001E-2</v>
      </c>
      <c r="W529" s="49">
        <f t="shared" si="109"/>
        <v>8.4453632000000001E-2</v>
      </c>
      <c r="X529" s="49">
        <f t="shared" si="110"/>
        <v>7.3896928000000001E-2</v>
      </c>
      <c r="Y529" s="49">
        <f t="shared" si="111"/>
        <v>0.110845392</v>
      </c>
      <c r="Z529" s="49">
        <f t="shared" si="112"/>
        <v>0.14075605333333333</v>
      </c>
      <c r="AA529" s="48">
        <v>0.11744424518785979</v>
      </c>
      <c r="AB529" s="42">
        <v>7.3844299316406251E-2</v>
      </c>
      <c r="AC529" s="42">
        <v>5.3146561364804862E-2</v>
      </c>
      <c r="AD529" s="49">
        <f t="shared" si="113"/>
        <v>0</v>
      </c>
      <c r="AE529" s="49">
        <f t="shared" si="114"/>
        <v>0</v>
      </c>
    </row>
    <row r="530" spans="1:31" x14ac:dyDescent="0.2">
      <c r="A530" s="42">
        <v>0.10122178071795497</v>
      </c>
      <c r="B530" s="42">
        <f t="shared" si="104"/>
        <v>6.3168872259523501E-2</v>
      </c>
      <c r="C530" s="42">
        <v>7.3464515686035153E-2</v>
      </c>
      <c r="D530" s="42">
        <v>5.2873228833011848E-2</v>
      </c>
      <c r="E530" s="48">
        <v>0.11075847076416016</v>
      </c>
      <c r="F530" s="48">
        <v>7.9175610888170447E-2</v>
      </c>
      <c r="G530" s="48">
        <v>8.6946540576311571E-2</v>
      </c>
      <c r="H530" s="48">
        <v>0.11089365795241898</v>
      </c>
      <c r="I530" s="48">
        <v>0.11859456283569336</v>
      </c>
      <c r="J530" s="48">
        <v>0.11859456283569336</v>
      </c>
      <c r="K530" s="48">
        <v>0.11859456283569336</v>
      </c>
      <c r="L530" s="48">
        <v>0.11859456283569336</v>
      </c>
      <c r="M530" s="43">
        <f t="shared" si="115"/>
        <v>5.3255327999999991E-2</v>
      </c>
      <c r="N530" s="43">
        <f t="shared" si="116"/>
        <v>8.9230687999999975E-2</v>
      </c>
      <c r="O530" s="49">
        <v>7.6079039999999987E-2</v>
      </c>
      <c r="P530" s="49">
        <v>0.10497727999999998</v>
      </c>
      <c r="Q530" s="50">
        <f t="shared" si="105"/>
        <v>9.0528159999999983E-2</v>
      </c>
      <c r="R530" s="48">
        <f t="shared" si="106"/>
        <v>0.10497727999999998</v>
      </c>
      <c r="S530" s="49">
        <v>0</v>
      </c>
      <c r="T530" s="48">
        <f t="shared" si="107"/>
        <v>7.3464515686035153E-2</v>
      </c>
      <c r="U530" s="48">
        <v>0</v>
      </c>
      <c r="V530" s="49">
        <f t="shared" si="108"/>
        <v>9.4479551999999981E-2</v>
      </c>
      <c r="W530" s="49">
        <f t="shared" si="109"/>
        <v>8.3981823999999983E-2</v>
      </c>
      <c r="X530" s="49">
        <f t="shared" si="110"/>
        <v>7.3484095999999985E-2</v>
      </c>
      <c r="Y530" s="49">
        <f t="shared" si="111"/>
        <v>0.11022614399999997</v>
      </c>
      <c r="Z530" s="49">
        <f t="shared" si="112"/>
        <v>0.13996970666666664</v>
      </c>
      <c r="AA530" s="48">
        <v>0.11684022682591488</v>
      </c>
      <c r="AB530" s="42">
        <v>7.3464515686035153E-2</v>
      </c>
      <c r="AC530" s="42">
        <v>5.2873228833011848E-2</v>
      </c>
      <c r="AD530" s="49">
        <f t="shared" si="113"/>
        <v>0</v>
      </c>
      <c r="AE530" s="49">
        <f t="shared" si="114"/>
        <v>0</v>
      </c>
    </row>
    <row r="531" spans="1:31" x14ac:dyDescent="0.2">
      <c r="A531" s="42">
        <v>0.10070119580085156</v>
      </c>
      <c r="B531" s="42">
        <f t="shared" si="104"/>
        <v>6.2843993614947011E-2</v>
      </c>
      <c r="C531" s="42">
        <v>7.3086685180664065E-2</v>
      </c>
      <c r="D531" s="42">
        <v>5.2601302049229963E-2</v>
      </c>
      <c r="E531" s="48">
        <v>0.11018883850097656</v>
      </c>
      <c r="F531" s="48">
        <v>7.8768407043644226E-2</v>
      </c>
      <c r="G531" s="48">
        <v>8.6499371721549367E-2</v>
      </c>
      <c r="H531" s="48">
        <v>0.11032333076155512</v>
      </c>
      <c r="I531" s="48">
        <v>0.11798462738037109</v>
      </c>
      <c r="J531" s="48">
        <v>0.11798462738037109</v>
      </c>
      <c r="K531" s="48">
        <v>0.11798462738037109</v>
      </c>
      <c r="L531" s="48">
        <v>0.11798462738037109</v>
      </c>
      <c r="M531" s="43">
        <f t="shared" si="115"/>
        <v>5.2945703999999989E-2</v>
      </c>
      <c r="N531" s="43">
        <f t="shared" si="116"/>
        <v>8.872939199999999E-2</v>
      </c>
      <c r="O531" s="49">
        <v>7.5636719999999991E-2</v>
      </c>
      <c r="P531" s="49">
        <v>0.10438752</v>
      </c>
      <c r="Q531" s="50">
        <f t="shared" si="105"/>
        <v>9.0012120000000001E-2</v>
      </c>
      <c r="R531" s="48">
        <f t="shared" si="106"/>
        <v>0.10438752</v>
      </c>
      <c r="S531" s="49">
        <v>0</v>
      </c>
      <c r="T531" s="48">
        <f t="shared" si="107"/>
        <v>7.3086685180664065E-2</v>
      </c>
      <c r="U531" s="48">
        <v>0</v>
      </c>
      <c r="V531" s="49">
        <f t="shared" si="108"/>
        <v>9.3948768000000002E-2</v>
      </c>
      <c r="W531" s="49">
        <f t="shared" si="109"/>
        <v>8.3510016000000006E-2</v>
      </c>
      <c r="X531" s="49">
        <f t="shared" si="110"/>
        <v>7.3071263999999997E-2</v>
      </c>
      <c r="Y531" s="49">
        <f t="shared" si="111"/>
        <v>0.10960689600000001</v>
      </c>
      <c r="Z531" s="49">
        <f t="shared" si="112"/>
        <v>0.13918336000000001</v>
      </c>
      <c r="AA531" s="48">
        <v>0.11623932125693873</v>
      </c>
      <c r="AB531" s="42">
        <v>7.3086685180664065E-2</v>
      </c>
      <c r="AC531" s="42">
        <v>5.2601302049229963E-2</v>
      </c>
      <c r="AD531" s="49">
        <f t="shared" si="113"/>
        <v>0</v>
      </c>
      <c r="AE531" s="49">
        <f t="shared" si="114"/>
        <v>0</v>
      </c>
    </row>
    <row r="532" spans="1:31" x14ac:dyDescent="0.2">
      <c r="A532" s="42">
        <v>0.10018328825867502</v>
      </c>
      <c r="B532" s="42">
        <f t="shared" si="104"/>
        <v>6.2520786977300902E-2</v>
      </c>
      <c r="C532" s="42">
        <v>7.271080017089844E-2</v>
      </c>
      <c r="D532" s="42">
        <v>5.2330773783703349E-2</v>
      </c>
      <c r="E532" s="48">
        <v>0.10962213684082031</v>
      </c>
      <c r="F532" s="48">
        <v>7.8363297467405141E-2</v>
      </c>
      <c r="G532" s="48">
        <v>8.6054502670590088E-2</v>
      </c>
      <c r="H532" s="48">
        <v>0.10975593676913238</v>
      </c>
      <c r="I532" s="48">
        <v>0.11737782974243165</v>
      </c>
      <c r="J532" s="48">
        <v>0.11737782974243165</v>
      </c>
      <c r="K532" s="48">
        <v>0.11737782974243165</v>
      </c>
      <c r="L532" s="48">
        <v>0.11737782974243165</v>
      </c>
      <c r="M532" s="43">
        <f t="shared" si="115"/>
        <v>5.2790891999999999E-2</v>
      </c>
      <c r="N532" s="43">
        <f t="shared" si="116"/>
        <v>8.847874399999997E-2</v>
      </c>
      <c r="O532" s="49">
        <v>7.5415560000000006E-2</v>
      </c>
      <c r="P532" s="49">
        <v>0.10409263999999997</v>
      </c>
      <c r="Q532" s="50">
        <f t="shared" si="105"/>
        <v>8.9754099999999989E-2</v>
      </c>
      <c r="R532" s="48">
        <f t="shared" si="106"/>
        <v>0.10409263999999997</v>
      </c>
      <c r="S532" s="49">
        <v>0</v>
      </c>
      <c r="T532" s="48">
        <f t="shared" si="107"/>
        <v>7.271080017089844E-2</v>
      </c>
      <c r="U532" s="48">
        <v>0</v>
      </c>
      <c r="V532" s="49">
        <f t="shared" si="108"/>
        <v>9.3683375999999971E-2</v>
      </c>
      <c r="W532" s="49">
        <f t="shared" si="109"/>
        <v>8.3274111999999983E-2</v>
      </c>
      <c r="X532" s="49">
        <f t="shared" si="110"/>
        <v>7.2864847999999982E-2</v>
      </c>
      <c r="Y532" s="49">
        <f t="shared" si="111"/>
        <v>0.10929727199999996</v>
      </c>
      <c r="Z532" s="49">
        <f t="shared" si="112"/>
        <v>0.13879018666666665</v>
      </c>
      <c r="AA532" s="48">
        <v>0.11564150117572985</v>
      </c>
      <c r="AB532" s="42">
        <v>7.271080017089844E-2</v>
      </c>
      <c r="AC532" s="42">
        <v>5.2330773783703349E-2</v>
      </c>
      <c r="AD532" s="49">
        <f t="shared" si="113"/>
        <v>0</v>
      </c>
      <c r="AE532" s="49">
        <f t="shared" si="114"/>
        <v>0</v>
      </c>
    </row>
    <row r="533" spans="1:31" x14ac:dyDescent="0.2">
      <c r="A533" s="42">
        <v>9.9668044321588239E-2</v>
      </c>
      <c r="B533" s="42">
        <f t="shared" si="104"/>
        <v>6.2199241120903984E-2</v>
      </c>
      <c r="C533" s="42">
        <v>7.2336845397949212E-2</v>
      </c>
      <c r="D533" s="42">
        <v>5.2061636843858755E-2</v>
      </c>
      <c r="E533" s="48">
        <v>0.109058350982666</v>
      </c>
      <c r="F533" s="48">
        <v>7.7960271388534091E-2</v>
      </c>
      <c r="G533" s="48">
        <v>8.5611921595468821E-2</v>
      </c>
      <c r="H533" s="48">
        <v>0.1091914608896819</v>
      </c>
      <c r="I533" s="48">
        <v>0.11677415512084961</v>
      </c>
      <c r="J533" s="48">
        <v>0.11677415512084961</v>
      </c>
      <c r="K533" s="48">
        <v>0.11677415512084961</v>
      </c>
      <c r="L533" s="48">
        <v>0.11677415512084961</v>
      </c>
      <c r="M533" s="43">
        <f t="shared" si="115"/>
        <v>5.2481267999999998E-2</v>
      </c>
      <c r="N533" s="43">
        <f t="shared" si="116"/>
        <v>8.7977447999999986E-2</v>
      </c>
      <c r="O533" s="49">
        <v>7.4973239999999997E-2</v>
      </c>
      <c r="P533" s="49">
        <v>0.10350287999999999</v>
      </c>
      <c r="Q533" s="50">
        <f t="shared" si="105"/>
        <v>8.9238059999999994E-2</v>
      </c>
      <c r="R533" s="48">
        <f t="shared" si="106"/>
        <v>0.10350287999999999</v>
      </c>
      <c r="S533" s="49">
        <v>0</v>
      </c>
      <c r="T533" s="48">
        <f t="shared" si="107"/>
        <v>7.2336845397949212E-2</v>
      </c>
      <c r="U533" s="48">
        <v>0</v>
      </c>
      <c r="V533" s="49">
        <f t="shared" si="108"/>
        <v>9.3152591999999992E-2</v>
      </c>
      <c r="W533" s="49">
        <f t="shared" si="109"/>
        <v>8.2802303999999993E-2</v>
      </c>
      <c r="X533" s="49">
        <f t="shared" si="110"/>
        <v>7.2452015999999994E-2</v>
      </c>
      <c r="Y533" s="49">
        <f t="shared" si="111"/>
        <v>0.10867802399999998</v>
      </c>
      <c r="Z533" s="49">
        <f t="shared" si="112"/>
        <v>0.13800383999999999</v>
      </c>
      <c r="AA533" s="48">
        <v>0.1150467529296875</v>
      </c>
      <c r="AB533" s="42">
        <v>7.2336845397949212E-2</v>
      </c>
      <c r="AC533" s="42">
        <v>5.2061636843858755E-2</v>
      </c>
      <c r="AD533" s="49">
        <f t="shared" si="113"/>
        <v>0</v>
      </c>
      <c r="AE533" s="49">
        <f t="shared" si="114"/>
        <v>0</v>
      </c>
    </row>
    <row r="534" spans="1:31" x14ac:dyDescent="0.2">
      <c r="A534" s="42">
        <v>9.9155450290767472E-2</v>
      </c>
      <c r="B534" s="42">
        <f t="shared" si="104"/>
        <v>6.1879348653268093E-2</v>
      </c>
      <c r="C534" s="42">
        <v>7.1964813232421876E-2</v>
      </c>
      <c r="D534" s="42">
        <v>5.179388407411431E-2</v>
      </c>
      <c r="E534" s="48">
        <v>0.10849746612548827</v>
      </c>
      <c r="F534" s="48">
        <v>7.7559318091507332E-2</v>
      </c>
      <c r="G534" s="48">
        <v>8.5171616729052227E-2</v>
      </c>
      <c r="H534" s="48">
        <v>0.10862988811531951</v>
      </c>
      <c r="I534" s="48">
        <v>0.11617358131408691</v>
      </c>
      <c r="J534" s="48">
        <v>0.11617358131408691</v>
      </c>
      <c r="K534" s="48">
        <v>0.11617358131408691</v>
      </c>
      <c r="L534" s="48">
        <v>0.11617358131408691</v>
      </c>
      <c r="M534" s="43">
        <f t="shared" si="115"/>
        <v>5.2171643999999996E-2</v>
      </c>
      <c r="N534" s="43">
        <f t="shared" si="116"/>
        <v>8.7476152000000001E-2</v>
      </c>
      <c r="O534" s="49">
        <v>7.4530920000000001E-2</v>
      </c>
      <c r="P534" s="49">
        <v>0.10291312000000001</v>
      </c>
      <c r="Q534" s="50">
        <f t="shared" si="105"/>
        <v>8.8722020000000013E-2</v>
      </c>
      <c r="R534" s="48">
        <f t="shared" si="106"/>
        <v>0.10291312000000001</v>
      </c>
      <c r="S534" s="49">
        <v>0</v>
      </c>
      <c r="T534" s="48">
        <f t="shared" si="107"/>
        <v>7.1964813232421876E-2</v>
      </c>
      <c r="U534" s="48">
        <v>0</v>
      </c>
      <c r="V534" s="49">
        <f t="shared" si="108"/>
        <v>9.2621808000000014E-2</v>
      </c>
      <c r="W534" s="49">
        <f t="shared" si="109"/>
        <v>8.2330496000000017E-2</v>
      </c>
      <c r="X534" s="49">
        <f t="shared" si="110"/>
        <v>7.2039184000000006E-2</v>
      </c>
      <c r="Y534" s="49">
        <f t="shared" si="111"/>
        <v>0.10805877600000002</v>
      </c>
      <c r="Z534" s="49">
        <f t="shared" si="112"/>
        <v>0.13721749333333333</v>
      </c>
      <c r="AA534" s="48">
        <v>0.11445506286621093</v>
      </c>
      <c r="AB534" s="42">
        <v>7.1964813232421876E-2</v>
      </c>
      <c r="AC534" s="42">
        <v>5.179388407411431E-2</v>
      </c>
      <c r="AD534" s="49">
        <f t="shared" si="113"/>
        <v>0</v>
      </c>
      <c r="AE534" s="49">
        <f t="shared" si="114"/>
        <v>0</v>
      </c>
    </row>
    <row r="535" spans="1:31" x14ac:dyDescent="0.2">
      <c r="A535" s="42">
        <v>9.8645492537529203E-2</v>
      </c>
      <c r="B535" s="42">
        <f t="shared" si="104"/>
        <v>6.1561102200305563E-2</v>
      </c>
      <c r="C535" s="42">
        <v>7.1594696044921871E-2</v>
      </c>
      <c r="D535" s="42">
        <v>5.1527508355689255E-2</v>
      </c>
      <c r="E535" s="48">
        <v>0.10793946006774902</v>
      </c>
      <c r="F535" s="48">
        <v>7.7160426915911587E-2</v>
      </c>
      <c r="G535" s="48">
        <v>8.4733576364725727E-2</v>
      </c>
      <c r="H535" s="48">
        <v>0.10807120351534671</v>
      </c>
      <c r="I535" s="48">
        <v>0.11557610092163086</v>
      </c>
      <c r="J535" s="48">
        <v>0.11557610092163086</v>
      </c>
      <c r="K535" s="48">
        <v>0.11557610092163086</v>
      </c>
      <c r="L535" s="48">
        <v>0.11557610092163086</v>
      </c>
      <c r="M535" s="43">
        <f t="shared" si="115"/>
        <v>5.2016831999999992E-2</v>
      </c>
      <c r="N535" s="43">
        <f t="shared" si="116"/>
        <v>8.6974856000000003E-2</v>
      </c>
      <c r="O535" s="49">
        <v>7.4309759999999989E-2</v>
      </c>
      <c r="P535" s="49">
        <v>0.10232336</v>
      </c>
      <c r="Q535" s="50">
        <f t="shared" si="105"/>
        <v>8.8316559999999988E-2</v>
      </c>
      <c r="R535" s="48">
        <f t="shared" si="106"/>
        <v>0.10232336</v>
      </c>
      <c r="S535" s="49">
        <v>0</v>
      </c>
      <c r="T535" s="48">
        <f t="shared" si="107"/>
        <v>7.1594696044921871E-2</v>
      </c>
      <c r="U535" s="48">
        <v>0</v>
      </c>
      <c r="V535" s="49">
        <f t="shared" si="108"/>
        <v>9.2091024000000007E-2</v>
      </c>
      <c r="W535" s="49">
        <f t="shared" si="109"/>
        <v>8.1858688000000013E-2</v>
      </c>
      <c r="X535" s="49">
        <f t="shared" si="110"/>
        <v>7.162635199999999E-2</v>
      </c>
      <c r="Y535" s="49">
        <f t="shared" si="111"/>
        <v>0.10743952800000001</v>
      </c>
      <c r="Z535" s="49">
        <f t="shared" si="112"/>
        <v>0.13643114666666667</v>
      </c>
      <c r="AA535" s="48">
        <v>0.11386641733269942</v>
      </c>
      <c r="AB535" s="42">
        <v>7.1594696044921871E-2</v>
      </c>
      <c r="AC535" s="42">
        <v>5.1527508355689255E-2</v>
      </c>
      <c r="AD535" s="49">
        <f t="shared" si="113"/>
        <v>0</v>
      </c>
      <c r="AE535" s="49">
        <f t="shared" si="114"/>
        <v>0</v>
      </c>
    </row>
    <row r="536" spans="1:31" x14ac:dyDescent="0.2">
      <c r="A536" s="42">
        <v>9.813815750362119E-2</v>
      </c>
      <c r="B536" s="42">
        <f t="shared" si="104"/>
        <v>6.1244494406234702E-2</v>
      </c>
      <c r="C536" s="42">
        <v>7.1226486206054693E-2</v>
      </c>
      <c r="D536" s="42">
        <v>5.1262502606414712E-2</v>
      </c>
      <c r="E536" s="48">
        <v>0.10738432540893554</v>
      </c>
      <c r="F536" s="48">
        <v>7.6763587256160518E-2</v>
      </c>
      <c r="G536" s="48">
        <v>8.4297788856082231E-2</v>
      </c>
      <c r="H536" s="48">
        <v>0.10751539223585378</v>
      </c>
      <c r="I536" s="48">
        <v>0.11498169174194335</v>
      </c>
      <c r="J536" s="48">
        <v>0.11498169174194335</v>
      </c>
      <c r="K536" s="48">
        <v>0.11498169174194335</v>
      </c>
      <c r="L536" s="48">
        <v>0.11498169174194335</v>
      </c>
      <c r="M536" s="43">
        <f t="shared" si="115"/>
        <v>5.1707207999999984E-2</v>
      </c>
      <c r="N536" s="43">
        <f t="shared" si="116"/>
        <v>8.6724207999999983E-2</v>
      </c>
      <c r="O536" s="49">
        <v>7.3867439999999979E-2</v>
      </c>
      <c r="P536" s="49">
        <v>0.10202847999999999</v>
      </c>
      <c r="Q536" s="50">
        <f t="shared" si="105"/>
        <v>8.7947959999999992E-2</v>
      </c>
      <c r="R536" s="48">
        <f t="shared" si="106"/>
        <v>0.10202847999999999</v>
      </c>
      <c r="S536" s="49">
        <v>0</v>
      </c>
      <c r="T536" s="48">
        <f t="shared" si="107"/>
        <v>7.1226486206054693E-2</v>
      </c>
      <c r="U536" s="48">
        <v>0</v>
      </c>
      <c r="V536" s="49">
        <f t="shared" si="108"/>
        <v>9.182563199999999E-2</v>
      </c>
      <c r="W536" s="49">
        <f t="shared" si="109"/>
        <v>8.1622784000000004E-2</v>
      </c>
      <c r="X536" s="49">
        <f t="shared" si="110"/>
        <v>7.1419935999999989E-2</v>
      </c>
      <c r="Y536" s="49">
        <f t="shared" si="111"/>
        <v>0.10712990399999998</v>
      </c>
      <c r="Z536" s="49">
        <f t="shared" si="112"/>
        <v>0.13603797333333331</v>
      </c>
      <c r="AA536" s="48">
        <v>0.11328080267655222</v>
      </c>
      <c r="AB536" s="42">
        <v>7.1226486206054693E-2</v>
      </c>
      <c r="AC536" s="42">
        <v>5.1262502606414712E-2</v>
      </c>
      <c r="AD536" s="49">
        <f t="shared" si="113"/>
        <v>0</v>
      </c>
      <c r="AE536" s="49">
        <f t="shared" si="114"/>
        <v>0</v>
      </c>
    </row>
    <row r="537" spans="1:31" x14ac:dyDescent="0.2">
      <c r="A537" s="42">
        <v>9.763343170029111E-2</v>
      </c>
      <c r="B537" s="42">
        <f t="shared" si="104"/>
        <v>6.0929514118788303E-2</v>
      </c>
      <c r="C537" s="42">
        <v>7.0860168457031247E-2</v>
      </c>
      <c r="D537" s="42">
        <v>5.0998859780545351E-2</v>
      </c>
      <c r="E537" s="48">
        <v>0.10683204734802246</v>
      </c>
      <c r="F537" s="48">
        <v>7.6368788561212875E-2</v>
      </c>
      <c r="G537" s="48">
        <v>8.386424261661253E-2</v>
      </c>
      <c r="H537" s="48">
        <v>0.10696243949932477</v>
      </c>
      <c r="I537" s="48">
        <v>0.11439033897399903</v>
      </c>
      <c r="J537" s="48">
        <v>0.11439033897399903</v>
      </c>
      <c r="K537" s="48">
        <v>0.11439033897399903</v>
      </c>
      <c r="L537" s="48">
        <v>0.11439033897399903</v>
      </c>
      <c r="M537" s="43">
        <f t="shared" si="115"/>
        <v>5.1397583999999996E-2</v>
      </c>
      <c r="N537" s="43">
        <f t="shared" si="116"/>
        <v>8.6222911999999985E-2</v>
      </c>
      <c r="O537" s="49">
        <v>7.3425119999999997E-2</v>
      </c>
      <c r="P537" s="49">
        <v>0.10143871999999998</v>
      </c>
      <c r="Q537" s="50">
        <f t="shared" si="105"/>
        <v>8.7431919999999996E-2</v>
      </c>
      <c r="R537" s="48">
        <f t="shared" si="106"/>
        <v>0.10143871999999998</v>
      </c>
      <c r="S537" s="49">
        <v>0</v>
      </c>
      <c r="T537" s="48">
        <f t="shared" si="107"/>
        <v>7.0860168457031247E-2</v>
      </c>
      <c r="U537" s="48">
        <v>0</v>
      </c>
      <c r="V537" s="49">
        <f t="shared" si="108"/>
        <v>9.1294847999999984E-2</v>
      </c>
      <c r="W537" s="49">
        <f t="shared" si="109"/>
        <v>8.1150975999999986E-2</v>
      </c>
      <c r="X537" s="49">
        <f t="shared" si="110"/>
        <v>7.1007103999999988E-2</v>
      </c>
      <c r="Y537" s="49">
        <f t="shared" si="111"/>
        <v>0.10651065599999998</v>
      </c>
      <c r="Z537" s="49">
        <f t="shared" si="112"/>
        <v>0.13525162666666662</v>
      </c>
      <c r="AA537" s="48">
        <v>0.11269819841886822</v>
      </c>
      <c r="AB537" s="42">
        <v>7.0860168457031247E-2</v>
      </c>
      <c r="AC537" s="42">
        <v>5.0998859780545351E-2</v>
      </c>
      <c r="AD537" s="49">
        <f t="shared" si="113"/>
        <v>0</v>
      </c>
      <c r="AE537" s="49">
        <f t="shared" si="114"/>
        <v>0</v>
      </c>
    </row>
    <row r="538" spans="1:31" x14ac:dyDescent="0.2">
      <c r="A538" s="42">
        <v>9.7131301708228424E-2</v>
      </c>
      <c r="B538" s="42">
        <f t="shared" si="104"/>
        <v>6.0616154018514556E-2</v>
      </c>
      <c r="C538" s="42">
        <v>7.049573516845703E-2</v>
      </c>
      <c r="D538" s="42">
        <v>5.0736572868572076E-2</v>
      </c>
      <c r="E538" s="48">
        <v>0.10628260965562131</v>
      </c>
      <c r="F538" s="48">
        <v>7.5976020334291836E-2</v>
      </c>
      <c r="G538" s="48">
        <v>8.3432926119397136E-2</v>
      </c>
      <c r="H538" s="48">
        <v>0.10641233060424465</v>
      </c>
      <c r="I538" s="48">
        <v>0.11380202781677246</v>
      </c>
      <c r="J538" s="48">
        <v>0.11380202781677246</v>
      </c>
      <c r="K538" s="48">
        <v>0.11380202781677246</v>
      </c>
      <c r="L538" s="48">
        <v>0.11380202781677246</v>
      </c>
      <c r="M538" s="43">
        <f t="shared" si="115"/>
        <v>5.1242771999999985E-2</v>
      </c>
      <c r="N538" s="43">
        <f t="shared" si="116"/>
        <v>8.5721615999999987E-2</v>
      </c>
      <c r="O538" s="49">
        <v>7.3203959999999985E-2</v>
      </c>
      <c r="P538" s="49">
        <v>0.10084895999999999</v>
      </c>
      <c r="Q538" s="50">
        <f t="shared" si="105"/>
        <v>8.7026459999999986E-2</v>
      </c>
      <c r="R538" s="48">
        <f t="shared" si="106"/>
        <v>0.10084895999999999</v>
      </c>
      <c r="S538" s="49">
        <v>0</v>
      </c>
      <c r="T538" s="48">
        <f t="shared" si="107"/>
        <v>7.049573516845703E-2</v>
      </c>
      <c r="U538" s="48">
        <v>0</v>
      </c>
      <c r="V538" s="49">
        <f t="shared" si="108"/>
        <v>9.0764063999999992E-2</v>
      </c>
      <c r="W538" s="49">
        <f t="shared" si="109"/>
        <v>8.0679167999999996E-2</v>
      </c>
      <c r="X538" s="49">
        <f t="shared" si="110"/>
        <v>7.0594271999999986E-2</v>
      </c>
      <c r="Y538" s="49">
        <f t="shared" si="111"/>
        <v>0.10589140799999999</v>
      </c>
      <c r="Z538" s="49">
        <f t="shared" si="112"/>
        <v>0.13446527999999999</v>
      </c>
      <c r="AA538" s="48">
        <v>0.11211859090704666</v>
      </c>
      <c r="AB538" s="42">
        <v>7.049573516845703E-2</v>
      </c>
      <c r="AC538" s="42">
        <v>5.0736572868572076E-2</v>
      </c>
      <c r="AD538" s="49">
        <f t="shared" si="113"/>
        <v>0</v>
      </c>
      <c r="AE538" s="49">
        <f t="shared" si="114"/>
        <v>0</v>
      </c>
    </row>
    <row r="539" spans="1:31" x14ac:dyDescent="0.2">
      <c r="A539" s="42">
        <v>9.6631754177215048E-2</v>
      </c>
      <c r="B539" s="42">
        <f t="shared" si="104"/>
        <v>6.0304402989289324E-2</v>
      </c>
      <c r="C539" s="42">
        <v>7.0133171081542975E-2</v>
      </c>
      <c r="D539" s="42">
        <v>5.0475634897035666E-2</v>
      </c>
      <c r="E539" s="48">
        <v>0.10573599772370425</v>
      </c>
      <c r="F539" s="48">
        <v>7.5585272132606046E-2</v>
      </c>
      <c r="G539" s="48">
        <v>8.3003827896799942E-2</v>
      </c>
      <c r="H539" s="48">
        <v>0.10586505092470844</v>
      </c>
      <c r="I539" s="48">
        <v>0.11321674346923828</v>
      </c>
      <c r="J539" s="48">
        <v>0.11321674346923828</v>
      </c>
      <c r="K539" s="48">
        <v>0.11321674346923828</v>
      </c>
      <c r="L539" s="48">
        <v>0.11321674346923828</v>
      </c>
      <c r="M539" s="43">
        <f t="shared" si="115"/>
        <v>5.0933147999999991E-2</v>
      </c>
      <c r="N539" s="43">
        <f t="shared" si="116"/>
        <v>8.5470967999999994E-2</v>
      </c>
      <c r="O539" s="49">
        <v>7.2761639999999989E-2</v>
      </c>
      <c r="P539" s="49">
        <v>0.10055408</v>
      </c>
      <c r="Q539" s="50">
        <f t="shared" si="105"/>
        <v>8.6657860000000003E-2</v>
      </c>
      <c r="R539" s="48">
        <f t="shared" si="106"/>
        <v>0.10055408</v>
      </c>
      <c r="S539" s="49">
        <v>0</v>
      </c>
      <c r="T539" s="48">
        <f t="shared" si="107"/>
        <v>7.0133171081542975E-2</v>
      </c>
      <c r="U539" s="48">
        <v>0</v>
      </c>
      <c r="V539" s="49">
        <f t="shared" si="108"/>
        <v>9.0498672000000002E-2</v>
      </c>
      <c r="W539" s="49">
        <f t="shared" si="109"/>
        <v>8.0443264000000014E-2</v>
      </c>
      <c r="X539" s="49">
        <f t="shared" si="110"/>
        <v>7.0387855999999999E-2</v>
      </c>
      <c r="Y539" s="49">
        <f t="shared" si="111"/>
        <v>0.105581784</v>
      </c>
      <c r="Z539" s="49">
        <f t="shared" si="112"/>
        <v>0.13407210666666666</v>
      </c>
      <c r="AA539" s="48">
        <v>0.11154196648848684</v>
      </c>
      <c r="AB539" s="42">
        <v>7.0133171081542975E-2</v>
      </c>
      <c r="AC539" s="42">
        <v>5.0475634897035666E-2</v>
      </c>
      <c r="AD539" s="49">
        <f t="shared" si="113"/>
        <v>0</v>
      </c>
      <c r="AE539" s="49">
        <f t="shared" si="114"/>
        <v>0</v>
      </c>
    </row>
    <row r="540" spans="1:31" x14ac:dyDescent="0.2">
      <c r="A540" s="42">
        <v>9.6134775825485116E-2</v>
      </c>
      <c r="B540" s="42">
        <f t="shared" si="104"/>
        <v>5.9994257562315231E-2</v>
      </c>
      <c r="C540" s="42">
        <v>6.9772476196289068E-2</v>
      </c>
      <c r="D540" s="42">
        <v>5.0216038928341387E-2</v>
      </c>
      <c r="E540" s="48">
        <v>0.10519219701937262</v>
      </c>
      <c r="F540" s="48">
        <v>7.5196533567071872E-2</v>
      </c>
      <c r="G540" s="48">
        <v>8.2576936540163223E-2</v>
      </c>
      <c r="H540" s="48">
        <v>0.10532058591003234</v>
      </c>
      <c r="I540" s="48">
        <v>0.11263447113037109</v>
      </c>
      <c r="J540" s="48">
        <v>0.11263447113037109</v>
      </c>
      <c r="K540" s="48">
        <v>0.11263447113037109</v>
      </c>
      <c r="L540" s="48">
        <v>0.11263447113037109</v>
      </c>
      <c r="M540" s="43">
        <f t="shared" si="115"/>
        <v>5.0623523999999989E-2</v>
      </c>
      <c r="N540" s="43">
        <f t="shared" si="116"/>
        <v>8.4969671999999996E-2</v>
      </c>
      <c r="O540" s="49">
        <v>7.2319319999999992E-2</v>
      </c>
      <c r="P540" s="49">
        <v>9.9964319999999995E-2</v>
      </c>
      <c r="Q540" s="50">
        <f t="shared" si="105"/>
        <v>8.6141819999999994E-2</v>
      </c>
      <c r="R540" s="48">
        <f t="shared" si="106"/>
        <v>9.9964319999999995E-2</v>
      </c>
      <c r="S540" s="49">
        <v>0</v>
      </c>
      <c r="T540" s="48">
        <f t="shared" si="107"/>
        <v>6.9772476196289068E-2</v>
      </c>
      <c r="U540" s="48">
        <v>0</v>
      </c>
      <c r="V540" s="49">
        <f t="shared" si="108"/>
        <v>8.9967887999999996E-2</v>
      </c>
      <c r="W540" s="49">
        <f t="shared" si="109"/>
        <v>7.9971455999999996E-2</v>
      </c>
      <c r="X540" s="49">
        <f t="shared" si="110"/>
        <v>6.9975023999999997E-2</v>
      </c>
      <c r="Y540" s="49">
        <f t="shared" si="111"/>
        <v>0.104962536</v>
      </c>
      <c r="Z540" s="49">
        <f t="shared" si="112"/>
        <v>0.13328576</v>
      </c>
      <c r="AA540" s="48">
        <v>0.11096830468428763</v>
      </c>
      <c r="AB540" s="42">
        <v>6.9772476196289068E-2</v>
      </c>
      <c r="AC540" s="42">
        <v>5.0216038928341387E-2</v>
      </c>
      <c r="AD540" s="49">
        <f t="shared" si="113"/>
        <v>0</v>
      </c>
      <c r="AE540" s="49">
        <f t="shared" si="114"/>
        <v>0</v>
      </c>
    </row>
    <row r="541" spans="1:31" x14ac:dyDescent="0.2">
      <c r="A541" s="42">
        <v>9.5640353439841425E-2</v>
      </c>
      <c r="B541" s="42">
        <f t="shared" si="104"/>
        <v>5.9685706657240378E-2</v>
      </c>
      <c r="C541" s="42">
        <v>6.9413635253906245E-2</v>
      </c>
      <c r="D541" s="42">
        <v>4.9957778060574519E-2</v>
      </c>
      <c r="E541" s="48">
        <v>0.10465119308447049</v>
      </c>
      <c r="F541" s="48">
        <v>7.4809794302037255E-2</v>
      </c>
      <c r="G541" s="48">
        <v>8.2152240699504359E-2</v>
      </c>
      <c r="H541" s="48">
        <v>0.10477892108436682</v>
      </c>
      <c r="I541" s="48">
        <v>0.11205518859863281</v>
      </c>
      <c r="J541" s="48">
        <v>0.11205518859863281</v>
      </c>
      <c r="K541" s="48">
        <v>0.11205518859863281</v>
      </c>
      <c r="L541" s="48">
        <v>0.11205518859863281</v>
      </c>
      <c r="M541" s="43">
        <f t="shared" si="115"/>
        <v>5.0468711999999992E-2</v>
      </c>
      <c r="N541" s="43">
        <f t="shared" si="116"/>
        <v>8.4468375999999998E-2</v>
      </c>
      <c r="O541" s="49">
        <v>7.2098159999999994E-2</v>
      </c>
      <c r="P541" s="49">
        <v>9.9374560000000001E-2</v>
      </c>
      <c r="Q541" s="50">
        <f t="shared" si="105"/>
        <v>8.5736359999999998E-2</v>
      </c>
      <c r="R541" s="48">
        <f t="shared" si="106"/>
        <v>9.9374560000000001E-2</v>
      </c>
      <c r="S541" s="49">
        <v>0</v>
      </c>
      <c r="T541" s="48">
        <f t="shared" si="107"/>
        <v>6.9413635253906245E-2</v>
      </c>
      <c r="U541" s="48">
        <v>0</v>
      </c>
      <c r="V541" s="49">
        <f t="shared" si="108"/>
        <v>8.9437104000000003E-2</v>
      </c>
      <c r="W541" s="49">
        <f t="shared" si="109"/>
        <v>7.9499648000000006E-2</v>
      </c>
      <c r="X541" s="49">
        <f t="shared" si="110"/>
        <v>6.9562191999999995E-2</v>
      </c>
      <c r="Y541" s="49">
        <f t="shared" si="111"/>
        <v>0.10434328799999999</v>
      </c>
      <c r="Z541" s="49">
        <f t="shared" si="112"/>
        <v>0.13249941333333332</v>
      </c>
      <c r="AA541" s="48">
        <v>0.11039759184184827</v>
      </c>
      <c r="AB541" s="42">
        <v>6.9413635253906245E-2</v>
      </c>
      <c r="AC541" s="42">
        <v>4.9957778060574519E-2</v>
      </c>
      <c r="AD541" s="49">
        <f t="shared" si="113"/>
        <v>0</v>
      </c>
      <c r="AE541" s="49">
        <f t="shared" si="114"/>
        <v>0</v>
      </c>
    </row>
    <row r="542" spans="1:31" x14ac:dyDescent="0.2">
      <c r="A542" s="42">
        <v>9.514847387484042E-2</v>
      </c>
      <c r="B542" s="42">
        <f t="shared" si="104"/>
        <v>5.937874302615842E-2</v>
      </c>
      <c r="C542" s="42">
        <v>6.9056640624999999E-2</v>
      </c>
      <c r="D542" s="42">
        <v>4.9700845427316842E-2</v>
      </c>
      <c r="E542" s="48">
        <v>0.10411297153520031</v>
      </c>
      <c r="F542" s="48">
        <v>7.4425044055006856E-2</v>
      </c>
      <c r="G542" s="48">
        <v>8.1729729083214075E-2</v>
      </c>
      <c r="H542" s="48">
        <v>0.10424004204631185</v>
      </c>
      <c r="I542" s="48">
        <v>0.11147888847351074</v>
      </c>
      <c r="J542" s="48">
        <v>0.11147888847351074</v>
      </c>
      <c r="K542" s="48">
        <v>0.11147888847351074</v>
      </c>
      <c r="L542" s="48">
        <v>0.11147888847351074</v>
      </c>
      <c r="M542" s="43">
        <f t="shared" si="115"/>
        <v>5.0159087999999998E-2</v>
      </c>
      <c r="N542" s="43">
        <f t="shared" si="116"/>
        <v>8.3967079999999986E-2</v>
      </c>
      <c r="O542" s="49">
        <v>7.1655839999999998E-2</v>
      </c>
      <c r="P542" s="49">
        <v>9.8784799999999992E-2</v>
      </c>
      <c r="Q542" s="50">
        <f t="shared" si="105"/>
        <v>8.5220319999999988E-2</v>
      </c>
      <c r="R542" s="48">
        <f t="shared" si="106"/>
        <v>9.8784799999999992E-2</v>
      </c>
      <c r="S542" s="49">
        <v>0</v>
      </c>
      <c r="T542" s="48">
        <f t="shared" si="107"/>
        <v>6.9056640624999999E-2</v>
      </c>
      <c r="U542" s="48">
        <v>0</v>
      </c>
      <c r="V542" s="49">
        <f t="shared" si="108"/>
        <v>8.8906319999999997E-2</v>
      </c>
      <c r="W542" s="49">
        <f t="shared" si="109"/>
        <v>7.9027840000000002E-2</v>
      </c>
      <c r="X542" s="49">
        <f t="shared" si="110"/>
        <v>6.9149359999999993E-2</v>
      </c>
      <c r="Y542" s="49">
        <f t="shared" si="111"/>
        <v>0.10372404</v>
      </c>
      <c r="Z542" s="49">
        <f t="shared" si="112"/>
        <v>0.13171306666666666</v>
      </c>
      <c r="AA542" s="48">
        <v>0</v>
      </c>
      <c r="AB542" s="42">
        <v>6.9056640624999999E-2</v>
      </c>
      <c r="AC542" s="42">
        <v>4.9700845427316842E-2</v>
      </c>
      <c r="AD542" s="49">
        <f t="shared" si="113"/>
        <v>0</v>
      </c>
      <c r="AE542" s="49">
        <f t="shared" si="114"/>
        <v>0</v>
      </c>
    </row>
    <row r="543" spans="1:31" x14ac:dyDescent="0.2">
      <c r="A543" s="42">
        <v>9.4659124052792323E-2</v>
      </c>
      <c r="B543" s="42">
        <f t="shared" si="104"/>
        <v>5.9073359438819945E-2</v>
      </c>
      <c r="C543" s="42">
        <v>6.8701484680175784E-2</v>
      </c>
      <c r="D543" s="42">
        <v>4.9445234197464112E-2</v>
      </c>
      <c r="E543" s="48">
        <v>0.10357751806174045</v>
      </c>
      <c r="F543" s="48">
        <v>7.4042272596368683E-2</v>
      </c>
      <c r="G543" s="48">
        <v>8.1309390457756189E-2</v>
      </c>
      <c r="H543" s="48">
        <v>0.1037039344685339</v>
      </c>
      <c r="I543" s="48">
        <v>0.11090554855346679</v>
      </c>
      <c r="J543" s="48">
        <v>0.11090554855346679</v>
      </c>
      <c r="K543" s="48">
        <v>0.11090554855346679</v>
      </c>
      <c r="L543" s="48">
        <v>0.11090554855346679</v>
      </c>
      <c r="M543" s="43">
        <f t="shared" si="115"/>
        <v>4.9849463999999996E-2</v>
      </c>
      <c r="N543" s="43">
        <f t="shared" si="116"/>
        <v>8.371643199999998E-2</v>
      </c>
      <c r="O543" s="49">
        <v>7.1213520000000002E-2</v>
      </c>
      <c r="P543" s="49">
        <v>9.8489919999999981E-2</v>
      </c>
      <c r="Q543" s="50">
        <f t="shared" si="105"/>
        <v>8.4851719999999992E-2</v>
      </c>
      <c r="R543" s="48">
        <f t="shared" si="106"/>
        <v>9.8489919999999981E-2</v>
      </c>
      <c r="S543" s="49">
        <v>0</v>
      </c>
      <c r="T543" s="48">
        <f t="shared" si="107"/>
        <v>6.8701484680175784E-2</v>
      </c>
      <c r="U543" s="48">
        <v>0</v>
      </c>
      <c r="V543" s="49">
        <f t="shared" si="108"/>
        <v>8.864092799999998E-2</v>
      </c>
      <c r="W543" s="49">
        <f t="shared" si="109"/>
        <v>7.8791935999999993E-2</v>
      </c>
      <c r="X543" s="49">
        <f t="shared" si="110"/>
        <v>6.8942943999999978E-2</v>
      </c>
      <c r="Y543" s="49">
        <f t="shared" si="111"/>
        <v>0.10341441599999998</v>
      </c>
      <c r="Z543" s="49">
        <f t="shared" si="112"/>
        <v>0.1313198933333333</v>
      </c>
      <c r="AA543" s="48">
        <v>0</v>
      </c>
      <c r="AB543" s="42">
        <v>6.8701484680175784E-2</v>
      </c>
      <c r="AC543" s="42">
        <v>4.9445234197464112E-2</v>
      </c>
      <c r="AD543" s="49">
        <f t="shared" si="113"/>
        <v>0</v>
      </c>
      <c r="AE543" s="49">
        <f t="shared" si="114"/>
        <v>0</v>
      </c>
    </row>
    <row r="544" spans="1:31" x14ac:dyDescent="0.2">
      <c r="A544" s="42">
        <v>9.4172290963120756E-2</v>
      </c>
      <c r="B544" s="42">
        <f t="shared" si="104"/>
        <v>5.8769544867844477E-2</v>
      </c>
      <c r="C544" s="42">
        <v>6.8348152160644535E-2</v>
      </c>
      <c r="D544" s="42">
        <v>4.9190937575044419E-2</v>
      </c>
      <c r="E544" s="48">
        <v>0.10304481842786478</v>
      </c>
      <c r="F544" s="48">
        <v>7.3661469749122119E-2</v>
      </c>
      <c r="G544" s="48">
        <v>8.089121364736894E-2</v>
      </c>
      <c r="H544" s="48">
        <v>0.10317058409738508</v>
      </c>
      <c r="I544" s="48">
        <v>0.11033516143798827</v>
      </c>
      <c r="J544" s="48">
        <v>0.11033516143798827</v>
      </c>
      <c r="K544" s="48">
        <v>0.11033516143798827</v>
      </c>
      <c r="L544" s="48">
        <v>0.11033516143798827</v>
      </c>
      <c r="M544" s="43">
        <f t="shared" si="115"/>
        <v>4.9694651999999992E-2</v>
      </c>
      <c r="N544" s="43">
        <f t="shared" si="116"/>
        <v>8.3215135999999995E-2</v>
      </c>
      <c r="O544" s="49">
        <v>7.099235999999999E-2</v>
      </c>
      <c r="P544" s="49">
        <v>9.790016E-2</v>
      </c>
      <c r="Q544" s="50">
        <f t="shared" si="105"/>
        <v>8.4446259999999995E-2</v>
      </c>
      <c r="R544" s="48">
        <f t="shared" si="106"/>
        <v>9.790016E-2</v>
      </c>
      <c r="S544" s="49">
        <v>0</v>
      </c>
      <c r="T544" s="48">
        <f t="shared" si="107"/>
        <v>6.8348152160644535E-2</v>
      </c>
      <c r="U544" s="48">
        <v>0</v>
      </c>
      <c r="V544" s="49">
        <f t="shared" si="108"/>
        <v>8.8110144000000001E-2</v>
      </c>
      <c r="W544" s="49">
        <f t="shared" si="109"/>
        <v>7.8320128000000003E-2</v>
      </c>
      <c r="X544" s="49">
        <f t="shared" si="110"/>
        <v>6.853011199999999E-2</v>
      </c>
      <c r="Y544" s="49">
        <f t="shared" si="111"/>
        <v>0.10279516799999999</v>
      </c>
      <c r="Z544" s="49">
        <f t="shared" si="112"/>
        <v>0.13053354666666667</v>
      </c>
      <c r="AA544" s="48">
        <v>0</v>
      </c>
      <c r="AB544" s="42">
        <v>6.8348152160644535E-2</v>
      </c>
      <c r="AC544" s="42">
        <v>4.9190937575044419E-2</v>
      </c>
      <c r="AD544" s="49">
        <f t="shared" si="113"/>
        <v>0</v>
      </c>
      <c r="AE544" s="49">
        <f t="shared" si="114"/>
        <v>0</v>
      </c>
    </row>
    <row r="545" spans="1:31" x14ac:dyDescent="0.2">
      <c r="A545" s="42">
        <v>9.3687961662304586E-2</v>
      </c>
      <c r="B545" s="42">
        <f t="shared" si="104"/>
        <v>5.8467292118024608E-2</v>
      </c>
      <c r="C545" s="42">
        <v>6.7996635437011718E-2</v>
      </c>
      <c r="D545" s="42">
        <v>4.8937948799037498E-2</v>
      </c>
      <c r="E545" s="48">
        <v>0.1025148584705641</v>
      </c>
      <c r="F545" s="48">
        <v>7.3282625388607345E-2</v>
      </c>
      <c r="G545" s="48">
        <v>8.0475187533767895E-2</v>
      </c>
      <c r="H545" s="48">
        <v>0.10263997675252416</v>
      </c>
      <c r="I545" s="48">
        <v>0.10976770782282375</v>
      </c>
      <c r="J545" s="48">
        <v>0.10976770782282375</v>
      </c>
      <c r="K545" s="48">
        <v>0.10976770782282375</v>
      </c>
      <c r="L545" s="48">
        <v>0.10976770782282375</v>
      </c>
      <c r="M545" s="43">
        <f t="shared" si="115"/>
        <v>4.9385027999999991E-2</v>
      </c>
      <c r="N545" s="43">
        <f t="shared" si="116"/>
        <v>8.2713839999999997E-2</v>
      </c>
      <c r="O545" s="49">
        <v>7.0550039999999994E-2</v>
      </c>
      <c r="P545" s="49">
        <v>9.7310399999999991E-2</v>
      </c>
      <c r="Q545" s="50">
        <f t="shared" si="105"/>
        <v>8.393022E-2</v>
      </c>
      <c r="R545" s="48">
        <f t="shared" si="106"/>
        <v>9.7310399999999991E-2</v>
      </c>
      <c r="S545" s="49">
        <v>0</v>
      </c>
      <c r="T545" s="48">
        <f t="shared" si="107"/>
        <v>6.7996635437011718E-2</v>
      </c>
      <c r="U545" s="48">
        <v>0</v>
      </c>
      <c r="V545" s="49">
        <f t="shared" si="108"/>
        <v>8.7579359999999995E-2</v>
      </c>
      <c r="W545" s="49">
        <f t="shared" si="109"/>
        <v>7.7848319999999999E-2</v>
      </c>
      <c r="X545" s="49">
        <f t="shared" si="110"/>
        <v>6.8117279999999988E-2</v>
      </c>
      <c r="Y545" s="49">
        <f t="shared" si="111"/>
        <v>0.10217591999999999</v>
      </c>
      <c r="Z545" s="49">
        <f t="shared" si="112"/>
        <v>0.12974719999999998</v>
      </c>
      <c r="AA545" s="48">
        <v>0</v>
      </c>
      <c r="AB545" s="42">
        <v>6.7996635437011718E-2</v>
      </c>
      <c r="AC545" s="42">
        <v>4.8937948799037498E-2</v>
      </c>
      <c r="AD545" s="49">
        <f t="shared" si="113"/>
        <v>0</v>
      </c>
      <c r="AE545" s="49">
        <f t="shared" si="114"/>
        <v>0</v>
      </c>
    </row>
    <row r="546" spans="1:31" x14ac:dyDescent="0.2">
      <c r="A546" s="42">
        <v>9.3206123273295818E-2</v>
      </c>
      <c r="B546" s="42">
        <f t="shared" si="104"/>
        <v>5.8166594011538911E-2</v>
      </c>
      <c r="C546" s="42">
        <v>6.7646926879882815E-2</v>
      </c>
      <c r="D546" s="42">
        <v>4.8686261143195006E-2</v>
      </c>
      <c r="E546" s="48">
        <v>0.10198762409966967</v>
      </c>
      <c r="F546" s="48">
        <v>7.2905729442236125E-2</v>
      </c>
      <c r="G546" s="48">
        <v>8.0061301055850312E-2</v>
      </c>
      <c r="H546" s="48">
        <v>0.10211209832653952</v>
      </c>
      <c r="I546" s="48">
        <v>0.10920317262098428</v>
      </c>
      <c r="J546" s="48">
        <v>0.10920317262098428</v>
      </c>
      <c r="K546" s="48">
        <v>0.10920317262098428</v>
      </c>
      <c r="L546" s="48">
        <v>0.10920317262098428</v>
      </c>
      <c r="M546" s="43">
        <f t="shared" si="115"/>
        <v>4.9230215999999993E-2</v>
      </c>
      <c r="N546" s="43">
        <f t="shared" si="116"/>
        <v>8.2463191999999991E-2</v>
      </c>
      <c r="O546" s="49">
        <v>7.0328879999999996E-2</v>
      </c>
      <c r="P546" s="49">
        <v>9.7015519999999994E-2</v>
      </c>
      <c r="Q546" s="50">
        <f t="shared" si="105"/>
        <v>8.3672200000000002E-2</v>
      </c>
      <c r="R546" s="48">
        <f t="shared" si="106"/>
        <v>9.7015519999999994E-2</v>
      </c>
      <c r="S546" s="49">
        <v>0</v>
      </c>
      <c r="T546" s="48">
        <f t="shared" si="107"/>
        <v>6.7646926879882815E-2</v>
      </c>
      <c r="U546" s="48">
        <v>0</v>
      </c>
      <c r="V546" s="49">
        <f t="shared" si="108"/>
        <v>8.7313967999999992E-2</v>
      </c>
      <c r="W546" s="49">
        <f t="shared" si="109"/>
        <v>7.7612416000000004E-2</v>
      </c>
      <c r="X546" s="49">
        <f t="shared" si="110"/>
        <v>6.7910863999999987E-2</v>
      </c>
      <c r="Y546" s="49">
        <f t="shared" si="111"/>
        <v>0.101866296</v>
      </c>
      <c r="Z546" s="49">
        <f t="shared" si="112"/>
        <v>0.12935402666666665</v>
      </c>
      <c r="AA546" s="48">
        <v>0</v>
      </c>
      <c r="AB546" s="42">
        <v>6.7646926879882815E-2</v>
      </c>
      <c r="AC546" s="42">
        <v>4.8686261143195006E-2</v>
      </c>
      <c r="AD546" s="49">
        <f t="shared" si="113"/>
        <v>0</v>
      </c>
      <c r="AE546" s="49">
        <f t="shared" si="114"/>
        <v>0</v>
      </c>
    </row>
    <row r="547" spans="1:31" x14ac:dyDescent="0.2">
      <c r="A547" s="42">
        <v>9.2726762985286773E-2</v>
      </c>
      <c r="B547" s="42">
        <f t="shared" si="104"/>
        <v>5.7867443387862455E-2</v>
      </c>
      <c r="C547" s="42">
        <v>6.729901885986328E-2</v>
      </c>
      <c r="D547" s="42">
        <v>4.8435867915861637E-2</v>
      </c>
      <c r="E547" s="48">
        <v>0.10146310129747856</v>
      </c>
      <c r="F547" s="48">
        <v>7.2530771889223994E-2</v>
      </c>
      <c r="G547" s="48">
        <v>7.9649543209401041E-2</v>
      </c>
      <c r="H547" s="48">
        <v>0.1015869347845741</v>
      </c>
      <c r="I547" s="48">
        <v>0.10864154082307331</v>
      </c>
      <c r="J547" s="48">
        <v>0.10864154082307331</v>
      </c>
      <c r="K547" s="48">
        <v>0.10864154082307331</v>
      </c>
      <c r="L547" s="48">
        <v>0.10864154082307331</v>
      </c>
      <c r="M547" s="43">
        <f t="shared" si="115"/>
        <v>4.8920591999999999E-2</v>
      </c>
      <c r="N547" s="43">
        <f t="shared" si="116"/>
        <v>8.1961895999999992E-2</v>
      </c>
      <c r="O547" s="49">
        <v>6.988656E-2</v>
      </c>
      <c r="P547" s="49">
        <v>9.6425759999999999E-2</v>
      </c>
      <c r="Q547" s="50">
        <f t="shared" si="105"/>
        <v>8.3156160000000007E-2</v>
      </c>
      <c r="R547" s="48">
        <f t="shared" si="106"/>
        <v>9.6425759999999999E-2</v>
      </c>
      <c r="S547" s="49">
        <v>0</v>
      </c>
      <c r="T547" s="48">
        <f t="shared" si="107"/>
        <v>6.729901885986328E-2</v>
      </c>
      <c r="U547" s="48">
        <v>0</v>
      </c>
      <c r="V547" s="49">
        <f t="shared" si="108"/>
        <v>8.6783183999999999E-2</v>
      </c>
      <c r="W547" s="49">
        <f t="shared" si="109"/>
        <v>7.7140607999999999E-2</v>
      </c>
      <c r="X547" s="49">
        <f t="shared" si="110"/>
        <v>6.7498031999999999E-2</v>
      </c>
      <c r="Y547" s="49">
        <f t="shared" si="111"/>
        <v>0.10124704799999999</v>
      </c>
      <c r="Z547" s="49">
        <f t="shared" si="112"/>
        <v>0.12856767999999999</v>
      </c>
      <c r="AA547" s="48">
        <v>0</v>
      </c>
      <c r="AB547" s="42">
        <v>6.729901885986328E-2</v>
      </c>
      <c r="AC547" s="42">
        <v>4.8435867915861637E-2</v>
      </c>
      <c r="AD547" s="49">
        <f t="shared" si="113"/>
        <v>0</v>
      </c>
      <c r="AE547" s="49">
        <f t="shared" si="114"/>
        <v>0</v>
      </c>
    </row>
    <row r="548" spans="1:31" x14ac:dyDescent="0.2">
      <c r="A548" s="42">
        <v>9.2249868053419046E-2</v>
      </c>
      <c r="B548" s="42">
        <f t="shared" si="104"/>
        <v>5.7569829288980655E-2</v>
      </c>
      <c r="C548" s="42">
        <v>6.695289611816406E-2</v>
      </c>
      <c r="D548" s="42">
        <v>4.818676245979725E-2</v>
      </c>
      <c r="E548" s="48">
        <v>0.1009412761183809</v>
      </c>
      <c r="F548" s="48">
        <v>7.2157742760323898E-2</v>
      </c>
      <c r="G548" s="48">
        <v>7.9239903046799981E-2</v>
      </c>
      <c r="H548" s="48">
        <v>0.10106447216395228</v>
      </c>
      <c r="I548" s="48">
        <v>0.10808279749688759</v>
      </c>
      <c r="J548" s="48">
        <v>0.10808279749688759</v>
      </c>
      <c r="K548" s="48">
        <v>0.10808279749688759</v>
      </c>
      <c r="L548" s="48">
        <v>0.10808279749688759</v>
      </c>
      <c r="M548" s="43">
        <f t="shared" si="115"/>
        <v>4.8610967999999991E-2</v>
      </c>
      <c r="N548" s="43">
        <f t="shared" si="116"/>
        <v>8.1460599999999994E-2</v>
      </c>
      <c r="O548" s="49">
        <v>6.944423999999999E-2</v>
      </c>
      <c r="P548" s="49">
        <v>9.5835999999999991E-2</v>
      </c>
      <c r="Q548" s="50">
        <f t="shared" si="105"/>
        <v>8.2640119999999984E-2</v>
      </c>
      <c r="R548" s="48">
        <f t="shared" si="106"/>
        <v>9.5835999999999991E-2</v>
      </c>
      <c r="S548" s="49">
        <v>0</v>
      </c>
      <c r="T548" s="48">
        <f t="shared" si="107"/>
        <v>6.695289611816406E-2</v>
      </c>
      <c r="U548" s="48">
        <v>0</v>
      </c>
      <c r="V548" s="49">
        <f t="shared" si="108"/>
        <v>8.6252399999999993E-2</v>
      </c>
      <c r="W548" s="49">
        <f t="shared" si="109"/>
        <v>7.6668799999999995E-2</v>
      </c>
      <c r="X548" s="49">
        <f t="shared" si="110"/>
        <v>6.7085199999999984E-2</v>
      </c>
      <c r="Y548" s="49">
        <f t="shared" si="111"/>
        <v>0.10062779999999999</v>
      </c>
      <c r="Z548" s="49">
        <f t="shared" si="112"/>
        <v>0.12778133333333333</v>
      </c>
      <c r="AA548" s="48">
        <v>0</v>
      </c>
      <c r="AB548" s="42">
        <v>6.695289611816406E-2</v>
      </c>
      <c r="AC548" s="42">
        <v>4.818676245979725E-2</v>
      </c>
      <c r="AD548" s="49">
        <f t="shared" si="113"/>
        <v>0</v>
      </c>
      <c r="AE548" s="49">
        <f t="shared" si="114"/>
        <v>0</v>
      </c>
    </row>
    <row r="549" spans="1:31" x14ac:dyDescent="0.2">
      <c r="A549" s="42">
        <v>9.1775425798259674E-2</v>
      </c>
      <c r="B549" s="42">
        <f t="shared" si="104"/>
        <v>5.7273748403392513E-2</v>
      </c>
      <c r="C549" s="42">
        <v>6.6608558654785155E-2</v>
      </c>
      <c r="D549" s="42">
        <v>4.7938938151999864E-2</v>
      </c>
      <c r="E549" s="48">
        <v>0.10042213468848921</v>
      </c>
      <c r="F549" s="48">
        <v>7.1786632137561035E-2</v>
      </c>
      <c r="G549" s="48">
        <v>7.883236967673099E-2</v>
      </c>
      <c r="H549" s="48">
        <v>0.10054469657380861</v>
      </c>
      <c r="I549" s="48">
        <v>0.10752692778702022</v>
      </c>
      <c r="J549" s="48">
        <v>0.10752692778702022</v>
      </c>
      <c r="K549" s="48">
        <v>0.10752692778702022</v>
      </c>
      <c r="L549" s="48">
        <v>0.10752692778702022</v>
      </c>
      <c r="M549" s="43">
        <f t="shared" si="115"/>
        <v>4.8456155999999993E-2</v>
      </c>
      <c r="N549" s="43">
        <f t="shared" si="116"/>
        <v>8.1209951999999988E-2</v>
      </c>
      <c r="O549" s="49">
        <v>6.9223079999999992E-2</v>
      </c>
      <c r="P549" s="49">
        <v>9.5541119999999993E-2</v>
      </c>
      <c r="Q549" s="50">
        <f t="shared" si="105"/>
        <v>8.2382099999999986E-2</v>
      </c>
      <c r="R549" s="48">
        <f t="shared" si="106"/>
        <v>9.5541119999999993E-2</v>
      </c>
      <c r="S549" s="49">
        <v>0</v>
      </c>
      <c r="T549" s="48">
        <f t="shared" si="107"/>
        <v>6.6608558654785155E-2</v>
      </c>
      <c r="U549" s="48">
        <v>0</v>
      </c>
      <c r="V549" s="49">
        <f t="shared" si="108"/>
        <v>8.598700799999999E-2</v>
      </c>
      <c r="W549" s="49">
        <f t="shared" si="109"/>
        <v>7.6432896E-2</v>
      </c>
      <c r="X549" s="49">
        <f t="shared" si="110"/>
        <v>6.6878783999999997E-2</v>
      </c>
      <c r="Y549" s="49">
        <f t="shared" si="111"/>
        <v>0.100318176</v>
      </c>
      <c r="Z549" s="49">
        <f t="shared" si="112"/>
        <v>0.12738815999999997</v>
      </c>
      <c r="AA549" s="48">
        <v>0</v>
      </c>
      <c r="AB549" s="42">
        <v>6.6608558654785155E-2</v>
      </c>
      <c r="AC549" s="42">
        <v>4.7938938151999864E-2</v>
      </c>
      <c r="AD549" s="49">
        <f t="shared" si="113"/>
        <v>0</v>
      </c>
      <c r="AE549" s="49">
        <f t="shared" si="114"/>
        <v>0</v>
      </c>
    </row>
    <row r="550" spans="1:31" x14ac:dyDescent="0.2">
      <c r="A550" s="42">
        <v>9.1303423605742867E-2</v>
      </c>
      <c r="B550" s="42">
        <f t="shared" si="104"/>
        <v>5.697918980723353E-2</v>
      </c>
      <c r="C550" s="42">
        <v>6.62659912109375E-2</v>
      </c>
      <c r="D550" s="42">
        <v>4.7692388403529566E-2</v>
      </c>
      <c r="E550" s="48">
        <v>9.9905663205269404E-2</v>
      </c>
      <c r="F550" s="48">
        <v>7.1417430153969216E-2</v>
      </c>
      <c r="G550" s="48">
        <v>7.8426932263892288E-2</v>
      </c>
      <c r="H550" s="48">
        <v>0.10002759419471847</v>
      </c>
      <c r="I550" s="48">
        <v>0.10697391691446556</v>
      </c>
      <c r="J550" s="48">
        <v>0.10697391691446556</v>
      </c>
      <c r="K550" s="48">
        <v>0.10697391691446556</v>
      </c>
      <c r="L550" s="48">
        <v>0.10697391691446556</v>
      </c>
      <c r="M550" s="43">
        <f t="shared" si="115"/>
        <v>4.8146531999999992E-2</v>
      </c>
      <c r="N550" s="43">
        <f t="shared" si="116"/>
        <v>8.070865599999999E-2</v>
      </c>
      <c r="O550" s="49">
        <v>6.8780759999999996E-2</v>
      </c>
      <c r="P550" s="49">
        <v>9.4951359999999999E-2</v>
      </c>
      <c r="Q550" s="50">
        <f t="shared" si="105"/>
        <v>8.1866059999999991E-2</v>
      </c>
      <c r="R550" s="48">
        <f t="shared" si="106"/>
        <v>9.4951359999999999E-2</v>
      </c>
      <c r="S550" s="49">
        <v>0</v>
      </c>
      <c r="T550" s="48">
        <f t="shared" si="107"/>
        <v>6.62659912109375E-2</v>
      </c>
      <c r="U550" s="48">
        <v>0</v>
      </c>
      <c r="V550" s="49">
        <f t="shared" si="108"/>
        <v>8.5456223999999997E-2</v>
      </c>
      <c r="W550" s="49">
        <f t="shared" si="109"/>
        <v>7.596108800000001E-2</v>
      </c>
      <c r="X550" s="49">
        <f t="shared" si="110"/>
        <v>6.6465951999999995E-2</v>
      </c>
      <c r="Y550" s="49">
        <f t="shared" si="111"/>
        <v>9.9698927999999992E-2</v>
      </c>
      <c r="Z550" s="49">
        <f t="shared" si="112"/>
        <v>0.12660181333333334</v>
      </c>
      <c r="AA550" s="48">
        <v>0</v>
      </c>
      <c r="AB550" s="42">
        <v>6.62659912109375E-2</v>
      </c>
      <c r="AC550" s="42">
        <v>4.7692388403529566E-2</v>
      </c>
      <c r="AD550" s="49">
        <f t="shared" si="113"/>
        <v>0</v>
      </c>
      <c r="AE550" s="49">
        <f t="shared" si="114"/>
        <v>0</v>
      </c>
    </row>
    <row r="551" spans="1:31" x14ac:dyDescent="0.2">
      <c r="A551" s="42">
        <v>9.0833848926587968E-2</v>
      </c>
      <c r="B551" s="42">
        <f t="shared" si="104"/>
        <v>5.6686146408279944E-2</v>
      </c>
      <c r="C551" s="42">
        <v>6.5925186157226562E-2</v>
      </c>
      <c r="D551" s="42">
        <v>4.7447106659333327E-2</v>
      </c>
      <c r="E551" s="48">
        <v>9.9391847937173941E-2</v>
      </c>
      <c r="F551" s="48">
        <v>7.1050126993328563E-2</v>
      </c>
      <c r="G551" s="48">
        <v>7.8023580028708447E-2</v>
      </c>
      <c r="H551" s="48">
        <v>9.9513151278330728E-2</v>
      </c>
      <c r="I551" s="48">
        <v>0.10642375017622646</v>
      </c>
      <c r="J551" s="48">
        <v>0.10642375017622646</v>
      </c>
      <c r="K551" s="48">
        <v>0.10642375017622646</v>
      </c>
      <c r="L551" s="48">
        <v>0.10642375017622646</v>
      </c>
      <c r="M551" s="43">
        <f t="shared" si="115"/>
        <v>4.7991719999999995E-2</v>
      </c>
      <c r="N551" s="43">
        <f t="shared" si="116"/>
        <v>8.0458007999999984E-2</v>
      </c>
      <c r="O551" s="49">
        <v>6.8559599999999998E-2</v>
      </c>
      <c r="P551" s="49">
        <v>9.4656479999999987E-2</v>
      </c>
      <c r="Q551" s="50">
        <f t="shared" si="105"/>
        <v>8.1608039999999993E-2</v>
      </c>
      <c r="R551" s="48">
        <f t="shared" si="106"/>
        <v>9.4656479999999987E-2</v>
      </c>
      <c r="S551" s="49">
        <v>0</v>
      </c>
      <c r="T551" s="48">
        <f t="shared" si="107"/>
        <v>6.5925186157226562E-2</v>
      </c>
      <c r="U551" s="48">
        <v>0</v>
      </c>
      <c r="V551" s="49">
        <f t="shared" si="108"/>
        <v>8.5190831999999994E-2</v>
      </c>
      <c r="W551" s="49">
        <f t="shared" si="109"/>
        <v>7.5725184000000001E-2</v>
      </c>
      <c r="X551" s="49">
        <f t="shared" si="110"/>
        <v>6.625953599999998E-2</v>
      </c>
      <c r="Y551" s="49">
        <f t="shared" si="111"/>
        <v>9.9389303999999998E-2</v>
      </c>
      <c r="Z551" s="49">
        <f t="shared" si="112"/>
        <v>0.12620863999999998</v>
      </c>
      <c r="AA551" s="48">
        <v>0</v>
      </c>
      <c r="AB551" s="42">
        <v>6.5925186157226562E-2</v>
      </c>
      <c r="AC551" s="42">
        <v>4.7447106659333327E-2</v>
      </c>
      <c r="AD551" s="49">
        <f t="shared" si="113"/>
        <v>0</v>
      </c>
      <c r="AE551" s="49">
        <f t="shared" si="114"/>
        <v>0</v>
      </c>
    </row>
    <row r="552" spans="1:31" x14ac:dyDescent="0.2">
      <c r="A552" s="42">
        <v>9.0366689275950193E-2</v>
      </c>
      <c r="B552" s="42">
        <f t="shared" si="104"/>
        <v>5.6394611131164278E-2</v>
      </c>
      <c r="C552" s="42">
        <v>6.5586135864257808E-2</v>
      </c>
      <c r="D552" s="42">
        <v>4.7203086398070748E-2</v>
      </c>
      <c r="E552" s="48">
        <v>9.8880675223276704E-2</v>
      </c>
      <c r="F552" s="48">
        <v>7.0684712889904411E-2</v>
      </c>
      <c r="G552" s="48">
        <v>7.7622302247043723E-2</v>
      </c>
      <c r="H552" s="48">
        <v>9.9001354147002105E-2</v>
      </c>
      <c r="I552" s="48">
        <v>0.10587641294492321</v>
      </c>
      <c r="J552" s="48">
        <v>0.10587641294492321</v>
      </c>
      <c r="K552" s="48">
        <v>0.10587641294492321</v>
      </c>
      <c r="L552" s="48">
        <v>0.10587641294492321</v>
      </c>
      <c r="M552" s="43">
        <f t="shared" si="115"/>
        <v>4.7682096E-2</v>
      </c>
      <c r="N552" s="43">
        <f t="shared" si="116"/>
        <v>7.9956711999999985E-2</v>
      </c>
      <c r="O552" s="49">
        <v>6.8117280000000002E-2</v>
      </c>
      <c r="P552" s="49">
        <v>9.4066719999999993E-2</v>
      </c>
      <c r="Q552" s="50">
        <f t="shared" si="105"/>
        <v>8.1091999999999997E-2</v>
      </c>
      <c r="R552" s="48">
        <f t="shared" si="106"/>
        <v>9.4066719999999993E-2</v>
      </c>
      <c r="S552" s="49">
        <v>0</v>
      </c>
      <c r="T552" s="48">
        <f t="shared" si="107"/>
        <v>6.5586135864257808E-2</v>
      </c>
      <c r="U552" s="48">
        <v>0</v>
      </c>
      <c r="V552" s="49">
        <f t="shared" si="108"/>
        <v>8.4660048000000002E-2</v>
      </c>
      <c r="W552" s="49">
        <f t="shared" si="109"/>
        <v>7.5253375999999997E-2</v>
      </c>
      <c r="X552" s="49">
        <f t="shared" si="110"/>
        <v>6.5846703999999992E-2</v>
      </c>
      <c r="Y552" s="49">
        <f t="shared" si="111"/>
        <v>9.8770056000000009E-2</v>
      </c>
      <c r="Z552" s="49">
        <f t="shared" si="112"/>
        <v>0.12542229333333332</v>
      </c>
      <c r="AA552" s="48">
        <v>0</v>
      </c>
      <c r="AB552" s="42">
        <v>6.5586135864257808E-2</v>
      </c>
      <c r="AC552" s="42">
        <v>4.7203086398070748E-2</v>
      </c>
      <c r="AD552" s="49">
        <f t="shared" si="113"/>
        <v>0</v>
      </c>
      <c r="AE552" s="49">
        <f t="shared" si="114"/>
        <v>0</v>
      </c>
    </row>
    <row r="553" spans="1:31" x14ac:dyDescent="0.2">
      <c r="A553" s="42">
        <v>8.9901932233478879E-2</v>
      </c>
      <c r="B553" s="42">
        <f t="shared" si="104"/>
        <v>5.6104573102591399E-2</v>
      </c>
      <c r="C553" s="42">
        <v>6.5248825073242187E-2</v>
      </c>
      <c r="D553" s="42">
        <v>4.6960321131940617E-2</v>
      </c>
      <c r="E553" s="48">
        <v>9.8372131472909741E-2</v>
      </c>
      <c r="F553" s="48">
        <v>7.0321178128187764E-2</v>
      </c>
      <c r="G553" s="48">
        <v>7.7223088249916916E-2</v>
      </c>
      <c r="H553" s="48">
        <v>9.8492189193433624E-2</v>
      </c>
      <c r="I553" s="48">
        <v>0.10533189066840472</v>
      </c>
      <c r="J553" s="48">
        <v>0.10533189066840472</v>
      </c>
      <c r="K553" s="48">
        <v>0.10533189066840472</v>
      </c>
      <c r="L553" s="48">
        <v>0.10533189066840472</v>
      </c>
      <c r="M553" s="43">
        <f t="shared" si="115"/>
        <v>4.7527284000000003E-2</v>
      </c>
      <c r="N553" s="43">
        <f t="shared" si="116"/>
        <v>7.9455416000000001E-2</v>
      </c>
      <c r="O553" s="49">
        <v>6.7896120000000004E-2</v>
      </c>
      <c r="P553" s="49">
        <v>9.3476959999999998E-2</v>
      </c>
      <c r="Q553" s="50">
        <f t="shared" si="105"/>
        <v>8.0686540000000001E-2</v>
      </c>
      <c r="R553" s="48">
        <f t="shared" si="106"/>
        <v>9.3476959999999998E-2</v>
      </c>
      <c r="S553" s="49">
        <v>0</v>
      </c>
      <c r="T553" s="48">
        <f t="shared" si="107"/>
        <v>6.5248825073242187E-2</v>
      </c>
      <c r="U553" s="48">
        <v>0</v>
      </c>
      <c r="V553" s="49">
        <f t="shared" si="108"/>
        <v>8.4129263999999995E-2</v>
      </c>
      <c r="W553" s="49">
        <f t="shared" si="109"/>
        <v>7.4781568000000007E-2</v>
      </c>
      <c r="X553" s="49">
        <f t="shared" si="110"/>
        <v>6.543387199999999E-2</v>
      </c>
      <c r="Y553" s="49">
        <f t="shared" si="111"/>
        <v>9.8150807999999992E-2</v>
      </c>
      <c r="Z553" s="49">
        <f t="shared" si="112"/>
        <v>0.12463594666666666</v>
      </c>
      <c r="AA553" s="48">
        <v>0</v>
      </c>
      <c r="AB553" s="42">
        <v>6.5248825073242187E-2</v>
      </c>
      <c r="AC553" s="42">
        <v>4.6960321131940617E-2</v>
      </c>
      <c r="AD553" s="49">
        <f t="shared" si="113"/>
        <v>0</v>
      </c>
      <c r="AE553" s="49">
        <f t="shared" si="114"/>
        <v>0</v>
      </c>
    </row>
    <row r="554" spans="1:31" x14ac:dyDescent="0.2">
      <c r="A554" s="42">
        <v>8.9439565442386085E-2</v>
      </c>
      <c r="B554" s="42">
        <f t="shared" si="104"/>
        <v>5.5816025280646817E-2</v>
      </c>
      <c r="C554" s="42">
        <v>6.4913246154785151E-2</v>
      </c>
      <c r="D554" s="42">
        <v>4.6718804406508489E-2</v>
      </c>
      <c r="E554" s="48">
        <v>9.7866203165301965E-2</v>
      </c>
      <c r="F554" s="48">
        <v>6.9959513042636909E-2</v>
      </c>
      <c r="G554" s="48">
        <v>7.682592742321781E-2</v>
      </c>
      <c r="H554" s="48">
        <v>9.7985642880308754E-2</v>
      </c>
      <c r="I554" s="48">
        <v>0.10479016886936159</v>
      </c>
      <c r="J554" s="48">
        <v>0.10479016886936159</v>
      </c>
      <c r="K554" s="48">
        <v>0.10479016886936159</v>
      </c>
      <c r="L554" s="48">
        <v>0.10479016886936159</v>
      </c>
      <c r="M554" s="43">
        <f t="shared" si="115"/>
        <v>4.7217659999999995E-2</v>
      </c>
      <c r="N554" s="43">
        <f t="shared" si="116"/>
        <v>7.9204767999999995E-2</v>
      </c>
      <c r="O554" s="49">
        <v>6.7453799999999994E-2</v>
      </c>
      <c r="P554" s="49">
        <v>9.318208E-2</v>
      </c>
      <c r="Q554" s="50">
        <f t="shared" si="105"/>
        <v>8.0317940000000004E-2</v>
      </c>
      <c r="R554" s="48">
        <f t="shared" si="106"/>
        <v>9.318208E-2</v>
      </c>
      <c r="S554" s="49">
        <v>0</v>
      </c>
      <c r="T554" s="48">
        <f t="shared" si="107"/>
        <v>6.4913246154785151E-2</v>
      </c>
      <c r="U554" s="48">
        <v>0</v>
      </c>
      <c r="V554" s="49">
        <f t="shared" si="108"/>
        <v>8.3863872000000006E-2</v>
      </c>
      <c r="W554" s="49">
        <f t="shared" si="109"/>
        <v>7.4545663999999998E-2</v>
      </c>
      <c r="X554" s="49">
        <f t="shared" si="110"/>
        <v>6.5227456000000003E-2</v>
      </c>
      <c r="Y554" s="49">
        <f t="shared" si="111"/>
        <v>9.7841184000000012E-2</v>
      </c>
      <c r="Z554" s="49">
        <f t="shared" si="112"/>
        <v>0.12424277333333333</v>
      </c>
      <c r="AA554" s="48">
        <v>0</v>
      </c>
      <c r="AB554" s="42">
        <v>6.4913246154785151E-2</v>
      </c>
      <c r="AC554" s="42">
        <v>4.6718804406508489E-2</v>
      </c>
      <c r="AD554" s="49">
        <f t="shared" si="113"/>
        <v>0</v>
      </c>
      <c r="AE554" s="49">
        <f t="shared" si="114"/>
        <v>0</v>
      </c>
    </row>
    <row r="555" spans="1:31" x14ac:dyDescent="0.2">
      <c r="A555" s="42">
        <v>8.8979576609621289E-2</v>
      </c>
      <c r="B555" s="42">
        <f t="shared" si="104"/>
        <v>5.552896445471088E-2</v>
      </c>
      <c r="C555" s="42">
        <v>6.4579399108886715E-2</v>
      </c>
      <c r="D555" s="42">
        <v>4.6478529800535039E-2</v>
      </c>
      <c r="E555" s="48">
        <v>9.7362876849219709E-2</v>
      </c>
      <c r="F555" s="48">
        <v>6.9599708017420478E-2</v>
      </c>
      <c r="G555" s="48">
        <v>7.6430809207424816E-2</v>
      </c>
      <c r="H555" s="48">
        <v>9.7481701739933549E-2</v>
      </c>
      <c r="I555" s="48">
        <v>0.10425123314494121</v>
      </c>
      <c r="J555" s="48">
        <v>0.10425123314494121</v>
      </c>
      <c r="K555" s="48">
        <v>0.10425123314494121</v>
      </c>
      <c r="L555" s="48">
        <v>0.10425123314494121</v>
      </c>
      <c r="M555" s="43">
        <f t="shared" si="115"/>
        <v>4.7062847999999997E-2</v>
      </c>
      <c r="N555" s="43">
        <f t="shared" si="116"/>
        <v>7.8703471999999997E-2</v>
      </c>
      <c r="O555" s="49">
        <v>6.7232639999999996E-2</v>
      </c>
      <c r="P555" s="49">
        <v>9.2592319999999992E-2</v>
      </c>
      <c r="Q555" s="50">
        <f t="shared" si="105"/>
        <v>7.9912479999999994E-2</v>
      </c>
      <c r="R555" s="48">
        <f t="shared" si="106"/>
        <v>9.2592319999999992E-2</v>
      </c>
      <c r="S555" s="49">
        <v>0</v>
      </c>
      <c r="T555" s="48">
        <f t="shared" si="107"/>
        <v>6.4579399108886715E-2</v>
      </c>
      <c r="U555" s="48">
        <v>0</v>
      </c>
      <c r="V555" s="49">
        <f t="shared" si="108"/>
        <v>8.3333088E-2</v>
      </c>
      <c r="W555" s="49">
        <f t="shared" si="109"/>
        <v>7.4073855999999993E-2</v>
      </c>
      <c r="X555" s="49">
        <f t="shared" si="110"/>
        <v>6.4814623999999987E-2</v>
      </c>
      <c r="Y555" s="49">
        <f t="shared" si="111"/>
        <v>9.7221936000000009E-2</v>
      </c>
      <c r="Z555" s="49">
        <f t="shared" si="112"/>
        <v>0.12345642666666666</v>
      </c>
      <c r="AA555" s="48">
        <v>0</v>
      </c>
      <c r="AB555" s="42">
        <v>6.4579399108886715E-2</v>
      </c>
      <c r="AC555" s="42">
        <v>4.6478529800535039E-2</v>
      </c>
      <c r="AD555" s="49">
        <f t="shared" si="113"/>
        <v>0</v>
      </c>
      <c r="AE555" s="49">
        <f t="shared" si="114"/>
        <v>0</v>
      </c>
    </row>
    <row r="556" spans="1:31" x14ac:dyDescent="0.2">
      <c r="A556" s="42">
        <v>8.8521953505347487E-2</v>
      </c>
      <c r="B556" s="42">
        <f t="shared" si="104"/>
        <v>5.5243379801281571E-2</v>
      </c>
      <c r="C556" s="42">
        <v>6.4247268676757813E-2</v>
      </c>
      <c r="D556" s="42">
        <v>4.6239490925805329E-2</v>
      </c>
      <c r="E556" s="48">
        <v>9.6862139142609036E-2</v>
      </c>
      <c r="F556" s="48">
        <v>6.9241753486161794E-2</v>
      </c>
      <c r="G556" s="48">
        <v>7.6037723097324386E-2</v>
      </c>
      <c r="H556" s="48">
        <v>9.6980352373878517E-2</v>
      </c>
      <c r="I556" s="48">
        <v>0.10371506916636485</v>
      </c>
      <c r="J556" s="48">
        <v>0.10371506916636485</v>
      </c>
      <c r="K556" s="48">
        <v>0.10371506916636485</v>
      </c>
      <c r="L556" s="48">
        <v>0.10371506916636485</v>
      </c>
      <c r="M556" s="43">
        <f t="shared" si="115"/>
        <v>4.6753223999999989E-2</v>
      </c>
      <c r="N556" s="43">
        <f t="shared" si="116"/>
        <v>7.8452823999999977E-2</v>
      </c>
      <c r="O556" s="49">
        <v>6.6790319999999986E-2</v>
      </c>
      <c r="P556" s="49">
        <v>9.2297439999999981E-2</v>
      </c>
      <c r="Q556" s="50">
        <f t="shared" si="105"/>
        <v>7.9543879999999983E-2</v>
      </c>
      <c r="R556" s="48">
        <f t="shared" si="106"/>
        <v>9.2297439999999981E-2</v>
      </c>
      <c r="S556" s="49">
        <v>0</v>
      </c>
      <c r="T556" s="48">
        <f t="shared" si="107"/>
        <v>6.4247268676757813E-2</v>
      </c>
      <c r="U556" s="48">
        <v>0</v>
      </c>
      <c r="V556" s="49">
        <f t="shared" si="108"/>
        <v>8.3067695999999983E-2</v>
      </c>
      <c r="W556" s="49">
        <f t="shared" si="109"/>
        <v>7.3837951999999984E-2</v>
      </c>
      <c r="X556" s="49">
        <f t="shared" si="110"/>
        <v>6.4608207999999986E-2</v>
      </c>
      <c r="Y556" s="49">
        <f t="shared" si="111"/>
        <v>9.6912311999999973E-2</v>
      </c>
      <c r="Z556" s="49">
        <f t="shared" si="112"/>
        <v>0.12306325333333332</v>
      </c>
      <c r="AA556" s="48">
        <v>0</v>
      </c>
      <c r="AB556" s="42">
        <v>6.4247268676757813E-2</v>
      </c>
      <c r="AC556" s="42">
        <v>4.6239490925805329E-2</v>
      </c>
      <c r="AD556" s="49">
        <f t="shared" si="113"/>
        <v>0</v>
      </c>
      <c r="AE556" s="49">
        <f t="shared" si="114"/>
        <v>0</v>
      </c>
    </row>
    <row r="557" spans="1:31" x14ac:dyDescent="0.2">
      <c r="A557" s="42">
        <v>8.806668396259193E-2</v>
      </c>
      <c r="B557" s="42">
        <f t="shared" si="104"/>
        <v>5.4959263905555125E-2</v>
      </c>
      <c r="C557" s="42">
        <v>6.3916846384151238E-2</v>
      </c>
      <c r="D557" s="42">
        <v>4.6001681426959005E-2</v>
      </c>
      <c r="E557" s="48">
        <v>9.6363976732239981E-2</v>
      </c>
      <c r="F557" s="48">
        <v>6.8885639931684436E-2</v>
      </c>
      <c r="G557" s="48">
        <v>7.5646658641731548E-2</v>
      </c>
      <c r="H557" s="48">
        <v>9.648158145262245E-2</v>
      </c>
      <c r="I557" s="48">
        <v>0.10318166267854662</v>
      </c>
      <c r="J557" s="48">
        <v>0.10318166267854662</v>
      </c>
      <c r="K557" s="48">
        <v>0.10318166267854662</v>
      </c>
      <c r="L557" s="48">
        <v>0.10318166267854662</v>
      </c>
      <c r="M557" s="43">
        <f t="shared" si="115"/>
        <v>4.6598411999999992E-2</v>
      </c>
      <c r="N557" s="43">
        <f t="shared" si="116"/>
        <v>7.7951527999999992E-2</v>
      </c>
      <c r="O557" s="49">
        <v>6.6569159999999988E-2</v>
      </c>
      <c r="P557" s="49">
        <v>9.170768E-2</v>
      </c>
      <c r="Q557" s="50">
        <f t="shared" si="105"/>
        <v>7.9138419999999987E-2</v>
      </c>
      <c r="R557" s="48">
        <f t="shared" si="106"/>
        <v>9.170768E-2</v>
      </c>
      <c r="S557" s="49">
        <v>0</v>
      </c>
      <c r="T557" s="48">
        <f t="shared" si="107"/>
        <v>6.3916846384151238E-2</v>
      </c>
      <c r="U557" s="48">
        <v>0</v>
      </c>
      <c r="V557" s="49">
        <f t="shared" si="108"/>
        <v>8.2536912000000004E-2</v>
      </c>
      <c r="W557" s="49">
        <f t="shared" si="109"/>
        <v>7.3366144000000008E-2</v>
      </c>
      <c r="X557" s="49">
        <f t="shared" si="110"/>
        <v>6.4195375999999998E-2</v>
      </c>
      <c r="Y557" s="49">
        <f t="shared" si="111"/>
        <v>9.6293063999999998E-2</v>
      </c>
      <c r="Z557" s="49">
        <f t="shared" si="112"/>
        <v>0.12227690666666667</v>
      </c>
      <c r="AA557" s="48">
        <v>0</v>
      </c>
      <c r="AB557" s="42">
        <v>6.3916846384151238E-2</v>
      </c>
      <c r="AC557" s="42">
        <v>4.6001681426959005E-2</v>
      </c>
      <c r="AD557" s="49">
        <f t="shared" si="113"/>
        <v>0</v>
      </c>
      <c r="AE557" s="49">
        <f t="shared" si="114"/>
        <v>0</v>
      </c>
    </row>
    <row r="558" spans="1:31" x14ac:dyDescent="0.2">
      <c r="A558" s="42">
        <v>8.7613755876896904E-2</v>
      </c>
      <c r="B558" s="42">
        <f t="shared" si="104"/>
        <v>5.4676609213732102E-2</v>
      </c>
      <c r="C558" s="42">
        <v>6.3588123446142911E-2</v>
      </c>
      <c r="D558" s="42">
        <v>4.5765094981321294E-2</v>
      </c>
      <c r="E558" s="48">
        <v>9.5868376373352562E-2</v>
      </c>
      <c r="F558" s="48">
        <v>6.8531357885759328E-2</v>
      </c>
      <c r="G558" s="48">
        <v>7.5257605443212153E-2</v>
      </c>
      <c r="H558" s="48">
        <v>9.598537571519794E-2</v>
      </c>
      <c r="I558" s="48">
        <v>0.10265099949971458</v>
      </c>
      <c r="J558" s="48">
        <v>0.10265099949971458</v>
      </c>
      <c r="K558" s="48">
        <v>0.10265099949971458</v>
      </c>
      <c r="L558" s="48">
        <v>0.10265099949971458</v>
      </c>
      <c r="M558" s="43">
        <f t="shared" si="115"/>
        <v>4.6288788000000004E-2</v>
      </c>
      <c r="N558" s="43">
        <f t="shared" si="116"/>
        <v>7.7700879999999986E-2</v>
      </c>
      <c r="O558" s="49">
        <v>6.6126840000000006E-2</v>
      </c>
      <c r="P558" s="49">
        <v>9.1412799999999989E-2</v>
      </c>
      <c r="Q558" s="50">
        <f t="shared" si="105"/>
        <v>7.876981999999999E-2</v>
      </c>
      <c r="R558" s="48">
        <f t="shared" si="106"/>
        <v>9.1412799999999989E-2</v>
      </c>
      <c r="S558" s="49">
        <v>0</v>
      </c>
      <c r="T558" s="48">
        <f t="shared" si="107"/>
        <v>6.3588123446142911E-2</v>
      </c>
      <c r="U558" s="48">
        <v>0</v>
      </c>
      <c r="V558" s="49">
        <f t="shared" si="108"/>
        <v>8.2271519999999987E-2</v>
      </c>
      <c r="W558" s="49">
        <f t="shared" si="109"/>
        <v>7.3130239999999999E-2</v>
      </c>
      <c r="X558" s="49">
        <f t="shared" si="110"/>
        <v>6.3988959999999984E-2</v>
      </c>
      <c r="Y558" s="49">
        <f t="shared" si="111"/>
        <v>9.5983439999999989E-2</v>
      </c>
      <c r="Z558" s="49">
        <f t="shared" si="112"/>
        <v>0.12188373333333333</v>
      </c>
      <c r="AA558" s="48">
        <v>0</v>
      </c>
      <c r="AB558" s="42">
        <v>6.3588123446142911E-2</v>
      </c>
      <c r="AC558" s="42">
        <v>4.5765094981321294E-2</v>
      </c>
      <c r="AD558" s="49">
        <f t="shared" si="113"/>
        <v>0</v>
      </c>
      <c r="AE558" s="49">
        <f t="shared" si="114"/>
        <v>0</v>
      </c>
    </row>
    <row r="559" spans="1:31" x14ac:dyDescent="0.2">
      <c r="A559" s="42">
        <v>8.7163157206203323E-2</v>
      </c>
      <c r="B559" s="42">
        <f t="shared" si="104"/>
        <v>5.4395408210862195E-2</v>
      </c>
      <c r="C559" s="42">
        <v>6.3261091122989457E-2</v>
      </c>
      <c r="D559" s="42">
        <v>4.5529725298734926E-2</v>
      </c>
      <c r="E559" s="48">
        <v>9.5375324889304655E-2</v>
      </c>
      <c r="F559" s="48">
        <v>6.8178897928852913E-2</v>
      </c>
      <c r="G559" s="48">
        <v>7.4870553157806399E-2</v>
      </c>
      <c r="H559" s="48">
        <v>9.5491721968838955E-2</v>
      </c>
      <c r="I559" s="48">
        <v>0.1021230655210336</v>
      </c>
      <c r="J559" s="48">
        <v>0.1021230655210336</v>
      </c>
      <c r="K559" s="48">
        <v>0.1021230655210336</v>
      </c>
      <c r="L559" s="48">
        <v>0.1021230655210336</v>
      </c>
      <c r="M559" s="43">
        <f t="shared" si="115"/>
        <v>4.6133975999999993E-2</v>
      </c>
      <c r="N559" s="43">
        <f t="shared" si="116"/>
        <v>7.7199583999999988E-2</v>
      </c>
      <c r="O559" s="49">
        <v>6.5905679999999994E-2</v>
      </c>
      <c r="P559" s="49">
        <v>9.0823039999999994E-2</v>
      </c>
      <c r="Q559" s="50">
        <f t="shared" si="105"/>
        <v>7.8364359999999994E-2</v>
      </c>
      <c r="R559" s="48">
        <f t="shared" si="106"/>
        <v>9.0823039999999994E-2</v>
      </c>
      <c r="S559" s="49">
        <v>0</v>
      </c>
      <c r="T559" s="48">
        <f t="shared" si="107"/>
        <v>6.3261091122989457E-2</v>
      </c>
      <c r="U559" s="48">
        <v>0</v>
      </c>
      <c r="V559" s="49">
        <f t="shared" si="108"/>
        <v>8.1740735999999994E-2</v>
      </c>
      <c r="W559" s="49">
        <f t="shared" si="109"/>
        <v>7.2658431999999995E-2</v>
      </c>
      <c r="X559" s="49">
        <f t="shared" si="110"/>
        <v>6.3576127999999996E-2</v>
      </c>
      <c r="Y559" s="49">
        <f t="shared" si="111"/>
        <v>9.5364191999999987E-2</v>
      </c>
      <c r="Z559" s="49">
        <f t="shared" si="112"/>
        <v>0.12109738666666665</v>
      </c>
      <c r="AA559" s="48">
        <v>0</v>
      </c>
      <c r="AB559" s="42">
        <v>6.3261091122989457E-2</v>
      </c>
      <c r="AC559" s="42">
        <v>4.5529725298734926E-2</v>
      </c>
      <c r="AD559" s="49">
        <f t="shared" si="113"/>
        <v>0</v>
      </c>
      <c r="AE559" s="49">
        <f t="shared" si="114"/>
        <v>0</v>
      </c>
    </row>
    <row r="560" spans="1:31" x14ac:dyDescent="0.2">
      <c r="A560" s="42">
        <v>8.6714875970210409E-2</v>
      </c>
      <c r="B560" s="42">
        <f t="shared" si="104"/>
        <v>5.4115653420644311E-2</v>
      </c>
      <c r="C560" s="42">
        <v>6.2935740719895772E-2</v>
      </c>
      <c r="D560" s="42">
        <v>4.529556612139285E-2</v>
      </c>
      <c r="E560" s="48">
        <v>9.488480917122169E-2</v>
      </c>
      <c r="F560" s="48">
        <v>6.7828250689876718E-2</v>
      </c>
      <c r="G560" s="48">
        <v>7.4485491494753767E-2</v>
      </c>
      <c r="H560" s="48">
        <v>9.5000607088629924E-2</v>
      </c>
      <c r="I560" s="48">
        <v>0.10159784670623027</v>
      </c>
      <c r="J560" s="48">
        <v>0.10159784670623027</v>
      </c>
      <c r="K560" s="48">
        <v>0.10159784670623027</v>
      </c>
      <c r="L560" s="48">
        <v>0.10159784670623027</v>
      </c>
      <c r="M560" s="43">
        <f t="shared" si="115"/>
        <v>4.5824351999999999E-2</v>
      </c>
      <c r="N560" s="43">
        <f t="shared" si="116"/>
        <v>7.6698288000000003E-2</v>
      </c>
      <c r="O560" s="49">
        <v>6.5463359999999998E-2</v>
      </c>
      <c r="P560" s="49">
        <v>9.0233279999999999E-2</v>
      </c>
      <c r="Q560" s="50">
        <f t="shared" si="105"/>
        <v>7.7848319999999999E-2</v>
      </c>
      <c r="R560" s="48">
        <f t="shared" si="106"/>
        <v>9.0233279999999999E-2</v>
      </c>
      <c r="S560" s="49">
        <v>0</v>
      </c>
      <c r="T560" s="48">
        <f t="shared" si="107"/>
        <v>6.2935740719895772E-2</v>
      </c>
      <c r="U560" s="48">
        <v>0</v>
      </c>
      <c r="V560" s="49">
        <f t="shared" si="108"/>
        <v>8.1209952000000002E-2</v>
      </c>
      <c r="W560" s="49">
        <f t="shared" si="109"/>
        <v>7.2186624000000005E-2</v>
      </c>
      <c r="X560" s="49">
        <f t="shared" si="110"/>
        <v>6.3163295999999994E-2</v>
      </c>
      <c r="Y560" s="49">
        <f t="shared" si="111"/>
        <v>9.4744943999999998E-2</v>
      </c>
      <c r="Z560" s="49">
        <f t="shared" si="112"/>
        <v>0.12031104000000001</v>
      </c>
      <c r="AA560" s="48">
        <v>0</v>
      </c>
      <c r="AB560" s="42">
        <v>6.2935740719895772E-2</v>
      </c>
      <c r="AC560" s="42">
        <v>4.529556612139285E-2</v>
      </c>
      <c r="AD560" s="49">
        <f t="shared" si="113"/>
        <v>0</v>
      </c>
      <c r="AE560" s="49">
        <f t="shared" si="114"/>
        <v>0</v>
      </c>
    </row>
    <row r="561" spans="1:31" x14ac:dyDescent="0.2">
      <c r="A561" s="42">
        <v>8.626890025037573E-2</v>
      </c>
      <c r="B561" s="42">
        <f t="shared" si="104"/>
        <v>5.383733740522792E-2</v>
      </c>
      <c r="C561" s="42">
        <v>6.2612063586783909E-2</v>
      </c>
      <c r="D561" s="42">
        <v>4.5062611223671924E-2</v>
      </c>
      <c r="E561" s="48">
        <v>9.4396816177648099E-2</v>
      </c>
      <c r="F561" s="48">
        <v>6.7479406845938242E-2</v>
      </c>
      <c r="G561" s="48">
        <v>7.4102410216219466E-2</v>
      </c>
      <c r="H561" s="48">
        <v>9.4512018017156876E-2</v>
      </c>
      <c r="I561" s="48">
        <v>0.10107532909121973</v>
      </c>
      <c r="J561" s="48">
        <v>0.10107532909121973</v>
      </c>
      <c r="K561" s="48">
        <v>0.10107532909121973</v>
      </c>
      <c r="L561" s="48">
        <v>0.10107532909121973</v>
      </c>
      <c r="M561" s="43">
        <f t="shared" si="115"/>
        <v>4.5669539999999995E-2</v>
      </c>
      <c r="N561" s="43">
        <f t="shared" si="116"/>
        <v>7.6447639999999983E-2</v>
      </c>
      <c r="O561" s="49">
        <v>6.52422E-2</v>
      </c>
      <c r="P561" s="49">
        <v>8.9938399999999988E-2</v>
      </c>
      <c r="Q561" s="50">
        <f t="shared" si="105"/>
        <v>7.7590300000000001E-2</v>
      </c>
      <c r="R561" s="48">
        <f t="shared" si="106"/>
        <v>8.9938399999999988E-2</v>
      </c>
      <c r="S561" s="49">
        <v>0</v>
      </c>
      <c r="T561" s="48">
        <f t="shared" si="107"/>
        <v>6.2612063586783909E-2</v>
      </c>
      <c r="U561" s="48">
        <v>0</v>
      </c>
      <c r="V561" s="49">
        <f t="shared" si="108"/>
        <v>8.0944559999999985E-2</v>
      </c>
      <c r="W561" s="49">
        <f t="shared" si="109"/>
        <v>7.1950719999999996E-2</v>
      </c>
      <c r="X561" s="49">
        <f t="shared" si="110"/>
        <v>6.2956879999999993E-2</v>
      </c>
      <c r="Y561" s="49">
        <f t="shared" si="111"/>
        <v>9.4435319999999989E-2</v>
      </c>
      <c r="Z561" s="49">
        <f t="shared" si="112"/>
        <v>0.11991786666666665</v>
      </c>
      <c r="AA561" s="48">
        <v>0</v>
      </c>
      <c r="AB561" s="42">
        <v>6.2612063586783909E-2</v>
      </c>
      <c r="AC561" s="42">
        <v>4.5062611223671924E-2</v>
      </c>
      <c r="AD561" s="49">
        <f t="shared" si="113"/>
        <v>0</v>
      </c>
      <c r="AE561" s="49">
        <f t="shared" si="114"/>
        <v>0</v>
      </c>
    </row>
    <row r="562" spans="1:31" x14ac:dyDescent="0.2">
      <c r="A562" s="42">
        <v>8.5825218189391303E-2</v>
      </c>
      <c r="B562" s="42">
        <f t="shared" si="104"/>
        <v>5.3560452765015198E-2</v>
      </c>
      <c r="C562" s="42">
        <v>6.2290051118063065E-2</v>
      </c>
      <c r="D562" s="42">
        <v>4.4830854411967332E-2</v>
      </c>
      <c r="E562" s="48">
        <v>9.3911332934200523E-2</v>
      </c>
      <c r="F562" s="48">
        <v>6.713235712209302E-2</v>
      </c>
      <c r="G562" s="48">
        <v>7.3721299137022231E-2</v>
      </c>
      <c r="H562" s="48">
        <v>9.4025941764160237E-2</v>
      </c>
      <c r="I562" s="48">
        <v>0.10055549878373438</v>
      </c>
      <c r="J562" s="48">
        <v>0.10055549878373438</v>
      </c>
      <c r="K562" s="48">
        <v>0.10055549878373438</v>
      </c>
      <c r="L562" s="48">
        <v>0.10055549878373438</v>
      </c>
      <c r="M562" s="43">
        <f t="shared" si="115"/>
        <v>4.5359915999999993E-2</v>
      </c>
      <c r="N562" s="43">
        <f t="shared" si="116"/>
        <v>7.6196991999999991E-2</v>
      </c>
      <c r="O562" s="49">
        <v>6.479987999999999E-2</v>
      </c>
      <c r="P562" s="49">
        <v>8.964351999999999E-2</v>
      </c>
      <c r="Q562" s="50">
        <f t="shared" si="105"/>
        <v>7.722169999999999E-2</v>
      </c>
      <c r="R562" s="48">
        <f t="shared" si="106"/>
        <v>8.964351999999999E-2</v>
      </c>
      <c r="S562" s="49">
        <v>0</v>
      </c>
      <c r="T562" s="48">
        <f t="shared" si="107"/>
        <v>6.2290051118063065E-2</v>
      </c>
      <c r="U562" s="48">
        <v>0</v>
      </c>
      <c r="V562" s="49">
        <f t="shared" si="108"/>
        <v>8.0679167999999996E-2</v>
      </c>
      <c r="W562" s="49">
        <f t="shared" si="109"/>
        <v>7.1714816000000001E-2</v>
      </c>
      <c r="X562" s="49">
        <f t="shared" si="110"/>
        <v>6.2750463999999992E-2</v>
      </c>
      <c r="Y562" s="49">
        <f t="shared" si="111"/>
        <v>9.4125695999999995E-2</v>
      </c>
      <c r="Z562" s="49">
        <f t="shared" si="112"/>
        <v>0.11952469333333332</v>
      </c>
      <c r="AA562" s="48">
        <v>0</v>
      </c>
      <c r="AB562" s="42">
        <v>6.2290051118063065E-2</v>
      </c>
      <c r="AC562" s="42">
        <v>4.4830854411967332E-2</v>
      </c>
      <c r="AD562" s="49">
        <f t="shared" si="113"/>
        <v>0</v>
      </c>
      <c r="AE562" s="49">
        <f t="shared" si="114"/>
        <v>0</v>
      </c>
    </row>
    <row r="563" spans="1:31" x14ac:dyDescent="0.2">
      <c r="A563" s="42">
        <v>8.5383817990950781E-2</v>
      </c>
      <c r="B563" s="42">
        <f t="shared" si="104"/>
        <v>5.3284992138464396E-2</v>
      </c>
      <c r="C563" s="42">
        <v>6.1969694752400835E-2</v>
      </c>
      <c r="D563" s="42">
        <v>4.460028952452795E-2</v>
      </c>
      <c r="E563" s="48">
        <v>9.3428346533222989E-2</v>
      </c>
      <c r="F563" s="48">
        <v>6.6787092291098096E-2</v>
      </c>
      <c r="G563" s="48">
        <v>7.3342148124363502E-2</v>
      </c>
      <c r="H563" s="48">
        <v>9.3542365406189487E-2</v>
      </c>
      <c r="I563" s="48">
        <v>0.10003834196295455</v>
      </c>
      <c r="J563" s="48">
        <v>0.10003834196295455</v>
      </c>
      <c r="K563" s="48">
        <v>0.10003834196295455</v>
      </c>
      <c r="L563" s="48">
        <v>0.10003834196295455</v>
      </c>
      <c r="M563" s="43">
        <f t="shared" si="115"/>
        <v>4.5205103999999989E-2</v>
      </c>
      <c r="N563" s="43">
        <f t="shared" si="116"/>
        <v>7.5695695999999979E-2</v>
      </c>
      <c r="O563" s="49">
        <v>6.4578719999999992E-2</v>
      </c>
      <c r="P563" s="49">
        <v>8.9053759999999982E-2</v>
      </c>
      <c r="Q563" s="50">
        <f t="shared" si="105"/>
        <v>7.681623999999998E-2</v>
      </c>
      <c r="R563" s="48">
        <f t="shared" si="106"/>
        <v>8.9053759999999982E-2</v>
      </c>
      <c r="S563" s="49">
        <v>0</v>
      </c>
      <c r="T563" s="48">
        <f t="shared" si="107"/>
        <v>6.1969694752400835E-2</v>
      </c>
      <c r="U563" s="48">
        <v>0</v>
      </c>
      <c r="V563" s="49">
        <f t="shared" si="108"/>
        <v>8.0148383999999989E-2</v>
      </c>
      <c r="W563" s="49">
        <f t="shared" si="109"/>
        <v>7.1243007999999983E-2</v>
      </c>
      <c r="X563" s="49">
        <f t="shared" si="110"/>
        <v>6.2337631999999983E-2</v>
      </c>
      <c r="Y563" s="49">
        <f t="shared" si="111"/>
        <v>9.3506447999999992E-2</v>
      </c>
      <c r="Z563" s="49">
        <f t="shared" si="112"/>
        <v>0.11873834666666663</v>
      </c>
      <c r="AA563" s="48">
        <v>0</v>
      </c>
      <c r="AB563" s="42">
        <v>6.1969694752400835E-2</v>
      </c>
      <c r="AC563" s="42">
        <v>4.460028952452795E-2</v>
      </c>
      <c r="AD563" s="49">
        <f t="shared" si="113"/>
        <v>0</v>
      </c>
      <c r="AE563" s="49">
        <f t="shared" si="114"/>
        <v>0</v>
      </c>
    </row>
    <row r="564" spans="1:31" x14ac:dyDescent="0.2">
      <c r="A564" s="42">
        <v>8.4944687919400172E-2</v>
      </c>
      <c r="B564" s="42">
        <f t="shared" si="104"/>
        <v>5.3010948201894031E-2</v>
      </c>
      <c r="C564" s="42">
        <v>6.1650985972495527E-2</v>
      </c>
      <c r="D564" s="42">
        <v>4.4370910431292529E-2</v>
      </c>
      <c r="E564" s="48">
        <v>9.2947844133443633E-2</v>
      </c>
      <c r="F564" s="48">
        <v>6.6443603173166624E-2</v>
      </c>
      <c r="G564" s="48">
        <v>7.2964947097558006E-2</v>
      </c>
      <c r="H564" s="48">
        <v>9.3061276086259512E-2</v>
      </c>
      <c r="I564" s="48">
        <v>9.952384487914101E-2</v>
      </c>
      <c r="J564" s="48">
        <v>9.952384487914101E-2</v>
      </c>
      <c r="K564" s="48">
        <v>9.952384487914101E-2</v>
      </c>
      <c r="L564" s="48">
        <v>9.952384487914101E-2</v>
      </c>
      <c r="M564" s="43">
        <f t="shared" si="115"/>
        <v>4.4895479999999995E-2</v>
      </c>
      <c r="N564" s="43">
        <f t="shared" si="116"/>
        <v>7.5445047999999987E-2</v>
      </c>
      <c r="O564" s="49">
        <v>6.4136399999999996E-2</v>
      </c>
      <c r="P564" s="49">
        <v>8.8758879999999984E-2</v>
      </c>
      <c r="Q564" s="50">
        <f t="shared" si="105"/>
        <v>7.6447639999999983E-2</v>
      </c>
      <c r="R564" s="48">
        <f t="shared" si="106"/>
        <v>8.8758879999999984E-2</v>
      </c>
      <c r="S564" s="49">
        <v>0</v>
      </c>
      <c r="T564" s="48">
        <f t="shared" si="107"/>
        <v>6.1650985972495527E-2</v>
      </c>
      <c r="U564" s="48">
        <v>0</v>
      </c>
      <c r="V564" s="49">
        <f t="shared" si="108"/>
        <v>7.9882991999999986E-2</v>
      </c>
      <c r="W564" s="49">
        <f t="shared" si="109"/>
        <v>7.1007103999999988E-2</v>
      </c>
      <c r="X564" s="49">
        <f t="shared" si="110"/>
        <v>6.2131215999999982E-2</v>
      </c>
      <c r="Y564" s="49">
        <f t="shared" si="111"/>
        <v>9.3196823999999984E-2</v>
      </c>
      <c r="Z564" s="49">
        <f t="shared" si="112"/>
        <v>0.11834517333333332</v>
      </c>
      <c r="AA564" s="48">
        <v>0</v>
      </c>
      <c r="AB564" s="42">
        <v>6.1650985972495527E-2</v>
      </c>
      <c r="AC564" s="42">
        <v>4.4370910431292529E-2</v>
      </c>
      <c r="AD564" s="49">
        <f t="shared" si="113"/>
        <v>0</v>
      </c>
      <c r="AE564" s="49">
        <f t="shared" si="114"/>
        <v>0</v>
      </c>
    </row>
    <row r="565" spans="1:31" x14ac:dyDescent="0.2">
      <c r="A565" s="42">
        <v>8.4507816299446856E-2</v>
      </c>
      <c r="B565" s="42">
        <f t="shared" si="104"/>
        <v>5.2738313669288217E-2</v>
      </c>
      <c r="C565" s="42">
        <v>6.1333916304849759E-2</v>
      </c>
      <c r="D565" s="42">
        <v>4.4142711033726675E-2</v>
      </c>
      <c r="E565" s="48">
        <v>9.246981295963326E-2</v>
      </c>
      <c r="F565" s="48">
        <v>6.6101880635723823E-2</v>
      </c>
      <c r="G565" s="48">
        <v>7.2589686027765804E-2</v>
      </c>
      <c r="H565" s="48">
        <v>9.258266101350883E-2</v>
      </c>
      <c r="I565" s="48">
        <v>9.9011993853269448E-2</v>
      </c>
      <c r="J565" s="48">
        <v>9.9011993853269448E-2</v>
      </c>
      <c r="K565" s="48">
        <v>9.9011993853269448E-2</v>
      </c>
      <c r="L565" s="48">
        <v>9.9011993853269448E-2</v>
      </c>
      <c r="M565" s="43">
        <f t="shared" si="115"/>
        <v>4.4740667999999983E-2</v>
      </c>
      <c r="N565" s="43">
        <f t="shared" si="116"/>
        <v>7.4943752000000002E-2</v>
      </c>
      <c r="O565" s="49">
        <v>6.3915239999999984E-2</v>
      </c>
      <c r="P565" s="49">
        <v>8.8169120000000004E-2</v>
      </c>
      <c r="Q565" s="50">
        <f t="shared" si="105"/>
        <v>7.6042179999999987E-2</v>
      </c>
      <c r="R565" s="48">
        <f t="shared" si="106"/>
        <v>8.8169120000000004E-2</v>
      </c>
      <c r="S565" s="49">
        <v>0</v>
      </c>
      <c r="T565" s="48">
        <f t="shared" si="107"/>
        <v>6.1333916304849759E-2</v>
      </c>
      <c r="U565" s="48">
        <v>0</v>
      </c>
      <c r="V565" s="49">
        <f t="shared" si="108"/>
        <v>7.9352208000000007E-2</v>
      </c>
      <c r="W565" s="49">
        <f t="shared" si="109"/>
        <v>7.0535296000000011E-2</v>
      </c>
      <c r="X565" s="49">
        <f t="shared" si="110"/>
        <v>6.1718384000000001E-2</v>
      </c>
      <c r="Y565" s="49">
        <f t="shared" si="111"/>
        <v>9.2577576000000009E-2</v>
      </c>
      <c r="Z565" s="49">
        <f t="shared" si="112"/>
        <v>0.11755882666666666</v>
      </c>
      <c r="AA565" s="48">
        <v>0</v>
      </c>
      <c r="AB565" s="42">
        <v>6.1333916304849759E-2</v>
      </c>
      <c r="AC565" s="42">
        <v>4.4142711033726675E-2</v>
      </c>
      <c r="AD565" s="49">
        <f t="shared" si="113"/>
        <v>0</v>
      </c>
      <c r="AE565" s="49">
        <f t="shared" si="114"/>
        <v>0</v>
      </c>
    </row>
    <row r="566" spans="1:31" x14ac:dyDescent="0.2">
      <c r="A566" s="42">
        <v>8.4073191515810317E-2</v>
      </c>
      <c r="B566" s="42">
        <f t="shared" si="104"/>
        <v>5.2467081292102952E-2</v>
      </c>
      <c r="C566" s="42">
        <v>6.1018477319545163E-2</v>
      </c>
      <c r="D566" s="42">
        <v>4.3915685264660741E-2</v>
      </c>
      <c r="E566" s="48">
        <v>9.1994240302265801E-2</v>
      </c>
      <c r="F566" s="48">
        <v>6.5761915593164202E-2</v>
      </c>
      <c r="G566" s="48">
        <v>7.2216354937725574E-2</v>
      </c>
      <c r="H566" s="48">
        <v>9.2106507462859477E-2</v>
      </c>
      <c r="I566" s="48">
        <v>9.8502775276666732E-2</v>
      </c>
      <c r="J566" s="48">
        <v>9.8502775276666732E-2</v>
      </c>
      <c r="K566" s="48">
        <v>9.8502775276666732E-2</v>
      </c>
      <c r="L566" s="48">
        <v>9.8502775276666732E-2</v>
      </c>
      <c r="M566" s="43">
        <f t="shared" si="115"/>
        <v>4.4585855999999986E-2</v>
      </c>
      <c r="N566" s="43">
        <f t="shared" si="116"/>
        <v>7.4693103999999996E-2</v>
      </c>
      <c r="O566" s="49">
        <v>6.3694079999999986E-2</v>
      </c>
      <c r="P566" s="49">
        <v>8.7874239999999992E-2</v>
      </c>
      <c r="Q566" s="50">
        <f t="shared" si="105"/>
        <v>7.5784159999999989E-2</v>
      </c>
      <c r="R566" s="48">
        <f t="shared" si="106"/>
        <v>8.7874239999999992E-2</v>
      </c>
      <c r="S566" s="49">
        <v>0</v>
      </c>
      <c r="T566" s="48">
        <f t="shared" si="107"/>
        <v>6.1018477319545163E-2</v>
      </c>
      <c r="U566" s="48">
        <v>0</v>
      </c>
      <c r="V566" s="49">
        <f t="shared" si="108"/>
        <v>7.908681599999999E-2</v>
      </c>
      <c r="W566" s="49">
        <f t="shared" si="109"/>
        <v>7.0299392000000002E-2</v>
      </c>
      <c r="X566" s="49">
        <f t="shared" si="110"/>
        <v>6.1511967999999993E-2</v>
      </c>
      <c r="Y566" s="49">
        <f t="shared" si="111"/>
        <v>9.2267951999999986E-2</v>
      </c>
      <c r="Z566" s="49">
        <f t="shared" si="112"/>
        <v>0.11716565333333333</v>
      </c>
      <c r="AA566" s="48">
        <v>0</v>
      </c>
      <c r="AB566" s="42">
        <v>6.1018477319545163E-2</v>
      </c>
      <c r="AC566" s="42">
        <v>4.3915685264660741E-2</v>
      </c>
      <c r="AD566" s="49">
        <f t="shared" si="113"/>
        <v>0</v>
      </c>
      <c r="AE566" s="49">
        <f t="shared" si="114"/>
        <v>0</v>
      </c>
    </row>
    <row r="567" spans="1:31" x14ac:dyDescent="0.2">
      <c r="A567" s="42">
        <v>8.3640802013047508E-2</v>
      </c>
      <c r="B567" s="42">
        <f t="shared" si="104"/>
        <v>5.2197243859073372E-2</v>
      </c>
      <c r="C567" s="42">
        <v>6.0704660630018246E-2</v>
      </c>
      <c r="D567" s="42">
        <v>4.3689827088128498E-2</v>
      </c>
      <c r="E567" s="48">
        <v>9.15211135171803E-2</v>
      </c>
      <c r="F567" s="48">
        <v>6.5423699006609951E-2</v>
      </c>
      <c r="G567" s="48">
        <v>7.1844943901489378E-2</v>
      </c>
      <c r="H567" s="48">
        <v>9.1632802774678709E-2</v>
      </c>
      <c r="I567" s="48">
        <v>9.7996175610649147E-2</v>
      </c>
      <c r="J567" s="48">
        <v>9.7996175610649147E-2</v>
      </c>
      <c r="K567" s="48">
        <v>9.7996175610649147E-2</v>
      </c>
      <c r="L567" s="48">
        <v>9.7996175610649147E-2</v>
      </c>
      <c r="M567" s="43">
        <f t="shared" si="115"/>
        <v>4.4276231999999992E-2</v>
      </c>
      <c r="N567" s="43">
        <f t="shared" si="116"/>
        <v>7.4191807999999998E-2</v>
      </c>
      <c r="O567" s="49">
        <v>6.325175999999999E-2</v>
      </c>
      <c r="P567" s="49">
        <v>8.7284479999999998E-2</v>
      </c>
      <c r="Q567" s="50">
        <f t="shared" si="105"/>
        <v>7.5268119999999994E-2</v>
      </c>
      <c r="R567" s="48">
        <f t="shared" si="106"/>
        <v>8.7284479999999998E-2</v>
      </c>
      <c r="S567" s="49">
        <v>0</v>
      </c>
      <c r="T567" s="48">
        <f t="shared" si="107"/>
        <v>6.0704660630018246E-2</v>
      </c>
      <c r="U567" s="48">
        <v>0</v>
      </c>
      <c r="V567" s="49">
        <f t="shared" si="108"/>
        <v>7.8556031999999998E-2</v>
      </c>
      <c r="W567" s="49">
        <f t="shared" si="109"/>
        <v>6.9827583999999998E-2</v>
      </c>
      <c r="X567" s="49">
        <f t="shared" si="110"/>
        <v>6.1099135999999991E-2</v>
      </c>
      <c r="Y567" s="49">
        <f t="shared" si="111"/>
        <v>9.1648703999999998E-2</v>
      </c>
      <c r="Z567" s="49">
        <f t="shared" si="112"/>
        <v>0.11637930666666667</v>
      </c>
      <c r="AA567" s="48">
        <v>0</v>
      </c>
      <c r="AB567" s="42">
        <v>6.0704660630018246E-2</v>
      </c>
      <c r="AC567" s="42">
        <v>4.3689827088128498E-2</v>
      </c>
      <c r="AD567" s="49">
        <f t="shared" si="113"/>
        <v>0</v>
      </c>
      <c r="AE567" s="49">
        <f t="shared" si="114"/>
        <v>0</v>
      </c>
    </row>
    <row r="568" spans="1:31" x14ac:dyDescent="0.2">
      <c r="A568" s="42">
        <v>8.3210636295028964E-2</v>
      </c>
      <c r="B568" s="42">
        <f t="shared" si="104"/>
        <v>5.1928794196022053E-2</v>
      </c>
      <c r="C568" s="42">
        <v>6.0392457892837433E-2</v>
      </c>
      <c r="D568" s="42">
        <v>4.3465130499206674E-2</v>
      </c>
      <c r="E568" s="48">
        <v>9.1050420025244785E-2</v>
      </c>
      <c r="F568" s="48">
        <v>6.5087221883670582E-2</v>
      </c>
      <c r="G568" s="48">
        <v>7.1475443044158718E-2</v>
      </c>
      <c r="H568" s="48">
        <v>9.1161534354442353E-2</v>
      </c>
      <c r="I568" s="48">
        <v>9.7492181386162419E-2</v>
      </c>
      <c r="J568" s="48">
        <v>9.7492181386162419E-2</v>
      </c>
      <c r="K568" s="48">
        <v>9.7492181386162419E-2</v>
      </c>
      <c r="L568" s="48">
        <v>9.7492181386162419E-2</v>
      </c>
      <c r="M568" s="43">
        <f t="shared" si="115"/>
        <v>4.4121419999999995E-2</v>
      </c>
      <c r="N568" s="43">
        <f t="shared" si="116"/>
        <v>7.3941159999999992E-2</v>
      </c>
      <c r="O568" s="49">
        <v>6.3030599999999992E-2</v>
      </c>
      <c r="P568" s="49">
        <v>8.69896E-2</v>
      </c>
      <c r="Q568" s="50">
        <f t="shared" si="105"/>
        <v>7.5010099999999996E-2</v>
      </c>
      <c r="R568" s="48">
        <f t="shared" si="106"/>
        <v>8.69896E-2</v>
      </c>
      <c r="S568" s="49">
        <v>0</v>
      </c>
      <c r="T568" s="48">
        <f t="shared" si="107"/>
        <v>6.0392457892837433E-2</v>
      </c>
      <c r="U568" s="48">
        <v>0</v>
      </c>
      <c r="V568" s="49">
        <f t="shared" si="108"/>
        <v>7.8290640000000009E-2</v>
      </c>
      <c r="W568" s="49">
        <f t="shared" si="109"/>
        <v>6.9591680000000003E-2</v>
      </c>
      <c r="X568" s="49">
        <f t="shared" si="110"/>
        <v>6.0892719999999997E-2</v>
      </c>
      <c r="Y568" s="49">
        <f t="shared" si="111"/>
        <v>9.1339080000000017E-2</v>
      </c>
      <c r="Z568" s="49">
        <f t="shared" si="112"/>
        <v>0.11598613333333332</v>
      </c>
      <c r="AA568" s="48">
        <v>0</v>
      </c>
      <c r="AB568" s="42">
        <v>6.0392457892837433E-2</v>
      </c>
      <c r="AC568" s="42">
        <v>4.3465130499206674E-2</v>
      </c>
      <c r="AD568" s="49">
        <f t="shared" si="113"/>
        <v>0</v>
      </c>
      <c r="AE568" s="49">
        <f t="shared" si="114"/>
        <v>0</v>
      </c>
    </row>
    <row r="569" spans="1:31" x14ac:dyDescent="0.2">
      <c r="A569" s="42">
        <v>8.2782682924822437E-2</v>
      </c>
      <c r="B569" s="42">
        <f t="shared" si="104"/>
        <v>5.1661725165668262E-2</v>
      </c>
      <c r="C569" s="42">
        <v>6.0081860807481242E-2</v>
      </c>
      <c r="D569" s="42">
        <v>4.3241589523855282E-2</v>
      </c>
      <c r="E569" s="48">
        <v>9.0582147312021827E-2</v>
      </c>
      <c r="F569" s="48">
        <v>6.475247527820395E-2</v>
      </c>
      <c r="G569" s="48">
        <v>7.1107842541622057E-2</v>
      </c>
      <c r="H569" s="48">
        <v>9.0692689672400045E-2</v>
      </c>
      <c r="I569" s="48">
        <v>9.6990779203423555E-2</v>
      </c>
      <c r="J569" s="48">
        <v>9.6990779203423555E-2</v>
      </c>
      <c r="K569" s="48">
        <v>9.6990779203423555E-2</v>
      </c>
      <c r="L569" s="48">
        <v>9.6990779203423555E-2</v>
      </c>
      <c r="M569" s="43">
        <f t="shared" si="115"/>
        <v>4.3811795999999993E-2</v>
      </c>
      <c r="N569" s="43">
        <f t="shared" si="116"/>
        <v>7.3439863999999994E-2</v>
      </c>
      <c r="O569" s="49">
        <v>6.2588279999999996E-2</v>
      </c>
      <c r="P569" s="49">
        <v>8.6399839999999992E-2</v>
      </c>
      <c r="Q569" s="50">
        <f t="shared" si="105"/>
        <v>7.4494060000000001E-2</v>
      </c>
      <c r="R569" s="48">
        <f t="shared" si="106"/>
        <v>8.6399839999999992E-2</v>
      </c>
      <c r="S569" s="49">
        <v>0</v>
      </c>
      <c r="T569" s="48">
        <f t="shared" si="107"/>
        <v>6.0081860807481242E-2</v>
      </c>
      <c r="U569" s="48">
        <v>0</v>
      </c>
      <c r="V569" s="49">
        <f t="shared" si="108"/>
        <v>7.7759855999999988E-2</v>
      </c>
      <c r="W569" s="49">
        <f t="shared" si="109"/>
        <v>6.9119871999999999E-2</v>
      </c>
      <c r="X569" s="49">
        <f t="shared" si="110"/>
        <v>6.0479887999999989E-2</v>
      </c>
      <c r="Y569" s="49">
        <f t="shared" si="111"/>
        <v>9.0719831999999986E-2</v>
      </c>
      <c r="Z569" s="49">
        <f t="shared" si="112"/>
        <v>0.11519978666666666</v>
      </c>
      <c r="AA569" s="48">
        <v>0</v>
      </c>
      <c r="AB569" s="42">
        <v>6.0081860807481242E-2</v>
      </c>
      <c r="AC569" s="42">
        <v>4.3241589523855282E-2</v>
      </c>
      <c r="AD569" s="49">
        <f t="shared" si="113"/>
        <v>0</v>
      </c>
      <c r="AE569" s="49">
        <f t="shared" si="114"/>
        <v>0</v>
      </c>
    </row>
    <row r="570" spans="1:31" x14ac:dyDescent="0.2">
      <c r="A570" s="42">
        <v>8.2356930524285415E-2</v>
      </c>
      <c r="B570" s="42">
        <f t="shared" si="104"/>
        <v>5.1396029667438191E-2</v>
      </c>
      <c r="C570" s="42">
        <v>5.977286111611757E-2</v>
      </c>
      <c r="D570" s="42">
        <v>4.3019198218758811E-2</v>
      </c>
      <c r="E570" s="48">
        <v>9.0116282927435773E-2</v>
      </c>
      <c r="F570" s="48">
        <v>6.4419450290078312E-2</v>
      </c>
      <c r="G570" s="48">
        <v>7.074213262029358E-2</v>
      </c>
      <c r="H570" s="48">
        <v>9.0226256263242044E-2</v>
      </c>
      <c r="I570" s="48">
        <v>9.6491955731564702E-2</v>
      </c>
      <c r="J570" s="48">
        <v>9.6491955731564702E-2</v>
      </c>
      <c r="K570" s="48">
        <v>9.6491955731564702E-2</v>
      </c>
      <c r="L570" s="48">
        <v>9.6491955731564702E-2</v>
      </c>
      <c r="M570" s="43">
        <f t="shared" si="115"/>
        <v>4.3656983999999996E-2</v>
      </c>
      <c r="N570" s="43">
        <f t="shared" si="116"/>
        <v>7.3189215999999988E-2</v>
      </c>
      <c r="O570" s="49">
        <v>6.2367119999999998E-2</v>
      </c>
      <c r="P570" s="49">
        <v>8.6104959999999994E-2</v>
      </c>
      <c r="Q570" s="50">
        <f t="shared" si="105"/>
        <v>7.4236040000000003E-2</v>
      </c>
      <c r="R570" s="48">
        <f t="shared" si="106"/>
        <v>8.6104959999999994E-2</v>
      </c>
      <c r="S570" s="49">
        <v>0</v>
      </c>
      <c r="T570" s="48">
        <f t="shared" si="107"/>
        <v>5.977286111611757E-2</v>
      </c>
      <c r="U570" s="48">
        <v>0</v>
      </c>
      <c r="V570" s="49">
        <f t="shared" si="108"/>
        <v>7.7494463999999999E-2</v>
      </c>
      <c r="W570" s="49">
        <f t="shared" si="109"/>
        <v>6.8883968000000004E-2</v>
      </c>
      <c r="X570" s="49">
        <f t="shared" si="110"/>
        <v>6.0273471999999995E-2</v>
      </c>
      <c r="Y570" s="49">
        <f t="shared" si="111"/>
        <v>9.0410207999999992E-2</v>
      </c>
      <c r="Z570" s="49">
        <f t="shared" si="112"/>
        <v>0.11480661333333332</v>
      </c>
      <c r="AA570" s="48">
        <v>0</v>
      </c>
      <c r="AB570" s="42">
        <v>5.977286111611757E-2</v>
      </c>
      <c r="AC570" s="42">
        <v>4.3019198218758811E-2</v>
      </c>
      <c r="AD570" s="49">
        <f t="shared" si="113"/>
        <v>0</v>
      </c>
      <c r="AE570" s="49">
        <f t="shared" si="114"/>
        <v>0</v>
      </c>
    </row>
    <row r="571" spans="1:31" x14ac:dyDescent="0.2">
      <c r="A571" s="42">
        <v>8.1933367773832283E-2</v>
      </c>
      <c r="B571" s="42">
        <f t="shared" si="104"/>
        <v>5.1131700637276178E-2</v>
      </c>
      <c r="C571" s="42">
        <v>5.9465450603384179E-2</v>
      </c>
      <c r="D571" s="42">
        <v>4.2797950671168178E-2</v>
      </c>
      <c r="E571" s="48">
        <v>8.9652814485441795E-2</v>
      </c>
      <c r="F571" s="48">
        <v>6.4088138064935699E-2</v>
      </c>
      <c r="G571" s="48">
        <v>7.0378303556853303E-2</v>
      </c>
      <c r="H571" s="48">
        <v>8.9762221725767796E-2</v>
      </c>
      <c r="I571" s="48">
        <v>9.599569770827858E-2</v>
      </c>
      <c r="J571" s="48">
        <v>9.599569770827858E-2</v>
      </c>
      <c r="K571" s="48">
        <v>9.599569770827858E-2</v>
      </c>
      <c r="L571" s="48">
        <v>9.599569770827858E-2</v>
      </c>
      <c r="M571" s="43">
        <f t="shared" si="115"/>
        <v>4.3347359999999988E-2</v>
      </c>
      <c r="N571" s="43">
        <f t="shared" si="116"/>
        <v>7.2687920000000003E-2</v>
      </c>
      <c r="O571" s="49">
        <v>6.1924799999999988E-2</v>
      </c>
      <c r="P571" s="49">
        <v>8.55152E-2</v>
      </c>
      <c r="Q571" s="50">
        <f t="shared" si="105"/>
        <v>7.3719999999999994E-2</v>
      </c>
      <c r="R571" s="48">
        <f t="shared" si="106"/>
        <v>8.55152E-2</v>
      </c>
      <c r="S571" s="49">
        <v>0</v>
      </c>
      <c r="T571" s="48">
        <f t="shared" si="107"/>
        <v>5.9465450603384179E-2</v>
      </c>
      <c r="U571" s="48">
        <v>0</v>
      </c>
      <c r="V571" s="49">
        <f t="shared" si="108"/>
        <v>7.6963680000000007E-2</v>
      </c>
      <c r="W571" s="49">
        <f t="shared" si="109"/>
        <v>6.841216E-2</v>
      </c>
      <c r="X571" s="49">
        <f t="shared" si="110"/>
        <v>5.9860639999999993E-2</v>
      </c>
      <c r="Y571" s="49">
        <f t="shared" si="111"/>
        <v>8.9790960000000017E-2</v>
      </c>
      <c r="Z571" s="49">
        <f t="shared" si="112"/>
        <v>0.11402026666666668</v>
      </c>
      <c r="AA571" s="48">
        <v>0</v>
      </c>
      <c r="AB571" s="42">
        <v>5.9465450603384179E-2</v>
      </c>
      <c r="AC571" s="42">
        <v>4.2797950671168178E-2</v>
      </c>
      <c r="AD571" s="49">
        <f t="shared" si="113"/>
        <v>0</v>
      </c>
      <c r="AE571" s="49">
        <f t="shared" si="114"/>
        <v>0</v>
      </c>
    </row>
    <row r="572" spans="1:31" x14ac:dyDescent="0.2">
      <c r="A572" s="42">
        <v>8.1511983411968691E-2</v>
      </c>
      <c r="B572" s="42">
        <f t="shared" si="104"/>
        <v>5.0868731047456914E-2</v>
      </c>
      <c r="C572" s="42">
        <v>5.9159621096170255E-2</v>
      </c>
      <c r="D572" s="42">
        <v>4.2577840998743566E-2</v>
      </c>
      <c r="E572" s="48">
        <v>8.9191729663696526E-2</v>
      </c>
      <c r="F572" s="48">
        <v>6.3758529793956534E-2</v>
      </c>
      <c r="G572" s="48">
        <v>7.0016345677988631E-2</v>
      </c>
      <c r="H572" s="48">
        <v>8.9300573722556259E-2</v>
      </c>
      <c r="I572" s="48">
        <v>9.5501991939465999E-2</v>
      </c>
      <c r="J572" s="48">
        <v>9.5501991939465999E-2</v>
      </c>
      <c r="K572" s="48">
        <v>9.5501991939465999E-2</v>
      </c>
      <c r="L572" s="48">
        <v>9.5501991939465999E-2</v>
      </c>
      <c r="M572" s="43">
        <f t="shared" si="115"/>
        <v>4.3192547999999997E-2</v>
      </c>
      <c r="N572" s="43">
        <f t="shared" si="116"/>
        <v>7.2437271999999983E-2</v>
      </c>
      <c r="O572" s="49">
        <v>6.1703640000000004E-2</v>
      </c>
      <c r="P572" s="49">
        <v>8.5220319999999988E-2</v>
      </c>
      <c r="Q572" s="50">
        <f t="shared" si="105"/>
        <v>7.3461979999999996E-2</v>
      </c>
      <c r="R572" s="48">
        <f t="shared" si="106"/>
        <v>8.5220319999999988E-2</v>
      </c>
      <c r="S572" s="49">
        <v>0</v>
      </c>
      <c r="T572" s="48">
        <f t="shared" si="107"/>
        <v>5.9159621096170255E-2</v>
      </c>
      <c r="U572" s="48">
        <v>0</v>
      </c>
      <c r="V572" s="49">
        <f t="shared" si="108"/>
        <v>7.6698287999999989E-2</v>
      </c>
      <c r="W572" s="49">
        <f t="shared" si="109"/>
        <v>6.8176255999999991E-2</v>
      </c>
      <c r="X572" s="49">
        <f t="shared" si="110"/>
        <v>5.9654223999999985E-2</v>
      </c>
      <c r="Y572" s="49">
        <f t="shared" si="111"/>
        <v>8.9481335999999995E-2</v>
      </c>
      <c r="Z572" s="49">
        <f t="shared" si="112"/>
        <v>0.11362709333333332</v>
      </c>
      <c r="AA572" s="48">
        <v>0</v>
      </c>
      <c r="AB572" s="42">
        <v>5.9159621096170255E-2</v>
      </c>
      <c r="AC572" s="42">
        <v>4.2577840998743566E-2</v>
      </c>
      <c r="AD572" s="49">
        <f t="shared" si="113"/>
        <v>0</v>
      </c>
      <c r="AE572" s="49">
        <f t="shared" si="114"/>
        <v>0</v>
      </c>
    </row>
    <row r="573" spans="1:31" x14ac:dyDescent="0.2">
      <c r="A573" s="42">
        <v>8.1092766235349695E-2</v>
      </c>
      <c r="B573" s="42">
        <f t="shared" si="104"/>
        <v>5.0607113906398549E-2</v>
      </c>
      <c r="C573" s="42">
        <v>5.8855364463399118E-2</v>
      </c>
      <c r="D573" s="42">
        <v>4.2358863349397986E-2</v>
      </c>
      <c r="E573" s="48">
        <v>8.8733016203230472E-2</v>
      </c>
      <c r="F573" s="48">
        <v>6.343061671362539E-2</v>
      </c>
      <c r="G573" s="48">
        <v>6.965624936013709E-2</v>
      </c>
      <c r="H573" s="48">
        <v>8.8841299979637897E-2</v>
      </c>
      <c r="I573" s="48">
        <v>9.5010825298884979E-2</v>
      </c>
      <c r="J573" s="48">
        <v>9.5010825298884979E-2</v>
      </c>
      <c r="K573" s="48">
        <v>9.5010825298884979E-2</v>
      </c>
      <c r="L573" s="48">
        <v>9.5010825298884979E-2</v>
      </c>
      <c r="M573" s="43">
        <f t="shared" si="115"/>
        <v>4.3037735999999993E-2</v>
      </c>
      <c r="N573" s="43">
        <f t="shared" si="116"/>
        <v>7.1935975999999999E-2</v>
      </c>
      <c r="O573" s="49">
        <v>6.1482479999999992E-2</v>
      </c>
      <c r="P573" s="49">
        <v>8.4630560000000007E-2</v>
      </c>
      <c r="Q573" s="50">
        <f t="shared" si="105"/>
        <v>7.305652E-2</v>
      </c>
      <c r="R573" s="48">
        <f t="shared" si="106"/>
        <v>8.4630560000000007E-2</v>
      </c>
      <c r="S573" s="49">
        <v>0</v>
      </c>
      <c r="T573" s="48">
        <f t="shared" si="107"/>
        <v>5.8855364463399118E-2</v>
      </c>
      <c r="U573" s="48">
        <v>0</v>
      </c>
      <c r="V573" s="49">
        <f t="shared" si="108"/>
        <v>7.6167504000000011E-2</v>
      </c>
      <c r="W573" s="49">
        <f t="shared" si="109"/>
        <v>6.7704448000000014E-2</v>
      </c>
      <c r="X573" s="49">
        <f t="shared" si="110"/>
        <v>5.9241392000000004E-2</v>
      </c>
      <c r="Y573" s="49">
        <f t="shared" si="111"/>
        <v>8.8862088000000006E-2</v>
      </c>
      <c r="Z573" s="49">
        <f t="shared" si="112"/>
        <v>0.11284074666666667</v>
      </c>
      <c r="AA573" s="48">
        <v>0</v>
      </c>
      <c r="AB573" s="42">
        <v>5.8855364463399118E-2</v>
      </c>
      <c r="AC573" s="42">
        <v>4.2358863349397986E-2</v>
      </c>
      <c r="AD573" s="49">
        <f t="shared" si="113"/>
        <v>0</v>
      </c>
      <c r="AE573" s="49">
        <f t="shared" si="114"/>
        <v>0</v>
      </c>
    </row>
    <row r="574" spans="1:31" x14ac:dyDescent="0.2">
      <c r="A574" s="42">
        <v>8.0675705098023173E-2</v>
      </c>
      <c r="B574" s="42">
        <f t="shared" si="104"/>
        <v>5.0346842258476868E-2</v>
      </c>
      <c r="C574" s="42">
        <v>5.8552672615812033E-2</v>
      </c>
      <c r="D574" s="42">
        <v>4.2141011901141702E-2</v>
      </c>
      <c r="E574" s="48">
        <v>8.827666190812207E-2</v>
      </c>
      <c r="F574" s="48">
        <v>6.3104390105498051E-2</v>
      </c>
      <c r="G574" s="48">
        <v>6.9298005029230544E-2</v>
      </c>
      <c r="H574" s="48">
        <v>8.8384388286168264E-2</v>
      </c>
      <c r="I574" s="48">
        <v>9.4522184727801772E-2</v>
      </c>
      <c r="J574" s="48">
        <v>9.4522184727801772E-2</v>
      </c>
      <c r="K574" s="48">
        <v>9.4522184727801772E-2</v>
      </c>
      <c r="L574" s="48">
        <v>9.4522184727801772E-2</v>
      </c>
      <c r="M574" s="43">
        <f t="shared" si="115"/>
        <v>4.2728111999999992E-2</v>
      </c>
      <c r="N574" s="43">
        <f t="shared" si="116"/>
        <v>7.1685327999999993E-2</v>
      </c>
      <c r="O574" s="49">
        <v>6.1040159999999996E-2</v>
      </c>
      <c r="P574" s="49">
        <v>8.4335679999999996E-2</v>
      </c>
      <c r="Q574" s="50">
        <f t="shared" si="105"/>
        <v>7.2687919999999989E-2</v>
      </c>
      <c r="R574" s="48">
        <f t="shared" si="106"/>
        <v>8.4335679999999996E-2</v>
      </c>
      <c r="S574" s="49">
        <v>0</v>
      </c>
      <c r="T574" s="48">
        <f t="shared" si="107"/>
        <v>5.8552672615812033E-2</v>
      </c>
      <c r="U574" s="48">
        <v>0</v>
      </c>
      <c r="V574" s="49">
        <f t="shared" si="108"/>
        <v>7.5902111999999994E-2</v>
      </c>
      <c r="W574" s="49">
        <f t="shared" si="109"/>
        <v>6.7468544000000005E-2</v>
      </c>
      <c r="X574" s="49">
        <f t="shared" si="110"/>
        <v>5.9034975999999996E-2</v>
      </c>
      <c r="Y574" s="49">
        <f t="shared" si="111"/>
        <v>8.8552463999999997E-2</v>
      </c>
      <c r="Z574" s="49">
        <f t="shared" si="112"/>
        <v>0.11244757333333331</v>
      </c>
      <c r="AA574" s="48">
        <v>0</v>
      </c>
      <c r="AB574" s="42">
        <v>5.8552672615812033E-2</v>
      </c>
      <c r="AC574" s="42">
        <v>4.2141011901141702E-2</v>
      </c>
      <c r="AD574" s="49">
        <f t="shared" si="113"/>
        <v>0</v>
      </c>
      <c r="AE574" s="49">
        <f t="shared" si="114"/>
        <v>0</v>
      </c>
    </row>
    <row r="575" spans="1:31" x14ac:dyDescent="0.2">
      <c r="A575" s="42">
        <v>8.0260788911487913E-2</v>
      </c>
      <c r="B575" s="42">
        <f t="shared" si="104"/>
        <v>5.0087909183840304E-2</v>
      </c>
      <c r="C575" s="42">
        <v>5.8251537505753147E-2</v>
      </c>
      <c r="D575" s="42">
        <v>4.1924280861927461E-2</v>
      </c>
      <c r="E575" s="48">
        <v>8.782265464517347E-2</v>
      </c>
      <c r="F575" s="48">
        <v>6.2779841295969627E-2</v>
      </c>
      <c r="G575" s="48">
        <v>6.8941603160440526E-2</v>
      </c>
      <c r="H575" s="48">
        <v>8.7929826494103483E-2</v>
      </c>
      <c r="I575" s="48">
        <v>9.4036057234643713E-2</v>
      </c>
      <c r="J575" s="48">
        <v>9.4036057234643713E-2</v>
      </c>
      <c r="K575" s="48">
        <v>9.4036057234643713E-2</v>
      </c>
      <c r="L575" s="48">
        <v>9.4036057234643713E-2</v>
      </c>
      <c r="M575" s="43">
        <f t="shared" si="115"/>
        <v>4.2573299999999994E-2</v>
      </c>
      <c r="N575" s="43">
        <f t="shared" si="116"/>
        <v>7.1184031999999994E-2</v>
      </c>
      <c r="O575" s="49">
        <v>6.0818999999999998E-2</v>
      </c>
      <c r="P575" s="49">
        <v>8.3745919999999988E-2</v>
      </c>
      <c r="Q575" s="50">
        <f t="shared" si="105"/>
        <v>7.2282459999999993E-2</v>
      </c>
      <c r="R575" s="48">
        <f t="shared" si="106"/>
        <v>8.3745919999999988E-2</v>
      </c>
      <c r="S575" s="49">
        <v>0</v>
      </c>
      <c r="T575" s="48">
        <f t="shared" si="107"/>
        <v>5.8251537505753147E-2</v>
      </c>
      <c r="U575" s="48">
        <v>0</v>
      </c>
      <c r="V575" s="49">
        <f t="shared" si="108"/>
        <v>7.5371327999999987E-2</v>
      </c>
      <c r="W575" s="49">
        <f t="shared" si="109"/>
        <v>6.6996735999999987E-2</v>
      </c>
      <c r="X575" s="49">
        <f t="shared" si="110"/>
        <v>5.8622143999999987E-2</v>
      </c>
      <c r="Y575" s="49">
        <f t="shared" si="111"/>
        <v>8.7933215999999981E-2</v>
      </c>
      <c r="Z575" s="49">
        <f t="shared" si="112"/>
        <v>0.11166122666666665</v>
      </c>
      <c r="AA575" s="48">
        <v>0</v>
      </c>
      <c r="AB575" s="42">
        <v>5.8251537505753147E-2</v>
      </c>
      <c r="AC575" s="42">
        <v>4.1924280861927461E-2</v>
      </c>
      <c r="AD575" s="49">
        <f t="shared" si="113"/>
        <v>0</v>
      </c>
      <c r="AE575" s="49">
        <f t="shared" si="114"/>
        <v>0</v>
      </c>
    </row>
    <row r="576" spans="1:31" x14ac:dyDescent="0.2">
      <c r="A576" s="42">
        <v>7.9848006644228003E-2</v>
      </c>
      <c r="B576" s="42">
        <f t="shared" si="104"/>
        <v>4.9830307798226003E-2</v>
      </c>
      <c r="C576" s="42">
        <v>5.7951951126955517E-2</v>
      </c>
      <c r="D576" s="42">
        <v>4.1708664469496483E-2</v>
      </c>
      <c r="E576" s="48">
        <v>8.737098234358788E-2</v>
      </c>
      <c r="F576" s="48">
        <v>6.2456961656043988E-2</v>
      </c>
      <c r="G576" s="48">
        <v>6.8587034277925146E-2</v>
      </c>
      <c r="H576" s="48">
        <v>8.7477602517877118E-2</v>
      </c>
      <c r="I576" s="48">
        <v>9.3552429894653774E-2</v>
      </c>
      <c r="J576" s="48">
        <v>9.3552429894653774E-2</v>
      </c>
      <c r="K576" s="48">
        <v>9.3552429894653774E-2</v>
      </c>
      <c r="L576" s="48">
        <v>9.3552429894653774E-2</v>
      </c>
      <c r="M576" s="43">
        <f t="shared" si="115"/>
        <v>4.2418487999999997E-2</v>
      </c>
      <c r="N576" s="43">
        <f t="shared" si="116"/>
        <v>7.0933383999999988E-2</v>
      </c>
      <c r="O576" s="49">
        <v>6.059784E-2</v>
      </c>
      <c r="P576" s="49">
        <v>8.345103999999999E-2</v>
      </c>
      <c r="Q576" s="50">
        <f t="shared" si="105"/>
        <v>7.2024439999999995E-2</v>
      </c>
      <c r="R576" s="48">
        <f t="shared" si="106"/>
        <v>8.345103999999999E-2</v>
      </c>
      <c r="S576" s="49">
        <v>0</v>
      </c>
      <c r="T576" s="48">
        <f t="shared" si="107"/>
        <v>5.7951951126955517E-2</v>
      </c>
      <c r="U576" s="48">
        <v>0</v>
      </c>
      <c r="V576" s="49">
        <f t="shared" si="108"/>
        <v>7.5105935999999998E-2</v>
      </c>
      <c r="W576" s="49">
        <f t="shared" si="109"/>
        <v>6.6760831999999992E-2</v>
      </c>
      <c r="X576" s="49">
        <f t="shared" si="110"/>
        <v>5.8415727999999986E-2</v>
      </c>
      <c r="Y576" s="49">
        <f t="shared" si="111"/>
        <v>8.7623591999999986E-2</v>
      </c>
      <c r="Z576" s="49">
        <f t="shared" si="112"/>
        <v>0.11126805333333332</v>
      </c>
      <c r="AA576" s="48">
        <v>0</v>
      </c>
      <c r="AB576" s="42">
        <v>5.7951951126955517E-2</v>
      </c>
      <c r="AC576" s="42">
        <v>4.1708664469496483E-2</v>
      </c>
      <c r="AD576" s="49">
        <f t="shared" si="113"/>
        <v>0</v>
      </c>
      <c r="AE576" s="49">
        <f t="shared" si="114"/>
        <v>0</v>
      </c>
    </row>
    <row r="577" spans="1:31" x14ac:dyDescent="0.2">
      <c r="A577" s="42">
        <v>7.9437347321480042E-2</v>
      </c>
      <c r="B577" s="42">
        <f t="shared" si="104"/>
        <v>4.9574031252776748E-2</v>
      </c>
      <c r="C577" s="42">
        <v>5.7653905514328259E-2</v>
      </c>
      <c r="D577" s="42">
        <v>4.1494156991225245E-2</v>
      </c>
      <c r="E577" s="48">
        <v>8.6921632994648654E-2</v>
      </c>
      <c r="F577" s="48">
        <v>6.2135742601104327E-2</v>
      </c>
      <c r="G577" s="48">
        <v>6.8234288954577019E-2</v>
      </c>
      <c r="H577" s="48">
        <v>8.7027704334078956E-2</v>
      </c>
      <c r="I577" s="48">
        <v>9.3071289849546907E-2</v>
      </c>
      <c r="J577" s="48">
        <v>9.3071289849546907E-2</v>
      </c>
      <c r="K577" s="48">
        <v>9.3071289849546907E-2</v>
      </c>
      <c r="L577" s="48">
        <v>9.3071289849546907E-2</v>
      </c>
      <c r="M577" s="43">
        <f t="shared" si="115"/>
        <v>4.2108863999999989E-2</v>
      </c>
      <c r="N577" s="43">
        <f t="shared" si="116"/>
        <v>7.0682735999999996E-2</v>
      </c>
      <c r="O577" s="49">
        <v>6.015551999999999E-2</v>
      </c>
      <c r="P577" s="49">
        <v>8.3156159999999993E-2</v>
      </c>
      <c r="Q577" s="50">
        <f t="shared" si="105"/>
        <v>7.1655839999999998E-2</v>
      </c>
      <c r="R577" s="48">
        <f t="shared" si="106"/>
        <v>8.3156159999999993E-2</v>
      </c>
      <c r="S577" s="49">
        <v>0</v>
      </c>
      <c r="T577" s="48">
        <f t="shared" si="107"/>
        <v>5.7653905514328259E-2</v>
      </c>
      <c r="U577" s="48">
        <v>0</v>
      </c>
      <c r="V577" s="49">
        <f t="shared" si="108"/>
        <v>7.4840543999999995E-2</v>
      </c>
      <c r="W577" s="49">
        <f t="shared" si="109"/>
        <v>6.6524927999999997E-2</v>
      </c>
      <c r="X577" s="49">
        <f t="shared" si="110"/>
        <v>5.8209311999999992E-2</v>
      </c>
      <c r="Y577" s="49">
        <f t="shared" si="111"/>
        <v>8.7313967999999992E-2</v>
      </c>
      <c r="Z577" s="49">
        <f t="shared" si="112"/>
        <v>0.11087487999999998</v>
      </c>
      <c r="AA577" s="48">
        <v>0</v>
      </c>
      <c r="AB577" s="42">
        <v>5.7653905514328259E-2</v>
      </c>
      <c r="AC577" s="42">
        <v>4.1494156991225245E-2</v>
      </c>
      <c r="AD577" s="49">
        <f t="shared" si="113"/>
        <v>0</v>
      </c>
      <c r="AE577" s="49">
        <f t="shared" si="114"/>
        <v>0</v>
      </c>
    </row>
    <row r="578" spans="1:31" x14ac:dyDescent="0.2">
      <c r="A578" s="42">
        <v>7.9028800024883827E-2</v>
      </c>
      <c r="B578" s="42">
        <f t="shared" ref="B578:B601" si="117">+AVERAGE(C578,D578)</f>
        <v>4.9319072733858937E-2</v>
      </c>
      <c r="C578" s="42">
        <v>5.7357392743744781E-2</v>
      </c>
      <c r="D578" s="42">
        <v>4.1280752723973101E-2</v>
      </c>
      <c r="E578" s="48">
        <v>8.6474594651400061E-2</v>
      </c>
      <c r="F578" s="48">
        <v>6.1816175590684933E-2</v>
      </c>
      <c r="G578" s="48">
        <v>6.7883357811772682E-2</v>
      </c>
      <c r="H578" s="48">
        <v>8.6580119981135309E-2</v>
      </c>
      <c r="I578" s="48">
        <v>9.2592624307168248E-2</v>
      </c>
      <c r="J578" s="48">
        <v>9.2592624307168248E-2</v>
      </c>
      <c r="K578" s="48">
        <v>9.2592624307168248E-2</v>
      </c>
      <c r="L578" s="48">
        <v>9.2592624307168248E-2</v>
      </c>
      <c r="M578" s="43">
        <f t="shared" si="115"/>
        <v>4.1954051999999992E-2</v>
      </c>
      <c r="N578" s="43">
        <f t="shared" si="116"/>
        <v>7.0181439999999984E-2</v>
      </c>
      <c r="O578" s="49">
        <v>5.9934359999999992E-2</v>
      </c>
      <c r="P578" s="49">
        <v>8.2566399999999984E-2</v>
      </c>
      <c r="Q578" s="50">
        <f t="shared" ref="Q578:Q601" si="118">+AVERAGE(O578:P578)</f>
        <v>7.1250379999999988E-2</v>
      </c>
      <c r="R578" s="48">
        <f t="shared" ref="R578:R601" si="119">+P578</f>
        <v>8.2566399999999984E-2</v>
      </c>
      <c r="S578" s="49">
        <v>0</v>
      </c>
      <c r="T578" s="48">
        <f t="shared" ref="T578:T601" si="120">+C578</f>
        <v>5.7357392743744781E-2</v>
      </c>
      <c r="U578" s="48">
        <v>0</v>
      </c>
      <c r="V578" s="49">
        <f t="shared" ref="V578:V601" si="121">+$P578*0.9</f>
        <v>7.4309759999999989E-2</v>
      </c>
      <c r="W578" s="49">
        <f t="shared" ref="W578:W601" si="122">+$P578*0.8</f>
        <v>6.6053119999999993E-2</v>
      </c>
      <c r="X578" s="49">
        <f t="shared" ref="X578:X601" si="123">+$P578*0.7</f>
        <v>5.7796479999999983E-2</v>
      </c>
      <c r="Y578" s="49">
        <f t="shared" ref="Y578:Y601" si="124">+$P578*0.9*8750/7500</f>
        <v>8.6694719999999989E-2</v>
      </c>
      <c r="Z578" s="49">
        <f t="shared" ref="Z578:Z601" si="125">+$P578*10000/7500</f>
        <v>0.11008853333333332</v>
      </c>
      <c r="AA578" s="48">
        <v>0</v>
      </c>
      <c r="AB578" s="42">
        <v>5.7357392743744781E-2</v>
      </c>
      <c r="AC578" s="42">
        <v>4.1280752723973101E-2</v>
      </c>
      <c r="AD578" s="49">
        <f t="shared" ref="AD578:AD601" si="126">+S578*1.09375</f>
        <v>0</v>
      </c>
      <c r="AE578" s="49">
        <f t="shared" ref="AE578:AE601" si="127">+S578*0.756013745704467</f>
        <v>0</v>
      </c>
    </row>
    <row r="579" spans="1:31" x14ac:dyDescent="0.2">
      <c r="A579" s="42">
        <v>7.8622353892249516E-2</v>
      </c>
      <c r="B579" s="42">
        <f t="shared" si="117"/>
        <v>4.9065425462881354E-2</v>
      </c>
      <c r="C579" s="42">
        <v>5.7062404931832102E-2</v>
      </c>
      <c r="D579" s="42">
        <v>4.1068445993930613E-2</v>
      </c>
      <c r="E579" s="48">
        <v>8.6029855428329596E-2</v>
      </c>
      <c r="F579" s="48">
        <v>6.1498252128244106E-2</v>
      </c>
      <c r="G579" s="48">
        <v>6.7534231519123272E-2</v>
      </c>
      <c r="H579" s="48">
        <v>8.613483755899097E-2</v>
      </c>
      <c r="I579" s="48">
        <v>9.2116420541152974E-2</v>
      </c>
      <c r="J579" s="48">
        <v>9.2116420541152974E-2</v>
      </c>
      <c r="K579" s="48">
        <v>9.2116420541152974E-2</v>
      </c>
      <c r="L579" s="48">
        <v>9.2116420541152974E-2</v>
      </c>
      <c r="M579" s="43">
        <f t="shared" ref="M579:M601" si="128">(+O579*0.7)</f>
        <v>4.1644427999999997E-2</v>
      </c>
      <c r="N579" s="43">
        <f t="shared" ref="N579:N601" si="129">(+P579*0.85)</f>
        <v>6.9930792000000006E-2</v>
      </c>
      <c r="O579" s="49">
        <v>5.9492039999999996E-2</v>
      </c>
      <c r="P579" s="49">
        <v>8.2271520000000001E-2</v>
      </c>
      <c r="Q579" s="50">
        <f t="shared" si="118"/>
        <v>7.0881780000000005E-2</v>
      </c>
      <c r="R579" s="48">
        <f t="shared" si="119"/>
        <v>8.2271520000000001E-2</v>
      </c>
      <c r="S579" s="49">
        <v>0</v>
      </c>
      <c r="T579" s="48">
        <f t="shared" si="120"/>
        <v>5.7062404931832102E-2</v>
      </c>
      <c r="U579" s="48">
        <v>0</v>
      </c>
      <c r="V579" s="49">
        <f t="shared" si="121"/>
        <v>7.4044367999999999E-2</v>
      </c>
      <c r="W579" s="49">
        <f t="shared" si="122"/>
        <v>6.5817215999999998E-2</v>
      </c>
      <c r="X579" s="49">
        <f t="shared" si="123"/>
        <v>5.7590063999999996E-2</v>
      </c>
      <c r="Y579" s="49">
        <f t="shared" si="124"/>
        <v>8.6385096000000008E-2</v>
      </c>
      <c r="Z579" s="49">
        <f t="shared" si="125"/>
        <v>0.10969535999999999</v>
      </c>
      <c r="AA579" s="48">
        <v>0</v>
      </c>
      <c r="AB579" s="42">
        <v>5.7062404931832102E-2</v>
      </c>
      <c r="AC579" s="42">
        <v>4.1068445993930613E-2</v>
      </c>
      <c r="AD579" s="49">
        <f t="shared" si="126"/>
        <v>0</v>
      </c>
      <c r="AE579" s="49">
        <f t="shared" si="127"/>
        <v>0</v>
      </c>
    </row>
    <row r="580" spans="1:31" x14ac:dyDescent="0.2">
      <c r="A580" s="42">
        <v>7.8217998117324897E-2</v>
      </c>
      <c r="B580" s="42">
        <f t="shared" si="117"/>
        <v>4.8813082696114993E-2</v>
      </c>
      <c r="C580" s="42">
        <v>5.6768934235761237E-2</v>
      </c>
      <c r="D580" s="42">
        <v>4.0857231156468742E-2</v>
      </c>
      <c r="E580" s="48">
        <v>8.5587403501052012E-2</v>
      </c>
      <c r="F580" s="48">
        <v>6.1181963760938249E-2</v>
      </c>
      <c r="G580" s="48">
        <v>6.7186900794226373E-2</v>
      </c>
      <c r="H580" s="48">
        <v>8.5691845228792834E-2</v>
      </c>
      <c r="I580" s="48">
        <v>9.1642665890587907E-2</v>
      </c>
      <c r="J580" s="48">
        <v>9.1642665890587907E-2</v>
      </c>
      <c r="K580" s="48">
        <v>9.1642665890587907E-2</v>
      </c>
      <c r="L580" s="48">
        <v>9.1642665890587907E-2</v>
      </c>
      <c r="M580" s="43">
        <f t="shared" si="128"/>
        <v>4.1489615999999993E-2</v>
      </c>
      <c r="N580" s="43">
        <f t="shared" si="129"/>
        <v>6.9429496000000007E-2</v>
      </c>
      <c r="O580" s="49">
        <v>5.9270879999999991E-2</v>
      </c>
      <c r="P580" s="49">
        <v>8.1681760000000006E-2</v>
      </c>
      <c r="Q580" s="50">
        <f t="shared" si="118"/>
        <v>7.0476319999999995E-2</v>
      </c>
      <c r="R580" s="48">
        <f t="shared" si="119"/>
        <v>8.1681760000000006E-2</v>
      </c>
      <c r="S580" s="49">
        <v>0</v>
      </c>
      <c r="T580" s="48">
        <f t="shared" si="120"/>
        <v>5.6768934235761237E-2</v>
      </c>
      <c r="U580" s="48">
        <v>0</v>
      </c>
      <c r="V580" s="49">
        <f t="shared" si="121"/>
        <v>7.3513584000000007E-2</v>
      </c>
      <c r="W580" s="49">
        <f t="shared" si="122"/>
        <v>6.5345408000000008E-2</v>
      </c>
      <c r="X580" s="49">
        <f t="shared" si="123"/>
        <v>5.7177232000000001E-2</v>
      </c>
      <c r="Y580" s="49">
        <f t="shared" si="124"/>
        <v>8.5765848000000006E-2</v>
      </c>
      <c r="Z580" s="49">
        <f t="shared" si="125"/>
        <v>0.10890901333333335</v>
      </c>
      <c r="AA580" s="48">
        <v>0</v>
      </c>
      <c r="AB580" s="42">
        <v>5.6768934235761237E-2</v>
      </c>
      <c r="AC580" s="42">
        <v>4.0857231156468742E-2</v>
      </c>
      <c r="AD580" s="49">
        <f t="shared" si="126"/>
        <v>0</v>
      </c>
      <c r="AE580" s="49">
        <f t="shared" si="127"/>
        <v>0</v>
      </c>
    </row>
    <row r="581" spans="1:31" x14ac:dyDescent="0.2">
      <c r="A581" s="42">
        <v>7.7815721949329605E-2</v>
      </c>
      <c r="B581" s="42">
        <f t="shared" si="117"/>
        <v>4.8562037724513729E-2</v>
      </c>
      <c r="C581" s="42">
        <v>5.6476972853038716E-2</v>
      </c>
      <c r="D581" s="42">
        <v>4.0647102595988735E-2</v>
      </c>
      <c r="E581" s="48">
        <v>8.5147227105994927E-2</v>
      </c>
      <c r="F581" s="48">
        <v>6.0867302079397126E-2</v>
      </c>
      <c r="G581" s="48">
        <v>6.6841356402419269E-2</v>
      </c>
      <c r="H581" s="48">
        <v>8.525113121257516E-2</v>
      </c>
      <c r="I581" s="48">
        <v>9.1171347759674948E-2</v>
      </c>
      <c r="J581" s="48">
        <v>9.1171347759674948E-2</v>
      </c>
      <c r="K581" s="48">
        <v>9.1171347759674948E-2</v>
      </c>
      <c r="L581" s="48">
        <v>9.1171347759674948E-2</v>
      </c>
      <c r="M581" s="43">
        <f t="shared" si="128"/>
        <v>4.1334803999999996E-2</v>
      </c>
      <c r="N581" s="43">
        <f t="shared" si="129"/>
        <v>6.9178847999999987E-2</v>
      </c>
      <c r="O581" s="49">
        <v>5.9049719999999993E-2</v>
      </c>
      <c r="P581" s="49">
        <v>8.1386879999999995E-2</v>
      </c>
      <c r="Q581" s="50">
        <f t="shared" si="118"/>
        <v>7.0218299999999997E-2</v>
      </c>
      <c r="R581" s="48">
        <f t="shared" si="119"/>
        <v>8.1386879999999995E-2</v>
      </c>
      <c r="S581" s="49">
        <v>0</v>
      </c>
      <c r="T581" s="48">
        <f t="shared" si="120"/>
        <v>5.6476972853038716E-2</v>
      </c>
      <c r="U581" s="48">
        <v>0</v>
      </c>
      <c r="V581" s="49">
        <f t="shared" si="121"/>
        <v>7.3248192000000004E-2</v>
      </c>
      <c r="W581" s="49">
        <f t="shared" si="122"/>
        <v>6.5109503999999999E-2</v>
      </c>
      <c r="X581" s="49">
        <f t="shared" si="123"/>
        <v>5.6970815999999994E-2</v>
      </c>
      <c r="Y581" s="49">
        <f t="shared" si="124"/>
        <v>8.5456224000000011E-2</v>
      </c>
      <c r="Z581" s="49">
        <f t="shared" si="125"/>
        <v>0.10851583999999999</v>
      </c>
      <c r="AA581" s="48">
        <v>0</v>
      </c>
      <c r="AB581" s="42">
        <v>5.6476972853038716E-2</v>
      </c>
      <c r="AC581" s="42">
        <v>4.0647102595988735E-2</v>
      </c>
      <c r="AD581" s="49">
        <f t="shared" si="126"/>
        <v>0</v>
      </c>
      <c r="AE581" s="49">
        <f t="shared" si="127"/>
        <v>0</v>
      </c>
    </row>
    <row r="582" spans="1:31" x14ac:dyDescent="0.2">
      <c r="A582" s="42">
        <v>7.7415514692838763E-2</v>
      </c>
      <c r="B582" s="42">
        <f t="shared" si="117"/>
        <v>4.8312283873535977E-2</v>
      </c>
      <c r="C582" s="42">
        <v>5.6186513021299123E-2</v>
      </c>
      <c r="D582" s="42">
        <v>4.0438054725772839E-2</v>
      </c>
      <c r="E582" s="48">
        <v>8.4709314540086053E-2</v>
      </c>
      <c r="F582" s="48">
        <v>6.0554258717500288E-2</v>
      </c>
      <c r="G582" s="48">
        <v>6.6497589156533435E-2</v>
      </c>
      <c r="H582" s="48">
        <v>8.4812683792946375E-2</v>
      </c>
      <c r="I582" s="48">
        <v>9.0702453617396206E-2</v>
      </c>
      <c r="J582" s="48">
        <v>9.0702453617396206E-2</v>
      </c>
      <c r="K582" s="48">
        <v>9.0702453617396206E-2</v>
      </c>
      <c r="L582" s="48">
        <v>9.0702453617396206E-2</v>
      </c>
      <c r="M582" s="43">
        <f t="shared" si="128"/>
        <v>4.1025179999999994E-2</v>
      </c>
      <c r="N582" s="43">
        <f t="shared" si="129"/>
        <v>6.8928199999999995E-2</v>
      </c>
      <c r="O582" s="49">
        <v>5.8607399999999997E-2</v>
      </c>
      <c r="P582" s="49">
        <v>8.1091999999999997E-2</v>
      </c>
      <c r="Q582" s="50">
        <f t="shared" si="118"/>
        <v>6.9849700000000001E-2</v>
      </c>
      <c r="R582" s="48">
        <f t="shared" si="119"/>
        <v>8.1091999999999997E-2</v>
      </c>
      <c r="S582" s="49">
        <v>0</v>
      </c>
      <c r="T582" s="48">
        <f t="shared" si="120"/>
        <v>5.6186513021299123E-2</v>
      </c>
      <c r="U582" s="48">
        <v>0</v>
      </c>
      <c r="V582" s="49">
        <f t="shared" si="121"/>
        <v>7.29828E-2</v>
      </c>
      <c r="W582" s="49">
        <f t="shared" si="122"/>
        <v>6.4873600000000003E-2</v>
      </c>
      <c r="X582" s="49">
        <f t="shared" si="123"/>
        <v>5.6764399999999993E-2</v>
      </c>
      <c r="Y582" s="49">
        <f t="shared" si="124"/>
        <v>8.5146600000000003E-2</v>
      </c>
      <c r="Z582" s="49">
        <f t="shared" si="125"/>
        <v>0.10812266666666666</v>
      </c>
      <c r="AA582" s="48">
        <v>0</v>
      </c>
      <c r="AB582" s="42">
        <v>5.6186513021299123E-2</v>
      </c>
      <c r="AC582" s="42">
        <v>4.0438054725772839E-2</v>
      </c>
      <c r="AD582" s="49">
        <f t="shared" si="126"/>
        <v>0</v>
      </c>
      <c r="AE582" s="49">
        <f t="shared" si="127"/>
        <v>0</v>
      </c>
    </row>
    <row r="583" spans="1:31" x14ac:dyDescent="0.2">
      <c r="A583" s="42">
        <v>7.7017365707375579E-2</v>
      </c>
      <c r="B583" s="42">
        <f t="shared" si="117"/>
        <v>4.8063814502967234E-2</v>
      </c>
      <c r="C583" s="42">
        <v>5.5897547018098709E-2</v>
      </c>
      <c r="D583" s="42">
        <v>4.0230081987835765E-2</v>
      </c>
      <c r="E583" s="48">
        <v>8.427365416044208E-2</v>
      </c>
      <c r="F583" s="48">
        <v>6.0242825352154632E-2</v>
      </c>
      <c r="G583" s="48">
        <v>6.6155589916650256E-2</v>
      </c>
      <c r="H583" s="48">
        <v>8.4376491312777552E-2</v>
      </c>
      <c r="I583" s="48">
        <v>9.0235970997180767E-2</v>
      </c>
      <c r="J583" s="48">
        <v>9.0235970997180767E-2</v>
      </c>
      <c r="K583" s="48">
        <v>9.0235970997180767E-2</v>
      </c>
      <c r="L583" s="48">
        <v>9.0235970997180767E-2</v>
      </c>
      <c r="M583" s="43">
        <f t="shared" si="128"/>
        <v>4.0870367999999997E-2</v>
      </c>
      <c r="N583" s="43">
        <f t="shared" si="129"/>
        <v>6.8426903999999983E-2</v>
      </c>
      <c r="O583" s="49">
        <v>5.8386239999999999E-2</v>
      </c>
      <c r="P583" s="49">
        <v>8.0502239999999989E-2</v>
      </c>
      <c r="Q583" s="50">
        <f t="shared" si="118"/>
        <v>6.944423999999999E-2</v>
      </c>
      <c r="R583" s="48">
        <f t="shared" si="119"/>
        <v>8.0502239999999989E-2</v>
      </c>
      <c r="S583" s="49">
        <v>0</v>
      </c>
      <c r="T583" s="48">
        <f t="shared" si="120"/>
        <v>5.5897547018098709E-2</v>
      </c>
      <c r="U583" s="48">
        <v>0</v>
      </c>
      <c r="V583" s="49">
        <f t="shared" si="121"/>
        <v>7.2452015999999994E-2</v>
      </c>
      <c r="W583" s="49">
        <f t="shared" si="122"/>
        <v>6.4401791999999999E-2</v>
      </c>
      <c r="X583" s="49">
        <f t="shared" si="123"/>
        <v>5.6351567999999991E-2</v>
      </c>
      <c r="Y583" s="49">
        <f t="shared" si="124"/>
        <v>8.4527351999999986E-2</v>
      </c>
      <c r="Z583" s="49">
        <f t="shared" si="125"/>
        <v>0.10733631999999997</v>
      </c>
      <c r="AA583" s="48">
        <v>0</v>
      </c>
      <c r="AB583" s="42">
        <v>5.5897547018098709E-2</v>
      </c>
      <c r="AC583" s="42">
        <v>4.0230081987835765E-2</v>
      </c>
      <c r="AD583" s="49">
        <f t="shared" si="126"/>
        <v>0</v>
      </c>
      <c r="AE583" s="49">
        <f t="shared" si="127"/>
        <v>0</v>
      </c>
    </row>
    <row r="584" spans="1:31" x14ac:dyDescent="0.2">
      <c r="A584" s="42">
        <v>7.6621264407294803E-2</v>
      </c>
      <c r="B584" s="42">
        <f t="shared" si="117"/>
        <v>4.7816623006743511E-2</v>
      </c>
      <c r="C584" s="42">
        <v>5.5610067160710083E-2</v>
      </c>
      <c r="D584" s="42">
        <v>4.0023178852776939E-2</v>
      </c>
      <c r="E584" s="48">
        <v>8.3840234384059048E-2</v>
      </c>
      <c r="F584" s="48">
        <v>5.9932993703073111E-2</v>
      </c>
      <c r="G584" s="48">
        <v>6.5815349589857977E-2</v>
      </c>
      <c r="H584" s="48">
        <v>8.3942542174892554E-2</v>
      </c>
      <c r="I584" s="48">
        <v>8.9771887496573277E-2</v>
      </c>
      <c r="J584" s="48">
        <v>8.9771887496573277E-2</v>
      </c>
      <c r="K584" s="48">
        <v>8.9771887496573277E-2</v>
      </c>
      <c r="L584" s="48">
        <v>8.9771887496573277E-2</v>
      </c>
      <c r="M584" s="43">
        <f t="shared" si="128"/>
        <v>4.0715555999999993E-2</v>
      </c>
      <c r="N584" s="43">
        <f t="shared" si="129"/>
        <v>6.8176255999999991E-2</v>
      </c>
      <c r="O584" s="49">
        <v>5.8165079999999994E-2</v>
      </c>
      <c r="P584" s="49">
        <v>8.0207359999999991E-2</v>
      </c>
      <c r="Q584" s="50">
        <f t="shared" si="118"/>
        <v>6.9186219999999993E-2</v>
      </c>
      <c r="R584" s="48">
        <f t="shared" si="119"/>
        <v>8.0207359999999991E-2</v>
      </c>
      <c r="S584" s="49">
        <v>0</v>
      </c>
      <c r="T584" s="48">
        <f t="shared" si="120"/>
        <v>5.5610067160710083E-2</v>
      </c>
      <c r="U584" s="48">
        <v>0</v>
      </c>
      <c r="V584" s="49">
        <f t="shared" si="121"/>
        <v>7.2186623999999991E-2</v>
      </c>
      <c r="W584" s="49">
        <f t="shared" si="122"/>
        <v>6.416588799999999E-2</v>
      </c>
      <c r="X584" s="49">
        <f t="shared" si="123"/>
        <v>5.614515199999999E-2</v>
      </c>
      <c r="Y584" s="49">
        <f t="shared" si="124"/>
        <v>8.4217727999999992E-2</v>
      </c>
      <c r="Z584" s="49">
        <f t="shared" si="125"/>
        <v>0.10694314666666666</v>
      </c>
      <c r="AA584" s="48">
        <v>0</v>
      </c>
      <c r="AB584" s="42">
        <v>5.5610067160710083E-2</v>
      </c>
      <c r="AC584" s="42">
        <v>4.0023178852776939E-2</v>
      </c>
      <c r="AD584" s="49">
        <f t="shared" si="126"/>
        <v>0</v>
      </c>
      <c r="AE584" s="49">
        <f t="shared" si="127"/>
        <v>0</v>
      </c>
    </row>
    <row r="585" spans="1:31" x14ac:dyDescent="0.2">
      <c r="A585" s="42">
        <v>7.6227200261258982E-2</v>
      </c>
      <c r="B585" s="42">
        <f t="shared" si="117"/>
        <v>4.75707028127757E-2</v>
      </c>
      <c r="C585" s="42">
        <v>5.5324065805917956E-2</v>
      </c>
      <c r="D585" s="42">
        <v>3.9817339819633438E-2</v>
      </c>
      <c r="E585" s="48">
        <v>8.3409043687504486E-2</v>
      </c>
      <c r="F585" s="48">
        <v>5.9624755532554578E-2</v>
      </c>
      <c r="G585" s="48">
        <v>6.5476859130009987E-2</v>
      </c>
      <c r="H585" s="48">
        <v>8.3510824841759576E-2</v>
      </c>
      <c r="I585" s="48">
        <v>8.9310190776904219E-2</v>
      </c>
      <c r="J585" s="48">
        <v>8.9310190776904219E-2</v>
      </c>
      <c r="K585" s="48">
        <v>8.9310190776904219E-2</v>
      </c>
      <c r="L585" s="48">
        <v>8.9310190776904219E-2</v>
      </c>
      <c r="M585" s="43">
        <f t="shared" si="128"/>
        <v>4.0405931999999999E-2</v>
      </c>
      <c r="N585" s="43">
        <f t="shared" si="129"/>
        <v>6.7925607999999998E-2</v>
      </c>
      <c r="O585" s="49">
        <v>5.7722759999999998E-2</v>
      </c>
      <c r="P585" s="49">
        <v>7.9912479999999994E-2</v>
      </c>
      <c r="Q585" s="50">
        <f t="shared" si="118"/>
        <v>6.8817619999999996E-2</v>
      </c>
      <c r="R585" s="48">
        <f t="shared" si="119"/>
        <v>7.9912479999999994E-2</v>
      </c>
      <c r="S585" s="49">
        <v>0</v>
      </c>
      <c r="T585" s="48">
        <f t="shared" si="120"/>
        <v>5.5324065805917956E-2</v>
      </c>
      <c r="U585" s="48">
        <v>0</v>
      </c>
      <c r="V585" s="49">
        <f t="shared" si="121"/>
        <v>7.1921232000000002E-2</v>
      </c>
      <c r="W585" s="49">
        <f t="shared" si="122"/>
        <v>6.3929983999999995E-2</v>
      </c>
      <c r="X585" s="49">
        <f t="shared" si="123"/>
        <v>5.5938735999999989E-2</v>
      </c>
      <c r="Y585" s="49">
        <f t="shared" si="124"/>
        <v>8.3908103999999997E-2</v>
      </c>
      <c r="Z585" s="49">
        <f t="shared" si="125"/>
        <v>0.10654997333333333</v>
      </c>
      <c r="AA585" s="48">
        <v>0</v>
      </c>
      <c r="AB585" s="42">
        <v>5.5324065805917956E-2</v>
      </c>
      <c r="AC585" s="42">
        <v>3.9817339819633438E-2</v>
      </c>
      <c r="AD585" s="49">
        <f t="shared" si="126"/>
        <v>0</v>
      </c>
      <c r="AE585" s="49">
        <f t="shared" si="127"/>
        <v>0</v>
      </c>
    </row>
    <row r="586" spans="1:31" x14ac:dyDescent="0.2">
      <c r="A586" s="42">
        <v>7.5835162792180194E-2</v>
      </c>
      <c r="B586" s="42">
        <f t="shared" si="117"/>
        <v>4.7326047382774857E-2</v>
      </c>
      <c r="C586" s="42">
        <v>5.503953534981592E-2</v>
      </c>
      <c r="D586" s="42">
        <v>3.9612559415733793E-2</v>
      </c>
      <c r="E586" s="48">
        <v>8.2980070606610959E-2</v>
      </c>
      <c r="F586" s="48">
        <v>5.9318102645264777E-2</v>
      </c>
      <c r="G586" s="48">
        <v>6.5140109537484323E-2</v>
      </c>
      <c r="H586" s="48">
        <v>8.3081327835184501E-2</v>
      </c>
      <c r="I586" s="48">
        <v>8.8850868562961816E-2</v>
      </c>
      <c r="J586" s="48">
        <v>8.8850868562961816E-2</v>
      </c>
      <c r="K586" s="48">
        <v>8.8850868562961816E-2</v>
      </c>
      <c r="L586" s="48">
        <v>8.8850868562961816E-2</v>
      </c>
      <c r="M586" s="43">
        <f t="shared" si="128"/>
        <v>4.0251119999999987E-2</v>
      </c>
      <c r="N586" s="43">
        <f t="shared" si="129"/>
        <v>6.7424312E-2</v>
      </c>
      <c r="O586" s="49">
        <v>5.7501599999999986E-2</v>
      </c>
      <c r="P586" s="49">
        <v>7.9322719999999999E-2</v>
      </c>
      <c r="Q586" s="50">
        <f t="shared" si="118"/>
        <v>6.841216E-2</v>
      </c>
      <c r="R586" s="48">
        <f t="shared" si="119"/>
        <v>7.9322719999999999E-2</v>
      </c>
      <c r="S586" s="49">
        <v>0</v>
      </c>
      <c r="T586" s="48">
        <f t="shared" si="120"/>
        <v>5.503953534981592E-2</v>
      </c>
      <c r="U586" s="48">
        <v>0</v>
      </c>
      <c r="V586" s="49">
        <f t="shared" si="121"/>
        <v>7.1390447999999995E-2</v>
      </c>
      <c r="W586" s="49">
        <f t="shared" si="122"/>
        <v>6.3458176000000005E-2</v>
      </c>
      <c r="X586" s="49">
        <f t="shared" si="123"/>
        <v>5.5525903999999994E-2</v>
      </c>
      <c r="Y586" s="49">
        <f t="shared" si="124"/>
        <v>8.3288855999999981E-2</v>
      </c>
      <c r="Z586" s="49">
        <f t="shared" si="125"/>
        <v>0.10576362666666667</v>
      </c>
      <c r="AA586" s="48">
        <v>0</v>
      </c>
      <c r="AB586" s="42">
        <v>5.503953534981592E-2</v>
      </c>
      <c r="AC586" s="42">
        <v>3.9612559415733793E-2</v>
      </c>
      <c r="AD586" s="49">
        <f t="shared" si="126"/>
        <v>0</v>
      </c>
      <c r="AE586" s="49">
        <f t="shared" si="127"/>
        <v>0</v>
      </c>
    </row>
    <row r="587" spans="1:31" x14ac:dyDescent="0.2">
      <c r="A587" s="42">
        <v>7.5445141576812605E-2</v>
      </c>
      <c r="B587" s="42">
        <f t="shared" si="117"/>
        <v>4.7082650212078372E-2</v>
      </c>
      <c r="C587" s="42">
        <v>5.4756468227604306E-2</v>
      </c>
      <c r="D587" s="42">
        <v>3.9408832196552446E-2</v>
      </c>
      <c r="E587" s="48">
        <v>8.2553303736171313E-2</v>
      </c>
      <c r="F587" s="48">
        <v>5.9013026888018405E-2</v>
      </c>
      <c r="G587" s="48">
        <v>6.4805091858944341E-2</v>
      </c>
      <c r="H587" s="48">
        <v>8.2654039736005644E-2</v>
      </c>
      <c r="I587" s="48">
        <v>8.8393908642665692E-2</v>
      </c>
      <c r="J587" s="48">
        <v>8.8393908642665692E-2</v>
      </c>
      <c r="K587" s="48">
        <v>8.8393908642665692E-2</v>
      </c>
      <c r="L587" s="48">
        <v>8.8393908642665692E-2</v>
      </c>
      <c r="M587" s="43">
        <f t="shared" si="128"/>
        <v>4.009630799999999E-2</v>
      </c>
      <c r="N587" s="43">
        <f t="shared" si="129"/>
        <v>6.7173663999999994E-2</v>
      </c>
      <c r="O587" s="49">
        <v>5.7280439999999988E-2</v>
      </c>
      <c r="P587" s="49">
        <v>7.9027839999999988E-2</v>
      </c>
      <c r="Q587" s="50">
        <f t="shared" si="118"/>
        <v>6.8154139999999988E-2</v>
      </c>
      <c r="R587" s="48">
        <f t="shared" si="119"/>
        <v>7.9027839999999988E-2</v>
      </c>
      <c r="S587" s="49">
        <v>0</v>
      </c>
      <c r="T587" s="48">
        <f t="shared" si="120"/>
        <v>5.4756468227604306E-2</v>
      </c>
      <c r="U587" s="48">
        <v>0</v>
      </c>
      <c r="V587" s="49">
        <f t="shared" si="121"/>
        <v>7.1125055999999992E-2</v>
      </c>
      <c r="W587" s="49">
        <f t="shared" si="122"/>
        <v>6.3222271999999996E-2</v>
      </c>
      <c r="X587" s="49">
        <f t="shared" si="123"/>
        <v>5.5319487999999986E-2</v>
      </c>
      <c r="Y587" s="49">
        <f t="shared" si="124"/>
        <v>8.2979231999999986E-2</v>
      </c>
      <c r="Z587" s="49">
        <f t="shared" si="125"/>
        <v>0.10537045333333332</v>
      </c>
      <c r="AA587" s="48">
        <v>0</v>
      </c>
      <c r="AB587" s="42">
        <v>5.4756468227604306E-2</v>
      </c>
      <c r="AC587" s="42">
        <v>3.9408832196552446E-2</v>
      </c>
      <c r="AD587" s="49">
        <f t="shared" si="126"/>
        <v>0</v>
      </c>
      <c r="AE587" s="49">
        <f t="shared" si="127"/>
        <v>0</v>
      </c>
    </row>
    <row r="588" spans="1:31" x14ac:dyDescent="0.2">
      <c r="A588" s="42">
        <v>7.5057126245577824E-2</v>
      </c>
      <c r="B588" s="42">
        <f t="shared" si="117"/>
        <v>4.6840504829477027E-2</v>
      </c>
      <c r="C588" s="42">
        <v>5.447485691338904E-2</v>
      </c>
      <c r="D588" s="42">
        <v>3.9206152745565014E-2</v>
      </c>
      <c r="E588" s="48">
        <v>8.2128731729635404E-2</v>
      </c>
      <c r="F588" s="48">
        <v>5.8709520149562412E-2</v>
      </c>
      <c r="G588" s="48">
        <v>6.4471797187100721E-2</v>
      </c>
      <c r="H588" s="48">
        <v>8.2228949183790173E-2</v>
      </c>
      <c r="I588" s="48">
        <v>8.7939298866742219E-2</v>
      </c>
      <c r="J588" s="48">
        <v>8.7939298866742219E-2</v>
      </c>
      <c r="K588" s="48">
        <v>8.7939298866742219E-2</v>
      </c>
      <c r="L588" s="48">
        <v>8.7939298866742219E-2</v>
      </c>
      <c r="M588" s="43">
        <f t="shared" si="128"/>
        <v>3.9941496E-2</v>
      </c>
      <c r="N588" s="43">
        <f t="shared" si="129"/>
        <v>6.6923015999999988E-2</v>
      </c>
      <c r="O588" s="49">
        <v>5.7059280000000004E-2</v>
      </c>
      <c r="P588" s="49">
        <v>7.8732959999999991E-2</v>
      </c>
      <c r="Q588" s="50">
        <f t="shared" si="118"/>
        <v>6.7896120000000004E-2</v>
      </c>
      <c r="R588" s="48">
        <f t="shared" si="119"/>
        <v>7.8732959999999991E-2</v>
      </c>
      <c r="S588" s="49">
        <v>0</v>
      </c>
      <c r="T588" s="48">
        <f t="shared" si="120"/>
        <v>5.447485691338904E-2</v>
      </c>
      <c r="U588" s="48">
        <v>0</v>
      </c>
      <c r="V588" s="49">
        <f t="shared" si="121"/>
        <v>7.0859663999999989E-2</v>
      </c>
      <c r="W588" s="49">
        <f t="shared" si="122"/>
        <v>6.2986368000000001E-2</v>
      </c>
      <c r="X588" s="49">
        <f t="shared" si="123"/>
        <v>5.5113071999999992E-2</v>
      </c>
      <c r="Y588" s="49">
        <f t="shared" si="124"/>
        <v>8.2669607999999992E-2</v>
      </c>
      <c r="Z588" s="49">
        <f t="shared" si="125"/>
        <v>0.10497727999999999</v>
      </c>
      <c r="AA588" s="48">
        <v>0</v>
      </c>
      <c r="AB588" s="42">
        <v>5.447485691338904E-2</v>
      </c>
      <c r="AC588" s="42">
        <v>3.9206152745565014E-2</v>
      </c>
      <c r="AD588" s="49">
        <f t="shared" si="126"/>
        <v>0</v>
      </c>
      <c r="AE588" s="49">
        <f t="shared" si="127"/>
        <v>0</v>
      </c>
    </row>
    <row r="589" spans="1:31" x14ac:dyDescent="0.2">
      <c r="A589" s="42">
        <v>7.4671106482215685E-2</v>
      </c>
      <c r="B589" s="42">
        <f t="shared" si="117"/>
        <v>4.6599604797042907E-2</v>
      </c>
      <c r="C589" s="42">
        <v>5.4194693919981538E-2</v>
      </c>
      <c r="D589" s="42">
        <v>3.9004515674104276E-2</v>
      </c>
      <c r="E589" s="48">
        <v>8.1706343298808465E-2</v>
      </c>
      <c r="F589" s="48">
        <v>5.8407574360360266E-2</v>
      </c>
      <c r="G589" s="48">
        <v>6.4140216660474592E-2</v>
      </c>
      <c r="H589" s="48">
        <v>8.1806044876532133E-2</v>
      </c>
      <c r="I589" s="48">
        <v>8.7487027148401425E-2</v>
      </c>
      <c r="J589" s="48">
        <v>8.7487027148401425E-2</v>
      </c>
      <c r="K589" s="48">
        <v>8.7487027148401425E-2</v>
      </c>
      <c r="L589" s="48">
        <v>8.7487027148401425E-2</v>
      </c>
      <c r="M589" s="43">
        <f t="shared" si="128"/>
        <v>3.9631872000000005E-2</v>
      </c>
      <c r="N589" s="43">
        <f t="shared" si="129"/>
        <v>6.642171999999999E-2</v>
      </c>
      <c r="O589" s="49">
        <v>5.6616960000000008E-2</v>
      </c>
      <c r="P589" s="49">
        <v>7.8143199999999996E-2</v>
      </c>
      <c r="Q589" s="50">
        <f t="shared" si="118"/>
        <v>6.7380080000000009E-2</v>
      </c>
      <c r="R589" s="48">
        <f t="shared" si="119"/>
        <v>7.8143199999999996E-2</v>
      </c>
      <c r="S589" s="49">
        <v>0</v>
      </c>
      <c r="T589" s="48">
        <f t="shared" si="120"/>
        <v>5.4194693919981538E-2</v>
      </c>
      <c r="U589" s="48">
        <v>0</v>
      </c>
      <c r="V589" s="49">
        <f t="shared" si="121"/>
        <v>7.0328879999999996E-2</v>
      </c>
      <c r="W589" s="49">
        <f t="shared" si="122"/>
        <v>6.2514559999999997E-2</v>
      </c>
      <c r="X589" s="49">
        <f t="shared" si="123"/>
        <v>5.4700239999999997E-2</v>
      </c>
      <c r="Y589" s="49">
        <f t="shared" si="124"/>
        <v>8.2050360000000003E-2</v>
      </c>
      <c r="Z589" s="49">
        <f t="shared" si="125"/>
        <v>0.10419093333333333</v>
      </c>
      <c r="AA589" s="48">
        <v>0</v>
      </c>
      <c r="AB589" s="42">
        <v>5.4194693919981538E-2</v>
      </c>
      <c r="AC589" s="42">
        <v>3.9004515674104276E-2</v>
      </c>
      <c r="AD589" s="49">
        <f t="shared" si="126"/>
        <v>0</v>
      </c>
      <c r="AE589" s="49">
        <f t="shared" si="127"/>
        <v>0</v>
      </c>
    </row>
    <row r="590" spans="1:31" x14ac:dyDescent="0.2">
      <c r="A590" s="42">
        <v>7.4287072023376824E-2</v>
      </c>
      <c r="B590" s="42">
        <f t="shared" si="117"/>
        <v>4.6359943709958294E-2</v>
      </c>
      <c r="C590" s="42">
        <v>5.391597179869969E-2</v>
      </c>
      <c r="D590" s="42">
        <v>3.8803915621216899E-2</v>
      </c>
      <c r="E590" s="48">
        <v>8.1286127213550968E-2</v>
      </c>
      <c r="F590" s="48">
        <v>5.8107181492377445E-2</v>
      </c>
      <c r="G590" s="48">
        <v>6.3810341463161974E-2</v>
      </c>
      <c r="H590" s="48">
        <v>8.1385315570351849E-2</v>
      </c>
      <c r="I590" s="48">
        <v>8.7037081463015711E-2</v>
      </c>
      <c r="J590" s="48">
        <v>8.7037081463015711E-2</v>
      </c>
      <c r="K590" s="48">
        <v>8.7037081463015711E-2</v>
      </c>
      <c r="L590" s="48">
        <v>8.7037081463015711E-2</v>
      </c>
      <c r="M590" s="43">
        <f t="shared" si="128"/>
        <v>3.9477059999999994E-2</v>
      </c>
      <c r="N590" s="43">
        <f t="shared" si="129"/>
        <v>6.6171071999999997E-2</v>
      </c>
      <c r="O590" s="49">
        <v>5.6395799999999996E-2</v>
      </c>
      <c r="P590" s="49">
        <v>7.7848319999999999E-2</v>
      </c>
      <c r="Q590" s="50">
        <f t="shared" si="118"/>
        <v>6.7122059999999997E-2</v>
      </c>
      <c r="R590" s="48">
        <f t="shared" si="119"/>
        <v>7.7848319999999999E-2</v>
      </c>
      <c r="S590" s="49">
        <v>0</v>
      </c>
      <c r="T590" s="48">
        <f t="shared" si="120"/>
        <v>5.391597179869969E-2</v>
      </c>
      <c r="U590" s="48">
        <v>0</v>
      </c>
      <c r="V590" s="49">
        <f t="shared" si="121"/>
        <v>7.0063488000000007E-2</v>
      </c>
      <c r="W590" s="49">
        <f t="shared" si="122"/>
        <v>6.2278656000000002E-2</v>
      </c>
      <c r="X590" s="49">
        <f t="shared" si="123"/>
        <v>5.4493823999999996E-2</v>
      </c>
      <c r="Y590" s="49">
        <f t="shared" si="124"/>
        <v>8.1740736000000022E-2</v>
      </c>
      <c r="Z590" s="49">
        <f t="shared" si="125"/>
        <v>0.10379776</v>
      </c>
      <c r="AA590" s="48">
        <v>0</v>
      </c>
      <c r="AB590" s="42">
        <v>5.391597179869969E-2</v>
      </c>
      <c r="AC590" s="42">
        <v>3.8803915621216899E-2</v>
      </c>
      <c r="AD590" s="49">
        <f t="shared" si="126"/>
        <v>0</v>
      </c>
      <c r="AE590" s="49">
        <f t="shared" si="127"/>
        <v>0</v>
      </c>
    </row>
    <row r="591" spans="1:31" x14ac:dyDescent="0.2">
      <c r="A591" s="42">
        <v>7.3905012658739E-2</v>
      </c>
      <c r="B591" s="42">
        <f t="shared" si="117"/>
        <v>4.6121515196345345E-2</v>
      </c>
      <c r="C591" s="42">
        <v>5.3638683139169765E-2</v>
      </c>
      <c r="D591" s="42">
        <v>3.8604347253520924E-2</v>
      </c>
      <c r="E591" s="48">
        <v>8.0868072301480035E-2</v>
      </c>
      <c r="F591" s="48">
        <v>5.780833355886799E-2</v>
      </c>
      <c r="G591" s="48">
        <v>6.3482162824599342E-2</v>
      </c>
      <c r="H591" s="48">
        <v>8.0966750079197042E-2</v>
      </c>
      <c r="I591" s="48">
        <v>8.6589449847800148E-2</v>
      </c>
      <c r="J591" s="48">
        <v>8.6589449847800148E-2</v>
      </c>
      <c r="K591" s="48">
        <v>8.6589449847800148E-2</v>
      </c>
      <c r="L591" s="48">
        <v>8.6589449847800148E-2</v>
      </c>
      <c r="M591" s="43">
        <f t="shared" si="128"/>
        <v>3.9322247999999997E-2</v>
      </c>
      <c r="N591" s="43">
        <f t="shared" si="129"/>
        <v>6.5920423999999991E-2</v>
      </c>
      <c r="O591" s="49">
        <v>5.6174639999999998E-2</v>
      </c>
      <c r="P591" s="49">
        <v>7.7553439999999987E-2</v>
      </c>
      <c r="Q591" s="50">
        <f t="shared" si="118"/>
        <v>6.6864039999999986E-2</v>
      </c>
      <c r="R591" s="48">
        <f t="shared" si="119"/>
        <v>7.7553439999999987E-2</v>
      </c>
      <c r="S591" s="49">
        <v>0</v>
      </c>
      <c r="T591" s="48">
        <f t="shared" si="120"/>
        <v>5.3638683139169765E-2</v>
      </c>
      <c r="U591" s="48">
        <v>0</v>
      </c>
      <c r="V591" s="49">
        <f t="shared" si="121"/>
        <v>6.979809599999999E-2</v>
      </c>
      <c r="W591" s="49">
        <f t="shared" si="122"/>
        <v>6.2042751999999993E-2</v>
      </c>
      <c r="X591" s="49">
        <f t="shared" si="123"/>
        <v>5.4287407999999988E-2</v>
      </c>
      <c r="Y591" s="49">
        <f t="shared" si="124"/>
        <v>8.1431111999999986E-2</v>
      </c>
      <c r="Z591" s="49">
        <f t="shared" si="125"/>
        <v>0.10340458666666666</v>
      </c>
      <c r="AA591" s="48">
        <v>0</v>
      </c>
      <c r="AB591" s="42">
        <v>5.3638683139169765E-2</v>
      </c>
      <c r="AC591" s="42">
        <v>3.8604347253520924E-2</v>
      </c>
      <c r="AD591" s="49">
        <f t="shared" si="126"/>
        <v>0</v>
      </c>
      <c r="AE591" s="49">
        <f t="shared" si="127"/>
        <v>0</v>
      </c>
    </row>
    <row r="592" spans="1:31" x14ac:dyDescent="0.2">
      <c r="A592" s="42">
        <v>7.3524918230308683E-2</v>
      </c>
      <c r="B592" s="42">
        <f t="shared" si="117"/>
        <v>4.5884312917096687E-2</v>
      </c>
      <c r="C592" s="42">
        <v>5.336282056912945E-2</v>
      </c>
      <c r="D592" s="42">
        <v>3.8405805265063923E-2</v>
      </c>
      <c r="E592" s="48">
        <v>8.0452167447672404E-2</v>
      </c>
      <c r="F592" s="48">
        <v>5.751102261416214E-2</v>
      </c>
      <c r="G592" s="48">
        <v>6.3155672019330505E-2</v>
      </c>
      <c r="H592" s="48">
        <v>8.0550337274545428E-2</v>
      </c>
      <c r="I592" s="48">
        <v>8.6144120401494342E-2</v>
      </c>
      <c r="J592" s="48">
        <v>8.6144120401494342E-2</v>
      </c>
      <c r="K592" s="48">
        <v>8.6144120401494342E-2</v>
      </c>
      <c r="L592" s="48">
        <v>8.6144120401494342E-2</v>
      </c>
      <c r="M592" s="43">
        <f t="shared" si="128"/>
        <v>3.9012623999999989E-2</v>
      </c>
      <c r="N592" s="43">
        <f t="shared" si="129"/>
        <v>6.5419127999999993E-2</v>
      </c>
      <c r="O592" s="49">
        <v>5.5732319999999988E-2</v>
      </c>
      <c r="P592" s="49">
        <v>7.6963679999999993E-2</v>
      </c>
      <c r="Q592" s="50">
        <f t="shared" si="118"/>
        <v>6.634799999999999E-2</v>
      </c>
      <c r="R592" s="48">
        <f t="shared" si="119"/>
        <v>7.6963679999999993E-2</v>
      </c>
      <c r="S592" s="49">
        <v>0</v>
      </c>
      <c r="T592" s="48">
        <f t="shared" si="120"/>
        <v>5.336282056912945E-2</v>
      </c>
      <c r="U592" s="48">
        <v>0</v>
      </c>
      <c r="V592" s="49">
        <f t="shared" si="121"/>
        <v>6.9267311999999998E-2</v>
      </c>
      <c r="W592" s="49">
        <f t="shared" si="122"/>
        <v>6.1570943999999996E-2</v>
      </c>
      <c r="X592" s="49">
        <f t="shared" si="123"/>
        <v>5.3874575999999993E-2</v>
      </c>
      <c r="Y592" s="49">
        <f t="shared" si="124"/>
        <v>8.0811863999999997E-2</v>
      </c>
      <c r="Z592" s="49">
        <f t="shared" si="125"/>
        <v>0.10261823999999999</v>
      </c>
      <c r="AA592" s="48">
        <v>0</v>
      </c>
      <c r="AB592" s="42">
        <v>5.336282056912945E-2</v>
      </c>
      <c r="AC592" s="42">
        <v>3.8405805265063923E-2</v>
      </c>
      <c r="AD592" s="49">
        <f t="shared" si="126"/>
        <v>0</v>
      </c>
      <c r="AE592" s="49">
        <f t="shared" si="127"/>
        <v>0</v>
      </c>
    </row>
    <row r="593" spans="1:31" x14ac:dyDescent="0.2">
      <c r="A593" s="42">
        <v>7.3146778632362838E-2</v>
      </c>
      <c r="B593" s="42">
        <f t="shared" si="117"/>
        <v>4.5648330565706892E-2</v>
      </c>
      <c r="C593" s="42">
        <v>5.3088376754231788E-2</v>
      </c>
      <c r="D593" s="42">
        <v>3.8208284377181996E-2</v>
      </c>
      <c r="E593" s="48">
        <v>8.003840159436891E-2</v>
      </c>
      <c r="F593" s="48">
        <v>5.7215240753455097E-2</v>
      </c>
      <c r="G593" s="48">
        <v>6.283086036677453E-2</v>
      </c>
      <c r="H593" s="48">
        <v>8.0136066085108801E-2</v>
      </c>
      <c r="I593" s="48">
        <v>8.5701081284046091E-2</v>
      </c>
      <c r="J593" s="48">
        <v>8.5701081284046091E-2</v>
      </c>
      <c r="K593" s="48">
        <v>8.5701081284046091E-2</v>
      </c>
      <c r="L593" s="48">
        <v>8.5701081284046091E-2</v>
      </c>
      <c r="M593" s="43">
        <f t="shared" si="128"/>
        <v>3.8857811999999985E-2</v>
      </c>
      <c r="N593" s="43">
        <f t="shared" si="129"/>
        <v>6.5168479999999987E-2</v>
      </c>
      <c r="O593" s="49">
        <v>5.5511159999999983E-2</v>
      </c>
      <c r="P593" s="49">
        <v>7.6668799999999981E-2</v>
      </c>
      <c r="Q593" s="50">
        <f t="shared" si="118"/>
        <v>6.6089979999999979E-2</v>
      </c>
      <c r="R593" s="48">
        <f t="shared" si="119"/>
        <v>7.6668799999999981E-2</v>
      </c>
      <c r="S593" s="49">
        <v>0</v>
      </c>
      <c r="T593" s="48">
        <f t="shared" si="120"/>
        <v>5.3088376754231788E-2</v>
      </c>
      <c r="U593" s="48">
        <v>0</v>
      </c>
      <c r="V593" s="49">
        <f t="shared" si="121"/>
        <v>6.900191999999998E-2</v>
      </c>
      <c r="W593" s="49">
        <f t="shared" si="122"/>
        <v>6.1335039999999987E-2</v>
      </c>
      <c r="X593" s="49">
        <f t="shared" si="123"/>
        <v>5.3668159999999986E-2</v>
      </c>
      <c r="Y593" s="49">
        <f t="shared" si="124"/>
        <v>8.0502239999999989E-2</v>
      </c>
      <c r="Z593" s="49">
        <f t="shared" si="125"/>
        <v>0.10222506666666663</v>
      </c>
      <c r="AA593" s="48">
        <v>0</v>
      </c>
      <c r="AB593" s="42">
        <v>5.3088376754231788E-2</v>
      </c>
      <c r="AC593" s="42">
        <v>3.8208284377181996E-2</v>
      </c>
      <c r="AD593" s="49">
        <f t="shared" si="126"/>
        <v>0</v>
      </c>
      <c r="AE593" s="49">
        <f t="shared" si="127"/>
        <v>0</v>
      </c>
    </row>
    <row r="594" spans="1:31" x14ac:dyDescent="0.2">
      <c r="A594" s="42">
        <v>7.277058381127427E-2</v>
      </c>
      <c r="B594" s="42">
        <f t="shared" si="117"/>
        <v>4.5413561868104795E-2</v>
      </c>
      <c r="C594" s="42">
        <v>5.2815344397850232E-2</v>
      </c>
      <c r="D594" s="42">
        <v>3.8011779338359357E-2</v>
      </c>
      <c r="E594" s="48">
        <v>7.9626763740680478E-2</v>
      </c>
      <c r="F594" s="48">
        <v>5.692098011259681E-2</v>
      </c>
      <c r="G594" s="48">
        <v>6.250771923099499E-2</v>
      </c>
      <c r="H594" s="48">
        <v>7.9723925496538714E-2</v>
      </c>
      <c r="I594" s="48">
        <v>8.5260320716296592E-2</v>
      </c>
      <c r="J594" s="48">
        <v>8.5260320716296592E-2</v>
      </c>
      <c r="K594" s="48">
        <v>8.5260320716296592E-2</v>
      </c>
      <c r="L594" s="48">
        <v>8.5260320716296592E-2</v>
      </c>
      <c r="M594" s="43">
        <f t="shared" si="128"/>
        <v>3.8702999999999994E-2</v>
      </c>
      <c r="N594" s="43">
        <f t="shared" si="129"/>
        <v>6.4917831999999981E-2</v>
      </c>
      <c r="O594" s="49">
        <v>5.5289999999999992E-2</v>
      </c>
      <c r="P594" s="49">
        <v>7.6373919999999984E-2</v>
      </c>
      <c r="Q594" s="50">
        <f t="shared" si="118"/>
        <v>6.5831959999999995E-2</v>
      </c>
      <c r="R594" s="48">
        <f t="shared" si="119"/>
        <v>7.6373919999999984E-2</v>
      </c>
      <c r="S594" s="49">
        <v>0</v>
      </c>
      <c r="T594" s="48">
        <f t="shared" si="120"/>
        <v>5.2815344397850232E-2</v>
      </c>
      <c r="U594" s="48">
        <v>0</v>
      </c>
      <c r="V594" s="49">
        <f t="shared" si="121"/>
        <v>6.8736527999999991E-2</v>
      </c>
      <c r="W594" s="49">
        <f t="shared" si="122"/>
        <v>6.1099135999999991E-2</v>
      </c>
      <c r="X594" s="49">
        <f t="shared" si="123"/>
        <v>5.3461743999999985E-2</v>
      </c>
      <c r="Y594" s="49">
        <f t="shared" si="124"/>
        <v>8.019261599999998E-2</v>
      </c>
      <c r="Z594" s="49">
        <f t="shared" si="125"/>
        <v>0.10183189333333331</v>
      </c>
      <c r="AA594" s="48">
        <v>0</v>
      </c>
      <c r="AB594" s="42">
        <v>5.2815344397850232E-2</v>
      </c>
      <c r="AC594" s="42">
        <v>3.8011779338359357E-2</v>
      </c>
      <c r="AD594" s="49">
        <f t="shared" si="126"/>
        <v>0</v>
      </c>
      <c r="AE594" s="49">
        <f t="shared" si="127"/>
        <v>0</v>
      </c>
    </row>
    <row r="595" spans="1:31" x14ac:dyDescent="0.2">
      <c r="A595" s="42">
        <v>7.2396323764929549E-2</v>
      </c>
      <c r="B595" s="42">
        <f t="shared" si="117"/>
        <v>4.5180000582486682E-2</v>
      </c>
      <c r="C595" s="42">
        <v>5.2543716240884615E-2</v>
      </c>
      <c r="D595" s="42">
        <v>3.7816284924088742E-2</v>
      </c>
      <c r="E595" s="48">
        <v>7.9217242942295679E-2</v>
      </c>
      <c r="F595" s="48">
        <v>5.6628232867882947E-2</v>
      </c>
      <c r="G595" s="48">
        <v>6.2186240020470379E-2</v>
      </c>
      <c r="H595" s="48">
        <v>7.9313904551133629E-2</v>
      </c>
      <c r="I595" s="48">
        <v>8.4821826979667225E-2</v>
      </c>
      <c r="J595" s="48">
        <v>8.4821826979667225E-2</v>
      </c>
      <c r="K595" s="48">
        <v>8.4821826979667225E-2</v>
      </c>
      <c r="L595" s="48">
        <v>8.4821826979667225E-2</v>
      </c>
      <c r="M595" s="43">
        <f t="shared" si="128"/>
        <v>3.854818799999999E-2</v>
      </c>
      <c r="N595" s="43">
        <f t="shared" si="129"/>
        <v>6.4416535999999983E-2</v>
      </c>
      <c r="O595" s="49">
        <v>5.5068839999999994E-2</v>
      </c>
      <c r="P595" s="49">
        <v>7.5784159999999989E-2</v>
      </c>
      <c r="Q595" s="50">
        <f t="shared" si="118"/>
        <v>6.5426499999999999E-2</v>
      </c>
      <c r="R595" s="48">
        <f t="shared" si="119"/>
        <v>7.5784159999999989E-2</v>
      </c>
      <c r="S595" s="49">
        <v>0</v>
      </c>
      <c r="T595" s="48">
        <f t="shared" si="120"/>
        <v>5.2543716240884615E-2</v>
      </c>
      <c r="U595" s="48">
        <v>0</v>
      </c>
      <c r="V595" s="49">
        <f t="shared" si="121"/>
        <v>6.8205743999999999E-2</v>
      </c>
      <c r="W595" s="49">
        <f t="shared" si="122"/>
        <v>6.0627327999999994E-2</v>
      </c>
      <c r="X595" s="49">
        <f t="shared" si="123"/>
        <v>5.304891199999999E-2</v>
      </c>
      <c r="Y595" s="49">
        <f t="shared" si="124"/>
        <v>7.9573367999999992E-2</v>
      </c>
      <c r="Z595" s="49">
        <f t="shared" si="125"/>
        <v>0.10104554666666665</v>
      </c>
      <c r="AA595" s="48">
        <v>0</v>
      </c>
      <c r="AB595" s="42">
        <v>5.2543716240884615E-2</v>
      </c>
      <c r="AC595" s="42">
        <v>3.7816284924088742E-2</v>
      </c>
      <c r="AD595" s="49">
        <f t="shared" si="126"/>
        <v>0</v>
      </c>
      <c r="AE595" s="49">
        <f t="shared" si="127"/>
        <v>0</v>
      </c>
    </row>
    <row r="596" spans="1:31" x14ac:dyDescent="0.2">
      <c r="A596" s="42">
        <v>7.2023988542845474E-2</v>
      </c>
      <c r="B596" s="42">
        <f t="shared" si="117"/>
        <v>4.4947640499150343E-2</v>
      </c>
      <c r="C596" s="42">
        <v>5.2273485061568155E-2</v>
      </c>
      <c r="D596" s="42">
        <v>3.7621795936732524E-2</v>
      </c>
      <c r="E596" s="48">
        <v>7.8809828311189711E-2</v>
      </c>
      <c r="F596" s="48">
        <v>5.6336991235846831E-2</v>
      </c>
      <c r="G596" s="48">
        <v>6.1866414187865662E-2</v>
      </c>
      <c r="H596" s="48">
        <v>7.8905992347547554E-2</v>
      </c>
      <c r="I596" s="48">
        <v>8.4385588415847992E-2</v>
      </c>
      <c r="J596" s="48">
        <v>8.4385588415847992E-2</v>
      </c>
      <c r="K596" s="48">
        <v>8.4385588415847992E-2</v>
      </c>
      <c r="L596" s="48">
        <v>8.4385588415847992E-2</v>
      </c>
      <c r="M596" s="43">
        <f t="shared" si="128"/>
        <v>3.2479867448629473E-5</v>
      </c>
      <c r="N596" s="43">
        <f t="shared" si="129"/>
        <v>5.2586452059685815E-5</v>
      </c>
      <c r="O596" s="49">
        <v>4.639981064089925E-5</v>
      </c>
      <c r="P596" s="49">
        <v>6.1866414187865666E-5</v>
      </c>
      <c r="Q596" s="50">
        <f t="shared" si="118"/>
        <v>5.4133112414382455E-5</v>
      </c>
      <c r="R596" s="48">
        <f t="shared" si="119"/>
        <v>6.1866414187865666E-5</v>
      </c>
      <c r="S596" s="49">
        <v>0</v>
      </c>
      <c r="T596" s="48">
        <f t="shared" si="120"/>
        <v>5.2273485061568155E-2</v>
      </c>
      <c r="U596" s="48">
        <v>0</v>
      </c>
      <c r="V596" s="49">
        <f t="shared" si="121"/>
        <v>5.5679772769079101E-5</v>
      </c>
      <c r="W596" s="49">
        <f t="shared" si="122"/>
        <v>4.9493131350292536E-5</v>
      </c>
      <c r="X596" s="49">
        <f t="shared" si="123"/>
        <v>4.3306489931505964E-5</v>
      </c>
      <c r="Y596" s="49">
        <f t="shared" si="124"/>
        <v>6.4959734897258959E-5</v>
      </c>
      <c r="Z596" s="49">
        <f t="shared" si="125"/>
        <v>8.2488552250487555E-5</v>
      </c>
      <c r="AA596" s="48">
        <v>0</v>
      </c>
      <c r="AB596" s="42">
        <v>5.2273485061568155E-2</v>
      </c>
      <c r="AC596" s="42">
        <v>3.7621795936732524E-2</v>
      </c>
      <c r="AD596" s="49">
        <f t="shared" si="126"/>
        <v>0</v>
      </c>
      <c r="AE596" s="49">
        <f t="shared" si="127"/>
        <v>0</v>
      </c>
    </row>
    <row r="597" spans="1:31" x14ac:dyDescent="0.2">
      <c r="A597" s="42">
        <v>7.165356824558694E-2</v>
      </c>
      <c r="B597" s="42">
        <f t="shared" si="117"/>
        <v>4.4716475440329986E-2</v>
      </c>
      <c r="C597" s="42">
        <v>5.2004643675275471E-2</v>
      </c>
      <c r="D597" s="42">
        <v>3.7428307205384509E-2</v>
      </c>
      <c r="E597" s="48">
        <v>7.8404509015334925E-2</v>
      </c>
      <c r="F597" s="48">
        <v>5.6047247473052529E-2</v>
      </c>
      <c r="G597" s="48">
        <v>6.154823322980503E-2</v>
      </c>
      <c r="H597" s="48">
        <v>7.8500178040500246E-2</v>
      </c>
      <c r="I597" s="48">
        <v>8.39515934264876E-2</v>
      </c>
      <c r="J597" s="48">
        <v>8.39515934264876E-2</v>
      </c>
      <c r="K597" s="48">
        <v>8.39515934264876E-2</v>
      </c>
      <c r="L597" s="48">
        <v>8.39515934264876E-2</v>
      </c>
      <c r="M597" s="43">
        <f t="shared" si="128"/>
        <v>3.2312822445647642E-5</v>
      </c>
      <c r="N597" s="43">
        <f t="shared" si="129"/>
        <v>5.2315998245334277E-5</v>
      </c>
      <c r="O597" s="49">
        <v>4.6161174922353777E-5</v>
      </c>
      <c r="P597" s="49">
        <v>6.1548233229805031E-5</v>
      </c>
      <c r="Q597" s="50">
        <f t="shared" si="118"/>
        <v>5.3854704076079404E-5</v>
      </c>
      <c r="R597" s="48">
        <f t="shared" si="119"/>
        <v>6.1548233229805031E-5</v>
      </c>
      <c r="S597" s="49">
        <v>0</v>
      </c>
      <c r="T597" s="48">
        <f t="shared" si="120"/>
        <v>5.2004643675275471E-2</v>
      </c>
      <c r="U597" s="48">
        <v>0</v>
      </c>
      <c r="V597" s="49">
        <f t="shared" si="121"/>
        <v>5.5393409906824531E-5</v>
      </c>
      <c r="W597" s="49">
        <f t="shared" si="122"/>
        <v>4.923858658384403E-5</v>
      </c>
      <c r="X597" s="49">
        <f t="shared" si="123"/>
        <v>4.3083763260863516E-5</v>
      </c>
      <c r="Y597" s="49">
        <f t="shared" si="124"/>
        <v>6.4625644891295285E-5</v>
      </c>
      <c r="Z597" s="49">
        <f t="shared" si="125"/>
        <v>8.2064310973073375E-5</v>
      </c>
      <c r="AA597" s="48">
        <v>0</v>
      </c>
      <c r="AB597" s="42">
        <v>5.2004643675275471E-2</v>
      </c>
      <c r="AC597" s="42">
        <v>3.7428307205384509E-2</v>
      </c>
      <c r="AD597" s="49">
        <f t="shared" si="126"/>
        <v>0</v>
      </c>
      <c r="AE597" s="49">
        <f t="shared" si="127"/>
        <v>0</v>
      </c>
    </row>
    <row r="598" spans="1:31" x14ac:dyDescent="0.2">
      <c r="A598" s="42">
        <v>7.1285053024650546E-2</v>
      </c>
      <c r="B598" s="42">
        <f t="shared" si="117"/>
        <v>4.4486499260031981E-2</v>
      </c>
      <c r="C598" s="42">
        <v>5.1737184934331541E-2</v>
      </c>
      <c r="D598" s="42">
        <v>3.723581358573242E-2</v>
      </c>
      <c r="E598" s="48">
        <v>7.8001274278412872E-2</v>
      </c>
      <c r="F598" s="48">
        <v>5.5758993875888958E-2</v>
      </c>
      <c r="G598" s="48">
        <v>6.1231688686645781E-2</v>
      </c>
      <c r="H598" s="48">
        <v>7.8096450840488857E-2</v>
      </c>
      <c r="I598" s="48">
        <v>8.3519830472885026E-2</v>
      </c>
      <c r="J598" s="48">
        <v>8.3519830472885026E-2</v>
      </c>
      <c r="K598" s="48">
        <v>8.3519830472885026E-2</v>
      </c>
      <c r="L598" s="48">
        <v>8.3519830472885026E-2</v>
      </c>
      <c r="M598" s="43">
        <f t="shared" si="128"/>
        <v>3.2146636560489033E-5</v>
      </c>
      <c r="N598" s="43">
        <f t="shared" si="129"/>
        <v>5.204693538364891E-5</v>
      </c>
      <c r="O598" s="49">
        <v>4.5923766514984339E-5</v>
      </c>
      <c r="P598" s="49">
        <v>6.1231688686645781E-5</v>
      </c>
      <c r="Q598" s="50">
        <f t="shared" si="118"/>
        <v>5.357772760081506E-5</v>
      </c>
      <c r="R598" s="48">
        <f t="shared" si="119"/>
        <v>6.1231688686645781E-5</v>
      </c>
      <c r="S598" s="49">
        <v>0</v>
      </c>
      <c r="T598" s="48">
        <f t="shared" si="120"/>
        <v>5.1737184934331541E-2</v>
      </c>
      <c r="U598" s="48">
        <v>0</v>
      </c>
      <c r="V598" s="49">
        <f t="shared" si="121"/>
        <v>5.5108519817981202E-5</v>
      </c>
      <c r="W598" s="49">
        <f t="shared" si="122"/>
        <v>4.8985350949316624E-5</v>
      </c>
      <c r="X598" s="49">
        <f t="shared" si="123"/>
        <v>4.2862182080652046E-5</v>
      </c>
      <c r="Y598" s="49">
        <f t="shared" si="124"/>
        <v>6.4293273120978066E-5</v>
      </c>
      <c r="Z598" s="49">
        <f t="shared" si="125"/>
        <v>8.164225158219437E-5</v>
      </c>
      <c r="AA598" s="48">
        <v>0</v>
      </c>
      <c r="AB598" s="42">
        <v>5.1737184934331541E-2</v>
      </c>
      <c r="AC598" s="42">
        <v>3.723581358573242E-2</v>
      </c>
      <c r="AD598" s="49">
        <f t="shared" si="126"/>
        <v>0</v>
      </c>
      <c r="AE598" s="49">
        <f t="shared" si="127"/>
        <v>0</v>
      </c>
    </row>
    <row r="599" spans="1:31" x14ac:dyDescent="0.2">
      <c r="A599" s="42">
        <v>7.091843308223178E-2</v>
      </c>
      <c r="B599" s="42">
        <f t="shared" si="117"/>
        <v>4.4257705843871446E-2</v>
      </c>
      <c r="C599" s="42">
        <v>5.1471101727821704E-2</v>
      </c>
      <c r="D599" s="42">
        <v>3.7044309959921189E-2</v>
      </c>
      <c r="E599" s="48">
        <v>7.7600113379527727E-2</v>
      </c>
      <c r="F599" s="48">
        <v>5.5472222780365052E-2</v>
      </c>
      <c r="G599" s="48">
        <v>6.0916772142253446E-2</v>
      </c>
      <c r="H599" s="48">
        <v>7.7694800013501042E-2</v>
      </c>
      <c r="I599" s="48">
        <v>8.3090288075682819E-2</v>
      </c>
      <c r="J599" s="48">
        <v>8.3090288075682819E-2</v>
      </c>
      <c r="K599" s="48">
        <v>8.3090288075682819E-2</v>
      </c>
      <c r="L599" s="48">
        <v>8.3090288075682819E-2</v>
      </c>
      <c r="M599" s="43">
        <f t="shared" si="128"/>
        <v>3.1981305374683051E-5</v>
      </c>
      <c r="N599" s="43">
        <f t="shared" si="129"/>
        <v>5.1779256320915421E-5</v>
      </c>
      <c r="O599" s="49">
        <v>4.5687579106690077E-5</v>
      </c>
      <c r="P599" s="49">
        <v>6.091677214225344E-5</v>
      </c>
      <c r="Q599" s="50">
        <f t="shared" si="118"/>
        <v>5.3302175624471758E-5</v>
      </c>
      <c r="R599" s="48">
        <f t="shared" si="119"/>
        <v>6.091677214225344E-5</v>
      </c>
      <c r="S599" s="49">
        <v>0</v>
      </c>
      <c r="T599" s="48">
        <f t="shared" si="120"/>
        <v>5.1471101727821704E-2</v>
      </c>
      <c r="U599" s="48">
        <v>0</v>
      </c>
      <c r="V599" s="49">
        <f t="shared" si="121"/>
        <v>5.4825094928028096E-5</v>
      </c>
      <c r="W599" s="49">
        <f t="shared" si="122"/>
        <v>4.8733417713802752E-5</v>
      </c>
      <c r="X599" s="49">
        <f t="shared" si="123"/>
        <v>4.2641740499577408E-5</v>
      </c>
      <c r="Y599" s="49">
        <f t="shared" si="124"/>
        <v>6.3962610749366115E-5</v>
      </c>
      <c r="Z599" s="49">
        <f t="shared" si="125"/>
        <v>8.1222362856337915E-5</v>
      </c>
      <c r="AA599" s="48">
        <v>0</v>
      </c>
      <c r="AB599" s="42">
        <v>5.1471101727821704E-2</v>
      </c>
      <c r="AC599" s="42">
        <v>3.7044309959921189E-2</v>
      </c>
      <c r="AD599" s="49">
        <f t="shared" si="126"/>
        <v>0</v>
      </c>
      <c r="AE599" s="49">
        <f t="shared" si="127"/>
        <v>0</v>
      </c>
    </row>
    <row r="600" spans="1:31" x14ac:dyDescent="0.2">
      <c r="A600" s="42">
        <v>7.0553698670875742E-2</v>
      </c>
      <c r="B600" s="42">
        <f t="shared" si="117"/>
        <v>4.4030089108909681E-2</v>
      </c>
      <c r="C600" s="42">
        <v>5.1206386981402535E-2</v>
      </c>
      <c r="D600" s="42">
        <v>3.6853791236416827E-2</v>
      </c>
      <c r="E600" s="48">
        <v>7.720101565292127E-2</v>
      </c>
      <c r="F600" s="48">
        <v>5.5186926561906019E-2</v>
      </c>
      <c r="G600" s="48">
        <v>6.0603475223778E-2</v>
      </c>
      <c r="H600" s="48">
        <v>7.7295214880729587E-2</v>
      </c>
      <c r="I600" s="48">
        <v>8.2662954814561818E-2</v>
      </c>
      <c r="J600" s="48">
        <v>8.2662954814561818E-2</v>
      </c>
      <c r="K600" s="48">
        <v>8.2662954814561818E-2</v>
      </c>
      <c r="L600" s="48">
        <v>8.2662954814561818E-2</v>
      </c>
      <c r="M600" s="43">
        <f t="shared" si="128"/>
        <v>3.1816824492483444E-5</v>
      </c>
      <c r="N600" s="43">
        <f t="shared" si="129"/>
        <v>5.1512953940211292E-5</v>
      </c>
      <c r="O600" s="49">
        <v>4.5452606417833495E-5</v>
      </c>
      <c r="P600" s="49">
        <v>6.0603475223777995E-5</v>
      </c>
      <c r="Q600" s="50">
        <f t="shared" si="118"/>
        <v>5.3028040820805742E-5</v>
      </c>
      <c r="R600" s="48">
        <f t="shared" si="119"/>
        <v>6.0603475223777995E-5</v>
      </c>
      <c r="S600" s="49">
        <v>0</v>
      </c>
      <c r="T600" s="48">
        <f t="shared" si="120"/>
        <v>5.1206386981402535E-2</v>
      </c>
      <c r="U600" s="48">
        <v>0</v>
      </c>
      <c r="V600" s="49">
        <f t="shared" si="121"/>
        <v>5.4543127701400198E-5</v>
      </c>
      <c r="W600" s="49">
        <f t="shared" si="122"/>
        <v>4.84827801790224E-5</v>
      </c>
      <c r="X600" s="49">
        <f t="shared" si="123"/>
        <v>4.2422432656644596E-5</v>
      </c>
      <c r="Y600" s="49">
        <f t="shared" si="124"/>
        <v>6.3633648984966901E-5</v>
      </c>
      <c r="Z600" s="49">
        <f t="shared" si="125"/>
        <v>8.0804633631703985E-5</v>
      </c>
      <c r="AA600" s="48">
        <v>0</v>
      </c>
      <c r="AB600" s="42">
        <v>5.1206386981402535E-2</v>
      </c>
      <c r="AC600" s="42">
        <v>3.6853791236416827E-2</v>
      </c>
      <c r="AD600" s="49">
        <f t="shared" si="126"/>
        <v>0</v>
      </c>
      <c r="AE600" s="49">
        <f t="shared" si="127"/>
        <v>0</v>
      </c>
    </row>
    <row r="601" spans="1:31" x14ac:dyDescent="0.2">
      <c r="A601" s="42">
        <v>7.0190840093244333E-2</v>
      </c>
      <c r="B601" s="42">
        <f t="shared" si="117"/>
        <v>4.380364300349246E-2</v>
      </c>
      <c r="C601" s="42">
        <v>5.0943033657113834E-2</v>
      </c>
      <c r="D601" s="42">
        <v>3.6664252349871092E-2</v>
      </c>
      <c r="E601" s="48">
        <v>7.680397048768936E-2</v>
      </c>
      <c r="F601" s="48">
        <v>5.4903097635150604E-2</v>
      </c>
      <c r="G601" s="48">
        <v>6.0291789601431257E-2</v>
      </c>
      <c r="H601" s="48">
        <v>7.6897684818288514E-2</v>
      </c>
      <c r="I601" s="48">
        <v>8.223781932793757E-2</v>
      </c>
      <c r="J601" s="48">
        <v>8.223781932793757E-2</v>
      </c>
      <c r="K601" s="48">
        <v>8.223781932793757E-2</v>
      </c>
      <c r="L601" s="48">
        <v>8.223781932793757E-2</v>
      </c>
      <c r="M601" s="43">
        <f t="shared" si="128"/>
        <v>3.1653189540751411E-5</v>
      </c>
      <c r="N601" s="43">
        <f t="shared" si="129"/>
        <v>5.1248021161216572E-5</v>
      </c>
      <c r="O601" s="49">
        <v>4.5218842201073448E-5</v>
      </c>
      <c r="P601" s="49">
        <v>6.0291789601431266E-5</v>
      </c>
      <c r="Q601" s="50">
        <f t="shared" si="118"/>
        <v>5.275531590125236E-5</v>
      </c>
      <c r="R601" s="48">
        <f t="shared" si="119"/>
        <v>6.0291789601431266E-5</v>
      </c>
      <c r="S601" s="49">
        <v>0</v>
      </c>
      <c r="T601" s="48">
        <f t="shared" si="120"/>
        <v>5.0943033657113834E-2</v>
      </c>
      <c r="U601" s="48">
        <v>0</v>
      </c>
      <c r="V601" s="49">
        <f t="shared" si="121"/>
        <v>5.4262610641288141E-5</v>
      </c>
      <c r="W601" s="49">
        <f t="shared" si="122"/>
        <v>4.8233431681145017E-5</v>
      </c>
      <c r="X601" s="49">
        <f t="shared" si="123"/>
        <v>4.2204252721001886E-5</v>
      </c>
      <c r="Y601" s="49">
        <f t="shared" si="124"/>
        <v>6.3306379081502821E-5</v>
      </c>
      <c r="Z601" s="49">
        <f t="shared" si="125"/>
        <v>8.0389052801908359E-5</v>
      </c>
      <c r="AA601" s="48">
        <v>0</v>
      </c>
      <c r="AB601" s="42">
        <v>5.0943033657113834E-2</v>
      </c>
      <c r="AC601" s="42">
        <v>3.6664252349871092E-2</v>
      </c>
      <c r="AD601" s="49">
        <f t="shared" si="126"/>
        <v>0</v>
      </c>
      <c r="AE601" s="49">
        <f t="shared" si="127"/>
        <v>0</v>
      </c>
    </row>
    <row r="602" spans="1:31" customFormat="1" ht="15" x14ac:dyDescent="0.25">
      <c r="AB602" s="605"/>
      <c r="AC602" s="605"/>
    </row>
    <row r="603" spans="1:31" x14ac:dyDescent="0.2">
      <c r="A603" s="51"/>
      <c r="B603" s="51"/>
      <c r="C603" s="51"/>
      <c r="D603" s="51"/>
      <c r="E603" s="51"/>
      <c r="F603" s="51"/>
      <c r="G603" s="51"/>
      <c r="H603" s="51"/>
      <c r="I603" s="51"/>
      <c r="AB603" s="51"/>
      <c r="AC603" s="51"/>
    </row>
    <row r="604" spans="1:31" x14ac:dyDescent="0.2">
      <c r="A604" s="51"/>
      <c r="B604" s="51"/>
      <c r="C604" s="51"/>
      <c r="D604" s="51"/>
      <c r="E604" s="51"/>
      <c r="F604" s="51"/>
      <c r="G604" s="51"/>
      <c r="H604" s="51"/>
      <c r="I604" s="51"/>
      <c r="AB604" s="51"/>
      <c r="AC604" s="51"/>
    </row>
    <row r="605" spans="1:31" x14ac:dyDescent="0.2">
      <c r="A605" s="51"/>
      <c r="B605" s="51"/>
      <c r="C605" s="51"/>
      <c r="D605" s="51"/>
      <c r="E605" s="51"/>
      <c r="F605" s="51"/>
      <c r="G605" s="51"/>
      <c r="H605" s="51"/>
      <c r="I605" s="51"/>
      <c r="AB605" s="51"/>
      <c r="AC605" s="51"/>
    </row>
    <row r="606" spans="1:31" x14ac:dyDescent="0.2">
      <c r="A606" s="51"/>
      <c r="B606" s="51"/>
      <c r="C606" s="51"/>
      <c r="D606" s="51"/>
      <c r="E606" s="51"/>
      <c r="F606" s="51"/>
      <c r="G606" s="51"/>
      <c r="H606" s="51"/>
      <c r="I606" s="51"/>
      <c r="AB606" s="51"/>
      <c r="AC606" s="51"/>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4CF25-2938-443B-9830-347AD3CFA259}">
  <sheetPr codeName="Sheet25">
    <tabColor rgb="FFCCECFF"/>
  </sheetPr>
  <dimension ref="A1:AE606"/>
  <sheetViews>
    <sheetView workbookViewId="0"/>
  </sheetViews>
  <sheetFormatPr defaultColWidth="9.140625" defaultRowHeight="11.25" x14ac:dyDescent="0.2"/>
  <cols>
    <col min="1" max="1" width="7.85546875" style="2" bestFit="1" customWidth="1"/>
    <col min="2" max="2" width="9.42578125" style="2" bestFit="1" customWidth="1"/>
    <col min="3" max="3" width="14.5703125" style="2" bestFit="1" customWidth="1"/>
    <col min="4" max="4" width="14.42578125" style="2" bestFit="1" customWidth="1"/>
    <col min="5" max="5" width="7.140625" style="2" bestFit="1" customWidth="1"/>
    <col min="6" max="6" width="7.42578125" style="2" bestFit="1" customWidth="1"/>
    <col min="7" max="8" width="9.140625" style="2" bestFit="1"/>
    <col min="9" max="10" width="9.85546875" style="2" bestFit="1" customWidth="1"/>
    <col min="11" max="12" width="9.42578125" style="2" bestFit="1" customWidth="1"/>
    <col min="13" max="13" width="12.7109375" style="2" bestFit="1" customWidth="1"/>
    <col min="14" max="17" width="12.5703125" style="2" bestFit="1" customWidth="1"/>
    <col min="18" max="18" width="10.42578125" style="2" bestFit="1" customWidth="1"/>
    <col min="19" max="19" width="10.5703125" style="2" bestFit="1" customWidth="1"/>
    <col min="20" max="20" width="11" style="2" bestFit="1" customWidth="1"/>
    <col min="21" max="21" width="6.28515625" style="2" bestFit="1" customWidth="1"/>
    <col min="22" max="24" width="17.42578125" style="2" bestFit="1" customWidth="1"/>
    <col min="25" max="25" width="21.7109375" style="2" bestFit="1" customWidth="1"/>
    <col min="26" max="26" width="15.85546875" style="2" bestFit="1" customWidth="1"/>
    <col min="27" max="27" width="10.5703125" style="2" bestFit="1" customWidth="1"/>
    <col min="28" max="29" width="14.5703125" style="2" bestFit="1" customWidth="1"/>
    <col min="30" max="31" width="21.140625" style="2" bestFit="1" customWidth="1"/>
    <col min="32" max="16384" width="9.140625" style="2"/>
  </cols>
  <sheetData>
    <row r="1" spans="1:31" x14ac:dyDescent="0.2">
      <c r="A1" s="38" t="s">
        <v>155</v>
      </c>
      <c r="B1" s="38" t="s">
        <v>156</v>
      </c>
      <c r="C1" s="38" t="s">
        <v>157</v>
      </c>
      <c r="D1" s="38" t="s">
        <v>158</v>
      </c>
      <c r="E1" s="38" t="s">
        <v>159</v>
      </c>
      <c r="F1" s="38" t="s">
        <v>160</v>
      </c>
      <c r="G1" s="38" t="s">
        <v>161</v>
      </c>
      <c r="H1" s="38" t="s">
        <v>162</v>
      </c>
      <c r="I1" s="38" t="s">
        <v>163</v>
      </c>
      <c r="J1" s="38" t="s">
        <v>164</v>
      </c>
      <c r="K1" s="38" t="s">
        <v>165</v>
      </c>
      <c r="L1" s="38" t="s">
        <v>166</v>
      </c>
      <c r="M1" s="38" t="s">
        <v>167</v>
      </c>
      <c r="N1" s="38" t="s">
        <v>168</v>
      </c>
      <c r="O1" s="39" t="s">
        <v>169</v>
      </c>
      <c r="P1" s="38" t="s">
        <v>170</v>
      </c>
      <c r="Q1" s="38" t="s">
        <v>171</v>
      </c>
      <c r="R1" s="38" t="s">
        <v>172</v>
      </c>
      <c r="S1" s="39" t="s">
        <v>879</v>
      </c>
      <c r="T1" s="38" t="s">
        <v>173</v>
      </c>
      <c r="U1" s="40" t="s">
        <v>174</v>
      </c>
      <c r="V1" s="41" t="s">
        <v>175</v>
      </c>
      <c r="W1" s="41" t="s">
        <v>176</v>
      </c>
      <c r="X1" s="41" t="s">
        <v>177</v>
      </c>
      <c r="Y1" s="41" t="s">
        <v>178</v>
      </c>
      <c r="Z1" s="41" t="s">
        <v>179</v>
      </c>
      <c r="AA1" s="604" t="s">
        <v>863</v>
      </c>
      <c r="AB1" s="38" t="s">
        <v>864</v>
      </c>
      <c r="AC1" s="38" t="s">
        <v>865</v>
      </c>
      <c r="AD1" s="41" t="s">
        <v>870</v>
      </c>
      <c r="AE1" s="41" t="s">
        <v>909</v>
      </c>
    </row>
    <row r="2" spans="1:31" x14ac:dyDescent="0.2">
      <c r="A2" s="42">
        <v>12.331</v>
      </c>
      <c r="B2" s="42">
        <f t="shared" ref="B2:B65" si="0">+AVERAGE(C2,D2)</f>
        <v>10.3125</v>
      </c>
      <c r="C2" s="42">
        <v>6.875</v>
      </c>
      <c r="D2" s="42">
        <v>13.75</v>
      </c>
      <c r="E2" s="43">
        <v>3.4725999999999999</v>
      </c>
      <c r="F2" s="43">
        <v>19.780967499999999</v>
      </c>
      <c r="G2" s="43">
        <v>1.1458126184082029</v>
      </c>
      <c r="H2" s="43">
        <v>0.76387505920410148</v>
      </c>
      <c r="I2" s="43">
        <v>4.0315624999999997</v>
      </c>
      <c r="J2" s="43">
        <v>5.9277775146484375</v>
      </c>
      <c r="K2" s="43">
        <v>5.8604165087890623</v>
      </c>
      <c r="L2" s="43">
        <v>16.671875</v>
      </c>
      <c r="M2" s="43">
        <f>(+O2*0.7)</f>
        <v>0.42542337599999991</v>
      </c>
      <c r="N2" s="43">
        <f>(+P2*0.85)</f>
        <v>1.3387109679999998</v>
      </c>
      <c r="O2" s="44">
        <v>0.6077476799999999</v>
      </c>
      <c r="P2" s="44">
        <v>1.5749540799999997</v>
      </c>
      <c r="Q2" s="45">
        <f t="shared" ref="Q2:Q65" si="1">+AVERAGE(O2:P2)</f>
        <v>1.0913508799999998</v>
      </c>
      <c r="R2" s="43">
        <f t="shared" ref="R2:R65" si="2">+P2</f>
        <v>1.5749540799999997</v>
      </c>
      <c r="S2" s="46">
        <v>9.3641929687500003</v>
      </c>
      <c r="T2" s="47">
        <f>+C2</f>
        <v>6.875</v>
      </c>
      <c r="U2" s="47">
        <v>0</v>
      </c>
      <c r="V2" s="44">
        <f t="shared" ref="V2:V65" si="3">+$P2*0.9</f>
        <v>1.4174586719999998</v>
      </c>
      <c r="W2" s="44">
        <f t="shared" ref="W2:W65" si="4">+$P2*0.8</f>
        <v>1.2599632639999998</v>
      </c>
      <c r="X2" s="44">
        <f t="shared" ref="X2:X65" si="5">+$P2*0.7</f>
        <v>1.1024678559999996</v>
      </c>
      <c r="Y2" s="44">
        <f t="shared" ref="Y2:Y65" si="6">+$P2*0.9*8750/7500</f>
        <v>1.6537017839999999</v>
      </c>
      <c r="Z2" s="44">
        <f t="shared" ref="Z2:Z65" si="7">+$P2*10000/7500</f>
        <v>2.0999387733333328</v>
      </c>
      <c r="AA2" s="47">
        <v>6.7465639391447372</v>
      </c>
      <c r="AB2" s="42">
        <v>6.875</v>
      </c>
      <c r="AC2" s="42">
        <v>13.75</v>
      </c>
      <c r="AD2" s="44">
        <f t="shared" ref="AD2:AD65" si="8">+S2*1.09375</f>
        <v>10.242086059570314</v>
      </c>
      <c r="AE2" s="44">
        <f t="shared" ref="AE2:AE65" si="9">+S2*0.756013745704467</f>
        <v>7.079458601804121</v>
      </c>
    </row>
    <row r="3" spans="1:31" x14ac:dyDescent="0.2">
      <c r="A3" s="42">
        <v>12.500999999999999</v>
      </c>
      <c r="B3" s="42">
        <f t="shared" si="0"/>
        <v>27.488336914062497</v>
      </c>
      <c r="C3" s="42">
        <v>13.630673828125</v>
      </c>
      <c r="D3" s="42">
        <v>41.345999999999997</v>
      </c>
      <c r="E3" s="48">
        <v>8.0877359082031237</v>
      </c>
      <c r="F3" s="48">
        <v>41.017363164062495</v>
      </c>
      <c r="G3" s="48">
        <v>2.564437736816406</v>
      </c>
      <c r="H3" s="48">
        <v>1.709625118408203</v>
      </c>
      <c r="I3" s="48">
        <v>10.23046875</v>
      </c>
      <c r="J3" s="48">
        <v>17.783332070312497</v>
      </c>
      <c r="K3" s="48">
        <v>12.731249999999999</v>
      </c>
      <c r="L3" s="48">
        <v>41.71</v>
      </c>
      <c r="M3" s="43">
        <f t="shared" ref="M3:M66" si="10">(+O3*0.7)</f>
        <v>2.0622506519999995</v>
      </c>
      <c r="N3" s="43">
        <f t="shared" ref="N3:N66" si="11">(+P3*0.85)</f>
        <v>6.1626823759999994</v>
      </c>
      <c r="O3" s="49">
        <v>2.9460723599999996</v>
      </c>
      <c r="P3" s="49">
        <v>7.2502145599999999</v>
      </c>
      <c r="Q3" s="50">
        <f t="shared" si="1"/>
        <v>5.0981434599999993</v>
      </c>
      <c r="R3" s="48">
        <f t="shared" si="2"/>
        <v>7.2502145599999999</v>
      </c>
      <c r="S3" s="49">
        <v>8.8083710937500026</v>
      </c>
      <c r="T3" s="48">
        <f t="shared" ref="T3:T65" si="12">+C3</f>
        <v>13.630673828125</v>
      </c>
      <c r="U3" s="48">
        <v>0</v>
      </c>
      <c r="V3" s="49">
        <f t="shared" si="3"/>
        <v>6.5251931040000004</v>
      </c>
      <c r="W3" s="49">
        <f t="shared" si="4"/>
        <v>5.8001716480000001</v>
      </c>
      <c r="X3" s="49">
        <f t="shared" si="5"/>
        <v>5.0751501919999997</v>
      </c>
      <c r="Y3" s="49">
        <f t="shared" si="6"/>
        <v>7.6127252880000009</v>
      </c>
      <c r="Z3" s="49">
        <f t="shared" si="7"/>
        <v>9.6669527466666665</v>
      </c>
      <c r="AA3" s="48">
        <v>18.954972039473684</v>
      </c>
      <c r="AB3" s="42">
        <v>13.630673828125</v>
      </c>
      <c r="AC3" s="42">
        <v>41.345999999999997</v>
      </c>
      <c r="AD3" s="49">
        <f t="shared" si="8"/>
        <v>9.6341558837890648</v>
      </c>
      <c r="AE3" s="49">
        <f t="shared" si="9"/>
        <v>6.6592496241408927</v>
      </c>
    </row>
    <row r="4" spans="1:31" x14ac:dyDescent="0.2">
      <c r="A4" s="42">
        <v>14.257250000000001</v>
      </c>
      <c r="B4" s="42">
        <f t="shared" si="0"/>
        <v>32.587161132812497</v>
      </c>
      <c r="C4" s="42">
        <v>17.673943359374999</v>
      </c>
      <c r="D4" s="42">
        <v>47.500378906249999</v>
      </c>
      <c r="E4" s="48">
        <v>10.657608818359375</v>
      </c>
      <c r="F4" s="48">
        <v>38.974573476562497</v>
      </c>
      <c r="G4" s="48">
        <v>8.8512500000000003</v>
      </c>
      <c r="H4" s="48">
        <v>7.1310904589843744</v>
      </c>
      <c r="I4" s="48">
        <v>12.68578125</v>
      </c>
      <c r="J4" s="48">
        <v>22.525555976562501</v>
      </c>
      <c r="K4" s="48">
        <v>39.844053437500001</v>
      </c>
      <c r="L4" s="48">
        <v>59.17</v>
      </c>
      <c r="M4" s="43">
        <f t="shared" si="10"/>
        <v>3.7986220439999996</v>
      </c>
      <c r="N4" s="43">
        <f t="shared" si="11"/>
        <v>12.486782063999998</v>
      </c>
      <c r="O4" s="49">
        <v>5.4266029199999997</v>
      </c>
      <c r="P4" s="49">
        <v>14.690331839999997</v>
      </c>
      <c r="Q4" s="50">
        <f t="shared" si="1"/>
        <v>10.058467379999998</v>
      </c>
      <c r="R4" s="48">
        <f t="shared" si="2"/>
        <v>14.690331839999997</v>
      </c>
      <c r="S4" s="49">
        <v>8.5620039062500002</v>
      </c>
      <c r="T4" s="48">
        <f t="shared" si="12"/>
        <v>17.673943359374999</v>
      </c>
      <c r="U4" s="48">
        <v>0</v>
      </c>
      <c r="V4" s="49">
        <f t="shared" si="3"/>
        <v>13.221298655999998</v>
      </c>
      <c r="W4" s="49">
        <f t="shared" si="4"/>
        <v>11.752265471999998</v>
      </c>
      <c r="X4" s="49">
        <f t="shared" si="5"/>
        <v>10.283232287999997</v>
      </c>
      <c r="Y4" s="49">
        <f t="shared" si="6"/>
        <v>15.424848431999999</v>
      </c>
      <c r="Z4" s="49">
        <f t="shared" si="7"/>
        <v>19.587109119999994</v>
      </c>
      <c r="AA4" s="48">
        <v>20.403288856907896</v>
      </c>
      <c r="AB4" s="42">
        <v>17.673943359374999</v>
      </c>
      <c r="AC4" s="42">
        <v>47.500378906249999</v>
      </c>
      <c r="AD4" s="49">
        <f t="shared" si="8"/>
        <v>9.3646917724609384</v>
      </c>
      <c r="AE4" s="49">
        <f t="shared" si="9"/>
        <v>6.4729926439003407</v>
      </c>
    </row>
    <row r="5" spans="1:31" x14ac:dyDescent="0.2">
      <c r="A5" s="42">
        <v>22.69275</v>
      </c>
      <c r="B5" s="42">
        <f t="shared" si="0"/>
        <v>36.349659179687499</v>
      </c>
      <c r="C5" s="42">
        <v>23.491876953125001</v>
      </c>
      <c r="D5" s="42">
        <v>49.207441406249998</v>
      </c>
      <c r="E5" s="48">
        <v>11.358632744140625</v>
      </c>
      <c r="F5" s="48">
        <v>40.011067734374997</v>
      </c>
      <c r="G5" s="48">
        <v>12.003750947265624</v>
      </c>
      <c r="H5" s="48">
        <v>8.3814242480468746</v>
      </c>
      <c r="I5" s="48">
        <v>15.14109375</v>
      </c>
      <c r="J5" s="48">
        <v>21.541407617187499</v>
      </c>
      <c r="K5" s="48">
        <v>39.730836250000003</v>
      </c>
      <c r="L5" s="48">
        <v>54.632180859374998</v>
      </c>
      <c r="M5" s="43">
        <f t="shared" si="10"/>
        <v>4.4635395839999994</v>
      </c>
      <c r="N5" s="43">
        <f t="shared" si="11"/>
        <v>15.146157343999999</v>
      </c>
      <c r="O5" s="49">
        <v>6.376485119999999</v>
      </c>
      <c r="P5" s="49">
        <v>17.81900864</v>
      </c>
      <c r="Q5" s="50">
        <f t="shared" si="1"/>
        <v>12.097746879999999</v>
      </c>
      <c r="R5" s="48">
        <f t="shared" si="2"/>
        <v>17.81900864</v>
      </c>
      <c r="S5" s="49">
        <v>8.5111796875000003</v>
      </c>
      <c r="T5" s="48">
        <f t="shared" si="12"/>
        <v>23.491876953125001</v>
      </c>
      <c r="U5" s="48">
        <v>0</v>
      </c>
      <c r="V5" s="49">
        <f t="shared" si="3"/>
        <v>16.037107775999999</v>
      </c>
      <c r="W5" s="49">
        <f t="shared" si="4"/>
        <v>14.255206912</v>
      </c>
      <c r="X5" s="49">
        <f t="shared" si="5"/>
        <v>12.473306048</v>
      </c>
      <c r="Y5" s="49">
        <f t="shared" si="6"/>
        <v>18.709959071999997</v>
      </c>
      <c r="Z5" s="49">
        <f t="shared" si="7"/>
        <v>23.758678186666668</v>
      </c>
      <c r="AA5" s="48">
        <v>21.582754728618422</v>
      </c>
      <c r="AB5" s="42">
        <v>23.491876953125001</v>
      </c>
      <c r="AC5" s="42">
        <v>49.207441406249998</v>
      </c>
      <c r="AD5" s="49">
        <f t="shared" si="8"/>
        <v>9.3091027832031248</v>
      </c>
      <c r="AE5" s="49">
        <f t="shared" si="9"/>
        <v>6.4345688359106505</v>
      </c>
    </row>
    <row r="6" spans="1:31" x14ac:dyDescent="0.2">
      <c r="A6" s="42">
        <v>28.28875</v>
      </c>
      <c r="B6" s="42">
        <f t="shared" si="0"/>
        <v>38.1995166015625</v>
      </c>
      <c r="C6" s="42">
        <v>27.744298828125</v>
      </c>
      <c r="D6" s="42">
        <v>48.654734374999997</v>
      </c>
      <c r="E6" s="48">
        <v>11.045650498046875</v>
      </c>
      <c r="F6" s="48">
        <v>37.566804140625003</v>
      </c>
      <c r="G6" s="48">
        <v>15.156250947265624</v>
      </c>
      <c r="H6" s="48">
        <v>9.4212936132812501</v>
      </c>
      <c r="I6" s="48">
        <v>17.596406250000001</v>
      </c>
      <c r="J6" s="48">
        <v>18.10478287109375</v>
      </c>
      <c r="K6" s="48">
        <v>40.8970680078125</v>
      </c>
      <c r="L6" s="48">
        <v>43.611052226562499</v>
      </c>
      <c r="M6" s="43">
        <f t="shared" si="10"/>
        <v>4.9751932439999988</v>
      </c>
      <c r="N6" s="43">
        <f t="shared" si="11"/>
        <v>16.193114039999994</v>
      </c>
      <c r="O6" s="49">
        <v>7.1074189199999989</v>
      </c>
      <c r="P6" s="49">
        <v>19.050722399999994</v>
      </c>
      <c r="Q6" s="50">
        <f t="shared" si="1"/>
        <v>13.079070659999996</v>
      </c>
      <c r="R6" s="48">
        <f t="shared" si="2"/>
        <v>19.050722399999994</v>
      </c>
      <c r="S6" s="49">
        <v>8.5996750000000013</v>
      </c>
      <c r="T6" s="48">
        <f t="shared" si="12"/>
        <v>27.744298828125</v>
      </c>
      <c r="U6" s="48">
        <v>0</v>
      </c>
      <c r="V6" s="49">
        <f t="shared" si="3"/>
        <v>17.145650159999995</v>
      </c>
      <c r="W6" s="49">
        <f t="shared" si="4"/>
        <v>15.240577919999996</v>
      </c>
      <c r="X6" s="49">
        <f t="shared" si="5"/>
        <v>13.335505679999995</v>
      </c>
      <c r="Y6" s="49">
        <f t="shared" si="6"/>
        <v>20.003258519999992</v>
      </c>
      <c r="Z6" s="49">
        <f t="shared" si="7"/>
        <v>25.400963199999996</v>
      </c>
      <c r="AA6" s="48">
        <v>22.584045641447368</v>
      </c>
      <c r="AB6" s="42">
        <v>27.744298828125</v>
      </c>
      <c r="AC6" s="42">
        <v>48.654734374999997</v>
      </c>
      <c r="AD6" s="49">
        <f t="shared" si="8"/>
        <v>9.4058945312500022</v>
      </c>
      <c r="AE6" s="49">
        <f t="shared" si="9"/>
        <v>6.5014725085910632</v>
      </c>
    </row>
    <row r="7" spans="1:31" x14ac:dyDescent="0.2">
      <c r="A7" s="42">
        <v>38.909016364901554</v>
      </c>
      <c r="B7" s="42">
        <f t="shared" si="0"/>
        <v>39.695431640625003</v>
      </c>
      <c r="C7" s="42">
        <v>31.017781249999999</v>
      </c>
      <c r="D7" s="42">
        <v>48.37308203125</v>
      </c>
      <c r="E7" s="48">
        <v>10.972690205078123</v>
      </c>
      <c r="F7" s="48">
        <v>32.7528267578125</v>
      </c>
      <c r="G7" s="48">
        <v>15.836992021484374</v>
      </c>
      <c r="H7" s="48">
        <v>10.319408466796874</v>
      </c>
      <c r="I7" s="48">
        <v>20.051718749999999</v>
      </c>
      <c r="J7" s="48">
        <v>16.773683320312497</v>
      </c>
      <c r="K7" s="48">
        <v>42.373252656249996</v>
      </c>
      <c r="L7" s="48">
        <v>40.339920468750002</v>
      </c>
      <c r="M7" s="43">
        <f t="shared" si="10"/>
        <v>5.4013906799999996</v>
      </c>
      <c r="N7" s="43">
        <f t="shared" si="11"/>
        <v>17.05534316</v>
      </c>
      <c r="O7" s="49">
        <v>7.7162723999999994</v>
      </c>
      <c r="P7" s="49">
        <v>20.0651096</v>
      </c>
      <c r="Q7" s="50">
        <f t="shared" si="1"/>
        <v>13.890691</v>
      </c>
      <c r="R7" s="48">
        <f t="shared" si="2"/>
        <v>20.0651096</v>
      </c>
      <c r="S7" s="49">
        <v>8.7974289062500013</v>
      </c>
      <c r="T7" s="48">
        <f t="shared" si="12"/>
        <v>31.017781249999999</v>
      </c>
      <c r="U7" s="48">
        <v>0</v>
      </c>
      <c r="V7" s="49">
        <f t="shared" si="3"/>
        <v>18.05859864</v>
      </c>
      <c r="W7" s="49">
        <f t="shared" si="4"/>
        <v>16.05208768</v>
      </c>
      <c r="X7" s="49">
        <f t="shared" si="5"/>
        <v>14.045576719999998</v>
      </c>
      <c r="Y7" s="49">
        <f t="shared" si="6"/>
        <v>21.06836508</v>
      </c>
      <c r="Z7" s="49">
        <f t="shared" si="7"/>
        <v>26.753479466666665</v>
      </c>
      <c r="AA7" s="48">
        <v>23.458231496710525</v>
      </c>
      <c r="AB7" s="42">
        <v>31.017781249999999</v>
      </c>
      <c r="AC7" s="42">
        <v>48.37308203125</v>
      </c>
      <c r="AD7" s="49">
        <f t="shared" si="8"/>
        <v>9.6221878662109397</v>
      </c>
      <c r="AE7" s="49">
        <f t="shared" si="9"/>
        <v>6.6509771799828155</v>
      </c>
    </row>
    <row r="8" spans="1:31" x14ac:dyDescent="0.2">
      <c r="A8" s="42">
        <v>37.259150436452359</v>
      </c>
      <c r="B8" s="42">
        <f t="shared" si="0"/>
        <v>40.702451171874998</v>
      </c>
      <c r="C8" s="42">
        <v>33.634472656249997</v>
      </c>
      <c r="D8" s="42">
        <v>47.770429687499998</v>
      </c>
      <c r="E8" s="48">
        <v>11.0133458984375</v>
      </c>
      <c r="F8" s="48">
        <v>29.274266562499999</v>
      </c>
      <c r="G8" s="48">
        <v>14.75201197265625</v>
      </c>
      <c r="H8" s="48">
        <v>11.115039599609375</v>
      </c>
      <c r="I8" s="48">
        <v>22.507031250000001</v>
      </c>
      <c r="J8" s="48">
        <v>16.155672070312502</v>
      </c>
      <c r="K8" s="48">
        <v>40.712779375000004</v>
      </c>
      <c r="L8" s="48">
        <v>39.110638710937501</v>
      </c>
      <c r="M8" s="43">
        <f t="shared" si="10"/>
        <v>5.7709269239999976</v>
      </c>
      <c r="N8" s="43">
        <f t="shared" si="11"/>
        <v>17.805783271999999</v>
      </c>
      <c r="O8" s="49">
        <v>8.2441813199999974</v>
      </c>
      <c r="P8" s="49">
        <v>20.947980319999999</v>
      </c>
      <c r="Q8" s="50">
        <f t="shared" si="1"/>
        <v>14.596080819999997</v>
      </c>
      <c r="R8" s="48">
        <f t="shared" si="2"/>
        <v>20.947980319999999</v>
      </c>
      <c r="S8" s="49">
        <v>9.0878367187500029</v>
      </c>
      <c r="T8" s="48">
        <f t="shared" si="12"/>
        <v>33.634472656249997</v>
      </c>
      <c r="U8" s="48">
        <v>0</v>
      </c>
      <c r="V8" s="49">
        <f t="shared" si="3"/>
        <v>18.853182287999999</v>
      </c>
      <c r="W8" s="49">
        <f t="shared" si="4"/>
        <v>16.758384255999999</v>
      </c>
      <c r="X8" s="49">
        <f t="shared" si="5"/>
        <v>14.663586223999998</v>
      </c>
      <c r="Y8" s="49">
        <f t="shared" si="6"/>
        <v>21.995379336000003</v>
      </c>
      <c r="Z8" s="49">
        <f t="shared" si="7"/>
        <v>27.930640426666667</v>
      </c>
      <c r="AA8" s="48">
        <v>24.236858758223683</v>
      </c>
      <c r="AB8" s="42">
        <v>33.634472656249997</v>
      </c>
      <c r="AC8" s="42">
        <v>47.770429687499998</v>
      </c>
      <c r="AD8" s="49">
        <f t="shared" si="8"/>
        <v>9.9398214111328151</v>
      </c>
      <c r="AE8" s="49">
        <f t="shared" si="9"/>
        <v>6.8705294780927826</v>
      </c>
    </row>
    <row r="9" spans="1:31" x14ac:dyDescent="0.2">
      <c r="A9" s="42">
        <v>36.393677658698635</v>
      </c>
      <c r="B9" s="42">
        <f t="shared" si="0"/>
        <v>41.361580078125002</v>
      </c>
      <c r="C9" s="42">
        <v>35.786925781249998</v>
      </c>
      <c r="D9" s="42">
        <v>46.936234374999998</v>
      </c>
      <c r="E9" s="48">
        <v>11.114050654296875</v>
      </c>
      <c r="F9" s="48">
        <v>26.618728632812502</v>
      </c>
      <c r="G9" s="48">
        <v>14.316250839843748</v>
      </c>
      <c r="H9" s="48">
        <v>11.832798867187499</v>
      </c>
      <c r="I9" s="48">
        <v>21.59232314453125</v>
      </c>
      <c r="J9" s="48">
        <v>15.864563134765623</v>
      </c>
      <c r="K9" s="48">
        <v>36.767713593750003</v>
      </c>
      <c r="L9" s="48">
        <v>38.713707890625003</v>
      </c>
      <c r="M9" s="43">
        <f t="shared" si="10"/>
        <v>6.0827182919999991</v>
      </c>
      <c r="N9" s="43">
        <f t="shared" si="11"/>
        <v>18.444434376</v>
      </c>
      <c r="O9" s="49">
        <v>8.6895975599999993</v>
      </c>
      <c r="P9" s="49">
        <v>21.69933456</v>
      </c>
      <c r="Q9" s="50">
        <f t="shared" si="1"/>
        <v>15.19446606</v>
      </c>
      <c r="R9" s="48">
        <f t="shared" si="2"/>
        <v>21.69933456</v>
      </c>
      <c r="S9" s="49">
        <v>9.4619343750000002</v>
      </c>
      <c r="T9" s="48">
        <f t="shared" si="12"/>
        <v>35.786925781249998</v>
      </c>
      <c r="U9" s="48">
        <v>0</v>
      </c>
      <c r="V9" s="49">
        <f t="shared" si="3"/>
        <v>19.529401104000002</v>
      </c>
      <c r="W9" s="49">
        <f t="shared" si="4"/>
        <v>17.359467648000003</v>
      </c>
      <c r="X9" s="49">
        <f t="shared" si="5"/>
        <v>15.189534192</v>
      </c>
      <c r="Y9" s="49">
        <f t="shared" si="6"/>
        <v>22.784301288000002</v>
      </c>
      <c r="Z9" s="49">
        <f t="shared" si="7"/>
        <v>28.932446080000002</v>
      </c>
      <c r="AA9" s="48">
        <v>24.940799958881581</v>
      </c>
      <c r="AB9" s="42">
        <v>35.786925781249998</v>
      </c>
      <c r="AC9" s="42">
        <v>46.936234374999998</v>
      </c>
      <c r="AD9" s="49">
        <f t="shared" si="8"/>
        <v>10.34899072265625</v>
      </c>
      <c r="AE9" s="49">
        <f t="shared" si="9"/>
        <v>7.1533524484536049</v>
      </c>
    </row>
    <row r="10" spans="1:31" x14ac:dyDescent="0.2">
      <c r="A10" s="42">
        <v>35.937567350471099</v>
      </c>
      <c r="B10" s="42">
        <f t="shared" si="0"/>
        <v>40.996685546875</v>
      </c>
      <c r="C10" s="42">
        <v>35.683722656249998</v>
      </c>
      <c r="D10" s="42">
        <v>46.309648437500002</v>
      </c>
      <c r="E10" s="48">
        <v>11.248525429687499</v>
      </c>
      <c r="F10" s="48">
        <v>24.511132714843747</v>
      </c>
      <c r="G10" s="48">
        <v>14.160377333984375</v>
      </c>
      <c r="H10" s="48">
        <v>12.489164902343751</v>
      </c>
      <c r="I10" s="48">
        <v>18.846319453124998</v>
      </c>
      <c r="J10" s="48">
        <v>15.748170712890625</v>
      </c>
      <c r="K10" s="48">
        <v>33.684928554687495</v>
      </c>
      <c r="L10" s="48">
        <v>36.664438906250005</v>
      </c>
      <c r="M10" s="43">
        <f t="shared" si="10"/>
        <v>6.360915455999999</v>
      </c>
      <c r="N10" s="43">
        <f t="shared" si="11"/>
        <v>19.01666376</v>
      </c>
      <c r="O10" s="49">
        <v>9.0870220799999988</v>
      </c>
      <c r="P10" s="49">
        <v>22.372545599999999</v>
      </c>
      <c r="Q10" s="50">
        <f t="shared" si="1"/>
        <v>15.72978384</v>
      </c>
      <c r="R10" s="48">
        <f t="shared" si="2"/>
        <v>22.372545599999999</v>
      </c>
      <c r="S10" s="49">
        <v>9.9154718749999997</v>
      </c>
      <c r="T10" s="48">
        <f t="shared" si="12"/>
        <v>35.683722656249998</v>
      </c>
      <c r="U10" s="48">
        <v>0</v>
      </c>
      <c r="V10" s="49">
        <f t="shared" si="3"/>
        <v>20.135291039999998</v>
      </c>
      <c r="W10" s="49">
        <f t="shared" si="4"/>
        <v>17.898036479999998</v>
      </c>
      <c r="X10" s="49">
        <f t="shared" si="5"/>
        <v>15.660781919999998</v>
      </c>
      <c r="Y10" s="49">
        <f t="shared" si="6"/>
        <v>23.491172879999997</v>
      </c>
      <c r="Z10" s="49">
        <f t="shared" si="7"/>
        <v>29.830060799999998</v>
      </c>
      <c r="AA10" s="48">
        <v>25.584613795230265</v>
      </c>
      <c r="AB10" s="42">
        <v>35.683722656249998</v>
      </c>
      <c r="AC10" s="42">
        <v>46.309648437500002</v>
      </c>
      <c r="AD10" s="49">
        <f t="shared" si="8"/>
        <v>10.84504736328125</v>
      </c>
      <c r="AE10" s="49">
        <f t="shared" si="9"/>
        <v>7.4962330326460442</v>
      </c>
    </row>
    <row r="11" spans="1:31" x14ac:dyDescent="0.2">
      <c r="A11" s="42">
        <v>35.717586302302095</v>
      </c>
      <c r="B11" s="42">
        <f t="shared" si="0"/>
        <v>39.8435078125</v>
      </c>
      <c r="C11" s="42">
        <v>33.857242187499999</v>
      </c>
      <c r="D11" s="42">
        <v>45.829773437500002</v>
      </c>
      <c r="E11" s="48">
        <v>11.402578291015626</v>
      </c>
      <c r="F11" s="48">
        <v>22.789179999999998</v>
      </c>
      <c r="G11" s="48">
        <v>14.147317382812499</v>
      </c>
      <c r="H11" s="48">
        <v>13.095738867187499</v>
      </c>
      <c r="I11" s="48">
        <v>17.375202675781249</v>
      </c>
      <c r="J11" s="48">
        <v>15.734280957031249</v>
      </c>
      <c r="K11" s="48">
        <v>31.195639531249995</v>
      </c>
      <c r="L11" s="48">
        <v>33.338524882812493</v>
      </c>
      <c r="M11" s="43">
        <f t="shared" si="10"/>
        <v>6.2833546439999992</v>
      </c>
      <c r="N11" s="43">
        <f t="shared" si="11"/>
        <v>18.539680615999995</v>
      </c>
      <c r="O11" s="49">
        <v>8.9762209199999994</v>
      </c>
      <c r="P11" s="49">
        <v>21.811388959999995</v>
      </c>
      <c r="Q11" s="50">
        <f t="shared" si="1"/>
        <v>15.393804939999997</v>
      </c>
      <c r="R11" s="48">
        <f t="shared" si="2"/>
        <v>21.811388959999995</v>
      </c>
      <c r="S11" s="49">
        <v>10.44735234375</v>
      </c>
      <c r="T11" s="48">
        <f t="shared" si="12"/>
        <v>33.857242187499999</v>
      </c>
      <c r="U11" s="48">
        <v>0</v>
      </c>
      <c r="V11" s="49">
        <f t="shared" si="3"/>
        <v>19.630250063999995</v>
      </c>
      <c r="W11" s="49">
        <f t="shared" si="4"/>
        <v>17.449111167999998</v>
      </c>
      <c r="X11" s="49">
        <f t="shared" si="5"/>
        <v>15.267972271999996</v>
      </c>
      <c r="Y11" s="49">
        <f t="shared" si="6"/>
        <v>22.901958407999995</v>
      </c>
      <c r="Z11" s="49">
        <f t="shared" si="7"/>
        <v>29.081851946666657</v>
      </c>
      <c r="AA11" s="48">
        <v>24.965291632401314</v>
      </c>
      <c r="AB11" s="42">
        <v>33.857242187499999</v>
      </c>
      <c r="AC11" s="42">
        <v>45.829773437500002</v>
      </c>
      <c r="AD11" s="49">
        <f t="shared" si="8"/>
        <v>11.426791625976563</v>
      </c>
      <c r="AE11" s="49">
        <f t="shared" si="9"/>
        <v>7.8983419780927795</v>
      </c>
    </row>
    <row r="12" spans="1:31" x14ac:dyDescent="0.2">
      <c r="A12" s="42">
        <v>35.643212037374383</v>
      </c>
      <c r="B12" s="42">
        <f t="shared" si="0"/>
        <v>38.885960937500002</v>
      </c>
      <c r="C12" s="42">
        <v>32.314953125000002</v>
      </c>
      <c r="D12" s="42">
        <v>45.456968750000001</v>
      </c>
      <c r="E12" s="48">
        <v>11.56800970703125</v>
      </c>
      <c r="F12" s="48">
        <v>21.350298671874999</v>
      </c>
      <c r="G12" s="48">
        <v>14.214588398437499</v>
      </c>
      <c r="H12" s="48">
        <v>13.661009208984375</v>
      </c>
      <c r="I12" s="48">
        <v>16.486946015625001</v>
      </c>
      <c r="J12" s="48">
        <v>15.784331630859374</v>
      </c>
      <c r="K12" s="48">
        <v>29.134614980468751</v>
      </c>
      <c r="L12" s="48">
        <v>30.698870703124999</v>
      </c>
      <c r="M12" s="43">
        <f t="shared" si="10"/>
        <v>5.9037556200000001</v>
      </c>
      <c r="N12" s="43">
        <f t="shared" si="11"/>
        <v>17.184677527999995</v>
      </c>
      <c r="O12" s="49">
        <v>8.4339366000000009</v>
      </c>
      <c r="P12" s="49">
        <v>20.217267679999996</v>
      </c>
      <c r="Q12" s="50">
        <f t="shared" si="1"/>
        <v>14.325602139999997</v>
      </c>
      <c r="R12" s="48">
        <f t="shared" si="2"/>
        <v>20.217267679999996</v>
      </c>
      <c r="S12" s="49">
        <v>11.058746875000002</v>
      </c>
      <c r="T12" s="48">
        <f t="shared" si="12"/>
        <v>32.314953125000002</v>
      </c>
      <c r="U12" s="48">
        <v>0</v>
      </c>
      <c r="V12" s="49">
        <f t="shared" si="3"/>
        <v>18.195540911999995</v>
      </c>
      <c r="W12" s="49">
        <f t="shared" si="4"/>
        <v>16.173814143999998</v>
      </c>
      <c r="X12" s="49">
        <f t="shared" si="5"/>
        <v>14.152087375999995</v>
      </c>
      <c r="Y12" s="49">
        <f t="shared" si="6"/>
        <v>21.228131063999992</v>
      </c>
      <c r="Z12" s="49">
        <f t="shared" si="7"/>
        <v>26.95635690666666</v>
      </c>
      <c r="AA12" s="48">
        <v>23.329347450657895</v>
      </c>
      <c r="AB12" s="42">
        <v>32.314953125000002</v>
      </c>
      <c r="AC12" s="42">
        <v>45.456968750000001</v>
      </c>
      <c r="AD12" s="49">
        <f t="shared" si="8"/>
        <v>12.095504394531252</v>
      </c>
      <c r="AE12" s="49">
        <f t="shared" si="9"/>
        <v>8.3605646477663207</v>
      </c>
    </row>
    <row r="13" spans="1:31" x14ac:dyDescent="0.2">
      <c r="A13" s="42">
        <v>35.66290879173323</v>
      </c>
      <c r="B13" s="42">
        <f t="shared" si="0"/>
        <v>38.079927734374998</v>
      </c>
      <c r="C13" s="42">
        <v>30.995480468749999</v>
      </c>
      <c r="D13" s="42">
        <v>45.164375</v>
      </c>
      <c r="E13" s="48">
        <v>11.739846533203126</v>
      </c>
      <c r="F13" s="48">
        <v>20.1261624609375</v>
      </c>
      <c r="G13" s="48">
        <v>14.329869677734374</v>
      </c>
      <c r="H13" s="48">
        <v>14.19138796875</v>
      </c>
      <c r="I13" s="48">
        <v>15.915731582031249</v>
      </c>
      <c r="J13" s="48">
        <v>15.875976738281251</v>
      </c>
      <c r="K13" s="48">
        <v>27.394111015625001</v>
      </c>
      <c r="L13" s="48">
        <v>28.542219687500001</v>
      </c>
      <c r="M13" s="43">
        <f t="shared" si="10"/>
        <v>5.5727675639999994</v>
      </c>
      <c r="N13" s="43">
        <f t="shared" si="11"/>
        <v>16.036960336</v>
      </c>
      <c r="O13" s="49">
        <v>7.961096519999999</v>
      </c>
      <c r="P13" s="49">
        <v>18.867012160000002</v>
      </c>
      <c r="Q13" s="50">
        <f t="shared" si="1"/>
        <v>13.41405434</v>
      </c>
      <c r="R13" s="48">
        <f t="shared" si="2"/>
        <v>18.867012160000002</v>
      </c>
      <c r="S13" s="49">
        <v>11.752583593750002</v>
      </c>
      <c r="T13" s="48">
        <f t="shared" si="12"/>
        <v>30.995480468749999</v>
      </c>
      <c r="U13" s="48">
        <v>0</v>
      </c>
      <c r="V13" s="49">
        <f t="shared" si="3"/>
        <v>16.980310944000003</v>
      </c>
      <c r="W13" s="49">
        <f t="shared" si="4"/>
        <v>15.093609728000002</v>
      </c>
      <c r="X13" s="49">
        <f t="shared" si="5"/>
        <v>13.206908512</v>
      </c>
      <c r="Y13" s="49">
        <f t="shared" si="6"/>
        <v>19.810362768000005</v>
      </c>
      <c r="Z13" s="49">
        <f t="shared" si="7"/>
        <v>25.156016213333334</v>
      </c>
      <c r="AA13" s="48">
        <v>21.920752055921053</v>
      </c>
      <c r="AB13" s="42">
        <v>30.995480468749999</v>
      </c>
      <c r="AC13" s="42">
        <v>45.164375</v>
      </c>
      <c r="AD13" s="49">
        <f t="shared" si="8"/>
        <v>12.854388305664065</v>
      </c>
      <c r="AE13" s="49">
        <f t="shared" si="9"/>
        <v>8.8851147444158052</v>
      </c>
    </row>
    <row r="14" spans="1:31" x14ac:dyDescent="0.2">
      <c r="A14" s="42">
        <v>35.745425782134809</v>
      </c>
      <c r="B14" s="42">
        <f t="shared" si="0"/>
        <v>36.835398437500004</v>
      </c>
      <c r="C14" s="42">
        <v>29.853972656250001</v>
      </c>
      <c r="D14" s="42">
        <v>43.81682421875</v>
      </c>
      <c r="E14" s="48">
        <v>11.914964687500001</v>
      </c>
      <c r="F14" s="48">
        <v>19.069311464843747</v>
      </c>
      <c r="G14" s="48">
        <v>13.90984736328125</v>
      </c>
      <c r="H14" s="48">
        <v>14.118290322265624</v>
      </c>
      <c r="I14" s="48">
        <v>15.53613951171875</v>
      </c>
      <c r="J14" s="48">
        <v>15.9954629296875</v>
      </c>
      <c r="K14" s="48">
        <v>25.900581933593749</v>
      </c>
      <c r="L14" s="48">
        <v>26.740097988281249</v>
      </c>
      <c r="M14" s="43">
        <f t="shared" si="10"/>
        <v>5.2817210039999996</v>
      </c>
      <c r="N14" s="43">
        <f t="shared" si="11"/>
        <v>15.052164343999998</v>
      </c>
      <c r="O14" s="49">
        <v>7.5453157199999996</v>
      </c>
      <c r="P14" s="49">
        <v>17.708428639999998</v>
      </c>
      <c r="Q14" s="50">
        <f t="shared" si="1"/>
        <v>12.626872179999999</v>
      </c>
      <c r="R14" s="48">
        <f t="shared" si="2"/>
        <v>17.708428639999998</v>
      </c>
      <c r="S14" s="49">
        <v>12.533262499999999</v>
      </c>
      <c r="T14" s="48">
        <f t="shared" si="12"/>
        <v>29.853972656250001</v>
      </c>
      <c r="U14" s="48">
        <v>0</v>
      </c>
      <c r="V14" s="49">
        <f t="shared" si="3"/>
        <v>15.937585775999999</v>
      </c>
      <c r="W14" s="49">
        <f t="shared" si="4"/>
        <v>14.166742911999998</v>
      </c>
      <c r="X14" s="49">
        <f t="shared" si="5"/>
        <v>12.395900047999998</v>
      </c>
      <c r="Y14" s="49">
        <f t="shared" si="6"/>
        <v>18.593850071999999</v>
      </c>
      <c r="Z14" s="49">
        <f t="shared" si="7"/>
        <v>23.611238186666665</v>
      </c>
      <c r="AA14" s="48">
        <v>20.693632709703948</v>
      </c>
      <c r="AB14" s="42">
        <v>29.853972656250001</v>
      </c>
      <c r="AC14" s="42">
        <v>43.81682421875</v>
      </c>
      <c r="AD14" s="49">
        <f t="shared" si="8"/>
        <v>13.708255859374999</v>
      </c>
      <c r="AE14" s="49">
        <f t="shared" si="9"/>
        <v>9.4753187285223319</v>
      </c>
    </row>
    <row r="15" spans="1:31" x14ac:dyDescent="0.2">
      <c r="A15" s="42">
        <v>35.107665626709291</v>
      </c>
      <c r="B15" s="42">
        <f t="shared" si="0"/>
        <v>35.23319140625</v>
      </c>
      <c r="C15" s="42">
        <v>28.8568984375</v>
      </c>
      <c r="D15" s="42">
        <v>41.609484375000001</v>
      </c>
      <c r="E15" s="48">
        <v>12.091347441406249</v>
      </c>
      <c r="F15" s="48">
        <v>18.14565927734375</v>
      </c>
      <c r="G15" s="48">
        <v>13.048554619140624</v>
      </c>
      <c r="H15" s="48">
        <v>13.518722333984375</v>
      </c>
      <c r="I15" s="48">
        <v>15.280914892578124</v>
      </c>
      <c r="J15" s="48">
        <v>16.133924746093747</v>
      </c>
      <c r="K15" s="48">
        <v>24.601920546874997</v>
      </c>
      <c r="L15" s="48">
        <v>25.2069315234375</v>
      </c>
      <c r="M15" s="43">
        <f t="shared" si="10"/>
        <v>5.0194694760000003</v>
      </c>
      <c r="N15" s="43">
        <f t="shared" si="11"/>
        <v>14.182917079999999</v>
      </c>
      <c r="O15" s="49">
        <v>7.1706706800000006</v>
      </c>
      <c r="P15" s="49">
        <v>16.6857848</v>
      </c>
      <c r="Q15" s="50">
        <f t="shared" si="1"/>
        <v>11.928227740000001</v>
      </c>
      <c r="R15" s="48">
        <f t="shared" si="2"/>
        <v>16.6857848</v>
      </c>
      <c r="S15" s="49">
        <v>13.406481249999999</v>
      </c>
      <c r="T15" s="48">
        <f t="shared" si="12"/>
        <v>28.8568984375</v>
      </c>
      <c r="U15" s="48">
        <v>0</v>
      </c>
      <c r="V15" s="49">
        <f t="shared" si="3"/>
        <v>15.017206320000001</v>
      </c>
      <c r="W15" s="49">
        <f t="shared" si="4"/>
        <v>13.348627840000001</v>
      </c>
      <c r="X15" s="49">
        <f t="shared" si="5"/>
        <v>11.68004936</v>
      </c>
      <c r="Y15" s="49">
        <f t="shared" si="6"/>
        <v>17.520074040000001</v>
      </c>
      <c r="Z15" s="49">
        <f t="shared" si="7"/>
        <v>22.247713066666666</v>
      </c>
      <c r="AA15" s="48">
        <v>19.613861842105262</v>
      </c>
      <c r="AB15" s="42">
        <v>28.8568984375</v>
      </c>
      <c r="AC15" s="42">
        <v>41.609484375000001</v>
      </c>
      <c r="AD15" s="49">
        <f t="shared" si="8"/>
        <v>14.663338867187498</v>
      </c>
      <c r="AE15" s="49">
        <f t="shared" si="9"/>
        <v>10.135484106529203</v>
      </c>
    </row>
    <row r="16" spans="1:31" x14ac:dyDescent="0.2">
      <c r="A16" s="42">
        <v>33.401694609479264</v>
      </c>
      <c r="B16" s="42">
        <f t="shared" si="0"/>
        <v>33.827167968750004</v>
      </c>
      <c r="C16" s="42">
        <v>27.97865625</v>
      </c>
      <c r="D16" s="42">
        <v>39.675679687500001</v>
      </c>
      <c r="E16" s="48">
        <v>12.267672412109375</v>
      </c>
      <c r="F16" s="48">
        <v>17.33002568359375</v>
      </c>
      <c r="G16" s="48">
        <v>12.313540908203125</v>
      </c>
      <c r="H16" s="48">
        <v>12.9811727734375</v>
      </c>
      <c r="I16" s="48">
        <v>15.110659052734373</v>
      </c>
      <c r="J16" s="48">
        <v>16.285443671875001</v>
      </c>
      <c r="K16" s="48">
        <v>23.460082773437499</v>
      </c>
      <c r="L16" s="48">
        <v>23.883285058593749</v>
      </c>
      <c r="M16" s="43">
        <f t="shared" si="10"/>
        <v>4.7887995959999996</v>
      </c>
      <c r="N16" s="43">
        <f t="shared" si="11"/>
        <v>13.432476967999998</v>
      </c>
      <c r="O16" s="49">
        <v>6.8411422799999997</v>
      </c>
      <c r="P16" s="49">
        <v>15.802914079999997</v>
      </c>
      <c r="Q16" s="50">
        <f t="shared" si="1"/>
        <v>11.322028179999998</v>
      </c>
      <c r="R16" s="48">
        <f t="shared" si="2"/>
        <v>15.802914079999997</v>
      </c>
      <c r="S16" s="49">
        <v>14.379164062500003</v>
      </c>
      <c r="T16" s="48">
        <f t="shared" si="12"/>
        <v>27.97865625</v>
      </c>
      <c r="U16" s="48">
        <v>0</v>
      </c>
      <c r="V16" s="49">
        <f t="shared" si="3"/>
        <v>14.222622671999998</v>
      </c>
      <c r="W16" s="49">
        <f t="shared" si="4"/>
        <v>12.642331263999999</v>
      </c>
      <c r="X16" s="49">
        <f t="shared" si="5"/>
        <v>11.062039855999997</v>
      </c>
      <c r="Y16" s="49">
        <f t="shared" si="6"/>
        <v>16.593059783999998</v>
      </c>
      <c r="Z16" s="49">
        <f t="shared" si="7"/>
        <v>21.070552106666661</v>
      </c>
      <c r="AA16" s="48">
        <v>18.655493832236843</v>
      </c>
      <c r="AB16" s="42">
        <v>27.97865625</v>
      </c>
      <c r="AC16" s="42">
        <v>39.675679687500001</v>
      </c>
      <c r="AD16" s="49">
        <f t="shared" si="8"/>
        <v>15.727210693359378</v>
      </c>
      <c r="AE16" s="49">
        <f t="shared" si="9"/>
        <v>10.870845682989687</v>
      </c>
    </row>
    <row r="17" spans="1:31" x14ac:dyDescent="0.2">
      <c r="A17" s="42">
        <v>31.480158131271295</v>
      </c>
      <c r="B17" s="42">
        <f t="shared" si="0"/>
        <v>32.583300781250003</v>
      </c>
      <c r="C17" s="42">
        <v>27.199378906250001</v>
      </c>
      <c r="D17" s="42">
        <v>37.967222656250001</v>
      </c>
      <c r="E17" s="48">
        <v>12.443061484374999</v>
      </c>
      <c r="F17" s="48">
        <v>16.603364960937498</v>
      </c>
      <c r="G17" s="48">
        <v>11.677351630859375</v>
      </c>
      <c r="H17" s="48">
        <v>12.495895224609374</v>
      </c>
      <c r="I17" s="48">
        <v>15.000740244140625</v>
      </c>
      <c r="J17" s="48">
        <v>16.445944570312498</v>
      </c>
      <c r="K17" s="48">
        <v>22.446580546875001</v>
      </c>
      <c r="L17" s="48">
        <v>22.726459648437501</v>
      </c>
      <c r="M17" s="43">
        <f t="shared" si="10"/>
        <v>4.5813515159999989</v>
      </c>
      <c r="N17" s="43">
        <f t="shared" si="11"/>
        <v>12.767758471999999</v>
      </c>
      <c r="O17" s="49">
        <v>6.5447878799999994</v>
      </c>
      <c r="P17" s="49">
        <v>15.020892319999998</v>
      </c>
      <c r="Q17" s="50">
        <f t="shared" si="1"/>
        <v>10.782840099999998</v>
      </c>
      <c r="R17" s="48">
        <f t="shared" si="2"/>
        <v>15.020892319999998</v>
      </c>
      <c r="S17" s="49">
        <v>15.459434375000001</v>
      </c>
      <c r="T17" s="48">
        <f t="shared" si="12"/>
        <v>27.199378906250001</v>
      </c>
      <c r="U17" s="48">
        <v>0</v>
      </c>
      <c r="V17" s="49">
        <f t="shared" si="3"/>
        <v>13.518803087999999</v>
      </c>
      <c r="W17" s="49">
        <f t="shared" si="4"/>
        <v>12.016713855999999</v>
      </c>
      <c r="X17" s="49">
        <f t="shared" si="5"/>
        <v>10.514624623999998</v>
      </c>
      <c r="Y17" s="49">
        <f t="shared" si="6"/>
        <v>15.771936935999999</v>
      </c>
      <c r="Z17" s="49">
        <f t="shared" si="7"/>
        <v>20.027856426666666</v>
      </c>
      <c r="AA17" s="48">
        <v>17.798432051809211</v>
      </c>
      <c r="AB17" s="42">
        <v>27.199378906250001</v>
      </c>
      <c r="AC17" s="42">
        <v>37.967222656250001</v>
      </c>
      <c r="AD17" s="49">
        <f t="shared" si="8"/>
        <v>16.908756347656251</v>
      </c>
      <c r="AE17" s="49">
        <f t="shared" si="9"/>
        <v>11.687544888316147</v>
      </c>
    </row>
    <row r="18" spans="1:31" x14ac:dyDescent="0.2">
      <c r="A18" s="42">
        <v>29.795295311244612</v>
      </c>
      <c r="B18" s="42">
        <f t="shared" si="0"/>
        <v>31.475041992187499</v>
      </c>
      <c r="C18" s="42">
        <v>26.503392578124998</v>
      </c>
      <c r="D18" s="42">
        <v>36.446691406249997</v>
      </c>
      <c r="E18" s="48">
        <v>12.616933984374999</v>
      </c>
      <c r="F18" s="48">
        <v>15.950975546875</v>
      </c>
      <c r="G18" s="48">
        <v>11.120150097656248</v>
      </c>
      <c r="H18" s="48">
        <v>12.055138212890624</v>
      </c>
      <c r="I18" s="48">
        <v>14.93497822265625</v>
      </c>
      <c r="J18" s="48">
        <v>16.612564804687498</v>
      </c>
      <c r="K18" s="48">
        <v>21.539607812500002</v>
      </c>
      <c r="L18" s="48">
        <v>21.704924609375002</v>
      </c>
      <c r="M18" s="43">
        <f t="shared" si="10"/>
        <v>4.3932549359999991</v>
      </c>
      <c r="N18" s="43">
        <f t="shared" si="11"/>
        <v>12.173973359999998</v>
      </c>
      <c r="O18" s="49">
        <v>6.2760784799999989</v>
      </c>
      <c r="P18" s="49">
        <v>14.322321599999999</v>
      </c>
      <c r="Q18" s="50">
        <f t="shared" si="1"/>
        <v>10.299200039999999</v>
      </c>
      <c r="R18" s="48">
        <f t="shared" si="2"/>
        <v>14.322321599999999</v>
      </c>
      <c r="S18" s="49">
        <v>16.656643750000001</v>
      </c>
      <c r="T18" s="48">
        <f t="shared" si="12"/>
        <v>26.503392578124998</v>
      </c>
      <c r="U18" s="48">
        <v>0</v>
      </c>
      <c r="V18" s="49">
        <f t="shared" si="3"/>
        <v>12.890089439999999</v>
      </c>
      <c r="W18" s="49">
        <f t="shared" si="4"/>
        <v>11.457857279999999</v>
      </c>
      <c r="X18" s="49">
        <f t="shared" si="5"/>
        <v>10.025625119999999</v>
      </c>
      <c r="Y18" s="49">
        <f t="shared" si="6"/>
        <v>15.038437679999999</v>
      </c>
      <c r="Z18" s="49">
        <f t="shared" si="7"/>
        <v>19.096428799999998</v>
      </c>
      <c r="AA18" s="48">
        <v>17.026857833059211</v>
      </c>
      <c r="AB18" s="42">
        <v>26.503392578124998</v>
      </c>
      <c r="AC18" s="42">
        <v>36.446691406249997</v>
      </c>
      <c r="AD18" s="49">
        <f t="shared" si="8"/>
        <v>18.218204101562499</v>
      </c>
      <c r="AE18" s="49">
        <f t="shared" si="9"/>
        <v>12.592651632302401</v>
      </c>
    </row>
    <row r="19" spans="1:31" x14ac:dyDescent="0.2">
      <c r="A19" s="42">
        <v>28.304429943514332</v>
      </c>
      <c r="B19" s="42">
        <f t="shared" si="0"/>
        <v>30.481350585937498</v>
      </c>
      <c r="C19" s="42">
        <v>25.878173828125</v>
      </c>
      <c r="D19" s="42">
        <v>35.084527343749997</v>
      </c>
      <c r="E19" s="48">
        <v>12.788907216796876</v>
      </c>
      <c r="F19" s="48">
        <v>15.361320693359374</v>
      </c>
      <c r="G19" s="48">
        <v>10.627210117187499</v>
      </c>
      <c r="H19" s="48">
        <v>11.652656416015626</v>
      </c>
      <c r="I19" s="48">
        <v>14.902307978515624</v>
      </c>
      <c r="J19" s="48">
        <v>16.783250703124999</v>
      </c>
      <c r="K19" s="48">
        <v>20.722168730468752</v>
      </c>
      <c r="L19" s="48">
        <v>20.79482021484375</v>
      </c>
      <c r="M19" s="43">
        <f t="shared" si="10"/>
        <v>4.2221876760000008</v>
      </c>
      <c r="N19" s="43">
        <f t="shared" si="11"/>
        <v>11.640343767999999</v>
      </c>
      <c r="O19" s="49">
        <v>6.0316966800000014</v>
      </c>
      <c r="P19" s="49">
        <v>13.69452208</v>
      </c>
      <c r="Q19" s="50">
        <f t="shared" si="1"/>
        <v>9.8631093800000009</v>
      </c>
      <c r="R19" s="48">
        <f t="shared" si="2"/>
        <v>13.69452208</v>
      </c>
      <c r="S19" s="49">
        <v>17.9814046875</v>
      </c>
      <c r="T19" s="48">
        <f t="shared" si="12"/>
        <v>25.878173828125</v>
      </c>
      <c r="U19" s="48">
        <v>0</v>
      </c>
      <c r="V19" s="49">
        <f t="shared" si="3"/>
        <v>12.325069872</v>
      </c>
      <c r="W19" s="49">
        <f t="shared" si="4"/>
        <v>10.955617664000002</v>
      </c>
      <c r="X19" s="49">
        <f t="shared" si="5"/>
        <v>9.5861654559999998</v>
      </c>
      <c r="Y19" s="49">
        <f t="shared" si="6"/>
        <v>14.379248184</v>
      </c>
      <c r="Z19" s="49">
        <f t="shared" si="7"/>
        <v>18.259362773333336</v>
      </c>
      <c r="AA19" s="48">
        <v>16.328131270559211</v>
      </c>
      <c r="AB19" s="42">
        <v>25.878173828125</v>
      </c>
      <c r="AC19" s="42">
        <v>35.084527343749997</v>
      </c>
      <c r="AD19" s="49">
        <f t="shared" si="8"/>
        <v>19.667161376953125</v>
      </c>
      <c r="AE19" s="49">
        <f t="shared" si="9"/>
        <v>13.594189110824736</v>
      </c>
    </row>
    <row r="20" spans="1:31" x14ac:dyDescent="0.2">
      <c r="A20" s="42">
        <v>26.974723325164245</v>
      </c>
      <c r="B20" s="42">
        <f t="shared" si="0"/>
        <v>29.585346679687497</v>
      </c>
      <c r="C20" s="42">
        <v>25.313595703124999</v>
      </c>
      <c r="D20" s="42">
        <v>33.857097656249998</v>
      </c>
      <c r="E20" s="48">
        <v>12.958731103515625</v>
      </c>
      <c r="F20" s="48">
        <v>14.825192031249999</v>
      </c>
      <c r="G20" s="48">
        <v>10.187348271484375</v>
      </c>
      <c r="H20" s="48">
        <v>11.28334880859375</v>
      </c>
      <c r="I20" s="48">
        <v>14.89492025390625</v>
      </c>
      <c r="J20" s="48">
        <v>16.547912031249997</v>
      </c>
      <c r="K20" s="48">
        <v>19.980800761718747</v>
      </c>
      <c r="L20" s="48">
        <v>19.977737304687501</v>
      </c>
      <c r="M20" s="43">
        <f t="shared" si="10"/>
        <v>4.0631957519999986</v>
      </c>
      <c r="N20" s="43">
        <f t="shared" si="11"/>
        <v>11.149825631999999</v>
      </c>
      <c r="O20" s="49">
        <v>5.804565359999998</v>
      </c>
      <c r="P20" s="49">
        <v>13.117441919999999</v>
      </c>
      <c r="Q20" s="50">
        <f t="shared" si="1"/>
        <v>9.4610036399999977</v>
      </c>
      <c r="R20" s="48">
        <f t="shared" si="2"/>
        <v>13.117441919999999</v>
      </c>
      <c r="S20" s="49">
        <v>19.445687500000002</v>
      </c>
      <c r="T20" s="48">
        <f t="shared" si="12"/>
        <v>25.313595703124999</v>
      </c>
      <c r="U20" s="48">
        <v>0</v>
      </c>
      <c r="V20" s="49">
        <f t="shared" si="3"/>
        <v>11.805697728</v>
      </c>
      <c r="W20" s="49">
        <f t="shared" si="4"/>
        <v>10.493953535999999</v>
      </c>
      <c r="X20" s="49">
        <f t="shared" si="5"/>
        <v>9.1822093439999986</v>
      </c>
      <c r="Y20" s="49">
        <f t="shared" si="6"/>
        <v>13.773314016</v>
      </c>
      <c r="Z20" s="49">
        <f t="shared" si="7"/>
        <v>17.48992256</v>
      </c>
      <c r="AA20" s="48">
        <v>15.692029296875001</v>
      </c>
      <c r="AB20" s="42">
        <v>25.313595703124999</v>
      </c>
      <c r="AC20" s="42">
        <v>33.857097656249998</v>
      </c>
      <c r="AD20" s="49">
        <f t="shared" si="8"/>
        <v>21.268720703125002</v>
      </c>
      <c r="AE20" s="49">
        <f t="shared" si="9"/>
        <v>14.701207044673534</v>
      </c>
    </row>
    <row r="21" spans="1:31" x14ac:dyDescent="0.2">
      <c r="A21" s="42">
        <v>25.780469382374328</v>
      </c>
      <c r="B21" s="42">
        <f t="shared" si="0"/>
        <v>28.773326171874999</v>
      </c>
      <c r="C21" s="42">
        <v>24.801369140624999</v>
      </c>
      <c r="D21" s="42">
        <v>32.745283203124998</v>
      </c>
      <c r="E21" s="48">
        <v>13.126251240234375</v>
      </c>
      <c r="F21" s="48">
        <v>14.335155419921874</v>
      </c>
      <c r="G21" s="48">
        <v>9.7919008691406244</v>
      </c>
      <c r="H21" s="48">
        <v>10.943013320312499</v>
      </c>
      <c r="I21" s="48">
        <v>14.907153242187499</v>
      </c>
      <c r="J21" s="48">
        <v>15.94975736328125</v>
      </c>
      <c r="K21" s="48">
        <v>19.304678554687499</v>
      </c>
      <c r="L21" s="48">
        <v>19.239226289062501</v>
      </c>
      <c r="M21" s="43">
        <f t="shared" si="10"/>
        <v>3.9240197639999987</v>
      </c>
      <c r="N21" s="43">
        <f t="shared" si="11"/>
        <v>10.724977272</v>
      </c>
      <c r="O21" s="49">
        <v>5.6057425199999988</v>
      </c>
      <c r="P21" s="49">
        <v>12.61762032</v>
      </c>
      <c r="Q21" s="50">
        <f t="shared" si="1"/>
        <v>9.11168142</v>
      </c>
      <c r="R21" s="48">
        <f t="shared" si="2"/>
        <v>12.61762032</v>
      </c>
      <c r="S21" s="49">
        <v>21.062918750000005</v>
      </c>
      <c r="T21" s="48">
        <f t="shared" si="12"/>
        <v>24.801369140624999</v>
      </c>
      <c r="U21" s="48">
        <v>0</v>
      </c>
      <c r="V21" s="49">
        <f t="shared" si="3"/>
        <v>11.355858288</v>
      </c>
      <c r="W21" s="49">
        <f t="shared" si="4"/>
        <v>10.094096256</v>
      </c>
      <c r="X21" s="49">
        <f t="shared" si="5"/>
        <v>8.8323342240000002</v>
      </c>
      <c r="Y21" s="49">
        <f t="shared" si="6"/>
        <v>13.248501336</v>
      </c>
      <c r="Z21" s="49">
        <f t="shared" si="7"/>
        <v>16.823493760000002</v>
      </c>
      <c r="AA21" s="48">
        <v>15.110189967105264</v>
      </c>
      <c r="AB21" s="42">
        <v>24.801369140624999</v>
      </c>
      <c r="AC21" s="42">
        <v>32.745283203124998</v>
      </c>
      <c r="AD21" s="49">
        <f t="shared" si="8"/>
        <v>23.037567382812504</v>
      </c>
      <c r="AE21" s="49">
        <f t="shared" si="9"/>
        <v>15.923856099656353</v>
      </c>
    </row>
    <row r="22" spans="1:31" x14ac:dyDescent="0.2">
      <c r="A22" s="42">
        <v>24.70124067453775</v>
      </c>
      <c r="B22" s="42">
        <f t="shared" si="0"/>
        <v>28.034035156249999</v>
      </c>
      <c r="C22" s="42">
        <v>24.334656249999998</v>
      </c>
      <c r="D22" s="42">
        <v>31.7334140625</v>
      </c>
      <c r="E22" s="48">
        <v>13.291380478515626</v>
      </c>
      <c r="F22" s="48">
        <v>13.885129414062499</v>
      </c>
      <c r="G22" s="48">
        <v>9.4340447558593752</v>
      </c>
      <c r="H22" s="48">
        <v>10.628144121093751</v>
      </c>
      <c r="I22" s="48">
        <v>14.93481150390625</v>
      </c>
      <c r="J22" s="48">
        <v>15.404764189453125</v>
      </c>
      <c r="K22" s="48">
        <v>18.6850076953125</v>
      </c>
      <c r="L22" s="48">
        <v>18.56775326171875</v>
      </c>
      <c r="M22" s="43">
        <f t="shared" si="10"/>
        <v>3.7955258039999995</v>
      </c>
      <c r="N22" s="43">
        <f t="shared" si="11"/>
        <v>10.335971575999999</v>
      </c>
      <c r="O22" s="49">
        <v>5.4221797199999999</v>
      </c>
      <c r="P22" s="49">
        <v>12.159966559999999</v>
      </c>
      <c r="Q22" s="50">
        <f t="shared" si="1"/>
        <v>8.79107314</v>
      </c>
      <c r="R22" s="48">
        <f t="shared" si="2"/>
        <v>12.159966559999999</v>
      </c>
      <c r="S22" s="49">
        <v>22.848081250000007</v>
      </c>
      <c r="T22" s="48">
        <f t="shared" si="12"/>
        <v>24.334656249999998</v>
      </c>
      <c r="U22" s="48">
        <v>0</v>
      </c>
      <c r="V22" s="49">
        <f t="shared" si="3"/>
        <v>10.943969903999999</v>
      </c>
      <c r="W22" s="49">
        <f t="shared" si="4"/>
        <v>9.7279732479999996</v>
      </c>
      <c r="X22" s="49">
        <f t="shared" si="5"/>
        <v>8.5119765919999981</v>
      </c>
      <c r="Y22" s="49">
        <f t="shared" si="6"/>
        <v>12.767964888</v>
      </c>
      <c r="Z22" s="49">
        <f t="shared" si="7"/>
        <v>16.213288746666667</v>
      </c>
      <c r="AA22" s="48">
        <v>14.575698293585527</v>
      </c>
      <c r="AB22" s="42">
        <v>24.334656249999998</v>
      </c>
      <c r="AC22" s="42">
        <v>31.7334140625</v>
      </c>
      <c r="AD22" s="49">
        <f t="shared" si="8"/>
        <v>24.990088867187509</v>
      </c>
      <c r="AE22" s="49">
        <f t="shared" si="9"/>
        <v>17.273463487972506</v>
      </c>
    </row>
    <row r="23" spans="1:31" x14ac:dyDescent="0.2">
      <c r="A23" s="42">
        <v>23.720587376954981</v>
      </c>
      <c r="B23" s="42">
        <f t="shared" si="0"/>
        <v>27.358151367187503</v>
      </c>
      <c r="C23" s="42">
        <v>23.907755859375001</v>
      </c>
      <c r="D23" s="42">
        <v>30.808546875000001</v>
      </c>
      <c r="E23" s="48">
        <v>13.454077138671874</v>
      </c>
      <c r="F23" s="48">
        <v>13.470087822265624</v>
      </c>
      <c r="G23" s="48">
        <v>9.1083255761718753</v>
      </c>
      <c r="H23" s="48">
        <v>10.335799951171875</v>
      </c>
      <c r="I23" s="48">
        <v>14.974722646484375</v>
      </c>
      <c r="J23" s="48">
        <v>14.905691611328125</v>
      </c>
      <c r="K23" s="48">
        <v>18.114539707031248</v>
      </c>
      <c r="L23" s="48">
        <v>17.954008496093749</v>
      </c>
      <c r="M23" s="43">
        <f t="shared" si="10"/>
        <v>3.6722954519999993</v>
      </c>
      <c r="N23" s="43">
        <f t="shared" si="11"/>
        <v>9.9660151280000004</v>
      </c>
      <c r="O23" s="49">
        <v>5.2461363599999995</v>
      </c>
      <c r="P23" s="49">
        <v>11.72472368</v>
      </c>
      <c r="Q23" s="50">
        <f t="shared" si="1"/>
        <v>8.485430019999999</v>
      </c>
      <c r="R23" s="48">
        <f t="shared" si="2"/>
        <v>11.72472368</v>
      </c>
      <c r="S23" s="49">
        <v>23.440662500000002</v>
      </c>
      <c r="T23" s="48">
        <f t="shared" si="12"/>
        <v>23.907755859375001</v>
      </c>
      <c r="U23" s="48">
        <v>0</v>
      </c>
      <c r="V23" s="49">
        <f t="shared" si="3"/>
        <v>10.552251312000001</v>
      </c>
      <c r="W23" s="49">
        <f t="shared" si="4"/>
        <v>9.3797789439999999</v>
      </c>
      <c r="X23" s="49">
        <f t="shared" si="5"/>
        <v>8.2073065760000006</v>
      </c>
      <c r="Y23" s="49">
        <f t="shared" si="6"/>
        <v>12.310959864000003</v>
      </c>
      <c r="Z23" s="49">
        <f t="shared" si="7"/>
        <v>15.632964906666666</v>
      </c>
      <c r="AA23" s="48">
        <v>14.082788291529605</v>
      </c>
      <c r="AB23" s="42">
        <v>23.907755859375001</v>
      </c>
      <c r="AC23" s="42">
        <v>30.808546875000001</v>
      </c>
      <c r="AD23" s="49">
        <f t="shared" si="8"/>
        <v>25.638224609375001</v>
      </c>
      <c r="AE23" s="49">
        <f t="shared" si="9"/>
        <v>17.721463058419236</v>
      </c>
    </row>
    <row r="24" spans="1:31" x14ac:dyDescent="0.2">
      <c r="A24" s="42">
        <v>22.825105188444066</v>
      </c>
      <c r="B24" s="42">
        <f t="shared" si="0"/>
        <v>26.737891601562499</v>
      </c>
      <c r="C24" s="42">
        <v>23.515882812499999</v>
      </c>
      <c r="D24" s="42">
        <v>29.959900390624998</v>
      </c>
      <c r="E24" s="48">
        <v>13.614334589843748</v>
      </c>
      <c r="F24" s="48">
        <v>13.085837099609375</v>
      </c>
      <c r="G24" s="48">
        <v>8.8103224414062495</v>
      </c>
      <c r="H24" s="48">
        <v>10.063485712890625</v>
      </c>
      <c r="I24" s="48">
        <v>15.024454091796875</v>
      </c>
      <c r="J24" s="48">
        <v>14.446597431640624</v>
      </c>
      <c r="K24" s="48">
        <v>17.5872556640625</v>
      </c>
      <c r="L24" s="48">
        <v>17.390374082031251</v>
      </c>
      <c r="M24" s="43">
        <f t="shared" si="10"/>
        <v>3.5578893839999992</v>
      </c>
      <c r="N24" s="43">
        <f t="shared" si="11"/>
        <v>9.6253844959999988</v>
      </c>
      <c r="O24" s="49">
        <v>5.0826991199999991</v>
      </c>
      <c r="P24" s="49">
        <v>11.323981759999999</v>
      </c>
      <c r="Q24" s="50">
        <f t="shared" si="1"/>
        <v>8.2033404399999981</v>
      </c>
      <c r="R24" s="48">
        <f t="shared" si="2"/>
        <v>11.323981759999999</v>
      </c>
      <c r="S24" s="49">
        <v>22.742218749999999</v>
      </c>
      <c r="T24" s="48">
        <f t="shared" si="12"/>
        <v>23.515882812499999</v>
      </c>
      <c r="U24" s="48">
        <v>0</v>
      </c>
      <c r="V24" s="49">
        <f t="shared" si="3"/>
        <v>10.191583584</v>
      </c>
      <c r="W24" s="49">
        <f t="shared" si="4"/>
        <v>9.0591854079999994</v>
      </c>
      <c r="X24" s="49">
        <f t="shared" si="5"/>
        <v>7.9267872319999988</v>
      </c>
      <c r="Y24" s="49">
        <f t="shared" si="6"/>
        <v>11.890180848</v>
      </c>
      <c r="Z24" s="49">
        <f t="shared" si="7"/>
        <v>15.098642346666667</v>
      </c>
      <c r="AA24" s="48">
        <v>13.626608809621711</v>
      </c>
      <c r="AB24" s="42">
        <v>23.515882812499999</v>
      </c>
      <c r="AC24" s="42">
        <v>29.959900390624998</v>
      </c>
      <c r="AD24" s="49">
        <f t="shared" si="8"/>
        <v>24.8743017578125</v>
      </c>
      <c r="AE24" s="49">
        <f t="shared" si="9"/>
        <v>17.193429982817861</v>
      </c>
    </row>
    <row r="25" spans="1:31" x14ac:dyDescent="0.2">
      <c r="A25" s="42">
        <v>22.003755140355889</v>
      </c>
      <c r="B25" s="42">
        <f t="shared" si="0"/>
        <v>26.1666943359375</v>
      </c>
      <c r="C25" s="42">
        <v>23.154988281249999</v>
      </c>
      <c r="D25" s="42">
        <v>29.178400390625001</v>
      </c>
      <c r="E25" s="48">
        <v>13.7721623046875</v>
      </c>
      <c r="F25" s="48">
        <v>12.728846787109374</v>
      </c>
      <c r="G25" s="48">
        <v>8.5364158496093747</v>
      </c>
      <c r="H25" s="48">
        <v>9.8090738476562507</v>
      </c>
      <c r="I25" s="48">
        <v>15.082105624999999</v>
      </c>
      <c r="J25" s="48">
        <v>14.022549238281249</v>
      </c>
      <c r="K25" s="48">
        <v>17.098110429687498</v>
      </c>
      <c r="L25" s="48">
        <v>16.870558281249998</v>
      </c>
      <c r="M25" s="43">
        <f t="shared" si="10"/>
        <v>3.4513787279999995</v>
      </c>
      <c r="N25" s="43">
        <f t="shared" si="11"/>
        <v>9.3100693119999995</v>
      </c>
      <c r="O25" s="49">
        <v>4.9305410399999996</v>
      </c>
      <c r="P25" s="49">
        <v>10.95302272</v>
      </c>
      <c r="Q25" s="50">
        <f t="shared" si="1"/>
        <v>7.9417818799999997</v>
      </c>
      <c r="R25" s="48">
        <f t="shared" si="2"/>
        <v>10.95302272</v>
      </c>
      <c r="S25" s="49">
        <v>22.089862500000002</v>
      </c>
      <c r="T25" s="48">
        <f t="shared" si="12"/>
        <v>23.154988281249999</v>
      </c>
      <c r="U25" s="48">
        <v>0</v>
      </c>
      <c r="V25" s="49">
        <f t="shared" si="3"/>
        <v>9.8577204480000002</v>
      </c>
      <c r="W25" s="49">
        <f t="shared" si="4"/>
        <v>8.7624181760000006</v>
      </c>
      <c r="X25" s="49">
        <f t="shared" si="5"/>
        <v>7.6671159039999992</v>
      </c>
      <c r="Y25" s="49">
        <f t="shared" si="6"/>
        <v>11.500673856000001</v>
      </c>
      <c r="Z25" s="49">
        <f t="shared" si="7"/>
        <v>14.604030293333333</v>
      </c>
      <c r="AA25" s="48">
        <v>13.203047902960526</v>
      </c>
      <c r="AB25" s="42">
        <v>23.154988281249999</v>
      </c>
      <c r="AC25" s="42">
        <v>29.178400390625001</v>
      </c>
      <c r="AD25" s="49">
        <f t="shared" si="8"/>
        <v>24.160787109375004</v>
      </c>
      <c r="AE25" s="49">
        <f t="shared" si="9"/>
        <v>16.700239690721645</v>
      </c>
    </row>
    <row r="26" spans="1:31" x14ac:dyDescent="0.2">
      <c r="A26" s="42">
        <v>21.247358988428417</v>
      </c>
      <c r="B26" s="42">
        <f t="shared" si="0"/>
        <v>25.638995117187498</v>
      </c>
      <c r="C26" s="42">
        <v>22.821623046875001</v>
      </c>
      <c r="D26" s="42">
        <v>28.4563671875</v>
      </c>
      <c r="E26" s="48">
        <v>13.668718056640625</v>
      </c>
      <c r="F26" s="48">
        <v>12.396123525390625</v>
      </c>
      <c r="G26" s="48">
        <v>8.2836058105468737</v>
      </c>
      <c r="H26" s="48">
        <v>9.570738027343749</v>
      </c>
      <c r="I26" s="48">
        <v>14.867419238281249</v>
      </c>
      <c r="J26" s="48">
        <v>13.629419794921874</v>
      </c>
      <c r="K26" s="48">
        <v>16.642837519531252</v>
      </c>
      <c r="L26" s="48">
        <v>16.389303769531249</v>
      </c>
      <c r="M26" s="43">
        <f t="shared" si="10"/>
        <v>3.3519894239999997</v>
      </c>
      <c r="N26" s="43">
        <f t="shared" si="11"/>
        <v>9.0178137439999979</v>
      </c>
      <c r="O26" s="49">
        <v>4.7885563199999996</v>
      </c>
      <c r="P26" s="49">
        <v>10.609192639999998</v>
      </c>
      <c r="Q26" s="50">
        <f t="shared" si="1"/>
        <v>7.6988744799999989</v>
      </c>
      <c r="R26" s="48">
        <f t="shared" si="2"/>
        <v>10.609192639999998</v>
      </c>
      <c r="S26" s="49">
        <v>21.479003125000002</v>
      </c>
      <c r="T26" s="48">
        <f t="shared" si="12"/>
        <v>22.821623046875001</v>
      </c>
      <c r="U26" s="48">
        <v>0</v>
      </c>
      <c r="V26" s="49">
        <f t="shared" si="3"/>
        <v>9.5482733759999991</v>
      </c>
      <c r="W26" s="49">
        <f t="shared" si="4"/>
        <v>8.4873541119999985</v>
      </c>
      <c r="X26" s="49">
        <f t="shared" si="5"/>
        <v>7.4264348479999978</v>
      </c>
      <c r="Y26" s="49">
        <f t="shared" si="6"/>
        <v>11.139652271999999</v>
      </c>
      <c r="Z26" s="49">
        <f t="shared" si="7"/>
        <v>14.145590186666665</v>
      </c>
      <c r="AA26" s="48">
        <v>12.808597399259869</v>
      </c>
      <c r="AB26" s="42">
        <v>22.821623046875001</v>
      </c>
      <c r="AC26" s="42">
        <v>28.4563671875</v>
      </c>
      <c r="AD26" s="49">
        <f t="shared" si="8"/>
        <v>23.492659667968752</v>
      </c>
      <c r="AE26" s="49">
        <f t="shared" si="9"/>
        <v>16.238421606529204</v>
      </c>
    </row>
    <row r="27" spans="1:31" x14ac:dyDescent="0.2">
      <c r="A27" s="42">
        <v>20.54821927479269</v>
      </c>
      <c r="B27" s="42">
        <f t="shared" si="0"/>
        <v>25.15004296875</v>
      </c>
      <c r="C27" s="42">
        <v>22.512832031249999</v>
      </c>
      <c r="D27" s="42">
        <v>27.787253906250001</v>
      </c>
      <c r="E27" s="48">
        <v>13.323648134765625</v>
      </c>
      <c r="F27" s="48">
        <v>12.085109697265624</v>
      </c>
      <c r="G27" s="48">
        <v>8.0493858593749987</v>
      </c>
      <c r="H27" s="48">
        <v>9.3468963183593736</v>
      </c>
      <c r="I27" s="48">
        <v>14.405201923828125</v>
      </c>
      <c r="J27" s="48">
        <v>13.263720322265623</v>
      </c>
      <c r="K27" s="48">
        <v>16.217801328124999</v>
      </c>
      <c r="L27" s="48">
        <v>15.942194394531249</v>
      </c>
      <c r="M27" s="43">
        <f t="shared" si="10"/>
        <v>3.2573992919999997</v>
      </c>
      <c r="N27" s="43">
        <f t="shared" si="11"/>
        <v>8.7413489999999996</v>
      </c>
      <c r="O27" s="49">
        <v>4.6534275599999999</v>
      </c>
      <c r="P27" s="49">
        <v>10.283939999999999</v>
      </c>
      <c r="Q27" s="50">
        <f t="shared" si="1"/>
        <v>7.4686837799999992</v>
      </c>
      <c r="R27" s="48">
        <f t="shared" si="2"/>
        <v>10.283939999999999</v>
      </c>
      <c r="S27" s="49">
        <v>20.905654687500004</v>
      </c>
      <c r="T27" s="48">
        <f t="shared" si="12"/>
        <v>22.512832031249999</v>
      </c>
      <c r="U27" s="48">
        <v>0</v>
      </c>
      <c r="V27" s="49">
        <f t="shared" si="3"/>
        <v>9.2555459999999989</v>
      </c>
      <c r="W27" s="49">
        <f t="shared" si="4"/>
        <v>8.2271520000000002</v>
      </c>
      <c r="X27" s="49">
        <f t="shared" si="5"/>
        <v>7.1987579999999989</v>
      </c>
      <c r="Y27" s="49">
        <f t="shared" si="6"/>
        <v>10.798136999999999</v>
      </c>
      <c r="Z27" s="49">
        <f t="shared" si="7"/>
        <v>13.711919999999999</v>
      </c>
      <c r="AA27" s="48">
        <v>12.440241056743421</v>
      </c>
      <c r="AB27" s="42">
        <v>22.512832031249999</v>
      </c>
      <c r="AC27" s="42">
        <v>27.787253906250001</v>
      </c>
      <c r="AD27" s="49">
        <f t="shared" si="8"/>
        <v>22.865559814453128</v>
      </c>
      <c r="AE27" s="49">
        <f t="shared" si="9"/>
        <v>15.804962306701027</v>
      </c>
    </row>
    <row r="28" spans="1:31" x14ac:dyDescent="0.2">
      <c r="A28" s="42">
        <v>19.899829397960783</v>
      </c>
      <c r="B28" s="42">
        <f t="shared" si="0"/>
        <v>24.695753906250001</v>
      </c>
      <c r="C28" s="42">
        <v>22.226064453125002</v>
      </c>
      <c r="D28" s="42">
        <v>27.165443359375001</v>
      </c>
      <c r="E28" s="48">
        <v>13.000350166015625</v>
      </c>
      <c r="F28" s="48">
        <v>11.793604804687501</v>
      </c>
      <c r="G28" s="48">
        <v>7.831642646484374</v>
      </c>
      <c r="H28" s="48">
        <v>9.1361780273437514</v>
      </c>
      <c r="I28" s="48">
        <v>13.978584746093748</v>
      </c>
      <c r="J28" s="48">
        <v>12.922488720703125</v>
      </c>
      <c r="K28" s="48">
        <v>15.819884404296875</v>
      </c>
      <c r="L28" s="48">
        <v>15.525476142578123</v>
      </c>
      <c r="M28" s="43">
        <f t="shared" si="10"/>
        <v>3.1702401359999999</v>
      </c>
      <c r="N28" s="43">
        <f t="shared" si="11"/>
        <v>8.4879438719999989</v>
      </c>
      <c r="O28" s="49">
        <v>4.5289144800000001</v>
      </c>
      <c r="P28" s="49">
        <v>9.9858163199999996</v>
      </c>
      <c r="Q28" s="50">
        <f t="shared" si="1"/>
        <v>7.2573653999999994</v>
      </c>
      <c r="R28" s="48">
        <f t="shared" si="2"/>
        <v>9.9858163199999996</v>
      </c>
      <c r="S28" s="49">
        <v>20.366328125000006</v>
      </c>
      <c r="T28" s="48">
        <f t="shared" si="12"/>
        <v>22.226064453125002</v>
      </c>
      <c r="U28" s="48">
        <v>0</v>
      </c>
      <c r="V28" s="49">
        <f t="shared" si="3"/>
        <v>8.9872346879999991</v>
      </c>
      <c r="W28" s="49">
        <f t="shared" si="4"/>
        <v>7.9886530560000004</v>
      </c>
      <c r="X28" s="49">
        <f t="shared" si="5"/>
        <v>6.990071423999999</v>
      </c>
      <c r="Y28" s="49">
        <f t="shared" si="6"/>
        <v>10.485107135999998</v>
      </c>
      <c r="Z28" s="49">
        <f t="shared" si="7"/>
        <v>13.31442176</v>
      </c>
      <c r="AA28" s="48">
        <v>12.095374177631578</v>
      </c>
      <c r="AB28" s="42">
        <v>22.226064453125002</v>
      </c>
      <c r="AC28" s="42">
        <v>27.165443359375001</v>
      </c>
      <c r="AD28" s="49">
        <f t="shared" si="8"/>
        <v>22.275671386718756</v>
      </c>
      <c r="AE28" s="49">
        <f t="shared" si="9"/>
        <v>15.39722401202749</v>
      </c>
    </row>
    <row r="29" spans="1:31" x14ac:dyDescent="0.2">
      <c r="A29" s="42">
        <v>19.296649654781156</v>
      </c>
      <c r="B29" s="42">
        <f t="shared" si="0"/>
        <v>24.272602539062497</v>
      </c>
      <c r="C29" s="42">
        <v>21.959115234374998</v>
      </c>
      <c r="D29" s="42">
        <v>26.586089843749999</v>
      </c>
      <c r="E29" s="48">
        <v>12.69669185546875</v>
      </c>
      <c r="F29" s="48">
        <v>11.519704843749999</v>
      </c>
      <c r="G29" s="48">
        <v>7.6285820507812492</v>
      </c>
      <c r="H29" s="48">
        <v>8.9373829687499988</v>
      </c>
      <c r="I29" s="48">
        <v>13.5833381640625</v>
      </c>
      <c r="J29" s="48">
        <v>12.603183476562499</v>
      </c>
      <c r="K29" s="48">
        <v>15.446396513671875</v>
      </c>
      <c r="L29" s="48">
        <v>15.135949150390624</v>
      </c>
      <c r="M29" s="43">
        <f t="shared" si="10"/>
        <v>3.0881897759999992</v>
      </c>
      <c r="N29" s="43">
        <f t="shared" si="11"/>
        <v>8.2505802159999995</v>
      </c>
      <c r="O29" s="49">
        <v>4.411699679999999</v>
      </c>
      <c r="P29" s="49">
        <v>9.7065649599999997</v>
      </c>
      <c r="Q29" s="50">
        <f t="shared" si="1"/>
        <v>7.0591323199999998</v>
      </c>
      <c r="R29" s="48">
        <f t="shared" si="2"/>
        <v>9.7065649599999997</v>
      </c>
      <c r="S29" s="49">
        <v>19.857968750000001</v>
      </c>
      <c r="T29" s="48">
        <f t="shared" si="12"/>
        <v>21.959115234374998</v>
      </c>
      <c r="U29" s="48">
        <v>0</v>
      </c>
      <c r="V29" s="49">
        <f t="shared" si="3"/>
        <v>8.7359084639999995</v>
      </c>
      <c r="W29" s="49">
        <f t="shared" si="4"/>
        <v>7.7652519680000003</v>
      </c>
      <c r="X29" s="49">
        <f t="shared" si="5"/>
        <v>6.7945954719999992</v>
      </c>
      <c r="Y29" s="49">
        <f t="shared" si="6"/>
        <v>10.191893208</v>
      </c>
      <c r="Z29" s="49">
        <f t="shared" si="7"/>
        <v>12.942086613333332</v>
      </c>
      <c r="AA29" s="48">
        <v>11.771734580592105</v>
      </c>
      <c r="AB29" s="42">
        <v>21.959115234374998</v>
      </c>
      <c r="AC29" s="42">
        <v>26.586089843749999</v>
      </c>
      <c r="AD29" s="49">
        <f t="shared" si="8"/>
        <v>21.719653320312503</v>
      </c>
      <c r="AE29" s="49">
        <f t="shared" si="9"/>
        <v>15.012897336769754</v>
      </c>
    </row>
    <row r="30" spans="1:31" x14ac:dyDescent="0.2">
      <c r="A30" s="42">
        <v>18.733932306633594</v>
      </c>
      <c r="B30" s="42">
        <f t="shared" si="0"/>
        <v>23.877525390624999</v>
      </c>
      <c r="C30" s="42">
        <v>21.710058593749999</v>
      </c>
      <c r="D30" s="42">
        <v>26.0449921875</v>
      </c>
      <c r="E30" s="48">
        <v>12.410810878906249</v>
      </c>
      <c r="F30" s="48">
        <v>11.261753994140625</v>
      </c>
      <c r="G30" s="48">
        <v>7.4386671337890622</v>
      </c>
      <c r="H30" s="48">
        <v>8.7494568359375009</v>
      </c>
      <c r="I30" s="48">
        <v>13.215897617187499</v>
      </c>
      <c r="J30" s="48">
        <v>12.303613564453125</v>
      </c>
      <c r="K30" s="48">
        <v>15.095004541015625</v>
      </c>
      <c r="L30" s="48">
        <v>14.770854033203124</v>
      </c>
      <c r="M30" s="43">
        <f t="shared" si="10"/>
        <v>3.0107837759999994</v>
      </c>
      <c r="N30" s="43">
        <f t="shared" si="11"/>
        <v>8.0280047920000008</v>
      </c>
      <c r="O30" s="49">
        <v>4.3011196799999993</v>
      </c>
      <c r="P30" s="49">
        <v>9.4447115200000002</v>
      </c>
      <c r="Q30" s="50">
        <f t="shared" si="1"/>
        <v>6.8729155999999998</v>
      </c>
      <c r="R30" s="48">
        <f t="shared" si="2"/>
        <v>9.4447115200000002</v>
      </c>
      <c r="S30" s="49">
        <v>19.377878124999999</v>
      </c>
      <c r="T30" s="48">
        <f t="shared" si="12"/>
        <v>21.710058593749999</v>
      </c>
      <c r="U30" s="48">
        <v>0</v>
      </c>
      <c r="V30" s="49">
        <f t="shared" si="3"/>
        <v>8.500240368</v>
      </c>
      <c r="W30" s="49">
        <f t="shared" si="4"/>
        <v>7.5557692160000007</v>
      </c>
      <c r="X30" s="49">
        <f t="shared" si="5"/>
        <v>6.6112980639999996</v>
      </c>
      <c r="Y30" s="49">
        <f t="shared" si="6"/>
        <v>9.9169470960000012</v>
      </c>
      <c r="Z30" s="49">
        <f t="shared" si="7"/>
        <v>12.592948693333334</v>
      </c>
      <c r="AA30" s="48">
        <v>11.467344932154605</v>
      </c>
      <c r="AB30" s="42">
        <v>21.710058593749999</v>
      </c>
      <c r="AC30" s="42">
        <v>26.0449921875</v>
      </c>
      <c r="AD30" s="49">
        <f t="shared" si="8"/>
        <v>21.19455419921875</v>
      </c>
      <c r="AE30" s="49">
        <f t="shared" si="9"/>
        <v>14.649942225085903</v>
      </c>
    </row>
    <row r="31" spans="1:31" x14ac:dyDescent="0.2">
      <c r="A31" s="42">
        <v>18.207583537039433</v>
      </c>
      <c r="B31" s="42">
        <f t="shared" si="0"/>
        <v>23.507844726562499</v>
      </c>
      <c r="C31" s="42">
        <v>21.47720703125</v>
      </c>
      <c r="D31" s="42">
        <v>25.538482421874999</v>
      </c>
      <c r="E31" s="48">
        <v>12.141087412109375</v>
      </c>
      <c r="F31" s="48">
        <v>11.018302939453124</v>
      </c>
      <c r="G31" s="48">
        <v>7.2605759863281252</v>
      </c>
      <c r="H31" s="48">
        <v>8.5714713085937504</v>
      </c>
      <c r="I31" s="48">
        <v>12.873231855468751</v>
      </c>
      <c r="J31" s="48">
        <v>12.021882558593749</v>
      </c>
      <c r="K31" s="48">
        <v>14.763668076171875</v>
      </c>
      <c r="L31" s="48">
        <v>14.427808417968748</v>
      </c>
      <c r="M31" s="43">
        <f t="shared" si="10"/>
        <v>2.9377125119999996</v>
      </c>
      <c r="N31" s="43">
        <f t="shared" si="11"/>
        <v>7.8187137119999983</v>
      </c>
      <c r="O31" s="49">
        <v>4.1967321599999998</v>
      </c>
      <c r="P31" s="49">
        <v>9.1984867199999982</v>
      </c>
      <c r="Q31" s="50">
        <f t="shared" si="1"/>
        <v>6.697609439999999</v>
      </c>
      <c r="R31" s="48">
        <f t="shared" si="2"/>
        <v>9.1984867199999982</v>
      </c>
      <c r="S31" s="49">
        <v>18.9236734375</v>
      </c>
      <c r="T31" s="48">
        <f t="shared" si="12"/>
        <v>21.47720703125</v>
      </c>
      <c r="U31" s="48">
        <v>0</v>
      </c>
      <c r="V31" s="49">
        <f t="shared" si="3"/>
        <v>8.2786380479999995</v>
      </c>
      <c r="W31" s="49">
        <f t="shared" si="4"/>
        <v>7.3587893759999989</v>
      </c>
      <c r="X31" s="49">
        <f t="shared" si="5"/>
        <v>6.4389407039999984</v>
      </c>
      <c r="Y31" s="49">
        <f t="shared" si="6"/>
        <v>9.6584110560000003</v>
      </c>
      <c r="Z31" s="49">
        <f t="shared" si="7"/>
        <v>12.264648959999997</v>
      </c>
      <c r="AA31" s="48">
        <v>11.180470805921052</v>
      </c>
      <c r="AB31" s="42">
        <v>21.47720703125</v>
      </c>
      <c r="AC31" s="42">
        <v>25.538482421874999</v>
      </c>
      <c r="AD31" s="49">
        <f t="shared" si="8"/>
        <v>20.697767822265625</v>
      </c>
      <c r="AE31" s="49">
        <f t="shared" si="9"/>
        <v>14.306557237972502</v>
      </c>
    </row>
    <row r="32" spans="1:31" x14ac:dyDescent="0.2">
      <c r="A32" s="42">
        <v>17.71405349300278</v>
      </c>
      <c r="B32" s="42">
        <f t="shared" si="0"/>
        <v>23.161222656250001</v>
      </c>
      <c r="C32" s="42">
        <v>21.259089843750001</v>
      </c>
      <c r="D32" s="42">
        <v>25.06335546875</v>
      </c>
      <c r="E32" s="48">
        <v>11.886094873046876</v>
      </c>
      <c r="F32" s="48">
        <v>10.788079501953124</v>
      </c>
      <c r="G32" s="48">
        <v>7.093163364257812</v>
      </c>
      <c r="H32" s="48">
        <v>8.4026041601562511</v>
      </c>
      <c r="I32" s="48">
        <v>12.5527510546875</v>
      </c>
      <c r="J32" s="48">
        <v>11.756333691406249</v>
      </c>
      <c r="K32" s="48">
        <v>14.450602470703124</v>
      </c>
      <c r="L32" s="48">
        <v>14.104738740234374</v>
      </c>
      <c r="M32" s="43">
        <f t="shared" si="10"/>
        <v>2.8675826759999996</v>
      </c>
      <c r="N32" s="43">
        <f t="shared" si="11"/>
        <v>7.6184459599999999</v>
      </c>
      <c r="O32" s="49">
        <v>4.0965466799999994</v>
      </c>
      <c r="P32" s="49">
        <v>8.9628776000000006</v>
      </c>
      <c r="Q32" s="50">
        <f t="shared" si="1"/>
        <v>6.52971214</v>
      </c>
      <c r="R32" s="48">
        <f t="shared" si="2"/>
        <v>8.9628776000000006</v>
      </c>
      <c r="S32" s="49">
        <v>18.493234375</v>
      </c>
      <c r="T32" s="48">
        <f t="shared" si="12"/>
        <v>21.259089843750001</v>
      </c>
      <c r="U32" s="48">
        <v>0</v>
      </c>
      <c r="V32" s="49">
        <f t="shared" si="3"/>
        <v>8.0665898400000007</v>
      </c>
      <c r="W32" s="49">
        <f t="shared" si="4"/>
        <v>7.1703020800000008</v>
      </c>
      <c r="X32" s="49">
        <f t="shared" si="5"/>
        <v>6.27401432</v>
      </c>
      <c r="Y32" s="49">
        <f t="shared" si="6"/>
        <v>9.4110214800000023</v>
      </c>
      <c r="Z32" s="49">
        <f t="shared" si="7"/>
        <v>11.950503466666669</v>
      </c>
      <c r="AA32" s="48">
        <v>10.909584858141447</v>
      </c>
      <c r="AB32" s="42">
        <v>21.259089843750001</v>
      </c>
      <c r="AC32" s="42">
        <v>25.06335546875</v>
      </c>
      <c r="AD32" s="49">
        <f t="shared" si="8"/>
        <v>20.226975097656251</v>
      </c>
      <c r="AE32" s="49">
        <f t="shared" si="9"/>
        <v>13.981139390034357</v>
      </c>
    </row>
    <row r="33" spans="1:31" x14ac:dyDescent="0.2">
      <c r="A33" s="42">
        <v>17.250247933884705</v>
      </c>
      <c r="B33" s="42">
        <f t="shared" si="0"/>
        <v>22.83558984375</v>
      </c>
      <c r="C33" s="42">
        <v>21.054398437500002</v>
      </c>
      <c r="D33" s="42">
        <v>24.616781249999999</v>
      </c>
      <c r="E33" s="48">
        <v>11.644574345703125</v>
      </c>
      <c r="F33" s="48">
        <v>10.569960224609375</v>
      </c>
      <c r="G33" s="48">
        <v>6.9354313232421871</v>
      </c>
      <c r="H33" s="48">
        <v>8.2421241015624993</v>
      </c>
      <c r="I33" s="48">
        <v>12.252222509765625</v>
      </c>
      <c r="J33" s="48">
        <v>11.505517646484375</v>
      </c>
      <c r="K33" s="48">
        <v>14.154232421875001</v>
      </c>
      <c r="L33" s="48">
        <v>13.799830039062499</v>
      </c>
      <c r="M33" s="43">
        <f t="shared" si="10"/>
        <v>2.8042645679999993</v>
      </c>
      <c r="N33" s="43">
        <f t="shared" si="11"/>
        <v>7.4384806959999974</v>
      </c>
      <c r="O33" s="49">
        <v>4.0060922399999992</v>
      </c>
      <c r="P33" s="49">
        <v>8.7511537599999976</v>
      </c>
      <c r="Q33" s="50">
        <f t="shared" si="1"/>
        <v>6.3786229999999984</v>
      </c>
      <c r="R33" s="48">
        <f t="shared" si="2"/>
        <v>8.7511537599999976</v>
      </c>
      <c r="S33" s="49">
        <v>18.084667187499999</v>
      </c>
      <c r="T33" s="48">
        <f t="shared" si="12"/>
        <v>21.054398437500002</v>
      </c>
      <c r="U33" s="48">
        <v>0</v>
      </c>
      <c r="V33" s="49">
        <f t="shared" si="3"/>
        <v>7.8760383839999983</v>
      </c>
      <c r="W33" s="49">
        <f t="shared" si="4"/>
        <v>7.0009230079999982</v>
      </c>
      <c r="X33" s="49">
        <f t="shared" si="5"/>
        <v>6.1258076319999981</v>
      </c>
      <c r="Y33" s="49">
        <f t="shared" si="6"/>
        <v>9.1887114479999994</v>
      </c>
      <c r="Z33" s="49">
        <f t="shared" si="7"/>
        <v>11.668205013333331</v>
      </c>
      <c r="AA33" s="48">
        <v>10.653334498355264</v>
      </c>
      <c r="AB33" s="42">
        <v>21.054398437500002</v>
      </c>
      <c r="AC33" s="42">
        <v>24.616781249999999</v>
      </c>
      <c r="AD33" s="49">
        <f t="shared" si="8"/>
        <v>19.780104736328123</v>
      </c>
      <c r="AE33" s="49">
        <f t="shared" si="9"/>
        <v>13.672256980240542</v>
      </c>
    </row>
    <row r="34" spans="1:31" x14ac:dyDescent="0.2">
      <c r="A34" s="42">
        <v>16.813456669419743</v>
      </c>
      <c r="B34" s="42">
        <f t="shared" si="0"/>
        <v>22.529125000000001</v>
      </c>
      <c r="C34" s="42">
        <v>20.861974609375</v>
      </c>
      <c r="D34" s="42">
        <v>24.196275390625001</v>
      </c>
      <c r="E34" s="48">
        <v>11.415413740234374</v>
      </c>
      <c r="F34" s="48">
        <v>10.362948583984375</v>
      </c>
      <c r="G34" s="48">
        <v>6.7865069580078119</v>
      </c>
      <c r="H34" s="48">
        <v>8.0893765722656248</v>
      </c>
      <c r="I34" s="48">
        <v>11.969713798828124</v>
      </c>
      <c r="J34" s="48">
        <v>11.268155615234374</v>
      </c>
      <c r="K34" s="48">
        <v>13.87316544921875</v>
      </c>
      <c r="L34" s="48">
        <v>13.511488066406251</v>
      </c>
      <c r="M34" s="43">
        <f t="shared" si="10"/>
        <v>2.7441975119999999</v>
      </c>
      <c r="N34" s="43">
        <f t="shared" si="11"/>
        <v>7.2680400559999994</v>
      </c>
      <c r="O34" s="49">
        <v>3.9202821600000002</v>
      </c>
      <c r="P34" s="49">
        <v>8.5506353599999994</v>
      </c>
      <c r="Q34" s="50">
        <f t="shared" si="1"/>
        <v>6.2354587600000002</v>
      </c>
      <c r="R34" s="48">
        <f t="shared" si="2"/>
        <v>8.5506353599999994</v>
      </c>
      <c r="S34" s="49">
        <v>17.696284374999998</v>
      </c>
      <c r="T34" s="48">
        <f t="shared" si="12"/>
        <v>20.861974609375</v>
      </c>
      <c r="U34" s="48">
        <v>0</v>
      </c>
      <c r="V34" s="49">
        <f t="shared" si="3"/>
        <v>7.6955718239999999</v>
      </c>
      <c r="W34" s="49">
        <f t="shared" si="4"/>
        <v>6.8405082879999997</v>
      </c>
      <c r="X34" s="49">
        <f t="shared" si="5"/>
        <v>5.9854447519999994</v>
      </c>
      <c r="Y34" s="49">
        <f t="shared" si="6"/>
        <v>8.9781671279999991</v>
      </c>
      <c r="Z34" s="49">
        <f t="shared" si="7"/>
        <v>11.400847146666665</v>
      </c>
      <c r="AA34" s="48">
        <v>10.410519171463816</v>
      </c>
      <c r="AB34" s="42">
        <v>20.861974609375</v>
      </c>
      <c r="AC34" s="42">
        <v>24.196275390625001</v>
      </c>
      <c r="AD34" s="49">
        <f t="shared" si="8"/>
        <v>19.355311035156248</v>
      </c>
      <c r="AE34" s="49">
        <f t="shared" si="9"/>
        <v>13.378634235395181</v>
      </c>
    </row>
    <row r="35" spans="1:31" x14ac:dyDescent="0.2">
      <c r="A35" s="42">
        <v>16.401295162442082</v>
      </c>
      <c r="B35" s="42">
        <f t="shared" si="0"/>
        <v>22.240208984375002</v>
      </c>
      <c r="C35" s="42">
        <v>20.680792968750001</v>
      </c>
      <c r="D35" s="42">
        <v>23.799624999999999</v>
      </c>
      <c r="E35" s="48">
        <v>11.197622216796875</v>
      </c>
      <c r="F35" s="48">
        <v>10.166158886718751</v>
      </c>
      <c r="G35" s="48">
        <v>6.6456215624999997</v>
      </c>
      <c r="H35" s="48">
        <v>7.9437780566406246</v>
      </c>
      <c r="I35" s="48">
        <v>11.703540683593749</v>
      </c>
      <c r="J35" s="48">
        <v>11.0431203515625</v>
      </c>
      <c r="K35" s="48">
        <v>13.606165371093748</v>
      </c>
      <c r="L35" s="48">
        <v>13.238304238281248</v>
      </c>
      <c r="M35" s="43">
        <f t="shared" si="10"/>
        <v>2.684904516</v>
      </c>
      <c r="N35" s="43">
        <f t="shared" si="11"/>
        <v>7.1011084880000004</v>
      </c>
      <c r="O35" s="49">
        <v>3.8355778800000002</v>
      </c>
      <c r="P35" s="49">
        <v>8.3542452800000007</v>
      </c>
      <c r="Q35" s="50">
        <f t="shared" si="1"/>
        <v>6.0949115800000007</v>
      </c>
      <c r="R35" s="48">
        <f t="shared" si="2"/>
        <v>8.3542452800000007</v>
      </c>
      <c r="S35" s="49">
        <v>17.326564062499997</v>
      </c>
      <c r="T35" s="48">
        <f t="shared" si="12"/>
        <v>20.680792968750001</v>
      </c>
      <c r="U35" s="48">
        <v>0</v>
      </c>
      <c r="V35" s="49">
        <f t="shared" si="3"/>
        <v>7.5188207520000008</v>
      </c>
      <c r="W35" s="49">
        <f t="shared" si="4"/>
        <v>6.6833962240000009</v>
      </c>
      <c r="X35" s="49">
        <f t="shared" si="5"/>
        <v>5.8479716960000001</v>
      </c>
      <c r="Y35" s="49">
        <f t="shared" si="6"/>
        <v>8.7719575440000011</v>
      </c>
      <c r="Z35" s="49">
        <f t="shared" si="7"/>
        <v>11.138993706666669</v>
      </c>
      <c r="AA35" s="48">
        <v>10.180067639802632</v>
      </c>
      <c r="AB35" s="42">
        <v>20.680792968750001</v>
      </c>
      <c r="AC35" s="42">
        <v>23.799624999999999</v>
      </c>
      <c r="AD35" s="49">
        <f t="shared" si="8"/>
        <v>18.950929443359371</v>
      </c>
      <c r="AE35" s="49">
        <f t="shared" si="9"/>
        <v>13.099120597079029</v>
      </c>
    </row>
    <row r="36" spans="1:31" x14ac:dyDescent="0.2">
      <c r="A36" s="42">
        <v>16.011656542284385</v>
      </c>
      <c r="B36" s="42">
        <f t="shared" si="0"/>
        <v>21.967397460937498</v>
      </c>
      <c r="C36" s="42">
        <v>20.509935546874999</v>
      </c>
      <c r="D36" s="42">
        <v>23.424859375</v>
      </c>
      <c r="E36" s="48">
        <v>10.990315029296875</v>
      </c>
      <c r="F36" s="48">
        <v>9.978800166015624</v>
      </c>
      <c r="G36" s="48">
        <v>6.5120968945312496</v>
      </c>
      <c r="H36" s="48">
        <v>7.8048028222656249</v>
      </c>
      <c r="I36" s="48">
        <v>11.45223111328125</v>
      </c>
      <c r="J36" s="48">
        <v>10.829410595703125</v>
      </c>
      <c r="K36" s="48">
        <v>13.352127675781249</v>
      </c>
      <c r="L36" s="48">
        <v>12.979034794921875</v>
      </c>
      <c r="M36" s="43">
        <f t="shared" si="10"/>
        <v>2.6285529479999989</v>
      </c>
      <c r="N36" s="43">
        <f t="shared" si="11"/>
        <v>6.9426989520000006</v>
      </c>
      <c r="O36" s="49">
        <v>3.7550756399999989</v>
      </c>
      <c r="P36" s="49">
        <v>8.1678811200000005</v>
      </c>
      <c r="Q36" s="50">
        <f t="shared" si="1"/>
        <v>5.96147838</v>
      </c>
      <c r="R36" s="48">
        <f t="shared" si="2"/>
        <v>8.1678811200000005</v>
      </c>
      <c r="S36" s="49">
        <v>16.9741421875</v>
      </c>
      <c r="T36" s="48">
        <f t="shared" si="12"/>
        <v>20.509935546874999</v>
      </c>
      <c r="U36" s="48">
        <v>0</v>
      </c>
      <c r="V36" s="49">
        <f t="shared" si="3"/>
        <v>7.3510930080000003</v>
      </c>
      <c r="W36" s="49">
        <f t="shared" si="4"/>
        <v>6.534304896000001</v>
      </c>
      <c r="X36" s="49">
        <f t="shared" si="5"/>
        <v>5.7175167839999999</v>
      </c>
      <c r="Y36" s="49">
        <f t="shared" si="6"/>
        <v>8.5762751760000011</v>
      </c>
      <c r="Z36" s="49">
        <f t="shared" si="7"/>
        <v>10.890508160000001</v>
      </c>
      <c r="AA36" s="48">
        <v>9.9610213815789468</v>
      </c>
      <c r="AB36" s="42">
        <v>20.509935546874999</v>
      </c>
      <c r="AC36" s="42">
        <v>23.424859375</v>
      </c>
      <c r="AD36" s="49">
        <f t="shared" si="8"/>
        <v>18.565468017578127</v>
      </c>
      <c r="AE36" s="49">
        <f t="shared" si="9"/>
        <v>12.83268481529209</v>
      </c>
    </row>
    <row r="37" spans="1:31" x14ac:dyDescent="0.2">
      <c r="A37" s="42">
        <v>15.64267191627834</v>
      </c>
      <c r="B37" s="42">
        <f t="shared" si="0"/>
        <v>21.7094033203125</v>
      </c>
      <c r="C37" s="42">
        <v>20.34858203125</v>
      </c>
      <c r="D37" s="42">
        <v>23.070224609375</v>
      </c>
      <c r="E37" s="48">
        <v>10.792700263671875</v>
      </c>
      <c r="F37" s="48">
        <v>9.800162919921874</v>
      </c>
      <c r="G37" s="48">
        <v>6.3853309667968743</v>
      </c>
      <c r="H37" s="48">
        <v>7.6719777099609372</v>
      </c>
      <c r="I37" s="48">
        <v>11.21448638671875</v>
      </c>
      <c r="J37" s="48">
        <v>10.626130234374999</v>
      </c>
      <c r="K37" s="48">
        <v>13.1100653125</v>
      </c>
      <c r="L37" s="48">
        <v>12.732565751953125</v>
      </c>
      <c r="M37" s="43">
        <f t="shared" si="10"/>
        <v>2.5749879959999999</v>
      </c>
      <c r="N37" s="43">
        <f t="shared" si="11"/>
        <v>6.7920595039999982</v>
      </c>
      <c r="O37" s="49">
        <v>3.6785542800000002</v>
      </c>
      <c r="P37" s="49">
        <v>7.9906582399999984</v>
      </c>
      <c r="Q37" s="50">
        <f t="shared" si="1"/>
        <v>5.8346062599999993</v>
      </c>
      <c r="R37" s="48">
        <f t="shared" si="2"/>
        <v>7.9906582399999984</v>
      </c>
      <c r="S37" s="49">
        <v>16.637784375000003</v>
      </c>
      <c r="T37" s="48">
        <f t="shared" si="12"/>
        <v>20.34858203125</v>
      </c>
      <c r="U37" s="48">
        <v>0</v>
      </c>
      <c r="V37" s="49">
        <f t="shared" si="3"/>
        <v>7.1915924159999989</v>
      </c>
      <c r="W37" s="49">
        <f t="shared" si="4"/>
        <v>6.3925265919999994</v>
      </c>
      <c r="X37" s="49">
        <f t="shared" si="5"/>
        <v>5.5934607679999981</v>
      </c>
      <c r="Y37" s="49">
        <f t="shared" si="6"/>
        <v>8.3901911519999981</v>
      </c>
      <c r="Z37" s="49">
        <f t="shared" si="7"/>
        <v>10.654210986666664</v>
      </c>
      <c r="AA37" s="48">
        <v>9.752522358141448</v>
      </c>
      <c r="AB37" s="42">
        <v>20.34858203125</v>
      </c>
      <c r="AC37" s="42">
        <v>23.070224609375</v>
      </c>
      <c r="AD37" s="49">
        <f t="shared" si="8"/>
        <v>18.197576660156251</v>
      </c>
      <c r="AE37" s="49">
        <f t="shared" si="9"/>
        <v>12.578393685567006</v>
      </c>
    </row>
    <row r="38" spans="1:31" x14ac:dyDescent="0.2">
      <c r="A38" s="42">
        <v>15.292677344550553</v>
      </c>
      <c r="B38" s="42">
        <f t="shared" si="0"/>
        <v>21.465078125000002</v>
      </c>
      <c r="C38" s="42">
        <v>20.196000000000002</v>
      </c>
      <c r="D38" s="42">
        <v>22.734156250000002</v>
      </c>
      <c r="E38" s="48">
        <v>10.604066523437501</v>
      </c>
      <c r="F38" s="48">
        <v>9.6296086914062506</v>
      </c>
      <c r="G38" s="48">
        <v>6.2647881005859372</v>
      </c>
      <c r="H38" s="48">
        <v>7.5448745556640624</v>
      </c>
      <c r="I38" s="48">
        <v>10.989163154296875</v>
      </c>
      <c r="J38" s="48">
        <v>10.432483564453126</v>
      </c>
      <c r="K38" s="48">
        <v>12.879092587890625</v>
      </c>
      <c r="L38" s="48">
        <v>12.497909111328125</v>
      </c>
      <c r="M38" s="43">
        <f t="shared" si="10"/>
        <v>2.5237452240000002</v>
      </c>
      <c r="N38" s="43">
        <f t="shared" si="11"/>
        <v>6.648688847999999</v>
      </c>
      <c r="O38" s="49">
        <v>3.6053503200000003</v>
      </c>
      <c r="P38" s="49">
        <v>7.821986879999999</v>
      </c>
      <c r="Q38" s="50">
        <f t="shared" si="1"/>
        <v>5.7136686000000001</v>
      </c>
      <c r="R38" s="48">
        <f t="shared" si="2"/>
        <v>7.821986879999999</v>
      </c>
      <c r="S38" s="49">
        <v>16.316371874999998</v>
      </c>
      <c r="T38" s="48">
        <f t="shared" si="12"/>
        <v>20.196000000000002</v>
      </c>
      <c r="U38" s="48">
        <v>0</v>
      </c>
      <c r="V38" s="49">
        <f t="shared" si="3"/>
        <v>7.0397881919999996</v>
      </c>
      <c r="W38" s="49">
        <f t="shared" si="4"/>
        <v>6.2575895039999994</v>
      </c>
      <c r="X38" s="49">
        <f t="shared" si="5"/>
        <v>5.4753908159999991</v>
      </c>
      <c r="Y38" s="49">
        <f t="shared" si="6"/>
        <v>8.2130862239999995</v>
      </c>
      <c r="Z38" s="49">
        <f t="shared" si="7"/>
        <v>10.429315839999999</v>
      </c>
      <c r="AA38" s="48">
        <v>9.5537946648848688</v>
      </c>
      <c r="AB38" s="42">
        <v>20.196000000000002</v>
      </c>
      <c r="AC38" s="42">
        <v>22.734156250000002</v>
      </c>
      <c r="AD38" s="49">
        <f t="shared" si="8"/>
        <v>17.846031738281248</v>
      </c>
      <c r="AE38" s="49">
        <f t="shared" si="9"/>
        <v>12.335401417525766</v>
      </c>
    </row>
    <row r="39" spans="1:31" x14ac:dyDescent="0.2">
      <c r="A39" s="42">
        <v>14.960186202489306</v>
      </c>
      <c r="B39" s="42">
        <f t="shared" si="0"/>
        <v>21.233376953124999</v>
      </c>
      <c r="C39" s="42">
        <v>20.051523437499998</v>
      </c>
      <c r="D39" s="42">
        <v>22.41523046875</v>
      </c>
      <c r="E39" s="48">
        <v>10.423772509765625</v>
      </c>
      <c r="F39" s="48">
        <v>9.4665643847656238</v>
      </c>
      <c r="G39" s="48">
        <v>6.1499889794921874</v>
      </c>
      <c r="H39" s="48">
        <v>7.4231049804687501</v>
      </c>
      <c r="I39" s="48">
        <v>10.775245947265624</v>
      </c>
      <c r="J39" s="48">
        <v>10.247752558593749</v>
      </c>
      <c r="K39" s="48">
        <v>12.658409062499999</v>
      </c>
      <c r="L39" s="48">
        <v>12.274175390624999</v>
      </c>
      <c r="M39" s="43">
        <f t="shared" si="10"/>
        <v>2.4740505719999999</v>
      </c>
      <c r="N39" s="43">
        <f t="shared" si="11"/>
        <v>6.5100805040000003</v>
      </c>
      <c r="O39" s="49">
        <v>3.5343579599999999</v>
      </c>
      <c r="P39" s="49">
        <v>7.6589182400000002</v>
      </c>
      <c r="Q39" s="50">
        <f t="shared" si="1"/>
        <v>5.5966380999999998</v>
      </c>
      <c r="R39" s="48">
        <f t="shared" si="2"/>
        <v>7.6589182400000002</v>
      </c>
      <c r="S39" s="49">
        <v>16.008890625000003</v>
      </c>
      <c r="T39" s="48">
        <f t="shared" si="12"/>
        <v>20.051523437499998</v>
      </c>
      <c r="U39" s="48">
        <v>0</v>
      </c>
      <c r="V39" s="49">
        <f t="shared" si="3"/>
        <v>6.8930264160000005</v>
      </c>
      <c r="W39" s="49">
        <f t="shared" si="4"/>
        <v>6.1271345920000009</v>
      </c>
      <c r="X39" s="49">
        <f t="shared" si="5"/>
        <v>5.3612427679999994</v>
      </c>
      <c r="Y39" s="49">
        <f t="shared" si="6"/>
        <v>8.0418641520000005</v>
      </c>
      <c r="Z39" s="49">
        <f t="shared" si="7"/>
        <v>10.211890986666667</v>
      </c>
      <c r="AA39" s="48">
        <v>9.3641419099506571</v>
      </c>
      <c r="AB39" s="42">
        <v>20.051523437499998</v>
      </c>
      <c r="AC39" s="42">
        <v>22.41523046875</v>
      </c>
      <c r="AD39" s="49">
        <f t="shared" si="8"/>
        <v>17.509724121093754</v>
      </c>
      <c r="AE39" s="49">
        <f t="shared" si="9"/>
        <v>12.102941365979378</v>
      </c>
    </row>
    <row r="40" spans="1:31" x14ac:dyDescent="0.2">
      <c r="A40" s="42">
        <v>14.643865927923704</v>
      </c>
      <c r="B40" s="42">
        <f t="shared" si="0"/>
        <v>21.013367187500002</v>
      </c>
      <c r="C40" s="42">
        <v>19.914554687500001</v>
      </c>
      <c r="D40" s="42">
        <v>22.112179687499999</v>
      </c>
      <c r="E40" s="48">
        <v>10.251237548828124</v>
      </c>
      <c r="F40" s="48">
        <v>9.3105090039062492</v>
      </c>
      <c r="G40" s="48">
        <v>6.0405035449218749</v>
      </c>
      <c r="H40" s="48">
        <v>7.3063170751953121</v>
      </c>
      <c r="I40" s="48">
        <v>10.571830126953124</v>
      </c>
      <c r="J40" s="48">
        <v>10.071293076171875</v>
      </c>
      <c r="K40" s="48">
        <v>12.447297656249999</v>
      </c>
      <c r="L40" s="48">
        <v>12.060566044921874</v>
      </c>
      <c r="M40" s="43">
        <f t="shared" si="10"/>
        <v>2.4272973479999993</v>
      </c>
      <c r="N40" s="43">
        <f t="shared" si="11"/>
        <v>6.3799941919999998</v>
      </c>
      <c r="O40" s="49">
        <v>3.4675676399999995</v>
      </c>
      <c r="P40" s="49">
        <v>7.50587552</v>
      </c>
      <c r="Q40" s="50">
        <f t="shared" si="1"/>
        <v>5.4867215799999993</v>
      </c>
      <c r="R40" s="48">
        <f t="shared" si="2"/>
        <v>7.50587552</v>
      </c>
      <c r="S40" s="49">
        <v>15.7144203125</v>
      </c>
      <c r="T40" s="48">
        <f t="shared" si="12"/>
        <v>19.914554687500001</v>
      </c>
      <c r="U40" s="48">
        <v>0</v>
      </c>
      <c r="V40" s="49">
        <f t="shared" si="3"/>
        <v>6.7552879680000002</v>
      </c>
      <c r="W40" s="49">
        <f t="shared" si="4"/>
        <v>6.0047004160000004</v>
      </c>
      <c r="X40" s="49">
        <f t="shared" si="5"/>
        <v>5.2541128639999997</v>
      </c>
      <c r="Y40" s="49">
        <f t="shared" si="6"/>
        <v>7.8811692960000004</v>
      </c>
      <c r="Z40" s="49">
        <f t="shared" si="7"/>
        <v>10.007834026666666</v>
      </c>
      <c r="AA40" s="48">
        <v>9.1829306126644745</v>
      </c>
      <c r="AB40" s="42">
        <v>19.914554687500001</v>
      </c>
      <c r="AC40" s="42">
        <v>22.112179687499999</v>
      </c>
      <c r="AD40" s="49">
        <f t="shared" si="8"/>
        <v>17.187647216796876</v>
      </c>
      <c r="AE40" s="49">
        <f t="shared" si="9"/>
        <v>11.880317762027486</v>
      </c>
    </row>
    <row r="41" spans="1:31" x14ac:dyDescent="0.2">
      <c r="A41" s="42">
        <v>14.342518358549277</v>
      </c>
      <c r="B41" s="42">
        <f t="shared" si="0"/>
        <v>20.804207031250002</v>
      </c>
      <c r="C41" s="42">
        <v>19.784554687499998</v>
      </c>
      <c r="D41" s="42">
        <v>21.823859375000001</v>
      </c>
      <c r="E41" s="48">
        <v>10.08593685546875</v>
      </c>
      <c r="F41" s="48">
        <v>9.1609698632812488</v>
      </c>
      <c r="G41" s="48">
        <v>5.9359462597656245</v>
      </c>
      <c r="H41" s="48">
        <v>7.1941897167968749</v>
      </c>
      <c r="I41" s="48">
        <v>10.378105781249999</v>
      </c>
      <c r="J41" s="48">
        <v>9.9025225488281254</v>
      </c>
      <c r="K41" s="48">
        <v>12.245102861328125</v>
      </c>
      <c r="L41" s="48">
        <v>11.85636115234375</v>
      </c>
      <c r="M41" s="43">
        <f t="shared" si="10"/>
        <v>2.3824018679999992</v>
      </c>
      <c r="N41" s="43">
        <f t="shared" si="11"/>
        <v>6.2556727839999997</v>
      </c>
      <c r="O41" s="49">
        <v>3.4034312399999989</v>
      </c>
      <c r="P41" s="49">
        <v>7.3596150399999996</v>
      </c>
      <c r="Q41" s="50">
        <f t="shared" si="1"/>
        <v>5.3815231399999988</v>
      </c>
      <c r="R41" s="48">
        <f t="shared" si="2"/>
        <v>7.3596150399999996</v>
      </c>
      <c r="S41" s="49">
        <v>15.432115625000002</v>
      </c>
      <c r="T41" s="48">
        <f t="shared" si="12"/>
        <v>19.784554687499998</v>
      </c>
      <c r="U41" s="48">
        <v>0</v>
      </c>
      <c r="V41" s="49">
        <f t="shared" si="3"/>
        <v>6.623653536</v>
      </c>
      <c r="W41" s="49">
        <f t="shared" si="4"/>
        <v>5.8876920320000004</v>
      </c>
      <c r="X41" s="49">
        <f t="shared" si="5"/>
        <v>5.151730527999999</v>
      </c>
      <c r="Y41" s="49">
        <f t="shared" si="6"/>
        <v>7.7275957919999998</v>
      </c>
      <c r="Z41" s="49">
        <f t="shared" si="7"/>
        <v>9.8128200533333327</v>
      </c>
      <c r="AA41" s="48">
        <v>9.0095875822368416</v>
      </c>
      <c r="AB41" s="42">
        <v>19.784554687499998</v>
      </c>
      <c r="AC41" s="42">
        <v>21.823859375000001</v>
      </c>
      <c r="AD41" s="49">
        <f t="shared" si="8"/>
        <v>16.878876464843753</v>
      </c>
      <c r="AE41" s="49">
        <f t="shared" si="9"/>
        <v>11.666891537800684</v>
      </c>
    </row>
    <row r="42" spans="1:31" x14ac:dyDescent="0.2">
      <c r="A42" s="42">
        <v>14.055063026104587</v>
      </c>
      <c r="B42" s="42">
        <f t="shared" si="0"/>
        <v>20.605129882812498</v>
      </c>
      <c r="C42" s="42">
        <v>19.661033203125001</v>
      </c>
      <c r="D42" s="42">
        <v>21.549226562499999</v>
      </c>
      <c r="E42" s="48">
        <v>9.9273930078124994</v>
      </c>
      <c r="F42" s="48">
        <v>9.0175197460937504</v>
      </c>
      <c r="G42" s="48">
        <v>5.8359680566406249</v>
      </c>
      <c r="H42" s="48">
        <v>7.0864292529296868</v>
      </c>
      <c r="I42" s="48">
        <v>10.193350146484375</v>
      </c>
      <c r="J42" s="48">
        <v>9.7409142968749993</v>
      </c>
      <c r="K42" s="48">
        <v>12.051230742187499</v>
      </c>
      <c r="L42" s="48">
        <v>11.660909941406251</v>
      </c>
      <c r="M42" s="43">
        <f t="shared" si="10"/>
        <v>2.3395189439999999</v>
      </c>
      <c r="N42" s="43">
        <f t="shared" si="11"/>
        <v>6.1368656319999983</v>
      </c>
      <c r="O42" s="49">
        <v>3.3421699199999999</v>
      </c>
      <c r="P42" s="49">
        <v>7.2198419199999986</v>
      </c>
      <c r="Q42" s="50">
        <f t="shared" si="1"/>
        <v>5.2810059199999992</v>
      </c>
      <c r="R42" s="48">
        <f t="shared" si="2"/>
        <v>7.2198419199999986</v>
      </c>
      <c r="S42" s="49">
        <v>15.1612125</v>
      </c>
      <c r="T42" s="48">
        <f t="shared" si="12"/>
        <v>19.661033203125001</v>
      </c>
      <c r="U42" s="48">
        <v>0</v>
      </c>
      <c r="V42" s="49">
        <f t="shared" si="3"/>
        <v>6.4978577279999987</v>
      </c>
      <c r="W42" s="49">
        <f t="shared" si="4"/>
        <v>5.7758735359999989</v>
      </c>
      <c r="X42" s="49">
        <f t="shared" si="5"/>
        <v>5.053889343999999</v>
      </c>
      <c r="Y42" s="49">
        <f t="shared" si="6"/>
        <v>7.5808340159999981</v>
      </c>
      <c r="Z42" s="49">
        <f t="shared" si="7"/>
        <v>9.6264558933333326</v>
      </c>
      <c r="AA42" s="48">
        <v>8.8435903063322368</v>
      </c>
      <c r="AB42" s="42">
        <v>19.661033203125001</v>
      </c>
      <c r="AC42" s="42">
        <v>21.549226562499999</v>
      </c>
      <c r="AD42" s="49">
        <f t="shared" si="8"/>
        <v>16.582576171875001</v>
      </c>
      <c r="AE42" s="49">
        <f t="shared" si="9"/>
        <v>11.462085051546387</v>
      </c>
    </row>
    <row r="43" spans="1:31" x14ac:dyDescent="0.2">
      <c r="A43" s="42">
        <v>13.780522898839292</v>
      </c>
      <c r="B43" s="42">
        <f t="shared" si="0"/>
        <v>20.415436523437499</v>
      </c>
      <c r="C43" s="42">
        <v>19.54354296875</v>
      </c>
      <c r="D43" s="42">
        <v>21.287330078124999</v>
      </c>
      <c r="E43" s="48">
        <v>9.7751702636718747</v>
      </c>
      <c r="F43" s="48">
        <v>8.8797674316406248</v>
      </c>
      <c r="G43" s="48">
        <v>5.7402534960937501</v>
      </c>
      <c r="H43" s="48">
        <v>6.9827676074218745</v>
      </c>
      <c r="I43" s="48">
        <v>10.016908662109374</v>
      </c>
      <c r="J43" s="48">
        <v>9.5859890039062492</v>
      </c>
      <c r="K43" s="48">
        <v>11.865143251953125</v>
      </c>
      <c r="L43" s="48">
        <v>11.473621318359376</v>
      </c>
      <c r="M43" s="43">
        <f t="shared" si="10"/>
        <v>2.2983389519999995</v>
      </c>
      <c r="N43" s="43">
        <f t="shared" si="11"/>
        <v>6.0230714399999989</v>
      </c>
      <c r="O43" s="49">
        <v>3.2833413599999997</v>
      </c>
      <c r="P43" s="49">
        <v>7.0859663999999993</v>
      </c>
      <c r="Q43" s="50">
        <f t="shared" si="1"/>
        <v>5.184653879999999</v>
      </c>
      <c r="R43" s="48">
        <f t="shared" si="2"/>
        <v>7.0859663999999993</v>
      </c>
      <c r="S43" s="49">
        <v>14.901001562499999</v>
      </c>
      <c r="T43" s="48">
        <f t="shared" si="12"/>
        <v>19.54354296875</v>
      </c>
      <c r="U43" s="48">
        <v>0</v>
      </c>
      <c r="V43" s="49">
        <f t="shared" si="3"/>
        <v>6.3773697599999997</v>
      </c>
      <c r="W43" s="49">
        <f t="shared" si="4"/>
        <v>5.66877312</v>
      </c>
      <c r="X43" s="49">
        <f t="shared" si="5"/>
        <v>4.9601764799999994</v>
      </c>
      <c r="Y43" s="49">
        <f t="shared" si="6"/>
        <v>7.4402647200000001</v>
      </c>
      <c r="Z43" s="49">
        <f t="shared" si="7"/>
        <v>9.4479551999999991</v>
      </c>
      <c r="AA43" s="48">
        <v>8.6844634560032894</v>
      </c>
      <c r="AB43" s="42">
        <v>19.54354296875</v>
      </c>
      <c r="AC43" s="42">
        <v>21.287330078124999</v>
      </c>
      <c r="AD43" s="49">
        <f t="shared" si="8"/>
        <v>16.297970458984373</v>
      </c>
      <c r="AE43" s="49">
        <f t="shared" si="9"/>
        <v>11.26536200601374</v>
      </c>
    </row>
    <row r="44" spans="1:31" x14ac:dyDescent="0.2">
      <c r="A44" s="42">
        <v>13.518012161655962</v>
      </c>
      <c r="B44" s="42">
        <f t="shared" si="0"/>
        <v>20.2344990234375</v>
      </c>
      <c r="C44" s="42">
        <v>19.431677734375</v>
      </c>
      <c r="D44" s="42">
        <v>21.0373203125</v>
      </c>
      <c r="E44" s="48">
        <v>9.6288717187500001</v>
      </c>
      <c r="F44" s="48">
        <v>8.7473567480468759</v>
      </c>
      <c r="G44" s="48">
        <v>5.6485160302734378</v>
      </c>
      <c r="H44" s="48">
        <v>6.8829584912109372</v>
      </c>
      <c r="I44" s="48">
        <v>9.8481959179687504</v>
      </c>
      <c r="J44" s="48">
        <v>9.4373109277343747</v>
      </c>
      <c r="K44" s="48">
        <v>11.686347812499999</v>
      </c>
      <c r="L44" s="48">
        <v>11.293956289062498</v>
      </c>
      <c r="M44" s="43">
        <f t="shared" si="10"/>
        <v>2.2580878319999993</v>
      </c>
      <c r="N44" s="43">
        <f t="shared" si="11"/>
        <v>5.9122850239999991</v>
      </c>
      <c r="O44" s="49">
        <v>3.2258397599999995</v>
      </c>
      <c r="P44" s="49">
        <v>6.9556294399999992</v>
      </c>
      <c r="Q44" s="50">
        <f t="shared" si="1"/>
        <v>5.0907345999999993</v>
      </c>
      <c r="R44" s="48">
        <f t="shared" si="2"/>
        <v>6.9556294399999992</v>
      </c>
      <c r="S44" s="49">
        <v>14.650840625000001</v>
      </c>
      <c r="T44" s="48">
        <f t="shared" si="12"/>
        <v>19.431677734375</v>
      </c>
      <c r="U44" s="48">
        <v>0</v>
      </c>
      <c r="V44" s="49">
        <f t="shared" si="3"/>
        <v>6.2600664959999994</v>
      </c>
      <c r="W44" s="49">
        <f t="shared" si="4"/>
        <v>5.5645035519999997</v>
      </c>
      <c r="X44" s="49">
        <f t="shared" si="5"/>
        <v>4.8689406079999991</v>
      </c>
      <c r="Y44" s="49">
        <f t="shared" si="6"/>
        <v>7.3034109119999986</v>
      </c>
      <c r="Z44" s="49">
        <f t="shared" si="7"/>
        <v>9.2741725866666673</v>
      </c>
      <c r="AA44" s="48">
        <v>8.5317718955592099</v>
      </c>
      <c r="AB44" s="42">
        <v>19.431677734375</v>
      </c>
      <c r="AC44" s="42">
        <v>21.0373203125</v>
      </c>
      <c r="AD44" s="49">
        <f t="shared" si="8"/>
        <v>16.024356933593751</v>
      </c>
      <c r="AE44" s="49">
        <f t="shared" si="9"/>
        <v>11.076236898625424</v>
      </c>
    </row>
    <row r="45" spans="1:31" x14ac:dyDescent="0.2">
      <c r="A45" s="42">
        <v>13.266725700486393</v>
      </c>
      <c r="B45" s="42">
        <f t="shared" si="0"/>
        <v>20.061738281250001</v>
      </c>
      <c r="C45" s="42">
        <v>19.325066406249999</v>
      </c>
      <c r="D45" s="42">
        <v>20.79841015625</v>
      </c>
      <c r="E45" s="48">
        <v>9.4881317285156239</v>
      </c>
      <c r="F45" s="48">
        <v>8.6199599414062504</v>
      </c>
      <c r="G45" s="48">
        <v>5.5604956347656245</v>
      </c>
      <c r="H45" s="48">
        <v>6.7867759814453121</v>
      </c>
      <c r="I45" s="48">
        <v>9.6866776562499997</v>
      </c>
      <c r="J45" s="48">
        <v>9.2944841113281242</v>
      </c>
      <c r="K45" s="48">
        <v>11.514392578124999</v>
      </c>
      <c r="L45" s="48">
        <v>11.121429853515624</v>
      </c>
      <c r="M45" s="43">
        <f t="shared" si="10"/>
        <v>2.2212425759999994</v>
      </c>
      <c r="N45" s="43">
        <f t="shared" si="11"/>
        <v>5.8110232320000001</v>
      </c>
      <c r="O45" s="49">
        <v>3.1732036799999994</v>
      </c>
      <c r="P45" s="49">
        <v>6.8364979200000002</v>
      </c>
      <c r="Q45" s="50">
        <f t="shared" si="1"/>
        <v>5.0048507999999998</v>
      </c>
      <c r="R45" s="48">
        <f t="shared" si="2"/>
        <v>6.8364979200000002</v>
      </c>
      <c r="S45" s="49">
        <v>14.410131250000001</v>
      </c>
      <c r="T45" s="48">
        <f t="shared" si="12"/>
        <v>19.325066406249999</v>
      </c>
      <c r="U45" s="48">
        <v>0</v>
      </c>
      <c r="V45" s="49">
        <f t="shared" si="3"/>
        <v>6.1528481280000005</v>
      </c>
      <c r="W45" s="49">
        <f t="shared" si="4"/>
        <v>5.4691983360000007</v>
      </c>
      <c r="X45" s="49">
        <f t="shared" si="5"/>
        <v>4.7855485440000001</v>
      </c>
      <c r="Y45" s="49">
        <f t="shared" si="6"/>
        <v>7.1783228160000006</v>
      </c>
      <c r="Z45" s="49">
        <f t="shared" si="7"/>
        <v>9.1153305600000003</v>
      </c>
      <c r="AA45" s="48">
        <v>8.3851171875000006</v>
      </c>
      <c r="AB45" s="42">
        <v>19.325066406249999</v>
      </c>
      <c r="AC45" s="42">
        <v>20.79841015625</v>
      </c>
      <c r="AD45" s="49">
        <f t="shared" si="8"/>
        <v>15.761081054687502</v>
      </c>
      <c r="AE45" s="49">
        <f t="shared" si="9"/>
        <v>10.894257302405494</v>
      </c>
    </row>
    <row r="46" spans="1:31" x14ac:dyDescent="0.2">
      <c r="A46" s="42">
        <v>13.025930018586456</v>
      </c>
      <c r="B46" s="42">
        <f t="shared" si="0"/>
        <v>19.896626953125001</v>
      </c>
      <c r="C46" s="42">
        <v>19.223373046875</v>
      </c>
      <c r="D46" s="42">
        <v>20.569880859375001</v>
      </c>
      <c r="E46" s="48">
        <v>9.3526196972656255</v>
      </c>
      <c r="F46" s="48">
        <v>8.49727767578125</v>
      </c>
      <c r="G46" s="48">
        <v>5.4759554931640624</v>
      </c>
      <c r="H46" s="48">
        <v>6.6940116796874998</v>
      </c>
      <c r="I46" s="48">
        <v>9.5318707714843747</v>
      </c>
      <c r="J46" s="48">
        <v>9.1571457519531236</v>
      </c>
      <c r="K46" s="48">
        <v>11.348864541015624</v>
      </c>
      <c r="L46" s="48">
        <v>10.955592060546875</v>
      </c>
      <c r="M46" s="43">
        <f t="shared" si="10"/>
        <v>2.1859454399999994</v>
      </c>
      <c r="N46" s="43">
        <f t="shared" si="11"/>
        <v>5.7137718079999997</v>
      </c>
      <c r="O46" s="49">
        <v>3.1227791999999992</v>
      </c>
      <c r="P46" s="49">
        <v>6.7220844799999995</v>
      </c>
      <c r="Q46" s="50">
        <f t="shared" si="1"/>
        <v>4.9224318399999998</v>
      </c>
      <c r="R46" s="48">
        <f t="shared" si="2"/>
        <v>6.7220844799999995</v>
      </c>
      <c r="S46" s="49">
        <v>14.178328125</v>
      </c>
      <c r="T46" s="48">
        <f t="shared" si="12"/>
        <v>19.223373046875</v>
      </c>
      <c r="U46" s="48">
        <v>0</v>
      </c>
      <c r="V46" s="49">
        <f t="shared" si="3"/>
        <v>6.0498760319999993</v>
      </c>
      <c r="W46" s="49">
        <f t="shared" si="4"/>
        <v>5.3776675840000001</v>
      </c>
      <c r="X46" s="49">
        <f t="shared" si="5"/>
        <v>4.7054591359999991</v>
      </c>
      <c r="Y46" s="49">
        <f t="shared" si="6"/>
        <v>7.0581887039999991</v>
      </c>
      <c r="Z46" s="49">
        <f t="shared" si="7"/>
        <v>8.9627793066666648</v>
      </c>
      <c r="AA46" s="48">
        <v>8.2441340974506581</v>
      </c>
      <c r="AB46" s="42">
        <v>19.223373046875</v>
      </c>
      <c r="AC46" s="42">
        <v>20.569880859375001</v>
      </c>
      <c r="AD46" s="49">
        <f t="shared" si="8"/>
        <v>15.507546386718751</v>
      </c>
      <c r="AE46" s="49">
        <f t="shared" si="9"/>
        <v>10.719010953608242</v>
      </c>
    </row>
    <row r="47" spans="1:31" x14ac:dyDescent="0.2">
      <c r="A47" s="42">
        <v>12.794955361213535</v>
      </c>
      <c r="B47" s="42">
        <f t="shared" si="0"/>
        <v>19.738679687500003</v>
      </c>
      <c r="C47" s="42">
        <v>19.126281250000002</v>
      </c>
      <c r="D47" s="42">
        <v>20.351078125000001</v>
      </c>
      <c r="E47" s="48">
        <v>9.2220277636718748</v>
      </c>
      <c r="F47" s="48">
        <v>8.3790342968749982</v>
      </c>
      <c r="G47" s="48">
        <v>5.3946777343749996</v>
      </c>
      <c r="H47" s="48">
        <v>6.6044737646484366</v>
      </c>
      <c r="I47" s="48">
        <v>9.3833366796875008</v>
      </c>
      <c r="J47" s="48">
        <v>9.0249605175781245</v>
      </c>
      <c r="K47" s="48">
        <v>11.189384794921876</v>
      </c>
      <c r="L47" s="48">
        <v>10.796034638671875</v>
      </c>
      <c r="M47" s="43">
        <f t="shared" si="10"/>
        <v>2.1506483039999993</v>
      </c>
      <c r="N47" s="43">
        <f t="shared" si="11"/>
        <v>5.6170216799999988</v>
      </c>
      <c r="O47" s="49">
        <v>3.072354719999999</v>
      </c>
      <c r="P47" s="49">
        <v>6.6082607999999992</v>
      </c>
      <c r="Q47" s="50">
        <f t="shared" si="1"/>
        <v>4.8403077599999991</v>
      </c>
      <c r="R47" s="48">
        <f t="shared" si="2"/>
        <v>6.6082607999999992</v>
      </c>
      <c r="S47" s="49">
        <v>13.954928125000002</v>
      </c>
      <c r="T47" s="48">
        <f t="shared" si="12"/>
        <v>19.126281250000002</v>
      </c>
      <c r="U47" s="48">
        <v>0</v>
      </c>
      <c r="V47" s="49">
        <f t="shared" si="3"/>
        <v>5.9474347199999995</v>
      </c>
      <c r="W47" s="49">
        <f t="shared" si="4"/>
        <v>5.2866086399999999</v>
      </c>
      <c r="X47" s="49">
        <f t="shared" si="5"/>
        <v>4.6257825599999993</v>
      </c>
      <c r="Y47" s="49">
        <f t="shared" si="6"/>
        <v>6.938673839999999</v>
      </c>
      <c r="Z47" s="49">
        <f t="shared" si="7"/>
        <v>8.8110143999999995</v>
      </c>
      <c r="AA47" s="48">
        <v>8.1084862253289494</v>
      </c>
      <c r="AB47" s="42">
        <v>19.126281250000002</v>
      </c>
      <c r="AC47" s="42">
        <v>20.351078125000001</v>
      </c>
      <c r="AD47" s="49">
        <f t="shared" si="8"/>
        <v>15.263202636718752</v>
      </c>
      <c r="AE47" s="49">
        <f t="shared" si="9"/>
        <v>10.550117482817866</v>
      </c>
    </row>
    <row r="48" spans="1:31" x14ac:dyDescent="0.2">
      <c r="A48" s="42">
        <v>12.573188864346564</v>
      </c>
      <c r="B48" s="42">
        <f t="shared" si="0"/>
        <v>19.587457031249997</v>
      </c>
      <c r="C48" s="42">
        <v>19.033511718749999</v>
      </c>
      <c r="D48" s="42">
        <v>20.141402343749998</v>
      </c>
      <c r="E48" s="48">
        <v>9.0960726953124986</v>
      </c>
      <c r="F48" s="48">
        <v>8.2649759374999991</v>
      </c>
      <c r="G48" s="48">
        <v>5.3164639062500001</v>
      </c>
      <c r="H48" s="48">
        <v>6.5179846240234376</v>
      </c>
      <c r="I48" s="48">
        <v>9.2406746874999985</v>
      </c>
      <c r="J48" s="48">
        <v>8.8976252832031246</v>
      </c>
      <c r="K48" s="48">
        <v>11.03560474609375</v>
      </c>
      <c r="L48" s="48">
        <v>10.642381523437498</v>
      </c>
      <c r="M48" s="43">
        <f t="shared" si="10"/>
        <v>2.1165896639999997</v>
      </c>
      <c r="N48" s="43">
        <f t="shared" si="11"/>
        <v>5.5240312719999984</v>
      </c>
      <c r="O48" s="49">
        <v>3.0236995199999996</v>
      </c>
      <c r="P48" s="49">
        <v>6.4988603199999986</v>
      </c>
      <c r="Q48" s="50">
        <f t="shared" si="1"/>
        <v>4.7612799199999989</v>
      </c>
      <c r="R48" s="48">
        <f t="shared" si="2"/>
        <v>6.4988603199999986</v>
      </c>
      <c r="S48" s="49">
        <v>13.739459375000003</v>
      </c>
      <c r="T48" s="48">
        <f t="shared" si="12"/>
        <v>19.033511718749999</v>
      </c>
      <c r="U48" s="48">
        <v>0</v>
      </c>
      <c r="V48" s="49">
        <f t="shared" si="3"/>
        <v>5.8489742879999991</v>
      </c>
      <c r="W48" s="49">
        <f t="shared" si="4"/>
        <v>5.1990882559999996</v>
      </c>
      <c r="X48" s="49">
        <f t="shared" si="5"/>
        <v>4.5492022239999983</v>
      </c>
      <c r="Y48" s="49">
        <f t="shared" si="6"/>
        <v>6.8238033359999992</v>
      </c>
      <c r="Z48" s="49">
        <f t="shared" si="7"/>
        <v>8.6651470933333314</v>
      </c>
      <c r="AA48" s="48">
        <v>7.9778651315789473</v>
      </c>
      <c r="AB48" s="42">
        <v>19.033511718749999</v>
      </c>
      <c r="AC48" s="42">
        <v>20.141402343749998</v>
      </c>
      <c r="AD48" s="49">
        <f t="shared" si="8"/>
        <v>15.027533691406253</v>
      </c>
      <c r="AE48" s="49">
        <f t="shared" si="9"/>
        <v>10.387220146048108</v>
      </c>
    </row>
    <row r="49" spans="1:31" x14ac:dyDescent="0.2">
      <c r="A49" s="42">
        <v>12.360068574619742</v>
      </c>
      <c r="B49" s="42">
        <f t="shared" si="0"/>
        <v>19.442546875000001</v>
      </c>
      <c r="C49" s="42">
        <v>18.944796875000002</v>
      </c>
      <c r="D49" s="42">
        <v>19.940296875000001</v>
      </c>
      <c r="E49" s="48">
        <v>8.9744949414062489</v>
      </c>
      <c r="F49" s="48">
        <v>8.1548676757812508</v>
      </c>
      <c r="G49" s="48">
        <v>5.2411316601562499</v>
      </c>
      <c r="H49" s="48">
        <v>6.4343799072265631</v>
      </c>
      <c r="I49" s="48">
        <v>9.1035182031249988</v>
      </c>
      <c r="J49" s="48">
        <v>8.7748587109374991</v>
      </c>
      <c r="K49" s="48">
        <v>10.8872004296875</v>
      </c>
      <c r="L49" s="48">
        <v>10.494287910156249</v>
      </c>
      <c r="M49" s="43">
        <f t="shared" si="10"/>
        <v>2.0837695199999993</v>
      </c>
      <c r="N49" s="43">
        <f t="shared" si="11"/>
        <v>5.4342992879999992</v>
      </c>
      <c r="O49" s="49">
        <v>2.9768135999999994</v>
      </c>
      <c r="P49" s="49">
        <v>6.3932932799999991</v>
      </c>
      <c r="Q49" s="50">
        <f t="shared" si="1"/>
        <v>4.685053439999999</v>
      </c>
      <c r="R49" s="48">
        <f t="shared" si="2"/>
        <v>6.3932932799999991</v>
      </c>
      <c r="S49" s="49">
        <v>13.531493750000003</v>
      </c>
      <c r="T49" s="48">
        <f t="shared" si="12"/>
        <v>18.944796875000002</v>
      </c>
      <c r="U49" s="48">
        <v>0</v>
      </c>
      <c r="V49" s="49">
        <f t="shared" si="3"/>
        <v>5.7539639519999994</v>
      </c>
      <c r="W49" s="49">
        <f t="shared" si="4"/>
        <v>5.1146346239999998</v>
      </c>
      <c r="X49" s="49">
        <f t="shared" si="5"/>
        <v>4.4753052959999993</v>
      </c>
      <c r="Y49" s="49">
        <f t="shared" si="6"/>
        <v>6.7129579439999993</v>
      </c>
      <c r="Z49" s="49">
        <f t="shared" si="7"/>
        <v>8.5243910399999976</v>
      </c>
      <c r="AA49" s="48">
        <v>7.851984220805921</v>
      </c>
      <c r="AB49" s="42">
        <v>18.944796875000002</v>
      </c>
      <c r="AC49" s="42">
        <v>19.940296875000001</v>
      </c>
      <c r="AD49" s="49">
        <f t="shared" si="8"/>
        <v>14.800071289062503</v>
      </c>
      <c r="AE49" s="49">
        <f t="shared" si="9"/>
        <v>10.229995274914087</v>
      </c>
    </row>
    <row r="50" spans="1:31" x14ac:dyDescent="0.2">
      <c r="A50" s="42">
        <v>12.155078213291418</v>
      </c>
      <c r="B50" s="42">
        <f t="shared" si="0"/>
        <v>19.303578125000001</v>
      </c>
      <c r="C50" s="42">
        <v>18.859896484375</v>
      </c>
      <c r="D50" s="42">
        <v>19.747259765625</v>
      </c>
      <c r="E50" s="48">
        <v>8.8570538964843752</v>
      </c>
      <c r="F50" s="48">
        <v>8.0484944824218747</v>
      </c>
      <c r="G50" s="48">
        <v>5.1685133300781247</v>
      </c>
      <c r="H50" s="48">
        <v>6.3535075781249999</v>
      </c>
      <c r="I50" s="48">
        <v>8.9715328417968738</v>
      </c>
      <c r="J50" s="48">
        <v>8.65640125</v>
      </c>
      <c r="K50" s="48">
        <v>10.743876298828125</v>
      </c>
      <c r="L50" s="48">
        <v>10.351435517578125</v>
      </c>
      <c r="M50" s="43">
        <f t="shared" si="10"/>
        <v>2.0521878719999997</v>
      </c>
      <c r="N50" s="43">
        <f t="shared" si="11"/>
        <v>5.348076375999999</v>
      </c>
      <c r="O50" s="49">
        <v>2.93169696</v>
      </c>
      <c r="P50" s="49">
        <v>6.2918545599999991</v>
      </c>
      <c r="Q50" s="50">
        <f t="shared" si="1"/>
        <v>4.6117757599999996</v>
      </c>
      <c r="R50" s="48">
        <f t="shared" si="2"/>
        <v>6.2918545599999991</v>
      </c>
      <c r="S50" s="49">
        <v>13.330628125000002</v>
      </c>
      <c r="T50" s="48">
        <f t="shared" si="12"/>
        <v>18.859896484375</v>
      </c>
      <c r="U50" s="48">
        <v>0</v>
      </c>
      <c r="V50" s="49">
        <f t="shared" si="3"/>
        <v>5.662669103999999</v>
      </c>
      <c r="W50" s="49">
        <f t="shared" si="4"/>
        <v>5.0334836479999998</v>
      </c>
      <c r="X50" s="49">
        <f t="shared" si="5"/>
        <v>4.4042981919999988</v>
      </c>
      <c r="Y50" s="49">
        <f t="shared" si="6"/>
        <v>6.6064472879999983</v>
      </c>
      <c r="Z50" s="49">
        <f t="shared" si="7"/>
        <v>8.3891394133333321</v>
      </c>
      <c r="AA50" s="48">
        <v>7.7305804893092107</v>
      </c>
      <c r="AB50" s="42">
        <v>18.859896484375</v>
      </c>
      <c r="AC50" s="42">
        <v>19.747259765625</v>
      </c>
      <c r="AD50" s="49">
        <f t="shared" si="8"/>
        <v>14.580374511718752</v>
      </c>
      <c r="AE50" s="49">
        <f t="shared" si="9"/>
        <v>10.078138101374567</v>
      </c>
    </row>
    <row r="51" spans="1:31" x14ac:dyDescent="0.2">
      <c r="A51" s="42">
        <v>11.957742577919678</v>
      </c>
      <c r="B51" s="42">
        <f t="shared" si="0"/>
        <v>19.1702001953125</v>
      </c>
      <c r="C51" s="42">
        <v>18.778587890625001</v>
      </c>
      <c r="D51" s="42">
        <v>19.561812499999998</v>
      </c>
      <c r="E51" s="48">
        <v>8.7435279003906263</v>
      </c>
      <c r="F51" s="48">
        <v>7.9456560107421872</v>
      </c>
      <c r="G51" s="48">
        <v>5.0984545117187503</v>
      </c>
      <c r="H51" s="48">
        <v>6.2752260205078123</v>
      </c>
      <c r="I51" s="48">
        <v>8.8444097949218747</v>
      </c>
      <c r="J51" s="48">
        <v>8.5420141894531252</v>
      </c>
      <c r="K51" s="48">
        <v>10.605357646484375</v>
      </c>
      <c r="L51" s="48">
        <v>10.213532587890624</v>
      </c>
      <c r="M51" s="43">
        <f t="shared" si="10"/>
        <v>2.0210706599999999</v>
      </c>
      <c r="N51" s="43">
        <f t="shared" si="11"/>
        <v>5.2636079999999996</v>
      </c>
      <c r="O51" s="49">
        <v>2.8872438000000002</v>
      </c>
      <c r="P51" s="49">
        <v>6.1924799999999998</v>
      </c>
      <c r="Q51" s="50">
        <f t="shared" si="1"/>
        <v>4.5398619</v>
      </c>
      <c r="R51" s="48">
        <f t="shared" si="2"/>
        <v>6.1924799999999998</v>
      </c>
      <c r="S51" s="49">
        <v>13.136490625</v>
      </c>
      <c r="T51" s="48">
        <f t="shared" si="12"/>
        <v>18.778587890625001</v>
      </c>
      <c r="U51" s="48">
        <v>0</v>
      </c>
      <c r="V51" s="49">
        <f t="shared" si="3"/>
        <v>5.573232</v>
      </c>
      <c r="W51" s="49">
        <f t="shared" si="4"/>
        <v>4.9539840000000002</v>
      </c>
      <c r="X51" s="49">
        <f t="shared" si="5"/>
        <v>4.3347359999999995</v>
      </c>
      <c r="Y51" s="49">
        <f t="shared" si="6"/>
        <v>6.5021040000000001</v>
      </c>
      <c r="Z51" s="49">
        <f t="shared" si="7"/>
        <v>8.2566399999999991</v>
      </c>
      <c r="AA51" s="48">
        <v>7.6134084087171052</v>
      </c>
      <c r="AB51" s="42">
        <v>18.778587890625001</v>
      </c>
      <c r="AC51" s="42">
        <v>19.561812499999998</v>
      </c>
      <c r="AD51" s="49">
        <f t="shared" si="8"/>
        <v>14.368036621093751</v>
      </c>
      <c r="AE51" s="49">
        <f t="shared" si="9"/>
        <v>9.9313674828178655</v>
      </c>
    </row>
    <row r="52" spans="1:31" x14ac:dyDescent="0.2">
      <c r="A52" s="42">
        <v>11.767623492490879</v>
      </c>
      <c r="B52" s="42">
        <f t="shared" si="0"/>
        <v>19.0420966796875</v>
      </c>
      <c r="C52" s="42">
        <v>18.700666015625</v>
      </c>
      <c r="D52" s="42">
        <v>19.38352734375</v>
      </c>
      <c r="E52" s="48">
        <v>8.6337085546874999</v>
      </c>
      <c r="F52" s="48">
        <v>7.8461656494140621</v>
      </c>
      <c r="G52" s="48">
        <v>5.0308126416015622</v>
      </c>
      <c r="H52" s="48">
        <v>6.1994035644531245</v>
      </c>
      <c r="I52" s="48">
        <v>8.7218667773437506</v>
      </c>
      <c r="J52" s="48">
        <v>8.4314758691406251</v>
      </c>
      <c r="K52" s="48">
        <v>10.471387763671874</v>
      </c>
      <c r="L52" s="48">
        <v>10.080306308593748</v>
      </c>
      <c r="M52" s="43">
        <f t="shared" si="10"/>
        <v>1.9915015679999994</v>
      </c>
      <c r="N52" s="43">
        <f t="shared" si="11"/>
        <v>5.1831499919999988</v>
      </c>
      <c r="O52" s="49">
        <v>2.8450022399999995</v>
      </c>
      <c r="P52" s="49">
        <v>6.0978235199999986</v>
      </c>
      <c r="Q52" s="50">
        <f t="shared" si="1"/>
        <v>4.471412879999999</v>
      </c>
      <c r="R52" s="48">
        <f t="shared" si="2"/>
        <v>6.0978235199999986</v>
      </c>
      <c r="S52" s="49">
        <v>12.948736718750002</v>
      </c>
      <c r="T52" s="48">
        <f t="shared" si="12"/>
        <v>18.700666015625</v>
      </c>
      <c r="U52" s="48">
        <v>0</v>
      </c>
      <c r="V52" s="49">
        <f t="shared" si="3"/>
        <v>5.4880411679999987</v>
      </c>
      <c r="W52" s="49">
        <f t="shared" si="4"/>
        <v>4.8782588159999989</v>
      </c>
      <c r="X52" s="49">
        <f t="shared" si="5"/>
        <v>4.268476463999999</v>
      </c>
      <c r="Y52" s="49">
        <f t="shared" si="6"/>
        <v>6.4027146959999985</v>
      </c>
      <c r="Z52" s="49">
        <f t="shared" si="7"/>
        <v>8.1304313599999976</v>
      </c>
      <c r="AA52" s="48">
        <v>7.5002425472861844</v>
      </c>
      <c r="AB52" s="42">
        <v>18.700666015625</v>
      </c>
      <c r="AC52" s="42">
        <v>19.38352734375</v>
      </c>
      <c r="AD52" s="49">
        <f t="shared" si="8"/>
        <v>14.162680786132814</v>
      </c>
      <c r="AE52" s="49">
        <f t="shared" si="9"/>
        <v>9.7894229488831588</v>
      </c>
    </row>
    <row r="53" spans="1:31" x14ac:dyDescent="0.2">
      <c r="A53" s="42">
        <v>11.584316230808822</v>
      </c>
      <c r="B53" s="42">
        <f t="shared" si="0"/>
        <v>18.918967773437501</v>
      </c>
      <c r="C53" s="42">
        <v>18.625933593749998</v>
      </c>
      <c r="D53" s="42">
        <v>19.212001953125</v>
      </c>
      <c r="E53" s="48">
        <v>8.5274045117187498</v>
      </c>
      <c r="F53" s="48">
        <v>7.749850048828125</v>
      </c>
      <c r="G53" s="48">
        <v>4.9654555761718751</v>
      </c>
      <c r="H53" s="48">
        <v>6.1259184863281249</v>
      </c>
      <c r="I53" s="48">
        <v>8.6036423437499998</v>
      </c>
      <c r="J53" s="48">
        <v>8.3245807324218752</v>
      </c>
      <c r="K53" s="48">
        <v>10.341731728515626</v>
      </c>
      <c r="L53" s="48">
        <v>9.9515066015624996</v>
      </c>
      <c r="M53" s="43">
        <f t="shared" si="10"/>
        <v>1.9630161599999998</v>
      </c>
      <c r="N53" s="43">
        <f t="shared" si="11"/>
        <v>5.1056997599999994</v>
      </c>
      <c r="O53" s="49">
        <v>2.8043087999999998</v>
      </c>
      <c r="P53" s="49">
        <v>6.0067055999999992</v>
      </c>
      <c r="Q53" s="50">
        <f t="shared" si="1"/>
        <v>4.4055071999999997</v>
      </c>
      <c r="R53" s="48">
        <f t="shared" si="2"/>
        <v>6.0067055999999992</v>
      </c>
      <c r="S53" s="49">
        <v>12.767041406250002</v>
      </c>
      <c r="T53" s="48">
        <f t="shared" si="12"/>
        <v>18.625933593749998</v>
      </c>
      <c r="U53" s="48">
        <v>0</v>
      </c>
      <c r="V53" s="49">
        <f t="shared" si="3"/>
        <v>5.406035039999999</v>
      </c>
      <c r="W53" s="49">
        <f t="shared" si="4"/>
        <v>4.8053644799999997</v>
      </c>
      <c r="X53" s="49">
        <f t="shared" si="5"/>
        <v>4.2046939199999995</v>
      </c>
      <c r="Y53" s="49">
        <f t="shared" si="6"/>
        <v>6.3070408799999989</v>
      </c>
      <c r="Z53" s="49">
        <f t="shared" si="7"/>
        <v>8.0089407999999978</v>
      </c>
      <c r="AA53" s="48">
        <v>7.3908732010690787</v>
      </c>
      <c r="AB53" s="42">
        <v>18.625933593749998</v>
      </c>
      <c r="AC53" s="42">
        <v>19.212001953125</v>
      </c>
      <c r="AD53" s="49">
        <f t="shared" si="8"/>
        <v>13.96395153808594</v>
      </c>
      <c r="AE53" s="49">
        <f t="shared" si="9"/>
        <v>9.6520587951030894</v>
      </c>
    </row>
    <row r="54" spans="1:31" x14ac:dyDescent="0.2">
      <c r="A54" s="42">
        <v>11.407446349503996</v>
      </c>
      <c r="B54" s="42">
        <f t="shared" si="0"/>
        <v>18.800542968750001</v>
      </c>
      <c r="C54" s="42">
        <v>18.554222656250001</v>
      </c>
      <c r="D54" s="42">
        <v>19.046863281250001</v>
      </c>
      <c r="E54" s="48">
        <v>8.4244386328124996</v>
      </c>
      <c r="F54" s="48">
        <v>7.6565495947265623</v>
      </c>
      <c r="G54" s="48">
        <v>4.9022611181640627</v>
      </c>
      <c r="H54" s="48">
        <v>6.0546556933593747</v>
      </c>
      <c r="I54" s="48">
        <v>8.4894968359374996</v>
      </c>
      <c r="J54" s="48">
        <v>8.2211393261718744</v>
      </c>
      <c r="K54" s="48">
        <v>10.216168828124999</v>
      </c>
      <c r="L54" s="48">
        <v>9.8268994921874988</v>
      </c>
      <c r="M54" s="43">
        <f t="shared" si="10"/>
        <v>1.935304812</v>
      </c>
      <c r="N54" s="43">
        <f t="shared" si="11"/>
        <v>5.0307560079999991</v>
      </c>
      <c r="O54" s="49">
        <v>2.7647211600000001</v>
      </c>
      <c r="P54" s="49">
        <v>5.9185364799999993</v>
      </c>
      <c r="Q54" s="50">
        <f t="shared" si="1"/>
        <v>4.3416288199999995</v>
      </c>
      <c r="R54" s="48">
        <f t="shared" si="2"/>
        <v>5.9185364799999993</v>
      </c>
      <c r="S54" s="49">
        <v>12.5911046875</v>
      </c>
      <c r="T54" s="48">
        <f t="shared" si="12"/>
        <v>18.554222656250001</v>
      </c>
      <c r="U54" s="48">
        <v>0</v>
      </c>
      <c r="V54" s="49">
        <f t="shared" si="3"/>
        <v>5.3266828319999995</v>
      </c>
      <c r="W54" s="49">
        <f t="shared" si="4"/>
        <v>4.7348291839999996</v>
      </c>
      <c r="X54" s="49">
        <f t="shared" si="5"/>
        <v>4.1429755359999989</v>
      </c>
      <c r="Y54" s="49">
        <f t="shared" si="6"/>
        <v>6.2144633039999997</v>
      </c>
      <c r="Z54" s="49">
        <f t="shared" si="7"/>
        <v>7.891381973333333</v>
      </c>
      <c r="AA54" s="48">
        <v>7.2851028988486846</v>
      </c>
      <c r="AB54" s="42">
        <v>18.554222656250001</v>
      </c>
      <c r="AC54" s="42">
        <v>19.046863281250001</v>
      </c>
      <c r="AD54" s="49">
        <f t="shared" si="8"/>
        <v>13.771520751953124</v>
      </c>
      <c r="AE54" s="49">
        <f t="shared" si="9"/>
        <v>9.5190482173539479</v>
      </c>
    </row>
    <row r="55" spans="1:31" x14ac:dyDescent="0.2">
      <c r="A55" s="42">
        <v>11.236666876753706</v>
      </c>
      <c r="B55" s="42">
        <f t="shared" si="0"/>
        <v>18.686564453125001</v>
      </c>
      <c r="C55" s="42">
        <v>18.485361328124998</v>
      </c>
      <c r="D55" s="42">
        <v>18.887767578125001</v>
      </c>
      <c r="E55" s="48">
        <v>8.3246451464843751</v>
      </c>
      <c r="F55" s="48">
        <v>7.5661146191406248</v>
      </c>
      <c r="G55" s="48">
        <v>4.8411160693359374</v>
      </c>
      <c r="H55" s="48">
        <v>5.9855090917968745</v>
      </c>
      <c r="I55" s="48">
        <v>8.3792066992187504</v>
      </c>
      <c r="J55" s="48">
        <v>8.1209754589843755</v>
      </c>
      <c r="K55" s="48">
        <v>10.094494453125</v>
      </c>
      <c r="L55" s="48">
        <v>9.7062690039062502</v>
      </c>
      <c r="M55" s="43">
        <f t="shared" si="10"/>
        <v>1.908677148</v>
      </c>
      <c r="N55" s="43">
        <f t="shared" si="11"/>
        <v>4.9585693839999996</v>
      </c>
      <c r="O55" s="49">
        <v>2.7266816400000002</v>
      </c>
      <c r="P55" s="49">
        <v>5.8336110400000001</v>
      </c>
      <c r="Q55" s="50">
        <f t="shared" si="1"/>
        <v>4.2801463399999999</v>
      </c>
      <c r="R55" s="48">
        <f t="shared" si="2"/>
        <v>5.8336110400000001</v>
      </c>
      <c r="S55" s="49">
        <v>12.420647656249999</v>
      </c>
      <c r="T55" s="48">
        <f t="shared" si="12"/>
        <v>18.485361328124998</v>
      </c>
      <c r="U55" s="48">
        <v>0</v>
      </c>
      <c r="V55" s="49">
        <f t="shared" si="3"/>
        <v>5.2502499360000003</v>
      </c>
      <c r="W55" s="49">
        <f t="shared" si="4"/>
        <v>4.6668888320000006</v>
      </c>
      <c r="X55" s="49">
        <f t="shared" si="5"/>
        <v>4.083527728</v>
      </c>
      <c r="Y55" s="49">
        <f t="shared" si="6"/>
        <v>6.125291592</v>
      </c>
      <c r="Z55" s="49">
        <f t="shared" si="7"/>
        <v>7.7781480533333331</v>
      </c>
      <c r="AA55" s="48">
        <v>7.1827507709703946</v>
      </c>
      <c r="AB55" s="42">
        <v>18.485361328124998</v>
      </c>
      <c r="AC55" s="42">
        <v>18.887767578125001</v>
      </c>
      <c r="AD55" s="49">
        <f t="shared" si="8"/>
        <v>13.585083374023437</v>
      </c>
      <c r="AE55" s="49">
        <f t="shared" si="9"/>
        <v>9.3901803586769717</v>
      </c>
    </row>
    <row r="56" spans="1:31" x14ac:dyDescent="0.2">
      <c r="A56" s="42">
        <v>11.071655810660014</v>
      </c>
      <c r="B56" s="42">
        <f t="shared" si="0"/>
        <v>18.5379267578125</v>
      </c>
      <c r="C56" s="42">
        <v>18.419197265625002</v>
      </c>
      <c r="D56" s="42">
        <v>18.656656250000001</v>
      </c>
      <c r="E56" s="48">
        <v>8.2278668066406251</v>
      </c>
      <c r="F56" s="48">
        <v>7.478405874023438</v>
      </c>
      <c r="G56" s="48">
        <v>4.7819157568359376</v>
      </c>
      <c r="H56" s="48">
        <v>5.9183792187499993</v>
      </c>
      <c r="I56" s="48">
        <v>8.2725663769531259</v>
      </c>
      <c r="J56" s="48">
        <v>8.0239243066406249</v>
      </c>
      <c r="K56" s="48">
        <v>9.9765163085937498</v>
      </c>
      <c r="L56" s="48">
        <v>9.5894152636718744</v>
      </c>
      <c r="M56" s="43">
        <f t="shared" si="10"/>
        <v>1.8823591079999997</v>
      </c>
      <c r="N56" s="43">
        <f t="shared" si="11"/>
        <v>4.8873853519999999</v>
      </c>
      <c r="O56" s="49">
        <v>2.6890844399999998</v>
      </c>
      <c r="P56" s="49">
        <v>5.7498651199999999</v>
      </c>
      <c r="Q56" s="50">
        <f t="shared" si="1"/>
        <v>4.2194747799999996</v>
      </c>
      <c r="R56" s="48">
        <f t="shared" si="2"/>
        <v>5.7498651199999999</v>
      </c>
      <c r="S56" s="49">
        <v>12.2554046875</v>
      </c>
      <c r="T56" s="48">
        <f t="shared" si="12"/>
        <v>18.419197265625002</v>
      </c>
      <c r="U56" s="48">
        <v>0</v>
      </c>
      <c r="V56" s="49">
        <f t="shared" si="3"/>
        <v>5.1748786080000002</v>
      </c>
      <c r="W56" s="49">
        <f t="shared" si="4"/>
        <v>4.5998920960000005</v>
      </c>
      <c r="X56" s="49">
        <f t="shared" si="5"/>
        <v>4.0249055839999999</v>
      </c>
      <c r="Y56" s="49">
        <f t="shared" si="6"/>
        <v>6.0373583760000002</v>
      </c>
      <c r="Z56" s="49">
        <f t="shared" si="7"/>
        <v>7.6664868266666666</v>
      </c>
      <c r="AA56" s="48">
        <v>7.0836468698601971</v>
      </c>
      <c r="AB56" s="42">
        <v>18.419197265625002</v>
      </c>
      <c r="AC56" s="42">
        <v>18.656656250000001</v>
      </c>
      <c r="AD56" s="49">
        <f t="shared" si="8"/>
        <v>13.404348876953126</v>
      </c>
      <c r="AE56" s="49">
        <f t="shared" si="9"/>
        <v>9.2652544029209576</v>
      </c>
    </row>
    <row r="57" spans="1:31" x14ac:dyDescent="0.2">
      <c r="A57" s="42">
        <v>10.912113888057938</v>
      </c>
      <c r="B57" s="42">
        <f t="shared" si="0"/>
        <v>18.356287109375</v>
      </c>
      <c r="C57" s="42">
        <v>18.355593750000001</v>
      </c>
      <c r="D57" s="42">
        <v>18.356980468749999</v>
      </c>
      <c r="E57" s="48">
        <v>8.1339605761718747</v>
      </c>
      <c r="F57" s="48">
        <v>7.3932921630859365</v>
      </c>
      <c r="G57" s="48">
        <v>4.7245611914062504</v>
      </c>
      <c r="H57" s="48">
        <v>5.8531718212890622</v>
      </c>
      <c r="I57" s="48">
        <v>8.1693835742187506</v>
      </c>
      <c r="J57" s="48">
        <v>7.9298314648437502</v>
      </c>
      <c r="K57" s="48">
        <v>9.8620582031249988</v>
      </c>
      <c r="L57" s="48">
        <v>9.4761507128906253</v>
      </c>
      <c r="M57" s="43">
        <f t="shared" si="10"/>
        <v>1.8575891879999997</v>
      </c>
      <c r="N57" s="43">
        <f t="shared" si="11"/>
        <v>4.820712984</v>
      </c>
      <c r="O57" s="49">
        <v>2.6536988399999997</v>
      </c>
      <c r="P57" s="49">
        <v>5.6714270400000002</v>
      </c>
      <c r="Q57" s="50">
        <f t="shared" si="1"/>
        <v>4.1625629399999999</v>
      </c>
      <c r="R57" s="48">
        <f t="shared" si="2"/>
        <v>5.6714270400000002</v>
      </c>
      <c r="S57" s="49">
        <v>12.095133593750001</v>
      </c>
      <c r="T57" s="48">
        <f t="shared" si="12"/>
        <v>18.355593750000001</v>
      </c>
      <c r="U57" s="48">
        <v>0</v>
      </c>
      <c r="V57" s="49">
        <f t="shared" si="3"/>
        <v>5.1042843360000001</v>
      </c>
      <c r="W57" s="49">
        <f t="shared" si="4"/>
        <v>4.537141632</v>
      </c>
      <c r="X57" s="49">
        <f t="shared" si="5"/>
        <v>3.9699989279999999</v>
      </c>
      <c r="Y57" s="49">
        <f t="shared" si="6"/>
        <v>5.9549983920000003</v>
      </c>
      <c r="Z57" s="49">
        <f t="shared" si="7"/>
        <v>7.56190272</v>
      </c>
      <c r="AA57" s="48">
        <v>6.9876326069078951</v>
      </c>
      <c r="AB57" s="42">
        <v>18.355593750000001</v>
      </c>
      <c r="AC57" s="42">
        <v>18.356980468749999</v>
      </c>
      <c r="AD57" s="49">
        <f t="shared" si="8"/>
        <v>13.229052368164064</v>
      </c>
      <c r="AE57" s="49">
        <f t="shared" si="9"/>
        <v>9.1440872530068695</v>
      </c>
    </row>
    <row r="58" spans="1:31" x14ac:dyDescent="0.2">
      <c r="A58" s="42">
        <v>10.75776259005643</v>
      </c>
      <c r="B58" s="42">
        <f t="shared" si="0"/>
        <v>18.180826171874997</v>
      </c>
      <c r="C58" s="42">
        <v>18.294416015625</v>
      </c>
      <c r="D58" s="42">
        <v>18.067236328124999</v>
      </c>
      <c r="E58" s="48">
        <v>8.0427909960937498</v>
      </c>
      <c r="F58" s="48">
        <v>7.3106527099609373</v>
      </c>
      <c r="G58" s="48">
        <v>4.6689614355468745</v>
      </c>
      <c r="H58" s="48">
        <v>5.7898006982421872</v>
      </c>
      <c r="I58" s="48">
        <v>8.0694820996093739</v>
      </c>
      <c r="J58" s="48">
        <v>7.8385548437499999</v>
      </c>
      <c r="K58" s="48">
        <v>9.7509524707031261</v>
      </c>
      <c r="L58" s="48">
        <v>9.3662991601562489</v>
      </c>
      <c r="M58" s="43">
        <f t="shared" si="10"/>
        <v>1.8335933279999999</v>
      </c>
      <c r="N58" s="43">
        <f t="shared" si="11"/>
        <v>4.7560457999999999</v>
      </c>
      <c r="O58" s="49">
        <v>2.6194190399999999</v>
      </c>
      <c r="P58" s="49">
        <v>5.5953479999999995</v>
      </c>
      <c r="Q58" s="50">
        <f t="shared" si="1"/>
        <v>4.10738352</v>
      </c>
      <c r="R58" s="48">
        <f t="shared" si="2"/>
        <v>5.5953479999999995</v>
      </c>
      <c r="S58" s="49">
        <v>11.939603125000001</v>
      </c>
      <c r="T58" s="48">
        <f t="shared" si="12"/>
        <v>18.294416015625</v>
      </c>
      <c r="U58" s="48">
        <v>0</v>
      </c>
      <c r="V58" s="49">
        <f t="shared" si="3"/>
        <v>5.0358131999999998</v>
      </c>
      <c r="W58" s="49">
        <f t="shared" si="4"/>
        <v>4.4762784</v>
      </c>
      <c r="X58" s="49">
        <f t="shared" si="5"/>
        <v>3.9167435999999993</v>
      </c>
      <c r="Y58" s="49">
        <f t="shared" si="6"/>
        <v>5.8751154000000003</v>
      </c>
      <c r="Z58" s="49">
        <f t="shared" si="7"/>
        <v>7.4604639999999991</v>
      </c>
      <c r="AA58" s="48">
        <v>6.8945598787006581</v>
      </c>
      <c r="AB58" s="42">
        <v>18.294416015625</v>
      </c>
      <c r="AC58" s="42">
        <v>18.067236328124999</v>
      </c>
      <c r="AD58" s="49">
        <f t="shared" si="8"/>
        <v>13.058940917968751</v>
      </c>
      <c r="AE58" s="49">
        <f t="shared" si="9"/>
        <v>9.0265040807560109</v>
      </c>
    </row>
    <row r="59" spans="1:31" x14ac:dyDescent="0.2">
      <c r="A59" s="42">
        <v>10.608342355403117</v>
      </c>
      <c r="B59" s="42">
        <f t="shared" si="0"/>
        <v>18.011235351562497</v>
      </c>
      <c r="C59" s="42">
        <v>18.235537109374999</v>
      </c>
      <c r="D59" s="42">
        <v>17.78693359375</v>
      </c>
      <c r="E59" s="48">
        <v>7.9542320800781248</v>
      </c>
      <c r="F59" s="48">
        <v>7.2303719482421869</v>
      </c>
      <c r="G59" s="48">
        <v>4.6150317089843753</v>
      </c>
      <c r="H59" s="48">
        <v>5.7281829638671873</v>
      </c>
      <c r="I59" s="48">
        <v>7.9726971289062503</v>
      </c>
      <c r="J59" s="48">
        <v>7.7499604052734377</v>
      </c>
      <c r="K59" s="48">
        <v>9.6430447070312493</v>
      </c>
      <c r="L59" s="48">
        <v>9.2596995703125007</v>
      </c>
      <c r="M59" s="43">
        <f t="shared" si="10"/>
        <v>1.8099070919999996</v>
      </c>
      <c r="N59" s="43">
        <f t="shared" si="11"/>
        <v>4.6923812079999996</v>
      </c>
      <c r="O59" s="49">
        <v>2.5855815599999996</v>
      </c>
      <c r="P59" s="49">
        <v>5.5204484799999998</v>
      </c>
      <c r="Q59" s="50">
        <f t="shared" si="1"/>
        <v>4.0530150200000001</v>
      </c>
      <c r="R59" s="48">
        <f t="shared" si="2"/>
        <v>5.5204484799999998</v>
      </c>
      <c r="S59" s="49">
        <v>11.788596093750002</v>
      </c>
      <c r="T59" s="48">
        <f t="shared" si="12"/>
        <v>18.235537109374999</v>
      </c>
      <c r="U59" s="48">
        <v>0</v>
      </c>
      <c r="V59" s="49">
        <f t="shared" si="3"/>
        <v>4.9684036320000002</v>
      </c>
      <c r="W59" s="49">
        <f t="shared" si="4"/>
        <v>4.4163587839999998</v>
      </c>
      <c r="X59" s="49">
        <f t="shared" si="5"/>
        <v>3.8643139359999994</v>
      </c>
      <c r="Y59" s="49">
        <f t="shared" si="6"/>
        <v>5.7964709040000004</v>
      </c>
      <c r="Z59" s="49">
        <f t="shared" si="7"/>
        <v>7.3605979733333333</v>
      </c>
      <c r="AA59" s="48">
        <v>6.8042901932565787</v>
      </c>
      <c r="AB59" s="42">
        <v>18.235537109374999</v>
      </c>
      <c r="AC59" s="42">
        <v>17.78693359375</v>
      </c>
      <c r="AD59" s="49">
        <f t="shared" si="8"/>
        <v>12.893776977539064</v>
      </c>
      <c r="AE59" s="49">
        <f t="shared" si="9"/>
        <v>8.9123406894329875</v>
      </c>
    </row>
    <row r="60" spans="1:31" x14ac:dyDescent="0.2">
      <c r="A60" s="42">
        <v>10.463610976668395</v>
      </c>
      <c r="B60" s="42">
        <f t="shared" si="0"/>
        <v>17.793013671875002</v>
      </c>
      <c r="C60" s="42">
        <v>18.07041796875</v>
      </c>
      <c r="D60" s="42">
        <v>17.515609375</v>
      </c>
      <c r="E60" s="48">
        <v>7.8681644726562494</v>
      </c>
      <c r="F60" s="48">
        <v>7.1523442578124996</v>
      </c>
      <c r="G60" s="48">
        <v>4.5626924414062504</v>
      </c>
      <c r="H60" s="48">
        <v>5.6682414160156247</v>
      </c>
      <c r="I60" s="48">
        <v>7.8788723632812498</v>
      </c>
      <c r="J60" s="48">
        <v>7.6639240576171872</v>
      </c>
      <c r="K60" s="48">
        <v>9.5381871386718746</v>
      </c>
      <c r="L60" s="48">
        <v>9.1561975390625001</v>
      </c>
      <c r="M60" s="43">
        <f t="shared" si="10"/>
        <v>1.786994916</v>
      </c>
      <c r="N60" s="43">
        <f t="shared" si="11"/>
        <v>4.6304711520000001</v>
      </c>
      <c r="O60" s="49">
        <v>2.5528498800000001</v>
      </c>
      <c r="P60" s="49">
        <v>5.4476131200000006</v>
      </c>
      <c r="Q60" s="50">
        <f t="shared" si="1"/>
        <v>4.0002314999999999</v>
      </c>
      <c r="R60" s="48">
        <f t="shared" si="2"/>
        <v>5.4476131200000006</v>
      </c>
      <c r="S60" s="49">
        <v>11.641910937500001</v>
      </c>
      <c r="T60" s="48">
        <f t="shared" si="12"/>
        <v>18.07041796875</v>
      </c>
      <c r="U60" s="48">
        <v>0</v>
      </c>
      <c r="V60" s="49">
        <f t="shared" si="3"/>
        <v>4.9028518080000003</v>
      </c>
      <c r="W60" s="49">
        <f t="shared" si="4"/>
        <v>4.3580904960000009</v>
      </c>
      <c r="X60" s="49">
        <f t="shared" si="5"/>
        <v>3.8133291840000001</v>
      </c>
      <c r="Y60" s="49">
        <f t="shared" si="6"/>
        <v>5.7199937759999999</v>
      </c>
      <c r="Z60" s="49">
        <f t="shared" si="7"/>
        <v>7.2634841600000009</v>
      </c>
      <c r="AA60" s="48">
        <v>6.7166933593750002</v>
      </c>
      <c r="AB60" s="42">
        <v>18.07041796875</v>
      </c>
      <c r="AC60" s="42">
        <v>17.515609375</v>
      </c>
      <c r="AD60" s="49">
        <f t="shared" si="8"/>
        <v>12.733340087890625</v>
      </c>
      <c r="AE60" s="49">
        <f t="shared" si="9"/>
        <v>8.8014446950171781</v>
      </c>
    </row>
    <row r="61" spans="1:31" x14ac:dyDescent="0.2">
      <c r="A61" s="42">
        <v>10.323342157732055</v>
      </c>
      <c r="B61" s="42">
        <f t="shared" si="0"/>
        <v>17.528294921874998</v>
      </c>
      <c r="C61" s="42">
        <v>17.803755859374998</v>
      </c>
      <c r="D61" s="42">
        <v>17.252833984374998</v>
      </c>
      <c r="E61" s="48">
        <v>7.7844768701171869</v>
      </c>
      <c r="F61" s="48">
        <v>7.0764687548828125</v>
      </c>
      <c r="G61" s="48">
        <v>4.5118687988281252</v>
      </c>
      <c r="H61" s="48">
        <v>5.6099040624999992</v>
      </c>
      <c r="I61" s="48">
        <v>7.7878661865234369</v>
      </c>
      <c r="J61" s="48">
        <v>7.5803269189453122</v>
      </c>
      <c r="K61" s="48">
        <v>9.4362433593750001</v>
      </c>
      <c r="L61" s="48">
        <v>9.055650029296876</v>
      </c>
      <c r="M61" s="43">
        <f t="shared" si="10"/>
        <v>1.7647019879999999</v>
      </c>
      <c r="N61" s="43">
        <f t="shared" si="11"/>
        <v>4.5705662799999995</v>
      </c>
      <c r="O61" s="49">
        <v>2.52100284</v>
      </c>
      <c r="P61" s="49">
        <v>5.3771367999999997</v>
      </c>
      <c r="Q61" s="50">
        <f t="shared" si="1"/>
        <v>3.9490698200000001</v>
      </c>
      <c r="R61" s="48">
        <f t="shared" si="2"/>
        <v>5.3771367999999997</v>
      </c>
      <c r="S61" s="49">
        <v>11.499357031250002</v>
      </c>
      <c r="T61" s="48">
        <f t="shared" si="12"/>
        <v>17.803755859374998</v>
      </c>
      <c r="U61" s="48">
        <v>0</v>
      </c>
      <c r="V61" s="49">
        <f t="shared" si="3"/>
        <v>4.8394231200000002</v>
      </c>
      <c r="W61" s="49">
        <f t="shared" si="4"/>
        <v>4.3017094399999998</v>
      </c>
      <c r="X61" s="49">
        <f t="shared" si="5"/>
        <v>3.7639957599999994</v>
      </c>
      <c r="Y61" s="49">
        <f t="shared" si="6"/>
        <v>5.6459936400000004</v>
      </c>
      <c r="Z61" s="49">
        <f t="shared" si="7"/>
        <v>7.1695157333333324</v>
      </c>
      <c r="AA61" s="48">
        <v>6.6316474866365125</v>
      </c>
      <c r="AB61" s="42">
        <v>17.803755859374998</v>
      </c>
      <c r="AC61" s="42">
        <v>17.252833984374998</v>
      </c>
      <c r="AD61" s="49">
        <f t="shared" si="8"/>
        <v>12.577421752929689</v>
      </c>
      <c r="AE61" s="49">
        <f t="shared" si="9"/>
        <v>8.6936719823883131</v>
      </c>
    </row>
    <row r="62" spans="1:31" x14ac:dyDescent="0.2">
      <c r="A62" s="42">
        <v>10.187324213814106</v>
      </c>
      <c r="B62" s="42">
        <f t="shared" si="0"/>
        <v>17.271714843750001</v>
      </c>
      <c r="C62" s="42">
        <v>17.545226562500002</v>
      </c>
      <c r="D62" s="42">
        <v>16.998203125</v>
      </c>
      <c r="E62" s="48">
        <v>7.7030655468749991</v>
      </c>
      <c r="F62" s="48">
        <v>7.0026507128906248</v>
      </c>
      <c r="G62" s="48">
        <v>4.4624911572265624</v>
      </c>
      <c r="H62" s="48">
        <v>5.5531027001953124</v>
      </c>
      <c r="I62" s="48">
        <v>7.6995431396484371</v>
      </c>
      <c r="J62" s="48">
        <v>7.4990605273437492</v>
      </c>
      <c r="K62" s="48">
        <v>9.3370854882812502</v>
      </c>
      <c r="L62" s="48">
        <v>8.957925371093749</v>
      </c>
      <c r="M62" s="43">
        <f t="shared" si="10"/>
        <v>1.743028308</v>
      </c>
      <c r="N62" s="43">
        <f t="shared" si="11"/>
        <v>4.5124159439999989</v>
      </c>
      <c r="O62" s="49">
        <v>2.49004044</v>
      </c>
      <c r="P62" s="49">
        <v>5.3087246399999986</v>
      </c>
      <c r="Q62" s="50">
        <f t="shared" si="1"/>
        <v>3.8993825399999995</v>
      </c>
      <c r="R62" s="48">
        <f t="shared" si="2"/>
        <v>5.3087246399999986</v>
      </c>
      <c r="S62" s="49">
        <v>11.360756250000001</v>
      </c>
      <c r="T62" s="48">
        <f t="shared" si="12"/>
        <v>17.545226562500002</v>
      </c>
      <c r="U62" s="48">
        <v>0</v>
      </c>
      <c r="V62" s="49">
        <f t="shared" si="3"/>
        <v>4.7778521759999988</v>
      </c>
      <c r="W62" s="49">
        <f t="shared" si="4"/>
        <v>4.246979711999999</v>
      </c>
      <c r="X62" s="49">
        <f t="shared" si="5"/>
        <v>3.7161072479999988</v>
      </c>
      <c r="Y62" s="49">
        <f t="shared" si="6"/>
        <v>5.5741608719999993</v>
      </c>
      <c r="Z62" s="49">
        <f t="shared" si="7"/>
        <v>7.078299519999999</v>
      </c>
      <c r="AA62" s="48">
        <v>6.5490385485197367</v>
      </c>
      <c r="AB62" s="42">
        <v>17.545226562500002</v>
      </c>
      <c r="AC62" s="42">
        <v>16.998203125</v>
      </c>
      <c r="AD62" s="49">
        <f t="shared" si="8"/>
        <v>12.425827148437502</v>
      </c>
      <c r="AE62" s="49">
        <f t="shared" si="9"/>
        <v>8.5888878865979343</v>
      </c>
    </row>
    <row r="63" spans="1:31" x14ac:dyDescent="0.2">
      <c r="A63" s="42">
        <v>10.055358897843922</v>
      </c>
      <c r="B63" s="42">
        <f t="shared" si="0"/>
        <v>17.0228974609375</v>
      </c>
      <c r="C63" s="42">
        <v>17.294457031250001</v>
      </c>
      <c r="D63" s="42">
        <v>16.751337890624999</v>
      </c>
      <c r="E63" s="48">
        <v>7.6238300927734368</v>
      </c>
      <c r="F63" s="48">
        <v>6.9308025097656243</v>
      </c>
      <c r="G63" s="48">
        <v>4.4144946289062501</v>
      </c>
      <c r="H63" s="48">
        <v>5.4977724414062497</v>
      </c>
      <c r="I63" s="48">
        <v>7.6137781835937499</v>
      </c>
      <c r="J63" s="48">
        <v>7.4200211572265626</v>
      </c>
      <c r="K63" s="48">
        <v>9.2405922753906253</v>
      </c>
      <c r="L63" s="48">
        <v>8.8628947363281245</v>
      </c>
      <c r="M63" s="43">
        <f t="shared" si="10"/>
        <v>1.7216642519999998</v>
      </c>
      <c r="N63" s="43">
        <f t="shared" si="11"/>
        <v>4.4550175520000002</v>
      </c>
      <c r="O63" s="49">
        <v>2.45952036</v>
      </c>
      <c r="P63" s="49">
        <v>5.2411971199999998</v>
      </c>
      <c r="Q63" s="50">
        <f t="shared" si="1"/>
        <v>3.8503587399999999</v>
      </c>
      <c r="R63" s="48">
        <f t="shared" si="2"/>
        <v>5.2411971199999998</v>
      </c>
      <c r="S63" s="49">
        <v>11.225936718750001</v>
      </c>
      <c r="T63" s="48">
        <f t="shared" si="12"/>
        <v>17.294457031250001</v>
      </c>
      <c r="U63" s="48">
        <v>0</v>
      </c>
      <c r="V63" s="49">
        <f t="shared" si="3"/>
        <v>4.7170774079999997</v>
      </c>
      <c r="W63" s="49">
        <f t="shared" si="4"/>
        <v>4.1929576959999997</v>
      </c>
      <c r="X63" s="49">
        <f t="shared" si="5"/>
        <v>3.6688379839999996</v>
      </c>
      <c r="Y63" s="49">
        <f t="shared" si="6"/>
        <v>5.5032569759999994</v>
      </c>
      <c r="Z63" s="49">
        <f t="shared" si="7"/>
        <v>6.9882628266666664</v>
      </c>
      <c r="AA63" s="48">
        <v>6.4687581979851974</v>
      </c>
      <c r="AB63" s="42">
        <v>17.294457031250001</v>
      </c>
      <c r="AC63" s="42">
        <v>16.751337890624999</v>
      </c>
      <c r="AD63" s="49">
        <f t="shared" si="8"/>
        <v>12.278368286132814</v>
      </c>
      <c r="AE63" s="49">
        <f t="shared" si="9"/>
        <v>8.4869624677835009</v>
      </c>
    </row>
    <row r="64" spans="1:31" x14ac:dyDescent="0.2">
      <c r="A64" s="42">
        <v>9.927260338969587</v>
      </c>
      <c r="B64" s="42">
        <f t="shared" si="0"/>
        <v>16.781489257812503</v>
      </c>
      <c r="C64" s="42">
        <v>17.051095703125</v>
      </c>
      <c r="D64" s="42">
        <v>16.511882812500001</v>
      </c>
      <c r="E64" s="48">
        <v>7.5466809912109376</v>
      </c>
      <c r="F64" s="48">
        <v>6.8608398388671867</v>
      </c>
      <c r="G64" s="48">
        <v>4.3678176416015626</v>
      </c>
      <c r="H64" s="48">
        <v>5.4438536083984372</v>
      </c>
      <c r="I64" s="48">
        <v>7.5304538574218753</v>
      </c>
      <c r="J64" s="48">
        <v>7.343111713867188</v>
      </c>
      <c r="K64" s="48">
        <v>9.1466491015624989</v>
      </c>
      <c r="L64" s="48">
        <v>8.77044255859375</v>
      </c>
      <c r="M64" s="43">
        <f t="shared" si="10"/>
        <v>1.7010742559999998</v>
      </c>
      <c r="N64" s="43">
        <f t="shared" si="11"/>
        <v>4.4001256400000006</v>
      </c>
      <c r="O64" s="49">
        <v>2.4301060799999998</v>
      </c>
      <c r="P64" s="49">
        <v>5.1766184000000006</v>
      </c>
      <c r="Q64" s="50">
        <f t="shared" si="1"/>
        <v>3.8033622400000002</v>
      </c>
      <c r="R64" s="48">
        <f t="shared" si="2"/>
        <v>5.1766184000000006</v>
      </c>
      <c r="S64" s="49">
        <v>11.094741406250002</v>
      </c>
      <c r="T64" s="48">
        <f t="shared" si="12"/>
        <v>17.051095703125</v>
      </c>
      <c r="U64" s="48">
        <v>0</v>
      </c>
      <c r="V64" s="49">
        <f t="shared" si="3"/>
        <v>4.6589565600000009</v>
      </c>
      <c r="W64" s="49">
        <f t="shared" si="4"/>
        <v>4.1412947200000003</v>
      </c>
      <c r="X64" s="49">
        <f t="shared" si="5"/>
        <v>3.6236328800000002</v>
      </c>
      <c r="Y64" s="49">
        <f t="shared" si="6"/>
        <v>5.4354493200000009</v>
      </c>
      <c r="Z64" s="49">
        <f t="shared" si="7"/>
        <v>6.9021578666666681</v>
      </c>
      <c r="AA64" s="48">
        <v>6.39070638877467</v>
      </c>
      <c r="AB64" s="42">
        <v>17.051095703125</v>
      </c>
      <c r="AC64" s="42">
        <v>16.511882812500001</v>
      </c>
      <c r="AD64" s="49">
        <f t="shared" si="8"/>
        <v>12.134873413085939</v>
      </c>
      <c r="AE64" s="49">
        <f t="shared" si="9"/>
        <v>8.3877770081615086</v>
      </c>
    </row>
    <row r="65" spans="1:31" x14ac:dyDescent="0.2">
      <c r="A65" s="42">
        <v>9.8028540808483662</v>
      </c>
      <c r="B65" s="42">
        <f t="shared" si="0"/>
        <v>16.54716259765625</v>
      </c>
      <c r="C65" s="42">
        <v>16.814818359375</v>
      </c>
      <c r="D65" s="42">
        <v>16.2795068359375</v>
      </c>
      <c r="E65" s="48">
        <v>7.4715287255859373</v>
      </c>
      <c r="F65" s="48">
        <v>6.7926845507812494</v>
      </c>
      <c r="G65" s="48">
        <v>4.3224028857421875</v>
      </c>
      <c r="H65" s="48">
        <v>5.3912884179687497</v>
      </c>
      <c r="I65" s="48">
        <v>7.4494602783203119</v>
      </c>
      <c r="J65" s="48">
        <v>7.2682412597656247</v>
      </c>
      <c r="K65" s="48">
        <v>9.0551489257812499</v>
      </c>
      <c r="L65" s="48">
        <v>8.6804561132812506</v>
      </c>
      <c r="M65" s="43">
        <f t="shared" si="10"/>
        <v>1.6812583199999998</v>
      </c>
      <c r="N65" s="43">
        <f t="shared" si="11"/>
        <v>4.3467376159999995</v>
      </c>
      <c r="O65" s="49">
        <v>2.4017975999999996</v>
      </c>
      <c r="P65" s="49">
        <v>5.1138089599999992</v>
      </c>
      <c r="Q65" s="50">
        <f t="shared" si="1"/>
        <v>3.7578032799999992</v>
      </c>
      <c r="R65" s="48">
        <f t="shared" si="2"/>
        <v>5.1138089599999992</v>
      </c>
      <c r="S65" s="49">
        <v>10.967021093750002</v>
      </c>
      <c r="T65" s="48">
        <f t="shared" si="12"/>
        <v>16.814818359375</v>
      </c>
      <c r="U65" s="48">
        <v>0</v>
      </c>
      <c r="V65" s="49">
        <f t="shared" si="3"/>
        <v>4.6024280639999997</v>
      </c>
      <c r="W65" s="49">
        <f t="shared" si="4"/>
        <v>4.0910471679999993</v>
      </c>
      <c r="X65" s="49">
        <f t="shared" si="5"/>
        <v>3.579666271999999</v>
      </c>
      <c r="Y65" s="49">
        <f t="shared" si="6"/>
        <v>5.3694994079999994</v>
      </c>
      <c r="Z65" s="49">
        <f t="shared" si="7"/>
        <v>6.8184119466666653</v>
      </c>
      <c r="AA65" s="48">
        <v>6.3147870065789471</v>
      </c>
      <c r="AB65" s="42">
        <v>16.814818359375</v>
      </c>
      <c r="AC65" s="42">
        <v>16.2795068359375</v>
      </c>
      <c r="AD65" s="49">
        <f t="shared" si="8"/>
        <v>11.995179321289065</v>
      </c>
      <c r="AE65" s="49">
        <f t="shared" si="9"/>
        <v>8.2912186963058403</v>
      </c>
    </row>
    <row r="66" spans="1:31" x14ac:dyDescent="0.2">
      <c r="A66" s="42">
        <v>9.6819762088969288</v>
      </c>
      <c r="B66" s="42">
        <f t="shared" ref="B66:B129" si="13">+AVERAGE(C66,D66)</f>
        <v>16.319603515625001</v>
      </c>
      <c r="C66" s="42">
        <v>16.585314453125001</v>
      </c>
      <c r="D66" s="42">
        <v>16.053892578125001</v>
      </c>
      <c r="E66" s="48">
        <v>7.3982918310546868</v>
      </c>
      <c r="F66" s="48">
        <v>6.7262618115234369</v>
      </c>
      <c r="G66" s="48">
        <v>4.2781954199218752</v>
      </c>
      <c r="H66" s="48">
        <v>5.3400224023437497</v>
      </c>
      <c r="I66" s="48">
        <v>7.3706927734374998</v>
      </c>
      <c r="J66" s="48">
        <v>7.1953235937499995</v>
      </c>
      <c r="K66" s="48">
        <v>8.9659922851562488</v>
      </c>
      <c r="L66" s="48">
        <v>8.5928321484375001</v>
      </c>
      <c r="M66" s="43">
        <f t="shared" si="10"/>
        <v>1.6617520079999997</v>
      </c>
      <c r="N66" s="43">
        <f t="shared" si="11"/>
        <v>4.2948534799999996</v>
      </c>
      <c r="O66" s="49">
        <v>2.3739314399999998</v>
      </c>
      <c r="P66" s="49">
        <v>5.0527687999999999</v>
      </c>
      <c r="Q66" s="50">
        <f t="shared" ref="Q66:Q129" si="14">+AVERAGE(O66:P66)</f>
        <v>3.7133501199999999</v>
      </c>
      <c r="R66" s="48">
        <f t="shared" ref="R66:R129" si="15">+P66</f>
        <v>5.0527687999999999</v>
      </c>
      <c r="S66" s="49">
        <v>10.842632031249998</v>
      </c>
      <c r="T66" s="48">
        <f t="shared" ref="T66:T129" si="16">+C66</f>
        <v>16.585314453125001</v>
      </c>
      <c r="U66" s="48">
        <v>0</v>
      </c>
      <c r="V66" s="49">
        <f t="shared" ref="V66:V129" si="17">+$P66*0.9</f>
        <v>4.5474919199999997</v>
      </c>
      <c r="W66" s="49">
        <f t="shared" ref="W66:W129" si="18">+$P66*0.8</f>
        <v>4.0422150400000003</v>
      </c>
      <c r="X66" s="49">
        <f t="shared" ref="X66:X129" si="19">+$P66*0.7</f>
        <v>3.5369381599999996</v>
      </c>
      <c r="Y66" s="49">
        <f t="shared" ref="Y66:Y129" si="20">+$P66*0.9*8750/7500</f>
        <v>5.3054072399999992</v>
      </c>
      <c r="Z66" s="49">
        <f t="shared" ref="Z66:Z129" si="21">+$P66*10000/7500</f>
        <v>6.7370250666666669</v>
      </c>
      <c r="AA66" s="48">
        <v>6.2409104903371713</v>
      </c>
      <c r="AB66" s="42">
        <v>16.585314453125001</v>
      </c>
      <c r="AC66" s="42">
        <v>16.053892578125001</v>
      </c>
      <c r="AD66" s="49">
        <f t="shared" ref="AD66:AD129" si="22">+S66*1.09375</f>
        <v>11.859128784179685</v>
      </c>
      <c r="AE66" s="49">
        <f t="shared" ref="AE66:AE129" si="23">+S66*0.756013745704467</f>
        <v>8.1971788552405442</v>
      </c>
    </row>
    <row r="67" spans="1:31" x14ac:dyDescent="0.2">
      <c r="A67" s="42">
        <v>9.564472556987079</v>
      </c>
      <c r="B67" s="42">
        <f t="shared" si="13"/>
        <v>16.09851806640625</v>
      </c>
      <c r="C67" s="42">
        <v>16.362290039062501</v>
      </c>
      <c r="D67" s="42">
        <v>15.834746093750001</v>
      </c>
      <c r="E67" s="48">
        <v>7.3268931054687503</v>
      </c>
      <c r="F67" s="48">
        <v>6.661501997070312</v>
      </c>
      <c r="G67" s="48">
        <v>4.2351445654296871</v>
      </c>
      <c r="H67" s="48">
        <v>5.2900053564453122</v>
      </c>
      <c r="I67" s="48">
        <v>7.2940547216796876</v>
      </c>
      <c r="J67" s="48">
        <v>7.1242781982421874</v>
      </c>
      <c r="K67" s="48">
        <v>8.8790816113281235</v>
      </c>
      <c r="L67" s="48">
        <v>8.5074702539062503</v>
      </c>
      <c r="M67" s="43">
        <f t="shared" ref="M67:M130" si="24">(+O67*0.7)</f>
        <v>1.6428649439999996</v>
      </c>
      <c r="N67" s="43">
        <f t="shared" ref="N67:N130" si="25">(+P67*0.85)</f>
        <v>4.2444732319999989</v>
      </c>
      <c r="O67" s="49">
        <v>2.3469499199999997</v>
      </c>
      <c r="P67" s="49">
        <v>4.9934979199999994</v>
      </c>
      <c r="Q67" s="50">
        <f t="shared" si="14"/>
        <v>3.6702239199999998</v>
      </c>
      <c r="R67" s="48">
        <f t="shared" si="15"/>
        <v>4.9934979199999994</v>
      </c>
      <c r="S67" s="49">
        <v>10.721440625</v>
      </c>
      <c r="T67" s="48">
        <f t="shared" si="16"/>
        <v>16.362290039062501</v>
      </c>
      <c r="U67" s="48">
        <v>0</v>
      </c>
      <c r="V67" s="49">
        <f t="shared" si="17"/>
        <v>4.494148128</v>
      </c>
      <c r="W67" s="49">
        <f t="shared" si="18"/>
        <v>3.9947983359999997</v>
      </c>
      <c r="X67" s="49">
        <f t="shared" si="19"/>
        <v>3.4954485439999994</v>
      </c>
      <c r="Y67" s="49">
        <f t="shared" si="20"/>
        <v>5.2431728159999995</v>
      </c>
      <c r="Z67" s="49">
        <f t="shared" si="21"/>
        <v>6.6579972266666658</v>
      </c>
      <c r="AA67" s="48">
        <v>6.1689920847039472</v>
      </c>
      <c r="AB67" s="42">
        <v>16.362290039062501</v>
      </c>
      <c r="AC67" s="42">
        <v>15.834746093750001</v>
      </c>
      <c r="AD67" s="49">
        <f t="shared" si="22"/>
        <v>11.726575683593749</v>
      </c>
      <c r="AE67" s="49">
        <f t="shared" si="23"/>
        <v>8.1055564862542919</v>
      </c>
    </row>
    <row r="68" spans="1:31" x14ac:dyDescent="0.2">
      <c r="A68" s="42">
        <v>9.4501979852409281</v>
      </c>
      <c r="B68" s="42">
        <f t="shared" si="13"/>
        <v>15.8836298828125</v>
      </c>
      <c r="C68" s="42">
        <v>16.145470703125</v>
      </c>
      <c r="D68" s="42">
        <v>15.6217890625</v>
      </c>
      <c r="E68" s="48">
        <v>7.2572581884765617</v>
      </c>
      <c r="F68" s="48">
        <v>6.5983387988281246</v>
      </c>
      <c r="G68" s="48">
        <v>4.1932024853515628</v>
      </c>
      <c r="H68" s="48">
        <v>5.2411880224609373</v>
      </c>
      <c r="I68" s="48">
        <v>7.2194547119140626</v>
      </c>
      <c r="J68" s="48">
        <v>7.055028818359375</v>
      </c>
      <c r="K68" s="48">
        <v>8.7943288085937503</v>
      </c>
      <c r="L68" s="48">
        <v>8.4242804394531259</v>
      </c>
      <c r="M68" s="43">
        <f t="shared" si="24"/>
        <v>1.6241326919999997</v>
      </c>
      <c r="N68" s="43">
        <f t="shared" si="25"/>
        <v>4.1945942799999996</v>
      </c>
      <c r="O68" s="49">
        <v>2.3201895599999998</v>
      </c>
      <c r="P68" s="49">
        <v>4.9348168000000001</v>
      </c>
      <c r="Q68" s="50">
        <f t="shared" si="14"/>
        <v>3.6275031799999997</v>
      </c>
      <c r="R68" s="48">
        <f t="shared" si="15"/>
        <v>4.9348168000000001</v>
      </c>
      <c r="S68" s="49">
        <v>10.603319531250001</v>
      </c>
      <c r="T68" s="48">
        <f t="shared" si="16"/>
        <v>16.145470703125</v>
      </c>
      <c r="U68" s="48">
        <v>0</v>
      </c>
      <c r="V68" s="49">
        <f t="shared" si="17"/>
        <v>4.4413351200000006</v>
      </c>
      <c r="W68" s="49">
        <f t="shared" si="18"/>
        <v>3.9478534400000003</v>
      </c>
      <c r="X68" s="49">
        <f t="shared" si="19"/>
        <v>3.4543717599999999</v>
      </c>
      <c r="Y68" s="49">
        <f t="shared" si="20"/>
        <v>5.1815576400000012</v>
      </c>
      <c r="Z68" s="49">
        <f t="shared" si="21"/>
        <v>6.5797557333333332</v>
      </c>
      <c r="AA68" s="48">
        <v>6.0989518400493425</v>
      </c>
      <c r="AB68" s="42">
        <v>16.145470703125</v>
      </c>
      <c r="AC68" s="42">
        <v>15.6217890625</v>
      </c>
      <c r="AD68" s="49">
        <f t="shared" si="22"/>
        <v>11.59738073730469</v>
      </c>
      <c r="AE68" s="49">
        <f t="shared" si="23"/>
        <v>8.0162553157216472</v>
      </c>
    </row>
    <row r="69" spans="1:31" x14ac:dyDescent="0.2">
      <c r="A69" s="42">
        <v>9.339015721556498</v>
      </c>
      <c r="B69" s="42">
        <f t="shared" si="13"/>
        <v>15.674678710937499</v>
      </c>
      <c r="C69" s="42">
        <v>15.934599609375001</v>
      </c>
      <c r="D69" s="42">
        <v>15.4147578125</v>
      </c>
      <c r="E69" s="48">
        <v>7.1893184033203124</v>
      </c>
      <c r="F69" s="48">
        <v>6.5367092236328128</v>
      </c>
      <c r="G69" s="48">
        <v>4.1523232373046879</v>
      </c>
      <c r="H69" s="48">
        <v>5.1935254052734381</v>
      </c>
      <c r="I69" s="48">
        <v>7.1468065429687497</v>
      </c>
      <c r="J69" s="48">
        <v>6.9875020410156248</v>
      </c>
      <c r="K69" s="48">
        <v>8.7116476757812507</v>
      </c>
      <c r="L69" s="48">
        <v>8.3431717675781254</v>
      </c>
      <c r="M69" s="43">
        <f t="shared" si="24"/>
        <v>1.6067937479999996</v>
      </c>
      <c r="N69" s="43">
        <f t="shared" si="25"/>
        <v>4.1482244000000001</v>
      </c>
      <c r="O69" s="49">
        <v>2.2954196399999995</v>
      </c>
      <c r="P69" s="49">
        <v>4.8802640000000004</v>
      </c>
      <c r="Q69" s="50">
        <f t="shared" si="14"/>
        <v>3.58784182</v>
      </c>
      <c r="R69" s="48">
        <f t="shared" si="15"/>
        <v>4.8802640000000004</v>
      </c>
      <c r="S69" s="49">
        <v>10.488150781250001</v>
      </c>
      <c r="T69" s="48">
        <f t="shared" si="16"/>
        <v>15.934599609375001</v>
      </c>
      <c r="U69" s="48">
        <v>0</v>
      </c>
      <c r="V69" s="49">
        <f t="shared" si="17"/>
        <v>4.3922376000000005</v>
      </c>
      <c r="W69" s="49">
        <f t="shared" si="18"/>
        <v>3.9042112000000007</v>
      </c>
      <c r="X69" s="49">
        <f t="shared" si="19"/>
        <v>3.4161847999999999</v>
      </c>
      <c r="Y69" s="49">
        <f t="shared" si="20"/>
        <v>5.1242772000000008</v>
      </c>
      <c r="Z69" s="49">
        <f t="shared" si="21"/>
        <v>6.5070186666666672</v>
      </c>
      <c r="AA69" s="48">
        <v>6.0307141755756577</v>
      </c>
      <c r="AB69" s="42">
        <v>15.934599609375001</v>
      </c>
      <c r="AC69" s="42">
        <v>15.4147578125</v>
      </c>
      <c r="AD69" s="49">
        <f t="shared" si="22"/>
        <v>11.471414916992188</v>
      </c>
      <c r="AE69" s="49">
        <f t="shared" si="23"/>
        <v>7.9291861576460452</v>
      </c>
    </row>
    <row r="70" spans="1:31" x14ac:dyDescent="0.2">
      <c r="A70" s="42">
        <v>9.2307967603683352</v>
      </c>
      <c r="B70" s="42">
        <f t="shared" si="13"/>
        <v>15.47141943359375</v>
      </c>
      <c r="C70" s="42">
        <v>15.729431640625</v>
      </c>
      <c r="D70" s="42">
        <v>15.2134072265625</v>
      </c>
      <c r="E70" s="48">
        <v>7.1230079150390626</v>
      </c>
      <c r="F70" s="48">
        <v>6.4765545410156244</v>
      </c>
      <c r="G70" s="48">
        <v>4.1124646679687498</v>
      </c>
      <c r="H70" s="48">
        <v>5.1469729833984372</v>
      </c>
      <c r="I70" s="48">
        <v>7.0760292236328128</v>
      </c>
      <c r="J70" s="48">
        <v>6.9216310839843747</v>
      </c>
      <c r="K70" s="48">
        <v>8.6309567480468736</v>
      </c>
      <c r="L70" s="48">
        <v>8.2640627734374998</v>
      </c>
      <c r="M70" s="43">
        <f t="shared" si="24"/>
        <v>1.5899192399999997</v>
      </c>
      <c r="N70" s="43">
        <f t="shared" si="25"/>
        <v>4.1031077599999994</v>
      </c>
      <c r="O70" s="49">
        <v>2.2713131999999998</v>
      </c>
      <c r="P70" s="49">
        <v>4.8271855999999991</v>
      </c>
      <c r="Q70" s="50">
        <f t="shared" si="14"/>
        <v>3.5492493999999994</v>
      </c>
      <c r="R70" s="48">
        <f t="shared" si="15"/>
        <v>4.8271855999999991</v>
      </c>
      <c r="S70" s="49">
        <v>10.375818750000001</v>
      </c>
      <c r="T70" s="48">
        <f t="shared" si="16"/>
        <v>15.729431640625</v>
      </c>
      <c r="U70" s="48">
        <v>0</v>
      </c>
      <c r="V70" s="49">
        <f t="shared" si="17"/>
        <v>4.3444670399999996</v>
      </c>
      <c r="W70" s="49">
        <f t="shared" si="18"/>
        <v>3.8617484799999993</v>
      </c>
      <c r="X70" s="49">
        <f t="shared" si="19"/>
        <v>3.3790299199999994</v>
      </c>
      <c r="Y70" s="49">
        <f t="shared" si="20"/>
        <v>5.0685448799999993</v>
      </c>
      <c r="Z70" s="49">
        <f t="shared" si="21"/>
        <v>6.436247466666666</v>
      </c>
      <c r="AA70" s="48">
        <v>5.9642070055509873</v>
      </c>
      <c r="AB70" s="42">
        <v>15.729431640625</v>
      </c>
      <c r="AC70" s="42">
        <v>15.2134072265625</v>
      </c>
      <c r="AD70" s="49">
        <f t="shared" si="22"/>
        <v>11.348551757812501</v>
      </c>
      <c r="AE70" s="49">
        <f t="shared" si="23"/>
        <v>7.8442615979381412</v>
      </c>
    </row>
    <row r="71" spans="1:31" x14ac:dyDescent="0.2">
      <c r="A71" s="42">
        <v>9.125419312898245</v>
      </c>
      <c r="B71" s="42">
        <f t="shared" si="13"/>
        <v>15.273616210937501</v>
      </c>
      <c r="C71" s="42">
        <v>15.5297314453125</v>
      </c>
      <c r="D71" s="42">
        <v>15.0175009765625</v>
      </c>
      <c r="E71" s="48">
        <v>7.0582646777343747</v>
      </c>
      <c r="F71" s="48">
        <v>6.4178183886718747</v>
      </c>
      <c r="G71" s="48">
        <v>4.0735855712890627</v>
      </c>
      <c r="H71" s="48">
        <v>5.101490971679687</v>
      </c>
      <c r="I71" s="48">
        <v>7.0070460253906246</v>
      </c>
      <c r="J71" s="48">
        <v>6.8573501123046876</v>
      </c>
      <c r="K71" s="48">
        <v>8.5521811914062482</v>
      </c>
      <c r="L71" s="48">
        <v>8.1868757812499986</v>
      </c>
      <c r="M71" s="43">
        <f t="shared" si="24"/>
        <v>1.5728899199999999</v>
      </c>
      <c r="N71" s="43">
        <f t="shared" si="25"/>
        <v>4.057740471999999</v>
      </c>
      <c r="O71" s="49">
        <v>2.2469855999999999</v>
      </c>
      <c r="P71" s="49">
        <v>4.7738123199999993</v>
      </c>
      <c r="Q71" s="50">
        <f t="shared" si="14"/>
        <v>3.5103989599999998</v>
      </c>
      <c r="R71" s="48">
        <f t="shared" si="15"/>
        <v>4.7738123199999993</v>
      </c>
      <c r="S71" s="49">
        <v>10.266216406250001</v>
      </c>
      <c r="T71" s="48">
        <f t="shared" si="16"/>
        <v>15.5297314453125</v>
      </c>
      <c r="U71" s="48">
        <v>0</v>
      </c>
      <c r="V71" s="49">
        <f t="shared" si="17"/>
        <v>4.2964310879999994</v>
      </c>
      <c r="W71" s="49">
        <f t="shared" si="18"/>
        <v>3.8190498559999995</v>
      </c>
      <c r="X71" s="49">
        <f t="shared" si="19"/>
        <v>3.3416686239999995</v>
      </c>
      <c r="Y71" s="49">
        <f t="shared" si="20"/>
        <v>5.0125029359999997</v>
      </c>
      <c r="Z71" s="49">
        <f t="shared" si="21"/>
        <v>6.3650830933333324</v>
      </c>
      <c r="AA71" s="48">
        <v>5.8993630499588816</v>
      </c>
      <c r="AB71" s="42">
        <v>15.5297314453125</v>
      </c>
      <c r="AC71" s="42">
        <v>15.0175009765625</v>
      </c>
      <c r="AD71" s="49">
        <f t="shared" si="22"/>
        <v>11.228674194335939</v>
      </c>
      <c r="AE71" s="49">
        <f t="shared" si="23"/>
        <v>7.7614007195017152</v>
      </c>
    </row>
    <row r="72" spans="1:31" x14ac:dyDescent="0.2">
      <c r="A72" s="42">
        <v>9.0227683037836108</v>
      </c>
      <c r="B72" s="42">
        <f t="shared" si="13"/>
        <v>15.081051269531251</v>
      </c>
      <c r="C72" s="42">
        <v>15.3352841796875</v>
      </c>
      <c r="D72" s="42">
        <v>14.826818359375</v>
      </c>
      <c r="E72" s="48">
        <v>6.9950294873046879</v>
      </c>
      <c r="F72" s="48">
        <v>6.3604472460937496</v>
      </c>
      <c r="G72" s="48">
        <v>4.0356480566406248</v>
      </c>
      <c r="H72" s="48">
        <v>5.0570386376953129</v>
      </c>
      <c r="I72" s="48">
        <v>6.9397840087890623</v>
      </c>
      <c r="J72" s="48">
        <v>6.794598500976563</v>
      </c>
      <c r="K72" s="48">
        <v>8.4752490136718741</v>
      </c>
      <c r="L72" s="48">
        <v>8.1115350097656247</v>
      </c>
      <c r="M72" s="43">
        <f t="shared" si="24"/>
        <v>1.5561702239999995</v>
      </c>
      <c r="N72" s="43">
        <f t="shared" si="25"/>
        <v>4.0133757759999993</v>
      </c>
      <c r="O72" s="49">
        <v>2.2231003199999995</v>
      </c>
      <c r="P72" s="49">
        <v>4.7216185599999996</v>
      </c>
      <c r="Q72" s="50">
        <f t="shared" si="14"/>
        <v>3.4723594399999995</v>
      </c>
      <c r="R72" s="48">
        <f t="shared" si="15"/>
        <v>4.7216185599999996</v>
      </c>
      <c r="S72" s="49">
        <v>10.159239843750001</v>
      </c>
      <c r="T72" s="48">
        <f t="shared" si="16"/>
        <v>15.3352841796875</v>
      </c>
      <c r="U72" s="48">
        <v>0</v>
      </c>
      <c r="V72" s="49">
        <f t="shared" si="17"/>
        <v>4.249456704</v>
      </c>
      <c r="W72" s="49">
        <f t="shared" si="18"/>
        <v>3.7772948479999999</v>
      </c>
      <c r="X72" s="49">
        <f t="shared" si="19"/>
        <v>3.3051329919999994</v>
      </c>
      <c r="Y72" s="49">
        <f t="shared" si="20"/>
        <v>4.9576994880000003</v>
      </c>
      <c r="Z72" s="49">
        <f t="shared" si="21"/>
        <v>6.2954914133333331</v>
      </c>
      <c r="AA72" s="48">
        <v>5.8361180869654605</v>
      </c>
      <c r="AB72" s="42">
        <v>15.3352841796875</v>
      </c>
      <c r="AC72" s="42">
        <v>14.826818359375</v>
      </c>
      <c r="AD72" s="49">
        <f t="shared" si="22"/>
        <v>11.111668579101563</v>
      </c>
      <c r="AE72" s="49">
        <f t="shared" si="23"/>
        <v>7.6805249677835024</v>
      </c>
    </row>
    <row r="73" spans="1:31" x14ac:dyDescent="0.2">
      <c r="A73" s="42">
        <v>8.9227349095658859</v>
      </c>
      <c r="B73" s="42">
        <f t="shared" si="13"/>
        <v>14.893515136718751</v>
      </c>
      <c r="C73" s="42">
        <v>15.145878906249999</v>
      </c>
      <c r="D73" s="42">
        <v>14.641151367187501</v>
      </c>
      <c r="E73" s="48">
        <v>6.9332464550781241</v>
      </c>
      <c r="F73" s="48">
        <v>6.3043909082031249</v>
      </c>
      <c r="G73" s="48">
        <v>3.9986156542968749</v>
      </c>
      <c r="H73" s="48">
        <v>5.0135799853515621</v>
      </c>
      <c r="I73" s="48">
        <v>6.87417591796875</v>
      </c>
      <c r="J73" s="48">
        <v>6.7333189404296867</v>
      </c>
      <c r="K73" s="48">
        <v>8.4000901171874993</v>
      </c>
      <c r="L73" s="48">
        <v>8.0379713085937503</v>
      </c>
      <c r="M73" s="43">
        <f t="shared" si="24"/>
        <v>1.5399149639999998</v>
      </c>
      <c r="N73" s="43">
        <f t="shared" si="25"/>
        <v>3.970013671999999</v>
      </c>
      <c r="O73" s="49">
        <v>2.1998785199999999</v>
      </c>
      <c r="P73" s="49">
        <v>4.6706043199999989</v>
      </c>
      <c r="Q73" s="50">
        <f t="shared" si="14"/>
        <v>3.4352414199999997</v>
      </c>
      <c r="R73" s="48">
        <f t="shared" si="15"/>
        <v>4.6706043199999989</v>
      </c>
      <c r="S73" s="49">
        <v>10.054793750000002</v>
      </c>
      <c r="T73" s="48">
        <f t="shared" si="16"/>
        <v>15.145878906249999</v>
      </c>
      <c r="U73" s="48">
        <v>0</v>
      </c>
      <c r="V73" s="49">
        <f t="shared" si="17"/>
        <v>4.2035438879999996</v>
      </c>
      <c r="W73" s="49">
        <f t="shared" si="18"/>
        <v>3.7364834559999993</v>
      </c>
      <c r="X73" s="49">
        <f t="shared" si="19"/>
        <v>3.2694230239999991</v>
      </c>
      <c r="Y73" s="49">
        <f t="shared" si="20"/>
        <v>4.9041345359999999</v>
      </c>
      <c r="Z73" s="49">
        <f t="shared" si="21"/>
        <v>6.2274724266666661</v>
      </c>
      <c r="AA73" s="48">
        <v>5.7744109529194079</v>
      </c>
      <c r="AB73" s="42">
        <v>15.145878906249999</v>
      </c>
      <c r="AC73" s="42">
        <v>14.641151367187501</v>
      </c>
      <c r="AD73" s="49">
        <f t="shared" si="22"/>
        <v>10.997430664062502</v>
      </c>
      <c r="AE73" s="49">
        <f t="shared" si="23"/>
        <v>7.6015622852233653</v>
      </c>
    </row>
    <row r="74" spans="1:31" x14ac:dyDescent="0.2">
      <c r="A74" s="42">
        <v>8.8252161350223464</v>
      </c>
      <c r="B74" s="42">
        <f t="shared" si="13"/>
        <v>14.710811035156251</v>
      </c>
      <c r="C74" s="42">
        <v>14.9613212890625</v>
      </c>
      <c r="D74" s="42">
        <v>14.46030078125</v>
      </c>
      <c r="E74" s="48">
        <v>6.8728625341796867</v>
      </c>
      <c r="F74" s="48">
        <v>6.2496005908203118</v>
      </c>
      <c r="G74" s="48">
        <v>3.9624537890624998</v>
      </c>
      <c r="H74" s="48">
        <v>4.9710790185546871</v>
      </c>
      <c r="I74" s="48">
        <v>6.8101559179687499</v>
      </c>
      <c r="J74" s="48">
        <v>6.6734550683593747</v>
      </c>
      <c r="K74" s="48">
        <v>8.3266400878906239</v>
      </c>
      <c r="L74" s="48">
        <v>7.9661164746093753</v>
      </c>
      <c r="M74" s="43">
        <f t="shared" si="24"/>
        <v>1.5239693279999997</v>
      </c>
      <c r="N74" s="43">
        <f t="shared" si="25"/>
        <v>3.9279048080000001</v>
      </c>
      <c r="O74" s="49">
        <v>2.1770990399999999</v>
      </c>
      <c r="P74" s="49">
        <v>4.6210644800000003</v>
      </c>
      <c r="Q74" s="50">
        <f t="shared" si="14"/>
        <v>3.3990817600000001</v>
      </c>
      <c r="R74" s="48">
        <f t="shared" si="15"/>
        <v>4.6210644800000003</v>
      </c>
      <c r="S74" s="49">
        <v>9.9527835937500004</v>
      </c>
      <c r="T74" s="48">
        <f t="shared" si="16"/>
        <v>14.9613212890625</v>
      </c>
      <c r="U74" s="48">
        <v>0</v>
      </c>
      <c r="V74" s="49">
        <f t="shared" si="17"/>
        <v>4.1589580320000001</v>
      </c>
      <c r="W74" s="49">
        <f t="shared" si="18"/>
        <v>3.6968515840000005</v>
      </c>
      <c r="X74" s="49">
        <f t="shared" si="19"/>
        <v>3.2347451359999999</v>
      </c>
      <c r="Y74" s="49">
        <f t="shared" si="20"/>
        <v>4.8521177040000003</v>
      </c>
      <c r="Z74" s="49">
        <f t="shared" si="21"/>
        <v>6.1614193066666667</v>
      </c>
      <c r="AA74" s="48">
        <v>5.714184416118421</v>
      </c>
      <c r="AB74" s="42">
        <v>14.9613212890625</v>
      </c>
      <c r="AC74" s="42">
        <v>14.46030078125</v>
      </c>
      <c r="AD74" s="49">
        <f t="shared" si="22"/>
        <v>10.885857055664063</v>
      </c>
      <c r="AE74" s="49">
        <f t="shared" si="23"/>
        <v>7.5244412048969043</v>
      </c>
    </row>
    <row r="75" spans="1:31" x14ac:dyDescent="0.2">
      <c r="A75" s="42">
        <v>8.7301144237361736</v>
      </c>
      <c r="B75" s="42">
        <f t="shared" si="13"/>
        <v>14.53275048828125</v>
      </c>
      <c r="C75" s="42">
        <v>14.781423828125</v>
      </c>
      <c r="D75" s="42">
        <v>14.2840771484375</v>
      </c>
      <c r="E75" s="48">
        <v>6.8138270458984378</v>
      </c>
      <c r="F75" s="48">
        <v>6.1960322460937505</v>
      </c>
      <c r="G75" s="48">
        <v>3.9271302539062498</v>
      </c>
      <c r="H75" s="48">
        <v>4.9295025830078121</v>
      </c>
      <c r="I75" s="48">
        <v>6.747663857421875</v>
      </c>
      <c r="J75" s="48">
        <v>6.6149566796875003</v>
      </c>
      <c r="K75" s="48">
        <v>8.2548364062499999</v>
      </c>
      <c r="L75" s="48">
        <v>7.895908935546875</v>
      </c>
      <c r="M75" s="43">
        <f t="shared" si="24"/>
        <v>1.5083333159999996</v>
      </c>
      <c r="N75" s="43">
        <f t="shared" si="25"/>
        <v>3.8860465919999991</v>
      </c>
      <c r="O75" s="49">
        <v>2.1547618799999997</v>
      </c>
      <c r="P75" s="49">
        <v>4.5718195199999991</v>
      </c>
      <c r="Q75" s="50">
        <f t="shared" si="14"/>
        <v>3.3632906999999994</v>
      </c>
      <c r="R75" s="48">
        <f t="shared" si="15"/>
        <v>4.5718195199999991</v>
      </c>
      <c r="S75" s="49">
        <v>9.8531242187500023</v>
      </c>
      <c r="T75" s="48">
        <f t="shared" si="16"/>
        <v>14.781423828125</v>
      </c>
      <c r="U75" s="48">
        <v>0</v>
      </c>
      <c r="V75" s="49">
        <f t="shared" si="17"/>
        <v>4.1146375679999991</v>
      </c>
      <c r="W75" s="49">
        <f t="shared" si="18"/>
        <v>3.6574556159999996</v>
      </c>
      <c r="X75" s="49">
        <f t="shared" si="19"/>
        <v>3.2002736639999991</v>
      </c>
      <c r="Y75" s="49">
        <f t="shared" si="20"/>
        <v>4.8004104959999987</v>
      </c>
      <c r="Z75" s="49">
        <f t="shared" si="21"/>
        <v>6.0957593599999988</v>
      </c>
      <c r="AA75" s="48">
        <v>5.6553834292763154</v>
      </c>
      <c r="AB75" s="42">
        <v>14.781423828125</v>
      </c>
      <c r="AC75" s="42">
        <v>14.2840771484375</v>
      </c>
      <c r="AD75" s="49">
        <f t="shared" si="22"/>
        <v>10.776854614257815</v>
      </c>
      <c r="AE75" s="49">
        <f t="shared" si="23"/>
        <v>7.4490973475085891</v>
      </c>
    </row>
    <row r="76" spans="1:31" x14ac:dyDescent="0.2">
      <c r="A76" s="42">
        <v>8.6373372997030966</v>
      </c>
      <c r="B76" s="42">
        <f t="shared" si="13"/>
        <v>14.35915673828125</v>
      </c>
      <c r="C76" s="42">
        <v>14.606009765625</v>
      </c>
      <c r="D76" s="42">
        <v>14.1123037109375</v>
      </c>
      <c r="E76" s="48">
        <v>6.7560926269531247</v>
      </c>
      <c r="F76" s="48">
        <v>6.1436413525390616</v>
      </c>
      <c r="G76" s="48">
        <v>3.8926140258789061</v>
      </c>
      <c r="H76" s="48">
        <v>4.8888179980468749</v>
      </c>
      <c r="I76" s="48">
        <v>6.6866410058593742</v>
      </c>
      <c r="J76" s="48">
        <v>6.5577726220703125</v>
      </c>
      <c r="K76" s="48">
        <v>8.1846212890625001</v>
      </c>
      <c r="L76" s="48">
        <v>7.8272880664062496</v>
      </c>
      <c r="M76" s="43">
        <f t="shared" si="24"/>
        <v>1.4931617399999999</v>
      </c>
      <c r="N76" s="43">
        <f t="shared" si="25"/>
        <v>3.8459429120000004</v>
      </c>
      <c r="O76" s="49">
        <v>2.1330882</v>
      </c>
      <c r="P76" s="49">
        <v>4.5246387200000004</v>
      </c>
      <c r="Q76" s="50">
        <f t="shared" si="14"/>
        <v>3.32886346</v>
      </c>
      <c r="R76" s="48">
        <f t="shared" si="15"/>
        <v>4.5246387200000004</v>
      </c>
      <c r="S76" s="49">
        <v>9.7557296875000006</v>
      </c>
      <c r="T76" s="48">
        <f t="shared" si="16"/>
        <v>14.606009765625</v>
      </c>
      <c r="U76" s="48">
        <v>0</v>
      </c>
      <c r="V76" s="49">
        <f t="shared" si="17"/>
        <v>4.0721748480000004</v>
      </c>
      <c r="W76" s="49">
        <f t="shared" si="18"/>
        <v>3.6197109760000004</v>
      </c>
      <c r="X76" s="49">
        <f t="shared" si="19"/>
        <v>3.1672471040000003</v>
      </c>
      <c r="Y76" s="49">
        <f t="shared" si="20"/>
        <v>4.750870656</v>
      </c>
      <c r="Z76" s="49">
        <f t="shared" si="21"/>
        <v>6.032851626666667</v>
      </c>
      <c r="AA76" s="48">
        <v>5.5979555664062497</v>
      </c>
      <c r="AB76" s="42">
        <v>14.606009765625</v>
      </c>
      <c r="AC76" s="42">
        <v>14.1123037109375</v>
      </c>
      <c r="AD76" s="49">
        <f t="shared" si="22"/>
        <v>10.670329345703125</v>
      </c>
      <c r="AE76" s="49">
        <f t="shared" si="23"/>
        <v>7.3754657431271449</v>
      </c>
    </row>
    <row r="77" spans="1:31" x14ac:dyDescent="0.2">
      <c r="A77" s="42">
        <v>8.5467970371350521</v>
      </c>
      <c r="B77" s="42">
        <f t="shared" si="13"/>
        <v>14.1898623046875</v>
      </c>
      <c r="C77" s="42">
        <v>14.434912109375</v>
      </c>
      <c r="D77" s="42">
        <v>13.944812499999999</v>
      </c>
      <c r="E77" s="48">
        <v>6.6996123876953124</v>
      </c>
      <c r="F77" s="48">
        <v>6.0923862304687502</v>
      </c>
      <c r="G77" s="48">
        <v>3.858875739746094</v>
      </c>
      <c r="H77" s="48">
        <v>4.8489949511718748</v>
      </c>
      <c r="I77" s="48">
        <v>6.6270324218749996</v>
      </c>
      <c r="J77" s="48">
        <v>6.5018560058593744</v>
      </c>
      <c r="K77" s="48">
        <v>8.1159369531250007</v>
      </c>
      <c r="L77" s="48">
        <v>7.7601960839843755</v>
      </c>
      <c r="M77" s="43">
        <f t="shared" si="24"/>
        <v>1.4782997879999997</v>
      </c>
      <c r="N77" s="43">
        <f t="shared" si="25"/>
        <v>3.8065911759999995</v>
      </c>
      <c r="O77" s="49">
        <v>2.1118568399999997</v>
      </c>
      <c r="P77" s="49">
        <v>4.4783425599999998</v>
      </c>
      <c r="Q77" s="50">
        <f t="shared" si="14"/>
        <v>3.2950996999999997</v>
      </c>
      <c r="R77" s="48">
        <f t="shared" si="15"/>
        <v>4.4783425599999998</v>
      </c>
      <c r="S77" s="49">
        <v>9.6605218750000006</v>
      </c>
      <c r="T77" s="48">
        <f t="shared" si="16"/>
        <v>14.434912109375</v>
      </c>
      <c r="U77" s="48">
        <v>0</v>
      </c>
      <c r="V77" s="49">
        <f t="shared" si="17"/>
        <v>4.0305083039999996</v>
      </c>
      <c r="W77" s="49">
        <f t="shared" si="18"/>
        <v>3.5826740479999999</v>
      </c>
      <c r="X77" s="49">
        <f t="shared" si="19"/>
        <v>3.1348397919999997</v>
      </c>
      <c r="Y77" s="49">
        <f t="shared" si="20"/>
        <v>4.7022596879999998</v>
      </c>
      <c r="Z77" s="49">
        <f t="shared" si="21"/>
        <v>5.9711234133333324</v>
      </c>
      <c r="AA77" s="48">
        <v>5.5418514597039472</v>
      </c>
      <c r="AB77" s="42">
        <v>14.434912109375</v>
      </c>
      <c r="AC77" s="42">
        <v>13.944812499999999</v>
      </c>
      <c r="AD77" s="49">
        <f t="shared" si="22"/>
        <v>10.566195800781252</v>
      </c>
      <c r="AE77" s="49">
        <f t="shared" si="23"/>
        <v>7.303487328178691</v>
      </c>
    </row>
    <row r="78" spans="1:31" x14ac:dyDescent="0.2">
      <c r="A78" s="42">
        <v>8.4584103558549835</v>
      </c>
      <c r="B78" s="42">
        <f t="shared" si="13"/>
        <v>14.024704589843751</v>
      </c>
      <c r="C78" s="42">
        <v>14.267967773437499</v>
      </c>
      <c r="D78" s="42">
        <v>13.78144140625</v>
      </c>
      <c r="E78" s="48">
        <v>6.6443437011718745</v>
      </c>
      <c r="F78" s="48">
        <v>6.0422294628906243</v>
      </c>
      <c r="G78" s="48">
        <v>3.8258872143554687</v>
      </c>
      <c r="H78" s="48">
        <v>4.8100050244140631</v>
      </c>
      <c r="I78" s="48">
        <v>6.5687860058593746</v>
      </c>
      <c r="J78" s="48">
        <v>6.447163256835938</v>
      </c>
      <c r="K78" s="48">
        <v>8.0487331933593751</v>
      </c>
      <c r="L78" s="48">
        <v>7.6945789941406249</v>
      </c>
      <c r="M78" s="43">
        <f t="shared" si="24"/>
        <v>1.4639022719999999</v>
      </c>
      <c r="N78" s="43">
        <f t="shared" si="25"/>
        <v>3.7684926799999992</v>
      </c>
      <c r="O78" s="49">
        <v>2.09128896</v>
      </c>
      <c r="P78" s="49">
        <v>4.4335207999999993</v>
      </c>
      <c r="Q78" s="50">
        <f t="shared" si="14"/>
        <v>3.2624048799999996</v>
      </c>
      <c r="R78" s="48">
        <f t="shared" si="15"/>
        <v>4.4335207999999993</v>
      </c>
      <c r="S78" s="49">
        <v>9.5674234375000022</v>
      </c>
      <c r="T78" s="48">
        <f t="shared" si="16"/>
        <v>14.267967773437499</v>
      </c>
      <c r="U78" s="48">
        <v>0</v>
      </c>
      <c r="V78" s="49">
        <f t="shared" si="17"/>
        <v>3.9901687199999993</v>
      </c>
      <c r="W78" s="49">
        <f t="shared" si="18"/>
        <v>3.5468166399999994</v>
      </c>
      <c r="X78" s="49">
        <f t="shared" si="19"/>
        <v>3.1034645599999995</v>
      </c>
      <c r="Y78" s="49">
        <f t="shared" si="20"/>
        <v>4.6551968399999994</v>
      </c>
      <c r="Z78" s="49">
        <f t="shared" si="21"/>
        <v>5.9113610666666654</v>
      </c>
      <c r="AA78" s="48">
        <v>5.4870243626644735</v>
      </c>
      <c r="AB78" s="42">
        <v>14.267967773437499</v>
      </c>
      <c r="AC78" s="42">
        <v>13.78144140625</v>
      </c>
      <c r="AD78" s="49">
        <f t="shared" si="22"/>
        <v>10.464369384765627</v>
      </c>
      <c r="AE78" s="49">
        <f t="shared" si="23"/>
        <v>7.2331036297250844</v>
      </c>
    </row>
    <row r="79" spans="1:31" x14ac:dyDescent="0.2">
      <c r="A79" s="42">
        <v>8.3720981400197783</v>
      </c>
      <c r="B79" s="42">
        <f t="shared" si="13"/>
        <v>13.8635341796875</v>
      </c>
      <c r="C79" s="42">
        <v>14.105028320312501</v>
      </c>
      <c r="D79" s="42">
        <v>13.622040039062499</v>
      </c>
      <c r="E79" s="48">
        <v>6.5902458349609372</v>
      </c>
      <c r="F79" s="48">
        <v>5.9931317382812503</v>
      </c>
      <c r="G79" s="48">
        <v>3.7936219262695312</v>
      </c>
      <c r="H79" s="48">
        <v>4.7718193261718742</v>
      </c>
      <c r="I79" s="48">
        <v>6.5118524999999998</v>
      </c>
      <c r="J79" s="48">
        <v>6.3936498535156252</v>
      </c>
      <c r="K79" s="48">
        <v>7.9829560156250006</v>
      </c>
      <c r="L79" s="48">
        <v>7.6303856445312501</v>
      </c>
      <c r="M79" s="43">
        <f t="shared" si="24"/>
        <v>1.4498143800000001</v>
      </c>
      <c r="N79" s="43">
        <f t="shared" si="25"/>
        <v>3.7308954799999992</v>
      </c>
      <c r="O79" s="49">
        <v>2.0711634000000001</v>
      </c>
      <c r="P79" s="49">
        <v>4.3892887999999992</v>
      </c>
      <c r="Q79" s="50">
        <f t="shared" si="14"/>
        <v>3.2302260999999994</v>
      </c>
      <c r="R79" s="48">
        <f t="shared" si="15"/>
        <v>4.3892887999999992</v>
      </c>
      <c r="S79" s="49">
        <v>9.4763640625000001</v>
      </c>
      <c r="T79" s="48">
        <f t="shared" si="16"/>
        <v>14.105028320312501</v>
      </c>
      <c r="U79" s="48">
        <v>0</v>
      </c>
      <c r="V79" s="49">
        <f t="shared" si="17"/>
        <v>3.9503599199999995</v>
      </c>
      <c r="W79" s="49">
        <f t="shared" si="18"/>
        <v>3.5114310399999997</v>
      </c>
      <c r="X79" s="49">
        <f t="shared" si="19"/>
        <v>3.0725021599999991</v>
      </c>
      <c r="Y79" s="49">
        <f t="shared" si="20"/>
        <v>4.6087532399999995</v>
      </c>
      <c r="Z79" s="49">
        <f t="shared" si="21"/>
        <v>5.8523850666666659</v>
      </c>
      <c r="AA79" s="48">
        <v>5.4334284025493425</v>
      </c>
      <c r="AB79" s="42">
        <v>14.105028320312501</v>
      </c>
      <c r="AC79" s="42">
        <v>13.622040039062499</v>
      </c>
      <c r="AD79" s="49">
        <f t="shared" si="22"/>
        <v>10.364773193359374</v>
      </c>
      <c r="AE79" s="49">
        <f t="shared" si="23"/>
        <v>7.1642614905498245</v>
      </c>
    </row>
    <row r="80" spans="1:31" x14ac:dyDescent="0.2">
      <c r="A80" s="42">
        <v>8.2877851780937632</v>
      </c>
      <c r="B80" s="42">
        <f t="shared" si="13"/>
        <v>13.7062041015625</v>
      </c>
      <c r="C80" s="42">
        <v>13.9459482421875</v>
      </c>
      <c r="D80" s="42">
        <v>13.466459960937501</v>
      </c>
      <c r="E80" s="48">
        <v>6.5372780566406243</v>
      </c>
      <c r="F80" s="48">
        <v>5.9450580078125004</v>
      </c>
      <c r="G80" s="48">
        <v>3.7620550097656249</v>
      </c>
      <c r="H80" s="48">
        <v>4.7344122802734372</v>
      </c>
      <c r="I80" s="48">
        <v>6.4561845410156247</v>
      </c>
      <c r="J80" s="48">
        <v>6.3412764843750002</v>
      </c>
      <c r="K80" s="48">
        <v>7.9185590039062506</v>
      </c>
      <c r="L80" s="48">
        <v>7.5675658300781246</v>
      </c>
      <c r="M80" s="43">
        <f t="shared" si="24"/>
        <v>1.435726488</v>
      </c>
      <c r="N80" s="43">
        <f t="shared" si="25"/>
        <v>3.6937995759999995</v>
      </c>
      <c r="O80" s="49">
        <v>2.0510378400000002</v>
      </c>
      <c r="P80" s="49">
        <v>4.3456465599999996</v>
      </c>
      <c r="Q80" s="50">
        <f t="shared" si="14"/>
        <v>3.1983421999999999</v>
      </c>
      <c r="R80" s="48">
        <f t="shared" si="15"/>
        <v>4.3456465599999996</v>
      </c>
      <c r="S80" s="49">
        <v>9.3872742187500009</v>
      </c>
      <c r="T80" s="48">
        <f t="shared" si="16"/>
        <v>13.9459482421875</v>
      </c>
      <c r="U80" s="48">
        <v>0</v>
      </c>
      <c r="V80" s="49">
        <f t="shared" si="17"/>
        <v>3.9110819039999996</v>
      </c>
      <c r="W80" s="49">
        <f t="shared" si="18"/>
        <v>3.4765172479999999</v>
      </c>
      <c r="X80" s="49">
        <f t="shared" si="19"/>
        <v>3.0419525919999995</v>
      </c>
      <c r="Y80" s="49">
        <f t="shared" si="20"/>
        <v>4.5629288880000001</v>
      </c>
      <c r="Z80" s="49">
        <f t="shared" si="21"/>
        <v>5.7941954133333331</v>
      </c>
      <c r="AA80" s="48">
        <v>5.3810220754523028</v>
      </c>
      <c r="AB80" s="42">
        <v>13.9459482421875</v>
      </c>
      <c r="AC80" s="42">
        <v>13.466459960937501</v>
      </c>
      <c r="AD80" s="49">
        <f t="shared" si="22"/>
        <v>10.267331176757814</v>
      </c>
      <c r="AE80" s="49">
        <f t="shared" si="23"/>
        <v>7.0969083440721619</v>
      </c>
    </row>
    <row r="81" spans="1:31" x14ac:dyDescent="0.2">
      <c r="A81" s="42">
        <v>8.2053999221900877</v>
      </c>
      <c r="B81" s="42">
        <f t="shared" si="13"/>
        <v>13.5525771484375</v>
      </c>
      <c r="C81" s="42">
        <v>13.7905888671875</v>
      </c>
      <c r="D81" s="42">
        <v>13.3145654296875</v>
      </c>
      <c r="E81" s="48">
        <v>6.4854029492187495</v>
      </c>
      <c r="F81" s="48">
        <v>5.8979736962890623</v>
      </c>
      <c r="G81" s="48">
        <v>3.7311618359375003</v>
      </c>
      <c r="H81" s="48">
        <v>4.6977583105468756</v>
      </c>
      <c r="I81" s="48">
        <v>6.4017371337890623</v>
      </c>
      <c r="J81" s="48">
        <v>6.290004311523437</v>
      </c>
      <c r="K81" s="48">
        <v>7.8554957421874994</v>
      </c>
      <c r="L81" s="48">
        <v>7.5060736083984372</v>
      </c>
      <c r="M81" s="43">
        <f t="shared" si="24"/>
        <v>1.4225674679999996</v>
      </c>
      <c r="N81" s="43">
        <f t="shared" si="25"/>
        <v>3.6592101520000004</v>
      </c>
      <c r="O81" s="49">
        <v>2.0322392399999996</v>
      </c>
      <c r="P81" s="49">
        <v>4.3049531200000004</v>
      </c>
      <c r="Q81" s="50">
        <f t="shared" si="14"/>
        <v>3.1685961799999998</v>
      </c>
      <c r="R81" s="48">
        <f t="shared" si="15"/>
        <v>4.3049531200000004</v>
      </c>
      <c r="S81" s="49">
        <v>9.3000859375000005</v>
      </c>
      <c r="T81" s="48">
        <f t="shared" si="16"/>
        <v>13.7905888671875</v>
      </c>
      <c r="U81" s="48">
        <v>0</v>
      </c>
      <c r="V81" s="49">
        <f t="shared" si="17"/>
        <v>3.8744578080000003</v>
      </c>
      <c r="W81" s="49">
        <f t="shared" si="18"/>
        <v>3.4439624960000006</v>
      </c>
      <c r="X81" s="49">
        <f t="shared" si="19"/>
        <v>3.013467184</v>
      </c>
      <c r="Y81" s="49">
        <f t="shared" si="20"/>
        <v>4.5202007760000011</v>
      </c>
      <c r="Z81" s="49">
        <f t="shared" si="21"/>
        <v>5.7399374933333336</v>
      </c>
      <c r="AA81" s="48">
        <v>5.3297634405838812</v>
      </c>
      <c r="AB81" s="42">
        <v>13.7905888671875</v>
      </c>
      <c r="AC81" s="42">
        <v>13.3145654296875</v>
      </c>
      <c r="AD81" s="49">
        <f t="shared" si="22"/>
        <v>10.171968994140625</v>
      </c>
      <c r="AE81" s="49">
        <f t="shared" si="23"/>
        <v>7.030992804982815</v>
      </c>
    </row>
    <row r="82" spans="1:31" x14ac:dyDescent="0.2">
      <c r="A82" s="42">
        <v>8.1248742651522328</v>
      </c>
      <c r="B82" s="42">
        <f t="shared" si="13"/>
        <v>13.402522949218749</v>
      </c>
      <c r="C82" s="42">
        <v>13.6388203125</v>
      </c>
      <c r="D82" s="42">
        <v>13.1662255859375</v>
      </c>
      <c r="E82" s="48">
        <v>6.4345845166015625</v>
      </c>
      <c r="F82" s="48">
        <v>5.8518475439453121</v>
      </c>
      <c r="G82" s="48">
        <v>3.7009196704101561</v>
      </c>
      <c r="H82" s="48">
        <v>4.6618327880859374</v>
      </c>
      <c r="I82" s="48">
        <v>6.3484676513671872</v>
      </c>
      <c r="J82" s="48">
        <v>6.2397963916015629</v>
      </c>
      <c r="K82" s="48">
        <v>7.7937217089843749</v>
      </c>
      <c r="L82" s="48">
        <v>7.4458639843750003</v>
      </c>
      <c r="M82" s="43">
        <f t="shared" si="24"/>
        <v>1.409718072</v>
      </c>
      <c r="N82" s="43">
        <f t="shared" si="25"/>
        <v>3.6253726719999992</v>
      </c>
      <c r="O82" s="49">
        <v>2.0138829600000001</v>
      </c>
      <c r="P82" s="49">
        <v>4.2651443199999992</v>
      </c>
      <c r="Q82" s="50">
        <f t="shared" si="14"/>
        <v>3.1395136399999997</v>
      </c>
      <c r="R82" s="48">
        <f t="shared" si="15"/>
        <v>4.2651443199999992</v>
      </c>
      <c r="S82" s="49">
        <v>9.2147398437500012</v>
      </c>
      <c r="T82" s="48">
        <f t="shared" si="16"/>
        <v>13.6388203125</v>
      </c>
      <c r="U82" s="48">
        <v>0</v>
      </c>
      <c r="V82" s="49">
        <f t="shared" si="17"/>
        <v>3.8386298879999994</v>
      </c>
      <c r="W82" s="49">
        <f t="shared" si="18"/>
        <v>3.4121154559999995</v>
      </c>
      <c r="X82" s="49">
        <f t="shared" si="19"/>
        <v>2.9856010239999993</v>
      </c>
      <c r="Y82" s="49">
        <f t="shared" si="20"/>
        <v>4.4784015359999989</v>
      </c>
      <c r="Z82" s="49">
        <f t="shared" si="21"/>
        <v>5.6868590933333323</v>
      </c>
      <c r="AA82" s="48">
        <v>5.2796144891036185</v>
      </c>
      <c r="AB82" s="42">
        <v>13.6388203125</v>
      </c>
      <c r="AC82" s="42">
        <v>13.1662255859375</v>
      </c>
      <c r="AD82" s="49">
        <f t="shared" si="22"/>
        <v>10.078621704101565</v>
      </c>
      <c r="AE82" s="49">
        <f t="shared" si="23"/>
        <v>6.9664699849656335</v>
      </c>
    </row>
    <row r="83" spans="1:31" x14ac:dyDescent="0.2">
      <c r="A83" s="42">
        <v>8.0461433338165218</v>
      </c>
      <c r="B83" s="42">
        <f t="shared" si="13"/>
        <v>13.255916015625001</v>
      </c>
      <c r="C83" s="42">
        <v>13.490517578125001</v>
      </c>
      <c r="D83" s="42">
        <v>13.021314453124999</v>
      </c>
      <c r="E83" s="48">
        <v>6.3847891308593745</v>
      </c>
      <c r="F83" s="48">
        <v>5.8066473437499999</v>
      </c>
      <c r="G83" s="48">
        <v>3.671306962890625</v>
      </c>
      <c r="H83" s="48">
        <v>4.6266129785156247</v>
      </c>
      <c r="I83" s="48">
        <v>6.2963353613281248</v>
      </c>
      <c r="J83" s="48">
        <v>6.1906172021484371</v>
      </c>
      <c r="K83" s="48">
        <v>7.7331947509765628</v>
      </c>
      <c r="L83" s="48">
        <v>7.3868938574218745</v>
      </c>
      <c r="M83" s="43">
        <f t="shared" si="24"/>
        <v>1.396868676</v>
      </c>
      <c r="N83" s="43">
        <f t="shared" si="25"/>
        <v>3.5910338959999999</v>
      </c>
      <c r="O83" s="49">
        <v>1.99552668</v>
      </c>
      <c r="P83" s="49">
        <v>4.2247457600000002</v>
      </c>
      <c r="Q83" s="50">
        <f t="shared" si="14"/>
        <v>3.1101362200000002</v>
      </c>
      <c r="R83" s="48">
        <f t="shared" si="15"/>
        <v>4.2247457600000002</v>
      </c>
      <c r="S83" s="49">
        <v>9.1311726562499995</v>
      </c>
      <c r="T83" s="48">
        <f t="shared" si="16"/>
        <v>13.490517578125001</v>
      </c>
      <c r="U83" s="48">
        <v>0</v>
      </c>
      <c r="V83" s="49">
        <f t="shared" si="17"/>
        <v>3.8022711840000003</v>
      </c>
      <c r="W83" s="49">
        <f t="shared" si="18"/>
        <v>3.3797966080000004</v>
      </c>
      <c r="X83" s="49">
        <f t="shared" si="19"/>
        <v>2.957322032</v>
      </c>
      <c r="Y83" s="49">
        <f t="shared" si="20"/>
        <v>4.4359830480000007</v>
      </c>
      <c r="Z83" s="49">
        <f t="shared" si="21"/>
        <v>5.632994346666667</v>
      </c>
      <c r="AA83" s="48">
        <v>5.2305376490542761</v>
      </c>
      <c r="AB83" s="42">
        <v>13.490517578125001</v>
      </c>
      <c r="AC83" s="42">
        <v>13.021314453124999</v>
      </c>
      <c r="AD83" s="49">
        <f t="shared" si="22"/>
        <v>9.9872200927734376</v>
      </c>
      <c r="AE83" s="49">
        <f t="shared" si="23"/>
        <v>6.90329204252577</v>
      </c>
    </row>
    <row r="84" spans="1:31" x14ac:dyDescent="0.2">
      <c r="A84" s="42">
        <v>7.969145297129784</v>
      </c>
      <c r="B84" s="42">
        <f t="shared" si="13"/>
        <v>13.11263671875</v>
      </c>
      <c r="C84" s="42">
        <v>13.3455615234375</v>
      </c>
      <c r="D84" s="42">
        <v>12.879711914062501</v>
      </c>
      <c r="E84" s="48">
        <v>6.3359831640624993</v>
      </c>
      <c r="F84" s="48">
        <v>5.7623442041015629</v>
      </c>
      <c r="G84" s="48">
        <v>3.6423021630859376</v>
      </c>
      <c r="H84" s="48">
        <v>4.5920770947265623</v>
      </c>
      <c r="I84" s="48">
        <v>6.2453023730468749</v>
      </c>
      <c r="J84" s="48">
        <v>6.1424331152343745</v>
      </c>
      <c r="K84" s="48">
        <v>7.673875083007812</v>
      </c>
      <c r="L84" s="48">
        <v>7.3291229687500001</v>
      </c>
      <c r="M84" s="43">
        <f t="shared" si="24"/>
        <v>1.3840192799999997</v>
      </c>
      <c r="N84" s="43">
        <f t="shared" si="25"/>
        <v>3.5574470640000002</v>
      </c>
      <c r="O84" s="49">
        <v>1.9771703999999999</v>
      </c>
      <c r="P84" s="49">
        <v>4.1852318400000001</v>
      </c>
      <c r="Q84" s="50">
        <f t="shared" si="14"/>
        <v>3.0812011200000002</v>
      </c>
      <c r="R84" s="48">
        <f t="shared" si="15"/>
        <v>4.1852318400000001</v>
      </c>
      <c r="S84" s="49">
        <v>9.0493281250000006</v>
      </c>
      <c r="T84" s="48">
        <f t="shared" si="16"/>
        <v>13.3455615234375</v>
      </c>
      <c r="U84" s="48">
        <v>0</v>
      </c>
      <c r="V84" s="49">
        <f t="shared" si="17"/>
        <v>3.766708656</v>
      </c>
      <c r="W84" s="49">
        <f t="shared" si="18"/>
        <v>3.3481854720000004</v>
      </c>
      <c r="X84" s="49">
        <f t="shared" si="19"/>
        <v>2.9296622879999998</v>
      </c>
      <c r="Y84" s="49">
        <f t="shared" si="20"/>
        <v>4.394493432</v>
      </c>
      <c r="Z84" s="49">
        <f t="shared" si="21"/>
        <v>5.5803091200000008</v>
      </c>
      <c r="AA84" s="48">
        <v>5.1824975328947369</v>
      </c>
      <c r="AB84" s="42">
        <v>13.3455615234375</v>
      </c>
      <c r="AC84" s="42">
        <v>12.879711914062501</v>
      </c>
      <c r="AD84" s="49">
        <f t="shared" si="22"/>
        <v>9.8977026367187513</v>
      </c>
      <c r="AE84" s="49">
        <f t="shared" si="23"/>
        <v>6.8414164518900318</v>
      </c>
    </row>
    <row r="85" spans="1:31" x14ac:dyDescent="0.2">
      <c r="A85" s="42">
        <v>7.8938211878553846</v>
      </c>
      <c r="B85" s="42">
        <f t="shared" si="13"/>
        <v>12.972572265625001</v>
      </c>
      <c r="C85" s="42">
        <v>13.203837890625</v>
      </c>
      <c r="D85" s="42">
        <v>12.741306640625</v>
      </c>
      <c r="E85" s="48">
        <v>6.2881358300781249</v>
      </c>
      <c r="F85" s="48">
        <v>5.7189087597656245</v>
      </c>
      <c r="G85" s="48">
        <v>3.6138860888671873</v>
      </c>
      <c r="H85" s="48">
        <v>4.558203349609375</v>
      </c>
      <c r="I85" s="48">
        <v>6.1953303222656251</v>
      </c>
      <c r="J85" s="48">
        <v>6.0952123974609371</v>
      </c>
      <c r="K85" s="48">
        <v>7.6157243408203126</v>
      </c>
      <c r="L85" s="48">
        <v>7.2725129541015621</v>
      </c>
      <c r="M85" s="43">
        <f t="shared" si="24"/>
        <v>1.3716343199999996</v>
      </c>
      <c r="N85" s="43">
        <f t="shared" si="25"/>
        <v>3.5246121759999998</v>
      </c>
      <c r="O85" s="49">
        <v>1.9594775999999996</v>
      </c>
      <c r="P85" s="49">
        <v>4.1466025599999998</v>
      </c>
      <c r="Q85" s="50">
        <f t="shared" si="14"/>
        <v>3.0530400799999997</v>
      </c>
      <c r="R85" s="48">
        <f t="shared" si="15"/>
        <v>4.1466025599999998</v>
      </c>
      <c r="S85" s="49">
        <v>8.9691523437500003</v>
      </c>
      <c r="T85" s="48">
        <f t="shared" si="16"/>
        <v>13.203837890625</v>
      </c>
      <c r="U85" s="48">
        <v>0</v>
      </c>
      <c r="V85" s="49">
        <f t="shared" si="17"/>
        <v>3.7319423039999999</v>
      </c>
      <c r="W85" s="49">
        <f t="shared" si="18"/>
        <v>3.317282048</v>
      </c>
      <c r="X85" s="49">
        <f t="shared" si="19"/>
        <v>2.9026217919999997</v>
      </c>
      <c r="Y85" s="49">
        <f t="shared" si="20"/>
        <v>4.3539326879999996</v>
      </c>
      <c r="Z85" s="49">
        <f t="shared" si="21"/>
        <v>5.5288034133333337</v>
      </c>
      <c r="AA85" s="48">
        <v>5.1354600637335528</v>
      </c>
      <c r="AB85" s="42">
        <v>13.203837890625</v>
      </c>
      <c r="AC85" s="42">
        <v>12.741306640625</v>
      </c>
      <c r="AD85" s="49">
        <f t="shared" si="22"/>
        <v>9.810010375976562</v>
      </c>
      <c r="AE85" s="49">
        <f t="shared" si="23"/>
        <v>6.7808024591924365</v>
      </c>
    </row>
    <row r="86" spans="1:31" x14ac:dyDescent="0.2">
      <c r="A86" s="42">
        <v>7.8201147367842205</v>
      </c>
      <c r="B86" s="42">
        <f t="shared" si="13"/>
        <v>12.83561279296875</v>
      </c>
      <c r="C86" s="42">
        <v>13.0652392578125</v>
      </c>
      <c r="D86" s="42">
        <v>12.605986328125001</v>
      </c>
      <c r="E86" s="48">
        <v>6.2412158691406248</v>
      </c>
      <c r="F86" s="48">
        <v>5.6763149609374999</v>
      </c>
      <c r="G86" s="48">
        <v>3.586039084472656</v>
      </c>
      <c r="H86" s="48">
        <v>4.5249718505859367</v>
      </c>
      <c r="I86" s="48">
        <v>6.1463851074218754</v>
      </c>
      <c r="J86" s="48">
        <v>6.0489237890624992</v>
      </c>
      <c r="K86" s="48">
        <v>7.5587055810546868</v>
      </c>
      <c r="L86" s="48">
        <v>7.2170249755859368</v>
      </c>
      <c r="M86" s="43">
        <f t="shared" si="24"/>
        <v>1.3594041719999999</v>
      </c>
      <c r="N86" s="43">
        <f t="shared" si="25"/>
        <v>3.4925292319999994</v>
      </c>
      <c r="O86" s="49">
        <v>1.9420059599999999</v>
      </c>
      <c r="P86" s="49">
        <v>4.1088579199999993</v>
      </c>
      <c r="Q86" s="50">
        <f t="shared" si="14"/>
        <v>3.0254319399999998</v>
      </c>
      <c r="R86" s="48">
        <f t="shared" si="15"/>
        <v>4.1088579199999993</v>
      </c>
      <c r="S86" s="49">
        <v>8.8905906249999997</v>
      </c>
      <c r="T86" s="48">
        <f t="shared" si="16"/>
        <v>13.0652392578125</v>
      </c>
      <c r="U86" s="48">
        <v>0</v>
      </c>
      <c r="V86" s="49">
        <f t="shared" si="17"/>
        <v>3.6979721279999995</v>
      </c>
      <c r="W86" s="49">
        <f t="shared" si="18"/>
        <v>3.2870863359999998</v>
      </c>
      <c r="X86" s="49">
        <f t="shared" si="19"/>
        <v>2.8762005439999991</v>
      </c>
      <c r="Y86" s="49">
        <f t="shared" si="20"/>
        <v>4.3143008159999994</v>
      </c>
      <c r="Z86" s="49">
        <f t="shared" si="21"/>
        <v>5.4784772266666657</v>
      </c>
      <c r="AA86" s="48">
        <v>5.0893933490953946</v>
      </c>
      <c r="AB86" s="42">
        <v>13.0652392578125</v>
      </c>
      <c r="AC86" s="42">
        <v>12.605986328125001</v>
      </c>
      <c r="AD86" s="49">
        <f t="shared" si="22"/>
        <v>9.7240834960937494</v>
      </c>
      <c r="AE86" s="49">
        <f t="shared" si="23"/>
        <v>6.7214087199312678</v>
      </c>
    </row>
    <row r="87" spans="1:31" x14ac:dyDescent="0.2">
      <c r="A87" s="42">
        <v>7.7479722183959678</v>
      </c>
      <c r="B87" s="42">
        <f t="shared" si="13"/>
        <v>12.701654785156251</v>
      </c>
      <c r="C87" s="42">
        <v>12.9296591796875</v>
      </c>
      <c r="D87" s="42">
        <v>12.473650390625</v>
      </c>
      <c r="E87" s="48">
        <v>6.195196284179687</v>
      </c>
      <c r="F87" s="48">
        <v>5.6345362841796875</v>
      </c>
      <c r="G87" s="48">
        <v>3.5587431518554684</v>
      </c>
      <c r="H87" s="48">
        <v>4.4923627050781256</v>
      </c>
      <c r="I87" s="48">
        <v>6.0984326269531248</v>
      </c>
      <c r="J87" s="48">
        <v>6.0035383984374997</v>
      </c>
      <c r="K87" s="48">
        <v>7.5027832812500002</v>
      </c>
      <c r="L87" s="48">
        <v>7.1626249316406243</v>
      </c>
      <c r="M87" s="43">
        <f t="shared" si="24"/>
        <v>1.347328836</v>
      </c>
      <c r="N87" s="43">
        <f t="shared" si="25"/>
        <v>3.4604462879999995</v>
      </c>
      <c r="O87" s="49">
        <v>1.92475548</v>
      </c>
      <c r="P87" s="49">
        <v>4.0711132799999996</v>
      </c>
      <c r="Q87" s="50">
        <f t="shared" si="14"/>
        <v>2.9979343799999998</v>
      </c>
      <c r="R87" s="48">
        <f t="shared" si="15"/>
        <v>4.0711132799999996</v>
      </c>
      <c r="S87" s="49">
        <v>8.8135945312500006</v>
      </c>
      <c r="T87" s="48">
        <f t="shared" si="16"/>
        <v>12.9296591796875</v>
      </c>
      <c r="U87" s="48">
        <v>0</v>
      </c>
      <c r="V87" s="49">
        <f t="shared" si="17"/>
        <v>3.6640019519999996</v>
      </c>
      <c r="W87" s="49">
        <f t="shared" si="18"/>
        <v>3.256890624</v>
      </c>
      <c r="X87" s="49">
        <f t="shared" si="19"/>
        <v>2.8497792959999995</v>
      </c>
      <c r="Y87" s="49">
        <f t="shared" si="20"/>
        <v>4.2746689440000001</v>
      </c>
      <c r="Z87" s="49">
        <f t="shared" si="21"/>
        <v>5.4281510399999995</v>
      </c>
      <c r="AA87" s="48">
        <v>5.0442659333881581</v>
      </c>
      <c r="AB87" s="42">
        <v>12.9296591796875</v>
      </c>
      <c r="AC87" s="42">
        <v>12.473650390625</v>
      </c>
      <c r="AD87" s="49">
        <f t="shared" si="22"/>
        <v>9.6398690185546876</v>
      </c>
      <c r="AE87" s="49">
        <f t="shared" si="23"/>
        <v>6.6631986146907192</v>
      </c>
    </row>
    <row r="88" spans="1:31" x14ac:dyDescent="0.2">
      <c r="A88" s="42">
        <v>7.6773423070915161</v>
      </c>
      <c r="B88" s="42">
        <f t="shared" si="13"/>
        <v>12.57059912109375</v>
      </c>
      <c r="C88" s="42">
        <v>12.797000976562501</v>
      </c>
      <c r="D88" s="42">
        <v>12.344197265625001</v>
      </c>
      <c r="E88" s="48">
        <v>6.1500481835937491</v>
      </c>
      <c r="F88" s="48">
        <v>5.593547626953125</v>
      </c>
      <c r="G88" s="48">
        <v>3.5319810034179686</v>
      </c>
      <c r="H88" s="48">
        <v>4.4603579150390624</v>
      </c>
      <c r="I88" s="48">
        <v>6.0514406738281243</v>
      </c>
      <c r="J88" s="48">
        <v>5.9590278076171872</v>
      </c>
      <c r="K88" s="48">
        <v>7.447924760742187</v>
      </c>
      <c r="L88" s="48">
        <v>7.1092782470703124</v>
      </c>
      <c r="M88" s="43">
        <f t="shared" si="24"/>
        <v>1.3355631239999999</v>
      </c>
      <c r="N88" s="43">
        <f t="shared" si="25"/>
        <v>3.4296165840000001</v>
      </c>
      <c r="O88" s="49">
        <v>1.9079473199999999</v>
      </c>
      <c r="P88" s="49">
        <v>4.0348430400000002</v>
      </c>
      <c r="Q88" s="50">
        <f t="shared" si="14"/>
        <v>2.97139518</v>
      </c>
      <c r="R88" s="48">
        <f t="shared" si="15"/>
        <v>4.0348430400000002</v>
      </c>
      <c r="S88" s="49">
        <v>8.7381148437500027</v>
      </c>
      <c r="T88" s="48">
        <f t="shared" si="16"/>
        <v>12.797000976562501</v>
      </c>
      <c r="U88" s="48">
        <v>0</v>
      </c>
      <c r="V88" s="49">
        <f t="shared" si="17"/>
        <v>3.6313587360000001</v>
      </c>
      <c r="W88" s="49">
        <f t="shared" si="18"/>
        <v>3.2278744320000001</v>
      </c>
      <c r="X88" s="49">
        <f t="shared" si="19"/>
        <v>2.8243901280000001</v>
      </c>
      <c r="Y88" s="49">
        <f t="shared" si="20"/>
        <v>4.2365851919999997</v>
      </c>
      <c r="Z88" s="49">
        <f t="shared" si="21"/>
        <v>5.3797907200000008</v>
      </c>
      <c r="AA88" s="48">
        <v>5.0000485454358543</v>
      </c>
      <c r="AB88" s="42">
        <v>12.797000976562501</v>
      </c>
      <c r="AC88" s="42">
        <v>12.344197265625001</v>
      </c>
      <c r="AD88" s="49">
        <f t="shared" si="22"/>
        <v>9.5573131103515649</v>
      </c>
      <c r="AE88" s="49">
        <f t="shared" si="23"/>
        <v>6.6061349334192432</v>
      </c>
    </row>
    <row r="89" spans="1:31" x14ac:dyDescent="0.2">
      <c r="A89" s="42">
        <v>7.6081759431364482</v>
      </c>
      <c r="B89" s="42">
        <f t="shared" si="13"/>
        <v>12.442352050781249</v>
      </c>
      <c r="C89" s="42">
        <v>12.667169921875001</v>
      </c>
      <c r="D89" s="42">
        <v>12.217534179687499</v>
      </c>
      <c r="E89" s="48">
        <v>6.105745991210938</v>
      </c>
      <c r="F89" s="48">
        <v>5.5533253076171878</v>
      </c>
      <c r="G89" s="48">
        <v>3.5057360620117186</v>
      </c>
      <c r="H89" s="48">
        <v>4.4289390087890617</v>
      </c>
      <c r="I89" s="48">
        <v>6.005379409179687</v>
      </c>
      <c r="J89" s="48">
        <v>5.9153650195312499</v>
      </c>
      <c r="K89" s="48">
        <v>7.394096865234375</v>
      </c>
      <c r="L89" s="48">
        <v>7.0569527148437503</v>
      </c>
      <c r="M89" s="43">
        <f t="shared" si="24"/>
        <v>1.324107036</v>
      </c>
      <c r="N89" s="43">
        <f t="shared" si="25"/>
        <v>3.399538824</v>
      </c>
      <c r="O89" s="49">
        <v>1.8915814800000001</v>
      </c>
      <c r="P89" s="49">
        <v>3.99945744</v>
      </c>
      <c r="Q89" s="50">
        <f t="shared" si="14"/>
        <v>2.9455194599999999</v>
      </c>
      <c r="R89" s="48">
        <f t="shared" si="15"/>
        <v>3.99945744</v>
      </c>
      <c r="S89" s="49">
        <v>8.6641062500000015</v>
      </c>
      <c r="T89" s="48">
        <f t="shared" si="16"/>
        <v>12.667169921875001</v>
      </c>
      <c r="U89" s="48">
        <v>0</v>
      </c>
      <c r="V89" s="49">
        <f t="shared" si="17"/>
        <v>3.599511696</v>
      </c>
      <c r="W89" s="49">
        <f t="shared" si="18"/>
        <v>3.1995659520000004</v>
      </c>
      <c r="X89" s="49">
        <f t="shared" si="19"/>
        <v>2.7996202079999999</v>
      </c>
      <c r="Y89" s="49">
        <f t="shared" si="20"/>
        <v>4.1994303120000005</v>
      </c>
      <c r="Z89" s="49">
        <f t="shared" si="21"/>
        <v>5.3326099199999994</v>
      </c>
      <c r="AA89" s="48">
        <v>4.9567123509457236</v>
      </c>
      <c r="AB89" s="42">
        <v>12.667169921875001</v>
      </c>
      <c r="AC89" s="42">
        <v>12.217534179687499</v>
      </c>
      <c r="AD89" s="49">
        <f t="shared" si="22"/>
        <v>9.4763662109375009</v>
      </c>
      <c r="AE89" s="49">
        <f t="shared" si="23"/>
        <v>6.5501834192439841</v>
      </c>
    </row>
    <row r="90" spans="1:31" x14ac:dyDescent="0.2">
      <c r="A90" s="42">
        <v>7.5404262075428266</v>
      </c>
      <c r="B90" s="42">
        <f t="shared" si="13"/>
        <v>12.316822265624999</v>
      </c>
      <c r="C90" s="42">
        <v>12.54007421875</v>
      </c>
      <c r="D90" s="42">
        <v>12.093570312500001</v>
      </c>
      <c r="E90" s="48">
        <v>6.0622641308593748</v>
      </c>
      <c r="F90" s="48">
        <v>5.5138465917968746</v>
      </c>
      <c r="G90" s="48">
        <v>3.4799919873046874</v>
      </c>
      <c r="H90" s="48">
        <v>4.3980894091796872</v>
      </c>
      <c r="I90" s="48">
        <v>5.9602180468750001</v>
      </c>
      <c r="J90" s="48">
        <v>5.8725249316406245</v>
      </c>
      <c r="K90" s="48">
        <v>7.3412688085937496</v>
      </c>
      <c r="L90" s="48">
        <v>7.0056166015625001</v>
      </c>
      <c r="M90" s="43">
        <f t="shared" si="24"/>
        <v>1.3129605719999999</v>
      </c>
      <c r="N90" s="43">
        <f t="shared" si="25"/>
        <v>3.3699623599999993</v>
      </c>
      <c r="O90" s="49">
        <v>1.8756579600000001</v>
      </c>
      <c r="P90" s="49">
        <v>3.964661599999999</v>
      </c>
      <c r="Q90" s="50">
        <f t="shared" si="14"/>
        <v>2.9201597799999996</v>
      </c>
      <c r="R90" s="48">
        <f t="shared" si="15"/>
        <v>3.964661599999999</v>
      </c>
      <c r="S90" s="49">
        <v>8.5915226562499996</v>
      </c>
      <c r="T90" s="48">
        <f t="shared" si="16"/>
        <v>12.54007421875</v>
      </c>
      <c r="U90" s="48">
        <v>0</v>
      </c>
      <c r="V90" s="49">
        <f t="shared" si="17"/>
        <v>3.5681954399999993</v>
      </c>
      <c r="W90" s="49">
        <f t="shared" si="18"/>
        <v>3.1717292799999992</v>
      </c>
      <c r="X90" s="49">
        <f t="shared" si="19"/>
        <v>2.7752631199999991</v>
      </c>
      <c r="Y90" s="49">
        <f t="shared" si="20"/>
        <v>4.1628946799999991</v>
      </c>
      <c r="Z90" s="49">
        <f t="shared" si="21"/>
        <v>5.2862154666666648</v>
      </c>
      <c r="AA90" s="48">
        <v>4.9142307000411183</v>
      </c>
      <c r="AB90" s="42">
        <v>12.54007421875</v>
      </c>
      <c r="AC90" s="42">
        <v>12.093570312500001</v>
      </c>
      <c r="AD90" s="49">
        <f t="shared" si="22"/>
        <v>9.3969779052734363</v>
      </c>
      <c r="AE90" s="49">
        <f t="shared" si="23"/>
        <v>6.4953092246563537</v>
      </c>
    </row>
    <row r="91" spans="1:31" x14ac:dyDescent="0.2">
      <c r="A91" s="42">
        <v>7.4740482052398143</v>
      </c>
      <c r="B91" s="42">
        <f t="shared" si="13"/>
        <v>12.193922851562501</v>
      </c>
      <c r="C91" s="42">
        <v>12.415626953125001</v>
      </c>
      <c r="D91" s="42">
        <v>11.97221875</v>
      </c>
      <c r="E91" s="48">
        <v>6.0195779736328126</v>
      </c>
      <c r="F91" s="48">
        <v>5.47508921875</v>
      </c>
      <c r="G91" s="48">
        <v>3.4547338598632811</v>
      </c>
      <c r="H91" s="48">
        <v>4.367792065429688</v>
      </c>
      <c r="I91" s="48">
        <v>5.9159295898437501</v>
      </c>
      <c r="J91" s="48">
        <v>5.8304819677734372</v>
      </c>
      <c r="K91" s="48">
        <v>7.2894102783203119</v>
      </c>
      <c r="L91" s="48">
        <v>6.9552405419921879</v>
      </c>
      <c r="M91" s="43">
        <f t="shared" si="24"/>
        <v>1.3019689199999998</v>
      </c>
      <c r="N91" s="43">
        <f t="shared" si="25"/>
        <v>3.3408871919999998</v>
      </c>
      <c r="O91" s="49">
        <v>1.8599555999999997</v>
      </c>
      <c r="P91" s="49">
        <v>3.9304555199999998</v>
      </c>
      <c r="Q91" s="50">
        <f t="shared" si="14"/>
        <v>2.89520556</v>
      </c>
      <c r="R91" s="48">
        <f t="shared" si="15"/>
        <v>3.9304555199999998</v>
      </c>
      <c r="S91" s="49">
        <v>8.5203234375000001</v>
      </c>
      <c r="T91" s="48">
        <f t="shared" si="16"/>
        <v>12.415626953125001</v>
      </c>
      <c r="U91" s="48">
        <v>0</v>
      </c>
      <c r="V91" s="49">
        <f t="shared" si="17"/>
        <v>3.537409968</v>
      </c>
      <c r="W91" s="49">
        <f t="shared" si="18"/>
        <v>3.1443644160000002</v>
      </c>
      <c r="X91" s="49">
        <f t="shared" si="19"/>
        <v>2.7513188639999995</v>
      </c>
      <c r="Y91" s="49">
        <f t="shared" si="20"/>
        <v>4.1269782959999999</v>
      </c>
      <c r="Z91" s="49">
        <f t="shared" si="21"/>
        <v>5.2406073599999994</v>
      </c>
      <c r="AA91" s="48">
        <v>4.8725769428453951</v>
      </c>
      <c r="AB91" s="42">
        <v>12.415626953125001</v>
      </c>
      <c r="AC91" s="42">
        <v>11.97221875</v>
      </c>
      <c r="AD91" s="49">
        <f t="shared" si="22"/>
        <v>9.3191037597656248</v>
      </c>
      <c r="AE91" s="49">
        <f t="shared" si="23"/>
        <v>6.4414816365979348</v>
      </c>
    </row>
    <row r="92" spans="1:31" x14ac:dyDescent="0.2">
      <c r="A92" s="42">
        <v>7.4089989558424856</v>
      </c>
      <c r="B92" s="42">
        <f t="shared" si="13"/>
        <v>12.073570800781251</v>
      </c>
      <c r="C92" s="42">
        <v>12.2937451171875</v>
      </c>
      <c r="D92" s="42">
        <v>11.853396484375001</v>
      </c>
      <c r="E92" s="48">
        <v>5.9776647851562501</v>
      </c>
      <c r="F92" s="48">
        <v>5.4370318750000006</v>
      </c>
      <c r="G92" s="48">
        <v>3.4299469970703123</v>
      </c>
      <c r="H92" s="48">
        <v>4.3380318212890625</v>
      </c>
      <c r="I92" s="48">
        <v>5.8724870410156242</v>
      </c>
      <c r="J92" s="48">
        <v>5.7892129199218747</v>
      </c>
      <c r="K92" s="48">
        <v>7.238494750976562</v>
      </c>
      <c r="L92" s="48">
        <v>6.905794697265625</v>
      </c>
      <c r="M92" s="43">
        <f t="shared" si="24"/>
        <v>1.290977268</v>
      </c>
      <c r="N92" s="43">
        <f t="shared" si="25"/>
        <v>3.3120626719999993</v>
      </c>
      <c r="O92" s="49">
        <v>1.84425324</v>
      </c>
      <c r="P92" s="49">
        <v>3.8965443199999994</v>
      </c>
      <c r="Q92" s="50">
        <f t="shared" si="14"/>
        <v>2.8703987799999995</v>
      </c>
      <c r="R92" s="48">
        <f t="shared" si="15"/>
        <v>3.8965443199999994</v>
      </c>
      <c r="S92" s="49">
        <v>8.4504664062499995</v>
      </c>
      <c r="T92" s="48">
        <f t="shared" si="16"/>
        <v>12.2937451171875</v>
      </c>
      <c r="U92" s="48">
        <v>0</v>
      </c>
      <c r="V92" s="49">
        <f t="shared" si="17"/>
        <v>3.5068898879999995</v>
      </c>
      <c r="W92" s="49">
        <f t="shared" si="18"/>
        <v>3.1172354559999995</v>
      </c>
      <c r="X92" s="49">
        <f t="shared" si="19"/>
        <v>2.7275810239999996</v>
      </c>
      <c r="Y92" s="49">
        <f t="shared" si="20"/>
        <v>4.0913715359999996</v>
      </c>
      <c r="Z92" s="49">
        <f t="shared" si="21"/>
        <v>5.1953924266666656</v>
      </c>
      <c r="AA92" s="48">
        <v>4.8317266138980264</v>
      </c>
      <c r="AB92" s="42">
        <v>12.2937451171875</v>
      </c>
      <c r="AC92" s="42">
        <v>11.853396484375001</v>
      </c>
      <c r="AD92" s="49">
        <f t="shared" si="22"/>
        <v>9.2426976318359362</v>
      </c>
      <c r="AE92" s="49">
        <f t="shared" si="23"/>
        <v>6.3886687607388284</v>
      </c>
    </row>
    <row r="93" spans="1:31" x14ac:dyDescent="0.2">
      <c r="A93" s="42">
        <v>7.3452372914934241</v>
      </c>
      <c r="B93" s="42">
        <f t="shared" si="13"/>
        <v>11.9556865234375</v>
      </c>
      <c r="C93" s="42">
        <v>12.174349609375</v>
      </c>
      <c r="D93" s="42">
        <v>11.7370234375</v>
      </c>
      <c r="E93" s="48">
        <v>5.9365023046875001</v>
      </c>
      <c r="F93" s="48">
        <v>5.3996556152343747</v>
      </c>
      <c r="G93" s="48">
        <v>3.4056171899414065</v>
      </c>
      <c r="H93" s="48">
        <v>4.3087925732421875</v>
      </c>
      <c r="I93" s="48">
        <v>5.8298634033203127</v>
      </c>
      <c r="J93" s="48">
        <v>5.7486945800781255</v>
      </c>
      <c r="K93" s="48">
        <v>7.1884933349609375</v>
      </c>
      <c r="L93" s="48">
        <v>6.8572534912109377</v>
      </c>
      <c r="M93" s="43">
        <f t="shared" si="24"/>
        <v>1.2806048639999996</v>
      </c>
      <c r="N93" s="43">
        <f t="shared" si="25"/>
        <v>3.2849926879999995</v>
      </c>
      <c r="O93" s="49">
        <v>1.8294355199999996</v>
      </c>
      <c r="P93" s="49">
        <v>3.8646972799999997</v>
      </c>
      <c r="Q93" s="50">
        <f t="shared" si="14"/>
        <v>2.8470663999999997</v>
      </c>
      <c r="R93" s="48">
        <f t="shared" si="15"/>
        <v>3.8646972799999997</v>
      </c>
      <c r="S93" s="49">
        <v>8.3819125000000003</v>
      </c>
      <c r="T93" s="48">
        <f t="shared" si="16"/>
        <v>12.174349609375</v>
      </c>
      <c r="U93" s="48">
        <v>0</v>
      </c>
      <c r="V93" s="49">
        <f t="shared" si="17"/>
        <v>3.4782275519999999</v>
      </c>
      <c r="W93" s="49">
        <f t="shared" si="18"/>
        <v>3.0917578240000001</v>
      </c>
      <c r="X93" s="49">
        <f t="shared" si="19"/>
        <v>2.7052880959999994</v>
      </c>
      <c r="Y93" s="49">
        <f t="shared" si="20"/>
        <v>4.0579321439999996</v>
      </c>
      <c r="Z93" s="49">
        <f t="shared" si="21"/>
        <v>5.1529297066666659</v>
      </c>
      <c r="AA93" s="48">
        <v>4.7916556846217109</v>
      </c>
      <c r="AB93" s="42">
        <v>12.174349609375</v>
      </c>
      <c r="AC93" s="42">
        <v>11.7370234375</v>
      </c>
      <c r="AD93" s="49">
        <f t="shared" si="22"/>
        <v>9.1677167968750002</v>
      </c>
      <c r="AE93" s="49">
        <f t="shared" si="23"/>
        <v>6.3368410652920932</v>
      </c>
    </row>
    <row r="94" spans="1:31" x14ac:dyDescent="0.2">
      <c r="A94" s="42">
        <v>7.2827237612091125</v>
      </c>
      <c r="B94" s="42">
        <f t="shared" si="13"/>
        <v>11.8401943359375</v>
      </c>
      <c r="C94" s="42">
        <v>12.05736328125</v>
      </c>
      <c r="D94" s="42">
        <v>11.623025390624999</v>
      </c>
      <c r="E94" s="48">
        <v>5.8960682714843751</v>
      </c>
      <c r="F94" s="48">
        <v>5.3629395996093745</v>
      </c>
      <c r="G94" s="48">
        <v>3.3817309399414062</v>
      </c>
      <c r="H94" s="48">
        <v>4.2800605859375001</v>
      </c>
      <c r="I94" s="48">
        <v>5.7880354687500004</v>
      </c>
      <c r="J94" s="48">
        <v>5.7089051611328125</v>
      </c>
      <c r="K94" s="48">
        <v>7.1393795068359367</v>
      </c>
      <c r="L94" s="48">
        <v>6.8095894531250005</v>
      </c>
      <c r="M94" s="43">
        <f t="shared" si="24"/>
        <v>1.2705420839999999</v>
      </c>
      <c r="N94" s="43">
        <f t="shared" si="25"/>
        <v>3.2586746479999995</v>
      </c>
      <c r="O94" s="49">
        <v>1.8150601200000001</v>
      </c>
      <c r="P94" s="49">
        <v>3.8337348799999997</v>
      </c>
      <c r="Q94" s="50">
        <f t="shared" si="14"/>
        <v>2.8243974999999999</v>
      </c>
      <c r="R94" s="48">
        <f t="shared" si="15"/>
        <v>3.8337348799999997</v>
      </c>
      <c r="S94" s="49">
        <v>8.3146249999999995</v>
      </c>
      <c r="T94" s="48">
        <f t="shared" si="16"/>
        <v>12.05736328125</v>
      </c>
      <c r="U94" s="48">
        <v>0</v>
      </c>
      <c r="V94" s="49">
        <f t="shared" si="17"/>
        <v>3.450361392</v>
      </c>
      <c r="W94" s="49">
        <f t="shared" si="18"/>
        <v>3.0669879039999999</v>
      </c>
      <c r="X94" s="49">
        <f t="shared" si="19"/>
        <v>2.6836144159999997</v>
      </c>
      <c r="Y94" s="49">
        <f t="shared" si="20"/>
        <v>4.0254216239999998</v>
      </c>
      <c r="Z94" s="49">
        <f t="shared" si="21"/>
        <v>5.1116465066666663</v>
      </c>
      <c r="AA94" s="48">
        <v>4.7523405633223685</v>
      </c>
      <c r="AB94" s="42">
        <v>12.05736328125</v>
      </c>
      <c r="AC94" s="42">
        <v>11.623025390624999</v>
      </c>
      <c r="AD94" s="49">
        <f t="shared" si="22"/>
        <v>9.0941210937499992</v>
      </c>
      <c r="AE94" s="49">
        <f t="shared" si="23"/>
        <v>6.2859707903780038</v>
      </c>
    </row>
    <row r="95" spans="1:31" x14ac:dyDescent="0.2">
      <c r="A95" s="42">
        <v>7.2214205412825105</v>
      </c>
      <c r="B95" s="42">
        <f t="shared" si="13"/>
        <v>11.727020019531249</v>
      </c>
      <c r="C95" s="42">
        <v>11.942712890625</v>
      </c>
      <c r="D95" s="42">
        <v>11.5113271484375</v>
      </c>
      <c r="E95" s="48">
        <v>5.8563427929687499</v>
      </c>
      <c r="F95" s="48">
        <v>5.3268658300781242</v>
      </c>
      <c r="G95" s="48">
        <v>3.3582754589843753</v>
      </c>
      <c r="H95" s="48">
        <v>4.2518216503906245</v>
      </c>
      <c r="I95" s="48">
        <v>5.7469790820312499</v>
      </c>
      <c r="J95" s="48">
        <v>5.6698242968749994</v>
      </c>
      <c r="K95" s="48">
        <v>7.091129584960937</v>
      </c>
      <c r="L95" s="48">
        <v>6.7627774804687499</v>
      </c>
      <c r="M95" s="43">
        <f t="shared" si="24"/>
        <v>1.2603244919999999</v>
      </c>
      <c r="N95" s="43">
        <f t="shared" si="25"/>
        <v>3.2318553119999995</v>
      </c>
      <c r="O95" s="49">
        <v>1.8004635599999999</v>
      </c>
      <c r="P95" s="49">
        <v>3.8021827199999998</v>
      </c>
      <c r="Q95" s="50">
        <f t="shared" si="14"/>
        <v>2.80132314</v>
      </c>
      <c r="R95" s="48">
        <f t="shared" si="15"/>
        <v>3.8021827199999998</v>
      </c>
      <c r="S95" s="49">
        <v>8.248566406250001</v>
      </c>
      <c r="T95" s="48">
        <f t="shared" si="16"/>
        <v>11.942712890625</v>
      </c>
      <c r="U95" s="48">
        <v>0</v>
      </c>
      <c r="V95" s="49">
        <f t="shared" si="17"/>
        <v>3.4219644479999998</v>
      </c>
      <c r="W95" s="49">
        <f t="shared" si="18"/>
        <v>3.0417461760000002</v>
      </c>
      <c r="X95" s="49">
        <f t="shared" si="19"/>
        <v>2.6615279039999997</v>
      </c>
      <c r="Y95" s="49">
        <f t="shared" si="20"/>
        <v>3.9922918559999996</v>
      </c>
      <c r="Z95" s="49">
        <f t="shared" si="21"/>
        <v>5.06957696</v>
      </c>
      <c r="AA95" s="48">
        <v>4.7137598427220393</v>
      </c>
      <c r="AB95" s="42">
        <v>11.942712890625</v>
      </c>
      <c r="AC95" s="42">
        <v>11.5113271484375</v>
      </c>
      <c r="AD95" s="49">
        <f t="shared" si="22"/>
        <v>9.0218695068359391</v>
      </c>
      <c r="AE95" s="49">
        <f t="shared" si="23"/>
        <v>6.2360295854810976</v>
      </c>
    </row>
    <row r="96" spans="1:31" x14ac:dyDescent="0.2">
      <c r="A96" s="42">
        <v>7.1612913512622471</v>
      </c>
      <c r="B96" s="42">
        <f t="shared" si="13"/>
        <v>11.616093750000001</v>
      </c>
      <c r="C96" s="42">
        <v>11.830328124999999</v>
      </c>
      <c r="D96" s="42">
        <v>11.401859375000001</v>
      </c>
      <c r="E96" s="48">
        <v>5.8173055029296874</v>
      </c>
      <c r="F96" s="48">
        <v>5.2914163085937496</v>
      </c>
      <c r="G96" s="48">
        <v>3.3352384326171878</v>
      </c>
      <c r="H96" s="48">
        <v>4.2240620312499999</v>
      </c>
      <c r="I96" s="48">
        <v>5.7066710351562495</v>
      </c>
      <c r="J96" s="48">
        <v>5.6314316210937498</v>
      </c>
      <c r="K96" s="48">
        <v>7.0437175195312491</v>
      </c>
      <c r="L96" s="48">
        <v>6.7167924707031244</v>
      </c>
      <c r="M96" s="43">
        <f t="shared" si="24"/>
        <v>1.2502617119999999</v>
      </c>
      <c r="N96" s="43">
        <f t="shared" si="25"/>
        <v>3.2052866239999998</v>
      </c>
      <c r="O96" s="49">
        <v>1.78608816</v>
      </c>
      <c r="P96" s="49">
        <v>3.7709254399999996</v>
      </c>
      <c r="Q96" s="50">
        <f t="shared" si="14"/>
        <v>2.7785067999999997</v>
      </c>
      <c r="R96" s="48">
        <f t="shared" si="15"/>
        <v>3.7709254399999996</v>
      </c>
      <c r="S96" s="49">
        <v>8.1837031249999992</v>
      </c>
      <c r="T96" s="48">
        <f t="shared" si="16"/>
        <v>11.830328124999999</v>
      </c>
      <c r="U96" s="48">
        <v>0</v>
      </c>
      <c r="V96" s="49">
        <f t="shared" si="17"/>
        <v>3.3938328959999997</v>
      </c>
      <c r="W96" s="49">
        <f t="shared" si="18"/>
        <v>3.0167403519999998</v>
      </c>
      <c r="X96" s="49">
        <f t="shared" si="19"/>
        <v>2.6396478079999994</v>
      </c>
      <c r="Y96" s="49">
        <f t="shared" si="20"/>
        <v>3.9594717119999996</v>
      </c>
      <c r="Z96" s="49">
        <f t="shared" si="21"/>
        <v>5.0279005866666662</v>
      </c>
      <c r="AA96" s="48">
        <v>4.6758916786595393</v>
      </c>
      <c r="AB96" s="42">
        <v>11.830328124999999</v>
      </c>
      <c r="AC96" s="42">
        <v>11.401859375000001</v>
      </c>
      <c r="AD96" s="49">
        <f t="shared" si="22"/>
        <v>8.9509252929687495</v>
      </c>
      <c r="AE96" s="49">
        <f t="shared" si="23"/>
        <v>6.1869920532646017</v>
      </c>
    </row>
    <row r="97" spans="1:31" x14ac:dyDescent="0.2">
      <c r="A97" s="42">
        <v>7.1023013751360118</v>
      </c>
      <c r="B97" s="42">
        <f t="shared" si="13"/>
        <v>11.50734814453125</v>
      </c>
      <c r="C97" s="42">
        <v>11.720141601562499</v>
      </c>
      <c r="D97" s="42">
        <v>11.2945546875</v>
      </c>
      <c r="E97" s="48">
        <v>5.7789379296875003</v>
      </c>
      <c r="F97" s="48">
        <v>5.2565735107421876</v>
      </c>
      <c r="G97" s="48">
        <v>3.3126077832031249</v>
      </c>
      <c r="H97" s="48">
        <v>4.1967684667968754</v>
      </c>
      <c r="I97" s="48">
        <v>5.667090014648438</v>
      </c>
      <c r="J97" s="48">
        <v>5.5937077148437497</v>
      </c>
      <c r="K97" s="48">
        <v>6.9971215234374995</v>
      </c>
      <c r="L97" s="48">
        <v>6.6716116894531243</v>
      </c>
      <c r="M97" s="43">
        <f t="shared" si="24"/>
        <v>1.2403537439999999</v>
      </c>
      <c r="N97" s="43">
        <f t="shared" si="25"/>
        <v>3.1794698799999996</v>
      </c>
      <c r="O97" s="49">
        <v>1.7719339199999999</v>
      </c>
      <c r="P97" s="49">
        <v>3.7405527999999997</v>
      </c>
      <c r="Q97" s="50">
        <f t="shared" si="14"/>
        <v>2.75624336</v>
      </c>
      <c r="R97" s="48">
        <f t="shared" si="15"/>
        <v>3.7405527999999997</v>
      </c>
      <c r="S97" s="49">
        <v>8.1200007812500008</v>
      </c>
      <c r="T97" s="48">
        <f t="shared" si="16"/>
        <v>11.720141601562499</v>
      </c>
      <c r="U97" s="48">
        <v>0</v>
      </c>
      <c r="V97" s="49">
        <f t="shared" si="17"/>
        <v>3.3664975199999998</v>
      </c>
      <c r="W97" s="49">
        <f t="shared" si="18"/>
        <v>2.9924422399999999</v>
      </c>
      <c r="X97" s="49">
        <f t="shared" si="19"/>
        <v>2.6183869599999996</v>
      </c>
      <c r="Y97" s="49">
        <f t="shared" si="20"/>
        <v>3.9275804399999998</v>
      </c>
      <c r="Z97" s="49">
        <f t="shared" si="21"/>
        <v>4.9874037333333332</v>
      </c>
      <c r="AA97" s="48">
        <v>4.6387164113898027</v>
      </c>
      <c r="AB97" s="42">
        <v>11.720141601562499</v>
      </c>
      <c r="AC97" s="42">
        <v>11.2945546875</v>
      </c>
      <c r="AD97" s="49">
        <f t="shared" si="22"/>
        <v>8.8812508544921887</v>
      </c>
      <c r="AE97" s="49">
        <f t="shared" si="23"/>
        <v>6.1388322057560112</v>
      </c>
    </row>
    <row r="98" spans="1:31" x14ac:dyDescent="0.2">
      <c r="A98" s="42">
        <v>7.0444171873331074</v>
      </c>
      <c r="B98" s="42">
        <f t="shared" si="13"/>
        <v>11.400718749999999</v>
      </c>
      <c r="C98" s="42">
        <v>11.612087890625</v>
      </c>
      <c r="D98" s="42">
        <v>11.189349609375</v>
      </c>
      <c r="E98" s="48">
        <v>5.7412220751953127</v>
      </c>
      <c r="F98" s="48">
        <v>5.2223213330078124</v>
      </c>
      <c r="G98" s="48">
        <v>3.2903721435546873</v>
      </c>
      <c r="H98" s="48">
        <v>4.1699291162109366</v>
      </c>
      <c r="I98" s="48">
        <v>5.6282147070312494</v>
      </c>
      <c r="J98" s="48">
        <v>5.5566331591796869</v>
      </c>
      <c r="K98" s="48">
        <v>6.9513183886718748</v>
      </c>
      <c r="L98" s="48">
        <v>6.6272133496093746</v>
      </c>
      <c r="M98" s="43">
        <f t="shared" si="24"/>
        <v>1.2307553999999998</v>
      </c>
      <c r="N98" s="43">
        <f t="shared" si="25"/>
        <v>3.1541544319999999</v>
      </c>
      <c r="O98" s="49">
        <v>1.758222</v>
      </c>
      <c r="P98" s="49">
        <v>3.7107699200000002</v>
      </c>
      <c r="Q98" s="50">
        <f t="shared" si="14"/>
        <v>2.7344959600000003</v>
      </c>
      <c r="R98" s="48">
        <f t="shared" si="15"/>
        <v>3.7107699200000002</v>
      </c>
      <c r="S98" s="49">
        <v>8.0574273437499997</v>
      </c>
      <c r="T98" s="48">
        <f t="shared" si="16"/>
        <v>11.612087890625</v>
      </c>
      <c r="U98" s="48">
        <v>0</v>
      </c>
      <c r="V98" s="49">
        <f t="shared" si="17"/>
        <v>3.3396929280000003</v>
      </c>
      <c r="W98" s="49">
        <f t="shared" si="18"/>
        <v>2.9686159360000004</v>
      </c>
      <c r="X98" s="49">
        <f t="shared" si="19"/>
        <v>2.5975389440000001</v>
      </c>
      <c r="Y98" s="49">
        <f t="shared" si="20"/>
        <v>3.8963084160000006</v>
      </c>
      <c r="Z98" s="49">
        <f t="shared" si="21"/>
        <v>4.9476932266666669</v>
      </c>
      <c r="AA98" s="48">
        <v>4.6022135074013155</v>
      </c>
      <c r="AB98" s="42">
        <v>11.612087890625</v>
      </c>
      <c r="AC98" s="42">
        <v>11.189349609375</v>
      </c>
      <c r="AD98" s="49">
        <f t="shared" si="22"/>
        <v>8.8128111572265624</v>
      </c>
      <c r="AE98" s="49">
        <f t="shared" si="23"/>
        <v>6.091525826890031</v>
      </c>
    </row>
    <row r="99" spans="1:31" x14ac:dyDescent="0.2">
      <c r="A99" s="42">
        <v>6.9876066831873906</v>
      </c>
      <c r="B99" s="42">
        <f t="shared" si="13"/>
        <v>11.29614404296875</v>
      </c>
      <c r="C99" s="42">
        <v>11.506106445312501</v>
      </c>
      <c r="D99" s="42">
        <v>11.086181640625</v>
      </c>
      <c r="E99" s="48">
        <v>5.7041389941406253</v>
      </c>
      <c r="F99" s="48">
        <v>5.188643198242187</v>
      </c>
      <c r="G99" s="48">
        <v>3.2685206201171875</v>
      </c>
      <c r="H99" s="48">
        <v>4.1435311914062503</v>
      </c>
      <c r="I99" s="48">
        <v>5.590025693359375</v>
      </c>
      <c r="J99" s="48">
        <v>5.5201913769531252</v>
      </c>
      <c r="K99" s="48">
        <v>6.9062868017578127</v>
      </c>
      <c r="L99" s="48">
        <v>6.5835747167968748</v>
      </c>
      <c r="M99" s="43">
        <f t="shared" si="24"/>
        <v>1.2211570559999998</v>
      </c>
      <c r="N99" s="43">
        <f t="shared" si="25"/>
        <v>3.1288389839999997</v>
      </c>
      <c r="O99" s="49">
        <v>1.7445100799999997</v>
      </c>
      <c r="P99" s="49">
        <v>3.6809870399999998</v>
      </c>
      <c r="Q99" s="50">
        <f t="shared" si="14"/>
        <v>2.7127485599999996</v>
      </c>
      <c r="R99" s="48">
        <f t="shared" si="15"/>
        <v>3.6809870399999998</v>
      </c>
      <c r="S99" s="49">
        <v>7.9959531249999998</v>
      </c>
      <c r="T99" s="48">
        <f t="shared" si="16"/>
        <v>11.506106445312501</v>
      </c>
      <c r="U99" s="48">
        <v>0</v>
      </c>
      <c r="V99" s="49">
        <f t="shared" si="17"/>
        <v>3.3128883359999999</v>
      </c>
      <c r="W99" s="49">
        <f t="shared" si="18"/>
        <v>2.944789632</v>
      </c>
      <c r="X99" s="49">
        <f t="shared" si="19"/>
        <v>2.5766909279999997</v>
      </c>
      <c r="Y99" s="49">
        <f t="shared" si="20"/>
        <v>3.8650363919999999</v>
      </c>
      <c r="Z99" s="49">
        <f t="shared" si="21"/>
        <v>4.9079827199999997</v>
      </c>
      <c r="AA99" s="48">
        <v>4.5663650544819081</v>
      </c>
      <c r="AB99" s="42">
        <v>11.506106445312501</v>
      </c>
      <c r="AC99" s="42">
        <v>11.086181640625</v>
      </c>
      <c r="AD99" s="49">
        <f t="shared" si="22"/>
        <v>8.7455737304687489</v>
      </c>
      <c r="AE99" s="49">
        <f t="shared" si="23"/>
        <v>6.0450504725085876</v>
      </c>
    </row>
    <row r="100" spans="1:31" x14ac:dyDescent="0.2">
      <c r="A100" s="42">
        <v>6.9318390135892551</v>
      </c>
      <c r="B100" s="42">
        <f t="shared" si="13"/>
        <v>11.193562988281251</v>
      </c>
      <c r="C100" s="42">
        <v>11.402134765625</v>
      </c>
      <c r="D100" s="42">
        <v>10.984991210937499</v>
      </c>
      <c r="E100" s="48">
        <v>5.6676716357421872</v>
      </c>
      <c r="F100" s="48">
        <v>5.1555244238281253</v>
      </c>
      <c r="G100" s="48">
        <v>3.2470420825195312</v>
      </c>
      <c r="H100" s="48">
        <v>4.1175633251953121</v>
      </c>
      <c r="I100" s="48">
        <v>5.5525026074218751</v>
      </c>
      <c r="J100" s="48">
        <v>5.4843648437499999</v>
      </c>
      <c r="K100" s="48">
        <v>6.8620059228515622</v>
      </c>
      <c r="L100" s="48">
        <v>6.5406754248046877</v>
      </c>
      <c r="M100" s="43">
        <f t="shared" si="24"/>
        <v>1.2117135239999997</v>
      </c>
      <c r="N100" s="43">
        <f t="shared" si="25"/>
        <v>3.1042754799999996</v>
      </c>
      <c r="O100" s="49">
        <v>1.7310193199999997</v>
      </c>
      <c r="P100" s="49">
        <v>3.6520887999999996</v>
      </c>
      <c r="Q100" s="50">
        <f t="shared" si="14"/>
        <v>2.6915540599999996</v>
      </c>
      <c r="R100" s="48">
        <f t="shared" si="15"/>
        <v>3.6520887999999996</v>
      </c>
      <c r="S100" s="49">
        <v>7.9355460937500002</v>
      </c>
      <c r="T100" s="48">
        <f t="shared" si="16"/>
        <v>11.402134765625</v>
      </c>
      <c r="U100" s="48">
        <v>0</v>
      </c>
      <c r="V100" s="49">
        <f t="shared" si="17"/>
        <v>3.2868799199999996</v>
      </c>
      <c r="W100" s="49">
        <f t="shared" si="18"/>
        <v>2.9216710399999997</v>
      </c>
      <c r="X100" s="49">
        <f t="shared" si="19"/>
        <v>2.5564621599999997</v>
      </c>
      <c r="Y100" s="49">
        <f t="shared" si="20"/>
        <v>3.8346932399999996</v>
      </c>
      <c r="Z100" s="49">
        <f t="shared" si="21"/>
        <v>4.8694517333333334</v>
      </c>
      <c r="AA100" s="48">
        <v>4.5311522666529607</v>
      </c>
      <c r="AB100" s="42">
        <v>11.402134765625</v>
      </c>
      <c r="AC100" s="42">
        <v>10.984991210937499</v>
      </c>
      <c r="AD100" s="49">
        <f t="shared" si="22"/>
        <v>8.6795035400390628</v>
      </c>
      <c r="AE100" s="49">
        <f t="shared" si="23"/>
        <v>5.9993819265463895</v>
      </c>
    </row>
    <row r="101" spans="1:31" x14ac:dyDescent="0.2">
      <c r="A101" s="42">
        <v>6.877084523473779</v>
      </c>
      <c r="B101" s="42">
        <f t="shared" si="13"/>
        <v>11.09291943359375</v>
      </c>
      <c r="C101" s="42">
        <v>11.3001181640625</v>
      </c>
      <c r="D101" s="42">
        <v>10.885720703124999</v>
      </c>
      <c r="E101" s="48">
        <v>5.6318048437500003</v>
      </c>
      <c r="F101" s="48">
        <v>5.1229493798828125</v>
      </c>
      <c r="G101" s="48">
        <v>3.2259268212890628</v>
      </c>
      <c r="H101" s="48">
        <v>4.0920146240234372</v>
      </c>
      <c r="I101" s="48">
        <v>5.5156283984375003</v>
      </c>
      <c r="J101" s="48">
        <v>5.4491360351562497</v>
      </c>
      <c r="K101" s="48">
        <v>6.8184558593749998</v>
      </c>
      <c r="L101" s="48">
        <v>6.4984955810546872</v>
      </c>
      <c r="M101" s="43">
        <f t="shared" si="24"/>
        <v>1.202579616</v>
      </c>
      <c r="N101" s="43">
        <f t="shared" si="25"/>
        <v>3.0802132719999995</v>
      </c>
      <c r="O101" s="49">
        <v>1.71797088</v>
      </c>
      <c r="P101" s="49">
        <v>3.6237803199999994</v>
      </c>
      <c r="Q101" s="50">
        <f t="shared" si="14"/>
        <v>2.6708755999999996</v>
      </c>
      <c r="R101" s="48">
        <f t="shared" si="15"/>
        <v>3.6237803199999994</v>
      </c>
      <c r="S101" s="49">
        <v>7.876178125</v>
      </c>
      <c r="T101" s="48">
        <f t="shared" si="16"/>
        <v>11.3001181640625</v>
      </c>
      <c r="U101" s="48">
        <v>0</v>
      </c>
      <c r="V101" s="49">
        <f t="shared" si="17"/>
        <v>3.2614022879999993</v>
      </c>
      <c r="W101" s="49">
        <f t="shared" si="18"/>
        <v>2.8990242559999997</v>
      </c>
      <c r="X101" s="49">
        <f t="shared" si="19"/>
        <v>2.5366462239999996</v>
      </c>
      <c r="Y101" s="49">
        <f t="shared" si="20"/>
        <v>3.8049693359999992</v>
      </c>
      <c r="Z101" s="49">
        <f t="shared" si="21"/>
        <v>4.8317070933333328</v>
      </c>
      <c r="AA101" s="48">
        <v>4.4965576685855266</v>
      </c>
      <c r="AB101" s="42">
        <v>11.3001181640625</v>
      </c>
      <c r="AC101" s="42">
        <v>10.885720703124999</v>
      </c>
      <c r="AD101" s="49">
        <f t="shared" si="22"/>
        <v>8.6145698242187496</v>
      </c>
      <c r="AE101" s="49">
        <f t="shared" si="23"/>
        <v>5.9544989261168357</v>
      </c>
    </row>
    <row r="102" spans="1:31" x14ac:dyDescent="0.2">
      <c r="A102" s="42">
        <v>6.8233146939553846</v>
      </c>
      <c r="B102" s="42">
        <f t="shared" si="13"/>
        <v>10.994156738281252</v>
      </c>
      <c r="C102" s="42">
        <v>11.199998046875001</v>
      </c>
      <c r="D102" s="42">
        <v>10.788315429687501</v>
      </c>
      <c r="E102" s="48">
        <v>5.5965229882812499</v>
      </c>
      <c r="F102" s="48">
        <v>5.0909038574218748</v>
      </c>
      <c r="G102" s="48">
        <v>3.2051651269531249</v>
      </c>
      <c r="H102" s="48">
        <v>4.0668741943359379</v>
      </c>
      <c r="I102" s="48">
        <v>5.4793831738281247</v>
      </c>
      <c r="J102" s="48">
        <v>5.4144897949218747</v>
      </c>
      <c r="K102" s="48">
        <v>6.7756171923828123</v>
      </c>
      <c r="L102" s="48">
        <v>6.4570162402343749</v>
      </c>
      <c r="M102" s="43">
        <f t="shared" si="24"/>
        <v>1.1936005199999997</v>
      </c>
      <c r="N102" s="43">
        <f t="shared" si="25"/>
        <v>3.0566523599999997</v>
      </c>
      <c r="O102" s="49">
        <v>1.7051435999999998</v>
      </c>
      <c r="P102" s="49">
        <v>3.5960615999999996</v>
      </c>
      <c r="Q102" s="50">
        <f t="shared" si="14"/>
        <v>2.6506025999999996</v>
      </c>
      <c r="R102" s="48">
        <f t="shared" si="15"/>
        <v>3.5960615999999996</v>
      </c>
      <c r="S102" s="49">
        <v>7.8178226562500006</v>
      </c>
      <c r="T102" s="48">
        <f t="shared" si="16"/>
        <v>11.199998046875001</v>
      </c>
      <c r="U102" s="48">
        <v>0</v>
      </c>
      <c r="V102" s="49">
        <f t="shared" si="17"/>
        <v>3.2364554399999999</v>
      </c>
      <c r="W102" s="49">
        <f t="shared" si="18"/>
        <v>2.8768492800000001</v>
      </c>
      <c r="X102" s="49">
        <f t="shared" si="19"/>
        <v>2.5172431199999994</v>
      </c>
      <c r="Y102" s="49">
        <f t="shared" si="20"/>
        <v>3.7758646799999998</v>
      </c>
      <c r="Z102" s="49">
        <f t="shared" si="21"/>
        <v>4.7947487999999989</v>
      </c>
      <c r="AA102" s="48">
        <v>4.4625646587171053</v>
      </c>
      <c r="AB102" s="42">
        <v>11.199998046875001</v>
      </c>
      <c r="AC102" s="42">
        <v>10.788315429687501</v>
      </c>
      <c r="AD102" s="49">
        <f t="shared" si="22"/>
        <v>8.5507435302734383</v>
      </c>
      <c r="AE102" s="49">
        <f t="shared" si="23"/>
        <v>5.910381389604809</v>
      </c>
    </row>
    <row r="103" spans="1:31" x14ac:dyDescent="0.2">
      <c r="A103" s="42">
        <v>6.770502087786503</v>
      </c>
      <c r="B103" s="42">
        <f t="shared" si="13"/>
        <v>10.897223632812501</v>
      </c>
      <c r="C103" s="42">
        <v>11.101723632812501</v>
      </c>
      <c r="D103" s="42">
        <v>10.6927236328125</v>
      </c>
      <c r="E103" s="48">
        <v>5.5618090185546869</v>
      </c>
      <c r="F103" s="48">
        <v>5.0593745947265623</v>
      </c>
      <c r="G103" s="48">
        <v>3.1847470532226563</v>
      </c>
      <c r="H103" s="48">
        <v>4.0421311425781248</v>
      </c>
      <c r="I103" s="48">
        <v>5.443751303710938</v>
      </c>
      <c r="J103" s="48">
        <v>5.3804109667968749</v>
      </c>
      <c r="K103" s="48">
        <v>6.7334714501953119</v>
      </c>
      <c r="L103" s="48">
        <v>6.4162175097656249</v>
      </c>
      <c r="M103" s="43">
        <f t="shared" si="24"/>
        <v>1.1846214239999997</v>
      </c>
      <c r="N103" s="43">
        <f t="shared" si="25"/>
        <v>3.0335927439999999</v>
      </c>
      <c r="O103" s="49">
        <v>1.6923163199999998</v>
      </c>
      <c r="P103" s="49">
        <v>3.5689326399999999</v>
      </c>
      <c r="Q103" s="50">
        <f t="shared" si="14"/>
        <v>2.6306244799999998</v>
      </c>
      <c r="R103" s="48">
        <f t="shared" si="15"/>
        <v>3.5689326399999999</v>
      </c>
      <c r="S103" s="49">
        <v>7.760451562500001</v>
      </c>
      <c r="T103" s="48">
        <f t="shared" si="16"/>
        <v>11.101723632812501</v>
      </c>
      <c r="U103" s="48">
        <v>0</v>
      </c>
      <c r="V103" s="49">
        <f t="shared" si="17"/>
        <v>3.2120393759999999</v>
      </c>
      <c r="W103" s="49">
        <f t="shared" si="18"/>
        <v>2.8551461119999999</v>
      </c>
      <c r="X103" s="49">
        <f t="shared" si="19"/>
        <v>2.4982528479999999</v>
      </c>
      <c r="Y103" s="49">
        <f t="shared" si="20"/>
        <v>3.7473792719999999</v>
      </c>
      <c r="Z103" s="49">
        <f t="shared" si="21"/>
        <v>4.7585768533333335</v>
      </c>
      <c r="AA103" s="48">
        <v>4.4291570723684215</v>
      </c>
      <c r="AB103" s="42">
        <v>11.101723632812501</v>
      </c>
      <c r="AC103" s="42">
        <v>10.6927236328125</v>
      </c>
      <c r="AD103" s="49">
        <f t="shared" si="22"/>
        <v>8.487993896484376</v>
      </c>
      <c r="AE103" s="49">
        <f t="shared" si="23"/>
        <v>5.8670080541237093</v>
      </c>
    </row>
    <row r="104" spans="1:31" x14ac:dyDescent="0.2">
      <c r="A104" s="42">
        <v>6.7186202979809311</v>
      </c>
      <c r="B104" s="42">
        <f t="shared" si="13"/>
        <v>10.802067871093751</v>
      </c>
      <c r="C104" s="42">
        <v>11.005243164062501</v>
      </c>
      <c r="D104" s="42">
        <v>10.598892578125</v>
      </c>
      <c r="E104" s="48">
        <v>5.5276501464843752</v>
      </c>
      <c r="F104" s="48">
        <v>5.0283483300781251</v>
      </c>
      <c r="G104" s="48">
        <v>3.1646638378906249</v>
      </c>
      <c r="H104" s="48">
        <v>4.01777599609375</v>
      </c>
      <c r="I104" s="48">
        <v>5.4087162109374995</v>
      </c>
      <c r="J104" s="48">
        <v>5.3468834472656246</v>
      </c>
      <c r="K104" s="48">
        <v>6.6920001611328122</v>
      </c>
      <c r="L104" s="48">
        <v>6.3760828125</v>
      </c>
      <c r="M104" s="43">
        <f t="shared" si="24"/>
        <v>1.17579714</v>
      </c>
      <c r="N104" s="43">
        <f t="shared" si="25"/>
        <v>3.0102824799999994</v>
      </c>
      <c r="O104" s="49">
        <v>1.6797102000000002</v>
      </c>
      <c r="P104" s="49">
        <v>3.5415087999999995</v>
      </c>
      <c r="Q104" s="50">
        <f t="shared" si="14"/>
        <v>2.6106094999999998</v>
      </c>
      <c r="R104" s="48">
        <f t="shared" si="15"/>
        <v>3.5415087999999995</v>
      </c>
      <c r="S104" s="49">
        <v>7.7040406250000011</v>
      </c>
      <c r="T104" s="48">
        <f t="shared" si="16"/>
        <v>11.005243164062501</v>
      </c>
      <c r="U104" s="48">
        <v>0</v>
      </c>
      <c r="V104" s="49">
        <f t="shared" si="17"/>
        <v>3.1873579199999997</v>
      </c>
      <c r="W104" s="49">
        <f t="shared" si="18"/>
        <v>2.8332070399999996</v>
      </c>
      <c r="X104" s="49">
        <f t="shared" si="19"/>
        <v>2.4790561599999994</v>
      </c>
      <c r="Y104" s="49">
        <f t="shared" si="20"/>
        <v>3.7185842399999998</v>
      </c>
      <c r="Z104" s="49">
        <f t="shared" si="21"/>
        <v>4.7220117333333329</v>
      </c>
      <c r="AA104" s="48">
        <v>4.3963187448601975</v>
      </c>
      <c r="AB104" s="42">
        <v>11.005243164062501</v>
      </c>
      <c r="AC104" s="42">
        <v>10.598892578125</v>
      </c>
      <c r="AD104" s="49">
        <f t="shared" si="22"/>
        <v>8.4262944335937515</v>
      </c>
      <c r="AE104" s="49">
        <f t="shared" si="23"/>
        <v>5.824360609965634</v>
      </c>
    </row>
    <row r="105" spans="1:31" x14ac:dyDescent="0.2">
      <c r="A105" s="42">
        <v>6.6676438993333722</v>
      </c>
      <c r="B105" s="42">
        <f t="shared" si="13"/>
        <v>10.708641113281249</v>
      </c>
      <c r="C105" s="42">
        <v>10.9105068359375</v>
      </c>
      <c r="D105" s="42">
        <v>10.506775390625</v>
      </c>
      <c r="E105" s="48">
        <v>5.4940316894531254</v>
      </c>
      <c r="F105" s="48">
        <v>4.9978118017578126</v>
      </c>
      <c r="G105" s="48">
        <v>3.1449064819335937</v>
      </c>
      <c r="H105" s="48">
        <v>3.9937988085937497</v>
      </c>
      <c r="I105" s="48">
        <v>5.37426037109375</v>
      </c>
      <c r="J105" s="48">
        <v>5.3138939746093747</v>
      </c>
      <c r="K105" s="48">
        <v>6.6511867480468743</v>
      </c>
      <c r="L105" s="48">
        <v>6.3365936767578122</v>
      </c>
      <c r="M105" s="43">
        <f t="shared" si="24"/>
        <v>1.1674372919999998</v>
      </c>
      <c r="N105" s="43">
        <f t="shared" si="25"/>
        <v>2.9882254559999994</v>
      </c>
      <c r="O105" s="49">
        <v>1.6677675599999999</v>
      </c>
      <c r="P105" s="49">
        <v>3.5155593599999997</v>
      </c>
      <c r="Q105" s="50">
        <f t="shared" si="14"/>
        <v>2.5916634599999999</v>
      </c>
      <c r="R105" s="48">
        <f t="shared" si="15"/>
        <v>3.5155593599999997</v>
      </c>
      <c r="S105" s="49">
        <v>7.6485625000000006</v>
      </c>
      <c r="T105" s="48">
        <f t="shared" si="16"/>
        <v>10.9105068359375</v>
      </c>
      <c r="U105" s="48">
        <v>0</v>
      </c>
      <c r="V105" s="49">
        <f t="shared" si="17"/>
        <v>3.1640034239999997</v>
      </c>
      <c r="W105" s="49">
        <f t="shared" si="18"/>
        <v>2.8124474880000001</v>
      </c>
      <c r="X105" s="49">
        <f t="shared" si="19"/>
        <v>2.4608915519999996</v>
      </c>
      <c r="Y105" s="49">
        <f t="shared" si="20"/>
        <v>3.6913373279999995</v>
      </c>
      <c r="Z105" s="49">
        <f t="shared" si="21"/>
        <v>4.6874124799999999</v>
      </c>
      <c r="AA105" s="48">
        <v>4.3640356959292763</v>
      </c>
      <c r="AB105" s="42">
        <v>10.9105068359375</v>
      </c>
      <c r="AC105" s="42">
        <v>10.506775390625</v>
      </c>
      <c r="AD105" s="49">
        <f t="shared" si="22"/>
        <v>8.3656152343750012</v>
      </c>
      <c r="AE105" s="49">
        <f t="shared" si="23"/>
        <v>5.7824183848797226</v>
      </c>
    </row>
    <row r="106" spans="1:31" x14ac:dyDescent="0.2">
      <c r="A106" s="42">
        <v>6.6175484026931519</v>
      </c>
      <c r="B106" s="42">
        <f t="shared" si="13"/>
        <v>10.616894531250001</v>
      </c>
      <c r="C106" s="42">
        <v>10.817466796874999</v>
      </c>
      <c r="D106" s="42">
        <v>10.416322265625</v>
      </c>
      <c r="E106" s="48">
        <v>5.4609389648437494</v>
      </c>
      <c r="F106" s="48">
        <v>4.9677526953125</v>
      </c>
      <c r="G106" s="48">
        <v>3.1254669335937497</v>
      </c>
      <c r="H106" s="48">
        <v>3.9701896337890625</v>
      </c>
      <c r="I106" s="48">
        <v>5.3403705224609377</v>
      </c>
      <c r="J106" s="48">
        <v>5.2814288134765626</v>
      </c>
      <c r="K106" s="48">
        <v>6.61101416015625</v>
      </c>
      <c r="L106" s="48">
        <v>6.2977349462890624</v>
      </c>
      <c r="M106" s="43">
        <f t="shared" si="24"/>
        <v>1.159077444</v>
      </c>
      <c r="N106" s="43">
        <f t="shared" si="25"/>
        <v>2.9666697279999994</v>
      </c>
      <c r="O106" s="49">
        <v>1.6558249200000001</v>
      </c>
      <c r="P106" s="49">
        <v>3.4901996799999995</v>
      </c>
      <c r="Q106" s="50">
        <f t="shared" si="14"/>
        <v>2.5730122999999998</v>
      </c>
      <c r="R106" s="48">
        <f t="shared" si="15"/>
        <v>3.4901996799999995</v>
      </c>
      <c r="S106" s="49">
        <v>7.5939953125000006</v>
      </c>
      <c r="T106" s="48">
        <f t="shared" si="16"/>
        <v>10.817466796874999</v>
      </c>
      <c r="U106" s="48">
        <v>0</v>
      </c>
      <c r="V106" s="49">
        <f t="shared" si="17"/>
        <v>3.1411797119999996</v>
      </c>
      <c r="W106" s="49">
        <f t="shared" si="18"/>
        <v>2.7921597439999997</v>
      </c>
      <c r="X106" s="49">
        <f t="shared" si="19"/>
        <v>2.4431397759999993</v>
      </c>
      <c r="Y106" s="49">
        <f t="shared" si="20"/>
        <v>3.6647096639999992</v>
      </c>
      <c r="Z106" s="49">
        <f t="shared" si="21"/>
        <v>4.6535995733333326</v>
      </c>
      <c r="AA106" s="48">
        <v>4.3322921977796049</v>
      </c>
      <c r="AB106" s="42">
        <v>10.817466796874999</v>
      </c>
      <c r="AC106" s="42">
        <v>10.416322265625</v>
      </c>
      <c r="AD106" s="49">
        <f t="shared" si="22"/>
        <v>8.3059323730468755</v>
      </c>
      <c r="AE106" s="49">
        <f t="shared" si="23"/>
        <v>5.7411648410652898</v>
      </c>
    </row>
    <row r="107" spans="1:31" x14ac:dyDescent="0.2">
      <c r="A107" s="42">
        <v>6.5683102117773959</v>
      </c>
      <c r="B107" s="42">
        <f t="shared" si="13"/>
        <v>10.526782714843751</v>
      </c>
      <c r="C107" s="42">
        <v>10.726076171875</v>
      </c>
      <c r="D107" s="42">
        <v>10.3274892578125</v>
      </c>
      <c r="E107" s="48">
        <v>5.4283596582031244</v>
      </c>
      <c r="F107" s="48">
        <v>4.9381591699218745</v>
      </c>
      <c r="G107" s="48">
        <v>3.1063364306640624</v>
      </c>
      <c r="H107" s="48">
        <v>3.9469404199218752</v>
      </c>
      <c r="I107" s="48">
        <v>5.3070296142578126</v>
      </c>
      <c r="J107" s="48">
        <v>5.2494747021484374</v>
      </c>
      <c r="K107" s="48">
        <v>6.5714662939453126</v>
      </c>
      <c r="L107" s="48">
        <v>6.2594890966796877</v>
      </c>
      <c r="M107" s="43">
        <f t="shared" si="24"/>
        <v>1.1508724079999999</v>
      </c>
      <c r="N107" s="43">
        <f t="shared" si="25"/>
        <v>2.9448633519999992</v>
      </c>
      <c r="O107" s="49">
        <v>1.6441034399999999</v>
      </c>
      <c r="P107" s="49">
        <v>3.464545119999999</v>
      </c>
      <c r="Q107" s="50">
        <f t="shared" si="14"/>
        <v>2.5543242799999994</v>
      </c>
      <c r="R107" s="48">
        <f t="shared" si="15"/>
        <v>3.464545119999999</v>
      </c>
      <c r="S107" s="49">
        <v>7.5403156249999999</v>
      </c>
      <c r="T107" s="48">
        <f t="shared" si="16"/>
        <v>10.726076171875</v>
      </c>
      <c r="U107" s="48">
        <v>0</v>
      </c>
      <c r="V107" s="49">
        <f t="shared" si="17"/>
        <v>3.1180906079999993</v>
      </c>
      <c r="W107" s="49">
        <f t="shared" si="18"/>
        <v>2.7716360959999995</v>
      </c>
      <c r="X107" s="49">
        <f t="shared" si="19"/>
        <v>2.4251815839999993</v>
      </c>
      <c r="Y107" s="49">
        <f t="shared" si="20"/>
        <v>3.6377723759999991</v>
      </c>
      <c r="Z107" s="49">
        <f t="shared" si="21"/>
        <v>4.619393493333332</v>
      </c>
      <c r="AA107" s="48">
        <v>4.3010751439144741</v>
      </c>
      <c r="AB107" s="42">
        <v>10.726076171875</v>
      </c>
      <c r="AC107" s="42">
        <v>10.3274892578125</v>
      </c>
      <c r="AD107" s="49">
        <f t="shared" si="22"/>
        <v>8.2472202148437503</v>
      </c>
      <c r="AE107" s="49">
        <f t="shared" si="23"/>
        <v>5.7005822594501687</v>
      </c>
    </row>
    <row r="108" spans="1:31" x14ac:dyDescent="0.2">
      <c r="A108" s="42">
        <v>6.5199065823779963</v>
      </c>
      <c r="B108" s="42">
        <f t="shared" si="13"/>
        <v>10.438263183593751</v>
      </c>
      <c r="C108" s="42">
        <v>10.6362939453125</v>
      </c>
      <c r="D108" s="42">
        <v>10.240232421875</v>
      </c>
      <c r="E108" s="48">
        <v>5.3962809814453125</v>
      </c>
      <c r="F108" s="48">
        <v>4.9090193847656254</v>
      </c>
      <c r="G108" s="48">
        <v>3.0875076318359378</v>
      </c>
      <c r="H108" s="48">
        <v>3.9240416943359371</v>
      </c>
      <c r="I108" s="48">
        <v>5.2742253320312491</v>
      </c>
      <c r="J108" s="48">
        <v>5.2180179052734372</v>
      </c>
      <c r="K108" s="48">
        <v>6.5325284667968742</v>
      </c>
      <c r="L108" s="48">
        <v>6.2218419189453122</v>
      </c>
      <c r="M108" s="43">
        <f t="shared" si="24"/>
        <v>1.142667372</v>
      </c>
      <c r="N108" s="43">
        <f t="shared" si="25"/>
        <v>2.9235582719999993</v>
      </c>
      <c r="O108" s="49">
        <v>1.63238196</v>
      </c>
      <c r="P108" s="49">
        <v>3.4394803199999995</v>
      </c>
      <c r="Q108" s="50">
        <f t="shared" si="14"/>
        <v>2.5359311399999998</v>
      </c>
      <c r="R108" s="48">
        <f t="shared" si="15"/>
        <v>3.4394803199999995</v>
      </c>
      <c r="S108" s="49">
        <v>7.4875007812500005</v>
      </c>
      <c r="T108" s="48">
        <f t="shared" si="16"/>
        <v>10.6362939453125</v>
      </c>
      <c r="U108" s="48">
        <v>0</v>
      </c>
      <c r="V108" s="49">
        <f t="shared" si="17"/>
        <v>3.0955322879999998</v>
      </c>
      <c r="W108" s="49">
        <f t="shared" si="18"/>
        <v>2.7515842559999997</v>
      </c>
      <c r="X108" s="49">
        <f t="shared" si="19"/>
        <v>2.4076362239999995</v>
      </c>
      <c r="Y108" s="49">
        <f t="shared" si="20"/>
        <v>3.6114543359999995</v>
      </c>
      <c r="Z108" s="49">
        <f t="shared" si="21"/>
        <v>4.585973759999999</v>
      </c>
      <c r="AA108" s="48">
        <v>4.2703705540707233</v>
      </c>
      <c r="AB108" s="42">
        <v>10.6362939453125</v>
      </c>
      <c r="AC108" s="42">
        <v>10.240232421875</v>
      </c>
      <c r="AD108" s="49">
        <f t="shared" si="22"/>
        <v>8.1894539794921872</v>
      </c>
      <c r="AE108" s="49">
        <f t="shared" si="23"/>
        <v>5.6606535115979355</v>
      </c>
    </row>
    <row r="109" spans="1:31" x14ac:dyDescent="0.2">
      <c r="A109" s="42">
        <v>6.4723155837924571</v>
      </c>
      <c r="B109" s="42">
        <f t="shared" si="13"/>
        <v>10.3512919921875</v>
      </c>
      <c r="C109" s="42">
        <v>10.548074218749999</v>
      </c>
      <c r="D109" s="42">
        <v>10.154509765625001</v>
      </c>
      <c r="E109" s="48">
        <v>5.3646910937500003</v>
      </c>
      <c r="F109" s="48">
        <v>4.8803233935546873</v>
      </c>
      <c r="G109" s="48">
        <v>3.0689727221679686</v>
      </c>
      <c r="H109" s="48">
        <v>3.9014851684570306</v>
      </c>
      <c r="I109" s="48">
        <v>5.241942993164062</v>
      </c>
      <c r="J109" s="48">
        <v>5.1870470556640615</v>
      </c>
      <c r="K109" s="48">
        <v>6.4941841015625004</v>
      </c>
      <c r="L109" s="48">
        <v>6.184777783203125</v>
      </c>
      <c r="M109" s="43">
        <f t="shared" si="24"/>
        <v>1.1346171479999998</v>
      </c>
      <c r="N109" s="43">
        <f t="shared" si="25"/>
        <v>2.9027544879999994</v>
      </c>
      <c r="O109" s="49">
        <v>1.6208816399999999</v>
      </c>
      <c r="P109" s="49">
        <v>3.4150052799999995</v>
      </c>
      <c r="Q109" s="50">
        <f t="shared" si="14"/>
        <v>2.5179434599999997</v>
      </c>
      <c r="R109" s="48">
        <f t="shared" si="15"/>
        <v>3.4150052799999995</v>
      </c>
      <c r="S109" s="49">
        <v>7.435528906250001</v>
      </c>
      <c r="T109" s="48">
        <f t="shared" si="16"/>
        <v>10.548074218749999</v>
      </c>
      <c r="U109" s="48">
        <v>0</v>
      </c>
      <c r="V109" s="49">
        <f t="shared" si="17"/>
        <v>3.0735047519999994</v>
      </c>
      <c r="W109" s="49">
        <f t="shared" si="18"/>
        <v>2.7320042239999998</v>
      </c>
      <c r="X109" s="49">
        <f t="shared" si="19"/>
        <v>2.3905036959999997</v>
      </c>
      <c r="Y109" s="49">
        <f t="shared" si="20"/>
        <v>3.5857555439999991</v>
      </c>
      <c r="Z109" s="49">
        <f t="shared" si="21"/>
        <v>4.5533403733333326</v>
      </c>
      <c r="AA109" s="48">
        <v>4.2401653217516451</v>
      </c>
      <c r="AB109" s="42">
        <v>10.548074218749999</v>
      </c>
      <c r="AC109" s="42">
        <v>10.154509765625001</v>
      </c>
      <c r="AD109" s="49">
        <f t="shared" si="22"/>
        <v>8.1326097412109384</v>
      </c>
      <c r="AE109" s="49">
        <f t="shared" si="23"/>
        <v>5.6213620597079021</v>
      </c>
    </row>
    <row r="110" spans="1:31" x14ac:dyDescent="0.2">
      <c r="A110" s="42">
        <v>6.4255160623614795</v>
      </c>
      <c r="B110" s="42">
        <f t="shared" si="13"/>
        <v>10.265828613281251</v>
      </c>
      <c r="C110" s="42">
        <v>10.461377929687499</v>
      </c>
      <c r="D110" s="42">
        <v>10.070279296875</v>
      </c>
      <c r="E110" s="48">
        <v>5.3335767333984379</v>
      </c>
      <c r="F110" s="48">
        <v>4.8520588818359371</v>
      </c>
      <c r="G110" s="48">
        <v>3.0507243603515626</v>
      </c>
      <c r="H110" s="48">
        <v>3.8792627905273438</v>
      </c>
      <c r="I110" s="48">
        <v>5.2101693359375005</v>
      </c>
      <c r="J110" s="48">
        <v>5.1565488916015623</v>
      </c>
      <c r="K110" s="48">
        <v>6.4564194628906248</v>
      </c>
      <c r="L110" s="48">
        <v>6.1482824804687501</v>
      </c>
      <c r="M110" s="43">
        <f t="shared" si="24"/>
        <v>1.1267217359999999</v>
      </c>
      <c r="N110" s="43">
        <f t="shared" si="25"/>
        <v>2.8822013519999992</v>
      </c>
      <c r="O110" s="49">
        <v>1.6096024799999999</v>
      </c>
      <c r="P110" s="49">
        <v>3.3908251199999992</v>
      </c>
      <c r="Q110" s="50">
        <f t="shared" si="14"/>
        <v>2.5002137999999996</v>
      </c>
      <c r="R110" s="48">
        <f t="shared" si="15"/>
        <v>3.3908251199999992</v>
      </c>
      <c r="S110" s="49">
        <v>7.3843796875000001</v>
      </c>
      <c r="T110" s="48">
        <f t="shared" si="16"/>
        <v>10.461377929687499</v>
      </c>
      <c r="U110" s="48">
        <v>0</v>
      </c>
      <c r="V110" s="49">
        <f t="shared" si="17"/>
        <v>3.0517426079999992</v>
      </c>
      <c r="W110" s="49">
        <f t="shared" si="18"/>
        <v>2.7126600959999996</v>
      </c>
      <c r="X110" s="49">
        <f t="shared" si="19"/>
        <v>2.3735775839999995</v>
      </c>
      <c r="Y110" s="49">
        <f t="shared" si="20"/>
        <v>3.5603663759999993</v>
      </c>
      <c r="Z110" s="49">
        <f t="shared" si="21"/>
        <v>4.5211001599999987</v>
      </c>
      <c r="AA110" s="48">
        <v>4.2104472142269733</v>
      </c>
      <c r="AB110" s="42">
        <v>10.461377929687499</v>
      </c>
      <c r="AC110" s="42">
        <v>10.070279296875</v>
      </c>
      <c r="AD110" s="49">
        <f t="shared" si="22"/>
        <v>8.0766652832031252</v>
      </c>
      <c r="AE110" s="49">
        <f t="shared" si="23"/>
        <v>5.5826925472508568</v>
      </c>
    </row>
    <row r="111" spans="1:31" x14ac:dyDescent="0.2">
      <c r="A111" s="42">
        <v>6.3794876069464372</v>
      </c>
      <c r="B111" s="42">
        <f t="shared" si="13"/>
        <v>10.181834472656249</v>
      </c>
      <c r="C111" s="42">
        <v>10.376165039062499</v>
      </c>
      <c r="D111" s="42">
        <v>9.9875039062499997</v>
      </c>
      <c r="E111" s="48">
        <v>5.3029279541015626</v>
      </c>
      <c r="F111" s="48">
        <v>4.8242159033203125</v>
      </c>
      <c r="G111" s="48">
        <v>3.0327554418945311</v>
      </c>
      <c r="H111" s="48">
        <v>3.8573665087890623</v>
      </c>
      <c r="I111" s="48">
        <v>5.1788910986328123</v>
      </c>
      <c r="J111" s="48">
        <v>5.1265129931640621</v>
      </c>
      <c r="K111" s="48">
        <v>6.4192212890624996</v>
      </c>
      <c r="L111" s="48">
        <v>6.1123413281249999</v>
      </c>
      <c r="M111" s="43">
        <f t="shared" si="24"/>
        <v>1.1188263239999998</v>
      </c>
      <c r="N111" s="43">
        <f t="shared" si="25"/>
        <v>2.8613975679999997</v>
      </c>
      <c r="O111" s="49">
        <v>1.59832332</v>
      </c>
      <c r="P111" s="49">
        <v>3.3663500799999997</v>
      </c>
      <c r="Q111" s="50">
        <f t="shared" si="14"/>
        <v>2.4823366999999998</v>
      </c>
      <c r="R111" s="48">
        <f t="shared" si="15"/>
        <v>3.3663500799999997</v>
      </c>
      <c r="S111" s="49">
        <v>7.3340320312500005</v>
      </c>
      <c r="T111" s="48">
        <f t="shared" si="16"/>
        <v>10.376165039062499</v>
      </c>
      <c r="U111" s="48">
        <v>0</v>
      </c>
      <c r="V111" s="49">
        <f t="shared" si="17"/>
        <v>3.0297150719999997</v>
      </c>
      <c r="W111" s="49">
        <f t="shared" si="18"/>
        <v>2.6930800640000001</v>
      </c>
      <c r="X111" s="49">
        <f t="shared" si="19"/>
        <v>2.3564450559999996</v>
      </c>
      <c r="Y111" s="49">
        <f t="shared" si="20"/>
        <v>3.5346675839999997</v>
      </c>
      <c r="Z111" s="49">
        <f t="shared" si="21"/>
        <v>4.4884667733333323</v>
      </c>
      <c r="AA111" s="48">
        <v>4.1812035618832235</v>
      </c>
      <c r="AB111" s="42">
        <v>10.376165039062499</v>
      </c>
      <c r="AC111" s="42">
        <v>9.9875039062499997</v>
      </c>
      <c r="AD111" s="49">
        <f t="shared" si="22"/>
        <v>8.0215975341796888</v>
      </c>
      <c r="AE111" s="49">
        <f t="shared" si="23"/>
        <v>5.5446290270618537</v>
      </c>
    </row>
    <row r="112" spans="1:31" x14ac:dyDescent="0.2">
      <c r="A112" s="42">
        <v>6.33421051626667</v>
      </c>
      <c r="B112" s="42">
        <f t="shared" si="13"/>
        <v>10.09927001953125</v>
      </c>
      <c r="C112" s="42">
        <v>10.2923955078125</v>
      </c>
      <c r="D112" s="42">
        <v>9.9061445312499998</v>
      </c>
      <c r="E112" s="48">
        <v>5.2727324414062497</v>
      </c>
      <c r="F112" s="48">
        <v>4.7967849853515627</v>
      </c>
      <c r="G112" s="48">
        <v>3.0150590991210935</v>
      </c>
      <c r="H112" s="48">
        <v>3.8357887451171875</v>
      </c>
      <c r="I112" s="48">
        <v>5.1480973876953122</v>
      </c>
      <c r="J112" s="48">
        <v>5.09692751953125</v>
      </c>
      <c r="K112" s="48">
        <v>6.3825748974609375</v>
      </c>
      <c r="L112" s="48">
        <v>6.0769415380859373</v>
      </c>
      <c r="M112" s="43">
        <f t="shared" si="24"/>
        <v>1.1112405359999999</v>
      </c>
      <c r="N112" s="43">
        <f t="shared" si="25"/>
        <v>2.8415963759999996</v>
      </c>
      <c r="O112" s="49">
        <v>1.5874864800000001</v>
      </c>
      <c r="P112" s="49">
        <v>3.3430545599999997</v>
      </c>
      <c r="Q112" s="50">
        <f t="shared" si="14"/>
        <v>2.4652705199999998</v>
      </c>
      <c r="R112" s="48">
        <f t="shared" si="15"/>
        <v>3.3430545599999997</v>
      </c>
      <c r="S112" s="49">
        <v>7.2844671875000007</v>
      </c>
      <c r="T112" s="48">
        <f t="shared" si="16"/>
        <v>10.2923955078125</v>
      </c>
      <c r="U112" s="48">
        <v>0</v>
      </c>
      <c r="V112" s="49">
        <f t="shared" si="17"/>
        <v>3.0087491039999996</v>
      </c>
      <c r="W112" s="49">
        <f t="shared" si="18"/>
        <v>2.674443648</v>
      </c>
      <c r="X112" s="49">
        <f t="shared" si="19"/>
        <v>2.3401381919999995</v>
      </c>
      <c r="Y112" s="49">
        <f t="shared" si="20"/>
        <v>3.5102072879999997</v>
      </c>
      <c r="Z112" s="49">
        <f t="shared" si="21"/>
        <v>4.4574060799999993</v>
      </c>
      <c r="AA112" s="48">
        <v>4.152423005756579</v>
      </c>
      <c r="AB112" s="42">
        <v>10.2923955078125</v>
      </c>
      <c r="AC112" s="42">
        <v>9.9061445312499998</v>
      </c>
      <c r="AD112" s="49">
        <f t="shared" si="22"/>
        <v>7.967385986328126</v>
      </c>
      <c r="AE112" s="49">
        <f t="shared" si="23"/>
        <v>5.5071573238831597</v>
      </c>
    </row>
    <row r="113" spans="1:31" x14ac:dyDescent="0.2">
      <c r="A113" s="42">
        <v>6.2896657679366763</v>
      </c>
      <c r="B113" s="42">
        <f t="shared" si="13"/>
        <v>10.018099121093751</v>
      </c>
      <c r="C113" s="42">
        <v>10.210034179687501</v>
      </c>
      <c r="D113" s="42">
        <v>9.8261640625000002</v>
      </c>
      <c r="E113" s="48">
        <v>5.2429802490234376</v>
      </c>
      <c r="F113" s="48">
        <v>4.7697557080078123</v>
      </c>
      <c r="G113" s="48">
        <v>2.997628701171875</v>
      </c>
      <c r="H113" s="48">
        <v>3.8145219213867185</v>
      </c>
      <c r="I113" s="48">
        <v>5.1177749414062497</v>
      </c>
      <c r="J113" s="48">
        <v>5.0677825244140626</v>
      </c>
      <c r="K113" s="48">
        <v>6.3464670263671872</v>
      </c>
      <c r="L113" s="48">
        <v>6.0420703222656247</v>
      </c>
      <c r="M113" s="43">
        <f t="shared" si="24"/>
        <v>1.1036547479999999</v>
      </c>
      <c r="N113" s="43">
        <f t="shared" si="25"/>
        <v>2.8217951839999995</v>
      </c>
      <c r="O113" s="49">
        <v>1.5766496399999999</v>
      </c>
      <c r="P113" s="49">
        <v>3.3197590399999997</v>
      </c>
      <c r="Q113" s="50">
        <f t="shared" si="14"/>
        <v>2.4482043399999998</v>
      </c>
      <c r="R113" s="48">
        <f t="shared" si="15"/>
        <v>3.3197590399999997</v>
      </c>
      <c r="S113" s="49">
        <v>7.2356664062500009</v>
      </c>
      <c r="T113" s="48">
        <f t="shared" si="16"/>
        <v>10.210034179687501</v>
      </c>
      <c r="U113" s="48">
        <v>0</v>
      </c>
      <c r="V113" s="49">
        <f t="shared" si="17"/>
        <v>2.9877831359999996</v>
      </c>
      <c r="W113" s="49">
        <f t="shared" si="18"/>
        <v>2.6558072319999999</v>
      </c>
      <c r="X113" s="49">
        <f t="shared" si="19"/>
        <v>2.3238313279999998</v>
      </c>
      <c r="Y113" s="49">
        <f t="shared" si="20"/>
        <v>3.4857469919999993</v>
      </c>
      <c r="Z113" s="49">
        <f t="shared" si="21"/>
        <v>4.4263453866666662</v>
      </c>
      <c r="AA113" s="48">
        <v>4.1240941868832239</v>
      </c>
      <c r="AB113" s="42">
        <v>10.210034179687501</v>
      </c>
      <c r="AC113" s="42">
        <v>9.8261640625000002</v>
      </c>
      <c r="AD113" s="49">
        <f t="shared" si="22"/>
        <v>7.9140101318359388</v>
      </c>
      <c r="AE113" s="49">
        <f t="shared" si="23"/>
        <v>5.4702632624570429</v>
      </c>
    </row>
    <row r="114" spans="1:31" x14ac:dyDescent="0.2">
      <c r="A114" s="42">
        <v>6.2458349891426916</v>
      </c>
      <c r="B114" s="42">
        <f t="shared" si="13"/>
        <v>9.9382871093750005</v>
      </c>
      <c r="C114" s="42">
        <v>10.1290458984375</v>
      </c>
      <c r="D114" s="42">
        <v>9.7475283203124992</v>
      </c>
      <c r="E114" s="48">
        <v>5.2136604833984368</v>
      </c>
      <c r="F114" s="48">
        <v>4.7431185986328117</v>
      </c>
      <c r="G114" s="48">
        <v>2.9804580908203127</v>
      </c>
      <c r="H114" s="48">
        <v>3.7935591699218749</v>
      </c>
      <c r="I114" s="48">
        <v>5.0879123925781249</v>
      </c>
      <c r="J114" s="48">
        <v>5.0390671142578123</v>
      </c>
      <c r="K114" s="48">
        <v>6.3108858349609376</v>
      </c>
      <c r="L114" s="48">
        <v>6.0077144189453122</v>
      </c>
      <c r="M114" s="43">
        <f t="shared" si="24"/>
        <v>1.0962237719999999</v>
      </c>
      <c r="N114" s="43">
        <f t="shared" si="25"/>
        <v>2.8024952879999998</v>
      </c>
      <c r="O114" s="49">
        <v>1.5660339599999999</v>
      </c>
      <c r="P114" s="49">
        <v>3.2970532799999996</v>
      </c>
      <c r="Q114" s="50">
        <f t="shared" si="14"/>
        <v>2.4315436199999998</v>
      </c>
      <c r="R114" s="48">
        <f t="shared" si="15"/>
        <v>3.2970532799999996</v>
      </c>
      <c r="S114" s="49">
        <v>7.1876109375000006</v>
      </c>
      <c r="T114" s="48">
        <f t="shared" si="16"/>
        <v>10.1290458984375</v>
      </c>
      <c r="U114" s="48">
        <v>0</v>
      </c>
      <c r="V114" s="49">
        <f t="shared" si="17"/>
        <v>2.9673479519999999</v>
      </c>
      <c r="W114" s="49">
        <f t="shared" si="18"/>
        <v>2.6376426239999997</v>
      </c>
      <c r="X114" s="49">
        <f t="shared" si="19"/>
        <v>2.3079372959999995</v>
      </c>
      <c r="Y114" s="49">
        <f t="shared" si="20"/>
        <v>3.4619059439999997</v>
      </c>
      <c r="Z114" s="49">
        <f t="shared" si="21"/>
        <v>4.3960710399999989</v>
      </c>
      <c r="AA114" s="48">
        <v>4.0962061831825656</v>
      </c>
      <c r="AB114" s="42">
        <v>10.1290458984375</v>
      </c>
      <c r="AC114" s="42">
        <v>9.7475283203124992</v>
      </c>
      <c r="AD114" s="49">
        <f t="shared" si="22"/>
        <v>7.8614494628906257</v>
      </c>
      <c r="AE114" s="49">
        <f t="shared" si="23"/>
        <v>5.4339326675257711</v>
      </c>
    </row>
    <row r="115" spans="1:31" x14ac:dyDescent="0.2">
      <c r="A115" s="42">
        <v>6.2027004288170717</v>
      </c>
      <c r="B115" s="42">
        <f t="shared" si="13"/>
        <v>9.8597983398437492</v>
      </c>
      <c r="C115" s="42">
        <v>10.0493935546875</v>
      </c>
      <c r="D115" s="42">
        <v>9.6702031250000005</v>
      </c>
      <c r="E115" s="48">
        <v>5.1847631982421873</v>
      </c>
      <c r="F115" s="48">
        <v>4.7168656054687492</v>
      </c>
      <c r="G115" s="48">
        <v>2.9635406372070308</v>
      </c>
      <c r="H115" s="48">
        <v>3.7728931494140623</v>
      </c>
      <c r="I115" s="48">
        <v>5.0584983740234373</v>
      </c>
      <c r="J115" s="48">
        <v>5.0107699218750001</v>
      </c>
      <c r="K115" s="48">
        <v>6.2758185351562501</v>
      </c>
      <c r="L115" s="48">
        <v>5.9738615136718742</v>
      </c>
      <c r="M115" s="43">
        <f t="shared" si="24"/>
        <v>1.0889476079999998</v>
      </c>
      <c r="N115" s="43">
        <f t="shared" si="25"/>
        <v>2.7836966879999996</v>
      </c>
      <c r="O115" s="49">
        <v>1.5556394399999998</v>
      </c>
      <c r="P115" s="49">
        <v>3.2749372799999996</v>
      </c>
      <c r="Q115" s="50">
        <f t="shared" si="14"/>
        <v>2.4152883599999999</v>
      </c>
      <c r="R115" s="48">
        <f t="shared" si="15"/>
        <v>3.2749372799999996</v>
      </c>
      <c r="S115" s="49">
        <v>7.1402828125000006</v>
      </c>
      <c r="T115" s="48">
        <f t="shared" si="16"/>
        <v>10.0493935546875</v>
      </c>
      <c r="U115" s="48">
        <v>0</v>
      </c>
      <c r="V115" s="49">
        <f t="shared" si="17"/>
        <v>2.9474435519999997</v>
      </c>
      <c r="W115" s="49">
        <f t="shared" si="18"/>
        <v>2.6199498239999999</v>
      </c>
      <c r="X115" s="49">
        <f t="shared" si="19"/>
        <v>2.2924560959999996</v>
      </c>
      <c r="Y115" s="49">
        <f t="shared" si="20"/>
        <v>3.4386841439999998</v>
      </c>
      <c r="Z115" s="49">
        <f t="shared" si="21"/>
        <v>4.3665830400000001</v>
      </c>
      <c r="AA115" s="48">
        <v>4.0687476356907899</v>
      </c>
      <c r="AB115" s="42">
        <v>10.0493935546875</v>
      </c>
      <c r="AC115" s="42">
        <v>9.6702031250000005</v>
      </c>
      <c r="AD115" s="49">
        <f t="shared" si="22"/>
        <v>7.809684326171876</v>
      </c>
      <c r="AE115" s="49">
        <f t="shared" si="23"/>
        <v>5.3981519544673517</v>
      </c>
    </row>
    <row r="116" spans="1:31" x14ac:dyDescent="0.2">
      <c r="A116" s="42">
        <v>6.1602449312678944</v>
      </c>
      <c r="B116" s="42">
        <f t="shared" si="13"/>
        <v>9.7826000976562497</v>
      </c>
      <c r="C116" s="42">
        <v>9.9710458984375006</v>
      </c>
      <c r="D116" s="42">
        <v>9.5941542968750007</v>
      </c>
      <c r="E116" s="48">
        <v>5.156278920898437</v>
      </c>
      <c r="F116" s="48">
        <v>4.6909863085937502</v>
      </c>
      <c r="G116" s="48">
        <v>2.9468706567382812</v>
      </c>
      <c r="H116" s="48">
        <v>3.7525172290039062</v>
      </c>
      <c r="I116" s="48">
        <v>5.0295229394531251</v>
      </c>
      <c r="J116" s="48">
        <v>4.9828828955078119</v>
      </c>
      <c r="K116" s="48">
        <v>6.241253759765625</v>
      </c>
      <c r="L116" s="48">
        <v>5.9405007128906249</v>
      </c>
      <c r="M116" s="43">
        <f t="shared" si="24"/>
        <v>1.0816714439999999</v>
      </c>
      <c r="N116" s="43">
        <f t="shared" si="25"/>
        <v>2.7646474399999996</v>
      </c>
      <c r="O116" s="49">
        <v>1.54524492</v>
      </c>
      <c r="P116" s="49">
        <v>3.2525263999999998</v>
      </c>
      <c r="Q116" s="50">
        <f t="shared" si="14"/>
        <v>2.3988856599999999</v>
      </c>
      <c r="R116" s="48">
        <f t="shared" si="15"/>
        <v>3.2525263999999998</v>
      </c>
      <c r="S116" s="49">
        <v>7.0936656249999999</v>
      </c>
      <c r="T116" s="48">
        <f t="shared" si="16"/>
        <v>9.9710458984375006</v>
      </c>
      <c r="U116" s="48">
        <v>0</v>
      </c>
      <c r="V116" s="49">
        <f t="shared" si="17"/>
        <v>2.9272737599999998</v>
      </c>
      <c r="W116" s="49">
        <f t="shared" si="18"/>
        <v>2.6020211199999999</v>
      </c>
      <c r="X116" s="49">
        <f t="shared" si="19"/>
        <v>2.2767684799999999</v>
      </c>
      <c r="Y116" s="49">
        <f t="shared" si="20"/>
        <v>3.4151527199999996</v>
      </c>
      <c r="Z116" s="49">
        <f t="shared" si="21"/>
        <v>4.3367018666666661</v>
      </c>
      <c r="AA116" s="48">
        <v>4.0417089329769738</v>
      </c>
      <c r="AB116" s="42">
        <v>9.9710458984375006</v>
      </c>
      <c r="AC116" s="42">
        <v>9.5941542968750007</v>
      </c>
      <c r="AD116" s="49">
        <f t="shared" si="22"/>
        <v>7.7586967773437499</v>
      </c>
      <c r="AE116" s="49">
        <f t="shared" si="23"/>
        <v>5.3629087199312693</v>
      </c>
    </row>
    <row r="117" spans="1:31" x14ac:dyDescent="0.2">
      <c r="A117" s="42">
        <v>6.1184519111162805</v>
      </c>
      <c r="B117" s="42">
        <f t="shared" si="13"/>
        <v>9.706660156249999</v>
      </c>
      <c r="C117" s="42">
        <v>9.8939707031249995</v>
      </c>
      <c r="D117" s="42">
        <v>9.5193496093750003</v>
      </c>
      <c r="E117" s="48">
        <v>5.1281972314453128</v>
      </c>
      <c r="F117" s="48">
        <v>4.6654736035156246</v>
      </c>
      <c r="G117" s="48">
        <v>2.9304424658203123</v>
      </c>
      <c r="H117" s="48">
        <v>3.7324252514648437</v>
      </c>
      <c r="I117" s="48">
        <v>5.0009747216796869</v>
      </c>
      <c r="J117" s="48">
        <v>4.9553956152343748</v>
      </c>
      <c r="K117" s="48">
        <v>6.2071796679687505</v>
      </c>
      <c r="L117" s="48">
        <v>5.9076192285156255</v>
      </c>
      <c r="M117" s="43">
        <f t="shared" si="24"/>
        <v>1.074859716</v>
      </c>
      <c r="N117" s="43">
        <f t="shared" si="25"/>
        <v>2.746600784</v>
      </c>
      <c r="O117" s="49">
        <v>1.5355138800000001</v>
      </c>
      <c r="P117" s="49">
        <v>3.23129504</v>
      </c>
      <c r="Q117" s="50">
        <f t="shared" si="14"/>
        <v>2.3834044599999999</v>
      </c>
      <c r="R117" s="48">
        <f t="shared" si="15"/>
        <v>3.23129504</v>
      </c>
      <c r="S117" s="49">
        <v>7.0477421875000008</v>
      </c>
      <c r="T117" s="48">
        <f t="shared" si="16"/>
        <v>9.8939707031249995</v>
      </c>
      <c r="U117" s="48">
        <v>0</v>
      </c>
      <c r="V117" s="49">
        <f t="shared" si="17"/>
        <v>2.9081655360000003</v>
      </c>
      <c r="W117" s="49">
        <f t="shared" si="18"/>
        <v>2.5850360320000001</v>
      </c>
      <c r="X117" s="49">
        <f t="shared" si="19"/>
        <v>2.2619065279999999</v>
      </c>
      <c r="Y117" s="49">
        <f t="shared" si="20"/>
        <v>3.3928597920000003</v>
      </c>
      <c r="Z117" s="49">
        <f t="shared" si="21"/>
        <v>4.3083933866666673</v>
      </c>
      <c r="AA117" s="48">
        <v>4.0150800267269737</v>
      </c>
      <c r="AB117" s="42">
        <v>9.8939707031249995</v>
      </c>
      <c r="AC117" s="42">
        <v>9.5193496093750003</v>
      </c>
      <c r="AD117" s="49">
        <f t="shared" si="22"/>
        <v>7.7084680175781255</v>
      </c>
      <c r="AE117" s="49">
        <f t="shared" si="23"/>
        <v>5.3281899699312696</v>
      </c>
    </row>
    <row r="118" spans="1:31" x14ac:dyDescent="0.2">
      <c r="A118" s="42">
        <v>6.0773053295316641</v>
      </c>
      <c r="B118" s="42">
        <f t="shared" si="13"/>
        <v>9.6319482421875016</v>
      </c>
      <c r="C118" s="42">
        <v>9.8181357421875006</v>
      </c>
      <c r="D118" s="42">
        <v>9.4457607421875007</v>
      </c>
      <c r="E118" s="48">
        <v>5.1005105517578126</v>
      </c>
      <c r="F118" s="48">
        <v>4.6403180175781253</v>
      </c>
      <c r="G118" s="48">
        <v>2.9142501440429687</v>
      </c>
      <c r="H118" s="48">
        <v>3.7126103491210936</v>
      </c>
      <c r="I118" s="48">
        <v>4.9728442480468749</v>
      </c>
      <c r="J118" s="48">
        <v>4.9282990820312502</v>
      </c>
      <c r="K118" s="48">
        <v>6.1735848925781251</v>
      </c>
      <c r="L118" s="48">
        <v>5.8752071142578126</v>
      </c>
      <c r="M118" s="43">
        <f t="shared" si="24"/>
        <v>1.0680479879999996</v>
      </c>
      <c r="N118" s="43">
        <f t="shared" si="25"/>
        <v>2.7290554239999993</v>
      </c>
      <c r="O118" s="49">
        <v>1.5257828399999995</v>
      </c>
      <c r="P118" s="49">
        <v>3.2106534399999993</v>
      </c>
      <c r="Q118" s="50">
        <f t="shared" si="14"/>
        <v>2.3682181399999993</v>
      </c>
      <c r="R118" s="48">
        <f t="shared" si="15"/>
        <v>3.2106534399999993</v>
      </c>
      <c r="S118" s="49">
        <v>7.0024976562500001</v>
      </c>
      <c r="T118" s="48">
        <f t="shared" si="16"/>
        <v>9.8181357421875006</v>
      </c>
      <c r="U118" s="48">
        <v>0</v>
      </c>
      <c r="V118" s="49">
        <f t="shared" si="17"/>
        <v>2.8895880959999993</v>
      </c>
      <c r="W118" s="49">
        <f t="shared" si="18"/>
        <v>2.5685227519999998</v>
      </c>
      <c r="X118" s="49">
        <f t="shared" si="19"/>
        <v>2.2474574079999994</v>
      </c>
      <c r="Y118" s="49">
        <f t="shared" si="20"/>
        <v>3.3711861119999993</v>
      </c>
      <c r="Z118" s="49">
        <f t="shared" si="21"/>
        <v>4.2808712533333324</v>
      </c>
      <c r="AA118" s="48">
        <v>3.9888513055098684</v>
      </c>
      <c r="AB118" s="42">
        <v>9.8181357421875006</v>
      </c>
      <c r="AC118" s="42">
        <v>9.4457607421875007</v>
      </c>
      <c r="AD118" s="49">
        <f t="shared" si="22"/>
        <v>7.6589818115234376</v>
      </c>
      <c r="AE118" s="49">
        <f t="shared" si="23"/>
        <v>5.2939844823883133</v>
      </c>
    </row>
    <row r="119" spans="1:31" x14ac:dyDescent="0.2">
      <c r="A119" s="42">
        <v>6.0367896716382816</v>
      </c>
      <c r="B119" s="42">
        <f t="shared" si="13"/>
        <v>9.558433105468751</v>
      </c>
      <c r="C119" s="42">
        <v>9.7435107421874996</v>
      </c>
      <c r="D119" s="42">
        <v>9.3733554687500007</v>
      </c>
      <c r="E119" s="48">
        <v>5.0732089355468748</v>
      </c>
      <c r="F119" s="48">
        <v>4.6155124462890624</v>
      </c>
      <c r="G119" s="48">
        <v>2.8982884814453125</v>
      </c>
      <c r="H119" s="48">
        <v>3.6930668383789063</v>
      </c>
      <c r="I119" s="48">
        <v>4.9451215722656254</v>
      </c>
      <c r="J119" s="48">
        <v>4.9015842968749999</v>
      </c>
      <c r="K119" s="48">
        <v>6.1404585400390621</v>
      </c>
      <c r="L119" s="48">
        <v>5.8432534765624995</v>
      </c>
      <c r="M119" s="43">
        <f t="shared" si="24"/>
        <v>1.0612362599999996</v>
      </c>
      <c r="N119" s="43">
        <f t="shared" si="25"/>
        <v>2.7112594159999999</v>
      </c>
      <c r="O119" s="49">
        <v>1.5160517999999996</v>
      </c>
      <c r="P119" s="49">
        <v>3.1897169599999997</v>
      </c>
      <c r="Q119" s="50">
        <f t="shared" si="14"/>
        <v>2.3528843799999999</v>
      </c>
      <c r="R119" s="48">
        <f t="shared" si="15"/>
        <v>3.1897169599999997</v>
      </c>
      <c r="S119" s="49">
        <v>6.957915625</v>
      </c>
      <c r="T119" s="48">
        <f t="shared" si="16"/>
        <v>9.7435107421874996</v>
      </c>
      <c r="U119" s="48">
        <v>0</v>
      </c>
      <c r="V119" s="49">
        <f t="shared" si="17"/>
        <v>2.870745264</v>
      </c>
      <c r="W119" s="49">
        <f t="shared" si="18"/>
        <v>2.5517735679999998</v>
      </c>
      <c r="X119" s="49">
        <f t="shared" si="19"/>
        <v>2.2328018719999996</v>
      </c>
      <c r="Y119" s="49">
        <f t="shared" si="20"/>
        <v>3.3492028079999998</v>
      </c>
      <c r="Z119" s="49">
        <f t="shared" si="21"/>
        <v>4.252955946666666</v>
      </c>
      <c r="AA119" s="48">
        <v>3.9630135947779603</v>
      </c>
      <c r="AB119" s="42">
        <v>9.7435107421874996</v>
      </c>
      <c r="AC119" s="42">
        <v>9.3733554687500007</v>
      </c>
      <c r="AD119" s="49">
        <f t="shared" si="22"/>
        <v>7.6102202148437499</v>
      </c>
      <c r="AE119" s="49">
        <f t="shared" si="23"/>
        <v>5.2602798539518876</v>
      </c>
    </row>
    <row r="120" spans="1:31" x14ac:dyDescent="0.2">
      <c r="A120" s="42">
        <v>5.9968899250313701</v>
      </c>
      <c r="B120" s="42">
        <f t="shared" si="13"/>
        <v>9.4860874023437489</v>
      </c>
      <c r="C120" s="42">
        <v>9.6700673828124994</v>
      </c>
      <c r="D120" s="42">
        <v>9.3021074218750002</v>
      </c>
      <c r="E120" s="48">
        <v>5.0462843310546877</v>
      </c>
      <c r="F120" s="48">
        <v>4.5910488378906251</v>
      </c>
      <c r="G120" s="48">
        <v>2.8825520312499999</v>
      </c>
      <c r="H120" s="48">
        <v>3.673788562011719</v>
      </c>
      <c r="I120" s="48">
        <v>4.9177972216796872</v>
      </c>
      <c r="J120" s="48">
        <v>4.875243208007813</v>
      </c>
      <c r="K120" s="48">
        <v>6.1077906640624997</v>
      </c>
      <c r="L120" s="48">
        <v>5.8117483691406244</v>
      </c>
      <c r="M120" s="43">
        <f t="shared" si="24"/>
        <v>1.0544245319999999</v>
      </c>
      <c r="N120" s="43">
        <f t="shared" si="25"/>
        <v>2.6937140559999997</v>
      </c>
      <c r="O120" s="49">
        <v>1.5063207599999999</v>
      </c>
      <c r="P120" s="49">
        <v>3.1690753599999999</v>
      </c>
      <c r="Q120" s="50">
        <f t="shared" si="14"/>
        <v>2.3376980600000001</v>
      </c>
      <c r="R120" s="48">
        <f t="shared" si="15"/>
        <v>3.1690753599999999</v>
      </c>
      <c r="S120" s="49">
        <v>6.9139804687500011</v>
      </c>
      <c r="T120" s="48">
        <f t="shared" si="16"/>
        <v>9.6700673828124994</v>
      </c>
      <c r="U120" s="48">
        <v>0</v>
      </c>
      <c r="V120" s="49">
        <f t="shared" si="17"/>
        <v>2.8521678239999999</v>
      </c>
      <c r="W120" s="49">
        <f t="shared" si="18"/>
        <v>2.5352602879999999</v>
      </c>
      <c r="X120" s="49">
        <f t="shared" si="19"/>
        <v>2.2183527519999999</v>
      </c>
      <c r="Y120" s="49">
        <f t="shared" si="20"/>
        <v>3.3275291280000001</v>
      </c>
      <c r="Z120" s="49">
        <f t="shared" si="21"/>
        <v>4.2254338133333329</v>
      </c>
      <c r="AA120" s="48">
        <v>3.9375572831003289</v>
      </c>
      <c r="AB120" s="42">
        <v>9.6700673828124994</v>
      </c>
      <c r="AC120" s="42">
        <v>9.3021074218750002</v>
      </c>
      <c r="AD120" s="49">
        <f t="shared" si="22"/>
        <v>7.5621661376953133</v>
      </c>
      <c r="AE120" s="49">
        <f t="shared" si="23"/>
        <v>5.2270642719072145</v>
      </c>
    </row>
    <row r="121" spans="1:31" x14ac:dyDescent="0.2">
      <c r="A121" s="42">
        <v>5.9575915593749382</v>
      </c>
      <c r="B121" s="42">
        <f t="shared" si="13"/>
        <v>9.4148813476562498</v>
      </c>
      <c r="C121" s="42">
        <v>9.5977763671874996</v>
      </c>
      <c r="D121" s="42">
        <v>9.2319863281250001</v>
      </c>
      <c r="E121" s="48">
        <v>5.0197277392578119</v>
      </c>
      <c r="F121" s="48">
        <v>4.566919140625</v>
      </c>
      <c r="G121" s="48">
        <v>2.8670360571289062</v>
      </c>
      <c r="H121" s="48">
        <v>3.654769599609375</v>
      </c>
      <c r="I121" s="48">
        <v>4.8908617236328116</v>
      </c>
      <c r="J121" s="48">
        <v>4.8492668164062493</v>
      </c>
      <c r="K121" s="48">
        <v>6.0755703710937494</v>
      </c>
      <c r="L121" s="48">
        <v>5.7806799511718747</v>
      </c>
      <c r="M121" s="43">
        <f t="shared" si="24"/>
        <v>1.047767616</v>
      </c>
      <c r="N121" s="43">
        <f t="shared" si="25"/>
        <v>2.6761686959999991</v>
      </c>
      <c r="O121" s="49">
        <v>1.4968108800000002</v>
      </c>
      <c r="P121" s="49">
        <v>3.1484337599999992</v>
      </c>
      <c r="Q121" s="50">
        <f t="shared" si="14"/>
        <v>2.3226223199999998</v>
      </c>
      <c r="R121" s="48">
        <f t="shared" si="15"/>
        <v>3.1484337599999992</v>
      </c>
      <c r="S121" s="49">
        <v>6.8706781250000013</v>
      </c>
      <c r="T121" s="48">
        <f t="shared" si="16"/>
        <v>9.5977763671874996</v>
      </c>
      <c r="U121" s="48">
        <v>0</v>
      </c>
      <c r="V121" s="49">
        <f t="shared" si="17"/>
        <v>2.8335903839999994</v>
      </c>
      <c r="W121" s="49">
        <f t="shared" si="18"/>
        <v>2.5187470079999996</v>
      </c>
      <c r="X121" s="49">
        <f t="shared" si="19"/>
        <v>2.2039036319999994</v>
      </c>
      <c r="Y121" s="49">
        <f t="shared" si="20"/>
        <v>3.3058554479999991</v>
      </c>
      <c r="Z121" s="49">
        <f t="shared" si="21"/>
        <v>4.1979116799999989</v>
      </c>
      <c r="AA121" s="48">
        <v>3.9124740696957239</v>
      </c>
      <c r="AB121" s="42">
        <v>9.5977763671874996</v>
      </c>
      <c r="AC121" s="42">
        <v>9.2319863281250001</v>
      </c>
      <c r="AD121" s="49">
        <f t="shared" si="22"/>
        <v>7.5148041992187515</v>
      </c>
      <c r="AE121" s="49">
        <f t="shared" si="23"/>
        <v>5.1943271048109949</v>
      </c>
    </row>
    <row r="122" spans="1:31" x14ac:dyDescent="0.2">
      <c r="A122" s="42">
        <v>5.9188805069764205</v>
      </c>
      <c r="B122" s="42">
        <f t="shared" si="13"/>
        <v>9.3447885742187502</v>
      </c>
      <c r="C122" s="42">
        <v>9.526611328125</v>
      </c>
      <c r="D122" s="42">
        <v>9.1629658203125004</v>
      </c>
      <c r="E122" s="48">
        <v>4.9935315820312498</v>
      </c>
      <c r="F122" s="48">
        <v>4.5431162499999997</v>
      </c>
      <c r="G122" s="48">
        <v>2.8517351123046875</v>
      </c>
      <c r="H122" s="48">
        <v>3.6359630615234373</v>
      </c>
      <c r="I122" s="48">
        <v>4.8643065527343747</v>
      </c>
      <c r="J122" s="48">
        <v>4.823647543945313</v>
      </c>
      <c r="K122" s="48">
        <v>6.0437891357421876</v>
      </c>
      <c r="L122" s="48">
        <v>5.75004064453125</v>
      </c>
      <c r="M122" s="43">
        <f t="shared" si="24"/>
        <v>1.0411106999999999</v>
      </c>
      <c r="N122" s="43">
        <f t="shared" si="25"/>
        <v>2.6591246319999997</v>
      </c>
      <c r="O122" s="49">
        <v>1.487301</v>
      </c>
      <c r="P122" s="49">
        <v>3.1283819199999998</v>
      </c>
      <c r="Q122" s="50">
        <f t="shared" si="14"/>
        <v>2.3078414599999997</v>
      </c>
      <c r="R122" s="48">
        <f t="shared" si="15"/>
        <v>3.1283819199999998</v>
      </c>
      <c r="S122" s="49">
        <v>6.8279953125000006</v>
      </c>
      <c r="T122" s="48">
        <f t="shared" si="16"/>
        <v>9.526611328125</v>
      </c>
      <c r="U122" s="48">
        <v>0</v>
      </c>
      <c r="V122" s="49">
        <f t="shared" si="17"/>
        <v>2.8155437279999997</v>
      </c>
      <c r="W122" s="49">
        <f t="shared" si="18"/>
        <v>2.5027055360000001</v>
      </c>
      <c r="X122" s="49">
        <f t="shared" si="19"/>
        <v>2.1898673439999996</v>
      </c>
      <c r="Y122" s="49">
        <f t="shared" si="20"/>
        <v>3.2848010159999994</v>
      </c>
      <c r="Z122" s="49">
        <f t="shared" si="21"/>
        <v>4.1711758933333334</v>
      </c>
      <c r="AA122" s="48">
        <v>3.887755216899671</v>
      </c>
      <c r="AB122" s="42">
        <v>9.526611328125</v>
      </c>
      <c r="AC122" s="42">
        <v>9.1629658203125004</v>
      </c>
      <c r="AD122" s="49">
        <f t="shared" si="22"/>
        <v>7.4681198730468754</v>
      </c>
      <c r="AE122" s="49">
        <f t="shared" si="23"/>
        <v>5.1620583118556684</v>
      </c>
    </row>
    <row r="123" spans="1:31" x14ac:dyDescent="0.2">
      <c r="A123" s="42">
        <v>5.8807431443019302</v>
      </c>
      <c r="B123" s="42">
        <f t="shared" si="13"/>
        <v>9.275783203125</v>
      </c>
      <c r="C123" s="42">
        <v>9.4565458984375006</v>
      </c>
      <c r="D123" s="42">
        <v>9.0950205078124995</v>
      </c>
      <c r="E123" s="48">
        <v>4.9676878076171871</v>
      </c>
      <c r="F123" s="48">
        <v>4.5196340087890627</v>
      </c>
      <c r="G123" s="48">
        <v>2.8366449340820314</v>
      </c>
      <c r="H123" s="48">
        <v>3.617263327636719</v>
      </c>
      <c r="I123" s="48">
        <v>4.8381231835937504</v>
      </c>
      <c r="J123" s="48">
        <v>4.798376865234375</v>
      </c>
      <c r="K123" s="48">
        <v>6.0124365380859377</v>
      </c>
      <c r="L123" s="48">
        <v>5.7198195556640625</v>
      </c>
      <c r="M123" s="43">
        <f t="shared" si="24"/>
        <v>1.0346085959999998</v>
      </c>
      <c r="N123" s="43">
        <f t="shared" si="25"/>
        <v>2.6420805679999995</v>
      </c>
      <c r="O123" s="49">
        <v>1.4780122799999997</v>
      </c>
      <c r="P123" s="49">
        <v>3.1083300799999996</v>
      </c>
      <c r="Q123" s="50">
        <f t="shared" si="14"/>
        <v>2.2931711799999999</v>
      </c>
      <c r="R123" s="48">
        <f t="shared" si="15"/>
        <v>3.1083300799999996</v>
      </c>
      <c r="S123" s="49">
        <v>6.7859164062500001</v>
      </c>
      <c r="T123" s="48">
        <f t="shared" si="16"/>
        <v>9.4565458984375006</v>
      </c>
      <c r="U123" s="48">
        <v>0</v>
      </c>
      <c r="V123" s="49">
        <f t="shared" si="17"/>
        <v>2.7974970719999996</v>
      </c>
      <c r="W123" s="49">
        <f t="shared" si="18"/>
        <v>2.4866640639999997</v>
      </c>
      <c r="X123" s="49">
        <f t="shared" si="19"/>
        <v>2.1758310559999994</v>
      </c>
      <c r="Y123" s="49">
        <f t="shared" si="20"/>
        <v>3.2637465839999993</v>
      </c>
      <c r="Z123" s="49">
        <f t="shared" si="21"/>
        <v>4.1444401066666661</v>
      </c>
      <c r="AA123" s="48">
        <v>3.8633924239309212</v>
      </c>
      <c r="AB123" s="42">
        <v>9.4565458984375006</v>
      </c>
      <c r="AC123" s="42">
        <v>9.0950205078124995</v>
      </c>
      <c r="AD123" s="49">
        <f t="shared" si="22"/>
        <v>7.4220960693359377</v>
      </c>
      <c r="AE123" s="49">
        <f t="shared" si="23"/>
        <v>5.130246080326458</v>
      </c>
    </row>
    <row r="124" spans="1:31" x14ac:dyDescent="0.2">
      <c r="A124" s="42">
        <v>5.8431662743830239</v>
      </c>
      <c r="B124" s="42">
        <f t="shared" si="13"/>
        <v>9.2078388671875011</v>
      </c>
      <c r="C124" s="42">
        <v>9.3875537109374996</v>
      </c>
      <c r="D124" s="42">
        <v>9.0281240234375009</v>
      </c>
      <c r="E124" s="48">
        <v>4.9421296337890626</v>
      </c>
      <c r="F124" s="48">
        <v>4.4963952148437496</v>
      </c>
      <c r="G124" s="48">
        <v>2.821760549316406</v>
      </c>
      <c r="H124" s="48">
        <v>3.5986597412109376</v>
      </c>
      <c r="I124" s="48">
        <v>4.8123030908203122</v>
      </c>
      <c r="J124" s="48">
        <v>4.7734476757812496</v>
      </c>
      <c r="K124" s="48">
        <v>5.981466162109375</v>
      </c>
      <c r="L124" s="48">
        <v>5.6900086328124999</v>
      </c>
      <c r="M124" s="43">
        <f t="shared" si="24"/>
        <v>1.0281064919999998</v>
      </c>
      <c r="N124" s="43">
        <f t="shared" si="25"/>
        <v>2.6252871519999994</v>
      </c>
      <c r="O124" s="49">
        <v>1.4687235599999999</v>
      </c>
      <c r="P124" s="49">
        <v>3.0885731199999995</v>
      </c>
      <c r="Q124" s="50">
        <f t="shared" si="14"/>
        <v>2.2786483399999997</v>
      </c>
      <c r="R124" s="48">
        <f t="shared" si="15"/>
        <v>3.0885731199999995</v>
      </c>
      <c r="S124" s="49">
        <v>6.7444296875000012</v>
      </c>
      <c r="T124" s="48">
        <f t="shared" si="16"/>
        <v>9.3875537109374996</v>
      </c>
      <c r="U124" s="48">
        <v>0</v>
      </c>
      <c r="V124" s="49">
        <f t="shared" si="17"/>
        <v>2.7797158079999997</v>
      </c>
      <c r="W124" s="49">
        <f t="shared" si="18"/>
        <v>2.470858496</v>
      </c>
      <c r="X124" s="49">
        <f t="shared" si="19"/>
        <v>2.1620011839999993</v>
      </c>
      <c r="Y124" s="49">
        <f t="shared" si="20"/>
        <v>3.2430017759999998</v>
      </c>
      <c r="Z124" s="49">
        <f t="shared" si="21"/>
        <v>4.118097493333333</v>
      </c>
      <c r="AA124" s="48">
        <v>3.839378263774671</v>
      </c>
      <c r="AB124" s="42">
        <v>9.3875537109374996</v>
      </c>
      <c r="AC124" s="42">
        <v>9.0281240234375009</v>
      </c>
      <c r="AD124" s="49">
        <f t="shared" si="22"/>
        <v>7.3767199707031264</v>
      </c>
      <c r="AE124" s="49">
        <f t="shared" si="23"/>
        <v>5.0988815506872838</v>
      </c>
    </row>
    <row r="125" spans="1:31" x14ac:dyDescent="0.2">
      <c r="A125" s="42">
        <v>5.8061371100505932</v>
      </c>
      <c r="B125" s="42">
        <f t="shared" si="13"/>
        <v>9.1409316406250003</v>
      </c>
      <c r="C125" s="42">
        <v>9.3196093750000006</v>
      </c>
      <c r="D125" s="42">
        <v>8.96225390625</v>
      </c>
      <c r="E125" s="48">
        <v>4.9167121289062505</v>
      </c>
      <c r="F125" s="48">
        <v>4.4732700927734372</v>
      </c>
      <c r="G125" s="48">
        <v>2.8070774584960936</v>
      </c>
      <c r="H125" s="48">
        <v>3.580151828613281</v>
      </c>
      <c r="I125" s="48">
        <v>4.7868382226562503</v>
      </c>
      <c r="J125" s="48">
        <v>4.7488415039062497</v>
      </c>
      <c r="K125" s="48">
        <v>5.9507037109374998</v>
      </c>
      <c r="L125" s="48">
        <v>5.6605979296875004</v>
      </c>
      <c r="M125" s="43">
        <f t="shared" si="24"/>
        <v>1.0219140119999999</v>
      </c>
      <c r="N125" s="43">
        <f t="shared" si="25"/>
        <v>2.6089950319999993</v>
      </c>
      <c r="O125" s="49">
        <v>1.45987716</v>
      </c>
      <c r="P125" s="49">
        <v>3.0694059199999995</v>
      </c>
      <c r="Q125" s="50">
        <f t="shared" si="14"/>
        <v>2.2646415399999995</v>
      </c>
      <c r="R125" s="48">
        <f t="shared" si="15"/>
        <v>3.0694059199999995</v>
      </c>
      <c r="S125" s="49">
        <v>6.7035218749999999</v>
      </c>
      <c r="T125" s="48">
        <f t="shared" si="16"/>
        <v>9.3196093750000006</v>
      </c>
      <c r="U125" s="48">
        <v>0</v>
      </c>
      <c r="V125" s="49">
        <f t="shared" si="17"/>
        <v>2.7624653279999998</v>
      </c>
      <c r="W125" s="49">
        <f t="shared" si="18"/>
        <v>2.4555247359999997</v>
      </c>
      <c r="X125" s="49">
        <f t="shared" si="19"/>
        <v>2.1485841439999995</v>
      </c>
      <c r="Y125" s="49">
        <f t="shared" si="20"/>
        <v>3.222876216</v>
      </c>
      <c r="Z125" s="49">
        <f t="shared" si="21"/>
        <v>4.0925412266666665</v>
      </c>
      <c r="AA125" s="48">
        <v>3.8157048725328955</v>
      </c>
      <c r="AB125" s="42">
        <v>9.3196093750000006</v>
      </c>
      <c r="AC125" s="42">
        <v>8.96225390625</v>
      </c>
      <c r="AD125" s="49">
        <f t="shared" si="22"/>
        <v>7.3319770507812496</v>
      </c>
      <c r="AE125" s="49">
        <f t="shared" si="23"/>
        <v>5.0679546821305816</v>
      </c>
    </row>
    <row r="126" spans="1:31" x14ac:dyDescent="0.2">
      <c r="A126" s="42">
        <v>5.7696432579716497</v>
      </c>
      <c r="B126" s="42">
        <f t="shared" si="13"/>
        <v>9.0750375976562498</v>
      </c>
      <c r="C126" s="42">
        <v>9.2526914062499994</v>
      </c>
      <c r="D126" s="42">
        <v>8.8973837890625003</v>
      </c>
      <c r="E126" s="48">
        <v>4.8914253466796875</v>
      </c>
      <c r="F126" s="48">
        <v>4.450263852539063</v>
      </c>
      <c r="G126" s="48">
        <v>2.7925958984374999</v>
      </c>
      <c r="H126" s="48">
        <v>3.5617391162109371</v>
      </c>
      <c r="I126" s="48">
        <v>4.7617205273437495</v>
      </c>
      <c r="J126" s="48">
        <v>4.7244181542968748</v>
      </c>
      <c r="K126" s="48">
        <v>5.9200989794921881</v>
      </c>
      <c r="L126" s="48">
        <v>5.6314931933593746</v>
      </c>
      <c r="M126" s="43">
        <f t="shared" si="24"/>
        <v>1.0157215319999999</v>
      </c>
      <c r="N126" s="43">
        <f t="shared" si="25"/>
        <v>2.5929535599999998</v>
      </c>
      <c r="O126" s="49">
        <v>1.4510307599999999</v>
      </c>
      <c r="P126" s="49">
        <v>3.0505336000000001</v>
      </c>
      <c r="Q126" s="50">
        <f t="shared" si="14"/>
        <v>2.2507821799999999</v>
      </c>
      <c r="R126" s="48">
        <f t="shared" si="15"/>
        <v>3.0505336000000001</v>
      </c>
      <c r="S126" s="49">
        <v>6.6631804687499994</v>
      </c>
      <c r="T126" s="48">
        <f t="shared" si="16"/>
        <v>9.2526914062499994</v>
      </c>
      <c r="U126" s="48">
        <v>0</v>
      </c>
      <c r="V126" s="49">
        <f t="shared" si="17"/>
        <v>2.74548024</v>
      </c>
      <c r="W126" s="49">
        <f t="shared" si="18"/>
        <v>2.4404268800000004</v>
      </c>
      <c r="X126" s="49">
        <f t="shared" si="19"/>
        <v>2.1353735199999999</v>
      </c>
      <c r="Y126" s="49">
        <f t="shared" si="20"/>
        <v>3.2030602799999999</v>
      </c>
      <c r="Z126" s="49">
        <f t="shared" si="21"/>
        <v>4.0673781333333334</v>
      </c>
      <c r="AA126" s="48">
        <v>3.7923639494243422</v>
      </c>
      <c r="AB126" s="42">
        <v>9.2526914062499994</v>
      </c>
      <c r="AC126" s="42">
        <v>8.8973837890625003</v>
      </c>
      <c r="AD126" s="49">
        <f t="shared" si="22"/>
        <v>7.2878536376953118</v>
      </c>
      <c r="AE126" s="49">
        <f t="shared" si="23"/>
        <v>5.0374560244845332</v>
      </c>
    </row>
    <row r="127" spans="1:31" x14ac:dyDescent="0.2">
      <c r="A127" s="42">
        <v>5.7336727034217621</v>
      </c>
      <c r="B127" s="42">
        <f t="shared" si="13"/>
        <v>9.0101328125000002</v>
      </c>
      <c r="C127" s="42">
        <v>9.1867734374999994</v>
      </c>
      <c r="D127" s="42">
        <v>8.8334921874999992</v>
      </c>
      <c r="E127" s="48">
        <v>4.8662688134765624</v>
      </c>
      <c r="F127" s="48">
        <v>4.4273764941406251</v>
      </c>
      <c r="G127" s="48">
        <v>2.7782334570312499</v>
      </c>
      <c r="H127" s="48">
        <v>3.5434211303710939</v>
      </c>
      <c r="I127" s="48">
        <v>4.7369429003906252</v>
      </c>
      <c r="J127" s="48">
        <v>4.7001203173828126</v>
      </c>
      <c r="K127" s="48">
        <v>5.8896514941406251</v>
      </c>
      <c r="L127" s="48">
        <v>5.6025305468750002</v>
      </c>
      <c r="M127" s="43">
        <f t="shared" si="24"/>
        <v>1.0095290519999998</v>
      </c>
      <c r="N127" s="43">
        <f t="shared" si="25"/>
        <v>2.5769120879999998</v>
      </c>
      <c r="O127" s="49">
        <v>1.4421843599999997</v>
      </c>
      <c r="P127" s="49">
        <v>3.0316612799999998</v>
      </c>
      <c r="Q127" s="50">
        <f t="shared" si="14"/>
        <v>2.2369228199999998</v>
      </c>
      <c r="R127" s="48">
        <f t="shared" si="15"/>
        <v>3.0316612799999998</v>
      </c>
      <c r="S127" s="49">
        <v>6.6233929687500002</v>
      </c>
      <c r="T127" s="48">
        <f t="shared" si="16"/>
        <v>9.1867734374999994</v>
      </c>
      <c r="U127" s="48">
        <v>0</v>
      </c>
      <c r="V127" s="49">
        <f t="shared" si="17"/>
        <v>2.7284951519999998</v>
      </c>
      <c r="W127" s="49">
        <f t="shared" si="18"/>
        <v>2.4253290239999998</v>
      </c>
      <c r="X127" s="49">
        <f t="shared" si="19"/>
        <v>2.1221628959999999</v>
      </c>
      <c r="Y127" s="49">
        <f t="shared" si="20"/>
        <v>3.1832443439999998</v>
      </c>
      <c r="Z127" s="49">
        <f t="shared" si="21"/>
        <v>4.0422150399999994</v>
      </c>
      <c r="AA127" s="48">
        <v>3.7693493780838816</v>
      </c>
      <c r="AB127" s="42">
        <v>9.1867734374999994</v>
      </c>
      <c r="AC127" s="42">
        <v>8.8334921874999992</v>
      </c>
      <c r="AD127" s="49">
        <f t="shared" si="22"/>
        <v>7.2443360595703128</v>
      </c>
      <c r="AE127" s="49">
        <f t="shared" si="23"/>
        <v>5.0073761275773174</v>
      </c>
    </row>
    <row r="128" spans="1:31" x14ac:dyDescent="0.2">
      <c r="A128" s="42">
        <v>5.6982137957685044</v>
      </c>
      <c r="B128" s="42">
        <f t="shared" si="13"/>
        <v>8.9461953124999987</v>
      </c>
      <c r="C128" s="42">
        <v>9.1218339843749998</v>
      </c>
      <c r="D128" s="42">
        <v>8.7705566406249993</v>
      </c>
      <c r="E128" s="48">
        <v>4.841241108398437</v>
      </c>
      <c r="F128" s="48">
        <v>4.4046061230468743</v>
      </c>
      <c r="G128" s="48">
        <v>2.7639449023437499</v>
      </c>
      <c r="H128" s="48">
        <v>3.5251971606445314</v>
      </c>
      <c r="I128" s="48">
        <v>4.7125053417968745</v>
      </c>
      <c r="J128" s="48">
        <v>4.6759475195312499</v>
      </c>
      <c r="K128" s="48">
        <v>5.8593607812499995</v>
      </c>
      <c r="L128" s="48">
        <v>5.5737161474609378</v>
      </c>
      <c r="M128" s="43">
        <f t="shared" si="24"/>
        <v>1.003336572</v>
      </c>
      <c r="N128" s="43">
        <f t="shared" si="25"/>
        <v>2.5611212640000001</v>
      </c>
      <c r="O128" s="49">
        <v>1.43333796</v>
      </c>
      <c r="P128" s="49">
        <v>3.0130838400000002</v>
      </c>
      <c r="Q128" s="50">
        <f t="shared" si="14"/>
        <v>2.2232109000000002</v>
      </c>
      <c r="R128" s="48">
        <f t="shared" si="15"/>
        <v>3.0130838400000002</v>
      </c>
      <c r="S128" s="49">
        <v>6.584146875000001</v>
      </c>
      <c r="T128" s="48">
        <f t="shared" si="16"/>
        <v>9.1218339843749998</v>
      </c>
      <c r="U128" s="48">
        <v>0</v>
      </c>
      <c r="V128" s="49">
        <f t="shared" si="17"/>
        <v>2.7117754560000003</v>
      </c>
      <c r="W128" s="49">
        <f t="shared" si="18"/>
        <v>2.4104670720000003</v>
      </c>
      <c r="X128" s="49">
        <f t="shared" si="19"/>
        <v>2.1091586879999999</v>
      </c>
      <c r="Y128" s="49">
        <f t="shared" si="20"/>
        <v>3.1637380319999999</v>
      </c>
      <c r="Z128" s="49">
        <f t="shared" si="21"/>
        <v>4.0174451199999996</v>
      </c>
      <c r="AA128" s="48">
        <v>3.7466532946134867</v>
      </c>
      <c r="AB128" s="42">
        <v>9.1218339843749998</v>
      </c>
      <c r="AC128" s="42">
        <v>8.7705566406249993</v>
      </c>
      <c r="AD128" s="49">
        <f t="shared" si="22"/>
        <v>7.2014106445312507</v>
      </c>
      <c r="AE128" s="49">
        <f t="shared" si="23"/>
        <v>4.9777055412371114</v>
      </c>
    </row>
    <row r="129" spans="1:31" x14ac:dyDescent="0.2">
      <c r="A129" s="42">
        <v>5.6632552346206797</v>
      </c>
      <c r="B129" s="42">
        <f t="shared" si="13"/>
        <v>8.8832031249999996</v>
      </c>
      <c r="C129" s="42">
        <v>9.0578505859374996</v>
      </c>
      <c r="D129" s="42">
        <v>8.7085556640624997</v>
      </c>
      <c r="E129" s="48">
        <v>4.8163427050781253</v>
      </c>
      <c r="F129" s="48">
        <v>4.3819532128906244</v>
      </c>
      <c r="G129" s="48">
        <v>2.7497299975585938</v>
      </c>
      <c r="H129" s="48">
        <v>3.5070669702148436</v>
      </c>
      <c r="I129" s="48">
        <v>4.6882690771484379</v>
      </c>
      <c r="J129" s="48">
        <v>4.6518992871093747</v>
      </c>
      <c r="K129" s="48">
        <v>5.8292263671874993</v>
      </c>
      <c r="L129" s="48">
        <v>5.5450509423828125</v>
      </c>
      <c r="M129" s="43">
        <f t="shared" si="24"/>
        <v>0.99760852799999977</v>
      </c>
      <c r="N129" s="43">
        <f t="shared" si="25"/>
        <v>2.5460823839999995</v>
      </c>
      <c r="O129" s="49">
        <v>1.4251550399999997</v>
      </c>
      <c r="P129" s="49">
        <v>2.9953910399999994</v>
      </c>
      <c r="Q129" s="50">
        <f t="shared" si="14"/>
        <v>2.2102730399999997</v>
      </c>
      <c r="R129" s="48">
        <f t="shared" si="15"/>
        <v>2.9953910399999994</v>
      </c>
      <c r="S129" s="49">
        <v>6.5454328125000005</v>
      </c>
      <c r="T129" s="48">
        <f t="shared" si="16"/>
        <v>9.0578505859374996</v>
      </c>
      <c r="U129" s="48">
        <v>0</v>
      </c>
      <c r="V129" s="49">
        <f t="shared" si="17"/>
        <v>2.6958519359999995</v>
      </c>
      <c r="W129" s="49">
        <f t="shared" si="18"/>
        <v>2.3963128319999996</v>
      </c>
      <c r="X129" s="49">
        <f t="shared" si="19"/>
        <v>2.0967737279999996</v>
      </c>
      <c r="Y129" s="49">
        <f t="shared" si="20"/>
        <v>3.1451605919999994</v>
      </c>
      <c r="Z129" s="49">
        <f t="shared" si="21"/>
        <v>3.993854719999999</v>
      </c>
      <c r="AA129" s="48">
        <v>3.7242691457648025</v>
      </c>
      <c r="AB129" s="42">
        <v>9.0578505859374996</v>
      </c>
      <c r="AC129" s="42">
        <v>8.7085556640624997</v>
      </c>
      <c r="AD129" s="49">
        <f t="shared" si="22"/>
        <v>7.1590671386718752</v>
      </c>
      <c r="AE129" s="49">
        <f t="shared" si="23"/>
        <v>4.94843717783505</v>
      </c>
    </row>
    <row r="130" spans="1:31" x14ac:dyDescent="0.2">
      <c r="A130" s="42">
        <v>5.6287860566178569</v>
      </c>
      <c r="B130" s="42">
        <f t="shared" ref="B130:B193" si="26">+AVERAGE(C130,D130)</f>
        <v>8.8211357421875007</v>
      </c>
      <c r="C130" s="42">
        <v>8.9948037109375001</v>
      </c>
      <c r="D130" s="42">
        <v>8.6474677734374996</v>
      </c>
      <c r="E130" s="48">
        <v>4.7915721826171866</v>
      </c>
      <c r="F130" s="48">
        <v>4.3594168164062497</v>
      </c>
      <c r="G130" s="48">
        <v>2.7355880322265622</v>
      </c>
      <c r="H130" s="48">
        <v>3.4890300854492184</v>
      </c>
      <c r="I130" s="48">
        <v>4.664157377929687</v>
      </c>
      <c r="J130" s="48">
        <v>4.6279741992187491</v>
      </c>
      <c r="K130" s="48">
        <v>5.7992468310546874</v>
      </c>
      <c r="L130" s="48">
        <v>5.516533037109375</v>
      </c>
      <c r="M130" s="43">
        <f t="shared" si="24"/>
        <v>0.99188048399999962</v>
      </c>
      <c r="N130" s="43">
        <f t="shared" si="25"/>
        <v>2.5312941519999996</v>
      </c>
      <c r="O130" s="49">
        <v>1.4169721199999996</v>
      </c>
      <c r="P130" s="49">
        <v>2.9779931199999994</v>
      </c>
      <c r="Q130" s="50">
        <f t="shared" ref="Q130:Q193" si="27">+AVERAGE(O130:P130)</f>
        <v>2.1974826199999997</v>
      </c>
      <c r="R130" s="48">
        <f t="shared" ref="R130:R193" si="28">+P130</f>
        <v>2.9779931199999994</v>
      </c>
      <c r="S130" s="49">
        <v>6.5072378906249995</v>
      </c>
      <c r="T130" s="48">
        <f t="shared" ref="T130:T193" si="29">+C130</f>
        <v>8.9948037109375001</v>
      </c>
      <c r="U130" s="48">
        <v>0</v>
      </c>
      <c r="V130" s="49">
        <f t="shared" ref="V130:V193" si="30">+$P130*0.9</f>
        <v>2.6801938079999994</v>
      </c>
      <c r="W130" s="49">
        <f t="shared" ref="W130:W193" si="31">+$P130*0.8</f>
        <v>2.3823944959999994</v>
      </c>
      <c r="X130" s="49">
        <f t="shared" ref="X130:X193" si="32">+$P130*0.7</f>
        <v>2.0845951839999994</v>
      </c>
      <c r="Y130" s="49">
        <f t="shared" ref="Y130:Y193" si="33">+$P130*0.9*8750/7500</f>
        <v>3.1268927759999992</v>
      </c>
      <c r="Z130" s="49">
        <f t="shared" ref="Z130:Z193" si="34">+$P130*10000/7500</f>
        <v>3.9706574933333325</v>
      </c>
      <c r="AA130" s="48">
        <v>3.70218994140625</v>
      </c>
      <c r="AB130" s="42">
        <v>8.9948037109375001</v>
      </c>
      <c r="AC130" s="42">
        <v>8.6474677734374996</v>
      </c>
      <c r="AD130" s="49">
        <f t="shared" ref="AD130:AD193" si="35">+S130*1.09375</f>
        <v>7.1172914428710934</v>
      </c>
      <c r="AE130" s="49">
        <f t="shared" ref="AE130:AE193" si="36">+S130*0.756013745704467</f>
        <v>4.9195612918814406</v>
      </c>
    </row>
    <row r="131" spans="1:31" x14ac:dyDescent="0.2">
      <c r="A131" s="42">
        <v>5.5947956227982942</v>
      </c>
      <c r="B131" s="42">
        <f t="shared" si="26"/>
        <v>8.7599716796874993</v>
      </c>
      <c r="C131" s="42">
        <v>8.9326699218750001</v>
      </c>
      <c r="D131" s="42">
        <v>8.5872734375000004</v>
      </c>
      <c r="E131" s="48">
        <v>4.7669290673828124</v>
      </c>
      <c r="F131" s="48">
        <v>4.3369959863281249</v>
      </c>
      <c r="G131" s="48">
        <v>2.7215187695312499</v>
      </c>
      <c r="H131" s="48">
        <v>3.4710860327148438</v>
      </c>
      <c r="I131" s="48">
        <v>4.6401697705078124</v>
      </c>
      <c r="J131" s="48">
        <v>4.6041722558593747</v>
      </c>
      <c r="K131" s="48">
        <v>5.769421225585937</v>
      </c>
      <c r="L131" s="48">
        <v>5.4881610107421874</v>
      </c>
      <c r="M131" s="43">
        <f t="shared" ref="M131:M194" si="37">(+O131*0.7)</f>
        <v>0.98615243999999991</v>
      </c>
      <c r="N131" s="43">
        <f t="shared" ref="N131:N194" si="38">(+P131*0.85)</f>
        <v>2.516255272</v>
      </c>
      <c r="O131" s="49">
        <v>1.4087892</v>
      </c>
      <c r="P131" s="49">
        <v>2.96030032</v>
      </c>
      <c r="Q131" s="50">
        <f t="shared" si="27"/>
        <v>2.1845447600000001</v>
      </c>
      <c r="R131" s="48">
        <f t="shared" si="28"/>
        <v>2.96030032</v>
      </c>
      <c r="S131" s="49">
        <v>6.4695515625000004</v>
      </c>
      <c r="T131" s="48">
        <f t="shared" si="29"/>
        <v>8.9326699218750001</v>
      </c>
      <c r="U131" s="48">
        <v>0</v>
      </c>
      <c r="V131" s="49">
        <f t="shared" si="30"/>
        <v>2.664270288</v>
      </c>
      <c r="W131" s="49">
        <f t="shared" si="31"/>
        <v>2.368240256</v>
      </c>
      <c r="X131" s="49">
        <f t="shared" si="32"/>
        <v>2.072210224</v>
      </c>
      <c r="Y131" s="49">
        <f t="shared" si="33"/>
        <v>3.108315336</v>
      </c>
      <c r="Z131" s="49">
        <f t="shared" si="34"/>
        <v>3.9470670933333332</v>
      </c>
      <c r="AA131" s="48">
        <v>3.6804100020559209</v>
      </c>
      <c r="AB131" s="42">
        <v>8.9326699218750001</v>
      </c>
      <c r="AC131" s="42">
        <v>8.5872734375000004</v>
      </c>
      <c r="AD131" s="49">
        <f t="shared" si="35"/>
        <v>7.0760720214843751</v>
      </c>
      <c r="AE131" s="49">
        <f t="shared" si="36"/>
        <v>4.8910699097938126</v>
      </c>
    </row>
    <row r="132" spans="1:31" x14ac:dyDescent="0.2">
      <c r="A132" s="42">
        <v>5.5612736065623469</v>
      </c>
      <c r="B132" s="42">
        <f t="shared" si="26"/>
        <v>8.6996914062500004</v>
      </c>
      <c r="C132" s="42">
        <v>8.8714316406249996</v>
      </c>
      <c r="D132" s="42">
        <v>8.5279511718749994</v>
      </c>
      <c r="E132" s="48">
        <v>4.7424124121093749</v>
      </c>
      <c r="F132" s="48">
        <v>4.3146907226562501</v>
      </c>
      <c r="G132" s="48">
        <v>2.7075219726562501</v>
      </c>
      <c r="H132" s="48">
        <v>3.4532341015624999</v>
      </c>
      <c r="I132" s="48">
        <v>4.6163053076171874</v>
      </c>
      <c r="J132" s="48">
        <v>4.5804929833984369</v>
      </c>
      <c r="K132" s="48">
        <v>5.7397490771484376</v>
      </c>
      <c r="L132" s="48">
        <v>5.4599353369140626</v>
      </c>
      <c r="M132" s="43">
        <f t="shared" si="37"/>
        <v>0.98042439599999986</v>
      </c>
      <c r="N132" s="43">
        <f t="shared" si="38"/>
        <v>2.5014670399999996</v>
      </c>
      <c r="O132" s="49">
        <v>1.4006062799999999</v>
      </c>
      <c r="P132" s="49">
        <v>2.9429023999999995</v>
      </c>
      <c r="Q132" s="50">
        <f t="shared" si="27"/>
        <v>2.1717543399999997</v>
      </c>
      <c r="R132" s="48">
        <f t="shared" si="28"/>
        <v>2.9429023999999995</v>
      </c>
      <c r="S132" s="49">
        <v>6.4323640624999996</v>
      </c>
      <c r="T132" s="48">
        <f t="shared" si="29"/>
        <v>8.8714316406249996</v>
      </c>
      <c r="U132" s="48">
        <v>0</v>
      </c>
      <c r="V132" s="49">
        <f t="shared" si="30"/>
        <v>2.6486121599999994</v>
      </c>
      <c r="W132" s="49">
        <f t="shared" si="31"/>
        <v>2.3543219199999998</v>
      </c>
      <c r="X132" s="49">
        <f t="shared" si="32"/>
        <v>2.0600316799999994</v>
      </c>
      <c r="Y132" s="49">
        <f t="shared" si="33"/>
        <v>3.0900475199999993</v>
      </c>
      <c r="Z132" s="49">
        <f t="shared" si="34"/>
        <v>3.9238698666666658</v>
      </c>
      <c r="AA132" s="48">
        <v>3.6589221191406249</v>
      </c>
      <c r="AB132" s="42">
        <v>8.8714316406249996</v>
      </c>
      <c r="AC132" s="42">
        <v>8.5279511718749994</v>
      </c>
      <c r="AD132" s="49">
        <f t="shared" si="35"/>
        <v>7.0353981933593746</v>
      </c>
      <c r="AE132" s="49">
        <f t="shared" si="36"/>
        <v>4.8629556486254266</v>
      </c>
    </row>
    <row r="133" spans="1:31" x14ac:dyDescent="0.2">
      <c r="A133" s="42">
        <v>5.5282099821502921</v>
      </c>
      <c r="B133" s="42">
        <f t="shared" si="26"/>
        <v>8.6402758789062499</v>
      </c>
      <c r="C133" s="42">
        <v>8.8110683593749997</v>
      </c>
      <c r="D133" s="42">
        <v>8.4694833984375002</v>
      </c>
      <c r="E133" s="48">
        <v>4.7180222167968751</v>
      </c>
      <c r="F133" s="48">
        <v>4.2925000781250002</v>
      </c>
      <c r="G133" s="48">
        <v>2.69359716796875</v>
      </c>
      <c r="H133" s="48">
        <v>3.435474055175781</v>
      </c>
      <c r="I133" s="48">
        <v>4.5925635156249998</v>
      </c>
      <c r="J133" s="48">
        <v>4.5569354345703124</v>
      </c>
      <c r="K133" s="48">
        <v>5.7102294384765617</v>
      </c>
      <c r="L133" s="48">
        <v>5.4318550683593747</v>
      </c>
      <c r="M133" s="43">
        <f t="shared" si="37"/>
        <v>0.97469635199999993</v>
      </c>
      <c r="N133" s="43">
        <f t="shared" si="38"/>
        <v>2.4866788079999993</v>
      </c>
      <c r="O133" s="49">
        <v>1.39242336</v>
      </c>
      <c r="P133" s="49">
        <v>2.9255044799999994</v>
      </c>
      <c r="Q133" s="50">
        <f t="shared" si="27"/>
        <v>2.1589639199999997</v>
      </c>
      <c r="R133" s="48">
        <f t="shared" si="28"/>
        <v>2.9255044799999994</v>
      </c>
      <c r="S133" s="49">
        <v>6.395663671875</v>
      </c>
      <c r="T133" s="48">
        <f t="shared" si="29"/>
        <v>8.8110683593749997</v>
      </c>
      <c r="U133" s="48">
        <v>0</v>
      </c>
      <c r="V133" s="49">
        <f t="shared" si="30"/>
        <v>2.6329540319999993</v>
      </c>
      <c r="W133" s="49">
        <f t="shared" si="31"/>
        <v>2.3404035839999997</v>
      </c>
      <c r="X133" s="49">
        <f t="shared" si="32"/>
        <v>2.0478531359999996</v>
      </c>
      <c r="Y133" s="49">
        <f t="shared" si="33"/>
        <v>3.071779703999999</v>
      </c>
      <c r="Z133" s="49">
        <f t="shared" si="34"/>
        <v>3.9006726399999989</v>
      </c>
      <c r="AA133" s="48">
        <v>3.6377206131784541</v>
      </c>
      <c r="AB133" s="42">
        <v>8.8110683593749997</v>
      </c>
      <c r="AC133" s="42">
        <v>8.4694833984375002</v>
      </c>
      <c r="AD133" s="49">
        <f t="shared" si="35"/>
        <v>6.9952571411132816</v>
      </c>
      <c r="AE133" s="49">
        <f t="shared" si="36"/>
        <v>4.8352096488402037</v>
      </c>
    </row>
    <row r="134" spans="1:31" x14ac:dyDescent="0.2">
      <c r="A134" s="42">
        <v>5.4955950136390452</v>
      </c>
      <c r="B134" s="42">
        <f t="shared" si="26"/>
        <v>8.5817060546875013</v>
      </c>
      <c r="C134" s="42">
        <v>8.751560546875</v>
      </c>
      <c r="D134" s="42">
        <v>8.4118515625000008</v>
      </c>
      <c r="E134" s="48">
        <v>4.6937575341796878</v>
      </c>
      <c r="F134" s="48">
        <v>4.2704240527343744</v>
      </c>
      <c r="G134" s="48">
        <v>2.6797438818359374</v>
      </c>
      <c r="H134" s="48">
        <v>3.4178054199218746</v>
      </c>
      <c r="I134" s="48">
        <v>4.5689439208984375</v>
      </c>
      <c r="J134" s="48">
        <v>4.5334991357421872</v>
      </c>
      <c r="K134" s="48">
        <v>5.6808613623046869</v>
      </c>
      <c r="L134" s="48">
        <v>5.4039187841796874</v>
      </c>
      <c r="M134" s="43">
        <f t="shared" si="37"/>
        <v>0.96912311999999978</v>
      </c>
      <c r="N134" s="43">
        <f t="shared" si="38"/>
        <v>2.4721412239999996</v>
      </c>
      <c r="O134" s="49">
        <v>1.3844615999999998</v>
      </c>
      <c r="P134" s="49">
        <v>2.9084014399999996</v>
      </c>
      <c r="Q134" s="50">
        <f t="shared" si="27"/>
        <v>2.1464315199999997</v>
      </c>
      <c r="R134" s="48">
        <f t="shared" si="28"/>
        <v>2.9084014399999996</v>
      </c>
      <c r="S134" s="49">
        <v>6.3594417968750001</v>
      </c>
      <c r="T134" s="48">
        <f t="shared" si="29"/>
        <v>8.751560546875</v>
      </c>
      <c r="U134" s="48">
        <v>0</v>
      </c>
      <c r="V134" s="49">
        <f t="shared" si="30"/>
        <v>2.6175612959999999</v>
      </c>
      <c r="W134" s="49">
        <f t="shared" si="31"/>
        <v>2.3267211519999997</v>
      </c>
      <c r="X134" s="49">
        <f t="shared" si="32"/>
        <v>2.0358810079999996</v>
      </c>
      <c r="Y134" s="49">
        <f t="shared" si="33"/>
        <v>3.0538215119999998</v>
      </c>
      <c r="Z134" s="49">
        <f t="shared" si="34"/>
        <v>3.8778685866666662</v>
      </c>
      <c r="AA134" s="48">
        <v>3.6167998046875001</v>
      </c>
      <c r="AB134" s="42">
        <v>8.751560546875</v>
      </c>
      <c r="AC134" s="42">
        <v>8.4118515625000008</v>
      </c>
      <c r="AD134" s="49">
        <f t="shared" si="35"/>
        <v>6.9556394653320313</v>
      </c>
      <c r="AE134" s="49">
        <f t="shared" si="36"/>
        <v>4.8078254134450154</v>
      </c>
    </row>
    <row r="135" spans="1:31" x14ac:dyDescent="0.2">
      <c r="A135" s="42">
        <v>5.4634192444217042</v>
      </c>
      <c r="B135" s="42">
        <f t="shared" si="26"/>
        <v>8.5239638671875007</v>
      </c>
      <c r="C135" s="42">
        <v>8.6928906250000004</v>
      </c>
      <c r="D135" s="42">
        <v>8.3550371093750009</v>
      </c>
      <c r="E135" s="48">
        <v>4.6696174169921871</v>
      </c>
      <c r="F135" s="48">
        <v>4.2484612255859373</v>
      </c>
      <c r="G135" s="48">
        <v>2.665961877441406</v>
      </c>
      <c r="H135" s="48">
        <v>3.4002274853515626</v>
      </c>
      <c r="I135" s="48">
        <v>4.5454455761718746</v>
      </c>
      <c r="J135" s="48">
        <v>4.5101831396484382</v>
      </c>
      <c r="K135" s="48">
        <v>5.6516448486328121</v>
      </c>
      <c r="L135" s="48">
        <v>5.3761264843749998</v>
      </c>
      <c r="M135" s="43">
        <f t="shared" si="37"/>
        <v>0.96354988800000008</v>
      </c>
      <c r="N135" s="43">
        <f t="shared" si="38"/>
        <v>2.4578542879999996</v>
      </c>
      <c r="O135" s="49">
        <v>1.3764998400000001</v>
      </c>
      <c r="P135" s="49">
        <v>2.8915932799999995</v>
      </c>
      <c r="Q135" s="50">
        <f t="shared" si="27"/>
        <v>2.1340465599999998</v>
      </c>
      <c r="R135" s="48">
        <f t="shared" si="28"/>
        <v>2.8915932799999995</v>
      </c>
      <c r="S135" s="49">
        <v>6.3236882812499999</v>
      </c>
      <c r="T135" s="48">
        <f t="shared" si="29"/>
        <v>8.6928906250000004</v>
      </c>
      <c r="U135" s="48">
        <v>0</v>
      </c>
      <c r="V135" s="49">
        <f t="shared" si="30"/>
        <v>2.6024339519999997</v>
      </c>
      <c r="W135" s="49">
        <f t="shared" si="31"/>
        <v>2.3132746239999995</v>
      </c>
      <c r="X135" s="49">
        <f t="shared" si="32"/>
        <v>2.0241152959999997</v>
      </c>
      <c r="Y135" s="49">
        <f t="shared" si="33"/>
        <v>3.0361729439999996</v>
      </c>
      <c r="Z135" s="49">
        <f t="shared" si="34"/>
        <v>3.855457706666666</v>
      </c>
      <c r="AA135" s="48">
        <v>3.5961535773026316</v>
      </c>
      <c r="AB135" s="42">
        <v>8.6928906250000004</v>
      </c>
      <c r="AC135" s="42">
        <v>8.3550371093750009</v>
      </c>
      <c r="AD135" s="49">
        <f t="shared" si="35"/>
        <v>6.9165340576171879</v>
      </c>
      <c r="AE135" s="49">
        <f t="shared" si="36"/>
        <v>4.7807952641752554</v>
      </c>
    </row>
    <row r="136" spans="1:31" x14ac:dyDescent="0.2">
      <c r="A136" s="42">
        <v>5.431673487140797</v>
      </c>
      <c r="B136" s="42">
        <f t="shared" si="26"/>
        <v>8.4670317382812499</v>
      </c>
      <c r="C136" s="42">
        <v>8.6350410156249993</v>
      </c>
      <c r="D136" s="42">
        <v>8.2990224609375005</v>
      </c>
      <c r="E136" s="48">
        <v>4.6456013916015619</v>
      </c>
      <c r="F136" s="48">
        <v>4.226611123046875</v>
      </c>
      <c r="G136" s="48">
        <v>2.6522509179687499</v>
      </c>
      <c r="H136" s="48">
        <v>3.3827400146484372</v>
      </c>
      <c r="I136" s="48">
        <v>4.522068481445312</v>
      </c>
      <c r="J136" s="48">
        <v>4.4869869726562497</v>
      </c>
      <c r="K136" s="48">
        <v>5.6225789501953125</v>
      </c>
      <c r="L136" s="48">
        <v>5.348477221679687</v>
      </c>
      <c r="M136" s="43">
        <f t="shared" si="37"/>
        <v>0.95813146799999971</v>
      </c>
      <c r="N136" s="43">
        <f t="shared" si="38"/>
        <v>2.4435673519999996</v>
      </c>
      <c r="O136" s="49">
        <v>1.3687592399999997</v>
      </c>
      <c r="P136" s="49">
        <v>2.8747851199999999</v>
      </c>
      <c r="Q136" s="50">
        <f t="shared" si="27"/>
        <v>2.1217721799999998</v>
      </c>
      <c r="R136" s="48">
        <f t="shared" si="28"/>
        <v>2.8747851199999999</v>
      </c>
      <c r="S136" s="49">
        <v>6.2883937500000009</v>
      </c>
      <c r="T136" s="48">
        <f t="shared" si="29"/>
        <v>8.6350410156249993</v>
      </c>
      <c r="U136" s="48">
        <v>0</v>
      </c>
      <c r="V136" s="49">
        <f t="shared" si="30"/>
        <v>2.587306608</v>
      </c>
      <c r="W136" s="49">
        <f t="shared" si="31"/>
        <v>2.2998280960000002</v>
      </c>
      <c r="X136" s="49">
        <f t="shared" si="32"/>
        <v>2.0123495839999999</v>
      </c>
      <c r="Y136" s="49">
        <f t="shared" si="33"/>
        <v>3.0185243760000002</v>
      </c>
      <c r="Z136" s="49">
        <f t="shared" si="34"/>
        <v>3.8330468266666662</v>
      </c>
      <c r="AA136" s="48">
        <v>3.5757764699835528</v>
      </c>
      <c r="AB136" s="42">
        <v>8.6350410156249993</v>
      </c>
      <c r="AC136" s="42">
        <v>8.2990224609375005</v>
      </c>
      <c r="AD136" s="49">
        <f t="shared" si="35"/>
        <v>6.8779306640625011</v>
      </c>
      <c r="AE136" s="49">
        <f t="shared" si="36"/>
        <v>4.7541121134020603</v>
      </c>
    </row>
    <row r="137" spans="1:31" x14ac:dyDescent="0.2">
      <c r="A137" s="42">
        <v>5.4003488140725819</v>
      </c>
      <c r="B137" s="42">
        <f t="shared" si="26"/>
        <v>8.4108925781250008</v>
      </c>
      <c r="C137" s="42">
        <v>8.5779951171875002</v>
      </c>
      <c r="D137" s="42">
        <v>8.2437900390624996</v>
      </c>
      <c r="E137" s="48">
        <v>4.6217089843750001</v>
      </c>
      <c r="F137" s="48">
        <v>4.2048737451171876</v>
      </c>
      <c r="G137" s="48">
        <v>2.63861029296875</v>
      </c>
      <c r="H137" s="48">
        <v>3.3653425341796872</v>
      </c>
      <c r="I137" s="48">
        <v>4.4988112158203126</v>
      </c>
      <c r="J137" s="48">
        <v>4.4639106347656252</v>
      </c>
      <c r="K137" s="48">
        <v>5.593661772460937</v>
      </c>
      <c r="L137" s="48">
        <v>5.3209700488281255</v>
      </c>
      <c r="M137" s="43">
        <f t="shared" si="37"/>
        <v>0.9528678599999999</v>
      </c>
      <c r="N137" s="43">
        <f t="shared" si="38"/>
        <v>2.4297817119999996</v>
      </c>
      <c r="O137" s="49">
        <v>1.3612397999999999</v>
      </c>
      <c r="P137" s="49">
        <v>2.8585667199999998</v>
      </c>
      <c r="Q137" s="50">
        <f t="shared" si="27"/>
        <v>2.1099032599999998</v>
      </c>
      <c r="R137" s="48">
        <f t="shared" si="28"/>
        <v>2.8585667199999998</v>
      </c>
      <c r="S137" s="49">
        <v>6.253548828125</v>
      </c>
      <c r="T137" s="48">
        <f t="shared" si="29"/>
        <v>8.5779951171875002</v>
      </c>
      <c r="U137" s="48">
        <v>0</v>
      </c>
      <c r="V137" s="49">
        <f t="shared" si="30"/>
        <v>2.5727100479999998</v>
      </c>
      <c r="W137" s="49">
        <f t="shared" si="31"/>
        <v>2.2868533759999998</v>
      </c>
      <c r="X137" s="49">
        <f t="shared" si="32"/>
        <v>2.0009967039999998</v>
      </c>
      <c r="Y137" s="49">
        <f t="shared" si="33"/>
        <v>3.0014950559999996</v>
      </c>
      <c r="Z137" s="49">
        <f t="shared" si="34"/>
        <v>3.811422293333333</v>
      </c>
      <c r="AA137" s="48">
        <v>3.5556628032483553</v>
      </c>
      <c r="AB137" s="42">
        <v>8.5779951171875002</v>
      </c>
      <c r="AC137" s="42">
        <v>8.2437900390624996</v>
      </c>
      <c r="AD137" s="49">
        <f t="shared" si="35"/>
        <v>6.8398190307617188</v>
      </c>
      <c r="AE137" s="49">
        <f t="shared" si="36"/>
        <v>4.7277688734965615</v>
      </c>
    </row>
    <row r="138" spans="1:31" x14ac:dyDescent="0.2">
      <c r="A138" s="42">
        <v>5.3694365478961847</v>
      </c>
      <c r="B138" s="42">
        <f t="shared" si="26"/>
        <v>8.3555292968749999</v>
      </c>
      <c r="C138" s="42">
        <v>8.5217333984374992</v>
      </c>
      <c r="D138" s="42">
        <v>8.1893251953125006</v>
      </c>
      <c r="E138" s="48">
        <v>4.5979397216796878</v>
      </c>
      <c r="F138" s="48">
        <v>4.1832481445312499</v>
      </c>
      <c r="G138" s="48">
        <v>2.625040002441406</v>
      </c>
      <c r="H138" s="48">
        <v>3.3480345703125001</v>
      </c>
      <c r="I138" s="48">
        <v>4.4756737792968746</v>
      </c>
      <c r="J138" s="48">
        <v>4.4409522314453129</v>
      </c>
      <c r="K138" s="48">
        <v>5.5648933154296873</v>
      </c>
      <c r="L138" s="48">
        <v>5.2936040185546878</v>
      </c>
      <c r="M138" s="43">
        <f t="shared" si="37"/>
        <v>0.94744943999999987</v>
      </c>
      <c r="N138" s="43">
        <f t="shared" si="38"/>
        <v>2.4159960719999996</v>
      </c>
      <c r="O138" s="49">
        <v>1.3534991999999999</v>
      </c>
      <c r="P138" s="49">
        <v>2.8423483199999997</v>
      </c>
      <c r="Q138" s="50">
        <f t="shared" si="27"/>
        <v>2.0979237599999996</v>
      </c>
      <c r="R138" s="48">
        <f t="shared" si="28"/>
        <v>2.8423483199999997</v>
      </c>
      <c r="S138" s="49">
        <v>6.2191449218750003</v>
      </c>
      <c r="T138" s="48">
        <f t="shared" si="29"/>
        <v>8.5217333984374992</v>
      </c>
      <c r="U138" s="48">
        <v>0</v>
      </c>
      <c r="V138" s="49">
        <f t="shared" si="30"/>
        <v>2.5581134879999996</v>
      </c>
      <c r="W138" s="49">
        <f t="shared" si="31"/>
        <v>2.2738786559999999</v>
      </c>
      <c r="X138" s="49">
        <f t="shared" si="32"/>
        <v>1.9896438239999996</v>
      </c>
      <c r="Y138" s="49">
        <f t="shared" si="33"/>
        <v>2.9844657359999998</v>
      </c>
      <c r="Z138" s="49">
        <f t="shared" si="34"/>
        <v>3.7897977599999999</v>
      </c>
      <c r="AA138" s="48">
        <v>3.5358075529399673</v>
      </c>
      <c r="AB138" s="42">
        <v>8.5217333984374992</v>
      </c>
      <c r="AC138" s="42">
        <v>8.1893251953125006</v>
      </c>
      <c r="AD138" s="49">
        <f t="shared" si="35"/>
        <v>6.8021897583007815</v>
      </c>
      <c r="AE138" s="49">
        <f t="shared" si="36"/>
        <v>4.7017590474656341</v>
      </c>
    </row>
    <row r="139" spans="1:31" x14ac:dyDescent="0.2">
      <c r="A139" s="42">
        <v>5.3389282528824111</v>
      </c>
      <c r="B139" s="42">
        <f t="shared" si="26"/>
        <v>8.3009255371093751</v>
      </c>
      <c r="C139" s="42">
        <v>8.4662412109375005</v>
      </c>
      <c r="D139" s="42">
        <v>8.1356098632812497</v>
      </c>
      <c r="E139" s="48">
        <v>4.5742921826171878</v>
      </c>
      <c r="F139" s="48">
        <v>4.161733374023437</v>
      </c>
      <c r="G139" s="48">
        <v>2.6115393359375001</v>
      </c>
      <c r="H139" s="48">
        <v>3.3308156494140624</v>
      </c>
      <c r="I139" s="48">
        <v>4.4526552246093747</v>
      </c>
      <c r="J139" s="48">
        <v>4.418112709960937</v>
      </c>
      <c r="K139" s="48">
        <v>5.5362731054687497</v>
      </c>
      <c r="L139" s="48">
        <v>5.2663791308593755</v>
      </c>
      <c r="M139" s="43">
        <f t="shared" si="37"/>
        <v>0.94234064399999984</v>
      </c>
      <c r="N139" s="43">
        <f t="shared" si="38"/>
        <v>2.4024610799999992</v>
      </c>
      <c r="O139" s="49">
        <v>1.3462009199999998</v>
      </c>
      <c r="P139" s="49">
        <v>2.8264247999999994</v>
      </c>
      <c r="Q139" s="50">
        <f t="shared" si="27"/>
        <v>2.0863128599999996</v>
      </c>
      <c r="R139" s="48">
        <f t="shared" si="28"/>
        <v>2.8264247999999994</v>
      </c>
      <c r="S139" s="49">
        <v>6.1851730468750006</v>
      </c>
      <c r="T139" s="48">
        <f t="shared" si="29"/>
        <v>8.4662412109375005</v>
      </c>
      <c r="U139" s="48">
        <v>0</v>
      </c>
      <c r="V139" s="49">
        <f t="shared" si="30"/>
        <v>2.5437823199999996</v>
      </c>
      <c r="W139" s="49">
        <f t="shared" si="31"/>
        <v>2.2611398399999998</v>
      </c>
      <c r="X139" s="49">
        <f t="shared" si="32"/>
        <v>1.9784973599999995</v>
      </c>
      <c r="Y139" s="49">
        <f t="shared" si="33"/>
        <v>2.9677460399999998</v>
      </c>
      <c r="Z139" s="49">
        <f t="shared" si="34"/>
        <v>3.7685663999999988</v>
      </c>
      <c r="AA139" s="48">
        <v>3.5162054764597039</v>
      </c>
      <c r="AB139" s="42">
        <v>8.4662412109375005</v>
      </c>
      <c r="AC139" s="42">
        <v>8.1356098632812497</v>
      </c>
      <c r="AD139" s="49">
        <f t="shared" si="35"/>
        <v>6.7650330200195317</v>
      </c>
      <c r="AE139" s="49">
        <f t="shared" si="36"/>
        <v>4.6760758429982801</v>
      </c>
    </row>
    <row r="140" spans="1:31" x14ac:dyDescent="0.2">
      <c r="A140" s="42">
        <v>5.3088157264470359</v>
      </c>
      <c r="B140" s="42">
        <f t="shared" si="26"/>
        <v>8.2470659179687509</v>
      </c>
      <c r="C140" s="42">
        <v>8.4115029296875008</v>
      </c>
      <c r="D140" s="42">
        <v>8.0826289062499992</v>
      </c>
      <c r="E140" s="48">
        <v>4.5507668408203124</v>
      </c>
      <c r="F140" s="48">
        <v>4.1403294335937497</v>
      </c>
      <c r="G140" s="48">
        <v>2.5981080566406249</v>
      </c>
      <c r="H140" s="48">
        <v>3.3136852978515625</v>
      </c>
      <c r="I140" s="48">
        <v>4.4297550781249999</v>
      </c>
      <c r="J140" s="48">
        <v>4.3953901757812499</v>
      </c>
      <c r="K140" s="48">
        <v>5.507799721679687</v>
      </c>
      <c r="L140" s="48">
        <v>5.2392934912109377</v>
      </c>
      <c r="M140" s="43">
        <f t="shared" si="37"/>
        <v>0.93707703599999981</v>
      </c>
      <c r="N140" s="43">
        <f t="shared" si="38"/>
        <v>2.3889260879999998</v>
      </c>
      <c r="O140" s="49">
        <v>1.3386814799999998</v>
      </c>
      <c r="P140" s="49">
        <v>2.81050128</v>
      </c>
      <c r="Q140" s="50">
        <f t="shared" si="27"/>
        <v>2.0745913799999998</v>
      </c>
      <c r="R140" s="48">
        <f t="shared" si="28"/>
        <v>2.81050128</v>
      </c>
      <c r="S140" s="49">
        <v>6.151625390625</v>
      </c>
      <c r="T140" s="48">
        <f t="shared" si="29"/>
        <v>8.4115029296875008</v>
      </c>
      <c r="U140" s="48">
        <v>0</v>
      </c>
      <c r="V140" s="49">
        <f t="shared" si="30"/>
        <v>2.529451152</v>
      </c>
      <c r="W140" s="49">
        <f t="shared" si="31"/>
        <v>2.2484010240000001</v>
      </c>
      <c r="X140" s="49">
        <f t="shared" si="32"/>
        <v>1.9673508959999999</v>
      </c>
      <c r="Y140" s="49">
        <f t="shared" si="33"/>
        <v>2.9510263440000002</v>
      </c>
      <c r="Z140" s="49">
        <f t="shared" si="34"/>
        <v>3.7473350399999998</v>
      </c>
      <c r="AA140" s="48">
        <v>3.4968517680921054</v>
      </c>
      <c r="AB140" s="42">
        <v>8.4115029296875008</v>
      </c>
      <c r="AC140" s="42">
        <v>8.0826289062499992</v>
      </c>
      <c r="AD140" s="49">
        <f t="shared" si="35"/>
        <v>6.7283402709960942</v>
      </c>
      <c r="AE140" s="49">
        <f t="shared" si="36"/>
        <v>4.6507133537371113</v>
      </c>
    </row>
    <row r="141" spans="1:31" x14ac:dyDescent="0.2">
      <c r="A141" s="42">
        <v>5.2790909910463375</v>
      </c>
      <c r="B141" s="42">
        <f t="shared" si="26"/>
        <v>8.1939345703124999</v>
      </c>
      <c r="C141" s="42">
        <v>8.3575019531250003</v>
      </c>
      <c r="D141" s="42">
        <v>8.0303671874999996</v>
      </c>
      <c r="E141" s="48">
        <v>4.5273618017578121</v>
      </c>
      <c r="F141" s="48">
        <v>4.1190353759765621</v>
      </c>
      <c r="G141" s="48">
        <v>2.5847459277343749</v>
      </c>
      <c r="H141" s="48">
        <v>3.2966430419921875</v>
      </c>
      <c r="I141" s="48">
        <v>4.4069728662109373</v>
      </c>
      <c r="J141" s="48">
        <v>4.37278462890625</v>
      </c>
      <c r="K141" s="48">
        <v>5.4794731640624992</v>
      </c>
      <c r="L141" s="48">
        <v>5.2123480468750003</v>
      </c>
      <c r="M141" s="43">
        <f t="shared" si="37"/>
        <v>0.93212305200000001</v>
      </c>
      <c r="N141" s="43">
        <f t="shared" si="38"/>
        <v>2.3761430399999997</v>
      </c>
      <c r="O141" s="49">
        <v>1.33160436</v>
      </c>
      <c r="P141" s="49">
        <v>2.7954623999999995</v>
      </c>
      <c r="Q141" s="50">
        <f t="shared" si="27"/>
        <v>2.06353338</v>
      </c>
      <c r="R141" s="48">
        <f t="shared" si="28"/>
        <v>2.7954623999999995</v>
      </c>
      <c r="S141" s="49">
        <v>6.1184933593750008</v>
      </c>
      <c r="T141" s="48">
        <f t="shared" si="29"/>
        <v>8.3575019531250003</v>
      </c>
      <c r="U141" s="48">
        <v>0</v>
      </c>
      <c r="V141" s="49">
        <f t="shared" si="30"/>
        <v>2.5159161599999997</v>
      </c>
      <c r="W141" s="49">
        <f t="shared" si="31"/>
        <v>2.2363699199999996</v>
      </c>
      <c r="X141" s="49">
        <f t="shared" si="32"/>
        <v>1.9568236799999994</v>
      </c>
      <c r="Y141" s="49">
        <f t="shared" si="33"/>
        <v>2.9352355199999995</v>
      </c>
      <c r="Z141" s="49">
        <f t="shared" si="34"/>
        <v>3.7272831999999996</v>
      </c>
      <c r="AA141" s="48">
        <v>3.4777409667968748</v>
      </c>
      <c r="AB141" s="42">
        <v>8.3575019531250003</v>
      </c>
      <c r="AC141" s="42">
        <v>8.0303671874999996</v>
      </c>
      <c r="AD141" s="49">
        <f t="shared" si="35"/>
        <v>6.692102111816407</v>
      </c>
      <c r="AE141" s="49">
        <f t="shared" si="36"/>
        <v>4.625665082689002</v>
      </c>
    </row>
    <row r="142" spans="1:31" x14ac:dyDescent="0.2">
      <c r="A142" s="42">
        <v>5.2497462864377304</v>
      </c>
      <c r="B142" s="42">
        <f t="shared" si="26"/>
        <v>8.1415178222656248</v>
      </c>
      <c r="C142" s="42">
        <v>8.3042246093749998</v>
      </c>
      <c r="D142" s="42">
        <v>7.9788110351562498</v>
      </c>
      <c r="E142" s="48">
        <v>4.5040775390624992</v>
      </c>
      <c r="F142" s="48">
        <v>4.0978512011718751</v>
      </c>
      <c r="G142" s="48">
        <v>2.5714524755859376</v>
      </c>
      <c r="H142" s="48">
        <v>3.2796884082031248</v>
      </c>
      <c r="I142" s="48">
        <v>4.3843076416015618</v>
      </c>
      <c r="J142" s="48">
        <v>4.3502955957031251</v>
      </c>
      <c r="K142" s="48">
        <v>5.4512920117187491</v>
      </c>
      <c r="L142" s="48">
        <v>5.1855409033203124</v>
      </c>
      <c r="M142" s="43">
        <f t="shared" si="37"/>
        <v>0.92732387999999977</v>
      </c>
      <c r="N142" s="43">
        <f t="shared" si="38"/>
        <v>2.3636106400000001</v>
      </c>
      <c r="O142" s="49">
        <v>1.3247483999999998</v>
      </c>
      <c r="P142" s="49">
        <v>2.7807184</v>
      </c>
      <c r="Q142" s="50">
        <f t="shared" si="27"/>
        <v>2.0527334000000002</v>
      </c>
      <c r="R142" s="48">
        <f t="shared" si="28"/>
        <v>2.7807184</v>
      </c>
      <c r="S142" s="49">
        <v>6.0857687499999997</v>
      </c>
      <c r="T142" s="48">
        <f t="shared" si="29"/>
        <v>8.3042246093749998</v>
      </c>
      <c r="U142" s="48">
        <v>0</v>
      </c>
      <c r="V142" s="49">
        <f t="shared" si="30"/>
        <v>2.5026465600000001</v>
      </c>
      <c r="W142" s="49">
        <f t="shared" si="31"/>
        <v>2.2245747200000001</v>
      </c>
      <c r="X142" s="49">
        <f t="shared" si="32"/>
        <v>1.9465028799999999</v>
      </c>
      <c r="Y142" s="49">
        <f t="shared" si="33"/>
        <v>2.91975432</v>
      </c>
      <c r="Z142" s="49">
        <f t="shared" si="34"/>
        <v>3.7076245333333335</v>
      </c>
      <c r="AA142" s="48">
        <v>3.4588689221833882</v>
      </c>
      <c r="AB142" s="42">
        <v>8.3042246093749998</v>
      </c>
      <c r="AC142" s="42">
        <v>7.9788110351562498</v>
      </c>
      <c r="AD142" s="49">
        <f t="shared" si="35"/>
        <v>6.6563095703124997</v>
      </c>
      <c r="AE142" s="49">
        <f t="shared" si="36"/>
        <v>4.6009248281786919</v>
      </c>
    </row>
    <row r="143" spans="1:31" x14ac:dyDescent="0.2">
      <c r="A143" s="42">
        <v>5.2207740622272247</v>
      </c>
      <c r="B143" s="42">
        <f t="shared" si="26"/>
        <v>8.0897998046874999</v>
      </c>
      <c r="C143" s="42">
        <v>8.2516552734374997</v>
      </c>
      <c r="D143" s="42">
        <v>7.9279443359375001</v>
      </c>
      <c r="E143" s="48">
        <v>4.4809131054687494</v>
      </c>
      <c r="F143" s="48">
        <v>4.0767759619140618</v>
      </c>
      <c r="G143" s="48">
        <v>2.5582274633789059</v>
      </c>
      <c r="H143" s="48">
        <v>3.2628209228515623</v>
      </c>
      <c r="I143" s="48">
        <v>4.3617594042968744</v>
      </c>
      <c r="J143" s="48">
        <v>4.3279221289062502</v>
      </c>
      <c r="K143" s="48">
        <v>5.4232557910156247</v>
      </c>
      <c r="L143" s="48">
        <v>5.1588720605468747</v>
      </c>
      <c r="M143" s="43">
        <f t="shared" si="37"/>
        <v>0.92252470799999997</v>
      </c>
      <c r="N143" s="43">
        <f t="shared" si="38"/>
        <v>2.3505769439999997</v>
      </c>
      <c r="O143" s="49">
        <v>1.3178924400000001</v>
      </c>
      <c r="P143" s="49">
        <v>2.7653846399999997</v>
      </c>
      <c r="Q143" s="50">
        <f t="shared" si="27"/>
        <v>2.0416385400000001</v>
      </c>
      <c r="R143" s="48">
        <f t="shared" si="28"/>
        <v>2.7653846399999997</v>
      </c>
      <c r="S143" s="49">
        <v>6.0534437500000005</v>
      </c>
      <c r="T143" s="48">
        <f t="shared" si="29"/>
        <v>8.2516552734374997</v>
      </c>
      <c r="U143" s="48">
        <v>0</v>
      </c>
      <c r="V143" s="49">
        <f t="shared" si="30"/>
        <v>2.488846176</v>
      </c>
      <c r="W143" s="49">
        <f t="shared" si="31"/>
        <v>2.2123077119999999</v>
      </c>
      <c r="X143" s="49">
        <f t="shared" si="32"/>
        <v>1.9357692479999997</v>
      </c>
      <c r="Y143" s="49">
        <f t="shared" si="33"/>
        <v>2.903653872</v>
      </c>
      <c r="Z143" s="49">
        <f t="shared" si="34"/>
        <v>3.6871795199999999</v>
      </c>
      <c r="AA143" s="48">
        <v>3.4402308285361842</v>
      </c>
      <c r="AB143" s="42">
        <v>8.2516552734374997</v>
      </c>
      <c r="AC143" s="42">
        <v>7.9279443359375001</v>
      </c>
      <c r="AD143" s="49">
        <f t="shared" si="35"/>
        <v>6.6209541015625009</v>
      </c>
      <c r="AE143" s="49">
        <f t="shared" si="36"/>
        <v>4.5764866838487954</v>
      </c>
    </row>
    <row r="144" spans="1:31" x14ac:dyDescent="0.2">
      <c r="A144" s="42">
        <v>5.1921669707489784</v>
      </c>
      <c r="B144" s="42">
        <f t="shared" si="26"/>
        <v>8.0387668457031261</v>
      </c>
      <c r="C144" s="42">
        <v>8.1997792968750005</v>
      </c>
      <c r="D144" s="42">
        <v>7.8777543945312498</v>
      </c>
      <c r="E144" s="48">
        <v>4.4578680273437499</v>
      </c>
      <c r="F144" s="48">
        <v>4.0558091845703119</v>
      </c>
      <c r="G144" s="48">
        <v>2.5450704174804688</v>
      </c>
      <c r="H144" s="48">
        <v>3.2460401123046871</v>
      </c>
      <c r="I144" s="48">
        <v>4.3393262597656248</v>
      </c>
      <c r="J144" s="48">
        <v>4.3056637548828123</v>
      </c>
      <c r="K144" s="48">
        <v>5.3953635546875001</v>
      </c>
      <c r="L144" s="48">
        <v>5.1323396240234374</v>
      </c>
      <c r="M144" s="43">
        <f t="shared" si="37"/>
        <v>0.91788034799999996</v>
      </c>
      <c r="N144" s="43">
        <f t="shared" si="38"/>
        <v>2.3380445439999997</v>
      </c>
      <c r="O144" s="49">
        <v>1.31125764</v>
      </c>
      <c r="P144" s="49">
        <v>2.7506406399999999</v>
      </c>
      <c r="Q144" s="50">
        <f t="shared" si="27"/>
        <v>2.0309491399999997</v>
      </c>
      <c r="R144" s="48">
        <f t="shared" si="28"/>
        <v>2.7506406399999999</v>
      </c>
      <c r="S144" s="49">
        <v>6.0215113281249995</v>
      </c>
      <c r="T144" s="48">
        <f t="shared" si="29"/>
        <v>8.1997792968750005</v>
      </c>
      <c r="U144" s="48">
        <v>0</v>
      </c>
      <c r="V144" s="49">
        <f t="shared" si="30"/>
        <v>2.4755765759999999</v>
      </c>
      <c r="W144" s="49">
        <f t="shared" si="31"/>
        <v>2.200512512</v>
      </c>
      <c r="X144" s="49">
        <f t="shared" si="32"/>
        <v>1.9254484479999998</v>
      </c>
      <c r="Y144" s="49">
        <f t="shared" si="33"/>
        <v>2.8881726720000001</v>
      </c>
      <c r="Z144" s="49">
        <f t="shared" si="34"/>
        <v>3.6675208533333334</v>
      </c>
      <c r="AA144" s="48">
        <v>3.4218218801398028</v>
      </c>
      <c r="AB144" s="42">
        <v>8.1997792968750005</v>
      </c>
      <c r="AC144" s="42">
        <v>7.8777543945312498</v>
      </c>
      <c r="AD144" s="49">
        <f t="shared" si="35"/>
        <v>6.5860280151367183</v>
      </c>
      <c r="AE144" s="49">
        <f t="shared" si="36"/>
        <v>4.5523453339776605</v>
      </c>
    </row>
    <row r="145" spans="1:31" x14ac:dyDescent="0.2">
      <c r="A145" s="42">
        <v>5.1639178602294411</v>
      </c>
      <c r="B145" s="42">
        <f t="shared" si="26"/>
        <v>7.9884060058593747</v>
      </c>
      <c r="C145" s="42">
        <v>8.1485849609374998</v>
      </c>
      <c r="D145" s="42">
        <v>7.8282270507812504</v>
      </c>
      <c r="E145" s="48">
        <v>4.4349413574218746</v>
      </c>
      <c r="F145" s="48">
        <v>4.0349499218749996</v>
      </c>
      <c r="G145" s="48">
        <v>2.5319811010742184</v>
      </c>
      <c r="H145" s="48">
        <v>3.2293457397460941</v>
      </c>
      <c r="I145" s="48">
        <v>4.3170091552734373</v>
      </c>
      <c r="J145" s="48">
        <v>4.2835195263671872</v>
      </c>
      <c r="K145" s="48">
        <v>5.3676153027343743</v>
      </c>
      <c r="L145" s="48">
        <v>5.1059440673828123</v>
      </c>
      <c r="M145" s="43">
        <f t="shared" si="37"/>
        <v>0.91323598799999994</v>
      </c>
      <c r="N145" s="43">
        <f t="shared" si="38"/>
        <v>2.3257627919999999</v>
      </c>
      <c r="O145" s="49">
        <v>1.30462284</v>
      </c>
      <c r="P145" s="49">
        <v>2.7361915200000002</v>
      </c>
      <c r="Q145" s="50">
        <f t="shared" si="27"/>
        <v>2.0204071800000003</v>
      </c>
      <c r="R145" s="48">
        <f t="shared" si="28"/>
        <v>2.7361915200000002</v>
      </c>
      <c r="S145" s="49">
        <v>5.9899636718750005</v>
      </c>
      <c r="T145" s="48">
        <f t="shared" si="29"/>
        <v>8.1485849609374998</v>
      </c>
      <c r="U145" s="48">
        <v>0</v>
      </c>
      <c r="V145" s="49">
        <f t="shared" si="30"/>
        <v>2.4625723680000005</v>
      </c>
      <c r="W145" s="49">
        <f t="shared" si="31"/>
        <v>2.1889532160000003</v>
      </c>
      <c r="X145" s="49">
        <f t="shared" si="32"/>
        <v>1.9153340640000001</v>
      </c>
      <c r="Y145" s="49">
        <f t="shared" si="33"/>
        <v>2.8730010960000003</v>
      </c>
      <c r="Z145" s="49">
        <f t="shared" si="34"/>
        <v>3.6482553600000003</v>
      </c>
      <c r="AA145" s="48">
        <v>3.4036381450452304</v>
      </c>
      <c r="AB145" s="42">
        <v>8.1485849609374998</v>
      </c>
      <c r="AC145" s="42">
        <v>7.8282270507812504</v>
      </c>
      <c r="AD145" s="49">
        <f t="shared" si="35"/>
        <v>6.5515227661132815</v>
      </c>
      <c r="AE145" s="49">
        <f t="shared" si="36"/>
        <v>4.5284948722079017</v>
      </c>
    </row>
    <row r="146" spans="1:31" x14ac:dyDescent="0.2">
      <c r="A146" s="42">
        <v>5.1360197682151334</v>
      </c>
      <c r="B146" s="42">
        <f t="shared" si="26"/>
        <v>7.9387023925781248</v>
      </c>
      <c r="C146" s="42">
        <v>8.0980561523437498</v>
      </c>
      <c r="D146" s="42">
        <v>7.7793486328124999</v>
      </c>
      <c r="E146" s="48">
        <v>4.4121321484375002</v>
      </c>
      <c r="F146" s="48">
        <v>4.0141981738281247</v>
      </c>
      <c r="G146" s="48">
        <v>2.5189590405273439</v>
      </c>
      <c r="H146" s="48">
        <v>3.2127370947265623</v>
      </c>
      <c r="I146" s="48">
        <v>4.2948066699218748</v>
      </c>
      <c r="J146" s="48">
        <v>4.2614894433593751</v>
      </c>
      <c r="K146" s="48">
        <v>5.340009614257812</v>
      </c>
      <c r="L146" s="48">
        <v>5.0796839697265623</v>
      </c>
      <c r="M146" s="43">
        <f t="shared" si="37"/>
        <v>0.90874643999999993</v>
      </c>
      <c r="N146" s="43">
        <f t="shared" si="38"/>
        <v>2.3142329839999998</v>
      </c>
      <c r="O146" s="49">
        <v>1.2982092000000001</v>
      </c>
      <c r="P146" s="49">
        <v>2.7226270399999999</v>
      </c>
      <c r="Q146" s="50">
        <f t="shared" si="27"/>
        <v>2.0104181199999998</v>
      </c>
      <c r="R146" s="48">
        <f t="shared" si="28"/>
        <v>2.7226270399999999</v>
      </c>
      <c r="S146" s="49">
        <v>5.9587929687500001</v>
      </c>
      <c r="T146" s="48">
        <f t="shared" si="29"/>
        <v>8.0980561523437498</v>
      </c>
      <c r="U146" s="48">
        <v>0</v>
      </c>
      <c r="V146" s="49">
        <f t="shared" si="30"/>
        <v>2.4503643359999998</v>
      </c>
      <c r="W146" s="49">
        <f t="shared" si="31"/>
        <v>2.1781016320000002</v>
      </c>
      <c r="X146" s="49">
        <f t="shared" si="32"/>
        <v>1.9058389279999999</v>
      </c>
      <c r="Y146" s="49">
        <f t="shared" si="33"/>
        <v>2.8587583919999999</v>
      </c>
      <c r="Z146" s="49">
        <f t="shared" si="34"/>
        <v>3.6301693866666662</v>
      </c>
      <c r="AA146" s="48">
        <v>3.3856750359786183</v>
      </c>
      <c r="AB146" s="42">
        <v>8.0980561523437498</v>
      </c>
      <c r="AC146" s="42">
        <v>7.7793486328124999</v>
      </c>
      <c r="AD146" s="49">
        <f t="shared" si="35"/>
        <v>6.5174298095703129</v>
      </c>
      <c r="AE146" s="49">
        <f t="shared" si="36"/>
        <v>4.5049293921821283</v>
      </c>
    </row>
    <row r="147" spans="1:31" x14ac:dyDescent="0.2">
      <c r="A147" s="42">
        <v>5.1084659152888925</v>
      </c>
      <c r="B147" s="42">
        <f t="shared" si="26"/>
        <v>7.889644287109375</v>
      </c>
      <c r="C147" s="42">
        <v>8.0481811523437496</v>
      </c>
      <c r="D147" s="42">
        <v>7.7311074218750004</v>
      </c>
      <c r="E147" s="48">
        <v>4.3894404003906251</v>
      </c>
      <c r="F147" s="48">
        <v>3.9935529931640623</v>
      </c>
      <c r="G147" s="48">
        <v>2.5060039990234375</v>
      </c>
      <c r="H147" s="48">
        <v>3.1962139404296876</v>
      </c>
      <c r="I147" s="48">
        <v>4.2727183300781251</v>
      </c>
      <c r="J147" s="48">
        <v>4.2395725585937498</v>
      </c>
      <c r="K147" s="48">
        <v>5.3125460156250002</v>
      </c>
      <c r="L147" s="48">
        <v>5.0535588574218746</v>
      </c>
      <c r="M147" s="43">
        <f t="shared" si="37"/>
        <v>0.90410207999999981</v>
      </c>
      <c r="N147" s="43">
        <f t="shared" si="38"/>
        <v>2.3024525279999999</v>
      </c>
      <c r="O147" s="49">
        <v>1.2915743999999998</v>
      </c>
      <c r="P147" s="49">
        <v>2.7087676799999998</v>
      </c>
      <c r="Q147" s="50">
        <f t="shared" si="27"/>
        <v>2.0001710399999997</v>
      </c>
      <c r="R147" s="48">
        <f t="shared" si="28"/>
        <v>2.7087676799999998</v>
      </c>
      <c r="S147" s="49">
        <v>5.9279933593750007</v>
      </c>
      <c r="T147" s="48">
        <f t="shared" si="29"/>
        <v>8.0481811523437496</v>
      </c>
      <c r="U147" s="48">
        <v>0</v>
      </c>
      <c r="V147" s="49">
        <f t="shared" si="30"/>
        <v>2.4378909119999999</v>
      </c>
      <c r="W147" s="49">
        <f t="shared" si="31"/>
        <v>2.1670141439999999</v>
      </c>
      <c r="X147" s="49">
        <f t="shared" si="32"/>
        <v>1.8961373759999998</v>
      </c>
      <c r="Y147" s="49">
        <f t="shared" si="33"/>
        <v>2.8442060639999998</v>
      </c>
      <c r="Z147" s="49">
        <f t="shared" si="34"/>
        <v>3.6116902399999997</v>
      </c>
      <c r="AA147" s="48">
        <v>3.3679286209909538</v>
      </c>
      <c r="AB147" s="42">
        <v>8.0481811523437496</v>
      </c>
      <c r="AC147" s="42">
        <v>7.7311074218750004</v>
      </c>
      <c r="AD147" s="49">
        <f t="shared" si="35"/>
        <v>6.4837427368164073</v>
      </c>
      <c r="AE147" s="49">
        <f t="shared" si="36"/>
        <v>4.4816444641323008</v>
      </c>
    </row>
    <row r="148" spans="1:31" x14ac:dyDescent="0.2">
      <c r="A148" s="42">
        <v>5.08124969901389</v>
      </c>
      <c r="B148" s="42">
        <f t="shared" si="26"/>
        <v>7.8412180175781252</v>
      </c>
      <c r="C148" s="42">
        <v>7.9989467773437504</v>
      </c>
      <c r="D148" s="42">
        <v>7.6834892578125</v>
      </c>
      <c r="E148" s="48">
        <v>4.3668656396484371</v>
      </c>
      <c r="F148" s="48">
        <v>3.9730141430664063</v>
      </c>
      <c r="G148" s="48">
        <v>2.4931155029296872</v>
      </c>
      <c r="H148" s="48">
        <v>3.1797758032226562</v>
      </c>
      <c r="I148" s="48">
        <v>4.2507436621093744</v>
      </c>
      <c r="J148" s="48">
        <v>4.2177679248046873</v>
      </c>
      <c r="K148" s="48">
        <v>5.285223559570313</v>
      </c>
      <c r="L148" s="48">
        <v>5.02756873046875</v>
      </c>
      <c r="M148" s="43">
        <f t="shared" si="37"/>
        <v>0.89961253199999991</v>
      </c>
      <c r="N148" s="43">
        <f t="shared" si="38"/>
        <v>2.2909227199999997</v>
      </c>
      <c r="O148" s="49">
        <v>1.2851607599999999</v>
      </c>
      <c r="P148" s="49">
        <v>2.6952031999999999</v>
      </c>
      <c r="Q148" s="50">
        <f t="shared" si="27"/>
        <v>1.99018198</v>
      </c>
      <c r="R148" s="48">
        <f t="shared" si="28"/>
        <v>2.6952031999999999</v>
      </c>
      <c r="S148" s="49">
        <v>5.8974972656250007</v>
      </c>
      <c r="T148" s="48">
        <f t="shared" si="29"/>
        <v>7.9989467773437504</v>
      </c>
      <c r="U148" s="48">
        <v>0</v>
      </c>
      <c r="V148" s="49">
        <f t="shared" si="30"/>
        <v>2.4256828800000001</v>
      </c>
      <c r="W148" s="49">
        <f t="shared" si="31"/>
        <v>2.1561625599999998</v>
      </c>
      <c r="X148" s="49">
        <f t="shared" si="32"/>
        <v>1.8866422399999998</v>
      </c>
      <c r="Y148" s="49">
        <f t="shared" si="33"/>
        <v>2.8299633600000003</v>
      </c>
      <c r="Z148" s="49">
        <f t="shared" si="34"/>
        <v>3.5936042666666665</v>
      </c>
      <c r="AA148" s="48">
        <v>3.3503945312500001</v>
      </c>
      <c r="AB148" s="42">
        <v>7.9989467773437504</v>
      </c>
      <c r="AC148" s="42">
        <v>7.6834892578125</v>
      </c>
      <c r="AD148" s="49">
        <f t="shared" si="35"/>
        <v>6.4503876342773445</v>
      </c>
      <c r="AE148" s="49">
        <f t="shared" si="36"/>
        <v>4.4585889980670084</v>
      </c>
    </row>
    <row r="149" spans="1:31" x14ac:dyDescent="0.2">
      <c r="A149" s="42">
        <v>5.0543646881278255</v>
      </c>
      <c r="B149" s="42">
        <f t="shared" si="26"/>
        <v>7.7934125976562498</v>
      </c>
      <c r="C149" s="42">
        <v>7.9503413085937504</v>
      </c>
      <c r="D149" s="42">
        <v>7.6364838867187501</v>
      </c>
      <c r="E149" s="48">
        <v>4.3444064453125</v>
      </c>
      <c r="F149" s="48">
        <v>3.9525806762695312</v>
      </c>
      <c r="G149" s="48">
        <v>2.4802933154296878</v>
      </c>
      <c r="H149" s="48">
        <v>3.1634222094726558</v>
      </c>
      <c r="I149" s="48">
        <v>4.2288821923828124</v>
      </c>
      <c r="J149" s="48">
        <v>4.1960760156249997</v>
      </c>
      <c r="K149" s="48">
        <v>5.2580417724609374</v>
      </c>
      <c r="L149" s="48">
        <v>5.0017116943359374</v>
      </c>
      <c r="M149" s="43">
        <f t="shared" si="37"/>
        <v>0.89512298399999979</v>
      </c>
      <c r="N149" s="43">
        <f t="shared" si="38"/>
        <v>2.279392912</v>
      </c>
      <c r="O149" s="49">
        <v>1.2787471199999998</v>
      </c>
      <c r="P149" s="49">
        <v>2.68163872</v>
      </c>
      <c r="Q149" s="50">
        <f t="shared" si="27"/>
        <v>1.9801929199999999</v>
      </c>
      <c r="R149" s="48">
        <f t="shared" si="28"/>
        <v>2.68163872</v>
      </c>
      <c r="S149" s="49">
        <v>5.8671664062500009</v>
      </c>
      <c r="T149" s="48">
        <f t="shared" si="29"/>
        <v>7.9503413085937504</v>
      </c>
      <c r="U149" s="48">
        <v>0</v>
      </c>
      <c r="V149" s="49">
        <f t="shared" si="30"/>
        <v>2.4134748479999999</v>
      </c>
      <c r="W149" s="49">
        <f t="shared" si="31"/>
        <v>2.1453109760000002</v>
      </c>
      <c r="X149" s="49">
        <f t="shared" si="32"/>
        <v>1.8771471039999998</v>
      </c>
      <c r="Y149" s="49">
        <f t="shared" si="33"/>
        <v>2.8157206560000003</v>
      </c>
      <c r="Z149" s="49">
        <f t="shared" si="34"/>
        <v>3.5755182933333334</v>
      </c>
      <c r="AA149" s="48">
        <v>3.3330690532483551</v>
      </c>
      <c r="AB149" s="42">
        <v>7.9503413085937504</v>
      </c>
      <c r="AC149" s="42">
        <v>7.6364838867187501</v>
      </c>
      <c r="AD149" s="49">
        <f t="shared" si="35"/>
        <v>6.4172132568359386</v>
      </c>
      <c r="AE149" s="49">
        <f t="shared" si="36"/>
        <v>4.4356584514604798</v>
      </c>
    </row>
    <row r="150" spans="1:31" x14ac:dyDescent="0.2">
      <c r="A150" s="42">
        <v>5.0278046169734445</v>
      </c>
      <c r="B150" s="42">
        <f t="shared" si="26"/>
        <v>7.7462145996093748</v>
      </c>
      <c r="C150" s="42">
        <v>7.9023515624999998</v>
      </c>
      <c r="D150" s="42">
        <v>7.5900776367187497</v>
      </c>
      <c r="E150" s="48">
        <v>4.3220632910156249</v>
      </c>
      <c r="F150" s="48">
        <v>3.9322525927734375</v>
      </c>
      <c r="G150" s="48">
        <v>2.467537199707031</v>
      </c>
      <c r="H150" s="48">
        <v>3.147152685546875</v>
      </c>
      <c r="I150" s="48">
        <v>4.2071329736328122</v>
      </c>
      <c r="J150" s="48">
        <v>4.1744954101562506</v>
      </c>
      <c r="K150" s="48">
        <v>5.2309997070312502</v>
      </c>
      <c r="L150" s="48">
        <v>4.97598822265625</v>
      </c>
      <c r="M150" s="43">
        <f t="shared" si="37"/>
        <v>0.89063343599999989</v>
      </c>
      <c r="N150" s="43">
        <f t="shared" si="38"/>
        <v>2.2681137519999996</v>
      </c>
      <c r="O150" s="49">
        <v>1.2723334799999999</v>
      </c>
      <c r="P150" s="49">
        <v>2.6683691199999995</v>
      </c>
      <c r="Q150" s="50">
        <f t="shared" si="27"/>
        <v>1.9703512999999997</v>
      </c>
      <c r="R150" s="48">
        <f t="shared" si="28"/>
        <v>2.6683691199999995</v>
      </c>
      <c r="S150" s="49">
        <v>5.8369914062500001</v>
      </c>
      <c r="T150" s="48">
        <f t="shared" si="29"/>
        <v>7.9023515624999998</v>
      </c>
      <c r="U150" s="48">
        <v>0</v>
      </c>
      <c r="V150" s="49">
        <f t="shared" si="30"/>
        <v>2.4015322079999994</v>
      </c>
      <c r="W150" s="49">
        <f t="shared" si="31"/>
        <v>2.1346952959999999</v>
      </c>
      <c r="X150" s="49">
        <f t="shared" si="32"/>
        <v>1.8678583839999996</v>
      </c>
      <c r="Y150" s="49">
        <f t="shared" si="33"/>
        <v>2.8017875759999997</v>
      </c>
      <c r="Z150" s="49">
        <f t="shared" si="34"/>
        <v>3.5578254933333326</v>
      </c>
      <c r="AA150" s="48">
        <v>3.3159185469777959</v>
      </c>
      <c r="AB150" s="42">
        <v>7.9023515624999998</v>
      </c>
      <c r="AC150" s="42">
        <v>7.5900776367187497</v>
      </c>
      <c r="AD150" s="49">
        <f t="shared" si="35"/>
        <v>6.3842093505859374</v>
      </c>
      <c r="AE150" s="49">
        <f t="shared" si="36"/>
        <v>4.4128457366838472</v>
      </c>
    </row>
    <row r="151" spans="1:31" x14ac:dyDescent="0.2">
      <c r="A151" s="42">
        <v>5.0015633801315564</v>
      </c>
      <c r="B151" s="42">
        <f t="shared" si="26"/>
        <v>7.6996125488281244</v>
      </c>
      <c r="C151" s="42">
        <v>7.8549653320312496</v>
      </c>
      <c r="D151" s="42">
        <v>7.5442597656250001</v>
      </c>
      <c r="E151" s="48">
        <v>4.2998352294921878</v>
      </c>
      <c r="F151" s="48">
        <v>3.9120289453124997</v>
      </c>
      <c r="G151" s="48">
        <v>2.4548466821289061</v>
      </c>
      <c r="H151" s="48">
        <v>3.1309667578124998</v>
      </c>
      <c r="I151" s="48">
        <v>4.1854955322265619</v>
      </c>
      <c r="J151" s="48">
        <v>4.1530261083984366</v>
      </c>
      <c r="K151" s="48">
        <v>5.2040964160156253</v>
      </c>
      <c r="L151" s="48">
        <v>4.9503964208984375</v>
      </c>
      <c r="M151" s="43">
        <f t="shared" si="37"/>
        <v>0.88614388799999999</v>
      </c>
      <c r="N151" s="43">
        <f t="shared" si="38"/>
        <v>2.2565839439999995</v>
      </c>
      <c r="O151" s="49">
        <v>1.26591984</v>
      </c>
      <c r="P151" s="49">
        <v>2.6548046399999996</v>
      </c>
      <c r="Q151" s="50">
        <f t="shared" si="27"/>
        <v>1.9603622399999998</v>
      </c>
      <c r="R151" s="48">
        <f t="shared" si="28"/>
        <v>2.6548046399999996</v>
      </c>
      <c r="S151" s="49">
        <v>5.8069718750000003</v>
      </c>
      <c r="T151" s="48">
        <f t="shared" si="29"/>
        <v>7.8549653320312496</v>
      </c>
      <c r="U151" s="48">
        <v>0</v>
      </c>
      <c r="V151" s="49">
        <f t="shared" si="30"/>
        <v>2.3893241759999997</v>
      </c>
      <c r="W151" s="49">
        <f t="shared" si="31"/>
        <v>2.1238437119999998</v>
      </c>
      <c r="X151" s="49">
        <f t="shared" si="32"/>
        <v>1.8583632479999996</v>
      </c>
      <c r="Y151" s="49">
        <f t="shared" si="33"/>
        <v>2.7875448719999993</v>
      </c>
      <c r="Z151" s="49">
        <f t="shared" si="34"/>
        <v>3.5397395199999995</v>
      </c>
      <c r="AA151" s="48">
        <v>3.298864810341283</v>
      </c>
      <c r="AB151" s="42">
        <v>7.8549653320312496</v>
      </c>
      <c r="AC151" s="42">
        <v>7.5442597656250001</v>
      </c>
      <c r="AD151" s="49">
        <f t="shared" si="35"/>
        <v>6.3513754882812501</v>
      </c>
      <c r="AE151" s="49">
        <f t="shared" si="36"/>
        <v>4.3901505584192426</v>
      </c>
    </row>
    <row r="152" spans="1:31" x14ac:dyDescent="0.2">
      <c r="A152" s="42">
        <v>4.9756350272765264</v>
      </c>
      <c r="B152" s="42">
        <f t="shared" si="26"/>
        <v>7.6535959472656252</v>
      </c>
      <c r="C152" s="42">
        <v>7.8081728515625004</v>
      </c>
      <c r="D152" s="42">
        <v>7.49901904296875</v>
      </c>
      <c r="E152" s="48">
        <v>4.2777213134765626</v>
      </c>
      <c r="F152" s="48">
        <v>3.8919090234375</v>
      </c>
      <c r="G152" s="48">
        <v>2.4422212890624997</v>
      </c>
      <c r="H152" s="48">
        <v>3.1148641894531246</v>
      </c>
      <c r="I152" s="48">
        <v>4.1639693945312501</v>
      </c>
      <c r="J152" s="48">
        <v>4.131667163085937</v>
      </c>
      <c r="K152" s="48">
        <v>5.1773318994140629</v>
      </c>
      <c r="L152" s="48">
        <v>4.9249367626953129</v>
      </c>
      <c r="M152" s="43">
        <f t="shared" si="37"/>
        <v>0.88165433999999987</v>
      </c>
      <c r="N152" s="43">
        <f t="shared" si="38"/>
        <v>2.245304784</v>
      </c>
      <c r="O152" s="49">
        <v>1.2595061999999999</v>
      </c>
      <c r="P152" s="49">
        <v>2.6415350399999999</v>
      </c>
      <c r="Q152" s="50">
        <f t="shared" si="27"/>
        <v>1.9505206199999998</v>
      </c>
      <c r="R152" s="48">
        <f t="shared" si="28"/>
        <v>2.6415350399999999</v>
      </c>
      <c r="S152" s="49">
        <v>5.7771066406250009</v>
      </c>
      <c r="T152" s="48">
        <f t="shared" si="29"/>
        <v>7.8081728515625004</v>
      </c>
      <c r="U152" s="48">
        <v>0</v>
      </c>
      <c r="V152" s="49">
        <f t="shared" si="30"/>
        <v>2.3773815360000001</v>
      </c>
      <c r="W152" s="49">
        <f t="shared" si="31"/>
        <v>2.1132280319999999</v>
      </c>
      <c r="X152" s="49">
        <f t="shared" si="32"/>
        <v>1.8490745279999998</v>
      </c>
      <c r="Y152" s="49">
        <f t="shared" si="33"/>
        <v>2.7736117920000001</v>
      </c>
      <c r="Z152" s="49">
        <f t="shared" si="34"/>
        <v>3.5220467200000001</v>
      </c>
      <c r="AA152" s="48">
        <v>3.2818986687911185</v>
      </c>
      <c r="AB152" s="42">
        <v>7.8081728515625004</v>
      </c>
      <c r="AC152" s="42">
        <v>7.49901904296875</v>
      </c>
      <c r="AD152" s="49">
        <f t="shared" si="35"/>
        <v>6.3187103881835949</v>
      </c>
      <c r="AE152" s="49">
        <f t="shared" si="36"/>
        <v>4.367572030713057</v>
      </c>
    </row>
    <row r="153" spans="1:31" x14ac:dyDescent="0.2">
      <c r="A153" s="42">
        <v>4.9500009164955117</v>
      </c>
      <c r="B153" s="42">
        <f t="shared" si="26"/>
        <v>7.6081533203124998</v>
      </c>
      <c r="C153" s="42">
        <v>7.7619619140624998</v>
      </c>
      <c r="D153" s="42">
        <v>7.4543447265624998</v>
      </c>
      <c r="E153" s="48">
        <v>4.2557205957031243</v>
      </c>
      <c r="F153" s="48">
        <v>3.8718930639648437</v>
      </c>
      <c r="G153" s="48">
        <v>2.4296610205078126</v>
      </c>
      <c r="H153" s="48">
        <v>3.0988445068359374</v>
      </c>
      <c r="I153" s="48">
        <v>4.1425540869140622</v>
      </c>
      <c r="J153" s="48">
        <v>4.110417626953125</v>
      </c>
      <c r="K153" s="48">
        <v>5.1507047363281249</v>
      </c>
      <c r="L153" s="48">
        <v>4.8996078271484373</v>
      </c>
      <c r="M153" s="43">
        <f t="shared" si="37"/>
        <v>0.87731960399999986</v>
      </c>
      <c r="N153" s="43">
        <f t="shared" si="38"/>
        <v>2.2342762719999998</v>
      </c>
      <c r="O153" s="49">
        <v>1.25331372</v>
      </c>
      <c r="P153" s="49">
        <v>2.6285603199999996</v>
      </c>
      <c r="Q153" s="50">
        <f t="shared" si="27"/>
        <v>1.9409370199999998</v>
      </c>
      <c r="R153" s="48">
        <f t="shared" si="28"/>
        <v>2.6285603199999996</v>
      </c>
      <c r="S153" s="49">
        <v>5.7473945312500003</v>
      </c>
      <c r="T153" s="48">
        <f t="shared" si="29"/>
        <v>7.7619619140624998</v>
      </c>
      <c r="U153" s="48">
        <v>0</v>
      </c>
      <c r="V153" s="49">
        <f t="shared" si="30"/>
        <v>2.3657042879999999</v>
      </c>
      <c r="W153" s="49">
        <f t="shared" si="31"/>
        <v>2.1028482559999997</v>
      </c>
      <c r="X153" s="49">
        <f t="shared" si="32"/>
        <v>1.8399922239999995</v>
      </c>
      <c r="Y153" s="49">
        <f t="shared" si="33"/>
        <v>2.7599883359999997</v>
      </c>
      <c r="Z153" s="49">
        <f t="shared" si="34"/>
        <v>3.5047470933333331</v>
      </c>
      <c r="AA153" s="48">
        <v>3.2650199038856909</v>
      </c>
      <c r="AB153" s="42">
        <v>7.7619619140624998</v>
      </c>
      <c r="AC153" s="42">
        <v>7.4543447265624998</v>
      </c>
      <c r="AD153" s="49">
        <f t="shared" si="35"/>
        <v>6.2862127685546882</v>
      </c>
      <c r="AE153" s="49">
        <f t="shared" si="36"/>
        <v>4.345109267611682</v>
      </c>
    </row>
    <row r="154" spans="1:31" x14ac:dyDescent="0.2">
      <c r="A154" s="42">
        <v>4.9245429982646023</v>
      </c>
      <c r="B154" s="42">
        <f t="shared" si="26"/>
        <v>7.5632727050781252</v>
      </c>
      <c r="C154" s="42">
        <v>7.7163208007812498</v>
      </c>
      <c r="D154" s="42">
        <v>7.4102246093749997</v>
      </c>
      <c r="E154" s="48">
        <v>4.2338335498046877</v>
      </c>
      <c r="F154" s="48">
        <v>3.8519798828125</v>
      </c>
      <c r="G154" s="48">
        <v>2.4171651660156246</v>
      </c>
      <c r="H154" s="48">
        <v>3.0829069995117186</v>
      </c>
      <c r="I154" s="48">
        <v>4.1212491357421879</v>
      </c>
      <c r="J154" s="48">
        <v>4.0892774999999997</v>
      </c>
      <c r="K154" s="48">
        <v>5.1242149267578121</v>
      </c>
      <c r="L154" s="48">
        <v>4.8744091406249996</v>
      </c>
      <c r="M154" s="43">
        <f t="shared" si="37"/>
        <v>0.87298486799999986</v>
      </c>
      <c r="N154" s="43">
        <f t="shared" si="38"/>
        <v>2.22324776</v>
      </c>
      <c r="O154" s="49">
        <v>1.2471212399999998</v>
      </c>
      <c r="P154" s="49">
        <v>2.6155856000000002</v>
      </c>
      <c r="Q154" s="50">
        <f t="shared" si="27"/>
        <v>1.93135342</v>
      </c>
      <c r="R154" s="48">
        <f t="shared" si="28"/>
        <v>2.6155856000000002</v>
      </c>
      <c r="S154" s="49">
        <v>5.7178359374999994</v>
      </c>
      <c r="T154" s="48">
        <f t="shared" si="29"/>
        <v>7.7163208007812498</v>
      </c>
      <c r="U154" s="48">
        <v>0</v>
      </c>
      <c r="V154" s="49">
        <f t="shared" si="30"/>
        <v>2.3540270400000001</v>
      </c>
      <c r="W154" s="49">
        <f t="shared" si="31"/>
        <v>2.0924684800000004</v>
      </c>
      <c r="X154" s="49">
        <f t="shared" si="32"/>
        <v>1.8309099200000001</v>
      </c>
      <c r="Y154" s="49">
        <f t="shared" si="33"/>
        <v>2.7463648800000002</v>
      </c>
      <c r="Z154" s="49">
        <f t="shared" si="34"/>
        <v>3.4874474666666671</v>
      </c>
      <c r="AA154" s="48">
        <v>3.2482278603001644</v>
      </c>
      <c r="AB154" s="42">
        <v>7.7163208007812498</v>
      </c>
      <c r="AC154" s="42">
        <v>7.4102246093749997</v>
      </c>
      <c r="AD154" s="49">
        <f t="shared" si="35"/>
        <v>6.2538830566406247</v>
      </c>
      <c r="AE154" s="49">
        <f t="shared" si="36"/>
        <v>4.3227625644329875</v>
      </c>
    </row>
    <row r="155" spans="1:31" x14ac:dyDescent="0.2">
      <c r="A155" s="42">
        <v>4.8992160104335056</v>
      </c>
      <c r="B155" s="42">
        <f t="shared" si="26"/>
        <v>7.5189455566406247</v>
      </c>
      <c r="C155" s="42">
        <v>7.6712407226562496</v>
      </c>
      <c r="D155" s="42">
        <v>7.3666503906249998</v>
      </c>
      <c r="E155" s="48">
        <v>4.2120587548828121</v>
      </c>
      <c r="F155" s="48">
        <v>3.8321687695312496</v>
      </c>
      <c r="G155" s="48">
        <v>2.4047337255859373</v>
      </c>
      <c r="H155" s="48">
        <v>3.0670516674804689</v>
      </c>
      <c r="I155" s="48">
        <v>4.1000535937500002</v>
      </c>
      <c r="J155" s="48">
        <v>4.0682463085937499</v>
      </c>
      <c r="K155" s="48">
        <v>5.0978605761718745</v>
      </c>
      <c r="L155" s="48">
        <v>4.8493397558593747</v>
      </c>
      <c r="M155" s="43">
        <f t="shared" si="37"/>
        <v>0.86865013199999985</v>
      </c>
      <c r="N155" s="43">
        <f t="shared" si="38"/>
        <v>2.2122192479999998</v>
      </c>
      <c r="O155" s="49">
        <v>1.2409287599999999</v>
      </c>
      <c r="P155" s="49">
        <v>2.6026108799999998</v>
      </c>
      <c r="Q155" s="50">
        <f t="shared" si="27"/>
        <v>1.9217698199999997</v>
      </c>
      <c r="R155" s="48">
        <f t="shared" si="28"/>
        <v>2.6026108799999998</v>
      </c>
      <c r="S155" s="49">
        <v>5.6884292968750003</v>
      </c>
      <c r="T155" s="48">
        <f t="shared" si="29"/>
        <v>7.6712407226562496</v>
      </c>
      <c r="U155" s="48">
        <v>0</v>
      </c>
      <c r="V155" s="49">
        <f t="shared" si="30"/>
        <v>2.3423497919999998</v>
      </c>
      <c r="W155" s="49">
        <f t="shared" si="31"/>
        <v>2.0820887039999998</v>
      </c>
      <c r="X155" s="49">
        <f t="shared" si="32"/>
        <v>1.8218276159999998</v>
      </c>
      <c r="Y155" s="49">
        <f t="shared" si="33"/>
        <v>2.7327414239999999</v>
      </c>
      <c r="Z155" s="49">
        <f t="shared" si="34"/>
        <v>3.4701478399999997</v>
      </c>
      <c r="AA155" s="48">
        <v>3.2315221011513158</v>
      </c>
      <c r="AB155" s="42">
        <v>7.6712407226562496</v>
      </c>
      <c r="AC155" s="42">
        <v>7.3666503906249998</v>
      </c>
      <c r="AD155" s="49">
        <f t="shared" si="35"/>
        <v>6.2217195434570316</v>
      </c>
      <c r="AE155" s="49">
        <f t="shared" si="36"/>
        <v>4.3005307399054962</v>
      </c>
    </row>
    <row r="156" spans="1:31" x14ac:dyDescent="0.2">
      <c r="A156" s="42">
        <v>4.8740192796260233</v>
      </c>
      <c r="B156" s="42">
        <f t="shared" si="26"/>
        <v>7.4751599121093752</v>
      </c>
      <c r="C156" s="42">
        <v>7.6267094726562501</v>
      </c>
      <c r="D156" s="42">
        <v>7.3236103515625004</v>
      </c>
      <c r="E156" s="48">
        <v>4.1903962109375001</v>
      </c>
      <c r="F156" s="48">
        <v>3.8124599609374998</v>
      </c>
      <c r="G156" s="48">
        <v>2.3923662255859375</v>
      </c>
      <c r="H156" s="48">
        <v>3.0512778002929686</v>
      </c>
      <c r="I156" s="48">
        <v>4.0789665136718742</v>
      </c>
      <c r="J156" s="48">
        <v>4.0473231054687497</v>
      </c>
      <c r="K156" s="48">
        <v>5.0716426318359371</v>
      </c>
      <c r="L156" s="48">
        <v>4.8243996728515626</v>
      </c>
      <c r="M156" s="43">
        <f t="shared" si="37"/>
        <v>0.86431539599999985</v>
      </c>
      <c r="N156" s="43">
        <f t="shared" si="38"/>
        <v>2.2009400879999999</v>
      </c>
      <c r="O156" s="49">
        <v>1.2347362799999999</v>
      </c>
      <c r="P156" s="49">
        <v>2.5893412799999997</v>
      </c>
      <c r="Q156" s="50">
        <f t="shared" si="27"/>
        <v>1.9120387799999998</v>
      </c>
      <c r="R156" s="48">
        <f t="shared" si="28"/>
        <v>2.5893412799999997</v>
      </c>
      <c r="S156" s="49">
        <v>5.6591734375000016</v>
      </c>
      <c r="T156" s="48">
        <f t="shared" si="29"/>
        <v>7.6267094726562501</v>
      </c>
      <c r="U156" s="48">
        <v>0</v>
      </c>
      <c r="V156" s="49">
        <f t="shared" si="30"/>
        <v>2.3304071519999998</v>
      </c>
      <c r="W156" s="49">
        <f t="shared" si="31"/>
        <v>2.0714730239999999</v>
      </c>
      <c r="X156" s="49">
        <f t="shared" si="32"/>
        <v>1.8125388959999997</v>
      </c>
      <c r="Y156" s="49">
        <f t="shared" si="33"/>
        <v>2.7188083439999997</v>
      </c>
      <c r="Z156" s="49">
        <f t="shared" si="34"/>
        <v>3.4524550399999998</v>
      </c>
      <c r="AA156" s="48">
        <v>3.214902407997533</v>
      </c>
      <c r="AB156" s="42">
        <v>7.6267094726562501</v>
      </c>
      <c r="AC156" s="42">
        <v>7.3236103515625004</v>
      </c>
      <c r="AD156" s="49">
        <f t="shared" si="35"/>
        <v>6.1897209472656272</v>
      </c>
      <c r="AE156" s="49">
        <f t="shared" si="36"/>
        <v>4.2784129080756008</v>
      </c>
    </row>
    <row r="157" spans="1:31" x14ac:dyDescent="0.2">
      <c r="A157" s="42">
        <v>4.8489521359284993</v>
      </c>
      <c r="B157" s="42">
        <f t="shared" si="26"/>
        <v>7.4319062500000008</v>
      </c>
      <c r="C157" s="42">
        <v>7.5827177734375004</v>
      </c>
      <c r="D157" s="42">
        <v>7.2810947265625003</v>
      </c>
      <c r="E157" s="48">
        <v>4.1688444970703129</v>
      </c>
      <c r="F157" s="48">
        <v>3.7928525097656252</v>
      </c>
      <c r="G157" s="48">
        <v>2.3800621923828125</v>
      </c>
      <c r="H157" s="48">
        <v>3.0355849243164061</v>
      </c>
      <c r="I157" s="48">
        <v>4.0579883691406247</v>
      </c>
      <c r="J157" s="48">
        <v>4.0265074169921871</v>
      </c>
      <c r="K157" s="48">
        <v>5.0455591992187498</v>
      </c>
      <c r="L157" s="48">
        <v>4.7995874707031252</v>
      </c>
      <c r="M157" s="43">
        <f t="shared" si="37"/>
        <v>0.85998065999999973</v>
      </c>
      <c r="N157" s="43">
        <f t="shared" si="38"/>
        <v>2.1901622239999998</v>
      </c>
      <c r="O157" s="49">
        <v>1.2285437999999997</v>
      </c>
      <c r="P157" s="49">
        <v>2.5766614400000001</v>
      </c>
      <c r="Q157" s="50">
        <f t="shared" si="27"/>
        <v>1.9026026199999999</v>
      </c>
      <c r="R157" s="48">
        <f t="shared" si="28"/>
        <v>2.5766614400000001</v>
      </c>
      <c r="S157" s="49">
        <v>5.6300679687500006</v>
      </c>
      <c r="T157" s="48">
        <f t="shared" si="29"/>
        <v>7.5827177734375004</v>
      </c>
      <c r="U157" s="48">
        <v>0</v>
      </c>
      <c r="V157" s="49">
        <f t="shared" si="30"/>
        <v>2.3189952960000002</v>
      </c>
      <c r="W157" s="49">
        <f t="shared" si="31"/>
        <v>2.0613291520000003</v>
      </c>
      <c r="X157" s="49">
        <f t="shared" si="32"/>
        <v>1.803663008</v>
      </c>
      <c r="Y157" s="49">
        <f t="shared" si="33"/>
        <v>2.7054945120000005</v>
      </c>
      <c r="Z157" s="49">
        <f t="shared" si="34"/>
        <v>3.4355485866666671</v>
      </c>
      <c r="AA157" s="48">
        <v>3.1983681255139804</v>
      </c>
      <c r="AB157" s="42">
        <v>7.5827177734375004</v>
      </c>
      <c r="AC157" s="42">
        <v>7.2810947265625003</v>
      </c>
      <c r="AD157" s="49">
        <f t="shared" si="35"/>
        <v>6.1578868408203133</v>
      </c>
      <c r="AE157" s="49">
        <f t="shared" si="36"/>
        <v>4.2564087736254281</v>
      </c>
    </row>
    <row r="158" spans="1:31" x14ac:dyDescent="0.2">
      <c r="A158" s="42">
        <v>4.824013912872295</v>
      </c>
      <c r="B158" s="42">
        <f t="shared" si="26"/>
        <v>7.3891748046875003</v>
      </c>
      <c r="C158" s="42">
        <v>7.5392553710937502</v>
      </c>
      <c r="D158" s="42">
        <v>7.2390942382812504</v>
      </c>
      <c r="E158" s="48">
        <v>4.1474045605468755</v>
      </c>
      <c r="F158" s="48">
        <v>3.7733457055664061</v>
      </c>
      <c r="G158" s="48">
        <v>2.3678213891601563</v>
      </c>
      <c r="H158" s="48">
        <v>3.0199728027343746</v>
      </c>
      <c r="I158" s="48">
        <v>4.0371182128906247</v>
      </c>
      <c r="J158" s="48">
        <v>4.0057992431640619</v>
      </c>
      <c r="K158" s="48">
        <v>5.0196098046874997</v>
      </c>
      <c r="L158" s="48">
        <v>4.7749036230468747</v>
      </c>
      <c r="M158" s="43">
        <f t="shared" si="37"/>
        <v>0.85564592399999995</v>
      </c>
      <c r="N158" s="43">
        <f t="shared" si="38"/>
        <v>2.1791337119999992</v>
      </c>
      <c r="O158" s="49">
        <v>1.22235132</v>
      </c>
      <c r="P158" s="49">
        <v>2.5636867199999993</v>
      </c>
      <c r="Q158" s="50">
        <f t="shared" si="27"/>
        <v>1.8930190199999997</v>
      </c>
      <c r="R158" s="48">
        <f t="shared" si="28"/>
        <v>2.5636867199999993</v>
      </c>
      <c r="S158" s="49">
        <v>5.6011125000000002</v>
      </c>
      <c r="T158" s="48">
        <f t="shared" si="29"/>
        <v>7.5392553710937502</v>
      </c>
      <c r="U158" s="48">
        <v>0</v>
      </c>
      <c r="V158" s="49">
        <f t="shared" si="30"/>
        <v>2.3073180479999995</v>
      </c>
      <c r="W158" s="49">
        <f t="shared" si="31"/>
        <v>2.0509493759999997</v>
      </c>
      <c r="X158" s="49">
        <f t="shared" si="32"/>
        <v>1.7945807039999995</v>
      </c>
      <c r="Y158" s="49">
        <f t="shared" si="33"/>
        <v>2.6918710559999992</v>
      </c>
      <c r="Z158" s="49">
        <f t="shared" si="34"/>
        <v>3.4182489599999992</v>
      </c>
      <c r="AA158" s="48">
        <v>3.1819188168174342</v>
      </c>
      <c r="AB158" s="42">
        <v>7.5392553710937502</v>
      </c>
      <c r="AC158" s="42">
        <v>7.2390942382812504</v>
      </c>
      <c r="AD158" s="49">
        <f t="shared" si="35"/>
        <v>6.1262167968750001</v>
      </c>
      <c r="AE158" s="49">
        <f t="shared" si="36"/>
        <v>4.234518041237112</v>
      </c>
    </row>
    <row r="159" spans="1:31" x14ac:dyDescent="0.2">
      <c r="A159" s="42">
        <v>4.7992039474174959</v>
      </c>
      <c r="B159" s="42">
        <f t="shared" si="26"/>
        <v>7.3469562988281254</v>
      </c>
      <c r="C159" s="42">
        <v>7.4963129882812503</v>
      </c>
      <c r="D159" s="42">
        <v>7.1975996093749997</v>
      </c>
      <c r="E159" s="48">
        <v>4.1260740332031247</v>
      </c>
      <c r="F159" s="48">
        <v>3.7539393115234372</v>
      </c>
      <c r="G159" s="48">
        <v>2.3556435791015624</v>
      </c>
      <c r="H159" s="48">
        <v>3.0044409619140624</v>
      </c>
      <c r="I159" s="48">
        <v>4.0163550976562501</v>
      </c>
      <c r="J159" s="48">
        <v>3.9851971630859375</v>
      </c>
      <c r="K159" s="48">
        <v>4.9937939746093747</v>
      </c>
      <c r="L159" s="48">
        <v>4.7503462353515626</v>
      </c>
      <c r="M159" s="43">
        <f t="shared" si="37"/>
        <v>0.85131118799999983</v>
      </c>
      <c r="N159" s="43">
        <f t="shared" si="38"/>
        <v>2.1681051999999998</v>
      </c>
      <c r="O159" s="49">
        <v>1.2161588399999999</v>
      </c>
      <c r="P159" s="49">
        <v>2.5507119999999999</v>
      </c>
      <c r="Q159" s="50">
        <f t="shared" si="27"/>
        <v>1.8834354199999999</v>
      </c>
      <c r="R159" s="48">
        <f t="shared" si="28"/>
        <v>2.5507119999999999</v>
      </c>
      <c r="S159" s="49">
        <v>5.5723054687500007</v>
      </c>
      <c r="T159" s="48">
        <f t="shared" si="29"/>
        <v>7.4963129882812503</v>
      </c>
      <c r="U159" s="48">
        <v>0</v>
      </c>
      <c r="V159" s="49">
        <f t="shared" si="30"/>
        <v>2.2956408000000001</v>
      </c>
      <c r="W159" s="49">
        <f t="shared" si="31"/>
        <v>2.0405696</v>
      </c>
      <c r="X159" s="49">
        <f t="shared" si="32"/>
        <v>1.7854983999999998</v>
      </c>
      <c r="Y159" s="49">
        <f t="shared" si="33"/>
        <v>2.6782476000000002</v>
      </c>
      <c r="Z159" s="49">
        <f t="shared" si="34"/>
        <v>3.4009493333333332</v>
      </c>
      <c r="AA159" s="48">
        <v>3.1655542634662828</v>
      </c>
      <c r="AB159" s="42">
        <v>7.4963129882812503</v>
      </c>
      <c r="AC159" s="42">
        <v>7.1975996093749997</v>
      </c>
      <c r="AD159" s="49">
        <f t="shared" si="35"/>
        <v>6.0947091064453129</v>
      </c>
      <c r="AE159" s="49">
        <f t="shared" si="36"/>
        <v>4.2127395296391734</v>
      </c>
    </row>
    <row r="160" spans="1:31" x14ac:dyDescent="0.2">
      <c r="A160" s="42">
        <v>4.7745215799333529</v>
      </c>
      <c r="B160" s="42">
        <f t="shared" si="26"/>
        <v>7.3052416992187492</v>
      </c>
      <c r="C160" s="42">
        <v>7.4538818359374996</v>
      </c>
      <c r="D160" s="42">
        <v>7.1566015624999997</v>
      </c>
      <c r="E160" s="48">
        <v>4.1048538623046875</v>
      </c>
      <c r="F160" s="48">
        <v>3.7346326171874997</v>
      </c>
      <c r="G160" s="48">
        <v>2.3435285253906248</v>
      </c>
      <c r="H160" s="48">
        <v>2.9889891650390625</v>
      </c>
      <c r="I160" s="48">
        <v>3.9956990234375001</v>
      </c>
      <c r="J160" s="48">
        <v>3.9647014135742191</v>
      </c>
      <c r="K160" s="48">
        <v>4.9681107617187497</v>
      </c>
      <c r="L160" s="48">
        <v>4.7259148339843744</v>
      </c>
      <c r="M160" s="43">
        <f t="shared" si="37"/>
        <v>0.84713126399999983</v>
      </c>
      <c r="N160" s="43">
        <f t="shared" si="38"/>
        <v>2.1570766880000005</v>
      </c>
      <c r="O160" s="49">
        <v>1.2101875199999999</v>
      </c>
      <c r="P160" s="49">
        <v>2.5377372800000004</v>
      </c>
      <c r="Q160" s="50">
        <f t="shared" si="27"/>
        <v>1.8739624000000001</v>
      </c>
      <c r="R160" s="48">
        <f t="shared" si="28"/>
        <v>2.5377372800000004</v>
      </c>
      <c r="S160" s="49">
        <v>5.5436468750000003</v>
      </c>
      <c r="T160" s="48">
        <f t="shared" si="29"/>
        <v>7.4538818359374996</v>
      </c>
      <c r="U160" s="48">
        <v>0</v>
      </c>
      <c r="V160" s="49">
        <f t="shared" si="30"/>
        <v>2.2839635520000003</v>
      </c>
      <c r="W160" s="49">
        <f t="shared" si="31"/>
        <v>2.0301898240000003</v>
      </c>
      <c r="X160" s="49">
        <f t="shared" si="32"/>
        <v>1.7764160960000002</v>
      </c>
      <c r="Y160" s="49">
        <f t="shared" si="33"/>
        <v>2.6646241440000002</v>
      </c>
      <c r="Z160" s="49">
        <f t="shared" si="34"/>
        <v>3.3836497066666671</v>
      </c>
      <c r="AA160" s="48">
        <v>3.149273810135691</v>
      </c>
      <c r="AB160" s="42">
        <v>7.4538818359374996</v>
      </c>
      <c r="AC160" s="42">
        <v>7.1566015624999997</v>
      </c>
      <c r="AD160" s="49">
        <f t="shared" si="35"/>
        <v>6.0633637695312501</v>
      </c>
      <c r="AE160" s="49">
        <f t="shared" si="36"/>
        <v>4.1910732388316134</v>
      </c>
    </row>
    <row r="161" spans="1:31" x14ac:dyDescent="0.2">
      <c r="A161" s="42">
        <v>4.7499661541819806</v>
      </c>
      <c r="B161" s="42">
        <f t="shared" si="26"/>
        <v>7.2640205078125</v>
      </c>
      <c r="C161" s="42">
        <v>7.4119511718749997</v>
      </c>
      <c r="D161" s="42">
        <v>7.1160898437500002</v>
      </c>
      <c r="E161" s="48">
        <v>4.083742153320312</v>
      </c>
      <c r="F161" s="48">
        <v>3.7154253857421873</v>
      </c>
      <c r="G161" s="48">
        <v>2.331475754394531</v>
      </c>
      <c r="H161" s="48">
        <v>2.973616701660156</v>
      </c>
      <c r="I161" s="48">
        <v>3.9751490429687499</v>
      </c>
      <c r="J161" s="48">
        <v>3.9443108105468747</v>
      </c>
      <c r="K161" s="48">
        <v>4.9425596923828117</v>
      </c>
      <c r="L161" s="48">
        <v>4.7016098925781247</v>
      </c>
      <c r="M161" s="43">
        <f t="shared" si="37"/>
        <v>0.84279652799999971</v>
      </c>
      <c r="N161" s="43">
        <f t="shared" si="38"/>
        <v>2.1462988239999996</v>
      </c>
      <c r="O161" s="49">
        <v>1.2039950399999997</v>
      </c>
      <c r="P161" s="49">
        <v>2.5250574399999994</v>
      </c>
      <c r="Q161" s="50">
        <f t="shared" si="27"/>
        <v>1.8645262399999996</v>
      </c>
      <c r="R161" s="48">
        <f t="shared" si="28"/>
        <v>2.5250574399999994</v>
      </c>
      <c r="S161" s="49">
        <v>5.515136328125001</v>
      </c>
      <c r="T161" s="48">
        <f t="shared" si="29"/>
        <v>7.4119511718749997</v>
      </c>
      <c r="U161" s="48">
        <v>0</v>
      </c>
      <c r="V161" s="49">
        <f t="shared" si="30"/>
        <v>2.2725516959999994</v>
      </c>
      <c r="W161" s="49">
        <f t="shared" si="31"/>
        <v>2.0200459519999998</v>
      </c>
      <c r="X161" s="49">
        <f t="shared" si="32"/>
        <v>1.7675402079999996</v>
      </c>
      <c r="Y161" s="49">
        <f t="shared" si="33"/>
        <v>2.6513103119999997</v>
      </c>
      <c r="Z161" s="49">
        <f t="shared" si="34"/>
        <v>3.3667432533333326</v>
      </c>
      <c r="AA161" s="48">
        <v>3.133077019942434</v>
      </c>
      <c r="AB161" s="42">
        <v>7.4119511718749997</v>
      </c>
      <c r="AC161" s="42">
        <v>7.1160898437500002</v>
      </c>
      <c r="AD161" s="49">
        <f t="shared" si="35"/>
        <v>6.0321803588867198</v>
      </c>
      <c r="AE161" s="49">
        <f t="shared" si="36"/>
        <v>4.1695188734965623</v>
      </c>
    </row>
    <row r="162" spans="1:31" x14ac:dyDescent="0.2">
      <c r="A162" s="42">
        <v>4.7255370173004341</v>
      </c>
      <c r="B162" s="42">
        <f t="shared" si="26"/>
        <v>7.2232851562500002</v>
      </c>
      <c r="C162" s="42">
        <v>7.3705126953124998</v>
      </c>
      <c r="D162" s="42">
        <v>7.0760576171874998</v>
      </c>
      <c r="E162" s="48">
        <v>4.0627393798828129</v>
      </c>
      <c r="F162" s="48">
        <v>3.6963171435546873</v>
      </c>
      <c r="G162" s="48">
        <v>2.3194850292968749</v>
      </c>
      <c r="H162" s="48">
        <v>2.9583233349609372</v>
      </c>
      <c r="I162" s="48">
        <v>3.9547046826171877</v>
      </c>
      <c r="J162" s="48">
        <v>3.9240251171874996</v>
      </c>
      <c r="K162" s="48">
        <v>4.9171398193359366</v>
      </c>
      <c r="L162" s="48">
        <v>4.6774290429687504</v>
      </c>
      <c r="M162" s="43">
        <f t="shared" si="37"/>
        <v>0.83861660399999993</v>
      </c>
      <c r="N162" s="43">
        <f t="shared" si="38"/>
        <v>2.1357716079999993</v>
      </c>
      <c r="O162" s="49">
        <v>1.1980237199999999</v>
      </c>
      <c r="P162" s="49">
        <v>2.5126724799999991</v>
      </c>
      <c r="Q162" s="50">
        <f t="shared" si="27"/>
        <v>1.8553480999999996</v>
      </c>
      <c r="R162" s="48">
        <f t="shared" si="28"/>
        <v>2.5126724799999991</v>
      </c>
      <c r="S162" s="49">
        <v>5.4867718750000005</v>
      </c>
      <c r="T162" s="48">
        <f t="shared" si="29"/>
        <v>7.3705126953124998</v>
      </c>
      <c r="U162" s="48">
        <v>0</v>
      </c>
      <c r="V162" s="49">
        <f t="shared" si="30"/>
        <v>2.2614052319999991</v>
      </c>
      <c r="W162" s="49">
        <f t="shared" si="31"/>
        <v>2.0101379839999995</v>
      </c>
      <c r="X162" s="49">
        <f t="shared" si="32"/>
        <v>1.7588707359999993</v>
      </c>
      <c r="Y162" s="49">
        <f t="shared" si="33"/>
        <v>2.6383061039999989</v>
      </c>
      <c r="Z162" s="49">
        <f t="shared" si="34"/>
        <v>3.3502299733333323</v>
      </c>
      <c r="AA162" s="48">
        <v>3.1169634560032895</v>
      </c>
      <c r="AB162" s="42">
        <v>7.3705126953124998</v>
      </c>
      <c r="AC162" s="42">
        <v>7.0760576171874998</v>
      </c>
      <c r="AD162" s="49">
        <f t="shared" si="35"/>
        <v>6.0011567382812503</v>
      </c>
      <c r="AE162" s="49">
        <f t="shared" si="36"/>
        <v>4.1480749570446722</v>
      </c>
    </row>
    <row r="163" spans="1:31" x14ac:dyDescent="0.2">
      <c r="A163" s="42">
        <v>4.7012335197831856</v>
      </c>
      <c r="B163" s="42">
        <f t="shared" si="26"/>
        <v>7.1830266113281249</v>
      </c>
      <c r="C163" s="42">
        <v>7.3295581054687498</v>
      </c>
      <c r="D163" s="42">
        <v>7.0364951171875001</v>
      </c>
      <c r="E163" s="48">
        <v>4.0418445947265624</v>
      </c>
      <c r="F163" s="48">
        <v>3.6773067065429688</v>
      </c>
      <c r="G163" s="48">
        <v>2.3075558764648436</v>
      </c>
      <c r="H163" s="48">
        <v>2.9431085913085937</v>
      </c>
      <c r="I163" s="48">
        <v>3.9343657055664059</v>
      </c>
      <c r="J163" s="48">
        <v>3.9038440966796877</v>
      </c>
      <c r="K163" s="48">
        <v>4.8918511425781244</v>
      </c>
      <c r="L163" s="48">
        <v>4.6533732324218748</v>
      </c>
      <c r="M163" s="43">
        <f t="shared" si="37"/>
        <v>0.83443668000000004</v>
      </c>
      <c r="N163" s="43">
        <f t="shared" si="38"/>
        <v>2.1249937439999997</v>
      </c>
      <c r="O163" s="49">
        <v>1.1920524000000001</v>
      </c>
      <c r="P163" s="49">
        <v>2.4999926399999999</v>
      </c>
      <c r="Q163" s="50">
        <f t="shared" si="27"/>
        <v>1.84602252</v>
      </c>
      <c r="R163" s="48">
        <f t="shared" si="28"/>
        <v>2.4999926399999999</v>
      </c>
      <c r="S163" s="49">
        <v>5.4585535156250016</v>
      </c>
      <c r="T163" s="48">
        <f t="shared" si="29"/>
        <v>7.3295581054687498</v>
      </c>
      <c r="U163" s="48">
        <v>0</v>
      </c>
      <c r="V163" s="49">
        <f t="shared" si="30"/>
        <v>2.2499933759999999</v>
      </c>
      <c r="W163" s="49">
        <f t="shared" si="31"/>
        <v>1.999994112</v>
      </c>
      <c r="X163" s="49">
        <f t="shared" si="32"/>
        <v>1.7499948479999998</v>
      </c>
      <c r="Y163" s="49">
        <f t="shared" si="33"/>
        <v>2.6249922719999996</v>
      </c>
      <c r="Z163" s="49">
        <f t="shared" si="34"/>
        <v>3.33332352</v>
      </c>
      <c r="AA163" s="48">
        <v>3.1009328998766446</v>
      </c>
      <c r="AB163" s="42">
        <v>7.3295581054687498</v>
      </c>
      <c r="AC163" s="42">
        <v>7.0364951171875001</v>
      </c>
      <c r="AD163" s="49">
        <f t="shared" si="35"/>
        <v>5.9702929077148452</v>
      </c>
      <c r="AE163" s="49">
        <f t="shared" si="36"/>
        <v>4.1267414894759442</v>
      </c>
    </row>
    <row r="164" spans="1:31" x14ac:dyDescent="0.2">
      <c r="A164" s="42">
        <v>4.6770550154654194</v>
      </c>
      <c r="B164" s="42">
        <f t="shared" si="26"/>
        <v>7.143236572265625</v>
      </c>
      <c r="C164" s="42">
        <v>7.2890781249999996</v>
      </c>
      <c r="D164" s="42">
        <v>6.9973950195312504</v>
      </c>
      <c r="E164" s="48">
        <v>4.0210573242187495</v>
      </c>
      <c r="F164" s="48">
        <v>3.6583943115234372</v>
      </c>
      <c r="G164" s="48">
        <v>2.2956880590820314</v>
      </c>
      <c r="H164" s="48">
        <v>2.9279722338867185</v>
      </c>
      <c r="I164" s="48">
        <v>3.9141311645507813</v>
      </c>
      <c r="J164" s="48">
        <v>3.8837665649414057</v>
      </c>
      <c r="K164" s="48">
        <v>4.8666922412109379</v>
      </c>
      <c r="L164" s="48">
        <v>4.6294405664062497</v>
      </c>
      <c r="M164" s="43">
        <f t="shared" si="37"/>
        <v>0.83025675600000004</v>
      </c>
      <c r="N164" s="43">
        <f t="shared" si="38"/>
        <v>2.1142158799999997</v>
      </c>
      <c r="O164" s="49">
        <v>1.1860810800000001</v>
      </c>
      <c r="P164" s="49">
        <v>2.4873127999999998</v>
      </c>
      <c r="Q164" s="50">
        <f t="shared" si="27"/>
        <v>1.8366969399999999</v>
      </c>
      <c r="R164" s="48">
        <f t="shared" si="28"/>
        <v>2.4873127999999998</v>
      </c>
      <c r="S164" s="49">
        <v>5.4304796875000001</v>
      </c>
      <c r="T164" s="48">
        <f t="shared" si="29"/>
        <v>7.2890781249999996</v>
      </c>
      <c r="U164" s="48">
        <v>0</v>
      </c>
      <c r="V164" s="49">
        <f t="shared" si="30"/>
        <v>2.2385815199999999</v>
      </c>
      <c r="W164" s="49">
        <f t="shared" si="31"/>
        <v>1.98985024</v>
      </c>
      <c r="X164" s="49">
        <f t="shared" si="32"/>
        <v>1.7411189599999997</v>
      </c>
      <c r="Y164" s="49">
        <f t="shared" si="33"/>
        <v>2.6116784399999999</v>
      </c>
      <c r="Z164" s="49">
        <f t="shared" si="34"/>
        <v>3.3164170666666664</v>
      </c>
      <c r="AA164" s="48">
        <v>3.0849846962376644</v>
      </c>
      <c r="AB164" s="42">
        <v>7.2890781249999996</v>
      </c>
      <c r="AC164" s="42">
        <v>6.9973950195312504</v>
      </c>
      <c r="AD164" s="49">
        <f t="shared" si="35"/>
        <v>5.9395871582031248</v>
      </c>
      <c r="AE164" s="49">
        <f t="shared" si="36"/>
        <v>4.1055172895188985</v>
      </c>
    </row>
    <row r="165" spans="1:31" x14ac:dyDescent="0.2">
      <c r="A165" s="42">
        <v>4.6530008615059195</v>
      </c>
      <c r="B165" s="42">
        <f t="shared" si="26"/>
        <v>7.1039062499999996</v>
      </c>
      <c r="C165" s="42">
        <v>7.2490649414062496</v>
      </c>
      <c r="D165" s="42">
        <v>6.9587475585937497</v>
      </c>
      <c r="E165" s="48">
        <v>4.000377094726562</v>
      </c>
      <c r="F165" s="48">
        <v>3.6395792480468749</v>
      </c>
      <c r="G165" s="48">
        <v>2.2838813403320315</v>
      </c>
      <c r="H165" s="48">
        <v>2.9129135522460938</v>
      </c>
      <c r="I165" s="48">
        <v>3.894000822753906</v>
      </c>
      <c r="J165" s="48">
        <v>3.8637922851562498</v>
      </c>
      <c r="K165" s="48">
        <v>4.8416626416015625</v>
      </c>
      <c r="L165" s="48">
        <v>4.6056315185546879</v>
      </c>
      <c r="M165" s="43">
        <f t="shared" si="37"/>
        <v>0.82623164399999982</v>
      </c>
      <c r="N165" s="43">
        <f t="shared" si="38"/>
        <v>2.1039393119999996</v>
      </c>
      <c r="O165" s="49">
        <v>1.1803309199999998</v>
      </c>
      <c r="P165" s="49">
        <v>2.4752227199999997</v>
      </c>
      <c r="Q165" s="50">
        <f t="shared" si="27"/>
        <v>1.8277768199999997</v>
      </c>
      <c r="R165" s="48">
        <f t="shared" si="28"/>
        <v>2.4752227199999997</v>
      </c>
      <c r="S165" s="49">
        <v>5.4025503906250005</v>
      </c>
      <c r="T165" s="48">
        <f t="shared" si="29"/>
        <v>7.2490649414062496</v>
      </c>
      <c r="U165" s="48">
        <v>0</v>
      </c>
      <c r="V165" s="49">
        <f t="shared" si="30"/>
        <v>2.2277004479999998</v>
      </c>
      <c r="W165" s="49">
        <f t="shared" si="31"/>
        <v>1.9801781759999999</v>
      </c>
      <c r="X165" s="49">
        <f t="shared" si="32"/>
        <v>1.7326559039999996</v>
      </c>
      <c r="Y165" s="49">
        <f t="shared" si="33"/>
        <v>2.5989838559999998</v>
      </c>
      <c r="Z165" s="49">
        <f t="shared" si="34"/>
        <v>3.3002969599999998</v>
      </c>
      <c r="AA165" s="48">
        <v>3.069118626644737</v>
      </c>
      <c r="AB165" s="42">
        <v>7.2490649414062496</v>
      </c>
      <c r="AC165" s="42">
        <v>6.9587475585937497</v>
      </c>
      <c r="AD165" s="49">
        <f t="shared" si="35"/>
        <v>5.9090394897460943</v>
      </c>
      <c r="AE165" s="49">
        <f t="shared" si="36"/>
        <v>4.0844023571735377</v>
      </c>
    </row>
    <row r="166" spans="1:31" x14ac:dyDescent="0.2">
      <c r="A166" s="42">
        <v>4.6290704183687339</v>
      </c>
      <c r="B166" s="42">
        <f t="shared" si="26"/>
        <v>7.0650283203124999</v>
      </c>
      <c r="C166" s="42">
        <v>7.2095107421874998</v>
      </c>
      <c r="D166" s="42">
        <v>6.9205458984375001</v>
      </c>
      <c r="E166" s="48">
        <v>3.9798029589843753</v>
      </c>
      <c r="F166" s="48">
        <v>3.6208608056640621</v>
      </c>
      <c r="G166" s="48">
        <v>2.2721352465820313</v>
      </c>
      <c r="H166" s="48">
        <v>2.8979323095703124</v>
      </c>
      <c r="I166" s="48">
        <v>3.8739739697265625</v>
      </c>
      <c r="J166" s="48">
        <v>3.8439205468749997</v>
      </c>
      <c r="K166" s="48">
        <v>4.8167618701171877</v>
      </c>
      <c r="L166" s="48">
        <v>4.5819446679687497</v>
      </c>
      <c r="M166" s="43">
        <f t="shared" si="37"/>
        <v>0.82220653199999993</v>
      </c>
      <c r="N166" s="43">
        <f t="shared" si="38"/>
        <v>2.0939133920000002</v>
      </c>
      <c r="O166" s="49">
        <v>1.17458076</v>
      </c>
      <c r="P166" s="49">
        <v>2.4634275200000002</v>
      </c>
      <c r="Q166" s="50">
        <f t="shared" si="27"/>
        <v>1.8190041400000001</v>
      </c>
      <c r="R166" s="48">
        <f t="shared" si="28"/>
        <v>2.4634275200000002</v>
      </c>
      <c r="S166" s="49">
        <v>5.3747652343750003</v>
      </c>
      <c r="T166" s="48">
        <f t="shared" si="29"/>
        <v>7.2095107421874998</v>
      </c>
      <c r="U166" s="48">
        <v>0</v>
      </c>
      <c r="V166" s="49">
        <f t="shared" si="30"/>
        <v>2.2170847680000003</v>
      </c>
      <c r="W166" s="49">
        <f t="shared" si="31"/>
        <v>1.9707420160000002</v>
      </c>
      <c r="X166" s="49">
        <f t="shared" si="32"/>
        <v>1.7243992640000001</v>
      </c>
      <c r="Y166" s="49">
        <f t="shared" si="33"/>
        <v>2.5865988960000004</v>
      </c>
      <c r="Z166" s="49">
        <f t="shared" si="34"/>
        <v>3.2845700266666671</v>
      </c>
      <c r="AA166" s="48">
        <v>3.0533340357730263</v>
      </c>
      <c r="AB166" s="42">
        <v>7.2095107421874998</v>
      </c>
      <c r="AC166" s="42">
        <v>6.9205458984375001</v>
      </c>
      <c r="AD166" s="49">
        <f t="shared" si="35"/>
        <v>5.8786494750976566</v>
      </c>
      <c r="AE166" s="49">
        <f t="shared" si="36"/>
        <v>4.0633963971219913</v>
      </c>
    </row>
    <row r="167" spans="1:31" x14ac:dyDescent="0.2">
      <c r="A167" s="42">
        <v>4.6052630498076903</v>
      </c>
      <c r="B167" s="42">
        <f t="shared" si="26"/>
        <v>7.0265942382812501</v>
      </c>
      <c r="C167" s="42">
        <v>7.1704062500000001</v>
      </c>
      <c r="D167" s="42">
        <v>6.8827822265625</v>
      </c>
      <c r="E167" s="48">
        <v>3.9593344433593751</v>
      </c>
      <c r="F167" s="48">
        <v>3.6022387475585935</v>
      </c>
      <c r="G167" s="48">
        <v>2.2604495410156251</v>
      </c>
      <c r="H167" s="48">
        <v>2.8830282690429687</v>
      </c>
      <c r="I167" s="48">
        <v>3.8540498950195312</v>
      </c>
      <c r="J167" s="48">
        <v>3.8241513500976563</v>
      </c>
      <c r="K167" s="48">
        <v>4.7919894531249998</v>
      </c>
      <c r="L167" s="48">
        <v>4.5583795410156256</v>
      </c>
      <c r="M167" s="43">
        <f t="shared" si="37"/>
        <v>0.81802660799999993</v>
      </c>
      <c r="N167" s="43">
        <f t="shared" si="38"/>
        <v>2.0833861759999999</v>
      </c>
      <c r="O167" s="49">
        <v>1.16860944</v>
      </c>
      <c r="P167" s="49">
        <v>2.4510425599999999</v>
      </c>
      <c r="Q167" s="50">
        <f t="shared" si="27"/>
        <v>1.8098259999999999</v>
      </c>
      <c r="R167" s="48">
        <f t="shared" si="28"/>
        <v>2.4510425599999999</v>
      </c>
      <c r="S167" s="49">
        <v>5.3471230468750006</v>
      </c>
      <c r="T167" s="48">
        <f t="shared" si="29"/>
        <v>7.1704062500000001</v>
      </c>
      <c r="U167" s="48">
        <v>0</v>
      </c>
      <c r="V167" s="49">
        <f t="shared" si="30"/>
        <v>2.205938304</v>
      </c>
      <c r="W167" s="49">
        <f t="shared" si="31"/>
        <v>1.9608340479999999</v>
      </c>
      <c r="X167" s="49">
        <f t="shared" si="32"/>
        <v>1.7157297919999999</v>
      </c>
      <c r="Y167" s="49">
        <f t="shared" si="33"/>
        <v>2.573594688</v>
      </c>
      <c r="Z167" s="49">
        <f t="shared" si="34"/>
        <v>3.2680567466666663</v>
      </c>
      <c r="AA167" s="48">
        <v>3.0376307051809213</v>
      </c>
      <c r="AB167" s="42">
        <v>7.1704062500000001</v>
      </c>
      <c r="AC167" s="42">
        <v>6.8827822265625</v>
      </c>
      <c r="AD167" s="49">
        <f t="shared" si="35"/>
        <v>5.8484158325195317</v>
      </c>
      <c r="AE167" s="49">
        <f t="shared" si="36"/>
        <v>4.0424985234106519</v>
      </c>
    </row>
    <row r="168" spans="1:31" x14ac:dyDescent="0.2">
      <c r="A168" s="42">
        <v>4.5815781228484704</v>
      </c>
      <c r="B168" s="42">
        <f t="shared" si="26"/>
        <v>6.9885966796875003</v>
      </c>
      <c r="C168" s="42">
        <v>7.1317451171875001</v>
      </c>
      <c r="D168" s="42">
        <v>6.8454482421874996</v>
      </c>
      <c r="E168" s="48">
        <v>3.9389717846679688</v>
      </c>
      <c r="F168" s="48">
        <v>3.5837126000976562</v>
      </c>
      <c r="G168" s="48">
        <v>2.2488239868164062</v>
      </c>
      <c r="H168" s="48">
        <v>2.8682007202148441</v>
      </c>
      <c r="I168" s="48">
        <v>3.8342283618164061</v>
      </c>
      <c r="J168" s="48">
        <v>3.804483747558594</v>
      </c>
      <c r="K168" s="48">
        <v>4.7673439697265625</v>
      </c>
      <c r="L168" s="48">
        <v>4.5349356640625</v>
      </c>
      <c r="M168" s="43">
        <f t="shared" si="37"/>
        <v>0.81400149599999994</v>
      </c>
      <c r="N168" s="43">
        <f t="shared" si="38"/>
        <v>2.07285896</v>
      </c>
      <c r="O168" s="49">
        <v>1.1628592799999999</v>
      </c>
      <c r="P168" s="49">
        <v>2.4386576</v>
      </c>
      <c r="Q168" s="50">
        <f t="shared" si="27"/>
        <v>1.8007584400000001</v>
      </c>
      <c r="R168" s="48">
        <f t="shared" si="28"/>
        <v>2.4386576</v>
      </c>
      <c r="S168" s="49">
        <v>5.3196226562500009</v>
      </c>
      <c r="T168" s="48">
        <f t="shared" si="29"/>
        <v>7.1317451171875001</v>
      </c>
      <c r="U168" s="48">
        <v>0</v>
      </c>
      <c r="V168" s="49">
        <f t="shared" si="30"/>
        <v>2.1947918400000002</v>
      </c>
      <c r="W168" s="49">
        <f t="shared" si="31"/>
        <v>1.9509260800000001</v>
      </c>
      <c r="X168" s="49">
        <f t="shared" si="32"/>
        <v>1.7070603199999999</v>
      </c>
      <c r="Y168" s="49">
        <f t="shared" si="33"/>
        <v>2.5605904800000006</v>
      </c>
      <c r="Z168" s="49">
        <f t="shared" si="34"/>
        <v>3.2515434666666669</v>
      </c>
      <c r="AA168" s="48">
        <v>3.0220081979851972</v>
      </c>
      <c r="AB168" s="42">
        <v>7.1317451171875001</v>
      </c>
      <c r="AC168" s="42">
        <v>6.8454482421874996</v>
      </c>
      <c r="AD168" s="49">
        <f t="shared" si="35"/>
        <v>5.8183372802734388</v>
      </c>
      <c r="AE168" s="49">
        <f t="shared" si="36"/>
        <v>4.0217078500859094</v>
      </c>
    </row>
    <row r="169" spans="1:31" x14ac:dyDescent="0.2">
      <c r="A169" s="42">
        <v>4.558015007772716</v>
      </c>
      <c r="B169" s="42">
        <f t="shared" si="26"/>
        <v>6.95102783203125</v>
      </c>
      <c r="C169" s="42">
        <v>7.0935185546874999</v>
      </c>
      <c r="D169" s="42">
        <v>6.808537109375</v>
      </c>
      <c r="E169" s="48">
        <v>3.9187135620117184</v>
      </c>
      <c r="F169" s="48">
        <v>3.5652816528320312</v>
      </c>
      <c r="G169" s="48">
        <v>2.2372583471679688</v>
      </c>
      <c r="H169" s="48">
        <v>2.8534494262695311</v>
      </c>
      <c r="I169" s="48">
        <v>3.8145088964843747</v>
      </c>
      <c r="J169" s="48">
        <v>3.7849172656249999</v>
      </c>
      <c r="K169" s="48">
        <v>4.7428254199218749</v>
      </c>
      <c r="L169" s="48">
        <v>4.5116125634765627</v>
      </c>
      <c r="M169" s="43">
        <f t="shared" si="37"/>
        <v>0.80997638399999983</v>
      </c>
      <c r="N169" s="43">
        <f t="shared" si="38"/>
        <v>2.0625823919999999</v>
      </c>
      <c r="O169" s="49">
        <v>1.1571091199999999</v>
      </c>
      <c r="P169" s="49">
        <v>2.4265675199999999</v>
      </c>
      <c r="Q169" s="50">
        <f t="shared" si="27"/>
        <v>1.7918383199999999</v>
      </c>
      <c r="R169" s="48">
        <f t="shared" si="28"/>
        <v>2.4265675199999999</v>
      </c>
      <c r="S169" s="49">
        <v>5.2922636718750002</v>
      </c>
      <c r="T169" s="48">
        <f t="shared" si="29"/>
        <v>7.0935185546874999</v>
      </c>
      <c r="U169" s="48">
        <v>0</v>
      </c>
      <c r="V169" s="49">
        <f t="shared" si="30"/>
        <v>2.1839107680000001</v>
      </c>
      <c r="W169" s="49">
        <f t="shared" si="31"/>
        <v>1.941254016</v>
      </c>
      <c r="X169" s="49">
        <f t="shared" si="32"/>
        <v>1.6985972639999998</v>
      </c>
      <c r="Y169" s="49">
        <f t="shared" si="33"/>
        <v>2.547895896</v>
      </c>
      <c r="Z169" s="49">
        <f t="shared" si="34"/>
        <v>3.2354233599999995</v>
      </c>
      <c r="AA169" s="48">
        <v>3.0064660773026315</v>
      </c>
      <c r="AB169" s="42">
        <v>7.0935185546874999</v>
      </c>
      <c r="AC169" s="42">
        <v>6.808537109375</v>
      </c>
      <c r="AD169" s="49">
        <f t="shared" si="35"/>
        <v>5.7884133911132816</v>
      </c>
      <c r="AE169" s="49">
        <f t="shared" si="36"/>
        <v>4.001024081829895</v>
      </c>
    </row>
    <row r="170" spans="1:31" x14ac:dyDescent="0.2">
      <c r="A170" s="42">
        <v>4.5345730781001041</v>
      </c>
      <c r="B170" s="42">
        <f t="shared" si="26"/>
        <v>6.9138811035156245</v>
      </c>
      <c r="C170" s="42">
        <v>7.055720703125</v>
      </c>
      <c r="D170" s="42">
        <v>6.7720415039062498</v>
      </c>
      <c r="E170" s="48">
        <v>3.8985593017578122</v>
      </c>
      <c r="F170" s="48">
        <v>3.5469451953125</v>
      </c>
      <c r="G170" s="48">
        <v>2.2257521484375</v>
      </c>
      <c r="H170" s="48">
        <v>2.8387741503906252</v>
      </c>
      <c r="I170" s="48">
        <v>3.7948907885742189</v>
      </c>
      <c r="J170" s="48">
        <v>3.7654514306640627</v>
      </c>
      <c r="K170" s="48">
        <v>4.7184333300781249</v>
      </c>
      <c r="L170" s="48">
        <v>4.4884092919921867</v>
      </c>
      <c r="M170" s="43">
        <f t="shared" si="37"/>
        <v>0.80595127199999994</v>
      </c>
      <c r="N170" s="43">
        <f t="shared" si="38"/>
        <v>2.0523058239999998</v>
      </c>
      <c r="O170" s="49">
        <v>1.15135896</v>
      </c>
      <c r="P170" s="49">
        <v>2.4144774399999998</v>
      </c>
      <c r="Q170" s="50">
        <f t="shared" si="27"/>
        <v>1.7829181999999999</v>
      </c>
      <c r="R170" s="48">
        <f t="shared" si="28"/>
        <v>2.4144774399999998</v>
      </c>
      <c r="S170" s="49">
        <v>5.2650457031250006</v>
      </c>
      <c r="T170" s="48">
        <f t="shared" si="29"/>
        <v>7.055720703125</v>
      </c>
      <c r="U170" s="48">
        <v>0</v>
      </c>
      <c r="V170" s="49">
        <f t="shared" si="30"/>
        <v>2.173029696</v>
      </c>
      <c r="W170" s="49">
        <f t="shared" si="31"/>
        <v>1.9315819519999999</v>
      </c>
      <c r="X170" s="49">
        <f t="shared" si="32"/>
        <v>1.6901342079999997</v>
      </c>
      <c r="Y170" s="49">
        <f t="shared" si="33"/>
        <v>2.5352013119999999</v>
      </c>
      <c r="Z170" s="49">
        <f t="shared" si="34"/>
        <v>3.219303253333333</v>
      </c>
      <c r="AA170" s="48">
        <v>2.9910036878083881</v>
      </c>
      <c r="AB170" s="42">
        <v>7.055720703125</v>
      </c>
      <c r="AC170" s="42">
        <v>6.7720415039062498</v>
      </c>
      <c r="AD170" s="49">
        <f t="shared" si="35"/>
        <v>5.7586437377929691</v>
      </c>
      <c r="AE170" s="49">
        <f t="shared" si="36"/>
        <v>3.9804469233247408</v>
      </c>
    </row>
    <row r="171" spans="1:31" x14ac:dyDescent="0.2">
      <c r="A171" s="42">
        <v>4.5112517105724548</v>
      </c>
      <c r="B171" s="42">
        <f t="shared" si="26"/>
        <v>6.8771484375000007</v>
      </c>
      <c r="C171" s="42">
        <v>7.0183422851562502</v>
      </c>
      <c r="D171" s="42">
        <v>6.7359545898437503</v>
      </c>
      <c r="E171" s="48">
        <v>3.8785092407226562</v>
      </c>
      <c r="F171" s="48">
        <v>3.5287034643554684</v>
      </c>
      <c r="G171" s="48">
        <v>2.2143051538085938</v>
      </c>
      <c r="H171" s="48">
        <v>2.8241741821289059</v>
      </c>
      <c r="I171" s="48">
        <v>3.7753735644531248</v>
      </c>
      <c r="J171" s="48">
        <v>3.7460857690429683</v>
      </c>
      <c r="K171" s="48">
        <v>4.6941662792968746</v>
      </c>
      <c r="L171" s="48">
        <v>4.4653253759765628</v>
      </c>
      <c r="M171" s="43">
        <f t="shared" si="37"/>
        <v>0.80177134799999994</v>
      </c>
      <c r="N171" s="43">
        <f t="shared" si="38"/>
        <v>2.0417786079999996</v>
      </c>
      <c r="O171" s="49">
        <v>1.14538764</v>
      </c>
      <c r="P171" s="49">
        <v>2.4020924799999994</v>
      </c>
      <c r="Q171" s="50">
        <f t="shared" si="27"/>
        <v>1.7737400599999997</v>
      </c>
      <c r="R171" s="48">
        <f t="shared" si="28"/>
        <v>2.4020924799999994</v>
      </c>
      <c r="S171" s="49">
        <v>5.2379671875000007</v>
      </c>
      <c r="T171" s="48">
        <f t="shared" si="29"/>
        <v>7.0183422851562502</v>
      </c>
      <c r="U171" s="48">
        <v>0</v>
      </c>
      <c r="V171" s="49">
        <f t="shared" si="30"/>
        <v>2.1618832319999997</v>
      </c>
      <c r="W171" s="49">
        <f t="shared" si="31"/>
        <v>1.9216739839999997</v>
      </c>
      <c r="X171" s="49">
        <f t="shared" si="32"/>
        <v>1.6814647359999995</v>
      </c>
      <c r="Y171" s="49">
        <f t="shared" si="33"/>
        <v>2.5221971039999995</v>
      </c>
      <c r="Z171" s="49">
        <f t="shared" si="34"/>
        <v>3.2027899733333323</v>
      </c>
      <c r="AA171" s="48">
        <v>2.9756208110608551</v>
      </c>
      <c r="AB171" s="42">
        <v>7.0183422851562502</v>
      </c>
      <c r="AC171" s="42">
        <v>6.7359545898437503</v>
      </c>
      <c r="AD171" s="49">
        <f t="shared" si="35"/>
        <v>5.7290266113281261</v>
      </c>
      <c r="AE171" s="49">
        <f t="shared" si="36"/>
        <v>3.9599751932989675</v>
      </c>
    </row>
    <row r="172" spans="1:31" x14ac:dyDescent="0.2">
      <c r="A172" s="42">
        <v>4.4880502851374331</v>
      </c>
      <c r="B172" s="42">
        <f t="shared" si="26"/>
        <v>6.8408234863281248</v>
      </c>
      <c r="C172" s="42">
        <v>6.9813779296874996</v>
      </c>
      <c r="D172" s="42">
        <v>6.7002690429687499</v>
      </c>
      <c r="E172" s="48">
        <v>3.8585619580078125</v>
      </c>
      <c r="F172" s="48">
        <v>3.5105550390624995</v>
      </c>
      <c r="G172" s="48">
        <v>2.2029168896484372</v>
      </c>
      <c r="H172" s="48">
        <v>2.8096495214843751</v>
      </c>
      <c r="I172" s="48">
        <v>3.7559567504882811</v>
      </c>
      <c r="J172" s="48">
        <v>3.7268195703124998</v>
      </c>
      <c r="K172" s="48">
        <v>4.6700242675781247</v>
      </c>
      <c r="L172" s="48">
        <v>4.442359868164063</v>
      </c>
      <c r="M172" s="43">
        <f t="shared" si="37"/>
        <v>0.79774623599999994</v>
      </c>
      <c r="N172" s="43">
        <f t="shared" si="38"/>
        <v>2.0317526880000001</v>
      </c>
      <c r="O172" s="49">
        <v>1.13963748</v>
      </c>
      <c r="P172" s="49">
        <v>2.39029728</v>
      </c>
      <c r="Q172" s="50">
        <f t="shared" si="27"/>
        <v>1.7649673799999999</v>
      </c>
      <c r="R172" s="48">
        <f t="shared" si="28"/>
        <v>2.39029728</v>
      </c>
      <c r="S172" s="49">
        <v>5.2110285156250002</v>
      </c>
      <c r="T172" s="48">
        <f t="shared" si="29"/>
        <v>6.9813779296874996</v>
      </c>
      <c r="U172" s="48">
        <v>0</v>
      </c>
      <c r="V172" s="49">
        <f t="shared" si="30"/>
        <v>2.1512675520000002</v>
      </c>
      <c r="W172" s="49">
        <f t="shared" si="31"/>
        <v>1.912237824</v>
      </c>
      <c r="X172" s="49">
        <f t="shared" si="32"/>
        <v>1.673208096</v>
      </c>
      <c r="Y172" s="49">
        <f t="shared" si="33"/>
        <v>2.5098121440000001</v>
      </c>
      <c r="Z172" s="49">
        <f t="shared" si="34"/>
        <v>3.18706304</v>
      </c>
      <c r="AA172" s="48">
        <v>2.9603172286184209</v>
      </c>
      <c r="AB172" s="42">
        <v>6.9813779296874996</v>
      </c>
      <c r="AC172" s="42">
        <v>6.7002690429687499</v>
      </c>
      <c r="AD172" s="49">
        <f t="shared" si="35"/>
        <v>5.6995624389648443</v>
      </c>
      <c r="AE172" s="49">
        <f t="shared" si="36"/>
        <v>3.9396091870704453</v>
      </c>
    </row>
    <row r="173" spans="1:31" x14ac:dyDescent="0.2">
      <c r="A173" s="42">
        <v>4.4649681849310294</v>
      </c>
      <c r="B173" s="42">
        <f t="shared" si="26"/>
        <v>6.8048991699218746</v>
      </c>
      <c r="C173" s="42">
        <v>6.9448203125000001</v>
      </c>
      <c r="D173" s="42">
        <v>6.66497802734375</v>
      </c>
      <c r="E173" s="48">
        <v>3.8387172167968746</v>
      </c>
      <c r="F173" s="48">
        <v>3.4925001562499998</v>
      </c>
      <c r="G173" s="48">
        <v>2.1915873559570311</v>
      </c>
      <c r="H173" s="48">
        <v>2.7951994580078123</v>
      </c>
      <c r="I173" s="48">
        <v>3.7366398730468751</v>
      </c>
      <c r="J173" s="48">
        <v>3.7076523608398437</v>
      </c>
      <c r="K173" s="48">
        <v>4.6460058740234382</v>
      </c>
      <c r="L173" s="48">
        <v>4.4195127685546867</v>
      </c>
      <c r="M173" s="43">
        <f t="shared" si="37"/>
        <v>0.79372112399999994</v>
      </c>
      <c r="N173" s="43">
        <f t="shared" si="38"/>
        <v>2.02147612</v>
      </c>
      <c r="O173" s="49">
        <v>1.1338873199999999</v>
      </c>
      <c r="P173" s="49">
        <v>2.3782072000000003</v>
      </c>
      <c r="Q173" s="50">
        <f t="shared" si="27"/>
        <v>1.7560472600000001</v>
      </c>
      <c r="R173" s="48">
        <f t="shared" si="28"/>
        <v>2.3782072000000003</v>
      </c>
      <c r="S173" s="49">
        <v>5.1842285156250005</v>
      </c>
      <c r="T173" s="48">
        <f t="shared" si="29"/>
        <v>6.9448203125000001</v>
      </c>
      <c r="U173" s="48">
        <v>0</v>
      </c>
      <c r="V173" s="49">
        <f t="shared" si="30"/>
        <v>2.1403864800000005</v>
      </c>
      <c r="W173" s="49">
        <f t="shared" si="31"/>
        <v>1.9025657600000003</v>
      </c>
      <c r="X173" s="49">
        <f t="shared" si="32"/>
        <v>1.6647450400000001</v>
      </c>
      <c r="Y173" s="49">
        <f t="shared" si="33"/>
        <v>2.4971175600000008</v>
      </c>
      <c r="Z173" s="49">
        <f t="shared" si="34"/>
        <v>3.1709429333333339</v>
      </c>
      <c r="AA173" s="48">
        <v>2.94509228515625</v>
      </c>
      <c r="AB173" s="42">
        <v>6.9448203125000001</v>
      </c>
      <c r="AC173" s="42">
        <v>6.66497802734375</v>
      </c>
      <c r="AD173" s="49">
        <f t="shared" si="35"/>
        <v>5.6702499389648446</v>
      </c>
      <c r="AE173" s="49">
        <f t="shared" si="36"/>
        <v>3.9193480186855654</v>
      </c>
    </row>
    <row r="174" spans="1:31" x14ac:dyDescent="0.2">
      <c r="A174" s="42">
        <v>4.4420047962624816</v>
      </c>
      <c r="B174" s="42">
        <f t="shared" si="26"/>
        <v>6.7693684082031247</v>
      </c>
      <c r="C174" s="42">
        <v>6.9086616210937501</v>
      </c>
      <c r="D174" s="42">
        <v>6.6300751953125001</v>
      </c>
      <c r="E174" s="48">
        <v>3.8189745434570308</v>
      </c>
      <c r="F174" s="48">
        <v>3.4745381054687496</v>
      </c>
      <c r="G174" s="48">
        <v>2.1803160791015626</v>
      </c>
      <c r="H174" s="48">
        <v>2.7808237548828125</v>
      </c>
      <c r="I174" s="48">
        <v>3.7174222216796875</v>
      </c>
      <c r="J174" s="48">
        <v>3.6885836669921872</v>
      </c>
      <c r="K174" s="48">
        <v>4.6221115722656254</v>
      </c>
      <c r="L174" s="48">
        <v>4.3967831298828122</v>
      </c>
      <c r="M174" s="43">
        <f t="shared" si="37"/>
        <v>0.78985082399999984</v>
      </c>
      <c r="N174" s="43">
        <f t="shared" si="38"/>
        <v>2.0114502000000001</v>
      </c>
      <c r="O174" s="49">
        <v>1.1283583199999998</v>
      </c>
      <c r="P174" s="49">
        <v>2.366412</v>
      </c>
      <c r="Q174" s="50">
        <f t="shared" si="27"/>
        <v>1.7473851599999999</v>
      </c>
      <c r="R174" s="48">
        <f t="shared" si="28"/>
        <v>2.366412</v>
      </c>
      <c r="S174" s="49">
        <v>5.1575660156250009</v>
      </c>
      <c r="T174" s="48">
        <f t="shared" si="29"/>
        <v>6.9086616210937501</v>
      </c>
      <c r="U174" s="48">
        <v>0</v>
      </c>
      <c r="V174" s="49">
        <f t="shared" si="30"/>
        <v>2.1297708000000002</v>
      </c>
      <c r="W174" s="49">
        <f t="shared" si="31"/>
        <v>1.8931296</v>
      </c>
      <c r="X174" s="49">
        <f t="shared" si="32"/>
        <v>1.6564884</v>
      </c>
      <c r="Y174" s="49">
        <f t="shared" si="33"/>
        <v>2.4847326000000001</v>
      </c>
      <c r="Z174" s="49">
        <f t="shared" si="34"/>
        <v>3.1552159999999998</v>
      </c>
      <c r="AA174" s="48">
        <v>2.9299455437911184</v>
      </c>
      <c r="AB174" s="42">
        <v>6.9086616210937501</v>
      </c>
      <c r="AC174" s="42">
        <v>6.6300751953125001</v>
      </c>
      <c r="AD174" s="49">
        <f t="shared" si="35"/>
        <v>5.6410878295898446</v>
      </c>
      <c r="AE174" s="49">
        <f t="shared" si="36"/>
        <v>3.8991908021907205</v>
      </c>
    </row>
    <row r="175" spans="1:31" x14ac:dyDescent="0.2">
      <c r="A175" s="42">
        <v>4.4191595085963487</v>
      </c>
      <c r="B175" s="42">
        <f t="shared" si="26"/>
        <v>6.7342253417968747</v>
      </c>
      <c r="C175" s="42">
        <v>6.8728964843749996</v>
      </c>
      <c r="D175" s="42">
        <v>6.5955541992187499</v>
      </c>
      <c r="E175" s="48">
        <v>3.7993337011718746</v>
      </c>
      <c r="F175" s="48">
        <v>3.4566686499023436</v>
      </c>
      <c r="G175" s="48">
        <v>2.1691025854492185</v>
      </c>
      <c r="H175" s="48">
        <v>2.7665219384765627</v>
      </c>
      <c r="I175" s="48">
        <v>3.6983035595703124</v>
      </c>
      <c r="J175" s="48">
        <v>3.6696134887695311</v>
      </c>
      <c r="K175" s="48">
        <v>4.59833994140625</v>
      </c>
      <c r="L175" s="48">
        <v>4.3741704785156248</v>
      </c>
      <c r="M175" s="43">
        <f t="shared" si="37"/>
        <v>0.78582571199999973</v>
      </c>
      <c r="N175" s="43">
        <f t="shared" si="38"/>
        <v>2.0014242799999997</v>
      </c>
      <c r="O175" s="49">
        <v>1.1226081599999997</v>
      </c>
      <c r="P175" s="49">
        <v>2.3546167999999996</v>
      </c>
      <c r="Q175" s="50">
        <f t="shared" si="27"/>
        <v>1.7386124799999996</v>
      </c>
      <c r="R175" s="48">
        <f t="shared" si="28"/>
        <v>2.3546167999999996</v>
      </c>
      <c r="S175" s="49">
        <v>5.1310402343749999</v>
      </c>
      <c r="T175" s="48">
        <f t="shared" si="29"/>
        <v>6.8728964843749996</v>
      </c>
      <c r="U175" s="48">
        <v>0</v>
      </c>
      <c r="V175" s="49">
        <f t="shared" si="30"/>
        <v>2.1191551199999998</v>
      </c>
      <c r="W175" s="49">
        <f t="shared" si="31"/>
        <v>1.8836934399999998</v>
      </c>
      <c r="X175" s="49">
        <f t="shared" si="32"/>
        <v>1.6482317599999996</v>
      </c>
      <c r="Y175" s="49">
        <f t="shared" si="33"/>
        <v>2.4723476399999997</v>
      </c>
      <c r="Z175" s="49">
        <f t="shared" si="34"/>
        <v>3.1394890666666662</v>
      </c>
      <c r="AA175" s="48">
        <v>2.9148767860814147</v>
      </c>
      <c r="AB175" s="42">
        <v>6.8728964843749996</v>
      </c>
      <c r="AC175" s="42">
        <v>6.5955541992187499</v>
      </c>
      <c r="AD175" s="49">
        <f t="shared" si="35"/>
        <v>5.6120752563476559</v>
      </c>
      <c r="AE175" s="49">
        <f t="shared" si="36"/>
        <v>3.8791369469501698</v>
      </c>
    </row>
    <row r="176" spans="1:31" x14ac:dyDescent="0.2">
      <c r="A176" s="42">
        <v>4.3964317145378446</v>
      </c>
      <c r="B176" s="42">
        <f t="shared" si="26"/>
        <v>6.6994543457031241</v>
      </c>
      <c r="C176" s="42">
        <v>6.8375004882812496</v>
      </c>
      <c r="D176" s="42">
        <v>6.5614082031249996</v>
      </c>
      <c r="E176" s="48">
        <v>3.7797937426757815</v>
      </c>
      <c r="F176" s="48">
        <v>3.4388908422851561</v>
      </c>
      <c r="G176" s="48">
        <v>2.1579468749999999</v>
      </c>
      <c r="H176" s="48">
        <v>2.7522937719726563</v>
      </c>
      <c r="I176" s="48">
        <v>3.6792829394531248</v>
      </c>
      <c r="J176" s="48">
        <v>3.6507406420898438</v>
      </c>
      <c r="K176" s="48">
        <v>4.5746905078124991</v>
      </c>
      <c r="L176" s="48">
        <v>4.3516738671874995</v>
      </c>
      <c r="M176" s="43">
        <f t="shared" si="37"/>
        <v>0.78195541199999996</v>
      </c>
      <c r="N176" s="43">
        <f t="shared" si="38"/>
        <v>1.9911477119999998</v>
      </c>
      <c r="O176" s="49">
        <v>1.1170791600000001</v>
      </c>
      <c r="P176" s="49">
        <v>2.34252672</v>
      </c>
      <c r="Q176" s="50">
        <f t="shared" si="27"/>
        <v>1.7298029399999999</v>
      </c>
      <c r="R176" s="48">
        <f t="shared" si="28"/>
        <v>2.34252672</v>
      </c>
      <c r="S176" s="49">
        <v>5.104650781250001</v>
      </c>
      <c r="T176" s="48">
        <f t="shared" si="29"/>
        <v>6.8375004882812496</v>
      </c>
      <c r="U176" s="48">
        <v>0</v>
      </c>
      <c r="V176" s="49">
        <f t="shared" si="30"/>
        <v>2.1082740480000002</v>
      </c>
      <c r="W176" s="49">
        <f t="shared" si="31"/>
        <v>1.874021376</v>
      </c>
      <c r="X176" s="49">
        <f t="shared" si="32"/>
        <v>1.639768704</v>
      </c>
      <c r="Y176" s="49">
        <f t="shared" si="33"/>
        <v>2.4596530560000005</v>
      </c>
      <c r="Z176" s="49">
        <f t="shared" si="34"/>
        <v>3.1233689599999996</v>
      </c>
      <c r="AA176" s="48">
        <v>2.8998855751439145</v>
      </c>
      <c r="AB176" s="42">
        <v>6.8375004882812496</v>
      </c>
      <c r="AC176" s="42">
        <v>6.5614082031249996</v>
      </c>
      <c r="AD176" s="49">
        <f t="shared" si="35"/>
        <v>5.5832117919921886</v>
      </c>
      <c r="AE176" s="49">
        <f t="shared" si="36"/>
        <v>3.8591861576460471</v>
      </c>
    </row>
    <row r="177" spans="1:31" x14ac:dyDescent="0.2">
      <c r="A177" s="42">
        <v>4.3738208098157196</v>
      </c>
      <c r="B177" s="42">
        <f t="shared" si="26"/>
        <v>6.6649750976562503</v>
      </c>
      <c r="C177" s="42">
        <v>6.8023349609375003</v>
      </c>
      <c r="D177" s="42">
        <v>6.5276152343750002</v>
      </c>
      <c r="E177" s="48">
        <v>3.7603541943359371</v>
      </c>
      <c r="F177" s="48">
        <v>3.4212046826171876</v>
      </c>
      <c r="G177" s="48">
        <v>2.1468484741210938</v>
      </c>
      <c r="H177" s="48">
        <v>2.738138781738281</v>
      </c>
      <c r="I177" s="48">
        <v>3.6603603613281246</v>
      </c>
      <c r="J177" s="48">
        <v>3.6319648901367185</v>
      </c>
      <c r="K177" s="48">
        <v>4.5511623242187493</v>
      </c>
      <c r="L177" s="48">
        <v>4.329293295898438</v>
      </c>
      <c r="M177" s="43">
        <f t="shared" si="37"/>
        <v>0.77808511199999975</v>
      </c>
      <c r="N177" s="43">
        <f t="shared" si="38"/>
        <v>1.9816230879999996</v>
      </c>
      <c r="O177" s="49">
        <v>1.1115501599999997</v>
      </c>
      <c r="P177" s="49">
        <v>2.3313212799999996</v>
      </c>
      <c r="Q177" s="50">
        <f t="shared" si="27"/>
        <v>1.7214357199999997</v>
      </c>
      <c r="R177" s="48">
        <f t="shared" si="28"/>
        <v>2.3313212799999996</v>
      </c>
      <c r="S177" s="49">
        <v>5.0783976562499999</v>
      </c>
      <c r="T177" s="48">
        <f t="shared" si="29"/>
        <v>6.8023349609375003</v>
      </c>
      <c r="U177" s="48">
        <v>0</v>
      </c>
      <c r="V177" s="49">
        <f t="shared" si="30"/>
        <v>2.0981891519999998</v>
      </c>
      <c r="W177" s="49">
        <f t="shared" si="31"/>
        <v>1.8650570239999997</v>
      </c>
      <c r="X177" s="49">
        <f t="shared" si="32"/>
        <v>1.6319248959999997</v>
      </c>
      <c r="Y177" s="49">
        <f t="shared" si="33"/>
        <v>2.4478873439999997</v>
      </c>
      <c r="Z177" s="49">
        <f t="shared" si="34"/>
        <v>3.1084283733333331</v>
      </c>
      <c r="AA177" s="48">
        <v>2.8849714740953947</v>
      </c>
      <c r="AB177" s="42">
        <v>6.8023349609375003</v>
      </c>
      <c r="AC177" s="42">
        <v>6.5276152343750002</v>
      </c>
      <c r="AD177" s="49">
        <f t="shared" si="35"/>
        <v>5.5544974365234374</v>
      </c>
      <c r="AE177" s="49">
        <f t="shared" si="36"/>
        <v>3.8393384342783485</v>
      </c>
    </row>
    <row r="178" spans="1:31" x14ac:dyDescent="0.2">
      <c r="A178" s="42">
        <v>4.3513261932667806</v>
      </c>
      <c r="B178" s="42">
        <f t="shared" si="26"/>
        <v>6.6306970214843748</v>
      </c>
      <c r="C178" s="42">
        <v>6.7673505859374998</v>
      </c>
      <c r="D178" s="42">
        <v>6.4940434570312497</v>
      </c>
      <c r="E178" s="48">
        <v>3.7410143457031251</v>
      </c>
      <c r="F178" s="48">
        <v>3.4036092236328122</v>
      </c>
      <c r="G178" s="48">
        <v>2.1358071459960937</v>
      </c>
      <c r="H178" s="48">
        <v>2.7240564941406249</v>
      </c>
      <c r="I178" s="48">
        <v>3.6415351147460937</v>
      </c>
      <c r="J178" s="48">
        <v>3.6132857592773435</v>
      </c>
      <c r="K178" s="48">
        <v>4.5277563378906249</v>
      </c>
      <c r="L178" s="48">
        <v>4.3070278173828127</v>
      </c>
      <c r="M178" s="43">
        <f t="shared" si="37"/>
        <v>0.77436962399999998</v>
      </c>
      <c r="N178" s="43">
        <f t="shared" si="38"/>
        <v>1.9720984640000001</v>
      </c>
      <c r="O178" s="49">
        <v>1.10624232</v>
      </c>
      <c r="P178" s="49">
        <v>2.3201158400000002</v>
      </c>
      <c r="Q178" s="50">
        <f t="shared" si="27"/>
        <v>1.7131790800000002</v>
      </c>
      <c r="R178" s="48">
        <f t="shared" si="28"/>
        <v>2.3201158400000002</v>
      </c>
      <c r="S178" s="49">
        <v>5.0522792968749997</v>
      </c>
      <c r="T178" s="48">
        <f t="shared" si="29"/>
        <v>6.7673505859374998</v>
      </c>
      <c r="U178" s="48">
        <v>0</v>
      </c>
      <c r="V178" s="49">
        <f t="shared" si="30"/>
        <v>2.0881042560000003</v>
      </c>
      <c r="W178" s="49">
        <f t="shared" si="31"/>
        <v>1.8560926720000002</v>
      </c>
      <c r="X178" s="49">
        <f t="shared" si="32"/>
        <v>1.6240810880000001</v>
      </c>
      <c r="Y178" s="49">
        <f t="shared" si="33"/>
        <v>2.4361216320000003</v>
      </c>
      <c r="Z178" s="49">
        <f t="shared" si="34"/>
        <v>3.0934877866666666</v>
      </c>
      <c r="AA178" s="48">
        <v>2.8701340460526317</v>
      </c>
      <c r="AB178" s="42">
        <v>6.7673505859374998</v>
      </c>
      <c r="AC178" s="42">
        <v>6.4940434570312497</v>
      </c>
      <c r="AD178" s="49">
        <f t="shared" si="35"/>
        <v>5.5259304809570313</v>
      </c>
      <c r="AE178" s="49">
        <f t="shared" si="36"/>
        <v>3.8195925955755992</v>
      </c>
    </row>
    <row r="179" spans="1:31" x14ac:dyDescent="0.2">
      <c r="A179" s="42">
        <v>4.3289472668191884</v>
      </c>
      <c r="B179" s="42">
        <f t="shared" si="26"/>
        <v>6.5965952148437506</v>
      </c>
      <c r="C179" s="42">
        <v>6.7325458984375004</v>
      </c>
      <c r="D179" s="42">
        <v>6.4606445312499998</v>
      </c>
      <c r="E179" s="48">
        <v>3.7217744335937497</v>
      </c>
      <c r="F179" s="48">
        <v>3.3861044653320311</v>
      </c>
      <c r="G179" s="48">
        <v>2.1248226538085939</v>
      </c>
      <c r="H179" s="48">
        <v>2.7100466723632812</v>
      </c>
      <c r="I179" s="48">
        <v>3.6228067260742187</v>
      </c>
      <c r="J179" s="48">
        <v>3.5947025390625003</v>
      </c>
      <c r="K179" s="48">
        <v>4.5044697070312498</v>
      </c>
      <c r="L179" s="48">
        <v>4.2848764843750002</v>
      </c>
      <c r="M179" s="43">
        <f t="shared" si="37"/>
        <v>0.77049932399999999</v>
      </c>
      <c r="N179" s="43">
        <f t="shared" si="38"/>
        <v>1.9620725439999998</v>
      </c>
      <c r="O179" s="49">
        <v>1.1007133200000001</v>
      </c>
      <c r="P179" s="49">
        <v>2.3083206399999998</v>
      </c>
      <c r="Q179" s="50">
        <f t="shared" si="27"/>
        <v>1.70451698</v>
      </c>
      <c r="R179" s="48">
        <f t="shared" si="28"/>
        <v>2.3083206399999998</v>
      </c>
      <c r="S179" s="49">
        <v>5.0262957031250011</v>
      </c>
      <c r="T179" s="48">
        <f t="shared" si="29"/>
        <v>6.7325458984375004</v>
      </c>
      <c r="U179" s="48">
        <v>0</v>
      </c>
      <c r="V179" s="49">
        <f t="shared" si="30"/>
        <v>2.0774885759999999</v>
      </c>
      <c r="W179" s="49">
        <f t="shared" si="31"/>
        <v>1.846656512</v>
      </c>
      <c r="X179" s="49">
        <f t="shared" si="32"/>
        <v>1.6158244479999997</v>
      </c>
      <c r="Y179" s="49">
        <f t="shared" si="33"/>
        <v>2.423736672</v>
      </c>
      <c r="Z179" s="49">
        <f t="shared" si="34"/>
        <v>3.0777608533333334</v>
      </c>
      <c r="AA179" s="48">
        <v>2.8553728541324013</v>
      </c>
      <c r="AB179" s="42">
        <v>6.7325458984375004</v>
      </c>
      <c r="AC179" s="42">
        <v>6.4606445312499998</v>
      </c>
      <c r="AD179" s="49">
        <f t="shared" si="35"/>
        <v>5.4975109252929695</v>
      </c>
      <c r="AE179" s="49">
        <f t="shared" si="36"/>
        <v>3.7999486415377999</v>
      </c>
    </row>
    <row r="180" spans="1:31" x14ac:dyDescent="0.2">
      <c r="A180" s="42">
        <v>4.3066834354773746</v>
      </c>
      <c r="B180" s="42">
        <f t="shared" si="26"/>
        <v>6.5626689453125007</v>
      </c>
      <c r="C180" s="42">
        <v>6.6979204101562502</v>
      </c>
      <c r="D180" s="42">
        <v>6.4274174804687503</v>
      </c>
      <c r="E180" s="48">
        <v>3.7026332739257812</v>
      </c>
      <c r="F180" s="48">
        <v>3.3686896972656246</v>
      </c>
      <c r="G180" s="48">
        <v>2.1138947607421872</v>
      </c>
      <c r="H180" s="48">
        <v>2.6961088427734374</v>
      </c>
      <c r="I180" s="48">
        <v>3.6041747216796876</v>
      </c>
      <c r="J180" s="48">
        <v>3.5762147558593749</v>
      </c>
      <c r="K180" s="48">
        <v>4.4813029052734379</v>
      </c>
      <c r="L180" s="48">
        <v>4.2628392968749997</v>
      </c>
      <c r="M180" s="43">
        <f t="shared" si="37"/>
        <v>0.76662902399999999</v>
      </c>
      <c r="N180" s="43">
        <f t="shared" si="38"/>
        <v>1.9522972719999996</v>
      </c>
      <c r="O180" s="49">
        <v>1.09518432</v>
      </c>
      <c r="P180" s="49">
        <v>2.2968203199999997</v>
      </c>
      <c r="Q180" s="50">
        <f t="shared" si="27"/>
        <v>1.6960023199999998</v>
      </c>
      <c r="R180" s="48">
        <f t="shared" si="28"/>
        <v>2.2968203199999997</v>
      </c>
      <c r="S180" s="49">
        <v>5.0004453125000001</v>
      </c>
      <c r="T180" s="48">
        <f t="shared" si="29"/>
        <v>6.6979204101562502</v>
      </c>
      <c r="U180" s="48">
        <v>0</v>
      </c>
      <c r="V180" s="49">
        <f t="shared" si="30"/>
        <v>2.0671382879999998</v>
      </c>
      <c r="W180" s="49">
        <f t="shared" si="31"/>
        <v>1.8374562559999998</v>
      </c>
      <c r="X180" s="49">
        <f t="shared" si="32"/>
        <v>1.6077742239999997</v>
      </c>
      <c r="Y180" s="49">
        <f t="shared" si="33"/>
        <v>2.4116613359999999</v>
      </c>
      <c r="Z180" s="49">
        <f t="shared" si="34"/>
        <v>3.0624270933333326</v>
      </c>
      <c r="AA180" s="48">
        <v>2.840687679893092</v>
      </c>
      <c r="AB180" s="42">
        <v>6.6979204101562502</v>
      </c>
      <c r="AC180" s="42">
        <v>6.4274174804687503</v>
      </c>
      <c r="AD180" s="49">
        <f t="shared" si="35"/>
        <v>5.4692370605468748</v>
      </c>
      <c r="AE180" s="49">
        <f t="shared" si="36"/>
        <v>3.7804053908934692</v>
      </c>
    </row>
    <row r="181" spans="1:31" x14ac:dyDescent="0.2">
      <c r="A181" s="42">
        <v>4.2845341073065644</v>
      </c>
      <c r="B181" s="42">
        <f t="shared" si="26"/>
        <v>6.5289169921874999</v>
      </c>
      <c r="C181" s="42">
        <v>6.6634726562499997</v>
      </c>
      <c r="D181" s="42">
        <v>6.394361328125</v>
      </c>
      <c r="E181" s="48">
        <v>3.6835906298828123</v>
      </c>
      <c r="F181" s="48">
        <v>3.3513646826171875</v>
      </c>
      <c r="G181" s="48">
        <v>2.1030229931640627</v>
      </c>
      <c r="H181" s="48">
        <v>2.6822427685546875</v>
      </c>
      <c r="I181" s="48">
        <v>3.5856383911132808</v>
      </c>
      <c r="J181" s="48">
        <v>3.5578224096679687</v>
      </c>
      <c r="K181" s="48">
        <v>4.4582554589843753</v>
      </c>
      <c r="L181" s="48">
        <v>4.24091578125</v>
      </c>
      <c r="M181" s="43">
        <f t="shared" si="37"/>
        <v>0.76275872399999989</v>
      </c>
      <c r="N181" s="43">
        <f t="shared" si="38"/>
        <v>1.9425219999999999</v>
      </c>
      <c r="O181" s="49">
        <v>1.0896553199999999</v>
      </c>
      <c r="P181" s="49">
        <v>2.28532</v>
      </c>
      <c r="Q181" s="50">
        <f t="shared" si="27"/>
        <v>1.6874876599999999</v>
      </c>
      <c r="R181" s="48">
        <f t="shared" si="28"/>
        <v>2.28532</v>
      </c>
      <c r="S181" s="49">
        <v>4.9747277343750005</v>
      </c>
      <c r="T181" s="48">
        <f t="shared" si="29"/>
        <v>6.6634726562499997</v>
      </c>
      <c r="U181" s="48">
        <v>0</v>
      </c>
      <c r="V181" s="49">
        <f t="shared" si="30"/>
        <v>2.0567880000000001</v>
      </c>
      <c r="W181" s="49">
        <f t="shared" si="31"/>
        <v>1.8282560000000001</v>
      </c>
      <c r="X181" s="49">
        <f t="shared" si="32"/>
        <v>1.5997239999999999</v>
      </c>
      <c r="Y181" s="49">
        <f t="shared" si="33"/>
        <v>2.3995860000000002</v>
      </c>
      <c r="Z181" s="49">
        <f t="shared" si="34"/>
        <v>3.0470933333333332</v>
      </c>
      <c r="AA181" s="48">
        <v>2.8260780864514801</v>
      </c>
      <c r="AB181" s="42">
        <v>6.6634726562499997</v>
      </c>
      <c r="AC181" s="42">
        <v>6.394361328125</v>
      </c>
      <c r="AD181" s="49">
        <f t="shared" si="35"/>
        <v>5.4411084594726571</v>
      </c>
      <c r="AE181" s="49">
        <f t="shared" si="36"/>
        <v>3.7609625483247409</v>
      </c>
    </row>
    <row r="182" spans="1:31" x14ac:dyDescent="0.2">
      <c r="A182" s="42">
        <v>4.2624986934140328</v>
      </c>
      <c r="B182" s="42">
        <f t="shared" si="26"/>
        <v>6.4953386230468748</v>
      </c>
      <c r="C182" s="42">
        <v>6.6292021484374999</v>
      </c>
      <c r="D182" s="42">
        <v>6.3614750976562497</v>
      </c>
      <c r="E182" s="48">
        <v>3.6646457910156252</v>
      </c>
      <c r="F182" s="48">
        <v>3.3341284741210937</v>
      </c>
      <c r="G182" s="48">
        <v>2.0922071142578123</v>
      </c>
      <c r="H182" s="48">
        <v>2.6684479760742188</v>
      </c>
      <c r="I182" s="48">
        <v>3.5671974975585936</v>
      </c>
      <c r="J182" s="48">
        <v>3.5395245532226562</v>
      </c>
      <c r="K182" s="48">
        <v>4.4353268945312498</v>
      </c>
      <c r="L182" s="48">
        <v>4.2191045166015622</v>
      </c>
      <c r="M182" s="43">
        <f t="shared" si="37"/>
        <v>0.7590432359999999</v>
      </c>
      <c r="N182" s="43">
        <f t="shared" si="38"/>
        <v>1.9327467279999995</v>
      </c>
      <c r="O182" s="49">
        <v>1.0843474799999999</v>
      </c>
      <c r="P182" s="49">
        <v>2.2738196799999995</v>
      </c>
      <c r="Q182" s="50">
        <f t="shared" si="27"/>
        <v>1.6790835799999997</v>
      </c>
      <c r="R182" s="48">
        <f t="shared" si="28"/>
        <v>2.2738196799999995</v>
      </c>
      <c r="S182" s="49">
        <v>4.9491425781250005</v>
      </c>
      <c r="T182" s="48">
        <f t="shared" si="29"/>
        <v>6.6292021484374999</v>
      </c>
      <c r="U182" s="48">
        <v>0</v>
      </c>
      <c r="V182" s="49">
        <f t="shared" si="30"/>
        <v>2.0464377119999995</v>
      </c>
      <c r="W182" s="49">
        <f t="shared" si="31"/>
        <v>1.8190557439999997</v>
      </c>
      <c r="X182" s="49">
        <f t="shared" si="32"/>
        <v>1.5916737759999995</v>
      </c>
      <c r="Y182" s="49">
        <f t="shared" si="33"/>
        <v>2.3875106639999992</v>
      </c>
      <c r="Z182" s="49">
        <f t="shared" si="34"/>
        <v>3.0317595733333325</v>
      </c>
      <c r="AA182" s="48">
        <v>2.8115436369243421</v>
      </c>
      <c r="AB182" s="42">
        <v>6.6292021484374999</v>
      </c>
      <c r="AC182" s="42">
        <v>6.3614750976562497</v>
      </c>
      <c r="AD182" s="49">
        <f t="shared" si="35"/>
        <v>5.4131246948242193</v>
      </c>
      <c r="AE182" s="49">
        <f t="shared" si="36"/>
        <v>3.7416198185137444</v>
      </c>
    </row>
    <row r="183" spans="1:31" x14ac:dyDescent="0.2">
      <c r="A183" s="42">
        <v>4.2405766079380989</v>
      </c>
      <c r="B183" s="42">
        <f t="shared" si="26"/>
        <v>6.4619328613281253</v>
      </c>
      <c r="C183" s="42">
        <v>6.5951079101562504</v>
      </c>
      <c r="D183" s="42">
        <v>6.3287578125000001</v>
      </c>
      <c r="E183" s="48">
        <v>3.6457985205078121</v>
      </c>
      <c r="F183" s="48">
        <v>3.3169810717773434</v>
      </c>
      <c r="G183" s="48">
        <v>2.0814468872070311</v>
      </c>
      <c r="H183" s="48">
        <v>2.654724228515625</v>
      </c>
      <c r="I183" s="48">
        <v>3.5488513305664062</v>
      </c>
      <c r="J183" s="48">
        <v>3.521320712890625</v>
      </c>
      <c r="K183" s="48">
        <v>4.4125157910156245</v>
      </c>
      <c r="L183" s="48">
        <v>4.1974055029296871</v>
      </c>
      <c r="M183" s="43">
        <f t="shared" si="37"/>
        <v>0.75517293600000002</v>
      </c>
      <c r="N183" s="43">
        <f t="shared" si="38"/>
        <v>1.9229714560000002</v>
      </c>
      <c r="O183" s="49">
        <v>1.07881848</v>
      </c>
      <c r="P183" s="49">
        <v>2.2623193600000002</v>
      </c>
      <c r="Q183" s="50">
        <f t="shared" si="27"/>
        <v>1.67056892</v>
      </c>
      <c r="R183" s="48">
        <f t="shared" si="28"/>
        <v>2.2623193600000002</v>
      </c>
      <c r="S183" s="49">
        <v>4.9236890625000003</v>
      </c>
      <c r="T183" s="48">
        <f t="shared" si="29"/>
        <v>6.5951079101562504</v>
      </c>
      <c r="U183" s="48">
        <v>0</v>
      </c>
      <c r="V183" s="49">
        <f t="shared" si="30"/>
        <v>2.0360874240000002</v>
      </c>
      <c r="W183" s="49">
        <f t="shared" si="31"/>
        <v>1.8098554880000002</v>
      </c>
      <c r="X183" s="49">
        <f t="shared" si="32"/>
        <v>1.5836235520000002</v>
      </c>
      <c r="Y183" s="49">
        <f t="shared" si="33"/>
        <v>2.375435328</v>
      </c>
      <c r="Z183" s="49">
        <f t="shared" si="34"/>
        <v>3.0164258133333335</v>
      </c>
      <c r="AA183" s="48">
        <v>2.7970838944284537</v>
      </c>
      <c r="AB183" s="42">
        <v>6.5951079101562504</v>
      </c>
      <c r="AC183" s="42">
        <v>6.3287578125000001</v>
      </c>
      <c r="AD183" s="49">
        <f t="shared" si="35"/>
        <v>5.3852849121093751</v>
      </c>
      <c r="AE183" s="49">
        <f t="shared" si="36"/>
        <v>3.7223766108247407</v>
      </c>
    </row>
    <row r="184" spans="1:31" x14ac:dyDescent="0.2">
      <c r="A184" s="42">
        <v>4.2187672680293904</v>
      </c>
      <c r="B184" s="42">
        <f t="shared" si="26"/>
        <v>6.4286989746093752</v>
      </c>
      <c r="C184" s="42">
        <v>6.5611889648437502</v>
      </c>
      <c r="D184" s="42">
        <v>6.2962089843750002</v>
      </c>
      <c r="E184" s="48">
        <v>3.6270481079101562</v>
      </c>
      <c r="F184" s="48">
        <v>3.2999217651367183</v>
      </c>
      <c r="G184" s="48">
        <v>2.0707420751953127</v>
      </c>
      <c r="H184" s="48">
        <v>2.6410710522460934</v>
      </c>
      <c r="I184" s="48">
        <v>3.5305996533203121</v>
      </c>
      <c r="J184" s="48">
        <v>3.5032104150390624</v>
      </c>
      <c r="K184" s="48">
        <v>4.3898221484374993</v>
      </c>
      <c r="L184" s="48">
        <v>4.1758182666015626</v>
      </c>
      <c r="M184" s="43">
        <f t="shared" si="37"/>
        <v>0.75130263599999991</v>
      </c>
      <c r="N184" s="43">
        <f t="shared" si="38"/>
        <v>1.9134468319999995</v>
      </c>
      <c r="O184" s="49">
        <v>1.0732894799999999</v>
      </c>
      <c r="P184" s="49">
        <v>2.2511139199999994</v>
      </c>
      <c r="Q184" s="50">
        <f t="shared" si="27"/>
        <v>1.6622016999999998</v>
      </c>
      <c r="R184" s="48">
        <f t="shared" si="28"/>
        <v>2.2511139199999994</v>
      </c>
      <c r="S184" s="49">
        <v>4.8983664062500001</v>
      </c>
      <c r="T184" s="48">
        <f t="shared" si="29"/>
        <v>6.5611889648437502</v>
      </c>
      <c r="U184" s="48">
        <v>0</v>
      </c>
      <c r="V184" s="49">
        <f t="shared" si="30"/>
        <v>2.0260025279999994</v>
      </c>
      <c r="W184" s="49">
        <f t="shared" si="31"/>
        <v>1.8008911359999997</v>
      </c>
      <c r="X184" s="49">
        <f t="shared" si="32"/>
        <v>1.5757797439999994</v>
      </c>
      <c r="Y184" s="49">
        <f t="shared" si="33"/>
        <v>2.3636696159999993</v>
      </c>
      <c r="Z184" s="49">
        <f t="shared" si="34"/>
        <v>3.0014852266666661</v>
      </c>
      <c r="AA184" s="48">
        <v>2.7826984220805921</v>
      </c>
      <c r="AB184" s="42">
        <v>6.5611889648437502</v>
      </c>
      <c r="AC184" s="42">
        <v>6.2962089843750002</v>
      </c>
      <c r="AD184" s="49">
        <f t="shared" si="35"/>
        <v>5.3575882568359372</v>
      </c>
      <c r="AE184" s="49">
        <f t="shared" si="36"/>
        <v>3.7032323346219913</v>
      </c>
    </row>
    <row r="185" spans="1:31" x14ac:dyDescent="0.2">
      <c r="A185" s="42">
        <v>4.1970700938353547</v>
      </c>
      <c r="B185" s="42">
        <f t="shared" si="26"/>
        <v>6.3956359863281254</v>
      </c>
      <c r="C185" s="42">
        <v>6.5274443359375001</v>
      </c>
      <c r="D185" s="42">
        <v>6.2638276367187498</v>
      </c>
      <c r="E185" s="48">
        <v>3.6083943164062497</v>
      </c>
      <c r="F185" s="48">
        <v>3.2829503173828125</v>
      </c>
      <c r="G185" s="48">
        <v>2.0600922045898438</v>
      </c>
      <c r="H185" s="48">
        <v>2.6274879736328125</v>
      </c>
      <c r="I185" s="48">
        <v>3.5124417553710936</v>
      </c>
      <c r="J185" s="48">
        <v>3.4851931860351559</v>
      </c>
      <c r="K185" s="48">
        <v>4.3672454931640621</v>
      </c>
      <c r="L185" s="48">
        <v>4.1543418603515621</v>
      </c>
      <c r="M185" s="43">
        <f t="shared" si="37"/>
        <v>0.74758714799999981</v>
      </c>
      <c r="N185" s="43">
        <f t="shared" si="38"/>
        <v>1.9039222079999996</v>
      </c>
      <c r="O185" s="49">
        <v>1.0679816399999997</v>
      </c>
      <c r="P185" s="49">
        <v>2.2399084799999995</v>
      </c>
      <c r="Q185" s="50">
        <f t="shared" si="27"/>
        <v>1.6539450599999996</v>
      </c>
      <c r="R185" s="48">
        <f t="shared" si="28"/>
        <v>2.2399084799999995</v>
      </c>
      <c r="S185" s="49">
        <v>4.873173828125001</v>
      </c>
      <c r="T185" s="48">
        <f t="shared" si="29"/>
        <v>6.5274443359375001</v>
      </c>
      <c r="U185" s="48">
        <v>0</v>
      </c>
      <c r="V185" s="49">
        <f t="shared" si="30"/>
        <v>2.0159176319999998</v>
      </c>
      <c r="W185" s="49">
        <f t="shared" si="31"/>
        <v>1.7919267839999997</v>
      </c>
      <c r="X185" s="49">
        <f t="shared" si="32"/>
        <v>1.5679359359999996</v>
      </c>
      <c r="Y185" s="49">
        <f t="shared" si="33"/>
        <v>2.3519039039999998</v>
      </c>
      <c r="Z185" s="49">
        <f t="shared" si="34"/>
        <v>2.9865446399999995</v>
      </c>
      <c r="AA185" s="48">
        <v>2.768387001439145</v>
      </c>
      <c r="AB185" s="42">
        <v>6.5274443359375001</v>
      </c>
      <c r="AC185" s="42">
        <v>6.2638276367187498</v>
      </c>
      <c r="AD185" s="49">
        <f t="shared" si="35"/>
        <v>5.3300338745117202</v>
      </c>
      <c r="AE185" s="49">
        <f t="shared" si="36"/>
        <v>3.6841863992697585</v>
      </c>
    </row>
    <row r="186" spans="1:31" x14ac:dyDescent="0.2">
      <c r="A186" s="42">
        <v>4.1754845084868135</v>
      </c>
      <c r="B186" s="42">
        <f t="shared" si="26"/>
        <v>6.3627431640625005</v>
      </c>
      <c r="C186" s="42">
        <v>6.4938740234374999</v>
      </c>
      <c r="D186" s="42">
        <v>6.2316123046875003</v>
      </c>
      <c r="E186" s="48">
        <v>3.589836435546875</v>
      </c>
      <c r="F186" s="48">
        <v>3.2660660180664061</v>
      </c>
      <c r="G186" s="48">
        <v>2.0494970385742186</v>
      </c>
      <c r="H186" s="48">
        <v>2.6139747558593749</v>
      </c>
      <c r="I186" s="48">
        <v>3.4943771630859377</v>
      </c>
      <c r="J186" s="48">
        <v>3.4672687890625</v>
      </c>
      <c r="K186" s="48">
        <v>4.3447848779296869</v>
      </c>
      <c r="L186" s="48">
        <v>4.132976284179688</v>
      </c>
      <c r="M186" s="43">
        <f t="shared" si="37"/>
        <v>0.74387165999999982</v>
      </c>
      <c r="N186" s="43">
        <f t="shared" si="38"/>
        <v>1.894397584</v>
      </c>
      <c r="O186" s="49">
        <v>1.0626737999999998</v>
      </c>
      <c r="P186" s="49">
        <v>2.2287030400000001</v>
      </c>
      <c r="Q186" s="50">
        <f t="shared" si="27"/>
        <v>1.6456884199999999</v>
      </c>
      <c r="R186" s="48">
        <f t="shared" si="28"/>
        <v>2.2287030400000001</v>
      </c>
      <c r="S186" s="49">
        <v>4.8481113281250003</v>
      </c>
      <c r="T186" s="48">
        <f t="shared" si="29"/>
        <v>6.4938740234374999</v>
      </c>
      <c r="U186" s="48">
        <v>0</v>
      </c>
      <c r="V186" s="49">
        <f t="shared" si="30"/>
        <v>2.0058327360000003</v>
      </c>
      <c r="W186" s="49">
        <f t="shared" si="31"/>
        <v>1.7829624320000002</v>
      </c>
      <c r="X186" s="49">
        <f t="shared" si="32"/>
        <v>1.560092128</v>
      </c>
      <c r="Y186" s="49">
        <f t="shared" si="33"/>
        <v>2.3401381920000004</v>
      </c>
      <c r="Z186" s="49">
        <f t="shared" si="34"/>
        <v>2.9716040533333334</v>
      </c>
      <c r="AA186" s="48">
        <v>2.7541491956208883</v>
      </c>
      <c r="AB186" s="42">
        <v>6.4938740234374999</v>
      </c>
      <c r="AC186" s="42">
        <v>6.2316123046875003</v>
      </c>
      <c r="AD186" s="49">
        <f t="shared" si="35"/>
        <v>5.3026217651367187</v>
      </c>
      <c r="AE186" s="49">
        <f t="shared" si="36"/>
        <v>3.6652388047680398</v>
      </c>
    </row>
    <row r="187" spans="1:31" x14ac:dyDescent="0.2">
      <c r="A187" s="42">
        <v>4.1540099380804456</v>
      </c>
      <c r="B187" s="42">
        <f t="shared" si="26"/>
        <v>6.3300195312500005</v>
      </c>
      <c r="C187" s="42">
        <v>6.4604760742187501</v>
      </c>
      <c r="D187" s="42">
        <v>6.19956298828125</v>
      </c>
      <c r="E187" s="48">
        <v>3.5713737548828126</v>
      </c>
      <c r="F187" s="48">
        <v>3.2492686303710934</v>
      </c>
      <c r="G187" s="48">
        <v>2.0389563403320312</v>
      </c>
      <c r="H187" s="48">
        <v>2.600531162109375</v>
      </c>
      <c r="I187" s="48">
        <v>3.476405402832031</v>
      </c>
      <c r="J187" s="48">
        <v>3.4494367504882812</v>
      </c>
      <c r="K187" s="48">
        <v>4.3224393554687497</v>
      </c>
      <c r="L187" s="48">
        <v>4.1117201171874997</v>
      </c>
      <c r="M187" s="43">
        <f t="shared" si="37"/>
        <v>0.74015617199999995</v>
      </c>
      <c r="N187" s="43">
        <f t="shared" si="38"/>
        <v>1.88487296</v>
      </c>
      <c r="O187" s="49">
        <v>1.05736596</v>
      </c>
      <c r="P187" s="49">
        <v>2.2174976000000002</v>
      </c>
      <c r="Q187" s="50">
        <f t="shared" si="27"/>
        <v>1.63743178</v>
      </c>
      <c r="R187" s="48">
        <f t="shared" si="28"/>
        <v>2.2174976000000002</v>
      </c>
      <c r="S187" s="49">
        <v>4.8231777343750002</v>
      </c>
      <c r="T187" s="48">
        <f t="shared" si="29"/>
        <v>6.4604760742187501</v>
      </c>
      <c r="U187" s="48">
        <v>0</v>
      </c>
      <c r="V187" s="49">
        <f t="shared" si="30"/>
        <v>1.9957478400000002</v>
      </c>
      <c r="W187" s="49">
        <f t="shared" si="31"/>
        <v>1.7739980800000001</v>
      </c>
      <c r="X187" s="49">
        <f t="shared" si="32"/>
        <v>1.5522483200000001</v>
      </c>
      <c r="Y187" s="49">
        <f t="shared" si="33"/>
        <v>2.3283724800000001</v>
      </c>
      <c r="Z187" s="49">
        <f t="shared" si="34"/>
        <v>2.9566634666666669</v>
      </c>
      <c r="AA187" s="48">
        <v>2.7399845677425985</v>
      </c>
      <c r="AB187" s="42">
        <v>6.4604760742187501</v>
      </c>
      <c r="AC187" s="42">
        <v>6.19956298828125</v>
      </c>
      <c r="AD187" s="49">
        <f t="shared" si="35"/>
        <v>5.2753506469726563</v>
      </c>
      <c r="AE187" s="49">
        <f t="shared" si="36"/>
        <v>3.6463886651632285</v>
      </c>
    </row>
    <row r="188" spans="1:31" x14ac:dyDescent="0.2">
      <c r="A188" s="42">
        <v>4.1326458116653377</v>
      </c>
      <c r="B188" s="42">
        <f t="shared" si="26"/>
        <v>6.2974641113281251</v>
      </c>
      <c r="C188" s="42">
        <v>6.4272495117187498</v>
      </c>
      <c r="D188" s="42">
        <v>6.1676787109375004</v>
      </c>
      <c r="E188" s="48">
        <v>3.5530060375976564</v>
      </c>
      <c r="F188" s="48">
        <v>3.2325576806640628</v>
      </c>
      <c r="G188" s="48">
        <v>2.0284698730468751</v>
      </c>
      <c r="H188" s="48">
        <v>2.5871564819335937</v>
      </c>
      <c r="I188" s="48">
        <v>3.4585260009765624</v>
      </c>
      <c r="J188" s="48">
        <v>3.431696123046875</v>
      </c>
      <c r="K188" s="48">
        <v>4.3002089257812495</v>
      </c>
      <c r="L188" s="48">
        <v>4.090573359375</v>
      </c>
      <c r="M188" s="43">
        <f t="shared" si="37"/>
        <v>0.73644068399999985</v>
      </c>
      <c r="N188" s="43">
        <f t="shared" si="38"/>
        <v>1.8753483359999994</v>
      </c>
      <c r="O188" s="49">
        <v>1.0520581199999999</v>
      </c>
      <c r="P188" s="49">
        <v>2.2062921599999994</v>
      </c>
      <c r="Q188" s="50">
        <f t="shared" si="27"/>
        <v>1.6291751399999996</v>
      </c>
      <c r="R188" s="48">
        <f t="shared" si="28"/>
        <v>2.2062921599999994</v>
      </c>
      <c r="S188" s="49">
        <v>4.7983718750000008</v>
      </c>
      <c r="T188" s="48">
        <f t="shared" si="29"/>
        <v>6.4272495117187498</v>
      </c>
      <c r="U188" s="48">
        <v>0</v>
      </c>
      <c r="V188" s="49">
        <f t="shared" si="30"/>
        <v>1.9856629439999995</v>
      </c>
      <c r="W188" s="49">
        <f t="shared" si="31"/>
        <v>1.7650337279999997</v>
      </c>
      <c r="X188" s="49">
        <f t="shared" si="32"/>
        <v>1.5444045119999994</v>
      </c>
      <c r="Y188" s="49">
        <f t="shared" si="33"/>
        <v>2.3166067679999993</v>
      </c>
      <c r="Z188" s="49">
        <f t="shared" si="34"/>
        <v>2.941722879999999</v>
      </c>
      <c r="AA188" s="48">
        <v>2.7258928993626639</v>
      </c>
      <c r="AB188" s="42">
        <v>6.4272495117187498</v>
      </c>
      <c r="AC188" s="42">
        <v>6.1676787109375004</v>
      </c>
      <c r="AD188" s="49">
        <f t="shared" si="35"/>
        <v>5.2482192382812514</v>
      </c>
      <c r="AE188" s="49">
        <f t="shared" si="36"/>
        <v>3.6276350945017173</v>
      </c>
    </row>
    <row r="189" spans="1:31" x14ac:dyDescent="0.2">
      <c r="A189" s="42">
        <v>4.1113915612266867</v>
      </c>
      <c r="B189" s="42">
        <f t="shared" si="26"/>
        <v>6.2650759277343742</v>
      </c>
      <c r="C189" s="42">
        <v>6.3941938476562497</v>
      </c>
      <c r="D189" s="42">
        <v>6.1359580078124996</v>
      </c>
      <c r="E189" s="48">
        <v>3.534732810058594</v>
      </c>
      <c r="F189" s="48">
        <v>3.2159326953125</v>
      </c>
      <c r="G189" s="48">
        <v>2.0180373999023438</v>
      </c>
      <c r="H189" s="48">
        <v>2.5738507153320316</v>
      </c>
      <c r="I189" s="48">
        <v>3.4407387207031248</v>
      </c>
      <c r="J189" s="48">
        <v>3.4140471435546873</v>
      </c>
      <c r="K189" s="48">
        <v>4.2780931152343751</v>
      </c>
      <c r="L189" s="48">
        <v>4.0695355371093749</v>
      </c>
      <c r="M189" s="43">
        <f t="shared" si="37"/>
        <v>0.73288000799999997</v>
      </c>
      <c r="N189" s="43">
        <f t="shared" si="38"/>
        <v>1.8663250079999998</v>
      </c>
      <c r="O189" s="49">
        <v>1.0469714400000001</v>
      </c>
      <c r="P189" s="49">
        <v>2.1956764799999999</v>
      </c>
      <c r="Q189" s="50">
        <f t="shared" si="27"/>
        <v>1.62132396</v>
      </c>
      <c r="R189" s="48">
        <f t="shared" si="28"/>
        <v>2.1956764799999999</v>
      </c>
      <c r="S189" s="49">
        <v>4.7736937500000005</v>
      </c>
      <c r="T189" s="48">
        <f t="shared" si="29"/>
        <v>6.3941938476562497</v>
      </c>
      <c r="U189" s="48">
        <v>0</v>
      </c>
      <c r="V189" s="49">
        <f t="shared" si="30"/>
        <v>1.976108832</v>
      </c>
      <c r="W189" s="49">
        <f t="shared" si="31"/>
        <v>1.756541184</v>
      </c>
      <c r="X189" s="49">
        <f t="shared" si="32"/>
        <v>1.5369735359999999</v>
      </c>
      <c r="Y189" s="49">
        <f t="shared" si="33"/>
        <v>2.3054603040000003</v>
      </c>
      <c r="Z189" s="49">
        <f t="shared" si="34"/>
        <v>2.9275686400000001</v>
      </c>
      <c r="AA189" s="48">
        <v>2.7118735351562502</v>
      </c>
      <c r="AB189" s="42">
        <v>6.3941938476562497</v>
      </c>
      <c r="AC189" s="42">
        <v>6.1359580078124996</v>
      </c>
      <c r="AD189" s="49">
        <f t="shared" si="35"/>
        <v>5.2212275390625003</v>
      </c>
      <c r="AE189" s="49">
        <f t="shared" si="36"/>
        <v>3.608978092783504</v>
      </c>
    </row>
    <row r="190" spans="1:31" x14ac:dyDescent="0.2">
      <c r="A190" s="42">
        <v>4.0902466216707252</v>
      </c>
      <c r="B190" s="42">
        <f t="shared" si="26"/>
        <v>6.2328544921874993</v>
      </c>
      <c r="C190" s="42">
        <v>6.3613085937499996</v>
      </c>
      <c r="D190" s="42">
        <v>6.104400390625</v>
      </c>
      <c r="E190" s="48">
        <v>3.5165535986328122</v>
      </c>
      <c r="F190" s="48">
        <v>3.1993929638671874</v>
      </c>
      <c r="G190" s="48">
        <v>2.0076586840820312</v>
      </c>
      <c r="H190" s="48">
        <v>2.5606133886718752</v>
      </c>
      <c r="I190" s="48">
        <v>3.4230428515624998</v>
      </c>
      <c r="J190" s="48">
        <v>3.396488391113281</v>
      </c>
      <c r="K190" s="48">
        <v>4.2560909765624997</v>
      </c>
      <c r="L190" s="48">
        <v>4.0486061767578123</v>
      </c>
      <c r="M190" s="43">
        <f t="shared" si="37"/>
        <v>0.72931933199999999</v>
      </c>
      <c r="N190" s="43">
        <f t="shared" si="38"/>
        <v>1.85730168</v>
      </c>
      <c r="O190" s="49">
        <v>1.0418847600000001</v>
      </c>
      <c r="P190" s="49">
        <v>2.1850608</v>
      </c>
      <c r="Q190" s="50">
        <f t="shared" si="27"/>
        <v>1.6134727799999999</v>
      </c>
      <c r="R190" s="48">
        <f t="shared" si="28"/>
        <v>2.1850608</v>
      </c>
      <c r="S190" s="49">
        <v>4.7491425781250003</v>
      </c>
      <c r="T190" s="48">
        <f t="shared" si="29"/>
        <v>6.3613085937499996</v>
      </c>
      <c r="U190" s="48">
        <v>0</v>
      </c>
      <c r="V190" s="49">
        <f t="shared" si="30"/>
        <v>1.96655472</v>
      </c>
      <c r="W190" s="49">
        <f t="shared" si="31"/>
        <v>1.7480486400000002</v>
      </c>
      <c r="X190" s="49">
        <f t="shared" si="32"/>
        <v>1.5295425599999999</v>
      </c>
      <c r="Y190" s="49">
        <f t="shared" si="33"/>
        <v>2.29431384</v>
      </c>
      <c r="Z190" s="49">
        <f t="shared" si="34"/>
        <v>2.9134144000000002</v>
      </c>
      <c r="AA190" s="48">
        <v>2.6979262566817432</v>
      </c>
      <c r="AB190" s="42">
        <v>6.3613085937499996</v>
      </c>
      <c r="AC190" s="42">
        <v>6.104400390625</v>
      </c>
      <c r="AD190" s="49">
        <f t="shared" si="35"/>
        <v>5.1943746948242193</v>
      </c>
      <c r="AE190" s="49">
        <f t="shared" si="36"/>
        <v>3.590417069372851</v>
      </c>
    </row>
    <row r="191" spans="1:31" x14ac:dyDescent="0.2">
      <c r="A191" s="42">
        <v>4.0692104308100534</v>
      </c>
      <c r="B191" s="42">
        <f t="shared" si="26"/>
        <v>6.2007988281250004</v>
      </c>
      <c r="C191" s="42">
        <v>6.3285922851562502</v>
      </c>
      <c r="D191" s="42">
        <v>6.0730053710937497</v>
      </c>
      <c r="E191" s="48">
        <v>3.4984679296875001</v>
      </c>
      <c r="F191" s="48">
        <v>3.1829384863281249</v>
      </c>
      <c r="G191" s="48">
        <v>1.9973332519531251</v>
      </c>
      <c r="H191" s="48">
        <v>2.5474440283203124</v>
      </c>
      <c r="I191" s="48">
        <v>3.4054383935546872</v>
      </c>
      <c r="J191" s="48">
        <v>3.3790201025390627</v>
      </c>
      <c r="K191" s="48">
        <v>4.2342015625</v>
      </c>
      <c r="L191" s="48">
        <v>4.0277838574218752</v>
      </c>
      <c r="M191" s="43">
        <f t="shared" si="37"/>
        <v>0.72560384399999989</v>
      </c>
      <c r="N191" s="43">
        <f t="shared" si="38"/>
        <v>1.8480277039999999</v>
      </c>
      <c r="O191" s="49">
        <v>1.0365769199999999</v>
      </c>
      <c r="P191" s="49">
        <v>2.1741502399999999</v>
      </c>
      <c r="Q191" s="50">
        <f t="shared" si="27"/>
        <v>1.6053635799999999</v>
      </c>
      <c r="R191" s="48">
        <f t="shared" si="28"/>
        <v>2.1741502399999999</v>
      </c>
      <c r="S191" s="49">
        <v>4.7247175781250004</v>
      </c>
      <c r="T191" s="48">
        <f t="shared" si="29"/>
        <v>6.3285922851562502</v>
      </c>
      <c r="U191" s="48">
        <v>0</v>
      </c>
      <c r="V191" s="49">
        <f t="shared" si="30"/>
        <v>1.956735216</v>
      </c>
      <c r="W191" s="49">
        <f t="shared" si="31"/>
        <v>1.7393201920000001</v>
      </c>
      <c r="X191" s="49">
        <f t="shared" si="32"/>
        <v>1.5219051679999998</v>
      </c>
      <c r="Y191" s="49">
        <f t="shared" si="33"/>
        <v>2.282857752</v>
      </c>
      <c r="Z191" s="49">
        <f t="shared" si="34"/>
        <v>2.8988669866666665</v>
      </c>
      <c r="AA191" s="48">
        <v>2.6840508454975329</v>
      </c>
      <c r="AB191" s="42">
        <v>6.3285922851562502</v>
      </c>
      <c r="AC191" s="42">
        <v>6.0730053710937497</v>
      </c>
      <c r="AD191" s="49">
        <f t="shared" si="35"/>
        <v>5.1676598510742195</v>
      </c>
      <c r="AE191" s="49">
        <f t="shared" si="36"/>
        <v>3.5719514336340192</v>
      </c>
    </row>
    <row r="192" spans="1:31" x14ac:dyDescent="0.2">
      <c r="A192" s="42">
        <v>4.0482824293489683</v>
      </c>
      <c r="B192" s="42">
        <f t="shared" si="26"/>
        <v>6.1689082031250004</v>
      </c>
      <c r="C192" s="42">
        <v>6.2960444335937504</v>
      </c>
      <c r="D192" s="42">
        <v>6.0417719726562504</v>
      </c>
      <c r="E192" s="48">
        <v>3.4804753295898436</v>
      </c>
      <c r="F192" s="48">
        <v>3.1665685522460936</v>
      </c>
      <c r="G192" s="48">
        <v>1.9870608666992187</v>
      </c>
      <c r="H192" s="48">
        <v>2.5343423974609376</v>
      </c>
      <c r="I192" s="48">
        <v>3.3879239257812501</v>
      </c>
      <c r="J192" s="48">
        <v>3.3616418041992184</v>
      </c>
      <c r="K192" s="48">
        <v>4.2124248730468743</v>
      </c>
      <c r="L192" s="48">
        <v>4.0070690527343746</v>
      </c>
      <c r="M192" s="43">
        <f t="shared" si="37"/>
        <v>0.7220431679999999</v>
      </c>
      <c r="N192" s="43">
        <f t="shared" si="38"/>
        <v>1.8387537279999997</v>
      </c>
      <c r="O192" s="49">
        <v>1.0314902399999999</v>
      </c>
      <c r="P192" s="49">
        <v>2.1632396799999998</v>
      </c>
      <c r="Q192" s="50">
        <f t="shared" si="27"/>
        <v>1.5973649599999997</v>
      </c>
      <c r="R192" s="48">
        <f t="shared" si="28"/>
        <v>2.1632396799999998</v>
      </c>
      <c r="S192" s="49">
        <v>4.7004179687500001</v>
      </c>
      <c r="T192" s="48">
        <f t="shared" si="29"/>
        <v>6.2960444335937504</v>
      </c>
      <c r="U192" s="48">
        <v>0</v>
      </c>
      <c r="V192" s="49">
        <f t="shared" si="30"/>
        <v>1.9469157119999998</v>
      </c>
      <c r="W192" s="49">
        <f t="shared" si="31"/>
        <v>1.7305917439999998</v>
      </c>
      <c r="X192" s="49">
        <f t="shared" si="32"/>
        <v>1.5142677759999998</v>
      </c>
      <c r="Y192" s="49">
        <f t="shared" si="33"/>
        <v>2.2714016639999999</v>
      </c>
      <c r="Z192" s="49">
        <f t="shared" si="34"/>
        <v>2.8843195733333333</v>
      </c>
      <c r="AA192" s="48">
        <v>2.6702466462787831</v>
      </c>
      <c r="AB192" s="42">
        <v>6.2960444335937504</v>
      </c>
      <c r="AC192" s="42">
        <v>6.0417719726562504</v>
      </c>
      <c r="AD192" s="49">
        <f t="shared" si="35"/>
        <v>5.1410821533203128</v>
      </c>
      <c r="AE192" s="49">
        <f t="shared" si="36"/>
        <v>3.5535805949312698</v>
      </c>
    </row>
    <row r="193" spans="1:31" x14ac:dyDescent="0.2">
      <c r="A193" s="42">
        <v>4.0274620608679834</v>
      </c>
      <c r="B193" s="42">
        <f t="shared" si="26"/>
        <v>6.1371811523437501</v>
      </c>
      <c r="C193" s="42">
        <v>6.2636635742187501</v>
      </c>
      <c r="D193" s="42">
        <v>6.01069873046875</v>
      </c>
      <c r="E193" s="48">
        <v>3.4625750878906247</v>
      </c>
      <c r="F193" s="48">
        <v>3.1502826879882813</v>
      </c>
      <c r="G193" s="48">
        <v>1.9768414099121092</v>
      </c>
      <c r="H193" s="48">
        <v>2.5213082592773439</v>
      </c>
      <c r="I193" s="48">
        <v>3.370499921875</v>
      </c>
      <c r="J193" s="48">
        <v>3.344352785644531</v>
      </c>
      <c r="K193" s="48">
        <v>4.1907604345703122</v>
      </c>
      <c r="L193" s="48">
        <v>3.986460815429687</v>
      </c>
      <c r="M193" s="43">
        <f t="shared" si="37"/>
        <v>0.71848249199999992</v>
      </c>
      <c r="N193" s="43">
        <f t="shared" si="38"/>
        <v>1.8294797519999997</v>
      </c>
      <c r="O193" s="49">
        <v>1.0264035599999999</v>
      </c>
      <c r="P193" s="49">
        <v>2.1523291199999997</v>
      </c>
      <c r="Q193" s="50">
        <f t="shared" si="27"/>
        <v>1.5893663399999998</v>
      </c>
      <c r="R193" s="48">
        <f t="shared" si="28"/>
        <v>2.1523291199999997</v>
      </c>
      <c r="S193" s="49">
        <v>4.6762437500000003</v>
      </c>
      <c r="T193" s="48">
        <f t="shared" si="29"/>
        <v>6.2636635742187501</v>
      </c>
      <c r="U193" s="48">
        <v>0</v>
      </c>
      <c r="V193" s="49">
        <f t="shared" si="30"/>
        <v>1.9370962079999998</v>
      </c>
      <c r="W193" s="49">
        <f t="shared" si="31"/>
        <v>1.7218632959999998</v>
      </c>
      <c r="X193" s="49">
        <f t="shared" si="32"/>
        <v>1.5066303839999997</v>
      </c>
      <c r="Y193" s="49">
        <f t="shared" si="33"/>
        <v>2.2599455759999998</v>
      </c>
      <c r="Z193" s="49">
        <f t="shared" si="34"/>
        <v>2.8697721599999997</v>
      </c>
      <c r="AA193" s="48">
        <v>2.6565134405838817</v>
      </c>
      <c r="AB193" s="42">
        <v>6.2636635742187501</v>
      </c>
      <c r="AC193" s="42">
        <v>6.01069873046875</v>
      </c>
      <c r="AD193" s="49">
        <f t="shared" si="35"/>
        <v>5.1146416015625</v>
      </c>
      <c r="AE193" s="49">
        <f t="shared" si="36"/>
        <v>3.5353045532646035</v>
      </c>
    </row>
    <row r="194" spans="1:31" x14ac:dyDescent="0.2">
      <c r="A194" s="42">
        <v>4.0067487718091579</v>
      </c>
      <c r="B194" s="42">
        <f t="shared" ref="B194:B257" si="39">+AVERAGE(C194,D194)</f>
        <v>6.1056174316406251</v>
      </c>
      <c r="C194" s="42">
        <v>6.2314492187499999</v>
      </c>
      <c r="D194" s="42">
        <v>5.9797856445312503</v>
      </c>
      <c r="E194" s="48">
        <v>3.4447672045898434</v>
      </c>
      <c r="F194" s="48">
        <v>3.1340808935546876</v>
      </c>
      <c r="G194" s="48">
        <v>1.9666745263671876</v>
      </c>
      <c r="H194" s="48">
        <v>2.5083411401367188</v>
      </c>
      <c r="I194" s="48">
        <v>3.3531651977539059</v>
      </c>
      <c r="J194" s="48">
        <v>3.3271528100585939</v>
      </c>
      <c r="K194" s="48">
        <v>4.169207299804687</v>
      </c>
      <c r="L194" s="48">
        <v>3.9659584350585932</v>
      </c>
      <c r="M194" s="43">
        <f t="shared" si="37"/>
        <v>0.71476700399999993</v>
      </c>
      <c r="N194" s="43">
        <f t="shared" si="38"/>
        <v>1.8204564239999996</v>
      </c>
      <c r="O194" s="49">
        <v>1.0210957199999999</v>
      </c>
      <c r="P194" s="49">
        <v>2.1417134399999997</v>
      </c>
      <c r="Q194" s="50">
        <f t="shared" ref="Q194:Q257" si="40">+AVERAGE(O194:P194)</f>
        <v>1.5814045799999998</v>
      </c>
      <c r="R194" s="48">
        <f t="shared" ref="R194:R257" si="41">+P194</f>
        <v>2.1417134399999997</v>
      </c>
      <c r="S194" s="49">
        <v>4.6521937500000003</v>
      </c>
      <c r="T194" s="48">
        <f t="shared" ref="T194:T257" si="42">+C194</f>
        <v>6.2314492187499999</v>
      </c>
      <c r="U194" s="48">
        <v>0</v>
      </c>
      <c r="V194" s="49">
        <f t="shared" ref="V194:V257" si="43">+$P194*0.9</f>
        <v>1.9275420959999998</v>
      </c>
      <c r="W194" s="49">
        <f t="shared" ref="W194:W257" si="44">+$P194*0.8</f>
        <v>1.7133707519999999</v>
      </c>
      <c r="X194" s="49">
        <f t="shared" ref="X194:X257" si="45">+$P194*0.7</f>
        <v>1.4991994079999997</v>
      </c>
      <c r="Y194" s="49">
        <f t="shared" ref="Y194:Y257" si="46">+$P194*0.9*8750/7500</f>
        <v>2.2487991119999995</v>
      </c>
      <c r="Z194" s="49">
        <f t="shared" ref="Z194:Z257" si="47">+$P194*10000/7500</f>
        <v>2.8556179199999998</v>
      </c>
      <c r="AA194" s="48">
        <v>2.642851009971217</v>
      </c>
      <c r="AB194" s="42">
        <v>6.2314492187499999</v>
      </c>
      <c r="AC194" s="42">
        <v>5.9797856445312503</v>
      </c>
      <c r="AD194" s="49">
        <f t="shared" ref="AD194:AD257" si="48">+S194*1.09375</f>
        <v>5.0883369140625003</v>
      </c>
      <c r="AE194" s="49">
        <f t="shared" ref="AE194:AE257" si="49">+S194*0.756013745704467</f>
        <v>3.5171224226804112</v>
      </c>
    </row>
    <row r="195" spans="1:31" x14ac:dyDescent="0.2">
      <c r="A195" s="42">
        <v>3.9861420114618378</v>
      </c>
      <c r="B195" s="42">
        <f t="shared" si="39"/>
        <v>6.0742160644531253</v>
      </c>
      <c r="C195" s="42">
        <v>6.1994008789062498</v>
      </c>
      <c r="D195" s="42">
        <v>5.94903125</v>
      </c>
      <c r="E195" s="48">
        <v>3.4270507324218751</v>
      </c>
      <c r="F195" s="48">
        <v>3.1179622216796874</v>
      </c>
      <c r="G195" s="48">
        <v>1.9565598608398436</v>
      </c>
      <c r="H195" s="48">
        <v>2.4954408032226563</v>
      </c>
      <c r="I195" s="48">
        <v>3.3359199902343746</v>
      </c>
      <c r="J195" s="48">
        <v>3.3100411669921872</v>
      </c>
      <c r="K195" s="48">
        <v>4.1477649951171873</v>
      </c>
      <c r="L195" s="48">
        <v>3.9455614379882813</v>
      </c>
      <c r="M195" s="43">
        <f t="shared" ref="M195:M258" si="50">(+O195*0.7)</f>
        <v>0.71120632799999994</v>
      </c>
      <c r="N195" s="43">
        <f t="shared" ref="N195:N258" si="51">(+P195*0.85)</f>
        <v>1.8111824480000001</v>
      </c>
      <c r="O195" s="49">
        <v>1.0160090399999999</v>
      </c>
      <c r="P195" s="49">
        <v>2.1308028800000001</v>
      </c>
      <c r="Q195" s="50">
        <f t="shared" si="40"/>
        <v>1.5734059600000001</v>
      </c>
      <c r="R195" s="48">
        <f t="shared" si="41"/>
        <v>2.1308028800000001</v>
      </c>
      <c r="S195" s="49">
        <v>4.6282675781250004</v>
      </c>
      <c r="T195" s="48">
        <f t="shared" si="42"/>
        <v>6.1994008789062498</v>
      </c>
      <c r="U195" s="48">
        <v>0</v>
      </c>
      <c r="V195" s="49">
        <f t="shared" si="43"/>
        <v>1.9177225920000001</v>
      </c>
      <c r="W195" s="49">
        <f t="shared" si="44"/>
        <v>1.7046423040000001</v>
      </c>
      <c r="X195" s="49">
        <f t="shared" si="45"/>
        <v>1.491562016</v>
      </c>
      <c r="Y195" s="49">
        <f t="shared" si="46"/>
        <v>2.2373430240000003</v>
      </c>
      <c r="Z195" s="49">
        <f t="shared" si="47"/>
        <v>2.8410705066666666</v>
      </c>
      <c r="AA195" s="48">
        <v>2.6292586991159541</v>
      </c>
      <c r="AB195" s="42">
        <v>6.1994008789062498</v>
      </c>
      <c r="AC195" s="42">
        <v>5.94903125</v>
      </c>
      <c r="AD195" s="49">
        <f t="shared" si="48"/>
        <v>5.0621676635742192</v>
      </c>
      <c r="AE195" s="49">
        <f t="shared" si="49"/>
        <v>3.4990339078608232</v>
      </c>
    </row>
    <row r="196" spans="1:31" x14ac:dyDescent="0.2">
      <c r="A196" s="42">
        <v>3.9656412319475787</v>
      </c>
      <c r="B196" s="42">
        <f t="shared" si="39"/>
        <v>6.0429763183593757</v>
      </c>
      <c r="C196" s="42">
        <v>6.1675170898437504</v>
      </c>
      <c r="D196" s="42">
        <v>5.9184355468750001</v>
      </c>
      <c r="E196" s="48">
        <v>3.4094254345703128</v>
      </c>
      <c r="F196" s="48">
        <v>3.1019266723632812</v>
      </c>
      <c r="G196" s="48">
        <v>1.9464972949218748</v>
      </c>
      <c r="H196" s="48">
        <v>2.4826067749023433</v>
      </c>
      <c r="I196" s="48">
        <v>3.3187631152343746</v>
      </c>
      <c r="J196" s="48">
        <v>3.2930176196289063</v>
      </c>
      <c r="K196" s="48">
        <v>4.1264330468750003</v>
      </c>
      <c r="L196" s="48">
        <v>3.9252693505859373</v>
      </c>
      <c r="M196" s="43">
        <f t="shared" si="50"/>
        <v>0.70764565200000007</v>
      </c>
      <c r="N196" s="43">
        <f t="shared" si="51"/>
        <v>1.80215912</v>
      </c>
      <c r="O196" s="49">
        <v>1.0109223600000001</v>
      </c>
      <c r="P196" s="49">
        <v>2.1201872000000002</v>
      </c>
      <c r="Q196" s="50">
        <f t="shared" si="40"/>
        <v>1.5655547800000003</v>
      </c>
      <c r="R196" s="48">
        <f t="shared" si="41"/>
        <v>2.1201872000000002</v>
      </c>
      <c r="S196" s="49">
        <v>4.6044644531249999</v>
      </c>
      <c r="T196" s="48">
        <f t="shared" si="42"/>
        <v>6.1675170898437504</v>
      </c>
      <c r="U196" s="48">
        <v>0</v>
      </c>
      <c r="V196" s="49">
        <f t="shared" si="43"/>
        <v>1.9081684800000003</v>
      </c>
      <c r="W196" s="49">
        <f t="shared" si="44"/>
        <v>1.6961497600000002</v>
      </c>
      <c r="X196" s="49">
        <f t="shared" si="45"/>
        <v>1.4841310400000001</v>
      </c>
      <c r="Y196" s="49">
        <f t="shared" si="46"/>
        <v>2.2261965600000004</v>
      </c>
      <c r="Z196" s="49">
        <f t="shared" si="47"/>
        <v>2.8269162666666672</v>
      </c>
      <c r="AA196" s="48">
        <v>2.6157362895764802</v>
      </c>
      <c r="AB196" s="42">
        <v>6.1675170898437504</v>
      </c>
      <c r="AC196" s="42">
        <v>5.9184355468750001</v>
      </c>
      <c r="AD196" s="49">
        <f t="shared" si="48"/>
        <v>5.0361329956054686</v>
      </c>
      <c r="AE196" s="49">
        <f t="shared" si="49"/>
        <v>3.4810384181701015</v>
      </c>
    </row>
    <row r="197" spans="1:31" x14ac:dyDescent="0.2">
      <c r="A197" s="42">
        <v>3.9452458882050707</v>
      </c>
      <c r="B197" s="42">
        <f t="shared" si="39"/>
        <v>6.0118972167968749</v>
      </c>
      <c r="C197" s="42">
        <v>6.1357973632812497</v>
      </c>
      <c r="D197" s="42">
        <v>5.8879970703125002</v>
      </c>
      <c r="E197" s="48">
        <v>3.3918906005859375</v>
      </c>
      <c r="F197" s="48">
        <v>3.0859732983398436</v>
      </c>
      <c r="G197" s="48">
        <v>1.9364864733886717</v>
      </c>
      <c r="H197" s="48">
        <v>2.4698385815429686</v>
      </c>
      <c r="I197" s="48">
        <v>3.301694572753906</v>
      </c>
      <c r="J197" s="48">
        <v>3.2760816943359372</v>
      </c>
      <c r="K197" s="48">
        <v>4.1052105078124992</v>
      </c>
      <c r="L197" s="48">
        <v>3.9050814624023436</v>
      </c>
      <c r="M197" s="43">
        <f t="shared" si="50"/>
        <v>0.70408497599999986</v>
      </c>
      <c r="N197" s="43">
        <f t="shared" si="51"/>
        <v>1.7931357920000002</v>
      </c>
      <c r="O197" s="49">
        <v>1.0058356799999999</v>
      </c>
      <c r="P197" s="49">
        <v>2.1095715200000003</v>
      </c>
      <c r="Q197" s="50">
        <f t="shared" si="40"/>
        <v>1.5577036</v>
      </c>
      <c r="R197" s="48">
        <f t="shared" si="41"/>
        <v>2.1095715200000003</v>
      </c>
      <c r="S197" s="49">
        <v>4.5807839843750005</v>
      </c>
      <c r="T197" s="48">
        <f t="shared" si="42"/>
        <v>6.1357973632812497</v>
      </c>
      <c r="U197" s="48">
        <v>0</v>
      </c>
      <c r="V197" s="49">
        <f t="shared" si="43"/>
        <v>1.8986143680000003</v>
      </c>
      <c r="W197" s="49">
        <f t="shared" si="44"/>
        <v>1.6876572160000003</v>
      </c>
      <c r="X197" s="49">
        <f t="shared" si="45"/>
        <v>1.4767000640000001</v>
      </c>
      <c r="Y197" s="49">
        <f t="shared" si="46"/>
        <v>2.2150500960000006</v>
      </c>
      <c r="Z197" s="49">
        <f t="shared" si="47"/>
        <v>2.8127620266666669</v>
      </c>
      <c r="AA197" s="48">
        <v>2.6022835629111842</v>
      </c>
      <c r="AB197" s="42">
        <v>6.1357973632812497</v>
      </c>
      <c r="AC197" s="42">
        <v>5.8879970703125002</v>
      </c>
      <c r="AD197" s="49">
        <f t="shared" si="48"/>
        <v>5.0102324829101565</v>
      </c>
      <c r="AE197" s="49">
        <f t="shared" si="49"/>
        <v>3.4631356582903767</v>
      </c>
    </row>
    <row r="198" spans="1:31" x14ac:dyDescent="0.2">
      <c r="A198" s="42">
        <v>3.9249554379775073</v>
      </c>
      <c r="B198" s="42">
        <f t="shared" si="39"/>
        <v>5.9809780273437507</v>
      </c>
      <c r="C198" s="42">
        <v>6.1042412109375004</v>
      </c>
      <c r="D198" s="42">
        <v>5.8577148437500002</v>
      </c>
      <c r="E198" s="48">
        <v>3.3744462304687501</v>
      </c>
      <c r="F198" s="48">
        <v>3.0701020996093749</v>
      </c>
      <c r="G198" s="48">
        <v>1.926527041015625</v>
      </c>
      <c r="H198" s="48">
        <v>2.4571362231445311</v>
      </c>
      <c r="I198" s="48">
        <v>3.2847141259765626</v>
      </c>
      <c r="J198" s="48">
        <v>3.2592329174804688</v>
      </c>
      <c r="K198" s="48">
        <v>4.0840973779296874</v>
      </c>
      <c r="L198" s="48">
        <v>3.8849977734374996</v>
      </c>
      <c r="M198" s="43">
        <f t="shared" si="50"/>
        <v>0.70052429999999988</v>
      </c>
      <c r="N198" s="43">
        <f t="shared" si="51"/>
        <v>1.7841124640000003</v>
      </c>
      <c r="O198" s="49">
        <v>1.0007489999999999</v>
      </c>
      <c r="P198" s="49">
        <v>2.0989558400000004</v>
      </c>
      <c r="Q198" s="50">
        <f t="shared" si="40"/>
        <v>1.5498524200000001</v>
      </c>
      <c r="R198" s="48">
        <f t="shared" si="41"/>
        <v>2.0989558400000004</v>
      </c>
      <c r="S198" s="49">
        <v>4.5572246093750008</v>
      </c>
      <c r="T198" s="48">
        <f t="shared" si="42"/>
        <v>6.1042412109375004</v>
      </c>
      <c r="U198" s="48">
        <v>0</v>
      </c>
      <c r="V198" s="49">
        <f t="shared" si="43"/>
        <v>1.8890602560000003</v>
      </c>
      <c r="W198" s="49">
        <f t="shared" si="44"/>
        <v>1.6791646720000004</v>
      </c>
      <c r="X198" s="49">
        <f t="shared" si="45"/>
        <v>1.4692690880000001</v>
      </c>
      <c r="Y198" s="49">
        <f t="shared" si="46"/>
        <v>2.2039036320000003</v>
      </c>
      <c r="Z198" s="49">
        <f t="shared" si="47"/>
        <v>2.798607786666667</v>
      </c>
      <c r="AA198" s="48">
        <v>2.588900082236842</v>
      </c>
      <c r="AB198" s="42">
        <v>6.1042412109375004</v>
      </c>
      <c r="AC198" s="42">
        <v>5.8577148437500002</v>
      </c>
      <c r="AD198" s="49">
        <f t="shared" si="48"/>
        <v>4.9844644165039069</v>
      </c>
      <c r="AE198" s="49">
        <f t="shared" si="49"/>
        <v>3.4453244469501709</v>
      </c>
    </row>
    <row r="199" spans="1:31" x14ac:dyDescent="0.2">
      <c r="A199" s="42">
        <v>3.9047693417954723</v>
      </c>
      <c r="B199" s="42">
        <f t="shared" si="39"/>
        <v>5.9502175292968751</v>
      </c>
      <c r="C199" s="42">
        <v>6.0728466796875002</v>
      </c>
      <c r="D199" s="42">
        <v>5.8275883789062499</v>
      </c>
      <c r="E199" s="48">
        <v>3.3570913769531252</v>
      </c>
      <c r="F199" s="48">
        <v>3.0543126025390626</v>
      </c>
      <c r="G199" s="48">
        <v>1.9166188793945313</v>
      </c>
      <c r="H199" s="48">
        <v>2.4444992260742189</v>
      </c>
      <c r="I199" s="48">
        <v>3.2678205908203122</v>
      </c>
      <c r="J199" s="48">
        <v>3.2424705786132813</v>
      </c>
      <c r="K199" s="48">
        <v>4.0630927099609373</v>
      </c>
      <c r="L199" s="48">
        <v>3.8650170996093749</v>
      </c>
      <c r="M199" s="43">
        <f t="shared" si="50"/>
        <v>0.69711843600000001</v>
      </c>
      <c r="N199" s="43">
        <f t="shared" si="51"/>
        <v>1.7750891359999996</v>
      </c>
      <c r="O199" s="49">
        <v>0.99588348000000004</v>
      </c>
      <c r="P199" s="49">
        <v>2.0883401599999996</v>
      </c>
      <c r="Q199" s="50">
        <f t="shared" si="40"/>
        <v>1.5421118199999997</v>
      </c>
      <c r="R199" s="48">
        <f t="shared" si="41"/>
        <v>2.0883401599999996</v>
      </c>
      <c r="S199" s="49">
        <v>4.5337867187500001</v>
      </c>
      <c r="T199" s="48">
        <f t="shared" si="42"/>
        <v>6.0728466796875002</v>
      </c>
      <c r="U199" s="48">
        <v>0</v>
      </c>
      <c r="V199" s="49">
        <f t="shared" si="43"/>
        <v>1.8795061439999996</v>
      </c>
      <c r="W199" s="49">
        <f t="shared" si="44"/>
        <v>1.6706721279999996</v>
      </c>
      <c r="X199" s="49">
        <f t="shared" si="45"/>
        <v>1.4618381119999997</v>
      </c>
      <c r="Y199" s="49">
        <f t="shared" si="46"/>
        <v>2.1927571679999995</v>
      </c>
      <c r="Z199" s="49">
        <f t="shared" si="47"/>
        <v>2.7844535466666658</v>
      </c>
      <c r="AA199" s="48">
        <v>2.5755854106702301</v>
      </c>
      <c r="AB199" s="42">
        <v>6.0728466796875002</v>
      </c>
      <c r="AC199" s="42">
        <v>5.8275883789062499</v>
      </c>
      <c r="AD199" s="49">
        <f t="shared" si="48"/>
        <v>4.9588292236328124</v>
      </c>
      <c r="AE199" s="49">
        <f t="shared" si="49"/>
        <v>3.4276050794673525</v>
      </c>
    </row>
    <row r="200" spans="1:31" x14ac:dyDescent="0.2">
      <c r="A200" s="42">
        <v>3.8846870629655315</v>
      </c>
      <c r="B200" s="42">
        <f t="shared" si="39"/>
        <v>5.9196154785156256</v>
      </c>
      <c r="C200" s="42">
        <v>6.0416137695312502</v>
      </c>
      <c r="D200" s="42">
        <v>5.7976171875000002</v>
      </c>
      <c r="E200" s="48">
        <v>3.3398260400390622</v>
      </c>
      <c r="F200" s="48">
        <v>3.0386043334960937</v>
      </c>
      <c r="G200" s="48">
        <v>1.9067616333007813</v>
      </c>
      <c r="H200" s="48">
        <v>2.4319271166992187</v>
      </c>
      <c r="I200" s="48">
        <v>3.2510142041015624</v>
      </c>
      <c r="J200" s="48">
        <v>3.2257944409179684</v>
      </c>
      <c r="K200" s="48">
        <v>4.0421960302734368</v>
      </c>
      <c r="L200" s="48">
        <v>3.8451394409179684</v>
      </c>
      <c r="M200" s="43">
        <f t="shared" si="50"/>
        <v>0.6935577599999998</v>
      </c>
      <c r="N200" s="43">
        <f t="shared" si="51"/>
        <v>1.7660658079999996</v>
      </c>
      <c r="O200" s="49">
        <v>0.99079679999999981</v>
      </c>
      <c r="P200" s="49">
        <v>2.0777244799999997</v>
      </c>
      <c r="Q200" s="50">
        <f t="shared" si="40"/>
        <v>1.5342606399999998</v>
      </c>
      <c r="R200" s="48">
        <f t="shared" si="41"/>
        <v>2.0777244799999997</v>
      </c>
      <c r="S200" s="49">
        <v>4.5104691406250002</v>
      </c>
      <c r="T200" s="48">
        <f t="shared" si="42"/>
        <v>6.0416137695312502</v>
      </c>
      <c r="U200" s="48">
        <v>0</v>
      </c>
      <c r="V200" s="49">
        <f t="shared" si="43"/>
        <v>1.8699520319999998</v>
      </c>
      <c r="W200" s="49">
        <f t="shared" si="44"/>
        <v>1.6621795839999998</v>
      </c>
      <c r="X200" s="49">
        <f t="shared" si="45"/>
        <v>1.4544071359999997</v>
      </c>
      <c r="Y200" s="49">
        <f t="shared" si="46"/>
        <v>2.1816107039999997</v>
      </c>
      <c r="Z200" s="49">
        <f t="shared" si="47"/>
        <v>2.7702993066666664</v>
      </c>
      <c r="AA200" s="48">
        <v>2.5623391113281251</v>
      </c>
      <c r="AB200" s="42">
        <v>6.0416137695312502</v>
      </c>
      <c r="AC200" s="42">
        <v>5.7976171875000002</v>
      </c>
      <c r="AD200" s="49">
        <f t="shared" si="48"/>
        <v>4.933325622558594</v>
      </c>
      <c r="AE200" s="49">
        <f t="shared" si="49"/>
        <v>3.4099766698883145</v>
      </c>
    </row>
    <row r="201" spans="1:31" x14ac:dyDescent="0.2">
      <c r="A201" s="42">
        <v>3.864708067553118</v>
      </c>
      <c r="B201" s="42">
        <f t="shared" si="39"/>
        <v>5.8891708984375004</v>
      </c>
      <c r="C201" s="42">
        <v>6.0105419921875001</v>
      </c>
      <c r="D201" s="42">
        <v>5.7677998046874999</v>
      </c>
      <c r="E201" s="48">
        <v>3.3226490356445315</v>
      </c>
      <c r="F201" s="48">
        <v>3.0229768188476562</v>
      </c>
      <c r="G201" s="48">
        <v>1.8969551843261718</v>
      </c>
      <c r="H201" s="48">
        <v>2.4194196582031249</v>
      </c>
      <c r="I201" s="48">
        <v>3.2342940185546873</v>
      </c>
      <c r="J201" s="48">
        <v>3.2092040307617187</v>
      </c>
      <c r="K201" s="48">
        <v>4.0214068652343755</v>
      </c>
      <c r="L201" s="48">
        <v>3.8253638500976561</v>
      </c>
      <c r="M201" s="43">
        <f t="shared" si="50"/>
        <v>0.69015189599999993</v>
      </c>
      <c r="N201" s="43">
        <f t="shared" si="51"/>
        <v>1.7575437760000001</v>
      </c>
      <c r="O201" s="49">
        <v>0.98593127999999997</v>
      </c>
      <c r="P201" s="49">
        <v>2.0676985600000002</v>
      </c>
      <c r="Q201" s="50">
        <f t="shared" si="40"/>
        <v>1.5268149200000001</v>
      </c>
      <c r="R201" s="48">
        <f t="shared" si="41"/>
        <v>2.0676985600000002</v>
      </c>
      <c r="S201" s="49">
        <v>4.4872718750000002</v>
      </c>
      <c r="T201" s="48">
        <f t="shared" si="42"/>
        <v>6.0105419921875001</v>
      </c>
      <c r="U201" s="48">
        <v>0</v>
      </c>
      <c r="V201" s="49">
        <f t="shared" si="43"/>
        <v>1.8609287040000002</v>
      </c>
      <c r="W201" s="49">
        <f t="shared" si="44"/>
        <v>1.6541588480000002</v>
      </c>
      <c r="X201" s="49">
        <f t="shared" si="45"/>
        <v>1.447388992</v>
      </c>
      <c r="Y201" s="49">
        <f t="shared" si="46"/>
        <v>2.1710834880000003</v>
      </c>
      <c r="Z201" s="49">
        <f t="shared" si="47"/>
        <v>2.756931413333334</v>
      </c>
      <c r="AA201" s="48">
        <v>2.5491609657689143</v>
      </c>
      <c r="AB201" s="42">
        <v>6.0105419921875001</v>
      </c>
      <c r="AC201" s="42">
        <v>5.7677998046874999</v>
      </c>
      <c r="AD201" s="49">
        <f t="shared" si="48"/>
        <v>4.9079536132812507</v>
      </c>
      <c r="AE201" s="49">
        <f t="shared" si="49"/>
        <v>3.3924392182130569</v>
      </c>
    </row>
    <row r="202" spans="1:31" x14ac:dyDescent="0.2">
      <c r="A202" s="42">
        <v>3.8448318243703108</v>
      </c>
      <c r="B202" s="42">
        <f t="shared" si="39"/>
        <v>5.858882568359375</v>
      </c>
      <c r="C202" s="42">
        <v>5.9796293945312504</v>
      </c>
      <c r="D202" s="42">
        <v>5.7381357421874997</v>
      </c>
      <c r="E202" s="48">
        <v>3.3055606005859373</v>
      </c>
      <c r="F202" s="48">
        <v>3.0074295849609376</v>
      </c>
      <c r="G202" s="48">
        <v>1.8871991772460937</v>
      </c>
      <c r="H202" s="48">
        <v>2.406976613769531</v>
      </c>
      <c r="I202" s="48">
        <v>3.2176600341796875</v>
      </c>
      <c r="J202" s="48">
        <v>3.1926991113281247</v>
      </c>
      <c r="K202" s="48">
        <v>4.00072521484375</v>
      </c>
      <c r="L202" s="48">
        <v>3.8056898535156249</v>
      </c>
      <c r="M202" s="43">
        <f t="shared" si="50"/>
        <v>0.68674603199999984</v>
      </c>
      <c r="N202" s="43">
        <f t="shared" si="51"/>
        <v>1.7487710959999996</v>
      </c>
      <c r="O202" s="49">
        <v>0.9810657599999999</v>
      </c>
      <c r="P202" s="49">
        <v>2.0573777599999996</v>
      </c>
      <c r="Q202" s="50">
        <f t="shared" si="40"/>
        <v>1.5192217599999998</v>
      </c>
      <c r="R202" s="48">
        <f t="shared" si="41"/>
        <v>2.0573777599999996</v>
      </c>
      <c r="S202" s="49">
        <v>4.4641937500000006</v>
      </c>
      <c r="T202" s="48">
        <f t="shared" si="42"/>
        <v>5.9796293945312504</v>
      </c>
      <c r="U202" s="48">
        <v>0</v>
      </c>
      <c r="V202" s="49">
        <f t="shared" si="43"/>
        <v>1.8516399839999997</v>
      </c>
      <c r="W202" s="49">
        <f t="shared" si="44"/>
        <v>1.6459022079999999</v>
      </c>
      <c r="X202" s="49">
        <f t="shared" si="45"/>
        <v>1.4401644319999996</v>
      </c>
      <c r="Y202" s="49">
        <f t="shared" si="46"/>
        <v>2.1602466479999998</v>
      </c>
      <c r="Z202" s="49">
        <f t="shared" si="47"/>
        <v>2.7431703466666661</v>
      </c>
      <c r="AA202" s="48">
        <v>2.5360505371093751</v>
      </c>
      <c r="AB202" s="42">
        <v>5.9796293945312504</v>
      </c>
      <c r="AC202" s="42">
        <v>5.7381357421874997</v>
      </c>
      <c r="AD202" s="49">
        <f t="shared" si="48"/>
        <v>4.8827119140625008</v>
      </c>
      <c r="AE202" s="49">
        <f t="shared" si="49"/>
        <v>3.3749918384879716</v>
      </c>
    </row>
    <row r="203" spans="1:31" x14ac:dyDescent="0.2">
      <c r="A203" s="42">
        <v>3.825057804961165</v>
      </c>
      <c r="B203" s="42">
        <f t="shared" si="39"/>
        <v>5.8287504882812495</v>
      </c>
      <c r="C203" s="42">
        <v>5.9488759765625003</v>
      </c>
      <c r="D203" s="42">
        <v>5.7086249999999996</v>
      </c>
      <c r="E203" s="48">
        <v>3.2885602612304687</v>
      </c>
      <c r="F203" s="48">
        <v>2.9919621582031248</v>
      </c>
      <c r="G203" s="48">
        <v>1.8774932568359375</v>
      </c>
      <c r="H203" s="48">
        <v>2.3945975097656249</v>
      </c>
      <c r="I203" s="48">
        <v>3.2011115405273438</v>
      </c>
      <c r="J203" s="48">
        <v>3.1762789721679687</v>
      </c>
      <c r="K203" s="48">
        <v>3.9801491845703127</v>
      </c>
      <c r="L203" s="48">
        <v>3.7861174511718749</v>
      </c>
      <c r="M203" s="43">
        <f t="shared" si="50"/>
        <v>0.68334016799999997</v>
      </c>
      <c r="N203" s="43">
        <f t="shared" si="51"/>
        <v>1.7399984159999999</v>
      </c>
      <c r="O203" s="49">
        <v>0.97620023999999994</v>
      </c>
      <c r="P203" s="49">
        <v>2.0470569599999999</v>
      </c>
      <c r="Q203" s="50">
        <f t="shared" si="40"/>
        <v>1.5116285999999999</v>
      </c>
      <c r="R203" s="48">
        <f t="shared" si="41"/>
        <v>2.0470569599999999</v>
      </c>
      <c r="S203" s="49">
        <v>4.4412343749999996</v>
      </c>
      <c r="T203" s="48">
        <f t="shared" si="42"/>
        <v>5.9488759765625003</v>
      </c>
      <c r="U203" s="48">
        <v>0</v>
      </c>
      <c r="V203" s="49">
        <f t="shared" si="43"/>
        <v>1.8423512639999999</v>
      </c>
      <c r="W203" s="49">
        <f t="shared" si="44"/>
        <v>1.6376455679999999</v>
      </c>
      <c r="X203" s="49">
        <f t="shared" si="45"/>
        <v>1.4329398719999999</v>
      </c>
      <c r="Y203" s="49">
        <f t="shared" si="46"/>
        <v>2.1494098079999997</v>
      </c>
      <c r="Z203" s="49">
        <f t="shared" si="47"/>
        <v>2.72940928</v>
      </c>
      <c r="AA203" s="48">
        <v>2.5230076069078948</v>
      </c>
      <c r="AB203" s="42">
        <v>5.9488759765625003</v>
      </c>
      <c r="AC203" s="42">
        <v>5.7086249999999996</v>
      </c>
      <c r="AD203" s="49">
        <f t="shared" si="48"/>
        <v>4.8576000976562499</v>
      </c>
      <c r="AE203" s="49">
        <f t="shared" si="49"/>
        <v>3.3576342353951873</v>
      </c>
    </row>
    <row r="204" spans="1:31" x14ac:dyDescent="0.2">
      <c r="A204" s="42">
        <v>3.8053854835878593</v>
      </c>
      <c r="B204" s="42">
        <f t="shared" si="39"/>
        <v>5.7987729492187494</v>
      </c>
      <c r="C204" s="42">
        <v>5.9182807617187496</v>
      </c>
      <c r="D204" s="42">
        <v>5.6792651367187501</v>
      </c>
      <c r="E204" s="48">
        <v>3.2716470703125</v>
      </c>
      <c r="F204" s="48">
        <v>2.9765745385742184</v>
      </c>
      <c r="G204" s="48">
        <v>1.8678373046874999</v>
      </c>
      <c r="H204" s="48">
        <v>2.3822821093749997</v>
      </c>
      <c r="I204" s="48">
        <v>3.1846480639648438</v>
      </c>
      <c r="J204" s="48">
        <v>3.1599431396484374</v>
      </c>
      <c r="K204" s="48">
        <v>3.9596792480468745</v>
      </c>
      <c r="L204" s="48">
        <v>3.766645458984375</v>
      </c>
      <c r="M204" s="43">
        <f t="shared" si="50"/>
        <v>0.67993430399999999</v>
      </c>
      <c r="N204" s="43">
        <f t="shared" si="51"/>
        <v>1.7314763839999996</v>
      </c>
      <c r="O204" s="49">
        <v>0.97133471999999998</v>
      </c>
      <c r="P204" s="49">
        <v>2.0370310399999996</v>
      </c>
      <c r="Q204" s="50">
        <f t="shared" si="40"/>
        <v>1.5041828799999997</v>
      </c>
      <c r="R204" s="48">
        <f t="shared" si="41"/>
        <v>2.0370310399999996</v>
      </c>
      <c r="S204" s="49">
        <v>4.418392968750001</v>
      </c>
      <c r="T204" s="48">
        <f t="shared" si="42"/>
        <v>5.9182807617187496</v>
      </c>
      <c r="U204" s="48">
        <v>0</v>
      </c>
      <c r="V204" s="49">
        <f t="shared" si="43"/>
        <v>1.8333279359999997</v>
      </c>
      <c r="W204" s="49">
        <f t="shared" si="44"/>
        <v>1.6296248319999997</v>
      </c>
      <c r="X204" s="49">
        <f t="shared" si="45"/>
        <v>1.4259217279999996</v>
      </c>
      <c r="Y204" s="49">
        <f t="shared" si="46"/>
        <v>2.1388825919999994</v>
      </c>
      <c r="Z204" s="49">
        <f t="shared" si="47"/>
        <v>2.7160413866666659</v>
      </c>
      <c r="AA204" s="48">
        <v>2.51003173828125</v>
      </c>
      <c r="AB204" s="42">
        <v>5.9182807617187496</v>
      </c>
      <c r="AC204" s="42">
        <v>5.6792651367187501</v>
      </c>
      <c r="AD204" s="49">
        <f t="shared" si="48"/>
        <v>4.8326173095703133</v>
      </c>
      <c r="AE204" s="49">
        <f t="shared" si="49"/>
        <v>3.3403658182989684</v>
      </c>
    </row>
    <row r="205" spans="1:31" x14ac:dyDescent="0.2">
      <c r="A205" s="42">
        <v>3.7858143372160264</v>
      </c>
      <c r="B205" s="42">
        <f t="shared" si="39"/>
        <v>5.7689499511718747</v>
      </c>
      <c r="C205" s="42">
        <v>5.8878432617187499</v>
      </c>
      <c r="D205" s="42">
        <v>5.6500566406250003</v>
      </c>
      <c r="E205" s="48">
        <v>3.2548207910156246</v>
      </c>
      <c r="F205" s="48">
        <v>2.9612660156249997</v>
      </c>
      <c r="G205" s="48">
        <v>1.858230965576172</v>
      </c>
      <c r="H205" s="48">
        <v>2.3700299389648438</v>
      </c>
      <c r="I205" s="48">
        <v>3.1682693676757809</v>
      </c>
      <c r="J205" s="48">
        <v>3.1436916137695312</v>
      </c>
      <c r="K205" s="48">
        <v>3.9393144580078125</v>
      </c>
      <c r="L205" s="48">
        <v>3.7472736401367186</v>
      </c>
      <c r="M205" s="43">
        <f t="shared" si="50"/>
        <v>0.67652844000000001</v>
      </c>
      <c r="N205" s="43">
        <f t="shared" si="51"/>
        <v>1.7227037039999995</v>
      </c>
      <c r="O205" s="49">
        <v>0.96646920000000003</v>
      </c>
      <c r="P205" s="49">
        <v>2.0267102399999994</v>
      </c>
      <c r="Q205" s="50">
        <f t="shared" si="40"/>
        <v>1.4965897199999998</v>
      </c>
      <c r="R205" s="48">
        <f t="shared" si="41"/>
        <v>2.0267102399999994</v>
      </c>
      <c r="S205" s="49">
        <v>4.3956695312499994</v>
      </c>
      <c r="T205" s="48">
        <f t="shared" si="42"/>
        <v>5.8878432617187499</v>
      </c>
      <c r="U205" s="48">
        <v>0</v>
      </c>
      <c r="V205" s="49">
        <f t="shared" si="43"/>
        <v>1.8240392159999996</v>
      </c>
      <c r="W205" s="49">
        <f t="shared" si="44"/>
        <v>1.6213681919999996</v>
      </c>
      <c r="X205" s="49">
        <f t="shared" si="45"/>
        <v>1.4186971679999996</v>
      </c>
      <c r="Y205" s="49">
        <f t="shared" si="46"/>
        <v>2.1280457519999998</v>
      </c>
      <c r="Z205" s="49">
        <f t="shared" si="47"/>
        <v>2.7022803199999994</v>
      </c>
      <c r="AA205" s="48">
        <v>2.4971227127878288</v>
      </c>
      <c r="AB205" s="42">
        <v>5.8878432617187499</v>
      </c>
      <c r="AC205" s="42">
        <v>5.6500566406250003</v>
      </c>
      <c r="AD205" s="49">
        <f t="shared" si="48"/>
        <v>4.8077635498046867</v>
      </c>
      <c r="AE205" s="49">
        <f t="shared" si="49"/>
        <v>3.3231865871993107</v>
      </c>
    </row>
    <row r="206" spans="1:31" x14ac:dyDescent="0.2">
      <c r="A206" s="42">
        <v>3.7663438455009017</v>
      </c>
      <c r="B206" s="42">
        <f t="shared" si="39"/>
        <v>5.7392805175781252</v>
      </c>
      <c r="C206" s="42">
        <v>5.8575625000000002</v>
      </c>
      <c r="D206" s="42">
        <v>5.6209985351562501</v>
      </c>
      <c r="E206" s="48">
        <v>3.2380811865234373</v>
      </c>
      <c r="F206" s="48">
        <v>2.9460361157226562</v>
      </c>
      <c r="G206" s="48">
        <v>1.8486740026855468</v>
      </c>
      <c r="H206" s="48">
        <v>2.3578407617187498</v>
      </c>
      <c r="I206" s="48">
        <v>3.1519747412109371</v>
      </c>
      <c r="J206" s="48">
        <v>3.1275234472656246</v>
      </c>
      <c r="K206" s="48">
        <v>3.9190543408203125</v>
      </c>
      <c r="L206" s="48">
        <v>3.7280012841796872</v>
      </c>
      <c r="M206" s="43">
        <f t="shared" si="50"/>
        <v>0.67312257599999981</v>
      </c>
      <c r="N206" s="43">
        <f t="shared" si="51"/>
        <v>1.7141816719999998</v>
      </c>
      <c r="O206" s="49">
        <v>0.96160367999999985</v>
      </c>
      <c r="P206" s="49">
        <v>2.01668432</v>
      </c>
      <c r="Q206" s="50">
        <f t="shared" si="40"/>
        <v>1.489144</v>
      </c>
      <c r="R206" s="48">
        <f t="shared" si="41"/>
        <v>2.01668432</v>
      </c>
      <c r="S206" s="49">
        <v>4.3730625000000005</v>
      </c>
      <c r="T206" s="48">
        <f t="shared" si="42"/>
        <v>5.8575625000000002</v>
      </c>
      <c r="U206" s="48">
        <v>0</v>
      </c>
      <c r="V206" s="49">
        <f t="shared" si="43"/>
        <v>1.815015888</v>
      </c>
      <c r="W206" s="49">
        <f t="shared" si="44"/>
        <v>1.6133474560000001</v>
      </c>
      <c r="X206" s="49">
        <f t="shared" si="45"/>
        <v>1.4116790239999999</v>
      </c>
      <c r="Y206" s="49">
        <f t="shared" si="46"/>
        <v>2.117518536</v>
      </c>
      <c r="Z206" s="49">
        <f t="shared" si="47"/>
        <v>2.6889124266666666</v>
      </c>
      <c r="AA206" s="48">
        <v>2.4842798751027959</v>
      </c>
      <c r="AB206" s="42">
        <v>5.8575625000000002</v>
      </c>
      <c r="AC206" s="42">
        <v>5.6209985351562501</v>
      </c>
      <c r="AD206" s="49">
        <f t="shared" si="48"/>
        <v>4.7830371093750008</v>
      </c>
      <c r="AE206" s="49">
        <f t="shared" si="49"/>
        <v>3.3060953608247412</v>
      </c>
    </row>
    <row r="207" spans="1:31" x14ac:dyDescent="0.2">
      <c r="A207" s="42">
        <v>3.7469734907742822</v>
      </c>
      <c r="B207" s="42">
        <f t="shared" si="39"/>
        <v>5.7097634277343747</v>
      </c>
      <c r="C207" s="42">
        <v>5.8274370117187502</v>
      </c>
      <c r="D207" s="42">
        <v>5.5920898437500002</v>
      </c>
      <c r="E207" s="48">
        <v>3.2214275463867184</v>
      </c>
      <c r="F207" s="48">
        <v>2.9308846020507811</v>
      </c>
      <c r="G207" s="48">
        <v>1.8391662976074219</v>
      </c>
      <c r="H207" s="48">
        <v>2.3457143408203125</v>
      </c>
      <c r="I207" s="48">
        <v>3.1357641845703124</v>
      </c>
      <c r="J207" s="48">
        <v>3.1114386401367189</v>
      </c>
      <c r="K207" s="48">
        <v>3.8988988964843747</v>
      </c>
      <c r="L207" s="48">
        <v>3.7088279174804684</v>
      </c>
      <c r="M207" s="43">
        <f t="shared" si="50"/>
        <v>0.66971671199999983</v>
      </c>
      <c r="N207" s="43">
        <f t="shared" si="51"/>
        <v>1.7054089919999997</v>
      </c>
      <c r="O207" s="49">
        <v>0.95673815999999978</v>
      </c>
      <c r="P207" s="49">
        <v>2.0063635199999998</v>
      </c>
      <c r="Q207" s="50">
        <f t="shared" si="40"/>
        <v>1.4815508399999997</v>
      </c>
      <c r="R207" s="48">
        <f t="shared" si="41"/>
        <v>2.0063635199999998</v>
      </c>
      <c r="S207" s="49">
        <v>4.350571875</v>
      </c>
      <c r="T207" s="48">
        <f t="shared" si="42"/>
        <v>5.8274370117187502</v>
      </c>
      <c r="U207" s="48">
        <v>0</v>
      </c>
      <c r="V207" s="49">
        <f t="shared" si="43"/>
        <v>1.805727168</v>
      </c>
      <c r="W207" s="49">
        <f t="shared" si="44"/>
        <v>1.6050908159999999</v>
      </c>
      <c r="X207" s="49">
        <f t="shared" si="45"/>
        <v>1.4044544639999998</v>
      </c>
      <c r="Y207" s="49">
        <f t="shared" si="46"/>
        <v>2.1066816959999999</v>
      </c>
      <c r="Z207" s="49">
        <f t="shared" si="47"/>
        <v>2.6751513599999996</v>
      </c>
      <c r="AA207" s="48">
        <v>2.4715032252261513</v>
      </c>
      <c r="AB207" s="42">
        <v>5.8274370117187502</v>
      </c>
      <c r="AC207" s="42">
        <v>5.5920898437500002</v>
      </c>
      <c r="AD207" s="49">
        <f t="shared" si="48"/>
        <v>4.7584379882812495</v>
      </c>
      <c r="AE207" s="49">
        <f t="shared" si="49"/>
        <v>3.2890921391752563</v>
      </c>
    </row>
    <row r="208" spans="1:31" x14ac:dyDescent="0.2">
      <c r="A208" s="42">
        <v>3.727702758030675</v>
      </c>
      <c r="B208" s="42">
        <f t="shared" si="39"/>
        <v>5.68039794921875</v>
      </c>
      <c r="C208" s="42">
        <v>5.7974663085937497</v>
      </c>
      <c r="D208" s="42">
        <v>5.5633295898437503</v>
      </c>
      <c r="E208" s="48">
        <v>3.2048596337890625</v>
      </c>
      <c r="F208" s="48">
        <v>2.9158110009765625</v>
      </c>
      <c r="G208" s="48">
        <v>1.8297074951171874</v>
      </c>
      <c r="H208" s="48">
        <v>2.3336502026367185</v>
      </c>
      <c r="I208" s="48">
        <v>3.1196369873046872</v>
      </c>
      <c r="J208" s="48">
        <v>3.0954364819335938</v>
      </c>
      <c r="K208" s="48">
        <v>3.8788467041015622</v>
      </c>
      <c r="L208" s="48">
        <v>3.6897533032226559</v>
      </c>
      <c r="M208" s="43">
        <f t="shared" si="50"/>
        <v>0.66631084799999996</v>
      </c>
      <c r="N208" s="43">
        <f t="shared" si="51"/>
        <v>1.6968869599999998</v>
      </c>
      <c r="O208" s="49">
        <v>0.95187263999999994</v>
      </c>
      <c r="P208" s="49">
        <v>1.9963375999999999</v>
      </c>
      <c r="Q208" s="50">
        <f t="shared" si="40"/>
        <v>1.4741051199999999</v>
      </c>
      <c r="R208" s="48">
        <f t="shared" si="41"/>
        <v>1.9963375999999999</v>
      </c>
      <c r="S208" s="49">
        <v>4.3281964843749998</v>
      </c>
      <c r="T208" s="48">
        <f t="shared" si="42"/>
        <v>5.7974663085937497</v>
      </c>
      <c r="U208" s="48">
        <v>0</v>
      </c>
      <c r="V208" s="49">
        <f t="shared" si="43"/>
        <v>1.7967038399999999</v>
      </c>
      <c r="W208" s="49">
        <f t="shared" si="44"/>
        <v>1.5970700799999999</v>
      </c>
      <c r="X208" s="49">
        <f t="shared" si="45"/>
        <v>1.39743632</v>
      </c>
      <c r="Y208" s="49">
        <f t="shared" si="46"/>
        <v>2.09615448</v>
      </c>
      <c r="Z208" s="49">
        <f t="shared" si="47"/>
        <v>2.6617834666666669</v>
      </c>
      <c r="AA208" s="48">
        <v>2.4587923262746711</v>
      </c>
      <c r="AB208" s="42">
        <v>5.7974663085937497</v>
      </c>
      <c r="AC208" s="42">
        <v>5.5633295898437503</v>
      </c>
      <c r="AD208" s="49">
        <f t="shared" si="48"/>
        <v>4.7339649047851564</v>
      </c>
      <c r="AE208" s="49">
        <f t="shared" si="49"/>
        <v>3.2721760362972492</v>
      </c>
    </row>
    <row r="209" spans="1:31" x14ac:dyDescent="0.2">
      <c r="A209" s="42">
        <v>3.7085311349130352</v>
      </c>
      <c r="B209" s="42">
        <f t="shared" si="39"/>
        <v>5.6511835937499999</v>
      </c>
      <c r="C209" s="42">
        <v>5.7676499023437504</v>
      </c>
      <c r="D209" s="42">
        <v>5.5347172851562503</v>
      </c>
      <c r="E209" s="48">
        <v>3.1883769750976558</v>
      </c>
      <c r="F209" s="48">
        <v>2.9008148388671873</v>
      </c>
      <c r="G209" s="48">
        <v>1.8202972399902342</v>
      </c>
      <c r="H209" s="48">
        <v>2.3216481103515623</v>
      </c>
      <c r="I209" s="48">
        <v>3.10359267578125</v>
      </c>
      <c r="J209" s="48">
        <v>3.0795164990234376</v>
      </c>
      <c r="K209" s="48">
        <v>3.8588980004882814</v>
      </c>
      <c r="L209" s="48">
        <v>3.6707769677734374</v>
      </c>
      <c r="M209" s="43">
        <f t="shared" si="50"/>
        <v>0.66305979599999987</v>
      </c>
      <c r="N209" s="43">
        <f t="shared" si="51"/>
        <v>1.6883649279999997</v>
      </c>
      <c r="O209" s="49">
        <v>0.94722827999999981</v>
      </c>
      <c r="P209" s="49">
        <v>1.9863116799999998</v>
      </c>
      <c r="Q209" s="50">
        <f t="shared" si="40"/>
        <v>1.4667699799999998</v>
      </c>
      <c r="R209" s="48">
        <f t="shared" si="41"/>
        <v>1.9863116799999998</v>
      </c>
      <c r="S209" s="49">
        <v>4.3059367187499999</v>
      </c>
      <c r="T209" s="48">
        <f t="shared" si="42"/>
        <v>5.7676499023437504</v>
      </c>
      <c r="U209" s="48">
        <v>0</v>
      </c>
      <c r="V209" s="49">
        <f t="shared" si="43"/>
        <v>1.7876805119999999</v>
      </c>
      <c r="W209" s="49">
        <f t="shared" si="44"/>
        <v>1.589049344</v>
      </c>
      <c r="X209" s="49">
        <f t="shared" si="45"/>
        <v>1.3904181759999998</v>
      </c>
      <c r="Y209" s="49">
        <f t="shared" si="46"/>
        <v>2.0856272639999998</v>
      </c>
      <c r="Z209" s="49">
        <f t="shared" si="47"/>
        <v>2.6484155733333332</v>
      </c>
      <c r="AA209" s="48">
        <v>2.4461467413651317</v>
      </c>
      <c r="AB209" s="42">
        <v>5.7676499023437504</v>
      </c>
      <c r="AC209" s="42">
        <v>5.5347172851562503</v>
      </c>
      <c r="AD209" s="49">
        <f t="shared" si="48"/>
        <v>4.7096182861328124</v>
      </c>
      <c r="AE209" s="49">
        <f t="shared" si="49"/>
        <v>3.2553473475085895</v>
      </c>
    </row>
    <row r="210" spans="1:31" x14ac:dyDescent="0.2">
      <c r="A210" s="42">
        <v>3.6894581116989138</v>
      </c>
      <c r="B210" s="42">
        <f t="shared" si="39"/>
        <v>5.6221196289062503</v>
      </c>
      <c r="C210" s="42">
        <v>5.7379868164062504</v>
      </c>
      <c r="D210" s="42">
        <v>5.5062524414062501</v>
      </c>
      <c r="E210" s="48">
        <v>3.1719788598632812</v>
      </c>
      <c r="F210" s="48">
        <v>2.8858958789062501</v>
      </c>
      <c r="G210" s="48">
        <v>1.8109354138183593</v>
      </c>
      <c r="H210" s="48">
        <v>2.3097078271484373</v>
      </c>
      <c r="I210" s="48">
        <v>3.0876310131835938</v>
      </c>
      <c r="J210" s="48">
        <v>3.0636784545898434</v>
      </c>
      <c r="K210" s="48">
        <v>3.8390516015624998</v>
      </c>
      <c r="L210" s="48">
        <v>3.6518982006835938</v>
      </c>
      <c r="M210" s="43">
        <f t="shared" si="50"/>
        <v>0.65965393199999989</v>
      </c>
      <c r="N210" s="43">
        <f t="shared" si="51"/>
        <v>1.6800935439999998</v>
      </c>
      <c r="O210" s="49">
        <v>0.94236275999999997</v>
      </c>
      <c r="P210" s="49">
        <v>1.9765806399999999</v>
      </c>
      <c r="Q210" s="50">
        <f t="shared" si="40"/>
        <v>1.4594716999999999</v>
      </c>
      <c r="R210" s="48">
        <f t="shared" si="41"/>
        <v>1.9765806399999999</v>
      </c>
      <c r="S210" s="49">
        <v>4.2837910156249999</v>
      </c>
      <c r="T210" s="48">
        <f t="shared" si="42"/>
        <v>5.7379868164062504</v>
      </c>
      <c r="U210" s="48">
        <v>0</v>
      </c>
      <c r="V210" s="49">
        <f t="shared" si="43"/>
        <v>1.778922576</v>
      </c>
      <c r="W210" s="49">
        <f t="shared" si="44"/>
        <v>1.581264512</v>
      </c>
      <c r="X210" s="49">
        <f t="shared" si="45"/>
        <v>1.3836064479999999</v>
      </c>
      <c r="Y210" s="49">
        <f t="shared" si="46"/>
        <v>2.0754096720000001</v>
      </c>
      <c r="Z210" s="49">
        <f t="shared" si="47"/>
        <v>2.6354408533333329</v>
      </c>
      <c r="AA210" s="48">
        <v>2.4335662520559209</v>
      </c>
      <c r="AB210" s="42">
        <v>5.7379868164062504</v>
      </c>
      <c r="AC210" s="42">
        <v>5.5062524414062501</v>
      </c>
      <c r="AD210" s="49">
        <f t="shared" si="48"/>
        <v>4.685396423339844</v>
      </c>
      <c r="AE210" s="49">
        <f t="shared" si="49"/>
        <v>3.2386048915377992</v>
      </c>
    </row>
    <row r="211" spans="1:31" x14ac:dyDescent="0.2">
      <c r="A211" s="42">
        <v>3.6704831812878256</v>
      </c>
      <c r="B211" s="42">
        <f t="shared" si="39"/>
        <v>5.593205078125</v>
      </c>
      <c r="C211" s="42">
        <v>5.7084760742187504</v>
      </c>
      <c r="D211" s="42">
        <v>5.4779340820312497</v>
      </c>
      <c r="E211" s="48">
        <v>3.1556652880859373</v>
      </c>
      <c r="F211" s="48">
        <v>2.8710536474609372</v>
      </c>
      <c r="G211" s="48">
        <v>1.8016217797851561</v>
      </c>
      <c r="H211" s="48">
        <v>2.297828879394531</v>
      </c>
      <c r="I211" s="48">
        <v>3.0717512890624996</v>
      </c>
      <c r="J211" s="48">
        <v>3.0479218749999997</v>
      </c>
      <c r="K211" s="48">
        <v>3.8193072705078124</v>
      </c>
      <c r="L211" s="48">
        <v>3.6331165283203122</v>
      </c>
      <c r="M211" s="43">
        <f t="shared" si="50"/>
        <v>0.65640287999999991</v>
      </c>
      <c r="N211" s="43">
        <f t="shared" si="51"/>
        <v>1.6715715119999996</v>
      </c>
      <c r="O211" s="49">
        <v>0.93771839999999995</v>
      </c>
      <c r="P211" s="49">
        <v>1.9665547199999998</v>
      </c>
      <c r="Q211" s="50">
        <f t="shared" si="40"/>
        <v>1.4521365599999998</v>
      </c>
      <c r="R211" s="48">
        <f t="shared" si="41"/>
        <v>1.9665547199999998</v>
      </c>
      <c r="S211" s="49">
        <v>4.2617593749999996</v>
      </c>
      <c r="T211" s="48">
        <f t="shared" si="42"/>
        <v>5.7084760742187504</v>
      </c>
      <c r="U211" s="48">
        <v>0</v>
      </c>
      <c r="V211" s="49">
        <f t="shared" si="43"/>
        <v>1.7698992479999998</v>
      </c>
      <c r="W211" s="49">
        <f t="shared" si="44"/>
        <v>1.573243776</v>
      </c>
      <c r="X211" s="49">
        <f t="shared" si="45"/>
        <v>1.3765883039999998</v>
      </c>
      <c r="Y211" s="49">
        <f t="shared" si="46"/>
        <v>2.0648824559999994</v>
      </c>
      <c r="Z211" s="49">
        <f t="shared" si="47"/>
        <v>2.6220729599999997</v>
      </c>
      <c r="AA211" s="48">
        <v>2.421050421463816</v>
      </c>
      <c r="AB211" s="42">
        <v>5.7084760742187504</v>
      </c>
      <c r="AC211" s="42">
        <v>5.4779340820312497</v>
      </c>
      <c r="AD211" s="49">
        <f t="shared" si="48"/>
        <v>4.6612993164062493</v>
      </c>
      <c r="AE211" s="49">
        <f t="shared" si="49"/>
        <v>3.2219486683848779</v>
      </c>
    </row>
    <row r="212" spans="1:31" x14ac:dyDescent="0.2">
      <c r="A212" s="42">
        <v>3.6516058391873956</v>
      </c>
      <c r="B212" s="42">
        <f t="shared" si="39"/>
        <v>5.5644389648437507</v>
      </c>
      <c r="C212" s="42">
        <v>5.6791171875000002</v>
      </c>
      <c r="D212" s="42">
        <v>5.4497607421875003</v>
      </c>
      <c r="E212" s="48">
        <v>3.1394355493164063</v>
      </c>
      <c r="F212" s="48">
        <v>2.8562879077148438</v>
      </c>
      <c r="G212" s="48">
        <v>1.7923559826660156</v>
      </c>
      <c r="H212" s="48">
        <v>2.2860110302734373</v>
      </c>
      <c r="I212" s="48">
        <v>3.0559532666015623</v>
      </c>
      <c r="J212" s="48">
        <v>3.0322465234375002</v>
      </c>
      <c r="K212" s="48">
        <v>3.7996645336914061</v>
      </c>
      <c r="L212" s="48">
        <v>3.6144314770507813</v>
      </c>
      <c r="M212" s="43">
        <f t="shared" si="50"/>
        <v>0.65299701599999982</v>
      </c>
      <c r="N212" s="43">
        <f t="shared" si="51"/>
        <v>1.6630494799999997</v>
      </c>
      <c r="O212" s="49">
        <v>0.93285287999999977</v>
      </c>
      <c r="P212" s="49">
        <v>1.9565287999999996</v>
      </c>
      <c r="Q212" s="50">
        <f t="shared" si="40"/>
        <v>1.4446908399999998</v>
      </c>
      <c r="R212" s="48">
        <f t="shared" si="41"/>
        <v>1.9565287999999996</v>
      </c>
      <c r="S212" s="49">
        <v>4.2398410156250002</v>
      </c>
      <c r="T212" s="48">
        <f t="shared" si="42"/>
        <v>5.6791171875000002</v>
      </c>
      <c r="U212" s="48">
        <v>0</v>
      </c>
      <c r="V212" s="49">
        <f t="shared" si="43"/>
        <v>1.7608759199999997</v>
      </c>
      <c r="W212" s="49">
        <f t="shared" si="44"/>
        <v>1.5652230399999998</v>
      </c>
      <c r="X212" s="49">
        <f t="shared" si="45"/>
        <v>1.3695701599999996</v>
      </c>
      <c r="Y212" s="49">
        <f t="shared" si="46"/>
        <v>2.0543552399999996</v>
      </c>
      <c r="Z212" s="49">
        <f t="shared" si="47"/>
        <v>2.6087050666666665</v>
      </c>
      <c r="AA212" s="48">
        <v>2.4085990311472041</v>
      </c>
      <c r="AB212" s="42">
        <v>5.6791171875000002</v>
      </c>
      <c r="AC212" s="42">
        <v>5.4497607421875003</v>
      </c>
      <c r="AD212" s="49">
        <f t="shared" si="48"/>
        <v>4.6373261108398438</v>
      </c>
      <c r="AE212" s="49">
        <f t="shared" si="49"/>
        <v>3.205378087414088</v>
      </c>
    </row>
    <row r="213" spans="1:31" x14ac:dyDescent="0.2">
      <c r="A213" s="42">
        <v>3.6328255834999146</v>
      </c>
      <c r="B213" s="42">
        <f t="shared" si="39"/>
        <v>5.5358212890625005</v>
      </c>
      <c r="C213" s="42">
        <v>5.6499096679687497</v>
      </c>
      <c r="D213" s="42">
        <v>5.4217329101562504</v>
      </c>
      <c r="E213" s="48">
        <v>3.123289169921875</v>
      </c>
      <c r="F213" s="48">
        <v>2.84159794921875</v>
      </c>
      <c r="G213" s="48">
        <v>1.7831379040527344</v>
      </c>
      <c r="H213" s="48">
        <v>2.2742540429687499</v>
      </c>
      <c r="I213" s="48">
        <v>3.0402362353515624</v>
      </c>
      <c r="J213" s="48">
        <v>3.0166516894531248</v>
      </c>
      <c r="K213" s="48">
        <v>3.7801226806640624</v>
      </c>
      <c r="L213" s="48">
        <v>3.5958420996093752</v>
      </c>
      <c r="M213" s="43">
        <f t="shared" si="50"/>
        <v>0.64990077599999985</v>
      </c>
      <c r="N213" s="43">
        <f t="shared" si="51"/>
        <v>1.6550287439999998</v>
      </c>
      <c r="O213" s="49">
        <v>0.92842967999999981</v>
      </c>
      <c r="P213" s="49">
        <v>1.9470926399999997</v>
      </c>
      <c r="Q213" s="50">
        <f t="shared" si="40"/>
        <v>1.4377611599999998</v>
      </c>
      <c r="R213" s="48">
        <f t="shared" si="41"/>
        <v>1.9470926399999997</v>
      </c>
      <c r="S213" s="49">
        <v>4.2180355468749999</v>
      </c>
      <c r="T213" s="48">
        <f t="shared" si="42"/>
        <v>5.6499096679687497</v>
      </c>
      <c r="U213" s="48">
        <v>0</v>
      </c>
      <c r="V213" s="49">
        <f t="shared" si="43"/>
        <v>1.7523833759999998</v>
      </c>
      <c r="W213" s="49">
        <f t="shared" si="44"/>
        <v>1.5576741119999999</v>
      </c>
      <c r="X213" s="49">
        <f t="shared" si="45"/>
        <v>1.3629648479999996</v>
      </c>
      <c r="Y213" s="49">
        <f t="shared" si="46"/>
        <v>2.0444472719999998</v>
      </c>
      <c r="Z213" s="49">
        <f t="shared" si="47"/>
        <v>2.5961235199999995</v>
      </c>
      <c r="AA213" s="48">
        <v>2.3962116442228618</v>
      </c>
      <c r="AB213" s="42">
        <v>5.6499096679687497</v>
      </c>
      <c r="AC213" s="42">
        <v>5.4217329101562504</v>
      </c>
      <c r="AD213" s="49">
        <f t="shared" si="48"/>
        <v>4.6134763793945313</v>
      </c>
      <c r="AE213" s="49">
        <f t="shared" si="49"/>
        <v>3.1888928533075585</v>
      </c>
    </row>
    <row r="214" spans="1:31" x14ac:dyDescent="0.2">
      <c r="A214" s="42">
        <v>3.6141419149080756</v>
      </c>
      <c r="B214" s="42">
        <f t="shared" si="39"/>
        <v>5.507350341796875</v>
      </c>
      <c r="C214" s="42">
        <v>5.6208520507812496</v>
      </c>
      <c r="D214" s="42">
        <v>5.3938486328125004</v>
      </c>
      <c r="E214" s="48">
        <v>3.1072261499023437</v>
      </c>
      <c r="F214" s="48">
        <v>2.8269835351562498</v>
      </c>
      <c r="G214" s="48">
        <v>1.7739671887207031</v>
      </c>
      <c r="H214" s="48">
        <v>2.2625574438476566</v>
      </c>
      <c r="I214" s="48">
        <v>3.0246001953124999</v>
      </c>
      <c r="J214" s="48">
        <v>3.0011371362304686</v>
      </c>
      <c r="K214" s="48">
        <v>3.7606817114257809</v>
      </c>
      <c r="L214" s="48">
        <v>3.5773486328124999</v>
      </c>
      <c r="M214" s="43">
        <f t="shared" si="50"/>
        <v>0.64680453599999999</v>
      </c>
      <c r="N214" s="43">
        <f t="shared" si="51"/>
        <v>1.6470080079999996</v>
      </c>
      <c r="O214" s="49">
        <v>0.92400648000000007</v>
      </c>
      <c r="P214" s="49">
        <v>1.9376564799999996</v>
      </c>
      <c r="Q214" s="50">
        <f t="shared" si="40"/>
        <v>1.4308314799999997</v>
      </c>
      <c r="R214" s="48">
        <f t="shared" si="41"/>
        <v>1.9376564799999996</v>
      </c>
      <c r="S214" s="49">
        <v>4.1963421875</v>
      </c>
      <c r="T214" s="48">
        <f t="shared" si="42"/>
        <v>5.6208520507812496</v>
      </c>
      <c r="U214" s="48">
        <v>0</v>
      </c>
      <c r="V214" s="49">
        <f t="shared" si="43"/>
        <v>1.7438908319999997</v>
      </c>
      <c r="W214" s="49">
        <f t="shared" si="44"/>
        <v>1.5501251839999997</v>
      </c>
      <c r="X214" s="49">
        <f t="shared" si="45"/>
        <v>1.3563595359999996</v>
      </c>
      <c r="Y214" s="49">
        <f t="shared" si="46"/>
        <v>2.0345393039999999</v>
      </c>
      <c r="Z214" s="49">
        <f t="shared" si="47"/>
        <v>2.5835419733333329</v>
      </c>
      <c r="AA214" s="48">
        <v>2.3838878238075658</v>
      </c>
      <c r="AB214" s="42">
        <v>5.6208520507812496</v>
      </c>
      <c r="AC214" s="42">
        <v>5.3938486328125004</v>
      </c>
      <c r="AD214" s="49">
        <f t="shared" si="48"/>
        <v>4.5897492675781253</v>
      </c>
      <c r="AE214" s="49">
        <f t="shared" si="49"/>
        <v>3.172492375429552</v>
      </c>
    </row>
    <row r="215" spans="1:31" x14ac:dyDescent="0.2">
      <c r="A215" s="42">
        <v>3.5955543366635685</v>
      </c>
      <c r="B215" s="42">
        <f t="shared" si="39"/>
        <v>5.4790261230468751</v>
      </c>
      <c r="C215" s="42">
        <v>5.5919438476562497</v>
      </c>
      <c r="D215" s="42">
        <v>5.3661083984375004</v>
      </c>
      <c r="E215" s="48">
        <v>3.0912455419921874</v>
      </c>
      <c r="F215" s="48">
        <v>2.8124444287109376</v>
      </c>
      <c r="G215" s="48">
        <v>1.7648435998535155</v>
      </c>
      <c r="H215" s="48">
        <v>2.25092099609375</v>
      </c>
      <c r="I215" s="48">
        <v>3.0090446728515623</v>
      </c>
      <c r="J215" s="48">
        <v>2.9857021533203123</v>
      </c>
      <c r="K215" s="48">
        <v>3.7413404418945313</v>
      </c>
      <c r="L215" s="48">
        <v>3.5589503662109374</v>
      </c>
      <c r="M215" s="43">
        <f t="shared" si="50"/>
        <v>0.64355348399999979</v>
      </c>
      <c r="N215" s="43">
        <f t="shared" si="51"/>
        <v>1.6387366239999996</v>
      </c>
      <c r="O215" s="49">
        <v>0.91936211999999973</v>
      </c>
      <c r="P215" s="49">
        <v>1.9279254399999997</v>
      </c>
      <c r="Q215" s="50">
        <f t="shared" si="40"/>
        <v>1.4236437799999997</v>
      </c>
      <c r="R215" s="48">
        <f t="shared" si="41"/>
        <v>1.9279254399999997</v>
      </c>
      <c r="S215" s="49">
        <v>4.1747601562500005</v>
      </c>
      <c r="T215" s="48">
        <f t="shared" si="42"/>
        <v>5.5919438476562497</v>
      </c>
      <c r="U215" s="48">
        <v>0</v>
      </c>
      <c r="V215" s="49">
        <f t="shared" si="43"/>
        <v>1.7351328959999996</v>
      </c>
      <c r="W215" s="49">
        <f t="shared" si="44"/>
        <v>1.5423403519999999</v>
      </c>
      <c r="X215" s="49">
        <f t="shared" si="45"/>
        <v>1.3495478079999996</v>
      </c>
      <c r="Y215" s="49">
        <f t="shared" si="46"/>
        <v>2.0243217119999994</v>
      </c>
      <c r="Z215" s="49">
        <f t="shared" si="47"/>
        <v>2.570567253333333</v>
      </c>
      <c r="AA215" s="48">
        <v>2.3716273514597042</v>
      </c>
      <c r="AB215" s="42">
        <v>5.5919438476562497</v>
      </c>
      <c r="AC215" s="42">
        <v>5.3661083984375004</v>
      </c>
      <c r="AD215" s="49">
        <f t="shared" si="48"/>
        <v>4.5661439208984378</v>
      </c>
      <c r="AE215" s="49">
        <f t="shared" si="49"/>
        <v>3.1561760631443287</v>
      </c>
    </row>
    <row r="216" spans="1:31" x14ac:dyDescent="0.2">
      <c r="A216" s="42">
        <v>3.5770623545728157</v>
      </c>
      <c r="B216" s="42">
        <f t="shared" si="39"/>
        <v>5.4508474121093755</v>
      </c>
      <c r="C216" s="42">
        <v>5.5631845703125</v>
      </c>
      <c r="D216" s="42">
        <v>5.3385102539062501</v>
      </c>
      <c r="E216" s="48">
        <v>3.0753475830078121</v>
      </c>
      <c r="F216" s="48">
        <v>2.7979799194335939</v>
      </c>
      <c r="G216" s="48">
        <v>1.7557670190429686</v>
      </c>
      <c r="H216" s="48">
        <v>2.2393444628906249</v>
      </c>
      <c r="I216" s="48">
        <v>2.993568957519531</v>
      </c>
      <c r="J216" s="48">
        <v>2.9703465039062502</v>
      </c>
      <c r="K216" s="48">
        <v>3.7220986352539063</v>
      </c>
      <c r="L216" s="48">
        <v>3.5406465893554686</v>
      </c>
      <c r="M216" s="43">
        <f t="shared" si="50"/>
        <v>0.64030243199999981</v>
      </c>
      <c r="N216" s="43">
        <f t="shared" si="51"/>
        <v>1.6307158879999999</v>
      </c>
      <c r="O216" s="49">
        <v>0.91471775999999982</v>
      </c>
      <c r="P216" s="49">
        <v>1.91848928</v>
      </c>
      <c r="Q216" s="50">
        <f t="shared" si="40"/>
        <v>1.4166035199999998</v>
      </c>
      <c r="R216" s="48">
        <f t="shared" si="41"/>
        <v>1.91848928</v>
      </c>
      <c r="S216" s="49">
        <v>4.1532894531250006</v>
      </c>
      <c r="T216" s="48">
        <f t="shared" si="42"/>
        <v>5.5631845703125</v>
      </c>
      <c r="U216" s="48">
        <v>0</v>
      </c>
      <c r="V216" s="49">
        <f t="shared" si="43"/>
        <v>1.726640352</v>
      </c>
      <c r="W216" s="49">
        <f t="shared" si="44"/>
        <v>1.534791424</v>
      </c>
      <c r="X216" s="49">
        <f t="shared" si="45"/>
        <v>1.3429424959999998</v>
      </c>
      <c r="Y216" s="49">
        <f t="shared" si="46"/>
        <v>2.0144137440000001</v>
      </c>
      <c r="Z216" s="49">
        <f t="shared" si="47"/>
        <v>2.5579857066666669</v>
      </c>
      <c r="AA216" s="48">
        <v>2.3594300087376645</v>
      </c>
      <c r="AB216" s="42">
        <v>5.5631845703125</v>
      </c>
      <c r="AC216" s="42">
        <v>5.3385102539062501</v>
      </c>
      <c r="AD216" s="49">
        <f t="shared" si="48"/>
        <v>4.5426603393554696</v>
      </c>
      <c r="AE216" s="49">
        <f t="shared" si="49"/>
        <v>3.1399439164518892</v>
      </c>
    </row>
    <row r="217" spans="1:31" x14ac:dyDescent="0.2">
      <c r="A217" s="42">
        <v>3.5586654769827146</v>
      </c>
      <c r="B217" s="42">
        <f t="shared" si="39"/>
        <v>5.4228134765625002</v>
      </c>
      <c r="C217" s="42">
        <v>5.5345727539062501</v>
      </c>
      <c r="D217" s="42">
        <v>5.3110541992187503</v>
      </c>
      <c r="E217" s="48">
        <v>3.0595310888671876</v>
      </c>
      <c r="F217" s="48">
        <v>2.7835900073242184</v>
      </c>
      <c r="G217" s="48">
        <v>1.7467370910644531</v>
      </c>
      <c r="H217" s="48">
        <v>2.2278273706054685</v>
      </c>
      <c r="I217" s="48">
        <v>2.9781728125</v>
      </c>
      <c r="J217" s="48">
        <v>2.955070187988281</v>
      </c>
      <c r="K217" s="48">
        <v>3.7029560546874998</v>
      </c>
      <c r="L217" s="48">
        <v>3.522436828613281</v>
      </c>
      <c r="M217" s="43">
        <f t="shared" si="50"/>
        <v>0.63705137999999994</v>
      </c>
      <c r="N217" s="43">
        <f t="shared" si="51"/>
        <v>1.6224445039999997</v>
      </c>
      <c r="O217" s="49">
        <v>0.91007339999999992</v>
      </c>
      <c r="P217" s="49">
        <v>1.9087582399999998</v>
      </c>
      <c r="Q217" s="50">
        <f t="shared" si="40"/>
        <v>1.40941582</v>
      </c>
      <c r="R217" s="48">
        <f t="shared" si="41"/>
        <v>1.9087582399999998</v>
      </c>
      <c r="S217" s="49">
        <v>4.1319289062499998</v>
      </c>
      <c r="T217" s="48">
        <f t="shared" si="42"/>
        <v>5.5345727539062501</v>
      </c>
      <c r="U217" s="48">
        <v>0</v>
      </c>
      <c r="V217" s="49">
        <f t="shared" si="43"/>
        <v>1.7178824159999999</v>
      </c>
      <c r="W217" s="49">
        <f t="shared" si="44"/>
        <v>1.527006592</v>
      </c>
      <c r="X217" s="49">
        <f t="shared" si="45"/>
        <v>1.3361307679999999</v>
      </c>
      <c r="Y217" s="49">
        <f t="shared" si="46"/>
        <v>2.004196152</v>
      </c>
      <c r="Z217" s="49">
        <f t="shared" si="47"/>
        <v>2.5450109866666666</v>
      </c>
      <c r="AA217" s="48">
        <v>2.3472953587582235</v>
      </c>
      <c r="AB217" s="42">
        <v>5.5345727539062501</v>
      </c>
      <c r="AC217" s="42">
        <v>5.3110541992187503</v>
      </c>
      <c r="AD217" s="49">
        <f t="shared" si="48"/>
        <v>4.5192972412109373</v>
      </c>
      <c r="AE217" s="49">
        <f t="shared" si="49"/>
        <v>3.1237950493986237</v>
      </c>
    </row>
    <row r="218" spans="1:31" x14ac:dyDescent="0.2">
      <c r="A218" s="42">
        <v>3.5403632147708559</v>
      </c>
      <c r="B218" s="42">
        <f t="shared" si="39"/>
        <v>5.3949240722656251</v>
      </c>
      <c r="C218" s="42">
        <v>5.5061088867187502</v>
      </c>
      <c r="D218" s="42">
        <v>5.2837392578125</v>
      </c>
      <c r="E218" s="48">
        <v>3.0437960595703122</v>
      </c>
      <c r="F218" s="48">
        <v>2.7692739819335936</v>
      </c>
      <c r="G218" s="48">
        <v>1.7377535791015624</v>
      </c>
      <c r="H218" s="48">
        <v>2.2163697192382812</v>
      </c>
      <c r="I218" s="48">
        <v>2.9628562377929688</v>
      </c>
      <c r="J218" s="48">
        <v>2.939872258300781</v>
      </c>
      <c r="K218" s="48">
        <v>3.6839115161132812</v>
      </c>
      <c r="L218" s="48">
        <v>3.504321083984375</v>
      </c>
      <c r="M218" s="43">
        <f t="shared" si="50"/>
        <v>0.63395513999999997</v>
      </c>
      <c r="N218" s="43">
        <f t="shared" si="51"/>
        <v>1.6144237679999998</v>
      </c>
      <c r="O218" s="49">
        <v>0.90565020000000007</v>
      </c>
      <c r="P218" s="49">
        <v>1.8993220799999997</v>
      </c>
      <c r="Q218" s="50">
        <f t="shared" si="40"/>
        <v>1.4024861399999999</v>
      </c>
      <c r="R218" s="48">
        <f t="shared" si="41"/>
        <v>1.8993220799999997</v>
      </c>
      <c r="S218" s="49">
        <v>4.1106785156249996</v>
      </c>
      <c r="T218" s="48">
        <f t="shared" si="42"/>
        <v>5.5061088867187502</v>
      </c>
      <c r="U218" s="48">
        <v>0</v>
      </c>
      <c r="V218" s="49">
        <f t="shared" si="43"/>
        <v>1.7093898719999998</v>
      </c>
      <c r="W218" s="49">
        <f t="shared" si="44"/>
        <v>1.5194576639999999</v>
      </c>
      <c r="X218" s="49">
        <f t="shared" si="45"/>
        <v>1.3295254559999996</v>
      </c>
      <c r="Y218" s="49">
        <f t="shared" si="46"/>
        <v>1.9942881839999997</v>
      </c>
      <c r="Z218" s="49">
        <f t="shared" si="47"/>
        <v>2.5324294399999996</v>
      </c>
      <c r="AA218" s="48">
        <v>2.3352231830797696</v>
      </c>
      <c r="AB218" s="42">
        <v>5.5061088867187502</v>
      </c>
      <c r="AC218" s="42">
        <v>5.2837392578125</v>
      </c>
      <c r="AD218" s="49">
        <f t="shared" si="48"/>
        <v>4.4960546264648436</v>
      </c>
      <c r="AE218" s="49">
        <f t="shared" si="49"/>
        <v>3.1077294619845341</v>
      </c>
    </row>
    <row r="219" spans="1:31" x14ac:dyDescent="0.2">
      <c r="A219" s="42">
        <v>3.5221550813275972</v>
      </c>
      <c r="B219" s="42">
        <f t="shared" si="39"/>
        <v>5.3671777343749998</v>
      </c>
      <c r="C219" s="42">
        <v>5.4777905273437497</v>
      </c>
      <c r="D219" s="42">
        <v>5.2565649414062499</v>
      </c>
      <c r="E219" s="48">
        <v>3.0281415478515625</v>
      </c>
      <c r="F219" s="48">
        <v>2.7550316064453124</v>
      </c>
      <c r="G219" s="48">
        <v>1.7288162463378907</v>
      </c>
      <c r="H219" s="48">
        <v>2.2049707983398439</v>
      </c>
      <c r="I219" s="48">
        <v>2.9476182861328124</v>
      </c>
      <c r="J219" s="48">
        <v>2.9247524780273437</v>
      </c>
      <c r="K219" s="48">
        <v>3.6649652563476565</v>
      </c>
      <c r="L219" s="48">
        <v>3.4862979345703127</v>
      </c>
      <c r="M219" s="43">
        <f t="shared" si="50"/>
        <v>0.63070408799999989</v>
      </c>
      <c r="N219" s="43">
        <f t="shared" si="51"/>
        <v>1.606152384</v>
      </c>
      <c r="O219" s="49">
        <v>0.90100583999999995</v>
      </c>
      <c r="P219" s="49">
        <v>1.88959104</v>
      </c>
      <c r="Q219" s="50">
        <f t="shared" si="40"/>
        <v>1.3952984399999999</v>
      </c>
      <c r="R219" s="48">
        <f t="shared" si="41"/>
        <v>1.88959104</v>
      </c>
      <c r="S219" s="49">
        <v>4.0895375000000005</v>
      </c>
      <c r="T219" s="48">
        <f t="shared" si="42"/>
        <v>5.4777905273437497</v>
      </c>
      <c r="U219" s="48">
        <v>0</v>
      </c>
      <c r="V219" s="49">
        <f t="shared" si="43"/>
        <v>1.700631936</v>
      </c>
      <c r="W219" s="49">
        <f t="shared" si="44"/>
        <v>1.5116728320000001</v>
      </c>
      <c r="X219" s="49">
        <f t="shared" si="45"/>
        <v>1.3227137279999999</v>
      </c>
      <c r="Y219" s="49">
        <f t="shared" si="46"/>
        <v>1.9840705920000001</v>
      </c>
      <c r="Z219" s="49">
        <f t="shared" si="47"/>
        <v>2.5194547200000001</v>
      </c>
      <c r="AA219" s="48">
        <v>2.3232130448190791</v>
      </c>
      <c r="AB219" s="42">
        <v>5.4777905273437497</v>
      </c>
      <c r="AC219" s="42">
        <v>5.2565649414062499</v>
      </c>
      <c r="AD219" s="49">
        <f t="shared" si="48"/>
        <v>4.4729316406250001</v>
      </c>
      <c r="AE219" s="49">
        <f t="shared" si="49"/>
        <v>3.0917465635738819</v>
      </c>
    </row>
    <row r="220" spans="1:31" x14ac:dyDescent="0.2">
      <c r="A220" s="42">
        <v>3.5040405925487286</v>
      </c>
      <c r="B220" s="42">
        <f t="shared" si="39"/>
        <v>5.3395744628906243</v>
      </c>
      <c r="C220" s="42">
        <v>5.4496181640624997</v>
      </c>
      <c r="D220" s="42">
        <v>5.2295307617187499</v>
      </c>
      <c r="E220" s="48">
        <v>3.0125677905273438</v>
      </c>
      <c r="F220" s="48">
        <v>2.7408624072265626</v>
      </c>
      <c r="G220" s="48">
        <v>1.7199249743652345</v>
      </c>
      <c r="H220" s="48">
        <v>2.1936306079101562</v>
      </c>
      <c r="I220" s="48">
        <v>2.9324587207031247</v>
      </c>
      <c r="J220" s="48">
        <v>2.9097106103515626</v>
      </c>
      <c r="K220" s="48">
        <v>3.6461163281249998</v>
      </c>
      <c r="L220" s="48">
        <v>3.4683680908203125</v>
      </c>
      <c r="M220" s="43">
        <f t="shared" si="50"/>
        <v>0.62760784799999991</v>
      </c>
      <c r="N220" s="43">
        <f t="shared" si="51"/>
        <v>1.5981316479999998</v>
      </c>
      <c r="O220" s="49">
        <v>0.89658263999999999</v>
      </c>
      <c r="P220" s="49">
        <v>1.8801548799999999</v>
      </c>
      <c r="Q220" s="50">
        <f t="shared" si="40"/>
        <v>1.3883687599999999</v>
      </c>
      <c r="R220" s="48">
        <f t="shared" si="41"/>
        <v>1.8801548799999999</v>
      </c>
      <c r="S220" s="49">
        <v>4.0685046874999999</v>
      </c>
      <c r="T220" s="48">
        <f t="shared" si="42"/>
        <v>5.4496181640624997</v>
      </c>
      <c r="U220" s="48">
        <v>0</v>
      </c>
      <c r="V220" s="49">
        <f t="shared" si="43"/>
        <v>1.6921393919999999</v>
      </c>
      <c r="W220" s="49">
        <f t="shared" si="44"/>
        <v>1.5041239040000001</v>
      </c>
      <c r="X220" s="49">
        <f t="shared" si="45"/>
        <v>1.3161084159999998</v>
      </c>
      <c r="Y220" s="49">
        <f t="shared" si="46"/>
        <v>1.9741626239999999</v>
      </c>
      <c r="Z220" s="49">
        <f t="shared" si="47"/>
        <v>2.5068731733333327</v>
      </c>
      <c r="AA220" s="48">
        <v>2.3112647255345395</v>
      </c>
      <c r="AB220" s="42">
        <v>5.4496181640624997</v>
      </c>
      <c r="AC220" s="42">
        <v>5.2295307617187499</v>
      </c>
      <c r="AD220" s="49">
        <f t="shared" si="48"/>
        <v>4.4499270019531245</v>
      </c>
      <c r="AE220" s="49">
        <f t="shared" si="49"/>
        <v>3.0758454682130569</v>
      </c>
    </row>
    <row r="221" spans="1:31" x14ac:dyDescent="0.2">
      <c r="A221" s="42">
        <v>3.4860192668179515</v>
      </c>
      <c r="B221" s="42">
        <f t="shared" si="39"/>
        <v>5.3121127929687493</v>
      </c>
      <c r="C221" s="42">
        <v>5.4215908203124998</v>
      </c>
      <c r="D221" s="42">
        <v>5.2026347656249996</v>
      </c>
      <c r="E221" s="48">
        <v>2.9970740771484374</v>
      </c>
      <c r="F221" s="48">
        <v>2.7267661474609377</v>
      </c>
      <c r="G221" s="48">
        <v>1.7110794079589844</v>
      </c>
      <c r="H221" s="48">
        <v>2.1823486743164064</v>
      </c>
      <c r="I221" s="48">
        <v>2.9173770678710937</v>
      </c>
      <c r="J221" s="48">
        <v>2.8947457080078123</v>
      </c>
      <c r="K221" s="48">
        <v>3.6273642578125003</v>
      </c>
      <c r="L221" s="48">
        <v>3.4505301318359374</v>
      </c>
      <c r="M221" s="43">
        <f t="shared" si="50"/>
        <v>0.62435679599999994</v>
      </c>
      <c r="N221" s="43">
        <f t="shared" si="51"/>
        <v>1.5901109119999997</v>
      </c>
      <c r="O221" s="49">
        <v>0.89193827999999997</v>
      </c>
      <c r="P221" s="49">
        <v>1.8707187199999997</v>
      </c>
      <c r="Q221" s="50">
        <f t="shared" si="40"/>
        <v>1.3813285</v>
      </c>
      <c r="R221" s="48">
        <f t="shared" si="41"/>
        <v>1.8707187199999997</v>
      </c>
      <c r="S221" s="49">
        <v>4.0475804687500005</v>
      </c>
      <c r="T221" s="48">
        <f t="shared" si="42"/>
        <v>5.4215908203124998</v>
      </c>
      <c r="U221" s="48">
        <v>0</v>
      </c>
      <c r="V221" s="49">
        <f t="shared" si="43"/>
        <v>1.6836468479999998</v>
      </c>
      <c r="W221" s="49">
        <f t="shared" si="44"/>
        <v>1.4965749759999998</v>
      </c>
      <c r="X221" s="49">
        <f t="shared" si="45"/>
        <v>1.3095031039999998</v>
      </c>
      <c r="Y221" s="49">
        <f t="shared" si="46"/>
        <v>1.9642546559999998</v>
      </c>
      <c r="Z221" s="49">
        <f t="shared" si="47"/>
        <v>2.4942916266666662</v>
      </c>
      <c r="AA221" s="48">
        <v>2.2993777883429276</v>
      </c>
      <c r="AB221" s="42">
        <v>5.4215908203124998</v>
      </c>
      <c r="AC221" s="42">
        <v>5.2026347656249996</v>
      </c>
      <c r="AD221" s="49">
        <f t="shared" si="48"/>
        <v>4.4270411376953129</v>
      </c>
      <c r="AE221" s="49">
        <f t="shared" si="49"/>
        <v>3.0600264712199303</v>
      </c>
    </row>
    <row r="222" spans="1:31" x14ac:dyDescent="0.2">
      <c r="A222" s="42">
        <v>3.4680906249966936</v>
      </c>
      <c r="B222" s="42">
        <f t="shared" si="39"/>
        <v>5.2847927246093747</v>
      </c>
      <c r="C222" s="42">
        <v>5.39370751953125</v>
      </c>
      <c r="D222" s="42">
        <v>5.1758779296875002</v>
      </c>
      <c r="E222" s="48">
        <v>2.9816599340820309</v>
      </c>
      <c r="F222" s="48">
        <v>2.7127421166992187</v>
      </c>
      <c r="G222" s="48">
        <v>1.7022793103027343</v>
      </c>
      <c r="H222" s="48">
        <v>2.1711247607421877</v>
      </c>
      <c r="I222" s="48">
        <v>2.9023730908203125</v>
      </c>
      <c r="J222" s="48">
        <v>2.8798580078124996</v>
      </c>
      <c r="K222" s="48">
        <v>3.6087085717773437</v>
      </c>
      <c r="L222" s="48">
        <v>3.4327840576171873</v>
      </c>
      <c r="M222" s="43">
        <f t="shared" si="50"/>
        <v>0.62126055599999985</v>
      </c>
      <c r="N222" s="43">
        <f t="shared" si="51"/>
        <v>1.5823408240000001</v>
      </c>
      <c r="O222" s="49">
        <v>0.8875150799999999</v>
      </c>
      <c r="P222" s="49">
        <v>1.86157744</v>
      </c>
      <c r="Q222" s="50">
        <f t="shared" si="40"/>
        <v>1.37454626</v>
      </c>
      <c r="R222" s="48">
        <f t="shared" si="41"/>
        <v>1.86157744</v>
      </c>
      <c r="S222" s="49">
        <v>4.026763671875</v>
      </c>
      <c r="T222" s="48">
        <f t="shared" si="42"/>
        <v>5.39370751953125</v>
      </c>
      <c r="U222" s="48">
        <v>0</v>
      </c>
      <c r="V222" s="49">
        <f t="shared" si="43"/>
        <v>1.6754196960000001</v>
      </c>
      <c r="W222" s="49">
        <f t="shared" si="44"/>
        <v>1.4892619520000001</v>
      </c>
      <c r="X222" s="49">
        <f t="shared" si="45"/>
        <v>1.3031042079999999</v>
      </c>
      <c r="Y222" s="49">
        <f t="shared" si="46"/>
        <v>1.9546563120000002</v>
      </c>
      <c r="Z222" s="49">
        <f t="shared" si="47"/>
        <v>2.4821032533333338</v>
      </c>
      <c r="AA222" s="48">
        <v>2.2875520148026314</v>
      </c>
      <c r="AB222" s="42">
        <v>5.39370751953125</v>
      </c>
      <c r="AC222" s="42">
        <v>5.1758779296875002</v>
      </c>
      <c r="AD222" s="49">
        <f t="shared" si="48"/>
        <v>4.404272766113281</v>
      </c>
      <c r="AE222" s="49">
        <f t="shared" si="49"/>
        <v>3.044288686640892</v>
      </c>
    </row>
    <row r="223" spans="1:31" x14ac:dyDescent="0.2">
      <c r="A223" s="42">
        <v>3.4502541904106621</v>
      </c>
      <c r="B223" s="42">
        <f t="shared" si="39"/>
        <v>5.2576127929687502</v>
      </c>
      <c r="C223" s="42">
        <v>5.3659677734375002</v>
      </c>
      <c r="D223" s="42">
        <v>5.1492578125000001</v>
      </c>
      <c r="E223" s="48">
        <v>2.966325124511719</v>
      </c>
      <c r="F223" s="48">
        <v>2.6987905517578121</v>
      </c>
      <c r="G223" s="48">
        <v>1.6935244445800779</v>
      </c>
      <c r="H223" s="48">
        <v>2.1599586303710936</v>
      </c>
      <c r="I223" s="48">
        <v>2.8874460791015624</v>
      </c>
      <c r="J223" s="48">
        <v>2.8650467993164059</v>
      </c>
      <c r="K223" s="48">
        <v>3.590149033203125</v>
      </c>
      <c r="L223" s="48">
        <v>3.4151291577148437</v>
      </c>
      <c r="M223" s="43">
        <f t="shared" si="50"/>
        <v>0.61816431599999988</v>
      </c>
      <c r="N223" s="43">
        <f t="shared" si="51"/>
        <v>1.5743200879999999</v>
      </c>
      <c r="O223" s="49">
        <v>0.88309187999999994</v>
      </c>
      <c r="P223" s="49">
        <v>1.8521412799999999</v>
      </c>
      <c r="Q223" s="50">
        <f t="shared" si="40"/>
        <v>1.36761658</v>
      </c>
      <c r="R223" s="48">
        <f t="shared" si="41"/>
        <v>1.8521412799999999</v>
      </c>
      <c r="S223" s="49">
        <v>4.00605390625</v>
      </c>
      <c r="T223" s="48">
        <f t="shared" si="42"/>
        <v>5.3659677734375002</v>
      </c>
      <c r="U223" s="48">
        <v>0</v>
      </c>
      <c r="V223" s="49">
        <f t="shared" si="43"/>
        <v>1.666927152</v>
      </c>
      <c r="W223" s="49">
        <f t="shared" si="44"/>
        <v>1.481713024</v>
      </c>
      <c r="X223" s="49">
        <f t="shared" si="45"/>
        <v>1.2964988959999999</v>
      </c>
      <c r="Y223" s="49">
        <f t="shared" si="46"/>
        <v>1.944748344</v>
      </c>
      <c r="Z223" s="49">
        <f t="shared" si="47"/>
        <v>2.4695217066666664</v>
      </c>
      <c r="AA223" s="48">
        <v>2.2757871864720394</v>
      </c>
      <c r="AB223" s="42">
        <v>5.3659677734375002</v>
      </c>
      <c r="AC223" s="42">
        <v>5.1492578125000001</v>
      </c>
      <c r="AD223" s="49">
        <f t="shared" si="48"/>
        <v>4.3816214599609378</v>
      </c>
      <c r="AE223" s="49">
        <f t="shared" si="49"/>
        <v>3.0286318191580741</v>
      </c>
    </row>
    <row r="224" spans="1:31" x14ac:dyDescent="0.2">
      <c r="A224" s="42">
        <v>3.4325094888363963</v>
      </c>
      <c r="B224" s="42">
        <f t="shared" si="39"/>
        <v>5.2305727539062499</v>
      </c>
      <c r="C224" s="42">
        <v>5.3383701171875</v>
      </c>
      <c r="D224" s="42">
        <v>5.1227753906249998</v>
      </c>
      <c r="E224" s="48">
        <v>2.951069411621094</v>
      </c>
      <c r="F224" s="48">
        <v>2.6849105053710938</v>
      </c>
      <c r="G224" s="48">
        <v>1.6848145739746094</v>
      </c>
      <c r="H224" s="48">
        <v>2.1488500463867184</v>
      </c>
      <c r="I224" s="48">
        <v>2.8725960327148439</v>
      </c>
      <c r="J224" s="48">
        <v>2.8503116088867189</v>
      </c>
      <c r="K224" s="48">
        <v>3.5716849316406249</v>
      </c>
      <c r="L224" s="48">
        <v>3.3975649584960936</v>
      </c>
      <c r="M224" s="43">
        <f t="shared" si="50"/>
        <v>0.61506807599999991</v>
      </c>
      <c r="N224" s="43">
        <f t="shared" si="51"/>
        <v>1.5662993519999997</v>
      </c>
      <c r="O224" s="49">
        <v>0.87866867999999998</v>
      </c>
      <c r="P224" s="49">
        <v>1.8427051199999998</v>
      </c>
      <c r="Q224" s="50">
        <f t="shared" si="40"/>
        <v>1.3606868999999999</v>
      </c>
      <c r="R224" s="48">
        <f t="shared" si="41"/>
        <v>1.8427051199999998</v>
      </c>
      <c r="S224" s="49">
        <v>3.9854507812500004</v>
      </c>
      <c r="T224" s="48">
        <f t="shared" si="42"/>
        <v>5.3383701171875</v>
      </c>
      <c r="U224" s="48">
        <v>0</v>
      </c>
      <c r="V224" s="49">
        <f t="shared" si="43"/>
        <v>1.6584346079999999</v>
      </c>
      <c r="W224" s="49">
        <f t="shared" si="44"/>
        <v>1.474164096</v>
      </c>
      <c r="X224" s="49">
        <f t="shared" si="45"/>
        <v>1.2898935839999996</v>
      </c>
      <c r="Y224" s="49">
        <f t="shared" si="46"/>
        <v>1.9348403759999999</v>
      </c>
      <c r="Z224" s="49">
        <f t="shared" si="47"/>
        <v>2.4569401599999998</v>
      </c>
      <c r="AA224" s="48">
        <v>2.2640828664679278</v>
      </c>
      <c r="AB224" s="42">
        <v>5.3383701171875</v>
      </c>
      <c r="AC224" s="42">
        <v>5.1227753906249998</v>
      </c>
      <c r="AD224" s="49">
        <f t="shared" si="48"/>
        <v>4.3590867919921878</v>
      </c>
      <c r="AE224" s="49">
        <f t="shared" si="49"/>
        <v>3.0130555734536073</v>
      </c>
    </row>
    <row r="225" spans="1:31" x14ac:dyDescent="0.2">
      <c r="A225" s="42">
        <v>3.4148560484898627</v>
      </c>
      <c r="B225" s="42">
        <f t="shared" si="39"/>
        <v>5.2036718750000004</v>
      </c>
      <c r="C225" s="42">
        <v>5.3109150390625004</v>
      </c>
      <c r="D225" s="42">
        <v>5.0964287109375004</v>
      </c>
      <c r="E225" s="48">
        <v>2.9358920849609378</v>
      </c>
      <c r="F225" s="48">
        <v>2.6711019775390623</v>
      </c>
      <c r="G225" s="48">
        <v>1.676149580078125</v>
      </c>
      <c r="H225" s="48">
        <v>2.1377985351562501</v>
      </c>
      <c r="I225" s="48">
        <v>2.8578222412109375</v>
      </c>
      <c r="J225" s="48">
        <v>2.8356524365234375</v>
      </c>
      <c r="K225" s="48">
        <v>3.5533155566406247</v>
      </c>
      <c r="L225" s="48">
        <v>3.380091223144531</v>
      </c>
      <c r="M225" s="43">
        <f t="shared" si="50"/>
        <v>0.61212664799999983</v>
      </c>
      <c r="N225" s="43">
        <f t="shared" si="51"/>
        <v>1.5587799119999999</v>
      </c>
      <c r="O225" s="49">
        <v>0.87446663999999985</v>
      </c>
      <c r="P225" s="49">
        <v>1.8338587199999998</v>
      </c>
      <c r="Q225" s="50">
        <f t="shared" si="40"/>
        <v>1.35416268</v>
      </c>
      <c r="R225" s="48">
        <f t="shared" si="41"/>
        <v>1.8338587199999998</v>
      </c>
      <c r="S225" s="49">
        <v>3.9649535156250004</v>
      </c>
      <c r="T225" s="48">
        <f t="shared" si="42"/>
        <v>5.3109150390625004</v>
      </c>
      <c r="U225" s="48">
        <v>0</v>
      </c>
      <c r="V225" s="49">
        <f t="shared" si="43"/>
        <v>1.6504728479999999</v>
      </c>
      <c r="W225" s="49">
        <f t="shared" si="44"/>
        <v>1.467086976</v>
      </c>
      <c r="X225" s="49">
        <f t="shared" si="45"/>
        <v>1.2837011039999997</v>
      </c>
      <c r="Y225" s="49">
        <f t="shared" si="46"/>
        <v>1.9255516559999999</v>
      </c>
      <c r="Z225" s="49">
        <f t="shared" si="47"/>
        <v>2.4451449599999999</v>
      </c>
      <c r="AA225" s="48">
        <v>2.2524386179070723</v>
      </c>
      <c r="AB225" s="42">
        <v>5.3109150390625004</v>
      </c>
      <c r="AC225" s="42">
        <v>5.0964287109375004</v>
      </c>
      <c r="AD225" s="49">
        <f t="shared" si="48"/>
        <v>4.336667907714844</v>
      </c>
      <c r="AE225" s="49">
        <f t="shared" si="49"/>
        <v>2.9975593588917513</v>
      </c>
    </row>
    <row r="226" spans="1:31" x14ac:dyDescent="0.2">
      <c r="A226" s="42">
        <v>3.3972934000134121</v>
      </c>
      <c r="B226" s="42">
        <f t="shared" si="39"/>
        <v>5.1769091796875006</v>
      </c>
      <c r="C226" s="42">
        <v>5.2836005859375001</v>
      </c>
      <c r="D226" s="42">
        <v>5.0702177734375002</v>
      </c>
      <c r="E226" s="48">
        <v>2.9207926708984377</v>
      </c>
      <c r="F226" s="48">
        <v>2.6573644946289061</v>
      </c>
      <c r="G226" s="48">
        <v>1.6675291076660157</v>
      </c>
      <c r="H226" s="48">
        <v>2.1268038598632812</v>
      </c>
      <c r="I226" s="48">
        <v>2.8431244677734373</v>
      </c>
      <c r="J226" s="48">
        <v>2.8210688085937496</v>
      </c>
      <c r="K226" s="48">
        <v>3.5350409082031251</v>
      </c>
      <c r="L226" s="48">
        <v>3.3627074780273434</v>
      </c>
      <c r="M226" s="43">
        <f t="shared" si="50"/>
        <v>0.60918521999999986</v>
      </c>
      <c r="N226" s="43">
        <f t="shared" si="51"/>
        <v>1.5512604719999996</v>
      </c>
      <c r="O226" s="49">
        <v>0.87026459999999983</v>
      </c>
      <c r="P226" s="49">
        <v>1.8250123199999997</v>
      </c>
      <c r="Q226" s="50">
        <f t="shared" si="40"/>
        <v>1.3476384599999998</v>
      </c>
      <c r="R226" s="48">
        <f t="shared" si="41"/>
        <v>1.8250123199999997</v>
      </c>
      <c r="S226" s="49">
        <v>3.9445617187500002</v>
      </c>
      <c r="T226" s="48">
        <f t="shared" si="42"/>
        <v>5.2836005859375001</v>
      </c>
      <c r="U226" s="48">
        <v>0</v>
      </c>
      <c r="V226" s="49">
        <f t="shared" si="43"/>
        <v>1.6425110879999998</v>
      </c>
      <c r="W226" s="49">
        <f t="shared" si="44"/>
        <v>1.4600098559999999</v>
      </c>
      <c r="X226" s="49">
        <f t="shared" si="45"/>
        <v>1.2775086239999998</v>
      </c>
      <c r="Y226" s="49">
        <f t="shared" si="46"/>
        <v>1.9162629359999996</v>
      </c>
      <c r="Z226" s="49">
        <f t="shared" si="47"/>
        <v>2.4333497599999996</v>
      </c>
      <c r="AA226" s="48">
        <v>2.240854222347862</v>
      </c>
      <c r="AB226" s="42">
        <v>5.2836005859375001</v>
      </c>
      <c r="AC226" s="42">
        <v>5.0702177734375002</v>
      </c>
      <c r="AD226" s="49">
        <f t="shared" si="48"/>
        <v>4.3143643798828126</v>
      </c>
      <c r="AE226" s="49">
        <f t="shared" si="49"/>
        <v>2.9821428801546377</v>
      </c>
    </row>
    <row r="227" spans="1:31" x14ac:dyDescent="0.2">
      <c r="A227" s="42">
        <v>3.379821076463966</v>
      </c>
      <c r="B227" s="42">
        <f t="shared" si="39"/>
        <v>5.1502841796874996</v>
      </c>
      <c r="C227" s="42">
        <v>5.2564267578125001</v>
      </c>
      <c r="D227" s="42">
        <v>5.0441416015625</v>
      </c>
      <c r="E227" s="48">
        <v>2.9057709326171874</v>
      </c>
      <c r="F227" s="48">
        <v>2.6436978198242187</v>
      </c>
      <c r="G227" s="48">
        <v>1.6589530383300781</v>
      </c>
      <c r="H227" s="48">
        <v>2.1158657836914063</v>
      </c>
      <c r="I227" s="48">
        <v>2.8285022387695316</v>
      </c>
      <c r="J227" s="48">
        <v>2.8065600146484373</v>
      </c>
      <c r="K227" s="48">
        <v>3.5168602758789058</v>
      </c>
      <c r="L227" s="48">
        <v>3.3454130126953125</v>
      </c>
      <c r="M227" s="43">
        <f t="shared" si="50"/>
        <v>0.60608897999999989</v>
      </c>
      <c r="N227" s="43">
        <f t="shared" si="51"/>
        <v>1.5434903839999998</v>
      </c>
      <c r="O227" s="49">
        <v>0.86584139999999987</v>
      </c>
      <c r="P227" s="49">
        <v>1.8158710399999998</v>
      </c>
      <c r="Q227" s="50">
        <f t="shared" si="40"/>
        <v>1.3408562199999998</v>
      </c>
      <c r="R227" s="48">
        <f t="shared" si="41"/>
        <v>1.8158710399999998</v>
      </c>
      <c r="S227" s="49">
        <v>3.9242746093750003</v>
      </c>
      <c r="T227" s="48">
        <f t="shared" si="42"/>
        <v>5.2564267578125001</v>
      </c>
      <c r="U227" s="48">
        <v>0</v>
      </c>
      <c r="V227" s="49">
        <f t="shared" si="43"/>
        <v>1.6342839359999999</v>
      </c>
      <c r="W227" s="49">
        <f t="shared" si="44"/>
        <v>1.452696832</v>
      </c>
      <c r="X227" s="49">
        <f t="shared" si="45"/>
        <v>1.2711097279999997</v>
      </c>
      <c r="Y227" s="49">
        <f t="shared" si="46"/>
        <v>1.9066645919999998</v>
      </c>
      <c r="Z227" s="49">
        <f t="shared" si="47"/>
        <v>2.4211613866666664</v>
      </c>
      <c r="AA227" s="48">
        <v>2.229329461348684</v>
      </c>
      <c r="AB227" s="42">
        <v>5.2564267578125001</v>
      </c>
      <c r="AC227" s="42">
        <v>5.0441416015625</v>
      </c>
      <c r="AD227" s="49">
        <f t="shared" si="48"/>
        <v>4.2921753540039065</v>
      </c>
      <c r="AE227" s="49">
        <f t="shared" si="49"/>
        <v>2.966805546606528</v>
      </c>
    </row>
    <row r="228" spans="1:31" x14ac:dyDescent="0.2">
      <c r="A228" s="42">
        <v>3.362438613298349</v>
      </c>
      <c r="B228" s="42">
        <f t="shared" si="39"/>
        <v>5.123796630859375</v>
      </c>
      <c r="C228" s="42">
        <v>5.2293935546875003</v>
      </c>
      <c r="D228" s="42">
        <v>5.0181997070312496</v>
      </c>
      <c r="E228" s="48">
        <v>2.8908266333007813</v>
      </c>
      <c r="F228" s="48">
        <v>2.630101242675781</v>
      </c>
      <c r="G228" s="48">
        <v>1.650421016845703</v>
      </c>
      <c r="H228" s="48">
        <v>2.1049838330078128</v>
      </c>
      <c r="I228" s="48">
        <v>2.8139553173828125</v>
      </c>
      <c r="J228" s="48">
        <v>2.7921255810546874</v>
      </c>
      <c r="K228" s="48">
        <v>3.4987731860351561</v>
      </c>
      <c r="L228" s="48">
        <v>3.3282073535156251</v>
      </c>
      <c r="M228" s="43">
        <f t="shared" si="50"/>
        <v>0.60299273999999992</v>
      </c>
      <c r="N228" s="43">
        <f t="shared" si="51"/>
        <v>1.535720296</v>
      </c>
      <c r="O228" s="49">
        <v>0.86141819999999991</v>
      </c>
      <c r="P228" s="49">
        <v>1.8067297600000001</v>
      </c>
      <c r="Q228" s="50">
        <f t="shared" si="40"/>
        <v>1.3340739799999999</v>
      </c>
      <c r="R228" s="48">
        <f t="shared" si="41"/>
        <v>1.8067297600000001</v>
      </c>
      <c r="S228" s="49">
        <v>3.9040921875000003</v>
      </c>
      <c r="T228" s="48">
        <f t="shared" si="42"/>
        <v>5.2293935546875003</v>
      </c>
      <c r="U228" s="48">
        <v>0</v>
      </c>
      <c r="V228" s="49">
        <f t="shared" si="43"/>
        <v>1.6260567840000002</v>
      </c>
      <c r="W228" s="49">
        <f t="shared" si="44"/>
        <v>1.4453838080000001</v>
      </c>
      <c r="X228" s="49">
        <f t="shared" si="45"/>
        <v>1.264710832</v>
      </c>
      <c r="Y228" s="49">
        <f t="shared" si="46"/>
        <v>1.8970662480000002</v>
      </c>
      <c r="Z228" s="49">
        <f t="shared" si="47"/>
        <v>2.4089730133333336</v>
      </c>
      <c r="AA228" s="48">
        <v>2.2178638980263159</v>
      </c>
      <c r="AB228" s="42">
        <v>5.2293935546875003</v>
      </c>
      <c r="AC228" s="42">
        <v>5.0181997070312496</v>
      </c>
      <c r="AD228" s="49">
        <f t="shared" si="48"/>
        <v>4.2701008300781256</v>
      </c>
      <c r="AE228" s="49">
        <f t="shared" si="49"/>
        <v>2.9515473582474216</v>
      </c>
    </row>
    <row r="229" spans="1:31" x14ac:dyDescent="0.2">
      <c r="A229" s="42">
        <v>3.3451455483639148</v>
      </c>
      <c r="B229" s="42">
        <f t="shared" si="39"/>
        <v>5.0974448242187496</v>
      </c>
      <c r="C229" s="42">
        <v>5.2024985351562503</v>
      </c>
      <c r="D229" s="42">
        <v>4.9923911132812497</v>
      </c>
      <c r="E229" s="48">
        <v>2.8759590624999998</v>
      </c>
      <c r="F229" s="48">
        <v>2.6165745263671876</v>
      </c>
      <c r="G229" s="48">
        <v>1.6419329248046874</v>
      </c>
      <c r="H229" s="48">
        <v>2.0941577709960937</v>
      </c>
      <c r="I229" s="48">
        <v>2.7994829931640623</v>
      </c>
      <c r="J229" s="48">
        <v>2.7777657446289061</v>
      </c>
      <c r="K229" s="48">
        <v>3.4807789282226564</v>
      </c>
      <c r="L229" s="48">
        <v>3.3110902636718746</v>
      </c>
      <c r="M229" s="43">
        <f t="shared" si="50"/>
        <v>0.60005131199999984</v>
      </c>
      <c r="N229" s="43">
        <f t="shared" si="51"/>
        <v>1.5279502079999998</v>
      </c>
      <c r="O229" s="49">
        <v>0.85721615999999989</v>
      </c>
      <c r="P229" s="49">
        <v>1.7975884799999999</v>
      </c>
      <c r="Q229" s="50">
        <f t="shared" si="40"/>
        <v>1.32740232</v>
      </c>
      <c r="R229" s="48">
        <f t="shared" si="41"/>
        <v>1.7975884799999999</v>
      </c>
      <c r="S229" s="49">
        <v>3.8840132812500006</v>
      </c>
      <c r="T229" s="48">
        <f t="shared" si="42"/>
        <v>5.2024985351562503</v>
      </c>
      <c r="U229" s="48">
        <v>0</v>
      </c>
      <c r="V229" s="49">
        <f t="shared" si="43"/>
        <v>1.6178296320000001</v>
      </c>
      <c r="W229" s="49">
        <f t="shared" si="44"/>
        <v>1.438070784</v>
      </c>
      <c r="X229" s="49">
        <f t="shared" si="45"/>
        <v>1.2583119359999999</v>
      </c>
      <c r="Y229" s="49">
        <f t="shared" si="46"/>
        <v>1.887467904</v>
      </c>
      <c r="Z229" s="49">
        <f t="shared" si="47"/>
        <v>2.3967846399999999</v>
      </c>
      <c r="AA229" s="48">
        <v>2.2064573139391448</v>
      </c>
      <c r="AB229" s="42">
        <v>5.2024985351562503</v>
      </c>
      <c r="AC229" s="42">
        <v>4.9923911132812497</v>
      </c>
      <c r="AD229" s="49">
        <f t="shared" si="48"/>
        <v>4.2481395263671882</v>
      </c>
      <c r="AE229" s="49">
        <f t="shared" si="49"/>
        <v>2.9363674291237105</v>
      </c>
    </row>
    <row r="230" spans="1:31" x14ac:dyDescent="0.2">
      <c r="A230" s="42">
        <v>3.3279414218842867</v>
      </c>
      <c r="B230" s="42">
        <f t="shared" si="39"/>
        <v>5.071228271484375</v>
      </c>
      <c r="C230" s="42">
        <v>5.1757416992187499</v>
      </c>
      <c r="D230" s="42">
        <v>4.9667148437500002</v>
      </c>
      <c r="E230" s="48">
        <v>2.8611679833984374</v>
      </c>
      <c r="F230" s="48">
        <v>2.6031171972656248</v>
      </c>
      <c r="G230" s="48">
        <v>1.6334884069824218</v>
      </c>
      <c r="H230" s="48">
        <v>2.0833875976562499</v>
      </c>
      <c r="I230" s="48">
        <v>2.7850852661132812</v>
      </c>
      <c r="J230" s="48">
        <v>2.7634795581054683</v>
      </c>
      <c r="K230" s="48">
        <v>3.462877265625</v>
      </c>
      <c r="L230" s="48">
        <v>3.2940615063476564</v>
      </c>
      <c r="M230" s="43">
        <f t="shared" si="50"/>
        <v>0.59710988399999998</v>
      </c>
      <c r="N230" s="43">
        <f t="shared" si="51"/>
        <v>1.5204307679999998</v>
      </c>
      <c r="O230" s="49">
        <v>0.8530141200000001</v>
      </c>
      <c r="P230" s="49">
        <v>1.7887420799999998</v>
      </c>
      <c r="Q230" s="50">
        <f t="shared" si="40"/>
        <v>1.3208780999999998</v>
      </c>
      <c r="R230" s="48">
        <f t="shared" si="41"/>
        <v>1.7887420799999998</v>
      </c>
      <c r="S230" s="49">
        <v>3.8640375000000002</v>
      </c>
      <c r="T230" s="48">
        <f t="shared" si="42"/>
        <v>5.1757416992187499</v>
      </c>
      <c r="U230" s="48">
        <v>0</v>
      </c>
      <c r="V230" s="49">
        <f t="shared" si="43"/>
        <v>1.6098678719999999</v>
      </c>
      <c r="W230" s="49">
        <f t="shared" si="44"/>
        <v>1.4309936639999998</v>
      </c>
      <c r="X230" s="49">
        <f t="shared" si="45"/>
        <v>1.2521194559999997</v>
      </c>
      <c r="Y230" s="49">
        <f t="shared" si="46"/>
        <v>1.8781791839999997</v>
      </c>
      <c r="Z230" s="49">
        <f t="shared" si="47"/>
        <v>2.3849894399999996</v>
      </c>
      <c r="AA230" s="48">
        <v>2.1951094906455593</v>
      </c>
      <c r="AB230" s="42">
        <v>5.1757416992187499</v>
      </c>
      <c r="AC230" s="42">
        <v>4.9667148437500002</v>
      </c>
      <c r="AD230" s="49">
        <f t="shared" si="48"/>
        <v>4.2262910156250006</v>
      </c>
      <c r="AE230" s="49">
        <f t="shared" si="49"/>
        <v>2.9212654639175244</v>
      </c>
    </row>
    <row r="231" spans="1:31" x14ac:dyDescent="0.2">
      <c r="A231" s="42">
        <v>3.3108257764479494</v>
      </c>
      <c r="B231" s="42">
        <f t="shared" si="39"/>
        <v>5.0451469726562497</v>
      </c>
      <c r="C231" s="42">
        <v>5.1491225585937501</v>
      </c>
      <c r="D231" s="42">
        <v>4.9411713867187501</v>
      </c>
      <c r="E231" s="48">
        <v>2.8464531591796876</v>
      </c>
      <c r="F231" s="48">
        <v>2.5897294921874998</v>
      </c>
      <c r="G231" s="48">
        <v>1.6250873449707031</v>
      </c>
      <c r="H231" s="48">
        <v>2.0726726025390625</v>
      </c>
      <c r="I231" s="48">
        <v>2.7707614257812501</v>
      </c>
      <c r="J231" s="48">
        <v>2.7492670214843749</v>
      </c>
      <c r="K231" s="48">
        <v>3.445067724609375</v>
      </c>
      <c r="L231" s="48">
        <v>3.2771201342773435</v>
      </c>
      <c r="M231" s="43">
        <f t="shared" si="50"/>
        <v>0.5940136439999999</v>
      </c>
      <c r="N231" s="43">
        <f t="shared" si="51"/>
        <v>1.5126606799999998</v>
      </c>
      <c r="O231" s="49">
        <v>0.84859091999999992</v>
      </c>
      <c r="P231" s="49">
        <v>1.7796007999999999</v>
      </c>
      <c r="Q231" s="50">
        <f t="shared" si="40"/>
        <v>1.3140958599999999</v>
      </c>
      <c r="R231" s="48">
        <f t="shared" si="41"/>
        <v>1.7796007999999999</v>
      </c>
      <c r="S231" s="49">
        <v>3.8441648437500002</v>
      </c>
      <c r="T231" s="48">
        <f t="shared" si="42"/>
        <v>5.1491225585937501</v>
      </c>
      <c r="U231" s="48">
        <v>0</v>
      </c>
      <c r="V231" s="49">
        <f t="shared" si="43"/>
        <v>1.60164072</v>
      </c>
      <c r="W231" s="49">
        <f t="shared" si="44"/>
        <v>1.4236806399999999</v>
      </c>
      <c r="X231" s="49">
        <f t="shared" si="45"/>
        <v>1.2457205599999999</v>
      </c>
      <c r="Y231" s="49">
        <f t="shared" si="46"/>
        <v>1.8685808399999999</v>
      </c>
      <c r="Z231" s="49">
        <f t="shared" si="47"/>
        <v>2.3728010666666663</v>
      </c>
      <c r="AA231" s="48">
        <v>2.1838199912623355</v>
      </c>
      <c r="AB231" s="42">
        <v>5.1491225585937501</v>
      </c>
      <c r="AC231" s="42">
        <v>4.9411713867187501</v>
      </c>
      <c r="AD231" s="49">
        <f t="shared" si="48"/>
        <v>4.204555297851563</v>
      </c>
      <c r="AE231" s="49">
        <f t="shared" si="49"/>
        <v>2.9062414626288646</v>
      </c>
    </row>
    <row r="232" spans="1:31" x14ac:dyDescent="0.2">
      <c r="A232" s="42">
        <v>3.2937981569960249</v>
      </c>
      <c r="B232" s="42">
        <f t="shared" si="39"/>
        <v>5.01919970703125</v>
      </c>
      <c r="C232" s="42">
        <v>5.1226406249999998</v>
      </c>
      <c r="D232" s="42">
        <v>4.9157587890625001</v>
      </c>
      <c r="E232" s="48">
        <v>2.8318136425781248</v>
      </c>
      <c r="F232" s="48">
        <v>2.5764104638671874</v>
      </c>
      <c r="G232" s="48">
        <v>1.6167295019531249</v>
      </c>
      <c r="H232" s="48">
        <v>2.0620127856445309</v>
      </c>
      <c r="I232" s="48">
        <v>2.7565112353515624</v>
      </c>
      <c r="J232" s="48">
        <v>2.7351271874999998</v>
      </c>
      <c r="K232" s="48">
        <v>3.4273495947265626</v>
      </c>
      <c r="L232" s="48">
        <v>3.2602659106445313</v>
      </c>
      <c r="M232" s="43">
        <f t="shared" si="50"/>
        <v>0.59107221599999993</v>
      </c>
      <c r="N232" s="43">
        <f t="shared" si="51"/>
        <v>1.5051412399999997</v>
      </c>
      <c r="O232" s="49">
        <v>0.8443888799999999</v>
      </c>
      <c r="P232" s="49">
        <v>1.7707543999999997</v>
      </c>
      <c r="Q232" s="50">
        <f t="shared" si="40"/>
        <v>1.3075716399999999</v>
      </c>
      <c r="R232" s="48">
        <f t="shared" si="41"/>
        <v>1.7707543999999997</v>
      </c>
      <c r="S232" s="49">
        <v>3.8243945312500003</v>
      </c>
      <c r="T232" s="48">
        <f t="shared" si="42"/>
        <v>5.1226406249999998</v>
      </c>
      <c r="U232" s="48">
        <v>0</v>
      </c>
      <c r="V232" s="49">
        <f t="shared" si="43"/>
        <v>1.5936789599999999</v>
      </c>
      <c r="W232" s="49">
        <f t="shared" si="44"/>
        <v>1.4166035199999998</v>
      </c>
      <c r="X232" s="49">
        <f t="shared" si="45"/>
        <v>1.2395280799999997</v>
      </c>
      <c r="Y232" s="49">
        <f t="shared" si="46"/>
        <v>1.8592921199999999</v>
      </c>
      <c r="Z232" s="49">
        <f t="shared" si="47"/>
        <v>2.3610058666666665</v>
      </c>
      <c r="AA232" s="48">
        <v>2.172588597347862</v>
      </c>
      <c r="AB232" s="42">
        <v>5.1226406249999998</v>
      </c>
      <c r="AC232" s="42">
        <v>4.9157587890625001</v>
      </c>
      <c r="AD232" s="49">
        <f t="shared" si="48"/>
        <v>4.182931518554688</v>
      </c>
      <c r="AE232" s="49">
        <f t="shared" si="49"/>
        <v>2.8912948346219918</v>
      </c>
    </row>
    <row r="233" spans="1:31" x14ac:dyDescent="0.2">
      <c r="A233" s="42">
        <v>3.2768581108088255</v>
      </c>
      <c r="B233" s="42">
        <f t="shared" si="39"/>
        <v>4.9933859863281249</v>
      </c>
      <c r="C233" s="42">
        <v>5.0962949218749998</v>
      </c>
      <c r="D233" s="42">
        <v>4.8904770507812501</v>
      </c>
      <c r="E233" s="48">
        <v>2.8172496704101562</v>
      </c>
      <c r="F233" s="48">
        <v>2.5631598754882812</v>
      </c>
      <c r="G233" s="48">
        <v>1.6084146411132811</v>
      </c>
      <c r="H233" s="48">
        <v>2.0514079101562501</v>
      </c>
      <c r="I233" s="48">
        <v>2.7423344580078126</v>
      </c>
      <c r="J233" s="48">
        <v>2.7210602929687497</v>
      </c>
      <c r="K233" s="48">
        <v>3.4097228759765623</v>
      </c>
      <c r="L233" s="48">
        <v>3.2434985986328124</v>
      </c>
      <c r="M233" s="43">
        <f t="shared" si="50"/>
        <v>0.58813078799999996</v>
      </c>
      <c r="N233" s="43">
        <f t="shared" si="51"/>
        <v>1.4976217999999999</v>
      </c>
      <c r="O233" s="49">
        <v>0.84018683999999999</v>
      </c>
      <c r="P233" s="49">
        <v>1.7619079999999998</v>
      </c>
      <c r="Q233" s="50">
        <f t="shared" si="40"/>
        <v>1.30104742</v>
      </c>
      <c r="R233" s="48">
        <f t="shared" si="41"/>
        <v>1.7619079999999998</v>
      </c>
      <c r="S233" s="49">
        <v>3.8047253906250003</v>
      </c>
      <c r="T233" s="48">
        <f t="shared" si="42"/>
        <v>5.0962949218749998</v>
      </c>
      <c r="U233" s="48">
        <v>0</v>
      </c>
      <c r="V233" s="49">
        <f t="shared" si="43"/>
        <v>1.5857171999999999</v>
      </c>
      <c r="W233" s="49">
        <f t="shared" si="44"/>
        <v>1.4095263999999998</v>
      </c>
      <c r="X233" s="49">
        <f t="shared" si="45"/>
        <v>1.2333355999999998</v>
      </c>
      <c r="Y233" s="49">
        <f t="shared" si="46"/>
        <v>1.8500034000000001</v>
      </c>
      <c r="Z233" s="49">
        <f t="shared" si="47"/>
        <v>2.3492106666666666</v>
      </c>
      <c r="AA233" s="48">
        <v>2.1614148720189146</v>
      </c>
      <c r="AB233" s="42">
        <v>5.0962949218749998</v>
      </c>
      <c r="AC233" s="42">
        <v>4.8904770507812501</v>
      </c>
      <c r="AD233" s="49">
        <f t="shared" si="48"/>
        <v>4.161418395996094</v>
      </c>
      <c r="AE233" s="49">
        <f t="shared" si="49"/>
        <v>2.876424693943298</v>
      </c>
    </row>
    <row r="234" spans="1:31" x14ac:dyDescent="0.2">
      <c r="A234" s="42">
        <v>3.2600051874968923</v>
      </c>
      <c r="B234" s="42">
        <f t="shared" si="39"/>
        <v>4.9677048339843743</v>
      </c>
      <c r="C234" s="42">
        <v>5.0700844726562497</v>
      </c>
      <c r="D234" s="42">
        <v>4.8653251953124999</v>
      </c>
      <c r="E234" s="48">
        <v>2.802760295410156</v>
      </c>
      <c r="F234" s="48">
        <v>2.549977490234375</v>
      </c>
      <c r="G234" s="48">
        <v>1.6001425256347657</v>
      </c>
      <c r="H234" s="48">
        <v>2.0408575024414062</v>
      </c>
      <c r="I234" s="48">
        <v>2.7282306201171873</v>
      </c>
      <c r="J234" s="48">
        <v>2.7070658642578125</v>
      </c>
      <c r="K234" s="48">
        <v>3.3921866210937499</v>
      </c>
      <c r="L234" s="48">
        <v>3.2268172509765622</v>
      </c>
      <c r="M234" s="43">
        <f t="shared" si="50"/>
        <v>0.58518935999999988</v>
      </c>
      <c r="N234" s="43">
        <f t="shared" si="51"/>
        <v>1.4901023599999998</v>
      </c>
      <c r="O234" s="49">
        <v>0.83598479999999986</v>
      </c>
      <c r="P234" s="49">
        <v>1.7530615999999999</v>
      </c>
      <c r="Q234" s="50">
        <f t="shared" si="40"/>
        <v>1.2945232</v>
      </c>
      <c r="R234" s="48">
        <f t="shared" si="41"/>
        <v>1.7530615999999999</v>
      </c>
      <c r="S234" s="49">
        <v>3.7851578125000005</v>
      </c>
      <c r="T234" s="48">
        <f t="shared" si="42"/>
        <v>5.0700844726562497</v>
      </c>
      <c r="U234" s="48">
        <v>0</v>
      </c>
      <c r="V234" s="49">
        <f t="shared" si="43"/>
        <v>1.57775544</v>
      </c>
      <c r="W234" s="49">
        <f t="shared" si="44"/>
        <v>1.4024492799999999</v>
      </c>
      <c r="X234" s="49">
        <f t="shared" si="45"/>
        <v>1.2271431199999998</v>
      </c>
      <c r="Y234" s="49">
        <f t="shared" si="46"/>
        <v>1.84071468</v>
      </c>
      <c r="Z234" s="49">
        <f t="shared" si="47"/>
        <v>2.3374154666666662</v>
      </c>
      <c r="AA234" s="48">
        <v>2.1502985968338817</v>
      </c>
      <c r="AB234" s="42">
        <v>5.0700844726562497</v>
      </c>
      <c r="AC234" s="42">
        <v>4.8653251953124999</v>
      </c>
      <c r="AD234" s="49">
        <f t="shared" si="48"/>
        <v>4.1400163574218753</v>
      </c>
      <c r="AE234" s="49">
        <f t="shared" si="49"/>
        <v>2.8616313359106518</v>
      </c>
    </row>
    <row r="235" spans="1:31" x14ac:dyDescent="0.2">
      <c r="A235" s="42">
        <v>3.2432389389859164</v>
      </c>
      <c r="B235" s="42">
        <f t="shared" si="39"/>
        <v>4.942156005859375</v>
      </c>
      <c r="C235" s="42">
        <v>5.0440092773437497</v>
      </c>
      <c r="D235" s="42">
        <v>4.8403027343750002</v>
      </c>
      <c r="E235" s="48">
        <v>2.7883457543945309</v>
      </c>
      <c r="F235" s="48">
        <v>2.5368630712890621</v>
      </c>
      <c r="G235" s="48">
        <v>1.5919129187011718</v>
      </c>
      <c r="H235" s="48">
        <v>2.0303613256835935</v>
      </c>
      <c r="I235" s="48">
        <v>2.7141992480468748</v>
      </c>
      <c r="J235" s="48">
        <v>2.6931434277343747</v>
      </c>
      <c r="K235" s="48">
        <v>3.3747403564453125</v>
      </c>
      <c r="L235" s="48">
        <v>3.2102216308593747</v>
      </c>
      <c r="M235" s="43">
        <f t="shared" si="50"/>
        <v>0.5822479319999998</v>
      </c>
      <c r="N235" s="43">
        <f t="shared" si="51"/>
        <v>1.4825829199999998</v>
      </c>
      <c r="O235" s="49">
        <v>0.83178275999999984</v>
      </c>
      <c r="P235" s="49">
        <v>1.7442151999999997</v>
      </c>
      <c r="Q235" s="50">
        <f t="shared" si="40"/>
        <v>1.2879989799999998</v>
      </c>
      <c r="R235" s="48">
        <f t="shared" si="41"/>
        <v>1.7442151999999997</v>
      </c>
      <c r="S235" s="49">
        <v>3.765690625</v>
      </c>
      <c r="T235" s="48">
        <f t="shared" si="42"/>
        <v>5.0440092773437497</v>
      </c>
      <c r="U235" s="48">
        <v>0</v>
      </c>
      <c r="V235" s="49">
        <f t="shared" si="43"/>
        <v>1.5697936799999999</v>
      </c>
      <c r="W235" s="49">
        <f t="shared" si="44"/>
        <v>1.39537216</v>
      </c>
      <c r="X235" s="49">
        <f t="shared" si="45"/>
        <v>1.2209506399999996</v>
      </c>
      <c r="Y235" s="49">
        <f t="shared" si="46"/>
        <v>1.8314259599999998</v>
      </c>
      <c r="Z235" s="49">
        <f t="shared" si="47"/>
        <v>2.3256202666666663</v>
      </c>
      <c r="AA235" s="48">
        <v>2.1392395533511515</v>
      </c>
      <c r="AB235" s="42">
        <v>5.0440092773437497</v>
      </c>
      <c r="AC235" s="42">
        <v>4.8403027343750002</v>
      </c>
      <c r="AD235" s="49">
        <f t="shared" si="48"/>
        <v>4.1187241210937495</v>
      </c>
      <c r="AE235" s="49">
        <f t="shared" si="49"/>
        <v>2.8469138745704452</v>
      </c>
    </row>
    <row r="236" spans="1:31" x14ac:dyDescent="0.2">
      <c r="A236" s="42">
        <v>3.2265589195061475</v>
      </c>
      <c r="B236" s="42">
        <f t="shared" si="39"/>
        <v>4.9167382812499998</v>
      </c>
      <c r="C236" s="42">
        <v>5.0180673828125002</v>
      </c>
      <c r="D236" s="42">
        <v>4.8154091796875003</v>
      </c>
      <c r="E236" s="48">
        <v>2.7740053369140623</v>
      </c>
      <c r="F236" s="48">
        <v>2.5238159082031251</v>
      </c>
      <c r="G236" s="48">
        <v>1.583725701904297</v>
      </c>
      <c r="H236" s="48">
        <v>2.0199191430664061</v>
      </c>
      <c r="I236" s="48">
        <v>2.7002401049804687</v>
      </c>
      <c r="J236" s="48">
        <v>2.6792925097656251</v>
      </c>
      <c r="K236" s="48">
        <v>3.3573840820312499</v>
      </c>
      <c r="L236" s="48">
        <v>3.1937112646484378</v>
      </c>
      <c r="M236" s="43">
        <f t="shared" si="50"/>
        <v>0.57930650399999994</v>
      </c>
      <c r="N236" s="43">
        <f t="shared" si="51"/>
        <v>1.4750634799999998</v>
      </c>
      <c r="O236" s="49">
        <v>0.82758071999999994</v>
      </c>
      <c r="P236" s="49">
        <v>1.7353687999999998</v>
      </c>
      <c r="Q236" s="50">
        <f t="shared" si="40"/>
        <v>1.2814747599999998</v>
      </c>
      <c r="R236" s="48">
        <f t="shared" si="41"/>
        <v>1.7353687999999998</v>
      </c>
      <c r="S236" s="49">
        <v>3.746323828125</v>
      </c>
      <c r="T236" s="48">
        <f t="shared" si="42"/>
        <v>5.0180673828125002</v>
      </c>
      <c r="U236" s="48">
        <v>0</v>
      </c>
      <c r="V236" s="49">
        <f t="shared" si="43"/>
        <v>1.5618319199999999</v>
      </c>
      <c r="W236" s="49">
        <f t="shared" si="44"/>
        <v>1.38829504</v>
      </c>
      <c r="X236" s="49">
        <f t="shared" si="45"/>
        <v>1.2147581599999997</v>
      </c>
      <c r="Y236" s="49">
        <f t="shared" si="46"/>
        <v>1.82213724</v>
      </c>
      <c r="Z236" s="49">
        <f t="shared" si="47"/>
        <v>2.3138250666666664</v>
      </c>
      <c r="AA236" s="48">
        <v>2.128237523129112</v>
      </c>
      <c r="AB236" s="42">
        <v>5.0180673828125002</v>
      </c>
      <c r="AC236" s="42">
        <v>4.8154091796875003</v>
      </c>
      <c r="AD236" s="49">
        <f t="shared" si="48"/>
        <v>4.0975416870117183</v>
      </c>
      <c r="AE236" s="49">
        <f t="shared" si="49"/>
        <v>2.8322723099226792</v>
      </c>
    </row>
    <row r="237" spans="1:31" x14ac:dyDescent="0.2">
      <c r="A237" s="42">
        <v>3.2099646855805766</v>
      </c>
      <c r="B237" s="42">
        <f t="shared" si="39"/>
        <v>4.8914516601562497</v>
      </c>
      <c r="C237" s="42">
        <v>4.9922597656249996</v>
      </c>
      <c r="D237" s="42">
        <v>4.7906435546874997</v>
      </c>
      <c r="E237" s="48">
        <v>2.7597385693359375</v>
      </c>
      <c r="F237" s="48">
        <v>2.5108357641601562</v>
      </c>
      <c r="G237" s="48">
        <v>1.5755806384277342</v>
      </c>
      <c r="H237" s="48">
        <v>2.0095307177734374</v>
      </c>
      <c r="I237" s="48">
        <v>2.6863527172851565</v>
      </c>
      <c r="J237" s="48">
        <v>2.6655128735351563</v>
      </c>
      <c r="K237" s="48">
        <v>3.3401168505859373</v>
      </c>
      <c r="L237" s="48">
        <v>3.1772861523437501</v>
      </c>
      <c r="M237" s="43">
        <f t="shared" si="50"/>
        <v>0.57651988799999998</v>
      </c>
      <c r="N237" s="43">
        <f t="shared" si="51"/>
        <v>1.4680453360000001</v>
      </c>
      <c r="O237" s="49">
        <v>0.82359983999999997</v>
      </c>
      <c r="P237" s="49">
        <v>1.7271121600000001</v>
      </c>
      <c r="Q237" s="50">
        <f t="shared" si="40"/>
        <v>1.2753559999999999</v>
      </c>
      <c r="R237" s="48">
        <f t="shared" si="41"/>
        <v>1.7271121600000001</v>
      </c>
      <c r="S237" s="49">
        <v>3.72705625</v>
      </c>
      <c r="T237" s="48">
        <f t="shared" si="42"/>
        <v>4.9922597656249996</v>
      </c>
      <c r="U237" s="48">
        <v>0</v>
      </c>
      <c r="V237" s="49">
        <f t="shared" si="43"/>
        <v>1.5544009440000002</v>
      </c>
      <c r="W237" s="49">
        <f t="shared" si="44"/>
        <v>1.3816897280000002</v>
      </c>
      <c r="X237" s="49">
        <f t="shared" si="45"/>
        <v>1.2089785120000001</v>
      </c>
      <c r="Y237" s="49">
        <f t="shared" si="46"/>
        <v>1.8134677680000002</v>
      </c>
      <c r="Z237" s="49">
        <f t="shared" si="47"/>
        <v>2.3028162133333336</v>
      </c>
      <c r="AA237" s="48">
        <v>2.1172920692845394</v>
      </c>
      <c r="AB237" s="42">
        <v>4.9922597656249996</v>
      </c>
      <c r="AC237" s="42">
        <v>4.7906435546874997</v>
      </c>
      <c r="AD237" s="49">
        <f t="shared" si="48"/>
        <v>4.0764677734374999</v>
      </c>
      <c r="AE237" s="49">
        <f t="shared" si="49"/>
        <v>2.8177057560137442</v>
      </c>
    </row>
    <row r="238" spans="1:31" x14ac:dyDescent="0.2">
      <c r="A238" s="42">
        <v>3.1934557960127132</v>
      </c>
      <c r="B238" s="42">
        <f t="shared" si="39"/>
        <v>4.8662949218750002</v>
      </c>
      <c r="C238" s="42">
        <v>4.9665849609375003</v>
      </c>
      <c r="D238" s="42">
        <v>4.7660048828125001</v>
      </c>
      <c r="E238" s="48">
        <v>2.7455452148437498</v>
      </c>
      <c r="F238" s="48">
        <v>2.4979226391601563</v>
      </c>
      <c r="G238" s="48">
        <v>1.567477373046875</v>
      </c>
      <c r="H238" s="48">
        <v>1.9991955761718749</v>
      </c>
      <c r="I238" s="48">
        <v>2.6725368481445311</v>
      </c>
      <c r="J238" s="48">
        <v>2.6518040454101559</v>
      </c>
      <c r="K238" s="48">
        <v>3.3229386621093751</v>
      </c>
      <c r="L238" s="48">
        <v>3.160945109863281</v>
      </c>
      <c r="M238" s="43">
        <f t="shared" si="50"/>
        <v>0.57373327200000002</v>
      </c>
      <c r="N238" s="43">
        <f t="shared" si="51"/>
        <v>1.4610271919999998</v>
      </c>
      <c r="O238" s="49">
        <v>0.81961896000000001</v>
      </c>
      <c r="P238" s="49">
        <v>1.7188555199999997</v>
      </c>
      <c r="Q238" s="50">
        <f t="shared" si="40"/>
        <v>1.2692372399999998</v>
      </c>
      <c r="R238" s="48">
        <f t="shared" si="41"/>
        <v>1.7188555199999997</v>
      </c>
      <c r="S238" s="49">
        <v>3.7078878906249999</v>
      </c>
      <c r="T238" s="48">
        <f t="shared" si="42"/>
        <v>4.9665849609375003</v>
      </c>
      <c r="U238" s="48">
        <v>0</v>
      </c>
      <c r="V238" s="49">
        <f t="shared" si="43"/>
        <v>1.5469699679999998</v>
      </c>
      <c r="W238" s="49">
        <f t="shared" si="44"/>
        <v>1.375084416</v>
      </c>
      <c r="X238" s="49">
        <f t="shared" si="45"/>
        <v>1.2031988639999998</v>
      </c>
      <c r="Y238" s="49">
        <f t="shared" si="46"/>
        <v>1.8047982959999995</v>
      </c>
      <c r="Z238" s="49">
        <f t="shared" si="47"/>
        <v>2.29180736</v>
      </c>
      <c r="AA238" s="48">
        <v>2.1064027549342104</v>
      </c>
      <c r="AB238" s="42">
        <v>4.9665849609375003</v>
      </c>
      <c r="AC238" s="42">
        <v>4.7660048828125001</v>
      </c>
      <c r="AD238" s="49">
        <f t="shared" si="48"/>
        <v>4.0555023803710935</v>
      </c>
      <c r="AE238" s="49">
        <f t="shared" si="49"/>
        <v>2.803214212843641</v>
      </c>
    </row>
    <row r="239" spans="1:31" x14ac:dyDescent="0.2">
      <c r="A239" s="42">
        <v>3.1770318118759895</v>
      </c>
      <c r="B239" s="42">
        <f t="shared" si="39"/>
        <v>4.8412673339843746</v>
      </c>
      <c r="C239" s="42">
        <v>4.9410415039062503</v>
      </c>
      <c r="D239" s="42">
        <v>4.7414931640624998</v>
      </c>
      <c r="E239" s="48">
        <v>2.7314247998046874</v>
      </c>
      <c r="F239" s="48">
        <v>2.4850758227539065</v>
      </c>
      <c r="G239" s="48">
        <v>1.5594157873535155</v>
      </c>
      <c r="H239" s="48">
        <v>1.9889137182617187</v>
      </c>
      <c r="I239" s="48">
        <v>2.658792023925781</v>
      </c>
      <c r="J239" s="48">
        <v>2.6381657885742187</v>
      </c>
      <c r="K239" s="48">
        <v>3.3058485693359372</v>
      </c>
      <c r="L239" s="48">
        <v>3.144688374023437</v>
      </c>
      <c r="M239" s="43">
        <f t="shared" si="50"/>
        <v>0.57079184400000005</v>
      </c>
      <c r="N239" s="43">
        <f t="shared" si="51"/>
        <v>1.4537583999999999</v>
      </c>
      <c r="O239" s="49">
        <v>0.8154169200000001</v>
      </c>
      <c r="P239" s="49">
        <v>1.7103039999999998</v>
      </c>
      <c r="Q239" s="50">
        <f t="shared" si="40"/>
        <v>1.26286046</v>
      </c>
      <c r="R239" s="48">
        <f t="shared" si="41"/>
        <v>1.7103039999999998</v>
      </c>
      <c r="S239" s="49">
        <v>3.68881796875</v>
      </c>
      <c r="T239" s="48">
        <f t="shared" si="42"/>
        <v>4.9410415039062503</v>
      </c>
      <c r="U239" s="48">
        <v>0</v>
      </c>
      <c r="V239" s="49">
        <f t="shared" si="43"/>
        <v>1.5392735999999998</v>
      </c>
      <c r="W239" s="49">
        <f t="shared" si="44"/>
        <v>1.3682432</v>
      </c>
      <c r="X239" s="49">
        <f t="shared" si="45"/>
        <v>1.1972127999999997</v>
      </c>
      <c r="Y239" s="49">
        <f t="shared" si="46"/>
        <v>1.7958191999999997</v>
      </c>
      <c r="Z239" s="49">
        <f t="shared" si="47"/>
        <v>2.280405333333333</v>
      </c>
      <c r="AA239" s="48">
        <v>2.0955695800781249</v>
      </c>
      <c r="AB239" s="42">
        <v>4.9410415039062503</v>
      </c>
      <c r="AC239" s="42">
        <v>4.7414931640624998</v>
      </c>
      <c r="AD239" s="49">
        <f t="shared" si="48"/>
        <v>4.0346446533203126</v>
      </c>
      <c r="AE239" s="49">
        <f t="shared" si="49"/>
        <v>2.7887970897766312</v>
      </c>
    </row>
    <row r="240" spans="1:31" x14ac:dyDescent="0.2">
      <c r="A240" s="42">
        <v>3.1606922965003177</v>
      </c>
      <c r="B240" s="42">
        <f t="shared" si="39"/>
        <v>4.8163686523437494</v>
      </c>
      <c r="C240" s="42">
        <v>4.9156298828124996</v>
      </c>
      <c r="D240" s="42">
        <v>4.7171074218750002</v>
      </c>
      <c r="E240" s="48">
        <v>2.71737732421875</v>
      </c>
      <c r="F240" s="48">
        <v>2.4722950781249997</v>
      </c>
      <c r="G240" s="48">
        <v>1.55139564453125</v>
      </c>
      <c r="H240" s="48">
        <v>1.9786846704101559</v>
      </c>
      <c r="I240" s="48">
        <v>2.6451180078124996</v>
      </c>
      <c r="J240" s="48">
        <v>2.6245976293945312</v>
      </c>
      <c r="K240" s="48">
        <v>3.2888465722656246</v>
      </c>
      <c r="L240" s="48">
        <v>3.1285152343749996</v>
      </c>
      <c r="M240" s="43">
        <f t="shared" si="50"/>
        <v>0.56800522799999986</v>
      </c>
      <c r="N240" s="43">
        <f t="shared" si="51"/>
        <v>1.4464896079999998</v>
      </c>
      <c r="O240" s="49">
        <v>0.81143603999999991</v>
      </c>
      <c r="P240" s="49">
        <v>1.7017524799999999</v>
      </c>
      <c r="Q240" s="50">
        <f t="shared" si="40"/>
        <v>1.25659426</v>
      </c>
      <c r="R240" s="48">
        <f t="shared" si="41"/>
        <v>1.7017524799999999</v>
      </c>
      <c r="S240" s="49">
        <v>3.6698464843750003</v>
      </c>
      <c r="T240" s="48">
        <f t="shared" si="42"/>
        <v>4.9156298828124996</v>
      </c>
      <c r="U240" s="48">
        <v>0</v>
      </c>
      <c r="V240" s="49">
        <f t="shared" si="43"/>
        <v>1.5315772319999998</v>
      </c>
      <c r="W240" s="49">
        <f t="shared" si="44"/>
        <v>1.361401984</v>
      </c>
      <c r="X240" s="49">
        <f t="shared" si="45"/>
        <v>1.191226736</v>
      </c>
      <c r="Y240" s="49">
        <f t="shared" si="46"/>
        <v>1.7868401039999997</v>
      </c>
      <c r="Z240" s="49">
        <f t="shared" si="47"/>
        <v>2.2690033066666664</v>
      </c>
      <c r="AA240" s="48">
        <v>2.0847921078330596</v>
      </c>
      <c r="AB240" s="42">
        <v>4.9156298828124996</v>
      </c>
      <c r="AC240" s="42">
        <v>4.7171074218750002</v>
      </c>
      <c r="AD240" s="49">
        <f t="shared" si="48"/>
        <v>4.0138945922851565</v>
      </c>
      <c r="AE240" s="49">
        <f t="shared" si="49"/>
        <v>2.7744543868127138</v>
      </c>
    </row>
    <row r="241" spans="1:31" x14ac:dyDescent="0.2">
      <c r="A241" s="42">
        <v>3.1444368154619005</v>
      </c>
      <c r="B241" s="42">
        <f t="shared" si="39"/>
        <v>4.7915976562499996</v>
      </c>
      <c r="C241" s="42">
        <v>4.8903481445312504</v>
      </c>
      <c r="D241" s="42">
        <v>4.6928471679687496</v>
      </c>
      <c r="E241" s="48">
        <v>2.7034016040039064</v>
      </c>
      <c r="F241" s="48">
        <v>2.4595799316406248</v>
      </c>
      <c r="G241" s="48">
        <v>1.5434168261718748</v>
      </c>
      <c r="H241" s="48">
        <v>1.9685083142089843</v>
      </c>
      <c r="I241" s="48">
        <v>2.6315138525390624</v>
      </c>
      <c r="J241" s="48">
        <v>2.6110993310546875</v>
      </c>
      <c r="K241" s="48">
        <v>3.2719319604492187</v>
      </c>
      <c r="L241" s="48">
        <v>3.1124254541015626</v>
      </c>
      <c r="M241" s="43">
        <f t="shared" si="50"/>
        <v>0.5650638</v>
      </c>
      <c r="N241" s="43">
        <f t="shared" si="51"/>
        <v>1.439220816</v>
      </c>
      <c r="O241" s="49">
        <v>0.80723400000000001</v>
      </c>
      <c r="P241" s="49">
        <v>1.69320096</v>
      </c>
      <c r="Q241" s="50">
        <f t="shared" si="40"/>
        <v>1.2502174799999999</v>
      </c>
      <c r="R241" s="48">
        <f t="shared" si="41"/>
        <v>1.69320096</v>
      </c>
      <c r="S241" s="49">
        <v>3.65097265625</v>
      </c>
      <c r="T241" s="48">
        <f t="shared" si="42"/>
        <v>4.8903481445312504</v>
      </c>
      <c r="U241" s="48">
        <v>0</v>
      </c>
      <c r="V241" s="49">
        <f t="shared" si="43"/>
        <v>1.5238808640000001</v>
      </c>
      <c r="W241" s="49">
        <f t="shared" si="44"/>
        <v>1.354560768</v>
      </c>
      <c r="X241" s="49">
        <f t="shared" si="45"/>
        <v>1.1852406719999999</v>
      </c>
      <c r="Y241" s="49">
        <f t="shared" si="46"/>
        <v>1.7778610080000001</v>
      </c>
      <c r="Z241" s="49">
        <f t="shared" si="47"/>
        <v>2.2576012800000003</v>
      </c>
      <c r="AA241" s="48">
        <v>2.0740699013157893</v>
      </c>
      <c r="AB241" s="42">
        <v>4.8903481445312504</v>
      </c>
      <c r="AC241" s="42">
        <v>4.6928471679687496</v>
      </c>
      <c r="AD241" s="49">
        <f t="shared" si="48"/>
        <v>3.9932513427734375</v>
      </c>
      <c r="AE241" s="49">
        <f t="shared" si="49"/>
        <v>2.7601855133161499</v>
      </c>
    </row>
    <row r="242" spans="1:31" x14ac:dyDescent="0.2">
      <c r="A242" s="42">
        <v>3.128264936571417</v>
      </c>
      <c r="B242" s="42">
        <f t="shared" si="39"/>
        <v>4.7669545898437509</v>
      </c>
      <c r="C242" s="42">
        <v>4.8651972656250004</v>
      </c>
      <c r="D242" s="42">
        <v>4.6687119140625004</v>
      </c>
      <c r="E242" s="48">
        <v>2.6894981127929687</v>
      </c>
      <c r="F242" s="48">
        <v>2.4469303833007809</v>
      </c>
      <c r="G242" s="48">
        <v>1.5354789770507813</v>
      </c>
      <c r="H242" s="48">
        <v>1.9583842944335936</v>
      </c>
      <c r="I242" s="48">
        <v>2.617979794921875</v>
      </c>
      <c r="J242" s="48">
        <v>2.597670419921875</v>
      </c>
      <c r="K242" s="48">
        <v>3.2551044970703122</v>
      </c>
      <c r="L242" s="48">
        <v>3.0964180859374997</v>
      </c>
      <c r="M242" s="43">
        <f t="shared" si="50"/>
        <v>0.56227718399999993</v>
      </c>
      <c r="N242" s="43">
        <f t="shared" si="51"/>
        <v>1.4319520239999999</v>
      </c>
      <c r="O242" s="49">
        <v>0.80325311999999993</v>
      </c>
      <c r="P242" s="49">
        <v>1.6846494399999998</v>
      </c>
      <c r="Q242" s="50">
        <f t="shared" si="40"/>
        <v>1.2439512799999999</v>
      </c>
      <c r="R242" s="48">
        <f t="shared" si="41"/>
        <v>1.6846494399999998</v>
      </c>
      <c r="S242" s="49">
        <v>3.6321953125000004</v>
      </c>
      <c r="T242" s="48">
        <f t="shared" si="42"/>
        <v>4.8651972656250004</v>
      </c>
      <c r="U242" s="48">
        <v>0</v>
      </c>
      <c r="V242" s="49">
        <f t="shared" si="43"/>
        <v>1.5161844959999999</v>
      </c>
      <c r="W242" s="49">
        <f t="shared" si="44"/>
        <v>1.347719552</v>
      </c>
      <c r="X242" s="49">
        <f t="shared" si="45"/>
        <v>1.1792546079999997</v>
      </c>
      <c r="Y242" s="49">
        <f t="shared" si="46"/>
        <v>1.7688819120000001</v>
      </c>
      <c r="Z242" s="49">
        <f t="shared" si="47"/>
        <v>2.2461992533333333</v>
      </c>
      <c r="AA242" s="48">
        <v>2.0634029605263158</v>
      </c>
      <c r="AB242" s="42">
        <v>4.8651972656250004</v>
      </c>
      <c r="AC242" s="42">
        <v>4.6687119140625004</v>
      </c>
      <c r="AD242" s="49">
        <f t="shared" si="48"/>
        <v>3.9727136230468756</v>
      </c>
      <c r="AE242" s="49">
        <f t="shared" si="49"/>
        <v>2.7459895833333325</v>
      </c>
    </row>
    <row r="243" spans="1:31" x14ac:dyDescent="0.2">
      <c r="A243" s="42">
        <v>3.112176229860983</v>
      </c>
      <c r="B243" s="42">
        <f t="shared" si="39"/>
        <v>4.7424382324218755</v>
      </c>
      <c r="C243" s="42">
        <v>4.8401757812500001</v>
      </c>
      <c r="D243" s="42">
        <v>4.6447006835937499</v>
      </c>
      <c r="E243" s="48">
        <v>2.6756659033203123</v>
      </c>
      <c r="F243" s="48">
        <v>2.4343457226562499</v>
      </c>
      <c r="G243" s="48">
        <v>1.5275819787597655</v>
      </c>
      <c r="H243" s="48">
        <v>1.9483122558593751</v>
      </c>
      <c r="I243" s="48">
        <v>2.6045158349609374</v>
      </c>
      <c r="J243" s="48">
        <v>2.5843106591796876</v>
      </c>
      <c r="K243" s="48">
        <v>3.2383634716796874</v>
      </c>
      <c r="L243" s="48">
        <v>3.0804931298828127</v>
      </c>
      <c r="M243" s="43">
        <f t="shared" si="50"/>
        <v>0.55949056799999985</v>
      </c>
      <c r="N243" s="43">
        <f t="shared" si="51"/>
        <v>1.4246832319999998</v>
      </c>
      <c r="O243" s="49">
        <v>0.79927223999999986</v>
      </c>
      <c r="P243" s="49">
        <v>1.6760979199999999</v>
      </c>
      <c r="Q243" s="50">
        <f t="shared" si="40"/>
        <v>1.2376850799999999</v>
      </c>
      <c r="R243" s="48">
        <f t="shared" si="41"/>
        <v>1.6760979199999999</v>
      </c>
      <c r="S243" s="49">
        <v>3.6135152343750003</v>
      </c>
      <c r="T243" s="48">
        <f t="shared" si="42"/>
        <v>4.8401757812500001</v>
      </c>
      <c r="U243" s="48">
        <v>0</v>
      </c>
      <c r="V243" s="49">
        <f t="shared" si="43"/>
        <v>1.508488128</v>
      </c>
      <c r="W243" s="49">
        <f t="shared" si="44"/>
        <v>1.3408783360000001</v>
      </c>
      <c r="X243" s="49">
        <f t="shared" si="45"/>
        <v>1.1732685439999999</v>
      </c>
      <c r="Y243" s="49">
        <f t="shared" si="46"/>
        <v>1.7599028159999999</v>
      </c>
      <c r="Z243" s="49">
        <f t="shared" si="47"/>
        <v>2.2347972266666662</v>
      </c>
      <c r="AA243" s="48">
        <v>2.0527908485814144</v>
      </c>
      <c r="AB243" s="42">
        <v>4.8401757812500001</v>
      </c>
      <c r="AC243" s="42">
        <v>4.6447006835937499</v>
      </c>
      <c r="AD243" s="49">
        <f t="shared" si="48"/>
        <v>3.9522822875976567</v>
      </c>
      <c r="AE243" s="49">
        <f t="shared" si="49"/>
        <v>2.7318671874999989</v>
      </c>
    </row>
    <row r="244" spans="1:31" x14ac:dyDescent="0.2">
      <c r="A244" s="42">
        <v>3.0961702675760026</v>
      </c>
      <c r="B244" s="42">
        <f t="shared" si="39"/>
        <v>4.7180476074218749</v>
      </c>
      <c r="C244" s="42">
        <v>4.8152822265625002</v>
      </c>
      <c r="D244" s="42">
        <v>4.6208129882812496</v>
      </c>
      <c r="E244" s="48">
        <v>2.6619049755859372</v>
      </c>
      <c r="F244" s="48">
        <v>2.4218259497070309</v>
      </c>
      <c r="G244" s="48">
        <v>1.5197255944824217</v>
      </c>
      <c r="H244" s="48">
        <v>1.9382920800781249</v>
      </c>
      <c r="I244" s="48">
        <v>2.5911207885742189</v>
      </c>
      <c r="J244" s="48">
        <v>2.5710195751953124</v>
      </c>
      <c r="K244" s="48">
        <v>3.2217086474609373</v>
      </c>
      <c r="L244" s="48">
        <v>3.0646501123046876</v>
      </c>
      <c r="M244" s="43">
        <f t="shared" si="50"/>
        <v>0.55670395199999989</v>
      </c>
      <c r="N244" s="43">
        <f t="shared" si="51"/>
        <v>1.4176650879999999</v>
      </c>
      <c r="O244" s="49">
        <v>0.79529135999999989</v>
      </c>
      <c r="P244" s="49">
        <v>1.66784128</v>
      </c>
      <c r="Q244" s="50">
        <f t="shared" si="40"/>
        <v>1.23156632</v>
      </c>
      <c r="R244" s="48">
        <f t="shared" si="41"/>
        <v>1.66784128</v>
      </c>
      <c r="S244" s="49">
        <v>3.5949308593749998</v>
      </c>
      <c r="T244" s="48">
        <f t="shared" si="42"/>
        <v>4.8152822265625002</v>
      </c>
      <c r="U244" s="48">
        <v>0</v>
      </c>
      <c r="V244" s="49">
        <f t="shared" si="43"/>
        <v>1.501057152</v>
      </c>
      <c r="W244" s="49">
        <f t="shared" si="44"/>
        <v>1.334273024</v>
      </c>
      <c r="X244" s="49">
        <f t="shared" si="45"/>
        <v>1.1674888959999998</v>
      </c>
      <c r="Y244" s="49">
        <f t="shared" si="46"/>
        <v>1.7512333440000001</v>
      </c>
      <c r="Z244" s="49">
        <f t="shared" si="47"/>
        <v>2.223788373333333</v>
      </c>
      <c r="AA244" s="48">
        <v>2.0422333470394736</v>
      </c>
      <c r="AB244" s="42">
        <v>4.8152822265625002</v>
      </c>
      <c r="AC244" s="42">
        <v>4.6208129882812496</v>
      </c>
      <c r="AD244" s="49">
        <f t="shared" si="48"/>
        <v>3.9319556274414058</v>
      </c>
      <c r="AE244" s="49">
        <f t="shared" si="49"/>
        <v>2.7178171445446719</v>
      </c>
    </row>
    <row r="245" spans="1:31" x14ac:dyDescent="0.2">
      <c r="A245" s="42">
        <v>3.0802466241605</v>
      </c>
      <c r="B245" s="42">
        <f t="shared" si="39"/>
        <v>4.6937827148437501</v>
      </c>
      <c r="C245" s="42">
        <v>4.7905175781249998</v>
      </c>
      <c r="D245" s="42">
        <v>4.5970478515625004</v>
      </c>
      <c r="E245" s="48">
        <v>2.6482148559570313</v>
      </c>
      <c r="F245" s="48">
        <v>2.4093703540039062</v>
      </c>
      <c r="G245" s="48">
        <v>1.5119095874023436</v>
      </c>
      <c r="H245" s="48">
        <v>1.9283234118652344</v>
      </c>
      <c r="I245" s="48">
        <v>2.5777944189453121</v>
      </c>
      <c r="J245" s="48">
        <v>2.5577966943359374</v>
      </c>
      <c r="K245" s="48">
        <v>3.2051393139648439</v>
      </c>
      <c r="L245" s="48">
        <v>3.0488883227539061</v>
      </c>
      <c r="M245" s="43">
        <f t="shared" si="50"/>
        <v>0.55391733599999993</v>
      </c>
      <c r="N245" s="43">
        <f t="shared" si="51"/>
        <v>1.4103962959999998</v>
      </c>
      <c r="O245" s="49">
        <v>0.79131047999999993</v>
      </c>
      <c r="P245" s="49">
        <v>1.6592897599999998</v>
      </c>
      <c r="Q245" s="50">
        <f t="shared" si="40"/>
        <v>1.22530012</v>
      </c>
      <c r="R245" s="48">
        <f t="shared" si="41"/>
        <v>1.6592897599999998</v>
      </c>
      <c r="S245" s="49">
        <v>3.5764421874999996</v>
      </c>
      <c r="T245" s="48">
        <f t="shared" si="42"/>
        <v>4.7905175781249998</v>
      </c>
      <c r="U245" s="48">
        <v>0</v>
      </c>
      <c r="V245" s="49">
        <f t="shared" si="43"/>
        <v>1.4933607839999998</v>
      </c>
      <c r="W245" s="49">
        <f t="shared" si="44"/>
        <v>1.327431808</v>
      </c>
      <c r="X245" s="49">
        <f t="shared" si="45"/>
        <v>1.1615028319999998</v>
      </c>
      <c r="Y245" s="49">
        <f t="shared" si="46"/>
        <v>1.7422542479999998</v>
      </c>
      <c r="Z245" s="49">
        <f t="shared" si="47"/>
        <v>2.212386346666666</v>
      </c>
      <c r="AA245" s="48">
        <v>2.0317300190172696</v>
      </c>
      <c r="AB245" s="42">
        <v>4.7905175781249998</v>
      </c>
      <c r="AC245" s="42">
        <v>4.5970478515625004</v>
      </c>
      <c r="AD245" s="49">
        <f t="shared" si="48"/>
        <v>3.9117336425781248</v>
      </c>
      <c r="AE245" s="49">
        <f t="shared" si="49"/>
        <v>2.7038394544673525</v>
      </c>
    </row>
    <row r="246" spans="1:31" x14ac:dyDescent="0.2">
      <c r="A246" s="42">
        <v>3.0644048762473393</v>
      </c>
      <c r="B246" s="42">
        <f t="shared" si="39"/>
        <v>4.6696425781249999</v>
      </c>
      <c r="C246" s="42">
        <v>4.7658798828125004</v>
      </c>
      <c r="D246" s="42">
        <v>4.5734052734375004</v>
      </c>
      <c r="E246" s="48">
        <v>2.6345950708007813</v>
      </c>
      <c r="F246" s="48">
        <v>2.3969789355468749</v>
      </c>
      <c r="G246" s="48">
        <v>1.5041338391113279</v>
      </c>
      <c r="H246" s="48">
        <v>1.9184060144042967</v>
      </c>
      <c r="I246" s="48">
        <v>2.5645369628906249</v>
      </c>
      <c r="J246" s="48">
        <v>2.5446420166015624</v>
      </c>
      <c r="K246" s="48">
        <v>3.1886552343750001</v>
      </c>
      <c r="L246" s="48">
        <v>3.0332079980468749</v>
      </c>
      <c r="M246" s="43">
        <f t="shared" si="50"/>
        <v>0.55113071999999996</v>
      </c>
      <c r="N246" s="43">
        <f t="shared" si="51"/>
        <v>1.4033781519999999</v>
      </c>
      <c r="O246" s="49">
        <v>0.78732959999999996</v>
      </c>
      <c r="P246" s="49">
        <v>1.6510331199999999</v>
      </c>
      <c r="Q246" s="50">
        <f t="shared" si="40"/>
        <v>1.2191813599999999</v>
      </c>
      <c r="R246" s="48">
        <f t="shared" si="41"/>
        <v>1.6510331199999999</v>
      </c>
      <c r="S246" s="49">
        <v>3.5580484375000001</v>
      </c>
      <c r="T246" s="48">
        <f t="shared" si="42"/>
        <v>4.7658798828125004</v>
      </c>
      <c r="U246" s="48">
        <v>0</v>
      </c>
      <c r="V246" s="49">
        <f t="shared" si="43"/>
        <v>1.4859298079999999</v>
      </c>
      <c r="W246" s="49">
        <f t="shared" si="44"/>
        <v>1.320826496</v>
      </c>
      <c r="X246" s="49">
        <f t="shared" si="45"/>
        <v>1.155723184</v>
      </c>
      <c r="Y246" s="49">
        <f t="shared" si="46"/>
        <v>1.7335847759999998</v>
      </c>
      <c r="Z246" s="49">
        <f t="shared" si="47"/>
        <v>2.2013774933333332</v>
      </c>
      <c r="AA246" s="48">
        <v>2.0212808645148028</v>
      </c>
      <c r="AB246" s="42">
        <v>4.7658798828125004</v>
      </c>
      <c r="AC246" s="42">
        <v>4.5734052734375004</v>
      </c>
      <c r="AD246" s="49">
        <f t="shared" si="48"/>
        <v>3.8916154785156252</v>
      </c>
      <c r="AE246" s="49">
        <f t="shared" si="49"/>
        <v>2.6899335266323012</v>
      </c>
    </row>
    <row r="247" spans="1:31" x14ac:dyDescent="0.2">
      <c r="A247" s="42">
        <v>3.0486446026468186</v>
      </c>
      <c r="B247" s="42">
        <f t="shared" si="39"/>
        <v>4.6456264648437502</v>
      </c>
      <c r="C247" s="42">
        <v>4.7413686523437502</v>
      </c>
      <c r="D247" s="42">
        <v>4.5498842773437502</v>
      </c>
      <c r="E247" s="48">
        <v>2.6210451464843749</v>
      </c>
      <c r="F247" s="48">
        <v>2.384651457519531</v>
      </c>
      <c r="G247" s="48">
        <v>1.4963981127929686</v>
      </c>
      <c r="H247" s="48">
        <v>1.9085396508789063</v>
      </c>
      <c r="I247" s="48">
        <v>2.5513474731445309</v>
      </c>
      <c r="J247" s="48">
        <v>2.531555068359375</v>
      </c>
      <c r="K247" s="48">
        <v>3.1722556982421874</v>
      </c>
      <c r="L247" s="48">
        <v>3.0176081909179686</v>
      </c>
      <c r="M247" s="43">
        <f t="shared" si="50"/>
        <v>0.548344104</v>
      </c>
      <c r="N247" s="43">
        <f t="shared" si="51"/>
        <v>1.396360008</v>
      </c>
      <c r="O247" s="49">
        <v>0.78334872</v>
      </c>
      <c r="P247" s="49">
        <v>1.64277648</v>
      </c>
      <c r="Q247" s="50">
        <f t="shared" si="40"/>
        <v>1.2130626</v>
      </c>
      <c r="R247" s="48">
        <f t="shared" si="41"/>
        <v>1.64277648</v>
      </c>
      <c r="S247" s="49">
        <v>3.5397496093750003</v>
      </c>
      <c r="T247" s="48">
        <f t="shared" si="42"/>
        <v>4.7413686523437502</v>
      </c>
      <c r="U247" s="48">
        <v>0</v>
      </c>
      <c r="V247" s="49">
        <f t="shared" si="43"/>
        <v>1.4784988320000001</v>
      </c>
      <c r="W247" s="49">
        <f t="shared" si="44"/>
        <v>1.314221184</v>
      </c>
      <c r="X247" s="49">
        <f t="shared" si="45"/>
        <v>1.1499435359999999</v>
      </c>
      <c r="Y247" s="49">
        <f t="shared" si="46"/>
        <v>1.7249153040000003</v>
      </c>
      <c r="Z247" s="49">
        <f t="shared" si="47"/>
        <v>2.19036864</v>
      </c>
      <c r="AA247" s="48">
        <v>2.0108854466488486</v>
      </c>
      <c r="AB247" s="42">
        <v>4.7413686523437502</v>
      </c>
      <c r="AC247" s="42">
        <v>4.5498842773437502</v>
      </c>
      <c r="AD247" s="49">
        <f t="shared" si="48"/>
        <v>3.8716011352539064</v>
      </c>
      <c r="AE247" s="49">
        <f t="shared" si="49"/>
        <v>2.6760993610395181</v>
      </c>
    </row>
    <row r="248" spans="1:31" x14ac:dyDescent="0.2">
      <c r="A248" s="42">
        <v>3.0329653843356645</v>
      </c>
      <c r="B248" s="42">
        <f t="shared" si="39"/>
        <v>4.6217338867187499</v>
      </c>
      <c r="C248" s="42">
        <v>4.7169833984374998</v>
      </c>
      <c r="D248" s="42">
        <v>4.5264843749999999</v>
      </c>
      <c r="E248" s="48">
        <v>2.6075650830078128</v>
      </c>
      <c r="F248" s="48">
        <v>2.3723869726562499</v>
      </c>
      <c r="G248" s="48">
        <v>1.4887021716308593</v>
      </c>
      <c r="H248" s="48">
        <v>1.898723966064453</v>
      </c>
      <c r="I248" s="48">
        <v>2.5382257128906249</v>
      </c>
      <c r="J248" s="48">
        <v>2.5185351391601558</v>
      </c>
      <c r="K248" s="48">
        <v>3.1559409423828124</v>
      </c>
      <c r="L248" s="48">
        <v>3.0020886645507812</v>
      </c>
      <c r="M248" s="43">
        <f t="shared" si="50"/>
        <v>0.54555748800000003</v>
      </c>
      <c r="N248" s="43">
        <f t="shared" si="51"/>
        <v>1.3893418639999999</v>
      </c>
      <c r="O248" s="49">
        <v>0.77936784000000003</v>
      </c>
      <c r="P248" s="49">
        <v>1.6345198399999998</v>
      </c>
      <c r="Q248" s="50">
        <f t="shared" si="40"/>
        <v>1.2069438399999999</v>
      </c>
      <c r="R248" s="48">
        <f t="shared" si="41"/>
        <v>1.6345198399999998</v>
      </c>
      <c r="S248" s="49">
        <v>3.5215445312500004</v>
      </c>
      <c r="T248" s="48">
        <f t="shared" si="42"/>
        <v>4.7169833984374998</v>
      </c>
      <c r="U248" s="48">
        <v>0</v>
      </c>
      <c r="V248" s="49">
        <f t="shared" si="43"/>
        <v>1.4710678559999999</v>
      </c>
      <c r="W248" s="49">
        <f t="shared" si="44"/>
        <v>1.307615872</v>
      </c>
      <c r="X248" s="49">
        <f t="shared" si="45"/>
        <v>1.1441638879999998</v>
      </c>
      <c r="Y248" s="49">
        <f t="shared" si="46"/>
        <v>1.7162458319999998</v>
      </c>
      <c r="Z248" s="49">
        <f t="shared" si="47"/>
        <v>2.1793597866666663</v>
      </c>
      <c r="AA248" s="48">
        <v>2.000543328536184</v>
      </c>
      <c r="AB248" s="42">
        <v>4.7169833984374998</v>
      </c>
      <c r="AC248" s="42">
        <v>4.5264843749999999</v>
      </c>
      <c r="AD248" s="49">
        <f t="shared" si="48"/>
        <v>3.851689331054688</v>
      </c>
      <c r="AE248" s="49">
        <f t="shared" si="49"/>
        <v>2.6623360717353943</v>
      </c>
    </row>
    <row r="249" spans="1:31" x14ac:dyDescent="0.2">
      <c r="A249" s="42">
        <v>3.0173668044456279</v>
      </c>
      <c r="B249" s="42">
        <f t="shared" si="39"/>
        <v>4.5979643554687506</v>
      </c>
      <c r="C249" s="42">
        <v>4.6927241210937503</v>
      </c>
      <c r="D249" s="42">
        <v>4.50320458984375</v>
      </c>
      <c r="E249" s="48">
        <v>2.5941544067382813</v>
      </c>
      <c r="F249" s="48">
        <v>2.3601857177734371</v>
      </c>
      <c r="G249" s="48">
        <v>1.4810457788085938</v>
      </c>
      <c r="H249" s="48">
        <v>1.8889588415527343</v>
      </c>
      <c r="I249" s="48">
        <v>2.5251714453125</v>
      </c>
      <c r="J249" s="48">
        <v>2.5055824658203121</v>
      </c>
      <c r="K249" s="48">
        <v>3.1397097827148435</v>
      </c>
      <c r="L249" s="48">
        <v>2.9866489453125</v>
      </c>
      <c r="M249" s="43">
        <f t="shared" si="50"/>
        <v>0.54292568399999985</v>
      </c>
      <c r="N249" s="43">
        <f t="shared" si="51"/>
        <v>1.3825743679999998</v>
      </c>
      <c r="O249" s="49">
        <v>0.7756081199999999</v>
      </c>
      <c r="P249" s="49">
        <v>1.6265580799999999</v>
      </c>
      <c r="Q249" s="50">
        <f t="shared" si="40"/>
        <v>1.2010831</v>
      </c>
      <c r="R249" s="48">
        <f t="shared" si="41"/>
        <v>1.6265580799999999</v>
      </c>
      <c r="S249" s="49">
        <v>3.5034332031250006</v>
      </c>
      <c r="T249" s="48">
        <f t="shared" si="42"/>
        <v>4.6927241210937503</v>
      </c>
      <c r="U249" s="48">
        <v>0</v>
      </c>
      <c r="V249" s="49">
        <f t="shared" si="43"/>
        <v>1.4639022719999999</v>
      </c>
      <c r="W249" s="49">
        <f t="shared" si="44"/>
        <v>1.3012464640000001</v>
      </c>
      <c r="X249" s="49">
        <f t="shared" si="45"/>
        <v>1.1385906559999999</v>
      </c>
      <c r="Y249" s="49">
        <f t="shared" si="46"/>
        <v>1.707885984</v>
      </c>
      <c r="Z249" s="49">
        <f t="shared" si="47"/>
        <v>2.1687441066666668</v>
      </c>
      <c r="AA249" s="48">
        <v>1.9902545101768092</v>
      </c>
      <c r="AB249" s="42">
        <v>4.6927241210937503</v>
      </c>
      <c r="AC249" s="42">
        <v>4.50320458984375</v>
      </c>
      <c r="AD249" s="49">
        <f t="shared" si="48"/>
        <v>3.8318800659179693</v>
      </c>
      <c r="AE249" s="49">
        <f t="shared" si="49"/>
        <v>2.6486436587199305</v>
      </c>
    </row>
    <row r="250" spans="1:31" x14ac:dyDescent="0.2">
      <c r="A250" s="42">
        <v>3.0018484482520726</v>
      </c>
      <c r="B250" s="42">
        <f t="shared" si="39"/>
        <v>4.5743168945312505</v>
      </c>
      <c r="C250" s="42">
        <v>4.6685893554687503</v>
      </c>
      <c r="D250" s="42">
        <v>4.4800444335937497</v>
      </c>
      <c r="E250" s="48">
        <v>2.5808126440429686</v>
      </c>
      <c r="F250" s="48">
        <v>2.3480474560546876</v>
      </c>
      <c r="G250" s="48">
        <v>1.4734286975097657</v>
      </c>
      <c r="H250" s="48">
        <v>1.8792439221191406</v>
      </c>
      <c r="I250" s="48">
        <v>2.5121844335937498</v>
      </c>
      <c r="J250" s="48">
        <v>2.4926963378906253</v>
      </c>
      <c r="K250" s="48">
        <v>3.123562219238281</v>
      </c>
      <c r="L250" s="48">
        <v>2.9712883227539062</v>
      </c>
      <c r="M250" s="43">
        <f t="shared" si="50"/>
        <v>0.54013906799999989</v>
      </c>
      <c r="N250" s="43">
        <f t="shared" si="51"/>
        <v>1.3758068719999998</v>
      </c>
      <c r="O250" s="49">
        <v>0.77162723999999994</v>
      </c>
      <c r="P250" s="49">
        <v>1.61859632</v>
      </c>
      <c r="Q250" s="50">
        <f t="shared" si="40"/>
        <v>1.19511178</v>
      </c>
      <c r="R250" s="48">
        <f t="shared" si="41"/>
        <v>1.61859632</v>
      </c>
      <c r="S250" s="49">
        <v>3.4854148437500001</v>
      </c>
      <c r="T250" s="48">
        <f t="shared" si="42"/>
        <v>4.6685893554687503</v>
      </c>
      <c r="U250" s="48">
        <v>0</v>
      </c>
      <c r="V250" s="49">
        <f t="shared" si="43"/>
        <v>1.4567366880000001</v>
      </c>
      <c r="W250" s="49">
        <f t="shared" si="44"/>
        <v>1.294877056</v>
      </c>
      <c r="X250" s="49">
        <f t="shared" si="45"/>
        <v>1.1330174239999999</v>
      </c>
      <c r="Y250" s="49">
        <f t="shared" si="46"/>
        <v>1.6995261360000002</v>
      </c>
      <c r="Z250" s="49">
        <f t="shared" si="47"/>
        <v>2.1581284266666665</v>
      </c>
      <c r="AA250" s="48">
        <v>1.9800185546875</v>
      </c>
      <c r="AB250" s="42">
        <v>4.6685893554687503</v>
      </c>
      <c r="AC250" s="42">
        <v>4.4800444335937497</v>
      </c>
      <c r="AD250" s="49">
        <f t="shared" si="48"/>
        <v>3.8121724853515628</v>
      </c>
      <c r="AE250" s="49">
        <f t="shared" si="49"/>
        <v>2.635021531357387</v>
      </c>
    </row>
    <row r="251" spans="1:31" x14ac:dyDescent="0.2">
      <c r="A251" s="42">
        <v>2.9864099031633815</v>
      </c>
      <c r="B251" s="42">
        <f t="shared" si="39"/>
        <v>4.5507910156250002</v>
      </c>
      <c r="C251" s="42">
        <v>4.6445786132812499</v>
      </c>
      <c r="D251" s="42">
        <v>4.4570034179687497</v>
      </c>
      <c r="E251" s="48">
        <v>2.567539321289062</v>
      </c>
      <c r="F251" s="48">
        <v>2.3359712402343749</v>
      </c>
      <c r="G251" s="48">
        <v>1.4658508093261717</v>
      </c>
      <c r="H251" s="48">
        <v>1.8695789709472657</v>
      </c>
      <c r="I251" s="48">
        <v>2.4992644409179685</v>
      </c>
      <c r="J251" s="48">
        <v>2.4798762817382811</v>
      </c>
      <c r="K251" s="48">
        <v>3.1074977783203122</v>
      </c>
      <c r="L251" s="48">
        <v>2.9560067968750001</v>
      </c>
      <c r="M251" s="43">
        <f t="shared" si="50"/>
        <v>0.53750726399999982</v>
      </c>
      <c r="N251" s="43">
        <f t="shared" si="51"/>
        <v>1.368788728</v>
      </c>
      <c r="O251" s="49">
        <v>0.7678675199999998</v>
      </c>
      <c r="P251" s="49">
        <v>1.6103396800000001</v>
      </c>
      <c r="Q251" s="50">
        <f t="shared" si="40"/>
        <v>1.1891035999999999</v>
      </c>
      <c r="R251" s="48">
        <f t="shared" si="41"/>
        <v>1.6103396800000001</v>
      </c>
      <c r="S251" s="49">
        <v>3.4674894531249998</v>
      </c>
      <c r="T251" s="48">
        <f t="shared" si="42"/>
        <v>4.6445786132812499</v>
      </c>
      <c r="U251" s="48">
        <v>0</v>
      </c>
      <c r="V251" s="49">
        <f t="shared" si="43"/>
        <v>1.4493057120000001</v>
      </c>
      <c r="W251" s="49">
        <f t="shared" si="44"/>
        <v>1.2882717440000002</v>
      </c>
      <c r="X251" s="49">
        <f t="shared" si="45"/>
        <v>1.1272377759999999</v>
      </c>
      <c r="Y251" s="49">
        <f t="shared" si="46"/>
        <v>1.6908566640000002</v>
      </c>
      <c r="Z251" s="49">
        <f t="shared" si="47"/>
        <v>2.1471195733333333</v>
      </c>
      <c r="AA251" s="48">
        <v>1.9698352436266451</v>
      </c>
      <c r="AB251" s="42">
        <v>4.6445786132812499</v>
      </c>
      <c r="AC251" s="42">
        <v>4.4570034179687497</v>
      </c>
      <c r="AD251" s="49">
        <f t="shared" si="48"/>
        <v>3.7925665893554683</v>
      </c>
      <c r="AE251" s="49">
        <f t="shared" si="49"/>
        <v>2.6214696896477649</v>
      </c>
    </row>
    <row r="252" spans="1:31" x14ac:dyDescent="0.2">
      <c r="A252" s="42">
        <v>2.9710507587103638</v>
      </c>
      <c r="B252" s="42">
        <f t="shared" si="39"/>
        <v>4.5273864746093748</v>
      </c>
      <c r="C252" s="42">
        <v>4.6206918945312498</v>
      </c>
      <c r="D252" s="42">
        <v>4.4340810546874998</v>
      </c>
      <c r="E252" s="48">
        <v>2.5543346752929685</v>
      </c>
      <c r="F252" s="48">
        <v>2.3239575439453124</v>
      </c>
      <c r="G252" s="48">
        <v>1.4583118774414061</v>
      </c>
      <c r="H252" s="48">
        <v>1.8599637512207032</v>
      </c>
      <c r="I252" s="48">
        <v>2.4864107568359373</v>
      </c>
      <c r="J252" s="48">
        <v>2.4671222973632814</v>
      </c>
      <c r="K252" s="48">
        <v>3.0915157495117187</v>
      </c>
      <c r="L252" s="48">
        <v>2.9408041308593749</v>
      </c>
      <c r="M252" s="43">
        <f t="shared" si="50"/>
        <v>0.53487545999999997</v>
      </c>
      <c r="N252" s="43">
        <f t="shared" si="51"/>
        <v>1.3620212319999998</v>
      </c>
      <c r="O252" s="49">
        <v>0.7641078</v>
      </c>
      <c r="P252" s="49">
        <v>1.6023779199999999</v>
      </c>
      <c r="Q252" s="50">
        <f t="shared" si="40"/>
        <v>1.18324286</v>
      </c>
      <c r="R252" s="48">
        <f t="shared" si="41"/>
        <v>1.6023779199999999</v>
      </c>
      <c r="S252" s="49">
        <v>3.4496562500000003</v>
      </c>
      <c r="T252" s="48">
        <f t="shared" si="42"/>
        <v>4.6206918945312498</v>
      </c>
      <c r="U252" s="48">
        <v>0</v>
      </c>
      <c r="V252" s="49">
        <f t="shared" si="43"/>
        <v>1.4421401279999999</v>
      </c>
      <c r="W252" s="49">
        <f t="shared" si="44"/>
        <v>1.2819023359999999</v>
      </c>
      <c r="X252" s="49">
        <f t="shared" si="45"/>
        <v>1.1216645439999999</v>
      </c>
      <c r="Y252" s="49">
        <f t="shared" si="46"/>
        <v>1.682496816</v>
      </c>
      <c r="Z252" s="49">
        <f t="shared" si="47"/>
        <v>2.1365038933333333</v>
      </c>
      <c r="AA252" s="48">
        <v>1.9597043585526315</v>
      </c>
      <c r="AB252" s="42">
        <v>4.6206918945312498</v>
      </c>
      <c r="AC252" s="42">
        <v>4.4340810546874998</v>
      </c>
      <c r="AD252" s="49">
        <f t="shared" si="48"/>
        <v>3.7730615234375002</v>
      </c>
      <c r="AE252" s="49">
        <f t="shared" si="49"/>
        <v>2.6079875429553256</v>
      </c>
    </row>
    <row r="253" spans="1:31" x14ac:dyDescent="0.2">
      <c r="A253" s="42">
        <v>2.9557706065344393</v>
      </c>
      <c r="B253" s="42">
        <f t="shared" si="39"/>
        <v>4.5041018066406249</v>
      </c>
      <c r="C253" s="42">
        <v>4.5969272460937498</v>
      </c>
      <c r="D253" s="42">
        <v>4.4112763671874999</v>
      </c>
      <c r="E253" s="48">
        <v>2.5411977587890622</v>
      </c>
      <c r="F253" s="48">
        <v>2.3120054199218751</v>
      </c>
      <c r="G253" s="48">
        <v>1.4508117834472656</v>
      </c>
      <c r="H253" s="48">
        <v>1.8503979077148438</v>
      </c>
      <c r="I253" s="48">
        <v>2.4736229077148435</v>
      </c>
      <c r="J253" s="48">
        <v>2.4544339111328126</v>
      </c>
      <c r="K253" s="48">
        <v>3.0756161328124998</v>
      </c>
      <c r="L253" s="48">
        <v>2.9256796142578123</v>
      </c>
      <c r="M253" s="43">
        <f t="shared" si="50"/>
        <v>0.53208884400000001</v>
      </c>
      <c r="N253" s="43">
        <f t="shared" si="51"/>
        <v>1.3552537359999997</v>
      </c>
      <c r="O253" s="49">
        <v>0.76012692000000004</v>
      </c>
      <c r="P253" s="49">
        <v>1.5944161599999997</v>
      </c>
      <c r="Q253" s="50">
        <f t="shared" si="40"/>
        <v>1.17727154</v>
      </c>
      <c r="R253" s="48">
        <f t="shared" si="41"/>
        <v>1.5944161599999997</v>
      </c>
      <c r="S253" s="49">
        <v>3.4319144531249997</v>
      </c>
      <c r="T253" s="48">
        <f t="shared" si="42"/>
        <v>4.5969272460937498</v>
      </c>
      <c r="U253" s="48">
        <v>0</v>
      </c>
      <c r="V253" s="49">
        <f t="shared" si="43"/>
        <v>1.4349745439999999</v>
      </c>
      <c r="W253" s="49">
        <f t="shared" si="44"/>
        <v>1.2755329279999998</v>
      </c>
      <c r="X253" s="49">
        <f t="shared" si="45"/>
        <v>1.1160913119999998</v>
      </c>
      <c r="Y253" s="49">
        <f t="shared" si="46"/>
        <v>1.6741369679999998</v>
      </c>
      <c r="Z253" s="49">
        <f t="shared" si="47"/>
        <v>2.125888213333333</v>
      </c>
      <c r="AA253" s="48">
        <v>1.9496256810238486</v>
      </c>
      <c r="AB253" s="42">
        <v>4.5969272460937498</v>
      </c>
      <c r="AC253" s="42">
        <v>4.4112763671874999</v>
      </c>
      <c r="AD253" s="49">
        <f t="shared" si="48"/>
        <v>3.7536564331054683</v>
      </c>
      <c r="AE253" s="49">
        <f t="shared" si="49"/>
        <v>2.5945745006443284</v>
      </c>
    </row>
    <row r="254" spans="1:31" x14ac:dyDescent="0.2">
      <c r="A254" s="42">
        <v>2.9405690403770421</v>
      </c>
      <c r="B254" s="42">
        <f t="shared" si="39"/>
        <v>4.4809372558593754</v>
      </c>
      <c r="C254" s="42">
        <v>4.5732851562499999</v>
      </c>
      <c r="D254" s="42">
        <v>4.3885893554687501</v>
      </c>
      <c r="E254" s="48">
        <v>2.5281283349609374</v>
      </c>
      <c r="F254" s="48">
        <v>2.3001148681640622</v>
      </c>
      <c r="G254" s="48">
        <v>1.4433502905273436</v>
      </c>
      <c r="H254" s="48">
        <v>1.8408813220214841</v>
      </c>
      <c r="I254" s="48">
        <v>2.4609011303710937</v>
      </c>
      <c r="J254" s="48">
        <v>2.4418106494140628</v>
      </c>
      <c r="K254" s="48">
        <v>3.0597982177734373</v>
      </c>
      <c r="L254" s="48">
        <v>2.9106327734374999</v>
      </c>
      <c r="M254" s="43">
        <f t="shared" si="50"/>
        <v>0.52945704000000005</v>
      </c>
      <c r="N254" s="43">
        <f t="shared" si="51"/>
        <v>1.3484862399999997</v>
      </c>
      <c r="O254" s="49">
        <v>0.75636720000000013</v>
      </c>
      <c r="P254" s="49">
        <v>1.5864543999999998</v>
      </c>
      <c r="Q254" s="50">
        <f t="shared" si="40"/>
        <v>1.1714107999999999</v>
      </c>
      <c r="R254" s="48">
        <f t="shared" si="41"/>
        <v>1.5864543999999998</v>
      </c>
      <c r="S254" s="49">
        <v>3.4142640625</v>
      </c>
      <c r="T254" s="48">
        <f t="shared" si="42"/>
        <v>4.5732851562499999</v>
      </c>
      <c r="U254" s="48">
        <v>0</v>
      </c>
      <c r="V254" s="49">
        <f t="shared" si="43"/>
        <v>1.4278089599999999</v>
      </c>
      <c r="W254" s="49">
        <f t="shared" si="44"/>
        <v>1.26916352</v>
      </c>
      <c r="X254" s="49">
        <f t="shared" si="45"/>
        <v>1.1105180799999999</v>
      </c>
      <c r="Y254" s="49">
        <f t="shared" si="46"/>
        <v>1.6657771199999998</v>
      </c>
      <c r="Z254" s="49">
        <f t="shared" si="47"/>
        <v>2.1152725333333331</v>
      </c>
      <c r="AA254" s="48">
        <v>1.9395987741570724</v>
      </c>
      <c r="AB254" s="42">
        <v>4.5732851562499999</v>
      </c>
      <c r="AC254" s="42">
        <v>4.3885893554687501</v>
      </c>
      <c r="AD254" s="49">
        <f t="shared" si="48"/>
        <v>3.7343513183593751</v>
      </c>
      <c r="AE254" s="49">
        <f t="shared" si="49"/>
        <v>2.5812305627147754</v>
      </c>
    </row>
    <row r="255" spans="1:31" x14ac:dyDescent="0.2">
      <c r="A255" s="42">
        <v>2.9254456560694382</v>
      </c>
      <c r="B255" s="42">
        <f t="shared" si="39"/>
        <v>4.4578916015624994</v>
      </c>
      <c r="C255" s="42">
        <v>4.5497646484374998</v>
      </c>
      <c r="D255" s="42">
        <v>4.3660185546874999</v>
      </c>
      <c r="E255" s="48">
        <v>2.5151261669921876</v>
      </c>
      <c r="F255" s="48">
        <v>2.2882854150390624</v>
      </c>
      <c r="G255" s="48">
        <v>1.4359271618652345</v>
      </c>
      <c r="H255" s="48">
        <v>1.8314136389160156</v>
      </c>
      <c r="I255" s="48">
        <v>2.4482444775390624</v>
      </c>
      <c r="J255" s="48">
        <v>2.4292525122070314</v>
      </c>
      <c r="K255" s="48">
        <v>3.0440615307617187</v>
      </c>
      <c r="L255" s="48">
        <v>2.8956633715820308</v>
      </c>
      <c r="M255" s="43">
        <f t="shared" si="50"/>
        <v>0.52682523599999997</v>
      </c>
      <c r="N255" s="43">
        <f t="shared" si="51"/>
        <v>1.3414680959999998</v>
      </c>
      <c r="O255" s="49">
        <v>0.75260748</v>
      </c>
      <c r="P255" s="49">
        <v>1.5781977599999999</v>
      </c>
      <c r="Q255" s="50">
        <f t="shared" si="40"/>
        <v>1.1654026200000001</v>
      </c>
      <c r="R255" s="48">
        <f t="shared" si="41"/>
        <v>1.5781977599999999</v>
      </c>
      <c r="S255" s="49">
        <v>3.3967042968750003</v>
      </c>
      <c r="T255" s="48">
        <f t="shared" si="42"/>
        <v>4.5497646484374998</v>
      </c>
      <c r="U255" s="48">
        <v>0</v>
      </c>
      <c r="V255" s="49">
        <f t="shared" si="43"/>
        <v>1.4203779839999999</v>
      </c>
      <c r="W255" s="49">
        <f t="shared" si="44"/>
        <v>1.262558208</v>
      </c>
      <c r="X255" s="49">
        <f t="shared" si="45"/>
        <v>1.1047384319999998</v>
      </c>
      <c r="Y255" s="49">
        <f t="shared" si="46"/>
        <v>1.6571076479999998</v>
      </c>
      <c r="Z255" s="49">
        <f t="shared" si="47"/>
        <v>2.1042636799999999</v>
      </c>
      <c r="AA255" s="48">
        <v>1.9296234195106907</v>
      </c>
      <c r="AB255" s="42">
        <v>4.5497646484374998</v>
      </c>
      <c r="AC255" s="42">
        <v>4.3660185546874999</v>
      </c>
      <c r="AD255" s="49">
        <f t="shared" si="48"/>
        <v>3.7151453247070316</v>
      </c>
      <c r="AE255" s="49">
        <f t="shared" si="49"/>
        <v>2.5679551385309267</v>
      </c>
    </row>
    <row r="256" spans="1:31" x14ac:dyDescent="0.2">
      <c r="A256" s="42">
        <v>2.9104000515217194</v>
      </c>
      <c r="B256" s="42">
        <f t="shared" si="39"/>
        <v>4.4349645996093745</v>
      </c>
      <c r="C256" s="42">
        <v>4.5263652343749996</v>
      </c>
      <c r="D256" s="42">
        <v>4.3435639648437503</v>
      </c>
      <c r="E256" s="48">
        <v>2.5021907812499999</v>
      </c>
      <c r="F256" s="48">
        <v>2.2765165869140627</v>
      </c>
      <c r="G256" s="48">
        <v>1.4285421606445312</v>
      </c>
      <c r="H256" s="48">
        <v>1.8219946215820313</v>
      </c>
      <c r="I256" s="48">
        <v>2.4356531860351565</v>
      </c>
      <c r="J256" s="48">
        <v>2.4167587890625</v>
      </c>
      <c r="K256" s="48">
        <v>3.0284060717773436</v>
      </c>
      <c r="L256" s="48">
        <v>2.8807709350585937</v>
      </c>
      <c r="M256" s="43">
        <f t="shared" si="50"/>
        <v>0.5241934319999999</v>
      </c>
      <c r="N256" s="43">
        <f t="shared" si="51"/>
        <v>1.3349512479999996</v>
      </c>
      <c r="O256" s="49">
        <v>0.74884775999999986</v>
      </c>
      <c r="P256" s="49">
        <v>1.5705308799999997</v>
      </c>
      <c r="Q256" s="50">
        <f t="shared" si="40"/>
        <v>1.1596893199999998</v>
      </c>
      <c r="R256" s="48">
        <f t="shared" si="41"/>
        <v>1.5705308799999997</v>
      </c>
      <c r="S256" s="49">
        <v>3.3792351562500005</v>
      </c>
      <c r="T256" s="48">
        <f t="shared" si="42"/>
        <v>4.5263652343749996</v>
      </c>
      <c r="U256" s="48">
        <v>0</v>
      </c>
      <c r="V256" s="49">
        <f t="shared" si="43"/>
        <v>1.4134777919999999</v>
      </c>
      <c r="W256" s="49">
        <f t="shared" si="44"/>
        <v>1.2564247039999998</v>
      </c>
      <c r="X256" s="49">
        <f t="shared" si="45"/>
        <v>1.0993716159999998</v>
      </c>
      <c r="Y256" s="49">
        <f t="shared" si="46"/>
        <v>1.649057424</v>
      </c>
      <c r="Z256" s="49">
        <f t="shared" si="47"/>
        <v>2.0940411733333328</v>
      </c>
      <c r="AA256" s="48">
        <v>1.9196993986430921</v>
      </c>
      <c r="AB256" s="42">
        <v>4.5263652343749996</v>
      </c>
      <c r="AC256" s="42">
        <v>4.3435639648437503</v>
      </c>
      <c r="AD256" s="49">
        <f t="shared" si="48"/>
        <v>3.696038452148438</v>
      </c>
      <c r="AE256" s="49">
        <f t="shared" si="49"/>
        <v>2.5547482280927825</v>
      </c>
    </row>
    <row r="257" spans="1:31" x14ac:dyDescent="0.2">
      <c r="A257" s="42">
        <v>2.895431826710992</v>
      </c>
      <c r="B257" s="42">
        <f t="shared" si="39"/>
        <v>4.4121557617187506</v>
      </c>
      <c r="C257" s="42">
        <v>4.50308642578125</v>
      </c>
      <c r="D257" s="42">
        <v>4.3212250976562503</v>
      </c>
      <c r="E257" s="48">
        <v>2.4893219409179688</v>
      </c>
      <c r="F257" s="48">
        <v>2.2648083837890622</v>
      </c>
      <c r="G257" s="48">
        <v>1.4211951684570312</v>
      </c>
      <c r="H257" s="48">
        <v>1.8126240332031249</v>
      </c>
      <c r="I257" s="48">
        <v>2.423126545410156</v>
      </c>
      <c r="J257" s="48">
        <v>2.4043292431640624</v>
      </c>
      <c r="K257" s="48">
        <v>3.0128308935546873</v>
      </c>
      <c r="L257" s="48">
        <v>2.8659549902343753</v>
      </c>
      <c r="M257" s="43">
        <f t="shared" si="50"/>
        <v>0.52156162799999994</v>
      </c>
      <c r="N257" s="43">
        <f t="shared" si="51"/>
        <v>1.3281837519999997</v>
      </c>
      <c r="O257" s="49">
        <v>0.74508803999999995</v>
      </c>
      <c r="P257" s="49">
        <v>1.5625691199999998</v>
      </c>
      <c r="Q257" s="50">
        <f t="shared" si="40"/>
        <v>1.1538285799999999</v>
      </c>
      <c r="R257" s="48">
        <f t="shared" si="41"/>
        <v>1.5625691199999998</v>
      </c>
      <c r="S257" s="49">
        <v>3.3618558593750003</v>
      </c>
      <c r="T257" s="48">
        <f t="shared" si="42"/>
        <v>4.50308642578125</v>
      </c>
      <c r="U257" s="48">
        <v>0</v>
      </c>
      <c r="V257" s="49">
        <f t="shared" si="43"/>
        <v>1.4063122079999999</v>
      </c>
      <c r="W257" s="49">
        <f t="shared" si="44"/>
        <v>1.250055296</v>
      </c>
      <c r="X257" s="49">
        <f t="shared" si="45"/>
        <v>1.0937983839999998</v>
      </c>
      <c r="Y257" s="49">
        <f t="shared" si="46"/>
        <v>1.6406975759999998</v>
      </c>
      <c r="Z257" s="49">
        <f t="shared" si="47"/>
        <v>2.0834254933333329</v>
      </c>
      <c r="AA257" s="48">
        <v>1.9098262746710526</v>
      </c>
      <c r="AB257" s="42">
        <v>4.50308642578125</v>
      </c>
      <c r="AC257" s="42">
        <v>4.3212250976562503</v>
      </c>
      <c r="AD257" s="49">
        <f t="shared" si="48"/>
        <v>3.6770298461914064</v>
      </c>
      <c r="AE257" s="49">
        <f t="shared" si="49"/>
        <v>2.541609240764604</v>
      </c>
    </row>
    <row r="258" spans="1:31" x14ac:dyDescent="0.2">
      <c r="A258" s="42">
        <v>2.8805405836724094</v>
      </c>
      <c r="B258" s="42">
        <f t="shared" ref="B258:B321" si="52">+AVERAGE(C258,D258)</f>
        <v>4.3894638671874997</v>
      </c>
      <c r="C258" s="42">
        <v>4.4799267578124997</v>
      </c>
      <c r="D258" s="42">
        <v>4.2990009765624997</v>
      </c>
      <c r="E258" s="48">
        <v>2.4765191723632816</v>
      </c>
      <c r="F258" s="48">
        <v>2.2531603320312499</v>
      </c>
      <c r="G258" s="48">
        <v>1.413885948486328</v>
      </c>
      <c r="H258" s="48">
        <v>1.8033016369628905</v>
      </c>
      <c r="I258" s="48">
        <v>2.4106645556640625</v>
      </c>
      <c r="J258" s="48">
        <v>2.3919638745117187</v>
      </c>
      <c r="K258" s="48">
        <v>2.9973359960937498</v>
      </c>
      <c r="L258" s="48">
        <v>2.851215300292969</v>
      </c>
      <c r="M258" s="43">
        <f t="shared" si="50"/>
        <v>0.51892982399999998</v>
      </c>
      <c r="N258" s="43">
        <f t="shared" si="51"/>
        <v>1.3214162559999998</v>
      </c>
      <c r="O258" s="49">
        <v>0.74132832000000004</v>
      </c>
      <c r="P258" s="49">
        <v>1.5546073599999999</v>
      </c>
      <c r="Q258" s="50">
        <f t="shared" ref="Q258:Q321" si="53">+AVERAGE(O258:P258)</f>
        <v>1.14796784</v>
      </c>
      <c r="R258" s="48">
        <f t="shared" ref="R258:R321" si="54">+P258</f>
        <v>1.5546073599999999</v>
      </c>
      <c r="S258" s="49">
        <v>3.344565625</v>
      </c>
      <c r="T258" s="48">
        <f t="shared" ref="T258:T321" si="55">+C258</f>
        <v>4.4799267578124997</v>
      </c>
      <c r="U258" s="48">
        <v>0</v>
      </c>
      <c r="V258" s="49">
        <f t="shared" ref="V258:V321" si="56">+$P258*0.9</f>
        <v>1.3991466239999999</v>
      </c>
      <c r="W258" s="49">
        <f t="shared" ref="W258:W321" si="57">+$P258*0.8</f>
        <v>1.2436858879999999</v>
      </c>
      <c r="X258" s="49">
        <f t="shared" ref="X258:X321" si="58">+$P258*0.7</f>
        <v>1.0882251519999999</v>
      </c>
      <c r="Y258" s="49">
        <f t="shared" ref="Y258:Y321" si="59">+$P258*0.9*8750/7500</f>
        <v>1.6323377279999998</v>
      </c>
      <c r="Z258" s="49">
        <f t="shared" ref="Z258:Z321" si="60">+$P258*10000/7500</f>
        <v>2.0728098133333335</v>
      </c>
      <c r="AA258" s="48">
        <v>1.9000040475945723</v>
      </c>
      <c r="AB258" s="42">
        <v>4.4799267578124997</v>
      </c>
      <c r="AC258" s="42">
        <v>4.2990009765624997</v>
      </c>
      <c r="AD258" s="49">
        <f t="shared" ref="AD258:AD321" si="61">+S258*1.09375</f>
        <v>3.6581186523437501</v>
      </c>
      <c r="AE258" s="49">
        <f t="shared" ref="AE258:AE321" si="62">+S258*0.756013745704467</f>
        <v>2.5285375859106516</v>
      </c>
    </row>
    <row r="259" spans="1:31" x14ac:dyDescent="0.2">
      <c r="A259" s="42">
        <v>2.8657259264881723</v>
      </c>
      <c r="B259" s="42">
        <f t="shared" si="52"/>
        <v>4.3668889160156255</v>
      </c>
      <c r="C259" s="42">
        <v>4.4568862304687498</v>
      </c>
      <c r="D259" s="42">
        <v>4.2768916015625003</v>
      </c>
      <c r="E259" s="48">
        <v>2.4637824755859374</v>
      </c>
      <c r="F259" s="48">
        <v>2.2415724316406247</v>
      </c>
      <c r="G259" s="48">
        <v>1.4066142639160155</v>
      </c>
      <c r="H259" s="48">
        <v>1.7940271960449219</v>
      </c>
      <c r="I259" s="48">
        <v>2.3982662695312498</v>
      </c>
      <c r="J259" s="48">
        <v>2.3796619726562498</v>
      </c>
      <c r="K259" s="48">
        <v>2.9819209057617186</v>
      </c>
      <c r="L259" s="48">
        <v>2.8365513916015623</v>
      </c>
      <c r="M259" s="43">
        <f t="shared" ref="M259:M322" si="63">(+O259*0.7)</f>
        <v>0.51629802000000002</v>
      </c>
      <c r="N259" s="43">
        <f t="shared" ref="N259:N322" si="64">(+P259*0.85)</f>
        <v>1.3148994079999998</v>
      </c>
      <c r="O259" s="49">
        <v>0.73756860000000013</v>
      </c>
      <c r="P259" s="49">
        <v>1.54694048</v>
      </c>
      <c r="Q259" s="50">
        <f t="shared" si="53"/>
        <v>1.1422545400000002</v>
      </c>
      <c r="R259" s="48">
        <f t="shared" si="54"/>
        <v>1.54694048</v>
      </c>
      <c r="S259" s="49">
        <v>3.327364453125</v>
      </c>
      <c r="T259" s="48">
        <f t="shared" si="55"/>
        <v>4.4568862304687498</v>
      </c>
      <c r="U259" s="48">
        <v>0</v>
      </c>
      <c r="V259" s="49">
        <f t="shared" si="56"/>
        <v>1.3922464320000001</v>
      </c>
      <c r="W259" s="49">
        <f t="shared" si="57"/>
        <v>1.237552384</v>
      </c>
      <c r="X259" s="49">
        <f t="shared" si="58"/>
        <v>1.0828583359999999</v>
      </c>
      <c r="Y259" s="49">
        <f t="shared" si="59"/>
        <v>1.6242875040000002</v>
      </c>
      <c r="Z259" s="49">
        <f t="shared" si="60"/>
        <v>2.0625873066666669</v>
      </c>
      <c r="AA259" s="48">
        <v>1.8902322805304277</v>
      </c>
      <c r="AB259" s="42">
        <v>4.4568862304687498</v>
      </c>
      <c r="AC259" s="42">
        <v>4.2768916015625003</v>
      </c>
      <c r="AD259" s="49">
        <f t="shared" si="61"/>
        <v>3.6393048706054687</v>
      </c>
      <c r="AE259" s="49">
        <f t="shared" si="62"/>
        <v>2.5155332635309264</v>
      </c>
    </row>
    <row r="260" spans="1:31" x14ac:dyDescent="0.2">
      <c r="A260" s="42">
        <v>2.8509874612757122</v>
      </c>
      <c r="B260" s="42">
        <f t="shared" si="52"/>
        <v>4.34443017578125</v>
      </c>
      <c r="C260" s="42">
        <v>4.4339648437500001</v>
      </c>
      <c r="D260" s="42">
        <v>4.2548955078124999</v>
      </c>
      <c r="E260" s="48">
        <v>2.4511113769531252</v>
      </c>
      <c r="F260" s="48">
        <v>2.230043972167969</v>
      </c>
      <c r="G260" s="48">
        <v>1.3993799963378906</v>
      </c>
      <c r="H260" s="48">
        <v>1.7848004736328125</v>
      </c>
      <c r="I260" s="48">
        <v>2.3859321606445314</v>
      </c>
      <c r="J260" s="48">
        <v>2.3674233007812497</v>
      </c>
      <c r="K260" s="48">
        <v>2.9665846752929688</v>
      </c>
      <c r="L260" s="48">
        <v>2.8219630273437497</v>
      </c>
      <c r="M260" s="43">
        <f t="shared" si="63"/>
        <v>0.51366621599999995</v>
      </c>
      <c r="N260" s="43">
        <f t="shared" si="64"/>
        <v>1.3081319119999999</v>
      </c>
      <c r="O260" s="49">
        <v>0.73380888</v>
      </c>
      <c r="P260" s="49">
        <v>1.5389787199999998</v>
      </c>
      <c r="Q260" s="50">
        <f t="shared" si="53"/>
        <v>1.1363938</v>
      </c>
      <c r="R260" s="48">
        <f t="shared" si="54"/>
        <v>1.5389787199999998</v>
      </c>
      <c r="S260" s="49">
        <v>3.3102519531250003</v>
      </c>
      <c r="T260" s="48">
        <f t="shared" si="55"/>
        <v>4.4339648437500001</v>
      </c>
      <c r="U260" s="48">
        <v>0</v>
      </c>
      <c r="V260" s="49">
        <f t="shared" si="56"/>
        <v>1.3850808479999999</v>
      </c>
      <c r="W260" s="49">
        <f t="shared" si="57"/>
        <v>1.2311829759999999</v>
      </c>
      <c r="X260" s="49">
        <f t="shared" si="58"/>
        <v>1.0772851039999998</v>
      </c>
      <c r="Y260" s="49">
        <f t="shared" si="59"/>
        <v>1.6159276559999998</v>
      </c>
      <c r="Z260" s="49">
        <f t="shared" si="60"/>
        <v>2.0519716266666665</v>
      </c>
      <c r="AA260" s="48">
        <v>1.8805107550370066</v>
      </c>
      <c r="AB260" s="42">
        <v>4.4339648437500001</v>
      </c>
      <c r="AC260" s="42">
        <v>4.2548955078124999</v>
      </c>
      <c r="AD260" s="49">
        <f t="shared" si="61"/>
        <v>3.620588073730469</v>
      </c>
      <c r="AE260" s="49">
        <f t="shared" si="62"/>
        <v>2.5025959783075593</v>
      </c>
    </row>
    <row r="261" spans="1:31" x14ac:dyDescent="0.2">
      <c r="A261" s="42">
        <v>2.8363247961787272</v>
      </c>
      <c r="B261" s="42">
        <f t="shared" si="52"/>
        <v>4.322086669921875</v>
      </c>
      <c r="C261" s="42">
        <v>4.4111611328125004</v>
      </c>
      <c r="D261" s="42">
        <v>4.2330122070312504</v>
      </c>
      <c r="E261" s="48">
        <v>2.4385051660156249</v>
      </c>
      <c r="F261" s="48">
        <v>2.2185749536132815</v>
      </c>
      <c r="G261" s="48">
        <v>1.3921829089355466</v>
      </c>
      <c r="H261" s="48">
        <v>1.7756212329101562</v>
      </c>
      <c r="I261" s="48">
        <v>2.3736610449218749</v>
      </c>
      <c r="J261" s="48">
        <v>2.3552476220703125</v>
      </c>
      <c r="K261" s="48">
        <v>2.9513275415039062</v>
      </c>
      <c r="L261" s="48">
        <v>2.8074494970703121</v>
      </c>
      <c r="M261" s="43">
        <f t="shared" si="63"/>
        <v>0.511189224</v>
      </c>
      <c r="N261" s="43">
        <f t="shared" si="64"/>
        <v>1.3018657119999999</v>
      </c>
      <c r="O261" s="49">
        <v>0.73027032000000003</v>
      </c>
      <c r="P261" s="49">
        <v>1.5316067199999999</v>
      </c>
      <c r="Q261" s="50">
        <f t="shared" si="53"/>
        <v>1.1309385199999999</v>
      </c>
      <c r="R261" s="48">
        <f t="shared" si="54"/>
        <v>1.5316067199999999</v>
      </c>
      <c r="S261" s="49">
        <v>3.293226953125</v>
      </c>
      <c r="T261" s="48">
        <f t="shared" si="55"/>
        <v>4.4111611328125004</v>
      </c>
      <c r="U261" s="48">
        <v>0</v>
      </c>
      <c r="V261" s="49">
        <f t="shared" si="56"/>
        <v>1.3784460479999998</v>
      </c>
      <c r="W261" s="49">
        <f t="shared" si="57"/>
        <v>1.225285376</v>
      </c>
      <c r="X261" s="49">
        <f t="shared" si="58"/>
        <v>1.0721247039999999</v>
      </c>
      <c r="Y261" s="49">
        <f t="shared" si="59"/>
        <v>1.6081870559999998</v>
      </c>
      <c r="Z261" s="49">
        <f t="shared" si="60"/>
        <v>2.0421422933333333</v>
      </c>
      <c r="AA261" s="48">
        <v>1.8708392526726974</v>
      </c>
      <c r="AB261" s="42">
        <v>4.4111611328125004</v>
      </c>
      <c r="AC261" s="42">
        <v>4.2330122070312504</v>
      </c>
      <c r="AD261" s="49">
        <f t="shared" si="61"/>
        <v>3.6019669799804688</v>
      </c>
      <c r="AE261" s="49">
        <f t="shared" si="62"/>
        <v>2.4897248442869406</v>
      </c>
    </row>
    <row r="262" spans="1:31" x14ac:dyDescent="0.2">
      <c r="A262" s="42">
        <v>2.8217375413569972</v>
      </c>
      <c r="B262" s="42">
        <f t="shared" si="52"/>
        <v>4.2998581542968743</v>
      </c>
      <c r="C262" s="42">
        <v>4.3884741210937497</v>
      </c>
      <c r="D262" s="42">
        <v>4.2112421874999999</v>
      </c>
      <c r="E262" s="48">
        <v>2.4259638427734376</v>
      </c>
      <c r="F262" s="48">
        <v>2.2071646655273436</v>
      </c>
      <c r="G262" s="48">
        <v>1.3850228833007812</v>
      </c>
      <c r="H262" s="48">
        <v>1.7664892370605467</v>
      </c>
      <c r="I262" s="48">
        <v>2.3614533959960937</v>
      </c>
      <c r="J262" s="48">
        <v>2.343134699707031</v>
      </c>
      <c r="K262" s="48">
        <v>2.9361487939453124</v>
      </c>
      <c r="L262" s="48">
        <v>2.79301080078125</v>
      </c>
      <c r="M262" s="43">
        <f t="shared" si="63"/>
        <v>0.50871223199999993</v>
      </c>
      <c r="N262" s="43">
        <f t="shared" si="64"/>
        <v>1.2955995119999997</v>
      </c>
      <c r="O262" s="49">
        <v>0.72673175999999995</v>
      </c>
      <c r="P262" s="49">
        <v>1.5242347199999997</v>
      </c>
      <c r="Q262" s="50">
        <f t="shared" si="53"/>
        <v>1.1254832399999999</v>
      </c>
      <c r="R262" s="48">
        <f t="shared" si="54"/>
        <v>1.5242347199999997</v>
      </c>
      <c r="S262" s="49">
        <v>3.2762898437499999</v>
      </c>
      <c r="T262" s="48">
        <f t="shared" si="55"/>
        <v>4.3884741210937497</v>
      </c>
      <c r="U262" s="48">
        <v>0</v>
      </c>
      <c r="V262" s="49">
        <f t="shared" si="56"/>
        <v>1.3718112479999998</v>
      </c>
      <c r="W262" s="49">
        <f t="shared" si="57"/>
        <v>1.2193877759999998</v>
      </c>
      <c r="X262" s="49">
        <f t="shared" si="58"/>
        <v>1.0669643039999996</v>
      </c>
      <c r="Y262" s="49">
        <f t="shared" si="59"/>
        <v>1.6004464559999998</v>
      </c>
      <c r="Z262" s="49">
        <f t="shared" si="60"/>
        <v>2.0323129599999996</v>
      </c>
      <c r="AA262" s="48">
        <v>1.8612175549958883</v>
      </c>
      <c r="AB262" s="42">
        <v>4.3884741210937497</v>
      </c>
      <c r="AC262" s="42">
        <v>4.2112421874999999</v>
      </c>
      <c r="AD262" s="49">
        <f t="shared" si="61"/>
        <v>3.5834420166015626</v>
      </c>
      <c r="AE262" s="49">
        <f t="shared" si="62"/>
        <v>2.4769201567869401</v>
      </c>
    </row>
    <row r="263" spans="1:31" x14ac:dyDescent="0.2">
      <c r="A263" s="42">
        <v>2.8072253089737496</v>
      </c>
      <c r="B263" s="42">
        <f t="shared" si="52"/>
        <v>4.2777441406249999</v>
      </c>
      <c r="C263" s="42">
        <v>4.3659042968749997</v>
      </c>
      <c r="D263" s="42">
        <v>4.189583984375</v>
      </c>
      <c r="E263" s="48">
        <v>2.4134871704101561</v>
      </c>
      <c r="F263" s="48">
        <v>2.1958133447265626</v>
      </c>
      <c r="G263" s="48">
        <v>1.3778996826171874</v>
      </c>
      <c r="H263" s="48">
        <v>1.7574041308593751</v>
      </c>
      <c r="I263" s="48">
        <v>2.3493085034179688</v>
      </c>
      <c r="J263" s="48">
        <v>2.3310840600585938</v>
      </c>
      <c r="K263" s="48">
        <v>2.9210481958007812</v>
      </c>
      <c r="L263" s="48">
        <v>2.7786464648437499</v>
      </c>
      <c r="M263" s="43">
        <f t="shared" si="63"/>
        <v>0.50623524000000009</v>
      </c>
      <c r="N263" s="43">
        <f t="shared" si="64"/>
        <v>1.2890826639999999</v>
      </c>
      <c r="O263" s="49">
        <v>0.72319320000000009</v>
      </c>
      <c r="P263" s="49">
        <v>1.51656784</v>
      </c>
      <c r="Q263" s="50">
        <f t="shared" si="53"/>
        <v>1.1198805200000002</v>
      </c>
      <c r="R263" s="48">
        <f t="shared" si="54"/>
        <v>1.51656784</v>
      </c>
      <c r="S263" s="49">
        <v>3.2594398437500001</v>
      </c>
      <c r="T263" s="48">
        <f t="shared" si="55"/>
        <v>4.3659042968749997</v>
      </c>
      <c r="U263" s="48">
        <v>0</v>
      </c>
      <c r="V263" s="49">
        <f t="shared" si="56"/>
        <v>1.364911056</v>
      </c>
      <c r="W263" s="49">
        <f t="shared" si="57"/>
        <v>1.2132542720000001</v>
      </c>
      <c r="X263" s="49">
        <f t="shared" si="58"/>
        <v>1.0615974879999999</v>
      </c>
      <c r="Y263" s="49">
        <f t="shared" si="59"/>
        <v>1.5923962319999998</v>
      </c>
      <c r="Z263" s="49">
        <f t="shared" si="60"/>
        <v>2.0220904533333335</v>
      </c>
      <c r="AA263" s="48">
        <v>1.8516452251233553</v>
      </c>
      <c r="AB263" s="42">
        <v>4.3659042968749997</v>
      </c>
      <c r="AC263" s="42">
        <v>4.189583984375</v>
      </c>
      <c r="AD263" s="49">
        <f t="shared" si="61"/>
        <v>3.5650123291015627</v>
      </c>
      <c r="AE263" s="49">
        <f t="shared" si="62"/>
        <v>2.4641813251718201</v>
      </c>
    </row>
    <row r="264" spans="1:31" x14ac:dyDescent="0.2">
      <c r="A264" s="42">
        <v>2.7927877131879213</v>
      </c>
      <c r="B264" s="42">
        <f t="shared" si="52"/>
        <v>4.2557434082031254</v>
      </c>
      <c r="C264" s="42">
        <v>4.3434501953125002</v>
      </c>
      <c r="D264" s="42">
        <v>4.1680366210937496</v>
      </c>
      <c r="E264" s="48">
        <v>2.4010746752929686</v>
      </c>
      <c r="F264" s="48">
        <v>2.1845200439453127</v>
      </c>
      <c r="G264" s="48">
        <v>1.3708130700683594</v>
      </c>
      <c r="H264" s="48">
        <v>1.7483657958984375</v>
      </c>
      <c r="I264" s="48">
        <v>2.3372258935546877</v>
      </c>
      <c r="J264" s="48">
        <v>2.3190952294921874</v>
      </c>
      <c r="K264" s="48">
        <v>2.9060250366210938</v>
      </c>
      <c r="L264" s="48">
        <v>2.7643557788085937</v>
      </c>
      <c r="M264" s="43">
        <f t="shared" si="63"/>
        <v>0.50375824799999991</v>
      </c>
      <c r="N264" s="43">
        <f t="shared" si="64"/>
        <v>1.2828164639999999</v>
      </c>
      <c r="O264" s="49">
        <v>0.7196546399999999</v>
      </c>
      <c r="P264" s="49">
        <v>1.5091958399999998</v>
      </c>
      <c r="Q264" s="50">
        <f t="shared" si="53"/>
        <v>1.1144252399999999</v>
      </c>
      <c r="R264" s="48">
        <f t="shared" si="54"/>
        <v>1.5091958399999998</v>
      </c>
      <c r="S264" s="49">
        <v>3.2426765625000002</v>
      </c>
      <c r="T264" s="48">
        <f t="shared" si="55"/>
        <v>4.3434501953125002</v>
      </c>
      <c r="U264" s="48">
        <v>0</v>
      </c>
      <c r="V264" s="49">
        <f t="shared" si="56"/>
        <v>1.3582762559999999</v>
      </c>
      <c r="W264" s="49">
        <f t="shared" si="57"/>
        <v>1.207356672</v>
      </c>
      <c r="X264" s="49">
        <f t="shared" si="58"/>
        <v>1.0564370879999998</v>
      </c>
      <c r="Y264" s="49">
        <f t="shared" si="59"/>
        <v>1.5846556319999998</v>
      </c>
      <c r="Z264" s="49">
        <f t="shared" si="60"/>
        <v>2.0122611199999998</v>
      </c>
      <c r="AA264" s="48">
        <v>1.8421222630550986</v>
      </c>
      <c r="AB264" s="42">
        <v>4.3434501953125002</v>
      </c>
      <c r="AC264" s="42">
        <v>4.1680366210937496</v>
      </c>
      <c r="AD264" s="49">
        <f t="shared" si="61"/>
        <v>3.5466774902343752</v>
      </c>
      <c r="AE264" s="49">
        <f t="shared" si="62"/>
        <v>2.4515080541237104</v>
      </c>
    </row>
    <row r="265" spans="1:31" x14ac:dyDescent="0.2">
      <c r="A265" s="42">
        <v>2.7784243701423401</v>
      </c>
      <c r="B265" s="42">
        <f t="shared" si="52"/>
        <v>4.233856201171875</v>
      </c>
      <c r="C265" s="42">
        <v>4.3211118164062503</v>
      </c>
      <c r="D265" s="42">
        <v>4.1466005859374997</v>
      </c>
      <c r="E265" s="48">
        <v>2.3887258837890624</v>
      </c>
      <c r="F265" s="48">
        <v>2.1732849999999999</v>
      </c>
      <c r="G265" s="48">
        <v>1.3637629272460936</v>
      </c>
      <c r="H265" s="48">
        <v>1.7393738769531248</v>
      </c>
      <c r="I265" s="48">
        <v>2.3252055664062499</v>
      </c>
      <c r="J265" s="48">
        <v>2.3071682080078122</v>
      </c>
      <c r="K265" s="48">
        <v>2.8910793164062496</v>
      </c>
      <c r="L265" s="48">
        <v>2.7501389794921876</v>
      </c>
      <c r="M265" s="43">
        <f t="shared" si="63"/>
        <v>0.50112644399999995</v>
      </c>
      <c r="N265" s="43">
        <f t="shared" si="64"/>
        <v>1.276299616</v>
      </c>
      <c r="O265" s="49">
        <v>0.71589491999999999</v>
      </c>
      <c r="P265" s="49">
        <v>1.5015289599999999</v>
      </c>
      <c r="Q265" s="50">
        <f t="shared" si="53"/>
        <v>1.1087119400000001</v>
      </c>
      <c r="R265" s="48">
        <f t="shared" si="54"/>
        <v>1.5015289599999999</v>
      </c>
      <c r="S265" s="49">
        <v>3.2259992187500006</v>
      </c>
      <c r="T265" s="48">
        <f t="shared" si="55"/>
        <v>4.3211118164062503</v>
      </c>
      <c r="U265" s="48">
        <v>0</v>
      </c>
      <c r="V265" s="49">
        <f t="shared" si="56"/>
        <v>1.3513760639999999</v>
      </c>
      <c r="W265" s="49">
        <f t="shared" si="57"/>
        <v>1.2012231680000001</v>
      </c>
      <c r="X265" s="49">
        <f t="shared" si="58"/>
        <v>1.0510702719999998</v>
      </c>
      <c r="Y265" s="49">
        <f t="shared" si="59"/>
        <v>1.5766054079999998</v>
      </c>
      <c r="Z265" s="49">
        <f t="shared" si="60"/>
        <v>2.0020386133333332</v>
      </c>
      <c r="AA265" s="48">
        <v>1.8326482319078947</v>
      </c>
      <c r="AB265" s="42">
        <v>4.3211118164062503</v>
      </c>
      <c r="AC265" s="42">
        <v>4.1466005859374997</v>
      </c>
      <c r="AD265" s="49">
        <f t="shared" si="61"/>
        <v>3.5284366455078131</v>
      </c>
      <c r="AE265" s="49">
        <f t="shared" si="62"/>
        <v>2.4388997530068721</v>
      </c>
    </row>
    <row r="266" spans="1:31" x14ac:dyDescent="0.2">
      <c r="A266" s="42">
        <v>2.7641348979543547</v>
      </c>
      <c r="B266" s="42">
        <f t="shared" si="52"/>
        <v>4.2120812988281244</v>
      </c>
      <c r="C266" s="42">
        <v>4.2988881835937498</v>
      </c>
      <c r="D266" s="42">
        <v>4.1252744140625</v>
      </c>
      <c r="E266" s="48">
        <v>2.3764405590820314</v>
      </c>
      <c r="F266" s="48">
        <v>2.1621079760742186</v>
      </c>
      <c r="G266" s="48">
        <v>1.3567491357421875</v>
      </c>
      <c r="H266" s="48">
        <v>1.7304282556152344</v>
      </c>
      <c r="I266" s="48">
        <v>2.3132470483398433</v>
      </c>
      <c r="J266" s="48">
        <v>2.2953022851562497</v>
      </c>
      <c r="K266" s="48">
        <v>2.8762105615234375</v>
      </c>
      <c r="L266" s="48">
        <v>2.7359948828124998</v>
      </c>
      <c r="M266" s="43">
        <f t="shared" si="63"/>
        <v>0.49864945199999999</v>
      </c>
      <c r="N266" s="43">
        <f t="shared" si="64"/>
        <v>1.270033416</v>
      </c>
      <c r="O266" s="49">
        <v>0.71235636000000002</v>
      </c>
      <c r="P266" s="49">
        <v>1.49415696</v>
      </c>
      <c r="Q266" s="50">
        <f t="shared" si="53"/>
        <v>1.10325666</v>
      </c>
      <c r="R266" s="48">
        <f t="shared" si="54"/>
        <v>1.49415696</v>
      </c>
      <c r="S266" s="49">
        <v>3.2094080078125007</v>
      </c>
      <c r="T266" s="48">
        <f t="shared" si="55"/>
        <v>4.2988881835937498</v>
      </c>
      <c r="U266" s="48">
        <v>0</v>
      </c>
      <c r="V266" s="49">
        <f t="shared" si="56"/>
        <v>1.344741264</v>
      </c>
      <c r="W266" s="49">
        <f t="shared" si="57"/>
        <v>1.1953255680000001</v>
      </c>
      <c r="X266" s="49">
        <f t="shared" si="58"/>
        <v>1.045909872</v>
      </c>
      <c r="Y266" s="49">
        <f t="shared" si="59"/>
        <v>1.5688648080000001</v>
      </c>
      <c r="Z266" s="49">
        <f t="shared" si="60"/>
        <v>1.9922092799999997</v>
      </c>
      <c r="AA266" s="48">
        <v>1.8232229132401316</v>
      </c>
      <c r="AB266" s="42">
        <v>4.2988881835937498</v>
      </c>
      <c r="AC266" s="42">
        <v>4.1252744140625</v>
      </c>
      <c r="AD266" s="49">
        <f t="shared" si="61"/>
        <v>3.5102900085449225</v>
      </c>
      <c r="AE266" s="49">
        <f t="shared" si="62"/>
        <v>2.42635656948024</v>
      </c>
    </row>
    <row r="267" spans="1:31" x14ac:dyDescent="0.2">
      <c r="A267" s="42">
        <v>2.7499189167052389</v>
      </c>
      <c r="B267" s="42">
        <f t="shared" si="52"/>
        <v>4.1904187011718754</v>
      </c>
      <c r="C267" s="42">
        <v>4.2767792968749996</v>
      </c>
      <c r="D267" s="42">
        <v>4.1040581054687504</v>
      </c>
      <c r="E267" s="48">
        <v>2.3642184643554685</v>
      </c>
      <c r="F267" s="48">
        <v>2.1509882617187497</v>
      </c>
      <c r="G267" s="48">
        <v>1.3497713403320313</v>
      </c>
      <c r="H267" s="48">
        <v>1.7215286950683595</v>
      </c>
      <c r="I267" s="48">
        <v>2.3013501025390624</v>
      </c>
      <c r="J267" s="48">
        <v>2.2834976977539063</v>
      </c>
      <c r="K267" s="48">
        <v>2.8614180615234375</v>
      </c>
      <c r="L267" s="48">
        <v>2.7219237255859374</v>
      </c>
      <c r="M267" s="43">
        <f t="shared" si="63"/>
        <v>0.49617245999999993</v>
      </c>
      <c r="N267" s="43">
        <f t="shared" si="64"/>
        <v>1.2635165679999996</v>
      </c>
      <c r="O267" s="49">
        <v>0.70881779999999994</v>
      </c>
      <c r="P267" s="49">
        <v>1.4864900799999996</v>
      </c>
      <c r="Q267" s="50">
        <f t="shared" si="53"/>
        <v>1.0976539399999998</v>
      </c>
      <c r="R267" s="48">
        <f t="shared" si="54"/>
        <v>1.4864900799999996</v>
      </c>
      <c r="S267" s="49">
        <v>3.1929019531250002</v>
      </c>
      <c r="T267" s="48">
        <f t="shared" si="55"/>
        <v>4.2767792968749996</v>
      </c>
      <c r="U267" s="48">
        <v>0</v>
      </c>
      <c r="V267" s="49">
        <f t="shared" si="56"/>
        <v>1.3378410719999996</v>
      </c>
      <c r="W267" s="49">
        <f t="shared" si="57"/>
        <v>1.1891920639999998</v>
      </c>
      <c r="X267" s="49">
        <f t="shared" si="58"/>
        <v>1.0405430559999997</v>
      </c>
      <c r="Y267" s="49">
        <f t="shared" si="59"/>
        <v>1.5608145839999994</v>
      </c>
      <c r="Z267" s="49">
        <f t="shared" si="60"/>
        <v>1.9819867733333327</v>
      </c>
      <c r="AA267" s="48">
        <v>1.8138460886101975</v>
      </c>
      <c r="AB267" s="42">
        <v>4.2767792968749996</v>
      </c>
      <c r="AC267" s="42">
        <v>4.1040581054687504</v>
      </c>
      <c r="AD267" s="49">
        <f t="shared" si="61"/>
        <v>3.4922365112304692</v>
      </c>
      <c r="AE267" s="49">
        <f t="shared" si="62"/>
        <v>2.4138777652491399</v>
      </c>
    </row>
    <row r="268" spans="1:31" x14ac:dyDescent="0.2">
      <c r="A268" s="42">
        <v>2.7357760484304161</v>
      </c>
      <c r="B268" s="42">
        <f t="shared" si="52"/>
        <v>4.1688674316406251</v>
      </c>
      <c r="C268" s="42">
        <v>4.2547836914062502</v>
      </c>
      <c r="D268" s="42">
        <v>4.082951171875</v>
      </c>
      <c r="E268" s="48">
        <v>2.3520593627929687</v>
      </c>
      <c r="F268" s="48">
        <v>2.1399256201171872</v>
      </c>
      <c r="G268" s="48">
        <v>1.3428294226074218</v>
      </c>
      <c r="H268" s="48">
        <v>1.7126748400878904</v>
      </c>
      <c r="I268" s="48">
        <v>2.2895140185546876</v>
      </c>
      <c r="J268" s="48">
        <v>2.2717537353515622</v>
      </c>
      <c r="K268" s="48">
        <v>2.8467018164062496</v>
      </c>
      <c r="L268" s="48">
        <v>2.707924797363281</v>
      </c>
      <c r="M268" s="43">
        <f t="shared" si="63"/>
        <v>0.49369546799999997</v>
      </c>
      <c r="N268" s="43">
        <f t="shared" si="64"/>
        <v>1.2572503679999998</v>
      </c>
      <c r="O268" s="49">
        <v>0.70527923999999997</v>
      </c>
      <c r="P268" s="49">
        <v>1.4791180799999997</v>
      </c>
      <c r="Q268" s="50">
        <f t="shared" si="53"/>
        <v>1.0921986599999998</v>
      </c>
      <c r="R268" s="48">
        <f t="shared" si="54"/>
        <v>1.4791180799999997</v>
      </c>
      <c r="S268" s="49">
        <v>3.1764810546875002</v>
      </c>
      <c r="T268" s="48">
        <f t="shared" si="55"/>
        <v>4.2547836914062502</v>
      </c>
      <c r="U268" s="48">
        <v>0</v>
      </c>
      <c r="V268" s="49">
        <f t="shared" si="56"/>
        <v>1.3312062719999997</v>
      </c>
      <c r="W268" s="49">
        <f t="shared" si="57"/>
        <v>1.1832944639999998</v>
      </c>
      <c r="X268" s="49">
        <f t="shared" si="58"/>
        <v>1.0353826559999997</v>
      </c>
      <c r="Y268" s="49">
        <f t="shared" si="59"/>
        <v>1.5530739839999996</v>
      </c>
      <c r="Z268" s="49">
        <f t="shared" si="60"/>
        <v>1.9721574399999995</v>
      </c>
      <c r="AA268" s="48">
        <v>1.8045174303556744</v>
      </c>
      <c r="AB268" s="42">
        <v>4.2547836914062502</v>
      </c>
      <c r="AC268" s="42">
        <v>4.082951171875</v>
      </c>
      <c r="AD268" s="49">
        <f t="shared" si="61"/>
        <v>3.4742761535644533</v>
      </c>
      <c r="AE268" s="49">
        <f t="shared" si="62"/>
        <v>2.401463340313573</v>
      </c>
    </row>
    <row r="269" spans="1:31" x14ac:dyDescent="0.2">
      <c r="A269" s="42">
        <v>2.7217059171080473</v>
      </c>
      <c r="B269" s="42">
        <f t="shared" si="52"/>
        <v>4.1474270019531252</v>
      </c>
      <c r="C269" s="42">
        <v>4.2329013671875</v>
      </c>
      <c r="D269" s="42">
        <v>4.0619526367187504</v>
      </c>
      <c r="E269" s="48">
        <v>2.3399625439453127</v>
      </c>
      <c r="F269" s="48">
        <v>2.1289200512695312</v>
      </c>
      <c r="G269" s="48">
        <v>1.3359232641601562</v>
      </c>
      <c r="H269" s="48">
        <v>1.703866572265625</v>
      </c>
      <c r="I269" s="48">
        <v>2.2777390332031251</v>
      </c>
      <c r="J269" s="48">
        <v>2.2600699243164062</v>
      </c>
      <c r="K269" s="48">
        <v>2.8320613525390623</v>
      </c>
      <c r="L269" s="48">
        <v>2.6939978613281248</v>
      </c>
      <c r="M269" s="43">
        <f t="shared" si="63"/>
        <v>0.49121847599999996</v>
      </c>
      <c r="N269" s="43">
        <f t="shared" si="64"/>
        <v>1.250984168</v>
      </c>
      <c r="O269" s="49">
        <v>0.70174068000000001</v>
      </c>
      <c r="P269" s="49">
        <v>1.47174608</v>
      </c>
      <c r="Q269" s="50">
        <f t="shared" si="53"/>
        <v>1.0867433799999999</v>
      </c>
      <c r="R269" s="48">
        <f t="shared" si="54"/>
        <v>1.47174608</v>
      </c>
      <c r="S269" s="49">
        <v>3.1601443359375003</v>
      </c>
      <c r="T269" s="48">
        <f t="shared" si="55"/>
        <v>4.2329013671875</v>
      </c>
      <c r="U269" s="48">
        <v>0</v>
      </c>
      <c r="V269" s="49">
        <f t="shared" si="56"/>
        <v>1.3245714719999999</v>
      </c>
      <c r="W269" s="49">
        <f t="shared" si="57"/>
        <v>1.1773968640000001</v>
      </c>
      <c r="X269" s="49">
        <f t="shared" si="58"/>
        <v>1.0302222559999998</v>
      </c>
      <c r="Y269" s="49">
        <f t="shared" si="59"/>
        <v>1.5453333839999999</v>
      </c>
      <c r="Z269" s="49">
        <f t="shared" si="60"/>
        <v>1.9623281066666665</v>
      </c>
      <c r="AA269" s="48">
        <v>1.7952367200349506</v>
      </c>
      <c r="AB269" s="42">
        <v>4.2329013671875</v>
      </c>
      <c r="AC269" s="42">
        <v>4.0619526367187504</v>
      </c>
      <c r="AD269" s="49">
        <f t="shared" si="61"/>
        <v>3.4564078674316412</v>
      </c>
      <c r="AE269" s="49">
        <f t="shared" si="62"/>
        <v>2.3891125563788651</v>
      </c>
    </row>
    <row r="270" spans="1:31" x14ac:dyDescent="0.2">
      <c r="A270" s="42">
        <v>2.7077081486521055</v>
      </c>
      <c r="B270" s="42">
        <f t="shared" si="52"/>
        <v>4.1260965576171875</v>
      </c>
      <c r="C270" s="42">
        <v>4.2111313476562504</v>
      </c>
      <c r="D270" s="42">
        <v>4.0410617675781246</v>
      </c>
      <c r="E270" s="48">
        <v>2.3279280078125</v>
      </c>
      <c r="F270" s="48">
        <v>2.1179710815429686</v>
      </c>
      <c r="G270" s="48">
        <v>1.329052628173828</v>
      </c>
      <c r="H270" s="48">
        <v>1.6951035363769531</v>
      </c>
      <c r="I270" s="48">
        <v>2.2660246728515627</v>
      </c>
      <c r="J270" s="48">
        <v>2.2484462646484373</v>
      </c>
      <c r="K270" s="48">
        <v>2.8174959594726561</v>
      </c>
      <c r="L270" s="48">
        <v>2.6801426806640625</v>
      </c>
      <c r="M270" s="43">
        <f t="shared" si="63"/>
        <v>0.48874148399999989</v>
      </c>
      <c r="N270" s="43">
        <f t="shared" si="64"/>
        <v>1.2447179679999996</v>
      </c>
      <c r="O270" s="49">
        <v>0.69820211999999993</v>
      </c>
      <c r="P270" s="49">
        <v>1.4643740799999996</v>
      </c>
      <c r="Q270" s="50">
        <f t="shared" si="53"/>
        <v>1.0812880999999996</v>
      </c>
      <c r="R270" s="48">
        <f t="shared" si="54"/>
        <v>1.4643740799999996</v>
      </c>
      <c r="S270" s="49">
        <v>3.1438916015625002</v>
      </c>
      <c r="T270" s="48">
        <f t="shared" si="55"/>
        <v>4.2111313476562504</v>
      </c>
      <c r="U270" s="48">
        <v>0</v>
      </c>
      <c r="V270" s="49">
        <f t="shared" si="56"/>
        <v>1.3179366719999996</v>
      </c>
      <c r="W270" s="49">
        <f t="shared" si="57"/>
        <v>1.1714992639999997</v>
      </c>
      <c r="X270" s="49">
        <f t="shared" si="58"/>
        <v>1.0250618559999995</v>
      </c>
      <c r="Y270" s="49">
        <f t="shared" si="59"/>
        <v>1.5375927839999997</v>
      </c>
      <c r="Z270" s="49">
        <f t="shared" si="60"/>
        <v>1.9524987733333328</v>
      </c>
      <c r="AA270" s="48">
        <v>1.7860038484272205</v>
      </c>
      <c r="AB270" s="42">
        <v>4.2111313476562504</v>
      </c>
      <c r="AC270" s="42">
        <v>4.0410617675781246</v>
      </c>
      <c r="AD270" s="49">
        <f t="shared" si="61"/>
        <v>3.4386314392089847</v>
      </c>
      <c r="AE270" s="49">
        <f t="shared" si="62"/>
        <v>2.3768252657860813</v>
      </c>
    </row>
    <row r="271" spans="1:31" x14ac:dyDescent="0.2">
      <c r="A271" s="42">
        <v>2.6937823708985236</v>
      </c>
      <c r="B271" s="42">
        <f t="shared" si="52"/>
        <v>4.104876098632813</v>
      </c>
      <c r="C271" s="42">
        <v>4.1894736328124997</v>
      </c>
      <c r="D271" s="42">
        <v>4.0202785644531254</v>
      </c>
      <c r="E271" s="48">
        <v>2.315955517578125</v>
      </c>
      <c r="F271" s="48">
        <v>2.1070782373046875</v>
      </c>
      <c r="G271" s="48">
        <v>1.3222172778320314</v>
      </c>
      <c r="H271" s="48">
        <v>1.6863856140136719</v>
      </c>
      <c r="I271" s="48">
        <v>2.2543704638671875</v>
      </c>
      <c r="J271" s="48">
        <v>2.2368825195312496</v>
      </c>
      <c r="K271" s="48">
        <v>2.8030054003906248</v>
      </c>
      <c r="L271" s="48">
        <v>2.6663587817382814</v>
      </c>
      <c r="M271" s="43">
        <f t="shared" si="63"/>
        <v>0.48626449199999994</v>
      </c>
      <c r="N271" s="43">
        <f t="shared" si="64"/>
        <v>1.2384517679999998</v>
      </c>
      <c r="O271" s="49">
        <v>0.69466355999999996</v>
      </c>
      <c r="P271" s="49">
        <v>1.4570020799999999</v>
      </c>
      <c r="Q271" s="50">
        <f t="shared" si="53"/>
        <v>1.07583282</v>
      </c>
      <c r="R271" s="48">
        <f t="shared" si="54"/>
        <v>1.4570020799999999</v>
      </c>
      <c r="S271" s="49">
        <v>3.1277224609375001</v>
      </c>
      <c r="T271" s="48">
        <f t="shared" si="55"/>
        <v>4.1894736328124997</v>
      </c>
      <c r="U271" s="48">
        <v>0</v>
      </c>
      <c r="V271" s="49">
        <f t="shared" si="56"/>
        <v>1.3113018719999998</v>
      </c>
      <c r="W271" s="49">
        <f t="shared" si="57"/>
        <v>1.165601664</v>
      </c>
      <c r="X271" s="49">
        <f t="shared" si="58"/>
        <v>1.0199014559999999</v>
      </c>
      <c r="Y271" s="49">
        <f t="shared" si="59"/>
        <v>1.5298521839999999</v>
      </c>
      <c r="Z271" s="49">
        <f t="shared" si="60"/>
        <v>1.9426694399999997</v>
      </c>
      <c r="AA271" s="48">
        <v>1.77681837864926</v>
      </c>
      <c r="AB271" s="42">
        <v>4.1894736328124997</v>
      </c>
      <c r="AC271" s="42">
        <v>4.0202785644531254</v>
      </c>
      <c r="AD271" s="49">
        <f t="shared" si="61"/>
        <v>3.4209464416503907</v>
      </c>
      <c r="AE271" s="49">
        <f t="shared" si="62"/>
        <v>2.3646011732173529</v>
      </c>
    </row>
    <row r="272" spans="1:31" x14ac:dyDescent="0.2">
      <c r="A272" s="42">
        <v>2.6799282135990796</v>
      </c>
      <c r="B272" s="42">
        <f t="shared" si="52"/>
        <v>4.0837647705078126</v>
      </c>
      <c r="C272" s="42">
        <v>4.1679272460937504</v>
      </c>
      <c r="D272" s="42">
        <v>3.9996022949218748</v>
      </c>
      <c r="E272" s="48">
        <v>2.3040445996093752</v>
      </c>
      <c r="F272" s="48">
        <v>2.0962415185546872</v>
      </c>
      <c r="G272" s="48">
        <v>1.3154170947265624</v>
      </c>
      <c r="H272" s="48">
        <v>1.677712568359375</v>
      </c>
      <c r="I272" s="48">
        <v>2.24277640625</v>
      </c>
      <c r="J272" s="48">
        <v>2.2253779785156249</v>
      </c>
      <c r="K272" s="48">
        <v>2.7885894384765626</v>
      </c>
      <c r="L272" s="48">
        <v>2.6526456909179688</v>
      </c>
      <c r="M272" s="43">
        <f t="shared" si="63"/>
        <v>0.48378749999999998</v>
      </c>
      <c r="N272" s="43">
        <f t="shared" si="64"/>
        <v>1.2321855679999998</v>
      </c>
      <c r="O272" s="49">
        <v>0.69112499999999999</v>
      </c>
      <c r="P272" s="49">
        <v>1.4496300799999997</v>
      </c>
      <c r="Q272" s="50">
        <f t="shared" si="53"/>
        <v>1.07037754</v>
      </c>
      <c r="R272" s="48">
        <f t="shared" si="54"/>
        <v>1.4496300799999997</v>
      </c>
      <c r="S272" s="49">
        <v>3.1116365234375003</v>
      </c>
      <c r="T272" s="48">
        <f t="shared" si="55"/>
        <v>4.1679272460937504</v>
      </c>
      <c r="U272" s="48">
        <v>0</v>
      </c>
      <c r="V272" s="49">
        <f t="shared" si="56"/>
        <v>1.3046670719999998</v>
      </c>
      <c r="W272" s="49">
        <f t="shared" si="57"/>
        <v>1.1597040639999998</v>
      </c>
      <c r="X272" s="49">
        <f t="shared" si="58"/>
        <v>1.0147410559999996</v>
      </c>
      <c r="Y272" s="49">
        <f t="shared" si="59"/>
        <v>1.5221115839999997</v>
      </c>
      <c r="Z272" s="49">
        <f t="shared" si="60"/>
        <v>1.9328401066666663</v>
      </c>
      <c r="AA272" s="48">
        <v>1.7676802014802631</v>
      </c>
      <c r="AB272" s="42">
        <v>4.1679272460937504</v>
      </c>
      <c r="AC272" s="42">
        <v>3.9996022949218748</v>
      </c>
      <c r="AD272" s="49">
        <f t="shared" si="61"/>
        <v>3.4033524475097661</v>
      </c>
      <c r="AE272" s="49">
        <f t="shared" si="62"/>
        <v>2.35243998335481</v>
      </c>
    </row>
    <row r="273" spans="1:31" x14ac:dyDescent="0.2">
      <c r="A273" s="42">
        <v>2.6661453084079549</v>
      </c>
      <c r="B273" s="42">
        <f t="shared" si="52"/>
        <v>4.0627619628906251</v>
      </c>
      <c r="C273" s="42">
        <v>4.1464916992187497</v>
      </c>
      <c r="D273" s="42">
        <v>3.9790322265625</v>
      </c>
      <c r="E273" s="48">
        <v>2.2921950170898437</v>
      </c>
      <c r="F273" s="48">
        <v>2.0854606884765627</v>
      </c>
      <c r="G273" s="48">
        <v>1.3086518420410156</v>
      </c>
      <c r="H273" s="48">
        <v>1.669084044189453</v>
      </c>
      <c r="I273" s="48">
        <v>2.231241789550781</v>
      </c>
      <c r="J273" s="48">
        <v>2.2139328784179688</v>
      </c>
      <c r="K273" s="48">
        <v>2.7742476000976564</v>
      </c>
      <c r="L273" s="48">
        <v>2.6390029345703123</v>
      </c>
      <c r="M273" s="43">
        <f t="shared" si="63"/>
        <v>0.48146531999999992</v>
      </c>
      <c r="N273" s="43">
        <f t="shared" si="64"/>
        <v>1.2261700159999998</v>
      </c>
      <c r="O273" s="49">
        <v>0.68780759999999996</v>
      </c>
      <c r="P273" s="49">
        <v>1.4425529599999998</v>
      </c>
      <c r="Q273" s="50">
        <f t="shared" si="53"/>
        <v>1.0651802799999999</v>
      </c>
      <c r="R273" s="48">
        <f t="shared" si="54"/>
        <v>1.4425529599999998</v>
      </c>
      <c r="S273" s="49">
        <v>3.0956333984375006</v>
      </c>
      <c r="T273" s="48">
        <f t="shared" si="55"/>
        <v>4.1464916992187497</v>
      </c>
      <c r="U273" s="48">
        <v>0</v>
      </c>
      <c r="V273" s="49">
        <f t="shared" si="56"/>
        <v>1.2982976639999999</v>
      </c>
      <c r="W273" s="49">
        <f t="shared" si="57"/>
        <v>1.1540423679999998</v>
      </c>
      <c r="X273" s="49">
        <f t="shared" si="58"/>
        <v>1.0097870719999997</v>
      </c>
      <c r="Y273" s="49">
        <f t="shared" si="59"/>
        <v>1.5146806079999999</v>
      </c>
      <c r="Z273" s="49">
        <f t="shared" si="60"/>
        <v>1.9234039466666664</v>
      </c>
      <c r="AA273" s="48">
        <v>1.7585889892578126</v>
      </c>
      <c r="AB273" s="42">
        <v>4.1464916992187497</v>
      </c>
      <c r="AC273" s="42">
        <v>3.9790322265625</v>
      </c>
      <c r="AD273" s="49">
        <f t="shared" si="61"/>
        <v>3.3858490295410162</v>
      </c>
      <c r="AE273" s="49">
        <f t="shared" si="62"/>
        <v>2.3403414008805834</v>
      </c>
    </row>
    <row r="274" spans="1:31" x14ac:dyDescent="0.2">
      <c r="A274" s="42">
        <v>2.6524332888756179</v>
      </c>
      <c r="B274" s="42">
        <f t="shared" si="52"/>
        <v>4.0418670654296873</v>
      </c>
      <c r="C274" s="42">
        <v>4.1251660156250001</v>
      </c>
      <c r="D274" s="42">
        <v>3.958568115234375</v>
      </c>
      <c r="E274" s="48">
        <v>2.2804060595703124</v>
      </c>
      <c r="F274" s="48">
        <v>2.0747350366210937</v>
      </c>
      <c r="G274" s="48">
        <v>1.3019214013671874</v>
      </c>
      <c r="H274" s="48">
        <v>1.6604999230957032</v>
      </c>
      <c r="I274" s="48">
        <v>2.2197663769531246</v>
      </c>
      <c r="J274" s="48">
        <v>2.2025465087890623</v>
      </c>
      <c r="K274" s="48">
        <v>2.7599796484375001</v>
      </c>
      <c r="L274" s="48">
        <v>2.6254305126953121</v>
      </c>
      <c r="M274" s="43">
        <f t="shared" si="63"/>
        <v>0.47914313999999991</v>
      </c>
      <c r="N274" s="43">
        <f t="shared" si="64"/>
        <v>1.2201544639999999</v>
      </c>
      <c r="O274" s="49">
        <v>0.68449019999999994</v>
      </c>
      <c r="P274" s="49">
        <v>1.4354758399999998</v>
      </c>
      <c r="Q274" s="50">
        <f t="shared" si="53"/>
        <v>1.0599830199999998</v>
      </c>
      <c r="R274" s="48">
        <f t="shared" si="54"/>
        <v>1.4354758399999998</v>
      </c>
      <c r="S274" s="49">
        <v>3.0797123046875003</v>
      </c>
      <c r="T274" s="48">
        <f t="shared" si="55"/>
        <v>4.1251660156250001</v>
      </c>
      <c r="U274" s="48">
        <v>0</v>
      </c>
      <c r="V274" s="49">
        <f t="shared" si="56"/>
        <v>1.2919282559999998</v>
      </c>
      <c r="W274" s="49">
        <f t="shared" si="57"/>
        <v>1.1483806719999998</v>
      </c>
      <c r="X274" s="49">
        <f t="shared" si="58"/>
        <v>1.0048330879999998</v>
      </c>
      <c r="Y274" s="49">
        <f t="shared" si="59"/>
        <v>1.5072496319999997</v>
      </c>
      <c r="Z274" s="49">
        <f t="shared" si="60"/>
        <v>1.9139677866666664</v>
      </c>
      <c r="AA274" s="48">
        <v>1.749544523540296</v>
      </c>
      <c r="AB274" s="42">
        <v>4.1251660156250001</v>
      </c>
      <c r="AC274" s="42">
        <v>3.958568115234375</v>
      </c>
      <c r="AD274" s="49">
        <f t="shared" si="61"/>
        <v>3.3684353332519534</v>
      </c>
      <c r="AE274" s="49">
        <f t="shared" si="62"/>
        <v>2.3283048351589337</v>
      </c>
    </row>
    <row r="275" spans="1:31" x14ac:dyDescent="0.2">
      <c r="A275" s="42">
        <v>2.6387917904353815</v>
      </c>
      <c r="B275" s="42">
        <f t="shared" si="52"/>
        <v>4.0210797119140622</v>
      </c>
      <c r="C275" s="42">
        <v>4.1039501953124997</v>
      </c>
      <c r="D275" s="42">
        <v>3.9382092285156252</v>
      </c>
      <c r="E275" s="48">
        <v>2.2686779638671872</v>
      </c>
      <c r="F275" s="48">
        <v>2.0640647998046875</v>
      </c>
      <c r="G275" s="48">
        <v>1.295225654296875</v>
      </c>
      <c r="H275" s="48">
        <v>1.6519599682617185</v>
      </c>
      <c r="I275" s="48">
        <v>2.2083501684570308</v>
      </c>
      <c r="J275" s="48">
        <v>2.1912188696289059</v>
      </c>
      <c r="K275" s="48">
        <v>2.7457851098632813</v>
      </c>
      <c r="L275" s="48">
        <v>2.6119277148437496</v>
      </c>
      <c r="M275" s="43">
        <f t="shared" si="63"/>
        <v>0.4768209599999999</v>
      </c>
      <c r="N275" s="43">
        <f t="shared" si="64"/>
        <v>1.2141389119999999</v>
      </c>
      <c r="O275" s="49">
        <v>0.68117279999999991</v>
      </c>
      <c r="P275" s="49">
        <v>1.4283987199999999</v>
      </c>
      <c r="Q275" s="50">
        <f t="shared" si="53"/>
        <v>1.0547857599999999</v>
      </c>
      <c r="R275" s="48">
        <f t="shared" si="54"/>
        <v>1.4283987199999999</v>
      </c>
      <c r="S275" s="49">
        <v>3.0638732421875003</v>
      </c>
      <c r="T275" s="48">
        <f t="shared" si="55"/>
        <v>4.1039501953124997</v>
      </c>
      <c r="U275" s="48">
        <v>0</v>
      </c>
      <c r="V275" s="49">
        <f t="shared" si="56"/>
        <v>1.285558848</v>
      </c>
      <c r="W275" s="49">
        <f t="shared" si="57"/>
        <v>1.1427189760000001</v>
      </c>
      <c r="X275" s="49">
        <f t="shared" si="58"/>
        <v>0.99987910399999991</v>
      </c>
      <c r="Y275" s="49">
        <f t="shared" si="59"/>
        <v>1.499818656</v>
      </c>
      <c r="Z275" s="49">
        <f t="shared" si="60"/>
        <v>1.9045316266666665</v>
      </c>
      <c r="AA275" s="48">
        <v>1.740546585886102</v>
      </c>
      <c r="AB275" s="42">
        <v>4.1039501953124997</v>
      </c>
      <c r="AC275" s="42">
        <v>3.9382092285156252</v>
      </c>
      <c r="AD275" s="49">
        <f t="shared" si="61"/>
        <v>3.3511113586425787</v>
      </c>
      <c r="AE275" s="49">
        <f t="shared" si="62"/>
        <v>2.3163302861898618</v>
      </c>
    </row>
    <row r="276" spans="1:31" x14ac:dyDescent="0.2">
      <c r="A276" s="42">
        <v>2.6252204503964749</v>
      </c>
      <c r="B276" s="42">
        <f t="shared" si="52"/>
        <v>4.0003994140624997</v>
      </c>
      <c r="C276" s="42">
        <v>4.0828437500000003</v>
      </c>
      <c r="D276" s="42">
        <v>3.9179550781249999</v>
      </c>
      <c r="E276" s="48">
        <v>2.2570100195312497</v>
      </c>
      <c r="F276" s="48">
        <v>2.0534490307617186</v>
      </c>
      <c r="G276" s="48">
        <v>1.2885642456054687</v>
      </c>
      <c r="H276" s="48">
        <v>1.6434639428710938</v>
      </c>
      <c r="I276" s="48">
        <v>2.1969926904296875</v>
      </c>
      <c r="J276" s="48">
        <v>2.1799492504882809</v>
      </c>
      <c r="K276" s="48">
        <v>2.7316635107421874</v>
      </c>
      <c r="L276" s="48">
        <v>2.5984945410156248</v>
      </c>
      <c r="M276" s="43">
        <f t="shared" si="63"/>
        <v>0.474343968</v>
      </c>
      <c r="N276" s="43">
        <f t="shared" si="64"/>
        <v>1.2081233599999999</v>
      </c>
      <c r="O276" s="49">
        <v>0.67763424000000005</v>
      </c>
      <c r="P276" s="49">
        <v>1.4213216</v>
      </c>
      <c r="Q276" s="50">
        <f t="shared" si="53"/>
        <v>1.04947792</v>
      </c>
      <c r="R276" s="48">
        <f t="shared" si="54"/>
        <v>1.4213216</v>
      </c>
      <c r="S276" s="49">
        <v>3.0481158203124998</v>
      </c>
      <c r="T276" s="48">
        <f t="shared" si="55"/>
        <v>4.0828437500000003</v>
      </c>
      <c r="U276" s="48">
        <v>0</v>
      </c>
      <c r="V276" s="49">
        <f t="shared" si="56"/>
        <v>1.2791894399999999</v>
      </c>
      <c r="W276" s="49">
        <f t="shared" si="57"/>
        <v>1.1370572800000001</v>
      </c>
      <c r="X276" s="49">
        <f t="shared" si="58"/>
        <v>0.99492511999999989</v>
      </c>
      <c r="Y276" s="49">
        <f t="shared" si="59"/>
        <v>1.4923876799999998</v>
      </c>
      <c r="Z276" s="49">
        <f t="shared" si="60"/>
        <v>1.8950954666666666</v>
      </c>
      <c r="AA276" s="48">
        <v>1.7315949578536185</v>
      </c>
      <c r="AB276" s="42">
        <v>4.0828437500000003</v>
      </c>
      <c r="AC276" s="42">
        <v>3.9179550781249999</v>
      </c>
      <c r="AD276" s="49">
        <f t="shared" si="61"/>
        <v>3.3338766784667966</v>
      </c>
      <c r="AE276" s="49">
        <f t="shared" si="62"/>
        <v>2.3044174586554971</v>
      </c>
    </row>
    <row r="277" spans="1:31" x14ac:dyDescent="0.2">
      <c r="A277" s="42">
        <v>2.6117189079338567</v>
      </c>
      <c r="B277" s="42">
        <f t="shared" si="52"/>
        <v>3.9798251953124999</v>
      </c>
      <c r="C277" s="42">
        <v>4.0618454589843749</v>
      </c>
      <c r="D277" s="42">
        <v>3.8978049316406249</v>
      </c>
      <c r="E277" s="48">
        <v>2.2454022265624998</v>
      </c>
      <c r="F277" s="48">
        <v>2.042888203125</v>
      </c>
      <c r="G277" s="48">
        <v>1.2819371752929687</v>
      </c>
      <c r="H277" s="48">
        <v>1.6350116101074219</v>
      </c>
      <c r="I277" s="48">
        <v>2.1856934692382812</v>
      </c>
      <c r="J277" s="48">
        <v>2.1687376513671874</v>
      </c>
      <c r="K277" s="48">
        <v>2.7176146142578124</v>
      </c>
      <c r="L277" s="48">
        <v>2.5851305175781252</v>
      </c>
      <c r="M277" s="43">
        <f t="shared" si="63"/>
        <v>0.47202178799999989</v>
      </c>
      <c r="N277" s="43">
        <f t="shared" si="64"/>
        <v>1.2021078079999998</v>
      </c>
      <c r="O277" s="49">
        <v>0.67431683999999992</v>
      </c>
      <c r="P277" s="49">
        <v>1.4142444799999998</v>
      </c>
      <c r="Q277" s="50">
        <f t="shared" si="53"/>
        <v>1.0442806599999999</v>
      </c>
      <c r="R277" s="48">
        <f t="shared" si="54"/>
        <v>1.4142444799999998</v>
      </c>
      <c r="S277" s="49">
        <v>3.0324392578125003</v>
      </c>
      <c r="T277" s="48">
        <f t="shared" si="55"/>
        <v>4.0618454589843749</v>
      </c>
      <c r="U277" s="48">
        <v>0</v>
      </c>
      <c r="V277" s="49">
        <f t="shared" si="56"/>
        <v>1.2728200319999998</v>
      </c>
      <c r="W277" s="49">
        <f t="shared" si="57"/>
        <v>1.1313955839999998</v>
      </c>
      <c r="X277" s="49">
        <f t="shared" si="58"/>
        <v>0.98997113599999975</v>
      </c>
      <c r="Y277" s="49">
        <f t="shared" si="59"/>
        <v>1.4849567039999998</v>
      </c>
      <c r="Z277" s="49">
        <f t="shared" si="60"/>
        <v>1.8856593066666663</v>
      </c>
      <c r="AA277" s="48">
        <v>1.7226893117804276</v>
      </c>
      <c r="AB277" s="42">
        <v>4.0618454589843749</v>
      </c>
      <c r="AC277" s="42">
        <v>3.8978049316406249</v>
      </c>
      <c r="AD277" s="49">
        <f t="shared" si="61"/>
        <v>3.3167304382324221</v>
      </c>
      <c r="AE277" s="49">
        <f t="shared" si="62"/>
        <v>2.2925657619201023</v>
      </c>
    </row>
    <row r="278" spans="1:31" x14ac:dyDescent="0.2">
      <c r="A278" s="42">
        <v>2.5982868040772154</v>
      </c>
      <c r="B278" s="42">
        <f t="shared" si="52"/>
        <v>3.9593570556640625</v>
      </c>
      <c r="C278" s="42">
        <v>4.0409555664062502</v>
      </c>
      <c r="D278" s="42">
        <v>3.8777585449218752</v>
      </c>
      <c r="E278" s="48">
        <v>2.2338541113281249</v>
      </c>
      <c r="F278" s="48">
        <v>2.0323816064453126</v>
      </c>
      <c r="G278" s="48">
        <v>1.2753442065429688</v>
      </c>
      <c r="H278" s="48">
        <v>1.6266027331542967</v>
      </c>
      <c r="I278" s="48">
        <v>2.1744525048828125</v>
      </c>
      <c r="J278" s="48">
        <v>2.1575838354492189</v>
      </c>
      <c r="K278" s="48">
        <v>2.7036377099609372</v>
      </c>
      <c r="L278" s="48">
        <v>2.5718351708984377</v>
      </c>
      <c r="M278" s="43">
        <f t="shared" si="63"/>
        <v>0.46969960799999988</v>
      </c>
      <c r="N278" s="43">
        <f t="shared" si="64"/>
        <v>1.1960922559999998</v>
      </c>
      <c r="O278" s="49">
        <v>0.67099943999999989</v>
      </c>
      <c r="P278" s="49">
        <v>1.4071673599999999</v>
      </c>
      <c r="Q278" s="50">
        <f t="shared" si="53"/>
        <v>1.0390834</v>
      </c>
      <c r="R278" s="48">
        <f t="shared" si="54"/>
        <v>1.4071673599999999</v>
      </c>
      <c r="S278" s="49">
        <v>3.0168433593750001</v>
      </c>
      <c r="T278" s="48">
        <f t="shared" si="55"/>
        <v>4.0409555664062502</v>
      </c>
      <c r="U278" s="48">
        <v>0</v>
      </c>
      <c r="V278" s="49">
        <f t="shared" si="56"/>
        <v>1.266450624</v>
      </c>
      <c r="W278" s="49">
        <f t="shared" si="57"/>
        <v>1.1257338879999998</v>
      </c>
      <c r="X278" s="49">
        <f t="shared" si="58"/>
        <v>0.98501715199999984</v>
      </c>
      <c r="Y278" s="49">
        <f t="shared" si="59"/>
        <v>1.477525728</v>
      </c>
      <c r="Z278" s="49">
        <f t="shared" si="60"/>
        <v>1.8762231466666663</v>
      </c>
      <c r="AA278" s="48">
        <v>1.7138295384457236</v>
      </c>
      <c r="AB278" s="42">
        <v>4.0409555664062502</v>
      </c>
      <c r="AC278" s="42">
        <v>3.8777585449218752</v>
      </c>
      <c r="AD278" s="49">
        <f t="shared" si="61"/>
        <v>3.2996724243164066</v>
      </c>
      <c r="AE278" s="49">
        <f t="shared" si="62"/>
        <v>2.2807750483247413</v>
      </c>
    </row>
    <row r="279" spans="1:31" x14ac:dyDescent="0.2">
      <c r="A279" s="42">
        <v>2.5849237817032265</v>
      </c>
      <c r="B279" s="42">
        <f t="shared" si="52"/>
        <v>3.9389941406250002</v>
      </c>
      <c r="C279" s="42">
        <v>4.0201730957031252</v>
      </c>
      <c r="D279" s="42">
        <v>3.8578151855468752</v>
      </c>
      <c r="E279" s="48">
        <v>2.2223654370117187</v>
      </c>
      <c r="F279" s="48">
        <v>2.0219290039062496</v>
      </c>
      <c r="G279" s="48">
        <v>1.2687851025390624</v>
      </c>
      <c r="H279" s="48">
        <v>1.6182370751953123</v>
      </c>
      <c r="I279" s="48">
        <v>2.1632690869140623</v>
      </c>
      <c r="J279" s="48">
        <v>2.1464873291015625</v>
      </c>
      <c r="K279" s="48">
        <v>2.6897327978515624</v>
      </c>
      <c r="L279" s="48">
        <v>2.5586080273437499</v>
      </c>
      <c r="M279" s="43">
        <f t="shared" si="63"/>
        <v>0.46722261599999992</v>
      </c>
      <c r="N279" s="43">
        <f t="shared" si="64"/>
        <v>1.189826056</v>
      </c>
      <c r="O279" s="49">
        <v>0.66746087999999992</v>
      </c>
      <c r="P279" s="49">
        <v>1.3997953599999999</v>
      </c>
      <c r="Q279" s="50">
        <f t="shared" si="53"/>
        <v>1.0336281199999999</v>
      </c>
      <c r="R279" s="48">
        <f t="shared" si="54"/>
        <v>1.3997953599999999</v>
      </c>
      <c r="S279" s="49">
        <v>3.0013277343750002</v>
      </c>
      <c r="T279" s="48">
        <f t="shared" si="55"/>
        <v>4.0201730957031252</v>
      </c>
      <c r="U279" s="48">
        <v>0</v>
      </c>
      <c r="V279" s="49">
        <f t="shared" si="56"/>
        <v>1.2598158239999999</v>
      </c>
      <c r="W279" s="49">
        <f t="shared" si="57"/>
        <v>1.1198362879999999</v>
      </c>
      <c r="X279" s="49">
        <f t="shared" si="58"/>
        <v>0.97985675199999989</v>
      </c>
      <c r="Y279" s="49">
        <f t="shared" si="59"/>
        <v>1.4697851280000001</v>
      </c>
      <c r="Z279" s="49">
        <f t="shared" si="60"/>
        <v>1.8663938133333331</v>
      </c>
      <c r="AA279" s="48">
        <v>1.7050153101870889</v>
      </c>
      <c r="AB279" s="42">
        <v>4.0201730957031252</v>
      </c>
      <c r="AC279" s="42">
        <v>3.8578151855468752</v>
      </c>
      <c r="AD279" s="49">
        <f t="shared" si="61"/>
        <v>3.2827022094726566</v>
      </c>
      <c r="AE279" s="49">
        <f t="shared" si="62"/>
        <v>2.2690450225515453</v>
      </c>
    </row>
    <row r="280" spans="1:31" x14ac:dyDescent="0.2">
      <c r="A280" s="42">
        <v>2.5716294855245505</v>
      </c>
      <c r="B280" s="42">
        <f t="shared" si="52"/>
        <v>3.9187359619140625</v>
      </c>
      <c r="C280" s="42">
        <v>3.9994973144531252</v>
      </c>
      <c r="D280" s="42">
        <v>3.8379746093749998</v>
      </c>
      <c r="E280" s="48">
        <v>2.2109357299804691</v>
      </c>
      <c r="F280" s="48">
        <v>2.0115301586914063</v>
      </c>
      <c r="G280" s="48">
        <v>1.2622597448730468</v>
      </c>
      <c r="H280" s="48">
        <v>1.6099145178222656</v>
      </c>
      <c r="I280" s="48">
        <v>2.1521434521484375</v>
      </c>
      <c r="J280" s="48">
        <v>2.1354478955078124</v>
      </c>
      <c r="K280" s="48">
        <v>2.6758994042968749</v>
      </c>
      <c r="L280" s="48">
        <v>2.5454490869140627</v>
      </c>
      <c r="M280" s="43">
        <f t="shared" si="63"/>
        <v>0.46490043600000003</v>
      </c>
      <c r="N280" s="43">
        <f t="shared" si="64"/>
        <v>1.184061152</v>
      </c>
      <c r="O280" s="49">
        <v>0.66414348000000012</v>
      </c>
      <c r="P280" s="49">
        <v>1.39301312</v>
      </c>
      <c r="Q280" s="50">
        <f t="shared" si="53"/>
        <v>1.0285782999999999</v>
      </c>
      <c r="R280" s="48">
        <f t="shared" si="54"/>
        <v>1.39301312</v>
      </c>
      <c r="S280" s="49">
        <v>2.9858917968749998</v>
      </c>
      <c r="T280" s="48">
        <f t="shared" si="55"/>
        <v>3.9994973144531252</v>
      </c>
      <c r="U280" s="48">
        <v>0</v>
      </c>
      <c r="V280" s="49">
        <f t="shared" si="56"/>
        <v>1.253711808</v>
      </c>
      <c r="W280" s="49">
        <f t="shared" si="57"/>
        <v>1.1144104960000001</v>
      </c>
      <c r="X280" s="49">
        <f t="shared" si="58"/>
        <v>0.97510918399999991</v>
      </c>
      <c r="Y280" s="49">
        <f t="shared" si="59"/>
        <v>1.4626637760000001</v>
      </c>
      <c r="Z280" s="49">
        <f t="shared" si="60"/>
        <v>1.8573508266666667</v>
      </c>
      <c r="AA280" s="48">
        <v>1.6962464085629114</v>
      </c>
      <c r="AB280" s="42">
        <v>3.9994973144531252</v>
      </c>
      <c r="AC280" s="42">
        <v>3.8379746093749998</v>
      </c>
      <c r="AD280" s="49">
        <f t="shared" si="61"/>
        <v>3.2658191528320311</v>
      </c>
      <c r="AE280" s="49">
        <f t="shared" si="62"/>
        <v>2.2573752416237101</v>
      </c>
    </row>
    <row r="281" spans="1:31" x14ac:dyDescent="0.2">
      <c r="A281" s="42">
        <v>2.5584035620816867</v>
      </c>
      <c r="B281" s="42">
        <f t="shared" si="52"/>
        <v>3.8985817871093751</v>
      </c>
      <c r="C281" s="42">
        <v>3.978927734375</v>
      </c>
      <c r="D281" s="42">
        <v>3.8182358398437501</v>
      </c>
      <c r="E281" s="48">
        <v>2.1995647534179685</v>
      </c>
      <c r="F281" s="48">
        <v>2.0011848339843747</v>
      </c>
      <c r="G281" s="48">
        <v>1.2557678967285157</v>
      </c>
      <c r="H281" s="48">
        <v>1.6016347058105469</v>
      </c>
      <c r="I281" s="48">
        <v>2.1410748901367187</v>
      </c>
      <c r="J281" s="48">
        <v>2.1244652978515624</v>
      </c>
      <c r="K281" s="48">
        <v>2.6621375292968747</v>
      </c>
      <c r="L281" s="48">
        <v>2.5323578759765626</v>
      </c>
      <c r="M281" s="43">
        <f t="shared" si="63"/>
        <v>0.46257825599999985</v>
      </c>
      <c r="N281" s="43">
        <f t="shared" si="64"/>
        <v>1.1780455999999999</v>
      </c>
      <c r="O281" s="49">
        <v>0.66082607999999987</v>
      </c>
      <c r="P281" s="49">
        <v>1.3859359999999998</v>
      </c>
      <c r="Q281" s="50">
        <f t="shared" si="53"/>
        <v>1.0233810399999999</v>
      </c>
      <c r="R281" s="48">
        <f t="shared" si="54"/>
        <v>1.3859359999999998</v>
      </c>
      <c r="S281" s="49">
        <v>2.97053515625</v>
      </c>
      <c r="T281" s="48">
        <f t="shared" si="55"/>
        <v>3.978927734375</v>
      </c>
      <c r="U281" s="48">
        <v>0</v>
      </c>
      <c r="V281" s="49">
        <f t="shared" si="56"/>
        <v>1.2473424</v>
      </c>
      <c r="W281" s="49">
        <f t="shared" si="57"/>
        <v>1.1087487999999999</v>
      </c>
      <c r="X281" s="49">
        <f t="shared" si="58"/>
        <v>0.97015519999999977</v>
      </c>
      <c r="Y281" s="49">
        <f t="shared" si="59"/>
        <v>1.4552327999999999</v>
      </c>
      <c r="Z281" s="49">
        <f t="shared" si="60"/>
        <v>1.8479146666666666</v>
      </c>
      <c r="AA281" s="48">
        <v>1.687522615131579</v>
      </c>
      <c r="AB281" s="42">
        <v>3.978927734375</v>
      </c>
      <c r="AC281" s="42">
        <v>3.8182358398437501</v>
      </c>
      <c r="AD281" s="49">
        <f t="shared" si="61"/>
        <v>3.2490228271484374</v>
      </c>
      <c r="AE281" s="49">
        <f t="shared" si="62"/>
        <v>2.2457654102233668</v>
      </c>
    </row>
    <row r="282" spans="1:31" x14ac:dyDescent="0.2">
      <c r="A282" s="42">
        <v>2.5452456597327835</v>
      </c>
      <c r="B282" s="42">
        <f t="shared" si="52"/>
        <v>3.87853125</v>
      </c>
      <c r="C282" s="42">
        <v>3.9584638671875001</v>
      </c>
      <c r="D282" s="42">
        <v>3.7985986328124999</v>
      </c>
      <c r="E282" s="48">
        <v>2.1882522705078125</v>
      </c>
      <c r="F282" s="48">
        <v>1.9908927929687501</v>
      </c>
      <c r="G282" s="48">
        <v>1.2493094396972657</v>
      </c>
      <c r="H282" s="48">
        <v>1.5933975207519531</v>
      </c>
      <c r="I282" s="48">
        <v>2.1300634008789059</v>
      </c>
      <c r="J282" s="48">
        <v>2.1135390624999997</v>
      </c>
      <c r="K282" s="48">
        <v>2.6484459887695309</v>
      </c>
      <c r="L282" s="48">
        <v>2.5193336840820311</v>
      </c>
      <c r="M282" s="43">
        <f t="shared" si="63"/>
        <v>0.46025607599999996</v>
      </c>
      <c r="N282" s="43">
        <f t="shared" si="64"/>
        <v>1.1722806959999998</v>
      </c>
      <c r="O282" s="49">
        <v>0.65750867999999996</v>
      </c>
      <c r="P282" s="49">
        <v>1.3791537599999999</v>
      </c>
      <c r="Q282" s="50">
        <f t="shared" si="53"/>
        <v>1.0183312199999999</v>
      </c>
      <c r="R282" s="48">
        <f t="shared" si="54"/>
        <v>1.3791537599999999</v>
      </c>
      <c r="S282" s="49">
        <v>2.9552576171875002</v>
      </c>
      <c r="T282" s="48">
        <f t="shared" si="55"/>
        <v>3.9584638671875001</v>
      </c>
      <c r="U282" s="48">
        <v>0</v>
      </c>
      <c r="V282" s="49">
        <f t="shared" si="56"/>
        <v>1.2412383839999999</v>
      </c>
      <c r="W282" s="49">
        <f t="shared" si="57"/>
        <v>1.103323008</v>
      </c>
      <c r="X282" s="49">
        <f t="shared" si="58"/>
        <v>0.9654076319999999</v>
      </c>
      <c r="Y282" s="49">
        <f t="shared" si="59"/>
        <v>1.4481114479999999</v>
      </c>
      <c r="Z282" s="49">
        <f t="shared" si="60"/>
        <v>1.83887168</v>
      </c>
      <c r="AA282" s="48">
        <v>1.6788437114514803</v>
      </c>
      <c r="AB282" s="42">
        <v>3.9584638671875001</v>
      </c>
      <c r="AC282" s="42">
        <v>3.7985986328124999</v>
      </c>
      <c r="AD282" s="49">
        <f t="shared" si="61"/>
        <v>3.2323130187988283</v>
      </c>
      <c r="AE282" s="49">
        <f t="shared" si="62"/>
        <v>2.2342153806915799</v>
      </c>
    </row>
    <row r="283" spans="1:31" x14ac:dyDescent="0.2">
      <c r="A283" s="42">
        <v>2.532155428644677</v>
      </c>
      <c r="B283" s="42">
        <f t="shared" si="52"/>
        <v>3.8585838623046875</v>
      </c>
      <c r="C283" s="42">
        <v>3.9381052246093748</v>
      </c>
      <c r="D283" s="42">
        <v>3.7790625000000002</v>
      </c>
      <c r="E283" s="48">
        <v>2.1769980444335935</v>
      </c>
      <c r="F283" s="48">
        <v>1.9806534436035155</v>
      </c>
      <c r="G283" s="48">
        <v>1.2428842553710937</v>
      </c>
      <c r="H283" s="48">
        <v>1.585202607421875</v>
      </c>
      <c r="I283" s="48">
        <v>2.1191085107421874</v>
      </c>
      <c r="J283" s="48">
        <v>2.1026691894531249</v>
      </c>
      <c r="K283" s="48">
        <v>2.6348250195312497</v>
      </c>
      <c r="L283" s="48">
        <v>2.506376748046875</v>
      </c>
      <c r="M283" s="43">
        <f t="shared" si="63"/>
        <v>0.45793389599999984</v>
      </c>
      <c r="N283" s="43">
        <f t="shared" si="64"/>
        <v>1.166265144</v>
      </c>
      <c r="O283" s="49">
        <v>0.65419127999999982</v>
      </c>
      <c r="P283" s="49">
        <v>1.37207664</v>
      </c>
      <c r="Q283" s="50">
        <f t="shared" si="53"/>
        <v>1.0131339599999998</v>
      </c>
      <c r="R283" s="48">
        <f t="shared" si="54"/>
        <v>1.37207664</v>
      </c>
      <c r="S283" s="49">
        <v>2.9400587890625003</v>
      </c>
      <c r="T283" s="48">
        <f t="shared" si="55"/>
        <v>3.9381052246093748</v>
      </c>
      <c r="U283" s="48">
        <v>0</v>
      </c>
      <c r="V283" s="49">
        <f t="shared" si="56"/>
        <v>1.234868976</v>
      </c>
      <c r="W283" s="49">
        <f t="shared" si="57"/>
        <v>1.0976613120000001</v>
      </c>
      <c r="X283" s="49">
        <f t="shared" si="58"/>
        <v>0.96045364799999988</v>
      </c>
      <c r="Y283" s="49">
        <f t="shared" si="59"/>
        <v>1.4406804719999999</v>
      </c>
      <c r="Z283" s="49">
        <f t="shared" si="60"/>
        <v>1.8294355200000001</v>
      </c>
      <c r="AA283" s="48">
        <v>1.6702093698601974</v>
      </c>
      <c r="AB283" s="42">
        <v>3.9381052246093748</v>
      </c>
      <c r="AC283" s="42">
        <v>3.7790625000000002</v>
      </c>
      <c r="AD283" s="49">
        <f t="shared" si="61"/>
        <v>3.2156893005371097</v>
      </c>
      <c r="AE283" s="49">
        <f t="shared" si="62"/>
        <v>2.2227248577104803</v>
      </c>
    </row>
    <row r="284" spans="1:31" x14ac:dyDescent="0.2">
      <c r="A284" s="42">
        <v>2.5191325207831103</v>
      </c>
      <c r="B284" s="42">
        <f t="shared" si="52"/>
        <v>3.8387390136718751</v>
      </c>
      <c r="C284" s="42">
        <v>3.9178513183593751</v>
      </c>
      <c r="D284" s="42">
        <v>3.7596267089843751</v>
      </c>
      <c r="E284" s="48">
        <v>2.1658018383789059</v>
      </c>
      <c r="F284" s="48">
        <v>1.970467022705078</v>
      </c>
      <c r="G284" s="48">
        <v>1.2364921069335937</v>
      </c>
      <c r="H284" s="48">
        <v>1.5770498474121093</v>
      </c>
      <c r="I284" s="48">
        <v>2.1082097460937499</v>
      </c>
      <c r="J284" s="48">
        <v>2.0918552050781249</v>
      </c>
      <c r="K284" s="48">
        <v>2.6212741479492188</v>
      </c>
      <c r="L284" s="48">
        <v>2.4934863574218751</v>
      </c>
      <c r="M284" s="43">
        <f t="shared" si="63"/>
        <v>0.45561171599999989</v>
      </c>
      <c r="N284" s="43">
        <f t="shared" si="64"/>
        <v>1.1605002399999995</v>
      </c>
      <c r="O284" s="49">
        <v>0.6508738799999999</v>
      </c>
      <c r="P284" s="49">
        <v>1.3652943999999996</v>
      </c>
      <c r="Q284" s="50">
        <f t="shared" si="53"/>
        <v>1.0080841399999998</v>
      </c>
      <c r="R284" s="48">
        <f t="shared" si="54"/>
        <v>1.3652943999999996</v>
      </c>
      <c r="S284" s="49">
        <v>2.9249380859374998</v>
      </c>
      <c r="T284" s="48">
        <f t="shared" si="55"/>
        <v>3.9178513183593751</v>
      </c>
      <c r="U284" s="48">
        <v>0</v>
      </c>
      <c r="V284" s="49">
        <f t="shared" si="56"/>
        <v>1.2287649599999997</v>
      </c>
      <c r="W284" s="49">
        <f t="shared" si="57"/>
        <v>1.0922355199999998</v>
      </c>
      <c r="X284" s="49">
        <f t="shared" si="58"/>
        <v>0.95570607999999968</v>
      </c>
      <c r="Y284" s="49">
        <f t="shared" si="59"/>
        <v>1.4335591199999995</v>
      </c>
      <c r="Z284" s="49">
        <f t="shared" si="60"/>
        <v>1.8203925333333328</v>
      </c>
      <c r="AA284" s="48">
        <v>1.6616194811369243</v>
      </c>
      <c r="AB284" s="42">
        <v>3.9178513183593751</v>
      </c>
      <c r="AC284" s="42">
        <v>3.7596267089843751</v>
      </c>
      <c r="AD284" s="49">
        <f t="shared" si="61"/>
        <v>3.1991510314941403</v>
      </c>
      <c r="AE284" s="49">
        <f t="shared" si="62"/>
        <v>2.2112933983032632</v>
      </c>
    </row>
    <row r="285" spans="1:31" x14ac:dyDescent="0.2">
      <c r="A285" s="42">
        <v>2.5061765899037711</v>
      </c>
      <c r="B285" s="42">
        <f t="shared" si="52"/>
        <v>3.8189964599609372</v>
      </c>
      <c r="C285" s="42">
        <v>3.8977021484374998</v>
      </c>
      <c r="D285" s="42">
        <v>3.7402907714843749</v>
      </c>
      <c r="E285" s="48">
        <v>2.1546629418945309</v>
      </c>
      <c r="F285" s="48">
        <v>1.9603328198242187</v>
      </c>
      <c r="G285" s="48">
        <v>1.2301327575683594</v>
      </c>
      <c r="H285" s="48">
        <v>1.5689390039062499</v>
      </c>
      <c r="I285" s="48">
        <v>2.0973673437500002</v>
      </c>
      <c r="J285" s="48">
        <v>2.0810966357421874</v>
      </c>
      <c r="K285" s="48">
        <v>2.6077929003906251</v>
      </c>
      <c r="L285" s="48">
        <v>2.4806622753906251</v>
      </c>
      <c r="M285" s="43">
        <f t="shared" si="63"/>
        <v>0.45344434799999994</v>
      </c>
      <c r="N285" s="43">
        <f t="shared" si="64"/>
        <v>1.1547353359999999</v>
      </c>
      <c r="O285" s="49">
        <v>0.64777763999999993</v>
      </c>
      <c r="P285" s="49">
        <v>1.3585121599999999</v>
      </c>
      <c r="Q285" s="50">
        <f t="shared" si="53"/>
        <v>1.0031448999999999</v>
      </c>
      <c r="R285" s="48">
        <f t="shared" si="54"/>
        <v>1.3585121599999999</v>
      </c>
      <c r="S285" s="49">
        <v>2.9098951171875003</v>
      </c>
      <c r="T285" s="48">
        <f t="shared" si="55"/>
        <v>3.8977021484374998</v>
      </c>
      <c r="U285" s="48">
        <v>0</v>
      </c>
      <c r="V285" s="49">
        <f t="shared" si="56"/>
        <v>1.2226609439999998</v>
      </c>
      <c r="W285" s="49">
        <f t="shared" si="57"/>
        <v>1.086809728</v>
      </c>
      <c r="X285" s="49">
        <f t="shared" si="58"/>
        <v>0.95095851199999981</v>
      </c>
      <c r="Y285" s="49">
        <f t="shared" si="59"/>
        <v>1.4264377679999998</v>
      </c>
      <c r="Z285" s="49">
        <f t="shared" si="60"/>
        <v>1.8113495466666665</v>
      </c>
      <c r="AA285" s="48">
        <v>1.6530737176192434</v>
      </c>
      <c r="AB285" s="42">
        <v>3.8977021484374998</v>
      </c>
      <c r="AC285" s="42">
        <v>3.7402907714843749</v>
      </c>
      <c r="AD285" s="49">
        <f t="shared" si="61"/>
        <v>3.1826977844238282</v>
      </c>
      <c r="AE285" s="49">
        <f t="shared" si="62"/>
        <v>2.199920707152061</v>
      </c>
    </row>
    <row r="286" spans="1:31" x14ac:dyDescent="0.2">
      <c r="A286" s="42">
        <v>2.4932872915429178</v>
      </c>
      <c r="B286" s="42">
        <f t="shared" si="52"/>
        <v>3.7993552246093749</v>
      </c>
      <c r="C286" s="42">
        <v>3.8776560058593752</v>
      </c>
      <c r="D286" s="42">
        <v>3.7210544433593751</v>
      </c>
      <c r="E286" s="48">
        <v>2.1435815917968748</v>
      </c>
      <c r="F286" s="48">
        <v>1.9502507165527343</v>
      </c>
      <c r="G286" s="48">
        <v>1.2238062072753906</v>
      </c>
      <c r="H286" s="48">
        <v>1.5608699584960937</v>
      </c>
      <c r="I286" s="48">
        <v>2.0865803564453125</v>
      </c>
      <c r="J286" s="48">
        <v>2.0703937182617187</v>
      </c>
      <c r="K286" s="48">
        <v>2.5943808032226561</v>
      </c>
      <c r="L286" s="48">
        <v>2.4679042651367187</v>
      </c>
      <c r="M286" s="43">
        <f t="shared" si="63"/>
        <v>0.45127697999999988</v>
      </c>
      <c r="N286" s="43">
        <f t="shared" si="64"/>
        <v>1.14922108</v>
      </c>
      <c r="O286" s="49">
        <v>0.64468139999999985</v>
      </c>
      <c r="P286" s="49">
        <v>1.3520247999999999</v>
      </c>
      <c r="Q286" s="50">
        <f t="shared" si="53"/>
        <v>0.99835309999999988</v>
      </c>
      <c r="R286" s="48">
        <f t="shared" si="54"/>
        <v>1.3520247999999999</v>
      </c>
      <c r="S286" s="49">
        <v>2.8949292968750004</v>
      </c>
      <c r="T286" s="48">
        <f t="shared" si="55"/>
        <v>3.8776560058593752</v>
      </c>
      <c r="U286" s="48">
        <v>0</v>
      </c>
      <c r="V286" s="49">
        <f t="shared" si="56"/>
        <v>1.2168223199999999</v>
      </c>
      <c r="W286" s="49">
        <f t="shared" si="57"/>
        <v>1.0816198399999999</v>
      </c>
      <c r="X286" s="49">
        <f t="shared" si="58"/>
        <v>0.94641735999999987</v>
      </c>
      <c r="Y286" s="49">
        <f t="shared" si="59"/>
        <v>1.4196260399999998</v>
      </c>
      <c r="Z286" s="49">
        <f t="shared" si="60"/>
        <v>1.8026997333333332</v>
      </c>
      <c r="AA286" s="48">
        <v>1.6445719700863486</v>
      </c>
      <c r="AB286" s="42">
        <v>3.8776560058593752</v>
      </c>
      <c r="AC286" s="42">
        <v>3.7210544433593751</v>
      </c>
      <c r="AD286" s="49">
        <f t="shared" si="61"/>
        <v>3.1663289184570318</v>
      </c>
      <c r="AE286" s="49">
        <f t="shared" si="62"/>
        <v>2.1886063412800683</v>
      </c>
    </row>
    <row r="287" spans="1:31" x14ac:dyDescent="0.2">
      <c r="A287" s="42">
        <v>2.4804642830092343</v>
      </c>
      <c r="B287" s="42">
        <f t="shared" si="52"/>
        <v>3.7798149414062499</v>
      </c>
      <c r="C287" s="42">
        <v>3.8577131347656248</v>
      </c>
      <c r="D287" s="42">
        <v>3.7019167480468749</v>
      </c>
      <c r="E287" s="48">
        <v>2.1325570776367186</v>
      </c>
      <c r="F287" s="48">
        <v>1.9402204760742188</v>
      </c>
      <c r="G287" s="48">
        <v>1.217512100830078</v>
      </c>
      <c r="H287" s="48">
        <v>1.5528423559570312</v>
      </c>
      <c r="I287" s="48">
        <v>2.0758492578124996</v>
      </c>
      <c r="J287" s="48">
        <v>2.0597455053710938</v>
      </c>
      <c r="K287" s="48">
        <v>2.5810378564453123</v>
      </c>
      <c r="L287" s="48">
        <v>2.4552118530273437</v>
      </c>
      <c r="M287" s="43">
        <f t="shared" si="63"/>
        <v>0.44895479999999993</v>
      </c>
      <c r="N287" s="43">
        <f t="shared" si="64"/>
        <v>1.1434561759999997</v>
      </c>
      <c r="O287" s="49">
        <v>0.64136399999999993</v>
      </c>
      <c r="P287" s="49">
        <v>1.3452425599999998</v>
      </c>
      <c r="Q287" s="50">
        <f t="shared" si="53"/>
        <v>0.9933032799999999</v>
      </c>
      <c r="R287" s="48">
        <f t="shared" si="54"/>
        <v>1.3452425599999998</v>
      </c>
      <c r="S287" s="49">
        <v>2.8800406249999999</v>
      </c>
      <c r="T287" s="48">
        <f t="shared" si="55"/>
        <v>3.8577131347656248</v>
      </c>
      <c r="U287" s="48">
        <v>0</v>
      </c>
      <c r="V287" s="49">
        <f t="shared" si="56"/>
        <v>1.2107183039999998</v>
      </c>
      <c r="W287" s="49">
        <f t="shared" si="57"/>
        <v>1.0761940479999998</v>
      </c>
      <c r="X287" s="49">
        <f t="shared" si="58"/>
        <v>0.94166979199999978</v>
      </c>
      <c r="Y287" s="49">
        <f t="shared" si="59"/>
        <v>1.4125046879999996</v>
      </c>
      <c r="Z287" s="49">
        <f t="shared" si="60"/>
        <v>1.7936567466666662</v>
      </c>
      <c r="AA287" s="48">
        <v>1.6361139108758225</v>
      </c>
      <c r="AB287" s="42">
        <v>3.8577131347656248</v>
      </c>
      <c r="AC287" s="42">
        <v>3.7019167480468749</v>
      </c>
      <c r="AD287" s="49">
        <f t="shared" si="61"/>
        <v>3.1500444335937501</v>
      </c>
      <c r="AE287" s="49">
        <f t="shared" si="62"/>
        <v>2.1773503006872841</v>
      </c>
    </row>
    <row r="288" spans="1:31" x14ac:dyDescent="0.2">
      <c r="A288" s="42">
        <v>2.467707223372825</v>
      </c>
      <c r="B288" s="42">
        <f t="shared" si="52"/>
        <v>3.7603754882812499</v>
      </c>
      <c r="C288" s="42">
        <v>3.837873046875</v>
      </c>
      <c r="D288" s="42">
        <v>3.6828779296874998</v>
      </c>
      <c r="E288" s="48">
        <v>2.1215893994140624</v>
      </c>
      <c r="F288" s="48">
        <v>1.9302419799804686</v>
      </c>
      <c r="G288" s="48">
        <v>1.2112504382324218</v>
      </c>
      <c r="H288" s="48">
        <v>1.5448560778808593</v>
      </c>
      <c r="I288" s="48">
        <v>2.0651731005859375</v>
      </c>
      <c r="J288" s="48">
        <v>2.0491522338867187</v>
      </c>
      <c r="K288" s="48">
        <v>2.5677633496093746</v>
      </c>
      <c r="L288" s="48">
        <v>2.4425845654296876</v>
      </c>
      <c r="M288" s="43">
        <f t="shared" si="63"/>
        <v>0.44678743199999987</v>
      </c>
      <c r="N288" s="43">
        <f t="shared" si="64"/>
        <v>1.1376912720000001</v>
      </c>
      <c r="O288" s="49">
        <v>0.63826775999999985</v>
      </c>
      <c r="P288" s="49">
        <v>1.33846032</v>
      </c>
      <c r="Q288" s="50">
        <f t="shared" si="53"/>
        <v>0.98836404</v>
      </c>
      <c r="R288" s="48">
        <f t="shared" si="54"/>
        <v>1.33846032</v>
      </c>
      <c r="S288" s="49">
        <v>2.8652285156250001</v>
      </c>
      <c r="T288" s="48">
        <f t="shared" si="55"/>
        <v>3.837873046875</v>
      </c>
      <c r="U288" s="48">
        <v>0</v>
      </c>
      <c r="V288" s="49">
        <f t="shared" si="56"/>
        <v>1.2046142880000001</v>
      </c>
      <c r="W288" s="49">
        <f t="shared" si="57"/>
        <v>1.070768256</v>
      </c>
      <c r="X288" s="49">
        <f t="shared" si="58"/>
        <v>0.93692222399999991</v>
      </c>
      <c r="Y288" s="49">
        <f t="shared" si="59"/>
        <v>1.4053833360000001</v>
      </c>
      <c r="Z288" s="49">
        <f t="shared" si="60"/>
        <v>1.78461376</v>
      </c>
      <c r="AA288" s="48">
        <v>1.6276993215460527</v>
      </c>
      <c r="AB288" s="42">
        <v>3.837873046875</v>
      </c>
      <c r="AC288" s="42">
        <v>3.6828779296874998</v>
      </c>
      <c r="AD288" s="49">
        <f t="shared" si="61"/>
        <v>3.133843688964844</v>
      </c>
      <c r="AE288" s="49">
        <f t="shared" si="62"/>
        <v>2.1661521423969061</v>
      </c>
    </row>
    <row r="289" spans="1:31" x14ac:dyDescent="0.2">
      <c r="A289" s="42">
        <v>2.4550157734578826</v>
      </c>
      <c r="B289" s="42">
        <f t="shared" si="52"/>
        <v>3.7410357666015628</v>
      </c>
      <c r="C289" s="42">
        <v>3.818134765625</v>
      </c>
      <c r="D289" s="42">
        <v>3.6639367675781251</v>
      </c>
      <c r="E289" s="48">
        <v>2.1106780834960936</v>
      </c>
      <c r="F289" s="48">
        <v>1.9203146362304686</v>
      </c>
      <c r="G289" s="48">
        <v>1.2050209826660154</v>
      </c>
      <c r="H289" s="48">
        <v>1.5369108874511719</v>
      </c>
      <c r="I289" s="48">
        <v>2.0545518847656252</v>
      </c>
      <c r="J289" s="48">
        <v>2.0386134301757814</v>
      </c>
      <c r="K289" s="48">
        <v>2.5545572827148435</v>
      </c>
      <c r="L289" s="48">
        <v>2.43002240234375</v>
      </c>
      <c r="M289" s="43">
        <f t="shared" si="63"/>
        <v>0.44446525199999992</v>
      </c>
      <c r="N289" s="43">
        <f t="shared" si="64"/>
        <v>1.1321770159999998</v>
      </c>
      <c r="O289" s="49">
        <v>0.63495035999999994</v>
      </c>
      <c r="P289" s="49">
        <v>1.3319729599999999</v>
      </c>
      <c r="Q289" s="50">
        <f t="shared" si="53"/>
        <v>0.9834616599999999</v>
      </c>
      <c r="R289" s="48">
        <f t="shared" si="54"/>
        <v>1.3319729599999999</v>
      </c>
      <c r="S289" s="49">
        <v>2.8504925781250008</v>
      </c>
      <c r="T289" s="48">
        <f t="shared" si="55"/>
        <v>3.818134765625</v>
      </c>
      <c r="U289" s="48">
        <v>0</v>
      </c>
      <c r="V289" s="49">
        <f t="shared" si="56"/>
        <v>1.198775664</v>
      </c>
      <c r="W289" s="49">
        <f t="shared" si="57"/>
        <v>1.0655783679999999</v>
      </c>
      <c r="X289" s="49">
        <f t="shared" si="58"/>
        <v>0.93238107199999987</v>
      </c>
      <c r="Y289" s="49">
        <f t="shared" si="59"/>
        <v>1.3985716080000001</v>
      </c>
      <c r="Z289" s="49">
        <f t="shared" si="60"/>
        <v>1.7759639466666666</v>
      </c>
      <c r="AA289" s="48">
        <v>1.6193280928762335</v>
      </c>
      <c r="AB289" s="42">
        <v>3.818134765625</v>
      </c>
      <c r="AC289" s="42">
        <v>3.6639367675781251</v>
      </c>
      <c r="AD289" s="49">
        <f t="shared" si="61"/>
        <v>3.1177262573242195</v>
      </c>
      <c r="AE289" s="49">
        <f t="shared" si="62"/>
        <v>2.1550115710910647</v>
      </c>
    </row>
    <row r="290" spans="1:31" x14ac:dyDescent="0.2">
      <c r="A290" s="42">
        <v>2.442389595832501</v>
      </c>
      <c r="B290" s="42">
        <f t="shared" si="52"/>
        <v>3.7217955322265626</v>
      </c>
      <c r="C290" s="42">
        <v>3.7984980468749998</v>
      </c>
      <c r="D290" s="42">
        <v>3.6450930175781249</v>
      </c>
      <c r="E290" s="48">
        <v>2.0998228930664062</v>
      </c>
      <c r="F290" s="48">
        <v>1.9104384448242189</v>
      </c>
      <c r="G290" s="48">
        <v>1.1988234973144529</v>
      </c>
      <c r="H290" s="48">
        <v>1.5290065478515624</v>
      </c>
      <c r="I290" s="48">
        <v>2.0439851367187498</v>
      </c>
      <c r="J290" s="48">
        <v>2.028128857421875</v>
      </c>
      <c r="K290" s="48">
        <v>2.5414191821289065</v>
      </c>
      <c r="L290" s="48">
        <v>2.4175246533203123</v>
      </c>
      <c r="M290" s="43">
        <f t="shared" si="63"/>
        <v>0.44229788399999992</v>
      </c>
      <c r="N290" s="43">
        <f t="shared" si="64"/>
        <v>1.1264121119999997</v>
      </c>
      <c r="O290" s="49">
        <v>0.63185411999999996</v>
      </c>
      <c r="P290" s="49">
        <v>1.3251907199999997</v>
      </c>
      <c r="Q290" s="50">
        <f t="shared" si="53"/>
        <v>0.97852241999999978</v>
      </c>
      <c r="R290" s="48">
        <f t="shared" si="54"/>
        <v>1.3251907199999997</v>
      </c>
      <c r="S290" s="49">
        <v>2.8358324218750002</v>
      </c>
      <c r="T290" s="48">
        <f t="shared" si="55"/>
        <v>3.7984980468749998</v>
      </c>
      <c r="U290" s="48">
        <v>0</v>
      </c>
      <c r="V290" s="49">
        <f t="shared" si="56"/>
        <v>1.1926716479999997</v>
      </c>
      <c r="W290" s="49">
        <f t="shared" si="57"/>
        <v>1.0601525759999999</v>
      </c>
      <c r="X290" s="49">
        <f t="shared" si="58"/>
        <v>0.92763350399999978</v>
      </c>
      <c r="Y290" s="49">
        <f t="shared" si="59"/>
        <v>1.3914502559999995</v>
      </c>
      <c r="Z290" s="49">
        <f t="shared" si="60"/>
        <v>1.7669209599999998</v>
      </c>
      <c r="AA290" s="48">
        <v>1.6109998972039474</v>
      </c>
      <c r="AB290" s="42">
        <v>3.7984980468749998</v>
      </c>
      <c r="AC290" s="42">
        <v>3.6450930175781249</v>
      </c>
      <c r="AD290" s="49">
        <f t="shared" si="61"/>
        <v>3.1016917114257816</v>
      </c>
      <c r="AE290" s="49">
        <f t="shared" si="62"/>
        <v>2.1439282914518891</v>
      </c>
    </row>
    <row r="291" spans="1:31" x14ac:dyDescent="0.2">
      <c r="A291" s="42">
        <v>2.429828354800935</v>
      </c>
      <c r="B291" s="42">
        <f t="shared" si="52"/>
        <v>3.702654296875</v>
      </c>
      <c r="C291" s="42">
        <v>3.7789621582031252</v>
      </c>
      <c r="D291" s="42">
        <v>3.6263464355468749</v>
      </c>
      <c r="E291" s="48">
        <v>2.0890233544921877</v>
      </c>
      <c r="F291" s="48">
        <v>1.900612932128906</v>
      </c>
      <c r="G291" s="48">
        <v>1.1926579821777343</v>
      </c>
      <c r="H291" s="48">
        <v>1.5211428222656249</v>
      </c>
      <c r="I291" s="48">
        <v>2.0334728564453126</v>
      </c>
      <c r="J291" s="48">
        <v>2.0176980419921873</v>
      </c>
      <c r="K291" s="48">
        <v>2.5283488110351562</v>
      </c>
      <c r="L291" s="48">
        <v>2.405091318359375</v>
      </c>
      <c r="M291" s="43">
        <f t="shared" si="63"/>
        <v>0.44013051599999997</v>
      </c>
      <c r="N291" s="43">
        <f t="shared" si="64"/>
        <v>1.1206472080000001</v>
      </c>
      <c r="O291" s="49">
        <v>0.62875787999999999</v>
      </c>
      <c r="P291" s="49">
        <v>1.31840848</v>
      </c>
      <c r="Q291" s="50">
        <f t="shared" si="53"/>
        <v>0.97358317999999999</v>
      </c>
      <c r="R291" s="48">
        <f t="shared" si="54"/>
        <v>1.31840848</v>
      </c>
      <c r="S291" s="49">
        <v>2.8212478515625001</v>
      </c>
      <c r="T291" s="48">
        <f t="shared" si="55"/>
        <v>3.7789621582031252</v>
      </c>
      <c r="U291" s="48">
        <v>0</v>
      </c>
      <c r="V291" s="49">
        <f t="shared" si="56"/>
        <v>1.186567632</v>
      </c>
      <c r="W291" s="49">
        <f t="shared" si="57"/>
        <v>1.0547267840000001</v>
      </c>
      <c r="X291" s="49">
        <f t="shared" si="58"/>
        <v>0.92288593599999991</v>
      </c>
      <c r="Y291" s="49">
        <f t="shared" si="59"/>
        <v>1.3843289040000002</v>
      </c>
      <c r="Z291" s="49">
        <f t="shared" si="60"/>
        <v>1.7578779733333334</v>
      </c>
      <c r="AA291" s="48">
        <v>1.6027145160875822</v>
      </c>
      <c r="AB291" s="42">
        <v>3.7789621582031252</v>
      </c>
      <c r="AC291" s="42">
        <v>3.6263464355468749</v>
      </c>
      <c r="AD291" s="49">
        <f t="shared" si="61"/>
        <v>3.0857398376464844</v>
      </c>
      <c r="AE291" s="49">
        <f t="shared" si="62"/>
        <v>2.132902155820446</v>
      </c>
    </row>
    <row r="292" spans="1:31" x14ac:dyDescent="0.2">
      <c r="A292" s="42">
        <v>2.4173317163930044</v>
      </c>
      <c r="B292" s="42">
        <f t="shared" si="52"/>
        <v>3.6836115722656251</v>
      </c>
      <c r="C292" s="42">
        <v>3.7595268554687502</v>
      </c>
      <c r="D292" s="42">
        <v>3.6076962890625</v>
      </c>
      <c r="E292" s="48">
        <v>2.0782794677734375</v>
      </c>
      <c r="F292" s="48">
        <v>1.8908380981445312</v>
      </c>
      <c r="G292" s="48">
        <v>1.1865240820312499</v>
      </c>
      <c r="H292" s="48">
        <v>1.5133195922851563</v>
      </c>
      <c r="I292" s="48">
        <v>2.0230148071289062</v>
      </c>
      <c r="J292" s="48">
        <v>2.0073209838867188</v>
      </c>
      <c r="K292" s="48">
        <v>2.5153454589843749</v>
      </c>
      <c r="L292" s="48">
        <v>2.392722160644531</v>
      </c>
      <c r="M292" s="43">
        <f t="shared" si="63"/>
        <v>0.43780833599999996</v>
      </c>
      <c r="N292" s="43">
        <f t="shared" si="64"/>
        <v>1.115132952</v>
      </c>
      <c r="O292" s="49">
        <v>0.62544047999999997</v>
      </c>
      <c r="P292" s="49">
        <v>1.3119211200000001</v>
      </c>
      <c r="Q292" s="50">
        <f t="shared" si="53"/>
        <v>0.96868080000000001</v>
      </c>
      <c r="R292" s="48">
        <f t="shared" si="54"/>
        <v>1.3119211200000001</v>
      </c>
      <c r="S292" s="49">
        <v>2.8067380859375004</v>
      </c>
      <c r="T292" s="48">
        <f t="shared" si="55"/>
        <v>3.7595268554687502</v>
      </c>
      <c r="U292" s="48">
        <v>0</v>
      </c>
      <c r="V292" s="49">
        <f t="shared" si="56"/>
        <v>1.1807290080000001</v>
      </c>
      <c r="W292" s="49">
        <f t="shared" si="57"/>
        <v>1.049536896</v>
      </c>
      <c r="X292" s="49">
        <f t="shared" si="58"/>
        <v>0.91834478399999997</v>
      </c>
      <c r="Y292" s="49">
        <f t="shared" si="59"/>
        <v>1.3775171760000002</v>
      </c>
      <c r="Z292" s="49">
        <f t="shared" si="60"/>
        <v>1.7492281599999999</v>
      </c>
      <c r="AA292" s="48">
        <v>1.5944717310855263</v>
      </c>
      <c r="AB292" s="42">
        <v>3.7595268554687502</v>
      </c>
      <c r="AC292" s="42">
        <v>3.6076962890625</v>
      </c>
      <c r="AD292" s="49">
        <f t="shared" si="61"/>
        <v>3.0698697814941411</v>
      </c>
      <c r="AE292" s="49">
        <f t="shared" si="62"/>
        <v>2.1219325735609957</v>
      </c>
    </row>
    <row r="293" spans="1:31" x14ac:dyDescent="0.2">
      <c r="A293" s="42">
        <v>2.4048993483567611</v>
      </c>
      <c r="B293" s="42">
        <f t="shared" si="52"/>
        <v>3.6646667480468751</v>
      </c>
      <c r="C293" s="42">
        <v>3.7401916503906252</v>
      </c>
      <c r="D293" s="42">
        <v>3.589141845703125</v>
      </c>
      <c r="E293" s="48">
        <v>2.0675909960937497</v>
      </c>
      <c r="F293" s="48">
        <v>1.8811134692382814</v>
      </c>
      <c r="G293" s="48">
        <v>1.1804217968749999</v>
      </c>
      <c r="H293" s="48">
        <v>1.50553662109375</v>
      </c>
      <c r="I293" s="48">
        <v>2.0126105151367191</v>
      </c>
      <c r="J293" s="48">
        <v>1.9969974462890625</v>
      </c>
      <c r="K293" s="48">
        <v>2.5024088891601561</v>
      </c>
      <c r="L293" s="48">
        <v>2.3804162329101559</v>
      </c>
      <c r="M293" s="43">
        <f t="shared" si="63"/>
        <v>0.43564096799999991</v>
      </c>
      <c r="N293" s="43">
        <f t="shared" si="64"/>
        <v>1.1096186959999998</v>
      </c>
      <c r="O293" s="49">
        <v>0.62234423999999988</v>
      </c>
      <c r="P293" s="49">
        <v>1.3054337599999999</v>
      </c>
      <c r="Q293" s="50">
        <f t="shared" si="53"/>
        <v>0.96388899999999988</v>
      </c>
      <c r="R293" s="48">
        <f t="shared" si="54"/>
        <v>1.3054337599999999</v>
      </c>
      <c r="S293" s="49">
        <v>2.7923029296875002</v>
      </c>
      <c r="T293" s="48">
        <f t="shared" si="55"/>
        <v>3.7401916503906252</v>
      </c>
      <c r="U293" s="48">
        <v>0</v>
      </c>
      <c r="V293" s="49">
        <f t="shared" si="56"/>
        <v>1.174890384</v>
      </c>
      <c r="W293" s="49">
        <f t="shared" si="57"/>
        <v>1.0443470079999999</v>
      </c>
      <c r="X293" s="49">
        <f t="shared" si="58"/>
        <v>0.91380363199999981</v>
      </c>
      <c r="Y293" s="49">
        <f t="shared" si="59"/>
        <v>1.370705448</v>
      </c>
      <c r="Z293" s="49">
        <f t="shared" si="60"/>
        <v>1.7405783466666664</v>
      </c>
      <c r="AA293" s="48">
        <v>1.5862713237561679</v>
      </c>
      <c r="AB293" s="42">
        <v>3.7401916503906252</v>
      </c>
      <c r="AC293" s="42">
        <v>3.589141845703125</v>
      </c>
      <c r="AD293" s="49">
        <f t="shared" si="61"/>
        <v>3.0540813293457032</v>
      </c>
      <c r="AE293" s="49">
        <f t="shared" si="62"/>
        <v>2.1110193970146041</v>
      </c>
    </row>
    <row r="294" spans="1:31" x14ac:dyDescent="0.2">
      <c r="A294" s="42">
        <v>2.3925309201491181</v>
      </c>
      <c r="B294" s="42">
        <f t="shared" si="52"/>
        <v>3.6458194580078125</v>
      </c>
      <c r="C294" s="42">
        <v>3.720955810546875</v>
      </c>
      <c r="D294" s="42">
        <v>3.57068310546875</v>
      </c>
      <c r="E294" s="48">
        <v>2.0569572290039062</v>
      </c>
      <c r="F294" s="48">
        <v>1.8714388085937501</v>
      </c>
      <c r="G294" s="48">
        <v>1.1743508898925781</v>
      </c>
      <c r="H294" s="48">
        <v>1.4977936718749998</v>
      </c>
      <c r="I294" s="48">
        <v>2.0022595068359377</v>
      </c>
      <c r="J294" s="48">
        <v>1.98672671875</v>
      </c>
      <c r="K294" s="48">
        <v>2.4895391015624999</v>
      </c>
      <c r="L294" s="48">
        <v>2.3681737719726561</v>
      </c>
      <c r="M294" s="43">
        <f t="shared" si="63"/>
        <v>0.43347360000000001</v>
      </c>
      <c r="N294" s="43">
        <f t="shared" si="64"/>
        <v>1.1038537919999998</v>
      </c>
      <c r="O294" s="49">
        <v>0.61924800000000002</v>
      </c>
      <c r="P294" s="49">
        <v>1.2986515199999997</v>
      </c>
      <c r="Q294" s="50">
        <f t="shared" si="53"/>
        <v>0.95894975999999987</v>
      </c>
      <c r="R294" s="48">
        <f t="shared" si="54"/>
        <v>1.2986515199999997</v>
      </c>
      <c r="S294" s="49">
        <v>2.7779419921875004</v>
      </c>
      <c r="T294" s="48">
        <f t="shared" si="55"/>
        <v>3.720955810546875</v>
      </c>
      <c r="U294" s="48">
        <v>0</v>
      </c>
      <c r="V294" s="49">
        <f t="shared" si="56"/>
        <v>1.1687863679999997</v>
      </c>
      <c r="W294" s="49">
        <f t="shared" si="57"/>
        <v>1.0389212159999999</v>
      </c>
      <c r="X294" s="49">
        <f t="shared" si="58"/>
        <v>0.90905606399999972</v>
      </c>
      <c r="Y294" s="49">
        <f t="shared" si="59"/>
        <v>1.3635840959999996</v>
      </c>
      <c r="Z294" s="49">
        <f t="shared" si="60"/>
        <v>1.7315353599999996</v>
      </c>
      <c r="AA294" s="48">
        <v>1.5781130756578947</v>
      </c>
      <c r="AB294" s="42">
        <v>3.720955810546875</v>
      </c>
      <c r="AC294" s="42">
        <v>3.57068310546875</v>
      </c>
      <c r="AD294" s="49">
        <f t="shared" si="61"/>
        <v>3.0383740539550788</v>
      </c>
      <c r="AE294" s="49">
        <f t="shared" si="62"/>
        <v>2.1001623308634012</v>
      </c>
    </row>
    <row r="295" spans="1:31" x14ac:dyDescent="0.2">
      <c r="A295" s="42">
        <v>2.3802261029260698</v>
      </c>
      <c r="B295" s="42">
        <f t="shared" si="52"/>
        <v>3.6270690917968751</v>
      </c>
      <c r="C295" s="42">
        <v>3.701819091796875</v>
      </c>
      <c r="D295" s="42">
        <v>3.5523190917968752</v>
      </c>
      <c r="E295" s="48">
        <v>2.046378166503906</v>
      </c>
      <c r="F295" s="48">
        <v>1.8618138793945314</v>
      </c>
      <c r="G295" s="48">
        <v>1.1683112426757811</v>
      </c>
      <c r="H295" s="48">
        <v>1.4900905078125</v>
      </c>
      <c r="I295" s="48">
        <v>1.9919617822265623</v>
      </c>
      <c r="J295" s="48">
        <v>1.9765090380859374</v>
      </c>
      <c r="K295" s="48">
        <v>2.4767351489257812</v>
      </c>
      <c r="L295" s="48">
        <v>2.3559940673828126</v>
      </c>
      <c r="M295" s="43">
        <f t="shared" si="63"/>
        <v>0.43130623199999996</v>
      </c>
      <c r="N295" s="43">
        <f t="shared" si="64"/>
        <v>1.0983395359999999</v>
      </c>
      <c r="O295" s="49">
        <v>0.61615175999999994</v>
      </c>
      <c r="P295" s="49">
        <v>1.29216416</v>
      </c>
      <c r="Q295" s="50">
        <f t="shared" si="53"/>
        <v>0.95415795999999997</v>
      </c>
      <c r="R295" s="48">
        <f t="shared" si="54"/>
        <v>1.29216416</v>
      </c>
      <c r="S295" s="49">
        <v>2.7636548828125003</v>
      </c>
      <c r="T295" s="48">
        <f t="shared" si="55"/>
        <v>3.701819091796875</v>
      </c>
      <c r="U295" s="48">
        <v>0</v>
      </c>
      <c r="V295" s="49">
        <f t="shared" si="56"/>
        <v>1.162947744</v>
      </c>
      <c r="W295" s="49">
        <f t="shared" si="57"/>
        <v>1.033731328</v>
      </c>
      <c r="X295" s="49">
        <f t="shared" si="58"/>
        <v>0.90451491199999989</v>
      </c>
      <c r="Y295" s="49">
        <f t="shared" si="59"/>
        <v>1.3567723680000001</v>
      </c>
      <c r="Z295" s="49">
        <f t="shared" si="60"/>
        <v>1.7228855466666668</v>
      </c>
      <c r="AA295" s="48">
        <v>1.5699967683490954</v>
      </c>
      <c r="AB295" s="42">
        <v>3.701819091796875</v>
      </c>
      <c r="AC295" s="42">
        <v>3.5523190917968752</v>
      </c>
      <c r="AD295" s="49">
        <f t="shared" si="61"/>
        <v>3.022747528076172</v>
      </c>
      <c r="AE295" s="49">
        <f t="shared" si="62"/>
        <v>2.0893610797895179</v>
      </c>
    </row>
    <row r="296" spans="1:31" x14ac:dyDescent="0.2">
      <c r="A296" s="42">
        <v>2.3679845695361728</v>
      </c>
      <c r="B296" s="42">
        <f t="shared" si="52"/>
        <v>3.6084149169921877</v>
      </c>
      <c r="C296" s="42">
        <v>3.682780517578125</v>
      </c>
      <c r="D296" s="42">
        <v>3.5340493164062501</v>
      </c>
      <c r="E296" s="48">
        <v>2.0358535717773436</v>
      </c>
      <c r="F296" s="48">
        <v>1.8522385632324219</v>
      </c>
      <c r="G296" s="48">
        <v>1.1623026184082033</v>
      </c>
      <c r="H296" s="48">
        <v>1.4824270104980468</v>
      </c>
      <c r="I296" s="48">
        <v>1.9817171044921873</v>
      </c>
      <c r="J296" s="48">
        <v>1.9663438122558594</v>
      </c>
      <c r="K296" s="48">
        <v>2.4639972680664064</v>
      </c>
      <c r="L296" s="48">
        <v>2.3438771191406249</v>
      </c>
      <c r="M296" s="43">
        <f t="shared" si="63"/>
        <v>0.42913886399999995</v>
      </c>
      <c r="N296" s="43">
        <f t="shared" si="64"/>
        <v>1.0928252799999998</v>
      </c>
      <c r="O296" s="49">
        <v>0.61305551999999996</v>
      </c>
      <c r="P296" s="49">
        <v>1.2856767999999998</v>
      </c>
      <c r="Q296" s="50">
        <f t="shared" si="53"/>
        <v>0.94936615999999985</v>
      </c>
      <c r="R296" s="48">
        <f t="shared" si="54"/>
        <v>1.2856767999999998</v>
      </c>
      <c r="S296" s="49">
        <v>2.7494414062499999</v>
      </c>
      <c r="T296" s="48">
        <f t="shared" si="55"/>
        <v>3.682780517578125</v>
      </c>
      <c r="U296" s="48">
        <v>0</v>
      </c>
      <c r="V296" s="49">
        <f t="shared" si="56"/>
        <v>1.1571091199999999</v>
      </c>
      <c r="W296" s="49">
        <f t="shared" si="57"/>
        <v>1.0285414399999999</v>
      </c>
      <c r="X296" s="49">
        <f t="shared" si="58"/>
        <v>0.89997375999999984</v>
      </c>
      <c r="Y296" s="49">
        <f t="shared" si="59"/>
        <v>1.3499606399999999</v>
      </c>
      <c r="Z296" s="49">
        <f t="shared" si="60"/>
        <v>1.7142357333333331</v>
      </c>
      <c r="AA296" s="48">
        <v>1.5619222926089638</v>
      </c>
      <c r="AB296" s="42">
        <v>3.682780517578125</v>
      </c>
      <c r="AC296" s="42">
        <v>3.5340493164062501</v>
      </c>
      <c r="AD296" s="49">
        <f t="shared" si="61"/>
        <v>3.0072015380859374</v>
      </c>
      <c r="AE296" s="49">
        <f t="shared" si="62"/>
        <v>2.0786154961340197</v>
      </c>
    </row>
    <row r="297" spans="1:31" x14ac:dyDescent="0.2">
      <c r="A297" s="42">
        <v>2.3558059945095446</v>
      </c>
      <c r="B297" s="42">
        <f t="shared" si="52"/>
        <v>3.5898568115234375</v>
      </c>
      <c r="C297" s="42">
        <v>3.6638398437499999</v>
      </c>
      <c r="D297" s="42">
        <v>3.5158737792968751</v>
      </c>
      <c r="E297" s="48">
        <v>2.0253832080078125</v>
      </c>
      <c r="F297" s="48">
        <v>1.8427125048828124</v>
      </c>
      <c r="G297" s="48">
        <v>1.1563248986816406</v>
      </c>
      <c r="H297" s="48">
        <v>1.4748028247070313</v>
      </c>
      <c r="I297" s="48">
        <v>1.9715251184082032</v>
      </c>
      <c r="J297" s="48">
        <v>1.9562308044433594</v>
      </c>
      <c r="K297" s="48">
        <v>2.4513247485351561</v>
      </c>
      <c r="L297" s="48">
        <v>2.3318226904296875</v>
      </c>
      <c r="M297" s="43">
        <f t="shared" si="63"/>
        <v>0.42697149599999995</v>
      </c>
      <c r="N297" s="43">
        <f t="shared" si="64"/>
        <v>1.0875616719999999</v>
      </c>
      <c r="O297" s="49">
        <v>0.60995927999999999</v>
      </c>
      <c r="P297" s="49">
        <v>1.2794843199999999</v>
      </c>
      <c r="Q297" s="50">
        <f t="shared" si="53"/>
        <v>0.94472179999999994</v>
      </c>
      <c r="R297" s="48">
        <f t="shared" si="54"/>
        <v>1.2794843199999999</v>
      </c>
      <c r="S297" s="49">
        <v>2.7353009765625003</v>
      </c>
      <c r="T297" s="48">
        <f t="shared" si="55"/>
        <v>3.6638398437499999</v>
      </c>
      <c r="U297" s="48">
        <v>0</v>
      </c>
      <c r="V297" s="49">
        <f t="shared" si="56"/>
        <v>1.151535888</v>
      </c>
      <c r="W297" s="49">
        <f t="shared" si="57"/>
        <v>1.023587456</v>
      </c>
      <c r="X297" s="49">
        <f t="shared" si="58"/>
        <v>0.89563902399999984</v>
      </c>
      <c r="Y297" s="49">
        <f t="shared" si="59"/>
        <v>1.343458536</v>
      </c>
      <c r="Z297" s="49">
        <f t="shared" si="60"/>
        <v>1.7059790933333332</v>
      </c>
      <c r="AA297" s="48">
        <v>1.5538893207750821</v>
      </c>
      <c r="AB297" s="42">
        <v>3.6638398437499999</v>
      </c>
      <c r="AC297" s="42">
        <v>3.5158737792968751</v>
      </c>
      <c r="AD297" s="49">
        <f t="shared" si="61"/>
        <v>2.9917354431152345</v>
      </c>
      <c r="AE297" s="49">
        <f t="shared" si="62"/>
        <v>2.0679251369201022</v>
      </c>
    </row>
    <row r="298" spans="1:31" x14ac:dyDescent="0.2">
      <c r="A298" s="42">
        <v>2.3436900540505303</v>
      </c>
      <c r="B298" s="42">
        <f t="shared" si="52"/>
        <v>3.5713941650390622</v>
      </c>
      <c r="C298" s="42">
        <v>3.6449968261718748</v>
      </c>
      <c r="D298" s="42">
        <v>3.4977915039062499</v>
      </c>
      <c r="E298" s="48">
        <v>2.0149666015624996</v>
      </c>
      <c r="F298" s="48">
        <v>1.8332353491210938</v>
      </c>
      <c r="G298" s="48">
        <v>1.1503778466796875</v>
      </c>
      <c r="H298" s="48">
        <v>1.4672179504394531</v>
      </c>
      <c r="I298" s="48">
        <v>1.9613855871582031</v>
      </c>
      <c r="J298" s="48">
        <v>1.9461698962402343</v>
      </c>
      <c r="K298" s="48">
        <v>2.4387175903320308</v>
      </c>
      <c r="L298" s="48">
        <v>2.3198300708007813</v>
      </c>
      <c r="M298" s="43">
        <f t="shared" si="63"/>
        <v>0.4249589399999999</v>
      </c>
      <c r="N298" s="43">
        <f t="shared" si="64"/>
        <v>1.082047416</v>
      </c>
      <c r="O298" s="49">
        <v>0.60708419999999985</v>
      </c>
      <c r="P298" s="49">
        <v>1.27299696</v>
      </c>
      <c r="Q298" s="50">
        <f t="shared" si="53"/>
        <v>0.9400405799999999</v>
      </c>
      <c r="R298" s="48">
        <f t="shared" si="54"/>
        <v>1.27299696</v>
      </c>
      <c r="S298" s="49">
        <v>2.7212332031250002</v>
      </c>
      <c r="T298" s="48">
        <f t="shared" si="55"/>
        <v>3.6449968261718748</v>
      </c>
      <c r="U298" s="48">
        <v>0</v>
      </c>
      <c r="V298" s="49">
        <f t="shared" si="56"/>
        <v>1.145697264</v>
      </c>
      <c r="W298" s="49">
        <f t="shared" si="57"/>
        <v>1.0183975679999999</v>
      </c>
      <c r="X298" s="49">
        <f t="shared" si="58"/>
        <v>0.8910978719999999</v>
      </c>
      <c r="Y298" s="49">
        <f t="shared" si="59"/>
        <v>1.336646808</v>
      </c>
      <c r="Z298" s="49">
        <f t="shared" si="60"/>
        <v>1.6973292799999999</v>
      </c>
      <c r="AA298" s="48">
        <v>1.5458976344058388</v>
      </c>
      <c r="AB298" s="42">
        <v>3.6449968261718748</v>
      </c>
      <c r="AC298" s="42">
        <v>3.4977915039062499</v>
      </c>
      <c r="AD298" s="49">
        <f t="shared" si="61"/>
        <v>2.976348815917969</v>
      </c>
      <c r="AE298" s="49">
        <f t="shared" si="62"/>
        <v>2.0572897068298959</v>
      </c>
    </row>
    <row r="299" spans="1:31" x14ac:dyDescent="0.2">
      <c r="A299" s="42">
        <v>2.3316364260287372</v>
      </c>
      <c r="B299" s="42">
        <f t="shared" si="52"/>
        <v>3.5530263671875</v>
      </c>
      <c r="C299" s="42">
        <v>3.6262504882812499</v>
      </c>
      <c r="D299" s="42">
        <v>3.4798022460937501</v>
      </c>
      <c r="E299" s="48">
        <v>2.004603752441406</v>
      </c>
      <c r="F299" s="48">
        <v>1.8238070959472656</v>
      </c>
      <c r="G299" s="48">
        <v>1.1444614624023437</v>
      </c>
      <c r="H299" s="48">
        <v>1.4596720324707031</v>
      </c>
      <c r="I299" s="48">
        <v>1.9512980371093751</v>
      </c>
      <c r="J299" s="48">
        <v>1.9361607324218748</v>
      </c>
      <c r="K299" s="48">
        <v>2.4261750830078124</v>
      </c>
      <c r="L299" s="48">
        <v>2.3078992602539063</v>
      </c>
      <c r="M299" s="43">
        <f t="shared" si="63"/>
        <v>0.42279157199999995</v>
      </c>
      <c r="N299" s="43">
        <f t="shared" si="64"/>
        <v>1.0767838080000001</v>
      </c>
      <c r="O299" s="49">
        <v>0.60398795999999999</v>
      </c>
      <c r="P299" s="49">
        <v>1.26680448</v>
      </c>
      <c r="Q299" s="50">
        <f t="shared" si="53"/>
        <v>0.93539622</v>
      </c>
      <c r="R299" s="48">
        <f t="shared" si="54"/>
        <v>1.26680448</v>
      </c>
      <c r="S299" s="49">
        <v>2.7072376953125001</v>
      </c>
      <c r="T299" s="48">
        <f t="shared" si="55"/>
        <v>3.6262504882812499</v>
      </c>
      <c r="U299" s="48">
        <v>0</v>
      </c>
      <c r="V299" s="49">
        <f t="shared" si="56"/>
        <v>1.1401240320000001</v>
      </c>
      <c r="W299" s="49">
        <f t="shared" si="57"/>
        <v>1.013443584</v>
      </c>
      <c r="X299" s="49">
        <f t="shared" si="58"/>
        <v>0.8867631359999999</v>
      </c>
      <c r="Y299" s="49">
        <f t="shared" si="59"/>
        <v>1.3301447040000001</v>
      </c>
      <c r="Z299" s="49">
        <f t="shared" si="60"/>
        <v>1.68907264</v>
      </c>
      <c r="AA299" s="48">
        <v>1.5379470150596217</v>
      </c>
      <c r="AB299" s="42">
        <v>3.6262504882812499</v>
      </c>
      <c r="AC299" s="42">
        <v>3.4798022460937501</v>
      </c>
      <c r="AD299" s="49">
        <f t="shared" si="61"/>
        <v>2.961041229248047</v>
      </c>
      <c r="AE299" s="49">
        <f t="shared" si="62"/>
        <v>2.0467089105455316</v>
      </c>
    </row>
    <row r="300" spans="1:31" x14ac:dyDescent="0.2">
      <c r="A300" s="42">
        <v>2.31964478997048</v>
      </c>
      <c r="B300" s="42">
        <f t="shared" si="52"/>
        <v>3.5347530517578125</v>
      </c>
      <c r="C300" s="42">
        <v>3.6076005859375</v>
      </c>
      <c r="D300" s="42">
        <v>3.461905517578125</v>
      </c>
      <c r="E300" s="48">
        <v>1.9942941870117186</v>
      </c>
      <c r="F300" s="48">
        <v>1.8144273901367187</v>
      </c>
      <c r="G300" s="48">
        <v>1.1385755090332033</v>
      </c>
      <c r="H300" s="48">
        <v>1.4521649523925781</v>
      </c>
      <c r="I300" s="48">
        <v>1.9412624682617188</v>
      </c>
      <c r="J300" s="48">
        <v>1.9262030761718749</v>
      </c>
      <c r="K300" s="48">
        <v>2.4136972265625003</v>
      </c>
      <c r="L300" s="48">
        <v>2.2960295483398436</v>
      </c>
      <c r="M300" s="43">
        <f t="shared" si="63"/>
        <v>0.42077901599999989</v>
      </c>
      <c r="N300" s="43">
        <f t="shared" si="64"/>
        <v>1.071269552</v>
      </c>
      <c r="O300" s="49">
        <v>0.60111287999999985</v>
      </c>
      <c r="P300" s="49">
        <v>1.2603171200000001</v>
      </c>
      <c r="Q300" s="50">
        <f t="shared" si="53"/>
        <v>0.93071499999999996</v>
      </c>
      <c r="R300" s="48">
        <f t="shared" si="54"/>
        <v>1.2603171200000001</v>
      </c>
      <c r="S300" s="49">
        <v>2.6933142578125002</v>
      </c>
      <c r="T300" s="48">
        <f t="shared" si="55"/>
        <v>3.6076005859375</v>
      </c>
      <c r="U300" s="48">
        <v>0</v>
      </c>
      <c r="V300" s="49">
        <f t="shared" si="56"/>
        <v>1.134285408</v>
      </c>
      <c r="W300" s="49">
        <f t="shared" si="57"/>
        <v>1.0082536960000001</v>
      </c>
      <c r="X300" s="49">
        <f t="shared" si="58"/>
        <v>0.88222198399999996</v>
      </c>
      <c r="Y300" s="49">
        <f t="shared" si="59"/>
        <v>1.3233329760000001</v>
      </c>
      <c r="Z300" s="49">
        <f t="shared" si="60"/>
        <v>1.6804228266666668</v>
      </c>
      <c r="AA300" s="48">
        <v>1.5300373535156251</v>
      </c>
      <c r="AB300" s="42">
        <v>3.6076005859375</v>
      </c>
      <c r="AC300" s="42">
        <v>3.461905517578125</v>
      </c>
      <c r="AD300" s="49">
        <f t="shared" si="61"/>
        <v>2.9458124694824219</v>
      </c>
      <c r="AE300" s="49">
        <f t="shared" si="62"/>
        <v>2.036182600408075</v>
      </c>
    </row>
    <row r="301" spans="1:31" x14ac:dyDescent="0.2">
      <c r="A301" s="42">
        <v>2.3077148270502219</v>
      </c>
      <c r="B301" s="42">
        <f t="shared" si="52"/>
        <v>3.5165739746093752</v>
      </c>
      <c r="C301" s="42">
        <v>3.5890468750000002</v>
      </c>
      <c r="D301" s="42">
        <v>3.4441010742187501</v>
      </c>
      <c r="E301" s="48">
        <v>1.9840374316406251</v>
      </c>
      <c r="F301" s="48">
        <v>1.8050956396484374</v>
      </c>
      <c r="G301" s="48">
        <v>1.1327197497558594</v>
      </c>
      <c r="H301" s="48">
        <v>1.4446964733886718</v>
      </c>
      <c r="I301" s="48">
        <v>1.9312786437988281</v>
      </c>
      <c r="J301" s="48">
        <v>1.9162965722656251</v>
      </c>
      <c r="K301" s="48">
        <v>2.4012833105468752</v>
      </c>
      <c r="L301" s="48">
        <v>2.2842211718750001</v>
      </c>
      <c r="M301" s="43">
        <f t="shared" si="63"/>
        <v>0.41861164799999995</v>
      </c>
      <c r="N301" s="43">
        <f t="shared" si="64"/>
        <v>1.066005944</v>
      </c>
      <c r="O301" s="49">
        <v>0.59801663999999999</v>
      </c>
      <c r="P301" s="49">
        <v>1.2541246400000001</v>
      </c>
      <c r="Q301" s="50">
        <f t="shared" si="53"/>
        <v>0.92607064000000006</v>
      </c>
      <c r="R301" s="48">
        <f t="shared" si="54"/>
        <v>1.2541246400000001</v>
      </c>
      <c r="S301" s="49">
        <v>2.6794625000000001</v>
      </c>
      <c r="T301" s="48">
        <f t="shared" si="55"/>
        <v>3.5890468750000002</v>
      </c>
      <c r="U301" s="48">
        <v>0</v>
      </c>
      <c r="V301" s="49">
        <f t="shared" si="56"/>
        <v>1.1287121760000001</v>
      </c>
      <c r="W301" s="49">
        <f t="shared" si="57"/>
        <v>1.0032997120000002</v>
      </c>
      <c r="X301" s="49">
        <f t="shared" si="58"/>
        <v>0.87788724800000006</v>
      </c>
      <c r="Y301" s="49">
        <f t="shared" si="59"/>
        <v>1.3168308720000002</v>
      </c>
      <c r="Z301" s="49">
        <f t="shared" si="60"/>
        <v>1.6721661866666668</v>
      </c>
      <c r="AA301" s="48">
        <v>1.5221683221114308</v>
      </c>
      <c r="AB301" s="42">
        <v>3.5890468750000002</v>
      </c>
      <c r="AC301" s="42">
        <v>3.4441010742187501</v>
      </c>
      <c r="AD301" s="49">
        <f t="shared" si="61"/>
        <v>2.930662109375</v>
      </c>
      <c r="AE301" s="49">
        <f t="shared" si="62"/>
        <v>2.0257104810996553</v>
      </c>
    </row>
    <row r="302" spans="1:31" x14ac:dyDescent="0.2">
      <c r="A302" s="42">
        <v>2.2958462200824288</v>
      </c>
      <c r="B302" s="42">
        <f t="shared" si="52"/>
        <v>3.4984881591796873</v>
      </c>
      <c r="C302" s="42">
        <v>3.5705883789062498</v>
      </c>
      <c r="D302" s="42">
        <v>3.4263879394531251</v>
      </c>
      <c r="E302" s="48">
        <v>1.9738336047363283</v>
      </c>
      <c r="F302" s="48">
        <v>1.7958119628906251</v>
      </c>
      <c r="G302" s="48">
        <v>1.1268941845703124</v>
      </c>
      <c r="H302" s="48">
        <v>1.437266358642578</v>
      </c>
      <c r="I302" s="48">
        <v>1.9213460900878905</v>
      </c>
      <c r="J302" s="48">
        <v>1.9064411022949219</v>
      </c>
      <c r="K302" s="48">
        <v>2.3889335717773434</v>
      </c>
      <c r="L302" s="48">
        <v>2.2724734204101562</v>
      </c>
      <c r="M302" s="43">
        <f t="shared" si="63"/>
        <v>0.41644427999999989</v>
      </c>
      <c r="N302" s="43">
        <f t="shared" si="64"/>
        <v>1.0607423360000001</v>
      </c>
      <c r="O302" s="49">
        <v>0.5949203999999999</v>
      </c>
      <c r="P302" s="49">
        <v>1.2479321600000002</v>
      </c>
      <c r="Q302" s="50">
        <f t="shared" si="53"/>
        <v>0.92142628000000004</v>
      </c>
      <c r="R302" s="48">
        <f t="shared" si="54"/>
        <v>1.2479321600000002</v>
      </c>
      <c r="S302" s="49">
        <v>2.6656818359374999</v>
      </c>
      <c r="T302" s="48">
        <f t="shared" si="55"/>
        <v>3.5705883789062498</v>
      </c>
      <c r="U302" s="48">
        <v>0</v>
      </c>
      <c r="V302" s="49">
        <f t="shared" si="56"/>
        <v>1.1231389440000001</v>
      </c>
      <c r="W302" s="49">
        <f t="shared" si="57"/>
        <v>0.99834572800000021</v>
      </c>
      <c r="X302" s="49">
        <f t="shared" si="58"/>
        <v>0.87355251200000006</v>
      </c>
      <c r="Y302" s="49">
        <f t="shared" si="59"/>
        <v>1.3103287680000002</v>
      </c>
      <c r="Z302" s="49">
        <f t="shared" si="60"/>
        <v>1.6639095466666669</v>
      </c>
      <c r="AA302" s="48">
        <v>1.5143398116262337</v>
      </c>
      <c r="AB302" s="42">
        <v>3.5705883789062498</v>
      </c>
      <c r="AC302" s="42">
        <v>3.4263879394531251</v>
      </c>
      <c r="AD302" s="49">
        <f t="shared" si="61"/>
        <v>2.9155895080566405</v>
      </c>
      <c r="AE302" s="49">
        <f t="shared" si="62"/>
        <v>2.0152921096434699</v>
      </c>
    </row>
    <row r="303" spans="1:31" x14ac:dyDescent="0.2">
      <c r="A303" s="42">
        <v>2.2840386535130093</v>
      </c>
      <c r="B303" s="42">
        <f t="shared" si="52"/>
        <v>3.4804953613281251</v>
      </c>
      <c r="C303" s="42">
        <v>3.5522248535156251</v>
      </c>
      <c r="D303" s="42">
        <v>3.4087658691406251</v>
      </c>
      <c r="E303" s="48">
        <v>1.9636821142578125</v>
      </c>
      <c r="F303" s="48">
        <v>1.7865761230468751</v>
      </c>
      <c r="G303" s="48">
        <v>1.1210985766601562</v>
      </c>
      <c r="H303" s="48">
        <v>1.4298744897460938</v>
      </c>
      <c r="I303" s="48">
        <v>1.911464688720703</v>
      </c>
      <c r="J303" s="48">
        <v>1.896636192626953</v>
      </c>
      <c r="K303" s="48">
        <v>2.376647062988281</v>
      </c>
      <c r="L303" s="48">
        <v>2.260786057128906</v>
      </c>
      <c r="M303" s="43">
        <f t="shared" si="63"/>
        <v>0.41443172399999995</v>
      </c>
      <c r="N303" s="43">
        <f t="shared" si="64"/>
        <v>1.0552280799999998</v>
      </c>
      <c r="O303" s="49">
        <v>0.59204531999999999</v>
      </c>
      <c r="P303" s="49">
        <v>1.2414447999999998</v>
      </c>
      <c r="Q303" s="50">
        <f t="shared" si="53"/>
        <v>0.91674505999999989</v>
      </c>
      <c r="R303" s="48">
        <f t="shared" si="54"/>
        <v>1.2414447999999998</v>
      </c>
      <c r="S303" s="49">
        <v>2.6519720703125</v>
      </c>
      <c r="T303" s="48">
        <f t="shared" si="55"/>
        <v>3.5522248535156251</v>
      </c>
      <c r="U303" s="48">
        <v>0</v>
      </c>
      <c r="V303" s="49">
        <f t="shared" si="56"/>
        <v>1.1173003199999998</v>
      </c>
      <c r="W303" s="49">
        <f t="shared" si="57"/>
        <v>0.9931558399999999</v>
      </c>
      <c r="X303" s="49">
        <f t="shared" si="58"/>
        <v>0.86901135999999979</v>
      </c>
      <c r="Y303" s="49">
        <f t="shared" si="59"/>
        <v>1.3035170399999998</v>
      </c>
      <c r="Z303" s="49">
        <f t="shared" si="60"/>
        <v>1.6552597333333332</v>
      </c>
      <c r="AA303" s="48">
        <v>1.506551494397615</v>
      </c>
      <c r="AB303" s="42">
        <v>3.5522248535156251</v>
      </c>
      <c r="AC303" s="42">
        <v>3.4087658691406251</v>
      </c>
      <c r="AD303" s="49">
        <f t="shared" si="61"/>
        <v>2.900594451904297</v>
      </c>
      <c r="AE303" s="49">
        <f t="shared" si="62"/>
        <v>2.0049273383805835</v>
      </c>
    </row>
    <row r="304" spans="1:31" x14ac:dyDescent="0.2">
      <c r="A304" s="42">
        <v>2.272291813409538</v>
      </c>
      <c r="B304" s="42">
        <f t="shared" si="52"/>
        <v>3.4625949707031252</v>
      </c>
      <c r="C304" s="42">
        <v>3.5339555664062501</v>
      </c>
      <c r="D304" s="42">
        <v>3.3912343749999998</v>
      </c>
      <c r="E304" s="48">
        <v>1.953582960205078</v>
      </c>
      <c r="F304" s="48">
        <v>1.7773877648925782</v>
      </c>
      <c r="G304" s="48">
        <v>1.1153328076171876</v>
      </c>
      <c r="H304" s="48">
        <v>1.4225206298828126</v>
      </c>
      <c r="I304" s="48">
        <v>1.9016339660644532</v>
      </c>
      <c r="J304" s="48">
        <v>1.8868818432617187</v>
      </c>
      <c r="K304" s="48">
        <v>2.3644240209960938</v>
      </c>
      <c r="L304" s="48">
        <v>2.2491588452148434</v>
      </c>
      <c r="M304" s="43">
        <f t="shared" si="63"/>
        <v>0.41226435599999989</v>
      </c>
      <c r="N304" s="43">
        <f t="shared" si="64"/>
        <v>1.0499644719999999</v>
      </c>
      <c r="O304" s="49">
        <v>0.5889490799999999</v>
      </c>
      <c r="P304" s="49">
        <v>1.2352523199999998</v>
      </c>
      <c r="Q304" s="50">
        <f t="shared" si="53"/>
        <v>0.91210069999999988</v>
      </c>
      <c r="R304" s="48">
        <f t="shared" si="54"/>
        <v>1.2352523199999998</v>
      </c>
      <c r="S304" s="49">
        <v>2.6383330078125002</v>
      </c>
      <c r="T304" s="48">
        <f t="shared" si="55"/>
        <v>3.5339555664062501</v>
      </c>
      <c r="U304" s="48">
        <v>0</v>
      </c>
      <c r="V304" s="49">
        <f t="shared" si="56"/>
        <v>1.1117270879999999</v>
      </c>
      <c r="W304" s="49">
        <f t="shared" si="57"/>
        <v>0.98820185599999988</v>
      </c>
      <c r="X304" s="49">
        <f t="shared" si="58"/>
        <v>0.86467662399999989</v>
      </c>
      <c r="Y304" s="49">
        <f t="shared" si="59"/>
        <v>1.2970149359999998</v>
      </c>
      <c r="Z304" s="49">
        <f t="shared" si="60"/>
        <v>1.6470030933333331</v>
      </c>
      <c r="AA304" s="48">
        <v>1.4988032612047697</v>
      </c>
      <c r="AB304" s="42">
        <v>3.5339555664062501</v>
      </c>
      <c r="AC304" s="42">
        <v>3.3912343749999998</v>
      </c>
      <c r="AD304" s="49">
        <f t="shared" si="61"/>
        <v>2.8856767272949222</v>
      </c>
      <c r="AE304" s="49">
        <f t="shared" si="62"/>
        <v>1.994616019652061</v>
      </c>
    </row>
    <row r="305" spans="1:31" x14ac:dyDescent="0.2">
      <c r="A305" s="42">
        <v>2.2606053874555512</v>
      </c>
      <c r="B305" s="42">
        <f t="shared" si="52"/>
        <v>3.4447869873046875</v>
      </c>
      <c r="C305" s="42">
        <v>3.5157805175781252</v>
      </c>
      <c r="D305" s="42">
        <v>3.3737934570312502</v>
      </c>
      <c r="E305" s="48">
        <v>1.9435356689453125</v>
      </c>
      <c r="F305" s="48">
        <v>1.7682467700195312</v>
      </c>
      <c r="G305" s="48">
        <v>1.109596640625</v>
      </c>
      <c r="H305" s="48">
        <v>1.4152045422363282</v>
      </c>
      <c r="I305" s="48">
        <v>1.8918539221191404</v>
      </c>
      <c r="J305" s="48">
        <v>1.8771775805664062</v>
      </c>
      <c r="K305" s="48">
        <v>2.3522639721679686</v>
      </c>
      <c r="L305" s="48">
        <v>2.237591311035156</v>
      </c>
      <c r="M305" s="43">
        <f t="shared" si="63"/>
        <v>0.41025179999999994</v>
      </c>
      <c r="N305" s="43">
        <f t="shared" si="64"/>
        <v>1.044700864</v>
      </c>
      <c r="O305" s="49">
        <v>0.58607399999999998</v>
      </c>
      <c r="P305" s="49">
        <v>1.2290598399999999</v>
      </c>
      <c r="Q305" s="50">
        <f t="shared" si="53"/>
        <v>0.90756691999999994</v>
      </c>
      <c r="R305" s="48">
        <f t="shared" si="54"/>
        <v>1.2290598399999999</v>
      </c>
      <c r="S305" s="49">
        <v>2.6247640625000002</v>
      </c>
      <c r="T305" s="48">
        <f t="shared" si="55"/>
        <v>3.5157805175781252</v>
      </c>
      <c r="U305" s="48">
        <v>0</v>
      </c>
      <c r="V305" s="49">
        <f t="shared" si="56"/>
        <v>1.1061538559999999</v>
      </c>
      <c r="W305" s="49">
        <f t="shared" si="57"/>
        <v>0.98324787199999997</v>
      </c>
      <c r="X305" s="49">
        <f t="shared" si="58"/>
        <v>0.86034188799999989</v>
      </c>
      <c r="Y305" s="49">
        <f t="shared" si="59"/>
        <v>1.2905128319999999</v>
      </c>
      <c r="Z305" s="49">
        <f t="shared" si="60"/>
        <v>1.6387464533333331</v>
      </c>
      <c r="AA305" s="48">
        <v>1.4910948936060855</v>
      </c>
      <c r="AB305" s="42">
        <v>3.5157805175781252</v>
      </c>
      <c r="AC305" s="42">
        <v>3.3737934570312502</v>
      </c>
      <c r="AD305" s="49">
        <f t="shared" si="61"/>
        <v>2.8708356933593753</v>
      </c>
      <c r="AE305" s="49">
        <f t="shared" si="62"/>
        <v>1.9843577104810988</v>
      </c>
    </row>
    <row r="306" spans="1:31" x14ac:dyDescent="0.2">
      <c r="A306" s="42">
        <v>2.248979064939951</v>
      </c>
      <c r="B306" s="42">
        <f t="shared" si="52"/>
        <v>3.4270703125000002</v>
      </c>
      <c r="C306" s="42">
        <v>3.4976987304687501</v>
      </c>
      <c r="D306" s="42">
        <v>3.3564418945312502</v>
      </c>
      <c r="E306" s="48">
        <v>1.9335401220703123</v>
      </c>
      <c r="F306" s="48">
        <v>1.7591526647949218</v>
      </c>
      <c r="G306" s="48">
        <v>1.1038899572753906</v>
      </c>
      <c r="H306" s="48">
        <v>1.4079261083984373</v>
      </c>
      <c r="I306" s="48">
        <v>1.88212396484375</v>
      </c>
      <c r="J306" s="48">
        <v>1.8675231677246091</v>
      </c>
      <c r="K306" s="48">
        <v>2.3401662060546875</v>
      </c>
      <c r="L306" s="48">
        <v>2.226083454589844</v>
      </c>
      <c r="M306" s="43">
        <f t="shared" si="63"/>
        <v>0.408239244</v>
      </c>
      <c r="N306" s="43">
        <f t="shared" si="64"/>
        <v>1.0394372559999998</v>
      </c>
      <c r="O306" s="49">
        <v>0.58319892000000007</v>
      </c>
      <c r="P306" s="49">
        <v>1.2228673599999997</v>
      </c>
      <c r="Q306" s="50">
        <f t="shared" si="53"/>
        <v>0.9030331399999999</v>
      </c>
      <c r="R306" s="48">
        <f t="shared" si="54"/>
        <v>1.2228673599999997</v>
      </c>
      <c r="S306" s="49">
        <v>2.6112648437499999</v>
      </c>
      <c r="T306" s="48">
        <f t="shared" si="55"/>
        <v>3.4976987304687501</v>
      </c>
      <c r="U306" s="48">
        <v>0</v>
      </c>
      <c r="V306" s="49">
        <f t="shared" si="56"/>
        <v>1.1005806239999998</v>
      </c>
      <c r="W306" s="49">
        <f t="shared" si="57"/>
        <v>0.97829388799999983</v>
      </c>
      <c r="X306" s="49">
        <f t="shared" si="58"/>
        <v>0.85600715199999977</v>
      </c>
      <c r="Y306" s="49">
        <f t="shared" si="59"/>
        <v>1.2840107279999997</v>
      </c>
      <c r="Z306" s="49">
        <f t="shared" si="60"/>
        <v>1.6304898133333332</v>
      </c>
      <c r="AA306" s="48">
        <v>1.4834261731599507</v>
      </c>
      <c r="AB306" s="42">
        <v>3.4976987304687501</v>
      </c>
      <c r="AC306" s="42">
        <v>3.3564418945312502</v>
      </c>
      <c r="AD306" s="49">
        <f t="shared" si="61"/>
        <v>2.8560709228515622</v>
      </c>
      <c r="AE306" s="49">
        <f t="shared" si="62"/>
        <v>1.9741521155498272</v>
      </c>
    </row>
    <row r="307" spans="1:31" x14ac:dyDescent="0.2">
      <c r="A307" s="42">
        <v>2.2374125367504893</v>
      </c>
      <c r="B307" s="42">
        <f t="shared" si="52"/>
        <v>3.4094448242187498</v>
      </c>
      <c r="C307" s="42">
        <v>3.4797099609375</v>
      </c>
      <c r="D307" s="42">
        <v>3.3391796875000002</v>
      </c>
      <c r="E307" s="48">
        <v>1.9235958459472655</v>
      </c>
      <c r="F307" s="48">
        <v>1.750105330810547</v>
      </c>
      <c r="G307" s="48">
        <v>1.0982126391601561</v>
      </c>
      <c r="H307" s="48">
        <v>1.4006850915527342</v>
      </c>
      <c r="I307" s="48">
        <v>1.8724443310546874</v>
      </c>
      <c r="J307" s="48">
        <v>1.8579184863281248</v>
      </c>
      <c r="K307" s="48">
        <v>2.3281307226562498</v>
      </c>
      <c r="L307" s="48">
        <v>2.2146345654296873</v>
      </c>
      <c r="M307" s="43">
        <f t="shared" si="63"/>
        <v>0.40622668799999995</v>
      </c>
      <c r="N307" s="43">
        <f t="shared" si="64"/>
        <v>1.0344242960000001</v>
      </c>
      <c r="O307" s="49">
        <v>0.58032383999999992</v>
      </c>
      <c r="P307" s="49">
        <v>1.21696976</v>
      </c>
      <c r="Q307" s="50">
        <f t="shared" si="53"/>
        <v>0.89864679999999997</v>
      </c>
      <c r="R307" s="48">
        <f t="shared" si="54"/>
        <v>1.21696976</v>
      </c>
      <c r="S307" s="49">
        <v>2.5978349609375004</v>
      </c>
      <c r="T307" s="48">
        <f t="shared" si="55"/>
        <v>3.4797099609375</v>
      </c>
      <c r="U307" s="48">
        <v>0</v>
      </c>
      <c r="V307" s="49">
        <f t="shared" si="56"/>
        <v>1.0952727840000001</v>
      </c>
      <c r="W307" s="49">
        <f t="shared" si="57"/>
        <v>0.9735758080000001</v>
      </c>
      <c r="X307" s="49">
        <f t="shared" si="58"/>
        <v>0.85187883199999992</v>
      </c>
      <c r="Y307" s="49">
        <f t="shared" si="59"/>
        <v>1.277818248</v>
      </c>
      <c r="Z307" s="49">
        <f t="shared" si="60"/>
        <v>1.6226263466666666</v>
      </c>
      <c r="AA307" s="48">
        <v>1.4757968814247535</v>
      </c>
      <c r="AB307" s="42">
        <v>3.4797099609375</v>
      </c>
      <c r="AC307" s="42">
        <v>3.3391796875000002</v>
      </c>
      <c r="AD307" s="49">
        <f t="shared" si="61"/>
        <v>2.841381988525391</v>
      </c>
      <c r="AE307" s="49">
        <f t="shared" si="62"/>
        <v>1.9639989395403774</v>
      </c>
    </row>
    <row r="308" spans="1:31" x14ac:dyDescent="0.2">
      <c r="A308" s="42">
        <v>2.2259054953639863</v>
      </c>
      <c r="B308" s="42">
        <f t="shared" si="52"/>
        <v>3.3919100341796877</v>
      </c>
      <c r="C308" s="42">
        <v>3.461813720703125</v>
      </c>
      <c r="D308" s="42">
        <v>3.32200634765625</v>
      </c>
      <c r="E308" s="48">
        <v>1.9137028405761718</v>
      </c>
      <c r="F308" s="48">
        <v>1.74110453125</v>
      </c>
      <c r="G308" s="48">
        <v>1.0925645678710938</v>
      </c>
      <c r="H308" s="48">
        <v>1.3934813732910156</v>
      </c>
      <c r="I308" s="48">
        <v>1.8628143103027341</v>
      </c>
      <c r="J308" s="48">
        <v>1.8483631811523435</v>
      </c>
      <c r="K308" s="48">
        <v>2.3161570483398437</v>
      </c>
      <c r="L308" s="48">
        <v>2.2032448803710936</v>
      </c>
      <c r="M308" s="43">
        <f t="shared" si="63"/>
        <v>0.40405932</v>
      </c>
      <c r="N308" s="43">
        <f t="shared" si="64"/>
        <v>1.0291606879999999</v>
      </c>
      <c r="O308" s="49">
        <v>0.57722760000000006</v>
      </c>
      <c r="P308" s="49">
        <v>1.2107772800000001</v>
      </c>
      <c r="Q308" s="50">
        <f t="shared" si="53"/>
        <v>0.89400244000000006</v>
      </c>
      <c r="R308" s="48">
        <f t="shared" si="54"/>
        <v>1.2107772800000001</v>
      </c>
      <c r="S308" s="49">
        <v>2.5844744140625</v>
      </c>
      <c r="T308" s="48">
        <f t="shared" si="55"/>
        <v>3.461813720703125</v>
      </c>
      <c r="U308" s="48">
        <v>0</v>
      </c>
      <c r="V308" s="49">
        <f t="shared" si="56"/>
        <v>1.0896995520000001</v>
      </c>
      <c r="W308" s="49">
        <f t="shared" si="57"/>
        <v>0.96862182400000008</v>
      </c>
      <c r="X308" s="49">
        <f t="shared" si="58"/>
        <v>0.84754409600000002</v>
      </c>
      <c r="Y308" s="49">
        <f t="shared" si="59"/>
        <v>1.271316144</v>
      </c>
      <c r="Z308" s="49">
        <f t="shared" si="60"/>
        <v>1.6143697066666667</v>
      </c>
      <c r="AA308" s="48">
        <v>1.4682067999588815</v>
      </c>
      <c r="AB308" s="42">
        <v>3.461813720703125</v>
      </c>
      <c r="AC308" s="42">
        <v>3.32200634765625</v>
      </c>
      <c r="AD308" s="49">
        <f t="shared" si="61"/>
        <v>2.8267688903808592</v>
      </c>
      <c r="AE308" s="49">
        <f t="shared" si="62"/>
        <v>1.9538981824527482</v>
      </c>
    </row>
    <row r="309" spans="1:31" x14ac:dyDescent="0.2">
      <c r="A309" s="42">
        <v>2.2144576348389964</v>
      </c>
      <c r="B309" s="42">
        <f t="shared" si="52"/>
        <v>3.3744652099609374</v>
      </c>
      <c r="C309" s="42">
        <v>3.4440095214843751</v>
      </c>
      <c r="D309" s="42">
        <v>3.3049208984375</v>
      </c>
      <c r="E309" s="48">
        <v>1.9038605139160156</v>
      </c>
      <c r="F309" s="48">
        <v>1.732150029296875</v>
      </c>
      <c r="G309" s="48">
        <v>1.086945506591797</v>
      </c>
      <c r="H309" s="48">
        <v>1.386314716796875</v>
      </c>
      <c r="I309" s="48">
        <v>1.8532339025878906</v>
      </c>
      <c r="J309" s="48">
        <v>1.8388568969726562</v>
      </c>
      <c r="K309" s="48">
        <v>2.3042449462890624</v>
      </c>
      <c r="L309" s="48">
        <v>2.1919134521484374</v>
      </c>
      <c r="M309" s="43">
        <f t="shared" si="63"/>
        <v>0.40220157600000006</v>
      </c>
      <c r="N309" s="43">
        <f t="shared" si="64"/>
        <v>1.024147728</v>
      </c>
      <c r="O309" s="49">
        <v>0.57457368000000009</v>
      </c>
      <c r="P309" s="49">
        <v>1.2048796799999999</v>
      </c>
      <c r="Q309" s="50">
        <f t="shared" si="53"/>
        <v>0.88972667999999999</v>
      </c>
      <c r="R309" s="48">
        <f t="shared" si="54"/>
        <v>1.2048796799999999</v>
      </c>
      <c r="S309" s="49">
        <v>2.5711822265625002</v>
      </c>
      <c r="T309" s="48">
        <f t="shared" si="55"/>
        <v>3.4440095214843751</v>
      </c>
      <c r="U309" s="48">
        <v>0</v>
      </c>
      <c r="V309" s="49">
        <f t="shared" si="56"/>
        <v>1.084391712</v>
      </c>
      <c r="W309" s="49">
        <f t="shared" si="57"/>
        <v>0.96390374400000001</v>
      </c>
      <c r="X309" s="49">
        <f t="shared" si="58"/>
        <v>0.84341577599999984</v>
      </c>
      <c r="Y309" s="49">
        <f t="shared" si="59"/>
        <v>1.2651236640000001</v>
      </c>
      <c r="Z309" s="49">
        <f t="shared" si="60"/>
        <v>1.6065062399999999</v>
      </c>
      <c r="AA309" s="48">
        <v>1.4606558195415296</v>
      </c>
      <c r="AB309" s="42">
        <v>3.4440095214843751</v>
      </c>
      <c r="AC309" s="42">
        <v>3.3049208984375</v>
      </c>
      <c r="AD309" s="49">
        <f t="shared" si="61"/>
        <v>2.8122305603027344</v>
      </c>
      <c r="AE309" s="49">
        <f t="shared" si="62"/>
        <v>1.9438491059922673</v>
      </c>
    </row>
    <row r="310" spans="1:31" x14ac:dyDescent="0.2">
      <c r="A310" s="42">
        <v>2.2030686508072539</v>
      </c>
      <c r="B310" s="42">
        <f t="shared" si="52"/>
        <v>3.3571102294921875</v>
      </c>
      <c r="C310" s="42">
        <v>3.4262968749999998</v>
      </c>
      <c r="D310" s="42">
        <v>3.2879235839843748</v>
      </c>
      <c r="E310" s="48">
        <v>1.8940689843749998</v>
      </c>
      <c r="F310" s="48">
        <v>1.7232414697265626</v>
      </c>
      <c r="G310" s="48">
        <v>1.0813553369140625</v>
      </c>
      <c r="H310" s="48">
        <v>1.3791848852539061</v>
      </c>
      <c r="I310" s="48">
        <v>1.8437026342773437</v>
      </c>
      <c r="J310" s="48">
        <v>1.8293996337890626</v>
      </c>
      <c r="K310" s="48">
        <v>2.2923941796875003</v>
      </c>
      <c r="L310" s="48">
        <v>2.1806405175781247</v>
      </c>
      <c r="M310" s="43">
        <f t="shared" si="63"/>
        <v>0.40018901999999995</v>
      </c>
      <c r="N310" s="43">
        <f t="shared" si="64"/>
        <v>1.0191347679999998</v>
      </c>
      <c r="O310" s="49">
        <v>0.57169859999999995</v>
      </c>
      <c r="P310" s="49">
        <v>1.1989820799999997</v>
      </c>
      <c r="Q310" s="50">
        <f t="shared" si="53"/>
        <v>0.88534033999999984</v>
      </c>
      <c r="R310" s="48">
        <f t="shared" si="54"/>
        <v>1.1989820799999997</v>
      </c>
      <c r="S310" s="49">
        <v>2.55795859375</v>
      </c>
      <c r="T310" s="48">
        <f t="shared" si="55"/>
        <v>3.4262968749999998</v>
      </c>
      <c r="U310" s="48">
        <v>0</v>
      </c>
      <c r="V310" s="49">
        <f t="shared" si="56"/>
        <v>1.0790838719999998</v>
      </c>
      <c r="W310" s="49">
        <f t="shared" si="57"/>
        <v>0.95918566399999983</v>
      </c>
      <c r="X310" s="49">
        <f t="shared" si="58"/>
        <v>0.83928745599999977</v>
      </c>
      <c r="Y310" s="49">
        <f t="shared" si="59"/>
        <v>1.2589311839999997</v>
      </c>
      <c r="Z310" s="49">
        <f t="shared" si="60"/>
        <v>1.598642773333333</v>
      </c>
      <c r="AA310" s="48">
        <v>1.4531436125102797</v>
      </c>
      <c r="AB310" s="42">
        <v>3.4262968749999998</v>
      </c>
      <c r="AC310" s="42">
        <v>3.2879235839843748</v>
      </c>
      <c r="AD310" s="49">
        <f t="shared" si="61"/>
        <v>2.7977672119140626</v>
      </c>
      <c r="AE310" s="49">
        <f t="shared" si="62"/>
        <v>1.9338518578178685</v>
      </c>
    </row>
    <row r="311" spans="1:31" x14ac:dyDescent="0.2">
      <c r="A311" s="42">
        <v>2.1917382404667443</v>
      </c>
      <c r="B311" s="42">
        <f t="shared" si="52"/>
        <v>3.3398446044921872</v>
      </c>
      <c r="C311" s="42">
        <v>3.4086755371093749</v>
      </c>
      <c r="D311" s="42">
        <v>3.271013671875</v>
      </c>
      <c r="E311" s="48">
        <v>1.8843277783203123</v>
      </c>
      <c r="F311" s="48">
        <v>1.7143788525390626</v>
      </c>
      <c r="G311" s="48">
        <v>1.0757939404296875</v>
      </c>
      <c r="H311" s="48">
        <v>1.3720917602539062</v>
      </c>
      <c r="I311" s="48">
        <v>1.8342205053710938</v>
      </c>
      <c r="J311" s="48">
        <v>1.8199910363769531</v>
      </c>
      <c r="K311" s="48">
        <v>2.2806042749023439</v>
      </c>
      <c r="L311" s="48">
        <v>2.1694253662109375</v>
      </c>
      <c r="M311" s="43">
        <f t="shared" si="63"/>
        <v>0.3981764639999999</v>
      </c>
      <c r="N311" s="43">
        <f t="shared" si="64"/>
        <v>1.0141218080000001</v>
      </c>
      <c r="O311" s="49">
        <v>0.56882351999999992</v>
      </c>
      <c r="P311" s="49">
        <v>1.19308448</v>
      </c>
      <c r="Q311" s="50">
        <f t="shared" si="53"/>
        <v>0.88095400000000001</v>
      </c>
      <c r="R311" s="48">
        <f t="shared" si="54"/>
        <v>1.19308448</v>
      </c>
      <c r="S311" s="49">
        <v>2.5448029296874997</v>
      </c>
      <c r="T311" s="48">
        <f t="shared" si="55"/>
        <v>3.4086755371093749</v>
      </c>
      <c r="U311" s="48">
        <v>0</v>
      </c>
      <c r="V311" s="49">
        <f t="shared" si="56"/>
        <v>1.073776032</v>
      </c>
      <c r="W311" s="49">
        <f t="shared" si="57"/>
        <v>0.95446758400000009</v>
      </c>
      <c r="X311" s="49">
        <f t="shared" si="58"/>
        <v>0.83515913599999991</v>
      </c>
      <c r="Y311" s="49">
        <f t="shared" si="59"/>
        <v>1.2527387040000002</v>
      </c>
      <c r="Z311" s="49">
        <f t="shared" si="60"/>
        <v>1.5907793066666667</v>
      </c>
      <c r="AA311" s="48">
        <v>1.4456700696443257</v>
      </c>
      <c r="AB311" s="42">
        <v>3.4086755371093749</v>
      </c>
      <c r="AC311" s="42">
        <v>3.271013671875</v>
      </c>
      <c r="AD311" s="49">
        <f t="shared" si="61"/>
        <v>2.7833782043457029</v>
      </c>
      <c r="AE311" s="49">
        <f t="shared" si="62"/>
        <v>1.9239059949527479</v>
      </c>
    </row>
    <row r="312" spans="1:31" x14ac:dyDescent="0.2">
      <c r="A312" s="42">
        <v>2.1804661025723324</v>
      </c>
      <c r="B312" s="42">
        <f t="shared" si="52"/>
        <v>3.3226677246093752</v>
      </c>
      <c r="C312" s="42">
        <v>3.3911445312500001</v>
      </c>
      <c r="D312" s="42">
        <v>3.2541909179687498</v>
      </c>
      <c r="E312" s="48">
        <v>1.8746365405273437</v>
      </c>
      <c r="F312" s="48">
        <v>1.7055618225097655</v>
      </c>
      <c r="G312" s="48">
        <v>1.0702610803222656</v>
      </c>
      <c r="H312" s="48">
        <v>1.3650351049804688</v>
      </c>
      <c r="I312" s="48">
        <v>1.8247870422363281</v>
      </c>
      <c r="J312" s="48">
        <v>1.8106308679199219</v>
      </c>
      <c r="K312" s="48">
        <v>2.2688752319335936</v>
      </c>
      <c r="L312" s="48">
        <v>2.1582679980468749</v>
      </c>
      <c r="M312" s="43">
        <f t="shared" si="63"/>
        <v>0.3961639079999999</v>
      </c>
      <c r="N312" s="43">
        <f t="shared" si="64"/>
        <v>1.0091088479999997</v>
      </c>
      <c r="O312" s="49">
        <v>0.56594843999999989</v>
      </c>
      <c r="P312" s="49">
        <v>1.1871868799999996</v>
      </c>
      <c r="Q312" s="50">
        <f t="shared" si="53"/>
        <v>0.87656765999999975</v>
      </c>
      <c r="R312" s="48">
        <f t="shared" si="54"/>
        <v>1.1871868799999996</v>
      </c>
      <c r="S312" s="49">
        <v>2.5317148437500001</v>
      </c>
      <c r="T312" s="48">
        <f t="shared" si="55"/>
        <v>3.3911445312500001</v>
      </c>
      <c r="U312" s="48">
        <v>0</v>
      </c>
      <c r="V312" s="49">
        <f t="shared" si="56"/>
        <v>1.0684681919999997</v>
      </c>
      <c r="W312" s="49">
        <f t="shared" si="57"/>
        <v>0.94974950399999969</v>
      </c>
      <c r="X312" s="49">
        <f t="shared" si="58"/>
        <v>0.83103081599999973</v>
      </c>
      <c r="Y312" s="49">
        <f t="shared" si="59"/>
        <v>1.2465462239999996</v>
      </c>
      <c r="Z312" s="49">
        <f t="shared" si="60"/>
        <v>1.5829158399999996</v>
      </c>
      <c r="AA312" s="48">
        <v>1.438234972502056</v>
      </c>
      <c r="AB312" s="42">
        <v>3.3911445312500001</v>
      </c>
      <c r="AC312" s="42">
        <v>3.2541909179687498</v>
      </c>
      <c r="AD312" s="49">
        <f t="shared" si="61"/>
        <v>2.7690631103515626</v>
      </c>
      <c r="AE312" s="49">
        <f t="shared" si="62"/>
        <v>1.9140112220790371</v>
      </c>
    </row>
    <row r="313" spans="1:31" x14ac:dyDescent="0.2">
      <c r="A313" s="42">
        <v>2.1692519374272088</v>
      </c>
      <c r="B313" s="42">
        <f t="shared" si="52"/>
        <v>3.3055792236328125</v>
      </c>
      <c r="C313" s="42">
        <v>3.3737038574218752</v>
      </c>
      <c r="D313" s="42">
        <v>3.2374545898437499</v>
      </c>
      <c r="E313" s="48">
        <v>1.8649952709960937</v>
      </c>
      <c r="F313" s="48">
        <v>1.6967900244140626</v>
      </c>
      <c r="G313" s="48">
        <v>1.0647567565917968</v>
      </c>
      <c r="H313" s="48">
        <v>1.3580146826171875</v>
      </c>
      <c r="I313" s="48">
        <v>1.8154021264648437</v>
      </c>
      <c r="J313" s="48">
        <v>1.8013187731933593</v>
      </c>
      <c r="K313" s="48">
        <v>2.257206340332031</v>
      </c>
      <c r="L313" s="48">
        <v>2.1471679394531251</v>
      </c>
      <c r="M313" s="43">
        <f t="shared" si="63"/>
        <v>0.3943061639999999</v>
      </c>
      <c r="N313" s="43">
        <f t="shared" si="64"/>
        <v>1.0040958879999999</v>
      </c>
      <c r="O313" s="49">
        <v>0.56329451999999991</v>
      </c>
      <c r="P313" s="49">
        <v>1.1812892799999999</v>
      </c>
      <c r="Q313" s="50">
        <f t="shared" si="53"/>
        <v>0.8722918999999999</v>
      </c>
      <c r="R313" s="48">
        <f t="shared" si="54"/>
        <v>1.1812892799999999</v>
      </c>
      <c r="S313" s="49">
        <v>2.5186943359375005</v>
      </c>
      <c r="T313" s="48">
        <f t="shared" si="55"/>
        <v>3.3737038574218752</v>
      </c>
      <c r="U313" s="48">
        <v>0</v>
      </c>
      <c r="V313" s="49">
        <f t="shared" si="56"/>
        <v>1.0631603519999999</v>
      </c>
      <c r="W313" s="49">
        <f t="shared" si="57"/>
        <v>0.94503142399999995</v>
      </c>
      <c r="X313" s="49">
        <f t="shared" si="58"/>
        <v>0.82690249599999988</v>
      </c>
      <c r="Y313" s="49">
        <f t="shared" si="59"/>
        <v>1.2403537440000001</v>
      </c>
      <c r="Z313" s="49">
        <f t="shared" si="60"/>
        <v>1.5750523733333333</v>
      </c>
      <c r="AA313" s="48">
        <v>1.4308381026418586</v>
      </c>
      <c r="AB313" s="42">
        <v>3.3737038574218752</v>
      </c>
      <c r="AC313" s="42">
        <v>3.2374545898437499</v>
      </c>
      <c r="AD313" s="49">
        <f t="shared" si="61"/>
        <v>2.7548219299316412</v>
      </c>
      <c r="AE313" s="49">
        <f t="shared" si="62"/>
        <v>1.9041675391967348</v>
      </c>
    </row>
    <row r="314" spans="1:31" x14ac:dyDescent="0.2">
      <c r="A314" s="42">
        <v>2.158095446877589</v>
      </c>
      <c r="B314" s="42">
        <f t="shared" si="52"/>
        <v>3.2885784912109375</v>
      </c>
      <c r="C314" s="42">
        <v>3.3563527832031248</v>
      </c>
      <c r="D314" s="42">
        <v>3.2208041992187502</v>
      </c>
      <c r="E314" s="48">
        <v>1.85540349609375</v>
      </c>
      <c r="F314" s="48">
        <v>1.6880634582519531</v>
      </c>
      <c r="G314" s="48">
        <v>1.0592807324218749</v>
      </c>
      <c r="H314" s="48">
        <v>1.3510303747558594</v>
      </c>
      <c r="I314" s="48">
        <v>1.8060655212402343</v>
      </c>
      <c r="J314" s="48">
        <v>1.7920545153808594</v>
      </c>
      <c r="K314" s="48">
        <v>2.24559736328125</v>
      </c>
      <c r="L314" s="48">
        <v>2.1361251904296878</v>
      </c>
      <c r="M314" s="43">
        <f t="shared" si="63"/>
        <v>0.39229360799999996</v>
      </c>
      <c r="N314" s="43">
        <f t="shared" si="64"/>
        <v>0.99908292799999987</v>
      </c>
      <c r="O314" s="49">
        <v>0.56041943999999999</v>
      </c>
      <c r="P314" s="49">
        <v>1.1753916799999999</v>
      </c>
      <c r="Q314" s="50">
        <f t="shared" si="53"/>
        <v>0.86790555999999996</v>
      </c>
      <c r="R314" s="48">
        <f t="shared" si="54"/>
        <v>1.1753916799999999</v>
      </c>
      <c r="S314" s="49">
        <v>2.5057406250000001</v>
      </c>
      <c r="T314" s="48">
        <f t="shared" si="55"/>
        <v>3.3563527832031248</v>
      </c>
      <c r="U314" s="48">
        <v>0</v>
      </c>
      <c r="V314" s="49">
        <f t="shared" si="56"/>
        <v>1.057852512</v>
      </c>
      <c r="W314" s="49">
        <f t="shared" si="57"/>
        <v>0.940313344</v>
      </c>
      <c r="X314" s="49">
        <f t="shared" si="58"/>
        <v>0.82277417599999991</v>
      </c>
      <c r="Y314" s="49">
        <f t="shared" si="59"/>
        <v>1.2341612639999999</v>
      </c>
      <c r="Z314" s="49">
        <f t="shared" si="60"/>
        <v>1.5671889066666664</v>
      </c>
      <c r="AA314" s="48">
        <v>1.4234792416221218</v>
      </c>
      <c r="AB314" s="42">
        <v>3.3563527832031248</v>
      </c>
      <c r="AC314" s="42">
        <v>3.2208041992187502</v>
      </c>
      <c r="AD314" s="49">
        <f t="shared" si="61"/>
        <v>2.7406538085937502</v>
      </c>
      <c r="AE314" s="49">
        <f t="shared" si="62"/>
        <v>1.8943743556701023</v>
      </c>
    </row>
    <row r="315" spans="1:31" x14ac:dyDescent="0.2">
      <c r="A315" s="42">
        <v>2.1469963343021226</v>
      </c>
      <c r="B315" s="42">
        <f t="shared" si="52"/>
        <v>3.271665283203125</v>
      </c>
      <c r="C315" s="42">
        <v>3.3390910644531249</v>
      </c>
      <c r="D315" s="42">
        <v>3.2042395019531251</v>
      </c>
      <c r="E315" s="48">
        <v>1.8458612158203125</v>
      </c>
      <c r="F315" s="48">
        <v>1.6793816503906249</v>
      </c>
      <c r="G315" s="48">
        <v>1.0538328894042968</v>
      </c>
      <c r="H315" s="48">
        <v>1.3440820629882813</v>
      </c>
      <c r="I315" s="48">
        <v>1.7967768713378907</v>
      </c>
      <c r="J315" s="48">
        <v>1.7828379760742186</v>
      </c>
      <c r="K315" s="48">
        <v>2.2340483007812502</v>
      </c>
      <c r="L315" s="48">
        <v>2.1251390405273436</v>
      </c>
      <c r="M315" s="43">
        <f t="shared" si="63"/>
        <v>0.39028105200000002</v>
      </c>
      <c r="N315" s="43">
        <f t="shared" si="64"/>
        <v>0.99381931999999995</v>
      </c>
      <c r="O315" s="49">
        <v>0.55754436000000007</v>
      </c>
      <c r="P315" s="49">
        <v>1.1691992</v>
      </c>
      <c r="Q315" s="50">
        <f t="shared" si="53"/>
        <v>0.86337178000000003</v>
      </c>
      <c r="R315" s="48">
        <f t="shared" si="54"/>
        <v>1.1691992</v>
      </c>
      <c r="S315" s="49">
        <v>2.4928535156249998</v>
      </c>
      <c r="T315" s="48">
        <f t="shared" si="55"/>
        <v>3.3390910644531249</v>
      </c>
      <c r="U315" s="48">
        <v>0</v>
      </c>
      <c r="V315" s="49">
        <f t="shared" si="56"/>
        <v>1.05227928</v>
      </c>
      <c r="W315" s="49">
        <f t="shared" si="57"/>
        <v>0.93535936000000008</v>
      </c>
      <c r="X315" s="49">
        <f t="shared" si="58"/>
        <v>0.81843943999999991</v>
      </c>
      <c r="Y315" s="49">
        <f t="shared" si="59"/>
        <v>1.22765916</v>
      </c>
      <c r="Z315" s="49">
        <f t="shared" si="60"/>
        <v>1.5589322666666667</v>
      </c>
      <c r="AA315" s="48">
        <v>1.4161582802220394</v>
      </c>
      <c r="AB315" s="42">
        <v>3.3390910644531249</v>
      </c>
      <c r="AC315" s="42">
        <v>3.2042395019531251</v>
      </c>
      <c r="AD315" s="49">
        <f t="shared" si="61"/>
        <v>2.7265585327148436</v>
      </c>
      <c r="AE315" s="49">
        <f t="shared" si="62"/>
        <v>1.8846315238402052</v>
      </c>
    </row>
    <row r="316" spans="1:31" x14ac:dyDescent="0.2">
      <c r="A316" s="42">
        <v>2.1359543046049656</v>
      </c>
      <c r="B316" s="42">
        <f t="shared" si="52"/>
        <v>3.2548389892578125</v>
      </c>
      <c r="C316" s="42">
        <v>3.3219179687499998</v>
      </c>
      <c r="D316" s="42">
        <v>3.1877600097656251</v>
      </c>
      <c r="E316" s="48">
        <v>1.8363678381347657</v>
      </c>
      <c r="F316" s="48">
        <v>1.6707446008300779</v>
      </c>
      <c r="G316" s="48">
        <v>1.0484129907226563</v>
      </c>
      <c r="H316" s="48">
        <v>1.3371693920898438</v>
      </c>
      <c r="I316" s="48">
        <v>1.7875359399414064</v>
      </c>
      <c r="J316" s="48">
        <v>1.7736688000488279</v>
      </c>
      <c r="K316" s="48">
        <v>2.2225586791992189</v>
      </c>
      <c r="L316" s="48">
        <v>2.1142094897460937</v>
      </c>
      <c r="M316" s="43">
        <f t="shared" si="63"/>
        <v>0.38826849599999991</v>
      </c>
      <c r="N316" s="43">
        <f t="shared" si="64"/>
        <v>0.98880635999999977</v>
      </c>
      <c r="O316" s="49">
        <v>0.55466927999999993</v>
      </c>
      <c r="P316" s="49">
        <v>1.1633015999999998</v>
      </c>
      <c r="Q316" s="50">
        <f t="shared" si="53"/>
        <v>0.85898543999999988</v>
      </c>
      <c r="R316" s="48">
        <f t="shared" si="54"/>
        <v>1.1633015999999998</v>
      </c>
      <c r="S316" s="49">
        <v>2.4800326171875002</v>
      </c>
      <c r="T316" s="48">
        <f t="shared" si="55"/>
        <v>3.3219179687499998</v>
      </c>
      <c r="U316" s="48">
        <v>0</v>
      </c>
      <c r="V316" s="49">
        <f t="shared" si="56"/>
        <v>1.0469714399999999</v>
      </c>
      <c r="W316" s="49">
        <f t="shared" si="57"/>
        <v>0.9306412799999999</v>
      </c>
      <c r="X316" s="49">
        <f t="shared" si="58"/>
        <v>0.81431111999999983</v>
      </c>
      <c r="Y316" s="49">
        <f t="shared" si="59"/>
        <v>1.2214666799999998</v>
      </c>
      <c r="Z316" s="49">
        <f t="shared" si="60"/>
        <v>1.5510687999999997</v>
      </c>
      <c r="AA316" s="48">
        <v>1.4088750000000001</v>
      </c>
      <c r="AB316" s="42">
        <v>3.3219179687499998</v>
      </c>
      <c r="AC316" s="42">
        <v>3.1877600097656251</v>
      </c>
      <c r="AD316" s="49">
        <f t="shared" si="61"/>
        <v>2.7125356750488283</v>
      </c>
      <c r="AE316" s="49">
        <f t="shared" si="62"/>
        <v>1.8749387483891746</v>
      </c>
    </row>
    <row r="317" spans="1:31" x14ac:dyDescent="0.2">
      <c r="A317" s="42">
        <v>2.1249690642080385</v>
      </c>
      <c r="B317" s="42">
        <f t="shared" si="52"/>
        <v>3.2380992431640623</v>
      </c>
      <c r="C317" s="42">
        <v>3.3048332519531249</v>
      </c>
      <c r="D317" s="42">
        <v>3.1713652343750001</v>
      </c>
      <c r="E317" s="48">
        <v>1.8269232446289061</v>
      </c>
      <c r="F317" s="48">
        <v>1.6621519543457031</v>
      </c>
      <c r="G317" s="48">
        <v>1.0430210363769532</v>
      </c>
      <c r="H317" s="48">
        <v>1.3302923620605469</v>
      </c>
      <c r="I317" s="48">
        <v>1.7783426086425782</v>
      </c>
      <c r="J317" s="48">
        <v>1.7645467504882812</v>
      </c>
      <c r="K317" s="48">
        <v>2.2111280249023437</v>
      </c>
      <c r="L317" s="48">
        <v>2.1033360644531252</v>
      </c>
      <c r="M317" s="43">
        <f t="shared" si="63"/>
        <v>0.38641075199999997</v>
      </c>
      <c r="N317" s="43">
        <f t="shared" si="64"/>
        <v>0.98404404799999989</v>
      </c>
      <c r="O317" s="49">
        <v>0.55201535999999995</v>
      </c>
      <c r="P317" s="49">
        <v>1.1576988799999999</v>
      </c>
      <c r="Q317" s="50">
        <f t="shared" si="53"/>
        <v>0.85485711999999991</v>
      </c>
      <c r="R317" s="48">
        <f t="shared" si="54"/>
        <v>1.1576988799999999</v>
      </c>
      <c r="S317" s="49">
        <v>2.4672779296874996</v>
      </c>
      <c r="T317" s="48">
        <f t="shared" si="55"/>
        <v>3.3048332519531249</v>
      </c>
      <c r="U317" s="48">
        <v>0</v>
      </c>
      <c r="V317" s="49">
        <f t="shared" si="56"/>
        <v>1.0419289919999999</v>
      </c>
      <c r="W317" s="49">
        <f t="shared" si="57"/>
        <v>0.9261591039999999</v>
      </c>
      <c r="X317" s="49">
        <f t="shared" si="58"/>
        <v>0.81038921599999991</v>
      </c>
      <c r="Y317" s="49">
        <f t="shared" si="59"/>
        <v>1.2155838239999999</v>
      </c>
      <c r="Z317" s="49">
        <f t="shared" si="60"/>
        <v>1.5435985066666666</v>
      </c>
      <c r="AA317" s="48">
        <v>1.4016291825143914</v>
      </c>
      <c r="AB317" s="42">
        <v>3.3048332519531249</v>
      </c>
      <c r="AC317" s="42">
        <v>3.1713652343750001</v>
      </c>
      <c r="AD317" s="49">
        <f t="shared" si="61"/>
        <v>2.6985852355957025</v>
      </c>
      <c r="AE317" s="49">
        <f t="shared" si="62"/>
        <v>1.8652960293170091</v>
      </c>
    </row>
    <row r="318" spans="1:31" x14ac:dyDescent="0.2">
      <c r="A318" s="42">
        <v>2.1140403210436927</v>
      </c>
      <c r="B318" s="42">
        <f t="shared" si="52"/>
        <v>3.2214456787109373</v>
      </c>
      <c r="C318" s="42">
        <v>3.2878364257812498</v>
      </c>
      <c r="D318" s="42">
        <v>3.1550549316406249</v>
      </c>
      <c r="E318" s="48">
        <v>1.8175274353027342</v>
      </c>
      <c r="F318" s="48">
        <v>1.6536034741210937</v>
      </c>
      <c r="G318" s="48">
        <v>1.0376567895507813</v>
      </c>
      <c r="H318" s="48">
        <v>1.3234506176757812</v>
      </c>
      <c r="I318" s="48">
        <v>1.7691966406250001</v>
      </c>
      <c r="J318" s="48">
        <v>1.755471590576172</v>
      </c>
      <c r="K318" s="48">
        <v>2.1997561010742186</v>
      </c>
      <c r="L318" s="48">
        <v>2.0925185278320311</v>
      </c>
      <c r="M318" s="43">
        <f t="shared" si="63"/>
        <v>0.38439819599999986</v>
      </c>
      <c r="N318" s="43">
        <f t="shared" si="64"/>
        <v>0.97903108799999994</v>
      </c>
      <c r="O318" s="49">
        <v>0.54914027999999981</v>
      </c>
      <c r="P318" s="49">
        <v>1.1518012799999999</v>
      </c>
      <c r="Q318" s="50">
        <f t="shared" si="53"/>
        <v>0.85047077999999987</v>
      </c>
      <c r="R318" s="48">
        <f t="shared" si="54"/>
        <v>1.1518012799999999</v>
      </c>
      <c r="S318" s="49">
        <v>2.4545886718750003</v>
      </c>
      <c r="T318" s="48">
        <f t="shared" si="55"/>
        <v>3.2878364257812498</v>
      </c>
      <c r="U318" s="48">
        <v>0</v>
      </c>
      <c r="V318" s="49">
        <f t="shared" si="56"/>
        <v>1.0366211519999999</v>
      </c>
      <c r="W318" s="49">
        <f t="shared" si="57"/>
        <v>0.92144102399999994</v>
      </c>
      <c r="X318" s="49">
        <f t="shared" si="58"/>
        <v>0.80626089599999995</v>
      </c>
      <c r="Y318" s="49">
        <f t="shared" si="59"/>
        <v>1.2093913439999999</v>
      </c>
      <c r="Z318" s="49">
        <f t="shared" si="60"/>
        <v>1.5357350399999998</v>
      </c>
      <c r="AA318" s="48">
        <v>1.394420609323602</v>
      </c>
      <c r="AB318" s="42">
        <v>3.2878364257812498</v>
      </c>
      <c r="AC318" s="42">
        <v>3.1550549316406249</v>
      </c>
      <c r="AD318" s="49">
        <f t="shared" si="61"/>
        <v>2.6847063598632817</v>
      </c>
      <c r="AE318" s="49">
        <f t="shared" si="62"/>
        <v>1.8557027759879718</v>
      </c>
    </row>
    <row r="319" spans="1:31" x14ac:dyDescent="0.2">
      <c r="A319" s="42">
        <v>2.1031677845453376</v>
      </c>
      <c r="B319" s="42">
        <f t="shared" si="52"/>
        <v>3.2048778076171875</v>
      </c>
      <c r="C319" s="42">
        <v>3.2709272460937502</v>
      </c>
      <c r="D319" s="42">
        <v>3.1388283691406249</v>
      </c>
      <c r="E319" s="48">
        <v>1.8081798181152342</v>
      </c>
      <c r="F319" s="48">
        <v>1.6450990417480469</v>
      </c>
      <c r="G319" s="48">
        <v>1.0323201318359376</v>
      </c>
      <c r="H319" s="48">
        <v>1.3166440405273436</v>
      </c>
      <c r="I319" s="48">
        <v>1.7600976806640625</v>
      </c>
      <c r="J319" s="48">
        <v>1.746443201904297</v>
      </c>
      <c r="K319" s="48">
        <v>2.1884429077148435</v>
      </c>
      <c r="L319" s="48">
        <v>2.0817566430664063</v>
      </c>
      <c r="M319" s="43">
        <f t="shared" si="63"/>
        <v>0.38254045199999992</v>
      </c>
      <c r="N319" s="43">
        <f t="shared" si="64"/>
        <v>0.97426877599999973</v>
      </c>
      <c r="O319" s="49">
        <v>0.54648635999999995</v>
      </c>
      <c r="P319" s="49">
        <v>1.1461985599999998</v>
      </c>
      <c r="Q319" s="50">
        <f t="shared" si="53"/>
        <v>0.8463424599999998</v>
      </c>
      <c r="R319" s="48">
        <f t="shared" si="54"/>
        <v>1.1461985599999998</v>
      </c>
      <c r="S319" s="49">
        <v>2.4419648437500001</v>
      </c>
      <c r="T319" s="48">
        <f t="shared" si="55"/>
        <v>3.2709272460937502</v>
      </c>
      <c r="U319" s="48">
        <v>0</v>
      </c>
      <c r="V319" s="49">
        <f t="shared" si="56"/>
        <v>1.0315787039999997</v>
      </c>
      <c r="W319" s="49">
        <f t="shared" si="57"/>
        <v>0.91695884799999983</v>
      </c>
      <c r="X319" s="49">
        <f t="shared" si="58"/>
        <v>0.80233899199999981</v>
      </c>
      <c r="Y319" s="49">
        <f t="shared" si="59"/>
        <v>1.2035084879999998</v>
      </c>
      <c r="Z319" s="49">
        <f t="shared" si="60"/>
        <v>1.5282647466666663</v>
      </c>
      <c r="AA319" s="48">
        <v>1.3872490619860196</v>
      </c>
      <c r="AB319" s="42">
        <v>3.2709272460937502</v>
      </c>
      <c r="AC319" s="42">
        <v>3.1388283691406249</v>
      </c>
      <c r="AD319" s="49">
        <f t="shared" si="61"/>
        <v>2.6708990478515626</v>
      </c>
      <c r="AE319" s="49">
        <f t="shared" si="62"/>
        <v>1.8461589884020611</v>
      </c>
    </row>
    <row r="320" spans="1:31" x14ac:dyDescent="0.2">
      <c r="A320" s="42">
        <v>2.092351165642147</v>
      </c>
      <c r="B320" s="42">
        <f t="shared" si="52"/>
        <v>3.1883951416015623</v>
      </c>
      <c r="C320" s="42">
        <v>3.254104736328125</v>
      </c>
      <c r="D320" s="42">
        <v>3.1226855468750001</v>
      </c>
      <c r="E320" s="48">
        <v>1.7988803930664061</v>
      </c>
      <c r="F320" s="48">
        <v>1.63663818359375</v>
      </c>
      <c r="G320" s="48">
        <v>1.0270109448242186</v>
      </c>
      <c r="H320" s="48">
        <v>1.3098725122070312</v>
      </c>
      <c r="I320" s="48">
        <v>1.7510454919433593</v>
      </c>
      <c r="J320" s="48">
        <v>1.7374611108398439</v>
      </c>
      <c r="K320" s="48">
        <v>2.1771877343749999</v>
      </c>
      <c r="L320" s="48">
        <v>2.0710501733398439</v>
      </c>
      <c r="M320" s="43">
        <f t="shared" si="63"/>
        <v>0.38052789599999992</v>
      </c>
      <c r="N320" s="43">
        <f t="shared" si="64"/>
        <v>0.96925581599999977</v>
      </c>
      <c r="O320" s="49">
        <v>0.54361127999999992</v>
      </c>
      <c r="P320" s="49">
        <v>1.1403009599999998</v>
      </c>
      <c r="Q320" s="50">
        <f t="shared" si="53"/>
        <v>0.84195611999999986</v>
      </c>
      <c r="R320" s="48">
        <f t="shared" si="54"/>
        <v>1.1403009599999998</v>
      </c>
      <c r="S320" s="49">
        <v>2.4294058593750001</v>
      </c>
      <c r="T320" s="48">
        <f t="shared" si="55"/>
        <v>3.254104736328125</v>
      </c>
      <c r="U320" s="48">
        <v>0</v>
      </c>
      <c r="V320" s="49">
        <f t="shared" si="56"/>
        <v>1.0262708639999998</v>
      </c>
      <c r="W320" s="49">
        <f t="shared" si="57"/>
        <v>0.91224076799999987</v>
      </c>
      <c r="X320" s="49">
        <f t="shared" si="58"/>
        <v>0.79821067199999984</v>
      </c>
      <c r="Y320" s="49">
        <f t="shared" si="59"/>
        <v>1.1973160079999996</v>
      </c>
      <c r="Z320" s="49">
        <f t="shared" si="60"/>
        <v>1.5204012799999997</v>
      </c>
      <c r="AA320" s="48">
        <v>1.3801144312808389</v>
      </c>
      <c r="AB320" s="42">
        <v>3.254104736328125</v>
      </c>
      <c r="AC320" s="42">
        <v>3.1226855468750001</v>
      </c>
      <c r="AD320" s="49">
        <f t="shared" si="61"/>
        <v>2.6571626586914063</v>
      </c>
      <c r="AE320" s="49">
        <f t="shared" si="62"/>
        <v>1.8366642235824735</v>
      </c>
    </row>
    <row r="321" spans="1:31" x14ac:dyDescent="0.2">
      <c r="A321" s="42">
        <v>2.081590176748461</v>
      </c>
      <c r="B321" s="42">
        <f t="shared" si="52"/>
        <v>3.171997314453125</v>
      </c>
      <c r="C321" s="42">
        <v>3.2373688964843752</v>
      </c>
      <c r="D321" s="42">
        <v>3.1066257324218749</v>
      </c>
      <c r="E321" s="48">
        <v>1.7896286865234374</v>
      </c>
      <c r="F321" s="48">
        <v>1.6282210180664063</v>
      </c>
      <c r="G321" s="48">
        <v>1.0217289916992187</v>
      </c>
      <c r="H321" s="48">
        <v>1.3031357958984373</v>
      </c>
      <c r="I321" s="48">
        <v>1.7420398376464845</v>
      </c>
      <c r="J321" s="48">
        <v>1.7285253173828126</v>
      </c>
      <c r="K321" s="48">
        <v>2.1659903442382813</v>
      </c>
      <c r="L321" s="48">
        <v>2.0603988818359378</v>
      </c>
      <c r="M321" s="43">
        <f t="shared" si="63"/>
        <v>0.37882496399999988</v>
      </c>
      <c r="N321" s="43">
        <f t="shared" si="64"/>
        <v>0.96449350399999989</v>
      </c>
      <c r="O321" s="49">
        <v>0.54117851999999989</v>
      </c>
      <c r="P321" s="49">
        <v>1.1346982399999999</v>
      </c>
      <c r="Q321" s="50">
        <f t="shared" si="53"/>
        <v>0.83793837999999987</v>
      </c>
      <c r="R321" s="48">
        <f t="shared" si="54"/>
        <v>1.1346982399999999</v>
      </c>
      <c r="S321" s="49">
        <v>2.4169113281250003</v>
      </c>
      <c r="T321" s="48">
        <f t="shared" si="55"/>
        <v>3.2373688964843752</v>
      </c>
      <c r="U321" s="48">
        <v>0</v>
      </c>
      <c r="V321" s="49">
        <f t="shared" si="56"/>
        <v>1.0212284159999998</v>
      </c>
      <c r="W321" s="49">
        <f t="shared" si="57"/>
        <v>0.90775859199999998</v>
      </c>
      <c r="X321" s="49">
        <f t="shared" si="58"/>
        <v>0.79428876799999981</v>
      </c>
      <c r="Y321" s="49">
        <f t="shared" si="59"/>
        <v>1.1914331519999997</v>
      </c>
      <c r="Z321" s="49">
        <f t="shared" si="60"/>
        <v>1.5129309866666665</v>
      </c>
      <c r="AA321" s="48">
        <v>1.3730164987664473</v>
      </c>
      <c r="AB321" s="42">
        <v>3.2373688964843752</v>
      </c>
      <c r="AC321" s="42">
        <v>3.1066257324218749</v>
      </c>
      <c r="AD321" s="49">
        <f t="shared" si="61"/>
        <v>2.6434967651367192</v>
      </c>
      <c r="AE321" s="49">
        <f t="shared" si="62"/>
        <v>1.8272181862113397</v>
      </c>
    </row>
    <row r="322" spans="1:31" x14ac:dyDescent="0.2">
      <c r="A322" s="42">
        <v>2.0708845317589004</v>
      </c>
      <c r="B322" s="42">
        <f t="shared" ref="B322:B385" si="65">+AVERAGE(C322,D322)</f>
        <v>3.1556837158203126</v>
      </c>
      <c r="C322" s="42">
        <v>3.2207192382812502</v>
      </c>
      <c r="D322" s="42">
        <v>3.090648193359375</v>
      </c>
      <c r="E322" s="48">
        <v>1.7804246984863281</v>
      </c>
      <c r="F322" s="48">
        <v>1.619847071533203</v>
      </c>
      <c r="G322" s="48">
        <v>1.0164742724609375</v>
      </c>
      <c r="H322" s="48">
        <v>1.2964337731933595</v>
      </c>
      <c r="I322" s="48">
        <v>1.7330804809570313</v>
      </c>
      <c r="J322" s="48">
        <v>1.7196354663085935</v>
      </c>
      <c r="K322" s="48">
        <v>2.1548505004882812</v>
      </c>
      <c r="L322" s="48">
        <v>2.0498020581054686</v>
      </c>
      <c r="M322" s="43">
        <f t="shared" si="63"/>
        <v>0.37696721999999999</v>
      </c>
      <c r="N322" s="43">
        <f t="shared" si="64"/>
        <v>0.95998183999999986</v>
      </c>
      <c r="O322" s="49">
        <v>0.53852460000000002</v>
      </c>
      <c r="P322" s="49">
        <v>1.1293903999999999</v>
      </c>
      <c r="Q322" s="50">
        <f t="shared" ref="Q322:Q385" si="66">+AVERAGE(O322:P322)</f>
        <v>0.83395749999999991</v>
      </c>
      <c r="R322" s="48">
        <f t="shared" ref="R322:R385" si="67">+P322</f>
        <v>1.1293903999999999</v>
      </c>
      <c r="S322" s="49">
        <v>2.4044810546875</v>
      </c>
      <c r="T322" s="48">
        <f t="shared" ref="T322:T385" si="68">+C322</f>
        <v>3.2207192382812502</v>
      </c>
      <c r="U322" s="48">
        <v>0</v>
      </c>
      <c r="V322" s="49">
        <f t="shared" ref="V322:V385" si="69">+$P322*0.9</f>
        <v>1.01645136</v>
      </c>
      <c r="W322" s="49">
        <f t="shared" ref="W322:W385" si="70">+$P322*0.8</f>
        <v>0.90351231999999992</v>
      </c>
      <c r="X322" s="49">
        <f t="shared" ref="X322:X385" si="71">+$P322*0.7</f>
        <v>0.79057327999999993</v>
      </c>
      <c r="Y322" s="49">
        <f t="shared" ref="Y322:Y385" si="72">+$P322*0.9*8750/7500</f>
        <v>1.18585992</v>
      </c>
      <c r="Z322" s="49">
        <f t="shared" ref="Z322:Z385" si="73">+$P322*10000/7500</f>
        <v>1.5058538666666665</v>
      </c>
      <c r="AA322" s="48">
        <v>1.3659550460012335</v>
      </c>
      <c r="AB322" s="42">
        <v>3.2207192382812502</v>
      </c>
      <c r="AC322" s="42">
        <v>3.090648193359375</v>
      </c>
      <c r="AD322" s="49">
        <f t="shared" ref="AD322:AD385" si="74">+S322*1.09375</f>
        <v>2.629901153564453</v>
      </c>
      <c r="AE322" s="49">
        <f t="shared" ref="AE322:AE385" si="75">+S322*0.756013745704467</f>
        <v>1.8178207286297241</v>
      </c>
    </row>
    <row r="323" spans="1:31" x14ac:dyDescent="0.2">
      <c r="A323" s="42">
        <v>2.0602339460389922</v>
      </c>
      <c r="B323" s="42">
        <f t="shared" si="65"/>
        <v>3.1394539794921874</v>
      </c>
      <c r="C323" s="42">
        <v>3.2041550292968748</v>
      </c>
      <c r="D323" s="42">
        <v>3.0747529296875</v>
      </c>
      <c r="E323" s="48">
        <v>1.7712680737304687</v>
      </c>
      <c r="F323" s="48">
        <v>1.6115162255859374</v>
      </c>
      <c r="G323" s="48">
        <v>1.0112465502929688</v>
      </c>
      <c r="H323" s="48">
        <v>1.2897662072753906</v>
      </c>
      <c r="I323" s="48">
        <v>1.7241671850585938</v>
      </c>
      <c r="J323" s="48">
        <v>1.7107913208007812</v>
      </c>
      <c r="K323" s="48">
        <v>2.143768203125</v>
      </c>
      <c r="L323" s="48">
        <v>2.0392599389648436</v>
      </c>
      <c r="M323" s="43">
        <f t="shared" ref="M323:M386" si="76">(+O323*0.7)</f>
        <v>0.375109476</v>
      </c>
      <c r="N323" s="43">
        <f t="shared" ref="N323:N386" si="77">(+P323*0.85)</f>
        <v>0.95496887999999991</v>
      </c>
      <c r="O323" s="49">
        <v>0.53587068000000004</v>
      </c>
      <c r="P323" s="49">
        <v>1.1234928</v>
      </c>
      <c r="Q323" s="50">
        <f t="shared" si="66"/>
        <v>0.82968174000000006</v>
      </c>
      <c r="R323" s="48">
        <f t="shared" si="67"/>
        <v>1.1234928</v>
      </c>
      <c r="S323" s="49">
        <v>2.3921146484375</v>
      </c>
      <c r="T323" s="48">
        <f t="shared" si="68"/>
        <v>3.2041550292968748</v>
      </c>
      <c r="U323" s="48">
        <v>0</v>
      </c>
      <c r="V323" s="49">
        <f t="shared" si="69"/>
        <v>1.0111435200000001</v>
      </c>
      <c r="W323" s="49">
        <f t="shared" si="70"/>
        <v>0.89879423999999997</v>
      </c>
      <c r="X323" s="49">
        <f t="shared" si="71"/>
        <v>0.78644495999999997</v>
      </c>
      <c r="Y323" s="49">
        <f t="shared" si="72"/>
        <v>1.17966744</v>
      </c>
      <c r="Z323" s="49">
        <f t="shared" si="73"/>
        <v>1.4979903999999999</v>
      </c>
      <c r="AA323" s="48">
        <v>1.3589299637643915</v>
      </c>
      <c r="AB323" s="42">
        <v>3.2041550292968748</v>
      </c>
      <c r="AC323" s="42">
        <v>3.0747529296875</v>
      </c>
      <c r="AD323" s="49">
        <f t="shared" si="74"/>
        <v>2.6163753967285155</v>
      </c>
      <c r="AE323" s="49">
        <f t="shared" si="75"/>
        <v>1.8084715555197586</v>
      </c>
    </row>
    <row r="324" spans="1:31" x14ac:dyDescent="0.2">
      <c r="A324" s="42">
        <v>2.0496381364178378</v>
      </c>
      <c r="B324" s="42">
        <f t="shared" si="65"/>
        <v>3.1233076171874998</v>
      </c>
      <c r="C324" s="42">
        <v>3.1876760253906249</v>
      </c>
      <c r="D324" s="42">
        <v>3.0589392089843752</v>
      </c>
      <c r="E324" s="48">
        <v>1.7621584570312501</v>
      </c>
      <c r="F324" s="48">
        <v>1.603228125</v>
      </c>
      <c r="G324" s="48">
        <v>1.0060457067871094</v>
      </c>
      <c r="H324" s="48">
        <v>1.2831329797363282</v>
      </c>
      <c r="I324" s="48">
        <v>1.7152997131347656</v>
      </c>
      <c r="J324" s="48">
        <v>1.7019927624511717</v>
      </c>
      <c r="K324" s="48">
        <v>2.1327425048828124</v>
      </c>
      <c r="L324" s="48">
        <v>2.0287720507812499</v>
      </c>
      <c r="M324" s="43">
        <f t="shared" si="76"/>
        <v>0.37309692</v>
      </c>
      <c r="N324" s="43">
        <f t="shared" si="77"/>
        <v>0.95020656800000003</v>
      </c>
      <c r="O324" s="49">
        <v>0.53299560000000001</v>
      </c>
      <c r="P324" s="49">
        <v>1.11789008</v>
      </c>
      <c r="Q324" s="50">
        <f t="shared" si="66"/>
        <v>0.82544284000000001</v>
      </c>
      <c r="R324" s="48">
        <f t="shared" si="67"/>
        <v>1.11789008</v>
      </c>
      <c r="S324" s="49">
        <v>2.3798117187500001</v>
      </c>
      <c r="T324" s="48">
        <f t="shared" si="68"/>
        <v>3.1876760253906249</v>
      </c>
      <c r="U324" s="48">
        <v>0</v>
      </c>
      <c r="V324" s="49">
        <f t="shared" si="69"/>
        <v>1.0061010720000001</v>
      </c>
      <c r="W324" s="49">
        <f t="shared" si="70"/>
        <v>0.89431206400000007</v>
      </c>
      <c r="X324" s="49">
        <f t="shared" si="71"/>
        <v>0.78252305599999994</v>
      </c>
      <c r="Y324" s="49">
        <f t="shared" si="72"/>
        <v>1.1737845840000001</v>
      </c>
      <c r="Z324" s="49">
        <f t="shared" si="73"/>
        <v>1.4905201066666667</v>
      </c>
      <c r="AA324" s="48">
        <v>1.3519409243935032</v>
      </c>
      <c r="AB324" s="42">
        <v>3.1876760253906249</v>
      </c>
      <c r="AC324" s="42">
        <v>3.0589392089843752</v>
      </c>
      <c r="AD324" s="49">
        <f t="shared" si="74"/>
        <v>2.6029190673828126</v>
      </c>
      <c r="AE324" s="49">
        <f t="shared" si="75"/>
        <v>1.7991703715635732</v>
      </c>
    </row>
    <row r="325" spans="1:31" x14ac:dyDescent="0.2">
      <c r="A325" s="42">
        <v>2.0390968211815927</v>
      </c>
      <c r="B325" s="42">
        <f t="shared" si="65"/>
        <v>3.1072443847656253</v>
      </c>
      <c r="C325" s="42">
        <v>3.1712817382812499</v>
      </c>
      <c r="D325" s="42">
        <v>3.0432070312500001</v>
      </c>
      <c r="E325" s="48">
        <v>1.7530957299804686</v>
      </c>
      <c r="F325" s="48">
        <v>1.5949826513671874</v>
      </c>
      <c r="G325" s="48">
        <v>1.0008716235351562</v>
      </c>
      <c r="H325" s="48">
        <v>1.2765338537597657</v>
      </c>
      <c r="I325" s="48">
        <v>1.7064778283691406</v>
      </c>
      <c r="J325" s="48">
        <v>1.6932394360351561</v>
      </c>
      <c r="K325" s="48">
        <v>2.1217738793945311</v>
      </c>
      <c r="L325" s="48">
        <v>2.0183379199218749</v>
      </c>
      <c r="M325" s="43">
        <f t="shared" si="76"/>
        <v>0.37123917599999995</v>
      </c>
      <c r="N325" s="43">
        <f t="shared" si="77"/>
        <v>0.94544425599999982</v>
      </c>
      <c r="O325" s="49">
        <v>0.53034167999999993</v>
      </c>
      <c r="P325" s="49">
        <v>1.1122873599999998</v>
      </c>
      <c r="Q325" s="50">
        <f t="shared" si="66"/>
        <v>0.82131451999999983</v>
      </c>
      <c r="R325" s="48">
        <f t="shared" si="67"/>
        <v>1.1122873599999998</v>
      </c>
      <c r="S325" s="49">
        <v>2.3675724609375002</v>
      </c>
      <c r="T325" s="48">
        <f t="shared" si="68"/>
        <v>3.1712817382812499</v>
      </c>
      <c r="U325" s="48">
        <v>0</v>
      </c>
      <c r="V325" s="49">
        <f t="shared" si="69"/>
        <v>1.0010586239999999</v>
      </c>
      <c r="W325" s="49">
        <f t="shared" si="70"/>
        <v>0.88982988799999996</v>
      </c>
      <c r="X325" s="49">
        <f t="shared" si="71"/>
        <v>0.7786011519999998</v>
      </c>
      <c r="Y325" s="49">
        <f t="shared" si="72"/>
        <v>1.1679017279999997</v>
      </c>
      <c r="Z325" s="49">
        <f t="shared" si="73"/>
        <v>1.4830498133333332</v>
      </c>
      <c r="AA325" s="48">
        <v>1.344987927888569</v>
      </c>
      <c r="AB325" s="42">
        <v>3.1712817382812499</v>
      </c>
      <c r="AC325" s="42">
        <v>3.0432070312500001</v>
      </c>
      <c r="AD325" s="49">
        <f t="shared" si="74"/>
        <v>2.5895323791503908</v>
      </c>
      <c r="AE325" s="49">
        <f t="shared" si="75"/>
        <v>1.7899173244201023</v>
      </c>
    </row>
    <row r="326" spans="1:31" x14ac:dyDescent="0.2">
      <c r="A326" s="42">
        <v>2.0286097200649094</v>
      </c>
      <c r="B326" s="42">
        <f t="shared" si="65"/>
        <v>3.0912637939453127</v>
      </c>
      <c r="C326" s="42">
        <v>3.1549716796874998</v>
      </c>
      <c r="D326" s="42">
        <v>3.0275559082031251</v>
      </c>
      <c r="E326" s="48">
        <v>1.7440795373535154</v>
      </c>
      <c r="F326" s="48">
        <v>1.5867796862792969</v>
      </c>
      <c r="G326" s="48">
        <v>0.99572418212890623</v>
      </c>
      <c r="H326" s="48">
        <v>1.2699685925292969</v>
      </c>
      <c r="I326" s="48">
        <v>1.6977014123535155</v>
      </c>
      <c r="J326" s="48">
        <v>1.6845311047363281</v>
      </c>
      <c r="K326" s="48">
        <v>2.1108616162109377</v>
      </c>
      <c r="L326" s="48">
        <v>2.0079575463867188</v>
      </c>
      <c r="M326" s="43">
        <f t="shared" si="76"/>
        <v>0.36938143199999995</v>
      </c>
      <c r="N326" s="43">
        <f t="shared" si="77"/>
        <v>0.94093259199999968</v>
      </c>
      <c r="O326" s="49">
        <v>0.52768775999999995</v>
      </c>
      <c r="P326" s="49">
        <v>1.1069795199999997</v>
      </c>
      <c r="Q326" s="50">
        <f t="shared" si="66"/>
        <v>0.81733363999999975</v>
      </c>
      <c r="R326" s="48">
        <f t="shared" si="67"/>
        <v>1.1069795199999997</v>
      </c>
      <c r="S326" s="49">
        <v>2.3553958984375001</v>
      </c>
      <c r="T326" s="48">
        <f t="shared" si="68"/>
        <v>3.1549716796874998</v>
      </c>
      <c r="U326" s="48">
        <v>0</v>
      </c>
      <c r="V326" s="49">
        <f t="shared" si="69"/>
        <v>0.99628156799999967</v>
      </c>
      <c r="W326" s="49">
        <f t="shared" si="70"/>
        <v>0.8855836159999998</v>
      </c>
      <c r="X326" s="49">
        <f t="shared" si="71"/>
        <v>0.7748856639999997</v>
      </c>
      <c r="Y326" s="49">
        <f t="shared" si="72"/>
        <v>1.1623284959999998</v>
      </c>
      <c r="Z326" s="49">
        <f t="shared" si="73"/>
        <v>1.4759726933333328</v>
      </c>
      <c r="AA326" s="48">
        <v>1.338070646587171</v>
      </c>
      <c r="AB326" s="42">
        <v>3.1549716796874998</v>
      </c>
      <c r="AC326" s="42">
        <v>3.0275559082031251</v>
      </c>
      <c r="AD326" s="49">
        <f t="shared" si="74"/>
        <v>2.5762142639160155</v>
      </c>
      <c r="AE326" s="49">
        <f t="shared" si="75"/>
        <v>1.7807116757946728</v>
      </c>
    </row>
    <row r="327" spans="1:31" x14ac:dyDescent="0.2">
      <c r="A327" s="42">
        <v>2.0181765542440115</v>
      </c>
      <c r="B327" s="42">
        <f t="shared" si="65"/>
        <v>3.0753653564453125</v>
      </c>
      <c r="C327" s="42">
        <v>3.1387456054687499</v>
      </c>
      <c r="D327" s="42">
        <v>3.0119851074218751</v>
      </c>
      <c r="E327" s="48">
        <v>1.7351097607421875</v>
      </c>
      <c r="F327" s="48">
        <v>1.5786188745117187</v>
      </c>
      <c r="G327" s="48">
        <v>0.99060314575195307</v>
      </c>
      <c r="H327" s="48">
        <v>1.2634370776367188</v>
      </c>
      <c r="I327" s="48">
        <v>1.6889701098632812</v>
      </c>
      <c r="J327" s="48">
        <v>1.6758676501464844</v>
      </c>
      <c r="K327" s="48">
        <v>2.1000054785156248</v>
      </c>
      <c r="L327" s="48">
        <v>1.9976306933593748</v>
      </c>
      <c r="M327" s="43">
        <f t="shared" si="76"/>
        <v>0.3675236879999999</v>
      </c>
      <c r="N327" s="43">
        <f t="shared" si="77"/>
        <v>0.93591963199999995</v>
      </c>
      <c r="O327" s="49">
        <v>0.52503383999999986</v>
      </c>
      <c r="P327" s="49">
        <v>1.1010819199999999</v>
      </c>
      <c r="Q327" s="50">
        <f t="shared" si="66"/>
        <v>0.8130578799999999</v>
      </c>
      <c r="R327" s="48">
        <f t="shared" si="67"/>
        <v>1.1010819199999999</v>
      </c>
      <c r="S327" s="49">
        <v>2.3432822265625002</v>
      </c>
      <c r="T327" s="48">
        <f t="shared" si="68"/>
        <v>3.1387456054687499</v>
      </c>
      <c r="U327" s="48">
        <v>0</v>
      </c>
      <c r="V327" s="49">
        <f t="shared" si="69"/>
        <v>0.99097372799999994</v>
      </c>
      <c r="W327" s="49">
        <f t="shared" si="70"/>
        <v>0.88086553599999995</v>
      </c>
      <c r="X327" s="49">
        <f t="shared" si="71"/>
        <v>0.77075734399999996</v>
      </c>
      <c r="Y327" s="49">
        <f t="shared" si="72"/>
        <v>1.1561360159999998</v>
      </c>
      <c r="Z327" s="49">
        <f t="shared" si="73"/>
        <v>1.4681092266666667</v>
      </c>
      <c r="AA327" s="48">
        <v>1.3311889712685032</v>
      </c>
      <c r="AB327" s="42">
        <v>3.1387456054687499</v>
      </c>
      <c r="AC327" s="42">
        <v>3.0119851074218751</v>
      </c>
      <c r="AD327" s="49">
        <f t="shared" si="74"/>
        <v>2.5629649353027344</v>
      </c>
      <c r="AE327" s="49">
        <f t="shared" si="75"/>
        <v>1.7715535733462193</v>
      </c>
    </row>
    <row r="328" spans="1:31" x14ac:dyDescent="0.2">
      <c r="A328" s="42">
        <v>2.0077970463285455</v>
      </c>
      <c r="B328" s="42">
        <f t="shared" si="65"/>
        <v>3.0595487060546875</v>
      </c>
      <c r="C328" s="42">
        <v>3.1226030273437502</v>
      </c>
      <c r="D328" s="42">
        <v>2.9964943847656249</v>
      </c>
      <c r="E328" s="48">
        <v>1.7261860449218749</v>
      </c>
      <c r="F328" s="48">
        <v>1.570499979248047</v>
      </c>
      <c r="G328" s="48">
        <v>0.98550845520019537</v>
      </c>
      <c r="H328" s="48">
        <v>1.2569391906738281</v>
      </c>
      <c r="I328" s="48">
        <v>1.6802836840820312</v>
      </c>
      <c r="J328" s="48">
        <v>1.6672485986328125</v>
      </c>
      <c r="K328" s="48">
        <v>2.0892049926757812</v>
      </c>
      <c r="L328" s="48">
        <v>1.9873566503906248</v>
      </c>
      <c r="M328" s="43">
        <f t="shared" si="76"/>
        <v>0.36566594399999997</v>
      </c>
      <c r="N328" s="43">
        <f t="shared" si="77"/>
        <v>0.93140796799999981</v>
      </c>
      <c r="O328" s="49">
        <v>0.52237992</v>
      </c>
      <c r="P328" s="49">
        <v>1.0957740799999998</v>
      </c>
      <c r="Q328" s="50">
        <f t="shared" si="66"/>
        <v>0.80907699999999982</v>
      </c>
      <c r="R328" s="48">
        <f t="shared" si="67"/>
        <v>1.0957740799999998</v>
      </c>
      <c r="S328" s="49">
        <v>2.3312304687499998</v>
      </c>
      <c r="T328" s="48">
        <f t="shared" si="68"/>
        <v>3.1226030273437502</v>
      </c>
      <c r="U328" s="48">
        <v>0</v>
      </c>
      <c r="V328" s="49">
        <f t="shared" si="69"/>
        <v>0.98619667199999983</v>
      </c>
      <c r="W328" s="49">
        <f t="shared" si="70"/>
        <v>0.8766192639999999</v>
      </c>
      <c r="X328" s="49">
        <f t="shared" si="71"/>
        <v>0.76704185599999974</v>
      </c>
      <c r="Y328" s="49">
        <f t="shared" si="72"/>
        <v>1.1505627839999999</v>
      </c>
      <c r="Z328" s="49">
        <f t="shared" si="73"/>
        <v>1.4610321066666663</v>
      </c>
      <c r="AA328" s="48">
        <v>1.324342683490954</v>
      </c>
      <c r="AB328" s="42">
        <v>3.1226030273437502</v>
      </c>
      <c r="AC328" s="42">
        <v>2.9964943847656249</v>
      </c>
      <c r="AD328" s="49">
        <f t="shared" si="74"/>
        <v>2.5497833251953121</v>
      </c>
      <c r="AE328" s="49">
        <f t="shared" si="75"/>
        <v>1.7624422787800678</v>
      </c>
    </row>
    <row r="329" spans="1:31" x14ac:dyDescent="0.2">
      <c r="A329" s="42">
        <v>1.9974709203554666</v>
      </c>
      <c r="B329" s="42">
        <f t="shared" si="65"/>
        <v>3.0438134765624998</v>
      </c>
      <c r="C329" s="42">
        <v>3.10654345703125</v>
      </c>
      <c r="D329" s="42">
        <v>2.98108349609375</v>
      </c>
      <c r="E329" s="48">
        <v>1.717308271484375</v>
      </c>
      <c r="F329" s="48">
        <v>1.5624228820800781</v>
      </c>
      <c r="G329" s="48">
        <v>0.98043999206542964</v>
      </c>
      <c r="H329" s="48">
        <v>1.2504746948242187</v>
      </c>
      <c r="I329" s="48">
        <v>1.6716420166015626</v>
      </c>
      <c r="J329" s="48">
        <v>1.6586739501953125</v>
      </c>
      <c r="K329" s="48">
        <v>2.0784601586914064</v>
      </c>
      <c r="L329" s="48">
        <v>1.977135772705078</v>
      </c>
      <c r="M329" s="43">
        <f t="shared" si="76"/>
        <v>0.36396301200000003</v>
      </c>
      <c r="N329" s="43">
        <f t="shared" si="77"/>
        <v>0.92664565600000004</v>
      </c>
      <c r="O329" s="49">
        <v>0.51994716000000007</v>
      </c>
      <c r="P329" s="49">
        <v>1.09017136</v>
      </c>
      <c r="Q329" s="50">
        <f t="shared" si="66"/>
        <v>0.80505926000000005</v>
      </c>
      <c r="R329" s="48">
        <f t="shared" si="67"/>
        <v>1.09017136</v>
      </c>
      <c r="S329" s="49">
        <v>2.3192408203125003</v>
      </c>
      <c r="T329" s="48">
        <f t="shared" si="68"/>
        <v>3.10654345703125</v>
      </c>
      <c r="U329" s="48">
        <v>0</v>
      </c>
      <c r="V329" s="49">
        <f t="shared" si="69"/>
        <v>0.98115422400000007</v>
      </c>
      <c r="W329" s="49">
        <f t="shared" si="70"/>
        <v>0.87213708800000012</v>
      </c>
      <c r="X329" s="49">
        <f t="shared" si="71"/>
        <v>0.76311995199999993</v>
      </c>
      <c r="Y329" s="49">
        <f t="shared" si="72"/>
        <v>1.1446799280000002</v>
      </c>
      <c r="Z329" s="49">
        <f t="shared" si="73"/>
        <v>1.4535618133333335</v>
      </c>
      <c r="AA329" s="48">
        <v>1.3175315648129111</v>
      </c>
      <c r="AB329" s="42">
        <v>3.10654345703125</v>
      </c>
      <c r="AC329" s="42">
        <v>2.98108349609375</v>
      </c>
      <c r="AD329" s="49">
        <f t="shared" si="74"/>
        <v>2.5366696472167973</v>
      </c>
      <c r="AE329" s="49">
        <f t="shared" si="75"/>
        <v>1.7533779397551541</v>
      </c>
    </row>
    <row r="330" spans="1:31" x14ac:dyDescent="0.2">
      <c r="A330" s="42">
        <v>1.9871979017808916</v>
      </c>
      <c r="B330" s="42">
        <f t="shared" si="65"/>
        <v>3.0281590576171871</v>
      </c>
      <c r="C330" s="42">
        <v>3.0905664062499998</v>
      </c>
      <c r="D330" s="42">
        <v>2.9657517089843748</v>
      </c>
      <c r="E330" s="48">
        <v>1.708476085205078</v>
      </c>
      <c r="F330" s="48">
        <v>1.5543873461914062</v>
      </c>
      <c r="G330" s="48">
        <v>0.9753975787353516</v>
      </c>
      <c r="H330" s="48">
        <v>1.2440434716796875</v>
      </c>
      <c r="I330" s="48">
        <v>1.6630446337890625</v>
      </c>
      <c r="J330" s="48">
        <v>1.6501433496093749</v>
      </c>
      <c r="K330" s="48">
        <v>2.0677707397460936</v>
      </c>
      <c r="L330" s="48">
        <v>1.9669673498535156</v>
      </c>
      <c r="M330" s="43">
        <f t="shared" si="76"/>
        <v>0.36210526799999998</v>
      </c>
      <c r="N330" s="43">
        <f t="shared" si="77"/>
        <v>0.9221339919999999</v>
      </c>
      <c r="O330" s="49">
        <v>0.51729323999999999</v>
      </c>
      <c r="P330" s="49">
        <v>1.0848635199999999</v>
      </c>
      <c r="Q330" s="50">
        <f t="shared" si="66"/>
        <v>0.80107837999999987</v>
      </c>
      <c r="R330" s="48">
        <f t="shared" si="67"/>
        <v>1.0848635199999999</v>
      </c>
      <c r="S330" s="49">
        <v>2.3073130859375</v>
      </c>
      <c r="T330" s="48">
        <f t="shared" si="68"/>
        <v>3.0905664062499998</v>
      </c>
      <c r="U330" s="48">
        <v>0</v>
      </c>
      <c r="V330" s="49">
        <f t="shared" si="69"/>
        <v>0.97637716799999985</v>
      </c>
      <c r="W330" s="49">
        <f t="shared" si="70"/>
        <v>0.86789081599999995</v>
      </c>
      <c r="X330" s="49">
        <f t="shared" si="71"/>
        <v>0.75940446399999983</v>
      </c>
      <c r="Y330" s="49">
        <f t="shared" si="72"/>
        <v>1.1391066959999998</v>
      </c>
      <c r="Z330" s="49">
        <f t="shared" si="73"/>
        <v>1.4464846933333331</v>
      </c>
      <c r="AA330" s="48">
        <v>1.3107555060135692</v>
      </c>
      <c r="AB330" s="42">
        <v>3.0905664062499998</v>
      </c>
      <c r="AC330" s="42">
        <v>2.9657517089843748</v>
      </c>
      <c r="AD330" s="49">
        <f t="shared" si="74"/>
        <v>2.5236236877441405</v>
      </c>
      <c r="AE330" s="49">
        <f t="shared" si="75"/>
        <v>1.7443604086125422</v>
      </c>
    </row>
    <row r="331" spans="1:31" x14ac:dyDescent="0.2">
      <c r="A331" s="42">
        <v>1.9769777174727643</v>
      </c>
      <c r="B331" s="42">
        <f t="shared" si="65"/>
        <v>3.0125850830078127</v>
      </c>
      <c r="C331" s="42">
        <v>3.0746716308593749</v>
      </c>
      <c r="D331" s="42">
        <v>2.95049853515625</v>
      </c>
      <c r="E331" s="48">
        <v>1.6996893676757812</v>
      </c>
      <c r="F331" s="48">
        <v>1.546393134765625</v>
      </c>
      <c r="G331" s="48">
        <v>0.97038109680175788</v>
      </c>
      <c r="H331" s="48">
        <v>1.2376452844238282</v>
      </c>
      <c r="I331" s="48">
        <v>1.6544916540527344</v>
      </c>
      <c r="J331" s="48">
        <v>1.6416565600585937</v>
      </c>
      <c r="K331" s="48">
        <v>2.057136025390625</v>
      </c>
      <c r="L331" s="48">
        <v>1.9568511450195309</v>
      </c>
      <c r="M331" s="43">
        <f t="shared" si="76"/>
        <v>0.36024752399999993</v>
      </c>
      <c r="N331" s="43">
        <f t="shared" si="77"/>
        <v>0.91737168000000013</v>
      </c>
      <c r="O331" s="49">
        <v>0.5146393199999999</v>
      </c>
      <c r="P331" s="49">
        <v>1.0792608000000001</v>
      </c>
      <c r="Q331" s="50">
        <f t="shared" si="66"/>
        <v>0.79695006000000002</v>
      </c>
      <c r="R331" s="48">
        <f t="shared" si="67"/>
        <v>1.0792608000000001</v>
      </c>
      <c r="S331" s="49">
        <v>2.2954464843750002</v>
      </c>
      <c r="T331" s="48">
        <f t="shared" si="68"/>
        <v>3.0746716308593749</v>
      </c>
      <c r="U331" s="48">
        <v>0</v>
      </c>
      <c r="V331" s="49">
        <f t="shared" si="69"/>
        <v>0.9713347200000001</v>
      </c>
      <c r="W331" s="49">
        <f t="shared" si="70"/>
        <v>0.86340864000000017</v>
      </c>
      <c r="X331" s="49">
        <f t="shared" si="71"/>
        <v>0.75548256000000003</v>
      </c>
      <c r="Y331" s="49">
        <f t="shared" si="72"/>
        <v>1.1332238400000001</v>
      </c>
      <c r="Z331" s="49">
        <f t="shared" si="73"/>
        <v>1.4390144000000002</v>
      </c>
      <c r="AA331" s="48">
        <v>1.3040142886513157</v>
      </c>
      <c r="AB331" s="42">
        <v>3.0746716308593749</v>
      </c>
      <c r="AC331" s="42">
        <v>2.95049853515625</v>
      </c>
      <c r="AD331" s="49">
        <f t="shared" si="74"/>
        <v>2.5106445922851566</v>
      </c>
      <c r="AE331" s="49">
        <f t="shared" si="75"/>
        <v>1.7353890947164943</v>
      </c>
    </row>
    <row r="332" spans="1:31" x14ac:dyDescent="0.2">
      <c r="A332" s="42">
        <v>1.9668100957035204</v>
      </c>
      <c r="B332" s="42">
        <f t="shared" si="65"/>
        <v>2.9970914306640624</v>
      </c>
      <c r="C332" s="42">
        <v>3.0588586425781248</v>
      </c>
      <c r="D332" s="42">
        <v>2.9353242187499999</v>
      </c>
      <c r="E332" s="48">
        <v>1.6909478820800783</v>
      </c>
      <c r="F332" s="48">
        <v>1.5384400109863281</v>
      </c>
      <c r="G332" s="48">
        <v>0.96539042785644524</v>
      </c>
      <c r="H332" s="48">
        <v>1.2312800146484373</v>
      </c>
      <c r="I332" s="48">
        <v>1.6459824853515623</v>
      </c>
      <c r="J332" s="48">
        <v>1.6332134631347655</v>
      </c>
      <c r="K332" s="48">
        <v>2.0465562524414063</v>
      </c>
      <c r="L332" s="48">
        <v>1.9467870397949218</v>
      </c>
      <c r="M332" s="43">
        <f t="shared" si="76"/>
        <v>0.35838977999999982</v>
      </c>
      <c r="N332" s="43">
        <f t="shared" si="77"/>
        <v>0.91286001599999989</v>
      </c>
      <c r="O332" s="49">
        <v>0.51198539999999981</v>
      </c>
      <c r="P332" s="49">
        <v>1.07395296</v>
      </c>
      <c r="Q332" s="50">
        <f t="shared" si="66"/>
        <v>0.79296917999999983</v>
      </c>
      <c r="R332" s="48">
        <f t="shared" si="67"/>
        <v>1.07395296</v>
      </c>
      <c r="S332" s="49">
        <v>2.2836410156250002</v>
      </c>
      <c r="T332" s="48">
        <f t="shared" si="68"/>
        <v>3.0588586425781248</v>
      </c>
      <c r="U332" s="48">
        <v>0</v>
      </c>
      <c r="V332" s="49">
        <f t="shared" si="69"/>
        <v>0.96655766399999998</v>
      </c>
      <c r="W332" s="49">
        <f t="shared" si="70"/>
        <v>0.85916236800000001</v>
      </c>
      <c r="X332" s="49">
        <f t="shared" si="71"/>
        <v>0.75176707199999993</v>
      </c>
      <c r="Y332" s="49">
        <f t="shared" si="72"/>
        <v>1.1276506079999999</v>
      </c>
      <c r="Z332" s="49">
        <f t="shared" si="73"/>
        <v>1.4319372800000001</v>
      </c>
      <c r="AA332" s="48">
        <v>1.2973076942845394</v>
      </c>
      <c r="AB332" s="42">
        <v>3.0588586425781248</v>
      </c>
      <c r="AC332" s="42">
        <v>2.9353242187499999</v>
      </c>
      <c r="AD332" s="49">
        <f t="shared" si="74"/>
        <v>2.4977323608398438</v>
      </c>
      <c r="AE332" s="49">
        <f t="shared" si="75"/>
        <v>1.7264639980670096</v>
      </c>
    </row>
    <row r="333" spans="1:31" x14ac:dyDescent="0.2">
      <c r="A333" s="42">
        <v>1.9566947661435696</v>
      </c>
      <c r="B333" s="42">
        <f t="shared" si="65"/>
        <v>2.9816772460937502</v>
      </c>
      <c r="C333" s="42">
        <v>3.0431269531249998</v>
      </c>
      <c r="D333" s="42">
        <v>2.9202275390625001</v>
      </c>
      <c r="E333" s="48">
        <v>1.6822512731933592</v>
      </c>
      <c r="F333" s="48">
        <v>1.5305278564453124</v>
      </c>
      <c r="G333" s="48">
        <v>0.96042539428710938</v>
      </c>
      <c r="H333" s="48">
        <v>1.2249475439453124</v>
      </c>
      <c r="I333" s="48">
        <v>1.6375172460937502</v>
      </c>
      <c r="J333" s="48">
        <v>1.6248138220214843</v>
      </c>
      <c r="K333" s="48">
        <v>2.0360307104492188</v>
      </c>
      <c r="L333" s="48">
        <v>1.9367746789550782</v>
      </c>
      <c r="M333" s="43">
        <f t="shared" si="76"/>
        <v>0.35668684799999989</v>
      </c>
      <c r="N333" s="43">
        <f t="shared" si="77"/>
        <v>0.90834835199999997</v>
      </c>
      <c r="O333" s="49">
        <v>0.50955263999999989</v>
      </c>
      <c r="P333" s="49">
        <v>1.06864512</v>
      </c>
      <c r="Q333" s="50">
        <f t="shared" si="66"/>
        <v>0.78909887999999995</v>
      </c>
      <c r="R333" s="48">
        <f t="shared" si="67"/>
        <v>1.06864512</v>
      </c>
      <c r="S333" s="49">
        <v>2.2718962890625005</v>
      </c>
      <c r="T333" s="48">
        <f t="shared" si="68"/>
        <v>3.0431269531249998</v>
      </c>
      <c r="U333" s="48">
        <v>0</v>
      </c>
      <c r="V333" s="49">
        <f t="shared" si="69"/>
        <v>0.96178060799999998</v>
      </c>
      <c r="W333" s="49">
        <f t="shared" si="70"/>
        <v>0.85491609600000007</v>
      </c>
      <c r="X333" s="49">
        <f t="shared" si="71"/>
        <v>0.74805158399999994</v>
      </c>
      <c r="Y333" s="49">
        <f t="shared" si="72"/>
        <v>1.1220773759999998</v>
      </c>
      <c r="Z333" s="49">
        <f t="shared" si="73"/>
        <v>1.4248601599999999</v>
      </c>
      <c r="AA333" s="48">
        <v>1.2906356136924342</v>
      </c>
      <c r="AB333" s="42">
        <v>3.0431269531249998</v>
      </c>
      <c r="AC333" s="42">
        <v>2.9202275390625001</v>
      </c>
      <c r="AD333" s="49">
        <f t="shared" si="74"/>
        <v>2.48488656616211</v>
      </c>
      <c r="AE333" s="49">
        <f t="shared" si="75"/>
        <v>1.7175848233462194</v>
      </c>
    </row>
    <row r="334" spans="1:31" x14ac:dyDescent="0.2">
      <c r="A334" s="42">
        <v>1.9466314598531462</v>
      </c>
      <c r="B334" s="42">
        <f t="shared" si="65"/>
        <v>2.9663422851562498</v>
      </c>
      <c r="C334" s="42">
        <v>3.0274758300781248</v>
      </c>
      <c r="D334" s="42">
        <v>2.9052087402343751</v>
      </c>
      <c r="E334" s="48">
        <v>1.673599541015625</v>
      </c>
      <c r="F334" s="48">
        <v>1.5226563159179687</v>
      </c>
      <c r="G334" s="48">
        <v>0.95548593688964845</v>
      </c>
      <c r="H334" s="48">
        <v>1.2186476354980469</v>
      </c>
      <c r="I334" s="48">
        <v>1.6290954626464844</v>
      </c>
      <c r="J334" s="48">
        <v>1.6164573999023437</v>
      </c>
      <c r="K334" s="48">
        <v>2.0255593994140626</v>
      </c>
      <c r="L334" s="48">
        <v>1.9268139440917966</v>
      </c>
      <c r="M334" s="43">
        <f t="shared" si="76"/>
        <v>0.35498391599999995</v>
      </c>
      <c r="N334" s="43">
        <f t="shared" si="77"/>
        <v>0.9040873359999998</v>
      </c>
      <c r="O334" s="49">
        <v>0.50711987999999997</v>
      </c>
      <c r="P334" s="49">
        <v>1.0636321599999998</v>
      </c>
      <c r="Q334" s="50">
        <f t="shared" si="66"/>
        <v>0.78537601999999995</v>
      </c>
      <c r="R334" s="48">
        <f t="shared" si="67"/>
        <v>1.0636321599999998</v>
      </c>
      <c r="S334" s="49">
        <v>2.2602121093750003</v>
      </c>
      <c r="T334" s="48">
        <f t="shared" si="68"/>
        <v>3.0274758300781248</v>
      </c>
      <c r="U334" s="48">
        <v>0</v>
      </c>
      <c r="V334" s="49">
        <f t="shared" si="69"/>
        <v>0.95726894399999984</v>
      </c>
      <c r="W334" s="49">
        <f t="shared" si="70"/>
        <v>0.85090572799999986</v>
      </c>
      <c r="X334" s="49">
        <f t="shared" si="71"/>
        <v>0.74454251199999988</v>
      </c>
      <c r="Y334" s="49">
        <f t="shared" si="72"/>
        <v>1.1168137679999997</v>
      </c>
      <c r="Z334" s="49">
        <f t="shared" si="73"/>
        <v>1.4181762133333331</v>
      </c>
      <c r="AA334" s="48">
        <v>1.2839978284333882</v>
      </c>
      <c r="AB334" s="42">
        <v>3.0274758300781248</v>
      </c>
      <c r="AC334" s="42">
        <v>2.9052087402343751</v>
      </c>
      <c r="AD334" s="49">
        <f t="shared" si="74"/>
        <v>2.4721069946289065</v>
      </c>
      <c r="AE334" s="49">
        <f t="shared" si="75"/>
        <v>1.7087514228951883</v>
      </c>
    </row>
    <row r="335" spans="1:31" x14ac:dyDescent="0.2">
      <c r="A335" s="42">
        <v>1.9366199092766037</v>
      </c>
      <c r="B335" s="42">
        <f t="shared" si="65"/>
        <v>2.9510864257812499</v>
      </c>
      <c r="C335" s="42">
        <v>3.0119055175781249</v>
      </c>
      <c r="D335" s="42">
        <v>2.890267333984375</v>
      </c>
      <c r="E335" s="48">
        <v>1.6649922119140623</v>
      </c>
      <c r="F335" s="48">
        <v>1.5148252709960937</v>
      </c>
      <c r="G335" s="48">
        <v>0.9505718780517578</v>
      </c>
      <c r="H335" s="48">
        <v>1.2123801708984374</v>
      </c>
      <c r="I335" s="48">
        <v>1.6207170166015625</v>
      </c>
      <c r="J335" s="48">
        <v>1.6081439599609375</v>
      </c>
      <c r="K335" s="48">
        <v>2.0151418457031247</v>
      </c>
      <c r="L335" s="48">
        <v>1.9169043615722656</v>
      </c>
      <c r="M335" s="43">
        <f t="shared" si="76"/>
        <v>0.35328098399999991</v>
      </c>
      <c r="N335" s="43">
        <f t="shared" si="77"/>
        <v>0.8995756720000001</v>
      </c>
      <c r="O335" s="49">
        <v>0.50468711999999993</v>
      </c>
      <c r="P335" s="49">
        <v>1.0583243200000001</v>
      </c>
      <c r="Q335" s="50">
        <f t="shared" si="66"/>
        <v>0.78150571999999996</v>
      </c>
      <c r="R335" s="48">
        <f t="shared" si="67"/>
        <v>1.0583243200000001</v>
      </c>
      <c r="S335" s="49">
        <v>2.2485876953125001</v>
      </c>
      <c r="T335" s="48">
        <f t="shared" si="68"/>
        <v>3.0119055175781249</v>
      </c>
      <c r="U335" s="48">
        <v>0</v>
      </c>
      <c r="V335" s="49">
        <f t="shared" si="69"/>
        <v>0.95249188800000006</v>
      </c>
      <c r="W335" s="49">
        <f t="shared" si="70"/>
        <v>0.84665945600000014</v>
      </c>
      <c r="X335" s="49">
        <f t="shared" si="71"/>
        <v>0.740827024</v>
      </c>
      <c r="Y335" s="49">
        <f t="shared" si="72"/>
        <v>1.1112405360000002</v>
      </c>
      <c r="Z335" s="49">
        <f t="shared" si="73"/>
        <v>1.4110990933333334</v>
      </c>
      <c r="AA335" s="48">
        <v>1.2773942292865954</v>
      </c>
      <c r="AB335" s="42">
        <v>3.0119055175781249</v>
      </c>
      <c r="AC335" s="42">
        <v>2.890267333984375</v>
      </c>
      <c r="AD335" s="49">
        <f t="shared" si="74"/>
        <v>2.4593927917480469</v>
      </c>
      <c r="AE335" s="49">
        <f t="shared" si="75"/>
        <v>1.699963206078178</v>
      </c>
    </row>
    <row r="336" spans="1:31" x14ac:dyDescent="0.2">
      <c r="A336" s="42">
        <v>1.9266598482326371</v>
      </c>
      <c r="B336" s="42">
        <f t="shared" si="65"/>
        <v>2.935908935546875</v>
      </c>
      <c r="C336" s="42">
        <v>2.9964152832031248</v>
      </c>
      <c r="D336" s="42">
        <v>2.8754025878906249</v>
      </c>
      <c r="E336" s="48">
        <v>1.6564290490722655</v>
      </c>
      <c r="F336" s="48">
        <v>1.5070344848632813</v>
      </c>
      <c r="G336" s="48">
        <v>0.94568309936523443</v>
      </c>
      <c r="H336" s="48">
        <v>1.2061449133300781</v>
      </c>
      <c r="I336" s="48">
        <v>1.6123816711425782</v>
      </c>
      <c r="J336" s="48">
        <v>1.5998731469726561</v>
      </c>
      <c r="K336" s="48">
        <v>2.0047780493164065</v>
      </c>
      <c r="L336" s="48">
        <v>1.907045694580078</v>
      </c>
      <c r="M336" s="43">
        <f t="shared" si="76"/>
        <v>0.35142323999999997</v>
      </c>
      <c r="N336" s="43">
        <f t="shared" si="77"/>
        <v>0.89506400800000008</v>
      </c>
      <c r="O336" s="49">
        <v>0.50203319999999996</v>
      </c>
      <c r="P336" s="49">
        <v>1.0530164800000001</v>
      </c>
      <c r="Q336" s="50">
        <f t="shared" si="66"/>
        <v>0.77752484000000011</v>
      </c>
      <c r="R336" s="48">
        <f t="shared" si="67"/>
        <v>1.0530164800000001</v>
      </c>
      <c r="S336" s="49">
        <v>2.2370232421875</v>
      </c>
      <c r="T336" s="48">
        <f t="shared" si="68"/>
        <v>2.9964152832031248</v>
      </c>
      <c r="U336" s="48">
        <v>0</v>
      </c>
      <c r="V336" s="49">
        <f t="shared" si="69"/>
        <v>0.94771483200000017</v>
      </c>
      <c r="W336" s="49">
        <f t="shared" si="70"/>
        <v>0.8424131840000002</v>
      </c>
      <c r="X336" s="49">
        <f t="shared" si="71"/>
        <v>0.73711153600000001</v>
      </c>
      <c r="Y336" s="49">
        <f t="shared" si="72"/>
        <v>1.1056673040000002</v>
      </c>
      <c r="Z336" s="49">
        <f t="shared" si="73"/>
        <v>1.4040219733333337</v>
      </c>
      <c r="AA336" s="48">
        <v>1.270824597810444</v>
      </c>
      <c r="AB336" s="42">
        <v>2.9964152832031248</v>
      </c>
      <c r="AC336" s="42">
        <v>2.8754025878906249</v>
      </c>
      <c r="AD336" s="49">
        <f t="shared" si="74"/>
        <v>2.4467441711425781</v>
      </c>
      <c r="AE336" s="49">
        <f t="shared" si="75"/>
        <v>1.691220320554123</v>
      </c>
    </row>
    <row r="337" spans="1:31" x14ac:dyDescent="0.2">
      <c r="A337" s="42">
        <v>1.9167510119106155</v>
      </c>
      <c r="B337" s="42">
        <f t="shared" si="65"/>
        <v>2.9208094482421876</v>
      </c>
      <c r="C337" s="42">
        <v>2.9810046386718749</v>
      </c>
      <c r="D337" s="42">
        <v>2.8606142578124998</v>
      </c>
      <c r="E337" s="48">
        <v>1.6479099340820311</v>
      </c>
      <c r="F337" s="48">
        <v>1.4992837207031249</v>
      </c>
      <c r="G337" s="48">
        <v>0.94081942321777345</v>
      </c>
      <c r="H337" s="48">
        <v>1.1999417443847658</v>
      </c>
      <c r="I337" s="48">
        <v>1.6040890710449218</v>
      </c>
      <c r="J337" s="48">
        <v>1.5916449609374999</v>
      </c>
      <c r="K337" s="48">
        <v>1.9944672998046873</v>
      </c>
      <c r="L337" s="48">
        <v>1.8972378247070312</v>
      </c>
      <c r="M337" s="43">
        <f t="shared" si="76"/>
        <v>0.34972030799999998</v>
      </c>
      <c r="N337" s="43">
        <f t="shared" si="77"/>
        <v>0.89055234400000016</v>
      </c>
      <c r="O337" s="49">
        <v>0.49960044000000003</v>
      </c>
      <c r="P337" s="49">
        <v>1.0477086400000002</v>
      </c>
      <c r="Q337" s="50">
        <f t="shared" si="66"/>
        <v>0.77365454000000011</v>
      </c>
      <c r="R337" s="48">
        <f t="shared" si="67"/>
        <v>1.0477086400000002</v>
      </c>
      <c r="S337" s="49">
        <v>2.2255181640625001</v>
      </c>
      <c r="T337" s="48">
        <f t="shared" si="68"/>
        <v>2.9810046386718749</v>
      </c>
      <c r="U337" s="48">
        <v>0</v>
      </c>
      <c r="V337" s="49">
        <f t="shared" si="69"/>
        <v>0.94293777600000017</v>
      </c>
      <c r="W337" s="49">
        <f t="shared" si="70"/>
        <v>0.83816691200000015</v>
      </c>
      <c r="X337" s="49">
        <f t="shared" si="71"/>
        <v>0.73339604800000013</v>
      </c>
      <c r="Y337" s="49">
        <f t="shared" si="72"/>
        <v>1.1000940720000001</v>
      </c>
      <c r="Z337" s="49">
        <f t="shared" si="73"/>
        <v>1.3969448533333335</v>
      </c>
      <c r="AA337" s="48">
        <v>1.2642887155633225</v>
      </c>
      <c r="AB337" s="42">
        <v>2.9810046386718749</v>
      </c>
      <c r="AC337" s="42">
        <v>2.8606142578124998</v>
      </c>
      <c r="AD337" s="49">
        <f t="shared" si="74"/>
        <v>2.4341604919433597</v>
      </c>
      <c r="AE337" s="49">
        <f t="shared" si="75"/>
        <v>1.6825223233462192</v>
      </c>
    </row>
    <row r="338" spans="1:31" x14ac:dyDescent="0.2">
      <c r="A338" s="42">
        <v>1.9068931368612103</v>
      </c>
      <c r="B338" s="42">
        <f t="shared" si="65"/>
        <v>2.9057877197265625</v>
      </c>
      <c r="C338" s="42">
        <v>2.9656733398437498</v>
      </c>
      <c r="D338" s="42">
        <v>2.8459020996093751</v>
      </c>
      <c r="E338" s="48">
        <v>1.6394348669433594</v>
      </c>
      <c r="F338" s="48">
        <v>1.4915728601074216</v>
      </c>
      <c r="G338" s="48">
        <v>0.93598079040527338</v>
      </c>
      <c r="H338" s="48">
        <v>1.1937704272460938</v>
      </c>
      <c r="I338" s="48">
        <v>1.595839334716797</v>
      </c>
      <c r="J338" s="48">
        <v>1.5834591650390624</v>
      </c>
      <c r="K338" s="48">
        <v>1.9842098339843748</v>
      </c>
      <c r="L338" s="48">
        <v>1.8874801599121092</v>
      </c>
      <c r="M338" s="43">
        <f t="shared" si="76"/>
        <v>0.34801737599999988</v>
      </c>
      <c r="N338" s="43">
        <f t="shared" si="77"/>
        <v>0.88604068000000002</v>
      </c>
      <c r="O338" s="49">
        <v>0.49716767999999989</v>
      </c>
      <c r="P338" s="49">
        <v>1.0424008</v>
      </c>
      <c r="Q338" s="50">
        <f t="shared" si="66"/>
        <v>0.7697842399999999</v>
      </c>
      <c r="R338" s="48">
        <f t="shared" si="67"/>
        <v>1.0424008</v>
      </c>
      <c r="S338" s="49">
        <v>2.2140722656249996</v>
      </c>
      <c r="T338" s="48">
        <f t="shared" si="68"/>
        <v>2.9656733398437498</v>
      </c>
      <c r="U338" s="48">
        <v>0</v>
      </c>
      <c r="V338" s="49">
        <f t="shared" si="69"/>
        <v>0.93816072000000006</v>
      </c>
      <c r="W338" s="49">
        <f t="shared" si="70"/>
        <v>0.8339206400000001</v>
      </c>
      <c r="X338" s="49">
        <f t="shared" si="71"/>
        <v>0.72968055999999992</v>
      </c>
      <c r="Y338" s="49">
        <f t="shared" si="72"/>
        <v>1.0945208400000002</v>
      </c>
      <c r="Z338" s="49">
        <f t="shared" si="73"/>
        <v>1.3898677333333334</v>
      </c>
      <c r="AA338" s="48">
        <v>1.2577864733244244</v>
      </c>
      <c r="AB338" s="42">
        <v>2.9656733398437498</v>
      </c>
      <c r="AC338" s="42">
        <v>2.8459020996093751</v>
      </c>
      <c r="AD338" s="49">
        <f t="shared" si="74"/>
        <v>2.4216415405273435</v>
      </c>
      <c r="AE338" s="49">
        <f t="shared" si="75"/>
        <v>1.6738690667955316</v>
      </c>
    </row>
    <row r="339" spans="1:31" x14ac:dyDescent="0.2">
      <c r="A339" s="42">
        <v>1.8970859609890613</v>
      </c>
      <c r="B339" s="42">
        <f t="shared" si="65"/>
        <v>2.8908431396484375</v>
      </c>
      <c r="C339" s="42">
        <v>2.9504206542968752</v>
      </c>
      <c r="D339" s="42">
        <v>2.8312656249999999</v>
      </c>
      <c r="E339" s="48">
        <v>1.6310031372070313</v>
      </c>
      <c r="F339" s="48">
        <v>1.4839016662597655</v>
      </c>
      <c r="G339" s="48">
        <v>0.93116702331542966</v>
      </c>
      <c r="H339" s="48">
        <v>1.1876308435058593</v>
      </c>
      <c r="I339" s="48">
        <v>1.5876318701171874</v>
      </c>
      <c r="J339" s="48">
        <v>1.5753154040527344</v>
      </c>
      <c r="K339" s="48">
        <v>1.9740050598144532</v>
      </c>
      <c r="L339" s="48">
        <v>1.8777728186035154</v>
      </c>
      <c r="M339" s="43">
        <f t="shared" si="76"/>
        <v>0.34615963199999994</v>
      </c>
      <c r="N339" s="43">
        <f t="shared" si="77"/>
        <v>0.88152901599999989</v>
      </c>
      <c r="O339" s="49">
        <v>0.49451375999999991</v>
      </c>
      <c r="P339" s="49">
        <v>1.0370929599999998</v>
      </c>
      <c r="Q339" s="50">
        <f t="shared" si="66"/>
        <v>0.76580335999999982</v>
      </c>
      <c r="R339" s="48">
        <f t="shared" si="67"/>
        <v>1.0370929599999998</v>
      </c>
      <c r="S339" s="49">
        <v>2.2026853515625002</v>
      </c>
      <c r="T339" s="48">
        <f t="shared" si="68"/>
        <v>2.9504206542968752</v>
      </c>
      <c r="U339" s="48">
        <v>0</v>
      </c>
      <c r="V339" s="49">
        <f t="shared" si="69"/>
        <v>0.93338366399999984</v>
      </c>
      <c r="W339" s="49">
        <f t="shared" si="70"/>
        <v>0.82967436799999994</v>
      </c>
      <c r="X339" s="49">
        <f t="shared" si="71"/>
        <v>0.72596507199999982</v>
      </c>
      <c r="Y339" s="49">
        <f t="shared" si="72"/>
        <v>1.0889476079999998</v>
      </c>
      <c r="Z339" s="49">
        <f t="shared" si="73"/>
        <v>1.382790613333333</v>
      </c>
      <c r="AA339" s="48">
        <v>1.2513176526521381</v>
      </c>
      <c r="AB339" s="42">
        <v>2.9504206542968752</v>
      </c>
      <c r="AC339" s="42">
        <v>2.8312656249999999</v>
      </c>
      <c r="AD339" s="49">
        <f t="shared" si="74"/>
        <v>2.4091871032714844</v>
      </c>
      <c r="AE339" s="49">
        <f t="shared" si="75"/>
        <v>1.6652604032431266</v>
      </c>
    </row>
    <row r="340" spans="1:31" x14ac:dyDescent="0.2">
      <c r="A340" s="42">
        <v>1.8873292235487025</v>
      </c>
      <c r="B340" s="42">
        <f t="shared" si="65"/>
        <v>2.8759755859374998</v>
      </c>
      <c r="C340" s="42">
        <v>2.9352468261718752</v>
      </c>
      <c r="D340" s="42">
        <v>2.8167043457031249</v>
      </c>
      <c r="E340" s="48">
        <v>1.6226149816894531</v>
      </c>
      <c r="F340" s="48">
        <v>1.476270020751953</v>
      </c>
      <c r="G340" s="48">
        <v>0.92637800354003896</v>
      </c>
      <c r="H340" s="48">
        <v>1.1815228747558595</v>
      </c>
      <c r="I340" s="48">
        <v>1.5794665588378907</v>
      </c>
      <c r="J340" s="48">
        <v>1.5672135595703123</v>
      </c>
      <c r="K340" s="48">
        <v>1.9638527404785155</v>
      </c>
      <c r="L340" s="48">
        <v>1.8681154455566404</v>
      </c>
      <c r="M340" s="43">
        <f t="shared" si="76"/>
        <v>0.34445669999999995</v>
      </c>
      <c r="N340" s="43">
        <f t="shared" si="77"/>
        <v>0.87726800000000005</v>
      </c>
      <c r="O340" s="49">
        <v>0.49208099999999999</v>
      </c>
      <c r="P340" s="49">
        <v>1.0320800000000001</v>
      </c>
      <c r="Q340" s="50">
        <f t="shared" si="66"/>
        <v>0.76208050000000005</v>
      </c>
      <c r="R340" s="48">
        <f t="shared" si="67"/>
        <v>1.0320800000000001</v>
      </c>
      <c r="S340" s="49">
        <v>2.1913568359374995</v>
      </c>
      <c r="T340" s="48">
        <f t="shared" si="68"/>
        <v>2.9352468261718752</v>
      </c>
      <c r="U340" s="48">
        <v>0</v>
      </c>
      <c r="V340" s="49">
        <f t="shared" si="69"/>
        <v>0.92887200000000014</v>
      </c>
      <c r="W340" s="49">
        <f t="shared" si="70"/>
        <v>0.82566400000000018</v>
      </c>
      <c r="X340" s="49">
        <f t="shared" si="71"/>
        <v>0.72245599999999999</v>
      </c>
      <c r="Y340" s="49">
        <f t="shared" si="72"/>
        <v>1.0836840000000001</v>
      </c>
      <c r="Z340" s="49">
        <f t="shared" si="73"/>
        <v>1.3761066666666668</v>
      </c>
      <c r="AA340" s="48">
        <v>1.2448821443256579</v>
      </c>
      <c r="AB340" s="42">
        <v>2.9352468261718752</v>
      </c>
      <c r="AC340" s="42">
        <v>2.8167043457031249</v>
      </c>
      <c r="AD340" s="49">
        <f t="shared" si="74"/>
        <v>2.3967965393066399</v>
      </c>
      <c r="AE340" s="49">
        <f t="shared" si="75"/>
        <v>1.6566958897121982</v>
      </c>
    </row>
    <row r="341" spans="1:31" x14ac:dyDescent="0.2">
      <c r="A341" s="42">
        <v>1.877622665134375</v>
      </c>
      <c r="B341" s="42">
        <f t="shared" si="65"/>
        <v>2.8611844482421875</v>
      </c>
      <c r="C341" s="42">
        <v>2.92015087890625</v>
      </c>
      <c r="D341" s="42">
        <v>2.8022180175781251</v>
      </c>
      <c r="E341" s="48">
        <v>1.6142699267578124</v>
      </c>
      <c r="F341" s="48">
        <v>1.4686775683593751</v>
      </c>
      <c r="G341" s="48">
        <v>0.92161361267089836</v>
      </c>
      <c r="H341" s="48">
        <v>1.1754462841796873</v>
      </c>
      <c r="I341" s="48">
        <v>1.571343282470703</v>
      </c>
      <c r="J341" s="48">
        <v>1.5591532763671874</v>
      </c>
      <c r="K341" s="48">
        <v>1.9537527575683593</v>
      </c>
      <c r="L341" s="48">
        <v>1.858507685546875</v>
      </c>
      <c r="M341" s="43">
        <f t="shared" si="76"/>
        <v>0.34275376799999996</v>
      </c>
      <c r="N341" s="43">
        <f t="shared" si="77"/>
        <v>0.87275633599999991</v>
      </c>
      <c r="O341" s="49">
        <v>0.48964823999999996</v>
      </c>
      <c r="P341" s="49">
        <v>1.0267721599999999</v>
      </c>
      <c r="Q341" s="50">
        <f t="shared" si="66"/>
        <v>0.75821019999999995</v>
      </c>
      <c r="R341" s="48">
        <f t="shared" si="67"/>
        <v>1.0267721599999999</v>
      </c>
      <c r="S341" s="49">
        <v>2.1800867187500002</v>
      </c>
      <c r="T341" s="48">
        <f t="shared" si="68"/>
        <v>2.92015087890625</v>
      </c>
      <c r="U341" s="48">
        <v>0</v>
      </c>
      <c r="V341" s="49">
        <f t="shared" si="69"/>
        <v>0.92409494399999992</v>
      </c>
      <c r="W341" s="49">
        <f t="shared" si="70"/>
        <v>0.82141772800000001</v>
      </c>
      <c r="X341" s="49">
        <f t="shared" si="71"/>
        <v>0.71874051199999989</v>
      </c>
      <c r="Y341" s="49">
        <f t="shared" si="72"/>
        <v>1.0781107679999999</v>
      </c>
      <c r="Z341" s="49">
        <f t="shared" si="73"/>
        <v>1.3690295466666664</v>
      </c>
      <c r="AA341" s="48">
        <v>1.2384797299033716</v>
      </c>
      <c r="AB341" s="42">
        <v>2.92015087890625</v>
      </c>
      <c r="AC341" s="42">
        <v>2.8022180175781251</v>
      </c>
      <c r="AD341" s="49">
        <f t="shared" si="74"/>
        <v>2.3844698486328126</v>
      </c>
      <c r="AE341" s="49">
        <f t="shared" si="75"/>
        <v>1.6481755262027484</v>
      </c>
    </row>
    <row r="342" spans="1:31" x14ac:dyDescent="0.2">
      <c r="A342" s="42">
        <v>1.8679660276743235</v>
      </c>
      <c r="B342" s="42">
        <f t="shared" si="65"/>
        <v>2.8464693603515627</v>
      </c>
      <c r="C342" s="42">
        <v>2.9051325683593752</v>
      </c>
      <c r="D342" s="42">
        <v>2.7878061523437498</v>
      </c>
      <c r="E342" s="48">
        <v>1.6059677355957032</v>
      </c>
      <c r="F342" s="48">
        <v>1.4611241906738279</v>
      </c>
      <c r="G342" s="48">
        <v>0.91687373229980462</v>
      </c>
      <c r="H342" s="48">
        <v>1.1694009533691407</v>
      </c>
      <c r="I342" s="48">
        <v>1.5632618041992186</v>
      </c>
      <c r="J342" s="48">
        <v>1.5511344360351562</v>
      </c>
      <c r="K342" s="48">
        <v>1.9437045190429687</v>
      </c>
      <c r="L342" s="48">
        <v>1.8489493017578125</v>
      </c>
      <c r="M342" s="43">
        <f t="shared" si="76"/>
        <v>0.34105083599999997</v>
      </c>
      <c r="N342" s="43">
        <f t="shared" si="77"/>
        <v>0.86849531999999974</v>
      </c>
      <c r="O342" s="49">
        <v>0.48721547999999998</v>
      </c>
      <c r="P342" s="49">
        <v>1.0217591999999998</v>
      </c>
      <c r="Q342" s="50">
        <f t="shared" si="66"/>
        <v>0.75448733999999984</v>
      </c>
      <c r="R342" s="48">
        <f t="shared" si="67"/>
        <v>1.0217591999999998</v>
      </c>
      <c r="S342" s="49">
        <v>2.1688746093750004</v>
      </c>
      <c r="T342" s="48">
        <f t="shared" si="68"/>
        <v>2.9051325683593752</v>
      </c>
      <c r="U342" s="48">
        <v>0</v>
      </c>
      <c r="V342" s="49">
        <f t="shared" si="69"/>
        <v>0.91958327999999978</v>
      </c>
      <c r="W342" s="49">
        <f t="shared" si="70"/>
        <v>0.81740735999999981</v>
      </c>
      <c r="X342" s="49">
        <f t="shared" si="71"/>
        <v>0.71523143999999983</v>
      </c>
      <c r="Y342" s="49">
        <f t="shared" si="72"/>
        <v>1.0728471599999998</v>
      </c>
      <c r="Z342" s="49">
        <f t="shared" si="73"/>
        <v>1.3623455999999996</v>
      </c>
      <c r="AA342" s="48">
        <v>1.2321101909436678</v>
      </c>
      <c r="AB342" s="42">
        <v>2.9051325683593752</v>
      </c>
      <c r="AC342" s="42">
        <v>2.7878061523437498</v>
      </c>
      <c r="AD342" s="49">
        <f t="shared" si="74"/>
        <v>2.3722066040039067</v>
      </c>
      <c r="AE342" s="49">
        <f t="shared" si="75"/>
        <v>1.6396990173969068</v>
      </c>
    </row>
    <row r="343" spans="1:31" x14ac:dyDescent="0.2">
      <c r="A343" s="42">
        <v>1.8583590544242761</v>
      </c>
      <c r="B343" s="42">
        <f t="shared" si="65"/>
        <v>2.8318298339843748</v>
      </c>
      <c r="C343" s="42">
        <v>2.89019140625</v>
      </c>
      <c r="D343" s="42">
        <v>2.77346826171875</v>
      </c>
      <c r="E343" s="48">
        <v>1.5977081713867187</v>
      </c>
      <c r="F343" s="48">
        <v>1.453609532470703</v>
      </c>
      <c r="G343" s="48">
        <v>0.91215824401855472</v>
      </c>
      <c r="H343" s="48">
        <v>1.1633867639160156</v>
      </c>
      <c r="I343" s="48">
        <v>1.5552218872070311</v>
      </c>
      <c r="J343" s="48">
        <v>1.5431570385742188</v>
      </c>
      <c r="K343" s="48">
        <v>1.9337079064941407</v>
      </c>
      <c r="L343" s="48">
        <v>1.8394400573730469</v>
      </c>
      <c r="M343" s="43">
        <f t="shared" si="76"/>
        <v>0.33934790399999998</v>
      </c>
      <c r="N343" s="43">
        <f t="shared" si="77"/>
        <v>0.86398365599999982</v>
      </c>
      <c r="O343" s="49">
        <v>0.48478272</v>
      </c>
      <c r="P343" s="49">
        <v>1.0164513599999998</v>
      </c>
      <c r="Q343" s="50">
        <f t="shared" si="66"/>
        <v>0.75061703999999985</v>
      </c>
      <c r="R343" s="48">
        <f t="shared" si="67"/>
        <v>1.0164513599999998</v>
      </c>
      <c r="S343" s="49">
        <v>2.1577199218750001</v>
      </c>
      <c r="T343" s="48">
        <f t="shared" si="68"/>
        <v>2.89019140625</v>
      </c>
      <c r="U343" s="48">
        <v>0</v>
      </c>
      <c r="V343" s="49">
        <f t="shared" si="69"/>
        <v>0.91480622399999989</v>
      </c>
      <c r="W343" s="49">
        <f t="shared" si="70"/>
        <v>0.81316108799999987</v>
      </c>
      <c r="X343" s="49">
        <f t="shared" si="71"/>
        <v>0.71151595199999984</v>
      </c>
      <c r="Y343" s="49">
        <f t="shared" si="72"/>
        <v>1.0672739279999999</v>
      </c>
      <c r="Z343" s="49">
        <f t="shared" si="73"/>
        <v>1.3552684799999999</v>
      </c>
      <c r="AA343" s="48">
        <v>1.22577341822574</v>
      </c>
      <c r="AB343" s="42">
        <v>2.89019140625</v>
      </c>
      <c r="AC343" s="42">
        <v>2.77346826171875</v>
      </c>
      <c r="AD343" s="49">
        <f t="shared" si="74"/>
        <v>2.3600061645507813</v>
      </c>
      <c r="AE343" s="49">
        <f t="shared" si="75"/>
        <v>1.6312659203178688</v>
      </c>
    </row>
    <row r="344" spans="1:31" x14ac:dyDescent="0.2">
      <c r="A344" s="42">
        <v>1.8488014899613336</v>
      </c>
      <c r="B344" s="42">
        <f t="shared" si="65"/>
        <v>2.8172657470703122</v>
      </c>
      <c r="C344" s="42">
        <v>2.8753271484375</v>
      </c>
      <c r="D344" s="42">
        <v>2.7592043457031248</v>
      </c>
      <c r="E344" s="48">
        <v>1.5894909973144531</v>
      </c>
      <c r="F344" s="48">
        <v>1.4461335937499999</v>
      </c>
      <c r="G344" s="48">
        <v>0.90746702941894519</v>
      </c>
      <c r="H344" s="48">
        <v>1.1574034790039063</v>
      </c>
      <c r="I344" s="48">
        <v>1.5472234130859375</v>
      </c>
      <c r="J344" s="48">
        <v>1.5352204919433594</v>
      </c>
      <c r="K344" s="48">
        <v>1.9237628015136716</v>
      </c>
      <c r="L344" s="48">
        <v>1.8299798339843749</v>
      </c>
      <c r="M344" s="43">
        <f t="shared" si="76"/>
        <v>0.33764497199999988</v>
      </c>
      <c r="N344" s="43">
        <f t="shared" si="77"/>
        <v>0.85972263999999987</v>
      </c>
      <c r="O344" s="49">
        <v>0.48234995999999986</v>
      </c>
      <c r="P344" s="49">
        <v>1.0114383999999998</v>
      </c>
      <c r="Q344" s="50">
        <f t="shared" si="66"/>
        <v>0.74689417999999985</v>
      </c>
      <c r="R344" s="48">
        <f t="shared" si="67"/>
        <v>1.0114383999999998</v>
      </c>
      <c r="S344" s="49">
        <v>2.1466228515625003</v>
      </c>
      <c r="T344" s="48">
        <f t="shared" si="68"/>
        <v>2.8753271484375</v>
      </c>
      <c r="U344" s="48">
        <v>0</v>
      </c>
      <c r="V344" s="49">
        <f t="shared" si="69"/>
        <v>0.91029455999999986</v>
      </c>
      <c r="W344" s="49">
        <f t="shared" si="70"/>
        <v>0.80915071999999988</v>
      </c>
      <c r="X344" s="49">
        <f t="shared" si="71"/>
        <v>0.70800687999999989</v>
      </c>
      <c r="Y344" s="49">
        <f t="shared" si="72"/>
        <v>1.06201032</v>
      </c>
      <c r="Z344" s="49">
        <f t="shared" si="73"/>
        <v>1.3485845333333331</v>
      </c>
      <c r="AA344" s="48">
        <v>1.2194693025287831</v>
      </c>
      <c r="AB344" s="42">
        <v>2.8753271484375</v>
      </c>
      <c r="AC344" s="42">
        <v>2.7592043457031248</v>
      </c>
      <c r="AD344" s="49">
        <f t="shared" si="74"/>
        <v>2.3478687438964849</v>
      </c>
      <c r="AE344" s="49">
        <f t="shared" si="75"/>
        <v>1.62287638262457</v>
      </c>
    </row>
    <row r="345" spans="1:31" x14ac:dyDescent="0.2">
      <c r="A345" s="42">
        <v>1.8392930801750045</v>
      </c>
      <c r="B345" s="42">
        <f t="shared" si="65"/>
        <v>2.8027764892578126</v>
      </c>
      <c r="C345" s="42">
        <v>2.8605393066406251</v>
      </c>
      <c r="D345" s="42">
        <v>2.7450136718749998</v>
      </c>
      <c r="E345" s="48">
        <v>1.5813162133789063</v>
      </c>
      <c r="F345" s="48">
        <v>1.4386961376953125</v>
      </c>
      <c r="G345" s="48">
        <v>0.90279991088867184</v>
      </c>
      <c r="H345" s="48">
        <v>1.1514509802246093</v>
      </c>
      <c r="I345" s="48">
        <v>1.5392661450195311</v>
      </c>
      <c r="J345" s="48">
        <v>1.527324796142578</v>
      </c>
      <c r="K345" s="48">
        <v>1.9138688488769531</v>
      </c>
      <c r="L345" s="48">
        <v>1.8205681579589843</v>
      </c>
      <c r="M345" s="43">
        <f t="shared" si="76"/>
        <v>0.33594203999999994</v>
      </c>
      <c r="N345" s="43">
        <f t="shared" si="77"/>
        <v>0.85546162399999992</v>
      </c>
      <c r="O345" s="49">
        <v>0.47991719999999993</v>
      </c>
      <c r="P345" s="49">
        <v>1.0064254399999999</v>
      </c>
      <c r="Q345" s="50">
        <f t="shared" si="66"/>
        <v>0.74317131999999986</v>
      </c>
      <c r="R345" s="48">
        <f t="shared" si="67"/>
        <v>1.0064254399999999</v>
      </c>
      <c r="S345" s="49">
        <v>2.1355826171875001</v>
      </c>
      <c r="T345" s="48">
        <f t="shared" si="68"/>
        <v>2.8605393066406251</v>
      </c>
      <c r="U345" s="48">
        <v>0</v>
      </c>
      <c r="V345" s="49">
        <f t="shared" si="69"/>
        <v>0.90578289599999995</v>
      </c>
      <c r="W345" s="49">
        <f t="shared" si="70"/>
        <v>0.805140352</v>
      </c>
      <c r="X345" s="49">
        <f t="shared" si="71"/>
        <v>0.70449780799999984</v>
      </c>
      <c r="Y345" s="49">
        <f t="shared" si="72"/>
        <v>1.056746712</v>
      </c>
      <c r="Z345" s="49">
        <f t="shared" si="73"/>
        <v>1.3419005866666667</v>
      </c>
      <c r="AA345" s="48">
        <v>1.2131975161903783</v>
      </c>
      <c r="AB345" s="42">
        <v>2.8605393066406251</v>
      </c>
      <c r="AC345" s="42">
        <v>2.7450136718749998</v>
      </c>
      <c r="AD345" s="49">
        <f t="shared" si="74"/>
        <v>2.3357934875488282</v>
      </c>
      <c r="AE345" s="49">
        <f t="shared" si="75"/>
        <v>1.6145298136812707</v>
      </c>
    </row>
    <row r="346" spans="1:31" x14ac:dyDescent="0.2">
      <c r="A346" s="42">
        <v>1.829833572262316</v>
      </c>
      <c r="B346" s="42">
        <f t="shared" si="65"/>
        <v>2.7883616943359373</v>
      </c>
      <c r="C346" s="42">
        <v>2.845827392578125</v>
      </c>
      <c r="D346" s="42">
        <v>2.73089599609375</v>
      </c>
      <c r="E346" s="48">
        <v>1.5731834643554687</v>
      </c>
      <c r="F346" s="48">
        <v>1.4312969274902343</v>
      </c>
      <c r="G346" s="48">
        <v>0.8981567700195312</v>
      </c>
      <c r="H346" s="48">
        <v>1.1455290307617187</v>
      </c>
      <c r="I346" s="48">
        <v>1.5313496093749999</v>
      </c>
      <c r="J346" s="48">
        <v>1.5194697143554687</v>
      </c>
      <c r="K346" s="48">
        <v>1.9040256933593749</v>
      </c>
      <c r="L346" s="48">
        <v>1.8112049108886719</v>
      </c>
      <c r="M346" s="43">
        <f t="shared" si="76"/>
        <v>0.33423910800000001</v>
      </c>
      <c r="N346" s="43">
        <f t="shared" si="77"/>
        <v>0.85120060799999997</v>
      </c>
      <c r="O346" s="49">
        <v>0.47748444000000001</v>
      </c>
      <c r="P346" s="49">
        <v>1.0014124799999999</v>
      </c>
      <c r="Q346" s="50">
        <f t="shared" si="66"/>
        <v>0.73944845999999997</v>
      </c>
      <c r="R346" s="48">
        <f t="shared" si="67"/>
        <v>1.0014124799999999</v>
      </c>
      <c r="S346" s="49">
        <v>2.1245992187500002</v>
      </c>
      <c r="T346" s="48">
        <f t="shared" si="68"/>
        <v>2.845827392578125</v>
      </c>
      <c r="U346" s="48">
        <v>0</v>
      </c>
      <c r="V346" s="49">
        <f t="shared" si="69"/>
        <v>0.90127123199999992</v>
      </c>
      <c r="W346" s="49">
        <f t="shared" si="70"/>
        <v>0.80112998400000002</v>
      </c>
      <c r="X346" s="49">
        <f t="shared" si="71"/>
        <v>0.70098873599999989</v>
      </c>
      <c r="Y346" s="49">
        <f t="shared" si="72"/>
        <v>1.0514831039999999</v>
      </c>
      <c r="Z346" s="49">
        <f t="shared" si="73"/>
        <v>1.3352166399999998</v>
      </c>
      <c r="AA346" s="48">
        <v>1.2069580592105262</v>
      </c>
      <c r="AB346" s="42">
        <v>2.845827392578125</v>
      </c>
      <c r="AC346" s="42">
        <v>2.73089599609375</v>
      </c>
      <c r="AD346" s="49">
        <f t="shared" si="74"/>
        <v>2.3237803955078129</v>
      </c>
      <c r="AE346" s="49">
        <f t="shared" si="75"/>
        <v>1.6062262134879719</v>
      </c>
    </row>
    <row r="347" spans="1:31" x14ac:dyDescent="0.2">
      <c r="A347" s="42">
        <v>1.8204227147200727</v>
      </c>
      <c r="B347" s="42">
        <f t="shared" si="65"/>
        <v>2.7740211181640624</v>
      </c>
      <c r="C347" s="42">
        <v>2.8311914062499999</v>
      </c>
      <c r="D347" s="42">
        <v>2.7168508300781249</v>
      </c>
      <c r="E347" s="48">
        <v>1.5650926318359375</v>
      </c>
      <c r="F347" s="48">
        <v>1.4239357263183594</v>
      </c>
      <c r="G347" s="48">
        <v>0.89353754760742188</v>
      </c>
      <c r="H347" s="48">
        <v>1.1396375122070312</v>
      </c>
      <c r="I347" s="48">
        <v>1.5234738061523436</v>
      </c>
      <c r="J347" s="48">
        <v>1.5116551281738282</v>
      </c>
      <c r="K347" s="48">
        <v>1.8942332165527342</v>
      </c>
      <c r="L347" s="48">
        <v>1.8018898559570313</v>
      </c>
      <c r="M347" s="43">
        <f t="shared" si="76"/>
        <v>0.33253617599999996</v>
      </c>
      <c r="N347" s="43">
        <f t="shared" si="77"/>
        <v>0.84693959199999991</v>
      </c>
      <c r="O347" s="49">
        <v>0.47505167999999998</v>
      </c>
      <c r="P347" s="49">
        <v>0.99639951999999987</v>
      </c>
      <c r="Q347" s="50">
        <f t="shared" si="66"/>
        <v>0.73572559999999987</v>
      </c>
      <c r="R347" s="48">
        <f t="shared" si="67"/>
        <v>0.99639951999999987</v>
      </c>
      <c r="S347" s="49">
        <v>2.1136724609375004</v>
      </c>
      <c r="T347" s="48">
        <f t="shared" si="68"/>
        <v>2.8311914062499999</v>
      </c>
      <c r="U347" s="48">
        <v>0</v>
      </c>
      <c r="V347" s="49">
        <f t="shared" si="69"/>
        <v>0.8967595679999999</v>
      </c>
      <c r="W347" s="49">
        <f t="shared" si="70"/>
        <v>0.79711961599999992</v>
      </c>
      <c r="X347" s="49">
        <f t="shared" si="71"/>
        <v>0.69747966399999983</v>
      </c>
      <c r="Y347" s="49">
        <f t="shared" si="72"/>
        <v>1.0462194959999997</v>
      </c>
      <c r="Z347" s="49">
        <f t="shared" si="73"/>
        <v>1.3285326933333332</v>
      </c>
      <c r="AA347" s="48">
        <v>1.2007506039268092</v>
      </c>
      <c r="AB347" s="42">
        <v>2.8311914062499999</v>
      </c>
      <c r="AC347" s="42">
        <v>2.7168508300781249</v>
      </c>
      <c r="AD347" s="49">
        <f t="shared" si="74"/>
        <v>2.3118292541503909</v>
      </c>
      <c r="AE347" s="49">
        <f t="shared" si="75"/>
        <v>1.5979654343857383</v>
      </c>
    </row>
    <row r="348" spans="1:31" x14ac:dyDescent="0.2">
      <c r="A348" s="42">
        <v>1.8110602573387442</v>
      </c>
      <c r="B348" s="42">
        <f t="shared" si="65"/>
        <v>2.7597543945312499</v>
      </c>
      <c r="C348" s="42">
        <v>2.816630615234375</v>
      </c>
      <c r="D348" s="42">
        <v>2.7028781738281249</v>
      </c>
      <c r="E348" s="48">
        <v>1.557043360595703</v>
      </c>
      <c r="F348" s="48">
        <v>1.4166122973632811</v>
      </c>
      <c r="G348" s="48">
        <v>0.888942066040039</v>
      </c>
      <c r="H348" s="48">
        <v>1.1337763061523436</v>
      </c>
      <c r="I348" s="48">
        <v>1.5156386169433593</v>
      </c>
      <c r="J348" s="48">
        <v>1.5038806823730468</v>
      </c>
      <c r="K348" s="48">
        <v>1.8844910632324219</v>
      </c>
      <c r="L348" s="48">
        <v>1.7926227563476562</v>
      </c>
      <c r="M348" s="43">
        <f t="shared" si="76"/>
        <v>0.33098805599999992</v>
      </c>
      <c r="N348" s="43">
        <f t="shared" si="77"/>
        <v>0.84267857599999985</v>
      </c>
      <c r="O348" s="49">
        <v>0.47284007999999988</v>
      </c>
      <c r="P348" s="49">
        <v>0.99138655999999981</v>
      </c>
      <c r="Q348" s="50">
        <f t="shared" si="66"/>
        <v>0.73211331999999985</v>
      </c>
      <c r="R348" s="48">
        <f t="shared" si="67"/>
        <v>0.99138655999999981</v>
      </c>
      <c r="S348" s="49">
        <v>2.1028017578124998</v>
      </c>
      <c r="T348" s="48">
        <f t="shared" si="68"/>
        <v>2.816630615234375</v>
      </c>
      <c r="U348" s="48">
        <v>0</v>
      </c>
      <c r="V348" s="49">
        <f t="shared" si="69"/>
        <v>0.89224790399999987</v>
      </c>
      <c r="W348" s="49">
        <f t="shared" si="70"/>
        <v>0.79310924799999993</v>
      </c>
      <c r="X348" s="49">
        <f t="shared" si="71"/>
        <v>0.69397059199999978</v>
      </c>
      <c r="Y348" s="49">
        <f t="shared" si="72"/>
        <v>1.0409558879999998</v>
      </c>
      <c r="Z348" s="49">
        <f t="shared" si="73"/>
        <v>1.3218487466666664</v>
      </c>
      <c r="AA348" s="48">
        <v>1.194575150339227</v>
      </c>
      <c r="AB348" s="42">
        <v>2.816630615234375</v>
      </c>
      <c r="AC348" s="42">
        <v>2.7028781738281249</v>
      </c>
      <c r="AD348" s="49">
        <f t="shared" si="74"/>
        <v>2.2999394226074217</v>
      </c>
      <c r="AE348" s="49">
        <f t="shared" si="75"/>
        <v>1.5897470333977655</v>
      </c>
    </row>
    <row r="349" spans="1:31" x14ac:dyDescent="0.2">
      <c r="A349" s="42">
        <v>1.8017459511959459</v>
      </c>
      <c r="B349" s="42">
        <f t="shared" si="65"/>
        <v>2.7455609130859373</v>
      </c>
      <c r="C349" s="42">
        <v>2.8021447753906248</v>
      </c>
      <c r="D349" s="42">
        <v>2.6889770507812498</v>
      </c>
      <c r="E349" s="48">
        <v>1.5490355322265625</v>
      </c>
      <c r="F349" s="48">
        <v>1.409326640625</v>
      </c>
      <c r="G349" s="48">
        <v>0.88437020690917967</v>
      </c>
      <c r="H349" s="48">
        <v>1.1279452941894532</v>
      </c>
      <c r="I349" s="48">
        <v>1.5078436865234375</v>
      </c>
      <c r="J349" s="48">
        <v>1.4961461401367189</v>
      </c>
      <c r="K349" s="48">
        <v>1.8747992333984373</v>
      </c>
      <c r="L349" s="48">
        <v>1.7834033752441407</v>
      </c>
      <c r="M349" s="43">
        <f t="shared" si="76"/>
        <v>0.32928512399999993</v>
      </c>
      <c r="N349" s="43">
        <f t="shared" si="77"/>
        <v>0.83866820799999986</v>
      </c>
      <c r="O349" s="49">
        <v>0.47040731999999996</v>
      </c>
      <c r="P349" s="49">
        <v>0.98666847999999985</v>
      </c>
      <c r="Q349" s="50">
        <f t="shared" si="66"/>
        <v>0.72853789999999985</v>
      </c>
      <c r="R349" s="48">
        <f t="shared" si="67"/>
        <v>0.98666847999999985</v>
      </c>
      <c r="S349" s="49">
        <v>2.0919871093750002</v>
      </c>
      <c r="T349" s="48">
        <f t="shared" si="68"/>
        <v>2.8021447753906248</v>
      </c>
      <c r="U349" s="48">
        <v>0</v>
      </c>
      <c r="V349" s="49">
        <f t="shared" si="69"/>
        <v>0.88800163199999993</v>
      </c>
      <c r="W349" s="49">
        <f t="shared" si="70"/>
        <v>0.7893347839999999</v>
      </c>
      <c r="X349" s="49">
        <f t="shared" si="71"/>
        <v>0.69066793599999987</v>
      </c>
      <c r="Y349" s="49">
        <f t="shared" si="72"/>
        <v>1.0360019039999999</v>
      </c>
      <c r="Z349" s="49">
        <f t="shared" si="73"/>
        <v>1.3155579733333331</v>
      </c>
      <c r="AA349" s="48">
        <v>1.1884314800061677</v>
      </c>
      <c r="AB349" s="42">
        <v>2.8021447753906248</v>
      </c>
      <c r="AC349" s="42">
        <v>2.6889770507812498</v>
      </c>
      <c r="AD349" s="49">
        <f t="shared" si="74"/>
        <v>2.2881109008789067</v>
      </c>
      <c r="AE349" s="49">
        <f t="shared" si="75"/>
        <v>1.5815710105240544</v>
      </c>
    </row>
    <row r="350" spans="1:31" x14ac:dyDescent="0.2">
      <c r="A350" s="42">
        <v>1.7924795486495131</v>
      </c>
      <c r="B350" s="42">
        <f t="shared" si="65"/>
        <v>2.7314404296874999</v>
      </c>
      <c r="C350" s="42">
        <v>2.7877331542968751</v>
      </c>
      <c r="D350" s="42">
        <v>2.6751477050781252</v>
      </c>
      <c r="E350" s="48">
        <v>1.5410687915039061</v>
      </c>
      <c r="F350" s="48">
        <v>1.4020785192871092</v>
      </c>
      <c r="G350" s="48">
        <v>0.87982185180664052</v>
      </c>
      <c r="H350" s="48">
        <v>1.1221442395019532</v>
      </c>
      <c r="I350" s="48">
        <v>1.5000887780761718</v>
      </c>
      <c r="J350" s="48">
        <v>1.4884513830566406</v>
      </c>
      <c r="K350" s="48">
        <v>1.8651571350097655</v>
      </c>
      <c r="L350" s="48">
        <v>1.7742313574218749</v>
      </c>
      <c r="M350" s="43">
        <f t="shared" si="76"/>
        <v>0.32758219199999999</v>
      </c>
      <c r="N350" s="43">
        <f t="shared" si="77"/>
        <v>0.83440719200000002</v>
      </c>
      <c r="O350" s="49">
        <v>0.46797456000000004</v>
      </c>
      <c r="P350" s="49">
        <v>0.98165552</v>
      </c>
      <c r="Q350" s="50">
        <f t="shared" si="66"/>
        <v>0.72481503999999997</v>
      </c>
      <c r="R350" s="48">
        <f t="shared" si="67"/>
        <v>0.98165552</v>
      </c>
      <c r="S350" s="49">
        <v>2.0812279296875</v>
      </c>
      <c r="T350" s="48">
        <f t="shared" si="68"/>
        <v>2.7877331542968751</v>
      </c>
      <c r="U350" s="48">
        <v>0</v>
      </c>
      <c r="V350" s="49">
        <f t="shared" si="69"/>
        <v>0.88348996800000001</v>
      </c>
      <c r="W350" s="49">
        <f t="shared" si="70"/>
        <v>0.78532441600000003</v>
      </c>
      <c r="X350" s="49">
        <f t="shared" si="71"/>
        <v>0.68715886399999992</v>
      </c>
      <c r="Y350" s="49">
        <f t="shared" si="72"/>
        <v>1.030738296</v>
      </c>
      <c r="Z350" s="49">
        <f t="shared" si="73"/>
        <v>1.3088740266666667</v>
      </c>
      <c r="AA350" s="48">
        <v>1.1823193744860196</v>
      </c>
      <c r="AB350" s="42">
        <v>2.7877331542968751</v>
      </c>
      <c r="AC350" s="42">
        <v>2.6751477050781252</v>
      </c>
      <c r="AD350" s="49">
        <f t="shared" si="74"/>
        <v>2.2763430480957032</v>
      </c>
      <c r="AE350" s="49">
        <f t="shared" si="75"/>
        <v>1.5734369227878</v>
      </c>
    </row>
    <row r="351" spans="1:31" x14ac:dyDescent="0.2">
      <c r="A351" s="42">
        <v>1.7832608033297583</v>
      </c>
      <c r="B351" s="42">
        <f t="shared" si="65"/>
        <v>2.7173925781249997</v>
      </c>
      <c r="C351" s="42">
        <v>2.7733957519531249</v>
      </c>
      <c r="D351" s="42">
        <v>2.6613894042968749</v>
      </c>
      <c r="E351" s="48">
        <v>1.5331430200195313</v>
      </c>
      <c r="F351" s="48">
        <v>1.394867578125</v>
      </c>
      <c r="G351" s="48">
        <v>0.87529694152832038</v>
      </c>
      <c r="H351" s="48">
        <v>1.1163730236816407</v>
      </c>
      <c r="I351" s="48">
        <v>1.4923737731933593</v>
      </c>
      <c r="J351" s="48">
        <v>1.4807962927246094</v>
      </c>
      <c r="K351" s="48">
        <v>1.85556453125</v>
      </c>
      <c r="L351" s="48">
        <v>1.7651064660644531</v>
      </c>
      <c r="M351" s="43">
        <f t="shared" si="76"/>
        <v>0.32603407199999995</v>
      </c>
      <c r="N351" s="43">
        <f t="shared" si="77"/>
        <v>0.83014617599999974</v>
      </c>
      <c r="O351" s="49">
        <v>0.46576295999999995</v>
      </c>
      <c r="P351" s="49">
        <v>0.97664255999999972</v>
      </c>
      <c r="Q351" s="50">
        <f t="shared" si="66"/>
        <v>0.72120275999999983</v>
      </c>
      <c r="R351" s="48">
        <f t="shared" si="67"/>
        <v>0.97664255999999972</v>
      </c>
      <c r="S351" s="49">
        <v>2.0705242187500001</v>
      </c>
      <c r="T351" s="48">
        <f t="shared" si="68"/>
        <v>2.7733957519531249</v>
      </c>
      <c r="U351" s="48">
        <v>0</v>
      </c>
      <c r="V351" s="49">
        <f t="shared" si="69"/>
        <v>0.87897830399999977</v>
      </c>
      <c r="W351" s="49">
        <f t="shared" si="70"/>
        <v>0.78131404799999982</v>
      </c>
      <c r="X351" s="49">
        <f t="shared" si="71"/>
        <v>0.68364979199999976</v>
      </c>
      <c r="Y351" s="49">
        <f t="shared" si="72"/>
        <v>1.0254746879999999</v>
      </c>
      <c r="Z351" s="49">
        <f t="shared" si="73"/>
        <v>1.3021900799999995</v>
      </c>
      <c r="AA351" s="48">
        <v>1.1762387245579771</v>
      </c>
      <c r="AB351" s="42">
        <v>2.7733957519531249</v>
      </c>
      <c r="AC351" s="42">
        <v>2.6613894042968749</v>
      </c>
      <c r="AD351" s="49">
        <f t="shared" si="74"/>
        <v>2.2646358642578126</v>
      </c>
      <c r="AE351" s="49">
        <f t="shared" si="75"/>
        <v>1.5653447701890029</v>
      </c>
    </row>
    <row r="352" spans="1:31" x14ac:dyDescent="0.2">
      <c r="A352" s="42">
        <v>1.7740894701358048</v>
      </c>
      <c r="B352" s="42">
        <f t="shared" si="65"/>
        <v>2.7034171142578125</v>
      </c>
      <c r="C352" s="42">
        <v>2.7591320800781252</v>
      </c>
      <c r="D352" s="42">
        <v>2.6477021484374998</v>
      </c>
      <c r="E352" s="48">
        <v>1.5252580993652343</v>
      </c>
      <c r="F352" s="48">
        <v>1.3876936987304689</v>
      </c>
      <c r="G352" s="48">
        <v>0.87079529846191406</v>
      </c>
      <c r="H352" s="48">
        <v>1.1106315283203123</v>
      </c>
      <c r="I352" s="48">
        <v>1.4846984350585937</v>
      </c>
      <c r="J352" s="48">
        <v>1.4731806323242187</v>
      </c>
      <c r="K352" s="48">
        <v>1.8460213037109376</v>
      </c>
      <c r="L352" s="48">
        <v>1.7560285827636719</v>
      </c>
      <c r="M352" s="43">
        <f t="shared" si="76"/>
        <v>0.32433114000000002</v>
      </c>
      <c r="N352" s="43">
        <f t="shared" si="77"/>
        <v>0.82588516000000001</v>
      </c>
      <c r="O352" s="49">
        <v>0.46333020000000003</v>
      </c>
      <c r="P352" s="49">
        <v>0.97162960000000009</v>
      </c>
      <c r="Q352" s="50">
        <f t="shared" si="66"/>
        <v>0.71747990000000006</v>
      </c>
      <c r="R352" s="48">
        <f t="shared" si="67"/>
        <v>0.97162960000000009</v>
      </c>
      <c r="S352" s="49">
        <v>2.0598753906250002</v>
      </c>
      <c r="T352" s="48">
        <f t="shared" si="68"/>
        <v>2.7591320800781252</v>
      </c>
      <c r="U352" s="48">
        <v>0</v>
      </c>
      <c r="V352" s="49">
        <f t="shared" si="69"/>
        <v>0.87446664000000007</v>
      </c>
      <c r="W352" s="49">
        <f t="shared" si="70"/>
        <v>0.77730368000000016</v>
      </c>
      <c r="X352" s="49">
        <f t="shared" si="71"/>
        <v>0.68014072000000003</v>
      </c>
      <c r="Y352" s="49">
        <f t="shared" si="72"/>
        <v>1.0202110800000002</v>
      </c>
      <c r="Z352" s="49">
        <f t="shared" si="73"/>
        <v>1.2955061333333333</v>
      </c>
      <c r="AA352" s="48">
        <v>1.1701893117804276</v>
      </c>
      <c r="AB352" s="42">
        <v>2.7591320800781252</v>
      </c>
      <c r="AC352" s="42">
        <v>2.6477021484374998</v>
      </c>
      <c r="AD352" s="49">
        <f t="shared" si="74"/>
        <v>2.252988708496094</v>
      </c>
      <c r="AE352" s="49">
        <f t="shared" si="75"/>
        <v>1.5572941097508586</v>
      </c>
    </row>
    <row r="353" spans="1:31" x14ac:dyDescent="0.2">
      <c r="A353" s="42">
        <v>1.7649653052262146</v>
      </c>
      <c r="B353" s="42">
        <f t="shared" si="65"/>
        <v>2.6895133056640623</v>
      </c>
      <c r="C353" s="42">
        <v>2.7449418945312498</v>
      </c>
      <c r="D353" s="42">
        <v>2.6340847167968748</v>
      </c>
      <c r="E353" s="48">
        <v>1.5174136743164062</v>
      </c>
      <c r="F353" s="48">
        <v>1.3805568811035156</v>
      </c>
      <c r="G353" s="48">
        <v>0.86631680419921875</v>
      </c>
      <c r="H353" s="48">
        <v>1.1049195166015624</v>
      </c>
      <c r="I353" s="48">
        <v>1.4770625268554687</v>
      </c>
      <c r="J353" s="48">
        <v>1.4656040466308593</v>
      </c>
      <c r="K353" s="48">
        <v>1.8365272155761718</v>
      </c>
      <c r="L353" s="48">
        <v>1.7469972338867188</v>
      </c>
      <c r="M353" s="43">
        <f t="shared" si="76"/>
        <v>0.32278302000000003</v>
      </c>
      <c r="N353" s="43">
        <f t="shared" si="77"/>
        <v>0.82187479199999991</v>
      </c>
      <c r="O353" s="49">
        <v>0.46111860000000005</v>
      </c>
      <c r="P353" s="49">
        <v>0.96691151999999991</v>
      </c>
      <c r="Q353" s="50">
        <f t="shared" si="66"/>
        <v>0.71401505999999992</v>
      </c>
      <c r="R353" s="48">
        <f t="shared" si="67"/>
        <v>0.96691151999999991</v>
      </c>
      <c r="S353" s="49">
        <v>2.0492814453124999</v>
      </c>
      <c r="T353" s="48">
        <f t="shared" si="68"/>
        <v>2.7449418945312498</v>
      </c>
      <c r="U353" s="48">
        <v>0</v>
      </c>
      <c r="V353" s="49">
        <f t="shared" si="69"/>
        <v>0.87022036799999991</v>
      </c>
      <c r="W353" s="49">
        <f t="shared" si="70"/>
        <v>0.77352921600000002</v>
      </c>
      <c r="X353" s="49">
        <f t="shared" si="71"/>
        <v>0.67683806399999991</v>
      </c>
      <c r="Y353" s="49">
        <f t="shared" si="72"/>
        <v>1.0152570959999998</v>
      </c>
      <c r="Z353" s="49">
        <f t="shared" si="73"/>
        <v>1.2892153599999998</v>
      </c>
      <c r="AA353" s="48">
        <v>1.1641710269325658</v>
      </c>
      <c r="AB353" s="42">
        <v>2.7449418945312498</v>
      </c>
      <c r="AC353" s="42">
        <v>2.6340847167968748</v>
      </c>
      <c r="AD353" s="49">
        <f t="shared" si="74"/>
        <v>2.241401580810547</v>
      </c>
      <c r="AE353" s="49">
        <f t="shared" si="75"/>
        <v>1.5492849414733669</v>
      </c>
    </row>
    <row r="354" spans="1:31" x14ac:dyDescent="0.2">
      <c r="A354" s="42">
        <v>1.7558880660136928</v>
      </c>
      <c r="B354" s="42">
        <f t="shared" si="65"/>
        <v>2.67568115234375</v>
      </c>
      <c r="C354" s="42">
        <v>2.7308247070312501</v>
      </c>
      <c r="D354" s="42">
        <v>2.6205375976562499</v>
      </c>
      <c r="E354" s="48">
        <v>1.5096096264648438</v>
      </c>
      <c r="F354" s="48">
        <v>1.373456651611328</v>
      </c>
      <c r="G354" s="48">
        <v>0.86186134033203121</v>
      </c>
      <c r="H354" s="48">
        <v>1.0992368701171873</v>
      </c>
      <c r="I354" s="48">
        <v>1.4694660485839843</v>
      </c>
      <c r="J354" s="48">
        <v>1.4580664172363282</v>
      </c>
      <c r="K354" s="48">
        <v>1.8270819116210937</v>
      </c>
      <c r="L354" s="48">
        <v>1.7380124194335937</v>
      </c>
      <c r="M354" s="43">
        <f t="shared" si="76"/>
        <v>0.32108008799999993</v>
      </c>
      <c r="N354" s="43">
        <f t="shared" si="77"/>
        <v>0.81786442399999992</v>
      </c>
      <c r="O354" s="49">
        <v>0.4586858399999999</v>
      </c>
      <c r="P354" s="49">
        <v>0.96219343999999996</v>
      </c>
      <c r="Q354" s="50">
        <f t="shared" si="66"/>
        <v>0.71043963999999993</v>
      </c>
      <c r="R354" s="48">
        <f t="shared" si="67"/>
        <v>0.96219343999999996</v>
      </c>
      <c r="S354" s="49">
        <v>2.0387419921875001</v>
      </c>
      <c r="T354" s="48">
        <f t="shared" si="68"/>
        <v>2.7308247070312501</v>
      </c>
      <c r="U354" s="48">
        <v>0</v>
      </c>
      <c r="V354" s="49">
        <f t="shared" si="69"/>
        <v>0.86597409599999997</v>
      </c>
      <c r="W354" s="49">
        <f t="shared" si="70"/>
        <v>0.76975475199999999</v>
      </c>
      <c r="X354" s="49">
        <f t="shared" si="71"/>
        <v>0.67353540799999989</v>
      </c>
      <c r="Y354" s="49">
        <f t="shared" si="72"/>
        <v>1.0103031119999999</v>
      </c>
      <c r="Z354" s="49">
        <f t="shared" si="73"/>
        <v>1.2829245866666668</v>
      </c>
      <c r="AA354" s="48">
        <v>1.1581836515727797</v>
      </c>
      <c r="AB354" s="42">
        <v>2.7308247070312501</v>
      </c>
      <c r="AC354" s="42">
        <v>2.6205375976562499</v>
      </c>
      <c r="AD354" s="49">
        <f t="shared" si="74"/>
        <v>2.2298740539550783</v>
      </c>
      <c r="AE354" s="49">
        <f t="shared" si="75"/>
        <v>1.5413169700386591</v>
      </c>
    </row>
    <row r="355" spans="1:31" x14ac:dyDescent="0.2">
      <c r="A355" s="42">
        <v>1.7468575111589744</v>
      </c>
      <c r="B355" s="42">
        <f t="shared" si="65"/>
        <v>2.6619201660156251</v>
      </c>
      <c r="C355" s="42">
        <v>2.7167800292968751</v>
      </c>
      <c r="D355" s="42">
        <v>2.6070603027343751</v>
      </c>
      <c r="E355" s="48">
        <v>1.5018456005859375</v>
      </c>
      <c r="F355" s="48">
        <v>1.3663928918457031</v>
      </c>
      <c r="G355" s="48">
        <v>0.85742878845214843</v>
      </c>
      <c r="H355" s="48">
        <v>1.0935834704589844</v>
      </c>
      <c r="I355" s="48">
        <v>1.4619085266113281</v>
      </c>
      <c r="J355" s="48">
        <v>1.4505675073242188</v>
      </c>
      <c r="K355" s="48">
        <v>1.8176852734375</v>
      </c>
      <c r="L355" s="48">
        <v>1.7290737841796875</v>
      </c>
      <c r="M355" s="43">
        <f t="shared" si="76"/>
        <v>0.319531968</v>
      </c>
      <c r="N355" s="43">
        <f t="shared" si="77"/>
        <v>0.81360340799999997</v>
      </c>
      <c r="O355" s="49">
        <v>0.45647424000000003</v>
      </c>
      <c r="P355" s="49">
        <v>0.95718048</v>
      </c>
      <c r="Q355" s="50">
        <f t="shared" si="66"/>
        <v>0.70682736000000002</v>
      </c>
      <c r="R355" s="48">
        <f t="shared" si="67"/>
        <v>0.95718048</v>
      </c>
      <c r="S355" s="49">
        <v>2.0282568359374999</v>
      </c>
      <c r="T355" s="48">
        <f t="shared" si="68"/>
        <v>2.7167800292968751</v>
      </c>
      <c r="U355" s="48">
        <v>0</v>
      </c>
      <c r="V355" s="49">
        <f t="shared" si="69"/>
        <v>0.86146243200000006</v>
      </c>
      <c r="W355" s="49">
        <f t="shared" si="70"/>
        <v>0.765744384</v>
      </c>
      <c r="X355" s="49">
        <f t="shared" si="71"/>
        <v>0.67002633599999994</v>
      </c>
      <c r="Y355" s="49">
        <f t="shared" si="72"/>
        <v>1.005039504</v>
      </c>
      <c r="Z355" s="49">
        <f t="shared" si="73"/>
        <v>1.2762406399999999</v>
      </c>
      <c r="AA355" s="48">
        <v>1.1522270764802631</v>
      </c>
      <c r="AB355" s="42">
        <v>2.7167800292968751</v>
      </c>
      <c r="AC355" s="42">
        <v>2.6070603027343751</v>
      </c>
      <c r="AD355" s="49">
        <f t="shared" si="74"/>
        <v>2.2184059143066404</v>
      </c>
      <c r="AE355" s="49">
        <f t="shared" si="75"/>
        <v>1.5333900477878</v>
      </c>
    </row>
    <row r="356" spans="1:31" x14ac:dyDescent="0.2">
      <c r="A356" s="42">
        <v>1.7378734005638981</v>
      </c>
      <c r="B356" s="42">
        <f t="shared" si="65"/>
        <v>2.6482298583984374</v>
      </c>
      <c r="C356" s="42">
        <v>2.7028076171875002</v>
      </c>
      <c r="D356" s="42">
        <v>2.593652099609375</v>
      </c>
      <c r="E356" s="48">
        <v>1.4941215966796875</v>
      </c>
      <c r="F356" s="48">
        <v>1.3593654833984374</v>
      </c>
      <c r="G356" s="48">
        <v>0.85301903015136715</v>
      </c>
      <c r="H356" s="48">
        <v>1.0879591992187501</v>
      </c>
      <c r="I356" s="48">
        <v>1.4543899609374999</v>
      </c>
      <c r="J356" s="48">
        <v>1.4431073168945312</v>
      </c>
      <c r="K356" s="48">
        <v>1.8083368273925782</v>
      </c>
      <c r="L356" s="48">
        <v>1.7201812097167968</v>
      </c>
      <c r="M356" s="43">
        <f t="shared" si="76"/>
        <v>0.31782903599999995</v>
      </c>
      <c r="N356" s="43">
        <f t="shared" si="77"/>
        <v>0.80959303999999988</v>
      </c>
      <c r="O356" s="49">
        <v>0.45404148</v>
      </c>
      <c r="P356" s="49">
        <v>0.95246239999999982</v>
      </c>
      <c r="Q356" s="50">
        <f t="shared" si="66"/>
        <v>0.70325193999999991</v>
      </c>
      <c r="R356" s="48">
        <f t="shared" si="67"/>
        <v>0.95246239999999982</v>
      </c>
      <c r="S356" s="49">
        <v>2.0178253906250001</v>
      </c>
      <c r="T356" s="48">
        <f t="shared" si="68"/>
        <v>2.7028076171875002</v>
      </c>
      <c r="U356" s="48">
        <v>0</v>
      </c>
      <c r="V356" s="49">
        <f t="shared" si="69"/>
        <v>0.85721615999999989</v>
      </c>
      <c r="W356" s="49">
        <f t="shared" si="70"/>
        <v>0.76196991999999986</v>
      </c>
      <c r="X356" s="49">
        <f t="shared" si="71"/>
        <v>0.66672367999999982</v>
      </c>
      <c r="Y356" s="49">
        <f t="shared" si="72"/>
        <v>1.0000855199999998</v>
      </c>
      <c r="Z356" s="49">
        <f t="shared" si="73"/>
        <v>1.2699498666666664</v>
      </c>
      <c r="AA356" s="48">
        <v>1.1463011924342106</v>
      </c>
      <c r="AB356" s="42">
        <v>2.7028076171875002</v>
      </c>
      <c r="AC356" s="42">
        <v>2.593652099609375</v>
      </c>
      <c r="AD356" s="49">
        <f t="shared" si="74"/>
        <v>2.206996520996094</v>
      </c>
      <c r="AE356" s="49">
        <f t="shared" si="75"/>
        <v>1.5255037317439857</v>
      </c>
    </row>
    <row r="357" spans="1:31" x14ac:dyDescent="0.2">
      <c r="A357" s="42">
        <v>1.7289354953644798</v>
      </c>
      <c r="B357" s="42">
        <f t="shared" si="65"/>
        <v>2.6346098632812502</v>
      </c>
      <c r="C357" s="42">
        <v>2.6889069824218752</v>
      </c>
      <c r="D357" s="42">
        <v>2.5803127441406248</v>
      </c>
      <c r="E357" s="48">
        <v>1.4864371411132811</v>
      </c>
      <c r="F357" s="48">
        <v>1.3523743078613282</v>
      </c>
      <c r="G357" s="48">
        <v>0.84863194702148437</v>
      </c>
      <c r="H357" s="48">
        <v>1.082363819580078</v>
      </c>
      <c r="I357" s="48">
        <v>1.4469098779296874</v>
      </c>
      <c r="J357" s="48">
        <v>1.4356853723144529</v>
      </c>
      <c r="K357" s="48">
        <v>1.7990365734863283</v>
      </c>
      <c r="L357" s="48">
        <v>1.7113343408203123</v>
      </c>
      <c r="M357" s="43">
        <f t="shared" si="76"/>
        <v>0.31628091599999997</v>
      </c>
      <c r="N357" s="43">
        <f t="shared" si="77"/>
        <v>0.80558267199999989</v>
      </c>
      <c r="O357" s="49">
        <v>0.45182987999999996</v>
      </c>
      <c r="P357" s="49">
        <v>0.94774431999999986</v>
      </c>
      <c r="Q357" s="50">
        <f t="shared" si="66"/>
        <v>0.69978709999999988</v>
      </c>
      <c r="R357" s="48">
        <f t="shared" si="67"/>
        <v>0.94774431999999986</v>
      </c>
      <c r="S357" s="49">
        <v>2.0074476562500001</v>
      </c>
      <c r="T357" s="48">
        <f t="shared" si="68"/>
        <v>2.6889069824218752</v>
      </c>
      <c r="U357" s="48">
        <v>0</v>
      </c>
      <c r="V357" s="49">
        <f t="shared" si="69"/>
        <v>0.85296988799999984</v>
      </c>
      <c r="W357" s="49">
        <f t="shared" si="70"/>
        <v>0.75819545599999993</v>
      </c>
      <c r="X357" s="49">
        <f t="shared" si="71"/>
        <v>0.66342102399999991</v>
      </c>
      <c r="Y357" s="49">
        <f t="shared" si="72"/>
        <v>0.99513153599999982</v>
      </c>
      <c r="Z357" s="49">
        <f t="shared" si="73"/>
        <v>1.2636590933333331</v>
      </c>
      <c r="AA357" s="48">
        <v>1.1404057809930099</v>
      </c>
      <c r="AB357" s="42">
        <v>2.6889069824218752</v>
      </c>
      <c r="AC357" s="42">
        <v>2.5803127441406248</v>
      </c>
      <c r="AD357" s="49">
        <f t="shared" si="74"/>
        <v>2.1956458740234375</v>
      </c>
      <c r="AE357" s="49">
        <f t="shared" si="75"/>
        <v>1.5176580219072158</v>
      </c>
    </row>
    <row r="358" spans="1:31" x14ac:dyDescent="0.2">
      <c r="A358" s="42">
        <v>1.7200435579264304</v>
      </c>
      <c r="B358" s="42">
        <f t="shared" si="65"/>
        <v>2.6210600585937502</v>
      </c>
      <c r="C358" s="42">
        <v>2.6750778808593751</v>
      </c>
      <c r="D358" s="42">
        <v>2.5670422363281249</v>
      </c>
      <c r="E358" s="48">
        <v>1.4787923522949218</v>
      </c>
      <c r="F358" s="48">
        <v>1.3454191284179686</v>
      </c>
      <c r="G358" s="48">
        <v>0.84426742065429683</v>
      </c>
      <c r="H358" s="48">
        <v>1.0767972131347656</v>
      </c>
      <c r="I358" s="48">
        <v>1.4394683959960937</v>
      </c>
      <c r="J358" s="48">
        <v>1.4283015551757814</v>
      </c>
      <c r="K358" s="48">
        <v>1.7897841564941406</v>
      </c>
      <c r="L358" s="48">
        <v>1.7025329406738279</v>
      </c>
      <c r="M358" s="43">
        <f t="shared" si="76"/>
        <v>0.31488760799999999</v>
      </c>
      <c r="N358" s="43">
        <f t="shared" si="77"/>
        <v>0.80182295199999987</v>
      </c>
      <c r="O358" s="49">
        <v>0.44983943999999998</v>
      </c>
      <c r="P358" s="49">
        <v>0.9433211199999999</v>
      </c>
      <c r="Q358" s="50">
        <f t="shared" si="66"/>
        <v>0.69658027999999994</v>
      </c>
      <c r="R358" s="48">
        <f t="shared" si="67"/>
        <v>0.9433211199999999</v>
      </c>
      <c r="S358" s="49">
        <v>1.9971234375000002</v>
      </c>
      <c r="T358" s="48">
        <f t="shared" si="68"/>
        <v>2.6750778808593751</v>
      </c>
      <c r="U358" s="48">
        <v>0</v>
      </c>
      <c r="V358" s="49">
        <f t="shared" si="69"/>
        <v>0.84898900799999988</v>
      </c>
      <c r="W358" s="49">
        <f t="shared" si="70"/>
        <v>0.75465689599999997</v>
      </c>
      <c r="X358" s="49">
        <f t="shared" si="71"/>
        <v>0.66032478399999994</v>
      </c>
      <c r="Y358" s="49">
        <f t="shared" si="72"/>
        <v>0.9904871759999998</v>
      </c>
      <c r="Z358" s="49">
        <f t="shared" si="73"/>
        <v>1.2577614933333332</v>
      </c>
      <c r="AA358" s="48">
        <v>1.1345406237150493</v>
      </c>
      <c r="AB358" s="42">
        <v>2.6750778808593751</v>
      </c>
      <c r="AC358" s="42">
        <v>2.5670422363281249</v>
      </c>
      <c r="AD358" s="49">
        <f t="shared" si="74"/>
        <v>2.1843537597656253</v>
      </c>
      <c r="AE358" s="49">
        <f t="shared" si="75"/>
        <v>1.5098527706185561</v>
      </c>
    </row>
    <row r="359" spans="1:31" x14ac:dyDescent="0.2">
      <c r="A359" s="42">
        <v>1.7111973518365995</v>
      </c>
      <c r="B359" s="42">
        <f t="shared" si="65"/>
        <v>2.6075799560546873</v>
      </c>
      <c r="C359" s="42">
        <v>2.661320068359375</v>
      </c>
      <c r="D359" s="42">
        <v>2.5538398437500001</v>
      </c>
      <c r="E359" s="48">
        <v>1.4711869934082031</v>
      </c>
      <c r="F359" s="48">
        <v>1.3384995898437499</v>
      </c>
      <c r="G359" s="48">
        <v>0.83992533264160152</v>
      </c>
      <c r="H359" s="48">
        <v>1.0712592614746095</v>
      </c>
      <c r="I359" s="48">
        <v>1.4320652783203125</v>
      </c>
      <c r="J359" s="48">
        <v>1.4209557470703125</v>
      </c>
      <c r="K359" s="48">
        <v>1.7805792211914062</v>
      </c>
      <c r="L359" s="48">
        <v>1.6937767724609376</v>
      </c>
      <c r="M359" s="43">
        <f t="shared" si="76"/>
        <v>0.313184676</v>
      </c>
      <c r="N359" s="43">
        <f t="shared" si="77"/>
        <v>0.79781258399999988</v>
      </c>
      <c r="O359" s="49">
        <v>0.44740668</v>
      </c>
      <c r="P359" s="49">
        <v>0.93860303999999994</v>
      </c>
      <c r="Q359" s="50">
        <f t="shared" si="66"/>
        <v>0.69300485999999994</v>
      </c>
      <c r="R359" s="48">
        <f t="shared" si="67"/>
        <v>0.93860303999999994</v>
      </c>
      <c r="S359" s="49">
        <v>1.9868521484375004</v>
      </c>
      <c r="T359" s="48">
        <f t="shared" si="68"/>
        <v>2.661320068359375</v>
      </c>
      <c r="U359" s="48">
        <v>0</v>
      </c>
      <c r="V359" s="49">
        <f t="shared" si="69"/>
        <v>0.84474273599999994</v>
      </c>
      <c r="W359" s="49">
        <f t="shared" si="70"/>
        <v>0.75088243200000004</v>
      </c>
      <c r="X359" s="49">
        <f t="shared" si="71"/>
        <v>0.65702212799999993</v>
      </c>
      <c r="Y359" s="49">
        <f t="shared" si="72"/>
        <v>0.98553319199999989</v>
      </c>
      <c r="Z359" s="49">
        <f t="shared" si="73"/>
        <v>1.2514707199999999</v>
      </c>
      <c r="AA359" s="48">
        <v>1.128705720600329</v>
      </c>
      <c r="AB359" s="42">
        <v>2.661320068359375</v>
      </c>
      <c r="AC359" s="42">
        <v>2.5538398437500001</v>
      </c>
      <c r="AD359" s="49">
        <f t="shared" si="74"/>
        <v>2.1731195373535162</v>
      </c>
      <c r="AE359" s="49">
        <f t="shared" si="75"/>
        <v>1.5020875349012024</v>
      </c>
    </row>
    <row r="360" spans="1:31" x14ac:dyDescent="0.2">
      <c r="A360" s="42">
        <v>1.7023966418984928</v>
      </c>
      <c r="B360" s="42">
        <f t="shared" si="65"/>
        <v>2.5941691894531251</v>
      </c>
      <c r="C360" s="42">
        <v>2.647633056640625</v>
      </c>
      <c r="D360" s="42">
        <v>2.5407053222656248</v>
      </c>
      <c r="E360" s="48">
        <v>1.4636205908203124</v>
      </c>
      <c r="F360" s="48">
        <v>1.3316155737304687</v>
      </c>
      <c r="G360" s="48">
        <v>0.8356055645751953</v>
      </c>
      <c r="H360" s="48">
        <v>1.0657497277832031</v>
      </c>
      <c r="I360" s="48">
        <v>1.4247000512695311</v>
      </c>
      <c r="J360" s="48">
        <v>1.4136478295898436</v>
      </c>
      <c r="K360" s="48">
        <v>1.7714216491699217</v>
      </c>
      <c r="L360" s="48">
        <v>1.6850657177734374</v>
      </c>
      <c r="M360" s="43">
        <f t="shared" si="76"/>
        <v>0.3116365559999999</v>
      </c>
      <c r="N360" s="43">
        <f t="shared" si="77"/>
        <v>0.793802216</v>
      </c>
      <c r="O360" s="49">
        <v>0.44519507999999985</v>
      </c>
      <c r="P360" s="49">
        <v>0.93388495999999999</v>
      </c>
      <c r="Q360" s="50">
        <f t="shared" si="66"/>
        <v>0.68954001999999992</v>
      </c>
      <c r="R360" s="48">
        <f t="shared" si="67"/>
        <v>0.93388495999999999</v>
      </c>
      <c r="S360" s="49">
        <v>1.9766337890625001</v>
      </c>
      <c r="T360" s="48">
        <f t="shared" si="68"/>
        <v>2.647633056640625</v>
      </c>
      <c r="U360" s="48">
        <v>0</v>
      </c>
      <c r="V360" s="49">
        <f t="shared" si="69"/>
        <v>0.840496464</v>
      </c>
      <c r="W360" s="49">
        <f t="shared" si="70"/>
        <v>0.74710796800000001</v>
      </c>
      <c r="X360" s="49">
        <f t="shared" si="71"/>
        <v>0.65371947199999991</v>
      </c>
      <c r="Y360" s="49">
        <f t="shared" si="72"/>
        <v>0.98057920800000009</v>
      </c>
      <c r="Z360" s="49">
        <f t="shared" si="73"/>
        <v>1.2451799466666666</v>
      </c>
      <c r="AA360" s="48">
        <v>1.1229007439864309</v>
      </c>
      <c r="AB360" s="42">
        <v>2.647633056640625</v>
      </c>
      <c r="AC360" s="42">
        <v>2.5407053222656248</v>
      </c>
      <c r="AD360" s="49">
        <f t="shared" si="74"/>
        <v>2.1619432067871096</v>
      </c>
      <c r="AE360" s="49">
        <f t="shared" si="75"/>
        <v>1.4943623147551539</v>
      </c>
    </row>
    <row r="361" spans="1:31" x14ac:dyDescent="0.2">
      <c r="A361" s="42">
        <v>1.6936411941245315</v>
      </c>
      <c r="B361" s="42">
        <f t="shared" si="65"/>
        <v>2.5808273925781249</v>
      </c>
      <c r="C361" s="42">
        <v>2.6340161132812501</v>
      </c>
      <c r="D361" s="42">
        <v>2.5276386718750001</v>
      </c>
      <c r="E361" s="48">
        <v>1.4560932629394532</v>
      </c>
      <c r="F361" s="48">
        <v>1.324767080078125</v>
      </c>
      <c r="G361" s="48">
        <v>0.83130805725097656</v>
      </c>
      <c r="H361" s="48">
        <v>1.0602686120605469</v>
      </c>
      <c r="I361" s="48">
        <v>1.4173728332519531</v>
      </c>
      <c r="J361" s="48">
        <v>1.4063773291015624</v>
      </c>
      <c r="K361" s="48">
        <v>1.7623112036132811</v>
      </c>
      <c r="L361" s="48">
        <v>1.6763994213867188</v>
      </c>
      <c r="M361" s="43">
        <f t="shared" si="76"/>
        <v>0.31008843599999997</v>
      </c>
      <c r="N361" s="43">
        <f t="shared" si="77"/>
        <v>0.78979184799999991</v>
      </c>
      <c r="O361" s="49">
        <v>0.44298347999999999</v>
      </c>
      <c r="P361" s="49">
        <v>0.92916687999999992</v>
      </c>
      <c r="Q361" s="50">
        <f t="shared" si="66"/>
        <v>0.68607518000000001</v>
      </c>
      <c r="R361" s="48">
        <f t="shared" si="67"/>
        <v>0.92916687999999992</v>
      </c>
      <c r="S361" s="49">
        <v>1.9664677734375002</v>
      </c>
      <c r="T361" s="48">
        <f t="shared" si="68"/>
        <v>2.6340161132812501</v>
      </c>
      <c r="U361" s="48">
        <v>0</v>
      </c>
      <c r="V361" s="49">
        <f t="shared" si="69"/>
        <v>0.83625019199999995</v>
      </c>
      <c r="W361" s="49">
        <f t="shared" si="70"/>
        <v>0.74333350399999998</v>
      </c>
      <c r="X361" s="49">
        <f t="shared" si="71"/>
        <v>0.6504168159999999</v>
      </c>
      <c r="Y361" s="49">
        <f t="shared" si="72"/>
        <v>0.97562522399999996</v>
      </c>
      <c r="Z361" s="49">
        <f t="shared" si="73"/>
        <v>1.2388891733333334</v>
      </c>
      <c r="AA361" s="48">
        <v>1.1171256938733554</v>
      </c>
      <c r="AB361" s="42">
        <v>2.6340161132812501</v>
      </c>
      <c r="AC361" s="42">
        <v>2.5276386718750001</v>
      </c>
      <c r="AD361" s="49">
        <f t="shared" si="74"/>
        <v>2.1508241271972657</v>
      </c>
      <c r="AE361" s="49">
        <f t="shared" si="75"/>
        <v>1.4866766672036078</v>
      </c>
    </row>
    <row r="362" spans="1:31" x14ac:dyDescent="0.2">
      <c r="A362" s="42">
        <v>1.6849307757303469</v>
      </c>
      <c r="B362" s="42">
        <f t="shared" si="65"/>
        <v>2.5675540771484373</v>
      </c>
      <c r="C362" s="42">
        <v>2.6204692382812498</v>
      </c>
      <c r="D362" s="42">
        <v>2.5146389160156248</v>
      </c>
      <c r="E362" s="48">
        <v>1.4486045361328124</v>
      </c>
      <c r="F362" s="48">
        <v>1.3179537536621093</v>
      </c>
      <c r="G362" s="48">
        <v>0.82703263305664054</v>
      </c>
      <c r="H362" s="48">
        <v>1.0548156774902344</v>
      </c>
      <c r="I362" s="48">
        <v>1.4100832690429688</v>
      </c>
      <c r="J362" s="48">
        <v>1.3991443640136718</v>
      </c>
      <c r="K362" s="48">
        <v>1.753247647705078</v>
      </c>
      <c r="L362" s="48">
        <v>1.667777646484375</v>
      </c>
      <c r="M362" s="43">
        <f t="shared" si="76"/>
        <v>0.30854031599999998</v>
      </c>
      <c r="N362" s="43">
        <f t="shared" si="77"/>
        <v>0.78578147999999992</v>
      </c>
      <c r="O362" s="49">
        <v>0.44077188</v>
      </c>
      <c r="P362" s="49">
        <v>0.92444879999999996</v>
      </c>
      <c r="Q362" s="50">
        <f t="shared" si="66"/>
        <v>0.68261033999999998</v>
      </c>
      <c r="R362" s="48">
        <f t="shared" si="67"/>
        <v>0.92444879999999996</v>
      </c>
      <c r="S362" s="49">
        <v>1.9563541015624999</v>
      </c>
      <c r="T362" s="48">
        <f t="shared" si="68"/>
        <v>2.6204692382812498</v>
      </c>
      <c r="U362" s="48">
        <v>0</v>
      </c>
      <c r="V362" s="49">
        <f t="shared" si="69"/>
        <v>0.83200392000000001</v>
      </c>
      <c r="W362" s="49">
        <f t="shared" si="70"/>
        <v>0.73955904000000006</v>
      </c>
      <c r="X362" s="49">
        <f t="shared" si="71"/>
        <v>0.64711415999999988</v>
      </c>
      <c r="Y362" s="49">
        <f t="shared" si="72"/>
        <v>0.97067124000000005</v>
      </c>
      <c r="Z362" s="49">
        <f t="shared" si="73"/>
        <v>1.2325983999999999</v>
      </c>
      <c r="AA362" s="48">
        <v>1.1113803518194902</v>
      </c>
      <c r="AB362" s="42">
        <v>2.6204692382812498</v>
      </c>
      <c r="AC362" s="42">
        <v>2.5146389160156248</v>
      </c>
      <c r="AD362" s="49">
        <f t="shared" si="74"/>
        <v>2.1397622985839844</v>
      </c>
      <c r="AE362" s="49">
        <f t="shared" si="75"/>
        <v>1.4790305922465627</v>
      </c>
    </row>
    <row r="363" spans="1:31" x14ac:dyDescent="0.2">
      <c r="A363" s="42">
        <v>1.6762651551302987</v>
      </c>
      <c r="B363" s="42">
        <f t="shared" si="65"/>
        <v>2.5543491210937499</v>
      </c>
      <c r="C363" s="42">
        <v>2.6069921874999999</v>
      </c>
      <c r="D363" s="42">
        <v>2.5017060546874998</v>
      </c>
      <c r="E363" s="48">
        <v>1.4411542919921874</v>
      </c>
      <c r="F363" s="48">
        <v>1.3111754760742187</v>
      </c>
      <c r="G363" s="48">
        <v>0.82277917358398445</v>
      </c>
      <c r="H363" s="48">
        <v>1.0493908056640626</v>
      </c>
      <c r="I363" s="48">
        <v>1.4028312402343748</v>
      </c>
      <c r="J363" s="48">
        <v>1.3919485791015624</v>
      </c>
      <c r="K363" s="48">
        <v>1.744230744628906</v>
      </c>
      <c r="L363" s="48">
        <v>1.6592002746582031</v>
      </c>
      <c r="M363" s="43">
        <f t="shared" si="76"/>
        <v>0.30699219599999994</v>
      </c>
      <c r="N363" s="43">
        <f t="shared" si="77"/>
        <v>0.78177111199999993</v>
      </c>
      <c r="O363" s="49">
        <v>0.43856027999999991</v>
      </c>
      <c r="P363" s="49">
        <v>0.91973072</v>
      </c>
      <c r="Q363" s="50">
        <f t="shared" si="66"/>
        <v>0.67914549999999996</v>
      </c>
      <c r="R363" s="48">
        <f t="shared" si="67"/>
        <v>0.91973072</v>
      </c>
      <c r="S363" s="49">
        <v>1.946292578125</v>
      </c>
      <c r="T363" s="48">
        <f t="shared" si="68"/>
        <v>2.6069921874999999</v>
      </c>
      <c r="U363" s="48">
        <v>0</v>
      </c>
      <c r="V363" s="49">
        <f t="shared" si="69"/>
        <v>0.82775764800000007</v>
      </c>
      <c r="W363" s="49">
        <f t="shared" si="70"/>
        <v>0.73578457600000002</v>
      </c>
      <c r="X363" s="49">
        <f t="shared" si="71"/>
        <v>0.64381150399999998</v>
      </c>
      <c r="Y363" s="49">
        <f t="shared" si="72"/>
        <v>0.96571725600000002</v>
      </c>
      <c r="Z363" s="49">
        <f t="shared" si="73"/>
        <v>1.2263076266666666</v>
      </c>
      <c r="AA363" s="48">
        <v>1.1056644993832236</v>
      </c>
      <c r="AB363" s="42">
        <v>2.6069921874999999</v>
      </c>
      <c r="AC363" s="42">
        <v>2.5017060546874998</v>
      </c>
      <c r="AD363" s="49">
        <f t="shared" si="74"/>
        <v>2.1287575073242189</v>
      </c>
      <c r="AE363" s="49">
        <f t="shared" si="75"/>
        <v>1.4714239422250852</v>
      </c>
    </row>
    <row r="364" spans="1:31" x14ac:dyDescent="0.2">
      <c r="A364" s="42">
        <v>1.6676441019276973</v>
      </c>
      <c r="B364" s="42">
        <f t="shared" si="65"/>
        <v>2.5412120361328125</v>
      </c>
      <c r="C364" s="42">
        <v>2.59358447265625</v>
      </c>
      <c r="D364" s="42">
        <v>2.4888395996093751</v>
      </c>
      <c r="E364" s="48">
        <v>1.4337425305175782</v>
      </c>
      <c r="F364" s="48">
        <v>1.3044321289062499</v>
      </c>
      <c r="G364" s="48">
        <v>0.81854761962890621</v>
      </c>
      <c r="H364" s="48">
        <v>1.043993759765625</v>
      </c>
      <c r="I364" s="48">
        <v>1.3956165100097657</v>
      </c>
      <c r="J364" s="48">
        <v>1.3847897375488283</v>
      </c>
      <c r="K364" s="48">
        <v>1.7352601391601561</v>
      </c>
      <c r="L364" s="48">
        <v>1.6506670690917968</v>
      </c>
      <c r="M364" s="43">
        <f t="shared" si="76"/>
        <v>0.30544407600000001</v>
      </c>
      <c r="N364" s="43">
        <f t="shared" si="77"/>
        <v>0.77801139199999991</v>
      </c>
      <c r="O364" s="49">
        <v>0.43634868000000004</v>
      </c>
      <c r="P364" s="49">
        <v>0.91530751999999993</v>
      </c>
      <c r="Q364" s="50">
        <f t="shared" si="66"/>
        <v>0.67582809999999993</v>
      </c>
      <c r="R364" s="48">
        <f t="shared" si="67"/>
        <v>0.91530751999999993</v>
      </c>
      <c r="S364" s="49">
        <v>1.9362828125</v>
      </c>
      <c r="T364" s="48">
        <f t="shared" si="68"/>
        <v>2.59358447265625</v>
      </c>
      <c r="U364" s="48">
        <v>0</v>
      </c>
      <c r="V364" s="49">
        <f t="shared" si="69"/>
        <v>0.82377676799999999</v>
      </c>
      <c r="W364" s="49">
        <f t="shared" si="70"/>
        <v>0.73224601599999994</v>
      </c>
      <c r="X364" s="49">
        <f t="shared" si="71"/>
        <v>0.6407152639999999</v>
      </c>
      <c r="Y364" s="49">
        <f t="shared" si="72"/>
        <v>0.96107289600000001</v>
      </c>
      <c r="Z364" s="49">
        <f t="shared" si="73"/>
        <v>1.2204100266666666</v>
      </c>
      <c r="AA364" s="48">
        <v>1.0999780273437501</v>
      </c>
      <c r="AB364" s="42">
        <v>2.59358447265625</v>
      </c>
      <c r="AC364" s="42">
        <v>2.4888395996093751</v>
      </c>
      <c r="AD364" s="49">
        <f t="shared" si="74"/>
        <v>2.1178093261718751</v>
      </c>
      <c r="AE364" s="49">
        <f t="shared" si="75"/>
        <v>1.4638564218213053</v>
      </c>
    </row>
    <row r="365" spans="1:31" x14ac:dyDescent="0.2">
      <c r="A365" s="42">
        <v>1.6590673869127641</v>
      </c>
      <c r="B365" s="42">
        <f t="shared" si="65"/>
        <v>2.5281425781250002</v>
      </c>
      <c r="C365" s="42">
        <v>2.5802456054687499</v>
      </c>
      <c r="D365" s="42">
        <v>2.47603955078125</v>
      </c>
      <c r="E365" s="48">
        <v>1.4263687780761718</v>
      </c>
      <c r="F365" s="48">
        <v>1.2977233569335938</v>
      </c>
      <c r="G365" s="48">
        <v>0.81433779357910152</v>
      </c>
      <c r="H365" s="48">
        <v>1.0386245397949219</v>
      </c>
      <c r="I365" s="48">
        <v>1.3884389599609375</v>
      </c>
      <c r="J365" s="48">
        <v>1.3776677209472656</v>
      </c>
      <c r="K365" s="48">
        <v>1.7263357128906249</v>
      </c>
      <c r="L365" s="48">
        <v>1.6421775561523435</v>
      </c>
      <c r="M365" s="43">
        <f t="shared" si="76"/>
        <v>0.30389595599999997</v>
      </c>
      <c r="N365" s="43">
        <f t="shared" si="77"/>
        <v>0.77400102399999982</v>
      </c>
      <c r="O365" s="49">
        <v>0.43413707999999995</v>
      </c>
      <c r="P365" s="49">
        <v>0.91058943999999986</v>
      </c>
      <c r="Q365" s="50">
        <f t="shared" si="66"/>
        <v>0.67236325999999991</v>
      </c>
      <c r="R365" s="48">
        <f t="shared" si="67"/>
        <v>0.91058943999999986</v>
      </c>
      <c r="S365" s="49">
        <v>1.9263246093749999</v>
      </c>
      <c r="T365" s="48">
        <f t="shared" si="68"/>
        <v>2.5802456054687499</v>
      </c>
      <c r="U365" s="48">
        <v>0</v>
      </c>
      <c r="V365" s="49">
        <f t="shared" si="69"/>
        <v>0.81953049599999994</v>
      </c>
      <c r="W365" s="49">
        <f t="shared" si="70"/>
        <v>0.72847155199999991</v>
      </c>
      <c r="X365" s="49">
        <f t="shared" si="71"/>
        <v>0.63741260799999988</v>
      </c>
      <c r="Y365" s="49">
        <f t="shared" si="72"/>
        <v>0.95611891199999988</v>
      </c>
      <c r="Z365" s="49">
        <f t="shared" si="73"/>
        <v>1.2141192533333331</v>
      </c>
      <c r="AA365" s="48">
        <v>1.0943208264802631</v>
      </c>
      <c r="AB365" s="42">
        <v>2.5802456054687499</v>
      </c>
      <c r="AC365" s="42">
        <v>2.47603955078125</v>
      </c>
      <c r="AD365" s="49">
        <f t="shared" si="74"/>
        <v>2.1069175415039063</v>
      </c>
      <c r="AE365" s="49">
        <f t="shared" si="75"/>
        <v>1.4563278833762878</v>
      </c>
    </row>
    <row r="366" spans="1:31" x14ac:dyDescent="0.2">
      <c r="A366" s="42">
        <v>1.6505347820528551</v>
      </c>
      <c r="B366" s="42">
        <f t="shared" si="65"/>
        <v>2.5151402587890628</v>
      </c>
      <c r="C366" s="42">
        <v>2.566975341796875</v>
      </c>
      <c r="D366" s="42">
        <v>2.4633051757812501</v>
      </c>
      <c r="E366" s="48">
        <v>1.4190330346679687</v>
      </c>
      <c r="F366" s="48">
        <v>1.2910492785644532</v>
      </c>
      <c r="G366" s="48">
        <v>0.81014963623046876</v>
      </c>
      <c r="H366" s="48">
        <v>1.0332829089355469</v>
      </c>
      <c r="I366" s="48">
        <v>1.3812981164550779</v>
      </c>
      <c r="J366" s="48">
        <v>1.3705822924804687</v>
      </c>
      <c r="K366" s="48">
        <v>1.7174571105957031</v>
      </c>
      <c r="L366" s="48">
        <v>1.6337318542480468</v>
      </c>
      <c r="M366" s="43">
        <f t="shared" si="76"/>
        <v>0.30234783599999998</v>
      </c>
      <c r="N366" s="43">
        <f t="shared" si="77"/>
        <v>0.77024130400000002</v>
      </c>
      <c r="O366" s="49">
        <v>0.43192547999999997</v>
      </c>
      <c r="P366" s="49">
        <v>0.90616624000000001</v>
      </c>
      <c r="Q366" s="50">
        <f t="shared" si="66"/>
        <v>0.66904585999999999</v>
      </c>
      <c r="R366" s="48">
        <f t="shared" si="67"/>
        <v>0.90616624000000001</v>
      </c>
      <c r="S366" s="49">
        <v>1.9164173828125002</v>
      </c>
      <c r="T366" s="48">
        <f t="shared" si="68"/>
        <v>2.566975341796875</v>
      </c>
      <c r="U366" s="48">
        <v>0</v>
      </c>
      <c r="V366" s="49">
        <f t="shared" si="69"/>
        <v>0.81554961599999998</v>
      </c>
      <c r="W366" s="49">
        <f t="shared" si="70"/>
        <v>0.72493299200000005</v>
      </c>
      <c r="X366" s="49">
        <f t="shared" si="71"/>
        <v>0.63431636800000002</v>
      </c>
      <c r="Y366" s="49">
        <f t="shared" si="72"/>
        <v>0.95147455199999997</v>
      </c>
      <c r="Z366" s="49">
        <f t="shared" si="73"/>
        <v>1.2082216533333332</v>
      </c>
      <c r="AA366" s="48">
        <v>1.0886926783511512</v>
      </c>
      <c r="AB366" s="42">
        <v>2.566975341796875</v>
      </c>
      <c r="AC366" s="42">
        <v>2.4633051757812501</v>
      </c>
      <c r="AD366" s="49">
        <f t="shared" si="74"/>
        <v>2.096081512451172</v>
      </c>
      <c r="AE366" s="49">
        <f t="shared" si="75"/>
        <v>1.4488378839132297</v>
      </c>
    </row>
    <row r="367" spans="1:31" x14ac:dyDescent="0.2">
      <c r="A367" s="42">
        <v>1.642046060489607</v>
      </c>
      <c r="B367" s="42">
        <f t="shared" si="65"/>
        <v>2.5022048339843748</v>
      </c>
      <c r="C367" s="42">
        <v>2.5537734374999999</v>
      </c>
      <c r="D367" s="42">
        <v>2.4506362304687501</v>
      </c>
      <c r="E367" s="48">
        <v>1.4117348266601564</v>
      </c>
      <c r="F367" s="48">
        <v>1.2844094201660154</v>
      </c>
      <c r="G367" s="48">
        <v>0.80598302917480469</v>
      </c>
      <c r="H367" s="48">
        <v>1.0279687487792968</v>
      </c>
      <c r="I367" s="48">
        <v>1.3741940979003906</v>
      </c>
      <c r="J367" s="48">
        <v>1.3635334521484375</v>
      </c>
      <c r="K367" s="48">
        <v>1.7086242138671874</v>
      </c>
      <c r="L367" s="48">
        <v>1.6253296081542969</v>
      </c>
      <c r="M367" s="43">
        <f t="shared" si="76"/>
        <v>0.30095452799999994</v>
      </c>
      <c r="N367" s="43">
        <f t="shared" si="77"/>
        <v>0.76623093599999992</v>
      </c>
      <c r="O367" s="49">
        <v>0.42993503999999994</v>
      </c>
      <c r="P367" s="49">
        <v>0.90144815999999994</v>
      </c>
      <c r="Q367" s="50">
        <f t="shared" si="66"/>
        <v>0.66569159999999994</v>
      </c>
      <c r="R367" s="48">
        <f t="shared" si="67"/>
        <v>0.90144815999999994</v>
      </c>
      <c r="S367" s="49">
        <v>1.9065611328125003</v>
      </c>
      <c r="T367" s="48">
        <f t="shared" si="68"/>
        <v>2.5537734374999999</v>
      </c>
      <c r="U367" s="48">
        <v>0</v>
      </c>
      <c r="V367" s="49">
        <f t="shared" si="69"/>
        <v>0.81130334399999993</v>
      </c>
      <c r="W367" s="49">
        <f t="shared" si="70"/>
        <v>0.72115852800000002</v>
      </c>
      <c r="X367" s="49">
        <f t="shared" si="71"/>
        <v>0.63101371199999989</v>
      </c>
      <c r="Y367" s="49">
        <f t="shared" si="72"/>
        <v>0.94652056799999995</v>
      </c>
      <c r="Z367" s="49">
        <f t="shared" si="73"/>
        <v>1.2019308799999999</v>
      </c>
      <c r="AA367" s="48">
        <v>1.0830934737356088</v>
      </c>
      <c r="AB367" s="42">
        <v>2.5537734374999999</v>
      </c>
      <c r="AC367" s="42">
        <v>2.4506362304687501</v>
      </c>
      <c r="AD367" s="49">
        <f t="shared" si="74"/>
        <v>2.0853012390136723</v>
      </c>
      <c r="AE367" s="49">
        <f t="shared" si="75"/>
        <v>1.4413864234321301</v>
      </c>
    </row>
    <row r="368" spans="1:31" x14ac:dyDescent="0.2">
      <c r="A368" s="42">
        <v>1.6336009965299745</v>
      </c>
      <c r="B368" s="42">
        <f t="shared" si="65"/>
        <v>2.4893359374999999</v>
      </c>
      <c r="C368" s="42">
        <v>2.5406391601562501</v>
      </c>
      <c r="D368" s="42">
        <v>2.4380327148437502</v>
      </c>
      <c r="E368" s="48">
        <v>1.4044742724609374</v>
      </c>
      <c r="F368" s="48">
        <v>1.2778036633300782</v>
      </c>
      <c r="G368" s="48">
        <v>0.80183785400390628</v>
      </c>
      <c r="H368" s="48">
        <v>1.0226819409179686</v>
      </c>
      <c r="I368" s="48">
        <v>1.3671266674804687</v>
      </c>
      <c r="J368" s="48">
        <v>1.3565207263183594</v>
      </c>
      <c r="K368" s="48">
        <v>1.6998367858886718</v>
      </c>
      <c r="L368" s="48">
        <v>1.6169705810546875</v>
      </c>
      <c r="M368" s="43">
        <f t="shared" si="76"/>
        <v>0.29940640799999996</v>
      </c>
      <c r="N368" s="43">
        <f t="shared" si="77"/>
        <v>0.76247121600000001</v>
      </c>
      <c r="O368" s="49">
        <v>0.42772343999999995</v>
      </c>
      <c r="P368" s="49">
        <v>0.89702495999999998</v>
      </c>
      <c r="Q368" s="50">
        <f t="shared" si="66"/>
        <v>0.66237419999999991</v>
      </c>
      <c r="R368" s="48">
        <f t="shared" si="67"/>
        <v>0.89702495999999998</v>
      </c>
      <c r="S368" s="49">
        <v>1.8967556640624998</v>
      </c>
      <c r="T368" s="48">
        <f t="shared" si="68"/>
        <v>2.5406391601562501</v>
      </c>
      <c r="U368" s="48">
        <v>0</v>
      </c>
      <c r="V368" s="49">
        <f t="shared" si="69"/>
        <v>0.80732246399999996</v>
      </c>
      <c r="W368" s="49">
        <f t="shared" si="70"/>
        <v>0.71761996800000005</v>
      </c>
      <c r="X368" s="49">
        <f t="shared" si="71"/>
        <v>0.62791747199999992</v>
      </c>
      <c r="Y368" s="49">
        <f t="shared" si="72"/>
        <v>0.94187620799999994</v>
      </c>
      <c r="Z368" s="49">
        <f t="shared" si="73"/>
        <v>1.19603328</v>
      </c>
      <c r="AA368" s="48">
        <v>1.077523103412829</v>
      </c>
      <c r="AB368" s="42">
        <v>2.5406391601562501</v>
      </c>
      <c r="AC368" s="42">
        <v>2.4380327148437502</v>
      </c>
      <c r="AD368" s="49">
        <f t="shared" si="74"/>
        <v>2.0745765075683593</v>
      </c>
      <c r="AE368" s="49">
        <f t="shared" si="75"/>
        <v>1.4339733542740543</v>
      </c>
    </row>
    <row r="369" spans="1:31" x14ac:dyDescent="0.2">
      <c r="A369" s="42">
        <v>1.6251993656425621</v>
      </c>
      <c r="B369" s="42">
        <f t="shared" si="65"/>
        <v>2.4765330810546873</v>
      </c>
      <c r="C369" s="42">
        <v>2.527572509765625</v>
      </c>
      <c r="D369" s="42">
        <v>2.42549365234375</v>
      </c>
      <c r="E369" s="48">
        <v>1.3972508984375001</v>
      </c>
      <c r="F369" s="48">
        <v>1.2712318896484376</v>
      </c>
      <c r="G369" s="48">
        <v>0.7977139923095703</v>
      </c>
      <c r="H369" s="48">
        <v>1.0174222485351563</v>
      </c>
      <c r="I369" s="48">
        <v>1.3600955883789061</v>
      </c>
      <c r="J369" s="48">
        <v>1.3495441149902345</v>
      </c>
      <c r="K369" s="48">
        <v>1.6910944714355469</v>
      </c>
      <c r="L369" s="48">
        <v>1.6086545361328124</v>
      </c>
      <c r="M369" s="43">
        <f t="shared" si="76"/>
        <v>0.29785828799999997</v>
      </c>
      <c r="N369" s="43">
        <f t="shared" si="77"/>
        <v>0.75871149599999987</v>
      </c>
      <c r="O369" s="49">
        <v>0.42551183999999997</v>
      </c>
      <c r="P369" s="49">
        <v>0.89260175999999991</v>
      </c>
      <c r="Q369" s="50">
        <f t="shared" si="66"/>
        <v>0.65905679999999989</v>
      </c>
      <c r="R369" s="48">
        <f t="shared" si="67"/>
        <v>0.89260175999999991</v>
      </c>
      <c r="S369" s="49">
        <v>1.88700078125</v>
      </c>
      <c r="T369" s="48">
        <f t="shared" si="68"/>
        <v>2.527572509765625</v>
      </c>
      <c r="U369" s="48">
        <v>0</v>
      </c>
      <c r="V369" s="49">
        <f t="shared" si="69"/>
        <v>0.80334158399999989</v>
      </c>
      <c r="W369" s="49">
        <f t="shared" si="70"/>
        <v>0.71408140799999997</v>
      </c>
      <c r="X369" s="49">
        <f t="shared" si="71"/>
        <v>0.62482123199999995</v>
      </c>
      <c r="Y369" s="49">
        <f t="shared" si="72"/>
        <v>0.93723184799999981</v>
      </c>
      <c r="Z369" s="49">
        <f t="shared" si="73"/>
        <v>1.1901356799999998</v>
      </c>
      <c r="AA369" s="48">
        <v>1.0719813489412007</v>
      </c>
      <c r="AB369" s="42">
        <v>2.527572509765625</v>
      </c>
      <c r="AC369" s="42">
        <v>2.42549365234375</v>
      </c>
      <c r="AD369" s="49">
        <f t="shared" si="74"/>
        <v>2.0639071044921877</v>
      </c>
      <c r="AE369" s="49">
        <f t="shared" si="75"/>
        <v>1.426598528780068</v>
      </c>
    </row>
    <row r="370" spans="1:31" x14ac:dyDescent="0.2">
      <c r="A370" s="42">
        <v>1.6168409444506979</v>
      </c>
      <c r="B370" s="42">
        <f t="shared" si="65"/>
        <v>2.4637963867187498</v>
      </c>
      <c r="C370" s="42">
        <v>2.5145732421874998</v>
      </c>
      <c r="D370" s="42">
        <v>2.4130195312499998</v>
      </c>
      <c r="E370" s="48">
        <v>1.39006494140625</v>
      </c>
      <c r="F370" s="48">
        <v>1.2646939807128907</v>
      </c>
      <c r="G370" s="48">
        <v>0.79361132568359372</v>
      </c>
      <c r="H370" s="48">
        <v>1.0121896716308594</v>
      </c>
      <c r="I370" s="48">
        <v>1.3531005053710938</v>
      </c>
      <c r="J370" s="48">
        <v>1.3426033813476563</v>
      </c>
      <c r="K370" s="48">
        <v>1.6823971520996093</v>
      </c>
      <c r="L370" s="48">
        <v>1.6003811181640626</v>
      </c>
      <c r="M370" s="43">
        <f t="shared" si="76"/>
        <v>0.29646497999999993</v>
      </c>
      <c r="N370" s="43">
        <f t="shared" si="77"/>
        <v>0.75495177599999996</v>
      </c>
      <c r="O370" s="49">
        <v>0.42352139999999994</v>
      </c>
      <c r="P370" s="49">
        <v>0.88817855999999995</v>
      </c>
      <c r="Q370" s="50">
        <f t="shared" si="66"/>
        <v>0.65584997999999994</v>
      </c>
      <c r="R370" s="48">
        <f t="shared" si="67"/>
        <v>0.88817855999999995</v>
      </c>
      <c r="S370" s="49">
        <v>1.8772958984374999</v>
      </c>
      <c r="T370" s="48">
        <f t="shared" si="68"/>
        <v>2.5145732421874998</v>
      </c>
      <c r="U370" s="48">
        <v>0</v>
      </c>
      <c r="V370" s="49">
        <f t="shared" si="69"/>
        <v>0.79936070399999992</v>
      </c>
      <c r="W370" s="49">
        <f t="shared" si="70"/>
        <v>0.710542848</v>
      </c>
      <c r="X370" s="49">
        <f t="shared" si="71"/>
        <v>0.62172499199999998</v>
      </c>
      <c r="Y370" s="49">
        <f t="shared" si="72"/>
        <v>0.93258748799999991</v>
      </c>
      <c r="Z370" s="49">
        <f t="shared" si="73"/>
        <v>1.1842380799999999</v>
      </c>
      <c r="AA370" s="48">
        <v>1.0664681010999177</v>
      </c>
      <c r="AB370" s="42">
        <v>2.5145732421874998</v>
      </c>
      <c r="AC370" s="42">
        <v>2.4130195312499998</v>
      </c>
      <c r="AD370" s="49">
        <f t="shared" si="74"/>
        <v>2.0532923889160153</v>
      </c>
      <c r="AE370" s="49">
        <f t="shared" si="75"/>
        <v>1.4192615039733669</v>
      </c>
    </row>
    <row r="371" spans="1:31" x14ac:dyDescent="0.2">
      <c r="A371" s="42">
        <v>1.6085255107267293</v>
      </c>
      <c r="B371" s="42">
        <f t="shared" si="65"/>
        <v>2.4511250000000002</v>
      </c>
      <c r="C371" s="42">
        <v>2.5016406249999998</v>
      </c>
      <c r="D371" s="42">
        <v>2.4006093750000002</v>
      </c>
      <c r="E371" s="48">
        <v>1.382915927734375</v>
      </c>
      <c r="F371" s="48">
        <v>1.258189581298828</v>
      </c>
      <c r="G371" s="48">
        <v>0.78952979492187492</v>
      </c>
      <c r="H371" s="48">
        <v>1.0069839733886718</v>
      </c>
      <c r="I371" s="48">
        <v>1.3461415368652343</v>
      </c>
      <c r="J371" s="48">
        <v>1.3356984069824218</v>
      </c>
      <c r="K371" s="48">
        <v>1.67374447265625</v>
      </c>
      <c r="L371" s="48">
        <v>1.5921503271484374</v>
      </c>
      <c r="M371" s="43">
        <f t="shared" si="76"/>
        <v>0.29507167200000001</v>
      </c>
      <c r="N371" s="43">
        <f t="shared" si="77"/>
        <v>0.75119205599999994</v>
      </c>
      <c r="O371" s="49">
        <v>0.42153096000000001</v>
      </c>
      <c r="P371" s="49">
        <v>0.88375535999999999</v>
      </c>
      <c r="Q371" s="50">
        <f t="shared" si="66"/>
        <v>0.65264316</v>
      </c>
      <c r="R371" s="48">
        <f t="shared" si="67"/>
        <v>0.88375535999999999</v>
      </c>
      <c r="S371" s="49">
        <v>1.8676408203125001</v>
      </c>
      <c r="T371" s="48">
        <f t="shared" si="68"/>
        <v>2.5016406249999998</v>
      </c>
      <c r="U371" s="48">
        <v>0</v>
      </c>
      <c r="V371" s="49">
        <f t="shared" si="69"/>
        <v>0.79537982399999996</v>
      </c>
      <c r="W371" s="49">
        <f t="shared" si="70"/>
        <v>0.70700428800000004</v>
      </c>
      <c r="X371" s="49">
        <f t="shared" si="71"/>
        <v>0.618628752</v>
      </c>
      <c r="Y371" s="49">
        <f t="shared" si="72"/>
        <v>0.92794312799999989</v>
      </c>
      <c r="Z371" s="49">
        <f t="shared" si="73"/>
        <v>1.1783404799999999</v>
      </c>
      <c r="AA371" s="48">
        <v>1.0609832506681744</v>
      </c>
      <c r="AB371" s="42">
        <v>2.5016406249999998</v>
      </c>
      <c r="AC371" s="42">
        <v>2.4006093750000002</v>
      </c>
      <c r="AD371" s="49">
        <f t="shared" si="74"/>
        <v>2.042732147216797</v>
      </c>
      <c r="AE371" s="49">
        <f t="shared" si="75"/>
        <v>1.4119621321950167</v>
      </c>
    </row>
    <row r="372" spans="1:31" x14ac:dyDescent="0.2">
      <c r="A372" s="42">
        <v>1.6002528433846892</v>
      </c>
      <c r="B372" s="42">
        <f t="shared" si="65"/>
        <v>2.4385189208984377</v>
      </c>
      <c r="C372" s="42">
        <v>2.4887749023437502</v>
      </c>
      <c r="D372" s="42">
        <v>2.3882629394531252</v>
      </c>
      <c r="E372" s="48">
        <v>1.3758035021972654</v>
      </c>
      <c r="F372" s="48">
        <v>1.2517186914062499</v>
      </c>
      <c r="G372" s="48">
        <v>0.78546922241210937</v>
      </c>
      <c r="H372" s="48">
        <v>1.0018050354003905</v>
      </c>
      <c r="I372" s="48">
        <v>1.3392183276367189</v>
      </c>
      <c r="J372" s="48">
        <v>1.3288289550781249</v>
      </c>
      <c r="K372" s="48">
        <v>1.6651364331054688</v>
      </c>
      <c r="L372" s="48">
        <v>1.5839618078613282</v>
      </c>
      <c r="M372" s="43">
        <f t="shared" si="76"/>
        <v>0.29352355200000002</v>
      </c>
      <c r="N372" s="43">
        <f t="shared" si="77"/>
        <v>0.74743233600000003</v>
      </c>
      <c r="O372" s="49">
        <v>0.41931936000000003</v>
      </c>
      <c r="P372" s="49">
        <v>0.87933216000000003</v>
      </c>
      <c r="Q372" s="50">
        <f t="shared" si="66"/>
        <v>0.64932575999999997</v>
      </c>
      <c r="R372" s="48">
        <f t="shared" si="67"/>
        <v>0.87933216000000003</v>
      </c>
      <c r="S372" s="49">
        <v>1.8580357421875</v>
      </c>
      <c r="T372" s="48">
        <f t="shared" si="68"/>
        <v>2.4887749023437502</v>
      </c>
      <c r="U372" s="48">
        <v>0</v>
      </c>
      <c r="V372" s="49">
        <f t="shared" si="69"/>
        <v>0.79139894399999999</v>
      </c>
      <c r="W372" s="49">
        <f t="shared" si="70"/>
        <v>0.70346572800000007</v>
      </c>
      <c r="X372" s="49">
        <f t="shared" si="71"/>
        <v>0.61553251200000003</v>
      </c>
      <c r="Y372" s="49">
        <f t="shared" si="72"/>
        <v>0.92329876799999999</v>
      </c>
      <c r="Z372" s="49">
        <f t="shared" si="73"/>
        <v>1.1724428800000002</v>
      </c>
      <c r="AA372" s="48">
        <v>1.0555265792043587</v>
      </c>
      <c r="AB372" s="42">
        <v>2.4887749023437502</v>
      </c>
      <c r="AC372" s="42">
        <v>2.3882629394531252</v>
      </c>
      <c r="AD372" s="49">
        <f t="shared" si="74"/>
        <v>2.0322265930175782</v>
      </c>
      <c r="AE372" s="49">
        <f t="shared" si="75"/>
        <v>1.4047005611039511</v>
      </c>
    </row>
    <row r="373" spans="1:31" x14ac:dyDescent="0.2">
      <c r="A373" s="42">
        <v>1.5920227224770351</v>
      </c>
      <c r="B373" s="42">
        <f t="shared" si="65"/>
        <v>2.4259775390625</v>
      </c>
      <c r="C373" s="42">
        <v>2.4759750976562498</v>
      </c>
      <c r="D373" s="42">
        <v>2.3759799804687498</v>
      </c>
      <c r="E373" s="48">
        <v>1.3687277832031248</v>
      </c>
      <c r="F373" s="48">
        <v>1.2452810742187499</v>
      </c>
      <c r="G373" s="48">
        <v>0.78142954895019523</v>
      </c>
      <c r="H373" s="48">
        <v>0.9966527392578125</v>
      </c>
      <c r="I373" s="48">
        <v>1.3323307592773437</v>
      </c>
      <c r="J373" s="48">
        <v>1.3219947888183594</v>
      </c>
      <c r="K373" s="48">
        <v>1.6565726782226562</v>
      </c>
      <c r="L373" s="48">
        <v>1.5758154418945312</v>
      </c>
      <c r="M373" s="43">
        <f t="shared" si="76"/>
        <v>0.29213024399999998</v>
      </c>
      <c r="N373" s="43">
        <f t="shared" si="77"/>
        <v>0.7436726159999999</v>
      </c>
      <c r="O373" s="49">
        <v>0.41732891999999999</v>
      </c>
      <c r="P373" s="49">
        <v>0.87490895999999996</v>
      </c>
      <c r="Q373" s="50">
        <f t="shared" si="66"/>
        <v>0.64611894000000003</v>
      </c>
      <c r="R373" s="48">
        <f t="shared" si="67"/>
        <v>0.87490895999999996</v>
      </c>
      <c r="S373" s="49">
        <v>1.8484798828125002</v>
      </c>
      <c r="T373" s="48">
        <f t="shared" si="68"/>
        <v>2.4759750976562498</v>
      </c>
      <c r="U373" s="48">
        <v>0</v>
      </c>
      <c r="V373" s="49">
        <f t="shared" si="69"/>
        <v>0.78741806400000003</v>
      </c>
      <c r="W373" s="49">
        <f t="shared" si="70"/>
        <v>0.69992716799999999</v>
      </c>
      <c r="X373" s="49">
        <f t="shared" si="71"/>
        <v>0.61243627199999995</v>
      </c>
      <c r="Y373" s="49">
        <f t="shared" si="72"/>
        <v>0.91865440800000009</v>
      </c>
      <c r="Z373" s="49">
        <f t="shared" si="73"/>
        <v>1.16654528</v>
      </c>
      <c r="AA373" s="48">
        <v>1.0500979774876644</v>
      </c>
      <c r="AB373" s="42">
        <v>2.4759750976562498</v>
      </c>
      <c r="AC373" s="42">
        <v>2.3759799804687498</v>
      </c>
      <c r="AD373" s="49">
        <f t="shared" si="74"/>
        <v>2.0217748718261719</v>
      </c>
      <c r="AE373" s="49">
        <f t="shared" si="75"/>
        <v>1.3974762000644325</v>
      </c>
    </row>
    <row r="374" spans="1:31" x14ac:dyDescent="0.2">
      <c r="A374" s="42">
        <v>1.5838349291865015</v>
      </c>
      <c r="B374" s="42">
        <f t="shared" si="65"/>
        <v>2.4135006103515622</v>
      </c>
      <c r="C374" s="42">
        <v>2.4632409667968749</v>
      </c>
      <c r="D374" s="42">
        <v>2.3637602539062499</v>
      </c>
      <c r="E374" s="48">
        <v>1.3616882971191406</v>
      </c>
      <c r="F374" s="48">
        <v>1.2388766113281251</v>
      </c>
      <c r="G374" s="48">
        <v>0.7774106561279297</v>
      </c>
      <c r="H374" s="48">
        <v>0.99152696655273431</v>
      </c>
      <c r="I374" s="48">
        <v>1.3254785949707031</v>
      </c>
      <c r="J374" s="48">
        <v>1.3151957897949218</v>
      </c>
      <c r="K374" s="48">
        <v>1.648052852783203</v>
      </c>
      <c r="L374" s="48">
        <v>1.5677109924316406</v>
      </c>
      <c r="M374" s="43">
        <f t="shared" si="76"/>
        <v>0.29058212399999989</v>
      </c>
      <c r="N374" s="43">
        <f t="shared" si="77"/>
        <v>0.74016354399999984</v>
      </c>
      <c r="O374" s="49">
        <v>0.4151173199999999</v>
      </c>
      <c r="P374" s="49">
        <v>0.87078063999999988</v>
      </c>
      <c r="Q374" s="50">
        <f t="shared" si="66"/>
        <v>0.64294897999999989</v>
      </c>
      <c r="R374" s="48">
        <f t="shared" si="67"/>
        <v>0.87078063999999988</v>
      </c>
      <c r="S374" s="49">
        <v>1.8389730468750001</v>
      </c>
      <c r="T374" s="48">
        <f t="shared" si="68"/>
        <v>2.4632409667968749</v>
      </c>
      <c r="U374" s="48">
        <v>0</v>
      </c>
      <c r="V374" s="49">
        <f t="shared" si="69"/>
        <v>0.78370257599999993</v>
      </c>
      <c r="W374" s="49">
        <f t="shared" si="70"/>
        <v>0.69662451199999997</v>
      </c>
      <c r="X374" s="49">
        <f t="shared" si="71"/>
        <v>0.60954644799999991</v>
      </c>
      <c r="Y374" s="49">
        <f t="shared" si="72"/>
        <v>0.91431967199999986</v>
      </c>
      <c r="Z374" s="49">
        <f t="shared" si="73"/>
        <v>1.1610408533333332</v>
      </c>
      <c r="AA374" s="48">
        <v>1.0446973362972862</v>
      </c>
      <c r="AB374" s="42">
        <v>2.4632409667968749</v>
      </c>
      <c r="AC374" s="42">
        <v>2.3637602539062499</v>
      </c>
      <c r="AD374" s="49">
        <f t="shared" si="74"/>
        <v>2.0113767700195315</v>
      </c>
      <c r="AE374" s="49">
        <f t="shared" si="75"/>
        <v>1.3902889014175253</v>
      </c>
    </row>
    <row r="375" spans="1:31" x14ac:dyDescent="0.2">
      <c r="A375" s="42">
        <v>1.5756892458224321</v>
      </c>
      <c r="B375" s="42">
        <f t="shared" si="65"/>
        <v>2.4010880126953125</v>
      </c>
      <c r="C375" s="42">
        <v>2.450572509765625</v>
      </c>
      <c r="D375" s="42">
        <v>2.3516035156249999</v>
      </c>
      <c r="E375" s="48">
        <v>1.3546851623535157</v>
      </c>
      <c r="F375" s="48">
        <v>1.2325050659179688</v>
      </c>
      <c r="G375" s="48">
        <v>0.77341242553710943</v>
      </c>
      <c r="H375" s="48">
        <v>0.98642753967285168</v>
      </c>
      <c r="I375" s="48">
        <v>1.3186617163085939</v>
      </c>
      <c r="J375" s="48">
        <v>1.3084317211914063</v>
      </c>
      <c r="K375" s="48">
        <v>1.6395768383789062</v>
      </c>
      <c r="L375" s="48">
        <v>1.5596482226562498</v>
      </c>
      <c r="M375" s="43">
        <f t="shared" si="76"/>
        <v>0.28918881599999996</v>
      </c>
      <c r="N375" s="43">
        <f t="shared" si="77"/>
        <v>0.73640382399999993</v>
      </c>
      <c r="O375" s="49">
        <v>0.41312687999999997</v>
      </c>
      <c r="P375" s="49">
        <v>0.86635743999999992</v>
      </c>
      <c r="Q375" s="50">
        <f t="shared" si="66"/>
        <v>0.63974215999999995</v>
      </c>
      <c r="R375" s="48">
        <f t="shared" si="67"/>
        <v>0.86635743999999992</v>
      </c>
      <c r="S375" s="49">
        <v>1.8295152343750001</v>
      </c>
      <c r="T375" s="48">
        <f t="shared" si="68"/>
        <v>2.450572509765625</v>
      </c>
      <c r="U375" s="48">
        <v>0</v>
      </c>
      <c r="V375" s="49">
        <f t="shared" si="69"/>
        <v>0.77972169599999996</v>
      </c>
      <c r="W375" s="49">
        <f t="shared" si="70"/>
        <v>0.69308595200000001</v>
      </c>
      <c r="X375" s="49">
        <f t="shared" si="71"/>
        <v>0.60645020799999994</v>
      </c>
      <c r="Y375" s="49">
        <f t="shared" si="72"/>
        <v>0.90967531199999996</v>
      </c>
      <c r="Z375" s="49">
        <f t="shared" si="73"/>
        <v>1.1551432533333332</v>
      </c>
      <c r="AA375" s="48">
        <v>1.0393244371916119</v>
      </c>
      <c r="AB375" s="42">
        <v>2.450572509765625</v>
      </c>
      <c r="AC375" s="42">
        <v>2.3516035156249999</v>
      </c>
      <c r="AD375" s="49">
        <f t="shared" si="74"/>
        <v>2.0010322875976563</v>
      </c>
      <c r="AE375" s="49">
        <f t="shared" si="75"/>
        <v>1.3831386651632296</v>
      </c>
    </row>
    <row r="376" spans="1:31" x14ac:dyDescent="0.2">
      <c r="A376" s="42">
        <v>1.5675854558122229</v>
      </c>
      <c r="B376" s="42">
        <f t="shared" si="65"/>
        <v>2.3887392578125</v>
      </c>
      <c r="C376" s="42">
        <v>2.4379692382812501</v>
      </c>
      <c r="D376" s="42">
        <v>2.3395092773437498</v>
      </c>
      <c r="E376" s="48">
        <v>1.3477180236816406</v>
      </c>
      <c r="F376" s="48">
        <v>1.226166319580078</v>
      </c>
      <c r="G376" s="48">
        <v>0.76943473876953128</v>
      </c>
      <c r="H376" s="48">
        <v>0.98135434020996093</v>
      </c>
      <c r="I376" s="48">
        <v>1.3118798864746095</v>
      </c>
      <c r="J376" s="48">
        <v>1.3017023461914061</v>
      </c>
      <c r="K376" s="48">
        <v>1.6311445166015623</v>
      </c>
      <c r="L376" s="48">
        <v>1.551627014160156</v>
      </c>
      <c r="M376" s="43">
        <f t="shared" si="76"/>
        <v>0.28764069599999992</v>
      </c>
      <c r="N376" s="43">
        <f t="shared" si="77"/>
        <v>0.73264410399999991</v>
      </c>
      <c r="O376" s="49">
        <v>0.41091527999999988</v>
      </c>
      <c r="P376" s="49">
        <v>0.86193423999999996</v>
      </c>
      <c r="Q376" s="50">
        <f t="shared" si="66"/>
        <v>0.63642475999999992</v>
      </c>
      <c r="R376" s="48">
        <f t="shared" si="67"/>
        <v>0.86193423999999996</v>
      </c>
      <c r="S376" s="49">
        <v>1.8201060546874999</v>
      </c>
      <c r="T376" s="48">
        <f t="shared" si="68"/>
        <v>2.4379692382812501</v>
      </c>
      <c r="U376" s="48">
        <v>0</v>
      </c>
      <c r="V376" s="49">
        <f t="shared" si="69"/>
        <v>0.775740816</v>
      </c>
      <c r="W376" s="49">
        <f t="shared" si="70"/>
        <v>0.68954739200000004</v>
      </c>
      <c r="X376" s="49">
        <f t="shared" si="71"/>
        <v>0.60335396799999996</v>
      </c>
      <c r="Y376" s="49">
        <f t="shared" si="72"/>
        <v>0.90503095200000006</v>
      </c>
      <c r="Z376" s="49">
        <f t="shared" si="73"/>
        <v>1.1492456533333333</v>
      </c>
      <c r="AA376" s="48">
        <v>1.0339791709498356</v>
      </c>
      <c r="AB376" s="42">
        <v>2.4379692382812501</v>
      </c>
      <c r="AC376" s="42">
        <v>2.3395092773437498</v>
      </c>
      <c r="AD376" s="49">
        <f t="shared" si="74"/>
        <v>1.990740997314453</v>
      </c>
      <c r="AE376" s="49">
        <f t="shared" si="75"/>
        <v>1.3760251959836762</v>
      </c>
    </row>
    <row r="377" spans="1:31" x14ac:dyDescent="0.2">
      <c r="A377" s="42">
        <v>1.5595233436976559</v>
      </c>
      <c r="B377" s="42">
        <f t="shared" si="65"/>
        <v>2.376453857421875</v>
      </c>
      <c r="C377" s="42">
        <v>2.4254306640625001</v>
      </c>
      <c r="D377" s="42">
        <v>2.3274770507812499</v>
      </c>
      <c r="E377" s="48">
        <v>1.3407866442871093</v>
      </c>
      <c r="F377" s="48">
        <v>1.2198601354980467</v>
      </c>
      <c r="G377" s="48">
        <v>0.76547753662109375</v>
      </c>
      <c r="H377" s="48">
        <v>0.97630724975585936</v>
      </c>
      <c r="I377" s="48">
        <v>1.3051328686523436</v>
      </c>
      <c r="J377" s="48">
        <v>1.295007664794922</v>
      </c>
      <c r="K377" s="48">
        <v>1.6227555322265623</v>
      </c>
      <c r="L377" s="48">
        <v>1.54364701171875</v>
      </c>
      <c r="M377" s="43">
        <f t="shared" si="76"/>
        <v>0.28624738799999994</v>
      </c>
      <c r="N377" s="43">
        <f t="shared" si="77"/>
        <v>0.72888438399999989</v>
      </c>
      <c r="O377" s="49">
        <v>0.40892483999999996</v>
      </c>
      <c r="P377" s="49">
        <v>0.85751103999999989</v>
      </c>
      <c r="Q377" s="50">
        <f t="shared" si="66"/>
        <v>0.63321793999999998</v>
      </c>
      <c r="R377" s="48">
        <f t="shared" si="67"/>
        <v>0.85751103999999989</v>
      </c>
      <c r="S377" s="49">
        <v>1.8107451171875</v>
      </c>
      <c r="T377" s="48">
        <f t="shared" si="68"/>
        <v>2.4254306640625001</v>
      </c>
      <c r="U377" s="48">
        <v>0</v>
      </c>
      <c r="V377" s="49">
        <f t="shared" si="69"/>
        <v>0.77175993599999992</v>
      </c>
      <c r="W377" s="49">
        <f t="shared" si="70"/>
        <v>0.68600883199999996</v>
      </c>
      <c r="X377" s="49">
        <f t="shared" si="71"/>
        <v>0.60025772799999988</v>
      </c>
      <c r="Y377" s="49">
        <f t="shared" si="72"/>
        <v>0.90038659199999993</v>
      </c>
      <c r="Z377" s="49">
        <f t="shared" si="73"/>
        <v>1.1433480533333333</v>
      </c>
      <c r="AA377" s="48">
        <v>1.0286614283511513</v>
      </c>
      <c r="AB377" s="42">
        <v>2.4254306640625001</v>
      </c>
      <c r="AC377" s="42">
        <v>2.3274770507812499</v>
      </c>
      <c r="AD377" s="49">
        <f t="shared" si="74"/>
        <v>1.980502471923828</v>
      </c>
      <c r="AE377" s="49">
        <f t="shared" si="75"/>
        <v>1.3689481985609959</v>
      </c>
    </row>
    <row r="378" spans="1:31" x14ac:dyDescent="0.2">
      <c r="A378" s="42">
        <v>1.5515026951296023</v>
      </c>
      <c r="B378" s="42">
        <f t="shared" si="65"/>
        <v>2.364231689453125</v>
      </c>
      <c r="C378" s="42">
        <v>2.4129565429687498</v>
      </c>
      <c r="D378" s="42">
        <v>2.3155068359375002</v>
      </c>
      <c r="E378" s="48">
        <v>1.3338909057617188</v>
      </c>
      <c r="F378" s="48">
        <v>1.2135863952636718</v>
      </c>
      <c r="G378" s="48">
        <v>0.7615407006835937</v>
      </c>
      <c r="H378" s="48">
        <v>0.97128609069824223</v>
      </c>
      <c r="I378" s="48">
        <v>1.2984205444335937</v>
      </c>
      <c r="J378" s="48">
        <v>1.2883474401855468</v>
      </c>
      <c r="K378" s="48">
        <v>1.6144096484375001</v>
      </c>
      <c r="L378" s="48">
        <v>1.5357080969238281</v>
      </c>
      <c r="M378" s="43">
        <f t="shared" si="76"/>
        <v>0.2848540799999999</v>
      </c>
      <c r="N378" s="43">
        <f t="shared" si="77"/>
        <v>0.72537531199999994</v>
      </c>
      <c r="O378" s="49">
        <v>0.40693439999999986</v>
      </c>
      <c r="P378" s="49">
        <v>0.85338271999999993</v>
      </c>
      <c r="Q378" s="50">
        <f t="shared" si="66"/>
        <v>0.63015855999999992</v>
      </c>
      <c r="R378" s="48">
        <f t="shared" si="67"/>
        <v>0.85338271999999993</v>
      </c>
      <c r="S378" s="49">
        <v>1.8014324218750002</v>
      </c>
      <c r="T378" s="48">
        <f t="shared" si="68"/>
        <v>2.4129565429687498</v>
      </c>
      <c r="U378" s="48">
        <v>0</v>
      </c>
      <c r="V378" s="49">
        <f t="shared" si="69"/>
        <v>0.76804444799999994</v>
      </c>
      <c r="W378" s="49">
        <f t="shared" si="70"/>
        <v>0.68270617599999994</v>
      </c>
      <c r="X378" s="49">
        <f t="shared" si="71"/>
        <v>0.59736790399999995</v>
      </c>
      <c r="Y378" s="49">
        <f t="shared" si="72"/>
        <v>0.89605185599999992</v>
      </c>
      <c r="Z378" s="49">
        <f t="shared" si="73"/>
        <v>1.1378436266666667</v>
      </c>
      <c r="AA378" s="48">
        <v>1.0233709909539475</v>
      </c>
      <c r="AB378" s="42">
        <v>2.4129565429687498</v>
      </c>
      <c r="AC378" s="42">
        <v>2.3155068359375002</v>
      </c>
      <c r="AD378" s="49">
        <f t="shared" si="74"/>
        <v>1.9703167114257814</v>
      </c>
      <c r="AE378" s="49">
        <f t="shared" si="75"/>
        <v>1.3619076728951884</v>
      </c>
    </row>
    <row r="379" spans="1:31" x14ac:dyDescent="0.2">
      <c r="A379" s="42">
        <v>1.543523296859872</v>
      </c>
      <c r="B379" s="42">
        <f t="shared" si="65"/>
        <v>2.3520723876953125</v>
      </c>
      <c r="C379" s="42">
        <v>2.4005466308593748</v>
      </c>
      <c r="D379" s="42">
        <v>2.3035981445312501</v>
      </c>
      <c r="E379" s="48">
        <v>1.3270306896972657</v>
      </c>
      <c r="F379" s="48">
        <v>1.2073448620605469</v>
      </c>
      <c r="G379" s="48">
        <v>0.75762411254882811</v>
      </c>
      <c r="H379" s="48">
        <v>0.96629074462890618</v>
      </c>
      <c r="I379" s="48">
        <v>1.2917427954101564</v>
      </c>
      <c r="J379" s="48">
        <v>1.2817214355468749</v>
      </c>
      <c r="K379" s="48">
        <v>1.6061067468261718</v>
      </c>
      <c r="L379" s="48">
        <v>1.5278099145507813</v>
      </c>
      <c r="M379" s="43">
        <f t="shared" si="76"/>
        <v>0.28346077199999992</v>
      </c>
      <c r="N379" s="43">
        <f t="shared" si="77"/>
        <v>0.72161559199999981</v>
      </c>
      <c r="O379" s="49">
        <v>0.40494395999999988</v>
      </c>
      <c r="P379" s="49">
        <v>0.84895951999999986</v>
      </c>
      <c r="Q379" s="50">
        <f t="shared" si="66"/>
        <v>0.62695173999999987</v>
      </c>
      <c r="R379" s="48">
        <f t="shared" si="67"/>
        <v>0.84895951999999986</v>
      </c>
      <c r="S379" s="49">
        <v>1.7921677734374999</v>
      </c>
      <c r="T379" s="48">
        <f t="shared" si="68"/>
        <v>2.4005466308593748</v>
      </c>
      <c r="U379" s="48">
        <v>0</v>
      </c>
      <c r="V379" s="49">
        <f t="shared" si="69"/>
        <v>0.76406356799999986</v>
      </c>
      <c r="W379" s="49">
        <f t="shared" si="70"/>
        <v>0.67916761599999997</v>
      </c>
      <c r="X379" s="49">
        <f t="shared" si="71"/>
        <v>0.59427166399999987</v>
      </c>
      <c r="Y379" s="49">
        <f t="shared" si="72"/>
        <v>0.8914074959999998</v>
      </c>
      <c r="Z379" s="49">
        <f t="shared" si="73"/>
        <v>1.1319460266666663</v>
      </c>
      <c r="AA379" s="48">
        <v>1.0181077495374178</v>
      </c>
      <c r="AB379" s="42">
        <v>2.4005466308593748</v>
      </c>
      <c r="AC379" s="42">
        <v>2.3035981445312501</v>
      </c>
      <c r="AD379" s="49">
        <f t="shared" si="74"/>
        <v>1.9601835021972656</v>
      </c>
      <c r="AE379" s="49">
        <f t="shared" si="75"/>
        <v>1.3549034713273189</v>
      </c>
    </row>
    <row r="380" spans="1:31" x14ac:dyDescent="0.2">
      <c r="A380" s="42">
        <v>1.5355849367379559</v>
      </c>
      <c r="B380" s="42">
        <f t="shared" si="65"/>
        <v>2.3399755859375002</v>
      </c>
      <c r="C380" s="42">
        <v>2.3882004394531249</v>
      </c>
      <c r="D380" s="42">
        <v>2.2917507324218751</v>
      </c>
      <c r="E380" s="48">
        <v>1.3202057592773437</v>
      </c>
      <c r="F380" s="48">
        <v>1.2011355358886717</v>
      </c>
      <c r="G380" s="48">
        <v>0.75372765380859374</v>
      </c>
      <c r="H380" s="48">
        <v>0.96132109313964842</v>
      </c>
      <c r="I380" s="48">
        <v>1.2850993847656251</v>
      </c>
      <c r="J380" s="48">
        <v>1.2751296508789063</v>
      </c>
      <c r="K380" s="48">
        <v>1.5978465905761718</v>
      </c>
      <c r="L380" s="48">
        <v>1.5199523461914062</v>
      </c>
      <c r="M380" s="43">
        <f t="shared" si="76"/>
        <v>0.28191265199999999</v>
      </c>
      <c r="N380" s="43">
        <f t="shared" si="77"/>
        <v>0.71810651999999986</v>
      </c>
      <c r="O380" s="49">
        <v>0.40273236000000001</v>
      </c>
      <c r="P380" s="49">
        <v>0.84483119999999989</v>
      </c>
      <c r="Q380" s="50">
        <f t="shared" si="66"/>
        <v>0.62378177999999995</v>
      </c>
      <c r="R380" s="48">
        <f t="shared" si="67"/>
        <v>0.84483119999999989</v>
      </c>
      <c r="S380" s="49">
        <v>1.7829505859375001</v>
      </c>
      <c r="T380" s="48">
        <f t="shared" si="68"/>
        <v>2.3882004394531249</v>
      </c>
      <c r="U380" s="48">
        <v>0</v>
      </c>
      <c r="V380" s="49">
        <f t="shared" si="69"/>
        <v>0.76034807999999987</v>
      </c>
      <c r="W380" s="49">
        <f t="shared" si="70"/>
        <v>0.67586495999999996</v>
      </c>
      <c r="X380" s="49">
        <f t="shared" si="71"/>
        <v>0.59138183999999994</v>
      </c>
      <c r="Y380" s="49">
        <f t="shared" si="72"/>
        <v>0.88707275999999979</v>
      </c>
      <c r="Z380" s="49">
        <f t="shared" si="73"/>
        <v>1.1264415999999997</v>
      </c>
      <c r="AA380" s="48">
        <v>1.0128715948807565</v>
      </c>
      <c r="AB380" s="42">
        <v>2.3882004394531249</v>
      </c>
      <c r="AC380" s="42">
        <v>2.2917507324218751</v>
      </c>
      <c r="AD380" s="49">
        <f t="shared" si="74"/>
        <v>1.9501022033691406</v>
      </c>
      <c r="AE380" s="49">
        <f t="shared" si="75"/>
        <v>1.3479351508805837</v>
      </c>
    </row>
    <row r="381" spans="1:31" x14ac:dyDescent="0.2">
      <c r="A381" s="42">
        <v>1.5276874037040979</v>
      </c>
      <c r="B381" s="42">
        <f t="shared" si="65"/>
        <v>2.3279411621093749</v>
      </c>
      <c r="C381" s="42">
        <v>2.3759179687500001</v>
      </c>
      <c r="D381" s="42">
        <v>2.2799643554687501</v>
      </c>
      <c r="E381" s="48">
        <v>1.3134158776855469</v>
      </c>
      <c r="F381" s="48">
        <v>1.1949580615234376</v>
      </c>
      <c r="G381" s="48">
        <v>0.74985120605468747</v>
      </c>
      <c r="H381" s="48">
        <v>0.95637701782226558</v>
      </c>
      <c r="I381" s="48">
        <v>1.2784900756835937</v>
      </c>
      <c r="J381" s="48">
        <v>1.268571612548828</v>
      </c>
      <c r="K381" s="48">
        <v>1.5896287060546874</v>
      </c>
      <c r="L381" s="48">
        <v>1.5121352734375</v>
      </c>
      <c r="M381" s="43">
        <f t="shared" si="76"/>
        <v>0.28067415600000001</v>
      </c>
      <c r="N381" s="43">
        <f t="shared" si="77"/>
        <v>0.71459744799999991</v>
      </c>
      <c r="O381" s="49">
        <v>0.40096308000000003</v>
      </c>
      <c r="P381" s="49">
        <v>0.84070287999999993</v>
      </c>
      <c r="Q381" s="50">
        <f t="shared" si="66"/>
        <v>0.62083297999999998</v>
      </c>
      <c r="R381" s="48">
        <f t="shared" si="67"/>
        <v>0.84070287999999993</v>
      </c>
      <c r="S381" s="49">
        <v>1.773780859375</v>
      </c>
      <c r="T381" s="48">
        <f t="shared" si="68"/>
        <v>2.3759179687500001</v>
      </c>
      <c r="U381" s="48">
        <v>0</v>
      </c>
      <c r="V381" s="49">
        <f t="shared" si="69"/>
        <v>0.75663259199999999</v>
      </c>
      <c r="W381" s="49">
        <f t="shared" si="70"/>
        <v>0.67256230399999994</v>
      </c>
      <c r="X381" s="49">
        <f t="shared" si="71"/>
        <v>0.5884920159999999</v>
      </c>
      <c r="Y381" s="49">
        <f t="shared" si="72"/>
        <v>0.88273802400000001</v>
      </c>
      <c r="Z381" s="49">
        <f t="shared" si="73"/>
        <v>1.1209371733333333</v>
      </c>
      <c r="AA381" s="48">
        <v>1.0076624177631579</v>
      </c>
      <c r="AB381" s="42">
        <v>2.3759179687500001</v>
      </c>
      <c r="AC381" s="42">
        <v>2.2799643554687501</v>
      </c>
      <c r="AD381" s="49">
        <f t="shared" si="74"/>
        <v>1.9400728149414062</v>
      </c>
      <c r="AE381" s="49">
        <f t="shared" si="75"/>
        <v>1.3410027115549821</v>
      </c>
    </row>
    <row r="382" spans="1:31" x14ac:dyDescent="0.2">
      <c r="A382" s="42">
        <v>1.5198304877839983</v>
      </c>
      <c r="B382" s="42">
        <f t="shared" si="65"/>
        <v>2.3159685058593746</v>
      </c>
      <c r="C382" s="42">
        <v>2.3636987304687498</v>
      </c>
      <c r="D382" s="42">
        <v>2.2682382812499999</v>
      </c>
      <c r="E382" s="48">
        <v>1.306661044921875</v>
      </c>
      <c r="F382" s="48">
        <v>1.1888124389648438</v>
      </c>
      <c r="G382" s="48">
        <v>0.74599471008300777</v>
      </c>
      <c r="H382" s="48">
        <v>0.95145834106445304</v>
      </c>
      <c r="I382" s="48">
        <v>1.2719147497558594</v>
      </c>
      <c r="J382" s="48">
        <v>1.2620473205566405</v>
      </c>
      <c r="K382" s="48">
        <v>1.5814533300781248</v>
      </c>
      <c r="L382" s="48">
        <v>1.5043583410644532</v>
      </c>
      <c r="M382" s="43">
        <f t="shared" si="76"/>
        <v>0.27928084799999991</v>
      </c>
      <c r="N382" s="43">
        <f t="shared" si="77"/>
        <v>0.71108837599999997</v>
      </c>
      <c r="O382" s="49">
        <v>0.39897263999999993</v>
      </c>
      <c r="P382" s="49">
        <v>0.83657455999999997</v>
      </c>
      <c r="Q382" s="50">
        <f t="shared" si="66"/>
        <v>0.61777359999999992</v>
      </c>
      <c r="R382" s="48">
        <f t="shared" si="67"/>
        <v>0.83657455999999997</v>
      </c>
      <c r="S382" s="49">
        <v>1.764658203125</v>
      </c>
      <c r="T382" s="48">
        <f t="shared" si="68"/>
        <v>2.3636987304687498</v>
      </c>
      <c r="U382" s="48">
        <v>0</v>
      </c>
      <c r="V382" s="49">
        <f t="shared" si="69"/>
        <v>0.752917104</v>
      </c>
      <c r="W382" s="49">
        <f t="shared" si="70"/>
        <v>0.66925964800000004</v>
      </c>
      <c r="X382" s="49">
        <f t="shared" si="71"/>
        <v>0.58560219199999997</v>
      </c>
      <c r="Y382" s="49">
        <f t="shared" si="72"/>
        <v>0.878403288</v>
      </c>
      <c r="Z382" s="49">
        <f t="shared" si="73"/>
        <v>1.1154327466666667</v>
      </c>
      <c r="AA382" s="48">
        <v>1.0024799997430098</v>
      </c>
      <c r="AB382" s="42">
        <v>2.3636987304687498</v>
      </c>
      <c r="AC382" s="42">
        <v>2.2682382812499999</v>
      </c>
      <c r="AD382" s="49">
        <f t="shared" si="74"/>
        <v>1.9300949096679687</v>
      </c>
      <c r="AE382" s="49">
        <f t="shared" si="75"/>
        <v>1.3341058580326455</v>
      </c>
    </row>
    <row r="383" spans="1:31" x14ac:dyDescent="0.2">
      <c r="A383" s="42">
        <v>1.5120139800831094</v>
      </c>
      <c r="B383" s="42">
        <f t="shared" si="65"/>
        <v>2.304057373046875</v>
      </c>
      <c r="C383" s="42">
        <v>2.3515419921874998</v>
      </c>
      <c r="D383" s="42">
        <v>2.2565727539062501</v>
      </c>
      <c r="E383" s="48">
        <v>1.2999409057617186</v>
      </c>
      <c r="F383" s="48">
        <v>1.1826983129882813</v>
      </c>
      <c r="G383" s="48">
        <v>0.74215804748535152</v>
      </c>
      <c r="H383" s="48">
        <v>0.94656500366210927</v>
      </c>
      <c r="I383" s="48">
        <v>1.2653732885742186</v>
      </c>
      <c r="J383" s="48">
        <v>1.2555565380859375</v>
      </c>
      <c r="K383" s="48">
        <v>1.5733198706054687</v>
      </c>
      <c r="L383" s="48">
        <v>1.4966214306640624</v>
      </c>
      <c r="M383" s="43">
        <f t="shared" si="76"/>
        <v>0.27788753999999993</v>
      </c>
      <c r="N383" s="43">
        <f t="shared" si="77"/>
        <v>0.70757930399999991</v>
      </c>
      <c r="O383" s="49">
        <v>0.39698219999999995</v>
      </c>
      <c r="P383" s="49">
        <v>0.83244623999999989</v>
      </c>
      <c r="Q383" s="50">
        <f t="shared" si="66"/>
        <v>0.61471421999999998</v>
      </c>
      <c r="R383" s="48">
        <f t="shared" si="67"/>
        <v>0.83244623999999989</v>
      </c>
      <c r="S383" s="49">
        <v>1.7555826171875002</v>
      </c>
      <c r="T383" s="48">
        <f t="shared" si="68"/>
        <v>2.3515419921874998</v>
      </c>
      <c r="U383" s="48">
        <v>0</v>
      </c>
      <c r="V383" s="49">
        <f t="shared" si="69"/>
        <v>0.7492016159999999</v>
      </c>
      <c r="W383" s="49">
        <f t="shared" si="70"/>
        <v>0.66595699199999991</v>
      </c>
      <c r="X383" s="49">
        <f t="shared" si="71"/>
        <v>0.58271236799999993</v>
      </c>
      <c r="Y383" s="49">
        <f t="shared" si="72"/>
        <v>0.87406855199999989</v>
      </c>
      <c r="Z383" s="49">
        <f t="shared" si="73"/>
        <v>1.1099283199999999</v>
      </c>
      <c r="AA383" s="48">
        <v>0.99732423159950656</v>
      </c>
      <c r="AB383" s="42">
        <v>2.3515419921874998</v>
      </c>
      <c r="AC383" s="42">
        <v>2.2565727539062501</v>
      </c>
      <c r="AD383" s="49">
        <f t="shared" si="74"/>
        <v>1.9201684875488283</v>
      </c>
      <c r="AE383" s="49">
        <f t="shared" si="75"/>
        <v>1.3272445903135734</v>
      </c>
    </row>
    <row r="384" spans="1:31" x14ac:dyDescent="0.2">
      <c r="A384" s="42">
        <v>1.5042376727813389</v>
      </c>
      <c r="B384" s="42">
        <f t="shared" si="65"/>
        <v>2.2922076416015624</v>
      </c>
      <c r="C384" s="42">
        <v>2.3394479980468752</v>
      </c>
      <c r="D384" s="42">
        <v>2.2449672851562501</v>
      </c>
      <c r="E384" s="48">
        <v>1.2932552233886718</v>
      </c>
      <c r="F384" s="48">
        <v>1.17661568359375</v>
      </c>
      <c r="G384" s="48">
        <v>0.73834109985351559</v>
      </c>
      <c r="H384" s="48">
        <v>0.94169682800292964</v>
      </c>
      <c r="I384" s="48">
        <v>1.2588653369140625</v>
      </c>
      <c r="J384" s="48">
        <v>1.2490992651367185</v>
      </c>
      <c r="K384" s="48">
        <v>1.5652280908203124</v>
      </c>
      <c r="L384" s="48">
        <v>1.4889241870117187</v>
      </c>
      <c r="M384" s="43">
        <f t="shared" si="76"/>
        <v>0.27649423199999995</v>
      </c>
      <c r="N384" s="43">
        <f t="shared" si="77"/>
        <v>0.70407023199999996</v>
      </c>
      <c r="O384" s="49">
        <v>0.39499175999999997</v>
      </c>
      <c r="P384" s="49">
        <v>0.82831791999999993</v>
      </c>
      <c r="Q384" s="50">
        <f t="shared" si="66"/>
        <v>0.61165483999999992</v>
      </c>
      <c r="R384" s="48">
        <f t="shared" si="67"/>
        <v>0.82831791999999993</v>
      </c>
      <c r="S384" s="49">
        <v>1.7465537109375</v>
      </c>
      <c r="T384" s="48">
        <f t="shared" si="68"/>
        <v>2.3394479980468752</v>
      </c>
      <c r="U384" s="48">
        <v>0</v>
      </c>
      <c r="V384" s="49">
        <f t="shared" si="69"/>
        <v>0.74548612799999991</v>
      </c>
      <c r="W384" s="49">
        <f t="shared" si="70"/>
        <v>0.66265433600000001</v>
      </c>
      <c r="X384" s="49">
        <f t="shared" si="71"/>
        <v>0.57982254399999988</v>
      </c>
      <c r="Y384" s="49">
        <f t="shared" si="72"/>
        <v>0.86973381599999988</v>
      </c>
      <c r="Z384" s="49">
        <f t="shared" si="73"/>
        <v>1.1044238933333332</v>
      </c>
      <c r="AA384" s="48">
        <v>0.99219500411184214</v>
      </c>
      <c r="AB384" s="42">
        <v>2.3394479980468752</v>
      </c>
      <c r="AC384" s="42">
        <v>2.2449672851562501</v>
      </c>
      <c r="AD384" s="49">
        <f t="shared" si="74"/>
        <v>1.9102931213378906</v>
      </c>
      <c r="AE384" s="49">
        <f t="shared" si="75"/>
        <v>1.3204186130798963</v>
      </c>
    </row>
    <row r="385" spans="1:31" x14ac:dyDescent="0.2">
      <c r="A385" s="42">
        <v>1.4965013591281604</v>
      </c>
      <c r="B385" s="42">
        <f t="shared" si="65"/>
        <v>2.2804187011718748</v>
      </c>
      <c r="C385" s="42">
        <v>2.3274160156249999</v>
      </c>
      <c r="D385" s="42">
        <v>2.2334213867187498</v>
      </c>
      <c r="E385" s="48">
        <v>1.2866039978027342</v>
      </c>
      <c r="F385" s="48">
        <v>1.1705643139648436</v>
      </c>
      <c r="G385" s="48">
        <v>0.73454380798339847</v>
      </c>
      <c r="H385" s="48">
        <v>0.93685369567871091</v>
      </c>
      <c r="I385" s="48">
        <v>1.2523910131835938</v>
      </c>
      <c r="J385" s="48">
        <v>1.2426750280761718</v>
      </c>
      <c r="K385" s="48">
        <v>1.5571782275390624</v>
      </c>
      <c r="L385" s="48">
        <v>1.4812666101074219</v>
      </c>
      <c r="M385" s="43">
        <f t="shared" si="76"/>
        <v>0.27510092399999997</v>
      </c>
      <c r="N385" s="43">
        <f t="shared" si="77"/>
        <v>0.70056115999999991</v>
      </c>
      <c r="O385" s="49">
        <v>0.39300131999999999</v>
      </c>
      <c r="P385" s="49">
        <v>0.82418959999999997</v>
      </c>
      <c r="Q385" s="50">
        <f t="shared" si="66"/>
        <v>0.60859545999999998</v>
      </c>
      <c r="R385" s="48">
        <f t="shared" si="67"/>
        <v>0.82418959999999997</v>
      </c>
      <c r="S385" s="49">
        <v>1.73757109375</v>
      </c>
      <c r="T385" s="48">
        <f t="shared" si="68"/>
        <v>2.3274160156249999</v>
      </c>
      <c r="U385" s="48">
        <v>0</v>
      </c>
      <c r="V385" s="49">
        <f t="shared" si="69"/>
        <v>0.74177064000000004</v>
      </c>
      <c r="W385" s="49">
        <f t="shared" si="70"/>
        <v>0.65935168</v>
      </c>
      <c r="X385" s="49">
        <f t="shared" si="71"/>
        <v>0.57693271999999995</v>
      </c>
      <c r="Y385" s="49">
        <f t="shared" si="72"/>
        <v>0.8653990800000001</v>
      </c>
      <c r="Z385" s="49">
        <f t="shared" si="73"/>
        <v>1.0989194666666664</v>
      </c>
      <c r="AA385" s="48">
        <v>0.98709209883840465</v>
      </c>
      <c r="AB385" s="42">
        <v>2.3274160156249999</v>
      </c>
      <c r="AC385" s="42">
        <v>2.2334213867187498</v>
      </c>
      <c r="AD385" s="49">
        <f t="shared" si="74"/>
        <v>1.9004683837890624</v>
      </c>
      <c r="AE385" s="49">
        <f t="shared" si="75"/>
        <v>1.3136276310137451</v>
      </c>
    </row>
    <row r="386" spans="1:31" x14ac:dyDescent="0.2">
      <c r="A386" s="42">
        <v>1.4888048334352788</v>
      </c>
      <c r="B386" s="42">
        <f t="shared" ref="B386:B449" si="78">+AVERAGE(C386,D386)</f>
        <v>2.2686905517578122</v>
      </c>
      <c r="C386" s="42">
        <v>2.3154462890624998</v>
      </c>
      <c r="D386" s="42">
        <v>2.221934814453125</v>
      </c>
      <c r="E386" s="48">
        <v>1.2799869921874998</v>
      </c>
      <c r="F386" s="48">
        <v>1.1645440856933595</v>
      </c>
      <c r="G386" s="48">
        <v>0.73076605346679679</v>
      </c>
      <c r="H386" s="48">
        <v>0.93203542907714843</v>
      </c>
      <c r="I386" s="48">
        <v>1.2459498437499998</v>
      </c>
      <c r="J386" s="48">
        <v>1.2362839453124999</v>
      </c>
      <c r="K386" s="48">
        <v>1.5491696887207032</v>
      </c>
      <c r="L386" s="48">
        <v>1.4736483447265625</v>
      </c>
      <c r="M386" s="43">
        <f t="shared" si="76"/>
        <v>0.27370761599999993</v>
      </c>
      <c r="N386" s="43">
        <f t="shared" si="77"/>
        <v>0.69705208799999985</v>
      </c>
      <c r="O386" s="49">
        <v>0.39101087999999995</v>
      </c>
      <c r="P386" s="49">
        <v>0.82006127999999989</v>
      </c>
      <c r="Q386" s="50">
        <f t="shared" ref="Q386:Q449" si="79">+AVERAGE(O386:P386)</f>
        <v>0.60553607999999992</v>
      </c>
      <c r="R386" s="48">
        <f t="shared" ref="R386:R449" si="80">+P386</f>
        <v>0.82006127999999989</v>
      </c>
      <c r="S386" s="49">
        <v>1.7286347656250003</v>
      </c>
      <c r="T386" s="48">
        <f t="shared" ref="T386:T449" si="81">+C386</f>
        <v>2.3154462890624998</v>
      </c>
      <c r="U386" s="48">
        <v>0</v>
      </c>
      <c r="V386" s="49">
        <f t="shared" ref="V386:V449" si="82">+$P386*0.9</f>
        <v>0.73805515199999994</v>
      </c>
      <c r="W386" s="49">
        <f t="shared" ref="W386:W449" si="83">+$P386*0.8</f>
        <v>0.65604902399999998</v>
      </c>
      <c r="X386" s="49">
        <f t="shared" ref="X386:X449" si="84">+$P386*0.7</f>
        <v>0.57404289599999991</v>
      </c>
      <c r="Y386" s="49">
        <f t="shared" ref="Y386:Y449" si="85">+$P386*0.9*8750/7500</f>
        <v>0.86106434399999998</v>
      </c>
      <c r="Z386" s="49">
        <f t="shared" ref="Z386:Z449" si="86">+$P386*10000/7500</f>
        <v>1.0934150399999998</v>
      </c>
      <c r="AA386" s="48">
        <v>0.9820155157791941</v>
      </c>
      <c r="AB386" s="42">
        <v>2.3154462890624998</v>
      </c>
      <c r="AC386" s="42">
        <v>2.221934814453125</v>
      </c>
      <c r="AD386" s="49">
        <f t="shared" ref="AD386:AD449" si="87">+S386*1.09375</f>
        <v>1.8906942749023441</v>
      </c>
      <c r="AE386" s="49">
        <f t="shared" ref="AE386:AE449" si="88">+S386*0.756013745704467</f>
        <v>1.3068716441151198</v>
      </c>
    </row>
    <row r="387" spans="1:31" x14ac:dyDescent="0.2">
      <c r="A387" s="42">
        <v>1.4811478910729639</v>
      </c>
      <c r="B387" s="42">
        <f t="shared" si="78"/>
        <v>2.2570227050781249</v>
      </c>
      <c r="C387" s="42">
        <v>2.3035380859374999</v>
      </c>
      <c r="D387" s="42">
        <v>2.2105073242187498</v>
      </c>
      <c r="E387" s="48">
        <v>1.2734039697265624</v>
      </c>
      <c r="F387" s="48">
        <v>1.1585548803710939</v>
      </c>
      <c r="G387" s="48">
        <v>0.72700771789550778</v>
      </c>
      <c r="H387" s="48">
        <v>0.92724196899414058</v>
      </c>
      <c r="I387" s="48">
        <v>1.2395419470214843</v>
      </c>
      <c r="J387" s="48">
        <v>1.2299257800292969</v>
      </c>
      <c r="K387" s="48">
        <v>1.5412022375488281</v>
      </c>
      <c r="L387" s="48">
        <v>1.4660693908691407</v>
      </c>
      <c r="M387" s="43">
        <f t="shared" ref="M387:M450" si="89">(+O387*0.7)</f>
        <v>0.272314308</v>
      </c>
      <c r="N387" s="43">
        <f t="shared" ref="N387:N450" si="90">(+P387*0.85)</f>
        <v>0.69354301600000001</v>
      </c>
      <c r="O387" s="49">
        <v>0.38902044000000002</v>
      </c>
      <c r="P387" s="49">
        <v>0.81593296000000004</v>
      </c>
      <c r="Q387" s="50">
        <f t="shared" si="79"/>
        <v>0.60247669999999998</v>
      </c>
      <c r="R387" s="48">
        <f t="shared" si="80"/>
        <v>0.81593296000000004</v>
      </c>
      <c r="S387" s="49">
        <v>1.7197445312500002</v>
      </c>
      <c r="T387" s="48">
        <f t="shared" si="81"/>
        <v>2.3035380859374999</v>
      </c>
      <c r="U387" s="48">
        <v>0</v>
      </c>
      <c r="V387" s="49">
        <f t="shared" si="82"/>
        <v>0.73433966400000006</v>
      </c>
      <c r="W387" s="49">
        <f t="shared" si="83"/>
        <v>0.65274636800000008</v>
      </c>
      <c r="X387" s="49">
        <f t="shared" si="84"/>
        <v>0.57115307199999998</v>
      </c>
      <c r="Y387" s="49">
        <f t="shared" si="85"/>
        <v>0.85672960800000009</v>
      </c>
      <c r="Z387" s="49">
        <f t="shared" si="86"/>
        <v>1.0879106133333334</v>
      </c>
      <c r="AA387" s="48">
        <v>0.97696503649259869</v>
      </c>
      <c r="AB387" s="42">
        <v>2.3035380859374999</v>
      </c>
      <c r="AC387" s="42">
        <v>2.2105073242187498</v>
      </c>
      <c r="AD387" s="49">
        <f t="shared" si="87"/>
        <v>1.8809705810546877</v>
      </c>
      <c r="AE387" s="49">
        <f t="shared" si="88"/>
        <v>1.3001505047250854</v>
      </c>
    </row>
    <row r="388" spans="1:31" x14ac:dyDescent="0.2">
      <c r="A388" s="42">
        <v>1.4735303284635302</v>
      </c>
      <c r="B388" s="42">
        <f t="shared" si="78"/>
        <v>2.2454147949218752</v>
      </c>
      <c r="C388" s="42">
        <v>2.2916909179687499</v>
      </c>
      <c r="D388" s="42">
        <v>2.1991386718750001</v>
      </c>
      <c r="E388" s="48">
        <v>1.2668548120117187</v>
      </c>
      <c r="F388" s="48">
        <v>1.1525963427734376</v>
      </c>
      <c r="G388" s="48">
        <v>0.72326868286132817</v>
      </c>
      <c r="H388" s="48">
        <v>0.92247313781738272</v>
      </c>
      <c r="I388" s="48">
        <v>1.2331669677734376</v>
      </c>
      <c r="J388" s="48">
        <v>1.2236001770019531</v>
      </c>
      <c r="K388" s="48">
        <v>1.5332757556152343</v>
      </c>
      <c r="L388" s="48">
        <v>1.4585292749023437</v>
      </c>
      <c r="M388" s="43">
        <f t="shared" si="89"/>
        <v>0.27092100000000002</v>
      </c>
      <c r="N388" s="43">
        <f t="shared" si="90"/>
        <v>0.69003394399999995</v>
      </c>
      <c r="O388" s="49">
        <v>0.38703000000000004</v>
      </c>
      <c r="P388" s="49">
        <v>0.81180463999999997</v>
      </c>
      <c r="Q388" s="50">
        <f t="shared" si="79"/>
        <v>0.59941732000000003</v>
      </c>
      <c r="R388" s="48">
        <f t="shared" si="80"/>
        <v>0.81180463999999997</v>
      </c>
      <c r="S388" s="49">
        <v>1.7108998046875001</v>
      </c>
      <c r="T388" s="48">
        <f t="shared" si="81"/>
        <v>2.2916909179687499</v>
      </c>
      <c r="U388" s="48">
        <v>0</v>
      </c>
      <c r="V388" s="49">
        <f t="shared" si="82"/>
        <v>0.73062417599999996</v>
      </c>
      <c r="W388" s="49">
        <f t="shared" si="83"/>
        <v>0.64944371200000006</v>
      </c>
      <c r="X388" s="49">
        <f t="shared" si="84"/>
        <v>0.56826324799999994</v>
      </c>
      <c r="Y388" s="49">
        <f t="shared" si="85"/>
        <v>0.85239487199999986</v>
      </c>
      <c r="Z388" s="49">
        <f t="shared" si="86"/>
        <v>1.0824061866666665</v>
      </c>
      <c r="AA388" s="48">
        <v>0.97194044253700662</v>
      </c>
      <c r="AB388" s="42">
        <v>2.2916909179687499</v>
      </c>
      <c r="AC388" s="42">
        <v>2.1991386718750001</v>
      </c>
      <c r="AD388" s="49">
        <f t="shared" si="87"/>
        <v>1.8712966613769533</v>
      </c>
      <c r="AE388" s="49">
        <f t="shared" si="88"/>
        <v>1.2934637698668381</v>
      </c>
    </row>
    <row r="389" spans="1:31" x14ac:dyDescent="0.2">
      <c r="A389" s="42">
        <v>1.465951943076041</v>
      </c>
      <c r="B389" s="42">
        <f t="shared" si="78"/>
        <v>2.2338664550781249</v>
      </c>
      <c r="C389" s="42">
        <v>2.2799045410156249</v>
      </c>
      <c r="D389" s="42">
        <v>2.1878283691406248</v>
      </c>
      <c r="E389" s="48">
        <v>1.2603392822265624</v>
      </c>
      <c r="F389" s="48">
        <v>1.1466685913085939</v>
      </c>
      <c r="G389" s="48">
        <v>0.71954888916015625</v>
      </c>
      <c r="H389" s="48">
        <v>0.91772881713867194</v>
      </c>
      <c r="I389" s="48">
        <v>1.2268247875976561</v>
      </c>
      <c r="J389" s="48">
        <v>1.2173072546386718</v>
      </c>
      <c r="K389" s="48">
        <v>1.5253901245117187</v>
      </c>
      <c r="L389" s="48">
        <v>1.4510279968261719</v>
      </c>
      <c r="M389" s="43">
        <f t="shared" si="89"/>
        <v>0.26952769199999993</v>
      </c>
      <c r="N389" s="43">
        <f t="shared" si="90"/>
        <v>0.6865248719999999</v>
      </c>
      <c r="O389" s="49">
        <v>0.38503955999999995</v>
      </c>
      <c r="P389" s="49">
        <v>0.80767631999999989</v>
      </c>
      <c r="Q389" s="50">
        <f t="shared" si="79"/>
        <v>0.59635793999999986</v>
      </c>
      <c r="R389" s="48">
        <f t="shared" si="80"/>
        <v>0.80767631999999989</v>
      </c>
      <c r="S389" s="49">
        <v>1.7021005859375</v>
      </c>
      <c r="T389" s="48">
        <f t="shared" si="81"/>
        <v>2.2799045410156249</v>
      </c>
      <c r="U389" s="48">
        <v>0</v>
      </c>
      <c r="V389" s="49">
        <f t="shared" si="82"/>
        <v>0.72690868799999997</v>
      </c>
      <c r="W389" s="49">
        <f t="shared" si="83"/>
        <v>0.64614105599999994</v>
      </c>
      <c r="X389" s="49">
        <f t="shared" si="84"/>
        <v>0.5653734239999999</v>
      </c>
      <c r="Y389" s="49">
        <f t="shared" si="85"/>
        <v>0.84806013599999996</v>
      </c>
      <c r="Z389" s="49">
        <f t="shared" si="86"/>
        <v>1.0769017599999997</v>
      </c>
      <c r="AA389" s="48">
        <v>0.96694173391241778</v>
      </c>
      <c r="AB389" s="42">
        <v>2.2799045410156249</v>
      </c>
      <c r="AC389" s="42">
        <v>2.1878283691406248</v>
      </c>
      <c r="AD389" s="49">
        <f t="shared" si="87"/>
        <v>1.8616725158691407</v>
      </c>
      <c r="AE389" s="49">
        <f t="shared" si="88"/>
        <v>1.2868114395403774</v>
      </c>
    </row>
    <row r="390" spans="1:31" x14ac:dyDescent="0.2">
      <c r="A390" s="42">
        <v>1.4584125334218261</v>
      </c>
      <c r="B390" s="42">
        <f t="shared" si="78"/>
        <v>2.2223776855468751</v>
      </c>
      <c r="C390" s="42">
        <v>2.2681789550781248</v>
      </c>
      <c r="D390" s="42">
        <v>2.1765764160156249</v>
      </c>
      <c r="E390" s="48">
        <v>1.2538573803710937</v>
      </c>
      <c r="F390" s="48">
        <v>1.1407712707519531</v>
      </c>
      <c r="G390" s="48">
        <v>0.71584821838378898</v>
      </c>
      <c r="H390" s="48">
        <v>0.91300894775390617</v>
      </c>
      <c r="I390" s="48">
        <v>1.2205151696777343</v>
      </c>
      <c r="J390" s="48">
        <v>1.2110466577148438</v>
      </c>
      <c r="K390" s="48">
        <v>1.5175449890136719</v>
      </c>
      <c r="L390" s="48">
        <v>1.4435653198242187</v>
      </c>
      <c r="M390" s="43">
        <f t="shared" si="89"/>
        <v>0.2682891959999999</v>
      </c>
      <c r="N390" s="43">
        <f t="shared" si="90"/>
        <v>0.68301580000000006</v>
      </c>
      <c r="O390" s="49">
        <v>0.38327027999999991</v>
      </c>
      <c r="P390" s="49">
        <v>0.80354800000000004</v>
      </c>
      <c r="Q390" s="50">
        <f t="shared" si="79"/>
        <v>0.59340914</v>
      </c>
      <c r="R390" s="48">
        <f t="shared" si="80"/>
        <v>0.80354800000000004</v>
      </c>
      <c r="S390" s="49">
        <v>1.6933466796875001</v>
      </c>
      <c r="T390" s="48">
        <f t="shared" si="81"/>
        <v>2.2681789550781248</v>
      </c>
      <c r="U390" s="48">
        <v>0</v>
      </c>
      <c r="V390" s="49">
        <f t="shared" si="82"/>
        <v>0.72319320000000009</v>
      </c>
      <c r="W390" s="49">
        <f t="shared" si="83"/>
        <v>0.64283840000000003</v>
      </c>
      <c r="X390" s="49">
        <f t="shared" si="84"/>
        <v>0.56248359999999997</v>
      </c>
      <c r="Y390" s="49">
        <f t="shared" si="85"/>
        <v>0.84372540000000007</v>
      </c>
      <c r="Z390" s="49">
        <f t="shared" si="86"/>
        <v>1.0713973333333333</v>
      </c>
      <c r="AA390" s="48">
        <v>0.96196869217722036</v>
      </c>
      <c r="AB390" s="42">
        <v>2.2681789550781248</v>
      </c>
      <c r="AC390" s="42">
        <v>2.1765764160156249</v>
      </c>
      <c r="AD390" s="49">
        <f t="shared" si="87"/>
        <v>1.8520979309082033</v>
      </c>
      <c r="AE390" s="49">
        <f t="shared" si="88"/>
        <v>1.2801933660867693</v>
      </c>
    </row>
    <row r="391" spans="1:31" x14ac:dyDescent="0.2">
      <c r="A391" s="42">
        <v>1.4509118990483694</v>
      </c>
      <c r="B391" s="42">
        <f t="shared" si="78"/>
        <v>2.2109479980468754</v>
      </c>
      <c r="C391" s="42">
        <v>2.2565136718750001</v>
      </c>
      <c r="D391" s="42">
        <v>2.1653823242187502</v>
      </c>
      <c r="E391" s="48">
        <v>1.247408751220703</v>
      </c>
      <c r="F391" s="48">
        <v>1.1349042626953123</v>
      </c>
      <c r="G391" s="48">
        <v>0.71216661132812498</v>
      </c>
      <c r="H391" s="48">
        <v>0.90831335205078123</v>
      </c>
      <c r="I391" s="48">
        <v>1.2142381140136718</v>
      </c>
      <c r="J391" s="48">
        <v>1.2048181494140624</v>
      </c>
      <c r="K391" s="48">
        <v>1.5097402307128904</v>
      </c>
      <c r="L391" s="48">
        <v>1.436141007080078</v>
      </c>
      <c r="M391" s="43">
        <f t="shared" si="89"/>
        <v>0.26689588799999991</v>
      </c>
      <c r="N391" s="43">
        <f t="shared" si="90"/>
        <v>0.67975737599999997</v>
      </c>
      <c r="O391" s="49">
        <v>0.38127983999999993</v>
      </c>
      <c r="P391" s="49">
        <v>0.79971455999999996</v>
      </c>
      <c r="Q391" s="50">
        <f t="shared" si="79"/>
        <v>0.59049719999999994</v>
      </c>
      <c r="R391" s="48">
        <f t="shared" si="80"/>
        <v>0.79971455999999996</v>
      </c>
      <c r="S391" s="49">
        <v>1.6846376953125</v>
      </c>
      <c r="T391" s="48">
        <f t="shared" si="81"/>
        <v>2.2565136718750001</v>
      </c>
      <c r="U391" s="48">
        <v>0</v>
      </c>
      <c r="V391" s="49">
        <f t="shared" si="82"/>
        <v>0.71974310399999997</v>
      </c>
      <c r="W391" s="49">
        <f t="shared" si="83"/>
        <v>0.63977164799999997</v>
      </c>
      <c r="X391" s="49">
        <f t="shared" si="84"/>
        <v>0.55980019199999997</v>
      </c>
      <c r="Y391" s="49">
        <f t="shared" si="85"/>
        <v>0.83970028799999996</v>
      </c>
      <c r="Z391" s="49">
        <f t="shared" si="86"/>
        <v>1.06628608</v>
      </c>
      <c r="AA391" s="48">
        <v>0.95702131733141449</v>
      </c>
      <c r="AB391" s="42">
        <v>2.2565136718750001</v>
      </c>
      <c r="AC391" s="42">
        <v>2.1653823242187502</v>
      </c>
      <c r="AD391" s="49">
        <f t="shared" si="87"/>
        <v>1.8425724792480469</v>
      </c>
      <c r="AE391" s="49">
        <f t="shared" si="88"/>
        <v>1.2736092541881436</v>
      </c>
    </row>
    <row r="392" spans="1:31" x14ac:dyDescent="0.2">
      <c r="A392" s="42">
        <v>1.4434498405336054</v>
      </c>
      <c r="B392" s="42">
        <f t="shared" si="78"/>
        <v>2.1995770263671877</v>
      </c>
      <c r="C392" s="42">
        <v>2.2449084472656251</v>
      </c>
      <c r="D392" s="42">
        <v>2.1542456054687502</v>
      </c>
      <c r="E392" s="48">
        <v>1.2409932763671876</v>
      </c>
      <c r="F392" s="48">
        <v>1.1290674487304686</v>
      </c>
      <c r="G392" s="48">
        <v>0.70850394958496088</v>
      </c>
      <c r="H392" s="48">
        <v>0.90364191162109375</v>
      </c>
      <c r="I392" s="48">
        <v>1.2079932653808594</v>
      </c>
      <c r="J392" s="48">
        <v>1.1986218481445312</v>
      </c>
      <c r="K392" s="48">
        <v>1.5019756127929689</v>
      </c>
      <c r="L392" s="48">
        <v>1.4287548217773438</v>
      </c>
      <c r="M392" s="43">
        <f t="shared" si="89"/>
        <v>0.26550257999999993</v>
      </c>
      <c r="N392" s="43">
        <f t="shared" si="90"/>
        <v>0.67624830400000002</v>
      </c>
      <c r="O392" s="49">
        <v>0.37928939999999994</v>
      </c>
      <c r="P392" s="49">
        <v>0.79558624</v>
      </c>
      <c r="Q392" s="50">
        <f t="shared" si="79"/>
        <v>0.58743782</v>
      </c>
      <c r="R392" s="48">
        <f t="shared" si="80"/>
        <v>0.79558624</v>
      </c>
      <c r="S392" s="49">
        <v>1.6759736328125001</v>
      </c>
      <c r="T392" s="48">
        <f t="shared" si="81"/>
        <v>2.2449084472656251</v>
      </c>
      <c r="U392" s="48">
        <v>0</v>
      </c>
      <c r="V392" s="49">
        <f t="shared" si="82"/>
        <v>0.71602761599999998</v>
      </c>
      <c r="W392" s="49">
        <f t="shared" si="83"/>
        <v>0.63646899200000007</v>
      </c>
      <c r="X392" s="49">
        <f t="shared" si="84"/>
        <v>0.55691036799999993</v>
      </c>
      <c r="Y392" s="49">
        <f t="shared" si="85"/>
        <v>0.83536555200000007</v>
      </c>
      <c r="Z392" s="49">
        <f t="shared" si="86"/>
        <v>1.0607816533333334</v>
      </c>
      <c r="AA392" s="48">
        <v>0.95209939093338813</v>
      </c>
      <c r="AB392" s="42">
        <v>2.2449084472656251</v>
      </c>
      <c r="AC392" s="42">
        <v>2.1542456054687502</v>
      </c>
      <c r="AD392" s="49">
        <f t="shared" si="87"/>
        <v>1.833096160888672</v>
      </c>
      <c r="AE392" s="49">
        <f t="shared" si="88"/>
        <v>1.2670591038445012</v>
      </c>
    </row>
    <row r="393" spans="1:31" x14ac:dyDescent="0.2">
      <c r="A393" s="42">
        <v>1.436026159481844</v>
      </c>
      <c r="B393" s="42">
        <f t="shared" si="78"/>
        <v>2.1882646484374999</v>
      </c>
      <c r="C393" s="42">
        <v>2.2333630371093749</v>
      </c>
      <c r="D393" s="42">
        <v>2.1431662597656249</v>
      </c>
      <c r="E393" s="48">
        <v>1.2346108374023437</v>
      </c>
      <c r="F393" s="48">
        <v>1.1232607104492187</v>
      </c>
      <c r="G393" s="48">
        <v>0.70486011474609367</v>
      </c>
      <c r="H393" s="48">
        <v>0.8989944488525391</v>
      </c>
      <c r="I393" s="48">
        <v>1.2017805053710937</v>
      </c>
      <c r="J393" s="48">
        <v>1.1924572802734374</v>
      </c>
      <c r="K393" s="48">
        <v>1.4942508984374998</v>
      </c>
      <c r="L393" s="48">
        <v>1.4214066455078125</v>
      </c>
      <c r="M393" s="43">
        <f t="shared" si="89"/>
        <v>0.26426408399999995</v>
      </c>
      <c r="N393" s="43">
        <f t="shared" si="90"/>
        <v>0.67298987999999993</v>
      </c>
      <c r="O393" s="49">
        <v>0.37752011999999996</v>
      </c>
      <c r="P393" s="49">
        <v>0.79175279999999992</v>
      </c>
      <c r="Q393" s="50">
        <f t="shared" si="79"/>
        <v>0.58463645999999991</v>
      </c>
      <c r="R393" s="48">
        <f t="shared" si="80"/>
        <v>0.79175279999999992</v>
      </c>
      <c r="S393" s="49">
        <v>1.6673541015625</v>
      </c>
      <c r="T393" s="48">
        <f t="shared" si="81"/>
        <v>2.2333630371093749</v>
      </c>
      <c r="U393" s="48">
        <v>0</v>
      </c>
      <c r="V393" s="49">
        <f t="shared" si="82"/>
        <v>0.71257751999999996</v>
      </c>
      <c r="W393" s="49">
        <f t="shared" si="83"/>
        <v>0.63340224000000001</v>
      </c>
      <c r="X393" s="49">
        <f t="shared" si="84"/>
        <v>0.55422695999999994</v>
      </c>
      <c r="Y393" s="49">
        <f t="shared" si="85"/>
        <v>0.83134043999999996</v>
      </c>
      <c r="Z393" s="49">
        <f t="shared" si="86"/>
        <v>1.0556703999999999</v>
      </c>
      <c r="AA393" s="48">
        <v>0.94720269454152961</v>
      </c>
      <c r="AB393" s="42">
        <v>2.2333630371093749</v>
      </c>
      <c r="AC393" s="42">
        <v>2.1431662597656249</v>
      </c>
      <c r="AD393" s="49">
        <f t="shared" si="87"/>
        <v>1.8236685485839843</v>
      </c>
      <c r="AE393" s="49">
        <f t="shared" si="88"/>
        <v>1.2605426197379719</v>
      </c>
    </row>
    <row r="394" spans="1:31" x14ac:dyDescent="0.2">
      <c r="A394" s="42">
        <v>1.4286406585168443</v>
      </c>
      <c r="B394" s="42">
        <f t="shared" si="78"/>
        <v>2.177010498046875</v>
      </c>
      <c r="C394" s="42">
        <v>2.2218769531250002</v>
      </c>
      <c r="D394" s="42">
        <v>2.1321440429687502</v>
      </c>
      <c r="E394" s="48">
        <v>1.2282611975097657</v>
      </c>
      <c r="F394" s="48">
        <v>1.1174838110351561</v>
      </c>
      <c r="G394" s="48">
        <v>0.70123498840332033</v>
      </c>
      <c r="H394" s="48">
        <v>0.89437090454101553</v>
      </c>
      <c r="I394" s="48">
        <v>1.195599715576172</v>
      </c>
      <c r="J394" s="48">
        <v>1.1863244458007813</v>
      </c>
      <c r="K394" s="48">
        <v>1.4865659692382811</v>
      </c>
      <c r="L394" s="48">
        <v>1.4140963598632812</v>
      </c>
      <c r="M394" s="43">
        <f t="shared" si="89"/>
        <v>0.26287077599999997</v>
      </c>
      <c r="N394" s="43">
        <f t="shared" si="90"/>
        <v>0.66973145599999984</v>
      </c>
      <c r="O394" s="49">
        <v>0.37552967999999998</v>
      </c>
      <c r="P394" s="49">
        <v>0.78791935999999985</v>
      </c>
      <c r="Q394" s="50">
        <f t="shared" si="79"/>
        <v>0.58172451999999986</v>
      </c>
      <c r="R394" s="48">
        <f t="shared" si="80"/>
        <v>0.78791935999999985</v>
      </c>
      <c r="S394" s="49">
        <v>1.6587787109375001</v>
      </c>
      <c r="T394" s="48">
        <f t="shared" si="81"/>
        <v>2.2218769531250002</v>
      </c>
      <c r="U394" s="48">
        <v>0</v>
      </c>
      <c r="V394" s="49">
        <f t="shared" si="82"/>
        <v>0.70912742399999984</v>
      </c>
      <c r="W394" s="49">
        <f t="shared" si="83"/>
        <v>0.63033548799999994</v>
      </c>
      <c r="X394" s="49">
        <f t="shared" si="84"/>
        <v>0.55154355199999983</v>
      </c>
      <c r="Y394" s="49">
        <f t="shared" si="85"/>
        <v>0.82731532799999985</v>
      </c>
      <c r="Z394" s="49">
        <f t="shared" si="86"/>
        <v>1.0505591466666664</v>
      </c>
      <c r="AA394" s="48">
        <v>0.94233122815583881</v>
      </c>
      <c r="AB394" s="42">
        <v>2.2218769531250002</v>
      </c>
      <c r="AC394" s="42">
        <v>2.1321440429687502</v>
      </c>
      <c r="AD394" s="49">
        <f t="shared" si="87"/>
        <v>1.8142892150878906</v>
      </c>
      <c r="AE394" s="49">
        <f t="shared" si="88"/>
        <v>1.2540595065506868</v>
      </c>
    </row>
    <row r="395" spans="1:31" x14ac:dyDescent="0.2">
      <c r="A395" s="42">
        <v>1.4212931412781473</v>
      </c>
      <c r="B395" s="42">
        <f t="shared" si="78"/>
        <v>2.1658140869140627</v>
      </c>
      <c r="C395" s="42">
        <v>2.2104497070312501</v>
      </c>
      <c r="D395" s="42">
        <v>2.1211784667968749</v>
      </c>
      <c r="E395" s="48">
        <v>1.22194423828125</v>
      </c>
      <c r="F395" s="48">
        <v>1.1117366320800781</v>
      </c>
      <c r="G395" s="48">
        <v>0.69762851135253912</v>
      </c>
      <c r="H395" s="48">
        <v>0.88977116027832026</v>
      </c>
      <c r="I395" s="48">
        <v>1.1894507775878906</v>
      </c>
      <c r="J395" s="48">
        <v>1.1802232263183594</v>
      </c>
      <c r="K395" s="48">
        <v>1.4789205883789063</v>
      </c>
      <c r="L395" s="48">
        <v>1.4068234912109374</v>
      </c>
      <c r="M395" s="43">
        <f t="shared" si="89"/>
        <v>0.26163227999999988</v>
      </c>
      <c r="N395" s="43">
        <f t="shared" si="90"/>
        <v>0.666222384</v>
      </c>
      <c r="O395" s="49">
        <v>0.37376039999999988</v>
      </c>
      <c r="P395" s="49">
        <v>0.78379103999999999</v>
      </c>
      <c r="Q395" s="50">
        <f t="shared" si="79"/>
        <v>0.57877571999999988</v>
      </c>
      <c r="R395" s="48">
        <f t="shared" si="80"/>
        <v>0.78379103999999999</v>
      </c>
      <c r="S395" s="49">
        <v>1.6502476562500001</v>
      </c>
      <c r="T395" s="48">
        <f t="shared" si="81"/>
        <v>2.2104497070312501</v>
      </c>
      <c r="U395" s="48">
        <v>0</v>
      </c>
      <c r="V395" s="49">
        <f t="shared" si="82"/>
        <v>0.70541193599999996</v>
      </c>
      <c r="W395" s="49">
        <f t="shared" si="83"/>
        <v>0.62703283200000004</v>
      </c>
      <c r="X395" s="49">
        <f t="shared" si="84"/>
        <v>0.54865372800000001</v>
      </c>
      <c r="Y395" s="49">
        <f t="shared" si="85"/>
        <v>0.82298059199999996</v>
      </c>
      <c r="Z395" s="49">
        <f t="shared" si="86"/>
        <v>1.04505472</v>
      </c>
      <c r="AA395" s="48">
        <v>0.93748477333470392</v>
      </c>
      <c r="AB395" s="42">
        <v>2.2104497070312501</v>
      </c>
      <c r="AC395" s="42">
        <v>2.1211784667968749</v>
      </c>
      <c r="AD395" s="49">
        <f t="shared" si="87"/>
        <v>1.8049583740234376</v>
      </c>
      <c r="AE395" s="49">
        <f t="shared" si="88"/>
        <v>1.2476099119415802</v>
      </c>
    </row>
    <row r="396" spans="1:31" x14ac:dyDescent="0.2">
      <c r="A396" s="42">
        <v>1.4139834124145563</v>
      </c>
      <c r="B396" s="42">
        <f t="shared" si="78"/>
        <v>2.1546751708984377</v>
      </c>
      <c r="C396" s="42">
        <v>2.199081298828125</v>
      </c>
      <c r="D396" s="42">
        <v>2.1102690429687501</v>
      </c>
      <c r="E396" s="48">
        <v>1.2156597229003905</v>
      </c>
      <c r="F396" s="48">
        <v>1.1060189367675781</v>
      </c>
      <c r="G396" s="48">
        <v>0.69404062438964842</v>
      </c>
      <c r="H396" s="48">
        <v>0.88519503845214842</v>
      </c>
      <c r="I396" s="48">
        <v>1.1833334545898437</v>
      </c>
      <c r="J396" s="48">
        <v>1.1741532666015624</v>
      </c>
      <c r="K396" s="48">
        <v>1.4713144006347656</v>
      </c>
      <c r="L396" s="48">
        <v>1.3995882763671874</v>
      </c>
      <c r="M396" s="43">
        <f t="shared" si="89"/>
        <v>0.26039378400000002</v>
      </c>
      <c r="N396" s="43">
        <f t="shared" si="90"/>
        <v>0.66296395999999991</v>
      </c>
      <c r="O396" s="49">
        <v>0.37199112000000001</v>
      </c>
      <c r="P396" s="49">
        <v>0.77995759999999992</v>
      </c>
      <c r="Q396" s="50">
        <f t="shared" si="79"/>
        <v>0.57597436000000002</v>
      </c>
      <c r="R396" s="48">
        <f t="shared" si="80"/>
        <v>0.77995759999999992</v>
      </c>
      <c r="S396" s="49">
        <v>1.6417603515625001</v>
      </c>
      <c r="T396" s="48">
        <f t="shared" si="81"/>
        <v>2.199081298828125</v>
      </c>
      <c r="U396" s="48">
        <v>0</v>
      </c>
      <c r="V396" s="49">
        <f t="shared" si="82"/>
        <v>0.70196183999999995</v>
      </c>
      <c r="W396" s="49">
        <f t="shared" si="83"/>
        <v>0.62396607999999998</v>
      </c>
      <c r="X396" s="49">
        <f t="shared" si="84"/>
        <v>0.5459703199999999</v>
      </c>
      <c r="Y396" s="49">
        <f t="shared" si="85"/>
        <v>0.81895547999999996</v>
      </c>
      <c r="Z396" s="49">
        <f t="shared" si="86"/>
        <v>1.0399434666666665</v>
      </c>
      <c r="AA396" s="48">
        <v>0.93266333007812496</v>
      </c>
      <c r="AB396" s="42">
        <v>2.199081298828125</v>
      </c>
      <c r="AC396" s="42">
        <v>2.1102690429687501</v>
      </c>
      <c r="AD396" s="49">
        <f t="shared" si="87"/>
        <v>1.7956753845214846</v>
      </c>
      <c r="AE396" s="49">
        <f t="shared" si="88"/>
        <v>1.2411933929338483</v>
      </c>
    </row>
    <row r="397" spans="1:31" x14ac:dyDescent="0.2">
      <c r="A397" s="42">
        <v>1.4067112775804709</v>
      </c>
      <c r="B397" s="42">
        <f t="shared" si="78"/>
        <v>2.14359375</v>
      </c>
      <c r="C397" s="42">
        <v>2.1877714843749998</v>
      </c>
      <c r="D397" s="42">
        <v>2.0994160156250001</v>
      </c>
      <c r="E397" s="48">
        <v>1.2094076513671874</v>
      </c>
      <c r="F397" s="48">
        <v>1.1003307250976562</v>
      </c>
      <c r="G397" s="48">
        <v>0.69047114990234371</v>
      </c>
      <c r="H397" s="48">
        <v>0.88064247985839839</v>
      </c>
      <c r="I397" s="48">
        <v>1.177247509765625</v>
      </c>
      <c r="J397" s="48">
        <v>1.1681146850585937</v>
      </c>
      <c r="K397" s="48">
        <v>1.4637475244140625</v>
      </c>
      <c r="L397" s="48">
        <v>1.3923902416992187</v>
      </c>
      <c r="M397" s="43">
        <f t="shared" si="89"/>
        <v>0.25900047599999998</v>
      </c>
      <c r="N397" s="43">
        <f t="shared" si="90"/>
        <v>0.65970553599999993</v>
      </c>
      <c r="O397" s="49">
        <v>0.37000067999999997</v>
      </c>
      <c r="P397" s="49">
        <v>0.77612415999999995</v>
      </c>
      <c r="Q397" s="50">
        <f t="shared" si="79"/>
        <v>0.57306241999999996</v>
      </c>
      <c r="R397" s="48">
        <f t="shared" si="80"/>
        <v>0.77612415999999995</v>
      </c>
      <c r="S397" s="49">
        <v>1.6333166992187502</v>
      </c>
      <c r="T397" s="48">
        <f t="shared" si="81"/>
        <v>2.1877714843749998</v>
      </c>
      <c r="U397" s="48">
        <v>0</v>
      </c>
      <c r="V397" s="49">
        <f t="shared" si="82"/>
        <v>0.69851174399999993</v>
      </c>
      <c r="W397" s="49">
        <f t="shared" si="83"/>
        <v>0.62089932800000003</v>
      </c>
      <c r="X397" s="49">
        <f t="shared" si="84"/>
        <v>0.5432869119999999</v>
      </c>
      <c r="Y397" s="49">
        <f t="shared" si="85"/>
        <v>0.81493036799999996</v>
      </c>
      <c r="Z397" s="49">
        <f t="shared" si="86"/>
        <v>1.0348322133333332</v>
      </c>
      <c r="AA397" s="48">
        <v>0.92786667994449012</v>
      </c>
      <c r="AB397" s="42">
        <v>2.1877714843749998</v>
      </c>
      <c r="AC397" s="42">
        <v>2.0994160156250001</v>
      </c>
      <c r="AD397" s="49">
        <f t="shared" si="87"/>
        <v>1.7864401397705081</v>
      </c>
      <c r="AE397" s="49">
        <f t="shared" si="88"/>
        <v>1.2348098756980237</v>
      </c>
    </row>
    <row r="398" spans="1:31" x14ac:dyDescent="0.2">
      <c r="A398" s="42">
        <v>1.3994765434293659</v>
      </c>
      <c r="B398" s="42">
        <f t="shared" si="78"/>
        <v>2.1325690917968751</v>
      </c>
      <c r="C398" s="42">
        <v>2.1765195312499999</v>
      </c>
      <c r="D398" s="42">
        <v>2.08861865234375</v>
      </c>
      <c r="E398" s="48">
        <v>1.2031876684570311</v>
      </c>
      <c r="F398" s="48">
        <v>1.0946716418457032</v>
      </c>
      <c r="G398" s="48">
        <v>0.68692002868652347</v>
      </c>
      <c r="H398" s="48">
        <v>0.87611330688476563</v>
      </c>
      <c r="I398" s="48">
        <v>1.1711929431152344</v>
      </c>
      <c r="J398" s="48">
        <v>1.1621070080566407</v>
      </c>
      <c r="K398" s="48">
        <v>1.4562194860839845</v>
      </c>
      <c r="L398" s="48">
        <v>1.3852291503906249</v>
      </c>
      <c r="M398" s="43">
        <f t="shared" si="89"/>
        <v>0.25776198</v>
      </c>
      <c r="N398" s="43">
        <f t="shared" si="90"/>
        <v>0.65644711199999994</v>
      </c>
      <c r="O398" s="49">
        <v>0.36823139999999999</v>
      </c>
      <c r="P398" s="49">
        <v>0.77229071999999999</v>
      </c>
      <c r="Q398" s="50">
        <f t="shared" si="79"/>
        <v>0.57026105999999999</v>
      </c>
      <c r="R398" s="48">
        <f t="shared" si="80"/>
        <v>0.77229071999999999</v>
      </c>
      <c r="S398" s="49">
        <v>1.6249166015625001</v>
      </c>
      <c r="T398" s="48">
        <f t="shared" si="81"/>
        <v>2.1765195312499999</v>
      </c>
      <c r="U398" s="48">
        <v>0</v>
      </c>
      <c r="V398" s="49">
        <f t="shared" si="82"/>
        <v>0.69506164800000003</v>
      </c>
      <c r="W398" s="49">
        <f t="shared" si="83"/>
        <v>0.61783257600000008</v>
      </c>
      <c r="X398" s="49">
        <f t="shared" si="84"/>
        <v>0.5406035039999999</v>
      </c>
      <c r="Y398" s="49">
        <f t="shared" si="85"/>
        <v>0.81090525599999996</v>
      </c>
      <c r="Z398" s="49">
        <f t="shared" si="86"/>
        <v>1.0297209599999999</v>
      </c>
      <c r="AA398" s="48">
        <v>0.9230946044921875</v>
      </c>
      <c r="AB398" s="42">
        <v>2.1765195312499999</v>
      </c>
      <c r="AC398" s="42">
        <v>2.08861865234375</v>
      </c>
      <c r="AD398" s="49">
        <f t="shared" si="87"/>
        <v>1.7772525329589843</v>
      </c>
      <c r="AE398" s="49">
        <f t="shared" si="88"/>
        <v>1.2284592864046386</v>
      </c>
    </row>
    <row r="399" spans="1:31" x14ac:dyDescent="0.2">
      <c r="A399" s="42">
        <v>1.3922790176084963</v>
      </c>
      <c r="B399" s="42">
        <f t="shared" si="78"/>
        <v>2.1216013183593754</v>
      </c>
      <c r="C399" s="42">
        <v>2.1653256835937502</v>
      </c>
      <c r="D399" s="42">
        <v>2.0778769531250001</v>
      </c>
      <c r="E399" s="48">
        <v>1.1969996557617186</v>
      </c>
      <c r="F399" s="48">
        <v>1.089041805419922</v>
      </c>
      <c r="G399" s="48">
        <v>0.68338720153808596</v>
      </c>
      <c r="H399" s="48">
        <v>0.87160746032714842</v>
      </c>
      <c r="I399" s="48">
        <v>1.1651695178222656</v>
      </c>
      <c r="J399" s="48">
        <v>1.1561303540039063</v>
      </c>
      <c r="K399" s="48">
        <v>1.4487301672363282</v>
      </c>
      <c r="L399" s="48">
        <v>1.3781050024414061</v>
      </c>
      <c r="M399" s="43">
        <f t="shared" si="89"/>
        <v>0.25636867199999991</v>
      </c>
      <c r="N399" s="43">
        <f t="shared" si="90"/>
        <v>0.65293803999999989</v>
      </c>
      <c r="O399" s="49">
        <v>0.36624095999999989</v>
      </c>
      <c r="P399" s="49">
        <v>0.76816239999999991</v>
      </c>
      <c r="Q399" s="50">
        <f t="shared" si="79"/>
        <v>0.56720167999999993</v>
      </c>
      <c r="R399" s="48">
        <f t="shared" si="80"/>
        <v>0.76816239999999991</v>
      </c>
      <c r="S399" s="49">
        <v>1.6165595703125</v>
      </c>
      <c r="T399" s="48">
        <f t="shared" si="81"/>
        <v>2.1653256835937502</v>
      </c>
      <c r="U399" s="48">
        <v>0</v>
      </c>
      <c r="V399" s="49">
        <f t="shared" si="82"/>
        <v>0.69134615999999993</v>
      </c>
      <c r="W399" s="49">
        <f t="shared" si="83"/>
        <v>0.61452991999999995</v>
      </c>
      <c r="X399" s="49">
        <f t="shared" si="84"/>
        <v>0.53771367999999986</v>
      </c>
      <c r="Y399" s="49">
        <f t="shared" si="85"/>
        <v>0.80657051999999996</v>
      </c>
      <c r="Z399" s="49">
        <f t="shared" si="86"/>
        <v>1.0242165333333333</v>
      </c>
      <c r="AA399" s="48">
        <v>0.91834710372121708</v>
      </c>
      <c r="AB399" s="42">
        <v>2.1653256835937502</v>
      </c>
      <c r="AC399" s="42">
        <v>2.0778769531250001</v>
      </c>
      <c r="AD399" s="49">
        <f t="shared" si="87"/>
        <v>1.7681120300292967</v>
      </c>
      <c r="AE399" s="49">
        <f t="shared" si="88"/>
        <v>1.2221412559063567</v>
      </c>
    </row>
    <row r="400" spans="1:31" x14ac:dyDescent="0.2">
      <c r="A400" s="42">
        <v>1.3851185087556368</v>
      </c>
      <c r="B400" s="42">
        <f t="shared" si="78"/>
        <v>2.1106899414062497</v>
      </c>
      <c r="C400" s="42">
        <v>2.1541894531249999</v>
      </c>
      <c r="D400" s="42">
        <v>2.0671904296874999</v>
      </c>
      <c r="E400" s="48">
        <v>1.1908433764648438</v>
      </c>
      <c r="F400" s="48">
        <v>1.0834407421875001</v>
      </c>
      <c r="G400" s="48">
        <v>0.67987255004882818</v>
      </c>
      <c r="H400" s="48">
        <v>0.86712476257324211</v>
      </c>
      <c r="I400" s="48">
        <v>1.1591769970703125</v>
      </c>
      <c r="J400" s="48">
        <v>1.1501843676757812</v>
      </c>
      <c r="K400" s="48">
        <v>1.4412793310546874</v>
      </c>
      <c r="L400" s="48">
        <v>1.37101732421875</v>
      </c>
      <c r="M400" s="43">
        <f t="shared" si="89"/>
        <v>0.25513017599999999</v>
      </c>
      <c r="N400" s="43">
        <f t="shared" si="90"/>
        <v>0.6496796159999999</v>
      </c>
      <c r="O400" s="49">
        <v>0.36447167999999996</v>
      </c>
      <c r="P400" s="49">
        <v>0.76432895999999995</v>
      </c>
      <c r="Q400" s="50">
        <f t="shared" si="79"/>
        <v>0.56440031999999996</v>
      </c>
      <c r="R400" s="48">
        <f t="shared" si="80"/>
        <v>0.76432895999999995</v>
      </c>
      <c r="S400" s="49">
        <v>1.6082455078125002</v>
      </c>
      <c r="T400" s="48">
        <f t="shared" si="81"/>
        <v>2.1541894531249999</v>
      </c>
      <c r="U400" s="48">
        <v>0</v>
      </c>
      <c r="V400" s="49">
        <f t="shared" si="82"/>
        <v>0.68789606399999992</v>
      </c>
      <c r="W400" s="49">
        <f t="shared" si="83"/>
        <v>0.611463168</v>
      </c>
      <c r="X400" s="49">
        <f t="shared" si="84"/>
        <v>0.53503027199999997</v>
      </c>
      <c r="Y400" s="49">
        <f t="shared" si="85"/>
        <v>0.80254540799999996</v>
      </c>
      <c r="Z400" s="49">
        <f t="shared" si="86"/>
        <v>1.0191052799999998</v>
      </c>
      <c r="AA400" s="48">
        <v>0.91362401380037006</v>
      </c>
      <c r="AB400" s="42">
        <v>2.1541894531249999</v>
      </c>
      <c r="AC400" s="42">
        <v>2.0671904296874999</v>
      </c>
      <c r="AD400" s="49">
        <f t="shared" si="87"/>
        <v>1.7590185241699221</v>
      </c>
      <c r="AE400" s="49">
        <f t="shared" si="88"/>
        <v>1.2158557103737109</v>
      </c>
    </row>
    <row r="401" spans="1:31" x14ac:dyDescent="0.2">
      <c r="A401" s="42">
        <v>1.37799482649134</v>
      </c>
      <c r="B401" s="42">
        <f t="shared" si="78"/>
        <v>2.0998347167968747</v>
      </c>
      <c r="C401" s="42">
        <v>2.1431103515625001</v>
      </c>
      <c r="D401" s="42">
        <v>2.0565590820312498</v>
      </c>
      <c r="E401" s="48">
        <v>1.1847188305664063</v>
      </c>
      <c r="F401" s="48">
        <v>1.0778685705566406</v>
      </c>
      <c r="G401" s="48">
        <v>0.67637595581054677</v>
      </c>
      <c r="H401" s="48">
        <v>0.86266515441894531</v>
      </c>
      <c r="I401" s="48">
        <v>1.153215380859375</v>
      </c>
      <c r="J401" s="48">
        <v>1.1442690490722656</v>
      </c>
      <c r="K401" s="48">
        <v>1.4338667407226564</v>
      </c>
      <c r="L401" s="48">
        <v>1.3639661157226561</v>
      </c>
      <c r="M401" s="43">
        <f t="shared" si="89"/>
        <v>0.25389167999999995</v>
      </c>
      <c r="N401" s="43">
        <f t="shared" si="90"/>
        <v>0.64642119199999992</v>
      </c>
      <c r="O401" s="49">
        <v>0.36270239999999998</v>
      </c>
      <c r="P401" s="49">
        <v>0.76049551999999987</v>
      </c>
      <c r="Q401" s="50">
        <f t="shared" si="79"/>
        <v>0.56159895999999998</v>
      </c>
      <c r="R401" s="48">
        <f t="shared" si="80"/>
        <v>0.76049551999999987</v>
      </c>
      <c r="S401" s="49">
        <v>1.5999743164062501</v>
      </c>
      <c r="T401" s="48">
        <f t="shared" si="81"/>
        <v>2.1431103515625001</v>
      </c>
      <c r="U401" s="48">
        <v>0</v>
      </c>
      <c r="V401" s="49">
        <f t="shared" si="82"/>
        <v>0.6844459679999999</v>
      </c>
      <c r="W401" s="49">
        <f t="shared" si="83"/>
        <v>0.60839641599999994</v>
      </c>
      <c r="X401" s="49">
        <f t="shared" si="84"/>
        <v>0.53234686399999986</v>
      </c>
      <c r="Y401" s="49">
        <f t="shared" si="85"/>
        <v>0.79852029599999985</v>
      </c>
      <c r="Z401" s="49">
        <f t="shared" si="86"/>
        <v>1.0139940266666665</v>
      </c>
      <c r="AA401" s="48">
        <v>0.90892522550884047</v>
      </c>
      <c r="AB401" s="42">
        <v>2.1431103515625001</v>
      </c>
      <c r="AC401" s="42">
        <v>2.0565590820312498</v>
      </c>
      <c r="AD401" s="49">
        <f t="shared" si="87"/>
        <v>1.7499719085693362</v>
      </c>
      <c r="AE401" s="49">
        <f t="shared" si="88"/>
        <v>1.2096025759772331</v>
      </c>
    </row>
    <row r="402" spans="1:31" x14ac:dyDescent="0.2">
      <c r="A402" s="42">
        <v>1.3709077814164921</v>
      </c>
      <c r="B402" s="42">
        <f t="shared" si="78"/>
        <v>2.0890352172851561</v>
      </c>
      <c r="C402" s="42">
        <v>2.1320883789062499</v>
      </c>
      <c r="D402" s="42">
        <v>2.0459820556640627</v>
      </c>
      <c r="E402" s="48">
        <v>1.1786257812500001</v>
      </c>
      <c r="F402" s="48">
        <v>1.0723250537109374</v>
      </c>
      <c r="G402" s="48">
        <v>0.67289735961914054</v>
      </c>
      <c r="H402" s="48">
        <v>0.85822845825195315</v>
      </c>
      <c r="I402" s="48">
        <v>1.1472844323730469</v>
      </c>
      <c r="J402" s="48">
        <v>1.1383839245605469</v>
      </c>
      <c r="K402" s="48">
        <v>1.4264925146484375</v>
      </c>
      <c r="L402" s="48">
        <v>1.3569511401367187</v>
      </c>
      <c r="M402" s="43">
        <f t="shared" si="89"/>
        <v>0.25265318399999998</v>
      </c>
      <c r="N402" s="43">
        <f t="shared" si="90"/>
        <v>0.64316276799999994</v>
      </c>
      <c r="O402" s="49">
        <v>0.36093312</v>
      </c>
      <c r="P402" s="49">
        <v>0.75666208000000001</v>
      </c>
      <c r="Q402" s="50">
        <f t="shared" si="79"/>
        <v>0.55879760000000001</v>
      </c>
      <c r="R402" s="48">
        <f t="shared" si="80"/>
        <v>0.75666208000000001</v>
      </c>
      <c r="S402" s="49">
        <v>1.5917457031250002</v>
      </c>
      <c r="T402" s="48">
        <f t="shared" si="81"/>
        <v>2.1320883789062499</v>
      </c>
      <c r="U402" s="48">
        <v>0</v>
      </c>
      <c r="V402" s="49">
        <f t="shared" si="82"/>
        <v>0.680995872</v>
      </c>
      <c r="W402" s="49">
        <f t="shared" si="83"/>
        <v>0.6053296640000001</v>
      </c>
      <c r="X402" s="49">
        <f t="shared" si="84"/>
        <v>0.52966345599999998</v>
      </c>
      <c r="Y402" s="49">
        <f t="shared" si="85"/>
        <v>0.79449518400000008</v>
      </c>
      <c r="Z402" s="49">
        <f t="shared" si="86"/>
        <v>1.0088827733333334</v>
      </c>
      <c r="AA402" s="48">
        <v>0.90425062962582237</v>
      </c>
      <c r="AB402" s="42">
        <v>2.1320883789062499</v>
      </c>
      <c r="AC402" s="42">
        <v>2.0459820556640627</v>
      </c>
      <c r="AD402" s="49">
        <f t="shared" si="87"/>
        <v>1.7409718627929689</v>
      </c>
      <c r="AE402" s="49">
        <f t="shared" si="88"/>
        <v>1.2033816312285219</v>
      </c>
    </row>
    <row r="403" spans="1:31" x14ac:dyDescent="0.2">
      <c r="A403" s="42">
        <v>1.3638571851053858</v>
      </c>
      <c r="B403" s="42">
        <f t="shared" si="78"/>
        <v>2.0782913208007816</v>
      </c>
      <c r="C403" s="42">
        <v>2.1211230468750002</v>
      </c>
      <c r="D403" s="42">
        <v>2.0354595947265626</v>
      </c>
      <c r="E403" s="48">
        <v>1.172564110107422</v>
      </c>
      <c r="F403" s="48">
        <v>1.0668100732421875</v>
      </c>
      <c r="G403" s="48">
        <v>0.66943664306640627</v>
      </c>
      <c r="H403" s="48">
        <v>0.8538145556640625</v>
      </c>
      <c r="I403" s="48">
        <v>1.1413839147949218</v>
      </c>
      <c r="J403" s="48">
        <v>1.1325292309570312</v>
      </c>
      <c r="K403" s="48">
        <v>1.4191559423828124</v>
      </c>
      <c r="L403" s="48">
        <v>1.3499723974609377</v>
      </c>
      <c r="M403" s="43">
        <f t="shared" si="89"/>
        <v>0.25125987599999999</v>
      </c>
      <c r="N403" s="43">
        <f t="shared" si="90"/>
        <v>0.64015499199999992</v>
      </c>
      <c r="O403" s="49">
        <v>0.35894268000000001</v>
      </c>
      <c r="P403" s="49">
        <v>0.75312351999999994</v>
      </c>
      <c r="Q403" s="50">
        <f t="shared" si="79"/>
        <v>0.55603309999999995</v>
      </c>
      <c r="R403" s="48">
        <f t="shared" si="80"/>
        <v>0.75312351999999994</v>
      </c>
      <c r="S403" s="49">
        <v>1.5835592773437503</v>
      </c>
      <c r="T403" s="48">
        <f t="shared" si="81"/>
        <v>2.1211230468750002</v>
      </c>
      <c r="U403" s="48">
        <v>0</v>
      </c>
      <c r="V403" s="49">
        <f t="shared" si="82"/>
        <v>0.67781116799999996</v>
      </c>
      <c r="W403" s="49">
        <f t="shared" si="83"/>
        <v>0.60249881599999999</v>
      </c>
      <c r="X403" s="49">
        <f t="shared" si="84"/>
        <v>0.52718646399999991</v>
      </c>
      <c r="Y403" s="49">
        <f t="shared" si="85"/>
        <v>0.79077969599999998</v>
      </c>
      <c r="Z403" s="49">
        <f t="shared" si="86"/>
        <v>1.0041646933333332</v>
      </c>
      <c r="AA403" s="48">
        <v>0.89960006232010692</v>
      </c>
      <c r="AB403" s="42">
        <v>2.1211230468750002</v>
      </c>
      <c r="AC403" s="42">
        <v>2.0354595947265626</v>
      </c>
      <c r="AD403" s="49">
        <f t="shared" si="87"/>
        <v>1.7320179595947269</v>
      </c>
      <c r="AE403" s="49">
        <f t="shared" si="88"/>
        <v>1.1971925808097077</v>
      </c>
    </row>
    <row r="404" spans="1:31" x14ac:dyDescent="0.2">
      <c r="A404" s="42">
        <v>1.3568428501016461</v>
      </c>
      <c r="B404" s="42">
        <f t="shared" si="78"/>
        <v>2.0676026611328124</v>
      </c>
      <c r="C404" s="42">
        <v>2.110214111328125</v>
      </c>
      <c r="D404" s="42">
        <v>2.0249912109374999</v>
      </c>
      <c r="E404" s="48">
        <v>1.1665335803222656</v>
      </c>
      <c r="F404" s="48">
        <v>1.0613233923339844</v>
      </c>
      <c r="G404" s="48">
        <v>0.6659937469482422</v>
      </c>
      <c r="H404" s="48">
        <v>0.84942338745117185</v>
      </c>
      <c r="I404" s="48">
        <v>1.1355137097167969</v>
      </c>
      <c r="J404" s="48">
        <v>1.1267047314453125</v>
      </c>
      <c r="K404" s="48">
        <v>1.4118571423339843</v>
      </c>
      <c r="L404" s="48">
        <v>1.3430295324707031</v>
      </c>
      <c r="M404" s="43">
        <f t="shared" si="89"/>
        <v>0.2500213799999999</v>
      </c>
      <c r="N404" s="43">
        <f t="shared" si="90"/>
        <v>0.63689656799999983</v>
      </c>
      <c r="O404" s="49">
        <v>0.35717339999999992</v>
      </c>
      <c r="P404" s="49">
        <v>0.74929007999999986</v>
      </c>
      <c r="Q404" s="50">
        <f t="shared" si="79"/>
        <v>0.55323173999999986</v>
      </c>
      <c r="R404" s="48">
        <f t="shared" si="80"/>
        <v>0.74929007999999986</v>
      </c>
      <c r="S404" s="49">
        <v>1.5754149414062502</v>
      </c>
      <c r="T404" s="48">
        <f t="shared" si="81"/>
        <v>2.110214111328125</v>
      </c>
      <c r="U404" s="48">
        <v>0</v>
      </c>
      <c r="V404" s="49">
        <f t="shared" si="82"/>
        <v>0.67436107199999984</v>
      </c>
      <c r="W404" s="49">
        <f t="shared" si="83"/>
        <v>0.59943206399999993</v>
      </c>
      <c r="X404" s="49">
        <f t="shared" si="84"/>
        <v>0.52450305599999991</v>
      </c>
      <c r="Y404" s="49">
        <f t="shared" si="85"/>
        <v>0.78675458399999976</v>
      </c>
      <c r="Z404" s="49">
        <f t="shared" si="86"/>
        <v>0.99905343999999985</v>
      </c>
      <c r="AA404" s="48">
        <v>0.89497341437088818</v>
      </c>
      <c r="AB404" s="42">
        <v>2.110214111328125</v>
      </c>
      <c r="AC404" s="42">
        <v>2.0249912109374999</v>
      </c>
      <c r="AD404" s="49">
        <f t="shared" si="87"/>
        <v>1.7231100921630862</v>
      </c>
      <c r="AE404" s="49">
        <f t="shared" si="88"/>
        <v>1.1910353508913225</v>
      </c>
    </row>
    <row r="405" spans="1:31" x14ac:dyDescent="0.2">
      <c r="A405" s="42">
        <v>1.3498645899129333</v>
      </c>
      <c r="B405" s="42">
        <f t="shared" si="78"/>
        <v>2.0569688110351563</v>
      </c>
      <c r="C405" s="42">
        <v>2.099361083984375</v>
      </c>
      <c r="D405" s="42">
        <v>2.0145765380859375</v>
      </c>
      <c r="E405" s="48">
        <v>1.1605340734863281</v>
      </c>
      <c r="F405" s="48">
        <v>1.0558650109863281</v>
      </c>
      <c r="G405" s="48">
        <v>0.66256855285644534</v>
      </c>
      <c r="H405" s="48">
        <v>0.84505477600097645</v>
      </c>
      <c r="I405" s="48">
        <v>1.1296736987304687</v>
      </c>
      <c r="J405" s="48">
        <v>1.1209100708007811</v>
      </c>
      <c r="K405" s="48">
        <v>1.40459599609375</v>
      </c>
      <c r="L405" s="48">
        <v>1.3361223083496092</v>
      </c>
      <c r="M405" s="43">
        <f t="shared" si="89"/>
        <v>0.24878288399999993</v>
      </c>
      <c r="N405" s="43">
        <f t="shared" si="90"/>
        <v>0.63363814399999996</v>
      </c>
      <c r="O405" s="49">
        <v>0.35540411999999993</v>
      </c>
      <c r="P405" s="49">
        <v>0.74545664</v>
      </c>
      <c r="Q405" s="50">
        <f t="shared" si="79"/>
        <v>0.55043038</v>
      </c>
      <c r="R405" s="48">
        <f t="shared" si="80"/>
        <v>0.74545664</v>
      </c>
      <c r="S405" s="49">
        <v>1.5673125976562501</v>
      </c>
      <c r="T405" s="48">
        <f t="shared" si="81"/>
        <v>2.099361083984375</v>
      </c>
      <c r="U405" s="48">
        <v>0</v>
      </c>
      <c r="V405" s="49">
        <f t="shared" si="82"/>
        <v>0.67091097600000005</v>
      </c>
      <c r="W405" s="49">
        <f t="shared" si="83"/>
        <v>0.59636531199999998</v>
      </c>
      <c r="X405" s="49">
        <f t="shared" si="84"/>
        <v>0.52181964800000002</v>
      </c>
      <c r="Y405" s="49">
        <f t="shared" si="85"/>
        <v>0.78272947200000009</v>
      </c>
      <c r="Z405" s="49">
        <f t="shared" si="86"/>
        <v>0.99394218666666667</v>
      </c>
      <c r="AA405" s="48">
        <v>0.89037057655736018</v>
      </c>
      <c r="AB405" s="42">
        <v>2.099361083984375</v>
      </c>
      <c r="AC405" s="42">
        <v>2.0145765380859375</v>
      </c>
      <c r="AD405" s="49">
        <f t="shared" si="87"/>
        <v>1.7142481536865235</v>
      </c>
      <c r="AE405" s="49">
        <f t="shared" si="88"/>
        <v>1.1849098676438998</v>
      </c>
    </row>
    <row r="406" spans="1:31" x14ac:dyDescent="0.2">
      <c r="A406" s="42">
        <v>1.3429222190056462</v>
      </c>
      <c r="B406" s="42">
        <f t="shared" si="78"/>
        <v>2.0463898925781248</v>
      </c>
      <c r="C406" s="42">
        <v>2.088564208984375</v>
      </c>
      <c r="D406" s="42">
        <v>2.004215576171875</v>
      </c>
      <c r="E406" s="48">
        <v>1.1545653527832029</v>
      </c>
      <c r="F406" s="48">
        <v>1.0504346923828123</v>
      </c>
      <c r="G406" s="48">
        <v>0.65916094238281242</v>
      </c>
      <c r="H406" s="48">
        <v>0.84070866210937489</v>
      </c>
      <c r="I406" s="48">
        <v>1.1238638818359374</v>
      </c>
      <c r="J406" s="48">
        <v>1.1151452490234375</v>
      </c>
      <c r="K406" s="48">
        <v>1.3973721484374999</v>
      </c>
      <c r="L406" s="48">
        <v>1.3292506066894532</v>
      </c>
      <c r="M406" s="43">
        <f t="shared" si="89"/>
        <v>0.24769919999999998</v>
      </c>
      <c r="N406" s="43">
        <f t="shared" si="90"/>
        <v>0.63063036799999983</v>
      </c>
      <c r="O406" s="49">
        <v>0.353856</v>
      </c>
      <c r="P406" s="49">
        <v>0.74191807999999981</v>
      </c>
      <c r="Q406" s="50">
        <f t="shared" si="79"/>
        <v>0.54788703999999988</v>
      </c>
      <c r="R406" s="48">
        <f t="shared" si="80"/>
        <v>0.74191807999999981</v>
      </c>
      <c r="S406" s="49">
        <v>1.55925185546875</v>
      </c>
      <c r="T406" s="48">
        <f t="shared" si="81"/>
        <v>2.088564208984375</v>
      </c>
      <c r="U406" s="48">
        <v>0</v>
      </c>
      <c r="V406" s="49">
        <f t="shared" si="82"/>
        <v>0.6677262719999999</v>
      </c>
      <c r="W406" s="49">
        <f t="shared" si="83"/>
        <v>0.59353446399999987</v>
      </c>
      <c r="X406" s="49">
        <f t="shared" si="84"/>
        <v>0.51934265599999985</v>
      </c>
      <c r="Y406" s="49">
        <f t="shared" si="85"/>
        <v>0.77901398399999988</v>
      </c>
      <c r="Z406" s="49">
        <f t="shared" si="86"/>
        <v>0.98922410666666638</v>
      </c>
      <c r="AA406" s="48">
        <v>0.88579138504831412</v>
      </c>
      <c r="AB406" s="42">
        <v>2.088564208984375</v>
      </c>
      <c r="AC406" s="42">
        <v>2.004215576171875</v>
      </c>
      <c r="AD406" s="49">
        <f t="shared" si="87"/>
        <v>1.7054317169189452</v>
      </c>
      <c r="AE406" s="49">
        <f t="shared" si="88"/>
        <v>1.1788158357495699</v>
      </c>
    </row>
    <row r="407" spans="1:31" x14ac:dyDescent="0.2">
      <c r="A407" s="42">
        <v>1.3360155528012547</v>
      </c>
      <c r="B407" s="42">
        <f t="shared" si="78"/>
        <v>2.0358652343750001</v>
      </c>
      <c r="C407" s="42">
        <v>2.0778227539062502</v>
      </c>
      <c r="D407" s="42">
        <v>1.9939077148437501</v>
      </c>
      <c r="E407" s="48">
        <v>1.1486274182128906</v>
      </c>
      <c r="F407" s="48">
        <v>1.0450321997070313</v>
      </c>
      <c r="G407" s="48">
        <v>0.65577085632324217</v>
      </c>
      <c r="H407" s="48">
        <v>0.83638486816406254</v>
      </c>
      <c r="I407" s="48">
        <v>1.1180837854003904</v>
      </c>
      <c r="J407" s="48">
        <v>1.1094100292968749</v>
      </c>
      <c r="K407" s="48">
        <v>1.3901854809570313</v>
      </c>
      <c r="L407" s="48">
        <v>1.3224143090820311</v>
      </c>
      <c r="M407" s="43">
        <f t="shared" si="89"/>
        <v>0.24646070399999995</v>
      </c>
      <c r="N407" s="43">
        <f t="shared" si="90"/>
        <v>0.62762259199999981</v>
      </c>
      <c r="O407" s="49">
        <v>0.35208671999999996</v>
      </c>
      <c r="P407" s="49">
        <v>0.73837951999999984</v>
      </c>
      <c r="Q407" s="50">
        <f t="shared" si="79"/>
        <v>0.5452331199999999</v>
      </c>
      <c r="R407" s="48">
        <f t="shared" si="80"/>
        <v>0.73837951999999984</v>
      </c>
      <c r="S407" s="49">
        <v>1.5512326171874999</v>
      </c>
      <c r="T407" s="48">
        <f t="shared" si="81"/>
        <v>2.0778227539062502</v>
      </c>
      <c r="U407" s="48">
        <v>0</v>
      </c>
      <c r="V407" s="49">
        <f t="shared" si="82"/>
        <v>0.66454156799999986</v>
      </c>
      <c r="W407" s="49">
        <f t="shared" si="83"/>
        <v>0.59070361599999988</v>
      </c>
      <c r="X407" s="49">
        <f t="shared" si="84"/>
        <v>0.51686566399999989</v>
      </c>
      <c r="Y407" s="49">
        <f t="shared" si="85"/>
        <v>0.77529849599999978</v>
      </c>
      <c r="Z407" s="49">
        <f t="shared" si="86"/>
        <v>0.98450602666666653</v>
      </c>
      <c r="AA407" s="48">
        <v>0.88123573062294402</v>
      </c>
      <c r="AB407" s="42">
        <v>2.0778227539062502</v>
      </c>
      <c r="AC407" s="42">
        <v>1.9939077148437501</v>
      </c>
      <c r="AD407" s="49">
        <f t="shared" si="87"/>
        <v>1.696660675048828</v>
      </c>
      <c r="AE407" s="49">
        <f t="shared" si="88"/>
        <v>1.1727531813788654</v>
      </c>
    </row>
    <row r="408" spans="1:31" x14ac:dyDescent="0.2">
      <c r="A408" s="42">
        <v>1.3291444076697807</v>
      </c>
      <c r="B408" s="42">
        <f t="shared" si="78"/>
        <v>2.025394775390625</v>
      </c>
      <c r="C408" s="42">
        <v>2.067136474609375</v>
      </c>
      <c r="D408" s="42">
        <v>1.9836530761718749</v>
      </c>
      <c r="E408" s="48">
        <v>1.1427199145507814</v>
      </c>
      <c r="F408" s="48">
        <v>1.0396576513671874</v>
      </c>
      <c r="G408" s="48">
        <v>0.65239823547363285</v>
      </c>
      <c r="H408" s="48">
        <v>0.83208333496093745</v>
      </c>
      <c r="I408" s="48">
        <v>1.1123335278320314</v>
      </c>
      <c r="J408" s="48">
        <v>1.1037044116210939</v>
      </c>
      <c r="K408" s="48">
        <v>1.3830357568359375</v>
      </c>
      <c r="L408" s="48">
        <v>1.3156131787109373</v>
      </c>
      <c r="M408" s="43">
        <f t="shared" si="89"/>
        <v>0.24522220799999997</v>
      </c>
      <c r="N408" s="43">
        <f t="shared" si="90"/>
        <v>0.62436416799999994</v>
      </c>
      <c r="O408" s="49">
        <v>0.35031743999999998</v>
      </c>
      <c r="P408" s="49">
        <v>0.73454607999999999</v>
      </c>
      <c r="Q408" s="50">
        <f t="shared" si="79"/>
        <v>0.54243175999999993</v>
      </c>
      <c r="R408" s="48">
        <f t="shared" si="80"/>
        <v>0.73454607999999999</v>
      </c>
      <c r="S408" s="49">
        <v>1.5432545898437502</v>
      </c>
      <c r="T408" s="48">
        <f t="shared" si="81"/>
        <v>2.067136474609375</v>
      </c>
      <c r="U408" s="48">
        <v>0</v>
      </c>
      <c r="V408" s="49">
        <f t="shared" si="82"/>
        <v>0.66109147199999996</v>
      </c>
      <c r="W408" s="49">
        <f t="shared" si="83"/>
        <v>0.58763686400000004</v>
      </c>
      <c r="X408" s="49">
        <f t="shared" si="84"/>
        <v>0.514182256</v>
      </c>
      <c r="Y408" s="49">
        <f t="shared" si="85"/>
        <v>0.77127338400000001</v>
      </c>
      <c r="Z408" s="49">
        <f t="shared" si="86"/>
        <v>0.97939477333333336</v>
      </c>
      <c r="AA408" s="48">
        <v>0.87670350406044406</v>
      </c>
      <c r="AB408" s="42">
        <v>2.067136474609375</v>
      </c>
      <c r="AC408" s="42">
        <v>1.9836530761718749</v>
      </c>
      <c r="AD408" s="49">
        <f t="shared" si="87"/>
        <v>1.6879347076416018</v>
      </c>
      <c r="AE408" s="49">
        <f t="shared" si="88"/>
        <v>1.1667216830433844</v>
      </c>
    </row>
    <row r="409" spans="1:31" x14ac:dyDescent="0.2">
      <c r="A409" s="42">
        <v>1.3223086009257241</v>
      </c>
      <c r="B409" s="42">
        <f t="shared" si="78"/>
        <v>2.0149780883789061</v>
      </c>
      <c r="C409" s="42">
        <v>2.0565051269531249</v>
      </c>
      <c r="D409" s="42">
        <v>1.9734510498046876</v>
      </c>
      <c r="E409" s="48">
        <v>1.1368429602050782</v>
      </c>
      <c r="F409" s="48">
        <v>1.034310692138672</v>
      </c>
      <c r="G409" s="48">
        <v>0.64904296142578122</v>
      </c>
      <c r="H409" s="48">
        <v>0.82780394409179681</v>
      </c>
      <c r="I409" s="48">
        <v>1.10661275390625</v>
      </c>
      <c r="J409" s="48">
        <v>1.0980280407714844</v>
      </c>
      <c r="K409" s="48">
        <v>1.3759227392578126</v>
      </c>
      <c r="L409" s="48">
        <v>1.3088468603515624</v>
      </c>
      <c r="M409" s="43">
        <f t="shared" si="89"/>
        <v>0.24398371199999999</v>
      </c>
      <c r="N409" s="43">
        <f t="shared" si="90"/>
        <v>0.62135639199999992</v>
      </c>
      <c r="O409" s="49">
        <v>0.34854816</v>
      </c>
      <c r="P409" s="49">
        <v>0.73100751999999991</v>
      </c>
      <c r="Q409" s="50">
        <f t="shared" si="79"/>
        <v>0.53977783999999995</v>
      </c>
      <c r="R409" s="48">
        <f t="shared" si="80"/>
        <v>0.73100751999999991</v>
      </c>
      <c r="S409" s="49">
        <v>1.5353175781250001</v>
      </c>
      <c r="T409" s="48">
        <f t="shared" si="81"/>
        <v>2.0565051269531249</v>
      </c>
      <c r="U409" s="48">
        <v>0</v>
      </c>
      <c r="V409" s="49">
        <f t="shared" si="82"/>
        <v>0.65790676799999992</v>
      </c>
      <c r="W409" s="49">
        <f t="shared" si="83"/>
        <v>0.58480601599999993</v>
      </c>
      <c r="X409" s="49">
        <f t="shared" si="84"/>
        <v>0.51170526399999994</v>
      </c>
      <c r="Y409" s="49">
        <f t="shared" si="85"/>
        <v>0.76755789599999991</v>
      </c>
      <c r="Z409" s="49">
        <f t="shared" si="86"/>
        <v>0.97467669333333329</v>
      </c>
      <c r="AA409" s="48">
        <v>0.87219459614000827</v>
      </c>
      <c r="AB409" s="42">
        <v>2.0565051269531249</v>
      </c>
      <c r="AC409" s="42">
        <v>1.9734510498046876</v>
      </c>
      <c r="AD409" s="49">
        <f t="shared" si="87"/>
        <v>1.6792536010742189</v>
      </c>
      <c r="AE409" s="49">
        <f t="shared" si="88"/>
        <v>1.1607211930841921</v>
      </c>
    </row>
    <row r="410" spans="1:31" x14ac:dyDescent="0.2">
      <c r="A410" s="42">
        <v>1.3155079508235794</v>
      </c>
      <c r="B410" s="42">
        <f t="shared" si="78"/>
        <v>2.0046149902343751</v>
      </c>
      <c r="C410" s="42">
        <v>2.0459284667968749</v>
      </c>
      <c r="D410" s="42">
        <v>1.963301513671875</v>
      </c>
      <c r="E410" s="48">
        <v>1.130996199951172</v>
      </c>
      <c r="F410" s="48">
        <v>1.0289912036132811</v>
      </c>
      <c r="G410" s="48">
        <v>0.64570491577148437</v>
      </c>
      <c r="H410" s="48">
        <v>0.82354651794433587</v>
      </c>
      <c r="I410" s="48">
        <v>1.1009214636230469</v>
      </c>
      <c r="J410" s="48">
        <v>1.0923807983398437</v>
      </c>
      <c r="K410" s="48">
        <v>1.3688464282226562</v>
      </c>
      <c r="L410" s="48">
        <v>1.3021154724121093</v>
      </c>
      <c r="M410" s="43">
        <f t="shared" si="89"/>
        <v>0.24274521599999999</v>
      </c>
      <c r="N410" s="43">
        <f t="shared" si="90"/>
        <v>0.61809796799999994</v>
      </c>
      <c r="O410" s="49">
        <v>0.34677888000000001</v>
      </c>
      <c r="P410" s="49">
        <v>0.72717407999999994</v>
      </c>
      <c r="Q410" s="50">
        <f t="shared" si="79"/>
        <v>0.53697647999999998</v>
      </c>
      <c r="R410" s="48">
        <f t="shared" si="80"/>
        <v>0.72717407999999994</v>
      </c>
      <c r="S410" s="49">
        <v>1.5274213867187501</v>
      </c>
      <c r="T410" s="48">
        <f t="shared" si="81"/>
        <v>2.0459284667968749</v>
      </c>
      <c r="U410" s="48">
        <v>0</v>
      </c>
      <c r="V410" s="49">
        <f t="shared" si="82"/>
        <v>0.65445667200000002</v>
      </c>
      <c r="W410" s="49">
        <f t="shared" si="83"/>
        <v>0.58173926399999998</v>
      </c>
      <c r="X410" s="49">
        <f t="shared" si="84"/>
        <v>0.50902185599999994</v>
      </c>
      <c r="Y410" s="49">
        <f t="shared" si="85"/>
        <v>0.76353278400000002</v>
      </c>
      <c r="Z410" s="49">
        <f t="shared" si="86"/>
        <v>0.96956543999999989</v>
      </c>
      <c r="AA410" s="48">
        <v>0.86770889764083059</v>
      </c>
      <c r="AB410" s="42">
        <v>2.0459284667968749</v>
      </c>
      <c r="AC410" s="42">
        <v>1.963301513671875</v>
      </c>
      <c r="AD410" s="49">
        <f t="shared" si="87"/>
        <v>1.6706171417236328</v>
      </c>
      <c r="AE410" s="49">
        <f t="shared" si="88"/>
        <v>1.1547515638423536</v>
      </c>
    </row>
    <row r="411" spans="1:31" x14ac:dyDescent="0.2">
      <c r="A411" s="42">
        <v>1.3087422765521333</v>
      </c>
      <c r="B411" s="42">
        <f t="shared" si="78"/>
        <v>1.9943052978515623</v>
      </c>
      <c r="C411" s="42">
        <v>2.0354063720703124</v>
      </c>
      <c r="D411" s="42">
        <v>1.9532042236328124</v>
      </c>
      <c r="E411" s="48">
        <v>1.1251793969726562</v>
      </c>
      <c r="F411" s="48">
        <v>1.0236990673828124</v>
      </c>
      <c r="G411" s="48">
        <v>0.64238403930664056</v>
      </c>
      <c r="H411" s="48">
        <v>0.81931099731445312</v>
      </c>
      <c r="I411" s="48">
        <v>1.0952594201660157</v>
      </c>
      <c r="J411" s="48">
        <v>1.0867626843261717</v>
      </c>
      <c r="K411" s="48">
        <v>1.3618064685058593</v>
      </c>
      <c r="L411" s="48">
        <v>1.2954187780761719</v>
      </c>
      <c r="M411" s="43">
        <f t="shared" si="89"/>
        <v>0.24150671999999995</v>
      </c>
      <c r="N411" s="43">
        <f t="shared" si="90"/>
        <v>0.61509019199999992</v>
      </c>
      <c r="O411" s="49">
        <v>0.34500959999999997</v>
      </c>
      <c r="P411" s="49">
        <v>0.72363551999999998</v>
      </c>
      <c r="Q411" s="50">
        <f t="shared" si="79"/>
        <v>0.53432256</v>
      </c>
      <c r="R411" s="48">
        <f t="shared" si="80"/>
        <v>0.72363551999999998</v>
      </c>
      <c r="S411" s="49">
        <v>1.5195659179687502</v>
      </c>
      <c r="T411" s="48">
        <f t="shared" si="81"/>
        <v>2.0354063720703124</v>
      </c>
      <c r="U411" s="48">
        <v>0</v>
      </c>
      <c r="V411" s="49">
        <f t="shared" si="82"/>
        <v>0.65127196799999998</v>
      </c>
      <c r="W411" s="49">
        <f t="shared" si="83"/>
        <v>0.57890841599999998</v>
      </c>
      <c r="X411" s="49">
        <f t="shared" si="84"/>
        <v>0.50654486399999998</v>
      </c>
      <c r="Y411" s="49">
        <f t="shared" si="85"/>
        <v>0.75981729600000003</v>
      </c>
      <c r="Z411" s="49">
        <f t="shared" si="86"/>
        <v>0.96484736000000004</v>
      </c>
      <c r="AA411" s="48">
        <v>0.86324624473170231</v>
      </c>
      <c r="AB411" s="42">
        <v>2.0354063720703124</v>
      </c>
      <c r="AC411" s="42">
        <v>1.9532042236328124</v>
      </c>
      <c r="AD411" s="49">
        <f t="shared" si="87"/>
        <v>1.6620252227783205</v>
      </c>
      <c r="AE411" s="49">
        <f t="shared" si="88"/>
        <v>1.1488127214884016</v>
      </c>
    </row>
    <row r="412" spans="1:31" x14ac:dyDescent="0.2">
      <c r="A412" s="42">
        <v>1.3020113982303883</v>
      </c>
      <c r="B412" s="42">
        <f t="shared" si="78"/>
        <v>1.9840485839843751</v>
      </c>
      <c r="C412" s="42">
        <v>2.0249382324218752</v>
      </c>
      <c r="D412" s="42">
        <v>1.943158935546875</v>
      </c>
      <c r="E412" s="48">
        <v>1.1193925512695313</v>
      </c>
      <c r="F412" s="48">
        <v>1.0184341650390625</v>
      </c>
      <c r="G412" s="48">
        <v>0.63908027282714841</v>
      </c>
      <c r="H412" s="48">
        <v>0.81509726379394531</v>
      </c>
      <c r="I412" s="48">
        <v>1.0896265051269531</v>
      </c>
      <c r="J412" s="48">
        <v>1.0811734619140625</v>
      </c>
      <c r="K412" s="48">
        <v>1.3548027416992188</v>
      </c>
      <c r="L412" s="48">
        <v>1.2887563037109375</v>
      </c>
      <c r="M412" s="43">
        <f t="shared" si="89"/>
        <v>0.24026822399999997</v>
      </c>
      <c r="N412" s="43">
        <f t="shared" si="90"/>
        <v>0.61183176799999994</v>
      </c>
      <c r="O412" s="49">
        <v>0.34324031999999999</v>
      </c>
      <c r="P412" s="49">
        <v>0.7198020799999999</v>
      </c>
      <c r="Q412" s="50">
        <f t="shared" si="79"/>
        <v>0.53152119999999992</v>
      </c>
      <c r="R412" s="48">
        <f t="shared" si="80"/>
        <v>0.7198020799999999</v>
      </c>
      <c r="S412" s="49">
        <v>1.51175068359375</v>
      </c>
      <c r="T412" s="48">
        <f t="shared" si="81"/>
        <v>2.0249382324218752</v>
      </c>
      <c r="U412" s="48">
        <v>0</v>
      </c>
      <c r="V412" s="49">
        <f t="shared" si="82"/>
        <v>0.64782187199999997</v>
      </c>
      <c r="W412" s="49">
        <f t="shared" si="83"/>
        <v>0.57584166399999992</v>
      </c>
      <c r="X412" s="49">
        <f t="shared" si="84"/>
        <v>0.50386145599999987</v>
      </c>
      <c r="Y412" s="49">
        <f t="shared" si="85"/>
        <v>0.75579218399999992</v>
      </c>
      <c r="Z412" s="49">
        <f t="shared" si="86"/>
        <v>0.95973610666666653</v>
      </c>
      <c r="AA412" s="48">
        <v>0.85880658280222044</v>
      </c>
      <c r="AB412" s="42">
        <v>2.0249382324218752</v>
      </c>
      <c r="AC412" s="42">
        <v>1.943158935546875</v>
      </c>
      <c r="AD412" s="49">
        <f t="shared" si="87"/>
        <v>1.6534773101806641</v>
      </c>
      <c r="AE412" s="49">
        <f t="shared" si="88"/>
        <v>1.1429042968749994</v>
      </c>
    </row>
    <row r="413" spans="1:31" x14ac:dyDescent="0.2">
      <c r="A413" s="42">
        <v>1.2953151369018596</v>
      </c>
      <c r="B413" s="42">
        <f t="shared" si="78"/>
        <v>1.973844482421875</v>
      </c>
      <c r="C413" s="42">
        <v>2.0145238037109374</v>
      </c>
      <c r="D413" s="42">
        <v>1.9331651611328124</v>
      </c>
      <c r="E413" s="48">
        <v>1.1136355444335937</v>
      </c>
      <c r="F413" s="48">
        <v>1.013196259765625</v>
      </c>
      <c r="G413" s="48">
        <v>0.63579349792480466</v>
      </c>
      <c r="H413" s="48">
        <v>0.81090519897460933</v>
      </c>
      <c r="I413" s="48">
        <v>1.084022481689453</v>
      </c>
      <c r="J413" s="48">
        <v>1.0756130126953125</v>
      </c>
      <c r="K413" s="48">
        <v>1.3478348925781249</v>
      </c>
      <c r="L413" s="48">
        <v>1.2821282861328125</v>
      </c>
      <c r="M413" s="43">
        <f t="shared" si="89"/>
        <v>0.23902972799999994</v>
      </c>
      <c r="N413" s="43">
        <f t="shared" si="90"/>
        <v>0.60882399199999993</v>
      </c>
      <c r="O413" s="49">
        <v>0.34147103999999995</v>
      </c>
      <c r="P413" s="49">
        <v>0.71626351999999993</v>
      </c>
      <c r="Q413" s="50">
        <f t="shared" si="79"/>
        <v>0.52886727999999994</v>
      </c>
      <c r="R413" s="48">
        <f t="shared" si="80"/>
        <v>0.71626351999999993</v>
      </c>
      <c r="S413" s="49">
        <v>1.5039757812500001</v>
      </c>
      <c r="T413" s="48">
        <f t="shared" si="81"/>
        <v>2.0145238037109374</v>
      </c>
      <c r="U413" s="48">
        <v>0</v>
      </c>
      <c r="V413" s="49">
        <f t="shared" si="82"/>
        <v>0.64463716799999993</v>
      </c>
      <c r="W413" s="49">
        <f t="shared" si="83"/>
        <v>0.57301081599999992</v>
      </c>
      <c r="X413" s="49">
        <f t="shared" si="84"/>
        <v>0.50138446399999992</v>
      </c>
      <c r="Y413" s="49">
        <f t="shared" si="85"/>
        <v>0.75207669599999993</v>
      </c>
      <c r="Z413" s="49">
        <f t="shared" si="86"/>
        <v>0.95501802666666658</v>
      </c>
      <c r="AA413" s="48">
        <v>0.85438974802117607</v>
      </c>
      <c r="AB413" s="42">
        <v>2.0145238037109374</v>
      </c>
      <c r="AC413" s="42">
        <v>1.9331651611328124</v>
      </c>
      <c r="AD413" s="49">
        <f t="shared" si="87"/>
        <v>1.6449735107421877</v>
      </c>
      <c r="AE413" s="49">
        <f t="shared" si="88"/>
        <v>1.1370263638316147</v>
      </c>
    </row>
    <row r="414" spans="1:31" x14ac:dyDescent="0.2">
      <c r="A414" s="42">
        <v>1.2886533145317225</v>
      </c>
      <c r="B414" s="42">
        <f t="shared" si="78"/>
        <v>1.9636929321289061</v>
      </c>
      <c r="C414" s="42">
        <v>2.0041630859374999</v>
      </c>
      <c r="D414" s="42">
        <v>1.9232227783203124</v>
      </c>
      <c r="E414" s="48">
        <v>1.1079080212402344</v>
      </c>
      <c r="F414" s="48">
        <v>1.0079853515624999</v>
      </c>
      <c r="G414" s="48">
        <v>0.6325235961914063</v>
      </c>
      <c r="H414" s="48">
        <v>0.80673468444824215</v>
      </c>
      <c r="I414" s="48">
        <v>1.0784473498535156</v>
      </c>
      <c r="J414" s="48">
        <v>1.0700810998535155</v>
      </c>
      <c r="K414" s="48">
        <v>1.3409030395507813</v>
      </c>
      <c r="L414" s="48">
        <v>1.2755343701171875</v>
      </c>
      <c r="M414" s="43">
        <f t="shared" si="89"/>
        <v>0.23794604399999997</v>
      </c>
      <c r="N414" s="43">
        <f t="shared" si="90"/>
        <v>0.60581621599999991</v>
      </c>
      <c r="O414" s="49">
        <v>0.33992291999999996</v>
      </c>
      <c r="P414" s="49">
        <v>0.71272495999999996</v>
      </c>
      <c r="Q414" s="50">
        <f t="shared" si="79"/>
        <v>0.52632393999999993</v>
      </c>
      <c r="R414" s="48">
        <f t="shared" si="80"/>
        <v>0.71272495999999996</v>
      </c>
      <c r="S414" s="49">
        <v>1.4962409179687501</v>
      </c>
      <c r="T414" s="48">
        <f t="shared" si="81"/>
        <v>2.0041630859374999</v>
      </c>
      <c r="U414" s="48">
        <v>0</v>
      </c>
      <c r="V414" s="49">
        <f t="shared" si="82"/>
        <v>0.641452464</v>
      </c>
      <c r="W414" s="49">
        <f t="shared" si="83"/>
        <v>0.57017996800000004</v>
      </c>
      <c r="X414" s="49">
        <f t="shared" si="84"/>
        <v>0.49890747199999996</v>
      </c>
      <c r="Y414" s="49">
        <f t="shared" si="85"/>
        <v>0.74836120800000006</v>
      </c>
      <c r="Z414" s="49">
        <f t="shared" si="86"/>
        <v>0.95029994666666651</v>
      </c>
      <c r="AA414" s="48">
        <v>0.84999563116776311</v>
      </c>
      <c r="AB414" s="42">
        <v>2.0041630859374999</v>
      </c>
      <c r="AC414" s="42">
        <v>1.9232227783203124</v>
      </c>
      <c r="AD414" s="49">
        <f t="shared" si="87"/>
        <v>1.6365135040283205</v>
      </c>
      <c r="AE414" s="49">
        <f t="shared" si="88"/>
        <v>1.1311787008698448</v>
      </c>
    </row>
    <row r="415" spans="1:31" x14ac:dyDescent="0.2">
      <c r="A415" s="42">
        <v>1.2820257539990707</v>
      </c>
      <c r="B415" s="42">
        <f t="shared" si="78"/>
        <v>1.9535935668945315</v>
      </c>
      <c r="C415" s="42">
        <v>1.9938555908203126</v>
      </c>
      <c r="D415" s="42">
        <v>1.9133315429687501</v>
      </c>
      <c r="E415" s="48">
        <v>1.1022101000976563</v>
      </c>
      <c r="F415" s="48">
        <v>1.0028012036132812</v>
      </c>
      <c r="G415" s="48">
        <v>0.62927050842285159</v>
      </c>
      <c r="H415" s="48">
        <v>0.80258566101074214</v>
      </c>
      <c r="I415" s="48">
        <v>1.0729008728027343</v>
      </c>
      <c r="J415" s="48">
        <v>1.0645776049804687</v>
      </c>
      <c r="K415" s="48">
        <v>1.334006708984375</v>
      </c>
      <c r="L415" s="48">
        <v>1.2689742004394531</v>
      </c>
      <c r="M415" s="43">
        <f t="shared" si="89"/>
        <v>0.23670754799999993</v>
      </c>
      <c r="N415" s="43">
        <f t="shared" si="90"/>
        <v>0.60280844</v>
      </c>
      <c r="O415" s="49">
        <v>0.33815363999999992</v>
      </c>
      <c r="P415" s="49">
        <v>0.70918639999999999</v>
      </c>
      <c r="Q415" s="50">
        <f t="shared" si="79"/>
        <v>0.52367001999999996</v>
      </c>
      <c r="R415" s="48">
        <f t="shared" si="80"/>
        <v>0.70918639999999999</v>
      </c>
      <c r="S415" s="49">
        <v>1.4885457031250002</v>
      </c>
      <c r="T415" s="48">
        <f t="shared" si="81"/>
        <v>1.9938555908203126</v>
      </c>
      <c r="U415" s="48">
        <v>0</v>
      </c>
      <c r="V415" s="49">
        <f t="shared" si="82"/>
        <v>0.63826775999999996</v>
      </c>
      <c r="W415" s="49">
        <f t="shared" si="83"/>
        <v>0.56734912000000004</v>
      </c>
      <c r="X415" s="49">
        <f t="shared" si="84"/>
        <v>0.49643047999999995</v>
      </c>
      <c r="Y415" s="49">
        <f t="shared" si="85"/>
        <v>0.74464571999999996</v>
      </c>
      <c r="Z415" s="49">
        <f t="shared" si="86"/>
        <v>0.94558186666666666</v>
      </c>
      <c r="AA415" s="48">
        <v>0.84562406841077298</v>
      </c>
      <c r="AB415" s="42">
        <v>1.9938555908203126</v>
      </c>
      <c r="AC415" s="42">
        <v>1.9133315429687501</v>
      </c>
      <c r="AD415" s="49">
        <f t="shared" si="87"/>
        <v>1.6280968627929691</v>
      </c>
      <c r="AE415" s="49">
        <f t="shared" si="88"/>
        <v>1.125361012671821</v>
      </c>
    </row>
    <row r="416" spans="1:31" x14ac:dyDescent="0.2">
      <c r="A416" s="42">
        <v>1.275432279095694</v>
      </c>
      <c r="B416" s="42">
        <f t="shared" si="78"/>
        <v>1.9435462646484374</v>
      </c>
      <c r="C416" s="42">
        <v>1.9836011962890625</v>
      </c>
      <c r="D416" s="42">
        <v>1.9034913330078125</v>
      </c>
      <c r="E416" s="48">
        <v>1.09654142578125</v>
      </c>
      <c r="F416" s="48">
        <v>0.99764381591796869</v>
      </c>
      <c r="G416" s="48">
        <v>0.62603417541503903</v>
      </c>
      <c r="H416" s="48">
        <v>0.79845795104980477</v>
      </c>
      <c r="I416" s="48">
        <v>1.0673829321289061</v>
      </c>
      <c r="J416" s="48">
        <v>1.0591024096679689</v>
      </c>
      <c r="K416" s="48">
        <v>1.3271459008789064</v>
      </c>
      <c r="L416" s="48">
        <v>1.2624478955078124</v>
      </c>
      <c r="M416" s="43">
        <f t="shared" si="89"/>
        <v>0.23546905199999998</v>
      </c>
      <c r="N416" s="43">
        <f t="shared" si="90"/>
        <v>0.59980066399999998</v>
      </c>
      <c r="O416" s="49">
        <v>0.33638435999999999</v>
      </c>
      <c r="P416" s="49">
        <v>0.70564784000000003</v>
      </c>
      <c r="Q416" s="50">
        <f t="shared" si="79"/>
        <v>0.52101609999999998</v>
      </c>
      <c r="R416" s="48">
        <f t="shared" si="80"/>
        <v>0.70564784000000003</v>
      </c>
      <c r="S416" s="49">
        <v>1.4808901367187501</v>
      </c>
      <c r="T416" s="48">
        <f t="shared" si="81"/>
        <v>1.9836011962890625</v>
      </c>
      <c r="U416" s="48">
        <v>0</v>
      </c>
      <c r="V416" s="49">
        <f t="shared" si="82"/>
        <v>0.63508305600000003</v>
      </c>
      <c r="W416" s="49">
        <f t="shared" si="83"/>
        <v>0.56451827200000004</v>
      </c>
      <c r="X416" s="49">
        <f t="shared" si="84"/>
        <v>0.493953488</v>
      </c>
      <c r="Y416" s="49">
        <f t="shared" si="85"/>
        <v>0.74093023199999997</v>
      </c>
      <c r="Z416" s="49">
        <f t="shared" si="86"/>
        <v>0.9408637866666667</v>
      </c>
      <c r="AA416" s="48">
        <v>0.84127500513980258</v>
      </c>
      <c r="AB416" s="42">
        <v>1.9836011962890625</v>
      </c>
      <c r="AC416" s="42">
        <v>1.9034913330078125</v>
      </c>
      <c r="AD416" s="49">
        <f t="shared" si="87"/>
        <v>1.6197235870361331</v>
      </c>
      <c r="AE416" s="49">
        <f t="shared" si="88"/>
        <v>1.1195732992375425</v>
      </c>
    </row>
    <row r="417" spans="1:31" x14ac:dyDescent="0.2">
      <c r="A417" s="42">
        <v>1.2688727145183365</v>
      </c>
      <c r="B417" s="42">
        <f t="shared" si="78"/>
        <v>1.9335505981445311</v>
      </c>
      <c r="C417" s="42">
        <v>1.9733995361328125</v>
      </c>
      <c r="D417" s="42">
        <v>1.89370166015625</v>
      </c>
      <c r="E417" s="48">
        <v>1.0909018798828125</v>
      </c>
      <c r="F417" s="48">
        <v>0.99251283325195316</v>
      </c>
      <c r="G417" s="48">
        <v>0.62281447875976559</v>
      </c>
      <c r="H417" s="48">
        <v>0.7943514953613281</v>
      </c>
      <c r="I417" s="48">
        <v>1.0618932910156249</v>
      </c>
      <c r="J417" s="48">
        <v>1.0536553955078125</v>
      </c>
      <c r="K417" s="48">
        <v>1.3203204968261719</v>
      </c>
      <c r="L417" s="48">
        <v>1.2559551000976563</v>
      </c>
      <c r="M417" s="43">
        <f t="shared" si="89"/>
        <v>0.23438536799999998</v>
      </c>
      <c r="N417" s="43">
        <f t="shared" si="90"/>
        <v>0.59679288799999997</v>
      </c>
      <c r="O417" s="49">
        <v>0.33483624000000001</v>
      </c>
      <c r="P417" s="49">
        <v>0.70210927999999995</v>
      </c>
      <c r="Q417" s="50">
        <f t="shared" si="79"/>
        <v>0.51847275999999998</v>
      </c>
      <c r="R417" s="48">
        <f t="shared" si="80"/>
        <v>0.70210927999999995</v>
      </c>
      <c r="S417" s="49">
        <v>1.4732739257812504</v>
      </c>
      <c r="T417" s="48">
        <f t="shared" si="81"/>
        <v>1.9733995361328125</v>
      </c>
      <c r="U417" s="48">
        <v>0</v>
      </c>
      <c r="V417" s="49">
        <f t="shared" si="82"/>
        <v>0.631898352</v>
      </c>
      <c r="W417" s="49">
        <f t="shared" si="83"/>
        <v>0.56168742399999994</v>
      </c>
      <c r="X417" s="49">
        <f t="shared" si="84"/>
        <v>0.49147649599999993</v>
      </c>
      <c r="Y417" s="49">
        <f t="shared" si="85"/>
        <v>0.73721474399999998</v>
      </c>
      <c r="Z417" s="49">
        <f t="shared" si="86"/>
        <v>0.93614570666666663</v>
      </c>
      <c r="AA417" s="48">
        <v>0.83694833213404607</v>
      </c>
      <c r="AB417" s="42">
        <v>1.9733995361328125</v>
      </c>
      <c r="AC417" s="42">
        <v>1.89370166015625</v>
      </c>
      <c r="AD417" s="49">
        <f t="shared" si="87"/>
        <v>1.6113933563232425</v>
      </c>
      <c r="AE417" s="49">
        <f t="shared" si="88"/>
        <v>1.1138153390786081</v>
      </c>
    </row>
    <row r="418" spans="1:31" x14ac:dyDescent="0.2">
      <c r="A418" s="42">
        <v>1.2623468858654379</v>
      </c>
      <c r="B418" s="42">
        <f t="shared" si="78"/>
        <v>1.9236062622070311</v>
      </c>
      <c r="C418" s="42">
        <v>1.963250244140625</v>
      </c>
      <c r="D418" s="42">
        <v>1.8839622802734375</v>
      </c>
      <c r="E418" s="48">
        <v>1.0852912255859375</v>
      </c>
      <c r="F418" s="48">
        <v>0.987408314819336</v>
      </c>
      <c r="G418" s="48">
        <v>0.61961135925292976</v>
      </c>
      <c r="H418" s="48">
        <v>0.79026611633300781</v>
      </c>
      <c r="I418" s="48">
        <v>1.0564319494628907</v>
      </c>
      <c r="J418" s="48">
        <v>1.0482364440917968</v>
      </c>
      <c r="K418" s="48">
        <v>1.3135300231933593</v>
      </c>
      <c r="L418" s="48">
        <v>1.2494955773925782</v>
      </c>
      <c r="M418" s="43">
        <f t="shared" si="89"/>
        <v>0.23330168399999995</v>
      </c>
      <c r="N418" s="43">
        <f t="shared" si="90"/>
        <v>0.59403575999999991</v>
      </c>
      <c r="O418" s="49">
        <v>0.33328811999999997</v>
      </c>
      <c r="P418" s="49">
        <v>0.69886559999999986</v>
      </c>
      <c r="Q418" s="50">
        <f t="shared" si="79"/>
        <v>0.51607685999999986</v>
      </c>
      <c r="R418" s="48">
        <f t="shared" si="80"/>
        <v>0.69886559999999986</v>
      </c>
      <c r="S418" s="49">
        <v>1.4656969726562501</v>
      </c>
      <c r="T418" s="48">
        <f t="shared" si="81"/>
        <v>1.963250244140625</v>
      </c>
      <c r="U418" s="48">
        <v>0</v>
      </c>
      <c r="V418" s="49">
        <f t="shared" si="82"/>
        <v>0.62897903999999993</v>
      </c>
      <c r="W418" s="49">
        <f t="shared" si="83"/>
        <v>0.55909247999999989</v>
      </c>
      <c r="X418" s="49">
        <f t="shared" si="84"/>
        <v>0.48920591999999985</v>
      </c>
      <c r="Y418" s="49">
        <f t="shared" si="85"/>
        <v>0.73380887999999989</v>
      </c>
      <c r="Z418" s="49">
        <f t="shared" si="86"/>
        <v>0.93182079999999989</v>
      </c>
      <c r="AA418" s="48">
        <v>0.83264388556229441</v>
      </c>
      <c r="AB418" s="42">
        <v>1.963250244140625</v>
      </c>
      <c r="AC418" s="42">
        <v>1.8839622802734375</v>
      </c>
      <c r="AD418" s="49">
        <f t="shared" si="87"/>
        <v>1.6031060638427737</v>
      </c>
      <c r="AE418" s="49">
        <f t="shared" si="88"/>
        <v>1.1080870583655493</v>
      </c>
    </row>
    <row r="419" spans="1:31" x14ac:dyDescent="0.2">
      <c r="A419" s="42">
        <v>1.2558546196330571</v>
      </c>
      <c r="B419" s="42">
        <f t="shared" si="78"/>
        <v>1.9137130737304688</v>
      </c>
      <c r="C419" s="42">
        <v>1.9531530761718749</v>
      </c>
      <c r="D419" s="42">
        <v>1.8742730712890625</v>
      </c>
      <c r="E419" s="48">
        <v>1.0797095812988282</v>
      </c>
      <c r="F419" s="48">
        <v>0.98233008300781244</v>
      </c>
      <c r="G419" s="48">
        <v>0.61642469848632808</v>
      </c>
      <c r="H419" s="48">
        <v>0.78620175476074217</v>
      </c>
      <c r="I419" s="48">
        <v>1.0509987890625001</v>
      </c>
      <c r="J419" s="48">
        <v>1.0428453186035156</v>
      </c>
      <c r="K419" s="48">
        <v>1.3067744799804688</v>
      </c>
      <c r="L419" s="48">
        <v>1.2430694458007812</v>
      </c>
      <c r="M419" s="43">
        <f t="shared" si="89"/>
        <v>0.23206318799999998</v>
      </c>
      <c r="N419" s="43">
        <f t="shared" si="90"/>
        <v>0.5910279839999999</v>
      </c>
      <c r="O419" s="49">
        <v>0.33151883999999998</v>
      </c>
      <c r="P419" s="49">
        <v>0.6953270399999999</v>
      </c>
      <c r="Q419" s="50">
        <f t="shared" si="79"/>
        <v>0.51342293999999988</v>
      </c>
      <c r="R419" s="48">
        <f t="shared" si="80"/>
        <v>0.6953270399999999</v>
      </c>
      <c r="S419" s="49">
        <v>1.45815888671875</v>
      </c>
      <c r="T419" s="48">
        <f t="shared" si="81"/>
        <v>1.9531530761718749</v>
      </c>
      <c r="U419" s="48">
        <v>0</v>
      </c>
      <c r="V419" s="49">
        <f t="shared" si="82"/>
        <v>0.6257943359999999</v>
      </c>
      <c r="W419" s="49">
        <f t="shared" si="83"/>
        <v>0.55626163199999989</v>
      </c>
      <c r="X419" s="49">
        <f t="shared" si="84"/>
        <v>0.48672892799999989</v>
      </c>
      <c r="Y419" s="49">
        <f t="shared" si="85"/>
        <v>0.73009339199999979</v>
      </c>
      <c r="Z419" s="49">
        <f t="shared" si="86"/>
        <v>0.92710271999999982</v>
      </c>
      <c r="AA419" s="48">
        <v>0.82836161081414472</v>
      </c>
      <c r="AB419" s="42">
        <v>1.9531530761718749</v>
      </c>
      <c r="AC419" s="42">
        <v>1.8742730712890625</v>
      </c>
      <c r="AD419" s="49">
        <f t="shared" si="87"/>
        <v>1.5948612823486328</v>
      </c>
      <c r="AE419" s="49">
        <f t="shared" si="88"/>
        <v>1.1023881617804978</v>
      </c>
    </row>
    <row r="420" spans="1:31" x14ac:dyDescent="0.2">
      <c r="A420" s="42">
        <v>1.2493957432095777</v>
      </c>
      <c r="B420" s="42">
        <f t="shared" si="78"/>
        <v>1.9038707885742188</v>
      </c>
      <c r="C420" s="42">
        <v>1.9431079101562501</v>
      </c>
      <c r="D420" s="42">
        <v>1.8646336669921875</v>
      </c>
      <c r="E420" s="48">
        <v>1.074156710205078</v>
      </c>
      <c r="F420" s="48">
        <v>0.97727801940917969</v>
      </c>
      <c r="G420" s="48">
        <v>0.61325443725585937</v>
      </c>
      <c r="H420" s="48">
        <v>0.78215829223632816</v>
      </c>
      <c r="I420" s="48">
        <v>1.0455934545898438</v>
      </c>
      <c r="J420" s="48">
        <v>1.0374820190429688</v>
      </c>
      <c r="K420" s="48">
        <v>1.3000537487792969</v>
      </c>
      <c r="L420" s="48">
        <v>1.2366763500976563</v>
      </c>
      <c r="M420" s="43">
        <f t="shared" si="89"/>
        <v>0.23097950399999995</v>
      </c>
      <c r="N420" s="43">
        <f t="shared" si="90"/>
        <v>0.58802020799999988</v>
      </c>
      <c r="O420" s="49">
        <v>0.32997071999999994</v>
      </c>
      <c r="P420" s="49">
        <v>0.69178847999999993</v>
      </c>
      <c r="Q420" s="50">
        <f t="shared" si="79"/>
        <v>0.51087959999999999</v>
      </c>
      <c r="R420" s="48">
        <f t="shared" si="80"/>
        <v>0.69178847999999993</v>
      </c>
      <c r="S420" s="49">
        <v>1.4506594726562503</v>
      </c>
      <c r="T420" s="48">
        <f t="shared" si="81"/>
        <v>1.9431079101562501</v>
      </c>
      <c r="U420" s="48">
        <v>0</v>
      </c>
      <c r="V420" s="49">
        <f t="shared" si="82"/>
        <v>0.62260963199999997</v>
      </c>
      <c r="W420" s="49">
        <f t="shared" si="83"/>
        <v>0.55343078400000001</v>
      </c>
      <c r="X420" s="49">
        <f t="shared" si="84"/>
        <v>0.48425193599999994</v>
      </c>
      <c r="Y420" s="49">
        <f t="shared" si="85"/>
        <v>0.72637790400000002</v>
      </c>
      <c r="Z420" s="49">
        <f t="shared" si="86"/>
        <v>0.92238463999999987</v>
      </c>
      <c r="AA420" s="48">
        <v>0.8241013440583882</v>
      </c>
      <c r="AB420" s="42">
        <v>1.9431079101562501</v>
      </c>
      <c r="AC420" s="42">
        <v>1.8646336669921875</v>
      </c>
      <c r="AD420" s="49">
        <f t="shared" si="87"/>
        <v>1.5866587982177738</v>
      </c>
      <c r="AE420" s="49">
        <f t="shared" si="88"/>
        <v>1.0967185016645187</v>
      </c>
    </row>
    <row r="421" spans="1:31" x14ac:dyDescent="0.2">
      <c r="A421" s="42">
        <v>1.2429700848700014</v>
      </c>
      <c r="B421" s="42">
        <f t="shared" si="78"/>
        <v>1.8940791625976563</v>
      </c>
      <c r="C421" s="42">
        <v>1.9331145019531251</v>
      </c>
      <c r="D421" s="42">
        <v>1.8550438232421875</v>
      </c>
      <c r="E421" s="48">
        <v>1.0686322570800781</v>
      </c>
      <c r="F421" s="48">
        <v>0.97225182800292964</v>
      </c>
      <c r="G421" s="48">
        <v>0.61010045715332029</v>
      </c>
      <c r="H421" s="48">
        <v>0.77813566955566404</v>
      </c>
      <c r="I421" s="48">
        <v>1.0402159460449218</v>
      </c>
      <c r="J421" s="48">
        <v>1.0321463085937499</v>
      </c>
      <c r="K421" s="48">
        <v>1.2933675927734374</v>
      </c>
      <c r="L421" s="48">
        <v>1.2303160534667967</v>
      </c>
      <c r="M421" s="43">
        <f t="shared" si="89"/>
        <v>0.22974100799999994</v>
      </c>
      <c r="N421" s="43">
        <f t="shared" si="90"/>
        <v>0.58501243199999997</v>
      </c>
      <c r="O421" s="49">
        <v>0.32820143999999996</v>
      </c>
      <c r="P421" s="49">
        <v>0.68824991999999996</v>
      </c>
      <c r="Q421" s="50">
        <f t="shared" si="79"/>
        <v>0.50822568000000001</v>
      </c>
      <c r="R421" s="48">
        <f t="shared" si="80"/>
        <v>0.68824991999999996</v>
      </c>
      <c r="S421" s="49">
        <v>1.4431988281250001</v>
      </c>
      <c r="T421" s="48">
        <f t="shared" si="81"/>
        <v>1.9331145019531251</v>
      </c>
      <c r="U421" s="48">
        <v>0</v>
      </c>
      <c r="V421" s="49">
        <f t="shared" si="82"/>
        <v>0.61942492799999993</v>
      </c>
      <c r="W421" s="49">
        <f t="shared" si="83"/>
        <v>0.55059993600000001</v>
      </c>
      <c r="X421" s="49">
        <f t="shared" si="84"/>
        <v>0.48177494399999993</v>
      </c>
      <c r="Y421" s="49">
        <f t="shared" si="85"/>
        <v>0.72266241599999992</v>
      </c>
      <c r="Z421" s="49">
        <f t="shared" si="86"/>
        <v>0.91766655999999991</v>
      </c>
      <c r="AA421" s="48">
        <v>0.81986297607421876</v>
      </c>
      <c r="AB421" s="42">
        <v>1.9331145019531251</v>
      </c>
      <c r="AC421" s="42">
        <v>1.8550438232421875</v>
      </c>
      <c r="AD421" s="49">
        <f t="shared" si="87"/>
        <v>1.5784987182617189</v>
      </c>
      <c r="AE421" s="49">
        <f t="shared" si="88"/>
        <v>1.0910781518470787</v>
      </c>
    </row>
    <row r="422" spans="1:31" x14ac:dyDescent="0.2">
      <c r="A422" s="42">
        <v>1.2365774737739121</v>
      </c>
      <c r="B422" s="42">
        <f t="shared" si="78"/>
        <v>1.8843378295898439</v>
      </c>
      <c r="C422" s="42">
        <v>1.9231724853515626</v>
      </c>
      <c r="D422" s="42">
        <v>1.8455031738281249</v>
      </c>
      <c r="E422" s="48">
        <v>1.0631362219238281</v>
      </c>
      <c r="F422" s="48">
        <v>0.96725150878906241</v>
      </c>
      <c r="G422" s="48">
        <v>0.60696269897460942</v>
      </c>
      <c r="H422" s="48">
        <v>0.7741337091064453</v>
      </c>
      <c r="I422" s="48">
        <v>1.0348661450195311</v>
      </c>
      <c r="J422" s="48">
        <v>1.0268379504394531</v>
      </c>
      <c r="K422" s="48">
        <v>1.2867157751464844</v>
      </c>
      <c r="L422" s="48">
        <v>1.2239885559082031</v>
      </c>
      <c r="M422" s="43">
        <f t="shared" si="89"/>
        <v>0.22865732399999997</v>
      </c>
      <c r="N422" s="43">
        <f t="shared" si="90"/>
        <v>0.58225530400000003</v>
      </c>
      <c r="O422" s="49">
        <v>0.32665331999999997</v>
      </c>
      <c r="P422" s="49">
        <v>0.68500623999999999</v>
      </c>
      <c r="Q422" s="50">
        <f t="shared" si="79"/>
        <v>0.50582978000000001</v>
      </c>
      <c r="R422" s="48">
        <f t="shared" si="80"/>
        <v>0.68500623999999999</v>
      </c>
      <c r="S422" s="49">
        <v>1.4357763671875001</v>
      </c>
      <c r="T422" s="48">
        <f t="shared" si="81"/>
        <v>1.9231724853515626</v>
      </c>
      <c r="U422" s="48">
        <v>0</v>
      </c>
      <c r="V422" s="49">
        <f t="shared" si="82"/>
        <v>0.61650561599999998</v>
      </c>
      <c r="W422" s="49">
        <f t="shared" si="83"/>
        <v>0.54800499199999997</v>
      </c>
      <c r="X422" s="49">
        <f t="shared" si="84"/>
        <v>0.47950436799999996</v>
      </c>
      <c r="Y422" s="49">
        <f t="shared" si="85"/>
        <v>0.71925655200000005</v>
      </c>
      <c r="Z422" s="49">
        <f t="shared" si="86"/>
        <v>0.91334165333333328</v>
      </c>
      <c r="AA422" s="48">
        <v>0.81564639764083058</v>
      </c>
      <c r="AB422" s="42">
        <v>1.9231724853515626</v>
      </c>
      <c r="AC422" s="42">
        <v>1.8455031738281249</v>
      </c>
      <c r="AD422" s="49">
        <f t="shared" si="87"/>
        <v>1.5703804016113283</v>
      </c>
      <c r="AE422" s="49">
        <f t="shared" si="88"/>
        <v>1.0854666693513741</v>
      </c>
    </row>
    <row r="423" spans="1:31" x14ac:dyDescent="0.2">
      <c r="A423" s="42">
        <v>1.2302177399589564</v>
      </c>
      <c r="B423" s="42">
        <f t="shared" si="78"/>
        <v>1.874646728515625</v>
      </c>
      <c r="C423" s="42">
        <v>1.9132816162109374</v>
      </c>
      <c r="D423" s="42">
        <v>1.8360118408203125</v>
      </c>
      <c r="E423" s="48">
        <v>1.0576686047363282</v>
      </c>
      <c r="F423" s="48">
        <v>0.96227694335937497</v>
      </c>
      <c r="G423" s="48">
        <v>0.60384110351562503</v>
      </c>
      <c r="H423" s="48">
        <v>0.7701523516845703</v>
      </c>
      <c r="I423" s="48">
        <v>1.0295438146972657</v>
      </c>
      <c r="J423" s="48">
        <v>1.0215569445800781</v>
      </c>
      <c r="K423" s="48">
        <v>1.2800981774902342</v>
      </c>
      <c r="L423" s="48">
        <v>1.2176935021972657</v>
      </c>
      <c r="M423" s="43">
        <f t="shared" si="89"/>
        <v>0.22741882799999996</v>
      </c>
      <c r="N423" s="43">
        <f t="shared" si="90"/>
        <v>0.5792475279999999</v>
      </c>
      <c r="O423" s="49">
        <v>0.32488403999999999</v>
      </c>
      <c r="P423" s="49">
        <v>0.68146767999999991</v>
      </c>
      <c r="Q423" s="50">
        <f t="shared" si="79"/>
        <v>0.50317585999999992</v>
      </c>
      <c r="R423" s="48">
        <f t="shared" si="80"/>
        <v>0.68146767999999991</v>
      </c>
      <c r="S423" s="49">
        <v>1.4283921875000001</v>
      </c>
      <c r="T423" s="48">
        <f t="shared" si="81"/>
        <v>1.9132816162109374</v>
      </c>
      <c r="U423" s="48">
        <v>0</v>
      </c>
      <c r="V423" s="49">
        <f t="shared" si="82"/>
        <v>0.61332091199999994</v>
      </c>
      <c r="W423" s="49">
        <f t="shared" si="83"/>
        <v>0.54517414399999997</v>
      </c>
      <c r="X423" s="49">
        <f t="shared" si="84"/>
        <v>0.47702737599999989</v>
      </c>
      <c r="Y423" s="49">
        <f t="shared" si="85"/>
        <v>0.71554106399999995</v>
      </c>
      <c r="Z423" s="49">
        <f t="shared" si="86"/>
        <v>0.90862357333333321</v>
      </c>
      <c r="AA423" s="48">
        <v>0.8114514995374178</v>
      </c>
      <c r="AB423" s="42">
        <v>1.9132816162109374</v>
      </c>
      <c r="AC423" s="42">
        <v>1.8360118408203125</v>
      </c>
      <c r="AD423" s="49">
        <f t="shared" si="87"/>
        <v>1.562303955078125</v>
      </c>
      <c r="AE423" s="49">
        <f t="shared" si="88"/>
        <v>1.0798841280068725</v>
      </c>
    </row>
    <row r="424" spans="1:31" x14ac:dyDescent="0.2">
      <c r="A424" s="42">
        <v>1.2238907143363613</v>
      </c>
      <c r="B424" s="42">
        <f t="shared" si="78"/>
        <v>1.86500537109375</v>
      </c>
      <c r="C424" s="42">
        <v>1.9034415283203125</v>
      </c>
      <c r="D424" s="42">
        <v>1.8265692138671874</v>
      </c>
      <c r="E424" s="48">
        <v>1.0522289318847655</v>
      </c>
      <c r="F424" s="48">
        <v>0.95732795410156246</v>
      </c>
      <c r="G424" s="48">
        <v>0.60073555236816401</v>
      </c>
      <c r="H424" s="48">
        <v>0.7661914196777343</v>
      </c>
      <c r="I424" s="48">
        <v>1.0242488366699218</v>
      </c>
      <c r="J424" s="48">
        <v>1.0163030541992188</v>
      </c>
      <c r="K424" s="48">
        <v>1.2735145629882814</v>
      </c>
      <c r="L424" s="48">
        <v>1.2114308923339843</v>
      </c>
      <c r="M424" s="43">
        <f t="shared" si="89"/>
        <v>0.22633514399999993</v>
      </c>
      <c r="N424" s="43">
        <f t="shared" si="90"/>
        <v>0.57623975199999988</v>
      </c>
      <c r="O424" s="49">
        <v>0.32333591999999994</v>
      </c>
      <c r="P424" s="49">
        <v>0.67792911999999994</v>
      </c>
      <c r="Q424" s="50">
        <f t="shared" si="79"/>
        <v>0.50063251999999991</v>
      </c>
      <c r="R424" s="48">
        <f t="shared" si="80"/>
        <v>0.67792911999999994</v>
      </c>
      <c r="S424" s="49">
        <v>1.42104599609375</v>
      </c>
      <c r="T424" s="48">
        <f t="shared" si="81"/>
        <v>1.9034415283203125</v>
      </c>
      <c r="U424" s="48">
        <v>0</v>
      </c>
      <c r="V424" s="49">
        <f t="shared" si="82"/>
        <v>0.61013620800000001</v>
      </c>
      <c r="W424" s="49">
        <f t="shared" si="83"/>
        <v>0.54234329599999997</v>
      </c>
      <c r="X424" s="49">
        <f t="shared" si="84"/>
        <v>0.47455038399999994</v>
      </c>
      <c r="Y424" s="49">
        <f t="shared" si="85"/>
        <v>0.71182557599999996</v>
      </c>
      <c r="Z424" s="49">
        <f t="shared" si="86"/>
        <v>0.90390549333333325</v>
      </c>
      <c r="AA424" s="48">
        <v>0.80727817254317435</v>
      </c>
      <c r="AB424" s="42">
        <v>1.9034415283203125</v>
      </c>
      <c r="AC424" s="42">
        <v>1.8265692138671874</v>
      </c>
      <c r="AD424" s="49">
        <f t="shared" si="87"/>
        <v>1.5542690582275391</v>
      </c>
      <c r="AE424" s="49">
        <f t="shared" si="88"/>
        <v>1.0743303063251715</v>
      </c>
    </row>
    <row r="425" spans="1:31" x14ac:dyDescent="0.2">
      <c r="A425" s="42">
        <v>1.2175962286876747</v>
      </c>
      <c r="B425" s="42">
        <f t="shared" si="78"/>
        <v>1.8554136352539063</v>
      </c>
      <c r="C425" s="42">
        <v>1.8936520996093751</v>
      </c>
      <c r="D425" s="42">
        <v>1.8171751708984376</v>
      </c>
      <c r="E425" s="48">
        <v>1.0468173217773438</v>
      </c>
      <c r="F425" s="48">
        <v>0.95240442260742186</v>
      </c>
      <c r="G425" s="48">
        <v>0.59764598632812505</v>
      </c>
      <c r="H425" s="48">
        <v>0.76225091308593751</v>
      </c>
      <c r="I425" s="48">
        <v>1.0189809741210938</v>
      </c>
      <c r="J425" s="48">
        <v>1.0110761608886718</v>
      </c>
      <c r="K425" s="48">
        <v>1.2669648132324218</v>
      </c>
      <c r="L425" s="48">
        <v>1.205200489501953</v>
      </c>
      <c r="M425" s="43">
        <f t="shared" si="89"/>
        <v>0.22525145999999999</v>
      </c>
      <c r="N425" s="43">
        <f t="shared" si="90"/>
        <v>0.57348262399999994</v>
      </c>
      <c r="O425" s="49">
        <v>0.32178780000000001</v>
      </c>
      <c r="P425" s="49">
        <v>0.67468543999999997</v>
      </c>
      <c r="Q425" s="50">
        <f t="shared" si="79"/>
        <v>0.49823662000000002</v>
      </c>
      <c r="R425" s="48">
        <f t="shared" si="80"/>
        <v>0.67468543999999997</v>
      </c>
      <c r="S425" s="49">
        <v>1.4137375000000001</v>
      </c>
      <c r="T425" s="48">
        <f t="shared" si="81"/>
        <v>1.8936520996093751</v>
      </c>
      <c r="U425" s="48">
        <v>0</v>
      </c>
      <c r="V425" s="49">
        <f t="shared" si="82"/>
        <v>0.60721689599999995</v>
      </c>
      <c r="W425" s="49">
        <f t="shared" si="83"/>
        <v>0.53974835200000004</v>
      </c>
      <c r="X425" s="49">
        <f t="shared" si="84"/>
        <v>0.47227980799999997</v>
      </c>
      <c r="Y425" s="49">
        <f t="shared" si="85"/>
        <v>0.70841971199999998</v>
      </c>
      <c r="Z425" s="49">
        <f t="shared" si="86"/>
        <v>0.89958058666666652</v>
      </c>
      <c r="AA425" s="48">
        <v>0.80312630743729441</v>
      </c>
      <c r="AB425" s="42">
        <v>1.8936520996093751</v>
      </c>
      <c r="AC425" s="42">
        <v>1.8171751708984376</v>
      </c>
      <c r="AD425" s="49">
        <f t="shared" si="87"/>
        <v>1.5462753906250002</v>
      </c>
      <c r="AE425" s="49">
        <f t="shared" si="88"/>
        <v>1.068804982817869</v>
      </c>
    </row>
    <row r="426" spans="1:31" x14ac:dyDescent="0.2">
      <c r="A426" s="42">
        <v>1.2113341156598763</v>
      </c>
      <c r="B426" s="42">
        <f t="shared" si="78"/>
        <v>1.8458712768554686</v>
      </c>
      <c r="C426" s="42">
        <v>1.8839130859375</v>
      </c>
      <c r="D426" s="42">
        <v>1.8078294677734374</v>
      </c>
      <c r="E426" s="48">
        <v>1.0414335375976562</v>
      </c>
      <c r="F426" s="48">
        <v>0.94750617126464842</v>
      </c>
      <c r="G426" s="48">
        <v>0.59457228698730458</v>
      </c>
      <c r="H426" s="48">
        <v>0.75833065429687496</v>
      </c>
      <c r="I426" s="48">
        <v>1.0137404638671876</v>
      </c>
      <c r="J426" s="48">
        <v>1.0058762646484374</v>
      </c>
      <c r="K426" s="48">
        <v>1.2604488098144531</v>
      </c>
      <c r="L426" s="48">
        <v>1.1990021752929687</v>
      </c>
      <c r="M426" s="43">
        <f t="shared" si="89"/>
        <v>0.22401296399999995</v>
      </c>
      <c r="N426" s="43">
        <f t="shared" si="90"/>
        <v>0.57047484800000003</v>
      </c>
      <c r="O426" s="49">
        <v>0.32001851999999997</v>
      </c>
      <c r="P426" s="49">
        <v>0.67114688</v>
      </c>
      <c r="Q426" s="50">
        <f t="shared" si="79"/>
        <v>0.49558269999999999</v>
      </c>
      <c r="R426" s="48">
        <f t="shared" si="80"/>
        <v>0.67114688</v>
      </c>
      <c r="S426" s="49">
        <v>1.40646669921875</v>
      </c>
      <c r="T426" s="48">
        <f t="shared" si="81"/>
        <v>1.8839130859375</v>
      </c>
      <c r="U426" s="48">
        <v>0</v>
      </c>
      <c r="V426" s="49">
        <f t="shared" si="82"/>
        <v>0.60403219200000002</v>
      </c>
      <c r="W426" s="49">
        <f t="shared" si="83"/>
        <v>0.53691750400000005</v>
      </c>
      <c r="X426" s="49">
        <f t="shared" si="84"/>
        <v>0.46980281599999996</v>
      </c>
      <c r="Y426" s="49">
        <f t="shared" si="85"/>
        <v>0.70470422399999999</v>
      </c>
      <c r="Z426" s="49">
        <f t="shared" si="86"/>
        <v>0.89486250666666667</v>
      </c>
      <c r="AA426" s="48">
        <v>0.798995794998972</v>
      </c>
      <c r="AB426" s="42">
        <v>1.8839130859375</v>
      </c>
      <c r="AC426" s="42">
        <v>1.8078294677734374</v>
      </c>
      <c r="AD426" s="49">
        <f t="shared" si="87"/>
        <v>1.5383229522705077</v>
      </c>
      <c r="AE426" s="49">
        <f t="shared" si="88"/>
        <v>1.0633081574849652</v>
      </c>
    </row>
    <row r="427" spans="1:31" x14ac:dyDescent="0.2">
      <c r="A427" s="42">
        <v>1.2051042087592649</v>
      </c>
      <c r="B427" s="42">
        <f t="shared" si="78"/>
        <v>1.8363779296875</v>
      </c>
      <c r="C427" s="42">
        <v>1.87422412109375</v>
      </c>
      <c r="D427" s="42">
        <v>1.79853173828125</v>
      </c>
      <c r="E427" s="48">
        <v>1.0360774609375001</v>
      </c>
      <c r="F427" s="48">
        <v>0.94263314086914063</v>
      </c>
      <c r="G427" s="48">
        <v>0.59151439514160153</v>
      </c>
      <c r="H427" s="48">
        <v>0.75443052490234375</v>
      </c>
      <c r="I427" s="48">
        <v>1.0085267138671874</v>
      </c>
      <c r="J427" s="48">
        <v>1.0007030102539063</v>
      </c>
      <c r="K427" s="48">
        <v>1.2539663159179688</v>
      </c>
      <c r="L427" s="48">
        <v>1.1928357128906248</v>
      </c>
      <c r="M427" s="43">
        <f t="shared" si="89"/>
        <v>0.22292927999999998</v>
      </c>
      <c r="N427" s="43">
        <f t="shared" si="90"/>
        <v>0.56771771999999987</v>
      </c>
      <c r="O427" s="49">
        <v>0.31847039999999999</v>
      </c>
      <c r="P427" s="49">
        <v>0.66790319999999992</v>
      </c>
      <c r="Q427" s="50">
        <f t="shared" si="79"/>
        <v>0.49318679999999993</v>
      </c>
      <c r="R427" s="48">
        <f t="shared" si="80"/>
        <v>0.66790319999999992</v>
      </c>
      <c r="S427" s="49">
        <v>1.3992331054687503</v>
      </c>
      <c r="T427" s="48">
        <f t="shared" si="81"/>
        <v>1.87422412109375</v>
      </c>
      <c r="U427" s="48">
        <v>0</v>
      </c>
      <c r="V427" s="49">
        <f t="shared" si="82"/>
        <v>0.60111287999999996</v>
      </c>
      <c r="W427" s="49">
        <f t="shared" si="83"/>
        <v>0.53432256</v>
      </c>
      <c r="X427" s="49">
        <f t="shared" si="84"/>
        <v>0.46753223999999993</v>
      </c>
      <c r="Y427" s="49">
        <f t="shared" si="85"/>
        <v>0.70129836000000001</v>
      </c>
      <c r="Z427" s="49">
        <f t="shared" si="86"/>
        <v>0.89053759999999993</v>
      </c>
      <c r="AA427" s="48">
        <v>0.79488652600740128</v>
      </c>
      <c r="AB427" s="42">
        <v>1.87422412109375</v>
      </c>
      <c r="AC427" s="42">
        <v>1.79853173828125</v>
      </c>
      <c r="AD427" s="49">
        <f t="shared" si="87"/>
        <v>1.5304112091064457</v>
      </c>
      <c r="AE427" s="49">
        <f t="shared" si="88"/>
        <v>1.0578394611791235</v>
      </c>
    </row>
    <row r="428" spans="1:31" x14ac:dyDescent="0.2">
      <c r="A428" s="42">
        <v>1.1989063423498301</v>
      </c>
      <c r="B428" s="42">
        <f t="shared" si="78"/>
        <v>1.8269334716796877</v>
      </c>
      <c r="C428" s="42">
        <v>1.8645849609375</v>
      </c>
      <c r="D428" s="42">
        <v>1.7892819824218751</v>
      </c>
      <c r="E428" s="48">
        <v>1.0307489733886719</v>
      </c>
      <c r="F428" s="48">
        <v>0.93778515380859373</v>
      </c>
      <c r="G428" s="48">
        <v>0.58847225158691407</v>
      </c>
      <c r="H428" s="48">
        <v>0.75055046569824213</v>
      </c>
      <c r="I428" s="48">
        <v>1.0033399609375</v>
      </c>
      <c r="J428" s="48">
        <v>0.9955563977050782</v>
      </c>
      <c r="K428" s="48">
        <v>1.2475170947265624</v>
      </c>
      <c r="L428" s="48">
        <v>1.1867008654785156</v>
      </c>
      <c r="M428" s="43">
        <f t="shared" si="89"/>
        <v>0.22184559599999998</v>
      </c>
      <c r="N428" s="43">
        <f t="shared" si="90"/>
        <v>0.56470994400000007</v>
      </c>
      <c r="O428" s="49">
        <v>0.31692228</v>
      </c>
      <c r="P428" s="49">
        <v>0.66436464000000006</v>
      </c>
      <c r="Q428" s="50">
        <f t="shared" si="79"/>
        <v>0.49064346000000003</v>
      </c>
      <c r="R428" s="48">
        <f t="shared" si="80"/>
        <v>0.66436464000000006</v>
      </c>
      <c r="S428" s="49">
        <v>1.3920368164062502</v>
      </c>
      <c r="T428" s="48">
        <f t="shared" si="81"/>
        <v>1.8645849609375</v>
      </c>
      <c r="U428" s="48">
        <v>0</v>
      </c>
      <c r="V428" s="49">
        <f t="shared" si="82"/>
        <v>0.59792817600000003</v>
      </c>
      <c r="W428" s="49">
        <f t="shared" si="83"/>
        <v>0.53149171200000012</v>
      </c>
      <c r="X428" s="49">
        <f t="shared" si="84"/>
        <v>0.46505524800000003</v>
      </c>
      <c r="Y428" s="49">
        <f t="shared" si="85"/>
        <v>0.69758287200000002</v>
      </c>
      <c r="Z428" s="49">
        <f t="shared" si="86"/>
        <v>0.88581952000000008</v>
      </c>
      <c r="AA428" s="48">
        <v>0.79079839124177631</v>
      </c>
      <c r="AB428" s="42">
        <v>1.8645849609375</v>
      </c>
      <c r="AC428" s="42">
        <v>1.7892819824218751</v>
      </c>
      <c r="AD428" s="49">
        <f t="shared" si="87"/>
        <v>1.5225402679443363</v>
      </c>
      <c r="AE428" s="49">
        <f t="shared" si="88"/>
        <v>1.0523989677298107</v>
      </c>
    </row>
    <row r="429" spans="1:31" x14ac:dyDescent="0.2">
      <c r="A429" s="42">
        <v>1.1927403516471387</v>
      </c>
      <c r="B429" s="42">
        <f t="shared" si="78"/>
        <v>1.8175374755859375</v>
      </c>
      <c r="C429" s="42">
        <v>1.8549953613281249</v>
      </c>
      <c r="D429" s="42">
        <v>1.78007958984375</v>
      </c>
      <c r="E429" s="48">
        <v>1.0254478381347656</v>
      </c>
      <c r="F429" s="48">
        <v>0.93296215087890622</v>
      </c>
      <c r="G429" s="48">
        <v>0.58544573791503907</v>
      </c>
      <c r="H429" s="48">
        <v>0.74669035827636709</v>
      </c>
      <c r="I429" s="48">
        <v>0.99817973144531236</v>
      </c>
      <c r="J429" s="48">
        <v>0.99043619018554685</v>
      </c>
      <c r="K429" s="48">
        <v>1.2411010278320314</v>
      </c>
      <c r="L429" s="48">
        <v>1.1805976330566406</v>
      </c>
      <c r="M429" s="43">
        <f t="shared" si="89"/>
        <v>0.22076191199999995</v>
      </c>
      <c r="N429" s="43">
        <f t="shared" si="90"/>
        <v>0.56220346399999988</v>
      </c>
      <c r="O429" s="49">
        <v>0.31537415999999996</v>
      </c>
      <c r="P429" s="49">
        <v>0.66141583999999987</v>
      </c>
      <c r="Q429" s="50">
        <f t="shared" si="79"/>
        <v>0.48839499999999991</v>
      </c>
      <c r="R429" s="48">
        <f t="shared" si="80"/>
        <v>0.66141583999999987</v>
      </c>
      <c r="S429" s="49">
        <v>1.3848775390625001</v>
      </c>
      <c r="T429" s="48">
        <f t="shared" si="81"/>
        <v>1.8549953613281249</v>
      </c>
      <c r="U429" s="48">
        <v>0</v>
      </c>
      <c r="V429" s="49">
        <f t="shared" si="82"/>
        <v>0.59527425599999995</v>
      </c>
      <c r="W429" s="49">
        <f t="shared" si="83"/>
        <v>0.52913267199999992</v>
      </c>
      <c r="X429" s="49">
        <f t="shared" si="84"/>
        <v>0.46299108799999988</v>
      </c>
      <c r="Y429" s="49">
        <f t="shared" si="85"/>
        <v>0.69448663199999994</v>
      </c>
      <c r="Z429" s="49">
        <f t="shared" si="86"/>
        <v>0.88188778666666645</v>
      </c>
      <c r="AA429" s="48">
        <v>0.78673128148129112</v>
      </c>
      <c r="AB429" s="42">
        <v>1.8549953613281249</v>
      </c>
      <c r="AC429" s="42">
        <v>1.78007958984375</v>
      </c>
      <c r="AD429" s="49">
        <f t="shared" si="87"/>
        <v>1.5147098083496096</v>
      </c>
      <c r="AE429" s="49">
        <f t="shared" si="88"/>
        <v>1.046986455648625</v>
      </c>
    </row>
    <row r="430" spans="1:31" x14ac:dyDescent="0.2">
      <c r="A430" s="42">
        <v>1.1866060727134464</v>
      </c>
      <c r="B430" s="42">
        <f t="shared" si="78"/>
        <v>1.8081898803710938</v>
      </c>
      <c r="C430" s="42">
        <v>1.8454550781250001</v>
      </c>
      <c r="D430" s="42">
        <v>1.7709246826171876</v>
      </c>
      <c r="E430" s="48">
        <v>1.0201739367675779</v>
      </c>
      <c r="F430" s="48">
        <v>0.92816389526367182</v>
      </c>
      <c r="G430" s="48">
        <v>0.582434794921875</v>
      </c>
      <c r="H430" s="48">
        <v>0.74285014343261713</v>
      </c>
      <c r="I430" s="48">
        <v>0.99304608459472654</v>
      </c>
      <c r="J430" s="48">
        <v>0.98534232849121095</v>
      </c>
      <c r="K430" s="48">
        <v>1.2347181152343749</v>
      </c>
      <c r="L430" s="48">
        <v>1.1745257788085937</v>
      </c>
      <c r="M430" s="43">
        <f t="shared" si="89"/>
        <v>0.21967822799999998</v>
      </c>
      <c r="N430" s="43">
        <f t="shared" si="90"/>
        <v>0.55944633600000004</v>
      </c>
      <c r="O430" s="49">
        <v>0.31382603999999997</v>
      </c>
      <c r="P430" s="49">
        <v>0.65817216000000001</v>
      </c>
      <c r="Q430" s="50">
        <f t="shared" si="79"/>
        <v>0.48599910000000002</v>
      </c>
      <c r="R430" s="48">
        <f t="shared" si="80"/>
        <v>0.65817216000000001</v>
      </c>
      <c r="S430" s="49">
        <v>1.3777550781250001</v>
      </c>
      <c r="T430" s="48">
        <f t="shared" si="81"/>
        <v>1.8454550781250001</v>
      </c>
      <c r="U430" s="48">
        <v>0</v>
      </c>
      <c r="V430" s="49">
        <f t="shared" si="82"/>
        <v>0.59235494399999999</v>
      </c>
      <c r="W430" s="49">
        <f t="shared" si="83"/>
        <v>0.52653772799999998</v>
      </c>
      <c r="X430" s="49">
        <f t="shared" si="84"/>
        <v>0.46072051199999997</v>
      </c>
      <c r="Y430" s="49">
        <f t="shared" si="85"/>
        <v>0.69108076800000007</v>
      </c>
      <c r="Z430" s="49">
        <f t="shared" si="86"/>
        <v>0.87756287999999993</v>
      </c>
      <c r="AA430" s="48">
        <v>0.78268508750513976</v>
      </c>
      <c r="AB430" s="42">
        <v>1.8454550781250001</v>
      </c>
      <c r="AC430" s="42">
        <v>1.7709246826171876</v>
      </c>
      <c r="AD430" s="49">
        <f t="shared" si="87"/>
        <v>1.5069196166992189</v>
      </c>
      <c r="AE430" s="49">
        <f t="shared" si="88"/>
        <v>1.0416017772766319</v>
      </c>
    </row>
    <row r="431" spans="1:31" x14ac:dyDescent="0.2">
      <c r="A431" s="42">
        <v>1.1805033424552529</v>
      </c>
      <c r="B431" s="42">
        <f t="shared" si="78"/>
        <v>1.7988904418945313</v>
      </c>
      <c r="C431" s="42">
        <v>1.8359639892578126</v>
      </c>
      <c r="D431" s="42">
        <v>1.76181689453125</v>
      </c>
      <c r="E431" s="48">
        <v>1.0149271508789062</v>
      </c>
      <c r="F431" s="48">
        <v>0.92339026855468742</v>
      </c>
      <c r="G431" s="48">
        <v>0.57943930419921874</v>
      </c>
      <c r="H431" s="48">
        <v>0.73902964355468748</v>
      </c>
      <c r="I431" s="48">
        <v>0.98793884277343746</v>
      </c>
      <c r="J431" s="48">
        <v>0.98027475341796866</v>
      </c>
      <c r="K431" s="48">
        <v>1.2283678833007812</v>
      </c>
      <c r="L431" s="48">
        <v>1.1684851843261719</v>
      </c>
      <c r="M431" s="43">
        <f t="shared" si="89"/>
        <v>0.21859454399999995</v>
      </c>
      <c r="N431" s="43">
        <f t="shared" si="90"/>
        <v>0.55668920799999999</v>
      </c>
      <c r="O431" s="49">
        <v>0.31227791999999993</v>
      </c>
      <c r="P431" s="49">
        <v>0.65492848000000004</v>
      </c>
      <c r="Q431" s="50">
        <f t="shared" si="79"/>
        <v>0.48360320000000001</v>
      </c>
      <c r="R431" s="48">
        <f t="shared" si="80"/>
        <v>0.65492848000000004</v>
      </c>
      <c r="S431" s="49">
        <v>1.3706692382812502</v>
      </c>
      <c r="T431" s="48">
        <f t="shared" si="81"/>
        <v>1.8359639892578126</v>
      </c>
      <c r="U431" s="48">
        <v>0</v>
      </c>
      <c r="V431" s="49">
        <f t="shared" si="82"/>
        <v>0.58943563200000004</v>
      </c>
      <c r="W431" s="49">
        <f t="shared" si="83"/>
        <v>0.52394278400000005</v>
      </c>
      <c r="X431" s="49">
        <f t="shared" si="84"/>
        <v>0.458449936</v>
      </c>
      <c r="Y431" s="49">
        <f t="shared" si="85"/>
        <v>0.68767490399999998</v>
      </c>
      <c r="Z431" s="49">
        <f t="shared" si="86"/>
        <v>0.87323797333333342</v>
      </c>
      <c r="AA431" s="48">
        <v>0.77865975470291926</v>
      </c>
      <c r="AB431" s="42">
        <v>1.8359639892578126</v>
      </c>
      <c r="AC431" s="42">
        <v>1.76181689453125</v>
      </c>
      <c r="AD431" s="49">
        <f t="shared" si="87"/>
        <v>1.4991694793701174</v>
      </c>
      <c r="AE431" s="49">
        <f t="shared" si="88"/>
        <v>1.0362447849548966</v>
      </c>
    </row>
    <row r="432" spans="1:31" x14ac:dyDescent="0.2">
      <c r="A432" s="42">
        <v>1.174431998616783</v>
      </c>
      <c r="B432" s="42">
        <f t="shared" si="78"/>
        <v>1.7896387329101562</v>
      </c>
      <c r="C432" s="42">
        <v>1.8265216064453125</v>
      </c>
      <c r="D432" s="42">
        <v>1.7527558593749999</v>
      </c>
      <c r="E432" s="48">
        <v>1.009707362060547</v>
      </c>
      <c r="F432" s="48">
        <v>0.91864121154785161</v>
      </c>
      <c r="G432" s="48">
        <v>0.57645926574707029</v>
      </c>
      <c r="H432" s="48">
        <v>0.73522879943847652</v>
      </c>
      <c r="I432" s="48">
        <v>0.98285788757324222</v>
      </c>
      <c r="J432" s="48">
        <v>0.97523316894531242</v>
      </c>
      <c r="K432" s="48">
        <v>1.2220504504394529</v>
      </c>
      <c r="L432" s="48">
        <v>1.1624757312011718</v>
      </c>
      <c r="M432" s="43">
        <f t="shared" si="89"/>
        <v>0.21751085999999994</v>
      </c>
      <c r="N432" s="43">
        <f t="shared" si="90"/>
        <v>0.55393207999999994</v>
      </c>
      <c r="O432" s="49">
        <v>0.31072979999999994</v>
      </c>
      <c r="P432" s="49">
        <v>0.65168479999999995</v>
      </c>
      <c r="Q432" s="50">
        <f t="shared" si="79"/>
        <v>0.48120729999999995</v>
      </c>
      <c r="R432" s="48">
        <f t="shared" si="80"/>
        <v>0.65168479999999995</v>
      </c>
      <c r="S432" s="49">
        <v>1.3636198242187501</v>
      </c>
      <c r="T432" s="48">
        <f t="shared" si="81"/>
        <v>1.8265216064453125</v>
      </c>
      <c r="U432" s="48">
        <v>0</v>
      </c>
      <c r="V432" s="49">
        <f t="shared" si="82"/>
        <v>0.58651631999999998</v>
      </c>
      <c r="W432" s="49">
        <f t="shared" si="83"/>
        <v>0.52134784000000001</v>
      </c>
      <c r="X432" s="49">
        <f t="shared" si="84"/>
        <v>0.45617935999999992</v>
      </c>
      <c r="Y432" s="49">
        <f t="shared" si="85"/>
        <v>0.68426904</v>
      </c>
      <c r="Z432" s="49">
        <f t="shared" si="86"/>
        <v>0.86891306666666668</v>
      </c>
      <c r="AA432" s="48">
        <v>0.77465511924342101</v>
      </c>
      <c r="AB432" s="42">
        <v>1.8265216064453125</v>
      </c>
      <c r="AC432" s="42">
        <v>1.7527558593749999</v>
      </c>
      <c r="AD432" s="49">
        <f t="shared" si="87"/>
        <v>1.4914591827392578</v>
      </c>
      <c r="AE432" s="49">
        <f t="shared" si="88"/>
        <v>1.0309153310244841</v>
      </c>
    </row>
    <row r="433" spans="1:31" x14ac:dyDescent="0.2">
      <c r="A433" s="42">
        <v>1.168391879777948</v>
      </c>
      <c r="B433" s="42">
        <f t="shared" si="78"/>
        <v>1.7804346313476562</v>
      </c>
      <c r="C433" s="42">
        <v>1.8171278076171875</v>
      </c>
      <c r="D433" s="42">
        <v>1.7437414550781249</v>
      </c>
      <c r="E433" s="48">
        <v>1.0045144519042968</v>
      </c>
      <c r="F433" s="48">
        <v>0.91391666503906244</v>
      </c>
      <c r="G433" s="48">
        <v>0.57349450195312501</v>
      </c>
      <c r="H433" s="48">
        <v>0.73144749267578124</v>
      </c>
      <c r="I433" s="48">
        <v>0.97780304138183582</v>
      </c>
      <c r="J433" s="48">
        <v>0.97021751586914051</v>
      </c>
      <c r="K433" s="48">
        <v>1.2157653430175781</v>
      </c>
      <c r="L433" s="48">
        <v>1.1564970642089842</v>
      </c>
      <c r="M433" s="43">
        <f t="shared" si="89"/>
        <v>0.216427176</v>
      </c>
      <c r="N433" s="43">
        <f t="shared" si="90"/>
        <v>0.55092430399999992</v>
      </c>
      <c r="O433" s="49">
        <v>0.30918168000000001</v>
      </c>
      <c r="P433" s="49">
        <v>0.64814623999999998</v>
      </c>
      <c r="Q433" s="50">
        <f t="shared" si="79"/>
        <v>0.47866396</v>
      </c>
      <c r="R433" s="48">
        <f t="shared" si="80"/>
        <v>0.64814623999999998</v>
      </c>
      <c r="S433" s="49">
        <v>1.3566066406250001</v>
      </c>
      <c r="T433" s="48">
        <f t="shared" si="81"/>
        <v>1.8171278076171875</v>
      </c>
      <c r="U433" s="48">
        <v>0</v>
      </c>
      <c r="V433" s="49">
        <f t="shared" si="82"/>
        <v>0.58333161600000005</v>
      </c>
      <c r="W433" s="49">
        <f t="shared" si="83"/>
        <v>0.51851699200000001</v>
      </c>
      <c r="X433" s="49">
        <f t="shared" si="84"/>
        <v>0.45370236799999997</v>
      </c>
      <c r="Y433" s="49">
        <f t="shared" si="85"/>
        <v>0.68055355200000001</v>
      </c>
      <c r="Z433" s="49">
        <f t="shared" si="86"/>
        <v>0.86419498666666661</v>
      </c>
      <c r="AA433" s="48">
        <v>0.77067107190583883</v>
      </c>
      <c r="AB433" s="42">
        <v>1.8171278076171875</v>
      </c>
      <c r="AC433" s="42">
        <v>1.7437414550781249</v>
      </c>
      <c r="AD433" s="49">
        <f t="shared" si="87"/>
        <v>1.4837885131835939</v>
      </c>
      <c r="AE433" s="49">
        <f t="shared" si="88"/>
        <v>1.02561326782646</v>
      </c>
    </row>
    <row r="434" spans="1:31" x14ac:dyDescent="0.2">
      <c r="A434" s="42">
        <v>1.1623828253478277</v>
      </c>
      <c r="B434" s="42">
        <f t="shared" si="78"/>
        <v>1.7712778930664062</v>
      </c>
      <c r="C434" s="42">
        <v>1.8077823486328124</v>
      </c>
      <c r="D434" s="42">
        <v>1.7347734374999999</v>
      </c>
      <c r="E434" s="48">
        <v>0.99934818359374999</v>
      </c>
      <c r="F434" s="48">
        <v>0.90921639221191408</v>
      </c>
      <c r="G434" s="48">
        <v>0.57054501281738279</v>
      </c>
      <c r="H434" s="48">
        <v>0.72768566406250001</v>
      </c>
      <c r="I434" s="48">
        <v>0.9727741857910156</v>
      </c>
      <c r="J434" s="48">
        <v>0.96522767578125002</v>
      </c>
      <c r="K434" s="48">
        <v>1.2095125610351563</v>
      </c>
      <c r="L434" s="48">
        <v>1.1505491833496093</v>
      </c>
      <c r="M434" s="43">
        <f t="shared" si="89"/>
        <v>0.21534349199999997</v>
      </c>
      <c r="N434" s="43">
        <f t="shared" si="90"/>
        <v>0.54816717599999998</v>
      </c>
      <c r="O434" s="49">
        <v>0.30763355999999997</v>
      </c>
      <c r="P434" s="49">
        <v>0.64490256000000001</v>
      </c>
      <c r="Q434" s="50">
        <f t="shared" si="79"/>
        <v>0.47626805999999999</v>
      </c>
      <c r="R434" s="48">
        <f t="shared" si="80"/>
        <v>0.64490256000000001</v>
      </c>
      <c r="S434" s="49">
        <v>1.34962958984375</v>
      </c>
      <c r="T434" s="48">
        <f t="shared" si="81"/>
        <v>1.8077823486328124</v>
      </c>
      <c r="U434" s="48">
        <v>0</v>
      </c>
      <c r="V434" s="49">
        <f t="shared" si="82"/>
        <v>0.58041230399999999</v>
      </c>
      <c r="W434" s="49">
        <f t="shared" si="83"/>
        <v>0.51592204800000008</v>
      </c>
      <c r="X434" s="49">
        <f t="shared" si="84"/>
        <v>0.451431792</v>
      </c>
      <c r="Y434" s="49">
        <f t="shared" si="85"/>
        <v>0.67714768799999991</v>
      </c>
      <c r="Z434" s="49">
        <f t="shared" si="86"/>
        <v>0.85987007999999998</v>
      </c>
      <c r="AA434" s="48">
        <v>0.76670750346936678</v>
      </c>
      <c r="AB434" s="42">
        <v>1.8077823486328124</v>
      </c>
      <c r="AC434" s="42">
        <v>1.7347734374999999</v>
      </c>
      <c r="AD434" s="49">
        <f t="shared" si="87"/>
        <v>1.4761573638916017</v>
      </c>
      <c r="AE434" s="49">
        <f t="shared" si="88"/>
        <v>1.020338521531357</v>
      </c>
    </row>
    <row r="435" spans="1:31" x14ac:dyDescent="0.2">
      <c r="A435" s="42">
        <v>1.1564046755614108</v>
      </c>
      <c r="B435" s="42">
        <f t="shared" si="78"/>
        <v>1.7621681518554686</v>
      </c>
      <c r="C435" s="42">
        <v>1.79848486328125</v>
      </c>
      <c r="D435" s="42">
        <v>1.7258514404296874</v>
      </c>
      <c r="E435" s="48">
        <v>0.99420855712890632</v>
      </c>
      <c r="F435" s="48">
        <v>0.90454027465820308</v>
      </c>
      <c r="G435" s="48">
        <v>0.5676106799316406</v>
      </c>
      <c r="H435" s="48">
        <v>0.72394319519042971</v>
      </c>
      <c r="I435" s="48">
        <v>0.96777120239257808</v>
      </c>
      <c r="J435" s="48">
        <v>0.96026353027343747</v>
      </c>
      <c r="K435" s="48">
        <v>1.2032919860839844</v>
      </c>
      <c r="L435" s="48">
        <v>1.1446318518066405</v>
      </c>
      <c r="M435" s="43">
        <f t="shared" si="89"/>
        <v>0.21425980799999997</v>
      </c>
      <c r="N435" s="43">
        <f t="shared" si="90"/>
        <v>0.54541004799999993</v>
      </c>
      <c r="O435" s="49">
        <v>0.30608543999999999</v>
      </c>
      <c r="P435" s="49">
        <v>0.64165887999999993</v>
      </c>
      <c r="Q435" s="50">
        <f t="shared" si="79"/>
        <v>0.47387215999999999</v>
      </c>
      <c r="R435" s="48">
        <f t="shared" si="80"/>
        <v>0.64165887999999993</v>
      </c>
      <c r="S435" s="49">
        <v>1.3426883789062503</v>
      </c>
      <c r="T435" s="48">
        <f t="shared" si="81"/>
        <v>1.79848486328125</v>
      </c>
      <c r="U435" s="48">
        <v>0</v>
      </c>
      <c r="V435" s="49">
        <f t="shared" si="82"/>
        <v>0.57749299199999993</v>
      </c>
      <c r="W435" s="49">
        <f t="shared" si="83"/>
        <v>0.51332710399999992</v>
      </c>
      <c r="X435" s="49">
        <f t="shared" si="84"/>
        <v>0.44916121599999992</v>
      </c>
      <c r="Y435" s="49">
        <f t="shared" si="85"/>
        <v>0.67374182399999993</v>
      </c>
      <c r="Z435" s="49">
        <f t="shared" si="86"/>
        <v>0.85554517333333324</v>
      </c>
      <c r="AA435" s="48">
        <v>0.762764304713199</v>
      </c>
      <c r="AB435" s="42">
        <v>1.79848486328125</v>
      </c>
      <c r="AC435" s="42">
        <v>1.7258514404296874</v>
      </c>
      <c r="AD435" s="49">
        <f t="shared" si="87"/>
        <v>1.4685654144287112</v>
      </c>
      <c r="AE435" s="49">
        <f t="shared" si="88"/>
        <v>1.0150908706507729</v>
      </c>
    </row>
    <row r="436" spans="1:31" x14ac:dyDescent="0.2">
      <c r="A436" s="42">
        <v>1.1504572714763344</v>
      </c>
      <c r="B436" s="42">
        <f t="shared" si="78"/>
        <v>1.7531052856445313</v>
      </c>
      <c r="C436" s="42">
        <v>1.7892352294921876</v>
      </c>
      <c r="D436" s="42">
        <v>1.7169753417968749</v>
      </c>
      <c r="E436" s="48">
        <v>0.98909527648925777</v>
      </c>
      <c r="F436" s="48">
        <v>0.89988825317382815</v>
      </c>
      <c r="G436" s="48">
        <v>0.56469144409179683</v>
      </c>
      <c r="H436" s="48">
        <v>0.7202199676513672</v>
      </c>
      <c r="I436" s="48">
        <v>0.96279391357421873</v>
      </c>
      <c r="J436" s="48">
        <v>0.95532484252929684</v>
      </c>
      <c r="K436" s="48">
        <v>1.1971034997558594</v>
      </c>
      <c r="L436" s="48">
        <v>1.1387449511718748</v>
      </c>
      <c r="M436" s="43">
        <f t="shared" si="89"/>
        <v>0.21317612399999994</v>
      </c>
      <c r="N436" s="43">
        <f t="shared" si="90"/>
        <v>0.54265291999999998</v>
      </c>
      <c r="O436" s="49">
        <v>0.30453731999999994</v>
      </c>
      <c r="P436" s="49">
        <v>0.63841519999999996</v>
      </c>
      <c r="Q436" s="50">
        <f t="shared" si="79"/>
        <v>0.47147625999999998</v>
      </c>
      <c r="R436" s="48">
        <f t="shared" si="80"/>
        <v>0.63841519999999996</v>
      </c>
      <c r="S436" s="49">
        <v>1.3357829101562499</v>
      </c>
      <c r="T436" s="48">
        <f t="shared" si="81"/>
        <v>1.7892352294921876</v>
      </c>
      <c r="U436" s="48">
        <v>0</v>
      </c>
      <c r="V436" s="49">
        <f t="shared" si="82"/>
        <v>0.57457367999999998</v>
      </c>
      <c r="W436" s="49">
        <f t="shared" si="83"/>
        <v>0.51073215999999999</v>
      </c>
      <c r="X436" s="49">
        <f t="shared" si="84"/>
        <v>0.44689063999999995</v>
      </c>
      <c r="Y436" s="49">
        <f t="shared" si="85"/>
        <v>0.67033595999999995</v>
      </c>
      <c r="Z436" s="49">
        <f t="shared" si="86"/>
        <v>0.85122026666666673</v>
      </c>
      <c r="AA436" s="48">
        <v>0.75884142102693253</v>
      </c>
      <c r="AB436" s="42">
        <v>1.7892352294921876</v>
      </c>
      <c r="AC436" s="42">
        <v>1.7169753417968749</v>
      </c>
      <c r="AD436" s="49">
        <f t="shared" si="87"/>
        <v>1.4610125579833984</v>
      </c>
      <c r="AE436" s="49">
        <f t="shared" si="88"/>
        <v>1.0098702413552401</v>
      </c>
    </row>
    <row r="437" spans="1:31" x14ac:dyDescent="0.2">
      <c r="A437" s="42">
        <v>1.1445404549667728</v>
      </c>
      <c r="B437" s="42">
        <f t="shared" si="78"/>
        <v>1.7440891113281249</v>
      </c>
      <c r="C437" s="42">
        <v>1.7800332031249999</v>
      </c>
      <c r="D437" s="42">
        <v>1.70814501953125</v>
      </c>
      <c r="E437" s="48">
        <v>0.98400834167480467</v>
      </c>
      <c r="F437" s="48">
        <v>0.89526009094238279</v>
      </c>
      <c r="G437" s="48">
        <v>0.56178724609374997</v>
      </c>
      <c r="H437" s="48">
        <v>0.71651586303710935</v>
      </c>
      <c r="I437" s="48">
        <v>0.95784220092773442</v>
      </c>
      <c r="J437" s="48">
        <v>0.95041161254882811</v>
      </c>
      <c r="K437" s="48">
        <v>1.1909468652343751</v>
      </c>
      <c r="L437" s="48">
        <v>1.1328884814453124</v>
      </c>
      <c r="M437" s="43">
        <f t="shared" si="89"/>
        <v>0.21209243999999997</v>
      </c>
      <c r="N437" s="43">
        <f t="shared" si="90"/>
        <v>0.54014644000000001</v>
      </c>
      <c r="O437" s="49">
        <v>0.30298919999999996</v>
      </c>
      <c r="P437" s="49">
        <v>0.63546639999999999</v>
      </c>
      <c r="Q437" s="50">
        <f t="shared" si="79"/>
        <v>0.46922779999999997</v>
      </c>
      <c r="R437" s="48">
        <f t="shared" si="80"/>
        <v>0.63546639999999999</v>
      </c>
      <c r="S437" s="49">
        <v>1.3289130859375</v>
      </c>
      <c r="T437" s="48">
        <f t="shared" si="81"/>
        <v>1.7800332031249999</v>
      </c>
      <c r="U437" s="48">
        <v>0</v>
      </c>
      <c r="V437" s="49">
        <f t="shared" si="82"/>
        <v>0.57191976</v>
      </c>
      <c r="W437" s="49">
        <f t="shared" si="83"/>
        <v>0.50837312000000001</v>
      </c>
      <c r="X437" s="49">
        <f t="shared" si="84"/>
        <v>0.44482647999999997</v>
      </c>
      <c r="Y437" s="49">
        <f t="shared" si="85"/>
        <v>0.66723971999999998</v>
      </c>
      <c r="Z437" s="49">
        <f t="shared" si="86"/>
        <v>0.84728853333333332</v>
      </c>
      <c r="AA437" s="48">
        <v>0.75493868857935853</v>
      </c>
      <c r="AB437" s="42">
        <v>1.7800332031249999</v>
      </c>
      <c r="AC437" s="42">
        <v>1.70814501953125</v>
      </c>
      <c r="AD437" s="49">
        <f t="shared" si="87"/>
        <v>1.4534986877441407</v>
      </c>
      <c r="AE437" s="49">
        <f t="shared" si="88"/>
        <v>1.0046765598152916</v>
      </c>
    </row>
    <row r="438" spans="1:31" x14ac:dyDescent="0.2">
      <c r="A438" s="42">
        <v>1.1386540687201778</v>
      </c>
      <c r="B438" s="42">
        <f t="shared" si="78"/>
        <v>1.7351192626953125</v>
      </c>
      <c r="C438" s="42">
        <v>1.77087841796875</v>
      </c>
      <c r="D438" s="42">
        <v>1.6993601074218749</v>
      </c>
      <c r="E438" s="48">
        <v>0.97894757507324226</v>
      </c>
      <c r="F438" s="48">
        <v>0.89065578796386713</v>
      </c>
      <c r="G438" s="48">
        <v>0.55889796752929688</v>
      </c>
      <c r="H438" s="48">
        <v>0.71283082214355475</v>
      </c>
      <c r="I438" s="48">
        <v>0.95291600524902342</v>
      </c>
      <c r="J438" s="48">
        <v>0.94552360351562492</v>
      </c>
      <c r="K438" s="48">
        <v>1.1848217272949217</v>
      </c>
      <c r="L438" s="48">
        <v>1.1270620874023438</v>
      </c>
      <c r="M438" s="43">
        <f t="shared" si="89"/>
        <v>0.21100875600000002</v>
      </c>
      <c r="N438" s="43">
        <f t="shared" si="90"/>
        <v>0.53738931199999995</v>
      </c>
      <c r="O438" s="49">
        <v>0.30144108000000003</v>
      </c>
      <c r="P438" s="49">
        <v>0.6322227199999999</v>
      </c>
      <c r="Q438" s="50">
        <f t="shared" si="79"/>
        <v>0.46683189999999997</v>
      </c>
      <c r="R438" s="48">
        <f t="shared" si="80"/>
        <v>0.6322227199999999</v>
      </c>
      <c r="S438" s="49">
        <v>1.3220784179687501</v>
      </c>
      <c r="T438" s="48">
        <f t="shared" si="81"/>
        <v>1.77087841796875</v>
      </c>
      <c r="U438" s="48">
        <v>0</v>
      </c>
      <c r="V438" s="49">
        <f t="shared" si="82"/>
        <v>0.56900044799999994</v>
      </c>
      <c r="W438" s="49">
        <f t="shared" si="83"/>
        <v>0.50577817599999997</v>
      </c>
      <c r="X438" s="49">
        <f t="shared" si="84"/>
        <v>0.44255590399999989</v>
      </c>
      <c r="Y438" s="49">
        <f t="shared" si="85"/>
        <v>0.66383385599999989</v>
      </c>
      <c r="Z438" s="49">
        <f t="shared" si="86"/>
        <v>0.84296362666666658</v>
      </c>
      <c r="AA438" s="48">
        <v>0.75105605276007403</v>
      </c>
      <c r="AB438" s="42">
        <v>1.77087841796875</v>
      </c>
      <c r="AC438" s="42">
        <v>1.6993601074218749</v>
      </c>
      <c r="AD438" s="49">
        <f t="shared" si="87"/>
        <v>1.4460232696533204</v>
      </c>
      <c r="AE438" s="49">
        <f t="shared" si="88"/>
        <v>0.99950945688359072</v>
      </c>
    </row>
    <row r="439" spans="1:31" x14ac:dyDescent="0.2">
      <c r="A439" s="42">
        <v>1.1327979562336112</v>
      </c>
      <c r="B439" s="42">
        <f t="shared" si="78"/>
        <v>1.7261954956054688</v>
      </c>
      <c r="C439" s="42">
        <v>1.7617707519531249</v>
      </c>
      <c r="D439" s="42">
        <v>1.6906202392578125</v>
      </c>
      <c r="E439" s="48">
        <v>0.97391279907226558</v>
      </c>
      <c r="F439" s="48">
        <v>0.88607510742187501</v>
      </c>
      <c r="G439" s="48">
        <v>0.55602354919433583</v>
      </c>
      <c r="H439" s="48">
        <v>0.70916472656249996</v>
      </c>
      <c r="I439" s="48">
        <v>0.9480151489257812</v>
      </c>
      <c r="J439" s="48">
        <v>0.94066075622558598</v>
      </c>
      <c r="K439" s="48">
        <v>1.178728204345703</v>
      </c>
      <c r="L439" s="48">
        <v>1.1212655322265626</v>
      </c>
      <c r="M439" s="43">
        <f t="shared" si="89"/>
        <v>0.20992507199999999</v>
      </c>
      <c r="N439" s="43">
        <f t="shared" si="90"/>
        <v>0.5346321839999999</v>
      </c>
      <c r="O439" s="49">
        <v>0.29989295999999999</v>
      </c>
      <c r="P439" s="49">
        <v>0.62897903999999993</v>
      </c>
      <c r="Q439" s="50">
        <f t="shared" si="79"/>
        <v>0.46443599999999996</v>
      </c>
      <c r="R439" s="48">
        <f t="shared" si="80"/>
        <v>0.62897903999999993</v>
      </c>
      <c r="S439" s="49">
        <v>1.3152791015625001</v>
      </c>
      <c r="T439" s="48">
        <f t="shared" si="81"/>
        <v>1.7617707519531249</v>
      </c>
      <c r="U439" s="48">
        <v>0</v>
      </c>
      <c r="V439" s="49">
        <f t="shared" si="82"/>
        <v>0.56608113599999998</v>
      </c>
      <c r="W439" s="49">
        <f t="shared" si="83"/>
        <v>0.50318323199999992</v>
      </c>
      <c r="X439" s="49">
        <f t="shared" si="84"/>
        <v>0.44028532799999992</v>
      </c>
      <c r="Y439" s="49">
        <f t="shared" si="85"/>
        <v>0.66042799200000002</v>
      </c>
      <c r="Z439" s="49">
        <f t="shared" si="86"/>
        <v>0.83863871999999984</v>
      </c>
      <c r="AA439" s="48">
        <v>0.74719334973787011</v>
      </c>
      <c r="AB439" s="42">
        <v>1.7617707519531249</v>
      </c>
      <c r="AC439" s="42">
        <v>1.6906202392578125</v>
      </c>
      <c r="AD439" s="49">
        <f t="shared" si="87"/>
        <v>1.4385865173339845</v>
      </c>
      <c r="AE439" s="49">
        <f t="shared" si="88"/>
        <v>0.99436908021907178</v>
      </c>
    </row>
    <row r="440" spans="1:31" x14ac:dyDescent="0.2">
      <c r="A440" s="42">
        <v>1.1269719618088565</v>
      </c>
      <c r="B440" s="42">
        <f t="shared" si="78"/>
        <v>1.717317626953125</v>
      </c>
      <c r="C440" s="42">
        <v>1.7527099609375001</v>
      </c>
      <c r="D440" s="42">
        <v>1.68192529296875</v>
      </c>
      <c r="E440" s="48">
        <v>0.96890401367187495</v>
      </c>
      <c r="F440" s="48">
        <v>0.8815180493164062</v>
      </c>
      <c r="G440" s="48">
        <v>0.55316393188476565</v>
      </c>
      <c r="H440" s="48">
        <v>0.70551745788574216</v>
      </c>
      <c r="I440" s="48">
        <v>0.94313945434570312</v>
      </c>
      <c r="J440" s="48">
        <v>0.93582295227050782</v>
      </c>
      <c r="K440" s="48">
        <v>1.1726660595703124</v>
      </c>
      <c r="L440" s="48">
        <v>1.1154988159179688</v>
      </c>
      <c r="M440" s="43">
        <f t="shared" si="89"/>
        <v>0.20884138799999999</v>
      </c>
      <c r="N440" s="43">
        <f t="shared" si="90"/>
        <v>0.53187505599999996</v>
      </c>
      <c r="O440" s="49">
        <v>0.29834484</v>
      </c>
      <c r="P440" s="49">
        <v>0.62573535999999996</v>
      </c>
      <c r="Q440" s="50">
        <f t="shared" si="79"/>
        <v>0.46204009999999995</v>
      </c>
      <c r="R440" s="48">
        <f t="shared" si="80"/>
        <v>0.62573535999999996</v>
      </c>
      <c r="S440" s="49">
        <v>1.3085145507812501</v>
      </c>
      <c r="T440" s="48">
        <f t="shared" si="81"/>
        <v>1.7527099609375001</v>
      </c>
      <c r="U440" s="48">
        <v>0</v>
      </c>
      <c r="V440" s="49">
        <f t="shared" si="82"/>
        <v>0.56316182400000003</v>
      </c>
      <c r="W440" s="49">
        <f t="shared" si="83"/>
        <v>0.50058828799999999</v>
      </c>
      <c r="X440" s="49">
        <f t="shared" si="84"/>
        <v>0.43801475199999995</v>
      </c>
      <c r="Y440" s="49">
        <f t="shared" si="85"/>
        <v>0.65702212800000004</v>
      </c>
      <c r="Z440" s="49">
        <f t="shared" si="86"/>
        <v>0.83431381333333321</v>
      </c>
      <c r="AA440" s="48">
        <v>0.74335052490234377</v>
      </c>
      <c r="AB440" s="42">
        <v>1.7527099609375001</v>
      </c>
      <c r="AC440" s="42">
        <v>1.68192529296875</v>
      </c>
      <c r="AD440" s="49">
        <f t="shared" si="87"/>
        <v>1.4311877899169922</v>
      </c>
      <c r="AE440" s="49">
        <f t="shared" si="88"/>
        <v>0.98925498684493085</v>
      </c>
    </row>
    <row r="441" spans="1:31" x14ac:dyDescent="0.2">
      <c r="A441" s="42">
        <v>1.1211759305483429</v>
      </c>
      <c r="B441" s="42">
        <f t="shared" si="78"/>
        <v>1.7084854736328126</v>
      </c>
      <c r="C441" s="42">
        <v>1.74369580078125</v>
      </c>
      <c r="D441" s="42">
        <v>1.6732751464843749</v>
      </c>
      <c r="E441" s="48">
        <v>0.9639209228515625</v>
      </c>
      <c r="F441" s="48">
        <v>0.87698443603515619</v>
      </c>
      <c r="G441" s="48">
        <v>0.55031899719238275</v>
      </c>
      <c r="H441" s="48">
        <v>0.70188895690917963</v>
      </c>
      <c r="I441" s="48">
        <v>0.93828886230468744</v>
      </c>
      <c r="J441" s="48">
        <v>0.93100995483398441</v>
      </c>
      <c r="K441" s="48">
        <v>1.1666349377441407</v>
      </c>
      <c r="L441" s="48">
        <v>1.1097618200683594</v>
      </c>
      <c r="M441" s="43">
        <f t="shared" si="89"/>
        <v>0.20791251599999996</v>
      </c>
      <c r="N441" s="43">
        <f t="shared" si="90"/>
        <v>0.52936857599999998</v>
      </c>
      <c r="O441" s="49">
        <v>0.29701787999999996</v>
      </c>
      <c r="P441" s="49">
        <v>0.62278655999999999</v>
      </c>
      <c r="Q441" s="50">
        <f t="shared" si="79"/>
        <v>0.45990221999999997</v>
      </c>
      <c r="R441" s="48">
        <f t="shared" si="80"/>
        <v>0.62278655999999999</v>
      </c>
      <c r="S441" s="49">
        <v>1.3017848632812501</v>
      </c>
      <c r="T441" s="48">
        <f t="shared" si="81"/>
        <v>1.74369580078125</v>
      </c>
      <c r="U441" s="48">
        <v>0</v>
      </c>
      <c r="V441" s="49">
        <f t="shared" si="82"/>
        <v>0.56050790400000006</v>
      </c>
      <c r="W441" s="49">
        <f t="shared" si="83"/>
        <v>0.49822924800000001</v>
      </c>
      <c r="X441" s="49">
        <f t="shared" si="84"/>
        <v>0.43595059199999997</v>
      </c>
      <c r="Y441" s="49">
        <f t="shared" si="85"/>
        <v>0.65392588800000018</v>
      </c>
      <c r="Z441" s="49">
        <f t="shared" si="86"/>
        <v>0.83038208000000002</v>
      </c>
      <c r="AA441" s="48">
        <v>0.73952746903268918</v>
      </c>
      <c r="AB441" s="42">
        <v>1.74369580078125</v>
      </c>
      <c r="AC441" s="42">
        <v>1.6732751464843749</v>
      </c>
      <c r="AD441" s="49">
        <f t="shared" si="87"/>
        <v>1.4238271942138674</v>
      </c>
      <c r="AE441" s="49">
        <f t="shared" si="88"/>
        <v>0.98416725059063537</v>
      </c>
    </row>
    <row r="442" spans="1:31" x14ac:dyDescent="0.2">
      <c r="A442" s="42">
        <v>1.115409708350664</v>
      </c>
      <c r="B442" s="42">
        <f t="shared" si="78"/>
        <v>1.6996986694335936</v>
      </c>
      <c r="C442" s="42">
        <v>1.7347279052734375</v>
      </c>
      <c r="D442" s="42">
        <v>1.66466943359375</v>
      </c>
      <c r="E442" s="48">
        <v>0.95896346740722649</v>
      </c>
      <c r="F442" s="48">
        <v>0.87247408996582032</v>
      </c>
      <c r="G442" s="48">
        <v>0.54748868591308586</v>
      </c>
      <c r="H442" s="48">
        <v>0.69827910522460934</v>
      </c>
      <c r="I442" s="48">
        <v>0.93346325439453126</v>
      </c>
      <c r="J442" s="48">
        <v>0.92622176391601563</v>
      </c>
      <c r="K442" s="48">
        <v>1.1606349572753905</v>
      </c>
      <c r="L442" s="48">
        <v>1.1040543078613281</v>
      </c>
      <c r="M442" s="43">
        <f t="shared" si="89"/>
        <v>0.20682883199999993</v>
      </c>
      <c r="N442" s="43">
        <f t="shared" si="90"/>
        <v>0.52686209599999989</v>
      </c>
      <c r="O442" s="49">
        <v>0.29546975999999991</v>
      </c>
      <c r="P442" s="49">
        <v>0.6198377599999999</v>
      </c>
      <c r="Q442" s="50">
        <f t="shared" si="79"/>
        <v>0.45765375999999991</v>
      </c>
      <c r="R442" s="48">
        <f t="shared" si="80"/>
        <v>0.6198377599999999</v>
      </c>
      <c r="S442" s="49">
        <v>1.29508974609375</v>
      </c>
      <c r="T442" s="48">
        <f t="shared" si="81"/>
        <v>1.7347279052734375</v>
      </c>
      <c r="U442" s="48">
        <v>0</v>
      </c>
      <c r="V442" s="49">
        <f t="shared" si="82"/>
        <v>0.55785398399999997</v>
      </c>
      <c r="W442" s="49">
        <f t="shared" si="83"/>
        <v>0.49587020799999992</v>
      </c>
      <c r="X442" s="49">
        <f t="shared" si="84"/>
        <v>0.43388643199999993</v>
      </c>
      <c r="Y442" s="49">
        <f t="shared" si="85"/>
        <v>0.65082964799999998</v>
      </c>
      <c r="Z442" s="49">
        <f t="shared" si="86"/>
        <v>0.8264503466666665</v>
      </c>
      <c r="AA442" s="48">
        <v>0.73572407290810038</v>
      </c>
      <c r="AB442" s="42">
        <v>1.7347279052734375</v>
      </c>
      <c r="AC442" s="42">
        <v>1.66466943359375</v>
      </c>
      <c r="AD442" s="49">
        <f t="shared" si="87"/>
        <v>1.4165044097900392</v>
      </c>
      <c r="AE442" s="49">
        <f t="shared" si="88"/>
        <v>0.97910564996778304</v>
      </c>
    </row>
    <row r="443" spans="1:31" x14ac:dyDescent="0.2">
      <c r="A443" s="42">
        <v>1.1096731419077259</v>
      </c>
      <c r="B443" s="42">
        <f t="shared" si="78"/>
        <v>1.6909572143554688</v>
      </c>
      <c r="C443" s="42">
        <v>1.7258062744140625</v>
      </c>
      <c r="D443" s="42">
        <v>1.656108154296875</v>
      </c>
      <c r="E443" s="48">
        <v>0.95403152893066412</v>
      </c>
      <c r="F443" s="48">
        <v>0.86798695190429687</v>
      </c>
      <c r="G443" s="48">
        <v>0.54467293884277346</v>
      </c>
      <c r="H443" s="48">
        <v>0.69468784362792968</v>
      </c>
      <c r="I443" s="48">
        <v>0.92866245300292971</v>
      </c>
      <c r="J443" s="48">
        <v>0.92145820190429684</v>
      </c>
      <c r="K443" s="48">
        <v>1.1546658813476562</v>
      </c>
      <c r="L443" s="48">
        <v>1.0983760424804687</v>
      </c>
      <c r="M443" s="43">
        <f t="shared" si="89"/>
        <v>0.20574514799999999</v>
      </c>
      <c r="N443" s="43">
        <f t="shared" si="90"/>
        <v>0.52410496800000006</v>
      </c>
      <c r="O443" s="49">
        <v>0.29392163999999998</v>
      </c>
      <c r="P443" s="49">
        <v>0.61659408000000004</v>
      </c>
      <c r="Q443" s="50">
        <f t="shared" si="79"/>
        <v>0.45525786000000001</v>
      </c>
      <c r="R443" s="48">
        <f t="shared" si="80"/>
        <v>0.61659408000000004</v>
      </c>
      <c r="S443" s="49">
        <v>1.2884291015625002</v>
      </c>
      <c r="T443" s="48">
        <f t="shared" si="81"/>
        <v>1.7258062744140625</v>
      </c>
      <c r="U443" s="48">
        <v>0</v>
      </c>
      <c r="V443" s="49">
        <f t="shared" si="82"/>
        <v>0.55493467200000002</v>
      </c>
      <c r="W443" s="49">
        <f t="shared" si="83"/>
        <v>0.49327526400000005</v>
      </c>
      <c r="X443" s="49">
        <f t="shared" si="84"/>
        <v>0.43161585600000002</v>
      </c>
      <c r="Y443" s="49">
        <f t="shared" si="85"/>
        <v>0.647423784</v>
      </c>
      <c r="Z443" s="49">
        <f t="shared" si="86"/>
        <v>0.8221254400000001</v>
      </c>
      <c r="AA443" s="48">
        <v>0.73194022730777142</v>
      </c>
      <c r="AB443" s="42">
        <v>1.7258062744140625</v>
      </c>
      <c r="AC443" s="42">
        <v>1.656108154296875</v>
      </c>
      <c r="AD443" s="49">
        <f t="shared" si="87"/>
        <v>1.4092193298339846</v>
      </c>
      <c r="AE443" s="49">
        <f t="shared" si="88"/>
        <v>0.97407011114690689</v>
      </c>
    </row>
    <row r="444" spans="1:31" x14ac:dyDescent="0.2">
      <c r="A444" s="42">
        <v>1.1039660786998575</v>
      </c>
      <c r="B444" s="42">
        <f t="shared" si="78"/>
        <v>1.6822604980468749</v>
      </c>
      <c r="C444" s="42">
        <v>1.7169304199218749</v>
      </c>
      <c r="D444" s="42">
        <v>1.647590576171875</v>
      </c>
      <c r="E444" s="48">
        <v>0.94912498901367193</v>
      </c>
      <c r="F444" s="48">
        <v>0.86352290344238281</v>
      </c>
      <c r="G444" s="48">
        <v>0.5418716967773437</v>
      </c>
      <c r="H444" s="48">
        <v>0.69111505371093751</v>
      </c>
      <c r="I444" s="48">
        <v>0.92388628051757804</v>
      </c>
      <c r="J444" s="48">
        <v>0.91671915039062501</v>
      </c>
      <c r="K444" s="48">
        <v>1.1487273547363279</v>
      </c>
      <c r="L444" s="48">
        <v>1.0927271423339844</v>
      </c>
      <c r="M444" s="43">
        <f t="shared" si="89"/>
        <v>0.20481627599999999</v>
      </c>
      <c r="N444" s="43">
        <f t="shared" si="90"/>
        <v>0.52159848799999997</v>
      </c>
      <c r="O444" s="49">
        <v>0.29259468</v>
      </c>
      <c r="P444" s="49">
        <v>0.61364527999999996</v>
      </c>
      <c r="Q444" s="50">
        <f t="shared" si="79"/>
        <v>0.45311997999999998</v>
      </c>
      <c r="R444" s="48">
        <f t="shared" si="80"/>
        <v>0.61364527999999996</v>
      </c>
      <c r="S444" s="49">
        <v>1.2818026367187501</v>
      </c>
      <c r="T444" s="48">
        <f t="shared" si="81"/>
        <v>1.7169304199218749</v>
      </c>
      <c r="U444" s="48">
        <v>0</v>
      </c>
      <c r="V444" s="49">
        <f t="shared" si="82"/>
        <v>0.55228075199999993</v>
      </c>
      <c r="W444" s="49">
        <f t="shared" si="83"/>
        <v>0.49091622400000001</v>
      </c>
      <c r="X444" s="49">
        <f t="shared" si="84"/>
        <v>0.42955169599999993</v>
      </c>
      <c r="Y444" s="49">
        <f t="shared" si="85"/>
        <v>0.64432754399999992</v>
      </c>
      <c r="Z444" s="49">
        <f t="shared" si="86"/>
        <v>0.81819370666666669</v>
      </c>
      <c r="AA444" s="48">
        <v>0.72817582301089634</v>
      </c>
      <c r="AB444" s="42">
        <v>1.7169304199218749</v>
      </c>
      <c r="AC444" s="42">
        <v>1.647590576171875</v>
      </c>
      <c r="AD444" s="49">
        <f t="shared" si="87"/>
        <v>1.4019716339111328</v>
      </c>
      <c r="AE444" s="49">
        <f t="shared" si="88"/>
        <v>0.96906041263960441</v>
      </c>
    </row>
    <row r="445" spans="1:31" x14ac:dyDescent="0.2">
      <c r="A445" s="42">
        <v>1.0982883669913281</v>
      </c>
      <c r="B445" s="42">
        <f t="shared" si="78"/>
        <v>1.6736087646484374</v>
      </c>
      <c r="C445" s="42">
        <v>1.708100341796875</v>
      </c>
      <c r="D445" s="42">
        <v>1.6391171874999999</v>
      </c>
      <c r="E445" s="48">
        <v>0.94424361083984376</v>
      </c>
      <c r="F445" s="48">
        <v>0.85908176696777339</v>
      </c>
      <c r="G445" s="48">
        <v>0.53908484130859369</v>
      </c>
      <c r="H445" s="48">
        <v>0.6875606170654297</v>
      </c>
      <c r="I445" s="48">
        <v>0.91913473693847658</v>
      </c>
      <c r="J445" s="48">
        <v>0.91200449096679692</v>
      </c>
      <c r="K445" s="48">
        <v>1.1428193774414064</v>
      </c>
      <c r="L445" s="48">
        <v>1.0871072521972658</v>
      </c>
      <c r="M445" s="43">
        <f t="shared" si="89"/>
        <v>0.20373259199999996</v>
      </c>
      <c r="N445" s="43">
        <f t="shared" si="90"/>
        <v>0.51884136000000003</v>
      </c>
      <c r="O445" s="49">
        <v>0.29104655999999995</v>
      </c>
      <c r="P445" s="49">
        <v>0.61040159999999999</v>
      </c>
      <c r="Q445" s="50">
        <f t="shared" si="79"/>
        <v>0.45072407999999997</v>
      </c>
      <c r="R445" s="48">
        <f t="shared" si="80"/>
        <v>0.61040159999999999</v>
      </c>
      <c r="S445" s="49">
        <v>1.2752102539062502</v>
      </c>
      <c r="T445" s="48">
        <f t="shared" si="81"/>
        <v>1.708100341796875</v>
      </c>
      <c r="U445" s="48">
        <v>0</v>
      </c>
      <c r="V445" s="49">
        <f t="shared" si="82"/>
        <v>0.54936143999999998</v>
      </c>
      <c r="W445" s="49">
        <f t="shared" si="83"/>
        <v>0.48832128000000002</v>
      </c>
      <c r="X445" s="49">
        <f t="shared" si="84"/>
        <v>0.42728111999999996</v>
      </c>
      <c r="Y445" s="49">
        <f t="shared" si="85"/>
        <v>0.64092167999999994</v>
      </c>
      <c r="Z445" s="49">
        <f t="shared" si="86"/>
        <v>0.81386879999999995</v>
      </c>
      <c r="AA445" s="48">
        <v>0.72443080540707239</v>
      </c>
      <c r="AB445" s="42">
        <v>1.708100341796875</v>
      </c>
      <c r="AC445" s="42">
        <v>1.6391171874999999</v>
      </c>
      <c r="AD445" s="49">
        <f t="shared" si="87"/>
        <v>1.3947612152099611</v>
      </c>
      <c r="AE445" s="49">
        <f t="shared" si="88"/>
        <v>0.9640764806164086</v>
      </c>
    </row>
    <row r="446" spans="1:31" x14ac:dyDescent="0.2">
      <c r="A446" s="42">
        <v>1.092639855826681</v>
      </c>
      <c r="B446" s="42">
        <f t="shared" si="78"/>
        <v>1.6650012817382813</v>
      </c>
      <c r="C446" s="42">
        <v>1.6993154296874999</v>
      </c>
      <c r="D446" s="42">
        <v>1.6306871337890625</v>
      </c>
      <c r="E446" s="48">
        <v>0.93938739440917973</v>
      </c>
      <c r="F446" s="48">
        <v>0.8546634832763671</v>
      </c>
      <c r="G446" s="48">
        <v>0.53631231323242179</v>
      </c>
      <c r="H446" s="48">
        <v>0.68402447448730463</v>
      </c>
      <c r="I446" s="48">
        <v>0.91440758544921874</v>
      </c>
      <c r="J446" s="48">
        <v>0.9073140460205078</v>
      </c>
      <c r="K446" s="48">
        <v>1.1369418310546875</v>
      </c>
      <c r="L446" s="48">
        <v>1.0815162536621095</v>
      </c>
      <c r="M446" s="43">
        <f t="shared" si="89"/>
        <v>0.20280371999999997</v>
      </c>
      <c r="N446" s="43">
        <f t="shared" si="90"/>
        <v>0.51633488000000005</v>
      </c>
      <c r="O446" s="49">
        <v>0.28971959999999997</v>
      </c>
      <c r="P446" s="49">
        <v>0.60745280000000001</v>
      </c>
      <c r="Q446" s="50">
        <f t="shared" si="79"/>
        <v>0.44858619999999999</v>
      </c>
      <c r="R446" s="48">
        <f t="shared" si="80"/>
        <v>0.60745280000000001</v>
      </c>
      <c r="S446" s="49">
        <v>1.268651953125</v>
      </c>
      <c r="T446" s="48">
        <f t="shared" si="81"/>
        <v>1.6993154296874999</v>
      </c>
      <c r="U446" s="48">
        <v>0</v>
      </c>
      <c r="V446" s="49">
        <f t="shared" si="82"/>
        <v>0.54670752</v>
      </c>
      <c r="W446" s="49">
        <f t="shared" si="83"/>
        <v>0.48596224000000005</v>
      </c>
      <c r="X446" s="49">
        <f t="shared" si="84"/>
        <v>0.42521695999999998</v>
      </c>
      <c r="Y446" s="49">
        <f t="shared" si="85"/>
        <v>0.63782544000000008</v>
      </c>
      <c r="Z446" s="49">
        <f t="shared" si="86"/>
        <v>0.80993706666666665</v>
      </c>
      <c r="AA446" s="48">
        <v>0.72070506527549338</v>
      </c>
      <c r="AB446" s="42">
        <v>1.6993154296874999</v>
      </c>
      <c r="AC446" s="42">
        <v>1.6306871337890625</v>
      </c>
      <c r="AD446" s="49">
        <f t="shared" si="87"/>
        <v>1.3875880737304687</v>
      </c>
      <c r="AE446" s="49">
        <f t="shared" si="88"/>
        <v>0.95911831507731915</v>
      </c>
    </row>
    <row r="447" spans="1:31" x14ac:dyDescent="0.2">
      <c r="A447" s="42">
        <v>1.0870203950278809</v>
      </c>
      <c r="B447" s="42">
        <f t="shared" si="78"/>
        <v>1.6564381103515626</v>
      </c>
      <c r="C447" s="42">
        <v>1.6905758056640625</v>
      </c>
      <c r="D447" s="42">
        <v>1.6223004150390625</v>
      </c>
      <c r="E447" s="48">
        <v>0.93455610290527336</v>
      </c>
      <c r="F447" s="48">
        <v>0.85026793395996092</v>
      </c>
      <c r="G447" s="48">
        <v>0.5335540533447265</v>
      </c>
      <c r="H447" s="48">
        <v>0.68050650756835929</v>
      </c>
      <c r="I447" s="48">
        <v>0.90970476684570312</v>
      </c>
      <c r="J447" s="48">
        <v>0.90264769714355464</v>
      </c>
      <c r="K447" s="48">
        <v>1.1310944787597657</v>
      </c>
      <c r="L447" s="48">
        <v>1.0759540283203124</v>
      </c>
      <c r="M447" s="43">
        <f t="shared" si="89"/>
        <v>0.20172003599999996</v>
      </c>
      <c r="N447" s="43">
        <f t="shared" si="90"/>
        <v>0.513577752</v>
      </c>
      <c r="O447" s="49">
        <v>0.28817147999999998</v>
      </c>
      <c r="P447" s="49">
        <v>0.60420912000000004</v>
      </c>
      <c r="Q447" s="50">
        <f t="shared" si="79"/>
        <v>0.44619030000000004</v>
      </c>
      <c r="R447" s="48">
        <f t="shared" si="80"/>
        <v>0.60420912000000004</v>
      </c>
      <c r="S447" s="49">
        <v>1.26212724609375</v>
      </c>
      <c r="T447" s="48">
        <f t="shared" si="81"/>
        <v>1.6905758056640625</v>
      </c>
      <c r="U447" s="48">
        <v>0</v>
      </c>
      <c r="V447" s="49">
        <f t="shared" si="82"/>
        <v>0.54378820800000005</v>
      </c>
      <c r="W447" s="49">
        <f t="shared" si="83"/>
        <v>0.48336729600000006</v>
      </c>
      <c r="X447" s="49">
        <f t="shared" si="84"/>
        <v>0.42294638400000001</v>
      </c>
      <c r="Y447" s="49">
        <f t="shared" si="85"/>
        <v>0.6344195760000001</v>
      </c>
      <c r="Z447" s="49">
        <f t="shared" si="86"/>
        <v>0.80561216000000013</v>
      </c>
      <c r="AA447" s="48">
        <v>0.7169984933953536</v>
      </c>
      <c r="AB447" s="42">
        <v>1.6905758056640625</v>
      </c>
      <c r="AC447" s="42">
        <v>1.6223004150390625</v>
      </c>
      <c r="AD447" s="49">
        <f t="shared" si="87"/>
        <v>1.3804516754150391</v>
      </c>
      <c r="AE447" s="49">
        <f t="shared" si="88"/>
        <v>0.95418554687499957</v>
      </c>
    </row>
    <row r="448" spans="1:31" x14ac:dyDescent="0.2">
      <c r="A448" s="42">
        <v>1.0814298351877951</v>
      </c>
      <c r="B448" s="42">
        <f t="shared" si="78"/>
        <v>1.6479190673828126</v>
      </c>
      <c r="C448" s="42">
        <v>1.6818812255859374</v>
      </c>
      <c r="D448" s="42">
        <v>1.6139569091796875</v>
      </c>
      <c r="E448" s="48">
        <v>0.92974967712402345</v>
      </c>
      <c r="F448" s="48">
        <v>0.8458950006103515</v>
      </c>
      <c r="G448" s="48">
        <v>0.53081000244140619</v>
      </c>
      <c r="H448" s="48">
        <v>0.67700665710449215</v>
      </c>
      <c r="I448" s="48">
        <v>0.90502616271972658</v>
      </c>
      <c r="J448" s="48">
        <v>0.89800538513183592</v>
      </c>
      <c r="K448" s="48">
        <v>1.1252772021484374</v>
      </c>
      <c r="L448" s="48">
        <v>1.0704203393554685</v>
      </c>
      <c r="M448" s="43">
        <f t="shared" si="89"/>
        <v>0.20063635199999999</v>
      </c>
      <c r="N448" s="43">
        <f t="shared" si="90"/>
        <v>0.51107127199999991</v>
      </c>
      <c r="O448" s="49">
        <v>0.28662335999999999</v>
      </c>
      <c r="P448" s="49">
        <v>0.60126031999999996</v>
      </c>
      <c r="Q448" s="50">
        <f t="shared" si="79"/>
        <v>0.44394183999999998</v>
      </c>
      <c r="R448" s="48">
        <f t="shared" si="80"/>
        <v>0.60126031999999996</v>
      </c>
      <c r="S448" s="49">
        <v>1.2556361328125001</v>
      </c>
      <c r="T448" s="48">
        <f t="shared" si="81"/>
        <v>1.6818812255859374</v>
      </c>
      <c r="U448" s="48">
        <v>0</v>
      </c>
      <c r="V448" s="49">
        <f t="shared" si="82"/>
        <v>0.54113428799999996</v>
      </c>
      <c r="W448" s="49">
        <f t="shared" si="83"/>
        <v>0.48100825599999997</v>
      </c>
      <c r="X448" s="49">
        <f t="shared" si="84"/>
        <v>0.42088222399999997</v>
      </c>
      <c r="Y448" s="49">
        <f t="shared" si="85"/>
        <v>0.6313233359999999</v>
      </c>
      <c r="Z448" s="49">
        <f t="shared" si="86"/>
        <v>0.80168042666666661</v>
      </c>
      <c r="AA448" s="48">
        <v>0.71331098054584707</v>
      </c>
      <c r="AB448" s="42">
        <v>1.6818812255859374</v>
      </c>
      <c r="AC448" s="42">
        <v>1.6139569091796875</v>
      </c>
      <c r="AD448" s="49">
        <f t="shared" si="87"/>
        <v>1.373352020263672</v>
      </c>
      <c r="AE448" s="49">
        <f t="shared" si="88"/>
        <v>0.94927817600944975</v>
      </c>
    </row>
    <row r="449" spans="1:31" x14ac:dyDescent="0.2">
      <c r="A449" s="42">
        <v>1.0758680276685628</v>
      </c>
      <c r="B449" s="42">
        <f t="shared" si="78"/>
        <v>1.6394437866210938</v>
      </c>
      <c r="C449" s="42">
        <v>1.6732313232421876</v>
      </c>
      <c r="D449" s="42">
        <v>1.60565625</v>
      </c>
      <c r="E449" s="48">
        <v>0.92496799865722656</v>
      </c>
      <c r="F449" s="48">
        <v>0.84154450561523431</v>
      </c>
      <c r="G449" s="48">
        <v>0.52808004211425785</v>
      </c>
      <c r="H449" s="48">
        <v>0.67352480468749998</v>
      </c>
      <c r="I449" s="48">
        <v>0.90037159545898426</v>
      </c>
      <c r="J449" s="48">
        <v>0.89338693237304689</v>
      </c>
      <c r="K449" s="48">
        <v>1.119490001220703</v>
      </c>
      <c r="L449" s="48">
        <v>1.0649151867675781</v>
      </c>
      <c r="M449" s="43">
        <f t="shared" si="89"/>
        <v>0.19970747999999997</v>
      </c>
      <c r="N449" s="43">
        <f t="shared" si="90"/>
        <v>0.50856479199999993</v>
      </c>
      <c r="O449" s="49">
        <v>0.28529639999999995</v>
      </c>
      <c r="P449" s="49">
        <v>0.59831151999999987</v>
      </c>
      <c r="Q449" s="50">
        <f t="shared" si="79"/>
        <v>0.44180395999999988</v>
      </c>
      <c r="R449" s="48">
        <f t="shared" si="80"/>
        <v>0.59831151999999987</v>
      </c>
      <c r="S449" s="49">
        <v>1.2491783203125002</v>
      </c>
      <c r="T449" s="48">
        <f t="shared" si="81"/>
        <v>1.6732313232421876</v>
      </c>
      <c r="U449" s="48">
        <v>0</v>
      </c>
      <c r="V449" s="49">
        <f t="shared" si="82"/>
        <v>0.53848036799999988</v>
      </c>
      <c r="W449" s="49">
        <f t="shared" si="83"/>
        <v>0.47864921599999993</v>
      </c>
      <c r="X449" s="49">
        <f t="shared" si="84"/>
        <v>0.41881806399999988</v>
      </c>
      <c r="Y449" s="49">
        <f t="shared" si="85"/>
        <v>0.62822709599999982</v>
      </c>
      <c r="Z449" s="49">
        <f t="shared" si="86"/>
        <v>0.79774869333333309</v>
      </c>
      <c r="AA449" s="48">
        <v>0.70964241750616774</v>
      </c>
      <c r="AB449" s="42">
        <v>1.6732313232421876</v>
      </c>
      <c r="AC449" s="42">
        <v>1.60565625</v>
      </c>
      <c r="AD449" s="49">
        <f t="shared" si="87"/>
        <v>1.3662887878417971</v>
      </c>
      <c r="AE449" s="49">
        <f t="shared" si="88"/>
        <v>0.94439598099226774</v>
      </c>
    </row>
    <row r="450" spans="1:31" x14ac:dyDescent="0.2">
      <c r="A450" s="42">
        <v>1.0703348245971138</v>
      </c>
      <c r="B450" s="42">
        <f t="shared" ref="B450:B513" si="91">+AVERAGE(C450,D450)</f>
        <v>1.6310120849609375</v>
      </c>
      <c r="C450" s="42">
        <v>1.6646257324218749</v>
      </c>
      <c r="D450" s="42">
        <v>1.5973984375000001</v>
      </c>
      <c r="E450" s="48">
        <v>0.92021088989257804</v>
      </c>
      <c r="F450" s="48">
        <v>0.83721644897460934</v>
      </c>
      <c r="G450" s="48">
        <v>0.52536411315917975</v>
      </c>
      <c r="H450" s="48">
        <v>0.67006083190917964</v>
      </c>
      <c r="I450" s="48">
        <v>0.89574094665527337</v>
      </c>
      <c r="J450" s="48">
        <v>0.88879222045898443</v>
      </c>
      <c r="K450" s="48">
        <v>1.1137324023437498</v>
      </c>
      <c r="L450" s="48">
        <v>1.0594383337402344</v>
      </c>
      <c r="M450" s="43">
        <f t="shared" si="89"/>
        <v>0.19862379599999999</v>
      </c>
      <c r="N450" s="43">
        <f t="shared" si="90"/>
        <v>0.50605831199999995</v>
      </c>
      <c r="O450" s="49">
        <v>0.28374828000000002</v>
      </c>
      <c r="P450" s="49">
        <v>0.59536272000000001</v>
      </c>
      <c r="Q450" s="50">
        <f t="shared" ref="Q450:Q513" si="92">+AVERAGE(O450:P450)</f>
        <v>0.43955549999999999</v>
      </c>
      <c r="R450" s="48">
        <f t="shared" ref="R450:R513" si="93">+P450</f>
        <v>0.59536272000000001</v>
      </c>
      <c r="S450" s="49">
        <v>1.2427538085937502</v>
      </c>
      <c r="T450" s="48">
        <f t="shared" ref="T450:T513" si="94">+C450</f>
        <v>1.6646257324218749</v>
      </c>
      <c r="U450" s="48">
        <v>0</v>
      </c>
      <c r="V450" s="49">
        <f t="shared" ref="V450:V513" si="95">+$P450*0.9</f>
        <v>0.53582644800000001</v>
      </c>
      <c r="W450" s="49">
        <f t="shared" ref="W450:W513" si="96">+$P450*0.8</f>
        <v>0.47629017600000001</v>
      </c>
      <c r="X450" s="49">
        <f t="shared" ref="X450:X513" si="97">+$P450*0.7</f>
        <v>0.41675390400000001</v>
      </c>
      <c r="Y450" s="49">
        <f t="shared" ref="Y450:Y513" si="98">+$P450*0.9*8750/7500</f>
        <v>0.62513085599999996</v>
      </c>
      <c r="Z450" s="49">
        <f t="shared" ref="Z450:Z513" si="99">+$P450*10000/7500</f>
        <v>0.79381696000000002</v>
      </c>
      <c r="AA450" s="48">
        <v>0.70599269505550988</v>
      </c>
      <c r="AB450" s="42">
        <v>1.6646257324218749</v>
      </c>
      <c r="AC450" s="42">
        <v>1.5973984375000001</v>
      </c>
      <c r="AD450" s="49">
        <f t="shared" ref="AD450:AD513" si="100">+S450*1.09375</f>
        <v>1.3592619781494142</v>
      </c>
      <c r="AE450" s="49">
        <f t="shared" ref="AE450:AE513" si="101">+S450*0.756013745704467</f>
        <v>0.93953896182345331</v>
      </c>
    </row>
    <row r="451" spans="1:31" x14ac:dyDescent="0.2">
      <c r="A451" s="42">
        <v>1.0648300788594642</v>
      </c>
      <c r="B451" s="42">
        <f t="shared" si="91"/>
        <v>1.6226237182617187</v>
      </c>
      <c r="C451" s="42">
        <v>1.6560645751953125</v>
      </c>
      <c r="D451" s="42">
        <v>1.5891828613281249</v>
      </c>
      <c r="E451" s="48">
        <v>0.91547823242187498</v>
      </c>
      <c r="F451" s="48">
        <v>0.83291065307617185</v>
      </c>
      <c r="G451" s="48">
        <v>0.52266215637207025</v>
      </c>
      <c r="H451" s="48">
        <v>0.66661467956542964</v>
      </c>
      <c r="I451" s="48">
        <v>0.89113415710449217</v>
      </c>
      <c r="J451" s="48">
        <v>0.88422113098144528</v>
      </c>
      <c r="K451" s="48">
        <v>1.108004405517578</v>
      </c>
      <c r="L451" s="48">
        <v>1.0539895434570312</v>
      </c>
      <c r="M451" s="43">
        <f t="shared" ref="M451:M514" si="102">(+O451*0.7)</f>
        <v>0.19769492399999997</v>
      </c>
      <c r="N451" s="43">
        <f t="shared" ref="N451:N514" si="103">(+P451*0.85)</f>
        <v>0.50355183199999998</v>
      </c>
      <c r="O451" s="49">
        <v>0.28242131999999998</v>
      </c>
      <c r="P451" s="49">
        <v>0.59241391999999993</v>
      </c>
      <c r="Q451" s="50">
        <f t="shared" si="92"/>
        <v>0.43741761999999995</v>
      </c>
      <c r="R451" s="48">
        <f t="shared" si="93"/>
        <v>0.59241391999999993</v>
      </c>
      <c r="S451" s="49">
        <v>1.2363624023437501</v>
      </c>
      <c r="T451" s="48">
        <f t="shared" si="94"/>
        <v>1.6560645751953125</v>
      </c>
      <c r="U451" s="48">
        <v>0</v>
      </c>
      <c r="V451" s="49">
        <f t="shared" si="95"/>
        <v>0.53317252799999992</v>
      </c>
      <c r="W451" s="49">
        <f t="shared" si="96"/>
        <v>0.47393113599999998</v>
      </c>
      <c r="X451" s="49">
        <f t="shared" si="97"/>
        <v>0.41468974399999992</v>
      </c>
      <c r="Y451" s="49">
        <f t="shared" si="98"/>
        <v>0.62203461599999987</v>
      </c>
      <c r="Z451" s="49">
        <f t="shared" si="99"/>
        <v>0.78988522666666661</v>
      </c>
      <c r="AA451" s="48">
        <v>0.70236175858347039</v>
      </c>
      <c r="AB451" s="42">
        <v>1.6560645751953125</v>
      </c>
      <c r="AC451" s="42">
        <v>1.5891828613281249</v>
      </c>
      <c r="AD451" s="49">
        <f t="shared" si="100"/>
        <v>1.3522713775634767</v>
      </c>
      <c r="AE451" s="49">
        <f t="shared" si="101"/>
        <v>0.93470697084407173</v>
      </c>
    </row>
    <row r="452" spans="1:31" x14ac:dyDescent="0.2">
      <c r="A452" s="42">
        <v>1.0593536441003089</v>
      </c>
      <c r="B452" s="42">
        <f t="shared" si="91"/>
        <v>1.6142785034179687</v>
      </c>
      <c r="C452" s="42">
        <v>1.6475473632812501</v>
      </c>
      <c r="D452" s="42">
        <v>1.5810096435546874</v>
      </c>
      <c r="E452" s="48">
        <v>0.91076984863281241</v>
      </c>
      <c r="F452" s="48">
        <v>0.82862694030761719</v>
      </c>
      <c r="G452" s="48">
        <v>0.51997411254882808</v>
      </c>
      <c r="H452" s="48">
        <v>0.66318628845214844</v>
      </c>
      <c r="I452" s="48">
        <v>0.88655098999023441</v>
      </c>
      <c r="J452" s="48">
        <v>0.87967360473632816</v>
      </c>
      <c r="K452" s="48">
        <v>1.1023060107421874</v>
      </c>
      <c r="L452" s="48">
        <v>1.0485689343261717</v>
      </c>
      <c r="M452" s="43">
        <f t="shared" si="102"/>
        <v>0.19676605199999997</v>
      </c>
      <c r="N452" s="43">
        <f t="shared" si="103"/>
        <v>0.50104535199999989</v>
      </c>
      <c r="O452" s="49">
        <v>0.28109435999999999</v>
      </c>
      <c r="P452" s="49">
        <v>0.58946511999999984</v>
      </c>
      <c r="Q452" s="50">
        <f t="shared" si="92"/>
        <v>0.43527973999999992</v>
      </c>
      <c r="R452" s="48">
        <f t="shared" si="93"/>
        <v>0.58946511999999984</v>
      </c>
      <c r="S452" s="49">
        <v>1.2300038085937501</v>
      </c>
      <c r="T452" s="48">
        <f t="shared" si="94"/>
        <v>1.6475473632812501</v>
      </c>
      <c r="U452" s="48">
        <v>0</v>
      </c>
      <c r="V452" s="49">
        <f t="shared" si="95"/>
        <v>0.53051860799999984</v>
      </c>
      <c r="W452" s="49">
        <f t="shared" si="96"/>
        <v>0.47157209599999989</v>
      </c>
      <c r="X452" s="49">
        <f t="shared" si="97"/>
        <v>0.41262558399999988</v>
      </c>
      <c r="Y452" s="49">
        <f t="shared" si="98"/>
        <v>0.61893837599999979</v>
      </c>
      <c r="Z452" s="49">
        <f t="shared" si="99"/>
        <v>0.78595349333333309</v>
      </c>
      <c r="AA452" s="48">
        <v>0.69874949886924342</v>
      </c>
      <c r="AB452" s="42">
        <v>1.6475473632812501</v>
      </c>
      <c r="AC452" s="42">
        <v>1.5810096435546874</v>
      </c>
      <c r="AD452" s="49">
        <f t="shared" si="100"/>
        <v>1.3453166656494142</v>
      </c>
      <c r="AE452" s="49">
        <f t="shared" si="101"/>
        <v>0.92989978656572136</v>
      </c>
    </row>
    <row r="453" spans="1:31" x14ac:dyDescent="0.2">
      <c r="A453" s="42">
        <v>1.0539053747152793</v>
      </c>
      <c r="B453" s="42">
        <f t="shared" si="91"/>
        <v>1.6059763183593749</v>
      </c>
      <c r="C453" s="42">
        <v>1.6390740966796875</v>
      </c>
      <c r="D453" s="42">
        <v>1.5728785400390626</v>
      </c>
      <c r="E453" s="48">
        <v>0.90608579772949216</v>
      </c>
      <c r="F453" s="48">
        <v>0.82436531066894525</v>
      </c>
      <c r="G453" s="48">
        <v>0.51729986328124999</v>
      </c>
      <c r="H453" s="48">
        <v>0.65977554016113271</v>
      </c>
      <c r="I453" s="48">
        <v>0.88199144531249996</v>
      </c>
      <c r="J453" s="48">
        <v>0.87514940490722659</v>
      </c>
      <c r="K453" s="48">
        <v>1.0966367443847655</v>
      </c>
      <c r="L453" s="48">
        <v>1.0431761511230468</v>
      </c>
      <c r="M453" s="43">
        <f t="shared" si="102"/>
        <v>0.195682368</v>
      </c>
      <c r="N453" s="43">
        <f t="shared" si="103"/>
        <v>0.49853887199999997</v>
      </c>
      <c r="O453" s="49">
        <v>0.27954624</v>
      </c>
      <c r="P453" s="49">
        <v>0.58651631999999998</v>
      </c>
      <c r="Q453" s="50">
        <f t="shared" si="92"/>
        <v>0.43303128000000002</v>
      </c>
      <c r="R453" s="48">
        <f t="shared" si="93"/>
        <v>0.58651631999999998</v>
      </c>
      <c r="S453" s="49">
        <v>1.2236778320312502</v>
      </c>
      <c r="T453" s="48">
        <f t="shared" si="94"/>
        <v>1.6390740966796875</v>
      </c>
      <c r="U453" s="48">
        <v>0</v>
      </c>
      <c r="V453" s="49">
        <f t="shared" si="95"/>
        <v>0.52786468799999997</v>
      </c>
      <c r="W453" s="49">
        <f t="shared" si="96"/>
        <v>0.46921305600000002</v>
      </c>
      <c r="X453" s="49">
        <f t="shared" si="97"/>
        <v>0.41056142399999995</v>
      </c>
      <c r="Y453" s="49">
        <f t="shared" si="98"/>
        <v>0.61584213599999993</v>
      </c>
      <c r="Z453" s="49">
        <f t="shared" si="99"/>
        <v>0.78202176000000001</v>
      </c>
      <c r="AA453" s="48">
        <v>0.69515580669202304</v>
      </c>
      <c r="AB453" s="42">
        <v>1.6390740966796875</v>
      </c>
      <c r="AC453" s="42">
        <v>1.5728785400390626</v>
      </c>
      <c r="AD453" s="49">
        <f t="shared" si="100"/>
        <v>1.3383976287841799</v>
      </c>
      <c r="AE453" s="49">
        <f t="shared" si="101"/>
        <v>0.92511726132946714</v>
      </c>
    </row>
    <row r="454" spans="1:31" x14ac:dyDescent="0.2">
      <c r="A454" s="42">
        <v>1.0484851258497219</v>
      </c>
      <c r="B454" s="42">
        <f t="shared" si="91"/>
        <v>1.5977167968749999</v>
      </c>
      <c r="C454" s="42">
        <v>1.6306442871093749</v>
      </c>
      <c r="D454" s="42">
        <v>1.5647893066406251</v>
      </c>
      <c r="E454" s="48">
        <v>0.90142578369140625</v>
      </c>
      <c r="F454" s="48">
        <v>0.82012564575195301</v>
      </c>
      <c r="G454" s="48">
        <v>0.51463940856933588</v>
      </c>
      <c r="H454" s="48">
        <v>0.65638231628417976</v>
      </c>
      <c r="I454" s="48">
        <v>0.87745540466308591</v>
      </c>
      <c r="J454" s="48">
        <v>0.87064853149414057</v>
      </c>
      <c r="K454" s="48">
        <v>1.0909967248535157</v>
      </c>
      <c r="L454" s="48">
        <v>1.0378110754394532</v>
      </c>
      <c r="M454" s="43">
        <f t="shared" si="102"/>
        <v>0.19475349599999997</v>
      </c>
      <c r="N454" s="43">
        <f t="shared" si="103"/>
        <v>0.49603239199999999</v>
      </c>
      <c r="O454" s="49">
        <v>0.27821927999999996</v>
      </c>
      <c r="P454" s="49">
        <v>0.58356752000000001</v>
      </c>
      <c r="Q454" s="50">
        <f t="shared" si="92"/>
        <v>0.43089339999999998</v>
      </c>
      <c r="R454" s="48">
        <f t="shared" si="93"/>
        <v>0.58356752000000001</v>
      </c>
      <c r="S454" s="49">
        <v>1.217384375</v>
      </c>
      <c r="T454" s="48">
        <f t="shared" si="94"/>
        <v>1.6306442871093749</v>
      </c>
      <c r="U454" s="48">
        <v>0</v>
      </c>
      <c r="V454" s="49">
        <f t="shared" si="95"/>
        <v>0.52521076799999999</v>
      </c>
      <c r="W454" s="49">
        <f t="shared" si="96"/>
        <v>0.46685401600000004</v>
      </c>
      <c r="X454" s="49">
        <f t="shared" si="97"/>
        <v>0.40849726399999997</v>
      </c>
      <c r="Y454" s="49">
        <f t="shared" si="98"/>
        <v>0.61274589599999996</v>
      </c>
      <c r="Z454" s="49">
        <f t="shared" si="99"/>
        <v>0.7780900266666666</v>
      </c>
      <c r="AA454" s="48">
        <v>0.69158062744140625</v>
      </c>
      <c r="AB454" s="42">
        <v>1.6306442871093749</v>
      </c>
      <c r="AC454" s="42">
        <v>1.5647893066406251</v>
      </c>
      <c r="AD454" s="49">
        <f t="shared" si="100"/>
        <v>1.3315141601562499</v>
      </c>
      <c r="AE454" s="49">
        <f t="shared" si="101"/>
        <v>0.92035932130584142</v>
      </c>
    </row>
    <row r="455" spans="1:31" x14ac:dyDescent="0.2">
      <c r="A455" s="42">
        <v>1.0430927533934009</v>
      </c>
      <c r="B455" s="42">
        <f t="shared" si="91"/>
        <v>1.5894996337890626</v>
      </c>
      <c r="C455" s="42">
        <v>1.6222578125</v>
      </c>
      <c r="D455" s="42">
        <v>1.5567414550781249</v>
      </c>
      <c r="E455" s="48">
        <v>0.89678974731445305</v>
      </c>
      <c r="F455" s="48">
        <v>0.81590770874023433</v>
      </c>
      <c r="G455" s="48">
        <v>0.51199263000488271</v>
      </c>
      <c r="H455" s="48">
        <v>0.65300655761718751</v>
      </c>
      <c r="I455" s="48">
        <v>0.87294263122558591</v>
      </c>
      <c r="J455" s="48">
        <v>0.86617074768066404</v>
      </c>
      <c r="K455" s="48">
        <v>1.0853857153320312</v>
      </c>
      <c r="L455" s="48">
        <v>1.0324735888671874</v>
      </c>
      <c r="M455" s="43">
        <f t="shared" si="102"/>
        <v>0.19382462399999997</v>
      </c>
      <c r="N455" s="43">
        <f t="shared" si="103"/>
        <v>0.49352591200000001</v>
      </c>
      <c r="O455" s="49">
        <v>0.27689231999999997</v>
      </c>
      <c r="P455" s="49">
        <v>0.58061872000000003</v>
      </c>
      <c r="Q455" s="50">
        <f t="shared" si="92"/>
        <v>0.42875552</v>
      </c>
      <c r="R455" s="48">
        <f t="shared" si="93"/>
        <v>0.58061872000000003</v>
      </c>
      <c r="S455" s="49">
        <v>1.2111233398437502</v>
      </c>
      <c r="T455" s="48">
        <f t="shared" si="94"/>
        <v>1.6222578125</v>
      </c>
      <c r="U455" s="48">
        <v>0</v>
      </c>
      <c r="V455" s="49">
        <f t="shared" si="95"/>
        <v>0.52255684800000002</v>
      </c>
      <c r="W455" s="49">
        <f t="shared" si="96"/>
        <v>0.46449497600000006</v>
      </c>
      <c r="X455" s="49">
        <f t="shared" si="97"/>
        <v>0.40643310399999999</v>
      </c>
      <c r="Y455" s="49">
        <f t="shared" si="98"/>
        <v>0.6096496560000001</v>
      </c>
      <c r="Z455" s="49">
        <f t="shared" si="99"/>
        <v>0.77415829333333341</v>
      </c>
      <c r="AA455" s="48">
        <v>0.68802379728618424</v>
      </c>
      <c r="AB455" s="42">
        <v>1.6222578125</v>
      </c>
      <c r="AC455" s="42">
        <v>1.5567414550781249</v>
      </c>
      <c r="AD455" s="49">
        <f t="shared" si="100"/>
        <v>1.3246661529541017</v>
      </c>
      <c r="AE455" s="49">
        <f t="shared" si="101"/>
        <v>0.91562589266537775</v>
      </c>
    </row>
    <row r="456" spans="1:31" x14ac:dyDescent="0.2">
      <c r="A456" s="42">
        <v>1.0377281139780534</v>
      </c>
      <c r="B456" s="42">
        <f t="shared" si="91"/>
        <v>1.5813248901367187</v>
      </c>
      <c r="C456" s="42">
        <v>1.61391455078125</v>
      </c>
      <c r="D456" s="42">
        <v>1.5487352294921874</v>
      </c>
      <c r="E456" s="48">
        <v>0.89217757019042965</v>
      </c>
      <c r="F456" s="48">
        <v>0.81171144042968746</v>
      </c>
      <c r="G456" s="48">
        <v>0.50935946838378909</v>
      </c>
      <c r="H456" s="48">
        <v>0.64964814575195307</v>
      </c>
      <c r="I456" s="48">
        <v>0.86845312499999994</v>
      </c>
      <c r="J456" s="48">
        <v>0.86171605346679681</v>
      </c>
      <c r="K456" s="48">
        <v>1.0798035974121094</v>
      </c>
      <c r="L456" s="48">
        <v>1.0271635729980468</v>
      </c>
      <c r="M456" s="43">
        <f t="shared" si="102"/>
        <v>0.19289575199999998</v>
      </c>
      <c r="N456" s="43">
        <f t="shared" si="103"/>
        <v>0.49127008000000005</v>
      </c>
      <c r="O456" s="49">
        <v>0.27556535999999998</v>
      </c>
      <c r="P456" s="49">
        <v>0.57796480000000006</v>
      </c>
      <c r="Q456" s="50">
        <f t="shared" si="92"/>
        <v>0.42676508000000002</v>
      </c>
      <c r="R456" s="48">
        <f t="shared" si="93"/>
        <v>0.57796480000000006</v>
      </c>
      <c r="S456" s="49">
        <v>1.2048944335937501</v>
      </c>
      <c r="T456" s="48">
        <f t="shared" si="94"/>
        <v>1.61391455078125</v>
      </c>
      <c r="U456" s="48">
        <v>0</v>
      </c>
      <c r="V456" s="49">
        <f t="shared" si="95"/>
        <v>0.52016832000000002</v>
      </c>
      <c r="W456" s="49">
        <f t="shared" si="96"/>
        <v>0.46237184000000009</v>
      </c>
      <c r="X456" s="49">
        <f t="shared" si="97"/>
        <v>0.40457535999999999</v>
      </c>
      <c r="Y456" s="49">
        <f t="shared" si="98"/>
        <v>0.60686304000000002</v>
      </c>
      <c r="Z456" s="49">
        <f t="shared" si="99"/>
        <v>0.77061973333333333</v>
      </c>
      <c r="AA456" s="48">
        <v>0.68448526161595391</v>
      </c>
      <c r="AB456" s="42">
        <v>1.61391455078125</v>
      </c>
      <c r="AC456" s="42">
        <v>1.5487352294921874</v>
      </c>
      <c r="AD456" s="49">
        <f t="shared" si="100"/>
        <v>1.3178532867431643</v>
      </c>
      <c r="AE456" s="49">
        <f t="shared" si="101"/>
        <v>0.91091675391967319</v>
      </c>
    </row>
    <row r="457" spans="1:31" x14ac:dyDescent="0.2">
      <c r="A457" s="42">
        <v>1.0323910649716854</v>
      </c>
      <c r="B457" s="42">
        <f t="shared" si="91"/>
        <v>1.5731920776367188</v>
      </c>
      <c r="C457" s="42">
        <v>1.6056141357421876</v>
      </c>
      <c r="D457" s="42">
        <v>1.5407700195312499</v>
      </c>
      <c r="E457" s="48">
        <v>0.8875890747070313</v>
      </c>
      <c r="F457" s="48">
        <v>0.80753684082031241</v>
      </c>
      <c r="G457" s="48">
        <v>0.50673980529785145</v>
      </c>
      <c r="H457" s="48">
        <v>0.64630702148437502</v>
      </c>
      <c r="I457" s="48">
        <v>0.86398670837402347</v>
      </c>
      <c r="J457" s="48">
        <v>0.85728427124023432</v>
      </c>
      <c r="K457" s="48">
        <v>1.0742501342773438</v>
      </c>
      <c r="L457" s="48">
        <v>1.0218807910156249</v>
      </c>
      <c r="M457" s="43">
        <f t="shared" si="102"/>
        <v>0.19196687999999998</v>
      </c>
      <c r="N457" s="43">
        <f t="shared" si="103"/>
        <v>0.48876359999999996</v>
      </c>
      <c r="O457" s="49">
        <v>0.27423839999999999</v>
      </c>
      <c r="P457" s="49">
        <v>0.57501599999999997</v>
      </c>
      <c r="Q457" s="50">
        <f t="shared" si="92"/>
        <v>0.42462719999999998</v>
      </c>
      <c r="R457" s="48">
        <f t="shared" si="93"/>
        <v>0.57501599999999997</v>
      </c>
      <c r="S457" s="49">
        <v>1.1986977539062502</v>
      </c>
      <c r="T457" s="48">
        <f t="shared" si="94"/>
        <v>1.6056141357421876</v>
      </c>
      <c r="U457" s="48">
        <v>0</v>
      </c>
      <c r="V457" s="49">
        <f t="shared" si="95"/>
        <v>0.51751440000000004</v>
      </c>
      <c r="W457" s="49">
        <f t="shared" si="96"/>
        <v>0.4600128</v>
      </c>
      <c r="X457" s="49">
        <f t="shared" si="97"/>
        <v>0.40251119999999996</v>
      </c>
      <c r="Y457" s="49">
        <f t="shared" si="98"/>
        <v>0.60376680000000005</v>
      </c>
      <c r="Z457" s="49">
        <f t="shared" si="99"/>
        <v>0.76668799999999993</v>
      </c>
      <c r="AA457" s="48">
        <v>0.68096496582031252</v>
      </c>
      <c r="AB457" s="42">
        <v>1.6056141357421876</v>
      </c>
      <c r="AC457" s="42">
        <v>1.5407700195312499</v>
      </c>
      <c r="AD457" s="49">
        <f t="shared" si="100"/>
        <v>1.3110756683349611</v>
      </c>
      <c r="AE457" s="49">
        <f t="shared" si="101"/>
        <v>0.90623197889819562</v>
      </c>
    </row>
    <row r="458" spans="1:31" x14ac:dyDescent="0.2">
      <c r="A458" s="42">
        <v>1.0270814644773492</v>
      </c>
      <c r="B458" s="42">
        <f t="shared" si="91"/>
        <v>1.5651010131835936</v>
      </c>
      <c r="C458" s="42">
        <v>1.5973563232421875</v>
      </c>
      <c r="D458" s="42">
        <v>1.532845703125</v>
      </c>
      <c r="E458" s="48">
        <v>0.88302414245605476</v>
      </c>
      <c r="F458" s="48">
        <v>0.80338361389160151</v>
      </c>
      <c r="G458" s="48">
        <v>0.50413364074707034</v>
      </c>
      <c r="H458" s="48">
        <v>0.64298306640625003</v>
      </c>
      <c r="I458" s="48">
        <v>0.85954320373535154</v>
      </c>
      <c r="J458" s="48">
        <v>0.85287522338867183</v>
      </c>
      <c r="K458" s="48">
        <v>1.0687253259277345</v>
      </c>
      <c r="L458" s="48">
        <v>1.0166253613281249</v>
      </c>
      <c r="M458" s="43">
        <f t="shared" si="102"/>
        <v>0.19088319599999995</v>
      </c>
      <c r="N458" s="43">
        <f t="shared" si="103"/>
        <v>0.48625711999999982</v>
      </c>
      <c r="O458" s="49">
        <v>0.27269027999999995</v>
      </c>
      <c r="P458" s="49">
        <v>0.57206719999999978</v>
      </c>
      <c r="Q458" s="50">
        <f t="shared" si="92"/>
        <v>0.42237873999999986</v>
      </c>
      <c r="R458" s="48">
        <f t="shared" si="93"/>
        <v>0.57206719999999978</v>
      </c>
      <c r="S458" s="49">
        <v>1.1925328125000001</v>
      </c>
      <c r="T458" s="48">
        <f t="shared" si="94"/>
        <v>1.5973563232421875</v>
      </c>
      <c r="U458" s="48">
        <v>0</v>
      </c>
      <c r="V458" s="49">
        <f t="shared" si="95"/>
        <v>0.51486047999999984</v>
      </c>
      <c r="W458" s="49">
        <f t="shared" si="96"/>
        <v>0.45765375999999985</v>
      </c>
      <c r="X458" s="49">
        <f t="shared" si="97"/>
        <v>0.40044703999999981</v>
      </c>
      <c r="Y458" s="49">
        <f t="shared" si="98"/>
        <v>0.60067055999999985</v>
      </c>
      <c r="Z458" s="49">
        <f t="shared" si="99"/>
        <v>0.7627562666666664</v>
      </c>
      <c r="AA458" s="48">
        <v>0.67746274606805101</v>
      </c>
      <c r="AB458" s="42">
        <v>1.5973563232421875</v>
      </c>
      <c r="AC458" s="42">
        <v>1.532845703125</v>
      </c>
      <c r="AD458" s="49">
        <f t="shared" si="100"/>
        <v>1.3043327636718751</v>
      </c>
      <c r="AE458" s="49">
        <f t="shared" si="101"/>
        <v>0.90157119845360789</v>
      </c>
    </row>
    <row r="459" spans="1:31" x14ac:dyDescent="0.2">
      <c r="A459" s="42">
        <v>1.0217991713262162</v>
      </c>
      <c r="B459" s="42">
        <f t="shared" si="91"/>
        <v>1.5570516967773438</v>
      </c>
      <c r="C459" s="42">
        <v>1.5891411132812501</v>
      </c>
      <c r="D459" s="42">
        <v>1.5249622802734375</v>
      </c>
      <c r="E459" s="48">
        <v>0.87848277343750003</v>
      </c>
      <c r="F459" s="48">
        <v>0.79925181884765628</v>
      </c>
      <c r="G459" s="48">
        <v>0.50154085632324219</v>
      </c>
      <c r="H459" s="48">
        <v>0.63967622131347657</v>
      </c>
      <c r="I459" s="48">
        <v>0.85512261108398435</v>
      </c>
      <c r="J459" s="48">
        <v>0.84848885070800784</v>
      </c>
      <c r="K459" s="48">
        <v>1.0632288171386719</v>
      </c>
      <c r="L459" s="48">
        <v>1.0113968103027344</v>
      </c>
      <c r="M459" s="43">
        <f t="shared" si="102"/>
        <v>0.18995432399999995</v>
      </c>
      <c r="N459" s="43">
        <f t="shared" si="103"/>
        <v>0.48375064000000001</v>
      </c>
      <c r="O459" s="49">
        <v>0.27136331999999996</v>
      </c>
      <c r="P459" s="49">
        <v>0.56911840000000002</v>
      </c>
      <c r="Q459" s="50">
        <f t="shared" si="92"/>
        <v>0.42024085999999999</v>
      </c>
      <c r="R459" s="48">
        <f t="shared" si="93"/>
        <v>0.56911840000000002</v>
      </c>
      <c r="S459" s="49">
        <v>1.18639951171875</v>
      </c>
      <c r="T459" s="48">
        <f t="shared" si="94"/>
        <v>1.5891411132812501</v>
      </c>
      <c r="U459" s="48">
        <v>0</v>
      </c>
      <c r="V459" s="49">
        <f t="shared" si="95"/>
        <v>0.51220656000000009</v>
      </c>
      <c r="W459" s="49">
        <f t="shared" si="96"/>
        <v>0.45529472000000004</v>
      </c>
      <c r="X459" s="49">
        <f t="shared" si="97"/>
        <v>0.39838287999999999</v>
      </c>
      <c r="Y459" s="49">
        <f t="shared" si="98"/>
        <v>0.5975743200000001</v>
      </c>
      <c r="Z459" s="49">
        <f t="shared" si="99"/>
        <v>0.75882453333333333</v>
      </c>
      <c r="AA459" s="48">
        <v>0.67397854774876642</v>
      </c>
      <c r="AB459" s="42">
        <v>1.5891411132812501</v>
      </c>
      <c r="AC459" s="42">
        <v>1.5249622802734375</v>
      </c>
      <c r="AD459" s="49">
        <f t="shared" si="100"/>
        <v>1.2976244659423828</v>
      </c>
      <c r="AE459" s="49">
        <f t="shared" si="101"/>
        <v>0.89693433875644291</v>
      </c>
    </row>
    <row r="460" spans="1:31" x14ac:dyDescent="0.2">
      <c r="A460" s="42">
        <v>1.0165440450763563</v>
      </c>
      <c r="B460" s="42">
        <f t="shared" si="91"/>
        <v>1.5490437622070312</v>
      </c>
      <c r="C460" s="42">
        <v>1.5809681396484374</v>
      </c>
      <c r="D460" s="42">
        <v>1.517119384765625</v>
      </c>
      <c r="E460" s="48">
        <v>0.87396479003906247</v>
      </c>
      <c r="F460" s="48">
        <v>0.79514127807617185</v>
      </c>
      <c r="G460" s="48">
        <v>0.49896145202636716</v>
      </c>
      <c r="H460" s="48">
        <v>0.63638636779785152</v>
      </c>
      <c r="I460" s="48">
        <v>0.85072469360351555</v>
      </c>
      <c r="J460" s="48">
        <v>0.84412503479003897</v>
      </c>
      <c r="K460" s="48">
        <v>1.0577606079101562</v>
      </c>
      <c r="L460" s="48">
        <v>1.0061951379394531</v>
      </c>
      <c r="M460" s="43">
        <f t="shared" si="102"/>
        <v>0.18902545199999998</v>
      </c>
      <c r="N460" s="43">
        <f t="shared" si="103"/>
        <v>0.48124415999999992</v>
      </c>
      <c r="O460" s="49">
        <v>0.27003635999999998</v>
      </c>
      <c r="P460" s="49">
        <v>0.56616959999999994</v>
      </c>
      <c r="Q460" s="50">
        <f t="shared" si="92"/>
        <v>0.41810297999999996</v>
      </c>
      <c r="R460" s="48">
        <f t="shared" si="93"/>
        <v>0.56616959999999994</v>
      </c>
      <c r="S460" s="49">
        <v>1.1802978515625</v>
      </c>
      <c r="T460" s="48">
        <f t="shared" si="94"/>
        <v>1.5809681396484374</v>
      </c>
      <c r="U460" s="48">
        <v>0</v>
      </c>
      <c r="V460" s="49">
        <f t="shared" si="95"/>
        <v>0.50955264</v>
      </c>
      <c r="W460" s="49">
        <f t="shared" si="96"/>
        <v>0.45293567999999995</v>
      </c>
      <c r="X460" s="49">
        <f t="shared" si="97"/>
        <v>0.39631871999999996</v>
      </c>
      <c r="Y460" s="49">
        <f t="shared" si="98"/>
        <v>0.59447808000000002</v>
      </c>
      <c r="Z460" s="49">
        <f t="shared" si="99"/>
        <v>0.75489279999999992</v>
      </c>
      <c r="AA460" s="48">
        <v>0.67051226164165301</v>
      </c>
      <c r="AB460" s="42">
        <v>1.5809681396484374</v>
      </c>
      <c r="AC460" s="42">
        <v>1.517119384765625</v>
      </c>
      <c r="AD460" s="49">
        <f t="shared" si="100"/>
        <v>1.2909507751464844</v>
      </c>
      <c r="AE460" s="49">
        <f t="shared" si="101"/>
        <v>0.89232139980670067</v>
      </c>
    </row>
    <row r="461" spans="1:31" x14ac:dyDescent="0.2">
      <c r="A461" s="42">
        <v>1.0113159460086609</v>
      </c>
      <c r="B461" s="42">
        <f t="shared" si="91"/>
        <v>1.5410770263671876</v>
      </c>
      <c r="C461" s="42">
        <v>1.5728371582031251</v>
      </c>
      <c r="D461" s="42">
        <v>1.5093168945312501</v>
      </c>
      <c r="E461" s="48">
        <v>0.86946995544433592</v>
      </c>
      <c r="F461" s="48">
        <v>0.7910518139648437</v>
      </c>
      <c r="G461" s="48">
        <v>0.49639527984619142</v>
      </c>
      <c r="H461" s="48">
        <v>0.63311344665527347</v>
      </c>
      <c r="I461" s="48">
        <v>0.84634939208984372</v>
      </c>
      <c r="J461" s="48">
        <v>0.83978365722656245</v>
      </c>
      <c r="K461" s="48">
        <v>1.0523205798339845</v>
      </c>
      <c r="L461" s="48">
        <v>1.001020344238281</v>
      </c>
      <c r="M461" s="43">
        <f t="shared" si="102"/>
        <v>0.18809657999999999</v>
      </c>
      <c r="N461" s="43">
        <f t="shared" si="103"/>
        <v>0.47898832799999985</v>
      </c>
      <c r="O461" s="49">
        <v>0.26870939999999999</v>
      </c>
      <c r="P461" s="49">
        <v>0.56351567999999985</v>
      </c>
      <c r="Q461" s="50">
        <f t="shared" si="92"/>
        <v>0.41611253999999992</v>
      </c>
      <c r="R461" s="48">
        <f t="shared" si="93"/>
        <v>0.56351567999999985</v>
      </c>
      <c r="S461" s="49">
        <v>1.1742275390625003</v>
      </c>
      <c r="T461" s="48">
        <f t="shared" si="94"/>
        <v>1.5728371582031251</v>
      </c>
      <c r="U461" s="48">
        <v>0</v>
      </c>
      <c r="V461" s="49">
        <f t="shared" si="95"/>
        <v>0.50716411199999989</v>
      </c>
      <c r="W461" s="49">
        <f t="shared" si="96"/>
        <v>0.45081254399999993</v>
      </c>
      <c r="X461" s="49">
        <f t="shared" si="97"/>
        <v>0.39446097599999985</v>
      </c>
      <c r="Y461" s="49">
        <f t="shared" si="98"/>
        <v>0.59169146399999994</v>
      </c>
      <c r="Z461" s="49">
        <f t="shared" si="99"/>
        <v>0.75135423999999984</v>
      </c>
      <c r="AA461" s="48">
        <v>0.66706383313630757</v>
      </c>
      <c r="AB461" s="42">
        <v>1.5728371582031251</v>
      </c>
      <c r="AC461" s="42">
        <v>1.5093168945312501</v>
      </c>
      <c r="AD461" s="49">
        <f t="shared" si="100"/>
        <v>1.2843113708496097</v>
      </c>
      <c r="AE461" s="49">
        <f t="shared" si="101"/>
        <v>0.88773216011597922</v>
      </c>
    </row>
    <row r="462" spans="1:31" x14ac:dyDescent="0.2">
      <c r="A462" s="42">
        <v>1.0061147351211404</v>
      </c>
      <c r="B462" s="42">
        <f t="shared" si="91"/>
        <v>1.5331512451171876</v>
      </c>
      <c r="C462" s="42">
        <v>1.5647480468749999</v>
      </c>
      <c r="D462" s="42">
        <v>1.501554443359375</v>
      </c>
      <c r="E462" s="48">
        <v>0.86499826965332027</v>
      </c>
      <c r="F462" s="48">
        <v>0.78698342651367192</v>
      </c>
      <c r="G462" s="48">
        <v>0.49384231018066399</v>
      </c>
      <c r="H462" s="48">
        <v>0.62985733947753908</v>
      </c>
      <c r="I462" s="48">
        <v>0.84199664733886714</v>
      </c>
      <c r="J462" s="48">
        <v>0.83546465881347654</v>
      </c>
      <c r="K462" s="48">
        <v>1.04690849609375</v>
      </c>
      <c r="L462" s="48">
        <v>0.99587207397460931</v>
      </c>
      <c r="M462" s="43">
        <f t="shared" si="102"/>
        <v>0.18716770799999999</v>
      </c>
      <c r="N462" s="43">
        <f t="shared" si="103"/>
        <v>0.47648184799999999</v>
      </c>
      <c r="O462" s="49">
        <v>0.26738244</v>
      </c>
      <c r="P462" s="49">
        <v>0.56056687999999999</v>
      </c>
      <c r="Q462" s="50">
        <f t="shared" si="92"/>
        <v>0.41397465999999999</v>
      </c>
      <c r="R462" s="48">
        <f t="shared" si="93"/>
        <v>0.56056687999999999</v>
      </c>
      <c r="S462" s="49">
        <v>1.1681883789062502</v>
      </c>
      <c r="T462" s="48">
        <f t="shared" si="94"/>
        <v>1.5647480468749999</v>
      </c>
      <c r="U462" s="48">
        <v>0</v>
      </c>
      <c r="V462" s="49">
        <f t="shared" si="95"/>
        <v>0.50451019200000002</v>
      </c>
      <c r="W462" s="49">
        <f t="shared" si="96"/>
        <v>0.448453504</v>
      </c>
      <c r="X462" s="49">
        <f t="shared" si="97"/>
        <v>0.39239681599999998</v>
      </c>
      <c r="Y462" s="49">
        <f t="shared" si="98"/>
        <v>0.58859522399999997</v>
      </c>
      <c r="Z462" s="49">
        <f t="shared" si="99"/>
        <v>0.74742250666666654</v>
      </c>
      <c r="AA462" s="48">
        <v>0.6636330984015214</v>
      </c>
      <c r="AB462" s="42">
        <v>1.5647480468749999</v>
      </c>
      <c r="AC462" s="42">
        <v>1.501554443359375</v>
      </c>
      <c r="AD462" s="49">
        <f t="shared" si="100"/>
        <v>1.2777060394287112</v>
      </c>
      <c r="AE462" s="49">
        <f t="shared" si="101"/>
        <v>0.88316647202534337</v>
      </c>
    </row>
    <row r="463" spans="1:31" x14ac:dyDescent="0.2">
      <c r="A463" s="42">
        <v>1.0009402741281084</v>
      </c>
      <c r="B463" s="42">
        <f t="shared" si="91"/>
        <v>1.5252662353515625</v>
      </c>
      <c r="C463" s="42">
        <v>1.5567005615234375</v>
      </c>
      <c r="D463" s="42">
        <v>1.4938319091796874</v>
      </c>
      <c r="E463" s="48">
        <v>0.86054949584960938</v>
      </c>
      <c r="F463" s="48">
        <v>0.78293599731445307</v>
      </c>
      <c r="G463" s="48">
        <v>0.49130248382568353</v>
      </c>
      <c r="H463" s="48">
        <v>0.62661798706054694</v>
      </c>
      <c r="I463" s="48">
        <v>0.83766628173828128</v>
      </c>
      <c r="J463" s="48">
        <v>0.83116786193847647</v>
      </c>
      <c r="K463" s="48">
        <v>1.04152423828125</v>
      </c>
      <c r="L463" s="48">
        <v>0.99075032714843758</v>
      </c>
      <c r="M463" s="43">
        <f t="shared" si="102"/>
        <v>0.18623883599999999</v>
      </c>
      <c r="N463" s="43">
        <f t="shared" si="103"/>
        <v>0.47422601599999997</v>
      </c>
      <c r="O463" s="49">
        <v>0.26605548000000001</v>
      </c>
      <c r="P463" s="49">
        <v>0.55791296000000001</v>
      </c>
      <c r="Q463" s="50">
        <f t="shared" si="92"/>
        <v>0.41198422000000001</v>
      </c>
      <c r="R463" s="48">
        <f t="shared" si="93"/>
        <v>0.55791296000000001</v>
      </c>
      <c r="S463" s="49">
        <v>1.1621804687499997</v>
      </c>
      <c r="T463" s="48">
        <f t="shared" si="94"/>
        <v>1.5567005615234375</v>
      </c>
      <c r="U463" s="48">
        <v>0</v>
      </c>
      <c r="V463" s="49">
        <f t="shared" si="95"/>
        <v>0.50212166400000002</v>
      </c>
      <c r="W463" s="49">
        <f t="shared" si="96"/>
        <v>0.44633036800000003</v>
      </c>
      <c r="X463" s="49">
        <f t="shared" si="97"/>
        <v>0.39053907199999999</v>
      </c>
      <c r="Y463" s="49">
        <f t="shared" si="98"/>
        <v>0.58580860800000001</v>
      </c>
      <c r="Z463" s="49">
        <f t="shared" si="99"/>
        <v>0.74388394666666668</v>
      </c>
      <c r="AA463" s="48">
        <v>0.66022000282689142</v>
      </c>
      <c r="AB463" s="42">
        <v>1.5567005615234375</v>
      </c>
      <c r="AC463" s="42">
        <v>1.4938319091796874</v>
      </c>
      <c r="AD463" s="49">
        <f t="shared" si="100"/>
        <v>1.2711348876953121</v>
      </c>
      <c r="AE463" s="49">
        <f t="shared" si="101"/>
        <v>0.87862440936426056</v>
      </c>
    </row>
    <row r="464" spans="1:31" x14ac:dyDescent="0.2">
      <c r="A464" s="42">
        <v>0.99579242545447777</v>
      </c>
      <c r="B464" s="42">
        <f t="shared" si="91"/>
        <v>1.5174217529296876</v>
      </c>
      <c r="C464" s="42">
        <v>1.5486943359375001</v>
      </c>
      <c r="D464" s="42">
        <v>1.486149169921875</v>
      </c>
      <c r="E464" s="48">
        <v>0.85612375244140626</v>
      </c>
      <c r="F464" s="48">
        <v>0.77890934875488282</v>
      </c>
      <c r="G464" s="48">
        <v>0.48877571197509762</v>
      </c>
      <c r="H464" s="48">
        <v>0.62339527099609371</v>
      </c>
      <c r="I464" s="48">
        <v>0.83335811767578127</v>
      </c>
      <c r="J464" s="48">
        <v>0.82689314819335935</v>
      </c>
      <c r="K464" s="48">
        <v>1.0361676879882811</v>
      </c>
      <c r="L464" s="48">
        <v>0.98565480773925773</v>
      </c>
      <c r="M464" s="43">
        <f t="shared" si="102"/>
        <v>0.18530996399999997</v>
      </c>
      <c r="N464" s="43">
        <f t="shared" si="103"/>
        <v>0.47171953599999994</v>
      </c>
      <c r="O464" s="49">
        <v>0.26472851999999997</v>
      </c>
      <c r="P464" s="49">
        <v>0.55496415999999993</v>
      </c>
      <c r="Q464" s="50">
        <f t="shared" si="92"/>
        <v>0.40984633999999998</v>
      </c>
      <c r="R464" s="48">
        <f t="shared" si="93"/>
        <v>0.55496415999999993</v>
      </c>
      <c r="S464" s="49">
        <v>1.1562033203125004</v>
      </c>
      <c r="T464" s="48">
        <f t="shared" si="94"/>
        <v>1.5486943359375001</v>
      </c>
      <c r="U464" s="48">
        <v>0</v>
      </c>
      <c r="V464" s="49">
        <f t="shared" si="95"/>
        <v>0.49946774399999994</v>
      </c>
      <c r="W464" s="49">
        <f t="shared" si="96"/>
        <v>0.44397132799999994</v>
      </c>
      <c r="X464" s="49">
        <f t="shared" si="97"/>
        <v>0.38847491199999995</v>
      </c>
      <c r="Y464" s="49">
        <f t="shared" si="98"/>
        <v>0.58271236799999993</v>
      </c>
      <c r="Z464" s="49">
        <f t="shared" si="99"/>
        <v>0.73995221333333316</v>
      </c>
      <c r="AA464" s="48">
        <v>0.65682449180201485</v>
      </c>
      <c r="AB464" s="42">
        <v>1.5486943359375001</v>
      </c>
      <c r="AC464" s="42">
        <v>1.486149169921875</v>
      </c>
      <c r="AD464" s="49">
        <f t="shared" si="100"/>
        <v>1.2645973815917972</v>
      </c>
      <c r="AE464" s="49">
        <f t="shared" si="101"/>
        <v>0.87410560298539508</v>
      </c>
    </row>
    <row r="465" spans="1:31" x14ac:dyDescent="0.2">
      <c r="A465" s="42">
        <v>0.99067105223250107</v>
      </c>
      <c r="B465" s="42">
        <f t="shared" si="91"/>
        <v>1.5096176147460938</v>
      </c>
      <c r="C465" s="42">
        <v>1.5407293701171876</v>
      </c>
      <c r="D465" s="42">
        <v>1.478505859375</v>
      </c>
      <c r="E465" s="48">
        <v>0.85172068420410152</v>
      </c>
      <c r="F465" s="48">
        <v>0.77490342163085935</v>
      </c>
      <c r="G465" s="48">
        <v>0.48626193542480473</v>
      </c>
      <c r="H465" s="48">
        <v>0.62018913208007809</v>
      </c>
      <c r="I465" s="48">
        <v>0.82907209594726561</v>
      </c>
      <c r="J465" s="48">
        <v>0.82264045837402344</v>
      </c>
      <c r="K465" s="48">
        <v>1.0308387268066406</v>
      </c>
      <c r="L465" s="48">
        <v>0.98058563415527333</v>
      </c>
      <c r="M465" s="43">
        <f t="shared" si="102"/>
        <v>0.18438109199999994</v>
      </c>
      <c r="N465" s="43">
        <f t="shared" si="103"/>
        <v>0.46946370399999987</v>
      </c>
      <c r="O465" s="49">
        <v>0.26340155999999992</v>
      </c>
      <c r="P465" s="49">
        <v>0.55231023999999984</v>
      </c>
      <c r="Q465" s="50">
        <f t="shared" si="92"/>
        <v>0.40785589999999988</v>
      </c>
      <c r="R465" s="48">
        <f t="shared" si="93"/>
        <v>0.55231023999999984</v>
      </c>
      <c r="S465" s="49">
        <v>1.15025703125</v>
      </c>
      <c r="T465" s="48">
        <f t="shared" si="94"/>
        <v>1.5407293701171876</v>
      </c>
      <c r="U465" s="48">
        <v>0</v>
      </c>
      <c r="V465" s="49">
        <f t="shared" si="95"/>
        <v>0.49707921599999988</v>
      </c>
      <c r="W465" s="49">
        <f t="shared" si="96"/>
        <v>0.44184819199999992</v>
      </c>
      <c r="X465" s="49">
        <f t="shared" si="97"/>
        <v>0.38661716799999984</v>
      </c>
      <c r="Y465" s="49">
        <f t="shared" si="98"/>
        <v>0.57992575199999985</v>
      </c>
      <c r="Z465" s="49">
        <f t="shared" si="99"/>
        <v>0.7364136533333332</v>
      </c>
      <c r="AA465" s="48">
        <v>0.65344645610608554</v>
      </c>
      <c r="AB465" s="42">
        <v>1.5407293701171876</v>
      </c>
      <c r="AC465" s="42">
        <v>1.478505859375</v>
      </c>
      <c r="AD465" s="49">
        <f t="shared" si="100"/>
        <v>1.2580936279296875</v>
      </c>
      <c r="AE465" s="49">
        <f t="shared" si="101"/>
        <v>0.86961012671821269</v>
      </c>
    </row>
    <row r="466" spans="1:31" x14ac:dyDescent="0.2">
      <c r="A466" s="42">
        <v>0.98557601829851049</v>
      </c>
      <c r="B466" s="42">
        <f t="shared" si="91"/>
        <v>1.5018536987304687</v>
      </c>
      <c r="C466" s="42">
        <v>1.532805419921875</v>
      </c>
      <c r="D466" s="42">
        <v>1.4709019775390626</v>
      </c>
      <c r="E466" s="48">
        <v>0.84734023193359376</v>
      </c>
      <c r="F466" s="48">
        <v>0.7709180383300781</v>
      </c>
      <c r="G466" s="48">
        <v>0.48376109497070308</v>
      </c>
      <c r="H466" s="48">
        <v>0.61699951110839835</v>
      </c>
      <c r="I466" s="48">
        <v>0.82480815734863278</v>
      </c>
      <c r="J466" s="48">
        <v>0.8184096148681641</v>
      </c>
      <c r="K466" s="48">
        <v>1.025537117919922</v>
      </c>
      <c r="L466" s="48">
        <v>0.9755424511718751</v>
      </c>
      <c r="M466" s="43">
        <f t="shared" si="102"/>
        <v>0.18345221999999994</v>
      </c>
      <c r="N466" s="43">
        <f t="shared" si="103"/>
        <v>0.46720787199999997</v>
      </c>
      <c r="O466" s="49">
        <v>0.26207459999999994</v>
      </c>
      <c r="P466" s="49">
        <v>0.54965631999999998</v>
      </c>
      <c r="Q466" s="50">
        <f t="shared" si="92"/>
        <v>0.40586545999999996</v>
      </c>
      <c r="R466" s="48">
        <f t="shared" si="93"/>
        <v>0.54965631999999998</v>
      </c>
      <c r="S466" s="49">
        <v>1.1443413085937502</v>
      </c>
      <c r="T466" s="48">
        <f t="shared" si="94"/>
        <v>1.532805419921875</v>
      </c>
      <c r="U466" s="48">
        <v>0</v>
      </c>
      <c r="V466" s="49">
        <f t="shared" si="95"/>
        <v>0.49469068799999999</v>
      </c>
      <c r="W466" s="49">
        <f t="shared" si="96"/>
        <v>0.439725056</v>
      </c>
      <c r="X466" s="49">
        <f t="shared" si="97"/>
        <v>0.38475942399999996</v>
      </c>
      <c r="Y466" s="49">
        <f t="shared" si="98"/>
        <v>0.577139136</v>
      </c>
      <c r="Z466" s="49">
        <f t="shared" si="99"/>
        <v>0.73287509333333323</v>
      </c>
      <c r="AA466" s="48">
        <v>0.65008578651829774</v>
      </c>
      <c r="AB466" s="42">
        <v>1.532805419921875</v>
      </c>
      <c r="AC466" s="42">
        <v>1.4709019775390626</v>
      </c>
      <c r="AD466" s="49">
        <f t="shared" si="100"/>
        <v>1.2516233062744142</v>
      </c>
      <c r="AE466" s="49">
        <f t="shared" si="101"/>
        <v>0.86513775907431245</v>
      </c>
    </row>
    <row r="467" spans="1:31" x14ac:dyDescent="0.2">
      <c r="A467" s="42">
        <v>0.98050718818965832</v>
      </c>
      <c r="B467" s="42">
        <f t="shared" si="91"/>
        <v>1.494129638671875</v>
      </c>
      <c r="C467" s="42">
        <v>1.524922119140625</v>
      </c>
      <c r="D467" s="42">
        <v>1.4633371582031249</v>
      </c>
      <c r="E467" s="48">
        <v>0.84298233642578124</v>
      </c>
      <c r="F467" s="48">
        <v>0.7669531988525391</v>
      </c>
      <c r="G467" s="48">
        <v>0.48127310180664062</v>
      </c>
      <c r="H467" s="48">
        <v>0.61382628967285147</v>
      </c>
      <c r="I467" s="48">
        <v>0.82056618347167964</v>
      </c>
      <c r="J467" s="48">
        <v>0.81420049926757809</v>
      </c>
      <c r="K467" s="48">
        <v>1.0202627429199218</v>
      </c>
      <c r="L467" s="48">
        <v>0.97052519958496086</v>
      </c>
      <c r="M467" s="43">
        <f t="shared" si="102"/>
        <v>0.18252334799999995</v>
      </c>
      <c r="N467" s="43">
        <f t="shared" si="103"/>
        <v>0.46495204000000001</v>
      </c>
      <c r="O467" s="49">
        <v>0.26074763999999995</v>
      </c>
      <c r="P467" s="49">
        <v>0.5470024</v>
      </c>
      <c r="Q467" s="50">
        <f t="shared" si="92"/>
        <v>0.40387501999999997</v>
      </c>
      <c r="R467" s="48">
        <f t="shared" si="93"/>
        <v>0.5470024</v>
      </c>
      <c r="S467" s="49">
        <v>1.13845595703125</v>
      </c>
      <c r="T467" s="48">
        <f t="shared" si="94"/>
        <v>1.524922119140625</v>
      </c>
      <c r="U467" s="48">
        <v>0</v>
      </c>
      <c r="V467" s="49">
        <f t="shared" si="95"/>
        <v>0.49230215999999999</v>
      </c>
      <c r="W467" s="49">
        <f t="shared" si="96"/>
        <v>0.43760192000000003</v>
      </c>
      <c r="X467" s="49">
        <f t="shared" si="97"/>
        <v>0.38290167999999997</v>
      </c>
      <c r="Y467" s="49">
        <f t="shared" si="98"/>
        <v>0.57435252000000003</v>
      </c>
      <c r="Z467" s="49">
        <f t="shared" si="99"/>
        <v>0.72933653333333337</v>
      </c>
      <c r="AA467" s="48">
        <v>0.64674237381784538</v>
      </c>
      <c r="AB467" s="42">
        <v>1.524922119140625</v>
      </c>
      <c r="AC467" s="42">
        <v>1.4633371582031249</v>
      </c>
      <c r="AD467" s="49">
        <f t="shared" si="100"/>
        <v>1.2451862030029297</v>
      </c>
      <c r="AE467" s="49">
        <f t="shared" si="101"/>
        <v>0.86068835239475905</v>
      </c>
    </row>
    <row r="468" spans="1:31" x14ac:dyDescent="0.2">
      <c r="A468" s="42">
        <v>0.97546442713943537</v>
      </c>
      <c r="B468" s="42">
        <f t="shared" si="91"/>
        <v>1.4864452514648439</v>
      </c>
      <c r="C468" s="42">
        <v>1.5170793457031251</v>
      </c>
      <c r="D468" s="42">
        <v>1.4558111572265624</v>
      </c>
      <c r="E468" s="48">
        <v>0.83864682006835933</v>
      </c>
      <c r="F468" s="48">
        <v>0.76300878479003909</v>
      </c>
      <c r="G468" s="48">
        <v>0.47879789672851564</v>
      </c>
      <c r="H468" s="48">
        <v>0.61066934936523443</v>
      </c>
      <c r="I468" s="48">
        <v>0.81634593749999995</v>
      </c>
      <c r="J468" s="48">
        <v>0.81001311157226563</v>
      </c>
      <c r="K468" s="48">
        <v>1.0150154833984375</v>
      </c>
      <c r="L468" s="48">
        <v>0.96553376098632804</v>
      </c>
      <c r="M468" s="43">
        <f t="shared" si="102"/>
        <v>0.18159447599999995</v>
      </c>
      <c r="N468" s="43">
        <f t="shared" si="103"/>
        <v>0.46244556000000003</v>
      </c>
      <c r="O468" s="49">
        <v>0.25942067999999996</v>
      </c>
      <c r="P468" s="49">
        <v>0.54405360000000003</v>
      </c>
      <c r="Q468" s="50">
        <f t="shared" si="92"/>
        <v>0.40173713999999999</v>
      </c>
      <c r="R468" s="48">
        <f t="shared" si="93"/>
        <v>0.54405360000000003</v>
      </c>
      <c r="S468" s="49">
        <v>1.1326008789062501</v>
      </c>
      <c r="T468" s="48">
        <f t="shared" si="94"/>
        <v>1.5170793457031251</v>
      </c>
      <c r="U468" s="48">
        <v>0</v>
      </c>
      <c r="V468" s="49">
        <f t="shared" si="95"/>
        <v>0.48964824000000001</v>
      </c>
      <c r="W468" s="49">
        <f t="shared" si="96"/>
        <v>0.43524288000000005</v>
      </c>
      <c r="X468" s="49">
        <f t="shared" si="97"/>
        <v>0.38083751999999998</v>
      </c>
      <c r="Y468" s="49">
        <f t="shared" si="98"/>
        <v>0.57125627999999995</v>
      </c>
      <c r="Z468" s="49">
        <f t="shared" si="99"/>
        <v>0.72540479999999996</v>
      </c>
      <c r="AA468" s="48">
        <v>0.64341616339432561</v>
      </c>
      <c r="AB468" s="42">
        <v>1.5170793457031251</v>
      </c>
      <c r="AC468" s="42">
        <v>1.4558111572265624</v>
      </c>
      <c r="AD468" s="49">
        <f t="shared" si="100"/>
        <v>1.238782211303711</v>
      </c>
      <c r="AE468" s="49">
        <f t="shared" si="101"/>
        <v>0.8562618328500855</v>
      </c>
    </row>
    <row r="469" spans="1:31" x14ac:dyDescent="0.2">
      <c r="A469" s="42">
        <v>0.97044760107359618</v>
      </c>
      <c r="B469" s="42">
        <f t="shared" si="91"/>
        <v>1.4788005371093749</v>
      </c>
      <c r="C469" s="42">
        <v>1.509277099609375</v>
      </c>
      <c r="D469" s="42">
        <v>1.448323974609375</v>
      </c>
      <c r="E469" s="48">
        <v>0.83433362365722652</v>
      </c>
      <c r="F469" s="48">
        <v>0.75908461853027331</v>
      </c>
      <c r="G469" s="48">
        <v>0.47633542053222655</v>
      </c>
      <c r="H469" s="48">
        <v>0.60752869018554689</v>
      </c>
      <c r="I469" s="48">
        <v>0.81214753784179683</v>
      </c>
      <c r="J469" s="48">
        <v>0.80584715576171873</v>
      </c>
      <c r="K469" s="48">
        <v>1.0097952209472656</v>
      </c>
      <c r="L469" s="48">
        <v>0.96056807617187501</v>
      </c>
      <c r="M469" s="43">
        <f t="shared" si="102"/>
        <v>0.18066560399999998</v>
      </c>
      <c r="N469" s="43">
        <f t="shared" si="103"/>
        <v>0.46018972799999991</v>
      </c>
      <c r="O469" s="49">
        <v>0.25809371999999997</v>
      </c>
      <c r="P469" s="49">
        <v>0.54139967999999994</v>
      </c>
      <c r="Q469" s="50">
        <f t="shared" si="92"/>
        <v>0.39974669999999995</v>
      </c>
      <c r="R469" s="48">
        <f t="shared" si="93"/>
        <v>0.54139967999999994</v>
      </c>
      <c r="S469" s="49">
        <v>1.1267759765625001</v>
      </c>
      <c r="T469" s="48">
        <f t="shared" si="94"/>
        <v>1.509277099609375</v>
      </c>
      <c r="U469" s="48">
        <v>0</v>
      </c>
      <c r="V469" s="49">
        <f t="shared" si="95"/>
        <v>0.48725971199999996</v>
      </c>
      <c r="W469" s="49">
        <f t="shared" si="96"/>
        <v>0.43311974399999997</v>
      </c>
      <c r="X469" s="49">
        <f t="shared" si="97"/>
        <v>0.37897977599999993</v>
      </c>
      <c r="Y469" s="49">
        <f t="shared" si="98"/>
        <v>0.56846966399999999</v>
      </c>
      <c r="Z469" s="49">
        <f t="shared" si="99"/>
        <v>0.72186623999999988</v>
      </c>
      <c r="AA469" s="48">
        <v>0.64010704602693258</v>
      </c>
      <c r="AB469" s="42">
        <v>1.509277099609375</v>
      </c>
      <c r="AC469" s="42">
        <v>1.448323974609375</v>
      </c>
      <c r="AD469" s="49">
        <f t="shared" si="100"/>
        <v>1.2324112243652345</v>
      </c>
      <c r="AE469" s="49">
        <f t="shared" si="101"/>
        <v>0.85185812661082438</v>
      </c>
    </row>
    <row r="470" spans="1:31" x14ac:dyDescent="0.2">
      <c r="A470" s="42">
        <v>0.96545657660852879</v>
      </c>
      <c r="B470" s="42">
        <f t="shared" si="91"/>
        <v>1.4711950683593749</v>
      </c>
      <c r="C470" s="42">
        <v>1.501514892578125</v>
      </c>
      <c r="D470" s="42">
        <v>1.440875244140625</v>
      </c>
      <c r="E470" s="48">
        <v>0.83004268798828129</v>
      </c>
      <c r="F470" s="48">
        <v>0.75518064086914061</v>
      </c>
      <c r="G470" s="48">
        <v>0.47388561401367191</v>
      </c>
      <c r="H470" s="48">
        <v>0.60440413452148434</v>
      </c>
      <c r="I470" s="48">
        <v>0.8079706884765625</v>
      </c>
      <c r="J470" s="48">
        <v>0.80170269104003899</v>
      </c>
      <c r="K470" s="48">
        <v>1.0046018371582031</v>
      </c>
      <c r="L470" s="48">
        <v>0.95562784912109378</v>
      </c>
      <c r="M470" s="43">
        <f t="shared" si="102"/>
        <v>0.17989154399999993</v>
      </c>
      <c r="N470" s="43">
        <f t="shared" si="103"/>
        <v>0.45793389599999995</v>
      </c>
      <c r="O470" s="49">
        <v>0.25698791999999993</v>
      </c>
      <c r="P470" s="49">
        <v>0.53874575999999996</v>
      </c>
      <c r="Q470" s="50">
        <f t="shared" si="92"/>
        <v>0.39786683999999994</v>
      </c>
      <c r="R470" s="48">
        <f t="shared" si="93"/>
        <v>0.53874575999999996</v>
      </c>
      <c r="S470" s="49">
        <v>1.1209809570312499</v>
      </c>
      <c r="T470" s="48">
        <f t="shared" si="94"/>
        <v>1.501514892578125</v>
      </c>
      <c r="U470" s="48">
        <v>0</v>
      </c>
      <c r="V470" s="49">
        <f t="shared" si="95"/>
        <v>0.48487118399999996</v>
      </c>
      <c r="W470" s="49">
        <f t="shared" si="96"/>
        <v>0.430996608</v>
      </c>
      <c r="X470" s="49">
        <f t="shared" si="97"/>
        <v>0.37712203199999994</v>
      </c>
      <c r="Y470" s="49">
        <f t="shared" si="98"/>
        <v>0.56568304799999991</v>
      </c>
      <c r="Z470" s="49">
        <f t="shared" si="99"/>
        <v>0.71832767999999991</v>
      </c>
      <c r="AA470" s="48">
        <v>0.6368149671052632</v>
      </c>
      <c r="AB470" s="42">
        <v>1.501514892578125</v>
      </c>
      <c r="AC470" s="42">
        <v>1.440875244140625</v>
      </c>
      <c r="AD470" s="49">
        <f t="shared" si="100"/>
        <v>1.2260729217529296</v>
      </c>
      <c r="AE470" s="49">
        <f t="shared" si="101"/>
        <v>0.84747701218857341</v>
      </c>
    </row>
    <row r="471" spans="1:31" x14ac:dyDescent="0.2">
      <c r="A471" s="42">
        <v>0.96049122104636631</v>
      </c>
      <c r="B471" s="42">
        <f t="shared" si="91"/>
        <v>1.4636286621093748</v>
      </c>
      <c r="C471" s="42">
        <v>1.4937924804687499</v>
      </c>
      <c r="D471" s="42">
        <v>1.4334648437499999</v>
      </c>
      <c r="E471" s="48">
        <v>0.82577377624511716</v>
      </c>
      <c r="F471" s="48">
        <v>0.7512967333984375</v>
      </c>
      <c r="G471" s="48">
        <v>0.47144841796874998</v>
      </c>
      <c r="H471" s="48">
        <v>0.60129568237304687</v>
      </c>
      <c r="I471" s="48">
        <v>0.80381527099609373</v>
      </c>
      <c r="J471" s="48">
        <v>0.80381527099609373</v>
      </c>
      <c r="K471" s="48">
        <v>0.99943521362304688</v>
      </c>
      <c r="L471" s="48">
        <v>0.95071302062988272</v>
      </c>
      <c r="M471" s="43">
        <f t="shared" si="102"/>
        <v>0.17896267199999993</v>
      </c>
      <c r="N471" s="43">
        <f t="shared" si="103"/>
        <v>0.45567806399999988</v>
      </c>
      <c r="O471" s="49">
        <v>0.25566095999999994</v>
      </c>
      <c r="P471" s="49">
        <v>0.53609183999999988</v>
      </c>
      <c r="Q471" s="50">
        <f t="shared" si="92"/>
        <v>0.39587639999999991</v>
      </c>
      <c r="R471" s="48">
        <f t="shared" si="93"/>
        <v>0.53609183999999988</v>
      </c>
      <c r="S471" s="49">
        <v>1.11521572265625</v>
      </c>
      <c r="T471" s="48">
        <f t="shared" si="94"/>
        <v>1.4937924804687499</v>
      </c>
      <c r="U471" s="48">
        <v>0</v>
      </c>
      <c r="V471" s="49">
        <f t="shared" si="95"/>
        <v>0.4824826559999999</v>
      </c>
      <c r="W471" s="49">
        <f t="shared" si="96"/>
        <v>0.42887347199999992</v>
      </c>
      <c r="X471" s="49">
        <f t="shared" si="97"/>
        <v>0.37526428799999989</v>
      </c>
      <c r="Y471" s="49">
        <f t="shared" si="98"/>
        <v>0.56289643199999995</v>
      </c>
      <c r="Z471" s="49">
        <f t="shared" si="99"/>
        <v>0.71478911999999983</v>
      </c>
      <c r="AA471" s="48">
        <v>0.63353981740851151</v>
      </c>
      <c r="AB471" s="42">
        <v>1.4937924804687499</v>
      </c>
      <c r="AC471" s="42">
        <v>1.4334648437499999</v>
      </c>
      <c r="AD471" s="49">
        <f t="shared" si="100"/>
        <v>1.2197671966552734</v>
      </c>
      <c r="AE471" s="49">
        <f t="shared" si="101"/>
        <v>0.84311841575386559</v>
      </c>
    </row>
    <row r="472" spans="1:31" x14ac:dyDescent="0.2">
      <c r="A472" s="42">
        <v>0.95555140237172598</v>
      </c>
      <c r="B472" s="42">
        <f t="shared" si="91"/>
        <v>1.4561011962890624</v>
      </c>
      <c r="C472" s="42">
        <v>1.4861098632812499</v>
      </c>
      <c r="D472" s="42">
        <v>1.4260925292968749</v>
      </c>
      <c r="E472" s="48">
        <v>0.82152682922363285</v>
      </c>
      <c r="F472" s="48">
        <v>0.74743277770996097</v>
      </c>
      <c r="G472" s="48">
        <v>0.46902374359130861</v>
      </c>
      <c r="H472" s="48">
        <v>0.59820321533203125</v>
      </c>
      <c r="I472" s="48">
        <v>0.79968128540039063</v>
      </c>
      <c r="J472" s="48">
        <v>0.79968128540039063</v>
      </c>
      <c r="K472" s="48">
        <v>0.99429511352539068</v>
      </c>
      <c r="L472" s="48">
        <v>0.94582347229003905</v>
      </c>
      <c r="M472" s="43">
        <f t="shared" si="102"/>
        <v>0.17803379999999996</v>
      </c>
      <c r="N472" s="43">
        <f t="shared" si="103"/>
        <v>0.45342223199999993</v>
      </c>
      <c r="O472" s="49">
        <v>0.25433399999999995</v>
      </c>
      <c r="P472" s="49">
        <v>0.5334379199999999</v>
      </c>
      <c r="Q472" s="50">
        <f t="shared" si="92"/>
        <v>0.39388595999999992</v>
      </c>
      <c r="R472" s="48">
        <f t="shared" si="93"/>
        <v>0.5334379199999999</v>
      </c>
      <c r="S472" s="49">
        <v>1.10948017578125</v>
      </c>
      <c r="T472" s="48">
        <f t="shared" si="94"/>
        <v>1.4861098632812499</v>
      </c>
      <c r="U472" s="48">
        <v>0</v>
      </c>
      <c r="V472" s="49">
        <f t="shared" si="95"/>
        <v>0.4800941279999999</v>
      </c>
      <c r="W472" s="49">
        <f t="shared" si="96"/>
        <v>0.42675033599999995</v>
      </c>
      <c r="X472" s="49">
        <f t="shared" si="97"/>
        <v>0.3734065439999999</v>
      </c>
      <c r="Y472" s="49">
        <f t="shared" si="98"/>
        <v>0.56010981599999987</v>
      </c>
      <c r="Z472" s="49">
        <f t="shared" si="99"/>
        <v>0.71125055999999987</v>
      </c>
      <c r="AA472" s="48">
        <v>0.63028148771587167</v>
      </c>
      <c r="AB472" s="42">
        <v>1.4861098632812499</v>
      </c>
      <c r="AC472" s="42">
        <v>1.4260925292968749</v>
      </c>
      <c r="AD472" s="49">
        <f t="shared" si="100"/>
        <v>1.2134939422607423</v>
      </c>
      <c r="AE472" s="49">
        <f t="shared" si="101"/>
        <v>0.83878226347723328</v>
      </c>
    </row>
    <row r="473" spans="1:31" x14ac:dyDescent="0.2">
      <c r="A473" s="42">
        <v>0.95063698924804341</v>
      </c>
      <c r="B473" s="42">
        <f t="shared" si="91"/>
        <v>1.4486124267578124</v>
      </c>
      <c r="C473" s="42">
        <v>1.478466796875</v>
      </c>
      <c r="D473" s="42">
        <v>1.418758056640625</v>
      </c>
      <c r="E473" s="48">
        <v>0.81730172851562499</v>
      </c>
      <c r="F473" s="48">
        <v>0.74358877380371091</v>
      </c>
      <c r="G473" s="48">
        <v>0.46661153939217842</v>
      </c>
      <c r="H473" s="48">
        <v>0.59512667419433596</v>
      </c>
      <c r="I473" s="48">
        <v>0.79556849487304693</v>
      </c>
      <c r="J473" s="48">
        <v>0.79556849487304693</v>
      </c>
      <c r="K473" s="48">
        <v>0.98918141845703134</v>
      </c>
      <c r="L473" s="48">
        <v>0.94095914489746091</v>
      </c>
      <c r="M473" s="43">
        <f t="shared" si="102"/>
        <v>0.17710492799999997</v>
      </c>
      <c r="N473" s="43">
        <f t="shared" si="103"/>
        <v>0.45116639999999991</v>
      </c>
      <c r="O473" s="49">
        <v>0.25300703999999996</v>
      </c>
      <c r="P473" s="49">
        <v>0.53078399999999992</v>
      </c>
      <c r="Q473" s="50">
        <f t="shared" si="92"/>
        <v>0.39189551999999994</v>
      </c>
      <c r="R473" s="48">
        <f t="shared" si="93"/>
        <v>0.53078399999999992</v>
      </c>
      <c r="S473" s="49">
        <v>1.1037741210937504</v>
      </c>
      <c r="T473" s="48">
        <f t="shared" si="94"/>
        <v>1.478466796875</v>
      </c>
      <c r="U473" s="48">
        <v>0</v>
      </c>
      <c r="V473" s="49">
        <f t="shared" si="95"/>
        <v>0.47770559999999995</v>
      </c>
      <c r="W473" s="49">
        <f t="shared" si="96"/>
        <v>0.42462719999999998</v>
      </c>
      <c r="X473" s="49">
        <f t="shared" si="97"/>
        <v>0.3715487999999999</v>
      </c>
      <c r="Y473" s="49">
        <f t="shared" si="98"/>
        <v>0.55732320000000002</v>
      </c>
      <c r="Z473" s="49">
        <f t="shared" si="99"/>
        <v>0.7077119999999999</v>
      </c>
      <c r="AA473" s="48">
        <v>0.62703992341694081</v>
      </c>
      <c r="AB473" s="42">
        <v>1.478466796875</v>
      </c>
      <c r="AC473" s="42">
        <v>1.418758056640625</v>
      </c>
      <c r="AD473" s="49">
        <f t="shared" si="100"/>
        <v>1.2072529449462894</v>
      </c>
      <c r="AE473" s="49">
        <f t="shared" si="101"/>
        <v>0.83446840769974218</v>
      </c>
    </row>
    <row r="474" spans="1:31" x14ac:dyDescent="0.2">
      <c r="A474" s="42">
        <v>0.94574785101390446</v>
      </c>
      <c r="B474" s="42">
        <f t="shared" si="91"/>
        <v>1.4411621704101563</v>
      </c>
      <c r="C474" s="42">
        <v>1.4708630371093749</v>
      </c>
      <c r="D474" s="42">
        <v>1.4114613037109376</v>
      </c>
      <c r="E474" s="48">
        <v>0.81309835571289057</v>
      </c>
      <c r="F474" s="48">
        <v>0.73976448486328128</v>
      </c>
      <c r="G474" s="48">
        <v>0.46421174123683134</v>
      </c>
      <c r="H474" s="48">
        <v>0.59206594055175776</v>
      </c>
      <c r="I474" s="48">
        <v>0.79147689941406252</v>
      </c>
      <c r="J474" s="48">
        <v>0.79147689941406252</v>
      </c>
      <c r="K474" s="48">
        <v>0.9840940100097656</v>
      </c>
      <c r="L474" s="48">
        <v>0.93611980163574215</v>
      </c>
      <c r="M474" s="43">
        <f t="shared" si="102"/>
        <v>0.17617605599999997</v>
      </c>
      <c r="N474" s="43">
        <f t="shared" si="103"/>
        <v>0.44891056799999995</v>
      </c>
      <c r="O474" s="49">
        <v>0.25168007999999997</v>
      </c>
      <c r="P474" s="49">
        <v>0.52813007999999995</v>
      </c>
      <c r="Q474" s="50">
        <f t="shared" si="92"/>
        <v>0.38990507999999996</v>
      </c>
      <c r="R474" s="48">
        <f t="shared" si="93"/>
        <v>0.52813007999999995</v>
      </c>
      <c r="S474" s="49">
        <v>1.0980973632812501</v>
      </c>
      <c r="T474" s="48">
        <f t="shared" si="94"/>
        <v>1.4708630371093749</v>
      </c>
      <c r="U474" s="48">
        <v>0</v>
      </c>
      <c r="V474" s="49">
        <f t="shared" si="95"/>
        <v>0.47531707199999995</v>
      </c>
      <c r="W474" s="49">
        <f t="shared" si="96"/>
        <v>0.42250406399999996</v>
      </c>
      <c r="X474" s="49">
        <f t="shared" si="97"/>
        <v>0.36969105599999996</v>
      </c>
      <c r="Y474" s="49">
        <f t="shared" si="98"/>
        <v>0.55453658399999994</v>
      </c>
      <c r="Z474" s="49">
        <f t="shared" si="99"/>
        <v>0.70417343999999993</v>
      </c>
      <c r="AA474" s="48">
        <v>0.62381506990131574</v>
      </c>
      <c r="AB474" s="42">
        <v>1.4708630371093749</v>
      </c>
      <c r="AC474" s="42">
        <v>1.4114613037109376</v>
      </c>
      <c r="AD474" s="49">
        <f t="shared" si="100"/>
        <v>1.2010439910888673</v>
      </c>
      <c r="AE474" s="49">
        <f t="shared" si="101"/>
        <v>0.83017670076245675</v>
      </c>
    </row>
    <row r="475" spans="1:31" x14ac:dyDescent="0.2">
      <c r="A475" s="42">
        <v>0.94088385768060112</v>
      </c>
      <c r="B475" s="42">
        <f t="shared" si="91"/>
        <v>1.4337502441406249</v>
      </c>
      <c r="C475" s="42">
        <v>1.46329833984375</v>
      </c>
      <c r="D475" s="42">
        <v>1.4042021484375</v>
      </c>
      <c r="E475" s="48">
        <v>0.80891653320312495</v>
      </c>
      <c r="F475" s="48">
        <v>0.73595985168457034</v>
      </c>
      <c r="G475" s="48">
        <v>0.46182428532058512</v>
      </c>
      <c r="H475" s="48">
        <v>0.58902095520019526</v>
      </c>
      <c r="I475" s="48">
        <v>0.78740632141113287</v>
      </c>
      <c r="J475" s="48">
        <v>0.78740632141113287</v>
      </c>
      <c r="K475" s="48">
        <v>0.97903282897949218</v>
      </c>
      <c r="L475" s="48">
        <v>0.93130532409667965</v>
      </c>
      <c r="M475" s="43">
        <f t="shared" si="102"/>
        <v>0.17540199599999998</v>
      </c>
      <c r="N475" s="43">
        <f t="shared" si="103"/>
        <v>0.44665473599999994</v>
      </c>
      <c r="O475" s="49">
        <v>0.25057427999999998</v>
      </c>
      <c r="P475" s="49">
        <v>0.52547615999999997</v>
      </c>
      <c r="Q475" s="50">
        <f t="shared" si="92"/>
        <v>0.38802521999999995</v>
      </c>
      <c r="R475" s="48">
        <f t="shared" si="93"/>
        <v>0.52547615999999997</v>
      </c>
      <c r="S475" s="49">
        <v>1.0924499023437499</v>
      </c>
      <c r="T475" s="48">
        <f t="shared" si="94"/>
        <v>1.46329833984375</v>
      </c>
      <c r="U475" s="48">
        <v>0</v>
      </c>
      <c r="V475" s="49">
        <f t="shared" si="95"/>
        <v>0.47292854400000001</v>
      </c>
      <c r="W475" s="49">
        <f t="shared" si="96"/>
        <v>0.42038092799999999</v>
      </c>
      <c r="X475" s="49">
        <f t="shared" si="97"/>
        <v>0.36783331199999997</v>
      </c>
      <c r="Y475" s="49">
        <f t="shared" si="98"/>
        <v>0.55174996799999998</v>
      </c>
      <c r="Z475" s="49">
        <f t="shared" si="99"/>
        <v>0.70063487999999996</v>
      </c>
      <c r="AA475" s="48">
        <v>0.62060676333778786</v>
      </c>
      <c r="AB475" s="42">
        <v>1.46329833984375</v>
      </c>
      <c r="AC475" s="42">
        <v>1.4042021484375</v>
      </c>
      <c r="AD475" s="49">
        <f t="shared" si="100"/>
        <v>1.1948670806884765</v>
      </c>
      <c r="AE475" s="49">
        <f t="shared" si="101"/>
        <v>0.82590714266537757</v>
      </c>
    </row>
    <row r="476" spans="1:31" x14ac:dyDescent="0.2">
      <c r="A476" s="42">
        <v>0.93604487992724172</v>
      </c>
      <c r="B476" s="42">
        <f t="shared" si="91"/>
        <v>1.4263764038085938</v>
      </c>
      <c r="C476" s="42">
        <v>1.4557725830078125</v>
      </c>
      <c r="D476" s="42">
        <v>1.396980224609375</v>
      </c>
      <c r="E476" s="48">
        <v>0.80475626098632813</v>
      </c>
      <c r="F476" s="48">
        <v>0.73217481506347648</v>
      </c>
      <c r="G476" s="48">
        <v>0.45944910816690704</v>
      </c>
      <c r="H476" s="48">
        <v>0.58599159973144532</v>
      </c>
      <c r="I476" s="48">
        <v>0.78335670166015614</v>
      </c>
      <c r="J476" s="48">
        <v>0.78335670166015614</v>
      </c>
      <c r="K476" s="48">
        <v>0.9739976385498047</v>
      </c>
      <c r="L476" s="48">
        <v>0.9265156530761719</v>
      </c>
      <c r="M476" s="43">
        <f t="shared" si="102"/>
        <v>0.17447312399999998</v>
      </c>
      <c r="N476" s="43">
        <f t="shared" si="103"/>
        <v>0.44439890399999987</v>
      </c>
      <c r="O476" s="49">
        <v>0.24924731999999999</v>
      </c>
      <c r="P476" s="49">
        <v>0.52282223999999988</v>
      </c>
      <c r="Q476" s="50">
        <f t="shared" si="92"/>
        <v>0.38603477999999991</v>
      </c>
      <c r="R476" s="48">
        <f t="shared" si="93"/>
        <v>0.52282223999999988</v>
      </c>
      <c r="S476" s="49">
        <v>1.0868313476562501</v>
      </c>
      <c r="T476" s="48">
        <f t="shared" si="94"/>
        <v>1.4557725830078125</v>
      </c>
      <c r="U476" s="48">
        <v>0</v>
      </c>
      <c r="V476" s="49">
        <f t="shared" si="95"/>
        <v>0.47054001599999989</v>
      </c>
      <c r="W476" s="49">
        <f t="shared" si="96"/>
        <v>0.41825779199999991</v>
      </c>
      <c r="X476" s="49">
        <f t="shared" si="97"/>
        <v>0.36597556799999992</v>
      </c>
      <c r="Y476" s="49">
        <f t="shared" si="98"/>
        <v>0.54896335199999979</v>
      </c>
      <c r="Z476" s="49">
        <f t="shared" si="99"/>
        <v>0.69709631999999988</v>
      </c>
      <c r="AA476" s="48">
        <v>0.61741494911595396</v>
      </c>
      <c r="AB476" s="42">
        <v>1.4557725830078125</v>
      </c>
      <c r="AC476" s="42">
        <v>1.396980224609375</v>
      </c>
      <c r="AD476" s="49">
        <f t="shared" si="100"/>
        <v>1.1887217864990236</v>
      </c>
      <c r="AE476" s="49">
        <f t="shared" si="101"/>
        <v>0.82165943809063546</v>
      </c>
    </row>
    <row r="477" spans="1:31" x14ac:dyDescent="0.2">
      <c r="A477" s="42">
        <v>0.93123078909830659</v>
      </c>
      <c r="B477" s="42">
        <f t="shared" si="91"/>
        <v>1.4190405273437499</v>
      </c>
      <c r="C477" s="42">
        <v>1.4482855224609374</v>
      </c>
      <c r="D477" s="42">
        <v>1.3897955322265625</v>
      </c>
      <c r="E477" s="48">
        <v>0.80061736145019524</v>
      </c>
      <c r="F477" s="48">
        <v>0.72840925659179689</v>
      </c>
      <c r="G477" s="48">
        <v>0.45708614662572639</v>
      </c>
      <c r="H477" s="48">
        <v>0.58297781494140621</v>
      </c>
      <c r="I477" s="48">
        <v>0.77932786254882813</v>
      </c>
      <c r="J477" s="48">
        <v>0.77932786254882813</v>
      </c>
      <c r="K477" s="48">
        <v>0.96898837951660155</v>
      </c>
      <c r="L477" s="48">
        <v>0.921750492553711</v>
      </c>
      <c r="M477" s="43">
        <f t="shared" si="102"/>
        <v>0.17369906399999999</v>
      </c>
      <c r="N477" s="43">
        <f t="shared" si="103"/>
        <v>0.44214307199999991</v>
      </c>
      <c r="O477" s="49">
        <v>0.24814152</v>
      </c>
      <c r="P477" s="49">
        <v>0.52016831999999991</v>
      </c>
      <c r="Q477" s="50">
        <f t="shared" si="92"/>
        <v>0.38415491999999996</v>
      </c>
      <c r="R477" s="48">
        <f t="shared" si="93"/>
        <v>0.52016831999999991</v>
      </c>
      <c r="S477" s="49">
        <v>1.0812417968749999</v>
      </c>
      <c r="T477" s="48">
        <f t="shared" si="94"/>
        <v>1.4482855224609374</v>
      </c>
      <c r="U477" s="48">
        <v>0</v>
      </c>
      <c r="V477" s="49">
        <f t="shared" si="95"/>
        <v>0.46815148799999995</v>
      </c>
      <c r="W477" s="49">
        <f t="shared" si="96"/>
        <v>0.41613465599999994</v>
      </c>
      <c r="X477" s="49">
        <f t="shared" si="97"/>
        <v>0.36411782399999992</v>
      </c>
      <c r="Y477" s="49">
        <f t="shared" si="98"/>
        <v>0.54617673599999994</v>
      </c>
      <c r="Z477" s="49">
        <f t="shared" si="99"/>
        <v>0.69355775999999991</v>
      </c>
      <c r="AA477" s="48">
        <v>0.61423957262541118</v>
      </c>
      <c r="AB477" s="42">
        <v>1.4482855224609374</v>
      </c>
      <c r="AC477" s="42">
        <v>1.3897955322265625</v>
      </c>
      <c r="AD477" s="49">
        <f t="shared" si="100"/>
        <v>1.1826082153320312</v>
      </c>
      <c r="AE477" s="49">
        <f t="shared" si="101"/>
        <v>0.81743366086769709</v>
      </c>
    </row>
    <row r="478" spans="1:31" x14ac:dyDescent="0.2">
      <c r="A478" s="42">
        <v>0.9264414572007954</v>
      </c>
      <c r="B478" s="42">
        <f t="shared" si="91"/>
        <v>1.4117424316406249</v>
      </c>
      <c r="C478" s="42">
        <v>1.4408370361328124</v>
      </c>
      <c r="D478" s="42">
        <v>1.3826478271484375</v>
      </c>
      <c r="E478" s="48">
        <v>0.796499775390625</v>
      </c>
      <c r="F478" s="48">
        <v>0.7246629986572265</v>
      </c>
      <c r="G478" s="48">
        <v>0.45473533787175519</v>
      </c>
      <c r="H478" s="48">
        <v>0.57997954162597654</v>
      </c>
      <c r="I478" s="48">
        <v>0.77531974487304678</v>
      </c>
      <c r="J478" s="48">
        <v>0.77531974487304678</v>
      </c>
      <c r="K478" s="48">
        <v>0.96400487426757808</v>
      </c>
      <c r="L478" s="48">
        <v>0.91700996093749987</v>
      </c>
      <c r="M478" s="43">
        <f t="shared" si="102"/>
        <v>0.17277019199999999</v>
      </c>
      <c r="N478" s="43">
        <f t="shared" si="103"/>
        <v>0.44013788799999992</v>
      </c>
      <c r="O478" s="49">
        <v>0.24681456000000002</v>
      </c>
      <c r="P478" s="49">
        <v>0.51780927999999993</v>
      </c>
      <c r="Q478" s="50">
        <f t="shared" si="92"/>
        <v>0.38231191999999997</v>
      </c>
      <c r="R478" s="48">
        <f t="shared" si="93"/>
        <v>0.51780927999999993</v>
      </c>
      <c r="S478" s="49">
        <v>1.07568095703125</v>
      </c>
      <c r="T478" s="48">
        <f t="shared" si="94"/>
        <v>1.4408370361328124</v>
      </c>
      <c r="U478" s="48">
        <v>0</v>
      </c>
      <c r="V478" s="49">
        <f t="shared" si="95"/>
        <v>0.46602835199999992</v>
      </c>
      <c r="W478" s="49">
        <f t="shared" si="96"/>
        <v>0.41424742399999998</v>
      </c>
      <c r="X478" s="49">
        <f t="shared" si="97"/>
        <v>0.36246649599999992</v>
      </c>
      <c r="Y478" s="49">
        <f t="shared" si="98"/>
        <v>0.54369974399999987</v>
      </c>
      <c r="Z478" s="49">
        <f t="shared" si="99"/>
        <v>0.69041237333333327</v>
      </c>
      <c r="AA478" s="48">
        <v>0.61108052464535367</v>
      </c>
      <c r="AB478" s="42">
        <v>1.4408370361328124</v>
      </c>
      <c r="AC478" s="42">
        <v>1.3826478271484375</v>
      </c>
      <c r="AD478" s="49">
        <f t="shared" si="100"/>
        <v>1.1765260467529297</v>
      </c>
      <c r="AE478" s="49">
        <f t="shared" si="101"/>
        <v>0.81322958950816115</v>
      </c>
    </row>
    <row r="479" spans="1:31" x14ac:dyDescent="0.2">
      <c r="A479" s="42">
        <v>0.92167675689852335</v>
      </c>
      <c r="B479" s="42">
        <f t="shared" si="91"/>
        <v>1.4044818725585937</v>
      </c>
      <c r="C479" s="42">
        <v>1.4334267578125</v>
      </c>
      <c r="D479" s="42">
        <v>1.3755369873046874</v>
      </c>
      <c r="E479" s="48">
        <v>0.79240338439941405</v>
      </c>
      <c r="F479" s="48">
        <v>0.72093604125976551</v>
      </c>
      <c r="G479" s="48">
        <v>0.45239661940281789</v>
      </c>
      <c r="H479" s="48">
        <v>0.57699672058105467</v>
      </c>
      <c r="I479" s="48">
        <v>0.7713322894287109</v>
      </c>
      <c r="J479" s="48">
        <v>0.7713322894287109</v>
      </c>
      <c r="K479" s="48">
        <v>0.95904694519042966</v>
      </c>
      <c r="L479" s="48">
        <v>0.91229376220703118</v>
      </c>
      <c r="M479" s="43">
        <f t="shared" si="102"/>
        <v>0.17199613199999997</v>
      </c>
      <c r="N479" s="43">
        <f t="shared" si="103"/>
        <v>0.43788205599999996</v>
      </c>
      <c r="O479" s="49">
        <v>0.24570875999999997</v>
      </c>
      <c r="P479" s="49">
        <v>0.51515535999999995</v>
      </c>
      <c r="Q479" s="50">
        <f t="shared" si="92"/>
        <v>0.38043205999999996</v>
      </c>
      <c r="R479" s="48">
        <f t="shared" si="93"/>
        <v>0.51515535999999995</v>
      </c>
      <c r="S479" s="49">
        <v>1.0701487304687498</v>
      </c>
      <c r="T479" s="48">
        <f t="shared" si="94"/>
        <v>1.4334267578125</v>
      </c>
      <c r="U479" s="48">
        <v>0</v>
      </c>
      <c r="V479" s="49">
        <f t="shared" si="95"/>
        <v>0.46363982399999998</v>
      </c>
      <c r="W479" s="49">
        <f t="shared" si="96"/>
        <v>0.41212428800000001</v>
      </c>
      <c r="X479" s="49">
        <f t="shared" si="97"/>
        <v>0.36060875199999992</v>
      </c>
      <c r="Y479" s="49">
        <f t="shared" si="98"/>
        <v>0.54091312799999991</v>
      </c>
      <c r="Z479" s="49">
        <f t="shared" si="99"/>
        <v>0.68687381333333319</v>
      </c>
      <c r="AA479" s="48">
        <v>0.60793775056537824</v>
      </c>
      <c r="AB479" s="42">
        <v>1.4334267578125</v>
      </c>
      <c r="AC479" s="42">
        <v>1.3755369873046874</v>
      </c>
      <c r="AD479" s="49">
        <f t="shared" si="100"/>
        <v>1.1704751739501951</v>
      </c>
      <c r="AE479" s="49">
        <f t="shared" si="101"/>
        <v>0.80904715018255957</v>
      </c>
    </row>
    <row r="480" spans="1:31" x14ac:dyDescent="0.2">
      <c r="A480" s="42">
        <v>0.9169365615108982</v>
      </c>
      <c r="B480" s="42">
        <f t="shared" si="91"/>
        <v>1.3972585449218751</v>
      </c>
      <c r="C480" s="42">
        <v>1.4260545654296874</v>
      </c>
      <c r="D480" s="42">
        <v>1.3684625244140625</v>
      </c>
      <c r="E480" s="48">
        <v>0.78832807006835937</v>
      </c>
      <c r="F480" s="48">
        <v>0.71722826599121092</v>
      </c>
      <c r="G480" s="48">
        <v>0.45006992903818965</v>
      </c>
      <c r="H480" s="48">
        <v>0.57402923339843748</v>
      </c>
      <c r="I480" s="48">
        <v>0.76736531860351553</v>
      </c>
      <c r="J480" s="48">
        <v>0.76736531860351553</v>
      </c>
      <c r="K480" s="48">
        <v>0.95411459228515616</v>
      </c>
      <c r="L480" s="48">
        <v>0.90760183715820308</v>
      </c>
      <c r="M480" s="43">
        <f t="shared" si="102"/>
        <v>0.17106725999999997</v>
      </c>
      <c r="N480" s="43">
        <f t="shared" si="103"/>
        <v>0.43562622399999995</v>
      </c>
      <c r="O480" s="49">
        <v>0.24438179999999998</v>
      </c>
      <c r="P480" s="49">
        <v>0.51250143999999997</v>
      </c>
      <c r="Q480" s="50">
        <f t="shared" si="92"/>
        <v>0.37844161999999998</v>
      </c>
      <c r="R480" s="48">
        <f t="shared" si="93"/>
        <v>0.51250143999999997</v>
      </c>
      <c r="S480" s="49">
        <v>1.06464501953125</v>
      </c>
      <c r="T480" s="48">
        <f t="shared" si="94"/>
        <v>1.4260545654296874</v>
      </c>
      <c r="U480" s="48">
        <v>0</v>
      </c>
      <c r="V480" s="49">
        <f t="shared" si="95"/>
        <v>0.46125129599999998</v>
      </c>
      <c r="W480" s="49">
        <f t="shared" si="96"/>
        <v>0.41000115199999998</v>
      </c>
      <c r="X480" s="49">
        <f t="shared" si="97"/>
        <v>0.35875100799999998</v>
      </c>
      <c r="Y480" s="49">
        <f t="shared" si="98"/>
        <v>0.53812651200000006</v>
      </c>
      <c r="Z480" s="49">
        <f t="shared" si="99"/>
        <v>0.68333525333333334</v>
      </c>
      <c r="AA480" s="48">
        <v>0.60481114116467927</v>
      </c>
      <c r="AB480" s="42">
        <v>1.4260545654296874</v>
      </c>
      <c r="AC480" s="42">
        <v>1.3684625244140625</v>
      </c>
      <c r="AD480" s="49">
        <f t="shared" si="100"/>
        <v>1.1644554901123048</v>
      </c>
      <c r="AE480" s="49">
        <f t="shared" si="101"/>
        <v>0.8048862690614258</v>
      </c>
    </row>
    <row r="481" spans="1:31" x14ac:dyDescent="0.2">
      <c r="A481" s="42">
        <v>0.91222074500925376</v>
      </c>
      <c r="B481" s="42">
        <f t="shared" si="91"/>
        <v>1.390072509765625</v>
      </c>
      <c r="C481" s="42">
        <v>1.4187204589843749</v>
      </c>
      <c r="D481" s="42">
        <v>1.3614245605468751</v>
      </c>
      <c r="E481" s="48">
        <v>0.7842736547851562</v>
      </c>
      <c r="F481" s="48">
        <v>0.71353955444335937</v>
      </c>
      <c r="G481" s="48">
        <v>0.44775520491694321</v>
      </c>
      <c r="H481" s="48">
        <v>0.57107702087402346</v>
      </c>
      <c r="I481" s="48">
        <v>0.76341877319335938</v>
      </c>
      <c r="J481" s="48">
        <v>0.76341877319335938</v>
      </c>
      <c r="K481" s="48">
        <v>0.94920751953124993</v>
      </c>
      <c r="L481" s="48">
        <v>0.90293406738281246</v>
      </c>
      <c r="M481" s="43">
        <f t="shared" si="102"/>
        <v>0.17013838799999997</v>
      </c>
      <c r="N481" s="43">
        <f t="shared" si="103"/>
        <v>0.43337039199999999</v>
      </c>
      <c r="O481" s="49">
        <v>0.24305483999999999</v>
      </c>
      <c r="P481" s="49">
        <v>0.50984752</v>
      </c>
      <c r="Q481" s="50">
        <f t="shared" si="92"/>
        <v>0.37645118</v>
      </c>
      <c r="R481" s="48">
        <f t="shared" si="93"/>
        <v>0.50984752</v>
      </c>
      <c r="S481" s="49">
        <v>1.05916953125</v>
      </c>
      <c r="T481" s="48">
        <f t="shared" si="94"/>
        <v>1.4187204589843749</v>
      </c>
      <c r="U481" s="48">
        <v>0</v>
      </c>
      <c r="V481" s="49">
        <f t="shared" si="95"/>
        <v>0.45886276800000003</v>
      </c>
      <c r="W481" s="49">
        <f t="shared" si="96"/>
        <v>0.40787801600000001</v>
      </c>
      <c r="X481" s="49">
        <f t="shared" si="97"/>
        <v>0.35689326399999999</v>
      </c>
      <c r="Y481" s="49">
        <f t="shared" si="98"/>
        <v>0.53533989600000009</v>
      </c>
      <c r="Z481" s="49">
        <f t="shared" si="99"/>
        <v>0.67979669333333337</v>
      </c>
      <c r="AA481" s="48">
        <v>0.60170058722245079</v>
      </c>
      <c r="AB481" s="42">
        <v>1.4187204589843749</v>
      </c>
      <c r="AC481" s="42">
        <v>1.3614245605468751</v>
      </c>
      <c r="AD481" s="49">
        <f t="shared" si="100"/>
        <v>1.1584666748046875</v>
      </c>
      <c r="AE481" s="49">
        <f t="shared" si="101"/>
        <v>0.80074672465635699</v>
      </c>
    </row>
    <row r="482" spans="1:31" x14ac:dyDescent="0.2">
      <c r="A482" s="42">
        <v>0.90752918201196009</v>
      </c>
      <c r="B482" s="42">
        <f t="shared" si="91"/>
        <v>1.3829232788085939</v>
      </c>
      <c r="C482" s="42">
        <v>1.411423828125</v>
      </c>
      <c r="D482" s="42">
        <v>1.3544227294921876</v>
      </c>
      <c r="E482" s="48">
        <v>0.78024007934570305</v>
      </c>
      <c r="F482" s="48">
        <v>0.70986972900390621</v>
      </c>
      <c r="G482" s="48">
        <v>0.44545238549630389</v>
      </c>
      <c r="H482" s="48">
        <v>0.56813996459960936</v>
      </c>
      <c r="I482" s="48">
        <v>0.75949247558593747</v>
      </c>
      <c r="J482" s="48">
        <v>0.75949247558593747</v>
      </c>
      <c r="K482" s="48">
        <v>0.94432572692871097</v>
      </c>
      <c r="L482" s="48">
        <v>0.89829021606445314</v>
      </c>
      <c r="M482" s="43">
        <f t="shared" si="102"/>
        <v>0.16936432799999995</v>
      </c>
      <c r="N482" s="43">
        <f t="shared" si="103"/>
        <v>0.431365208</v>
      </c>
      <c r="O482" s="49">
        <v>0.24194903999999995</v>
      </c>
      <c r="P482" s="49">
        <v>0.50748848000000002</v>
      </c>
      <c r="Q482" s="50">
        <f t="shared" si="92"/>
        <v>0.37471875999999998</v>
      </c>
      <c r="R482" s="48">
        <f t="shared" si="93"/>
        <v>0.50748848000000002</v>
      </c>
      <c r="S482" s="49">
        <v>1.0537221679687501</v>
      </c>
      <c r="T482" s="48">
        <f t="shared" si="94"/>
        <v>1.411423828125</v>
      </c>
      <c r="U482" s="48">
        <v>0</v>
      </c>
      <c r="V482" s="49">
        <f t="shared" si="95"/>
        <v>0.45673963200000001</v>
      </c>
      <c r="W482" s="49">
        <f t="shared" si="96"/>
        <v>0.40599078400000005</v>
      </c>
      <c r="X482" s="49">
        <f t="shared" si="97"/>
        <v>0.35524193599999998</v>
      </c>
      <c r="Y482" s="49">
        <f t="shared" si="98"/>
        <v>0.53286290400000003</v>
      </c>
      <c r="Z482" s="49">
        <f t="shared" si="99"/>
        <v>0.67665130666666662</v>
      </c>
      <c r="AA482" s="48">
        <v>0.5986060341282895</v>
      </c>
      <c r="AB482" s="42">
        <v>1.411423828125</v>
      </c>
      <c r="AC482" s="42">
        <v>1.3544227294921876</v>
      </c>
      <c r="AD482" s="49">
        <f t="shared" si="100"/>
        <v>1.1525086212158204</v>
      </c>
      <c r="AE482" s="49">
        <f t="shared" si="101"/>
        <v>0.79662844313788628</v>
      </c>
    </row>
    <row r="483" spans="1:31" x14ac:dyDescent="0.2">
      <c r="A483" s="42">
        <v>0.90286174778360873</v>
      </c>
      <c r="B483" s="42">
        <f t="shared" si="91"/>
        <v>1.3758109741210938</v>
      </c>
      <c r="C483" s="42">
        <v>1.4041649169921875</v>
      </c>
      <c r="D483" s="42">
        <v>1.34745703125</v>
      </c>
      <c r="E483" s="48">
        <v>0.77622728454589851</v>
      </c>
      <c r="F483" s="48">
        <v>0.7062189080810547</v>
      </c>
      <c r="G483" s="48">
        <v>0.4431614095500136</v>
      </c>
      <c r="H483" s="48">
        <v>0.56521800537109379</v>
      </c>
      <c r="I483" s="48">
        <v>0.7555864257812499</v>
      </c>
      <c r="J483" s="48">
        <v>0.7555864257812499</v>
      </c>
      <c r="K483" s="48">
        <v>0.93946909606933593</v>
      </c>
      <c r="L483" s="48">
        <v>0.89367028320312503</v>
      </c>
      <c r="M483" s="43">
        <f t="shared" si="102"/>
        <v>0.16843545599999996</v>
      </c>
      <c r="N483" s="43">
        <f t="shared" si="103"/>
        <v>0.42910937600000004</v>
      </c>
      <c r="O483" s="49">
        <v>0.24062207999999996</v>
      </c>
      <c r="P483" s="49">
        <v>0.50483456000000004</v>
      </c>
      <c r="Q483" s="50">
        <f t="shared" si="92"/>
        <v>0.37272832</v>
      </c>
      <c r="R483" s="48">
        <f t="shared" si="93"/>
        <v>0.50483456000000004</v>
      </c>
      <c r="S483" s="49">
        <v>1.0483029296874999</v>
      </c>
      <c r="T483" s="48">
        <f t="shared" si="94"/>
        <v>1.4041649169921875</v>
      </c>
      <c r="U483" s="48">
        <v>0</v>
      </c>
      <c r="V483" s="49">
        <f t="shared" si="95"/>
        <v>0.45435110400000006</v>
      </c>
      <c r="W483" s="49">
        <f t="shared" si="96"/>
        <v>0.40386764800000008</v>
      </c>
      <c r="X483" s="49">
        <f t="shared" si="97"/>
        <v>0.35338419199999999</v>
      </c>
      <c r="Y483" s="49">
        <f t="shared" si="98"/>
        <v>0.53007628800000006</v>
      </c>
      <c r="Z483" s="49">
        <f t="shared" si="99"/>
        <v>0.67311274666666676</v>
      </c>
      <c r="AA483" s="48">
        <v>0.59552737266138978</v>
      </c>
      <c r="AB483" s="42">
        <v>1.4041649169921875</v>
      </c>
      <c r="AC483" s="42">
        <v>1.34745703125</v>
      </c>
      <c r="AD483" s="49">
        <f t="shared" si="100"/>
        <v>1.146581329345703</v>
      </c>
      <c r="AE483" s="49">
        <f t="shared" si="101"/>
        <v>0.79253142450601333</v>
      </c>
    </row>
    <row r="484" spans="1:31" x14ac:dyDescent="0.2">
      <c r="A484" s="42">
        <v>0.89821831822930831</v>
      </c>
      <c r="B484" s="42">
        <f t="shared" si="91"/>
        <v>1.3687351684570312</v>
      </c>
      <c r="C484" s="42">
        <v>1.3969432373046875</v>
      </c>
      <c r="D484" s="42">
        <v>1.340527099609375</v>
      </c>
      <c r="E484" s="48">
        <v>0.77223515197753911</v>
      </c>
      <c r="F484" s="48">
        <v>0.70258679565429683</v>
      </c>
      <c r="G484" s="48">
        <v>0.44088221616670276</v>
      </c>
      <c r="H484" s="48">
        <v>0.56231108398437502</v>
      </c>
      <c r="I484" s="48">
        <v>0.75170038696289065</v>
      </c>
      <c r="J484" s="48">
        <v>0.75170038696289065</v>
      </c>
      <c r="K484" s="48">
        <v>0.93463739013671876</v>
      </c>
      <c r="L484" s="48">
        <v>0.88907415039062498</v>
      </c>
      <c r="M484" s="43">
        <f t="shared" si="102"/>
        <v>0.16766139599999996</v>
      </c>
      <c r="N484" s="43">
        <f t="shared" si="103"/>
        <v>0.42685354399999997</v>
      </c>
      <c r="O484" s="49">
        <v>0.23951627999999997</v>
      </c>
      <c r="P484" s="49">
        <v>0.50218063999999996</v>
      </c>
      <c r="Q484" s="50">
        <f t="shared" si="92"/>
        <v>0.37084845999999994</v>
      </c>
      <c r="R484" s="48">
        <f t="shared" si="93"/>
        <v>0.50218063999999996</v>
      </c>
      <c r="S484" s="49">
        <v>1.0429114257812502</v>
      </c>
      <c r="T484" s="48">
        <f t="shared" si="94"/>
        <v>1.3969432373046875</v>
      </c>
      <c r="U484" s="48">
        <v>0</v>
      </c>
      <c r="V484" s="49">
        <f t="shared" si="95"/>
        <v>0.45196257599999995</v>
      </c>
      <c r="W484" s="49">
        <f t="shared" si="96"/>
        <v>0.401744512</v>
      </c>
      <c r="X484" s="49">
        <f t="shared" si="97"/>
        <v>0.35152644799999994</v>
      </c>
      <c r="Y484" s="49">
        <f t="shared" si="98"/>
        <v>0.52728967199999999</v>
      </c>
      <c r="Z484" s="49">
        <f t="shared" si="99"/>
        <v>0.66957418666666657</v>
      </c>
      <c r="AA484" s="48">
        <v>0.59246454821134864</v>
      </c>
      <c r="AB484" s="42">
        <v>1.3969432373046875</v>
      </c>
      <c r="AC484" s="42">
        <v>1.340527099609375</v>
      </c>
      <c r="AD484" s="49">
        <f t="shared" si="100"/>
        <v>1.1406843719482425</v>
      </c>
      <c r="AE484" s="49">
        <f t="shared" si="101"/>
        <v>0.7884553734428692</v>
      </c>
    </row>
    <row r="485" spans="1:31" x14ac:dyDescent="0.2">
      <c r="A485" s="42">
        <v>0.89359876989305487</v>
      </c>
      <c r="B485" s="42">
        <f t="shared" si="91"/>
        <v>1.3616956787109376</v>
      </c>
      <c r="C485" s="42">
        <v>1.3897586669921875</v>
      </c>
      <c r="D485" s="42">
        <v>1.3336326904296876</v>
      </c>
      <c r="E485" s="48">
        <v>0.76826350402832022</v>
      </c>
      <c r="F485" s="48">
        <v>0.69897339172363282</v>
      </c>
      <c r="G485" s="48">
        <v>0.43861474474827111</v>
      </c>
      <c r="H485" s="48">
        <v>0.55941908203125001</v>
      </c>
      <c r="I485" s="48">
        <v>0.74783435913085927</v>
      </c>
      <c r="J485" s="48">
        <v>0.74783435913085927</v>
      </c>
      <c r="K485" s="48">
        <v>0.92983049072265622</v>
      </c>
      <c r="L485" s="48">
        <v>0.88450158081054686</v>
      </c>
      <c r="M485" s="43">
        <f t="shared" si="102"/>
        <v>0.16688733599999997</v>
      </c>
      <c r="N485" s="43">
        <f t="shared" si="103"/>
        <v>0.42484835999999992</v>
      </c>
      <c r="O485" s="49">
        <v>0.23841047999999998</v>
      </c>
      <c r="P485" s="49">
        <v>0.49982159999999992</v>
      </c>
      <c r="Q485" s="50">
        <f t="shared" si="92"/>
        <v>0.36911603999999998</v>
      </c>
      <c r="R485" s="48">
        <f t="shared" si="93"/>
        <v>0.49982159999999992</v>
      </c>
      <c r="S485" s="49">
        <v>1.0375477539062501</v>
      </c>
      <c r="T485" s="48">
        <f t="shared" si="94"/>
        <v>1.3897586669921875</v>
      </c>
      <c r="U485" s="48">
        <v>0</v>
      </c>
      <c r="V485" s="49">
        <f t="shared" si="95"/>
        <v>0.44983943999999992</v>
      </c>
      <c r="W485" s="49">
        <f t="shared" si="96"/>
        <v>0.39985727999999998</v>
      </c>
      <c r="X485" s="49">
        <f t="shared" si="97"/>
        <v>0.34987511999999993</v>
      </c>
      <c r="Y485" s="49">
        <f t="shared" si="98"/>
        <v>0.52481267999999992</v>
      </c>
      <c r="Z485" s="49">
        <f t="shared" si="99"/>
        <v>0.66642879999999993</v>
      </c>
      <c r="AA485" s="48">
        <v>0.58941750616776312</v>
      </c>
      <c r="AB485" s="42">
        <v>1.3897586669921875</v>
      </c>
      <c r="AC485" s="42">
        <v>1.3336326904296876</v>
      </c>
      <c r="AD485" s="49">
        <f t="shared" si="100"/>
        <v>1.1348178558349611</v>
      </c>
      <c r="AE485" s="49">
        <f t="shared" si="101"/>
        <v>0.78440036377792066</v>
      </c>
    </row>
    <row r="486" spans="1:31" x14ac:dyDescent="0.2">
      <c r="A486" s="42">
        <v>0.88900297995284194</v>
      </c>
      <c r="B486" s="42">
        <f t="shared" si="91"/>
        <v>1.3546925048828125</v>
      </c>
      <c r="C486" s="42">
        <v>1.3826112060546876</v>
      </c>
      <c r="D486" s="42">
        <v>1.3267738037109376</v>
      </c>
      <c r="E486" s="48">
        <v>0.76431234069824217</v>
      </c>
      <c r="F486" s="48">
        <v>0.69537857788085933</v>
      </c>
      <c r="G486" s="48">
        <v>0.43635893500827616</v>
      </c>
      <c r="H486" s="48">
        <v>0.55654199951171879</v>
      </c>
      <c r="I486" s="48">
        <v>0.74398828308105469</v>
      </c>
      <c r="J486" s="48">
        <v>0.74398828308105469</v>
      </c>
      <c r="K486" s="48">
        <v>0.92504839782714843</v>
      </c>
      <c r="L486" s="48">
        <v>0.87995257446289055</v>
      </c>
      <c r="M486" s="43">
        <f t="shared" si="102"/>
        <v>0.16595846399999997</v>
      </c>
      <c r="N486" s="43">
        <f t="shared" si="103"/>
        <v>0.42259252799999997</v>
      </c>
      <c r="O486" s="49">
        <v>0.23708351999999996</v>
      </c>
      <c r="P486" s="49">
        <v>0.49716768</v>
      </c>
      <c r="Q486" s="50">
        <f t="shared" si="92"/>
        <v>0.3671256</v>
      </c>
      <c r="R486" s="48">
        <f t="shared" si="93"/>
        <v>0.49716768</v>
      </c>
      <c r="S486" s="49">
        <v>1.03221162109375</v>
      </c>
      <c r="T486" s="48">
        <f t="shared" si="94"/>
        <v>1.3826112060546876</v>
      </c>
      <c r="U486" s="48">
        <v>0</v>
      </c>
      <c r="V486" s="49">
        <f t="shared" si="95"/>
        <v>0.44745091200000003</v>
      </c>
      <c r="W486" s="49">
        <f t="shared" si="96"/>
        <v>0.39773414400000001</v>
      </c>
      <c r="X486" s="49">
        <f t="shared" si="97"/>
        <v>0.34801737599999999</v>
      </c>
      <c r="Y486" s="49">
        <f t="shared" si="98"/>
        <v>0.52202606400000007</v>
      </c>
      <c r="Z486" s="49">
        <f t="shared" si="99"/>
        <v>0.66289024000000007</v>
      </c>
      <c r="AA486" s="48">
        <v>0.58638613730982725</v>
      </c>
      <c r="AB486" s="42">
        <v>1.3826112060546876</v>
      </c>
      <c r="AC486" s="42">
        <v>1.3267738037109376</v>
      </c>
      <c r="AD486" s="49">
        <f t="shared" si="100"/>
        <v>1.1289814605712891</v>
      </c>
      <c r="AE486" s="49">
        <f t="shared" si="101"/>
        <v>0.78036617402276598</v>
      </c>
    </row>
    <row r="487" spans="1:31" x14ac:dyDescent="0.2">
      <c r="A487" s="42">
        <v>0.88443082621943903</v>
      </c>
      <c r="B487" s="42">
        <f t="shared" si="91"/>
        <v>1.3477252807617188</v>
      </c>
      <c r="C487" s="42">
        <v>1.3755003662109375</v>
      </c>
      <c r="D487" s="42">
        <v>1.3199501953124999</v>
      </c>
      <c r="E487" s="48">
        <v>0.76038148437499997</v>
      </c>
      <c r="F487" s="48">
        <v>0.69180223571777344</v>
      </c>
      <c r="G487" s="48">
        <v>0.43411472697033066</v>
      </c>
      <c r="H487" s="48">
        <v>0.55367971801757809</v>
      </c>
      <c r="I487" s="48">
        <v>0.74016192199707032</v>
      </c>
      <c r="J487" s="48">
        <v>0.74016192199707032</v>
      </c>
      <c r="K487" s="48">
        <v>0.92029081542968749</v>
      </c>
      <c r="L487" s="48">
        <v>0.87542689453125</v>
      </c>
      <c r="M487" s="43">
        <f t="shared" si="102"/>
        <v>0.16518440399999998</v>
      </c>
      <c r="N487" s="43">
        <f t="shared" si="103"/>
        <v>0.42058734400000003</v>
      </c>
      <c r="O487" s="49">
        <v>0.23597771999999997</v>
      </c>
      <c r="P487" s="49">
        <v>0.49480864000000002</v>
      </c>
      <c r="Q487" s="50">
        <f t="shared" si="92"/>
        <v>0.36539317999999998</v>
      </c>
      <c r="R487" s="48">
        <f t="shared" si="93"/>
        <v>0.49480864000000002</v>
      </c>
      <c r="S487" s="49">
        <v>1.0269030273437501</v>
      </c>
      <c r="T487" s="48">
        <f t="shared" si="94"/>
        <v>1.3755003662109375</v>
      </c>
      <c r="U487" s="48">
        <v>0</v>
      </c>
      <c r="V487" s="49">
        <f t="shared" si="95"/>
        <v>0.44532777600000001</v>
      </c>
      <c r="W487" s="49">
        <f t="shared" si="96"/>
        <v>0.39584691200000005</v>
      </c>
      <c r="X487" s="49">
        <f t="shared" si="97"/>
        <v>0.34636604799999998</v>
      </c>
      <c r="Y487" s="49">
        <f t="shared" si="98"/>
        <v>0.519549072</v>
      </c>
      <c r="Z487" s="49">
        <f t="shared" si="99"/>
        <v>0.65974485333333333</v>
      </c>
      <c r="AA487" s="48">
        <v>0.58337033241673519</v>
      </c>
      <c r="AB487" s="42">
        <v>1.3755003662109375</v>
      </c>
      <c r="AC487" s="42">
        <v>1.3199501953124999</v>
      </c>
      <c r="AD487" s="49">
        <f t="shared" si="100"/>
        <v>1.1231751861572266</v>
      </c>
      <c r="AE487" s="49">
        <f t="shared" si="101"/>
        <v>0.77635280417740515</v>
      </c>
    </row>
    <row r="488" spans="1:31" x14ac:dyDescent="0.2">
      <c r="A488" s="42">
        <v>0.87988218713150124</v>
      </c>
      <c r="B488" s="42">
        <f t="shared" si="91"/>
        <v>1.3407940063476562</v>
      </c>
      <c r="C488" s="42">
        <v>1.3684262695312499</v>
      </c>
      <c r="D488" s="42">
        <v>1.3131617431640625</v>
      </c>
      <c r="E488" s="48">
        <v>0.75647087585449213</v>
      </c>
      <c r="F488" s="48">
        <v>0.68824428673456728</v>
      </c>
      <c r="G488" s="48">
        <v>0.43188206096650777</v>
      </c>
      <c r="H488" s="48">
        <v>0.55083211914062491</v>
      </c>
      <c r="I488" s="48">
        <v>0.73635521667480464</v>
      </c>
      <c r="J488" s="48">
        <v>0.73635521667480464</v>
      </c>
      <c r="K488" s="48">
        <v>0.91555774353027342</v>
      </c>
      <c r="L488" s="48">
        <v>0.87092460021972651</v>
      </c>
      <c r="M488" s="43">
        <f t="shared" si="102"/>
        <v>0.16425553199999998</v>
      </c>
      <c r="N488" s="43">
        <f t="shared" si="103"/>
        <v>0.41858215999999987</v>
      </c>
      <c r="O488" s="49">
        <v>0.23465075999999999</v>
      </c>
      <c r="P488" s="49">
        <v>0.49244959999999988</v>
      </c>
      <c r="Q488" s="50">
        <f t="shared" si="92"/>
        <v>0.36355017999999995</v>
      </c>
      <c r="R488" s="48">
        <f t="shared" si="93"/>
        <v>0.49244959999999988</v>
      </c>
      <c r="S488" s="49">
        <v>1.0216215820312502</v>
      </c>
      <c r="T488" s="48">
        <f t="shared" si="94"/>
        <v>1.3684262695312499</v>
      </c>
      <c r="U488" s="48">
        <v>0</v>
      </c>
      <c r="V488" s="49">
        <f t="shared" si="95"/>
        <v>0.44320463999999987</v>
      </c>
      <c r="W488" s="49">
        <f t="shared" si="96"/>
        <v>0.39395967999999992</v>
      </c>
      <c r="X488" s="49">
        <f t="shared" si="97"/>
        <v>0.34471471999999992</v>
      </c>
      <c r="Y488" s="49">
        <f t="shared" si="98"/>
        <v>0.51707207999999982</v>
      </c>
      <c r="Z488" s="49">
        <f t="shared" si="99"/>
        <v>0.65659946666666658</v>
      </c>
      <c r="AA488" s="48">
        <v>0.58037003687808386</v>
      </c>
      <c r="AB488" s="42">
        <v>1.3684262695312499</v>
      </c>
      <c r="AC488" s="42">
        <v>1.3131617431640625</v>
      </c>
      <c r="AD488" s="49">
        <f t="shared" si="100"/>
        <v>1.11739860534668</v>
      </c>
      <c r="AE488" s="49">
        <f t="shared" si="101"/>
        <v>0.77235995892396891</v>
      </c>
    </row>
    <row r="489" spans="1:31" x14ac:dyDescent="0.2">
      <c r="A489" s="42">
        <v>0.87535694175271783</v>
      </c>
      <c r="B489" s="42">
        <f t="shared" si="91"/>
        <v>1.3338982543945312</v>
      </c>
      <c r="C489" s="42">
        <v>1.3613883056640625</v>
      </c>
      <c r="D489" s="42">
        <v>1.3064082031249999</v>
      </c>
      <c r="E489" s="48">
        <v>0.752580337524414</v>
      </c>
      <c r="F489" s="48">
        <v>0.68470463633484857</v>
      </c>
      <c r="G489" s="48">
        <v>0.42966087763575472</v>
      </c>
      <c r="H489" s="48">
        <v>0.54799920288085946</v>
      </c>
      <c r="I489" s="48">
        <v>0.73256816711425776</v>
      </c>
      <c r="J489" s="48">
        <v>0.73256816711425776</v>
      </c>
      <c r="K489" s="48">
        <v>0.91084900451660156</v>
      </c>
      <c r="L489" s="48">
        <v>0.86644545471191403</v>
      </c>
      <c r="M489" s="43">
        <f t="shared" si="102"/>
        <v>0.16348147199999999</v>
      </c>
      <c r="N489" s="43">
        <f t="shared" si="103"/>
        <v>0.41632632799999997</v>
      </c>
      <c r="O489" s="49">
        <v>0.23354496</v>
      </c>
      <c r="P489" s="49">
        <v>0.48979567999999996</v>
      </c>
      <c r="Q489" s="50">
        <f t="shared" si="92"/>
        <v>0.36167031999999999</v>
      </c>
      <c r="R489" s="48">
        <f t="shared" si="93"/>
        <v>0.48979567999999996</v>
      </c>
      <c r="S489" s="49">
        <v>1.0163673828125002</v>
      </c>
      <c r="T489" s="48">
        <f t="shared" si="94"/>
        <v>1.3613883056640625</v>
      </c>
      <c r="U489" s="48">
        <v>0</v>
      </c>
      <c r="V489" s="49">
        <f t="shared" si="95"/>
        <v>0.44081611199999998</v>
      </c>
      <c r="W489" s="49">
        <f t="shared" si="96"/>
        <v>0.39183654400000001</v>
      </c>
      <c r="X489" s="49">
        <f t="shared" si="97"/>
        <v>0.34285697599999992</v>
      </c>
      <c r="Y489" s="49">
        <f t="shared" si="98"/>
        <v>0.51428546399999997</v>
      </c>
      <c r="Z489" s="49">
        <f t="shared" si="99"/>
        <v>0.65306090666666661</v>
      </c>
      <c r="AA489" s="48">
        <v>0.57738519608347039</v>
      </c>
      <c r="AB489" s="42">
        <v>1.3613883056640625</v>
      </c>
      <c r="AC489" s="42">
        <v>1.3064082031249999</v>
      </c>
      <c r="AD489" s="49">
        <f t="shared" si="100"/>
        <v>1.111651824951172</v>
      </c>
      <c r="AE489" s="49">
        <f t="shared" si="101"/>
        <v>0.76838771209192414</v>
      </c>
    </row>
    <row r="490" spans="1:31" x14ac:dyDescent="0.2">
      <c r="A490" s="42">
        <v>0.87085496976855215</v>
      </c>
      <c r="B490" s="42">
        <f t="shared" si="91"/>
        <v>1.3270380249023437</v>
      </c>
      <c r="C490" s="42">
        <v>1.3543867187500001</v>
      </c>
      <c r="D490" s="42">
        <v>1.2996893310546875</v>
      </c>
      <c r="E490" s="48">
        <v>0.74870981018066407</v>
      </c>
      <c r="F490" s="48">
        <v>0.68118319040873565</v>
      </c>
      <c r="G490" s="48">
        <v>0.42745111792231472</v>
      </c>
      <c r="H490" s="48">
        <v>0.54518085083007806</v>
      </c>
      <c r="I490" s="48">
        <v>0.72880059570312505</v>
      </c>
      <c r="J490" s="48">
        <v>0.72880059570312505</v>
      </c>
      <c r="K490" s="48">
        <v>0.90616447998046878</v>
      </c>
      <c r="L490" s="48">
        <v>0.86198928039550771</v>
      </c>
      <c r="M490" s="43">
        <f t="shared" si="102"/>
        <v>0.16270741199999997</v>
      </c>
      <c r="N490" s="43">
        <f t="shared" si="103"/>
        <v>0.41432114399999992</v>
      </c>
      <c r="O490" s="49">
        <v>0.23243915999999998</v>
      </c>
      <c r="P490" s="49">
        <v>0.48743663999999992</v>
      </c>
      <c r="Q490" s="50">
        <f t="shared" si="92"/>
        <v>0.35993789999999992</v>
      </c>
      <c r="R490" s="48">
        <f t="shared" si="93"/>
        <v>0.48743663999999992</v>
      </c>
      <c r="S490" s="49">
        <v>1.01114013671875</v>
      </c>
      <c r="T490" s="48">
        <f t="shared" si="94"/>
        <v>1.3543867187500001</v>
      </c>
      <c r="U490" s="48">
        <v>0</v>
      </c>
      <c r="V490" s="49">
        <f t="shared" si="95"/>
        <v>0.43869297599999996</v>
      </c>
      <c r="W490" s="49">
        <f t="shared" si="96"/>
        <v>0.38994931199999994</v>
      </c>
      <c r="X490" s="49">
        <f t="shared" si="97"/>
        <v>0.34120564799999992</v>
      </c>
      <c r="Y490" s="49">
        <f t="shared" si="98"/>
        <v>0.5118084719999999</v>
      </c>
      <c r="Z490" s="49">
        <f t="shared" si="99"/>
        <v>0.64991551999999986</v>
      </c>
      <c r="AA490" s="48">
        <v>0.57441570081208881</v>
      </c>
      <c r="AB490" s="42">
        <v>1.3543867187500001</v>
      </c>
      <c r="AC490" s="42">
        <v>1.2996893310546875</v>
      </c>
      <c r="AD490" s="49">
        <f t="shared" si="100"/>
        <v>1.1059345245361329</v>
      </c>
      <c r="AE490" s="49">
        <f t="shared" si="101"/>
        <v>0.76443584219286909</v>
      </c>
    </row>
    <row r="491" spans="1:31" x14ac:dyDescent="0.2">
      <c r="A491" s="42">
        <v>0.86637615148461189</v>
      </c>
      <c r="B491" s="42">
        <f t="shared" si="91"/>
        <v>1.3202130737304687</v>
      </c>
      <c r="C491" s="42">
        <v>1.3474210205078125</v>
      </c>
      <c r="D491" s="42">
        <v>1.2930051269531251</v>
      </c>
      <c r="E491" s="48">
        <v>0.7448591754150391</v>
      </c>
      <c r="F491" s="48">
        <v>0.67767985533035546</v>
      </c>
      <c r="G491" s="48">
        <v>0.42525272307415635</v>
      </c>
      <c r="H491" s="48">
        <v>0.54237700378417963</v>
      </c>
      <c r="I491" s="48">
        <v>0.72505238403320305</v>
      </c>
      <c r="J491" s="48">
        <v>0.72505238403320305</v>
      </c>
      <c r="K491" s="48">
        <v>0.90150411071777348</v>
      </c>
      <c r="L491" s="48">
        <v>0.85755607727050776</v>
      </c>
      <c r="M491" s="43">
        <f t="shared" si="102"/>
        <v>0.161933352</v>
      </c>
      <c r="N491" s="43">
        <f t="shared" si="103"/>
        <v>0.41231595999999993</v>
      </c>
      <c r="O491" s="49">
        <v>0.23133336000000002</v>
      </c>
      <c r="P491" s="49">
        <v>0.48507759999999994</v>
      </c>
      <c r="Q491" s="50">
        <f t="shared" si="92"/>
        <v>0.35820547999999997</v>
      </c>
      <c r="R491" s="48">
        <f t="shared" si="93"/>
        <v>0.48507759999999994</v>
      </c>
      <c r="S491" s="49">
        <v>1.00593984375</v>
      </c>
      <c r="T491" s="48">
        <f t="shared" si="94"/>
        <v>1.3474210205078125</v>
      </c>
      <c r="U491" s="48">
        <v>0</v>
      </c>
      <c r="V491" s="49">
        <f t="shared" si="95"/>
        <v>0.43656983999999993</v>
      </c>
      <c r="W491" s="49">
        <f t="shared" si="96"/>
        <v>0.38806207999999998</v>
      </c>
      <c r="X491" s="49">
        <f t="shared" si="97"/>
        <v>0.33955431999999997</v>
      </c>
      <c r="Y491" s="49">
        <f t="shared" si="98"/>
        <v>0.50933147999999995</v>
      </c>
      <c r="Z491" s="49">
        <f t="shared" si="99"/>
        <v>0.64677013333333333</v>
      </c>
      <c r="AA491" s="48">
        <v>0.57146149645353617</v>
      </c>
      <c r="AB491" s="42">
        <v>1.3474210205078125</v>
      </c>
      <c r="AC491" s="42">
        <v>1.2930051269531251</v>
      </c>
      <c r="AD491" s="49">
        <f t="shared" si="100"/>
        <v>1.1002467041015624</v>
      </c>
      <c r="AE491" s="49">
        <f t="shared" si="101"/>
        <v>0.76050434922680377</v>
      </c>
    </row>
    <row r="492" spans="1:31" x14ac:dyDescent="0.2">
      <c r="A492" s="42">
        <v>0.86192036782013015</v>
      </c>
      <c r="B492" s="42">
        <f t="shared" si="91"/>
        <v>1.3134231567382813</v>
      </c>
      <c r="C492" s="42">
        <v>1.3404912109375</v>
      </c>
      <c r="D492" s="42">
        <v>1.2863551025390625</v>
      </c>
      <c r="E492" s="48">
        <v>0.74102837402343757</v>
      </c>
      <c r="F492" s="48">
        <v>0.674194537955354</v>
      </c>
      <c r="G492" s="48">
        <v>0.423065634641412</v>
      </c>
      <c r="H492" s="48">
        <v>0.53958754333496084</v>
      </c>
      <c r="I492" s="48">
        <v>0.72132335449218754</v>
      </c>
      <c r="J492" s="48">
        <v>0.72132335449218754</v>
      </c>
      <c r="K492" s="48">
        <v>0.89686765991210937</v>
      </c>
      <c r="L492" s="48">
        <v>0.85314566772460931</v>
      </c>
      <c r="M492" s="43">
        <f t="shared" si="102"/>
        <v>0.16115929200000001</v>
      </c>
      <c r="N492" s="43">
        <f t="shared" si="103"/>
        <v>0.41031077599999999</v>
      </c>
      <c r="O492" s="49">
        <v>0.23022756000000003</v>
      </c>
      <c r="P492" s="49">
        <v>0.48271856000000002</v>
      </c>
      <c r="Q492" s="50">
        <f t="shared" si="92"/>
        <v>0.35647306000000001</v>
      </c>
      <c r="R492" s="48">
        <f t="shared" si="93"/>
        <v>0.48271856000000002</v>
      </c>
      <c r="S492" s="49">
        <v>1.0007663085937499</v>
      </c>
      <c r="T492" s="48">
        <f t="shared" si="94"/>
        <v>1.3404912109375</v>
      </c>
      <c r="U492" s="48">
        <v>0</v>
      </c>
      <c r="V492" s="49">
        <f t="shared" si="95"/>
        <v>0.43444670400000002</v>
      </c>
      <c r="W492" s="49">
        <f t="shared" si="96"/>
        <v>0.38617484800000001</v>
      </c>
      <c r="X492" s="49">
        <f t="shared" si="97"/>
        <v>0.33790299200000001</v>
      </c>
      <c r="Y492" s="49">
        <f t="shared" si="98"/>
        <v>0.50685448799999999</v>
      </c>
      <c r="Z492" s="49">
        <f t="shared" si="99"/>
        <v>0.64362474666666669</v>
      </c>
      <c r="AA492" s="48">
        <v>0.5685224737870066</v>
      </c>
      <c r="AB492" s="42">
        <v>1.3404912109375</v>
      </c>
      <c r="AC492" s="42">
        <v>1.2863551025390625</v>
      </c>
      <c r="AD492" s="49">
        <f t="shared" si="100"/>
        <v>1.0945881500244139</v>
      </c>
      <c r="AE492" s="49">
        <f t="shared" si="101"/>
        <v>0.75659308553479343</v>
      </c>
    </row>
    <row r="493" spans="1:31" x14ac:dyDescent="0.2">
      <c r="A493" s="42">
        <v>0.85748750030837251</v>
      </c>
      <c r="B493" s="42">
        <f t="shared" si="91"/>
        <v>1.3066682128906248</v>
      </c>
      <c r="C493" s="42">
        <v>1.3335970458984374</v>
      </c>
      <c r="D493" s="42">
        <v>1.2797393798828125</v>
      </c>
      <c r="E493" s="48">
        <v>0.73721728759765626</v>
      </c>
      <c r="F493" s="48">
        <v>0.67072714561842028</v>
      </c>
      <c r="G493" s="48">
        <v>0.4208897944748235</v>
      </c>
      <c r="H493" s="48">
        <v>0.53681241027832027</v>
      </c>
      <c r="I493" s="48">
        <v>0.71761356628417972</v>
      </c>
      <c r="J493" s="48">
        <v>0.71761356628417972</v>
      </c>
      <c r="K493" s="48">
        <v>0.89225506835937496</v>
      </c>
      <c r="L493" s="48">
        <v>0.84875793334960936</v>
      </c>
      <c r="M493" s="43">
        <f t="shared" si="102"/>
        <v>0.16023041999999998</v>
      </c>
      <c r="N493" s="43">
        <f t="shared" si="103"/>
        <v>0.40805494399999998</v>
      </c>
      <c r="O493" s="49">
        <v>0.22890060000000001</v>
      </c>
      <c r="P493" s="49">
        <v>0.48006463999999999</v>
      </c>
      <c r="Q493" s="50">
        <f t="shared" si="92"/>
        <v>0.35448261999999997</v>
      </c>
      <c r="R493" s="48">
        <f t="shared" si="93"/>
        <v>0.48006463999999999</v>
      </c>
      <c r="S493" s="49">
        <v>0.99561933593750007</v>
      </c>
      <c r="T493" s="48">
        <f t="shared" si="94"/>
        <v>1.3335970458984374</v>
      </c>
      <c r="U493" s="48">
        <v>0</v>
      </c>
      <c r="V493" s="49">
        <f t="shared" si="95"/>
        <v>0.43205817600000002</v>
      </c>
      <c r="W493" s="49">
        <f t="shared" si="96"/>
        <v>0.38405171199999999</v>
      </c>
      <c r="X493" s="49">
        <f t="shared" si="97"/>
        <v>0.33604524799999996</v>
      </c>
      <c r="Y493" s="49">
        <f t="shared" si="98"/>
        <v>0.50406787200000003</v>
      </c>
      <c r="Z493" s="49">
        <f t="shared" si="99"/>
        <v>0.64008618666666661</v>
      </c>
      <c r="AA493" s="48">
        <v>0.56559857820209702</v>
      </c>
      <c r="AB493" s="42">
        <v>1.3335970458984374</v>
      </c>
      <c r="AC493" s="42">
        <v>1.2797393798828125</v>
      </c>
      <c r="AD493" s="49">
        <f t="shared" si="100"/>
        <v>1.0889586486816407</v>
      </c>
      <c r="AE493" s="49">
        <f t="shared" si="101"/>
        <v>0.75270190345790344</v>
      </c>
    </row>
    <row r="494" spans="1:31" x14ac:dyDescent="0.2">
      <c r="A494" s="42">
        <v>0.85307743109134027</v>
      </c>
      <c r="B494" s="42">
        <f t="shared" si="91"/>
        <v>1.2999480590820314</v>
      </c>
      <c r="C494" s="42">
        <v>1.3267384033203125</v>
      </c>
      <c r="D494" s="42">
        <v>1.2731577148437501</v>
      </c>
      <c r="E494" s="48">
        <v>0.73342573852539061</v>
      </c>
      <c r="F494" s="48">
        <v>0.66727758613082211</v>
      </c>
      <c r="G494" s="48">
        <v>0.41872514472419625</v>
      </c>
      <c r="H494" s="48">
        <v>0.53405160461425782</v>
      </c>
      <c r="I494" s="48">
        <v>0.71392284179687504</v>
      </c>
      <c r="J494" s="48">
        <v>0.71392284179687504</v>
      </c>
      <c r="K494" s="48">
        <v>0.88766621765136722</v>
      </c>
      <c r="L494" s="48">
        <v>0.88766621765136722</v>
      </c>
      <c r="M494" s="43">
        <f t="shared" si="102"/>
        <v>0.15945635999999999</v>
      </c>
      <c r="N494" s="43">
        <f t="shared" si="103"/>
        <v>0.40604975999999993</v>
      </c>
      <c r="O494" s="49">
        <v>0.22779480000000002</v>
      </c>
      <c r="P494" s="49">
        <v>0.47770559999999995</v>
      </c>
      <c r="Q494" s="50">
        <f t="shared" si="92"/>
        <v>0.35275020000000001</v>
      </c>
      <c r="R494" s="48">
        <f t="shared" si="93"/>
        <v>0.47770559999999995</v>
      </c>
      <c r="S494" s="49">
        <v>0.99049882812500012</v>
      </c>
      <c r="T494" s="48">
        <f t="shared" si="94"/>
        <v>1.3267384033203125</v>
      </c>
      <c r="U494" s="48">
        <v>0</v>
      </c>
      <c r="V494" s="49">
        <f t="shared" si="95"/>
        <v>0.42993503999999999</v>
      </c>
      <c r="W494" s="49">
        <f t="shared" si="96"/>
        <v>0.38216447999999997</v>
      </c>
      <c r="X494" s="49">
        <f t="shared" si="97"/>
        <v>0.33439391999999996</v>
      </c>
      <c r="Y494" s="49">
        <f t="shared" si="98"/>
        <v>0.50159087999999996</v>
      </c>
      <c r="Z494" s="49">
        <f t="shared" si="99"/>
        <v>0.63694079999999997</v>
      </c>
      <c r="AA494" s="48">
        <v>0.5626897004780016</v>
      </c>
      <c r="AB494" s="42">
        <v>1.3267384033203125</v>
      </c>
      <c r="AC494" s="42">
        <v>1.2731577148437501</v>
      </c>
      <c r="AD494" s="49">
        <f t="shared" si="100"/>
        <v>1.0833580932617188</v>
      </c>
      <c r="AE494" s="49">
        <f t="shared" si="101"/>
        <v>0.74883072916666638</v>
      </c>
    </row>
    <row r="495" spans="1:31" x14ac:dyDescent="0.2">
      <c r="A495" s="42">
        <v>0.84869004291651073</v>
      </c>
      <c r="B495" s="42">
        <f t="shared" si="91"/>
        <v>1.2932623901367188</v>
      </c>
      <c r="C495" s="42">
        <v>1.3199149169921875</v>
      </c>
      <c r="D495" s="42">
        <v>1.2666098632812499</v>
      </c>
      <c r="E495" s="48">
        <v>0.72965372680664065</v>
      </c>
      <c r="F495" s="48">
        <v>0.66384576777795534</v>
      </c>
      <c r="G495" s="48">
        <v>0.41657162783686102</v>
      </c>
      <c r="H495" s="48">
        <v>0.53130494873046874</v>
      </c>
      <c r="I495" s="48">
        <v>0.7102511810302734</v>
      </c>
      <c r="J495" s="48">
        <v>0.7102511810302734</v>
      </c>
      <c r="K495" s="48">
        <v>0.88310093017578117</v>
      </c>
      <c r="L495" s="48">
        <v>0.88310093017578117</v>
      </c>
      <c r="M495" s="43">
        <f t="shared" si="102"/>
        <v>0.15868229999999997</v>
      </c>
      <c r="N495" s="43">
        <f t="shared" si="103"/>
        <v>0.40404457599999999</v>
      </c>
      <c r="O495" s="49">
        <v>0.22668899999999997</v>
      </c>
      <c r="P495" s="49">
        <v>0.47534655999999997</v>
      </c>
      <c r="Q495" s="50">
        <f t="shared" si="92"/>
        <v>0.35101777999999995</v>
      </c>
      <c r="R495" s="48">
        <f t="shared" si="93"/>
        <v>0.47534655999999997</v>
      </c>
      <c r="S495" s="49">
        <v>0.98540468749999999</v>
      </c>
      <c r="T495" s="48">
        <f t="shared" si="94"/>
        <v>1.3199149169921875</v>
      </c>
      <c r="U495" s="48">
        <v>0</v>
      </c>
      <c r="V495" s="49">
        <f t="shared" si="95"/>
        <v>0.42781190399999997</v>
      </c>
      <c r="W495" s="49">
        <f t="shared" si="96"/>
        <v>0.38027724800000001</v>
      </c>
      <c r="X495" s="49">
        <f t="shared" si="97"/>
        <v>0.33274259199999995</v>
      </c>
      <c r="Y495" s="49">
        <f t="shared" si="98"/>
        <v>0.49911388800000001</v>
      </c>
      <c r="Z495" s="49">
        <f t="shared" si="99"/>
        <v>0.63379541333333322</v>
      </c>
      <c r="AA495" s="48">
        <v>0.55979578600431745</v>
      </c>
      <c r="AB495" s="42">
        <v>1.3199149169921875</v>
      </c>
      <c r="AC495" s="42">
        <v>1.2666098632812499</v>
      </c>
      <c r="AD495" s="49">
        <f t="shared" si="100"/>
        <v>1.0777863769531251</v>
      </c>
      <c r="AE495" s="49">
        <f t="shared" si="101"/>
        <v>0.7449794888316148</v>
      </c>
    </row>
    <row r="496" spans="1:31" x14ac:dyDescent="0.2">
      <c r="A496" s="42">
        <v>0.84432521913561509</v>
      </c>
      <c r="B496" s="42">
        <f t="shared" si="91"/>
        <v>1.2866111450195312</v>
      </c>
      <c r="C496" s="42">
        <v>1.313126708984375</v>
      </c>
      <c r="D496" s="42">
        <v>1.2600955810546874</v>
      </c>
      <c r="E496" s="48">
        <v>0.7259010748291016</v>
      </c>
      <c r="F496" s="48">
        <v>0.66043159931690543</v>
      </c>
      <c r="G496" s="48">
        <v>0.41442918655614386</v>
      </c>
      <c r="H496" s="48">
        <v>0.52857244262695302</v>
      </c>
      <c r="I496" s="48">
        <v>0.70659834716796877</v>
      </c>
      <c r="J496" s="48">
        <v>0.70659834716796877</v>
      </c>
      <c r="K496" s="48">
        <v>0.87855914672851554</v>
      </c>
      <c r="L496" s="48">
        <v>0.87855914672851554</v>
      </c>
      <c r="M496" s="43">
        <f t="shared" si="102"/>
        <v>0.15790823999999998</v>
      </c>
      <c r="N496" s="43">
        <f t="shared" si="103"/>
        <v>0.40203939199999994</v>
      </c>
      <c r="O496" s="49">
        <v>0.22558319999999998</v>
      </c>
      <c r="P496" s="49">
        <v>0.47298751999999994</v>
      </c>
      <c r="Q496" s="50">
        <f t="shared" si="92"/>
        <v>0.34928535999999999</v>
      </c>
      <c r="R496" s="48">
        <f t="shared" si="93"/>
        <v>0.47298751999999994</v>
      </c>
      <c r="S496" s="49">
        <v>0.98033671874999995</v>
      </c>
      <c r="T496" s="48">
        <f t="shared" si="94"/>
        <v>1.313126708984375</v>
      </c>
      <c r="U496" s="48">
        <v>0</v>
      </c>
      <c r="V496" s="49">
        <f t="shared" si="95"/>
        <v>0.42568876799999994</v>
      </c>
      <c r="W496" s="49">
        <f t="shared" si="96"/>
        <v>0.378390016</v>
      </c>
      <c r="X496" s="49">
        <f t="shared" si="97"/>
        <v>0.33109126399999994</v>
      </c>
      <c r="Y496" s="49">
        <f t="shared" si="98"/>
        <v>0.49663689599999994</v>
      </c>
      <c r="Z496" s="49">
        <f t="shared" si="99"/>
        <v>0.63065002666666659</v>
      </c>
      <c r="AA496" s="48">
        <v>0.55691672556023852</v>
      </c>
      <c r="AB496" s="42">
        <v>1.313126708984375</v>
      </c>
      <c r="AC496" s="42">
        <v>1.2600955810546874</v>
      </c>
      <c r="AD496" s="49">
        <f t="shared" si="100"/>
        <v>1.0722432861328124</v>
      </c>
      <c r="AE496" s="49">
        <f t="shared" si="101"/>
        <v>0.74114803479381408</v>
      </c>
    </row>
    <row r="497" spans="1:31" x14ac:dyDescent="0.2">
      <c r="A497" s="42">
        <v>0.83998284369934118</v>
      </c>
      <c r="B497" s="42">
        <f t="shared" si="91"/>
        <v>1.2799940795898437</v>
      </c>
      <c r="C497" s="42">
        <v>1.3063732910156249</v>
      </c>
      <c r="D497" s="42">
        <v>1.2536148681640624</v>
      </c>
      <c r="E497" s="48">
        <v>0.72216772338867186</v>
      </c>
      <c r="F497" s="48">
        <v>0.65703498997402165</v>
      </c>
      <c r="G497" s="48">
        <v>0.41229776391984363</v>
      </c>
      <c r="H497" s="48">
        <v>0.52585396789550776</v>
      </c>
      <c r="I497" s="48">
        <v>0.70296434020996101</v>
      </c>
      <c r="J497" s="48">
        <v>0.70296434020996101</v>
      </c>
      <c r="K497" s="48">
        <v>0.87404068969726556</v>
      </c>
      <c r="L497" s="48">
        <v>0.87404068969726556</v>
      </c>
      <c r="M497" s="43">
        <f t="shared" si="102"/>
        <v>0.15713417999999998</v>
      </c>
      <c r="N497" s="43">
        <f t="shared" si="103"/>
        <v>0.400034208</v>
      </c>
      <c r="O497" s="49">
        <v>0.22447739999999999</v>
      </c>
      <c r="P497" s="49">
        <v>0.47062848000000002</v>
      </c>
      <c r="Q497" s="50">
        <f t="shared" si="92"/>
        <v>0.34755294000000003</v>
      </c>
      <c r="R497" s="48">
        <f t="shared" si="93"/>
        <v>0.47062848000000002</v>
      </c>
      <c r="S497" s="49">
        <v>0.97529482421875002</v>
      </c>
      <c r="T497" s="48">
        <f t="shared" si="94"/>
        <v>1.3063732910156249</v>
      </c>
      <c r="U497" s="48">
        <v>0</v>
      </c>
      <c r="V497" s="49">
        <f t="shared" si="95"/>
        <v>0.42356563200000003</v>
      </c>
      <c r="W497" s="49">
        <f t="shared" si="96"/>
        <v>0.37650278400000003</v>
      </c>
      <c r="X497" s="49">
        <f t="shared" si="97"/>
        <v>0.32943993599999999</v>
      </c>
      <c r="Y497" s="49">
        <f t="shared" si="98"/>
        <v>0.49415990400000004</v>
      </c>
      <c r="Z497" s="49">
        <f t="shared" si="99"/>
        <v>0.62750464000000006</v>
      </c>
      <c r="AA497" s="48">
        <v>0.55405251914576492</v>
      </c>
      <c r="AB497" s="42">
        <v>1.3063732910156249</v>
      </c>
      <c r="AC497" s="42">
        <v>1.2536148681640624</v>
      </c>
      <c r="AD497" s="49">
        <f t="shared" si="100"/>
        <v>1.0667287139892578</v>
      </c>
      <c r="AE497" s="49">
        <f t="shared" si="101"/>
        <v>0.7373362932237969</v>
      </c>
    </row>
    <row r="498" spans="1:31" x14ac:dyDescent="0.2">
      <c r="A498" s="42">
        <v>0.83566280115570413</v>
      </c>
      <c r="B498" s="42">
        <f t="shared" si="91"/>
        <v>1.2734110107421874</v>
      </c>
      <c r="C498" s="42">
        <v>1.2996545410156251</v>
      </c>
      <c r="D498" s="42">
        <v>1.24716748046875</v>
      </c>
      <c r="E498" s="48">
        <v>0.71845361328125001</v>
      </c>
      <c r="F498" s="48">
        <v>0.6536558494425031</v>
      </c>
      <c r="G498" s="48">
        <v>0.41017730325871771</v>
      </c>
      <c r="H498" s="48">
        <v>0.52314946533203122</v>
      </c>
      <c r="I498" s="48">
        <v>0.69934898254394529</v>
      </c>
      <c r="J498" s="48">
        <v>0.69934898254394529</v>
      </c>
      <c r="K498" s="48">
        <v>0.86954549987792973</v>
      </c>
      <c r="L498" s="48">
        <v>0.86954549987792973</v>
      </c>
      <c r="M498" s="43">
        <f t="shared" si="102"/>
        <v>0.15636011999999996</v>
      </c>
      <c r="N498" s="43">
        <f t="shared" si="103"/>
        <v>0.39802902399999995</v>
      </c>
      <c r="O498" s="49">
        <v>0.22337159999999995</v>
      </c>
      <c r="P498" s="49">
        <v>0.46826943999999998</v>
      </c>
      <c r="Q498" s="50">
        <f t="shared" si="92"/>
        <v>0.34582051999999996</v>
      </c>
      <c r="R498" s="48">
        <f t="shared" si="93"/>
        <v>0.46826943999999998</v>
      </c>
      <c r="S498" s="49">
        <v>0.97027890625000013</v>
      </c>
      <c r="T498" s="48">
        <f t="shared" si="94"/>
        <v>1.2996545410156251</v>
      </c>
      <c r="U498" s="48">
        <v>0</v>
      </c>
      <c r="V498" s="49">
        <f t="shared" si="95"/>
        <v>0.421442496</v>
      </c>
      <c r="W498" s="49">
        <f t="shared" si="96"/>
        <v>0.37461555200000002</v>
      </c>
      <c r="X498" s="49">
        <f t="shared" si="97"/>
        <v>0.32778860799999998</v>
      </c>
      <c r="Y498" s="49">
        <f t="shared" si="98"/>
        <v>0.49168291199999997</v>
      </c>
      <c r="Z498" s="49">
        <f t="shared" si="99"/>
        <v>0.62435925333333331</v>
      </c>
      <c r="AA498" s="48">
        <v>0.55120300292968749</v>
      </c>
      <c r="AB498" s="42">
        <v>1.2996545410156251</v>
      </c>
      <c r="AC498" s="42">
        <v>1.24716748046875</v>
      </c>
      <c r="AD498" s="49">
        <f t="shared" si="100"/>
        <v>1.0612425537109376</v>
      </c>
      <c r="AE498" s="49">
        <f t="shared" si="101"/>
        <v>0.73354419029209594</v>
      </c>
    </row>
    <row r="499" spans="1:31" x14ac:dyDescent="0.2">
      <c r="A499" s="42">
        <v>0.83136497664637865</v>
      </c>
      <c r="B499" s="42">
        <f t="shared" si="91"/>
        <v>1.2668618774414062</v>
      </c>
      <c r="C499" s="42">
        <v>1.2929704589843749</v>
      </c>
      <c r="D499" s="42">
        <v>1.2407532958984375</v>
      </c>
      <c r="E499" s="48">
        <v>0.71475862609863283</v>
      </c>
      <c r="F499" s="48">
        <v>0.65029408787999843</v>
      </c>
      <c r="G499" s="48">
        <v>0.40806774819497516</v>
      </c>
      <c r="H499" s="48">
        <v>0.52045887573242178</v>
      </c>
      <c r="I499" s="48">
        <v>0.69575215576171867</v>
      </c>
      <c r="J499" s="48">
        <v>0.69575215576171867</v>
      </c>
      <c r="K499" s="48">
        <v>0.86507339965820307</v>
      </c>
      <c r="L499" s="48">
        <v>0.86507339965820307</v>
      </c>
      <c r="M499" s="43">
        <f t="shared" si="102"/>
        <v>0.15558605999999997</v>
      </c>
      <c r="N499" s="43">
        <f t="shared" si="103"/>
        <v>0.39602383999999996</v>
      </c>
      <c r="O499" s="49">
        <v>0.22226579999999996</v>
      </c>
      <c r="P499" s="49">
        <v>0.46591039999999995</v>
      </c>
      <c r="Q499" s="50">
        <f t="shared" si="92"/>
        <v>0.34408809999999995</v>
      </c>
      <c r="R499" s="48">
        <f t="shared" si="93"/>
        <v>0.46591039999999995</v>
      </c>
      <c r="S499" s="49">
        <v>0.96528876953125009</v>
      </c>
      <c r="T499" s="48">
        <f t="shared" si="94"/>
        <v>1.2929704589843749</v>
      </c>
      <c r="U499" s="48">
        <v>0</v>
      </c>
      <c r="V499" s="49">
        <f t="shared" si="95"/>
        <v>0.41931935999999997</v>
      </c>
      <c r="W499" s="49">
        <f t="shared" si="96"/>
        <v>0.37272832</v>
      </c>
      <c r="X499" s="49">
        <f t="shared" si="97"/>
        <v>0.32613727999999992</v>
      </c>
      <c r="Y499" s="49">
        <f t="shared" si="98"/>
        <v>0.48920591999999996</v>
      </c>
      <c r="Z499" s="49">
        <f t="shared" si="99"/>
        <v>0.62121386666666656</v>
      </c>
      <c r="AA499" s="48">
        <v>0.54836817691200657</v>
      </c>
      <c r="AB499" s="42">
        <v>1.2929704589843749</v>
      </c>
      <c r="AC499" s="42">
        <v>1.2407532958984375</v>
      </c>
      <c r="AD499" s="49">
        <f t="shared" si="100"/>
        <v>1.0557845916748048</v>
      </c>
      <c r="AE499" s="49">
        <f t="shared" si="101"/>
        <v>0.72977157833977635</v>
      </c>
    </row>
    <row r="500" spans="1:31" x14ac:dyDescent="0.2">
      <c r="A500" s="42">
        <v>0.82708925590344007</v>
      </c>
      <c r="B500" s="42">
        <f t="shared" si="91"/>
        <v>1.2603463134765627</v>
      </c>
      <c r="C500" s="42">
        <v>1.2863205566406251</v>
      </c>
      <c r="D500" s="42">
        <v>1.2343720703125001</v>
      </c>
      <c r="E500" s="48">
        <v>0.71108258422851567</v>
      </c>
      <c r="F500" s="48">
        <v>0.64694961590621658</v>
      </c>
      <c r="G500" s="48">
        <v>0.40596904264077788</v>
      </c>
      <c r="H500" s="48">
        <v>0.51778213989257815</v>
      </c>
      <c r="I500" s="48">
        <v>0.69217385986328128</v>
      </c>
      <c r="J500" s="48">
        <v>0.69217385986328128</v>
      </c>
      <c r="K500" s="48">
        <v>0.8606243298339844</v>
      </c>
      <c r="L500" s="48">
        <v>0.8606243298339844</v>
      </c>
      <c r="M500" s="43">
        <f t="shared" si="102"/>
        <v>0.15465718799999997</v>
      </c>
      <c r="N500" s="43">
        <f t="shared" si="103"/>
        <v>0.39401865599999997</v>
      </c>
      <c r="O500" s="49">
        <v>0.22093883999999997</v>
      </c>
      <c r="P500" s="49">
        <v>0.46355135999999997</v>
      </c>
      <c r="Q500" s="50">
        <f t="shared" si="92"/>
        <v>0.34224509999999997</v>
      </c>
      <c r="R500" s="48">
        <f t="shared" si="93"/>
        <v>0.46355135999999997</v>
      </c>
      <c r="S500" s="49">
        <v>0.96032421874999996</v>
      </c>
      <c r="T500" s="48">
        <f t="shared" si="94"/>
        <v>1.2863205566406251</v>
      </c>
      <c r="U500" s="48">
        <v>0</v>
      </c>
      <c r="V500" s="49">
        <f t="shared" si="95"/>
        <v>0.417196224</v>
      </c>
      <c r="W500" s="49">
        <f t="shared" si="96"/>
        <v>0.37084108799999999</v>
      </c>
      <c r="X500" s="49">
        <f t="shared" si="97"/>
        <v>0.32448595199999997</v>
      </c>
      <c r="Y500" s="49">
        <f t="shared" si="98"/>
        <v>0.48672892800000001</v>
      </c>
      <c r="Z500" s="49">
        <f t="shared" si="99"/>
        <v>0.61806847999999992</v>
      </c>
      <c r="AA500" s="48">
        <v>0.54554793187191597</v>
      </c>
      <c r="AB500" s="42">
        <v>1.2863205566406251</v>
      </c>
      <c r="AC500" s="42">
        <v>1.2343720703125001</v>
      </c>
      <c r="AD500" s="49">
        <f t="shared" si="100"/>
        <v>1.0503546142578124</v>
      </c>
      <c r="AE500" s="49">
        <f t="shared" si="101"/>
        <v>0.72601830970790338</v>
      </c>
    </row>
    <row r="501" spans="1:31" x14ac:dyDescent="0.2">
      <c r="A501" s="42">
        <v>0.82283552524732662</v>
      </c>
      <c r="B501" s="42">
        <f t="shared" si="91"/>
        <v>1.2538643188476564</v>
      </c>
      <c r="C501" s="42">
        <v>1.2797049560546876</v>
      </c>
      <c r="D501" s="42">
        <v>1.2280236816406249</v>
      </c>
      <c r="E501" s="48">
        <v>0.70742548767089841</v>
      </c>
      <c r="F501" s="48">
        <v>0.64362234460055057</v>
      </c>
      <c r="G501" s="48">
        <v>0.40388113079674937</v>
      </c>
      <c r="H501" s="48">
        <v>0.5151191986083985</v>
      </c>
      <c r="I501" s="48">
        <v>0.68861403564453127</v>
      </c>
      <c r="J501" s="48">
        <v>0.68861403564453127</v>
      </c>
      <c r="K501" s="48">
        <v>0.85619811279296876</v>
      </c>
      <c r="L501" s="48">
        <v>0.85619811279296876</v>
      </c>
      <c r="M501" s="43">
        <f t="shared" si="102"/>
        <v>0.15403793999999998</v>
      </c>
      <c r="N501" s="43">
        <f t="shared" si="103"/>
        <v>0.39201347199999997</v>
      </c>
      <c r="O501" s="49">
        <v>0.22005419999999998</v>
      </c>
      <c r="P501" s="49">
        <v>0.46119231999999999</v>
      </c>
      <c r="Q501" s="50">
        <f t="shared" si="92"/>
        <v>0.34062325999999998</v>
      </c>
      <c r="R501" s="48">
        <f t="shared" si="93"/>
        <v>0.46119231999999999</v>
      </c>
      <c r="S501" s="49">
        <v>0.95538525390625006</v>
      </c>
      <c r="T501" s="48">
        <f t="shared" si="94"/>
        <v>1.2797049560546876</v>
      </c>
      <c r="U501" s="48">
        <v>0</v>
      </c>
      <c r="V501" s="49">
        <f t="shared" si="95"/>
        <v>0.41507308799999998</v>
      </c>
      <c r="W501" s="49">
        <f t="shared" si="96"/>
        <v>0.36895385600000002</v>
      </c>
      <c r="X501" s="49">
        <f t="shared" si="97"/>
        <v>0.32283462399999996</v>
      </c>
      <c r="Y501" s="49">
        <f t="shared" si="98"/>
        <v>0.48425193599999994</v>
      </c>
      <c r="Z501" s="49">
        <f t="shared" si="99"/>
        <v>0.61492309333333339</v>
      </c>
      <c r="AA501" s="48">
        <v>0.54274215858861019</v>
      </c>
      <c r="AB501" s="42">
        <v>1.2797049560546876</v>
      </c>
      <c r="AC501" s="42">
        <v>1.2280236816406249</v>
      </c>
      <c r="AD501" s="49">
        <f t="shared" si="100"/>
        <v>1.0449526214599609</v>
      </c>
      <c r="AE501" s="49">
        <f t="shared" si="101"/>
        <v>0.72228438439647735</v>
      </c>
    </row>
    <row r="502" spans="1:31" x14ac:dyDescent="0.2">
      <c r="A502" s="42">
        <v>0.81860367158276492</v>
      </c>
      <c r="B502" s="42">
        <f t="shared" si="91"/>
        <v>1.2474157104492187</v>
      </c>
      <c r="C502" s="42">
        <v>1.27312353515625</v>
      </c>
      <c r="D502" s="42">
        <v>1.2217078857421875</v>
      </c>
      <c r="E502" s="48">
        <v>0.70378721801757815</v>
      </c>
      <c r="F502" s="48">
        <v>0.6403121854997138</v>
      </c>
      <c r="G502" s="48">
        <v>0.40180395715049094</v>
      </c>
      <c r="H502" s="48">
        <v>0.51246993347167957</v>
      </c>
      <c r="I502" s="48">
        <v>0.68507250549316412</v>
      </c>
      <c r="J502" s="48">
        <v>0.68507250549316412</v>
      </c>
      <c r="K502" s="48">
        <v>0.85179468933105462</v>
      </c>
      <c r="L502" s="48">
        <v>0.85179468933105462</v>
      </c>
      <c r="M502" s="43">
        <f t="shared" si="102"/>
        <v>0.15326387999999999</v>
      </c>
      <c r="N502" s="43">
        <f t="shared" si="103"/>
        <v>0.39025893599999995</v>
      </c>
      <c r="O502" s="49">
        <v>0.21894839999999999</v>
      </c>
      <c r="P502" s="49">
        <v>0.45912815999999995</v>
      </c>
      <c r="Q502" s="50">
        <f t="shared" si="92"/>
        <v>0.33903827999999997</v>
      </c>
      <c r="R502" s="48">
        <f t="shared" si="93"/>
        <v>0.45912815999999995</v>
      </c>
      <c r="S502" s="49">
        <v>0.95047167968750002</v>
      </c>
      <c r="T502" s="48">
        <f t="shared" si="94"/>
        <v>1.27312353515625</v>
      </c>
      <c r="U502" s="48">
        <v>0</v>
      </c>
      <c r="V502" s="49">
        <f t="shared" si="95"/>
        <v>0.41321534399999998</v>
      </c>
      <c r="W502" s="49">
        <f t="shared" si="96"/>
        <v>0.36730252799999996</v>
      </c>
      <c r="X502" s="49">
        <f t="shared" si="97"/>
        <v>0.32138971199999994</v>
      </c>
      <c r="Y502" s="49">
        <f t="shared" si="98"/>
        <v>0.48208456799999999</v>
      </c>
      <c r="Z502" s="49">
        <f t="shared" si="99"/>
        <v>0.61217087999999986</v>
      </c>
      <c r="AA502" s="48">
        <v>0.53995080245168581</v>
      </c>
      <c r="AB502" s="42">
        <v>1.27312353515625</v>
      </c>
      <c r="AC502" s="42">
        <v>1.2217078857421875</v>
      </c>
      <c r="AD502" s="49">
        <f t="shared" si="100"/>
        <v>1.0395783996582031</v>
      </c>
      <c r="AE502" s="49">
        <f t="shared" si="101"/>
        <v>0.7185696547465632</v>
      </c>
    </row>
    <row r="503" spans="1:31" x14ac:dyDescent="0.2">
      <c r="A503" s="42">
        <v>0.81439358239551074</v>
      </c>
      <c r="B503" s="42">
        <f t="shared" si="91"/>
        <v>1.2410002441406252</v>
      </c>
      <c r="C503" s="42">
        <v>1.2665758056640626</v>
      </c>
      <c r="D503" s="42">
        <v>1.2154246826171875</v>
      </c>
      <c r="E503" s="48">
        <v>0.70016759765624992</v>
      </c>
      <c r="F503" s="48">
        <v>0.6370190505953871</v>
      </c>
      <c r="G503" s="48">
        <v>0.39973746647510622</v>
      </c>
      <c r="H503" s="48">
        <v>0.5098342852783202</v>
      </c>
      <c r="I503" s="48">
        <v>0.68154921020507808</v>
      </c>
      <c r="J503" s="48">
        <v>0.68154921020507808</v>
      </c>
      <c r="K503" s="48">
        <v>0.84741388183593747</v>
      </c>
      <c r="L503" s="48">
        <v>0.84741388183593747</v>
      </c>
      <c r="M503" s="43">
        <f t="shared" si="102"/>
        <v>0.15248981999999997</v>
      </c>
      <c r="N503" s="43">
        <f t="shared" si="103"/>
        <v>0.38825375199999995</v>
      </c>
      <c r="O503" s="49">
        <v>0.21784259999999997</v>
      </c>
      <c r="P503" s="49">
        <v>0.45676911999999997</v>
      </c>
      <c r="Q503" s="50">
        <f t="shared" si="92"/>
        <v>0.33730585999999996</v>
      </c>
      <c r="R503" s="48">
        <f t="shared" si="93"/>
        <v>0.45676911999999997</v>
      </c>
      <c r="S503" s="49">
        <v>0.94558339843749994</v>
      </c>
      <c r="T503" s="48">
        <f t="shared" si="94"/>
        <v>1.2665758056640626</v>
      </c>
      <c r="U503" s="48">
        <v>0</v>
      </c>
      <c r="V503" s="49">
        <f t="shared" si="95"/>
        <v>0.41109220799999996</v>
      </c>
      <c r="W503" s="49">
        <f t="shared" si="96"/>
        <v>0.365415296</v>
      </c>
      <c r="X503" s="49">
        <f t="shared" si="97"/>
        <v>0.31973838399999999</v>
      </c>
      <c r="Y503" s="49">
        <f t="shared" si="98"/>
        <v>0.47960757599999998</v>
      </c>
      <c r="Z503" s="49">
        <f t="shared" si="99"/>
        <v>0.60902549333333322</v>
      </c>
      <c r="AA503" s="48">
        <v>0.53717380885074018</v>
      </c>
      <c r="AB503" s="42">
        <v>1.2665758056640626</v>
      </c>
      <c r="AC503" s="42">
        <v>1.2154246826171875</v>
      </c>
      <c r="AD503" s="49">
        <f t="shared" si="100"/>
        <v>1.0342318420410155</v>
      </c>
      <c r="AE503" s="49">
        <f t="shared" si="101"/>
        <v>0.71487404692869383</v>
      </c>
    </row>
    <row r="504" spans="1:31" x14ac:dyDescent="0.2">
      <c r="A504" s="42">
        <v>0.81020514575112612</v>
      </c>
      <c r="B504" s="42">
        <f t="shared" si="91"/>
        <v>1.2346177368164062</v>
      </c>
      <c r="C504" s="42">
        <v>1.2600617675781249</v>
      </c>
      <c r="D504" s="42">
        <v>1.2091737060546874</v>
      </c>
      <c r="E504" s="48">
        <v>0.69656662658691404</v>
      </c>
      <c r="F504" s="48">
        <v>0.63374285233187988</v>
      </c>
      <c r="G504" s="48">
        <v>0.39768160382773232</v>
      </c>
      <c r="H504" s="48">
        <v>0.50721219482421875</v>
      </c>
      <c r="I504" s="48">
        <v>0.67804391296386712</v>
      </c>
      <c r="J504" s="48">
        <v>0.67804391296386712</v>
      </c>
      <c r="K504" s="48">
        <v>0.84305563110351556</v>
      </c>
      <c r="L504" s="48">
        <v>0.84305563110351556</v>
      </c>
      <c r="M504" s="43">
        <f t="shared" si="102"/>
        <v>0.15171576000000001</v>
      </c>
      <c r="N504" s="43">
        <f t="shared" si="103"/>
        <v>0.38624856799999996</v>
      </c>
      <c r="O504" s="49">
        <v>0.21673680000000001</v>
      </c>
      <c r="P504" s="49">
        <v>0.45441007999999999</v>
      </c>
      <c r="Q504" s="50">
        <f t="shared" si="92"/>
        <v>0.33557344</v>
      </c>
      <c r="R504" s="48">
        <f t="shared" si="93"/>
        <v>0.45441007999999999</v>
      </c>
      <c r="S504" s="49">
        <v>0.9407203125000001</v>
      </c>
      <c r="T504" s="48">
        <f t="shared" si="94"/>
        <v>1.2600617675781249</v>
      </c>
      <c r="U504" s="48">
        <v>0</v>
      </c>
      <c r="V504" s="49">
        <f t="shared" si="95"/>
        <v>0.40896907199999999</v>
      </c>
      <c r="W504" s="49">
        <f t="shared" si="96"/>
        <v>0.36352806400000004</v>
      </c>
      <c r="X504" s="49">
        <f t="shared" si="97"/>
        <v>0.31808705599999998</v>
      </c>
      <c r="Y504" s="49">
        <f t="shared" si="98"/>
        <v>0.47713058399999997</v>
      </c>
      <c r="Z504" s="49">
        <f t="shared" si="99"/>
        <v>0.6058801066666667</v>
      </c>
      <c r="AA504" s="48">
        <v>0.5344111231753701</v>
      </c>
      <c r="AB504" s="42">
        <v>1.2600617675781249</v>
      </c>
      <c r="AC504" s="42">
        <v>1.2091737060546874</v>
      </c>
      <c r="AD504" s="49">
        <f t="shared" si="100"/>
        <v>1.0289128417968751</v>
      </c>
      <c r="AE504" s="49">
        <f t="shared" si="101"/>
        <v>0.71119748711340181</v>
      </c>
    </row>
    <row r="505" spans="1:31" x14ac:dyDescent="0.2">
      <c r="A505" s="42">
        <v>0.80603825029009024</v>
      </c>
      <c r="B505" s="42">
        <f t="shared" si="91"/>
        <v>1.2282681274414062</v>
      </c>
      <c r="C505" s="42">
        <v>1.253581298828125</v>
      </c>
      <c r="D505" s="42">
        <v>1.2029549560546875</v>
      </c>
      <c r="E505" s="48">
        <v>0.69298424560546878</v>
      </c>
      <c r="F505" s="48">
        <v>0.63048350360380145</v>
      </c>
      <c r="G505" s="48">
        <v>0.39563631454807929</v>
      </c>
      <c r="H505" s="48">
        <v>0.50460360290527351</v>
      </c>
      <c r="I505" s="48">
        <v>0.67455673217773438</v>
      </c>
      <c r="J505" s="48">
        <v>0.67455673217773438</v>
      </c>
      <c r="K505" s="48">
        <v>0.83871981872558599</v>
      </c>
      <c r="L505" s="48">
        <v>0.83871981872558599</v>
      </c>
      <c r="M505" s="43">
        <f t="shared" si="102"/>
        <v>0.15094169999999998</v>
      </c>
      <c r="N505" s="43">
        <f t="shared" si="103"/>
        <v>0.38449403199999993</v>
      </c>
      <c r="O505" s="49">
        <v>0.21563099999999999</v>
      </c>
      <c r="P505" s="49">
        <v>0.45234591999999996</v>
      </c>
      <c r="Q505" s="50">
        <f t="shared" si="92"/>
        <v>0.33398845999999999</v>
      </c>
      <c r="R505" s="48">
        <f t="shared" si="93"/>
        <v>0.45234591999999996</v>
      </c>
      <c r="S505" s="49">
        <v>0.93588212890625011</v>
      </c>
      <c r="T505" s="48">
        <f t="shared" si="94"/>
        <v>1.253581298828125</v>
      </c>
      <c r="U505" s="48">
        <v>0</v>
      </c>
      <c r="V505" s="49">
        <f t="shared" si="95"/>
        <v>0.40711132799999999</v>
      </c>
      <c r="W505" s="49">
        <f t="shared" si="96"/>
        <v>0.36187673599999998</v>
      </c>
      <c r="X505" s="49">
        <f t="shared" si="97"/>
        <v>0.31664214399999996</v>
      </c>
      <c r="Y505" s="49">
        <f t="shared" si="98"/>
        <v>0.47496321599999997</v>
      </c>
      <c r="Z505" s="49">
        <f t="shared" si="99"/>
        <v>0.60312789333333328</v>
      </c>
      <c r="AA505" s="48">
        <v>0.53166263620476972</v>
      </c>
      <c r="AB505" s="42">
        <v>1.253581298828125</v>
      </c>
      <c r="AC505" s="42">
        <v>1.2029549560546875</v>
      </c>
      <c r="AD505" s="49">
        <f t="shared" si="100"/>
        <v>1.023621078491211</v>
      </c>
      <c r="AE505" s="49">
        <f t="shared" si="101"/>
        <v>0.70753975381228496</v>
      </c>
    </row>
    <row r="506" spans="1:31" x14ac:dyDescent="0.2">
      <c r="A506" s="42">
        <v>0.80189278522576202</v>
      </c>
      <c r="B506" s="42">
        <f t="shared" si="91"/>
        <v>1.2219510498046877</v>
      </c>
      <c r="C506" s="42">
        <v>1.2471340332031251</v>
      </c>
      <c r="D506" s="42">
        <v>1.1967680664062501</v>
      </c>
      <c r="E506" s="48">
        <v>0.68942021789550778</v>
      </c>
      <c r="F506" s="48">
        <v>0.62724091775374546</v>
      </c>
      <c r="G506" s="48">
        <v>0.39360154425697691</v>
      </c>
      <c r="H506" s="48">
        <v>0.50200839111328122</v>
      </c>
      <c r="I506" s="48">
        <v>0.67108743103027346</v>
      </c>
      <c r="J506" s="48">
        <v>0.67108743103027346</v>
      </c>
      <c r="K506" s="48">
        <v>0.83440626708984378</v>
      </c>
      <c r="L506" s="48">
        <v>0.83440626708984378</v>
      </c>
      <c r="M506" s="43">
        <f t="shared" si="102"/>
        <v>0.15016763999999994</v>
      </c>
      <c r="N506" s="43">
        <f t="shared" si="103"/>
        <v>0.38248884799999999</v>
      </c>
      <c r="O506" s="49">
        <v>0.21452519999999992</v>
      </c>
      <c r="P506" s="49">
        <v>0.44998687999999998</v>
      </c>
      <c r="Q506" s="50">
        <f t="shared" si="92"/>
        <v>0.33225603999999997</v>
      </c>
      <c r="R506" s="48">
        <f t="shared" si="93"/>
        <v>0.44998687999999998</v>
      </c>
      <c r="S506" s="49">
        <v>0.93106894531250006</v>
      </c>
      <c r="T506" s="48">
        <f t="shared" si="94"/>
        <v>1.2471340332031251</v>
      </c>
      <c r="U506" s="48">
        <v>0</v>
      </c>
      <c r="V506" s="49">
        <f t="shared" si="95"/>
        <v>0.40498819199999997</v>
      </c>
      <c r="W506" s="49">
        <f t="shared" si="96"/>
        <v>0.35998950400000002</v>
      </c>
      <c r="X506" s="49">
        <f t="shared" si="97"/>
        <v>0.31499081599999995</v>
      </c>
      <c r="Y506" s="49">
        <f t="shared" si="98"/>
        <v>0.47248622399999995</v>
      </c>
      <c r="Z506" s="49">
        <f t="shared" si="99"/>
        <v>0.59998250666666664</v>
      </c>
      <c r="AA506" s="48">
        <v>0.52892829332853619</v>
      </c>
      <c r="AB506" s="42">
        <v>1.2471340332031251</v>
      </c>
      <c r="AC506" s="42">
        <v>1.1967680664062501</v>
      </c>
      <c r="AD506" s="49">
        <f t="shared" si="100"/>
        <v>1.0183566589355468</v>
      </c>
      <c r="AE506" s="49">
        <f t="shared" si="101"/>
        <v>0.70390092085481071</v>
      </c>
    </row>
    <row r="507" spans="1:31" x14ac:dyDescent="0.2">
      <c r="A507" s="42">
        <v>0.79776864034152828</v>
      </c>
      <c r="B507" s="42">
        <f t="shared" si="91"/>
        <v>1.21566650390625</v>
      </c>
      <c r="C507" s="42">
        <v>1.2407199707031249</v>
      </c>
      <c r="D507" s="42">
        <v>1.190613037109375</v>
      </c>
      <c r="E507" s="48">
        <v>0.68587448425292974</v>
      </c>
      <c r="F507" s="48">
        <v>0.62401500856998593</v>
      </c>
      <c r="G507" s="48">
        <v>0.39157723885492862</v>
      </c>
      <c r="H507" s="48">
        <v>0.49942655944824216</v>
      </c>
      <c r="I507" s="48">
        <v>0.6676360687255859</v>
      </c>
      <c r="J507" s="48">
        <v>0.6676360687255859</v>
      </c>
      <c r="K507" s="48">
        <v>0.83011497619628904</v>
      </c>
      <c r="L507" s="48">
        <v>0.83011497619628904</v>
      </c>
      <c r="M507" s="43">
        <f t="shared" si="102"/>
        <v>0.14939358</v>
      </c>
      <c r="N507" s="43">
        <f t="shared" si="103"/>
        <v>0.380483664</v>
      </c>
      <c r="O507" s="49">
        <v>0.21341940000000001</v>
      </c>
      <c r="P507" s="49">
        <v>0.44762784</v>
      </c>
      <c r="Q507" s="50">
        <f t="shared" si="92"/>
        <v>0.33052362000000002</v>
      </c>
      <c r="R507" s="48">
        <f t="shared" si="93"/>
        <v>0.44762784</v>
      </c>
      <c r="S507" s="49">
        <v>0.92628037109375017</v>
      </c>
      <c r="T507" s="48">
        <f t="shared" si="94"/>
        <v>1.2407199707031249</v>
      </c>
      <c r="U507" s="48">
        <v>0</v>
      </c>
      <c r="V507" s="49">
        <f t="shared" si="95"/>
        <v>0.402865056</v>
      </c>
      <c r="W507" s="49">
        <f t="shared" si="96"/>
        <v>0.358102272</v>
      </c>
      <c r="X507" s="49">
        <f t="shared" si="97"/>
        <v>0.313339488</v>
      </c>
      <c r="Y507" s="49">
        <f t="shared" si="98"/>
        <v>0.470009232</v>
      </c>
      <c r="Z507" s="49">
        <f t="shared" si="99"/>
        <v>0.59683712</v>
      </c>
      <c r="AA507" s="48">
        <v>0.52620798532586344</v>
      </c>
      <c r="AB507" s="42">
        <v>1.2407199707031249</v>
      </c>
      <c r="AC507" s="42">
        <v>1.190613037109375</v>
      </c>
      <c r="AD507" s="49">
        <f t="shared" si="100"/>
        <v>1.0131191558837893</v>
      </c>
      <c r="AE507" s="49">
        <f t="shared" si="101"/>
        <v>0.70028069292310979</v>
      </c>
    </row>
    <row r="508" spans="1:31" x14ac:dyDescent="0.2">
      <c r="A508" s="42">
        <v>0.79366570598754338</v>
      </c>
      <c r="B508" s="42">
        <f t="shared" si="91"/>
        <v>1.2094143676757811</v>
      </c>
      <c r="C508" s="42">
        <v>1.2343389892578125</v>
      </c>
      <c r="D508" s="42">
        <v>1.18448974609375</v>
      </c>
      <c r="E508" s="48">
        <v>0.68234704467773444</v>
      </c>
      <c r="F508" s="48">
        <v>0.62080569028418486</v>
      </c>
      <c r="G508" s="48">
        <v>0.38956334452067348</v>
      </c>
      <c r="H508" s="48">
        <v>0.49685798950195315</v>
      </c>
      <c r="I508" s="48">
        <v>0.66420240844726564</v>
      </c>
      <c r="J508" s="48">
        <v>0.66420240844726564</v>
      </c>
      <c r="K508" s="48">
        <v>0.82584565002441412</v>
      </c>
      <c r="L508" s="48">
        <v>0.82584565002441412</v>
      </c>
      <c r="M508" s="43">
        <f t="shared" si="102"/>
        <v>0.14861951999999998</v>
      </c>
      <c r="N508" s="43">
        <f t="shared" si="103"/>
        <v>0.37872912799999991</v>
      </c>
      <c r="O508" s="49">
        <v>0.21231359999999999</v>
      </c>
      <c r="P508" s="49">
        <v>0.44556367999999991</v>
      </c>
      <c r="Q508" s="50">
        <f t="shared" si="92"/>
        <v>0.32893863999999995</v>
      </c>
      <c r="R508" s="48">
        <f t="shared" si="93"/>
        <v>0.44556367999999991</v>
      </c>
      <c r="S508" s="49">
        <v>0.92151650390625006</v>
      </c>
      <c r="T508" s="48">
        <f t="shared" si="94"/>
        <v>1.2343389892578125</v>
      </c>
      <c r="U508" s="48">
        <v>0</v>
      </c>
      <c r="V508" s="49">
        <f t="shared" si="95"/>
        <v>0.40100731199999995</v>
      </c>
      <c r="W508" s="49">
        <f t="shared" si="96"/>
        <v>0.35645094399999994</v>
      </c>
      <c r="X508" s="49">
        <f t="shared" si="97"/>
        <v>0.31189457599999992</v>
      </c>
      <c r="Y508" s="49">
        <f t="shared" si="98"/>
        <v>0.46784186399999994</v>
      </c>
      <c r="Z508" s="49">
        <f t="shared" si="99"/>
        <v>0.59408490666666658</v>
      </c>
      <c r="AA508" s="48">
        <v>0.52350171219675168</v>
      </c>
      <c r="AB508" s="42">
        <v>1.2343389892578125</v>
      </c>
      <c r="AC508" s="42">
        <v>1.18448974609375</v>
      </c>
      <c r="AD508" s="49">
        <f t="shared" si="100"/>
        <v>1.0079086761474609</v>
      </c>
      <c r="AE508" s="49">
        <f t="shared" si="101"/>
        <v>0.6966791438466492</v>
      </c>
    </row>
    <row r="509" spans="1:31" x14ac:dyDescent="0.2">
      <c r="A509" s="42">
        <v>0.78958387307747036</v>
      </c>
      <c r="B509" s="42">
        <f t="shared" si="91"/>
        <v>1.2031943359374999</v>
      </c>
      <c r="C509" s="42">
        <v>1.2279907226562501</v>
      </c>
      <c r="D509" s="42">
        <v>1.17839794921875</v>
      </c>
      <c r="E509" s="48">
        <v>0.67883772155761712</v>
      </c>
      <c r="F509" s="48">
        <v>0.61761287756911232</v>
      </c>
      <c r="G509" s="48">
        <v>0.38755980770975507</v>
      </c>
      <c r="H509" s="48">
        <v>0.49430265167236331</v>
      </c>
      <c r="I509" s="48">
        <v>0.66078639099121095</v>
      </c>
      <c r="J509" s="48">
        <v>0.66078639099121095</v>
      </c>
      <c r="K509" s="48">
        <v>0.82159834777832019</v>
      </c>
      <c r="L509" s="48">
        <v>0.82159834777832019</v>
      </c>
      <c r="M509" s="43">
        <f t="shared" si="102"/>
        <v>0.14800027200000002</v>
      </c>
      <c r="N509" s="43">
        <f t="shared" si="103"/>
        <v>0.37672394399999998</v>
      </c>
      <c r="O509" s="49">
        <v>0.21142896000000003</v>
      </c>
      <c r="P509" s="49">
        <v>0.44320463999999998</v>
      </c>
      <c r="Q509" s="50">
        <f t="shared" si="92"/>
        <v>0.32731680000000002</v>
      </c>
      <c r="R509" s="48">
        <f t="shared" si="93"/>
        <v>0.44320463999999998</v>
      </c>
      <c r="S509" s="49">
        <v>0.91677714843750013</v>
      </c>
      <c r="T509" s="48">
        <f t="shared" si="94"/>
        <v>1.2279907226562501</v>
      </c>
      <c r="U509" s="48">
        <v>0</v>
      </c>
      <c r="V509" s="49">
        <f t="shared" si="95"/>
        <v>0.39888417599999998</v>
      </c>
      <c r="W509" s="49">
        <f t="shared" si="96"/>
        <v>0.35456371200000003</v>
      </c>
      <c r="X509" s="49">
        <f t="shared" si="97"/>
        <v>0.31024324799999997</v>
      </c>
      <c r="Y509" s="49">
        <f t="shared" si="98"/>
        <v>0.46536487199999998</v>
      </c>
      <c r="Z509" s="49">
        <f t="shared" si="99"/>
        <v>0.59093952000000005</v>
      </c>
      <c r="AA509" s="48">
        <v>0.52080931010999176</v>
      </c>
      <c r="AB509" s="42">
        <v>1.2279907226562501</v>
      </c>
      <c r="AC509" s="42">
        <v>1.17839794921875</v>
      </c>
      <c r="AD509" s="49">
        <f t="shared" si="100"/>
        <v>1.0027250061035158</v>
      </c>
      <c r="AE509" s="49">
        <f t="shared" si="101"/>
        <v>0.69309612596649461</v>
      </c>
    </row>
    <row r="510" spans="1:31" x14ac:dyDescent="0.2">
      <c r="A510" s="42">
        <v>0.78552303308644333</v>
      </c>
      <c r="B510" s="42">
        <f t="shared" si="91"/>
        <v>1.1970062866210938</v>
      </c>
      <c r="C510" s="42">
        <v>1.2216751708984375</v>
      </c>
      <c r="D510" s="42">
        <v>1.1723374023437501</v>
      </c>
      <c r="E510" s="48">
        <v>0.67534645568847651</v>
      </c>
      <c r="F510" s="48">
        <v>0.61443648553637753</v>
      </c>
      <c r="G510" s="48">
        <v>0.38556657515309761</v>
      </c>
      <c r="H510" s="48">
        <v>0.49176045715332034</v>
      </c>
      <c r="I510" s="48">
        <v>0.6573878979492187</v>
      </c>
      <c r="J510" s="48">
        <v>0.6573878979492187</v>
      </c>
      <c r="K510" s="48">
        <v>0.81737289184570305</v>
      </c>
      <c r="L510" s="48">
        <v>0.81737289184570305</v>
      </c>
      <c r="M510" s="43">
        <f t="shared" si="102"/>
        <v>0.14722621199999997</v>
      </c>
      <c r="N510" s="43">
        <f t="shared" si="103"/>
        <v>0.37496940799999995</v>
      </c>
      <c r="O510" s="49">
        <v>0.21032315999999995</v>
      </c>
      <c r="P510" s="49">
        <v>0.44114047999999995</v>
      </c>
      <c r="Q510" s="50">
        <f t="shared" si="92"/>
        <v>0.32573181999999995</v>
      </c>
      <c r="R510" s="48">
        <f t="shared" si="93"/>
        <v>0.44114047999999995</v>
      </c>
      <c r="S510" s="49">
        <v>0.91206210937499999</v>
      </c>
      <c r="T510" s="48">
        <f t="shared" si="94"/>
        <v>1.2216751708984375</v>
      </c>
      <c r="U510" s="48">
        <v>0</v>
      </c>
      <c r="V510" s="49">
        <f t="shared" si="95"/>
        <v>0.39702643199999998</v>
      </c>
      <c r="W510" s="49">
        <f t="shared" si="96"/>
        <v>0.35291238399999997</v>
      </c>
      <c r="X510" s="49">
        <f t="shared" si="97"/>
        <v>0.30879833599999995</v>
      </c>
      <c r="Y510" s="49">
        <f t="shared" si="98"/>
        <v>0.46319750399999998</v>
      </c>
      <c r="Z510" s="49">
        <f t="shared" si="99"/>
        <v>0.58818730666666663</v>
      </c>
      <c r="AA510" s="48">
        <v>0.51813077906558391</v>
      </c>
      <c r="AB510" s="42">
        <v>1.2216751708984375</v>
      </c>
      <c r="AC510" s="42">
        <v>1.1723374023437501</v>
      </c>
      <c r="AD510" s="49">
        <f t="shared" si="100"/>
        <v>0.99756793212890627</v>
      </c>
      <c r="AE510" s="49">
        <f t="shared" si="101"/>
        <v>0.68953149162371097</v>
      </c>
    </row>
    <row r="511" spans="1:31" x14ac:dyDescent="0.2">
      <c r="A511" s="42">
        <v>0.78148307804780781</v>
      </c>
      <c r="B511" s="42">
        <f t="shared" si="91"/>
        <v>1.1908501586914064</v>
      </c>
      <c r="C511" s="42">
        <v>1.2153922119140625</v>
      </c>
      <c r="D511" s="42">
        <v>1.1663081054687501</v>
      </c>
      <c r="E511" s="48">
        <v>0.67187312866210935</v>
      </c>
      <c r="F511" s="48">
        <v>0.61127642973417162</v>
      </c>
      <c r="G511" s="48">
        <v>0.3835835938555901</v>
      </c>
      <c r="H511" s="48">
        <v>0.4892313171386718</v>
      </c>
      <c r="I511" s="48">
        <v>0.65400698852539063</v>
      </c>
      <c r="J511" s="48">
        <v>0.65400698852539063</v>
      </c>
      <c r="K511" s="48">
        <v>0.81316916381835935</v>
      </c>
      <c r="L511" s="48">
        <v>0.81316916381835935</v>
      </c>
      <c r="M511" s="43">
        <f t="shared" si="102"/>
        <v>0.146452152</v>
      </c>
      <c r="N511" s="43">
        <f t="shared" si="103"/>
        <v>0.37296422399999996</v>
      </c>
      <c r="O511" s="49">
        <v>0.20921736000000002</v>
      </c>
      <c r="P511" s="49">
        <v>0.43878143999999997</v>
      </c>
      <c r="Q511" s="50">
        <f t="shared" si="92"/>
        <v>0.32399939999999999</v>
      </c>
      <c r="R511" s="48">
        <f t="shared" si="93"/>
        <v>0.43878143999999997</v>
      </c>
      <c r="S511" s="49">
        <v>0.90737128906250009</v>
      </c>
      <c r="T511" s="48">
        <f t="shared" si="94"/>
        <v>1.2153922119140625</v>
      </c>
      <c r="U511" s="48">
        <v>0</v>
      </c>
      <c r="V511" s="49">
        <f t="shared" si="95"/>
        <v>0.39490329599999996</v>
      </c>
      <c r="W511" s="49">
        <f t="shared" si="96"/>
        <v>0.35102515200000001</v>
      </c>
      <c r="X511" s="49">
        <f t="shared" si="97"/>
        <v>0.30714700799999994</v>
      </c>
      <c r="Y511" s="49">
        <f t="shared" si="98"/>
        <v>0.46072051199999992</v>
      </c>
      <c r="Z511" s="49">
        <f t="shared" si="99"/>
        <v>0.58504191999999988</v>
      </c>
      <c r="AA511" s="48">
        <v>0.51546600984272206</v>
      </c>
      <c r="AB511" s="42">
        <v>1.2153922119140625</v>
      </c>
      <c r="AC511" s="42">
        <v>1.1663081054687501</v>
      </c>
      <c r="AD511" s="49">
        <f t="shared" si="100"/>
        <v>0.99243734741210943</v>
      </c>
      <c r="AE511" s="49">
        <f t="shared" si="101"/>
        <v>0.68598516698883139</v>
      </c>
    </row>
    <row r="512" spans="1:31" x14ac:dyDescent="0.2">
      <c r="A512" s="42">
        <v>0.77746390054945369</v>
      </c>
      <c r="B512" s="42">
        <f t="shared" si="91"/>
        <v>1.1847256469726561</v>
      </c>
      <c r="C512" s="42">
        <v>1.2091414794921875</v>
      </c>
      <c r="D512" s="42">
        <v>1.160309814453125</v>
      </c>
      <c r="E512" s="48">
        <v>0.66841762207031252</v>
      </c>
      <c r="F512" s="48">
        <v>0.60813262614502284</v>
      </c>
      <c r="G512" s="48">
        <v>0.38161081109467693</v>
      </c>
      <c r="H512" s="48">
        <v>0.48671520202636714</v>
      </c>
      <c r="I512" s="48">
        <v>0.65064348510742187</v>
      </c>
      <c r="J512" s="48">
        <v>0.65064348510742187</v>
      </c>
      <c r="K512" s="48">
        <v>0.80898698608398434</v>
      </c>
      <c r="L512" s="48">
        <v>0.80898698608398434</v>
      </c>
      <c r="M512" s="43">
        <f t="shared" si="102"/>
        <v>0.14567809199999998</v>
      </c>
      <c r="N512" s="43">
        <f t="shared" si="103"/>
        <v>0.37120968799999998</v>
      </c>
      <c r="O512" s="49">
        <v>0.20811155999999997</v>
      </c>
      <c r="P512" s="49">
        <v>0.43671727999999999</v>
      </c>
      <c r="Q512" s="50">
        <f t="shared" si="92"/>
        <v>0.32241441999999998</v>
      </c>
      <c r="R512" s="48">
        <f t="shared" si="93"/>
        <v>0.43671727999999999</v>
      </c>
      <c r="S512" s="49">
        <v>0.90270468749999999</v>
      </c>
      <c r="T512" s="48">
        <f t="shared" si="94"/>
        <v>1.2091414794921875</v>
      </c>
      <c r="U512" s="48">
        <v>0</v>
      </c>
      <c r="V512" s="49">
        <f t="shared" si="95"/>
        <v>0.39304555200000002</v>
      </c>
      <c r="W512" s="49">
        <f t="shared" si="96"/>
        <v>0.349373824</v>
      </c>
      <c r="X512" s="49">
        <f t="shared" si="97"/>
        <v>0.30570209599999998</v>
      </c>
      <c r="Y512" s="49">
        <f t="shared" si="98"/>
        <v>0.45855314400000002</v>
      </c>
      <c r="Z512" s="49">
        <f t="shared" si="99"/>
        <v>0.58228970666666668</v>
      </c>
      <c r="AA512" s="48">
        <v>0.51281494783100334</v>
      </c>
      <c r="AB512" s="42">
        <v>1.2091414794921875</v>
      </c>
      <c r="AC512" s="42">
        <v>1.160309814453125</v>
      </c>
      <c r="AD512" s="49">
        <f t="shared" si="100"/>
        <v>0.98733325195312505</v>
      </c>
      <c r="AE512" s="49">
        <f t="shared" si="101"/>
        <v>0.68245715206185531</v>
      </c>
    </row>
    <row r="513" spans="1:31" x14ac:dyDescent="0.2">
      <c r="A513" s="42">
        <v>0.77346539373259293</v>
      </c>
      <c r="B513" s="42">
        <f t="shared" si="91"/>
        <v>1.178632568359375</v>
      </c>
      <c r="C513" s="42">
        <v>1.2029228515624999</v>
      </c>
      <c r="D513" s="42">
        <v>1.1543422851562499</v>
      </c>
      <c r="E513" s="48">
        <v>0.66497993591308591</v>
      </c>
      <c r="F513" s="48">
        <v>0.60500499118356266</v>
      </c>
      <c r="G513" s="48">
        <v>0.37964817441895643</v>
      </c>
      <c r="H513" s="48">
        <v>0.4842120230102539</v>
      </c>
      <c r="I513" s="48">
        <v>0.64729715087890627</v>
      </c>
      <c r="J513" s="48">
        <v>0.64729715087890627</v>
      </c>
      <c r="K513" s="48">
        <v>0.8048262994384765</v>
      </c>
      <c r="L513" s="48">
        <v>0.8048262994384765</v>
      </c>
      <c r="M513" s="43">
        <f t="shared" si="102"/>
        <v>0.14505884399999994</v>
      </c>
      <c r="N513" s="43">
        <f t="shared" si="103"/>
        <v>0.36920450399999993</v>
      </c>
      <c r="O513" s="49">
        <v>0.20722691999999993</v>
      </c>
      <c r="P513" s="49">
        <v>0.43435823999999995</v>
      </c>
      <c r="Q513" s="50">
        <f t="shared" si="92"/>
        <v>0.32079257999999994</v>
      </c>
      <c r="R513" s="48">
        <f t="shared" si="93"/>
        <v>0.43435823999999995</v>
      </c>
      <c r="S513" s="49">
        <v>0.89806201171875011</v>
      </c>
      <c r="T513" s="48">
        <f t="shared" si="94"/>
        <v>1.2029228515624999</v>
      </c>
      <c r="U513" s="48">
        <v>0</v>
      </c>
      <c r="V513" s="49">
        <f t="shared" si="95"/>
        <v>0.39092241599999994</v>
      </c>
      <c r="W513" s="49">
        <f t="shared" si="96"/>
        <v>0.34748659199999998</v>
      </c>
      <c r="X513" s="49">
        <f t="shared" si="97"/>
        <v>0.30405076799999997</v>
      </c>
      <c r="Y513" s="49">
        <f t="shared" si="98"/>
        <v>0.45607615199999996</v>
      </c>
      <c r="Z513" s="49">
        <f t="shared" si="99"/>
        <v>0.57914431999999993</v>
      </c>
      <c r="AA513" s="48">
        <v>0.51017753842002467</v>
      </c>
      <c r="AB513" s="42">
        <v>1.2029228515624999</v>
      </c>
      <c r="AC513" s="42">
        <v>1.1543422851562499</v>
      </c>
      <c r="AD513" s="49">
        <f t="shared" si="100"/>
        <v>0.98225532531738291</v>
      </c>
      <c r="AE513" s="49">
        <f t="shared" si="101"/>
        <v>0.67894722535438123</v>
      </c>
    </row>
    <row r="514" spans="1:31" x14ac:dyDescent="0.2">
      <c r="A514" s="42">
        <v>0.76948745128768492</v>
      </c>
      <c r="B514" s="42">
        <f t="shared" ref="B514:B577" si="104">+AVERAGE(C514,D514)</f>
        <v>1.1725708007812501</v>
      </c>
      <c r="C514" s="42">
        <v>1.196736083984375</v>
      </c>
      <c r="D514" s="42">
        <v>1.1484055175781249</v>
      </c>
      <c r="E514" s="48">
        <v>0.6615599517822266</v>
      </c>
      <c r="F514" s="48">
        <v>0.60189344169430303</v>
      </c>
      <c r="G514" s="48">
        <v>0.37769563164678605</v>
      </c>
      <c r="H514" s="48">
        <v>0.48172172088623044</v>
      </c>
      <c r="I514" s="48">
        <v>0.64396810424804685</v>
      </c>
      <c r="J514" s="48">
        <v>0.64396810424804685</v>
      </c>
      <c r="K514" s="48">
        <v>0.80068710388183595</v>
      </c>
      <c r="L514" s="48">
        <v>0.80068710388183595</v>
      </c>
      <c r="M514" s="43">
        <f t="shared" si="102"/>
        <v>0.14428478399999997</v>
      </c>
      <c r="N514" s="43">
        <f t="shared" si="103"/>
        <v>0.36744996799999996</v>
      </c>
      <c r="O514" s="49">
        <v>0.20612111999999999</v>
      </c>
      <c r="P514" s="49">
        <v>0.43229407999999997</v>
      </c>
      <c r="Q514" s="50">
        <f t="shared" ref="Q514:Q577" si="105">+AVERAGE(O514:P514)</f>
        <v>0.31920759999999998</v>
      </c>
      <c r="R514" s="48">
        <f t="shared" ref="R514:R577" si="106">+P514</f>
        <v>0.43229407999999997</v>
      </c>
      <c r="S514" s="49">
        <v>0.89344335937500008</v>
      </c>
      <c r="T514" s="48">
        <f t="shared" ref="T514:T577" si="107">+C514</f>
        <v>1.196736083984375</v>
      </c>
      <c r="U514" s="48">
        <v>0</v>
      </c>
      <c r="V514" s="49">
        <f t="shared" ref="V514:V577" si="108">+$P514*0.9</f>
        <v>0.389064672</v>
      </c>
      <c r="W514" s="49">
        <f t="shared" ref="W514:W577" si="109">+$P514*0.8</f>
        <v>0.34583526399999998</v>
      </c>
      <c r="X514" s="49">
        <f t="shared" ref="X514:X577" si="110">+$P514*0.7</f>
        <v>0.30260585599999995</v>
      </c>
      <c r="Y514" s="49">
        <f t="shared" ref="Y514:Y577" si="111">+$P514*0.9*8750/7500</f>
        <v>0.45390878400000001</v>
      </c>
      <c r="Z514" s="49">
        <f t="shared" ref="Z514:Z577" si="112">+$P514*10000/7500</f>
        <v>0.57639210666666663</v>
      </c>
      <c r="AA514" s="48">
        <v>0.5075536723889803</v>
      </c>
      <c r="AB514" s="42">
        <v>1.196736083984375</v>
      </c>
      <c r="AC514" s="42">
        <v>1.1484055175781249</v>
      </c>
      <c r="AD514" s="49">
        <f t="shared" ref="AD514:AD577" si="113">+S514*1.09375</f>
        <v>0.97720367431640631</v>
      </c>
      <c r="AE514" s="49">
        <f t="shared" ref="AE514:AE577" si="114">+S514*0.756013745704467</f>
        <v>0.67545546069587603</v>
      </c>
    </row>
    <row r="515" spans="1:31" x14ac:dyDescent="0.2">
      <c r="A515" s="42">
        <v>0.76552996745158453</v>
      </c>
      <c r="B515" s="42">
        <f t="shared" si="104"/>
        <v>1.1665402221679688</v>
      </c>
      <c r="C515" s="42">
        <v>1.190581298828125</v>
      </c>
      <c r="D515" s="42">
        <v>1.1424991455078124</v>
      </c>
      <c r="E515" s="48">
        <v>0.65815749206542962</v>
      </c>
      <c r="F515" s="48">
        <v>0.59879789494942604</v>
      </c>
      <c r="G515" s="48">
        <v>0.37575313086489515</v>
      </c>
      <c r="H515" s="48">
        <v>0.4792442068481445</v>
      </c>
      <c r="I515" s="48">
        <v>0.64065616760253907</v>
      </c>
      <c r="J515" s="48">
        <v>0.64065616760253907</v>
      </c>
      <c r="K515" s="48">
        <v>0.64065616760253907</v>
      </c>
      <c r="L515" s="48">
        <v>0.64065616760253907</v>
      </c>
      <c r="M515" s="43">
        <f t="shared" ref="M515:M578" si="115">(+O515*0.7)</f>
        <v>0.14366553599999995</v>
      </c>
      <c r="N515" s="43">
        <f t="shared" ref="N515:N578" si="116">(+P515*0.85)</f>
        <v>0.36569543199999999</v>
      </c>
      <c r="O515" s="49">
        <v>0.20523647999999994</v>
      </c>
      <c r="P515" s="49">
        <v>0.43022991999999999</v>
      </c>
      <c r="Q515" s="50">
        <f t="shared" si="105"/>
        <v>0.31773319999999994</v>
      </c>
      <c r="R515" s="48">
        <f t="shared" si="106"/>
        <v>0.43022991999999999</v>
      </c>
      <c r="S515" s="49">
        <v>0.88884833984375011</v>
      </c>
      <c r="T515" s="48">
        <f t="shared" si="107"/>
        <v>1.190581298828125</v>
      </c>
      <c r="U515" s="48">
        <v>0</v>
      </c>
      <c r="V515" s="49">
        <f t="shared" si="108"/>
        <v>0.38720692800000001</v>
      </c>
      <c r="W515" s="49">
        <f t="shared" si="109"/>
        <v>0.34418393600000002</v>
      </c>
      <c r="X515" s="49">
        <f t="shared" si="110"/>
        <v>0.30116094399999999</v>
      </c>
      <c r="Y515" s="49">
        <f t="shared" si="111"/>
        <v>0.45174141600000001</v>
      </c>
      <c r="Z515" s="49">
        <f t="shared" si="112"/>
        <v>0.57363989333333332</v>
      </c>
      <c r="AA515" s="48">
        <v>0.50494329512746705</v>
      </c>
      <c r="AB515" s="42">
        <v>1.190581298828125</v>
      </c>
      <c r="AC515" s="42">
        <v>1.1424991455078124</v>
      </c>
      <c r="AD515" s="49">
        <f t="shared" si="113"/>
        <v>0.97217787170410164</v>
      </c>
      <c r="AE515" s="49">
        <f t="shared" si="114"/>
        <v>0.67198156276847054</v>
      </c>
    </row>
    <row r="516" spans="1:31" x14ac:dyDescent="0.2">
      <c r="A516" s="42">
        <v>0.76159283700591185</v>
      </c>
      <c r="B516" s="42">
        <f t="shared" si="104"/>
        <v>1.1605407104492187</v>
      </c>
      <c r="C516" s="42">
        <v>1.1844581298828125</v>
      </c>
      <c r="D516" s="42">
        <v>1.1366232910156251</v>
      </c>
      <c r="E516" s="48">
        <v>0.65477261596679692</v>
      </c>
      <c r="F516" s="48">
        <v>0.59571826864658395</v>
      </c>
      <c r="G516" s="48">
        <v>0.37382062042700481</v>
      </c>
      <c r="H516" s="48">
        <v>0.47677945129394533</v>
      </c>
      <c r="I516" s="48">
        <v>0.63736122253417971</v>
      </c>
      <c r="J516" s="48">
        <v>0.63736122253417971</v>
      </c>
      <c r="K516" s="48">
        <v>0.63736122253417971</v>
      </c>
      <c r="L516" s="48">
        <v>0.63736122253417971</v>
      </c>
      <c r="M516" s="43">
        <f t="shared" si="115"/>
        <v>0.14289147599999999</v>
      </c>
      <c r="N516" s="43">
        <f t="shared" si="116"/>
        <v>0.36394089599999996</v>
      </c>
      <c r="O516" s="49">
        <v>0.20413068000000001</v>
      </c>
      <c r="P516" s="49">
        <v>0.42816575999999995</v>
      </c>
      <c r="Q516" s="50">
        <f t="shared" si="105"/>
        <v>0.31614821999999998</v>
      </c>
      <c r="R516" s="48">
        <f t="shared" si="106"/>
        <v>0.42816575999999995</v>
      </c>
      <c r="S516" s="49">
        <v>0.88427705078124996</v>
      </c>
      <c r="T516" s="48">
        <f t="shared" si="107"/>
        <v>1.1844581298828125</v>
      </c>
      <c r="U516" s="48">
        <v>0</v>
      </c>
      <c r="V516" s="49">
        <f t="shared" si="108"/>
        <v>0.38534918399999996</v>
      </c>
      <c r="W516" s="49">
        <f t="shared" si="109"/>
        <v>0.34253260799999996</v>
      </c>
      <c r="X516" s="49">
        <f t="shared" si="110"/>
        <v>0.29971603199999997</v>
      </c>
      <c r="Y516" s="49">
        <f t="shared" si="111"/>
        <v>0.449574048</v>
      </c>
      <c r="Z516" s="49">
        <f t="shared" si="112"/>
        <v>0.5708876799999999</v>
      </c>
      <c r="AA516" s="48">
        <v>0.50234635202508227</v>
      </c>
      <c r="AB516" s="42">
        <v>1.1844581298828125</v>
      </c>
      <c r="AC516" s="42">
        <v>1.1366232910156251</v>
      </c>
      <c r="AD516" s="49">
        <f t="shared" si="113"/>
        <v>0.96717802429199218</v>
      </c>
      <c r="AE516" s="49">
        <f t="shared" si="114"/>
        <v>0.66852560540163197</v>
      </c>
    </row>
    <row r="517" spans="1:31" x14ac:dyDescent="0.2">
      <c r="A517" s="42">
        <v>0.7576759552725707</v>
      </c>
      <c r="B517" s="42">
        <f t="shared" si="104"/>
        <v>1.1545720825195311</v>
      </c>
      <c r="C517" s="42">
        <v>1.178366455078125</v>
      </c>
      <c r="D517" s="42">
        <v>1.1307777099609375</v>
      </c>
      <c r="E517" s="48">
        <v>0.65140508666992181</v>
      </c>
      <c r="F517" s="48">
        <v>0.59265448090671136</v>
      </c>
      <c r="G517" s="48">
        <v>0.37189804895245449</v>
      </c>
      <c r="H517" s="48">
        <v>0.47432736541748044</v>
      </c>
      <c r="I517" s="48">
        <v>0.63408326904296874</v>
      </c>
      <c r="J517" s="48">
        <v>0.63408326904296874</v>
      </c>
      <c r="K517" s="48">
        <v>0.63408326904296874</v>
      </c>
      <c r="L517" s="48">
        <v>0.63408326904296874</v>
      </c>
      <c r="M517" s="43">
        <f t="shared" si="115"/>
        <v>0.14211741599999997</v>
      </c>
      <c r="N517" s="43">
        <f t="shared" si="116"/>
        <v>0.36193571199999991</v>
      </c>
      <c r="O517" s="49">
        <v>0.20302487999999996</v>
      </c>
      <c r="P517" s="49">
        <v>0.42580671999999992</v>
      </c>
      <c r="Q517" s="50">
        <f t="shared" si="105"/>
        <v>0.31441579999999991</v>
      </c>
      <c r="R517" s="48">
        <f t="shared" si="106"/>
        <v>0.42580671999999992</v>
      </c>
      <c r="S517" s="49">
        <v>0.87972919921875004</v>
      </c>
      <c r="T517" s="48">
        <f t="shared" si="107"/>
        <v>1.178366455078125</v>
      </c>
      <c r="U517" s="48">
        <v>0</v>
      </c>
      <c r="V517" s="49">
        <f t="shared" si="108"/>
        <v>0.38322604799999993</v>
      </c>
      <c r="W517" s="49">
        <f t="shared" si="109"/>
        <v>0.34064537599999994</v>
      </c>
      <c r="X517" s="49">
        <f t="shared" si="110"/>
        <v>0.2980647039999999</v>
      </c>
      <c r="Y517" s="49">
        <f t="shared" si="111"/>
        <v>0.44709705599999994</v>
      </c>
      <c r="Z517" s="49">
        <f t="shared" si="112"/>
        <v>0.56774229333333326</v>
      </c>
      <c r="AA517" s="48">
        <v>0.49976278847142269</v>
      </c>
      <c r="AB517" s="42">
        <v>1.178366455078125</v>
      </c>
      <c r="AC517" s="42">
        <v>1.1307777099609375</v>
      </c>
      <c r="AD517" s="49">
        <f t="shared" si="113"/>
        <v>0.96220381164550783</v>
      </c>
      <c r="AE517" s="49">
        <f t="shared" si="114"/>
        <v>0.66508736710695848</v>
      </c>
    </row>
    <row r="518" spans="1:31" x14ac:dyDescent="0.2">
      <c r="A518" s="42">
        <v>0.75377921811211857</v>
      </c>
      <c r="B518" s="42">
        <f t="shared" si="104"/>
        <v>1.1486340942382811</v>
      </c>
      <c r="C518" s="42">
        <v>1.1723061523437499</v>
      </c>
      <c r="D518" s="42">
        <v>1.1249620361328125</v>
      </c>
      <c r="E518" s="48">
        <v>0.6480549041748046</v>
      </c>
      <c r="F518" s="48">
        <v>0.58960645027184799</v>
      </c>
      <c r="G518" s="48">
        <v>0.369985365324836</v>
      </c>
      <c r="H518" s="48">
        <v>0.47188789001464843</v>
      </c>
      <c r="I518" s="48">
        <v>0.63082212951660155</v>
      </c>
      <c r="J518" s="48">
        <v>0.63082212951660155</v>
      </c>
      <c r="K518" s="48">
        <v>0.63082212951660155</v>
      </c>
      <c r="L518" s="48">
        <v>0.63082212951660155</v>
      </c>
      <c r="M518" s="43">
        <f t="shared" si="115"/>
        <v>0.14149816799999998</v>
      </c>
      <c r="N518" s="43">
        <f t="shared" si="116"/>
        <v>0.36018117599999994</v>
      </c>
      <c r="O518" s="49">
        <v>0.20214023999999997</v>
      </c>
      <c r="P518" s="49">
        <v>0.42374255999999993</v>
      </c>
      <c r="Q518" s="50">
        <f t="shared" si="105"/>
        <v>0.31294139999999993</v>
      </c>
      <c r="R518" s="48">
        <f t="shared" si="106"/>
        <v>0.42374255999999993</v>
      </c>
      <c r="S518" s="49">
        <v>0.87520468750000002</v>
      </c>
      <c r="T518" s="48">
        <f t="shared" si="107"/>
        <v>1.1723061523437499</v>
      </c>
      <c r="U518" s="48">
        <v>0</v>
      </c>
      <c r="V518" s="49">
        <f t="shared" si="108"/>
        <v>0.38136830399999994</v>
      </c>
      <c r="W518" s="49">
        <f t="shared" si="109"/>
        <v>0.33899404799999999</v>
      </c>
      <c r="X518" s="49">
        <f t="shared" si="110"/>
        <v>0.29661979199999994</v>
      </c>
      <c r="Y518" s="49">
        <f t="shared" si="111"/>
        <v>0.44492968799999993</v>
      </c>
      <c r="Z518" s="49">
        <f t="shared" si="112"/>
        <v>0.56499007999999995</v>
      </c>
      <c r="AA518" s="48">
        <v>0.49719249524568254</v>
      </c>
      <c r="AB518" s="42">
        <v>1.1723061523437499</v>
      </c>
      <c r="AC518" s="42">
        <v>1.1249620361328125</v>
      </c>
      <c r="AD518" s="49">
        <f t="shared" si="113"/>
        <v>0.95725512695312498</v>
      </c>
      <c r="AE518" s="49">
        <f t="shared" si="114"/>
        <v>0.66166677405498253</v>
      </c>
    </row>
    <row r="519" spans="1:31" x14ac:dyDescent="0.2">
      <c r="A519" s="42">
        <v>0.74990252192132179</v>
      </c>
      <c r="B519" s="42">
        <f t="shared" si="104"/>
        <v>1.1427266235351561</v>
      </c>
      <c r="C519" s="42">
        <v>1.1662768554687499</v>
      </c>
      <c r="D519" s="42">
        <v>1.1191763916015625</v>
      </c>
      <c r="E519" s="48">
        <v>0.64472195007324218</v>
      </c>
      <c r="F519" s="48">
        <v>0.58657409570297303</v>
      </c>
      <c r="G519" s="48">
        <v>0.36808251869063452</v>
      </c>
      <c r="H519" s="48">
        <v>0.46946096588134761</v>
      </c>
      <c r="I519" s="48">
        <v>0.62757780395507812</v>
      </c>
      <c r="J519" s="48">
        <v>0.62757780395507812</v>
      </c>
      <c r="K519" s="48">
        <v>0.62757780395507812</v>
      </c>
      <c r="L519" s="48">
        <v>0.62757780395507812</v>
      </c>
      <c r="M519" s="43">
        <f t="shared" si="115"/>
        <v>0.14072410799999996</v>
      </c>
      <c r="N519" s="43">
        <f t="shared" si="116"/>
        <v>0.35842664000000002</v>
      </c>
      <c r="O519" s="49">
        <v>0.20103443999999995</v>
      </c>
      <c r="P519" s="49">
        <v>0.42167840000000006</v>
      </c>
      <c r="Q519" s="50">
        <f t="shared" si="105"/>
        <v>0.31135642000000002</v>
      </c>
      <c r="R519" s="48">
        <f t="shared" si="106"/>
        <v>0.42167840000000006</v>
      </c>
      <c r="S519" s="49">
        <v>0.87070351562500015</v>
      </c>
      <c r="T519" s="48">
        <f t="shared" si="107"/>
        <v>1.1662768554687499</v>
      </c>
      <c r="U519" s="48">
        <v>0</v>
      </c>
      <c r="V519" s="49">
        <f t="shared" si="108"/>
        <v>0.37951056000000005</v>
      </c>
      <c r="W519" s="49">
        <f t="shared" si="109"/>
        <v>0.3373427200000001</v>
      </c>
      <c r="X519" s="49">
        <f t="shared" si="110"/>
        <v>0.29517488000000003</v>
      </c>
      <c r="Y519" s="49">
        <f t="shared" si="111"/>
        <v>0.44276232000000004</v>
      </c>
      <c r="Z519" s="49">
        <f t="shared" si="112"/>
        <v>0.56223786666666675</v>
      </c>
      <c r="AA519" s="48">
        <v>0.49463541773745889</v>
      </c>
      <c r="AB519" s="42">
        <v>1.1662768554687499</v>
      </c>
      <c r="AC519" s="42">
        <v>1.1191763916015625</v>
      </c>
      <c r="AD519" s="49">
        <f t="shared" si="113"/>
        <v>0.95233197021484395</v>
      </c>
      <c r="AE519" s="49">
        <f t="shared" si="114"/>
        <v>0.65826382624570423</v>
      </c>
    </row>
    <row r="520" spans="1:31" x14ac:dyDescent="0.2">
      <c r="A520" s="42">
        <v>0.74604576362826625</v>
      </c>
      <c r="B520" s="42">
        <f t="shared" si="104"/>
        <v>1.1368495944912178</v>
      </c>
      <c r="C520" s="42">
        <v>1.1602786865234376</v>
      </c>
      <c r="D520" s="42">
        <v>1.1134205024589983</v>
      </c>
      <c r="E520" s="48">
        <v>0.6414061651611328</v>
      </c>
      <c r="F520" s="48">
        <v>0.58355733657785069</v>
      </c>
      <c r="G520" s="48">
        <v>0.36618945845787665</v>
      </c>
      <c r="H520" s="48">
        <v>0.46704653381347655</v>
      </c>
      <c r="I520" s="48">
        <v>0.62435017395019532</v>
      </c>
      <c r="J520" s="48">
        <v>0.62435017395019532</v>
      </c>
      <c r="K520" s="48">
        <v>0.62435017395019532</v>
      </c>
      <c r="L520" s="48">
        <v>0.62435017395019532</v>
      </c>
      <c r="M520" s="43">
        <f t="shared" si="115"/>
        <v>0.14010485999999997</v>
      </c>
      <c r="N520" s="43">
        <f t="shared" si="116"/>
        <v>0.35667210399999999</v>
      </c>
      <c r="O520" s="49">
        <v>0.20014979999999999</v>
      </c>
      <c r="P520" s="49">
        <v>0.41961423999999997</v>
      </c>
      <c r="Q520" s="50">
        <f t="shared" si="105"/>
        <v>0.30988201999999998</v>
      </c>
      <c r="R520" s="48">
        <f t="shared" si="106"/>
        <v>0.41961423999999997</v>
      </c>
      <c r="S520" s="49">
        <v>0.86622548828125001</v>
      </c>
      <c r="T520" s="48">
        <f t="shared" si="107"/>
        <v>1.1602786865234376</v>
      </c>
      <c r="U520" s="48">
        <v>0</v>
      </c>
      <c r="V520" s="49">
        <f t="shared" si="108"/>
        <v>0.377652816</v>
      </c>
      <c r="W520" s="49">
        <f t="shared" si="109"/>
        <v>0.33569139199999998</v>
      </c>
      <c r="X520" s="49">
        <f t="shared" si="110"/>
        <v>0.29372996799999995</v>
      </c>
      <c r="Y520" s="49">
        <f t="shared" si="111"/>
        <v>0.44059495200000004</v>
      </c>
      <c r="Z520" s="49">
        <f t="shared" si="112"/>
        <v>0.55948565333333333</v>
      </c>
      <c r="AA520" s="48">
        <v>0.49209150133634866</v>
      </c>
      <c r="AB520" s="42">
        <v>1.1602786865234376</v>
      </c>
      <c r="AC520" s="42">
        <v>1.1134205024589983</v>
      </c>
      <c r="AD520" s="49">
        <f t="shared" si="113"/>
        <v>0.94743412780761715</v>
      </c>
      <c r="AE520" s="49">
        <f t="shared" si="114"/>
        <v>0.65487837602018872</v>
      </c>
    </row>
    <row r="521" spans="1:31" x14ac:dyDescent="0.2">
      <c r="A521" s="42">
        <v>0.74220884069276505</v>
      </c>
      <c r="B521" s="42">
        <f t="shared" si="104"/>
        <v>1.1310028085206376</v>
      </c>
      <c r="C521" s="42">
        <v>1.1543114013671876</v>
      </c>
      <c r="D521" s="42">
        <v>1.1076942156740874</v>
      </c>
      <c r="E521" s="48">
        <v>0.63810737182617183</v>
      </c>
      <c r="F521" s="48">
        <v>0.5805560926888863</v>
      </c>
      <c r="G521" s="48">
        <v>0.36430613429478481</v>
      </c>
      <c r="H521" s="48">
        <v>0.4646445050048828</v>
      </c>
      <c r="I521" s="48">
        <v>0.62113918029785153</v>
      </c>
      <c r="J521" s="48">
        <v>0.62113918029785153</v>
      </c>
      <c r="K521" s="48">
        <v>0.62113918029785153</v>
      </c>
      <c r="L521" s="48">
        <v>0.62113918029785153</v>
      </c>
      <c r="M521" s="43">
        <f t="shared" si="115"/>
        <v>0.13933079999999998</v>
      </c>
      <c r="N521" s="43">
        <f t="shared" si="116"/>
        <v>0.35491756799999996</v>
      </c>
      <c r="O521" s="49">
        <v>0.19904399999999997</v>
      </c>
      <c r="P521" s="49">
        <v>0.41755007999999999</v>
      </c>
      <c r="Q521" s="50">
        <f t="shared" si="105"/>
        <v>0.30829703999999997</v>
      </c>
      <c r="R521" s="48">
        <f t="shared" si="106"/>
        <v>0.41755007999999999</v>
      </c>
      <c r="S521" s="49">
        <v>0.86177050781250009</v>
      </c>
      <c r="T521" s="48">
        <f t="shared" si="107"/>
        <v>1.1543114013671876</v>
      </c>
      <c r="U521" s="48">
        <v>0</v>
      </c>
      <c r="V521" s="49">
        <f t="shared" si="108"/>
        <v>0.37579507200000001</v>
      </c>
      <c r="W521" s="49">
        <f t="shared" si="109"/>
        <v>0.33404006400000003</v>
      </c>
      <c r="X521" s="49">
        <f t="shared" si="110"/>
        <v>0.29228505599999999</v>
      </c>
      <c r="Y521" s="49">
        <f t="shared" si="111"/>
        <v>0.43842758400000004</v>
      </c>
      <c r="Z521" s="49">
        <f t="shared" si="112"/>
        <v>0.55673344000000002</v>
      </c>
      <c r="AA521" s="48">
        <v>0.48956069143194902</v>
      </c>
      <c r="AB521" s="42">
        <v>1.1543114013671876</v>
      </c>
      <c r="AC521" s="42">
        <v>1.1076942156740874</v>
      </c>
      <c r="AD521" s="49">
        <f t="shared" si="113"/>
        <v>0.94256149291992197</v>
      </c>
      <c r="AE521" s="49">
        <f t="shared" si="114"/>
        <v>0.6515103495489688</v>
      </c>
    </row>
    <row r="522" spans="1:31" x14ac:dyDescent="0.2">
      <c r="A522" s="42">
        <v>0.73839165110146865</v>
      </c>
      <c r="B522" s="42">
        <f t="shared" si="104"/>
        <v>1.1251860674311032</v>
      </c>
      <c r="C522" s="42">
        <v>1.1483747558593751</v>
      </c>
      <c r="D522" s="42">
        <v>1.1019973790028315</v>
      </c>
      <c r="E522" s="48">
        <v>0.63482557006835938</v>
      </c>
      <c r="F522" s="48">
        <v>0.57757028424099432</v>
      </c>
      <c r="G522" s="48">
        <v>0.3624324961284397</v>
      </c>
      <c r="H522" s="48">
        <v>0.46225482025146486</v>
      </c>
      <c r="I522" s="48">
        <v>0.61794464538574223</v>
      </c>
      <c r="J522" s="48">
        <v>0.61794464538574223</v>
      </c>
      <c r="K522" s="48">
        <v>0.61794464538574223</v>
      </c>
      <c r="L522" s="48">
        <v>0.61794464538574223</v>
      </c>
      <c r="M522" s="43">
        <f t="shared" si="115"/>
        <v>0.13871155199999999</v>
      </c>
      <c r="N522" s="43">
        <f t="shared" si="116"/>
        <v>0.35316303199999993</v>
      </c>
      <c r="O522" s="49">
        <v>0.19815936000000001</v>
      </c>
      <c r="P522" s="49">
        <v>0.41548591999999995</v>
      </c>
      <c r="Q522" s="50">
        <f t="shared" si="105"/>
        <v>0.30682263999999998</v>
      </c>
      <c r="R522" s="48">
        <f t="shared" si="106"/>
        <v>0.41548591999999995</v>
      </c>
      <c r="S522" s="49">
        <v>0.85733837890625009</v>
      </c>
      <c r="T522" s="48">
        <f t="shared" si="107"/>
        <v>1.1483747558593751</v>
      </c>
      <c r="U522" s="48">
        <v>0</v>
      </c>
      <c r="V522" s="49">
        <f t="shared" si="108"/>
        <v>0.37393732799999996</v>
      </c>
      <c r="W522" s="49">
        <f t="shared" si="109"/>
        <v>0.33238873599999996</v>
      </c>
      <c r="X522" s="49">
        <f t="shared" si="110"/>
        <v>0.29084014399999997</v>
      </c>
      <c r="Y522" s="49">
        <f t="shared" si="111"/>
        <v>0.43626021599999998</v>
      </c>
      <c r="Z522" s="49">
        <f t="shared" si="112"/>
        <v>0.5539812266666666</v>
      </c>
      <c r="AA522" s="48">
        <v>0.48704287880345393</v>
      </c>
      <c r="AB522" s="42">
        <v>1.1483747558593751</v>
      </c>
      <c r="AC522" s="42">
        <v>1.1019973790028315</v>
      </c>
      <c r="AD522" s="49">
        <f t="shared" si="113"/>
        <v>0.93771385192871104</v>
      </c>
      <c r="AE522" s="49">
        <f t="shared" si="114"/>
        <v>0.64815959917310972</v>
      </c>
    </row>
    <row r="523" spans="1:31" x14ac:dyDescent="0.2">
      <c r="A523" s="42">
        <v>0.73459409336460524</v>
      </c>
      <c r="B523" s="42">
        <f t="shared" si="104"/>
        <v>1.1193992954921086</v>
      </c>
      <c r="C523" s="42">
        <v>1.1424687499999999</v>
      </c>
      <c r="D523" s="42">
        <v>1.0963298409842175</v>
      </c>
      <c r="E523" s="48">
        <v>0.63156064147949209</v>
      </c>
      <c r="F523" s="48">
        <v>0.57459983184947616</v>
      </c>
      <c r="G523" s="48">
        <v>0.36056849414344849</v>
      </c>
      <c r="H523" s="48">
        <v>0.45987744995117186</v>
      </c>
      <c r="I523" s="48">
        <v>0.61476651000976568</v>
      </c>
      <c r="J523" s="48">
        <v>0.61476651000976568</v>
      </c>
      <c r="K523" s="48">
        <v>0.61476651000976568</v>
      </c>
      <c r="L523" s="48">
        <v>0.61476651000976568</v>
      </c>
      <c r="M523" s="43">
        <f t="shared" si="115"/>
        <v>0.13793749199999999</v>
      </c>
      <c r="N523" s="43">
        <f t="shared" si="116"/>
        <v>0.35140849599999996</v>
      </c>
      <c r="O523" s="49">
        <v>0.19705355999999999</v>
      </c>
      <c r="P523" s="49">
        <v>0.41342175999999997</v>
      </c>
      <c r="Q523" s="50">
        <f t="shared" si="105"/>
        <v>0.30523765999999997</v>
      </c>
      <c r="R523" s="48">
        <f t="shared" si="106"/>
        <v>0.41342175999999997</v>
      </c>
      <c r="S523" s="49">
        <v>0.85292910156250012</v>
      </c>
      <c r="T523" s="48">
        <f t="shared" si="107"/>
        <v>1.1424687499999999</v>
      </c>
      <c r="U523" s="48">
        <v>0</v>
      </c>
      <c r="V523" s="49">
        <f t="shared" si="108"/>
        <v>0.37207958399999996</v>
      </c>
      <c r="W523" s="49">
        <f t="shared" si="109"/>
        <v>0.33073740800000001</v>
      </c>
      <c r="X523" s="49">
        <f t="shared" si="110"/>
        <v>0.28939523199999995</v>
      </c>
      <c r="Y523" s="49">
        <f t="shared" si="111"/>
        <v>0.43409284799999992</v>
      </c>
      <c r="Z523" s="49">
        <f t="shared" si="112"/>
        <v>0.5512290133333333</v>
      </c>
      <c r="AA523" s="48">
        <v>0.4845380088404605</v>
      </c>
      <c r="AB523" s="42">
        <v>1.1424687499999999</v>
      </c>
      <c r="AC523" s="42">
        <v>1.0963298409842175</v>
      </c>
      <c r="AD523" s="49">
        <f t="shared" si="113"/>
        <v>0.93289120483398447</v>
      </c>
      <c r="AE523" s="49">
        <f t="shared" si="114"/>
        <v>0.64482612489261149</v>
      </c>
    </row>
    <row r="524" spans="1:31" x14ac:dyDescent="0.2">
      <c r="A524" s="42">
        <v>0.73081606651638864</v>
      </c>
      <c r="B524" s="42">
        <f t="shared" si="104"/>
        <v>1.1136422342571588</v>
      </c>
      <c r="C524" s="42">
        <v>1.1365930175781249</v>
      </c>
      <c r="D524" s="42">
        <v>1.0906914509361927</v>
      </c>
      <c r="E524" s="48">
        <v>0.62831252685546879</v>
      </c>
      <c r="F524" s="48">
        <v>0.57164465653790997</v>
      </c>
      <c r="G524" s="48">
        <v>0.3587140787806205</v>
      </c>
      <c r="H524" s="48">
        <v>0.45751230529785153</v>
      </c>
      <c r="I524" s="48">
        <v>0.61160477416992187</v>
      </c>
      <c r="J524" s="48">
        <v>0.61160477416992187</v>
      </c>
      <c r="K524" s="48">
        <v>0.61160477416992187</v>
      </c>
      <c r="L524" s="48">
        <v>0.61160477416992187</v>
      </c>
      <c r="M524" s="43">
        <f t="shared" si="115"/>
        <v>0.13731824399999998</v>
      </c>
      <c r="N524" s="43">
        <f t="shared" si="116"/>
        <v>0.34940331199999991</v>
      </c>
      <c r="O524" s="49">
        <v>0.19616891999999997</v>
      </c>
      <c r="P524" s="49">
        <v>0.41106271999999994</v>
      </c>
      <c r="Q524" s="50">
        <f t="shared" si="105"/>
        <v>0.30361581999999998</v>
      </c>
      <c r="R524" s="48">
        <f t="shared" si="106"/>
        <v>0.41106271999999994</v>
      </c>
      <c r="S524" s="49">
        <v>0.84854248046875014</v>
      </c>
      <c r="T524" s="48">
        <f t="shared" si="107"/>
        <v>1.1365930175781249</v>
      </c>
      <c r="U524" s="48">
        <v>0</v>
      </c>
      <c r="V524" s="49">
        <f t="shared" si="108"/>
        <v>0.36995644799999994</v>
      </c>
      <c r="W524" s="49">
        <f t="shared" si="109"/>
        <v>0.32885017599999999</v>
      </c>
      <c r="X524" s="49">
        <f t="shared" si="110"/>
        <v>0.28774390399999994</v>
      </c>
      <c r="Y524" s="49">
        <f t="shared" si="111"/>
        <v>0.43161585599999991</v>
      </c>
      <c r="Z524" s="49">
        <f t="shared" si="112"/>
        <v>0.54808362666666655</v>
      </c>
      <c r="AA524" s="48">
        <v>0.48204602693256576</v>
      </c>
      <c r="AB524" s="42">
        <v>1.1365930175781249</v>
      </c>
      <c r="AC524" s="42">
        <v>1.0906914509361927</v>
      </c>
      <c r="AD524" s="49">
        <f t="shared" si="113"/>
        <v>0.92809333801269545</v>
      </c>
      <c r="AE524" s="49">
        <f t="shared" si="114"/>
        <v>0.64150977904853934</v>
      </c>
    </row>
    <row r="525" spans="1:31" x14ac:dyDescent="0.2">
      <c r="A525" s="42">
        <v>0.72705747010849886</v>
      </c>
      <c r="B525" s="42">
        <f t="shared" si="104"/>
        <v>1.1079147477375471</v>
      </c>
      <c r="C525" s="42">
        <v>1.1307474365234376</v>
      </c>
      <c r="D525" s="42">
        <v>1.0850820589516568</v>
      </c>
      <c r="E525" s="48">
        <v>0.6250811077880859</v>
      </c>
      <c r="F525" s="48">
        <v>0.56870467973605099</v>
      </c>
      <c r="G525" s="48">
        <v>0.35686920073564954</v>
      </c>
      <c r="H525" s="48">
        <v>0.45515932708740237</v>
      </c>
      <c r="I525" s="48">
        <v>0.60845926025390629</v>
      </c>
      <c r="J525" s="48">
        <v>0.60845926025390629</v>
      </c>
      <c r="K525" s="48">
        <v>0.60845926025390629</v>
      </c>
      <c r="L525" s="48">
        <v>0.60845926025390629</v>
      </c>
      <c r="M525" s="43">
        <f t="shared" si="115"/>
        <v>0.13654418399999999</v>
      </c>
      <c r="N525" s="43">
        <f t="shared" si="116"/>
        <v>0.34789942400000001</v>
      </c>
      <c r="O525" s="49">
        <v>0.19506311999999998</v>
      </c>
      <c r="P525" s="49">
        <v>0.40929344000000001</v>
      </c>
      <c r="Q525" s="50">
        <f t="shared" si="105"/>
        <v>0.30217828000000002</v>
      </c>
      <c r="R525" s="48">
        <f t="shared" si="106"/>
        <v>0.40929344000000001</v>
      </c>
      <c r="S525" s="49">
        <v>0.84417832031250006</v>
      </c>
      <c r="T525" s="48">
        <f t="shared" si="107"/>
        <v>1.1307474365234376</v>
      </c>
      <c r="U525" s="48">
        <v>0</v>
      </c>
      <c r="V525" s="49">
        <f t="shared" si="108"/>
        <v>0.36836409600000003</v>
      </c>
      <c r="W525" s="49">
        <f t="shared" si="109"/>
        <v>0.32743475200000005</v>
      </c>
      <c r="X525" s="49">
        <f t="shared" si="110"/>
        <v>0.28650540799999996</v>
      </c>
      <c r="Y525" s="49">
        <f t="shared" si="111"/>
        <v>0.42975811200000003</v>
      </c>
      <c r="Z525" s="49">
        <f t="shared" si="112"/>
        <v>0.54572458666666668</v>
      </c>
      <c r="AA525" s="48">
        <v>0.4795668784693668</v>
      </c>
      <c r="AB525" s="42">
        <v>1.1307474365234376</v>
      </c>
      <c r="AC525" s="42">
        <v>1.0850820589516568</v>
      </c>
      <c r="AD525" s="49">
        <f t="shared" si="113"/>
        <v>0.92332003784179695</v>
      </c>
      <c r="AE525" s="49">
        <f t="shared" si="114"/>
        <v>0.63821041398195855</v>
      </c>
    </row>
    <row r="526" spans="1:31" x14ac:dyDescent="0.2">
      <c r="A526" s="42">
        <v>0.72331820421048909</v>
      </c>
      <c r="B526" s="42">
        <f t="shared" si="104"/>
        <v>1.1022167613652072</v>
      </c>
      <c r="C526" s="42">
        <v>1.1249320068359374</v>
      </c>
      <c r="D526" s="42">
        <v>1.079501515894477</v>
      </c>
      <c r="E526" s="48">
        <v>0.62186632507324224</v>
      </c>
      <c r="F526" s="48">
        <v>0.56577982327774223</v>
      </c>
      <c r="G526" s="48">
        <v>0.35503381095780318</v>
      </c>
      <c r="H526" s="48">
        <v>0.45281842651367188</v>
      </c>
      <c r="I526" s="48">
        <v>0.6053299682617187</v>
      </c>
      <c r="J526" s="48">
        <v>0.6053299682617187</v>
      </c>
      <c r="K526" s="48">
        <v>0.6053299682617187</v>
      </c>
      <c r="L526" s="48">
        <v>0.6053299682617187</v>
      </c>
      <c r="M526" s="43">
        <f t="shared" si="115"/>
        <v>0.13592493599999997</v>
      </c>
      <c r="N526" s="43">
        <f t="shared" si="116"/>
        <v>0.34614488800000004</v>
      </c>
      <c r="O526" s="49">
        <v>0.19417847999999999</v>
      </c>
      <c r="P526" s="49">
        <v>0.40722928000000003</v>
      </c>
      <c r="Q526" s="50">
        <f t="shared" si="105"/>
        <v>0.30070388000000003</v>
      </c>
      <c r="R526" s="48">
        <f t="shared" si="106"/>
        <v>0.40722928000000003</v>
      </c>
      <c r="S526" s="49">
        <v>0.83983681640625008</v>
      </c>
      <c r="T526" s="48">
        <f t="shared" si="107"/>
        <v>1.1249320068359374</v>
      </c>
      <c r="U526" s="48">
        <v>0</v>
      </c>
      <c r="V526" s="49">
        <f t="shared" si="108"/>
        <v>0.36650635200000004</v>
      </c>
      <c r="W526" s="49">
        <f t="shared" si="109"/>
        <v>0.32578342400000004</v>
      </c>
      <c r="X526" s="49">
        <f t="shared" si="110"/>
        <v>0.285060496</v>
      </c>
      <c r="Y526" s="49">
        <f t="shared" si="111"/>
        <v>0.42759074400000002</v>
      </c>
      <c r="Z526" s="49">
        <f t="shared" si="112"/>
        <v>0.54297237333333337</v>
      </c>
      <c r="AA526" s="48">
        <v>0.47710045423005759</v>
      </c>
      <c r="AB526" s="42">
        <v>1.1249320068359374</v>
      </c>
      <c r="AC526" s="42">
        <v>1.079501515894477</v>
      </c>
      <c r="AD526" s="49">
        <f t="shared" si="113"/>
        <v>0.918571517944336</v>
      </c>
      <c r="AE526" s="49">
        <f t="shared" si="114"/>
        <v>0.63492817735180385</v>
      </c>
    </row>
    <row r="527" spans="1:31" x14ac:dyDescent="0.2">
      <c r="A527" s="42">
        <v>0.71959816940448951</v>
      </c>
      <c r="B527" s="42">
        <f t="shared" si="104"/>
        <v>1.0965480788852617</v>
      </c>
      <c r="C527" s="42">
        <v>1.1191464843750001</v>
      </c>
      <c r="D527" s="42">
        <v>1.0739496733955234</v>
      </c>
      <c r="E527" s="48">
        <v>0.61866806030273436</v>
      </c>
      <c r="F527" s="48">
        <v>0.56287000939883636</v>
      </c>
      <c r="G527" s="48">
        <v>0.35320786064861837</v>
      </c>
      <c r="H527" s="48">
        <v>0.45048957397460937</v>
      </c>
      <c r="I527" s="48">
        <v>0.6022167797851562</v>
      </c>
      <c r="J527" s="48">
        <v>0.6022167797851562</v>
      </c>
      <c r="K527" s="48">
        <v>0.6022167797851562</v>
      </c>
      <c r="L527" s="48">
        <v>0.6022167797851562</v>
      </c>
      <c r="M527" s="43">
        <f t="shared" si="115"/>
        <v>0.13530568799999998</v>
      </c>
      <c r="N527" s="43">
        <f t="shared" si="116"/>
        <v>0.34439035199999996</v>
      </c>
      <c r="O527" s="49">
        <v>0.19329383999999999</v>
      </c>
      <c r="P527" s="49">
        <v>0.40516511999999993</v>
      </c>
      <c r="Q527" s="50">
        <f t="shared" si="105"/>
        <v>0.29922947999999994</v>
      </c>
      <c r="R527" s="48">
        <f t="shared" si="106"/>
        <v>0.40516511999999993</v>
      </c>
      <c r="S527" s="49">
        <v>0.83551748046875007</v>
      </c>
      <c r="T527" s="48">
        <f t="shared" si="107"/>
        <v>1.1191464843750001</v>
      </c>
      <c r="U527" s="48">
        <v>0</v>
      </c>
      <c r="V527" s="49">
        <f t="shared" si="108"/>
        <v>0.36464860799999993</v>
      </c>
      <c r="W527" s="49">
        <f t="shared" si="109"/>
        <v>0.32413209599999998</v>
      </c>
      <c r="X527" s="49">
        <f t="shared" si="110"/>
        <v>0.28361558399999992</v>
      </c>
      <c r="Y527" s="49">
        <f t="shared" si="111"/>
        <v>0.42542337599999991</v>
      </c>
      <c r="Z527" s="49">
        <f t="shared" si="112"/>
        <v>0.54022015999999995</v>
      </c>
      <c r="AA527" s="48">
        <v>0.47464669960423522</v>
      </c>
      <c r="AB527" s="42">
        <v>1.1191464843750001</v>
      </c>
      <c r="AC527" s="42">
        <v>1.0739496733955234</v>
      </c>
      <c r="AD527" s="49">
        <f t="shared" si="113"/>
        <v>0.91384724426269537</v>
      </c>
      <c r="AE527" s="49">
        <f t="shared" si="114"/>
        <v>0.63166270001073854</v>
      </c>
    </row>
    <row r="528" spans="1:31" x14ac:dyDescent="0.2">
      <c r="A528" s="42">
        <v>0.71589726678561416</v>
      </c>
      <c r="B528" s="42">
        <f t="shared" si="104"/>
        <v>1.0909085044243618</v>
      </c>
      <c r="C528" s="42">
        <v>1.1133906250000001</v>
      </c>
      <c r="D528" s="42">
        <v>1.0684263838487236</v>
      </c>
      <c r="E528" s="48">
        <v>0.61548619506835933</v>
      </c>
      <c r="F528" s="48">
        <v>0.5599751607351281</v>
      </c>
      <c r="G528" s="48">
        <v>0.35139130126060419</v>
      </c>
      <c r="H528" s="48">
        <v>0.44817271026611327</v>
      </c>
      <c r="I528" s="48">
        <v>0.59911951721191403</v>
      </c>
      <c r="J528" s="48">
        <v>0.59911951721191403</v>
      </c>
      <c r="K528" s="48">
        <v>0.59911951721191403</v>
      </c>
      <c r="L528" s="48">
        <v>0.59911951721191403</v>
      </c>
      <c r="M528" s="43">
        <f t="shared" si="115"/>
        <v>0.13453162799999999</v>
      </c>
      <c r="N528" s="43">
        <f t="shared" si="116"/>
        <v>0.34263581599999998</v>
      </c>
      <c r="O528" s="49">
        <v>0.19218804</v>
      </c>
      <c r="P528" s="49">
        <v>0.40310096000000001</v>
      </c>
      <c r="Q528" s="50">
        <f t="shared" si="105"/>
        <v>0.29764449999999998</v>
      </c>
      <c r="R528" s="48">
        <f t="shared" si="106"/>
        <v>0.40310096000000001</v>
      </c>
      <c r="S528" s="49">
        <v>0</v>
      </c>
      <c r="T528" s="48">
        <f t="shared" si="107"/>
        <v>1.1133906250000001</v>
      </c>
      <c r="U528" s="48">
        <v>0</v>
      </c>
      <c r="V528" s="49">
        <f t="shared" si="108"/>
        <v>0.36279086399999999</v>
      </c>
      <c r="W528" s="49">
        <f t="shared" si="109"/>
        <v>0.32248076800000003</v>
      </c>
      <c r="X528" s="49">
        <f t="shared" si="110"/>
        <v>0.28217067200000001</v>
      </c>
      <c r="Y528" s="49">
        <f t="shared" si="111"/>
        <v>0.42325600800000002</v>
      </c>
      <c r="Z528" s="49">
        <f t="shared" si="112"/>
        <v>0.53746794666666664</v>
      </c>
      <c r="AA528" s="48">
        <v>0.47220555998149671</v>
      </c>
      <c r="AB528" s="42">
        <v>1.1133906250000001</v>
      </c>
      <c r="AC528" s="42">
        <v>1.0684263838487236</v>
      </c>
      <c r="AD528" s="49">
        <f t="shared" si="113"/>
        <v>0</v>
      </c>
      <c r="AE528" s="49">
        <f t="shared" si="114"/>
        <v>0</v>
      </c>
    </row>
    <row r="529" spans="1:31" x14ac:dyDescent="0.2">
      <c r="A529" s="42">
        <v>0.71221539795625721</v>
      </c>
      <c r="B529" s="42">
        <f t="shared" si="104"/>
        <v>1.0852980255941942</v>
      </c>
      <c r="C529" s="42">
        <v>1.1076645507812499</v>
      </c>
      <c r="D529" s="42">
        <v>1.0629315004071387</v>
      </c>
      <c r="E529" s="48">
        <v>0.61232078857421879</v>
      </c>
      <c r="F529" s="48">
        <v>0.55709520032029769</v>
      </c>
      <c r="G529" s="48">
        <v>0.34958408449595096</v>
      </c>
      <c r="H529" s="48">
        <v>0.44586773402071472</v>
      </c>
      <c r="I529" s="48">
        <v>0.59603823974609371</v>
      </c>
      <c r="J529" s="48">
        <v>0.59603823974609371</v>
      </c>
      <c r="K529" s="48">
        <v>0.59603823974609371</v>
      </c>
      <c r="L529" s="48">
        <v>0.59603823974609371</v>
      </c>
      <c r="M529" s="43">
        <f t="shared" si="115"/>
        <v>0.13391237999999997</v>
      </c>
      <c r="N529" s="43">
        <f t="shared" si="116"/>
        <v>0.34088127999999995</v>
      </c>
      <c r="O529" s="49">
        <v>0.19130339999999996</v>
      </c>
      <c r="P529" s="49">
        <v>0.40103679999999997</v>
      </c>
      <c r="Q529" s="50">
        <f t="shared" si="105"/>
        <v>0.29617009999999999</v>
      </c>
      <c r="R529" s="48">
        <f t="shared" si="106"/>
        <v>0.40103679999999997</v>
      </c>
      <c r="S529" s="49">
        <v>0</v>
      </c>
      <c r="T529" s="48">
        <f t="shared" si="107"/>
        <v>1.1076645507812499</v>
      </c>
      <c r="U529" s="48">
        <v>0</v>
      </c>
      <c r="V529" s="49">
        <f t="shared" si="108"/>
        <v>0.36093312</v>
      </c>
      <c r="W529" s="49">
        <f t="shared" si="109"/>
        <v>0.32082944000000002</v>
      </c>
      <c r="X529" s="49">
        <f t="shared" si="110"/>
        <v>0.28072575999999994</v>
      </c>
      <c r="Y529" s="49">
        <f t="shared" si="111"/>
        <v>0.42108864000000001</v>
      </c>
      <c r="Z529" s="49">
        <f t="shared" si="112"/>
        <v>0.53471573333333322</v>
      </c>
      <c r="AA529" s="48">
        <v>0.46977698075143914</v>
      </c>
      <c r="AB529" s="42">
        <v>1.1076645507812499</v>
      </c>
      <c r="AC529" s="42">
        <v>1.0629315004071387</v>
      </c>
      <c r="AD529" s="49">
        <f t="shared" si="113"/>
        <v>0</v>
      </c>
      <c r="AE529" s="49">
        <f t="shared" si="114"/>
        <v>0</v>
      </c>
    </row>
    <row r="530" spans="1:31" x14ac:dyDescent="0.2">
      <c r="A530" s="42">
        <v>0.70855246502568481</v>
      </c>
      <c r="B530" s="42">
        <f t="shared" si="104"/>
        <v>1.0797163252082793</v>
      </c>
      <c r="C530" s="42">
        <v>1.1019677734375</v>
      </c>
      <c r="D530" s="42">
        <v>1.0574648769790584</v>
      </c>
      <c r="E530" s="48">
        <v>0.60917160400390624</v>
      </c>
      <c r="F530" s="48">
        <v>0.55423005158386396</v>
      </c>
      <c r="G530" s="48">
        <v>0.34778616230524628</v>
      </c>
      <c r="H530" s="48">
        <v>0.44357463180967593</v>
      </c>
      <c r="I530" s="48">
        <v>0.59297282897949211</v>
      </c>
      <c r="J530" s="48">
        <v>0.59297282897949211</v>
      </c>
      <c r="K530" s="48">
        <v>0.59297282897949211</v>
      </c>
      <c r="L530" s="48">
        <v>0.59297282897949211</v>
      </c>
      <c r="M530" s="43">
        <f t="shared" si="115"/>
        <v>0.13329313199999995</v>
      </c>
      <c r="N530" s="43">
        <f t="shared" si="116"/>
        <v>0.33937739199999994</v>
      </c>
      <c r="O530" s="49">
        <v>0.19041875999999996</v>
      </c>
      <c r="P530" s="49">
        <v>0.39926751999999993</v>
      </c>
      <c r="Q530" s="50">
        <f t="shared" si="105"/>
        <v>0.29484313999999995</v>
      </c>
      <c r="R530" s="48">
        <f t="shared" si="106"/>
        <v>0.39926751999999993</v>
      </c>
      <c r="S530" s="49">
        <v>0</v>
      </c>
      <c r="T530" s="48">
        <f t="shared" si="107"/>
        <v>1.1019677734375</v>
      </c>
      <c r="U530" s="48">
        <v>0</v>
      </c>
      <c r="V530" s="49">
        <f t="shared" si="108"/>
        <v>0.35934076799999992</v>
      </c>
      <c r="W530" s="49">
        <f t="shared" si="109"/>
        <v>0.31941401599999997</v>
      </c>
      <c r="X530" s="49">
        <f t="shared" si="110"/>
        <v>0.27948726399999996</v>
      </c>
      <c r="Y530" s="49">
        <f t="shared" si="111"/>
        <v>0.41923089599999991</v>
      </c>
      <c r="Z530" s="49">
        <f t="shared" si="112"/>
        <v>0.53235669333333324</v>
      </c>
      <c r="AA530" s="48">
        <v>0.46736090730365953</v>
      </c>
      <c r="AB530" s="42">
        <v>1.1019677734375</v>
      </c>
      <c r="AC530" s="42">
        <v>1.0574648769790584</v>
      </c>
      <c r="AD530" s="49">
        <f t="shared" si="113"/>
        <v>0</v>
      </c>
      <c r="AE530" s="49">
        <f t="shared" si="114"/>
        <v>0</v>
      </c>
    </row>
    <row r="531" spans="1:31" x14ac:dyDescent="0.2">
      <c r="A531" s="42">
        <v>0.7049083706059609</v>
      </c>
      <c r="B531" s="42">
        <f t="shared" si="104"/>
        <v>1.0741633305964342</v>
      </c>
      <c r="C531" s="42">
        <v>1.09630029296875</v>
      </c>
      <c r="D531" s="42">
        <v>1.0520263682241187</v>
      </c>
      <c r="E531" s="48">
        <v>0.60603864135742191</v>
      </c>
      <c r="F531" s="48">
        <v>0.55137963834914927</v>
      </c>
      <c r="G531" s="48">
        <v>0.34599748688619747</v>
      </c>
      <c r="H531" s="48">
        <v>0.44129332304622049</v>
      </c>
      <c r="I531" s="48">
        <v>0.58992316650390619</v>
      </c>
      <c r="J531" s="48">
        <v>0.58992316650390619</v>
      </c>
      <c r="K531" s="48">
        <v>0.58992316650390619</v>
      </c>
      <c r="L531" s="48">
        <v>0.58992316650390619</v>
      </c>
      <c r="M531" s="43">
        <f t="shared" si="115"/>
        <v>0.13251907200000002</v>
      </c>
      <c r="N531" s="43">
        <f t="shared" si="116"/>
        <v>0.33762285599999997</v>
      </c>
      <c r="O531" s="49">
        <v>0.18931296000000003</v>
      </c>
      <c r="P531" s="49">
        <v>0.39720336000000001</v>
      </c>
      <c r="Q531" s="50">
        <f t="shared" si="105"/>
        <v>0.29325816000000005</v>
      </c>
      <c r="R531" s="48">
        <f t="shared" si="106"/>
        <v>0.39720336000000001</v>
      </c>
      <c r="S531" s="49">
        <v>0</v>
      </c>
      <c r="T531" s="48">
        <f t="shared" si="107"/>
        <v>1.09630029296875</v>
      </c>
      <c r="U531" s="48">
        <v>0</v>
      </c>
      <c r="V531" s="49">
        <f t="shared" si="108"/>
        <v>0.35748302400000004</v>
      </c>
      <c r="W531" s="49">
        <f t="shared" si="109"/>
        <v>0.31776268800000002</v>
      </c>
      <c r="X531" s="49">
        <f t="shared" si="110"/>
        <v>0.27804235199999999</v>
      </c>
      <c r="Y531" s="49">
        <f t="shared" si="111"/>
        <v>0.41706352800000002</v>
      </c>
      <c r="Z531" s="49">
        <f t="shared" si="112"/>
        <v>0.52960448000000004</v>
      </c>
      <c r="AA531" s="48">
        <v>0.46495728502775491</v>
      </c>
      <c r="AB531" s="42">
        <v>1.09630029296875</v>
      </c>
      <c r="AC531" s="42">
        <v>1.0520263682241187</v>
      </c>
      <c r="AD531" s="49">
        <f t="shared" si="113"/>
        <v>0</v>
      </c>
      <c r="AE531" s="49">
        <f t="shared" si="114"/>
        <v>0</v>
      </c>
    </row>
    <row r="532" spans="1:31" x14ac:dyDescent="0.2">
      <c r="A532" s="42">
        <v>0.70128301781072511</v>
      </c>
      <c r="B532" s="42">
        <f t="shared" si="104"/>
        <v>1.0686389084270616</v>
      </c>
      <c r="C532" s="42">
        <v>1.0906619873046874</v>
      </c>
      <c r="D532" s="42">
        <v>1.0466158295494354</v>
      </c>
      <c r="E532" s="48">
        <v>0.60292178222656245</v>
      </c>
      <c r="F532" s="48">
        <v>0.54854388483125327</v>
      </c>
      <c r="G532" s="48">
        <v>0.34421801068236035</v>
      </c>
      <c r="H532" s="48">
        <v>0.43902374707652952</v>
      </c>
      <c r="I532" s="48">
        <v>0.58688913391113273</v>
      </c>
      <c r="J532" s="48">
        <v>0.58688913391113273</v>
      </c>
      <c r="K532" s="48">
        <v>0.58688913391113273</v>
      </c>
      <c r="L532" s="48">
        <v>0.58688913391113273</v>
      </c>
      <c r="M532" s="43">
        <f t="shared" si="115"/>
        <v>0.13189982399999997</v>
      </c>
      <c r="N532" s="43">
        <f t="shared" si="116"/>
        <v>0.33586831999999994</v>
      </c>
      <c r="O532" s="49">
        <v>0.18842831999999998</v>
      </c>
      <c r="P532" s="49">
        <v>0.39513919999999997</v>
      </c>
      <c r="Q532" s="50">
        <f t="shared" si="105"/>
        <v>0.29178375999999995</v>
      </c>
      <c r="R532" s="48">
        <f t="shared" si="106"/>
        <v>0.39513919999999997</v>
      </c>
      <c r="S532" s="49">
        <v>0</v>
      </c>
      <c r="T532" s="48">
        <f t="shared" si="107"/>
        <v>1.0906619873046874</v>
      </c>
      <c r="U532" s="48">
        <v>0</v>
      </c>
      <c r="V532" s="49">
        <f t="shared" si="108"/>
        <v>0.35562527999999999</v>
      </c>
      <c r="W532" s="49">
        <f t="shared" si="109"/>
        <v>0.31611136000000001</v>
      </c>
      <c r="X532" s="49">
        <f t="shared" si="110"/>
        <v>0.27659743999999997</v>
      </c>
      <c r="Y532" s="49">
        <f t="shared" si="111"/>
        <v>0.41489616000000001</v>
      </c>
      <c r="Z532" s="49">
        <f t="shared" si="112"/>
        <v>0.52685226666666662</v>
      </c>
      <c r="AA532" s="48">
        <v>0.46256600470291942</v>
      </c>
      <c r="AB532" s="42">
        <v>1.0906619873046874</v>
      </c>
      <c r="AC532" s="42">
        <v>1.0466158295494354</v>
      </c>
      <c r="AD532" s="49">
        <f t="shared" si="113"/>
        <v>0</v>
      </c>
      <c r="AE532" s="49">
        <f t="shared" si="114"/>
        <v>0</v>
      </c>
    </row>
    <row r="533" spans="1:31" x14ac:dyDescent="0.2">
      <c r="A533" s="42">
        <v>0.69767631025111765</v>
      </c>
      <c r="B533" s="42">
        <f t="shared" si="104"/>
        <v>1.0631429257403808</v>
      </c>
      <c r="C533" s="42">
        <v>1.085052734375</v>
      </c>
      <c r="D533" s="42">
        <v>1.0412331171057618</v>
      </c>
      <c r="E533" s="48">
        <v>0.59982090820312495</v>
      </c>
      <c r="F533" s="48">
        <v>0.5457227156350386</v>
      </c>
      <c r="G533" s="48">
        <v>0.34244768638187528</v>
      </c>
      <c r="H533" s="48">
        <v>0.43676584355872761</v>
      </c>
      <c r="I533" s="48">
        <v>0.58387079040527345</v>
      </c>
      <c r="J533" s="48">
        <v>0.58387079040527345</v>
      </c>
      <c r="K533" s="48">
        <v>0.58387079040527345</v>
      </c>
      <c r="L533" s="48">
        <v>0.58387079040527345</v>
      </c>
      <c r="M533" s="43">
        <f t="shared" si="115"/>
        <v>0.13128057599999998</v>
      </c>
      <c r="N533" s="43">
        <f t="shared" si="116"/>
        <v>0.33411378399999997</v>
      </c>
      <c r="O533" s="49">
        <v>0.18754367999999999</v>
      </c>
      <c r="P533" s="49">
        <v>0.39307503999999999</v>
      </c>
      <c r="Q533" s="50">
        <f t="shared" si="105"/>
        <v>0.29030935999999996</v>
      </c>
      <c r="R533" s="48">
        <f t="shared" si="106"/>
        <v>0.39307503999999999</v>
      </c>
      <c r="S533" s="49">
        <v>0</v>
      </c>
      <c r="T533" s="48">
        <f t="shared" si="107"/>
        <v>1.085052734375</v>
      </c>
      <c r="U533" s="48">
        <v>0</v>
      </c>
      <c r="V533" s="49">
        <f t="shared" si="108"/>
        <v>0.35376753599999999</v>
      </c>
      <c r="W533" s="49">
        <f t="shared" si="109"/>
        <v>0.314460032</v>
      </c>
      <c r="X533" s="49">
        <f t="shared" si="110"/>
        <v>0.27515252799999995</v>
      </c>
      <c r="Y533" s="49">
        <f t="shared" si="111"/>
        <v>0.41272879200000001</v>
      </c>
      <c r="Z533" s="49">
        <f t="shared" si="112"/>
        <v>0.52410005333333332</v>
      </c>
      <c r="AA533" s="48">
        <v>0.46018701171874998</v>
      </c>
      <c r="AB533" s="42">
        <v>1.085052734375</v>
      </c>
      <c r="AC533" s="42">
        <v>1.0412331171057618</v>
      </c>
      <c r="AD533" s="49">
        <f t="shared" si="113"/>
        <v>0</v>
      </c>
      <c r="AE533" s="49">
        <f t="shared" si="114"/>
        <v>0</v>
      </c>
    </row>
    <row r="534" spans="1:31" x14ac:dyDescent="0.2">
      <c r="A534" s="42">
        <v>0.69408815203537233</v>
      </c>
      <c r="B534" s="42">
        <f t="shared" si="104"/>
        <v>1.0576751278762064</v>
      </c>
      <c r="C534" s="42">
        <v>1.07947216796875</v>
      </c>
      <c r="D534" s="42">
        <v>1.0358780877836629</v>
      </c>
      <c r="E534" s="48">
        <v>0.59673607849121091</v>
      </c>
      <c r="F534" s="48">
        <v>0.5429160557531264</v>
      </c>
      <c r="G534" s="48">
        <v>0.34068646691620891</v>
      </c>
      <c r="H534" s="48">
        <v>0.43451955246127805</v>
      </c>
      <c r="I534" s="48">
        <v>0.58086789916992188</v>
      </c>
      <c r="J534" s="48">
        <v>0.58086789916992188</v>
      </c>
      <c r="K534" s="48">
        <v>0.58086789916992188</v>
      </c>
      <c r="L534" s="48">
        <v>0.58086789916992188</v>
      </c>
      <c r="M534" s="43">
        <f t="shared" si="115"/>
        <v>0.13050651599999999</v>
      </c>
      <c r="N534" s="43">
        <f t="shared" si="116"/>
        <v>0.33260989599999996</v>
      </c>
      <c r="O534" s="49">
        <v>0.18643788</v>
      </c>
      <c r="P534" s="49">
        <v>0.39130575999999995</v>
      </c>
      <c r="Q534" s="50">
        <f t="shared" si="105"/>
        <v>0.28887182</v>
      </c>
      <c r="R534" s="48">
        <f t="shared" si="106"/>
        <v>0.39130575999999995</v>
      </c>
      <c r="S534" s="49">
        <v>0</v>
      </c>
      <c r="T534" s="48">
        <f t="shared" si="107"/>
        <v>1.07947216796875</v>
      </c>
      <c r="U534" s="48">
        <v>0</v>
      </c>
      <c r="V534" s="49">
        <f t="shared" si="108"/>
        <v>0.35217518399999997</v>
      </c>
      <c r="W534" s="49">
        <f t="shared" si="109"/>
        <v>0.313044608</v>
      </c>
      <c r="X534" s="49">
        <f t="shared" si="110"/>
        <v>0.27391403199999992</v>
      </c>
      <c r="Y534" s="49">
        <f t="shared" si="111"/>
        <v>0.41087104799999996</v>
      </c>
      <c r="Z534" s="49">
        <f t="shared" si="112"/>
        <v>0.52174101333333334</v>
      </c>
      <c r="AA534" s="48">
        <v>0.45782025146484373</v>
      </c>
      <c r="AB534" s="42">
        <v>1.07947216796875</v>
      </c>
      <c r="AC534" s="42">
        <v>1.0358780877836629</v>
      </c>
      <c r="AD534" s="49">
        <f t="shared" si="113"/>
        <v>0</v>
      </c>
      <c r="AE534" s="49">
        <f t="shared" si="114"/>
        <v>0</v>
      </c>
    </row>
    <row r="535" spans="1:31" x14ac:dyDescent="0.2">
      <c r="A535" s="42">
        <v>0.69051844776270443</v>
      </c>
      <c r="B535" s="42">
        <f t="shared" si="104"/>
        <v>1.0522355046829803</v>
      </c>
      <c r="C535" s="42">
        <v>1.0739204101562501</v>
      </c>
      <c r="D535" s="42">
        <v>1.0305505992097108</v>
      </c>
      <c r="E535" s="48">
        <v>0.59366705627441407</v>
      </c>
      <c r="F535" s="48">
        <v>0.54012383056390156</v>
      </c>
      <c r="G535" s="48">
        <v>0.33893430545890291</v>
      </c>
      <c r="H535" s="48">
        <v>0.43228481406138686</v>
      </c>
      <c r="I535" s="48">
        <v>0.57788051940917962</v>
      </c>
      <c r="J535" s="48">
        <v>0.57788051940917962</v>
      </c>
      <c r="K535" s="48">
        <v>0.57788051940917962</v>
      </c>
      <c r="L535" s="48">
        <v>0.57788051940917962</v>
      </c>
      <c r="M535" s="43">
        <f t="shared" si="115"/>
        <v>0.129887268</v>
      </c>
      <c r="N535" s="43">
        <f t="shared" si="116"/>
        <v>0.33085535999999999</v>
      </c>
      <c r="O535" s="49">
        <v>0.18555324000000001</v>
      </c>
      <c r="P535" s="49">
        <v>0.38924159999999997</v>
      </c>
      <c r="Q535" s="50">
        <f t="shared" si="105"/>
        <v>0.28739742000000001</v>
      </c>
      <c r="R535" s="48">
        <f t="shared" si="106"/>
        <v>0.38924159999999997</v>
      </c>
      <c r="S535" s="49">
        <v>0</v>
      </c>
      <c r="T535" s="48">
        <f t="shared" si="107"/>
        <v>1.0739204101562501</v>
      </c>
      <c r="U535" s="48">
        <v>0</v>
      </c>
      <c r="V535" s="49">
        <f t="shared" si="108"/>
        <v>0.35031743999999998</v>
      </c>
      <c r="W535" s="49">
        <f t="shared" si="109"/>
        <v>0.31139327999999999</v>
      </c>
      <c r="X535" s="49">
        <f t="shared" si="110"/>
        <v>0.27246911999999995</v>
      </c>
      <c r="Y535" s="49">
        <f t="shared" si="111"/>
        <v>0.40870367999999996</v>
      </c>
      <c r="Z535" s="49">
        <f t="shared" si="112"/>
        <v>0.51898879999999992</v>
      </c>
      <c r="AA535" s="48">
        <v>0.45546566933079768</v>
      </c>
      <c r="AB535" s="42">
        <v>1.0739204101562501</v>
      </c>
      <c r="AC535" s="42">
        <v>1.0305505992097108</v>
      </c>
      <c r="AD535" s="49">
        <f t="shared" si="113"/>
        <v>0</v>
      </c>
      <c r="AE535" s="49">
        <f t="shared" si="114"/>
        <v>0</v>
      </c>
    </row>
    <row r="536" spans="1:31" x14ac:dyDescent="0.2">
      <c r="A536" s="42">
        <v>0.68696710252534832</v>
      </c>
      <c r="B536" s="42">
        <f t="shared" si="104"/>
        <v>1.046823924304944</v>
      </c>
      <c r="C536" s="42">
        <v>1.0683973388671875</v>
      </c>
      <c r="D536" s="42">
        <v>1.0252505097427005</v>
      </c>
      <c r="E536" s="48">
        <v>0.59061378234863282</v>
      </c>
      <c r="F536" s="48">
        <v>0.5373459658295292</v>
      </c>
      <c r="G536" s="48">
        <v>0.33719115542432893</v>
      </c>
      <c r="H536" s="48">
        <v>0.43006156894341513</v>
      </c>
      <c r="I536" s="48">
        <v>0.57490847351074226</v>
      </c>
      <c r="J536" s="48">
        <v>0.57490847351074226</v>
      </c>
      <c r="K536" s="48">
        <v>0.57490847351074226</v>
      </c>
      <c r="L536" s="48">
        <v>0.57490847351074226</v>
      </c>
      <c r="M536" s="43">
        <f t="shared" si="115"/>
        <v>0.12926801999999996</v>
      </c>
      <c r="N536" s="43">
        <f t="shared" si="116"/>
        <v>0.32910082399999996</v>
      </c>
      <c r="O536" s="49">
        <v>0.18466859999999996</v>
      </c>
      <c r="P536" s="49">
        <v>0.38717743999999998</v>
      </c>
      <c r="Q536" s="50">
        <f t="shared" si="105"/>
        <v>0.28592301999999997</v>
      </c>
      <c r="R536" s="48">
        <f t="shared" si="106"/>
        <v>0.38717743999999998</v>
      </c>
      <c r="S536" s="49">
        <v>0</v>
      </c>
      <c r="T536" s="48">
        <f t="shared" si="107"/>
        <v>1.0683973388671875</v>
      </c>
      <c r="U536" s="48">
        <v>0</v>
      </c>
      <c r="V536" s="49">
        <f t="shared" si="108"/>
        <v>0.34845969599999999</v>
      </c>
      <c r="W536" s="49">
        <f t="shared" si="109"/>
        <v>0.30974195199999999</v>
      </c>
      <c r="X536" s="49">
        <f t="shared" si="110"/>
        <v>0.27102420799999999</v>
      </c>
      <c r="Y536" s="49">
        <f t="shared" si="111"/>
        <v>0.40653631200000001</v>
      </c>
      <c r="Z536" s="49">
        <f t="shared" si="112"/>
        <v>0.51623658666666661</v>
      </c>
      <c r="AA536" s="48">
        <v>0.45312321070620887</v>
      </c>
      <c r="AB536" s="42">
        <v>1.0683973388671875</v>
      </c>
      <c r="AC536" s="42">
        <v>1.0252505097427005</v>
      </c>
      <c r="AD536" s="49">
        <f t="shared" si="113"/>
        <v>0</v>
      </c>
      <c r="AE536" s="49">
        <f t="shared" si="114"/>
        <v>0</v>
      </c>
    </row>
    <row r="537" spans="1:31" x14ac:dyDescent="0.2">
      <c r="A537" s="42">
        <v>0.68343402190203784</v>
      </c>
      <c r="B537" s="42">
        <f t="shared" si="104"/>
        <v>1.0414401331802536</v>
      </c>
      <c r="C537" s="42">
        <v>1.0629025878906251</v>
      </c>
      <c r="D537" s="42">
        <v>1.0199776784698824</v>
      </c>
      <c r="E537" s="48">
        <v>0.58757625671386715</v>
      </c>
      <c r="F537" s="48">
        <v>0.5345823876939807</v>
      </c>
      <c r="G537" s="48">
        <v>0.33545697046645012</v>
      </c>
      <c r="H537" s="48">
        <v>0.42784975799729907</v>
      </c>
      <c r="I537" s="48">
        <v>0.57195170227050773</v>
      </c>
      <c r="J537" s="48">
        <v>0.57195170227050773</v>
      </c>
      <c r="K537" s="48">
        <v>0.57195170227050773</v>
      </c>
      <c r="L537" s="48">
        <v>0.57195170227050773</v>
      </c>
      <c r="M537" s="43">
        <f t="shared" si="115"/>
        <v>0.12864877199999999</v>
      </c>
      <c r="N537" s="43">
        <f t="shared" si="116"/>
        <v>0.32759693599999995</v>
      </c>
      <c r="O537" s="49">
        <v>0.18378396</v>
      </c>
      <c r="P537" s="49">
        <v>0.38540815999999994</v>
      </c>
      <c r="Q537" s="50">
        <f t="shared" si="105"/>
        <v>0.28459605999999998</v>
      </c>
      <c r="R537" s="48">
        <f t="shared" si="106"/>
        <v>0.38540815999999994</v>
      </c>
      <c r="S537" s="49">
        <v>0</v>
      </c>
      <c r="T537" s="48">
        <f t="shared" si="107"/>
        <v>1.0629025878906251</v>
      </c>
      <c r="U537" s="48">
        <v>0</v>
      </c>
      <c r="V537" s="49">
        <f t="shared" si="108"/>
        <v>0.34686734399999997</v>
      </c>
      <c r="W537" s="49">
        <f t="shared" si="109"/>
        <v>0.30832652799999999</v>
      </c>
      <c r="X537" s="49">
        <f t="shared" si="110"/>
        <v>0.26978571199999996</v>
      </c>
      <c r="Y537" s="49">
        <f t="shared" si="111"/>
        <v>0.40467856799999996</v>
      </c>
      <c r="Z537" s="49">
        <f t="shared" si="112"/>
        <v>0.51387754666666663</v>
      </c>
      <c r="AA537" s="48">
        <v>0.45079279367547287</v>
      </c>
      <c r="AB537" s="42">
        <v>1.0629025878906251</v>
      </c>
      <c r="AC537" s="42">
        <v>1.0199776784698824</v>
      </c>
      <c r="AD537" s="49">
        <f t="shared" si="113"/>
        <v>0</v>
      </c>
      <c r="AE537" s="49">
        <f t="shared" si="114"/>
        <v>0</v>
      </c>
    </row>
    <row r="538" spans="1:31" x14ac:dyDescent="0.2">
      <c r="A538" s="42">
        <v>0.67991911195759891</v>
      </c>
      <c r="B538" s="42">
        <f t="shared" si="104"/>
        <v>1.0360840001797338</v>
      </c>
      <c r="C538" s="42">
        <v>1.05743603515625</v>
      </c>
      <c r="D538" s="42">
        <v>1.0147319652032174</v>
      </c>
      <c r="E538" s="48">
        <v>0.58455435306805192</v>
      </c>
      <c r="F538" s="48">
        <v>0.53183302268107013</v>
      </c>
      <c r="G538" s="48">
        <v>0.33373170447758854</v>
      </c>
      <c r="H538" s="48">
        <v>0.42564932241697861</v>
      </c>
      <c r="I538" s="48">
        <v>0.56901014648437498</v>
      </c>
      <c r="J538" s="48">
        <v>0.56901014648437498</v>
      </c>
      <c r="K538" s="48">
        <v>0.56901014648437498</v>
      </c>
      <c r="L538" s="48">
        <v>0.56901014648437498</v>
      </c>
      <c r="M538" s="43">
        <f t="shared" si="115"/>
        <v>0.12802952399999998</v>
      </c>
      <c r="N538" s="43">
        <f t="shared" si="116"/>
        <v>0.32584239999999998</v>
      </c>
      <c r="O538" s="49">
        <v>0.18289931999999998</v>
      </c>
      <c r="P538" s="49">
        <v>0.38334399999999996</v>
      </c>
      <c r="Q538" s="50">
        <f t="shared" si="105"/>
        <v>0.28312165999999994</v>
      </c>
      <c r="R538" s="48">
        <f t="shared" si="106"/>
        <v>0.38334399999999996</v>
      </c>
      <c r="S538" s="49">
        <v>0</v>
      </c>
      <c r="T538" s="48">
        <f t="shared" si="107"/>
        <v>1.05743603515625</v>
      </c>
      <c r="U538" s="48">
        <v>0</v>
      </c>
      <c r="V538" s="49">
        <f t="shared" si="108"/>
        <v>0.34500959999999997</v>
      </c>
      <c r="W538" s="49">
        <f t="shared" si="109"/>
        <v>0.30667519999999998</v>
      </c>
      <c r="X538" s="49">
        <f t="shared" si="110"/>
        <v>0.26834079999999993</v>
      </c>
      <c r="Y538" s="49">
        <f t="shared" si="111"/>
        <v>0.40251119999999996</v>
      </c>
      <c r="Z538" s="49">
        <f t="shared" si="112"/>
        <v>0.51112533333333332</v>
      </c>
      <c r="AA538" s="48">
        <v>0.44847436362818666</v>
      </c>
      <c r="AB538" s="42">
        <v>1.05743603515625</v>
      </c>
      <c r="AC538" s="42">
        <v>1.0147319652032174</v>
      </c>
      <c r="AD538" s="49">
        <f t="shared" si="113"/>
        <v>0</v>
      </c>
      <c r="AE538" s="49">
        <f t="shared" si="114"/>
        <v>0</v>
      </c>
    </row>
    <row r="539" spans="1:31" x14ac:dyDescent="0.2">
      <c r="A539" s="42">
        <v>0.67642227924050535</v>
      </c>
      <c r="B539" s="42">
        <f t="shared" si="104"/>
        <v>1.0307553945346992</v>
      </c>
      <c r="C539" s="42">
        <v>1.05199755859375</v>
      </c>
      <c r="D539" s="42">
        <v>1.0095132304756487</v>
      </c>
      <c r="E539" s="48">
        <v>0.5815479910673258</v>
      </c>
      <c r="F539" s="48">
        <v>0.52909779769250032</v>
      </c>
      <c r="G539" s="48">
        <v>0.33201531158719977</v>
      </c>
      <c r="H539" s="48">
        <v>0.42346020369883375</v>
      </c>
      <c r="I539" s="48">
        <v>0.56608368774414064</v>
      </c>
      <c r="J539" s="48">
        <v>0.56608368774414064</v>
      </c>
      <c r="K539" s="48">
        <v>0.56608368774414064</v>
      </c>
      <c r="L539" s="48">
        <v>0.56608368774414064</v>
      </c>
      <c r="M539" s="43">
        <f t="shared" si="115"/>
        <v>0.12741027599999999</v>
      </c>
      <c r="N539" s="43">
        <f t="shared" si="116"/>
        <v>0.32433851199999997</v>
      </c>
      <c r="O539" s="49">
        <v>0.18201468000000001</v>
      </c>
      <c r="P539" s="49">
        <v>0.38157471999999998</v>
      </c>
      <c r="Q539" s="50">
        <f t="shared" si="105"/>
        <v>0.28179470000000001</v>
      </c>
      <c r="R539" s="48">
        <f t="shared" si="106"/>
        <v>0.38157471999999998</v>
      </c>
      <c r="S539" s="49">
        <v>0</v>
      </c>
      <c r="T539" s="48">
        <f t="shared" si="107"/>
        <v>1.05199755859375</v>
      </c>
      <c r="U539" s="48">
        <v>0</v>
      </c>
      <c r="V539" s="49">
        <f t="shared" si="108"/>
        <v>0.34341724800000001</v>
      </c>
      <c r="W539" s="49">
        <f t="shared" si="109"/>
        <v>0.30525977599999998</v>
      </c>
      <c r="X539" s="49">
        <f t="shared" si="110"/>
        <v>0.26710230399999996</v>
      </c>
      <c r="Y539" s="49">
        <f t="shared" si="111"/>
        <v>0.40065345600000002</v>
      </c>
      <c r="Z539" s="49">
        <f t="shared" si="112"/>
        <v>0.50876629333333334</v>
      </c>
      <c r="AA539" s="48">
        <v>0.44616786595394736</v>
      </c>
      <c r="AB539" s="42">
        <v>1.05199755859375</v>
      </c>
      <c r="AC539" s="42">
        <v>1.0095132304756487</v>
      </c>
      <c r="AD539" s="49">
        <f t="shared" si="113"/>
        <v>0</v>
      </c>
      <c r="AE539" s="49">
        <f t="shared" si="114"/>
        <v>0</v>
      </c>
    </row>
    <row r="540" spans="1:31" x14ac:dyDescent="0.2">
      <c r="A540" s="42">
        <v>0.6729434307783958</v>
      </c>
      <c r="B540" s="42">
        <f t="shared" si="104"/>
        <v>1.0254542468702597</v>
      </c>
      <c r="C540" s="42">
        <v>1.046587158203125</v>
      </c>
      <c r="D540" s="42">
        <v>1.0043213355373946</v>
      </c>
      <c r="E540" s="48">
        <v>0.57855709078103557</v>
      </c>
      <c r="F540" s="48">
        <v>0.52637664000592022</v>
      </c>
      <c r="G540" s="48">
        <v>0.33030774616065289</v>
      </c>
      <c r="H540" s="48">
        <v>0.42128234364012934</v>
      </c>
      <c r="I540" s="48">
        <v>0.56317238525390634</v>
      </c>
      <c r="J540" s="48">
        <v>0.56317238525390634</v>
      </c>
      <c r="K540" s="48">
        <v>0.56317238525390634</v>
      </c>
      <c r="L540" s="48">
        <v>0.56317238525390634</v>
      </c>
      <c r="M540" s="43">
        <f t="shared" si="115"/>
        <v>0.126791028</v>
      </c>
      <c r="N540" s="43">
        <f t="shared" si="116"/>
        <v>0.32258397599999994</v>
      </c>
      <c r="O540" s="49">
        <v>0.18113003999999999</v>
      </c>
      <c r="P540" s="49">
        <v>0.37951055999999994</v>
      </c>
      <c r="Q540" s="50">
        <f t="shared" si="105"/>
        <v>0.28032029999999997</v>
      </c>
      <c r="R540" s="48">
        <f t="shared" si="106"/>
        <v>0.37951055999999994</v>
      </c>
      <c r="S540" s="49">
        <v>0</v>
      </c>
      <c r="T540" s="48">
        <f t="shared" si="107"/>
        <v>1.046587158203125</v>
      </c>
      <c r="U540" s="48">
        <v>0</v>
      </c>
      <c r="V540" s="49">
        <f t="shared" si="108"/>
        <v>0.34155950399999996</v>
      </c>
      <c r="W540" s="49">
        <f t="shared" si="109"/>
        <v>0.30360844799999998</v>
      </c>
      <c r="X540" s="49">
        <f t="shared" si="110"/>
        <v>0.26565739199999994</v>
      </c>
      <c r="Y540" s="49">
        <f t="shared" si="111"/>
        <v>0.39848608799999996</v>
      </c>
      <c r="Z540" s="49">
        <f t="shared" si="112"/>
        <v>0.50601407999999992</v>
      </c>
      <c r="AA540" s="48">
        <v>0.44387321873715052</v>
      </c>
      <c r="AB540" s="42">
        <v>1.046587158203125</v>
      </c>
      <c r="AC540" s="42">
        <v>1.0043213355373946</v>
      </c>
      <c r="AD540" s="49">
        <f t="shared" si="113"/>
        <v>0</v>
      </c>
      <c r="AE540" s="49">
        <f t="shared" si="114"/>
        <v>0</v>
      </c>
    </row>
    <row r="541" spans="1:31" x14ac:dyDescent="0.2">
      <c r="A541" s="42">
        <v>0.66948247407888994</v>
      </c>
      <c r="B541" s="42">
        <f t="shared" si="104"/>
        <v>1.0201803660980044</v>
      </c>
      <c r="C541" s="42">
        <v>1.0412045898437501</v>
      </c>
      <c r="D541" s="42">
        <v>0.9991561423522588</v>
      </c>
      <c r="E541" s="48">
        <v>0.57558157268961141</v>
      </c>
      <c r="F541" s="48">
        <v>0.5236694772729904</v>
      </c>
      <c r="G541" s="48">
        <v>0.32860896279801743</v>
      </c>
      <c r="H541" s="48">
        <v>0.41911568433746726</v>
      </c>
      <c r="I541" s="48">
        <v>0.56027594299316408</v>
      </c>
      <c r="J541" s="48">
        <v>0.56027594299316408</v>
      </c>
      <c r="K541" s="48">
        <v>0.56027594299316408</v>
      </c>
      <c r="L541" s="48">
        <v>0.56027594299316408</v>
      </c>
      <c r="M541" s="43">
        <f t="shared" si="115"/>
        <v>0.12601696800000001</v>
      </c>
      <c r="N541" s="43">
        <f t="shared" si="116"/>
        <v>0.32108008799999993</v>
      </c>
      <c r="O541" s="49">
        <v>0.18002424</v>
      </c>
      <c r="P541" s="49">
        <v>0.37774127999999996</v>
      </c>
      <c r="Q541" s="50">
        <f t="shared" si="105"/>
        <v>0.27888276000000001</v>
      </c>
      <c r="R541" s="48">
        <f t="shared" si="106"/>
        <v>0.37774127999999996</v>
      </c>
      <c r="S541" s="49">
        <v>0</v>
      </c>
      <c r="T541" s="48">
        <f t="shared" si="107"/>
        <v>1.0412045898437501</v>
      </c>
      <c r="U541" s="48">
        <v>0</v>
      </c>
      <c r="V541" s="49">
        <f t="shared" si="108"/>
        <v>0.33996715199999999</v>
      </c>
      <c r="W541" s="49">
        <f t="shared" si="109"/>
        <v>0.30219302399999998</v>
      </c>
      <c r="X541" s="49">
        <f t="shared" si="110"/>
        <v>0.26441889599999996</v>
      </c>
      <c r="Y541" s="49">
        <f t="shared" si="111"/>
        <v>0.39662834399999997</v>
      </c>
      <c r="Z541" s="49">
        <f t="shared" si="112"/>
        <v>0.50365503999999994</v>
      </c>
      <c r="AA541" s="48">
        <v>0.4415903673673931</v>
      </c>
      <c r="AB541" s="42">
        <v>1.0412045898437501</v>
      </c>
      <c r="AC541" s="42">
        <v>0.9991561423522588</v>
      </c>
      <c r="AD541" s="49">
        <f t="shared" si="113"/>
        <v>0</v>
      </c>
      <c r="AE541" s="49">
        <f t="shared" si="114"/>
        <v>0</v>
      </c>
    </row>
    <row r="542" spans="1:31" x14ac:dyDescent="0.2">
      <c r="A542" s="42">
        <v>0.66603931712388298</v>
      </c>
      <c r="B542" s="42">
        <f t="shared" si="104"/>
        <v>1.0149335614844806</v>
      </c>
      <c r="C542" s="42">
        <v>1.035849609375</v>
      </c>
      <c r="D542" s="42">
        <v>0.99401751359396107</v>
      </c>
      <c r="E542" s="48">
        <v>0.57262135768245226</v>
      </c>
      <c r="F542" s="48">
        <v>0.52097623751746047</v>
      </c>
      <c r="G542" s="48">
        <v>0.3269189163328563</v>
      </c>
      <c r="H542" s="48">
        <v>0.41696016818524739</v>
      </c>
      <c r="I542" s="48">
        <v>0.55739442016601559</v>
      </c>
      <c r="J542" s="48">
        <v>0.55739442016601559</v>
      </c>
      <c r="K542" s="48">
        <v>0.55739442016601559</v>
      </c>
      <c r="L542" s="48">
        <v>0.55739442016601559</v>
      </c>
      <c r="M542" s="43">
        <f t="shared" si="115"/>
        <v>0.12539771999999999</v>
      </c>
      <c r="N542" s="43">
        <f t="shared" si="116"/>
        <v>0.31957619999999992</v>
      </c>
      <c r="O542" s="49">
        <v>0.17913959999999998</v>
      </c>
      <c r="P542" s="49">
        <v>0.37597199999999992</v>
      </c>
      <c r="Q542" s="50">
        <f t="shared" si="105"/>
        <v>0.27755579999999996</v>
      </c>
      <c r="R542" s="48">
        <f t="shared" si="106"/>
        <v>0.37597199999999992</v>
      </c>
      <c r="S542" s="49">
        <v>0</v>
      </c>
      <c r="T542" s="48">
        <f t="shared" si="107"/>
        <v>1.035849609375</v>
      </c>
      <c r="U542" s="48">
        <v>0</v>
      </c>
      <c r="V542" s="49">
        <f t="shared" si="108"/>
        <v>0.33837479999999992</v>
      </c>
      <c r="W542" s="49">
        <f t="shared" si="109"/>
        <v>0.30077759999999998</v>
      </c>
      <c r="X542" s="49">
        <f t="shared" si="110"/>
        <v>0.26318039999999993</v>
      </c>
      <c r="Y542" s="49">
        <f t="shared" si="111"/>
        <v>0.39477059999999992</v>
      </c>
      <c r="Z542" s="49">
        <f t="shared" si="112"/>
        <v>0.50129599999999996</v>
      </c>
      <c r="AA542" s="48">
        <v>0</v>
      </c>
      <c r="AB542" s="42">
        <v>1.035849609375</v>
      </c>
      <c r="AC542" s="42">
        <v>0.99401751359396107</v>
      </c>
      <c r="AD542" s="49">
        <f t="shared" si="113"/>
        <v>0</v>
      </c>
      <c r="AE542" s="49">
        <f t="shared" si="114"/>
        <v>0</v>
      </c>
    </row>
    <row r="543" spans="1:31" x14ac:dyDescent="0.2">
      <c r="A543" s="42">
        <v>0.66261386836954628</v>
      </c>
      <c r="B543" s="42">
        <f t="shared" si="104"/>
        <v>1.0097137647196806</v>
      </c>
      <c r="C543" s="42">
        <v>1.0305222167968751</v>
      </c>
      <c r="D543" s="42">
        <v>0.98890531264248593</v>
      </c>
      <c r="E543" s="48">
        <v>0.56967636705582303</v>
      </c>
      <c r="F543" s="48">
        <v>0.51829684913325458</v>
      </c>
      <c r="G543" s="48">
        <v>0.32523756183102476</v>
      </c>
      <c r="H543" s="48">
        <v>0.41481573787413561</v>
      </c>
      <c r="I543" s="48">
        <v>0.55452775756835937</v>
      </c>
      <c r="J543" s="48">
        <v>0.55452775756835937</v>
      </c>
      <c r="K543" s="48">
        <v>0.55452775756835937</v>
      </c>
      <c r="L543" s="48">
        <v>0.55452775756835937</v>
      </c>
      <c r="M543" s="43">
        <f t="shared" si="115"/>
        <v>0.12477847199999999</v>
      </c>
      <c r="N543" s="43">
        <f t="shared" si="116"/>
        <v>0.317821664</v>
      </c>
      <c r="O543" s="49">
        <v>0.17825495999999999</v>
      </c>
      <c r="P543" s="49">
        <v>0.37390783999999999</v>
      </c>
      <c r="Q543" s="50">
        <f t="shared" si="105"/>
        <v>0.27608139999999998</v>
      </c>
      <c r="R543" s="48">
        <f t="shared" si="106"/>
        <v>0.37390783999999999</v>
      </c>
      <c r="S543" s="49">
        <v>0</v>
      </c>
      <c r="T543" s="48">
        <f t="shared" si="107"/>
        <v>1.0305222167968751</v>
      </c>
      <c r="U543" s="48">
        <v>0</v>
      </c>
      <c r="V543" s="49">
        <f t="shared" si="108"/>
        <v>0.33651705599999998</v>
      </c>
      <c r="W543" s="49">
        <f t="shared" si="109"/>
        <v>0.29912627200000003</v>
      </c>
      <c r="X543" s="49">
        <f t="shared" si="110"/>
        <v>0.26173548799999996</v>
      </c>
      <c r="Y543" s="49">
        <f t="shared" si="111"/>
        <v>0.39260323199999997</v>
      </c>
      <c r="Z543" s="49">
        <f t="shared" si="112"/>
        <v>0.49854378666666666</v>
      </c>
      <c r="AA543" s="48">
        <v>0</v>
      </c>
      <c r="AB543" s="42">
        <v>1.0305222167968751</v>
      </c>
      <c r="AC543" s="42">
        <v>0.98890531264248593</v>
      </c>
      <c r="AD543" s="49">
        <f t="shared" si="113"/>
        <v>0</v>
      </c>
      <c r="AE543" s="49">
        <f t="shared" si="114"/>
        <v>0</v>
      </c>
    </row>
    <row r="544" spans="1:31" x14ac:dyDescent="0.2">
      <c r="A544" s="42">
        <v>0.6592060367418453</v>
      </c>
      <c r="B544" s="42">
        <f t="shared" si="104"/>
        <v>1.0045208468097564</v>
      </c>
      <c r="C544" s="42">
        <v>1.0252222900390624</v>
      </c>
      <c r="D544" s="42">
        <v>0.98381940358045017</v>
      </c>
      <c r="E544" s="48">
        <v>0.56674652251076163</v>
      </c>
      <c r="F544" s="48">
        <v>0.51563124088256806</v>
      </c>
      <c r="G544" s="48">
        <v>0.32356485458947576</v>
      </c>
      <c r="H544" s="48">
        <v>0.41268233638954033</v>
      </c>
      <c r="I544" s="48">
        <v>0.55167577758789055</v>
      </c>
      <c r="J544" s="48">
        <v>0.55167577758789055</v>
      </c>
      <c r="K544" s="48">
        <v>0.55167577758789055</v>
      </c>
      <c r="L544" s="48">
        <v>0.55167577758789055</v>
      </c>
      <c r="M544" s="43">
        <f t="shared" si="115"/>
        <v>0.12415922399999997</v>
      </c>
      <c r="N544" s="43">
        <f t="shared" si="116"/>
        <v>0.31631777599999994</v>
      </c>
      <c r="O544" s="49">
        <v>0.17737031999999997</v>
      </c>
      <c r="P544" s="49">
        <v>0.37213855999999995</v>
      </c>
      <c r="Q544" s="50">
        <f t="shared" si="105"/>
        <v>0.27475443999999993</v>
      </c>
      <c r="R544" s="48">
        <f t="shared" si="106"/>
        <v>0.37213855999999995</v>
      </c>
      <c r="S544" s="49">
        <v>0</v>
      </c>
      <c r="T544" s="48">
        <f t="shared" si="107"/>
        <v>1.0252222900390624</v>
      </c>
      <c r="U544" s="48">
        <v>0</v>
      </c>
      <c r="V544" s="49">
        <f t="shared" si="108"/>
        <v>0.33492470399999996</v>
      </c>
      <c r="W544" s="49">
        <f t="shared" si="109"/>
        <v>0.29771084799999997</v>
      </c>
      <c r="X544" s="49">
        <f t="shared" si="110"/>
        <v>0.26049699199999993</v>
      </c>
      <c r="Y544" s="49">
        <f t="shared" si="111"/>
        <v>0.39074548799999992</v>
      </c>
      <c r="Z544" s="49">
        <f t="shared" si="112"/>
        <v>0.49618474666666662</v>
      </c>
      <c r="AA544" s="48">
        <v>0</v>
      </c>
      <c r="AB544" s="42">
        <v>1.0252222900390624</v>
      </c>
      <c r="AC544" s="42">
        <v>0.98381940358045017</v>
      </c>
      <c r="AD544" s="49">
        <f t="shared" si="113"/>
        <v>0</v>
      </c>
      <c r="AE544" s="49">
        <f t="shared" si="114"/>
        <v>0</v>
      </c>
    </row>
    <row r="545" spans="1:31" x14ac:dyDescent="0.2">
      <c r="A545" s="42">
        <v>0.65581573163613216</v>
      </c>
      <c r="B545" s="42">
        <f t="shared" si="104"/>
        <v>0.9993545875576354</v>
      </c>
      <c r="C545" s="42">
        <v>1.0199495239257812</v>
      </c>
      <c r="D545" s="42">
        <v>0.9787596511894896</v>
      </c>
      <c r="E545" s="48">
        <v>0.5638317461509974</v>
      </c>
      <c r="F545" s="48">
        <v>0.51297934189397321</v>
      </c>
      <c r="G545" s="48">
        <v>0.32190075013507158</v>
      </c>
      <c r="H545" s="48">
        <v>0.41055990701009665</v>
      </c>
      <c r="I545" s="48">
        <v>0.54883846556533367</v>
      </c>
      <c r="J545" s="48">
        <v>0.54883846556533367</v>
      </c>
      <c r="K545" s="48">
        <v>0.54883846556533367</v>
      </c>
      <c r="L545" s="48">
        <v>0.54883846556533367</v>
      </c>
      <c r="M545" s="43">
        <f t="shared" si="115"/>
        <v>0.123539976</v>
      </c>
      <c r="N545" s="43">
        <f t="shared" si="116"/>
        <v>0.31456323999999997</v>
      </c>
      <c r="O545" s="49">
        <v>0.17648568000000001</v>
      </c>
      <c r="P545" s="49">
        <v>0.37007439999999997</v>
      </c>
      <c r="Q545" s="50">
        <f t="shared" si="105"/>
        <v>0.27328004</v>
      </c>
      <c r="R545" s="48">
        <f t="shared" si="106"/>
        <v>0.37007439999999997</v>
      </c>
      <c r="S545" s="49">
        <v>0</v>
      </c>
      <c r="T545" s="48">
        <f t="shared" si="107"/>
        <v>1.0199495239257812</v>
      </c>
      <c r="U545" s="48">
        <v>0</v>
      </c>
      <c r="V545" s="49">
        <f t="shared" si="108"/>
        <v>0.33306695999999997</v>
      </c>
      <c r="W545" s="49">
        <f t="shared" si="109"/>
        <v>0.29605951999999996</v>
      </c>
      <c r="X545" s="49">
        <f t="shared" si="110"/>
        <v>0.25905207999999996</v>
      </c>
      <c r="Y545" s="49">
        <f t="shared" si="111"/>
        <v>0.38857811999999997</v>
      </c>
      <c r="Z545" s="49">
        <f t="shared" si="112"/>
        <v>0.49343253333333331</v>
      </c>
      <c r="AA545" s="48">
        <v>0</v>
      </c>
      <c r="AB545" s="42">
        <v>1.0199495239257812</v>
      </c>
      <c r="AC545" s="42">
        <v>0.9787596511894896</v>
      </c>
      <c r="AD545" s="49">
        <f t="shared" si="113"/>
        <v>0</v>
      </c>
      <c r="AE545" s="49">
        <f t="shared" si="114"/>
        <v>0</v>
      </c>
    </row>
    <row r="546" spans="1:31" x14ac:dyDescent="0.2">
      <c r="A546" s="42">
        <v>0.65244286291307074</v>
      </c>
      <c r="B546" s="42">
        <f t="shared" si="104"/>
        <v>0.9942149197018475</v>
      </c>
      <c r="C546" s="42">
        <v>1.0147039184570312</v>
      </c>
      <c r="D546" s="42">
        <v>0.97372592094666366</v>
      </c>
      <c r="E546" s="48">
        <v>0.56093196048088012</v>
      </c>
      <c r="F546" s="48">
        <v>0.51034108166053549</v>
      </c>
      <c r="G546" s="48">
        <v>0.32024520422340125</v>
      </c>
      <c r="H546" s="48">
        <v>0.40844839330615806</v>
      </c>
      <c r="I546" s="48">
        <v>0.54601574606222469</v>
      </c>
      <c r="J546" s="48">
        <v>0.54601574606222469</v>
      </c>
      <c r="K546" s="48">
        <v>0.54601574606222469</v>
      </c>
      <c r="L546" s="48">
        <v>0.54601574606222469</v>
      </c>
      <c r="M546" s="43">
        <f t="shared" si="115"/>
        <v>0.12292072799999998</v>
      </c>
      <c r="N546" s="43">
        <f t="shared" si="116"/>
        <v>0.31305935199999996</v>
      </c>
      <c r="O546" s="49">
        <v>0.17560103999999999</v>
      </c>
      <c r="P546" s="49">
        <v>0.36830511999999999</v>
      </c>
      <c r="Q546" s="50">
        <f t="shared" si="105"/>
        <v>0.27195307999999996</v>
      </c>
      <c r="R546" s="48">
        <f t="shared" si="106"/>
        <v>0.36830511999999999</v>
      </c>
      <c r="S546" s="49">
        <v>0</v>
      </c>
      <c r="T546" s="48">
        <f t="shared" si="107"/>
        <v>1.0147039184570312</v>
      </c>
      <c r="U546" s="48">
        <v>0</v>
      </c>
      <c r="V546" s="49">
        <f t="shared" si="108"/>
        <v>0.331474608</v>
      </c>
      <c r="W546" s="49">
        <f t="shared" si="109"/>
        <v>0.29464409600000002</v>
      </c>
      <c r="X546" s="49">
        <f t="shared" si="110"/>
        <v>0.25781358399999998</v>
      </c>
      <c r="Y546" s="49">
        <f t="shared" si="111"/>
        <v>0.38672037600000003</v>
      </c>
      <c r="Z546" s="49">
        <f t="shared" si="112"/>
        <v>0.49107349333333333</v>
      </c>
      <c r="AA546" s="48">
        <v>0</v>
      </c>
      <c r="AB546" s="42">
        <v>1.0147039184570312</v>
      </c>
      <c r="AC546" s="42">
        <v>0.97372592094666366</v>
      </c>
      <c r="AD546" s="49">
        <f t="shared" si="113"/>
        <v>0</v>
      </c>
      <c r="AE546" s="49">
        <f t="shared" si="114"/>
        <v>0</v>
      </c>
    </row>
    <row r="547" spans="1:31" x14ac:dyDescent="0.2">
      <c r="A547" s="42">
        <v>0.64908734089700737</v>
      </c>
      <c r="B547" s="42">
        <f t="shared" si="104"/>
        <v>0.98910168477411164</v>
      </c>
      <c r="C547" s="42">
        <v>1.0094852905273437</v>
      </c>
      <c r="D547" s="42">
        <v>0.96871807902087947</v>
      </c>
      <c r="E547" s="48">
        <v>0.55804708840331951</v>
      </c>
      <c r="F547" s="48">
        <v>0.50771639003793834</v>
      </c>
      <c r="G547" s="48">
        <v>0.31859817283760417</v>
      </c>
      <c r="H547" s="48">
        <v>0.40634773913829642</v>
      </c>
      <c r="I547" s="48">
        <v>0.54320754402808547</v>
      </c>
      <c r="J547" s="48">
        <v>0.54320754402808547</v>
      </c>
      <c r="K547" s="48">
        <v>0.54320754402808547</v>
      </c>
      <c r="L547" s="48">
        <v>0.54320754402808547</v>
      </c>
      <c r="M547" s="43">
        <f t="shared" si="115"/>
        <v>0.12230147999999999</v>
      </c>
      <c r="N547" s="43">
        <f t="shared" si="116"/>
        <v>0.31155546399999995</v>
      </c>
      <c r="O547" s="49">
        <v>0.17471639999999999</v>
      </c>
      <c r="P547" s="49">
        <v>0.36653583999999995</v>
      </c>
      <c r="Q547" s="50">
        <f t="shared" si="105"/>
        <v>0.27062611999999997</v>
      </c>
      <c r="R547" s="48">
        <f t="shared" si="106"/>
        <v>0.36653583999999995</v>
      </c>
      <c r="S547" s="49">
        <v>0</v>
      </c>
      <c r="T547" s="48">
        <f t="shared" si="107"/>
        <v>1.0094852905273437</v>
      </c>
      <c r="U547" s="48">
        <v>0</v>
      </c>
      <c r="V547" s="49">
        <f t="shared" si="108"/>
        <v>0.32988225599999998</v>
      </c>
      <c r="W547" s="49">
        <f t="shared" si="109"/>
        <v>0.29322867199999997</v>
      </c>
      <c r="X547" s="49">
        <f t="shared" si="110"/>
        <v>0.25657508799999995</v>
      </c>
      <c r="Y547" s="49">
        <f t="shared" si="111"/>
        <v>0.38486263199999998</v>
      </c>
      <c r="Z547" s="49">
        <f t="shared" si="112"/>
        <v>0.4887144533333333</v>
      </c>
      <c r="AA547" s="48">
        <v>0</v>
      </c>
      <c r="AB547" s="42">
        <v>1.0094852905273437</v>
      </c>
      <c r="AC547" s="42">
        <v>0.96871807902087947</v>
      </c>
      <c r="AD547" s="49">
        <f t="shared" si="113"/>
        <v>0</v>
      </c>
      <c r="AE547" s="49">
        <f t="shared" si="114"/>
        <v>0</v>
      </c>
    </row>
    <row r="548" spans="1:31" x14ac:dyDescent="0.2">
      <c r="A548" s="42">
        <v>0.64574907637393331</v>
      </c>
      <c r="B548" s="42">
        <f t="shared" si="104"/>
        <v>0.98401472465029149</v>
      </c>
      <c r="C548" s="42">
        <v>1.0042934570312501</v>
      </c>
      <c r="D548" s="42">
        <v>0.96373599226933293</v>
      </c>
      <c r="E548" s="48">
        <v>0.55517705321773547</v>
      </c>
      <c r="F548" s="48">
        <v>0.50510519724261815</v>
      </c>
      <c r="G548" s="48">
        <v>0.31695961218719992</v>
      </c>
      <c r="H548" s="48">
        <v>0.40425788865580914</v>
      </c>
      <c r="I548" s="48">
        <v>0.54041378479842828</v>
      </c>
      <c r="J548" s="48">
        <v>0.54041378479842828</v>
      </c>
      <c r="K548" s="48">
        <v>0.54041378479842828</v>
      </c>
      <c r="L548" s="48">
        <v>0.54041378479842828</v>
      </c>
      <c r="M548" s="43">
        <f t="shared" si="115"/>
        <v>0.12168223199999999</v>
      </c>
      <c r="N548" s="43">
        <f t="shared" si="116"/>
        <v>0.31005157599999994</v>
      </c>
      <c r="O548" s="49">
        <v>0.17383176</v>
      </c>
      <c r="P548" s="49">
        <v>0.36476655999999991</v>
      </c>
      <c r="Q548" s="50">
        <f t="shared" si="105"/>
        <v>0.26929915999999998</v>
      </c>
      <c r="R548" s="48">
        <f t="shared" si="106"/>
        <v>0.36476655999999991</v>
      </c>
      <c r="S548" s="49">
        <v>0</v>
      </c>
      <c r="T548" s="48">
        <f t="shared" si="107"/>
        <v>1.0042934570312501</v>
      </c>
      <c r="U548" s="48">
        <v>0</v>
      </c>
      <c r="V548" s="49">
        <f t="shared" si="108"/>
        <v>0.32828990399999991</v>
      </c>
      <c r="W548" s="49">
        <f t="shared" si="109"/>
        <v>0.29181324799999991</v>
      </c>
      <c r="X548" s="49">
        <f t="shared" si="110"/>
        <v>0.25533659199999992</v>
      </c>
      <c r="Y548" s="49">
        <f t="shared" si="111"/>
        <v>0.38300488799999993</v>
      </c>
      <c r="Z548" s="49">
        <f t="shared" si="112"/>
        <v>0.48635541333333321</v>
      </c>
      <c r="AA548" s="48">
        <v>0</v>
      </c>
      <c r="AB548" s="42">
        <v>1.0042934570312501</v>
      </c>
      <c r="AC548" s="42">
        <v>0.96373599226933293</v>
      </c>
      <c r="AD548" s="49">
        <f t="shared" si="113"/>
        <v>0</v>
      </c>
      <c r="AE548" s="49">
        <f t="shared" si="114"/>
        <v>0</v>
      </c>
    </row>
    <row r="549" spans="1:31" x14ac:dyDescent="0.2">
      <c r="A549" s="42">
        <v>0.64242798058781769</v>
      </c>
      <c r="B549" s="42">
        <f t="shared" si="104"/>
        <v>0.97895394258378143</v>
      </c>
      <c r="C549" s="42">
        <v>0.9991283569335937</v>
      </c>
      <c r="D549" s="42">
        <v>0.95877952823396917</v>
      </c>
      <c r="E549" s="48">
        <v>0.55232177861801901</v>
      </c>
      <c r="F549" s="48">
        <v>0.5025074338499097</v>
      </c>
      <c r="G549" s="48">
        <v>0.31532947870692396</v>
      </c>
      <c r="H549" s="48">
        <v>0.40217878629523446</v>
      </c>
      <c r="I549" s="48">
        <v>0.53763439409277103</v>
      </c>
      <c r="J549" s="48">
        <v>0.53763439409277103</v>
      </c>
      <c r="K549" s="48">
        <v>0.53763439409277103</v>
      </c>
      <c r="L549" s="48">
        <v>0.53763439409277103</v>
      </c>
      <c r="M549" s="43">
        <f t="shared" si="115"/>
        <v>0.121062984</v>
      </c>
      <c r="N549" s="43">
        <f t="shared" si="116"/>
        <v>0.30854768799999999</v>
      </c>
      <c r="O549" s="49">
        <v>0.17294712000000001</v>
      </c>
      <c r="P549" s="49">
        <v>0.36299727999999998</v>
      </c>
      <c r="Q549" s="50">
        <f t="shared" si="105"/>
        <v>0.26797219999999999</v>
      </c>
      <c r="R549" s="48">
        <f t="shared" si="106"/>
        <v>0.36299727999999998</v>
      </c>
      <c r="S549" s="49">
        <v>0</v>
      </c>
      <c r="T549" s="48">
        <f t="shared" si="107"/>
        <v>0.9991283569335937</v>
      </c>
      <c r="U549" s="48">
        <v>0</v>
      </c>
      <c r="V549" s="49">
        <f t="shared" si="108"/>
        <v>0.326697552</v>
      </c>
      <c r="W549" s="49">
        <f t="shared" si="109"/>
        <v>0.29039782399999997</v>
      </c>
      <c r="X549" s="49">
        <f t="shared" si="110"/>
        <v>0.254098096</v>
      </c>
      <c r="Y549" s="49">
        <f t="shared" si="111"/>
        <v>0.38114714399999999</v>
      </c>
      <c r="Z549" s="49">
        <f t="shared" si="112"/>
        <v>0.48399637333333329</v>
      </c>
      <c r="AA549" s="48">
        <v>0</v>
      </c>
      <c r="AB549" s="42">
        <v>0.9991283569335937</v>
      </c>
      <c r="AC549" s="42">
        <v>0.95877952823396917</v>
      </c>
      <c r="AD549" s="49">
        <f t="shared" si="113"/>
        <v>0</v>
      </c>
      <c r="AE549" s="49">
        <f t="shared" si="114"/>
        <v>0</v>
      </c>
    </row>
    <row r="550" spans="1:31" x14ac:dyDescent="0.2">
      <c r="A550" s="42">
        <v>0.6391239652402001</v>
      </c>
      <c r="B550" s="42">
        <f t="shared" si="104"/>
        <v>0.97391921165101181</v>
      </c>
      <c r="C550" s="42">
        <v>0.99398986816406254</v>
      </c>
      <c r="D550" s="42">
        <v>0.95384855513796107</v>
      </c>
      <c r="E550" s="48">
        <v>0.549481188690503</v>
      </c>
      <c r="F550" s="48">
        <v>0.49992303079219952</v>
      </c>
      <c r="G550" s="48">
        <v>0.31370772905556915</v>
      </c>
      <c r="H550" s="48">
        <v>0.4001103767788739</v>
      </c>
      <c r="I550" s="48">
        <v>0.53486929801266181</v>
      </c>
      <c r="J550" s="48">
        <v>0.53486929801266181</v>
      </c>
      <c r="K550" s="48">
        <v>0.53486929801266181</v>
      </c>
      <c r="L550" s="48">
        <v>0.53486929801266181</v>
      </c>
      <c r="M550" s="43">
        <f t="shared" si="115"/>
        <v>0.120598548</v>
      </c>
      <c r="N550" s="43">
        <f t="shared" si="116"/>
        <v>0.30704379999999992</v>
      </c>
      <c r="O550" s="49">
        <v>0.17228364000000002</v>
      </c>
      <c r="P550" s="49">
        <v>0.36122799999999994</v>
      </c>
      <c r="Q550" s="50">
        <f t="shared" si="105"/>
        <v>0.26675581999999998</v>
      </c>
      <c r="R550" s="48">
        <f t="shared" si="106"/>
        <v>0.36122799999999994</v>
      </c>
      <c r="S550" s="49">
        <v>0</v>
      </c>
      <c r="T550" s="48">
        <f t="shared" si="107"/>
        <v>0.99398986816406254</v>
      </c>
      <c r="U550" s="48">
        <v>0</v>
      </c>
      <c r="V550" s="49">
        <f t="shared" si="108"/>
        <v>0.32510519999999993</v>
      </c>
      <c r="W550" s="49">
        <f t="shared" si="109"/>
        <v>0.28898239999999997</v>
      </c>
      <c r="X550" s="49">
        <f t="shared" si="110"/>
        <v>0.25285959999999996</v>
      </c>
      <c r="Y550" s="49">
        <f t="shared" si="111"/>
        <v>0.37928939999999989</v>
      </c>
      <c r="Z550" s="49">
        <f t="shared" si="112"/>
        <v>0.48163733333333325</v>
      </c>
      <c r="AA550" s="48">
        <v>0</v>
      </c>
      <c r="AB550" s="42">
        <v>0.99398986816406254</v>
      </c>
      <c r="AC550" s="42">
        <v>0.95384855513796107</v>
      </c>
      <c r="AD550" s="49">
        <f t="shared" si="113"/>
        <v>0</v>
      </c>
      <c r="AE550" s="49">
        <f t="shared" si="114"/>
        <v>0</v>
      </c>
    </row>
    <row r="551" spans="1:31" x14ac:dyDescent="0.2">
      <c r="A551" s="42">
        <v>0.63583694248611577</v>
      </c>
      <c r="B551" s="42">
        <f t="shared" si="104"/>
        <v>0.96891037474969655</v>
      </c>
      <c r="C551" s="42">
        <v>0.98887780761718747</v>
      </c>
      <c r="D551" s="42">
        <v>0.94894294188220563</v>
      </c>
      <c r="E551" s="48">
        <v>0.54665520791194466</v>
      </c>
      <c r="F551" s="48">
        <v>0.49735191935708983</v>
      </c>
      <c r="G551" s="48">
        <v>0.31209432011483379</v>
      </c>
      <c r="H551" s="48">
        <v>0.39805260511332291</v>
      </c>
      <c r="I551" s="48">
        <v>0.53211842303971424</v>
      </c>
      <c r="J551" s="48">
        <v>0.53211842303971424</v>
      </c>
      <c r="K551" s="48">
        <v>0.53211842303971424</v>
      </c>
      <c r="L551" s="48">
        <v>0.53211842303971424</v>
      </c>
      <c r="M551" s="43">
        <f t="shared" si="115"/>
        <v>0.11997929999999998</v>
      </c>
      <c r="N551" s="43">
        <f t="shared" si="116"/>
        <v>0.30553991199999997</v>
      </c>
      <c r="O551" s="49">
        <v>0.171399</v>
      </c>
      <c r="P551" s="49">
        <v>0.35945871999999995</v>
      </c>
      <c r="Q551" s="50">
        <f t="shared" si="105"/>
        <v>0.26542885999999999</v>
      </c>
      <c r="R551" s="48">
        <f t="shared" si="106"/>
        <v>0.35945871999999995</v>
      </c>
      <c r="S551" s="49">
        <v>0</v>
      </c>
      <c r="T551" s="48">
        <f t="shared" si="107"/>
        <v>0.98887780761718747</v>
      </c>
      <c r="U551" s="48">
        <v>0</v>
      </c>
      <c r="V551" s="49">
        <f t="shared" si="108"/>
        <v>0.32351284799999996</v>
      </c>
      <c r="W551" s="49">
        <f t="shared" si="109"/>
        <v>0.28756697599999997</v>
      </c>
      <c r="X551" s="49">
        <f t="shared" si="110"/>
        <v>0.25162110399999993</v>
      </c>
      <c r="Y551" s="49">
        <f t="shared" si="111"/>
        <v>0.37743165599999995</v>
      </c>
      <c r="Z551" s="49">
        <f t="shared" si="112"/>
        <v>0.47927829333333327</v>
      </c>
      <c r="AA551" s="48">
        <v>0</v>
      </c>
      <c r="AB551" s="42">
        <v>0.98887780761718747</v>
      </c>
      <c r="AC551" s="42">
        <v>0.94894294188220563</v>
      </c>
      <c r="AD551" s="49">
        <f t="shared" si="113"/>
        <v>0</v>
      </c>
      <c r="AE551" s="49">
        <f t="shared" si="114"/>
        <v>0</v>
      </c>
    </row>
    <row r="552" spans="1:31" x14ac:dyDescent="0.2">
      <c r="A552" s="42">
        <v>0.63256682493165139</v>
      </c>
      <c r="B552" s="42">
        <f t="shared" si="104"/>
        <v>0.96392730563224749</v>
      </c>
      <c r="C552" s="42">
        <v>0.98379205322265628</v>
      </c>
      <c r="D552" s="42">
        <v>0.94406255804183858</v>
      </c>
      <c r="E552" s="48">
        <v>0.54384376114751654</v>
      </c>
      <c r="F552" s="48">
        <v>0.49479403118557197</v>
      </c>
      <c r="G552" s="48">
        <v>0.31048920898817489</v>
      </c>
      <c r="H552" s="48">
        <v>0.39600541658800842</v>
      </c>
      <c r="I552" s="48">
        <v>0.52938169603365304</v>
      </c>
      <c r="J552" s="48">
        <v>0.52938169603365304</v>
      </c>
      <c r="K552" s="48">
        <v>0.52938169603365304</v>
      </c>
      <c r="L552" s="48">
        <v>0.52938169603365304</v>
      </c>
      <c r="M552" s="43">
        <f t="shared" si="115"/>
        <v>0.11936005199999998</v>
      </c>
      <c r="N552" s="43">
        <f t="shared" si="116"/>
        <v>0.30403602400000002</v>
      </c>
      <c r="O552" s="49">
        <v>0.17051435999999998</v>
      </c>
      <c r="P552" s="49">
        <v>0.35768944000000003</v>
      </c>
      <c r="Q552" s="50">
        <f t="shared" si="105"/>
        <v>0.2641019</v>
      </c>
      <c r="R552" s="48">
        <f t="shared" si="106"/>
        <v>0.35768944000000003</v>
      </c>
      <c r="S552" s="49">
        <v>0</v>
      </c>
      <c r="T552" s="48">
        <f t="shared" si="107"/>
        <v>0.98379205322265628</v>
      </c>
      <c r="U552" s="48">
        <v>0</v>
      </c>
      <c r="V552" s="49">
        <f t="shared" si="108"/>
        <v>0.32192049600000006</v>
      </c>
      <c r="W552" s="49">
        <f t="shared" si="109"/>
        <v>0.28615155200000003</v>
      </c>
      <c r="X552" s="49">
        <f t="shared" si="110"/>
        <v>0.25038260800000001</v>
      </c>
      <c r="Y552" s="49">
        <f t="shared" si="111"/>
        <v>0.37557391200000007</v>
      </c>
      <c r="Z552" s="49">
        <f t="shared" si="112"/>
        <v>0.47691925333333335</v>
      </c>
      <c r="AA552" s="48">
        <v>0</v>
      </c>
      <c r="AB552" s="42">
        <v>0.98379205322265628</v>
      </c>
      <c r="AC552" s="42">
        <v>0.94406255804183858</v>
      </c>
      <c r="AD552" s="49">
        <f t="shared" si="113"/>
        <v>0</v>
      </c>
      <c r="AE552" s="49">
        <f t="shared" si="114"/>
        <v>0</v>
      </c>
    </row>
    <row r="553" spans="1:31" x14ac:dyDescent="0.2">
      <c r="A553" s="42">
        <v>0.62931352563435217</v>
      </c>
      <c r="B553" s="42">
        <f t="shared" si="104"/>
        <v>0.95896981735130504</v>
      </c>
      <c r="C553" s="42">
        <v>0.97873236083984372</v>
      </c>
      <c r="D553" s="42">
        <v>0.93920727386276626</v>
      </c>
      <c r="E553" s="48">
        <v>0.54104677364880982</v>
      </c>
      <c r="F553" s="48">
        <v>0.49224929827020852</v>
      </c>
      <c r="G553" s="48">
        <v>0.30889235299966766</v>
      </c>
      <c r="H553" s="48">
        <v>0.3939687567737345</v>
      </c>
      <c r="I553" s="48">
        <v>0.52665904423036891</v>
      </c>
      <c r="J553" s="48">
        <v>0.52665904423036891</v>
      </c>
      <c r="K553" s="48">
        <v>0.52665904423036891</v>
      </c>
      <c r="L553" s="48">
        <v>0.52665904423036891</v>
      </c>
      <c r="M553" s="43">
        <f t="shared" si="115"/>
        <v>0.11874080399999998</v>
      </c>
      <c r="N553" s="43">
        <f t="shared" si="116"/>
        <v>0.30228148799999999</v>
      </c>
      <c r="O553" s="49">
        <v>0.16962971999999998</v>
      </c>
      <c r="P553" s="49">
        <v>0.35562527999999999</v>
      </c>
      <c r="Q553" s="50">
        <f t="shared" si="105"/>
        <v>0.26262750000000001</v>
      </c>
      <c r="R553" s="48">
        <f t="shared" si="106"/>
        <v>0.35562527999999999</v>
      </c>
      <c r="S553" s="49">
        <v>0</v>
      </c>
      <c r="T553" s="48">
        <f t="shared" si="107"/>
        <v>0.97873236083984372</v>
      </c>
      <c r="U553" s="48">
        <v>0</v>
      </c>
      <c r="V553" s="49">
        <f t="shared" si="108"/>
        <v>0.32006275200000001</v>
      </c>
      <c r="W553" s="49">
        <f t="shared" si="109"/>
        <v>0.28450022400000002</v>
      </c>
      <c r="X553" s="49">
        <f t="shared" si="110"/>
        <v>0.24893769599999999</v>
      </c>
      <c r="Y553" s="49">
        <f t="shared" si="111"/>
        <v>0.37340654400000001</v>
      </c>
      <c r="Z553" s="49">
        <f t="shared" si="112"/>
        <v>0.47416703999999998</v>
      </c>
      <c r="AA553" s="48">
        <v>0</v>
      </c>
      <c r="AB553" s="42">
        <v>0.97873236083984372</v>
      </c>
      <c r="AC553" s="42">
        <v>0.93920727386276626</v>
      </c>
      <c r="AD553" s="49">
        <f t="shared" si="113"/>
        <v>0</v>
      </c>
      <c r="AE553" s="49">
        <f t="shared" si="114"/>
        <v>0</v>
      </c>
    </row>
    <row r="554" spans="1:31" x14ac:dyDescent="0.2">
      <c r="A554" s="42">
        <v>0.62607695809670261</v>
      </c>
      <c r="B554" s="42">
        <f t="shared" si="104"/>
        <v>0.954037814845905</v>
      </c>
      <c r="C554" s="42">
        <v>0.97369866943359373</v>
      </c>
      <c r="D554" s="42">
        <v>0.93437696025821637</v>
      </c>
      <c r="E554" s="48">
        <v>0.53826417105184665</v>
      </c>
      <c r="F554" s="48">
        <v>0.4897176529533252</v>
      </c>
      <c r="G554" s="48">
        <v>0.30730370969287124</v>
      </c>
      <c r="H554" s="48">
        <v>0.39194257152123502</v>
      </c>
      <c r="I554" s="48">
        <v>0.52395039523998421</v>
      </c>
      <c r="J554" s="48">
        <v>0.52395039523998421</v>
      </c>
      <c r="K554" s="48">
        <v>0.52395039523998421</v>
      </c>
      <c r="L554" s="48">
        <v>0.52395039523998421</v>
      </c>
      <c r="M554" s="43">
        <f t="shared" si="115"/>
        <v>0.11812155599999999</v>
      </c>
      <c r="N554" s="43">
        <f t="shared" si="116"/>
        <v>0.30077759999999992</v>
      </c>
      <c r="O554" s="49">
        <v>0.16874507999999999</v>
      </c>
      <c r="P554" s="49">
        <v>0.35385599999999995</v>
      </c>
      <c r="Q554" s="50">
        <f t="shared" si="105"/>
        <v>0.26130053999999997</v>
      </c>
      <c r="R554" s="48">
        <f t="shared" si="106"/>
        <v>0.35385599999999995</v>
      </c>
      <c r="S554" s="49">
        <v>0</v>
      </c>
      <c r="T554" s="48">
        <f t="shared" si="107"/>
        <v>0.97369866943359373</v>
      </c>
      <c r="U554" s="48">
        <v>0</v>
      </c>
      <c r="V554" s="49">
        <f t="shared" si="108"/>
        <v>0.31847039999999999</v>
      </c>
      <c r="W554" s="49">
        <f t="shared" si="109"/>
        <v>0.28308479999999997</v>
      </c>
      <c r="X554" s="49">
        <f t="shared" si="110"/>
        <v>0.24769919999999995</v>
      </c>
      <c r="Y554" s="49">
        <f t="shared" si="111"/>
        <v>0.37154880000000001</v>
      </c>
      <c r="Z554" s="49">
        <f t="shared" si="112"/>
        <v>0.47180799999999995</v>
      </c>
      <c r="AA554" s="48">
        <v>0</v>
      </c>
      <c r="AB554" s="42">
        <v>0.97369866943359373</v>
      </c>
      <c r="AC554" s="42">
        <v>0.93437696025821637</v>
      </c>
      <c r="AD554" s="49">
        <f t="shared" si="113"/>
        <v>0</v>
      </c>
      <c r="AE554" s="49">
        <f t="shared" si="114"/>
        <v>0</v>
      </c>
    </row>
    <row r="555" spans="1:31" x14ac:dyDescent="0.2">
      <c r="A555" s="42">
        <v>0.62285703626734901</v>
      </c>
      <c r="B555" s="42">
        <f t="shared" si="104"/>
        <v>0.9491312339046063</v>
      </c>
      <c r="C555" s="42">
        <v>0.96869097900390622</v>
      </c>
      <c r="D555" s="42">
        <v>0.92957148880530627</v>
      </c>
      <c r="E555" s="48">
        <v>0.53549587937510279</v>
      </c>
      <c r="F555" s="48">
        <v>0.48719902792521225</v>
      </c>
      <c r="G555" s="48">
        <v>0.30572323682969926</v>
      </c>
      <c r="H555" s="48">
        <v>0.3899268069597342</v>
      </c>
      <c r="I555" s="48">
        <v>0.52125567704492815</v>
      </c>
      <c r="J555" s="48">
        <v>0.52125567704492815</v>
      </c>
      <c r="K555" s="48">
        <v>0.52125567704492815</v>
      </c>
      <c r="L555" s="48">
        <v>0.52125567704492815</v>
      </c>
      <c r="M555" s="43">
        <f t="shared" si="115"/>
        <v>0.11750230799999999</v>
      </c>
      <c r="N555" s="43">
        <f t="shared" si="116"/>
        <v>0.29927371199999997</v>
      </c>
      <c r="O555" s="49">
        <v>0.16786044</v>
      </c>
      <c r="P555" s="49">
        <v>0.35208671999999996</v>
      </c>
      <c r="Q555" s="50">
        <f t="shared" si="105"/>
        <v>0.25997357999999998</v>
      </c>
      <c r="R555" s="48">
        <f t="shared" si="106"/>
        <v>0.35208671999999996</v>
      </c>
      <c r="S555" s="49">
        <v>0</v>
      </c>
      <c r="T555" s="48">
        <f t="shared" si="107"/>
        <v>0.96869097900390622</v>
      </c>
      <c r="U555" s="48">
        <v>0</v>
      </c>
      <c r="V555" s="49">
        <f t="shared" si="108"/>
        <v>0.31687804799999997</v>
      </c>
      <c r="W555" s="49">
        <f t="shared" si="109"/>
        <v>0.28166937599999997</v>
      </c>
      <c r="X555" s="49">
        <f t="shared" si="110"/>
        <v>0.24646070399999995</v>
      </c>
      <c r="Y555" s="49">
        <f t="shared" si="111"/>
        <v>0.36969105599999996</v>
      </c>
      <c r="Z555" s="49">
        <f t="shared" si="112"/>
        <v>0.46944895999999997</v>
      </c>
      <c r="AA555" s="48">
        <v>0</v>
      </c>
      <c r="AB555" s="42">
        <v>0.96869097900390622</v>
      </c>
      <c r="AC555" s="42">
        <v>0.92957148880530627</v>
      </c>
      <c r="AD555" s="49">
        <f t="shared" si="113"/>
        <v>0</v>
      </c>
      <c r="AE555" s="49">
        <f t="shared" si="114"/>
        <v>0</v>
      </c>
    </row>
    <row r="556" spans="1:31" x14ac:dyDescent="0.2">
      <c r="A556" s="42">
        <v>0.61965367453743236</v>
      </c>
      <c r="B556" s="42">
        <f t="shared" si="104"/>
        <v>0.94424988857589187</v>
      </c>
      <c r="C556" s="42">
        <v>0.96370904541015623</v>
      </c>
      <c r="D556" s="42">
        <v>0.92479073174162751</v>
      </c>
      <c r="E556" s="48">
        <v>0.53274182501754097</v>
      </c>
      <c r="F556" s="48">
        <v>0.48469335622233473</v>
      </c>
      <c r="G556" s="48">
        <v>0.30415089238929754</v>
      </c>
      <c r="H556" s="48">
        <v>0.38792140949551407</v>
      </c>
      <c r="I556" s="48">
        <v>0.51857481799802185</v>
      </c>
      <c r="J556" s="48">
        <v>0.51857481799802185</v>
      </c>
      <c r="K556" s="48">
        <v>0.51857481799802185</v>
      </c>
      <c r="L556" s="48">
        <v>0.51857481799802185</v>
      </c>
      <c r="M556" s="43">
        <f t="shared" si="115"/>
        <v>0.11703787199999997</v>
      </c>
      <c r="N556" s="43">
        <f t="shared" si="116"/>
        <v>0.29776982399999996</v>
      </c>
      <c r="O556" s="49">
        <v>0.16719695999999998</v>
      </c>
      <c r="P556" s="49">
        <v>0.35031743999999998</v>
      </c>
      <c r="Q556" s="50">
        <f t="shared" si="105"/>
        <v>0.25875719999999997</v>
      </c>
      <c r="R556" s="48">
        <f t="shared" si="106"/>
        <v>0.35031743999999998</v>
      </c>
      <c r="S556" s="49">
        <v>0</v>
      </c>
      <c r="T556" s="48">
        <f t="shared" si="107"/>
        <v>0.96370904541015623</v>
      </c>
      <c r="U556" s="48">
        <v>0</v>
      </c>
      <c r="V556" s="49">
        <f t="shared" si="108"/>
        <v>0.315285696</v>
      </c>
      <c r="W556" s="49">
        <f t="shared" si="109"/>
        <v>0.28025395199999997</v>
      </c>
      <c r="X556" s="49">
        <f t="shared" si="110"/>
        <v>0.24522220799999997</v>
      </c>
      <c r="Y556" s="49">
        <f t="shared" si="111"/>
        <v>0.36783331199999997</v>
      </c>
      <c r="Z556" s="49">
        <f t="shared" si="112"/>
        <v>0.46708991999999999</v>
      </c>
      <c r="AA556" s="48">
        <v>0</v>
      </c>
      <c r="AB556" s="42">
        <v>0.96370904541015623</v>
      </c>
      <c r="AC556" s="42">
        <v>0.92479073174162751</v>
      </c>
      <c r="AD556" s="49">
        <f t="shared" si="113"/>
        <v>0</v>
      </c>
      <c r="AE556" s="49">
        <f t="shared" si="114"/>
        <v>0</v>
      </c>
    </row>
    <row r="557" spans="1:31" x14ac:dyDescent="0.2">
      <c r="A557" s="42">
        <v>0.61646678773814345</v>
      </c>
      <c r="B557" s="42">
        <f t="shared" si="104"/>
        <v>0.93939364781793344</v>
      </c>
      <c r="C557" s="42">
        <v>0.9587527336740167</v>
      </c>
      <c r="D557" s="42">
        <v>0.92003456196185018</v>
      </c>
      <c r="E557" s="48">
        <v>0.53000193475665391</v>
      </c>
      <c r="F557" s="48">
        <v>0.4822005712255521</v>
      </c>
      <c r="G557" s="48">
        <v>0.30258663456692619</v>
      </c>
      <c r="H557" s="48">
        <v>0.3859263258104898</v>
      </c>
      <c r="I557" s="48">
        <v>0.51590774682057361</v>
      </c>
      <c r="J557" s="48">
        <v>0.51590774682057361</v>
      </c>
      <c r="K557" s="48">
        <v>0.51590774682057361</v>
      </c>
      <c r="L557" s="48">
        <v>0.51590774682057361</v>
      </c>
      <c r="M557" s="43">
        <f t="shared" si="115"/>
        <v>0.11641862399999996</v>
      </c>
      <c r="N557" s="43">
        <f t="shared" si="116"/>
        <v>0.29626593600000001</v>
      </c>
      <c r="O557" s="49">
        <v>0.16631231999999996</v>
      </c>
      <c r="P557" s="49">
        <v>0.34854816</v>
      </c>
      <c r="Q557" s="50">
        <f t="shared" si="105"/>
        <v>0.25743023999999998</v>
      </c>
      <c r="R557" s="48">
        <f t="shared" si="106"/>
        <v>0.34854816</v>
      </c>
      <c r="S557" s="49">
        <v>0</v>
      </c>
      <c r="T557" s="48">
        <f t="shared" si="107"/>
        <v>0.9587527336740167</v>
      </c>
      <c r="U557" s="48">
        <v>0</v>
      </c>
      <c r="V557" s="49">
        <f t="shared" si="108"/>
        <v>0.31369334399999999</v>
      </c>
      <c r="W557" s="49">
        <f t="shared" si="109"/>
        <v>0.27883852800000003</v>
      </c>
      <c r="X557" s="49">
        <f t="shared" si="110"/>
        <v>0.24398371199999999</v>
      </c>
      <c r="Y557" s="49">
        <f t="shared" si="111"/>
        <v>0.36597556799999997</v>
      </c>
      <c r="Z557" s="49">
        <f t="shared" si="112"/>
        <v>0.46473088000000001</v>
      </c>
      <c r="AA557" s="48">
        <v>0</v>
      </c>
      <c r="AB557" s="42">
        <v>0.9587527336740167</v>
      </c>
      <c r="AC557" s="42">
        <v>0.92003456196185018</v>
      </c>
      <c r="AD557" s="49">
        <f t="shared" si="113"/>
        <v>0</v>
      </c>
      <c r="AE557" s="49">
        <f t="shared" si="114"/>
        <v>0</v>
      </c>
    </row>
    <row r="558" spans="1:31" x14ac:dyDescent="0.2">
      <c r="A558" s="42">
        <v>0.61329629113827833</v>
      </c>
      <c r="B558" s="42">
        <f t="shared" si="104"/>
        <v>0.93456238251889168</v>
      </c>
      <c r="C558" s="42">
        <v>0.95382191202344047</v>
      </c>
      <c r="D558" s="42">
        <v>0.91530285301434289</v>
      </c>
      <c r="E558" s="48">
        <v>0.52727613574651766</v>
      </c>
      <c r="F558" s="48">
        <v>0.47972060665834704</v>
      </c>
      <c r="G558" s="48">
        <v>0.30103042177284861</v>
      </c>
      <c r="H558" s="48">
        <v>0.38394150286079176</v>
      </c>
      <c r="I558" s="48">
        <v>0.51325439260048367</v>
      </c>
      <c r="J558" s="48">
        <v>0.51325439260048367</v>
      </c>
      <c r="K558" s="48">
        <v>0.51325439260048367</v>
      </c>
      <c r="L558" s="48">
        <v>0.51325439260048367</v>
      </c>
      <c r="M558" s="43">
        <f t="shared" si="115"/>
        <v>0.11579937599999997</v>
      </c>
      <c r="N558" s="43">
        <f t="shared" si="116"/>
        <v>0.29501269600000002</v>
      </c>
      <c r="O558" s="49">
        <v>0.16542767999999997</v>
      </c>
      <c r="P558" s="49">
        <v>0.34707376000000001</v>
      </c>
      <c r="Q558" s="50">
        <f t="shared" si="105"/>
        <v>0.25625071999999999</v>
      </c>
      <c r="R558" s="48">
        <f t="shared" si="106"/>
        <v>0.34707376000000001</v>
      </c>
      <c r="S558" s="49">
        <v>0</v>
      </c>
      <c r="T558" s="48">
        <f t="shared" si="107"/>
        <v>0.95382191202344047</v>
      </c>
      <c r="U558" s="48">
        <v>0</v>
      </c>
      <c r="V558" s="49">
        <f t="shared" si="108"/>
        <v>0.312366384</v>
      </c>
      <c r="W558" s="49">
        <f t="shared" si="109"/>
        <v>0.27765900800000004</v>
      </c>
      <c r="X558" s="49">
        <f t="shared" si="110"/>
        <v>0.242951632</v>
      </c>
      <c r="Y558" s="49">
        <f t="shared" si="111"/>
        <v>0.36442744799999999</v>
      </c>
      <c r="Z558" s="49">
        <f t="shared" si="112"/>
        <v>0.46276501333333331</v>
      </c>
      <c r="AA558" s="48">
        <v>0</v>
      </c>
      <c r="AB558" s="42">
        <v>0.95382191202344047</v>
      </c>
      <c r="AC558" s="42">
        <v>0.91530285301434289</v>
      </c>
      <c r="AD558" s="49">
        <f t="shared" si="113"/>
        <v>0</v>
      </c>
      <c r="AE558" s="49">
        <f t="shared" si="114"/>
        <v>0</v>
      </c>
    </row>
    <row r="559" spans="1:31" x14ac:dyDescent="0.2">
      <c r="A559" s="42">
        <v>0.61014210044342321</v>
      </c>
      <c r="B559" s="42">
        <f t="shared" si="104"/>
        <v>0.92975596423094475</v>
      </c>
      <c r="C559" s="42">
        <v>0.94891644936407848</v>
      </c>
      <c r="D559" s="42">
        <v>0.91059547909781113</v>
      </c>
      <c r="E559" s="48">
        <v>0.52456435551585434</v>
      </c>
      <c r="F559" s="48">
        <v>0.47725339658506344</v>
      </c>
      <c r="G559" s="48">
        <v>0.2994822126312256</v>
      </c>
      <c r="H559" s="48">
        <v>0.38196688787535582</v>
      </c>
      <c r="I559" s="48">
        <v>0.51061468479035887</v>
      </c>
      <c r="J559" s="48">
        <v>0.51061468479035887</v>
      </c>
      <c r="K559" s="48">
        <v>0.51061468479035887</v>
      </c>
      <c r="L559" s="48">
        <v>0.51061468479035887</v>
      </c>
      <c r="M559" s="43">
        <f t="shared" si="115"/>
        <v>0.11518012799999998</v>
      </c>
      <c r="N559" s="43">
        <f t="shared" si="116"/>
        <v>0.29350880800000001</v>
      </c>
      <c r="O559" s="49">
        <v>0.16454303999999997</v>
      </c>
      <c r="P559" s="49">
        <v>0.34530448000000002</v>
      </c>
      <c r="Q559" s="50">
        <f t="shared" si="105"/>
        <v>0.25492376</v>
      </c>
      <c r="R559" s="48">
        <f t="shared" si="106"/>
        <v>0.34530448000000002</v>
      </c>
      <c r="S559" s="49">
        <v>0</v>
      </c>
      <c r="T559" s="48">
        <f t="shared" si="107"/>
        <v>0.94891644936407848</v>
      </c>
      <c r="U559" s="48">
        <v>0</v>
      </c>
      <c r="V559" s="49">
        <f t="shared" si="108"/>
        <v>0.31077403200000003</v>
      </c>
      <c r="W559" s="49">
        <f t="shared" si="109"/>
        <v>0.27624358400000004</v>
      </c>
      <c r="X559" s="49">
        <f t="shared" si="110"/>
        <v>0.241713136</v>
      </c>
      <c r="Y559" s="49">
        <f t="shared" si="111"/>
        <v>0.36256970400000005</v>
      </c>
      <c r="Z559" s="49">
        <f t="shared" si="112"/>
        <v>0.46040597333333333</v>
      </c>
      <c r="AA559" s="48">
        <v>0</v>
      </c>
      <c r="AB559" s="42">
        <v>0.94891644936407848</v>
      </c>
      <c r="AC559" s="42">
        <v>0.91059547909781113</v>
      </c>
      <c r="AD559" s="49">
        <f t="shared" si="113"/>
        <v>0</v>
      </c>
      <c r="AE559" s="49">
        <f t="shared" si="114"/>
        <v>0</v>
      </c>
    </row>
    <row r="560" spans="1:31" x14ac:dyDescent="0.2">
      <c r="A560" s="42">
        <v>0.60700413179147295</v>
      </c>
      <c r="B560" s="42">
        <f t="shared" si="104"/>
        <v>0.92497426516687309</v>
      </c>
      <c r="C560" s="42">
        <v>0.94403621527579362</v>
      </c>
      <c r="D560" s="42">
        <v>0.90591231505795244</v>
      </c>
      <c r="E560" s="48">
        <v>0.52186652196610628</v>
      </c>
      <c r="F560" s="48">
        <v>0.47479887540915305</v>
      </c>
      <c r="G560" s="48">
        <v>0.29794196597901507</v>
      </c>
      <c r="H560" s="48">
        <v>0.38000242835451969</v>
      </c>
      <c r="I560" s="48">
        <v>0.50798855320563674</v>
      </c>
      <c r="J560" s="48">
        <v>0.50798855320563674</v>
      </c>
      <c r="K560" s="48">
        <v>0.50798855320563674</v>
      </c>
      <c r="L560" s="48">
        <v>0.50798855320563674</v>
      </c>
      <c r="M560" s="43">
        <f t="shared" si="115"/>
        <v>0.11456088</v>
      </c>
      <c r="N560" s="43">
        <f t="shared" si="116"/>
        <v>0.29200492</v>
      </c>
      <c r="O560" s="49">
        <v>0.16365840000000001</v>
      </c>
      <c r="P560" s="49">
        <v>0.34353519999999999</v>
      </c>
      <c r="Q560" s="50">
        <f t="shared" si="105"/>
        <v>0.25359680000000001</v>
      </c>
      <c r="R560" s="48">
        <f t="shared" si="106"/>
        <v>0.34353519999999999</v>
      </c>
      <c r="S560" s="49">
        <v>0</v>
      </c>
      <c r="T560" s="48">
        <f t="shared" si="107"/>
        <v>0.94403621527579362</v>
      </c>
      <c r="U560" s="48">
        <v>0</v>
      </c>
      <c r="V560" s="49">
        <f t="shared" si="108"/>
        <v>0.30918168000000001</v>
      </c>
      <c r="W560" s="49">
        <f t="shared" si="109"/>
        <v>0.27482815999999999</v>
      </c>
      <c r="X560" s="49">
        <f t="shared" si="110"/>
        <v>0.24047463999999996</v>
      </c>
      <c r="Y560" s="49">
        <f t="shared" si="111"/>
        <v>0.36071196</v>
      </c>
      <c r="Z560" s="49">
        <f t="shared" si="112"/>
        <v>0.45804693333333329</v>
      </c>
      <c r="AA560" s="48">
        <v>0</v>
      </c>
      <c r="AB560" s="42">
        <v>0.94403621527579362</v>
      </c>
      <c r="AC560" s="42">
        <v>0.90591231505795244</v>
      </c>
      <c r="AD560" s="49">
        <f t="shared" si="113"/>
        <v>0</v>
      </c>
      <c r="AE560" s="49">
        <f t="shared" si="114"/>
        <v>0</v>
      </c>
    </row>
    <row r="561" spans="1:31" x14ac:dyDescent="0.2">
      <c r="A561" s="42">
        <v>0.60388230175263014</v>
      </c>
      <c r="B561" s="42">
        <f t="shared" si="104"/>
        <v>0.92021715819666139</v>
      </c>
      <c r="C561" s="42">
        <v>0.93918108000919365</v>
      </c>
      <c r="D561" s="42">
        <v>0.90125323638412924</v>
      </c>
      <c r="E561" s="48">
        <v>0.51918256336951807</v>
      </c>
      <c r="F561" s="48">
        <v>0.47235697787143172</v>
      </c>
      <c r="G561" s="48">
        <v>0.29640964086487787</v>
      </c>
      <c r="H561" s="48">
        <v>0.37804807206862751</v>
      </c>
      <c r="I561" s="48">
        <v>0.50537592802271947</v>
      </c>
      <c r="J561" s="48">
        <v>0.50537592802271947</v>
      </c>
      <c r="K561" s="48">
        <v>0.50537592802271947</v>
      </c>
      <c r="L561" s="48">
        <v>0.50537592802271947</v>
      </c>
      <c r="M561" s="43">
        <f t="shared" si="115"/>
        <v>0.11409644399999998</v>
      </c>
      <c r="N561" s="43">
        <f t="shared" si="116"/>
        <v>0.29050103199999999</v>
      </c>
      <c r="O561" s="49">
        <v>0.16299491999999999</v>
      </c>
      <c r="P561" s="49">
        <v>0.34176592</v>
      </c>
      <c r="Q561" s="50">
        <f t="shared" si="105"/>
        <v>0.25238041999999999</v>
      </c>
      <c r="R561" s="48">
        <f t="shared" si="106"/>
        <v>0.34176592</v>
      </c>
      <c r="S561" s="49">
        <v>0</v>
      </c>
      <c r="T561" s="48">
        <f t="shared" si="107"/>
        <v>0.93918108000919365</v>
      </c>
      <c r="U561" s="48">
        <v>0</v>
      </c>
      <c r="V561" s="49">
        <f t="shared" si="108"/>
        <v>0.307589328</v>
      </c>
      <c r="W561" s="49">
        <f t="shared" si="109"/>
        <v>0.27341273599999999</v>
      </c>
      <c r="X561" s="49">
        <f t="shared" si="110"/>
        <v>0.23923614399999998</v>
      </c>
      <c r="Y561" s="49">
        <f t="shared" si="111"/>
        <v>0.35885421599999995</v>
      </c>
      <c r="Z561" s="49">
        <f t="shared" si="112"/>
        <v>0.45568789333333332</v>
      </c>
      <c r="AA561" s="48">
        <v>0</v>
      </c>
      <c r="AB561" s="42">
        <v>0.93918108000919365</v>
      </c>
      <c r="AC561" s="42">
        <v>0.90125323638412924</v>
      </c>
      <c r="AD561" s="49">
        <f t="shared" si="113"/>
        <v>0</v>
      </c>
      <c r="AE561" s="49">
        <f t="shared" si="114"/>
        <v>0</v>
      </c>
    </row>
    <row r="562" spans="1:31" x14ac:dyDescent="0.2">
      <c r="A562" s="42">
        <v>0.60077652732573916</v>
      </c>
      <c r="B562" s="42">
        <f t="shared" si="104"/>
        <v>0.91548451684411969</v>
      </c>
      <c r="C562" s="42">
        <v>0.93435091448218166</v>
      </c>
      <c r="D562" s="42">
        <v>0.89661811920605783</v>
      </c>
      <c r="E562" s="48">
        <v>0.51651240836723022</v>
      </c>
      <c r="F562" s="48">
        <v>0.46992763904834423</v>
      </c>
      <c r="G562" s="48">
        <v>0.29488519654808892</v>
      </c>
      <c r="H562" s="48">
        <v>0.37610376705664095</v>
      </c>
      <c r="I562" s="48">
        <v>0.50277673977711768</v>
      </c>
      <c r="J562" s="48">
        <v>0.50277673977711768</v>
      </c>
      <c r="K562" s="48">
        <v>0.50277673977711768</v>
      </c>
      <c r="L562" s="48">
        <v>0.50277673977711768</v>
      </c>
      <c r="M562" s="43">
        <f t="shared" si="115"/>
        <v>0.11347719599999999</v>
      </c>
      <c r="N562" s="43">
        <f t="shared" si="116"/>
        <v>0.28899714399999993</v>
      </c>
      <c r="O562" s="49">
        <v>0.16211028</v>
      </c>
      <c r="P562" s="49">
        <v>0.33999663999999991</v>
      </c>
      <c r="Q562" s="50">
        <f t="shared" si="105"/>
        <v>0.25105345999999995</v>
      </c>
      <c r="R562" s="48">
        <f t="shared" si="106"/>
        <v>0.33999663999999991</v>
      </c>
      <c r="S562" s="49">
        <v>0</v>
      </c>
      <c r="T562" s="48">
        <f t="shared" si="107"/>
        <v>0.93435091448218166</v>
      </c>
      <c r="U562" s="48">
        <v>0</v>
      </c>
      <c r="V562" s="49">
        <f t="shared" si="108"/>
        <v>0.30599697599999992</v>
      </c>
      <c r="W562" s="49">
        <f t="shared" si="109"/>
        <v>0.27199731199999994</v>
      </c>
      <c r="X562" s="49">
        <f t="shared" si="110"/>
        <v>0.23799764799999992</v>
      </c>
      <c r="Y562" s="49">
        <f t="shared" si="111"/>
        <v>0.35699647199999995</v>
      </c>
      <c r="Z562" s="49">
        <f t="shared" si="112"/>
        <v>0.45332885333333317</v>
      </c>
      <c r="AA562" s="48">
        <v>0</v>
      </c>
      <c r="AB562" s="42">
        <v>0.93435091448218166</v>
      </c>
      <c r="AC562" s="42">
        <v>0.89661811920605783</v>
      </c>
      <c r="AD562" s="49">
        <f t="shared" si="113"/>
        <v>0</v>
      </c>
      <c r="AE562" s="49">
        <f t="shared" si="114"/>
        <v>0</v>
      </c>
    </row>
    <row r="563" spans="1:31" x14ac:dyDescent="0.2">
      <c r="A563" s="42">
        <v>0.59768672593665539</v>
      </c>
      <c r="B563" s="42">
        <f t="shared" si="104"/>
        <v>0.91077621528351993</v>
      </c>
      <c r="C563" s="42">
        <v>0.92954559027652384</v>
      </c>
      <c r="D563" s="42">
        <v>0.89200684029051591</v>
      </c>
      <c r="E563" s="48">
        <v>0.51385598596738191</v>
      </c>
      <c r="F563" s="48">
        <v>0.46751079435023818</v>
      </c>
      <c r="G563" s="48">
        <v>0.29336859249745401</v>
      </c>
      <c r="H563" s="48">
        <v>0.37416946162475795</v>
      </c>
      <c r="I563" s="48">
        <v>0.5001909193616032</v>
      </c>
      <c r="J563" s="48">
        <v>0.5001909193616032</v>
      </c>
      <c r="K563" s="48">
        <v>0.5001909193616032</v>
      </c>
      <c r="L563" s="48">
        <v>0.5001909193616032</v>
      </c>
      <c r="M563" s="43">
        <f t="shared" si="115"/>
        <v>0.11301275999999998</v>
      </c>
      <c r="N563" s="43">
        <f t="shared" si="116"/>
        <v>0.28774390399999999</v>
      </c>
      <c r="O563" s="49">
        <v>0.16144679999999997</v>
      </c>
      <c r="P563" s="49">
        <v>0.33852224000000003</v>
      </c>
      <c r="Q563" s="50">
        <f t="shared" si="105"/>
        <v>0.24998451999999999</v>
      </c>
      <c r="R563" s="48">
        <f t="shared" si="106"/>
        <v>0.33852224000000003</v>
      </c>
      <c r="S563" s="49">
        <v>0</v>
      </c>
      <c r="T563" s="48">
        <f t="shared" si="107"/>
        <v>0.92954559027652384</v>
      </c>
      <c r="U563" s="48">
        <v>0</v>
      </c>
      <c r="V563" s="49">
        <f t="shared" si="108"/>
        <v>0.30467001600000004</v>
      </c>
      <c r="W563" s="49">
        <f t="shared" si="109"/>
        <v>0.27081779200000006</v>
      </c>
      <c r="X563" s="49">
        <f t="shared" si="110"/>
        <v>0.23696556800000002</v>
      </c>
      <c r="Y563" s="49">
        <f t="shared" si="111"/>
        <v>0.35544835200000002</v>
      </c>
      <c r="Z563" s="49">
        <f t="shared" si="112"/>
        <v>0.45136298666666669</v>
      </c>
      <c r="AA563" s="48">
        <v>0</v>
      </c>
      <c r="AB563" s="42">
        <v>0.92954559027652384</v>
      </c>
      <c r="AC563" s="42">
        <v>0.89200684029051591</v>
      </c>
      <c r="AD563" s="49">
        <f t="shared" si="113"/>
        <v>0</v>
      </c>
      <c r="AE563" s="49">
        <f t="shared" si="114"/>
        <v>0</v>
      </c>
    </row>
    <row r="564" spans="1:31" x14ac:dyDescent="0.2">
      <c r="A564" s="42">
        <v>0.59461281543580113</v>
      </c>
      <c r="B564" s="42">
        <f t="shared" si="104"/>
        <v>0.90609212833625075</v>
      </c>
      <c r="C564" s="42">
        <v>0.92476497963443582</v>
      </c>
      <c r="D564" s="42">
        <v>0.88741927703806567</v>
      </c>
      <c r="E564" s="48">
        <v>0.51121322554322302</v>
      </c>
      <c r="F564" s="48">
        <v>0.46510637951964656</v>
      </c>
      <c r="G564" s="48">
        <v>0.29185978839023202</v>
      </c>
      <c r="H564" s="48">
        <v>0.37224510434503805</v>
      </c>
      <c r="I564" s="48">
        <v>0.49761839802437213</v>
      </c>
      <c r="J564" s="48">
        <v>0.49761839802437213</v>
      </c>
      <c r="K564" s="48">
        <v>0.49761839802437213</v>
      </c>
      <c r="L564" s="48">
        <v>0.49761839802437213</v>
      </c>
      <c r="M564" s="43">
        <f t="shared" si="115"/>
        <v>0.11239351199999997</v>
      </c>
      <c r="N564" s="43">
        <f t="shared" si="116"/>
        <v>0.28624001600000004</v>
      </c>
      <c r="O564" s="49">
        <v>0.16056215999999998</v>
      </c>
      <c r="P564" s="49">
        <v>0.33675296000000005</v>
      </c>
      <c r="Q564" s="50">
        <f t="shared" si="105"/>
        <v>0.24865756</v>
      </c>
      <c r="R564" s="48">
        <f t="shared" si="106"/>
        <v>0.33675296000000005</v>
      </c>
      <c r="S564" s="49">
        <v>0</v>
      </c>
      <c r="T564" s="48">
        <f t="shared" si="107"/>
        <v>0.92476497963443582</v>
      </c>
      <c r="U564" s="48">
        <v>0</v>
      </c>
      <c r="V564" s="49">
        <f t="shared" si="108"/>
        <v>0.30307766400000002</v>
      </c>
      <c r="W564" s="49">
        <f t="shared" si="109"/>
        <v>0.26940236800000006</v>
      </c>
      <c r="X564" s="49">
        <f t="shared" si="110"/>
        <v>0.23572707200000001</v>
      </c>
      <c r="Y564" s="49">
        <f t="shared" si="111"/>
        <v>0.35359060800000003</v>
      </c>
      <c r="Z564" s="49">
        <f t="shared" si="112"/>
        <v>0.44900394666666671</v>
      </c>
      <c r="AA564" s="48">
        <v>0</v>
      </c>
      <c r="AB564" s="42">
        <v>0.92476497963443582</v>
      </c>
      <c r="AC564" s="42">
        <v>0.88741927703806567</v>
      </c>
      <c r="AD564" s="49">
        <f t="shared" si="113"/>
        <v>0</v>
      </c>
      <c r="AE564" s="49">
        <f t="shared" si="114"/>
        <v>0</v>
      </c>
    </row>
    <row r="565" spans="1:31" x14ac:dyDescent="0.2">
      <c r="A565" s="42">
        <v>0.59155471409612803</v>
      </c>
      <c r="B565" s="42">
        <f t="shared" si="104"/>
        <v>0.90143213146748979</v>
      </c>
      <c r="C565" s="42">
        <v>0.92000895545518535</v>
      </c>
      <c r="D565" s="42">
        <v>0.88285530747979424</v>
      </c>
      <c r="E565" s="48">
        <v>0.50858405683123675</v>
      </c>
      <c r="F565" s="48">
        <v>0.46271433062957962</v>
      </c>
      <c r="G565" s="48">
        <v>0.29035874411106322</v>
      </c>
      <c r="H565" s="48">
        <v>0.37033064405403532</v>
      </c>
      <c r="I565" s="48">
        <v>0.49505910736721609</v>
      </c>
      <c r="J565" s="48">
        <v>0.49505910736721609</v>
      </c>
      <c r="K565" s="48">
        <v>0.49505910736721609</v>
      </c>
      <c r="L565" s="48">
        <v>0.49505910736721609</v>
      </c>
      <c r="M565" s="43">
        <f t="shared" si="115"/>
        <v>0.11177426399999997</v>
      </c>
      <c r="N565" s="43">
        <f t="shared" si="116"/>
        <v>0.28473612799999998</v>
      </c>
      <c r="O565" s="49">
        <v>0.15967751999999996</v>
      </c>
      <c r="P565" s="49">
        <v>0.33498367999999995</v>
      </c>
      <c r="Q565" s="50">
        <f t="shared" si="105"/>
        <v>0.24733059999999996</v>
      </c>
      <c r="R565" s="48">
        <f t="shared" si="106"/>
        <v>0.33498367999999995</v>
      </c>
      <c r="S565" s="49">
        <v>0</v>
      </c>
      <c r="T565" s="48">
        <f t="shared" si="107"/>
        <v>0.92000895545518535</v>
      </c>
      <c r="U565" s="48">
        <v>0</v>
      </c>
      <c r="V565" s="49">
        <f t="shared" si="108"/>
        <v>0.30148531199999995</v>
      </c>
      <c r="W565" s="49">
        <f t="shared" si="109"/>
        <v>0.26798694399999995</v>
      </c>
      <c r="X565" s="49">
        <f t="shared" si="110"/>
        <v>0.23448857599999995</v>
      </c>
      <c r="Y565" s="49">
        <f t="shared" si="111"/>
        <v>0.35173286399999992</v>
      </c>
      <c r="Z565" s="49">
        <f t="shared" si="112"/>
        <v>0.44664490666666662</v>
      </c>
      <c r="AA565" s="48">
        <v>0</v>
      </c>
      <c r="AB565" s="42">
        <v>0.92000895545518535</v>
      </c>
      <c r="AC565" s="42">
        <v>0.88285530747979424</v>
      </c>
      <c r="AD565" s="49">
        <f t="shared" si="113"/>
        <v>0</v>
      </c>
      <c r="AE565" s="49">
        <f t="shared" si="114"/>
        <v>0</v>
      </c>
    </row>
    <row r="566" spans="1:31" x14ac:dyDescent="0.2">
      <c r="A566" s="42">
        <v>0.58851234061067226</v>
      </c>
      <c r="B566" s="42">
        <f t="shared" si="104"/>
        <v>0.8967961007828924</v>
      </c>
      <c r="C566" s="42">
        <v>0.91527739129171382</v>
      </c>
      <c r="D566" s="42">
        <v>0.8783148102740711</v>
      </c>
      <c r="E566" s="48">
        <v>0.50596840992927172</v>
      </c>
      <c r="F566" s="48">
        <v>0.46033458408182493</v>
      </c>
      <c r="G566" s="48">
        <v>0.2888654197509023</v>
      </c>
      <c r="H566" s="48">
        <v>0.36842602985143791</v>
      </c>
      <c r="I566" s="48">
        <v>0.49251297934370436</v>
      </c>
      <c r="J566" s="48">
        <v>0.49251297934370436</v>
      </c>
      <c r="K566" s="48">
        <v>0.49251297934370436</v>
      </c>
      <c r="L566" s="48">
        <v>0.49251297934370436</v>
      </c>
      <c r="M566" s="43">
        <f t="shared" si="115"/>
        <v>0.11130982799999999</v>
      </c>
      <c r="N566" s="43">
        <f t="shared" si="116"/>
        <v>0.28348288799999999</v>
      </c>
      <c r="O566" s="49">
        <v>0.15901404</v>
      </c>
      <c r="P566" s="49">
        <v>0.33350928000000002</v>
      </c>
      <c r="Q566" s="50">
        <f t="shared" si="105"/>
        <v>0.24626165999999999</v>
      </c>
      <c r="R566" s="48">
        <f t="shared" si="106"/>
        <v>0.33350928000000002</v>
      </c>
      <c r="S566" s="49">
        <v>0</v>
      </c>
      <c r="T566" s="48">
        <f t="shared" si="107"/>
        <v>0.91527739129171382</v>
      </c>
      <c r="U566" s="48">
        <v>0</v>
      </c>
      <c r="V566" s="49">
        <f t="shared" si="108"/>
        <v>0.30015835200000002</v>
      </c>
      <c r="W566" s="49">
        <f t="shared" si="109"/>
        <v>0.26680742400000002</v>
      </c>
      <c r="X566" s="49">
        <f t="shared" si="110"/>
        <v>0.23345649599999999</v>
      </c>
      <c r="Y566" s="49">
        <f t="shared" si="111"/>
        <v>0.35018474399999999</v>
      </c>
      <c r="Z566" s="49">
        <f t="shared" si="112"/>
        <v>0.44467904000000003</v>
      </c>
      <c r="AA566" s="48">
        <v>0</v>
      </c>
      <c r="AB566" s="42">
        <v>0.91527739129171382</v>
      </c>
      <c r="AC566" s="42">
        <v>0.8783148102740711</v>
      </c>
      <c r="AD566" s="49">
        <f t="shared" si="113"/>
        <v>0</v>
      </c>
      <c r="AE566" s="49">
        <f t="shared" si="114"/>
        <v>0</v>
      </c>
    </row>
    <row r="567" spans="1:31" x14ac:dyDescent="0.2">
      <c r="A567" s="42">
        <v>0.58548561409133248</v>
      </c>
      <c r="B567" s="42">
        <f t="shared" si="104"/>
        <v>0.89218391302529787</v>
      </c>
      <c r="C567" s="42">
        <v>0.91057016134727375</v>
      </c>
      <c r="D567" s="42">
        <v>0.87379766470332199</v>
      </c>
      <c r="E567" s="48">
        <v>0.50336621529468284</v>
      </c>
      <c r="F567" s="48">
        <v>0.45796707660525665</v>
      </c>
      <c r="G567" s="48">
        <v>0.28737977560595751</v>
      </c>
      <c r="H567" s="48">
        <v>0.36653121109871484</v>
      </c>
      <c r="I567" s="48">
        <v>0.48997994625737407</v>
      </c>
      <c r="J567" s="48">
        <v>0.48997994625737407</v>
      </c>
      <c r="K567" s="48">
        <v>0.48997994625737407</v>
      </c>
      <c r="L567" s="48">
        <v>0.48997994625737407</v>
      </c>
      <c r="M567" s="43">
        <f t="shared" si="115"/>
        <v>0.11069058000000001</v>
      </c>
      <c r="N567" s="43">
        <f t="shared" si="116"/>
        <v>0.28197900000000004</v>
      </c>
      <c r="O567" s="49">
        <v>0.15812940000000003</v>
      </c>
      <c r="P567" s="49">
        <v>0.33174000000000003</v>
      </c>
      <c r="Q567" s="50">
        <f t="shared" si="105"/>
        <v>0.24493470000000003</v>
      </c>
      <c r="R567" s="48">
        <f t="shared" si="106"/>
        <v>0.33174000000000003</v>
      </c>
      <c r="S567" s="49">
        <v>0</v>
      </c>
      <c r="T567" s="48">
        <f t="shared" si="107"/>
        <v>0.91057016134727375</v>
      </c>
      <c r="U567" s="48">
        <v>0</v>
      </c>
      <c r="V567" s="49">
        <f t="shared" si="108"/>
        <v>0.29856600000000005</v>
      </c>
      <c r="W567" s="49">
        <f t="shared" si="109"/>
        <v>0.26539200000000002</v>
      </c>
      <c r="X567" s="49">
        <f t="shared" si="110"/>
        <v>0.23221800000000001</v>
      </c>
      <c r="Y567" s="49">
        <f t="shared" si="111"/>
        <v>0.34832700000000005</v>
      </c>
      <c r="Z567" s="49">
        <f t="shared" si="112"/>
        <v>0.44232000000000005</v>
      </c>
      <c r="AA567" s="48">
        <v>0</v>
      </c>
      <c r="AB567" s="42">
        <v>0.91057016134727375</v>
      </c>
      <c r="AC567" s="42">
        <v>0.87379766470332199</v>
      </c>
      <c r="AD567" s="49">
        <f t="shared" si="113"/>
        <v>0</v>
      </c>
      <c r="AE567" s="49">
        <f t="shared" si="114"/>
        <v>0</v>
      </c>
    </row>
    <row r="568" spans="1:31" x14ac:dyDescent="0.2">
      <c r="A568" s="42">
        <v>0.58247445406520271</v>
      </c>
      <c r="B568" s="42">
        <f t="shared" si="104"/>
        <v>0.88759544557145209</v>
      </c>
      <c r="C568" s="42">
        <v>0.90588714047208485</v>
      </c>
      <c r="D568" s="42">
        <v>0.86930375067081933</v>
      </c>
      <c r="E568" s="48">
        <v>0.50077740374248281</v>
      </c>
      <c r="F568" s="48">
        <v>0.45561174525415321</v>
      </c>
      <c r="G568" s="48">
        <v>0.28590177217663487</v>
      </c>
      <c r="H568" s="48">
        <v>0.36464613741776941</v>
      </c>
      <c r="I568" s="48">
        <v>0.48745994075993088</v>
      </c>
      <c r="J568" s="48">
        <v>0.48745994075993088</v>
      </c>
      <c r="K568" s="48">
        <v>0.48745994075993088</v>
      </c>
      <c r="L568" s="48">
        <v>0.48745994075993088</v>
      </c>
      <c r="M568" s="43">
        <f t="shared" si="115"/>
        <v>0.11022614399999998</v>
      </c>
      <c r="N568" s="43">
        <f t="shared" si="116"/>
        <v>0.28047511199999997</v>
      </c>
      <c r="O568" s="49">
        <v>0.15746591999999998</v>
      </c>
      <c r="P568" s="49">
        <v>0.32997072</v>
      </c>
      <c r="Q568" s="50">
        <f t="shared" si="105"/>
        <v>0.24371831999999999</v>
      </c>
      <c r="R568" s="48">
        <f t="shared" si="106"/>
        <v>0.32997072</v>
      </c>
      <c r="S568" s="49">
        <v>0</v>
      </c>
      <c r="T568" s="48">
        <f t="shared" si="107"/>
        <v>0.90588714047208485</v>
      </c>
      <c r="U568" s="48">
        <v>0</v>
      </c>
      <c r="V568" s="49">
        <f t="shared" si="108"/>
        <v>0.29697364799999998</v>
      </c>
      <c r="W568" s="49">
        <f t="shared" si="109"/>
        <v>0.26397657600000002</v>
      </c>
      <c r="X568" s="49">
        <f t="shared" si="110"/>
        <v>0.23097950399999997</v>
      </c>
      <c r="Y568" s="49">
        <f t="shared" si="111"/>
        <v>0.34646925599999995</v>
      </c>
      <c r="Z568" s="49">
        <f t="shared" si="112"/>
        <v>0.43996095999999996</v>
      </c>
      <c r="AA568" s="48">
        <v>0</v>
      </c>
      <c r="AB568" s="42">
        <v>0.90588714047208485</v>
      </c>
      <c r="AC568" s="42">
        <v>0.86930375067081933</v>
      </c>
      <c r="AD568" s="49">
        <f t="shared" si="113"/>
        <v>0</v>
      </c>
      <c r="AE568" s="49">
        <f t="shared" si="114"/>
        <v>0</v>
      </c>
    </row>
    <row r="569" spans="1:31" x14ac:dyDescent="0.2">
      <c r="A569" s="42">
        <v>0.57947878047375712</v>
      </c>
      <c r="B569" s="42">
        <f t="shared" si="104"/>
        <v>0.88303057642874783</v>
      </c>
      <c r="C569" s="42">
        <v>0.90122820416000637</v>
      </c>
      <c r="D569" s="42">
        <v>0.86483294869748939</v>
      </c>
      <c r="E569" s="48">
        <v>0.49820190644350287</v>
      </c>
      <c r="F569" s="48">
        <v>0.4532685274065239</v>
      </c>
      <c r="G569" s="48">
        <v>0.28443137016648823</v>
      </c>
      <c r="H569" s="48">
        <v>0.36277075868960018</v>
      </c>
      <c r="I569" s="48">
        <v>0.48495289584945789</v>
      </c>
      <c r="J569" s="48">
        <v>0.48495289584945789</v>
      </c>
      <c r="K569" s="48">
        <v>0.48495289584945789</v>
      </c>
      <c r="L569" s="48">
        <v>0.48495289584945789</v>
      </c>
      <c r="M569" s="43">
        <f t="shared" si="115"/>
        <v>0.10960689599999998</v>
      </c>
      <c r="N569" s="43">
        <f t="shared" si="116"/>
        <v>0.27922187199999998</v>
      </c>
      <c r="O569" s="49">
        <v>0.15658127999999999</v>
      </c>
      <c r="P569" s="49">
        <v>0.32849632000000001</v>
      </c>
      <c r="Q569" s="50">
        <f t="shared" si="105"/>
        <v>0.2425388</v>
      </c>
      <c r="R569" s="48">
        <f t="shared" si="106"/>
        <v>0.32849632000000001</v>
      </c>
      <c r="S569" s="49">
        <v>0</v>
      </c>
      <c r="T569" s="48">
        <f t="shared" si="107"/>
        <v>0.90122820416000637</v>
      </c>
      <c r="U569" s="48">
        <v>0</v>
      </c>
      <c r="V569" s="49">
        <f t="shared" si="108"/>
        <v>0.29564668799999999</v>
      </c>
      <c r="W569" s="49">
        <f t="shared" si="109"/>
        <v>0.26279705600000003</v>
      </c>
      <c r="X569" s="49">
        <f t="shared" si="110"/>
        <v>0.22994742399999998</v>
      </c>
      <c r="Y569" s="49">
        <f t="shared" si="111"/>
        <v>0.34492113600000002</v>
      </c>
      <c r="Z569" s="49">
        <f t="shared" si="112"/>
        <v>0.43799509333333336</v>
      </c>
      <c r="AA569" s="48">
        <v>0</v>
      </c>
      <c r="AB569" s="42">
        <v>0.90122820416000637</v>
      </c>
      <c r="AC569" s="42">
        <v>0.86483294869748939</v>
      </c>
      <c r="AD569" s="49">
        <f t="shared" si="113"/>
        <v>0</v>
      </c>
      <c r="AE569" s="49">
        <f t="shared" si="114"/>
        <v>0</v>
      </c>
    </row>
    <row r="570" spans="1:31" x14ac:dyDescent="0.2">
      <c r="A570" s="42">
        <v>0.57649851366999794</v>
      </c>
      <c r="B570" s="42">
        <f t="shared" si="104"/>
        <v>0.87848918423198119</v>
      </c>
      <c r="C570" s="42">
        <v>0.89659322854522705</v>
      </c>
      <c r="D570" s="42">
        <v>0.86038513991873533</v>
      </c>
      <c r="E570" s="48">
        <v>0.49563965492256223</v>
      </c>
      <c r="F570" s="48">
        <v>0.45093736076244378</v>
      </c>
      <c r="G570" s="48">
        <v>0.28296853048117432</v>
      </c>
      <c r="H570" s="48">
        <v>0.36090502505296818</v>
      </c>
      <c r="I570" s="48">
        <v>0.48245874486863444</v>
      </c>
      <c r="J570" s="48">
        <v>0.48245874486863444</v>
      </c>
      <c r="K570" s="48">
        <v>0.48245874486863444</v>
      </c>
      <c r="L570" s="48">
        <v>0.48245874486863444</v>
      </c>
      <c r="M570" s="43">
        <f t="shared" si="115"/>
        <v>0.10898764799999999</v>
      </c>
      <c r="N570" s="43">
        <f t="shared" si="116"/>
        <v>0.27771798400000003</v>
      </c>
      <c r="O570" s="49">
        <v>0.15569664</v>
      </c>
      <c r="P570" s="49">
        <v>0.32672704000000002</v>
      </c>
      <c r="Q570" s="50">
        <f t="shared" si="105"/>
        <v>0.24121184000000001</v>
      </c>
      <c r="R570" s="48">
        <f t="shared" si="106"/>
        <v>0.32672704000000002</v>
      </c>
      <c r="S570" s="49">
        <v>0</v>
      </c>
      <c r="T570" s="48">
        <f t="shared" si="107"/>
        <v>0.89659322854522705</v>
      </c>
      <c r="U570" s="48">
        <v>0</v>
      </c>
      <c r="V570" s="49">
        <f t="shared" si="108"/>
        <v>0.29405433600000003</v>
      </c>
      <c r="W570" s="49">
        <f t="shared" si="109"/>
        <v>0.26138163200000003</v>
      </c>
      <c r="X570" s="49">
        <f t="shared" si="110"/>
        <v>0.22870892800000001</v>
      </c>
      <c r="Y570" s="49">
        <f t="shared" si="111"/>
        <v>0.34306339200000002</v>
      </c>
      <c r="Z570" s="49">
        <f t="shared" si="112"/>
        <v>0.43563605333333338</v>
      </c>
      <c r="AA570" s="48">
        <v>0</v>
      </c>
      <c r="AB570" s="42">
        <v>0.89659322854522705</v>
      </c>
      <c r="AC570" s="42">
        <v>0.86038513991873533</v>
      </c>
      <c r="AD570" s="49">
        <f t="shared" si="113"/>
        <v>0</v>
      </c>
      <c r="AE570" s="49">
        <f t="shared" si="114"/>
        <v>0</v>
      </c>
    </row>
    <row r="571" spans="1:31" x14ac:dyDescent="0.2">
      <c r="A571" s="42">
        <v>0.57353357441682606</v>
      </c>
      <c r="B571" s="42">
        <f t="shared" si="104"/>
        <v>0.87397114824012456</v>
      </c>
      <c r="C571" s="42">
        <v>0.89198209039897169</v>
      </c>
      <c r="D571" s="42">
        <v>0.85596020608127743</v>
      </c>
      <c r="E571" s="48">
        <v>0.49309058105664783</v>
      </c>
      <c r="F571" s="48">
        <v>0.44861818334239728</v>
      </c>
      <c r="G571" s="48">
        <v>0.28151321422741321</v>
      </c>
      <c r="H571" s="48">
        <v>0.35904888690307118</v>
      </c>
      <c r="I571" s="48">
        <v>0.47997742150296374</v>
      </c>
      <c r="J571" s="48">
        <v>0.47997742150296374</v>
      </c>
      <c r="K571" s="48">
        <v>0.47997742150296374</v>
      </c>
      <c r="L571" s="48">
        <v>0.47997742150296374</v>
      </c>
      <c r="M571" s="43">
        <f t="shared" si="115"/>
        <v>0.10852321199999999</v>
      </c>
      <c r="N571" s="43">
        <f t="shared" si="116"/>
        <v>0.27646474399999993</v>
      </c>
      <c r="O571" s="49">
        <v>0.15503316</v>
      </c>
      <c r="P571" s="49">
        <v>0.32525263999999993</v>
      </c>
      <c r="Q571" s="50">
        <f t="shared" si="105"/>
        <v>0.24014289999999996</v>
      </c>
      <c r="R571" s="48">
        <f t="shared" si="106"/>
        <v>0.32525263999999993</v>
      </c>
      <c r="S571" s="49">
        <v>0</v>
      </c>
      <c r="T571" s="48">
        <f t="shared" si="107"/>
        <v>0.89198209039897169</v>
      </c>
      <c r="U571" s="48">
        <v>0</v>
      </c>
      <c r="V571" s="49">
        <f t="shared" si="108"/>
        <v>0.29272737599999993</v>
      </c>
      <c r="W571" s="49">
        <f t="shared" si="109"/>
        <v>0.26020211199999993</v>
      </c>
      <c r="X571" s="49">
        <f t="shared" si="110"/>
        <v>0.22767684799999993</v>
      </c>
      <c r="Y571" s="49">
        <f t="shared" si="111"/>
        <v>0.34151527199999993</v>
      </c>
      <c r="Z571" s="49">
        <f t="shared" si="112"/>
        <v>0.43367018666666657</v>
      </c>
      <c r="AA571" s="48">
        <v>0</v>
      </c>
      <c r="AB571" s="42">
        <v>0.89198209039897169</v>
      </c>
      <c r="AC571" s="42">
        <v>0.85596020608127743</v>
      </c>
      <c r="AD571" s="49">
        <f t="shared" si="113"/>
        <v>0</v>
      </c>
      <c r="AE571" s="49">
        <f t="shared" si="114"/>
        <v>0</v>
      </c>
    </row>
    <row r="572" spans="1:31" x14ac:dyDescent="0.2">
      <c r="A572" s="42">
        <v>0.57058388388378078</v>
      </c>
      <c r="B572" s="42">
        <f t="shared" si="104"/>
        <v>0.86947634833311693</v>
      </c>
      <c r="C572" s="42">
        <v>0.88739466712622517</v>
      </c>
      <c r="D572" s="42">
        <v>0.85155802954000859</v>
      </c>
      <c r="E572" s="48">
        <v>0.49055461707310338</v>
      </c>
      <c r="F572" s="48">
        <v>0.44631093348563045</v>
      </c>
      <c r="G572" s="48">
        <v>0.28006538271195452</v>
      </c>
      <c r="H572" s="48">
        <v>0.35720229489022504</v>
      </c>
      <c r="I572" s="48">
        <v>0.47750885977900948</v>
      </c>
      <c r="J572" s="48">
        <v>0.47750885977900948</v>
      </c>
      <c r="K572" s="48">
        <v>0.47750885977900948</v>
      </c>
      <c r="L572" s="48">
        <v>0.47750885977900948</v>
      </c>
      <c r="M572" s="43">
        <f t="shared" si="115"/>
        <v>0.10790396399999998</v>
      </c>
      <c r="N572" s="43">
        <f t="shared" si="116"/>
        <v>0.27496085599999998</v>
      </c>
      <c r="O572" s="49">
        <v>0.15414851999999998</v>
      </c>
      <c r="P572" s="49">
        <v>0.32348336</v>
      </c>
      <c r="Q572" s="50">
        <f t="shared" si="105"/>
        <v>0.23881594</v>
      </c>
      <c r="R572" s="48">
        <f t="shared" si="106"/>
        <v>0.32348336</v>
      </c>
      <c r="S572" s="49">
        <v>0</v>
      </c>
      <c r="T572" s="48">
        <f t="shared" si="107"/>
        <v>0.88739466712622517</v>
      </c>
      <c r="U572" s="48">
        <v>0</v>
      </c>
      <c r="V572" s="49">
        <f t="shared" si="108"/>
        <v>0.29113502400000002</v>
      </c>
      <c r="W572" s="49">
        <f t="shared" si="109"/>
        <v>0.25878668799999999</v>
      </c>
      <c r="X572" s="49">
        <f t="shared" si="110"/>
        <v>0.22643835199999998</v>
      </c>
      <c r="Y572" s="49">
        <f t="shared" si="111"/>
        <v>0.33965752800000004</v>
      </c>
      <c r="Z572" s="49">
        <f t="shared" si="112"/>
        <v>0.43131114666666664</v>
      </c>
      <c r="AA572" s="48">
        <v>0</v>
      </c>
      <c r="AB572" s="42">
        <v>0.88739466712622517</v>
      </c>
      <c r="AC572" s="42">
        <v>0.85155802954000859</v>
      </c>
      <c r="AD572" s="49">
        <f t="shared" si="113"/>
        <v>0</v>
      </c>
      <c r="AE572" s="49">
        <f t="shared" si="114"/>
        <v>0</v>
      </c>
    </row>
    <row r="573" spans="1:31" x14ac:dyDescent="0.2">
      <c r="A573" s="42">
        <v>0.56764936364744789</v>
      </c>
      <c r="B573" s="42">
        <f t="shared" si="104"/>
        <v>0.86500466500867002</v>
      </c>
      <c r="C573" s="42">
        <v>0.88283083676247298</v>
      </c>
      <c r="D573" s="42">
        <v>0.84717849325486694</v>
      </c>
      <c r="E573" s="48">
        <v>0.48803169554782699</v>
      </c>
      <c r="F573" s="48">
        <v>0.44401554984851144</v>
      </c>
      <c r="G573" s="48">
        <v>0.27862499744054836</v>
      </c>
      <c r="H573" s="48">
        <v>0.35536519991855159</v>
      </c>
      <c r="I573" s="48">
        <v>0.47505299406264223</v>
      </c>
      <c r="J573" s="48">
        <v>0.47505299406264223</v>
      </c>
      <c r="K573" s="48">
        <v>0.47505299406264223</v>
      </c>
      <c r="L573" s="48">
        <v>0.47505299406264223</v>
      </c>
      <c r="M573" s="43">
        <f t="shared" si="115"/>
        <v>0.10743952800000001</v>
      </c>
      <c r="N573" s="43">
        <f t="shared" si="116"/>
        <v>0.27370761599999993</v>
      </c>
      <c r="O573" s="49">
        <v>0.15348504000000002</v>
      </c>
      <c r="P573" s="49">
        <v>0.32200895999999996</v>
      </c>
      <c r="Q573" s="50">
        <f t="shared" si="105"/>
        <v>0.23774699999999999</v>
      </c>
      <c r="R573" s="48">
        <f t="shared" si="106"/>
        <v>0.32200895999999996</v>
      </c>
      <c r="S573" s="49">
        <v>0</v>
      </c>
      <c r="T573" s="48">
        <f t="shared" si="107"/>
        <v>0.88283083676247298</v>
      </c>
      <c r="U573" s="48">
        <v>0</v>
      </c>
      <c r="V573" s="49">
        <f t="shared" si="108"/>
        <v>0.28980806399999998</v>
      </c>
      <c r="W573" s="49">
        <f t="shared" si="109"/>
        <v>0.257607168</v>
      </c>
      <c r="X573" s="49">
        <f t="shared" si="110"/>
        <v>0.22540627199999996</v>
      </c>
      <c r="Y573" s="49">
        <f t="shared" si="111"/>
        <v>0.33810940799999994</v>
      </c>
      <c r="Z573" s="49">
        <f t="shared" si="112"/>
        <v>0.42934527999999988</v>
      </c>
      <c r="AA573" s="48">
        <v>0</v>
      </c>
      <c r="AB573" s="42">
        <v>0.88283083676247298</v>
      </c>
      <c r="AC573" s="42">
        <v>0.84717849325486694</v>
      </c>
      <c r="AD573" s="49">
        <f t="shared" si="113"/>
        <v>0</v>
      </c>
      <c r="AE573" s="49">
        <f t="shared" si="114"/>
        <v>0</v>
      </c>
    </row>
    <row r="574" spans="1:31" x14ac:dyDescent="0.2">
      <c r="A574" s="42">
        <v>0.56472993568616225</v>
      </c>
      <c r="B574" s="42">
        <f t="shared" si="104"/>
        <v>0.86055597937909134</v>
      </c>
      <c r="C574" s="42">
        <v>0.87829047797045834</v>
      </c>
      <c r="D574" s="42">
        <v>0.84282148078772423</v>
      </c>
      <c r="E574" s="48">
        <v>0.48552174940347903</v>
      </c>
      <c r="F574" s="48">
        <v>0.4417319714028996</v>
      </c>
      <c r="G574" s="48">
        <v>0.27719202011692218</v>
      </c>
      <c r="H574" s="48">
        <v>0.35353755314467306</v>
      </c>
      <c r="I574" s="48">
        <v>0.47260975905729385</v>
      </c>
      <c r="J574" s="48">
        <v>0.47260975905729385</v>
      </c>
      <c r="K574" s="48">
        <v>0.47260975905729385</v>
      </c>
      <c r="L574" s="48">
        <v>0.47260975905729385</v>
      </c>
      <c r="M574" s="43">
        <f t="shared" si="115"/>
        <v>0.10697509199999999</v>
      </c>
      <c r="N574" s="43">
        <f t="shared" si="116"/>
        <v>0.27220372799999992</v>
      </c>
      <c r="O574" s="49">
        <v>0.15282156</v>
      </c>
      <c r="P574" s="49">
        <v>0.32023967999999992</v>
      </c>
      <c r="Q574" s="50">
        <f t="shared" si="105"/>
        <v>0.23653061999999997</v>
      </c>
      <c r="R574" s="48">
        <f t="shared" si="106"/>
        <v>0.32023967999999992</v>
      </c>
      <c r="S574" s="49">
        <v>0</v>
      </c>
      <c r="T574" s="48">
        <f t="shared" si="107"/>
        <v>0.87829047797045834</v>
      </c>
      <c r="U574" s="48">
        <v>0</v>
      </c>
      <c r="V574" s="49">
        <f t="shared" si="108"/>
        <v>0.28821571199999996</v>
      </c>
      <c r="W574" s="49">
        <f t="shared" si="109"/>
        <v>0.25619174399999994</v>
      </c>
      <c r="X574" s="49">
        <f t="shared" si="110"/>
        <v>0.22416777599999993</v>
      </c>
      <c r="Y574" s="49">
        <f t="shared" si="111"/>
        <v>0.33625166399999989</v>
      </c>
      <c r="Z574" s="49">
        <f t="shared" si="112"/>
        <v>0.42698623999999985</v>
      </c>
      <c r="AA574" s="48">
        <v>0</v>
      </c>
      <c r="AB574" s="42">
        <v>0.87829047797045834</v>
      </c>
      <c r="AC574" s="42">
        <v>0.84282148078772423</v>
      </c>
      <c r="AD574" s="49">
        <f t="shared" si="113"/>
        <v>0</v>
      </c>
      <c r="AE574" s="49">
        <f t="shared" si="114"/>
        <v>0</v>
      </c>
    </row>
    <row r="575" spans="1:31" x14ac:dyDescent="0.2">
      <c r="A575" s="42">
        <v>0.56182552238041539</v>
      </c>
      <c r="B575" s="42">
        <f t="shared" si="104"/>
        <v>0.85613017316812323</v>
      </c>
      <c r="C575" s="42">
        <v>0.87377347003695682</v>
      </c>
      <c r="D575" s="42">
        <v>0.83848687629928964</v>
      </c>
      <c r="E575" s="48">
        <v>0.48302471190769841</v>
      </c>
      <c r="F575" s="48">
        <v>0.43946013743452295</v>
      </c>
      <c r="G575" s="48">
        <v>0.2757664126417621</v>
      </c>
      <c r="H575" s="48">
        <v>0.35171930597641393</v>
      </c>
      <c r="I575" s="48">
        <v>0.47017908980222173</v>
      </c>
      <c r="J575" s="48">
        <v>0.47017908980222173</v>
      </c>
      <c r="K575" s="48">
        <v>0.47017908980222173</v>
      </c>
      <c r="L575" s="48">
        <v>0.47017908980222173</v>
      </c>
      <c r="M575" s="43">
        <f t="shared" si="115"/>
        <v>0.10635584399999998</v>
      </c>
      <c r="N575" s="43">
        <f t="shared" si="116"/>
        <v>0.27095048800000004</v>
      </c>
      <c r="O575" s="49">
        <v>0.15193691999999998</v>
      </c>
      <c r="P575" s="49">
        <v>0.31876528000000004</v>
      </c>
      <c r="Q575" s="50">
        <f t="shared" si="105"/>
        <v>0.23535110000000001</v>
      </c>
      <c r="R575" s="48">
        <f t="shared" si="106"/>
        <v>0.31876528000000004</v>
      </c>
      <c r="S575" s="49">
        <v>0</v>
      </c>
      <c r="T575" s="48">
        <f t="shared" si="107"/>
        <v>0.87377347003695682</v>
      </c>
      <c r="U575" s="48">
        <v>0</v>
      </c>
      <c r="V575" s="49">
        <f t="shared" si="108"/>
        <v>0.28688875200000002</v>
      </c>
      <c r="W575" s="49">
        <f t="shared" si="109"/>
        <v>0.25501222400000007</v>
      </c>
      <c r="X575" s="49">
        <f t="shared" si="110"/>
        <v>0.22313569600000002</v>
      </c>
      <c r="Y575" s="49">
        <f t="shared" si="111"/>
        <v>0.33470354400000002</v>
      </c>
      <c r="Z575" s="49">
        <f t="shared" si="112"/>
        <v>0.42502037333333337</v>
      </c>
      <c r="AA575" s="48">
        <v>0</v>
      </c>
      <c r="AB575" s="42">
        <v>0.87377347003695682</v>
      </c>
      <c r="AC575" s="42">
        <v>0.83848687629928964</v>
      </c>
      <c r="AD575" s="49">
        <f t="shared" si="113"/>
        <v>0</v>
      </c>
      <c r="AE575" s="49">
        <f t="shared" si="114"/>
        <v>0</v>
      </c>
    </row>
    <row r="576" spans="1:31" x14ac:dyDescent="0.2">
      <c r="A576" s="42">
        <v>0.55893604650959605</v>
      </c>
      <c r="B576" s="42">
        <f t="shared" si="104"/>
        <v>0.85172712870779832</v>
      </c>
      <c r="C576" s="42">
        <v>0.86927969286956641</v>
      </c>
      <c r="D576" s="42">
        <v>0.83417456454603023</v>
      </c>
      <c r="E576" s="48">
        <v>0.48054051667132835</v>
      </c>
      <c r="F576" s="48">
        <v>0.43719998754136385</v>
      </c>
      <c r="G576" s="48">
        <v>0.27434813711170059</v>
      </c>
      <c r="H576" s="48">
        <v>0.34991041007150847</v>
      </c>
      <c r="I576" s="48">
        <v>0.46776092167078137</v>
      </c>
      <c r="J576" s="48">
        <v>0.46776092167078137</v>
      </c>
      <c r="K576" s="48">
        <v>0.46776092167078137</v>
      </c>
      <c r="L576" s="48">
        <v>0.46776092167078137</v>
      </c>
      <c r="M576" s="43">
        <f t="shared" si="115"/>
        <v>0.10589140799999998</v>
      </c>
      <c r="N576" s="43">
        <f t="shared" si="116"/>
        <v>0.26944659999999998</v>
      </c>
      <c r="O576" s="49">
        <v>0.15127343999999998</v>
      </c>
      <c r="P576" s="49">
        <v>0.316996</v>
      </c>
      <c r="Q576" s="50">
        <f t="shared" si="105"/>
        <v>0.23413471999999999</v>
      </c>
      <c r="R576" s="48">
        <f t="shared" si="106"/>
        <v>0.316996</v>
      </c>
      <c r="S576" s="49">
        <v>0</v>
      </c>
      <c r="T576" s="48">
        <f t="shared" si="107"/>
        <v>0.86927969286956641</v>
      </c>
      <c r="U576" s="48">
        <v>0</v>
      </c>
      <c r="V576" s="49">
        <f t="shared" si="108"/>
        <v>0.28529640000000001</v>
      </c>
      <c r="W576" s="49">
        <f t="shared" si="109"/>
        <v>0.25359680000000001</v>
      </c>
      <c r="X576" s="49">
        <f t="shared" si="110"/>
        <v>0.22189719999999999</v>
      </c>
      <c r="Y576" s="49">
        <f t="shared" si="111"/>
        <v>0.33284579999999997</v>
      </c>
      <c r="Z576" s="49">
        <f t="shared" si="112"/>
        <v>0.42266133333333333</v>
      </c>
      <c r="AA576" s="48">
        <v>0</v>
      </c>
      <c r="AB576" s="42">
        <v>0.86927969286956641</v>
      </c>
      <c r="AC576" s="42">
        <v>0.83417456454603023</v>
      </c>
      <c r="AD576" s="49">
        <f t="shared" si="113"/>
        <v>0</v>
      </c>
      <c r="AE576" s="49">
        <f t="shared" si="114"/>
        <v>0</v>
      </c>
    </row>
    <row r="577" spans="1:31" x14ac:dyDescent="0.2">
      <c r="A577" s="42">
        <v>0.55606143125036034</v>
      </c>
      <c r="B577" s="42">
        <f t="shared" si="104"/>
        <v>0.84734672893531071</v>
      </c>
      <c r="C577" s="42">
        <v>0.86480902699351458</v>
      </c>
      <c r="D577" s="42">
        <v>0.82988443087710684</v>
      </c>
      <c r="E577" s="48">
        <v>0.47806909764665151</v>
      </c>
      <c r="F577" s="48">
        <v>0.43495146163205317</v>
      </c>
      <c r="G577" s="48">
        <v>0.27293715581830807</v>
      </c>
      <c r="H577" s="48">
        <v>0.34811081733631583</v>
      </c>
      <c r="I577" s="48">
        <v>0.4653551903687082</v>
      </c>
      <c r="J577" s="48">
        <v>0.4653551903687082</v>
      </c>
      <c r="K577" s="48">
        <v>0.4653551903687082</v>
      </c>
      <c r="L577" s="48">
        <v>0.4653551903687082</v>
      </c>
      <c r="M577" s="43">
        <f t="shared" si="115"/>
        <v>0.10527215999999999</v>
      </c>
      <c r="N577" s="43">
        <f t="shared" si="116"/>
        <v>0.26819335999999994</v>
      </c>
      <c r="O577" s="49">
        <v>0.15038879999999999</v>
      </c>
      <c r="P577" s="49">
        <v>0.31552159999999996</v>
      </c>
      <c r="Q577" s="50">
        <f t="shared" si="105"/>
        <v>0.23295519999999997</v>
      </c>
      <c r="R577" s="48">
        <f t="shared" si="106"/>
        <v>0.31552159999999996</v>
      </c>
      <c r="S577" s="49">
        <v>0</v>
      </c>
      <c r="T577" s="48">
        <f t="shared" si="107"/>
        <v>0.86480902699351458</v>
      </c>
      <c r="U577" s="48">
        <v>0</v>
      </c>
      <c r="V577" s="49">
        <f t="shared" si="108"/>
        <v>0.28396943999999996</v>
      </c>
      <c r="W577" s="49">
        <f t="shared" si="109"/>
        <v>0.25241727999999997</v>
      </c>
      <c r="X577" s="49">
        <f t="shared" si="110"/>
        <v>0.22086511999999994</v>
      </c>
      <c r="Y577" s="49">
        <f t="shared" si="111"/>
        <v>0.33129767999999998</v>
      </c>
      <c r="Z577" s="49">
        <f t="shared" si="112"/>
        <v>0.42069546666666657</v>
      </c>
      <c r="AA577" s="48">
        <v>0</v>
      </c>
      <c r="AB577" s="42">
        <v>0.86480902699351458</v>
      </c>
      <c r="AC577" s="42">
        <v>0.82988443087710684</v>
      </c>
      <c r="AD577" s="49">
        <f t="shared" si="113"/>
        <v>0</v>
      </c>
      <c r="AE577" s="49">
        <f t="shared" si="114"/>
        <v>0</v>
      </c>
    </row>
    <row r="578" spans="1:31" x14ac:dyDescent="0.2">
      <c r="A578" s="42">
        <v>0.55320160017418674</v>
      </c>
      <c r="B578" s="42">
        <f t="shared" ref="B578:B601" si="117">+AVERAGE(C578,D578)</f>
        <v>0.84298885738990459</v>
      </c>
      <c r="C578" s="42">
        <v>0.86036135354848287</v>
      </c>
      <c r="D578" s="42">
        <v>0.82561636123132631</v>
      </c>
      <c r="E578" s="48">
        <v>0.47561038912563391</v>
      </c>
      <c r="F578" s="48">
        <v>0.43271449992427252</v>
      </c>
      <c r="G578" s="48">
        <v>0.27153343124709073</v>
      </c>
      <c r="H578" s="48">
        <v>0.34632047992454124</v>
      </c>
      <c r="I578" s="48">
        <v>0.46296183193240825</v>
      </c>
      <c r="J578" s="48">
        <v>0.46296183193240825</v>
      </c>
      <c r="K578" s="48">
        <v>0.46296183193240825</v>
      </c>
      <c r="L578" s="48">
        <v>0.46296183193240825</v>
      </c>
      <c r="M578" s="43">
        <f t="shared" si="115"/>
        <v>0.10480772399999998</v>
      </c>
      <c r="N578" s="43">
        <f t="shared" si="116"/>
        <v>0.26694011999999995</v>
      </c>
      <c r="O578" s="49">
        <v>0.14972531999999997</v>
      </c>
      <c r="P578" s="49">
        <v>0.31404719999999997</v>
      </c>
      <c r="Q578" s="50">
        <f t="shared" ref="Q578:Q601" si="118">+AVERAGE(O578:P578)</f>
        <v>0.23188625999999996</v>
      </c>
      <c r="R578" s="48">
        <f t="shared" ref="R578:R601" si="119">+P578</f>
        <v>0.31404719999999997</v>
      </c>
      <c r="S578" s="49">
        <v>0</v>
      </c>
      <c r="T578" s="48">
        <f t="shared" ref="T578:T601" si="120">+C578</f>
        <v>0.86036135354848287</v>
      </c>
      <c r="U578" s="48">
        <v>0</v>
      </c>
      <c r="V578" s="49">
        <f t="shared" ref="V578:V601" si="121">+$P578*0.9</f>
        <v>0.28264247999999997</v>
      </c>
      <c r="W578" s="49">
        <f t="shared" ref="W578:W601" si="122">+$P578*0.8</f>
        <v>0.25123775999999998</v>
      </c>
      <c r="X578" s="49">
        <f t="shared" ref="X578:X601" si="123">+$P578*0.7</f>
        <v>0.21983303999999995</v>
      </c>
      <c r="Y578" s="49">
        <f t="shared" ref="Y578:Y601" si="124">+$P578*0.9*8750/7500</f>
        <v>0.32974955999999994</v>
      </c>
      <c r="Z578" s="49">
        <f t="shared" ref="Z578:Z601" si="125">+$P578*10000/7500</f>
        <v>0.41872959999999998</v>
      </c>
      <c r="AA578" s="48">
        <v>0</v>
      </c>
      <c r="AB578" s="42">
        <v>0.86036135354848287</v>
      </c>
      <c r="AC578" s="42">
        <v>0.82561636123132631</v>
      </c>
      <c r="AD578" s="49">
        <f t="shared" ref="AD578:AD601" si="126">+S578*1.09375</f>
        <v>0</v>
      </c>
      <c r="AE578" s="49">
        <f t="shared" ref="AE578:AE601" si="127">+S578*0.756013745704467</f>
        <v>0</v>
      </c>
    </row>
    <row r="579" spans="1:31" x14ac:dyDescent="0.2">
      <c r="A579" s="42">
        <v>0.55035647724574666</v>
      </c>
      <c r="B579" s="42">
        <f t="shared" si="117"/>
        <v>0.83865339820977669</v>
      </c>
      <c r="C579" s="42">
        <v>0.85593655428544513</v>
      </c>
      <c r="D579" s="42">
        <v>0.82137024213410825</v>
      </c>
      <c r="E579" s="48">
        <v>0.47316432573817768</v>
      </c>
      <c r="F579" s="48">
        <v>0.43048904294316476</v>
      </c>
      <c r="G579" s="48">
        <v>0.27013692607649309</v>
      </c>
      <c r="H579" s="48">
        <v>0.34453935023596388</v>
      </c>
      <c r="I579" s="48">
        <v>0.46058078272725728</v>
      </c>
      <c r="J579" s="48">
        <v>0.46058078272725728</v>
      </c>
      <c r="K579" s="48">
        <v>0.46058078272725728</v>
      </c>
      <c r="L579" s="48">
        <v>0.46058078272725728</v>
      </c>
      <c r="M579" s="43">
        <f t="shared" ref="M579:M601" si="128">(+O579*0.7)</f>
        <v>0.10434328799999999</v>
      </c>
      <c r="N579" s="43">
        <f t="shared" ref="N579:N601" si="129">(+P579*0.85)</f>
        <v>0.26543623199999999</v>
      </c>
      <c r="O579" s="49">
        <v>0.14906184</v>
      </c>
      <c r="P579" s="49">
        <v>0.31227791999999999</v>
      </c>
      <c r="Q579" s="50">
        <f t="shared" si="118"/>
        <v>0.23066987999999999</v>
      </c>
      <c r="R579" s="48">
        <f t="shared" si="119"/>
        <v>0.31227791999999999</v>
      </c>
      <c r="S579" s="49">
        <v>0</v>
      </c>
      <c r="T579" s="48">
        <f t="shared" si="120"/>
        <v>0.85593655428544513</v>
      </c>
      <c r="U579" s="48">
        <v>0</v>
      </c>
      <c r="V579" s="49">
        <f t="shared" si="121"/>
        <v>0.28105012800000001</v>
      </c>
      <c r="W579" s="49">
        <f t="shared" si="122"/>
        <v>0.24982233600000001</v>
      </c>
      <c r="X579" s="49">
        <f t="shared" si="123"/>
        <v>0.21859454399999997</v>
      </c>
      <c r="Y579" s="49">
        <f t="shared" si="124"/>
        <v>0.327891816</v>
      </c>
      <c r="Z579" s="49">
        <f t="shared" si="125"/>
        <v>0.41637056</v>
      </c>
      <c r="AA579" s="48">
        <v>0</v>
      </c>
      <c r="AB579" s="42">
        <v>0.85593655428544513</v>
      </c>
      <c r="AC579" s="42">
        <v>0.82137024213410825</v>
      </c>
      <c r="AD579" s="49">
        <f t="shared" si="126"/>
        <v>0</v>
      </c>
      <c r="AE579" s="49">
        <f t="shared" si="127"/>
        <v>0</v>
      </c>
    </row>
    <row r="580" spans="1:31" x14ac:dyDescent="0.2">
      <c r="A580" s="42">
        <v>0.54752598682127429</v>
      </c>
      <c r="B580" s="42">
        <f t="shared" si="117"/>
        <v>0.83434023612899688</v>
      </c>
      <c r="C580" s="42">
        <v>0.85153451156352511</v>
      </c>
      <c r="D580" s="42">
        <v>0.81714596069446865</v>
      </c>
      <c r="E580" s="48">
        <v>0.47073084245038344</v>
      </c>
      <c r="F580" s="48">
        <v>0.42827503151975305</v>
      </c>
      <c r="G580" s="48">
        <v>0.26874760317690549</v>
      </c>
      <c r="H580" s="48">
        <v>0.34276738091517134</v>
      </c>
      <c r="I580" s="48">
        <v>0.4582119794459088</v>
      </c>
      <c r="J580" s="48">
        <v>0.4582119794459088</v>
      </c>
      <c r="K580" s="48">
        <v>0.4582119794459088</v>
      </c>
      <c r="L580" s="48">
        <v>0.4582119794459088</v>
      </c>
      <c r="M580" s="43">
        <f t="shared" si="128"/>
        <v>0.10372403999999998</v>
      </c>
      <c r="N580" s="43">
        <f t="shared" si="129"/>
        <v>0.26418299199999995</v>
      </c>
      <c r="O580" s="49">
        <v>0.14817719999999998</v>
      </c>
      <c r="P580" s="49">
        <v>0.31080351999999994</v>
      </c>
      <c r="Q580" s="50">
        <f t="shared" si="118"/>
        <v>0.22949035999999995</v>
      </c>
      <c r="R580" s="48">
        <f t="shared" si="119"/>
        <v>0.31080351999999994</v>
      </c>
      <c r="S580" s="49">
        <v>0</v>
      </c>
      <c r="T580" s="48">
        <f t="shared" si="120"/>
        <v>0.85153451156352511</v>
      </c>
      <c r="U580" s="48">
        <v>0</v>
      </c>
      <c r="V580" s="49">
        <f t="shared" si="121"/>
        <v>0.27972316799999997</v>
      </c>
      <c r="W580" s="49">
        <f t="shared" si="122"/>
        <v>0.24864281599999996</v>
      </c>
      <c r="X580" s="49">
        <f t="shared" si="123"/>
        <v>0.21756246399999996</v>
      </c>
      <c r="Y580" s="49">
        <f t="shared" si="124"/>
        <v>0.32634369599999996</v>
      </c>
      <c r="Z580" s="49">
        <f t="shared" si="125"/>
        <v>0.41440469333333324</v>
      </c>
      <c r="AA580" s="48">
        <v>0</v>
      </c>
      <c r="AB580" s="42">
        <v>0.85153451156352511</v>
      </c>
      <c r="AC580" s="42">
        <v>0.81714596069446865</v>
      </c>
      <c r="AD580" s="49">
        <f t="shared" si="126"/>
        <v>0</v>
      </c>
      <c r="AE580" s="49">
        <f t="shared" si="127"/>
        <v>0</v>
      </c>
    </row>
    <row r="581" spans="1:31" x14ac:dyDescent="0.2">
      <c r="A581" s="42">
        <v>0.54471005364530722</v>
      </c>
      <c r="B581" s="42">
        <f t="shared" si="117"/>
        <v>0.83004925647444328</v>
      </c>
      <c r="C581" s="42">
        <v>0.84715510834686825</v>
      </c>
      <c r="D581" s="42">
        <v>0.8129434046020183</v>
      </c>
      <c r="E581" s="48">
        <v>0.46830987456282086</v>
      </c>
      <c r="F581" s="48">
        <v>0.42607240678936714</v>
      </c>
      <c r="G581" s="48">
        <v>0.26736542560967708</v>
      </c>
      <c r="H581" s="48">
        <v>0.34100452485030064</v>
      </c>
      <c r="I581" s="48">
        <v>0.45585535910661129</v>
      </c>
      <c r="J581" s="48">
        <v>0.45585535910661129</v>
      </c>
      <c r="K581" s="48">
        <v>0.45585535910661129</v>
      </c>
      <c r="L581" s="48">
        <v>0.45585535910661129</v>
      </c>
      <c r="M581" s="43">
        <f t="shared" si="128"/>
        <v>0.10325960399999999</v>
      </c>
      <c r="N581" s="43">
        <f t="shared" si="129"/>
        <v>0.26292975200000002</v>
      </c>
      <c r="O581" s="49">
        <v>0.14751371999999999</v>
      </c>
      <c r="P581" s="49">
        <v>0.30932912000000001</v>
      </c>
      <c r="Q581" s="50">
        <f t="shared" si="118"/>
        <v>0.22842141999999999</v>
      </c>
      <c r="R581" s="48">
        <f t="shared" si="119"/>
        <v>0.30932912000000001</v>
      </c>
      <c r="S581" s="49">
        <v>0</v>
      </c>
      <c r="T581" s="48">
        <f t="shared" si="120"/>
        <v>0.84715510834686825</v>
      </c>
      <c r="U581" s="48">
        <v>0</v>
      </c>
      <c r="V581" s="49">
        <f t="shared" si="121"/>
        <v>0.27839620800000003</v>
      </c>
      <c r="W581" s="49">
        <f t="shared" si="122"/>
        <v>0.24746329600000003</v>
      </c>
      <c r="X581" s="49">
        <f t="shared" si="123"/>
        <v>0.21653038399999999</v>
      </c>
      <c r="Y581" s="49">
        <f t="shared" si="124"/>
        <v>0.32479557600000003</v>
      </c>
      <c r="Z581" s="49">
        <f t="shared" si="125"/>
        <v>0.4124388266666667</v>
      </c>
      <c r="AA581" s="48">
        <v>0</v>
      </c>
      <c r="AB581" s="42">
        <v>0.84715510834686825</v>
      </c>
      <c r="AC581" s="42">
        <v>0.8129434046020183</v>
      </c>
      <c r="AD581" s="49">
        <f t="shared" si="126"/>
        <v>0</v>
      </c>
      <c r="AE581" s="49">
        <f t="shared" si="127"/>
        <v>0</v>
      </c>
    </row>
    <row r="582" spans="1:31" x14ac:dyDescent="0.2">
      <c r="A582" s="42">
        <v>0.54190860284987141</v>
      </c>
      <c r="B582" s="42">
        <f t="shared" si="117"/>
        <v>0.82578034516275323</v>
      </c>
      <c r="C582" s="42">
        <v>0.84279822820152983</v>
      </c>
      <c r="D582" s="42">
        <v>0.80876246212397673</v>
      </c>
      <c r="E582" s="48">
        <v>0.46590135770880881</v>
      </c>
      <c r="F582" s="48">
        <v>0.42388111019007896</v>
      </c>
      <c r="G582" s="48">
        <v>0.26599035662613374</v>
      </c>
      <c r="H582" s="48">
        <v>0.3392507351717855</v>
      </c>
      <c r="I582" s="48">
        <v>0.45351085905153316</v>
      </c>
      <c r="J582" s="48">
        <v>0.45351085905153316</v>
      </c>
      <c r="K582" s="48">
        <v>0.45351085905153316</v>
      </c>
      <c r="L582" s="48">
        <v>0.45351085905153316</v>
      </c>
      <c r="M582" s="43">
        <f t="shared" si="128"/>
        <v>0.10264035599999997</v>
      </c>
      <c r="N582" s="43">
        <f t="shared" si="129"/>
        <v>0.26167651199999997</v>
      </c>
      <c r="O582" s="49">
        <v>0.14662907999999997</v>
      </c>
      <c r="P582" s="49">
        <v>0.30785471999999997</v>
      </c>
      <c r="Q582" s="50">
        <f t="shared" si="118"/>
        <v>0.22724189999999997</v>
      </c>
      <c r="R582" s="48">
        <f t="shared" si="119"/>
        <v>0.30785471999999997</v>
      </c>
      <c r="S582" s="49">
        <v>0</v>
      </c>
      <c r="T582" s="48">
        <f t="shared" si="120"/>
        <v>0.84279822820152983</v>
      </c>
      <c r="U582" s="48">
        <v>0</v>
      </c>
      <c r="V582" s="49">
        <f t="shared" si="121"/>
        <v>0.27706924799999999</v>
      </c>
      <c r="W582" s="49">
        <f t="shared" si="122"/>
        <v>0.24628377599999998</v>
      </c>
      <c r="X582" s="49">
        <f t="shared" si="123"/>
        <v>0.21549830399999997</v>
      </c>
      <c r="Y582" s="49">
        <f t="shared" si="124"/>
        <v>0.32324745599999999</v>
      </c>
      <c r="Z582" s="49">
        <f t="shared" si="125"/>
        <v>0.41047295999999994</v>
      </c>
      <c r="AA582" s="48">
        <v>0</v>
      </c>
      <c r="AB582" s="42">
        <v>0.84279822820152983</v>
      </c>
      <c r="AC582" s="42">
        <v>0.80876246212397673</v>
      </c>
      <c r="AD582" s="49">
        <f t="shared" si="126"/>
        <v>0</v>
      </c>
      <c r="AE582" s="49">
        <f t="shared" si="127"/>
        <v>0</v>
      </c>
    </row>
    <row r="583" spans="1:31" x14ac:dyDescent="0.2">
      <c r="A583" s="42">
        <v>0.53912155995162903</v>
      </c>
      <c r="B583" s="42">
        <f t="shared" si="117"/>
        <v>0.82153338869729087</v>
      </c>
      <c r="C583" s="42">
        <v>0.83846375529237971</v>
      </c>
      <c r="D583" s="42">
        <v>0.80460302210220191</v>
      </c>
      <c r="E583" s="48">
        <v>0.46350522785270376</v>
      </c>
      <c r="F583" s="48">
        <v>0.42170108346114504</v>
      </c>
      <c r="G583" s="48">
        <v>0.26462235966660103</v>
      </c>
      <c r="H583" s="48">
        <v>0.33750596525111021</v>
      </c>
      <c r="I583" s="48">
        <v>0.45117841694509686</v>
      </c>
      <c r="J583" s="48">
        <v>0.45117841694509686</v>
      </c>
      <c r="K583" s="48">
        <v>0.45117841694509686</v>
      </c>
      <c r="L583" s="48">
        <v>0.45117841694509686</v>
      </c>
      <c r="M583" s="43">
        <f t="shared" si="128"/>
        <v>0.10217591999999998</v>
      </c>
      <c r="N583" s="43">
        <f t="shared" si="129"/>
        <v>0.26017262399999996</v>
      </c>
      <c r="O583" s="49">
        <v>0.14596559999999997</v>
      </c>
      <c r="P583" s="49">
        <v>0.30608543999999999</v>
      </c>
      <c r="Q583" s="50">
        <f t="shared" si="118"/>
        <v>0.22602551999999998</v>
      </c>
      <c r="R583" s="48">
        <f t="shared" si="119"/>
        <v>0.30608543999999999</v>
      </c>
      <c r="S583" s="49">
        <v>0</v>
      </c>
      <c r="T583" s="48">
        <f t="shared" si="120"/>
        <v>0.83846375529237971</v>
      </c>
      <c r="U583" s="48">
        <v>0</v>
      </c>
      <c r="V583" s="49">
        <f t="shared" si="121"/>
        <v>0.27547689599999997</v>
      </c>
      <c r="W583" s="49">
        <f t="shared" si="122"/>
        <v>0.24486835200000001</v>
      </c>
      <c r="X583" s="49">
        <f t="shared" si="123"/>
        <v>0.21425980799999997</v>
      </c>
      <c r="Y583" s="49">
        <f t="shared" si="124"/>
        <v>0.32138971199999994</v>
      </c>
      <c r="Z583" s="49">
        <f t="shared" si="125"/>
        <v>0.40811391999999996</v>
      </c>
      <c r="AA583" s="48">
        <v>0</v>
      </c>
      <c r="AB583" s="42">
        <v>0.83846375529237971</v>
      </c>
      <c r="AC583" s="42">
        <v>0.80460302210220191</v>
      </c>
      <c r="AD583" s="49">
        <f t="shared" si="126"/>
        <v>0</v>
      </c>
      <c r="AE583" s="49">
        <f t="shared" si="127"/>
        <v>0</v>
      </c>
    </row>
    <row r="584" spans="1:31" x14ac:dyDescent="0.2">
      <c r="A584" s="42">
        <v>0.53634885085106365</v>
      </c>
      <c r="B584" s="42">
        <f t="shared" si="117"/>
        <v>0.8173082741651283</v>
      </c>
      <c r="C584" s="42">
        <v>0.83415157438002241</v>
      </c>
      <c r="D584" s="42">
        <v>0.8004649739502343</v>
      </c>
      <c r="E584" s="48">
        <v>0.46112142128819755</v>
      </c>
      <c r="F584" s="48">
        <v>0.41953226864145787</v>
      </c>
      <c r="G584" s="48">
        <v>0.26326139835943191</v>
      </c>
      <c r="H584" s="48">
        <v>0.33577016869957022</v>
      </c>
      <c r="I584" s="48">
        <v>0.44885797077232198</v>
      </c>
      <c r="J584" s="48">
        <v>0.44885797077232198</v>
      </c>
      <c r="K584" s="48">
        <v>0.44885797077232198</v>
      </c>
      <c r="L584" s="48">
        <v>0.44885797077232198</v>
      </c>
      <c r="M584" s="43">
        <f t="shared" si="128"/>
        <v>0.101711484</v>
      </c>
      <c r="N584" s="43">
        <f t="shared" si="129"/>
        <v>0.25891938399999992</v>
      </c>
      <c r="O584" s="49">
        <v>0.14530212000000001</v>
      </c>
      <c r="P584" s="49">
        <v>0.30461103999999994</v>
      </c>
      <c r="Q584" s="50">
        <f t="shared" si="118"/>
        <v>0.22495657999999996</v>
      </c>
      <c r="R584" s="48">
        <f t="shared" si="119"/>
        <v>0.30461103999999994</v>
      </c>
      <c r="S584" s="49">
        <v>0</v>
      </c>
      <c r="T584" s="48">
        <f t="shared" si="120"/>
        <v>0.83415157438002241</v>
      </c>
      <c r="U584" s="48">
        <v>0</v>
      </c>
      <c r="V584" s="49">
        <f t="shared" si="121"/>
        <v>0.27414993599999998</v>
      </c>
      <c r="W584" s="49">
        <f t="shared" si="122"/>
        <v>0.24368883199999997</v>
      </c>
      <c r="X584" s="49">
        <f t="shared" si="123"/>
        <v>0.21322772799999995</v>
      </c>
      <c r="Y584" s="49">
        <f t="shared" si="124"/>
        <v>0.31984159200000001</v>
      </c>
      <c r="Z584" s="49">
        <f t="shared" si="125"/>
        <v>0.40614805333333326</v>
      </c>
      <c r="AA584" s="48">
        <v>0</v>
      </c>
      <c r="AB584" s="42">
        <v>0.83415157438002241</v>
      </c>
      <c r="AC584" s="42">
        <v>0.8004649739502343</v>
      </c>
      <c r="AD584" s="49">
        <f t="shared" si="126"/>
        <v>0</v>
      </c>
      <c r="AE584" s="49">
        <f t="shared" si="127"/>
        <v>0</v>
      </c>
    </row>
    <row r="585" spans="1:31" x14ac:dyDescent="0.2">
      <c r="A585" s="42">
        <v>0.5335904018288129</v>
      </c>
      <c r="B585" s="42">
        <f t="shared" si="117"/>
        <v>0.81310488923404556</v>
      </c>
      <c r="C585" s="42">
        <v>0.82986157081773382</v>
      </c>
      <c r="D585" s="42">
        <v>0.79634820765035719</v>
      </c>
      <c r="E585" s="48">
        <v>0.45874987463662331</v>
      </c>
      <c r="F585" s="48">
        <v>0.41737460806800475</v>
      </c>
      <c r="G585" s="48">
        <v>0.26190743652003995</v>
      </c>
      <c r="H585" s="48">
        <v>0.3340432993670383</v>
      </c>
      <c r="I585" s="48">
        <v>0.44654945883717573</v>
      </c>
      <c r="J585" s="48">
        <v>0.44654945883717573</v>
      </c>
      <c r="K585" s="48">
        <v>0.44654945883717573</v>
      </c>
      <c r="L585" s="48">
        <v>0.44654945883717573</v>
      </c>
      <c r="M585" s="43">
        <f t="shared" si="128"/>
        <v>0.10124704799999998</v>
      </c>
      <c r="N585" s="43">
        <f t="shared" si="129"/>
        <v>0.25766614399999993</v>
      </c>
      <c r="O585" s="49">
        <v>0.14463863999999998</v>
      </c>
      <c r="P585" s="49">
        <v>0.30313663999999996</v>
      </c>
      <c r="Q585" s="50">
        <f t="shared" si="118"/>
        <v>0.22388763999999997</v>
      </c>
      <c r="R585" s="48">
        <f t="shared" si="119"/>
        <v>0.30313663999999996</v>
      </c>
      <c r="S585" s="49">
        <v>0</v>
      </c>
      <c r="T585" s="48">
        <f t="shared" si="120"/>
        <v>0.82986157081773382</v>
      </c>
      <c r="U585" s="48">
        <v>0</v>
      </c>
      <c r="V585" s="49">
        <f t="shared" si="121"/>
        <v>0.27282297599999999</v>
      </c>
      <c r="W585" s="49">
        <f t="shared" si="122"/>
        <v>0.24250931199999998</v>
      </c>
      <c r="X585" s="49">
        <f t="shared" si="123"/>
        <v>0.21219564799999996</v>
      </c>
      <c r="Y585" s="49">
        <f t="shared" si="124"/>
        <v>0.31829347199999997</v>
      </c>
      <c r="Z585" s="49">
        <f t="shared" si="125"/>
        <v>0.40418218666666661</v>
      </c>
      <c r="AA585" s="48">
        <v>0</v>
      </c>
      <c r="AB585" s="42">
        <v>0.82986157081773382</v>
      </c>
      <c r="AC585" s="42">
        <v>0.79634820765035719</v>
      </c>
      <c r="AD585" s="49">
        <f t="shared" si="126"/>
        <v>0</v>
      </c>
      <c r="AE585" s="49">
        <f t="shared" si="127"/>
        <v>0</v>
      </c>
    </row>
    <row r="586" spans="1:31" x14ac:dyDescent="0.2">
      <c r="A586" s="42">
        <v>0.53084613954526139</v>
      </c>
      <c r="B586" s="42">
        <f t="shared" si="117"/>
        <v>0.80892312214954187</v>
      </c>
      <c r="C586" s="42">
        <v>0.82559363054841206</v>
      </c>
      <c r="D586" s="42">
        <v>0.79225261375067169</v>
      </c>
      <c r="E586" s="48">
        <v>0.45639052484527054</v>
      </c>
      <c r="F586" s="48">
        <v>0.41522804437433469</v>
      </c>
      <c r="G586" s="48">
        <v>0.26056043814993729</v>
      </c>
      <c r="H586" s="48">
        <v>0.33232531134073801</v>
      </c>
      <c r="I586" s="48">
        <v>0.44425281976093306</v>
      </c>
      <c r="J586" s="48">
        <v>0.44425281976093306</v>
      </c>
      <c r="K586" s="48">
        <v>0.44425281976093306</v>
      </c>
      <c r="L586" s="48">
        <v>0.44425281976093306</v>
      </c>
      <c r="M586" s="43">
        <f t="shared" si="128"/>
        <v>0.10062779999999999</v>
      </c>
      <c r="N586" s="43">
        <f t="shared" si="129"/>
        <v>0.256412904</v>
      </c>
      <c r="O586" s="49">
        <v>0.14375399999999999</v>
      </c>
      <c r="P586" s="49">
        <v>0.30166224000000003</v>
      </c>
      <c r="Q586" s="50">
        <f t="shared" si="118"/>
        <v>0.22270812000000001</v>
      </c>
      <c r="R586" s="48">
        <f t="shared" si="119"/>
        <v>0.30166224000000003</v>
      </c>
      <c r="S586" s="49">
        <v>0</v>
      </c>
      <c r="T586" s="48">
        <f t="shared" si="120"/>
        <v>0.82559363054841206</v>
      </c>
      <c r="U586" s="48">
        <v>0</v>
      </c>
      <c r="V586" s="49">
        <f t="shared" si="121"/>
        <v>0.27149601600000001</v>
      </c>
      <c r="W586" s="49">
        <f t="shared" si="122"/>
        <v>0.24132979200000004</v>
      </c>
      <c r="X586" s="49">
        <f t="shared" si="123"/>
        <v>0.211163568</v>
      </c>
      <c r="Y586" s="49">
        <f t="shared" si="124"/>
        <v>0.31674535200000004</v>
      </c>
      <c r="Z586" s="49">
        <f t="shared" si="125"/>
        <v>0.40221632000000002</v>
      </c>
      <c r="AA586" s="48">
        <v>0</v>
      </c>
      <c r="AB586" s="42">
        <v>0.82559363054841206</v>
      </c>
      <c r="AC586" s="42">
        <v>0.79225261375067169</v>
      </c>
      <c r="AD586" s="49">
        <f t="shared" si="126"/>
        <v>0</v>
      </c>
      <c r="AE586" s="49">
        <f t="shared" si="127"/>
        <v>0</v>
      </c>
    </row>
    <row r="587" spans="1:31" x14ac:dyDescent="0.2">
      <c r="A587" s="42">
        <v>0.52811599103768825</v>
      </c>
      <c r="B587" s="42">
        <f t="shared" si="117"/>
        <v>0.80476286173186651</v>
      </c>
      <c r="C587" s="42">
        <v>0.82134764010154637</v>
      </c>
      <c r="D587" s="42">
        <v>0.78817808336218653</v>
      </c>
      <c r="E587" s="48">
        <v>0.45404330918570879</v>
      </c>
      <c r="F587" s="48">
        <v>0.41309252048903322</v>
      </c>
      <c r="G587" s="48">
        <v>0.25922036743577737</v>
      </c>
      <c r="H587" s="48">
        <v>0.33061615894402258</v>
      </c>
      <c r="I587" s="48">
        <v>0.44196799248054447</v>
      </c>
      <c r="J587" s="48">
        <v>0.44196799248054447</v>
      </c>
      <c r="K587" s="48">
        <v>0.44196799248054447</v>
      </c>
      <c r="L587" s="48">
        <v>0.44196799248054447</v>
      </c>
      <c r="M587" s="43">
        <f t="shared" si="128"/>
        <v>0.10016336399999999</v>
      </c>
      <c r="N587" s="43">
        <f t="shared" si="129"/>
        <v>0.25515966399999995</v>
      </c>
      <c r="O587" s="49">
        <v>0.14309052</v>
      </c>
      <c r="P587" s="49">
        <v>0.30018783999999998</v>
      </c>
      <c r="Q587" s="50">
        <f t="shared" si="118"/>
        <v>0.22163917999999999</v>
      </c>
      <c r="R587" s="48">
        <f t="shared" si="119"/>
        <v>0.30018783999999998</v>
      </c>
      <c r="S587" s="49">
        <v>0</v>
      </c>
      <c r="T587" s="48">
        <f t="shared" si="120"/>
        <v>0.82134764010154637</v>
      </c>
      <c r="U587" s="48">
        <v>0</v>
      </c>
      <c r="V587" s="49">
        <f t="shared" si="121"/>
        <v>0.27016905600000002</v>
      </c>
      <c r="W587" s="49">
        <f t="shared" si="122"/>
        <v>0.240150272</v>
      </c>
      <c r="X587" s="49">
        <f t="shared" si="123"/>
        <v>0.21013148799999998</v>
      </c>
      <c r="Y587" s="49">
        <f t="shared" si="124"/>
        <v>0.31519723199999999</v>
      </c>
      <c r="Z587" s="49">
        <f t="shared" si="125"/>
        <v>0.40025045333333337</v>
      </c>
      <c r="AA587" s="48">
        <v>0</v>
      </c>
      <c r="AB587" s="42">
        <v>0.82134764010154637</v>
      </c>
      <c r="AC587" s="42">
        <v>0.78817808336218653</v>
      </c>
      <c r="AD587" s="49">
        <f t="shared" si="126"/>
        <v>0</v>
      </c>
      <c r="AE587" s="49">
        <f t="shared" si="127"/>
        <v>0</v>
      </c>
    </row>
    <row r="588" spans="1:31" x14ac:dyDescent="0.2">
      <c r="A588" s="42">
        <v>0.52539988371904478</v>
      </c>
      <c r="B588" s="42">
        <f t="shared" si="117"/>
        <v>0.80062399737306111</v>
      </c>
      <c r="C588" s="42">
        <v>0.8171234865901994</v>
      </c>
      <c r="D588" s="42">
        <v>0.78412450815592294</v>
      </c>
      <c r="E588" s="48">
        <v>0.45170816525211976</v>
      </c>
      <c r="F588" s="48">
        <v>0.41096797963420495</v>
      </c>
      <c r="G588" s="48">
        <v>0.25788718874840288</v>
      </c>
      <c r="H588" s="48">
        <v>0.32891579673516069</v>
      </c>
      <c r="I588" s="48">
        <v>0.43969491624701246</v>
      </c>
      <c r="J588" s="48">
        <v>0.43969491624701246</v>
      </c>
      <c r="K588" s="48">
        <v>0.43969491624701246</v>
      </c>
      <c r="L588" s="48">
        <v>0.43969491624701246</v>
      </c>
      <c r="M588" s="43">
        <f t="shared" si="128"/>
        <v>9.9698927999999992E-2</v>
      </c>
      <c r="N588" s="43">
        <f t="shared" si="129"/>
        <v>0.25390642399999996</v>
      </c>
      <c r="O588" s="49">
        <v>0.14242704</v>
      </c>
      <c r="P588" s="49">
        <v>0.29871344</v>
      </c>
      <c r="Q588" s="50">
        <f t="shared" si="118"/>
        <v>0.22057024</v>
      </c>
      <c r="R588" s="48">
        <f t="shared" si="119"/>
        <v>0.29871344</v>
      </c>
      <c r="S588" s="49">
        <v>0</v>
      </c>
      <c r="T588" s="48">
        <f t="shared" si="120"/>
        <v>0.8171234865901994</v>
      </c>
      <c r="U588" s="48">
        <v>0</v>
      </c>
      <c r="V588" s="49">
        <f t="shared" si="121"/>
        <v>0.26884209600000003</v>
      </c>
      <c r="W588" s="49">
        <f t="shared" si="122"/>
        <v>0.23897075200000001</v>
      </c>
      <c r="X588" s="49">
        <f t="shared" si="123"/>
        <v>0.20909940799999999</v>
      </c>
      <c r="Y588" s="49">
        <f t="shared" si="124"/>
        <v>0.31364911200000006</v>
      </c>
      <c r="Z588" s="49">
        <f t="shared" si="125"/>
        <v>0.39828458666666666</v>
      </c>
      <c r="AA588" s="48">
        <v>0</v>
      </c>
      <c r="AB588" s="42">
        <v>0.8171234865901994</v>
      </c>
      <c r="AC588" s="42">
        <v>0.78412450815592294</v>
      </c>
      <c r="AD588" s="49">
        <f t="shared" si="126"/>
        <v>0</v>
      </c>
      <c r="AE588" s="49">
        <f t="shared" si="127"/>
        <v>0</v>
      </c>
    </row>
    <row r="589" spans="1:31" x14ac:dyDescent="0.2">
      <c r="A589" s="42">
        <v>0.52269774537550984</v>
      </c>
      <c r="B589" s="42">
        <f t="shared" si="117"/>
        <v>0.79650641903402042</v>
      </c>
      <c r="C589" s="42">
        <v>0.81292105770800593</v>
      </c>
      <c r="D589" s="42">
        <v>0.7800917803600349</v>
      </c>
      <c r="E589" s="48">
        <v>0.44938503095963828</v>
      </c>
      <c r="F589" s="48">
        <v>0.40885436532396408</v>
      </c>
      <c r="G589" s="48">
        <v>0.25656086664189837</v>
      </c>
      <c r="H589" s="48">
        <v>0.32722417950612853</v>
      </c>
      <c r="I589" s="48">
        <v>0.4374335306237766</v>
      </c>
      <c r="J589" s="48">
        <v>0.4374335306237766</v>
      </c>
      <c r="K589" s="48">
        <v>0.4374335306237766</v>
      </c>
      <c r="L589" s="48">
        <v>0.4374335306237766</v>
      </c>
      <c r="M589" s="43">
        <f t="shared" si="128"/>
        <v>9.9234492000000007E-2</v>
      </c>
      <c r="N589" s="43">
        <f t="shared" si="129"/>
        <v>0.25265318399999998</v>
      </c>
      <c r="O589" s="49">
        <v>0.14176356000000001</v>
      </c>
      <c r="P589" s="49">
        <v>0.29723903999999995</v>
      </c>
      <c r="Q589" s="50">
        <f t="shared" si="118"/>
        <v>0.21950129999999998</v>
      </c>
      <c r="R589" s="48">
        <f t="shared" si="119"/>
        <v>0.29723903999999995</v>
      </c>
      <c r="S589" s="49">
        <v>0</v>
      </c>
      <c r="T589" s="48">
        <f t="shared" si="120"/>
        <v>0.81292105770800593</v>
      </c>
      <c r="U589" s="48">
        <v>0</v>
      </c>
      <c r="V589" s="49">
        <f t="shared" si="121"/>
        <v>0.26751513599999999</v>
      </c>
      <c r="W589" s="49">
        <f t="shared" si="122"/>
        <v>0.23779123199999996</v>
      </c>
      <c r="X589" s="49">
        <f t="shared" si="123"/>
        <v>0.20806732799999997</v>
      </c>
      <c r="Y589" s="49">
        <f t="shared" si="124"/>
        <v>0.31210099199999997</v>
      </c>
      <c r="Z589" s="49">
        <f t="shared" si="125"/>
        <v>0.3963187199999999</v>
      </c>
      <c r="AA589" s="48">
        <v>0</v>
      </c>
      <c r="AB589" s="42">
        <v>0.81292105770800593</v>
      </c>
      <c r="AC589" s="42">
        <v>0.7800917803600349</v>
      </c>
      <c r="AD589" s="49">
        <f t="shared" si="126"/>
        <v>0</v>
      </c>
      <c r="AE589" s="49">
        <f t="shared" si="127"/>
        <v>0</v>
      </c>
    </row>
    <row r="590" spans="1:31" x14ac:dyDescent="0.2">
      <c r="A590" s="42">
        <v>0.52000950416363778</v>
      </c>
      <c r="B590" s="42">
        <f t="shared" si="117"/>
        <v>0.79241001724156568</v>
      </c>
      <c r="C590" s="42">
        <v>0.80874024172618775</v>
      </c>
      <c r="D590" s="42">
        <v>0.77607979275694361</v>
      </c>
      <c r="E590" s="48">
        <v>0.44707384454270138</v>
      </c>
      <c r="F590" s="48">
        <v>0.40675162136293247</v>
      </c>
      <c r="G590" s="48">
        <v>0.25524136585264789</v>
      </c>
      <c r="H590" s="48">
        <v>0.3255412622814074</v>
      </c>
      <c r="I590" s="48">
        <v>0.43518377548510628</v>
      </c>
      <c r="J590" s="48">
        <v>0.43518377548510628</v>
      </c>
      <c r="K590" s="48">
        <v>0.43518377548510628</v>
      </c>
      <c r="L590" s="48">
        <v>0.43518377548510628</v>
      </c>
      <c r="M590" s="43">
        <f t="shared" si="128"/>
        <v>9.8615243999999991E-2</v>
      </c>
      <c r="N590" s="43">
        <f t="shared" si="129"/>
        <v>0.25139994399999999</v>
      </c>
      <c r="O590" s="49">
        <v>0.14087891999999999</v>
      </c>
      <c r="P590" s="49">
        <v>0.29576463999999997</v>
      </c>
      <c r="Q590" s="50">
        <f t="shared" si="118"/>
        <v>0.21832177999999997</v>
      </c>
      <c r="R590" s="48">
        <f t="shared" si="119"/>
        <v>0.29576463999999997</v>
      </c>
      <c r="S590" s="49">
        <v>0</v>
      </c>
      <c r="T590" s="48">
        <f t="shared" si="120"/>
        <v>0.80874024172618775</v>
      </c>
      <c r="U590" s="48">
        <v>0</v>
      </c>
      <c r="V590" s="49">
        <f t="shared" si="121"/>
        <v>0.266188176</v>
      </c>
      <c r="W590" s="49">
        <f t="shared" si="122"/>
        <v>0.23661171199999997</v>
      </c>
      <c r="X590" s="49">
        <f t="shared" si="123"/>
        <v>0.20703524799999998</v>
      </c>
      <c r="Y590" s="49">
        <f t="shared" si="124"/>
        <v>0.31055287200000004</v>
      </c>
      <c r="Z590" s="49">
        <f t="shared" si="125"/>
        <v>0.39435285333333331</v>
      </c>
      <c r="AA590" s="48">
        <v>0</v>
      </c>
      <c r="AB590" s="42">
        <v>0.80874024172618775</v>
      </c>
      <c r="AC590" s="42">
        <v>0.77607979275694361</v>
      </c>
      <c r="AD590" s="49">
        <f t="shared" si="126"/>
        <v>0</v>
      </c>
      <c r="AE590" s="49">
        <f t="shared" si="127"/>
        <v>0</v>
      </c>
    </row>
    <row r="591" spans="1:31" x14ac:dyDescent="0.2">
      <c r="A591" s="42">
        <v>0.51733508861117294</v>
      </c>
      <c r="B591" s="42">
        <f t="shared" si="117"/>
        <v>0.78833468308553445</v>
      </c>
      <c r="C591" s="42">
        <v>0.80458092749058219</v>
      </c>
      <c r="D591" s="42">
        <v>0.77208843868048671</v>
      </c>
      <c r="E591" s="48">
        <v>0.44477454455340631</v>
      </c>
      <c r="F591" s="48">
        <v>0.40465969184474571</v>
      </c>
      <c r="G591" s="48">
        <v>0.25392865129839737</v>
      </c>
      <c r="H591" s="48">
        <v>0.32386700031678817</v>
      </c>
      <c r="I591" s="48">
        <v>0.43294559101450247</v>
      </c>
      <c r="J591" s="48">
        <v>0.43294559101450247</v>
      </c>
      <c r="K591" s="48">
        <v>0.43294559101450247</v>
      </c>
      <c r="L591" s="48">
        <v>0.43294559101450247</v>
      </c>
      <c r="M591" s="43">
        <f t="shared" si="128"/>
        <v>9.8150807999999992E-2</v>
      </c>
      <c r="N591" s="43">
        <f t="shared" si="129"/>
        <v>0.250146704</v>
      </c>
      <c r="O591" s="49">
        <v>0.14021544</v>
      </c>
      <c r="P591" s="49">
        <v>0.29429023999999998</v>
      </c>
      <c r="Q591" s="50">
        <f t="shared" si="118"/>
        <v>0.21725284</v>
      </c>
      <c r="R591" s="48">
        <f t="shared" si="119"/>
        <v>0.29429023999999998</v>
      </c>
      <c r="S591" s="49">
        <v>0</v>
      </c>
      <c r="T591" s="48">
        <f t="shared" si="120"/>
        <v>0.80458092749058219</v>
      </c>
      <c r="U591" s="48">
        <v>0</v>
      </c>
      <c r="V591" s="49">
        <f t="shared" si="121"/>
        <v>0.26486121600000001</v>
      </c>
      <c r="W591" s="49">
        <f t="shared" si="122"/>
        <v>0.23543219199999998</v>
      </c>
      <c r="X591" s="49">
        <f t="shared" si="123"/>
        <v>0.20600316799999999</v>
      </c>
      <c r="Y591" s="49">
        <f t="shared" si="124"/>
        <v>0.30900475199999999</v>
      </c>
      <c r="Z591" s="49">
        <f t="shared" si="125"/>
        <v>0.39238698666666666</v>
      </c>
      <c r="AA591" s="48">
        <v>0</v>
      </c>
      <c r="AB591" s="42">
        <v>0.80458092749058219</v>
      </c>
      <c r="AC591" s="42">
        <v>0.77208843868048671</v>
      </c>
      <c r="AD591" s="49">
        <f t="shared" si="126"/>
        <v>0</v>
      </c>
      <c r="AE591" s="49">
        <f t="shared" si="127"/>
        <v>0</v>
      </c>
    </row>
    <row r="592" spans="1:31" x14ac:dyDescent="0.2">
      <c r="A592" s="42">
        <v>0.51467442761216076</v>
      </c>
      <c r="B592" s="42">
        <f t="shared" si="117"/>
        <v>0.78428030821588524</v>
      </c>
      <c r="C592" s="42">
        <v>0.80044300441868776</v>
      </c>
      <c r="D592" s="42">
        <v>0.76811761201308271</v>
      </c>
      <c r="E592" s="48">
        <v>0.44248706985987679</v>
      </c>
      <c r="F592" s="48">
        <v>0.40257852115056653</v>
      </c>
      <c r="G592" s="48">
        <v>0.25262268807732202</v>
      </c>
      <c r="H592" s="48">
        <v>0.32220134909818171</v>
      </c>
      <c r="I592" s="48">
        <v>0.43071891770310688</v>
      </c>
      <c r="J592" s="48">
        <v>0.43071891770310688</v>
      </c>
      <c r="K592" s="48">
        <v>0.43071891770310688</v>
      </c>
      <c r="L592" s="48">
        <v>0.43071891770310688</v>
      </c>
      <c r="M592" s="43">
        <f t="shared" si="128"/>
        <v>9.768637199999998E-2</v>
      </c>
      <c r="N592" s="43">
        <f t="shared" si="129"/>
        <v>0.24889346399999998</v>
      </c>
      <c r="O592" s="49">
        <v>0.13955195999999997</v>
      </c>
      <c r="P592" s="49">
        <v>0.29281583999999999</v>
      </c>
      <c r="Q592" s="50">
        <f t="shared" si="118"/>
        <v>0.21618389999999998</v>
      </c>
      <c r="R592" s="48">
        <f t="shared" si="119"/>
        <v>0.29281583999999999</v>
      </c>
      <c r="S592" s="49">
        <v>0</v>
      </c>
      <c r="T592" s="48">
        <f t="shared" si="120"/>
        <v>0.80044300441868776</v>
      </c>
      <c r="U592" s="48">
        <v>0</v>
      </c>
      <c r="V592" s="49">
        <f t="shared" si="121"/>
        <v>0.26353425600000002</v>
      </c>
      <c r="W592" s="49">
        <f t="shared" si="122"/>
        <v>0.234252672</v>
      </c>
      <c r="X592" s="49">
        <f t="shared" si="123"/>
        <v>0.204971088</v>
      </c>
      <c r="Y592" s="49">
        <f t="shared" si="124"/>
        <v>0.30745663200000006</v>
      </c>
      <c r="Z592" s="49">
        <f t="shared" si="125"/>
        <v>0.39042111999999995</v>
      </c>
      <c r="AA592" s="48">
        <v>0</v>
      </c>
      <c r="AB592" s="42">
        <v>0.80044300441868776</v>
      </c>
      <c r="AC592" s="42">
        <v>0.76811761201308271</v>
      </c>
      <c r="AD592" s="49">
        <f t="shared" si="126"/>
        <v>0</v>
      </c>
      <c r="AE592" s="49">
        <f t="shared" si="127"/>
        <v>0</v>
      </c>
    </row>
    <row r="593" spans="1:31" x14ac:dyDescent="0.2">
      <c r="A593" s="42">
        <v>0.51202745042653985</v>
      </c>
      <c r="B593" s="42">
        <f t="shared" si="117"/>
        <v>0.78024678483981669</v>
      </c>
      <c r="C593" s="42">
        <v>0.79632636249672362</v>
      </c>
      <c r="D593" s="42">
        <v>0.76416720718290965</v>
      </c>
      <c r="E593" s="48">
        <v>0.44021135964463776</v>
      </c>
      <c r="F593" s="48">
        <v>0.4005080539476063</v>
      </c>
      <c r="G593" s="48">
        <v>0.25132344146709812</v>
      </c>
      <c r="H593" s="48">
        <v>0.3205442643404352</v>
      </c>
      <c r="I593" s="48">
        <v>0.42850369634812013</v>
      </c>
      <c r="J593" s="48">
        <v>0.42850369634812013</v>
      </c>
      <c r="K593" s="48">
        <v>0.42850369634812013</v>
      </c>
      <c r="L593" s="48">
        <v>0.42850369634812013</v>
      </c>
      <c r="M593" s="43">
        <f t="shared" si="128"/>
        <v>9.7221935999999981E-2</v>
      </c>
      <c r="N593" s="43">
        <f t="shared" si="129"/>
        <v>0.24764022399999999</v>
      </c>
      <c r="O593" s="49">
        <v>0.13888847999999998</v>
      </c>
      <c r="P593" s="49">
        <v>0.29134144000000001</v>
      </c>
      <c r="Q593" s="50">
        <f t="shared" si="118"/>
        <v>0.21511495999999999</v>
      </c>
      <c r="R593" s="48">
        <f t="shared" si="119"/>
        <v>0.29134144000000001</v>
      </c>
      <c r="S593" s="49">
        <v>0</v>
      </c>
      <c r="T593" s="48">
        <f t="shared" si="120"/>
        <v>0.79632636249672362</v>
      </c>
      <c r="U593" s="48">
        <v>0</v>
      </c>
      <c r="V593" s="49">
        <f t="shared" si="121"/>
        <v>0.26220729600000003</v>
      </c>
      <c r="W593" s="49">
        <f t="shared" si="122"/>
        <v>0.23307315200000001</v>
      </c>
      <c r="X593" s="49">
        <f t="shared" si="123"/>
        <v>0.203939008</v>
      </c>
      <c r="Y593" s="49">
        <f t="shared" si="124"/>
        <v>0.30590851200000002</v>
      </c>
      <c r="Z593" s="49">
        <f t="shared" si="125"/>
        <v>0.38845525333333336</v>
      </c>
      <c r="AA593" s="48">
        <v>0</v>
      </c>
      <c r="AB593" s="42">
        <v>0.79632636249672362</v>
      </c>
      <c r="AC593" s="42">
        <v>0.76416720718290965</v>
      </c>
      <c r="AD593" s="49">
        <f t="shared" si="126"/>
        <v>0</v>
      </c>
      <c r="AE593" s="49">
        <f t="shared" si="127"/>
        <v>0</v>
      </c>
    </row>
    <row r="594" spans="1:31" x14ac:dyDescent="0.2">
      <c r="A594" s="42">
        <v>0.50939408667891983</v>
      </c>
      <c r="B594" s="42">
        <f t="shared" si="117"/>
        <v>0.77623400571890133</v>
      </c>
      <c r="C594" s="42">
        <v>0.79223089227670462</v>
      </c>
      <c r="D594" s="42">
        <v>0.76023711916109804</v>
      </c>
      <c r="E594" s="48">
        <v>0.43794735340299817</v>
      </c>
      <c r="F594" s="48">
        <v>0.3984482351876536</v>
      </c>
      <c r="G594" s="48">
        <v>0.25003087692397996</v>
      </c>
      <c r="H594" s="48">
        <v>0.31889570198615486</v>
      </c>
      <c r="I594" s="48">
        <v>0.42629986805122738</v>
      </c>
      <c r="J594" s="48">
        <v>0.42629986805122738</v>
      </c>
      <c r="K594" s="48">
        <v>0.42629986805122738</v>
      </c>
      <c r="L594" s="48">
        <v>0.42629986805122738</v>
      </c>
      <c r="M594" s="43">
        <f t="shared" si="128"/>
        <v>9.6757499999999982E-2</v>
      </c>
      <c r="N594" s="43">
        <f t="shared" si="129"/>
        <v>0.24638698399999998</v>
      </c>
      <c r="O594" s="49">
        <v>0.13822499999999999</v>
      </c>
      <c r="P594" s="49">
        <v>0.28986703999999996</v>
      </c>
      <c r="Q594" s="50">
        <f t="shared" si="118"/>
        <v>0.21404601999999998</v>
      </c>
      <c r="R594" s="48">
        <f t="shared" si="119"/>
        <v>0.28986703999999996</v>
      </c>
      <c r="S594" s="49">
        <v>0</v>
      </c>
      <c r="T594" s="48">
        <f t="shared" si="120"/>
        <v>0.79223089227670462</v>
      </c>
      <c r="U594" s="48">
        <v>0</v>
      </c>
      <c r="V594" s="49">
        <f t="shared" si="121"/>
        <v>0.26088033599999999</v>
      </c>
      <c r="W594" s="49">
        <f t="shared" si="122"/>
        <v>0.23189363199999999</v>
      </c>
      <c r="X594" s="49">
        <f t="shared" si="123"/>
        <v>0.20290692799999996</v>
      </c>
      <c r="Y594" s="49">
        <f t="shared" si="124"/>
        <v>0.30436039200000004</v>
      </c>
      <c r="Z594" s="49">
        <f t="shared" si="125"/>
        <v>0.3864893866666666</v>
      </c>
      <c r="AA594" s="48">
        <v>0</v>
      </c>
      <c r="AB594" s="42">
        <v>0.79223089227670462</v>
      </c>
      <c r="AC594" s="42">
        <v>0.76023711916109804</v>
      </c>
      <c r="AD594" s="49">
        <f t="shared" si="126"/>
        <v>0</v>
      </c>
      <c r="AE594" s="49">
        <f t="shared" si="127"/>
        <v>0</v>
      </c>
    </row>
    <row r="595" spans="1:31" x14ac:dyDescent="0.2">
      <c r="A595" s="42">
        <v>0.50677426635450684</v>
      </c>
      <c r="B595" s="42">
        <f t="shared" si="117"/>
        <v>0.77224186416623497</v>
      </c>
      <c r="C595" s="42">
        <v>0.78815648487353163</v>
      </c>
      <c r="D595" s="42">
        <v>0.75632724345893831</v>
      </c>
      <c r="E595" s="48">
        <v>0.43569499094144259</v>
      </c>
      <c r="F595" s="48">
        <v>0.39639901010561085</v>
      </c>
      <c r="G595" s="48">
        <v>0.24874496008188152</v>
      </c>
      <c r="H595" s="48">
        <v>0.31725561820453452</v>
      </c>
      <c r="I595" s="48">
        <v>0.42410737421703254</v>
      </c>
      <c r="J595" s="48">
        <v>0.42410737421703254</v>
      </c>
      <c r="K595" s="48">
        <v>0.42410737421703254</v>
      </c>
      <c r="L595" s="48">
        <v>0.42410737421703254</v>
      </c>
      <c r="M595" s="43">
        <f t="shared" si="128"/>
        <v>9.6293063999999984E-2</v>
      </c>
      <c r="N595" s="43">
        <f t="shared" si="129"/>
        <v>0.24513374399999999</v>
      </c>
      <c r="O595" s="49">
        <v>0.13756151999999999</v>
      </c>
      <c r="P595" s="49">
        <v>0.28839263999999998</v>
      </c>
      <c r="Q595" s="50">
        <f t="shared" si="118"/>
        <v>0.21297707999999999</v>
      </c>
      <c r="R595" s="48">
        <f t="shared" si="119"/>
        <v>0.28839263999999998</v>
      </c>
      <c r="S595" s="49">
        <v>0</v>
      </c>
      <c r="T595" s="48">
        <f t="shared" si="120"/>
        <v>0.78815648487353163</v>
      </c>
      <c r="U595" s="48">
        <v>0</v>
      </c>
      <c r="V595" s="49">
        <f t="shared" si="121"/>
        <v>0.259553376</v>
      </c>
      <c r="W595" s="49">
        <f t="shared" si="122"/>
        <v>0.230714112</v>
      </c>
      <c r="X595" s="49">
        <f t="shared" si="123"/>
        <v>0.20187484799999997</v>
      </c>
      <c r="Y595" s="49">
        <f t="shared" si="124"/>
        <v>0.30281227199999999</v>
      </c>
      <c r="Z595" s="49">
        <f t="shared" si="125"/>
        <v>0.38452351999999995</v>
      </c>
      <c r="AA595" s="48">
        <v>0</v>
      </c>
      <c r="AB595" s="42">
        <v>0.78815648487353163</v>
      </c>
      <c r="AC595" s="42">
        <v>0.75632724345893831</v>
      </c>
      <c r="AD595" s="49">
        <f t="shared" si="126"/>
        <v>0</v>
      </c>
      <c r="AE595" s="49">
        <f t="shared" si="127"/>
        <v>0</v>
      </c>
    </row>
    <row r="596" spans="1:31" x14ac:dyDescent="0.2">
      <c r="A596" s="42">
        <v>0.50416791979991826</v>
      </c>
      <c r="B596" s="42">
        <f t="shared" si="117"/>
        <v>0.76827025404360039</v>
      </c>
      <c r="C596" s="42">
        <v>0.78410303196209707</v>
      </c>
      <c r="D596" s="42">
        <v>0.7524374761251037</v>
      </c>
      <c r="E596" s="48">
        <v>0.43345421237603071</v>
      </c>
      <c r="F596" s="48">
        <v>0.39436032421803813</v>
      </c>
      <c r="G596" s="48">
        <v>0.24746565675146265</v>
      </c>
      <c r="H596" s="48">
        <v>0.31562396939019022</v>
      </c>
      <c r="I596" s="48">
        <v>0.42192615655150023</v>
      </c>
      <c r="J596" s="48">
        <v>0.42192615655150023</v>
      </c>
      <c r="K596" s="48">
        <v>0.42192615655150023</v>
      </c>
      <c r="L596" s="48">
        <v>0.42192615655150023</v>
      </c>
      <c r="M596" s="43">
        <f t="shared" si="128"/>
        <v>1.2991946979451788E-7</v>
      </c>
      <c r="N596" s="43">
        <f t="shared" si="129"/>
        <v>2.1034580823874324E-7</v>
      </c>
      <c r="O596" s="49">
        <v>1.8559924256359698E-7</v>
      </c>
      <c r="P596" s="49">
        <v>2.4746565675146264E-7</v>
      </c>
      <c r="Q596" s="50">
        <f t="shared" si="118"/>
        <v>2.165324496575298E-7</v>
      </c>
      <c r="R596" s="48">
        <f t="shared" si="119"/>
        <v>2.4746565675146264E-7</v>
      </c>
      <c r="S596" s="49">
        <v>0</v>
      </c>
      <c r="T596" s="48">
        <f t="shared" si="120"/>
        <v>0.78410303196209707</v>
      </c>
      <c r="U596" s="48">
        <v>0</v>
      </c>
      <c r="V596" s="49">
        <f t="shared" si="121"/>
        <v>2.2271909107631638E-7</v>
      </c>
      <c r="W596" s="49">
        <f t="shared" si="122"/>
        <v>1.9797252540117012E-7</v>
      </c>
      <c r="X596" s="49">
        <f t="shared" si="123"/>
        <v>1.7322595972602384E-7</v>
      </c>
      <c r="Y596" s="49">
        <f t="shared" si="124"/>
        <v>2.5983893958903576E-7</v>
      </c>
      <c r="Z596" s="49">
        <f t="shared" si="125"/>
        <v>3.2995420900195017E-7</v>
      </c>
      <c r="AA596" s="48">
        <v>0</v>
      </c>
      <c r="AB596" s="42">
        <v>0.78410303196209707</v>
      </c>
      <c r="AC596" s="42">
        <v>0.7524374761251037</v>
      </c>
      <c r="AD596" s="49">
        <f t="shared" si="126"/>
        <v>0</v>
      </c>
      <c r="AE596" s="49">
        <f t="shared" si="127"/>
        <v>0</v>
      </c>
    </row>
    <row r="597" spans="1:31" x14ac:dyDescent="0.2">
      <c r="A597" s="42">
        <v>0.50157497771910853</v>
      </c>
      <c r="B597" s="42">
        <f t="shared" si="117"/>
        <v>0.76431906975864439</v>
      </c>
      <c r="C597" s="42">
        <v>0.78007042577440378</v>
      </c>
      <c r="D597" s="42">
        <v>0.74856771374288511</v>
      </c>
      <c r="E597" s="48">
        <v>0.43122495813080525</v>
      </c>
      <c r="F597" s="48">
        <v>0.39233212332170453</v>
      </c>
      <c r="G597" s="48">
        <v>0.24619293291922012</v>
      </c>
      <c r="H597" s="48">
        <v>0.31400071216200098</v>
      </c>
      <c r="I597" s="48">
        <v>0.41975615706040603</v>
      </c>
      <c r="J597" s="48">
        <v>0.41975615706040603</v>
      </c>
      <c r="K597" s="48">
        <v>0.41975615706040603</v>
      </c>
      <c r="L597" s="48">
        <v>0.41975615706040603</v>
      </c>
      <c r="M597" s="43">
        <f t="shared" si="128"/>
        <v>1.2925128978259056E-7</v>
      </c>
      <c r="N597" s="43">
        <f t="shared" si="129"/>
        <v>2.092639929813371E-7</v>
      </c>
      <c r="O597" s="49">
        <v>1.8464469968941509E-7</v>
      </c>
      <c r="P597" s="49">
        <v>2.4619293291922012E-7</v>
      </c>
      <c r="Q597" s="50">
        <f t="shared" si="118"/>
        <v>2.154188163043176E-7</v>
      </c>
      <c r="R597" s="48">
        <f t="shared" si="119"/>
        <v>2.4619293291922012E-7</v>
      </c>
      <c r="S597" s="49">
        <v>0</v>
      </c>
      <c r="T597" s="48">
        <f t="shared" si="120"/>
        <v>0.78007042577440378</v>
      </c>
      <c r="U597" s="48">
        <v>0</v>
      </c>
      <c r="V597" s="49">
        <f t="shared" si="121"/>
        <v>2.2157363962729811E-7</v>
      </c>
      <c r="W597" s="49">
        <f t="shared" si="122"/>
        <v>1.9695434633537609E-7</v>
      </c>
      <c r="X597" s="49">
        <f t="shared" si="123"/>
        <v>1.7233505304345408E-7</v>
      </c>
      <c r="Y597" s="49">
        <f t="shared" si="124"/>
        <v>2.5850257956518112E-7</v>
      </c>
      <c r="Z597" s="49">
        <f t="shared" si="125"/>
        <v>3.2825724389229347E-7</v>
      </c>
      <c r="AA597" s="48">
        <v>0</v>
      </c>
      <c r="AB597" s="42">
        <v>0.78007042577440378</v>
      </c>
      <c r="AC597" s="42">
        <v>0.74856771374288511</v>
      </c>
      <c r="AD597" s="49">
        <f t="shared" si="126"/>
        <v>0</v>
      </c>
      <c r="AE597" s="49">
        <f t="shared" si="127"/>
        <v>0</v>
      </c>
    </row>
    <row r="598" spans="1:31" x14ac:dyDescent="0.2">
      <c r="A598" s="42">
        <v>0.49899537117255388</v>
      </c>
      <c r="B598" s="42">
        <f t="shared" si="117"/>
        <v>0.76038820626207193</v>
      </c>
      <c r="C598" s="42">
        <v>0.77605855909670118</v>
      </c>
      <c r="D598" s="42">
        <v>0.74471785342744279</v>
      </c>
      <c r="E598" s="48">
        <v>0.42900716893620788</v>
      </c>
      <c r="F598" s="48">
        <v>0.39031435349214738</v>
      </c>
      <c r="G598" s="48">
        <v>0.24492675474658313</v>
      </c>
      <c r="H598" s="48">
        <v>0.31238580336195543</v>
      </c>
      <c r="I598" s="48">
        <v>0.41759731804779421</v>
      </c>
      <c r="J598" s="48">
        <v>0.41759731804779421</v>
      </c>
      <c r="K598" s="48">
        <v>0.41759731804779421</v>
      </c>
      <c r="L598" s="48">
        <v>0.41759731804779421</v>
      </c>
      <c r="M598" s="43">
        <f t="shared" si="128"/>
        <v>1.2858654624195611E-7</v>
      </c>
      <c r="N598" s="43">
        <f t="shared" si="129"/>
        <v>2.081877415345956E-7</v>
      </c>
      <c r="O598" s="49">
        <v>1.836950660599373E-7</v>
      </c>
      <c r="P598" s="49">
        <v>2.4492675474658309E-7</v>
      </c>
      <c r="Q598" s="50">
        <f t="shared" si="118"/>
        <v>2.1431091040326019E-7</v>
      </c>
      <c r="R598" s="48">
        <f t="shared" si="119"/>
        <v>2.4492675474658309E-7</v>
      </c>
      <c r="S598" s="49">
        <v>0</v>
      </c>
      <c r="T598" s="48">
        <f t="shared" si="120"/>
        <v>0.77605855909670118</v>
      </c>
      <c r="U598" s="48">
        <v>0</v>
      </c>
      <c r="V598" s="49">
        <f t="shared" si="121"/>
        <v>2.2043407927192478E-7</v>
      </c>
      <c r="W598" s="49">
        <f t="shared" si="122"/>
        <v>1.9594140379726648E-7</v>
      </c>
      <c r="X598" s="49">
        <f t="shared" si="123"/>
        <v>1.7144872832260815E-7</v>
      </c>
      <c r="Y598" s="49">
        <f t="shared" si="124"/>
        <v>2.5717309248391226E-7</v>
      </c>
      <c r="Z598" s="49">
        <f t="shared" si="125"/>
        <v>3.2656900632877741E-7</v>
      </c>
      <c r="AA598" s="48">
        <v>0</v>
      </c>
      <c r="AB598" s="42">
        <v>0.77605855909670118</v>
      </c>
      <c r="AC598" s="42">
        <v>0.74471785342744279</v>
      </c>
      <c r="AD598" s="49">
        <f t="shared" si="126"/>
        <v>0</v>
      </c>
      <c r="AE598" s="49">
        <f t="shared" si="127"/>
        <v>0</v>
      </c>
    </row>
    <row r="599" spans="1:31" x14ac:dyDescent="0.2">
      <c r="A599" s="42">
        <v>0.49642903157562251</v>
      </c>
      <c r="B599" s="42">
        <f t="shared" si="117"/>
        <v>0.75647755904485203</v>
      </c>
      <c r="C599" s="42">
        <v>0.77206732526663369</v>
      </c>
      <c r="D599" s="42">
        <v>0.74088779282307049</v>
      </c>
      <c r="E599" s="48">
        <v>0.42680078582750358</v>
      </c>
      <c r="F599" s="48">
        <v>0.38830696108223817</v>
      </c>
      <c r="G599" s="48">
        <v>0.24366708856901378</v>
      </c>
      <c r="H599" s="48">
        <v>0.31077920005400417</v>
      </c>
      <c r="I599" s="48">
        <v>0.41544958211444394</v>
      </c>
      <c r="J599" s="48">
        <v>0.41544958211444394</v>
      </c>
      <c r="K599" s="48">
        <v>0.41544958211444394</v>
      </c>
      <c r="L599" s="48">
        <v>0.41544958211444394</v>
      </c>
      <c r="M599" s="43">
        <f t="shared" si="128"/>
        <v>1.2792522149873219E-7</v>
      </c>
      <c r="N599" s="43">
        <f t="shared" si="129"/>
        <v>2.0711702528366167E-7</v>
      </c>
      <c r="O599" s="49">
        <v>1.8275031642676029E-7</v>
      </c>
      <c r="P599" s="49">
        <v>2.4366708856901374E-7</v>
      </c>
      <c r="Q599" s="50">
        <f t="shared" si="118"/>
        <v>2.1320870249788702E-7</v>
      </c>
      <c r="R599" s="48">
        <f t="shared" si="119"/>
        <v>2.4366708856901374E-7</v>
      </c>
      <c r="S599" s="49">
        <v>0</v>
      </c>
      <c r="T599" s="48">
        <f t="shared" si="120"/>
        <v>0.77206732526663369</v>
      </c>
      <c r="U599" s="48">
        <v>0</v>
      </c>
      <c r="V599" s="49">
        <f t="shared" si="121"/>
        <v>2.1930037971211236E-7</v>
      </c>
      <c r="W599" s="49">
        <f t="shared" si="122"/>
        <v>1.9493367085521101E-7</v>
      </c>
      <c r="X599" s="49">
        <f t="shared" si="123"/>
        <v>1.705669619983096E-7</v>
      </c>
      <c r="Y599" s="49">
        <f t="shared" si="124"/>
        <v>2.5585044299746443E-7</v>
      </c>
      <c r="Z599" s="49">
        <f t="shared" si="125"/>
        <v>3.2488945142535164E-7</v>
      </c>
      <c r="AA599" s="48">
        <v>0</v>
      </c>
      <c r="AB599" s="42">
        <v>0.77206732526663369</v>
      </c>
      <c r="AC599" s="42">
        <v>0.74088779282307049</v>
      </c>
      <c r="AD599" s="49">
        <f t="shared" si="126"/>
        <v>0</v>
      </c>
      <c r="AE599" s="49">
        <f t="shared" si="127"/>
        <v>0</v>
      </c>
    </row>
    <row r="600" spans="1:31" x14ac:dyDescent="0.2">
      <c r="A600" s="42">
        <v>0.49387589069613025</v>
      </c>
      <c r="B600" s="42">
        <f t="shared" si="117"/>
        <v>0.75258702413543976</v>
      </c>
      <c r="C600" s="42">
        <v>0.76809661817040542</v>
      </c>
      <c r="D600" s="42">
        <v>0.73707743010047411</v>
      </c>
      <c r="E600" s="48">
        <v>0.42460575014321278</v>
      </c>
      <c r="F600" s="48">
        <v>0.38630989272075633</v>
      </c>
      <c r="G600" s="48">
        <v>0.242413900895112</v>
      </c>
      <c r="H600" s="48">
        <v>0.30918085952291835</v>
      </c>
      <c r="I600" s="48">
        <v>0.4133128921563432</v>
      </c>
      <c r="J600" s="48">
        <v>0.4133128921563432</v>
      </c>
      <c r="K600" s="48">
        <v>0.4133128921563432</v>
      </c>
      <c r="L600" s="48">
        <v>0.4133128921563432</v>
      </c>
      <c r="M600" s="43">
        <f t="shared" si="128"/>
        <v>1.2726729796993376E-7</v>
      </c>
      <c r="N600" s="43">
        <f t="shared" si="129"/>
        <v>2.0605181576084519E-7</v>
      </c>
      <c r="O600" s="49">
        <v>1.8181042567133398E-7</v>
      </c>
      <c r="P600" s="49">
        <v>2.4241390089511199E-7</v>
      </c>
      <c r="Q600" s="50">
        <f t="shared" si="118"/>
        <v>2.1211216328322299E-7</v>
      </c>
      <c r="R600" s="48">
        <f t="shared" si="119"/>
        <v>2.4241390089511199E-7</v>
      </c>
      <c r="S600" s="49">
        <v>0</v>
      </c>
      <c r="T600" s="48">
        <f t="shared" si="120"/>
        <v>0.76809661817040542</v>
      </c>
      <c r="U600" s="48">
        <v>0</v>
      </c>
      <c r="V600" s="49">
        <f t="shared" si="121"/>
        <v>2.1817251080560081E-7</v>
      </c>
      <c r="W600" s="49">
        <f t="shared" si="122"/>
        <v>1.939311207160896E-7</v>
      </c>
      <c r="X600" s="49">
        <f t="shared" si="123"/>
        <v>1.6968973062657839E-7</v>
      </c>
      <c r="Y600" s="49">
        <f t="shared" si="124"/>
        <v>2.5453459593986758E-7</v>
      </c>
      <c r="Z600" s="49">
        <f t="shared" si="125"/>
        <v>3.2321853452681599E-7</v>
      </c>
      <c r="AA600" s="48">
        <v>0</v>
      </c>
      <c r="AB600" s="42">
        <v>0.76809661817040542</v>
      </c>
      <c r="AC600" s="42">
        <v>0.73707743010047411</v>
      </c>
      <c r="AD600" s="49">
        <f t="shared" si="126"/>
        <v>0</v>
      </c>
      <c r="AE600" s="49">
        <f t="shared" si="127"/>
        <v>0</v>
      </c>
    </row>
    <row r="601" spans="1:31" x14ac:dyDescent="0.2">
      <c r="A601" s="42">
        <v>0.49133588065271033</v>
      </c>
      <c r="B601" s="42">
        <f t="shared" si="117"/>
        <v>0.74871649809701168</v>
      </c>
      <c r="C601" s="42">
        <v>0.7641463322399592</v>
      </c>
      <c r="D601" s="42">
        <v>0.73328666395406417</v>
      </c>
      <c r="E601" s="48">
        <v>0.42242200352355186</v>
      </c>
      <c r="F601" s="48">
        <v>0.38432309531097031</v>
      </c>
      <c r="G601" s="48">
        <v>0.24116715840572503</v>
      </c>
      <c r="H601" s="48">
        <v>0.30759073927315406</v>
      </c>
      <c r="I601" s="48">
        <v>0.41118719136317022</v>
      </c>
      <c r="J601" s="48">
        <v>0.41118719136317022</v>
      </c>
      <c r="K601" s="48">
        <v>0.41118719136317022</v>
      </c>
      <c r="L601" s="48">
        <v>0.41118719136317022</v>
      </c>
      <c r="M601" s="43">
        <f t="shared" si="128"/>
        <v>1.2661275816300566E-7</v>
      </c>
      <c r="N601" s="43">
        <f t="shared" si="129"/>
        <v>2.049920846448663E-7</v>
      </c>
      <c r="O601" s="49">
        <v>1.808753688042938E-7</v>
      </c>
      <c r="P601" s="49">
        <v>2.4116715840572507E-7</v>
      </c>
      <c r="Q601" s="50">
        <f t="shared" si="118"/>
        <v>2.1102126360500945E-7</v>
      </c>
      <c r="R601" s="48">
        <f t="shared" si="119"/>
        <v>2.4116715840572507E-7</v>
      </c>
      <c r="S601" s="49">
        <v>0</v>
      </c>
      <c r="T601" s="48">
        <f t="shared" si="120"/>
        <v>0.7641463322399592</v>
      </c>
      <c r="U601" s="48">
        <v>0</v>
      </c>
      <c r="V601" s="49">
        <f t="shared" si="121"/>
        <v>2.1705044256515258E-7</v>
      </c>
      <c r="W601" s="49">
        <f t="shared" si="122"/>
        <v>1.9293372672458008E-7</v>
      </c>
      <c r="X601" s="49">
        <f t="shared" si="123"/>
        <v>1.6881701088400753E-7</v>
      </c>
      <c r="Y601" s="49">
        <f t="shared" si="124"/>
        <v>2.5322551632601137E-7</v>
      </c>
      <c r="Z601" s="49">
        <f t="shared" si="125"/>
        <v>3.2155621120763345E-7</v>
      </c>
      <c r="AA601" s="48">
        <v>0</v>
      </c>
      <c r="AB601" s="42">
        <v>0.7641463322399592</v>
      </c>
      <c r="AC601" s="42">
        <v>0.73328666395406417</v>
      </c>
      <c r="AD601" s="49">
        <f t="shared" si="126"/>
        <v>0</v>
      </c>
      <c r="AE601" s="49">
        <f t="shared" si="127"/>
        <v>0</v>
      </c>
    </row>
    <row r="602" spans="1:31" ht="15" x14ac:dyDescent="0.25">
      <c r="L602"/>
      <c r="M602"/>
      <c r="S602"/>
      <c r="T602"/>
      <c r="U602"/>
      <c r="V602"/>
      <c r="AA602"/>
      <c r="AB602"/>
      <c r="AC602" s="605"/>
      <c r="AD602"/>
      <c r="AE602"/>
    </row>
    <row r="603" spans="1:31" x14ac:dyDescent="0.2">
      <c r="AB603" s="51"/>
      <c r="AC603" s="51"/>
    </row>
    <row r="604" spans="1:31" x14ac:dyDescent="0.2">
      <c r="AB604" s="51"/>
      <c r="AC604" s="51"/>
    </row>
    <row r="605" spans="1:31" x14ac:dyDescent="0.2">
      <c r="AB605" s="51"/>
      <c r="AC605" s="51"/>
    </row>
    <row r="606" spans="1:31" x14ac:dyDescent="0.2">
      <c r="AB606" s="51"/>
      <c r="AC606" s="51"/>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1FAF5-E2D6-4CA9-B986-F5CD77FA4B6C}">
  <sheetPr codeName="Sheet26">
    <tabColor rgb="FFCCECFF"/>
  </sheetPr>
  <dimension ref="A1:AE606"/>
  <sheetViews>
    <sheetView workbookViewId="0"/>
  </sheetViews>
  <sheetFormatPr defaultColWidth="9.140625" defaultRowHeight="11.25" x14ac:dyDescent="0.2"/>
  <cols>
    <col min="1" max="1" width="9.7109375" style="2" bestFit="1" customWidth="1"/>
    <col min="2" max="2" width="11.28515625" style="2" bestFit="1" customWidth="1"/>
    <col min="3" max="3" width="16.42578125" style="2" bestFit="1" customWidth="1"/>
    <col min="4" max="4" width="16.28515625" style="2" bestFit="1" customWidth="1"/>
    <col min="5" max="5" width="9" style="2" bestFit="1" customWidth="1"/>
    <col min="6" max="6" width="9.28515625" style="2" bestFit="1" customWidth="1"/>
    <col min="7" max="8" width="11" style="2" bestFit="1" customWidth="1"/>
    <col min="9" max="10" width="11.7109375" style="2" bestFit="1" customWidth="1"/>
    <col min="11" max="12" width="11.28515625" style="2" bestFit="1" customWidth="1"/>
    <col min="13" max="13" width="14.7109375" style="2" bestFit="1" customWidth="1"/>
    <col min="14" max="17" width="14.5703125" style="2" bestFit="1" customWidth="1"/>
    <col min="18" max="18" width="12.28515625" style="2" bestFit="1" customWidth="1"/>
    <col min="19" max="19" width="12.42578125" style="2" bestFit="1" customWidth="1"/>
    <col min="20" max="20" width="12.85546875" style="2" bestFit="1" customWidth="1"/>
    <col min="21" max="21" width="8.140625" style="2" bestFit="1" customWidth="1"/>
    <col min="22" max="24" width="19.28515625" style="2" bestFit="1" customWidth="1"/>
    <col min="25" max="25" width="23.5703125" style="2" bestFit="1" customWidth="1"/>
    <col min="26" max="26" width="17.85546875" style="2" bestFit="1" customWidth="1"/>
    <col min="27" max="27" width="10.5703125" style="2" bestFit="1" customWidth="1"/>
    <col min="28" max="29" width="16.42578125" style="2" bestFit="1" customWidth="1"/>
    <col min="30" max="31" width="21.140625" style="2" bestFit="1" customWidth="1"/>
    <col min="32" max="16384" width="9.140625" style="2"/>
  </cols>
  <sheetData>
    <row r="1" spans="1:31" x14ac:dyDescent="0.2">
      <c r="A1" s="38" t="s">
        <v>130</v>
      </c>
      <c r="B1" s="38" t="s">
        <v>131</v>
      </c>
      <c r="C1" s="38" t="s">
        <v>132</v>
      </c>
      <c r="D1" s="38" t="s">
        <v>133</v>
      </c>
      <c r="E1" s="38" t="s">
        <v>134</v>
      </c>
      <c r="F1" s="38" t="s">
        <v>135</v>
      </c>
      <c r="G1" s="38" t="s">
        <v>136</v>
      </c>
      <c r="H1" s="38" t="s">
        <v>137</v>
      </c>
      <c r="I1" s="38" t="s">
        <v>138</v>
      </c>
      <c r="J1" s="38" t="s">
        <v>139</v>
      </c>
      <c r="K1" s="38" t="s">
        <v>140</v>
      </c>
      <c r="L1" s="38" t="s">
        <v>141</v>
      </c>
      <c r="M1" s="38" t="s">
        <v>142</v>
      </c>
      <c r="N1" s="38" t="s">
        <v>143</v>
      </c>
      <c r="O1" s="39" t="s">
        <v>144</v>
      </c>
      <c r="P1" s="38" t="s">
        <v>145</v>
      </c>
      <c r="Q1" s="38" t="s">
        <v>146</v>
      </c>
      <c r="R1" s="38" t="s">
        <v>147</v>
      </c>
      <c r="S1" s="39" t="s">
        <v>880</v>
      </c>
      <c r="T1" s="38" t="s">
        <v>148</v>
      </c>
      <c r="U1" s="40" t="s">
        <v>149</v>
      </c>
      <c r="V1" s="41" t="s">
        <v>150</v>
      </c>
      <c r="W1" s="41" t="s">
        <v>151</v>
      </c>
      <c r="X1" s="41" t="s">
        <v>152</v>
      </c>
      <c r="Y1" s="41" t="s">
        <v>153</v>
      </c>
      <c r="Z1" s="41" t="s">
        <v>154</v>
      </c>
      <c r="AA1" s="604" t="s">
        <v>866</v>
      </c>
      <c r="AB1" s="38" t="s">
        <v>867</v>
      </c>
      <c r="AC1" s="38" t="s">
        <v>868</v>
      </c>
      <c r="AD1" s="41" t="s">
        <v>869</v>
      </c>
      <c r="AE1" s="41" t="s">
        <v>908</v>
      </c>
    </row>
    <row r="2" spans="1:31" x14ac:dyDescent="0.2">
      <c r="A2" s="42">
        <v>83.333333333333329</v>
      </c>
      <c r="B2" s="42">
        <f t="shared" ref="B2:B65" si="0">+AVERAGE(C2,D2)</f>
        <v>35</v>
      </c>
      <c r="C2" s="42">
        <v>35</v>
      </c>
      <c r="D2" s="42">
        <v>35</v>
      </c>
      <c r="E2" s="43">
        <v>41.727460000000001</v>
      </c>
      <c r="F2" s="43">
        <v>41.727929843749997</v>
      </c>
      <c r="G2" s="43">
        <v>48.5</v>
      </c>
      <c r="H2" s="43">
        <v>48.5</v>
      </c>
      <c r="I2" s="43">
        <v>58.199999999999996</v>
      </c>
      <c r="J2" s="43">
        <v>38.799999999999997</v>
      </c>
      <c r="K2" s="43">
        <v>29.099999999999998</v>
      </c>
      <c r="L2" s="43">
        <v>29.099999999999998</v>
      </c>
      <c r="M2" s="43">
        <f>(+O2*0.7)</f>
        <v>25.798026491999998</v>
      </c>
      <c r="N2" s="43">
        <f>(+P2*0.85)</f>
        <v>39.952288607999996</v>
      </c>
      <c r="O2" s="44">
        <v>36.854323559999997</v>
      </c>
      <c r="P2" s="44">
        <v>47.00269248</v>
      </c>
      <c r="Q2" s="45">
        <f t="shared" ref="Q2:Q65" si="1">+AVERAGE(O2:P2)</f>
        <v>41.928508019999995</v>
      </c>
      <c r="R2" s="43">
        <f t="shared" ref="R2:R65" si="2">+P2</f>
        <v>47.00269248</v>
      </c>
      <c r="S2" s="46">
        <v>13.133010937500002</v>
      </c>
      <c r="T2" s="47">
        <f>+C2</f>
        <v>35</v>
      </c>
      <c r="U2" s="47">
        <v>0</v>
      </c>
      <c r="V2" s="44">
        <f t="shared" ref="V2:V65" si="3">+$P2*0.9</f>
        <v>42.302423232000002</v>
      </c>
      <c r="W2" s="44">
        <f t="shared" ref="W2:W65" si="4">+$P2*0.8</f>
        <v>37.602153984000005</v>
      </c>
      <c r="X2" s="44">
        <f t="shared" ref="X2:X65" si="5">+$P2*0.7</f>
        <v>32.901884736</v>
      </c>
      <c r="Y2" s="44">
        <f t="shared" ref="Y2:Y65" si="6">+$P2*0.9*8750/7500</f>
        <v>49.352827103999999</v>
      </c>
      <c r="Z2" s="44">
        <f t="shared" ref="Z2:Z65" si="7">+$P2*10000/7500</f>
        <v>62.670256639999998</v>
      </c>
      <c r="AA2" s="47">
        <v>51.808946957236842</v>
      </c>
      <c r="AB2" s="42">
        <v>35</v>
      </c>
      <c r="AC2" s="42">
        <v>35</v>
      </c>
      <c r="AD2" s="44">
        <f t="shared" ref="AD2:AD65" si="8">+S2*1.09375</f>
        <v>14.364230712890627</v>
      </c>
      <c r="AE2" s="44">
        <f t="shared" ref="AE2:AE65" si="9">+S2*0.756013745704467</f>
        <v>9.9287367912371103</v>
      </c>
    </row>
    <row r="3" spans="1:31" x14ac:dyDescent="0.2">
      <c r="A3" s="42">
        <v>56.10561197916666</v>
      </c>
      <c r="B3" s="42">
        <f t="shared" si="0"/>
        <v>35</v>
      </c>
      <c r="C3" s="42">
        <v>35</v>
      </c>
      <c r="D3" s="42">
        <v>35</v>
      </c>
      <c r="E3" s="48">
        <v>22.01641396484375</v>
      </c>
      <c r="F3" s="48">
        <v>22.016406386718749</v>
      </c>
      <c r="G3" s="48">
        <v>32.653466171875003</v>
      </c>
      <c r="H3" s="48">
        <v>34.016581406249998</v>
      </c>
      <c r="I3" s="48">
        <v>37.241641953124997</v>
      </c>
      <c r="J3" s="48">
        <v>23.260456015625</v>
      </c>
      <c r="K3" s="48">
        <v>37.798240078124998</v>
      </c>
      <c r="L3" s="48">
        <v>15.987267187499999</v>
      </c>
      <c r="M3" s="43">
        <f t="shared" ref="M3:M66" si="10">(+O3*0.7)</f>
        <v>16.971575123999994</v>
      </c>
      <c r="N3" s="43">
        <f t="shared" ref="N3:N66" si="11">(+P3*0.85)</f>
        <v>26.283199927999995</v>
      </c>
      <c r="O3" s="49">
        <v>24.245107319999995</v>
      </c>
      <c r="P3" s="49">
        <v>30.921411679999995</v>
      </c>
      <c r="Q3" s="50">
        <f t="shared" si="1"/>
        <v>27.583259499999997</v>
      </c>
      <c r="R3" s="48">
        <f t="shared" si="2"/>
        <v>30.921411679999995</v>
      </c>
      <c r="S3" s="49">
        <v>10.79928125</v>
      </c>
      <c r="T3" s="48">
        <f t="shared" ref="T3:T66" si="12">+C3</f>
        <v>35</v>
      </c>
      <c r="U3" s="48">
        <v>0</v>
      </c>
      <c r="V3" s="49">
        <f t="shared" si="3"/>
        <v>27.829270511999997</v>
      </c>
      <c r="W3" s="49">
        <f t="shared" si="4"/>
        <v>24.737129343999996</v>
      </c>
      <c r="X3" s="49">
        <f t="shared" si="5"/>
        <v>21.644988175999995</v>
      </c>
      <c r="Y3" s="49">
        <f t="shared" si="6"/>
        <v>32.467482263999997</v>
      </c>
      <c r="Z3" s="49">
        <f t="shared" si="7"/>
        <v>41.22854890666666</v>
      </c>
      <c r="AA3" s="48">
        <v>51.808946957236842</v>
      </c>
      <c r="AB3" s="42">
        <v>35</v>
      </c>
      <c r="AC3" s="42">
        <v>35</v>
      </c>
      <c r="AD3" s="49">
        <f t="shared" si="8"/>
        <v>11.8117138671875</v>
      </c>
      <c r="AE3" s="49">
        <f t="shared" si="9"/>
        <v>8.1644050687285183</v>
      </c>
    </row>
    <row r="4" spans="1:31" x14ac:dyDescent="0.2">
      <c r="A4" s="42">
        <v>31.788990885416663</v>
      </c>
      <c r="B4" s="42">
        <f t="shared" si="0"/>
        <v>20.114802734375001</v>
      </c>
      <c r="C4" s="42">
        <v>20.114802734375001</v>
      </c>
      <c r="D4" s="42">
        <v>20.114802734375001</v>
      </c>
      <c r="E4" s="48">
        <v>15.052393691406248</v>
      </c>
      <c r="F4" s="48">
        <v>15.0523880078125</v>
      </c>
      <c r="G4" s="48">
        <v>18.501192695312497</v>
      </c>
      <c r="H4" s="48">
        <v>20.162747753906249</v>
      </c>
      <c r="I4" s="48">
        <v>20.005747949218751</v>
      </c>
      <c r="J4" s="48">
        <v>11.716723779296876</v>
      </c>
      <c r="K4" s="48">
        <v>19.039677207031247</v>
      </c>
      <c r="L4" s="48">
        <v>7.434183251953125</v>
      </c>
      <c r="M4" s="43">
        <f t="shared" si="10"/>
        <v>12.464068931999998</v>
      </c>
      <c r="N4" s="43">
        <f t="shared" si="11"/>
        <v>19.302402480000001</v>
      </c>
      <c r="O4" s="49">
        <v>17.805812759999998</v>
      </c>
      <c r="P4" s="49">
        <v>22.7087088</v>
      </c>
      <c r="Q4" s="50">
        <f t="shared" si="1"/>
        <v>20.257260779999999</v>
      </c>
      <c r="R4" s="48">
        <f t="shared" si="2"/>
        <v>22.7087088</v>
      </c>
      <c r="S4" s="49">
        <v>9.1765609374999997</v>
      </c>
      <c r="T4" s="48">
        <f t="shared" si="12"/>
        <v>20.114802734375001</v>
      </c>
      <c r="U4" s="48">
        <v>0</v>
      </c>
      <c r="V4" s="49">
        <f t="shared" si="3"/>
        <v>20.43783792</v>
      </c>
      <c r="W4" s="49">
        <f t="shared" si="4"/>
        <v>18.166967039999999</v>
      </c>
      <c r="X4" s="49">
        <f t="shared" si="5"/>
        <v>15.896096159999999</v>
      </c>
      <c r="Y4" s="49">
        <f t="shared" si="6"/>
        <v>23.844144239999999</v>
      </c>
      <c r="Z4" s="49">
        <f t="shared" si="7"/>
        <v>30.278278399999998</v>
      </c>
      <c r="AA4" s="48">
        <v>42.661961348684208</v>
      </c>
      <c r="AB4" s="42">
        <v>20.114802734375001</v>
      </c>
      <c r="AC4" s="42">
        <v>20.114802734375001</v>
      </c>
      <c r="AD4" s="49">
        <f t="shared" si="8"/>
        <v>10.036863525390626</v>
      </c>
      <c r="AE4" s="49">
        <f t="shared" si="9"/>
        <v>6.93760620704467</v>
      </c>
    </row>
    <row r="5" spans="1:31" x14ac:dyDescent="0.2">
      <c r="A5" s="42">
        <v>22.281577148437496</v>
      </c>
      <c r="B5" s="42">
        <f t="shared" si="0"/>
        <v>15.338870117187501</v>
      </c>
      <c r="C5" s="42">
        <v>15.338870117187501</v>
      </c>
      <c r="D5" s="42">
        <v>15.338870117187501</v>
      </c>
      <c r="E5" s="48">
        <v>11.450752431640625</v>
      </c>
      <c r="F5" s="48">
        <v>11.450747695312499</v>
      </c>
      <c r="G5" s="48">
        <v>12.967877900390624</v>
      </c>
      <c r="H5" s="48">
        <v>14.380196953125001</v>
      </c>
      <c r="I5" s="48">
        <v>13.759990888671876</v>
      </c>
      <c r="J5" s="48">
        <v>7.8941901220703121</v>
      </c>
      <c r="K5" s="48">
        <v>12.828058652343749</v>
      </c>
      <c r="L5" s="48">
        <v>4.8966561474609369</v>
      </c>
      <c r="M5" s="43">
        <f t="shared" si="10"/>
        <v>9.8612147759999988</v>
      </c>
      <c r="N5" s="43">
        <f t="shared" si="11"/>
        <v>15.271731991999994</v>
      </c>
      <c r="O5" s="49">
        <v>14.087449679999999</v>
      </c>
      <c r="P5" s="49">
        <v>17.966743519999994</v>
      </c>
      <c r="Q5" s="50">
        <f t="shared" si="1"/>
        <v>16.027096599999997</v>
      </c>
      <c r="R5" s="48">
        <f t="shared" si="2"/>
        <v>17.966743519999994</v>
      </c>
      <c r="S5" s="49">
        <v>7.9744289062500009</v>
      </c>
      <c r="T5" s="48">
        <f t="shared" si="12"/>
        <v>15.338870117187501</v>
      </c>
      <c r="U5" s="48">
        <v>0</v>
      </c>
      <c r="V5" s="49">
        <f t="shared" si="3"/>
        <v>16.170069167999994</v>
      </c>
      <c r="W5" s="49">
        <f t="shared" si="4"/>
        <v>14.373394815999996</v>
      </c>
      <c r="X5" s="49">
        <f t="shared" si="5"/>
        <v>12.576720463999996</v>
      </c>
      <c r="Y5" s="49">
        <f t="shared" si="6"/>
        <v>18.865080695999993</v>
      </c>
      <c r="Z5" s="49">
        <f t="shared" si="7"/>
        <v>23.955658026666661</v>
      </c>
      <c r="AA5" s="48">
        <v>36.26507175164474</v>
      </c>
      <c r="AB5" s="42">
        <v>15.338870117187501</v>
      </c>
      <c r="AC5" s="42">
        <v>15.338870117187501</v>
      </c>
      <c r="AD5" s="49">
        <f t="shared" si="8"/>
        <v>8.7220316162109377</v>
      </c>
      <c r="AE5" s="49">
        <f t="shared" si="9"/>
        <v>6.0287778672680394</v>
      </c>
    </row>
    <row r="6" spans="1:31" x14ac:dyDescent="0.2">
      <c r="A6" s="42">
        <v>17.170431315104167</v>
      </c>
      <c r="B6" s="42">
        <f t="shared" si="0"/>
        <v>12.458379882812499</v>
      </c>
      <c r="C6" s="42">
        <v>12.458379882812499</v>
      </c>
      <c r="D6" s="42">
        <v>12.458379882812499</v>
      </c>
      <c r="E6" s="48">
        <v>9.2440583203124991</v>
      </c>
      <c r="F6" s="48">
        <v>9.2440545312500007</v>
      </c>
      <c r="G6" s="48">
        <v>9.993191025390626</v>
      </c>
      <c r="H6" s="48">
        <v>11.185492480468751</v>
      </c>
      <c r="I6" s="48">
        <v>10.499679746093751</v>
      </c>
      <c r="J6" s="48">
        <v>5.9613713427734378</v>
      </c>
      <c r="K6" s="48">
        <v>9.6872280175781249</v>
      </c>
      <c r="L6" s="48">
        <v>3.6572523828124996</v>
      </c>
      <c r="M6" s="43">
        <f t="shared" si="10"/>
        <v>8.1567346559999994</v>
      </c>
      <c r="N6" s="43">
        <f t="shared" si="11"/>
        <v>12.631907256</v>
      </c>
      <c r="O6" s="49">
        <v>11.65247808</v>
      </c>
      <c r="P6" s="49">
        <v>14.86106736</v>
      </c>
      <c r="Q6" s="50">
        <f t="shared" si="1"/>
        <v>13.256772720000001</v>
      </c>
      <c r="R6" s="48">
        <f t="shared" si="2"/>
        <v>14.86106736</v>
      </c>
      <c r="S6" s="49">
        <v>7.0436398437500003</v>
      </c>
      <c r="T6" s="48">
        <f t="shared" si="12"/>
        <v>12.458379882812499</v>
      </c>
      <c r="U6" s="48">
        <v>0</v>
      </c>
      <c r="V6" s="49">
        <f t="shared" si="3"/>
        <v>13.374960624</v>
      </c>
      <c r="W6" s="49">
        <f t="shared" si="4"/>
        <v>11.888853888</v>
      </c>
      <c r="X6" s="49">
        <f t="shared" si="5"/>
        <v>10.402747152</v>
      </c>
      <c r="Y6" s="49">
        <f t="shared" si="6"/>
        <v>15.604120728</v>
      </c>
      <c r="Z6" s="49">
        <f t="shared" si="7"/>
        <v>19.81475648</v>
      </c>
      <c r="AA6" s="48">
        <v>31.538613898026316</v>
      </c>
      <c r="AB6" s="42">
        <v>12.458379882812499</v>
      </c>
      <c r="AC6" s="42">
        <v>12.458379882812499</v>
      </c>
      <c r="AD6" s="49">
        <f t="shared" si="8"/>
        <v>7.7039810791015633</v>
      </c>
      <c r="AE6" s="49">
        <f t="shared" si="9"/>
        <v>5.3250885416666645</v>
      </c>
    </row>
    <row r="7" spans="1:31" x14ac:dyDescent="0.2">
      <c r="A7" s="42">
        <v>13.971975911458332</v>
      </c>
      <c r="B7" s="42">
        <f t="shared" si="0"/>
        <v>10.5218486328125</v>
      </c>
      <c r="C7" s="42">
        <v>10.5218486328125</v>
      </c>
      <c r="D7" s="42">
        <v>10.5218486328125</v>
      </c>
      <c r="E7" s="48">
        <v>7.7519425585937496</v>
      </c>
      <c r="F7" s="48">
        <v>7.7519397167968744</v>
      </c>
      <c r="G7" s="48">
        <v>8.1316899804687495</v>
      </c>
      <c r="H7" s="48">
        <v>9.1553146875000007</v>
      </c>
      <c r="I7" s="48">
        <v>8.4921056054687494</v>
      </c>
      <c r="J7" s="48">
        <v>4.7912278515624998</v>
      </c>
      <c r="K7" s="48">
        <v>7.7857452587890625</v>
      </c>
      <c r="L7" s="48">
        <v>2.9201778955078121</v>
      </c>
      <c r="M7" s="43">
        <f t="shared" si="10"/>
        <v>6.9574060919999994</v>
      </c>
      <c r="N7" s="43">
        <f t="shared" si="11"/>
        <v>10.774605575999999</v>
      </c>
      <c r="O7" s="49">
        <v>9.9391515599999991</v>
      </c>
      <c r="P7" s="49">
        <v>12.676006559999999</v>
      </c>
      <c r="Q7" s="50">
        <f t="shared" si="1"/>
        <v>11.307579059999998</v>
      </c>
      <c r="R7" s="48">
        <f t="shared" si="2"/>
        <v>12.676006559999999</v>
      </c>
      <c r="S7" s="49">
        <v>6.2990667968749996</v>
      </c>
      <c r="T7" s="48">
        <f t="shared" si="12"/>
        <v>10.5218486328125</v>
      </c>
      <c r="U7" s="48">
        <v>0</v>
      </c>
      <c r="V7" s="49">
        <f t="shared" si="3"/>
        <v>11.408405904</v>
      </c>
      <c r="W7" s="49">
        <f t="shared" si="4"/>
        <v>10.140805247999999</v>
      </c>
      <c r="X7" s="49">
        <f t="shared" si="5"/>
        <v>8.8732045919999987</v>
      </c>
      <c r="Y7" s="49">
        <f t="shared" si="6"/>
        <v>13.309806887999999</v>
      </c>
      <c r="Z7" s="49">
        <f t="shared" si="7"/>
        <v>16.901342079999999</v>
      </c>
      <c r="AA7" s="48">
        <v>27.903228207236843</v>
      </c>
      <c r="AB7" s="42">
        <v>10.5218486328125</v>
      </c>
      <c r="AC7" s="42">
        <v>10.5218486328125</v>
      </c>
      <c r="AD7" s="49">
        <f t="shared" si="8"/>
        <v>6.8896043090820305</v>
      </c>
      <c r="AE7" s="49">
        <f t="shared" si="9"/>
        <v>4.7621810835481071</v>
      </c>
    </row>
    <row r="8" spans="1:31" x14ac:dyDescent="0.2">
      <c r="A8" s="42">
        <v>11.779982096354166</v>
      </c>
      <c r="B8" s="42">
        <f t="shared" si="0"/>
        <v>9.1261865234375001</v>
      </c>
      <c r="C8" s="42">
        <v>9.1261865234375001</v>
      </c>
      <c r="D8" s="42">
        <v>9.1261865234375001</v>
      </c>
      <c r="E8" s="48">
        <v>6.6752094042968748</v>
      </c>
      <c r="F8" s="48">
        <v>6.6752065624999997</v>
      </c>
      <c r="G8" s="48">
        <v>6.8559495800781249</v>
      </c>
      <c r="H8" s="48">
        <v>7.7500579736328126</v>
      </c>
      <c r="I8" s="48">
        <v>7.130340698242188</v>
      </c>
      <c r="J8" s="48">
        <v>4.0059072314453124</v>
      </c>
      <c r="K8" s="48">
        <v>6.5095989550781246</v>
      </c>
      <c r="L8" s="48">
        <v>2.43092419921875</v>
      </c>
      <c r="M8" s="43">
        <f t="shared" si="10"/>
        <v>6.0525299519999995</v>
      </c>
      <c r="N8" s="43">
        <f t="shared" si="11"/>
        <v>9.3732326079999986</v>
      </c>
      <c r="O8" s="49">
        <v>8.6464713599999996</v>
      </c>
      <c r="P8" s="49">
        <v>11.027332479999998</v>
      </c>
      <c r="Q8" s="50">
        <f t="shared" si="1"/>
        <v>9.836901919999999</v>
      </c>
      <c r="R8" s="48">
        <f t="shared" si="2"/>
        <v>11.027332479999998</v>
      </c>
      <c r="S8" s="49">
        <v>5.6883499999999998</v>
      </c>
      <c r="T8" s="48">
        <f t="shared" si="12"/>
        <v>9.1261865234375001</v>
      </c>
      <c r="U8" s="48">
        <v>0</v>
      </c>
      <c r="V8" s="49">
        <f t="shared" si="3"/>
        <v>9.9245992319999985</v>
      </c>
      <c r="W8" s="49">
        <f t="shared" si="4"/>
        <v>8.8218659839999987</v>
      </c>
      <c r="X8" s="49">
        <f t="shared" si="5"/>
        <v>7.7191327359999979</v>
      </c>
      <c r="Y8" s="49">
        <f t="shared" si="6"/>
        <v>11.578699103999998</v>
      </c>
      <c r="Z8" s="49">
        <f t="shared" si="7"/>
        <v>14.703109973333332</v>
      </c>
      <c r="AA8" s="48">
        <v>25.019914268092105</v>
      </c>
      <c r="AB8" s="42">
        <v>9.1261865234375001</v>
      </c>
      <c r="AC8" s="42">
        <v>9.1261865234375001</v>
      </c>
      <c r="AD8" s="49">
        <f t="shared" si="8"/>
        <v>6.2216328124999993</v>
      </c>
      <c r="AE8" s="49">
        <f t="shared" si="9"/>
        <v>4.3004707903780046</v>
      </c>
    </row>
    <row r="9" spans="1:31" x14ac:dyDescent="0.2">
      <c r="A9" s="42">
        <v>10.183361816406249</v>
      </c>
      <c r="B9" s="42">
        <f t="shared" si="0"/>
        <v>8.0702866210937501</v>
      </c>
      <c r="C9" s="42">
        <v>8.0702866210937501</v>
      </c>
      <c r="D9" s="42">
        <v>8.0702866210937501</v>
      </c>
      <c r="E9" s="48">
        <v>5.8614139794921876</v>
      </c>
      <c r="F9" s="48">
        <v>5.8614116113281245</v>
      </c>
      <c r="G9" s="48">
        <v>5.9267165771484374</v>
      </c>
      <c r="H9" s="48">
        <v>6.7193065136718753</v>
      </c>
      <c r="I9" s="48">
        <v>6.1455245166015624</v>
      </c>
      <c r="J9" s="48">
        <v>3.4421200708007813</v>
      </c>
      <c r="K9" s="48">
        <v>5.5934448486328128</v>
      </c>
      <c r="L9" s="48">
        <v>2.0823155297851561</v>
      </c>
      <c r="M9" s="43">
        <f t="shared" si="10"/>
        <v>5.3753822639999997</v>
      </c>
      <c r="N9" s="43">
        <f t="shared" si="11"/>
        <v>8.3247720239999996</v>
      </c>
      <c r="O9" s="49">
        <v>7.6791175200000001</v>
      </c>
      <c r="P9" s="49">
        <v>9.7938494399999989</v>
      </c>
      <c r="Q9" s="50">
        <f t="shared" si="1"/>
        <v>8.7364834800000004</v>
      </c>
      <c r="R9" s="48">
        <f t="shared" si="2"/>
        <v>9.7938494399999989</v>
      </c>
      <c r="S9" s="49">
        <v>5.1773914062499991</v>
      </c>
      <c r="T9" s="48">
        <f t="shared" si="12"/>
        <v>8.0702866210937501</v>
      </c>
      <c r="U9" s="48">
        <v>0</v>
      </c>
      <c r="V9" s="49">
        <f t="shared" si="3"/>
        <v>8.8144644959999994</v>
      </c>
      <c r="W9" s="49">
        <f t="shared" si="4"/>
        <v>7.8350795519999998</v>
      </c>
      <c r="X9" s="49">
        <f t="shared" si="5"/>
        <v>6.8556946079999985</v>
      </c>
      <c r="Y9" s="49">
        <f t="shared" si="6"/>
        <v>10.283541912</v>
      </c>
      <c r="Z9" s="49">
        <f t="shared" si="7"/>
        <v>13.05846592</v>
      </c>
      <c r="AA9" s="48">
        <v>22.677024876644737</v>
      </c>
      <c r="AB9" s="42">
        <v>8.0702866210937501</v>
      </c>
      <c r="AC9" s="42">
        <v>8.0702866210937501</v>
      </c>
      <c r="AD9" s="49">
        <f t="shared" si="8"/>
        <v>5.6627718505859361</v>
      </c>
      <c r="AE9" s="49">
        <f t="shared" si="9"/>
        <v>3.9141790700171795</v>
      </c>
    </row>
    <row r="10" spans="1:31" x14ac:dyDescent="0.2">
      <c r="A10" s="42">
        <v>8.9683056640625001</v>
      </c>
      <c r="B10" s="42">
        <f t="shared" si="0"/>
        <v>7.2422368164062503</v>
      </c>
      <c r="C10" s="42">
        <v>7.2422368164062503</v>
      </c>
      <c r="D10" s="42">
        <v>7.2422368164062503</v>
      </c>
      <c r="E10" s="48">
        <v>5.2246407128906247</v>
      </c>
      <c r="F10" s="48">
        <v>5.2246388183593746</v>
      </c>
      <c r="G10" s="48">
        <v>5.2195538964843751</v>
      </c>
      <c r="H10" s="48">
        <v>5.9308068701171868</v>
      </c>
      <c r="I10" s="48">
        <v>5.4000075244140628</v>
      </c>
      <c r="J10" s="48">
        <v>3.0176126904296874</v>
      </c>
      <c r="K10" s="48">
        <v>4.903620444335937</v>
      </c>
      <c r="L10" s="48">
        <v>1.8212593066406249</v>
      </c>
      <c r="M10" s="43">
        <f t="shared" si="10"/>
        <v>4.8358624439999991</v>
      </c>
      <c r="N10" s="43">
        <f t="shared" si="11"/>
        <v>7.4891115919999995</v>
      </c>
      <c r="O10" s="49">
        <v>6.9083749199999991</v>
      </c>
      <c r="P10" s="49">
        <v>8.8107195199999992</v>
      </c>
      <c r="Q10" s="50">
        <f t="shared" si="1"/>
        <v>7.8595472199999996</v>
      </c>
      <c r="R10" s="48">
        <f t="shared" si="2"/>
        <v>8.8107195199999992</v>
      </c>
      <c r="S10" s="49">
        <v>4.7429636718749997</v>
      </c>
      <c r="T10" s="48">
        <f t="shared" si="12"/>
        <v>7.2422368164062503</v>
      </c>
      <c r="U10" s="48">
        <v>0</v>
      </c>
      <c r="V10" s="49">
        <f t="shared" si="3"/>
        <v>7.9296475679999991</v>
      </c>
      <c r="W10" s="49">
        <f t="shared" si="4"/>
        <v>7.0485756159999999</v>
      </c>
      <c r="X10" s="49">
        <f t="shared" si="5"/>
        <v>6.1675036639999989</v>
      </c>
      <c r="Y10" s="49">
        <f t="shared" si="6"/>
        <v>9.2512554960000006</v>
      </c>
      <c r="Z10" s="49">
        <f t="shared" si="7"/>
        <v>11.747626026666666</v>
      </c>
      <c r="AA10" s="48">
        <v>20.735556023848684</v>
      </c>
      <c r="AB10" s="42">
        <v>7.2422368164062503</v>
      </c>
      <c r="AC10" s="42">
        <v>7.2422368164062503</v>
      </c>
      <c r="AD10" s="49">
        <f t="shared" si="8"/>
        <v>5.1876165161132812</v>
      </c>
      <c r="AE10" s="49">
        <f t="shared" si="9"/>
        <v>3.585745731314431</v>
      </c>
    </row>
    <row r="11" spans="1:31" x14ac:dyDescent="0.2">
      <c r="A11" s="42">
        <v>8.0125195312499997</v>
      </c>
      <c r="B11" s="42">
        <f t="shared" si="0"/>
        <v>6.5746616210937496</v>
      </c>
      <c r="C11" s="42">
        <v>6.5746616210937496</v>
      </c>
      <c r="D11" s="42">
        <v>6.5746616210937496</v>
      </c>
      <c r="E11" s="48">
        <v>4.7127549462890617</v>
      </c>
      <c r="F11" s="48">
        <v>4.7127530517578125</v>
      </c>
      <c r="G11" s="48">
        <v>4.6632863671874993</v>
      </c>
      <c r="H11" s="48">
        <v>5.3080682910156254</v>
      </c>
      <c r="I11" s="48">
        <v>4.8159439062499994</v>
      </c>
      <c r="J11" s="48">
        <v>2.6864024487304685</v>
      </c>
      <c r="K11" s="48">
        <v>4.3654040087890618</v>
      </c>
      <c r="L11" s="48">
        <v>1.6184227392578125</v>
      </c>
      <c r="M11" s="43">
        <f t="shared" si="10"/>
        <v>4.3875268920000003</v>
      </c>
      <c r="N11" s="43">
        <f t="shared" si="11"/>
        <v>6.7945659839999983</v>
      </c>
      <c r="O11" s="49">
        <v>6.2678955600000013</v>
      </c>
      <c r="P11" s="49">
        <v>7.9936070399999988</v>
      </c>
      <c r="Q11" s="50">
        <f t="shared" si="1"/>
        <v>7.1307513</v>
      </c>
      <c r="R11" s="48">
        <f t="shared" si="2"/>
        <v>7.9936070399999988</v>
      </c>
      <c r="S11" s="49">
        <v>4.3686570312500006</v>
      </c>
      <c r="T11" s="48">
        <f t="shared" si="12"/>
        <v>6.5746616210937496</v>
      </c>
      <c r="U11" s="48">
        <v>0</v>
      </c>
      <c r="V11" s="49">
        <f t="shared" si="3"/>
        <v>7.1942463359999991</v>
      </c>
      <c r="W11" s="49">
        <f t="shared" si="4"/>
        <v>6.3948856319999994</v>
      </c>
      <c r="X11" s="49">
        <f t="shared" si="5"/>
        <v>5.5955249279999988</v>
      </c>
      <c r="Y11" s="49">
        <f t="shared" si="6"/>
        <v>8.3932873919999995</v>
      </c>
      <c r="Z11" s="49">
        <f t="shared" si="7"/>
        <v>10.658142719999997</v>
      </c>
      <c r="AA11" s="48">
        <v>19.100438425164473</v>
      </c>
      <c r="AB11" s="42">
        <v>6.5746616210937496</v>
      </c>
      <c r="AC11" s="42">
        <v>6.5746616210937496</v>
      </c>
      <c r="AD11" s="49">
        <f t="shared" si="8"/>
        <v>4.7782186279296885</v>
      </c>
      <c r="AE11" s="49">
        <f t="shared" si="9"/>
        <v>3.3027647658934698</v>
      </c>
    </row>
    <row r="12" spans="1:31" x14ac:dyDescent="0.2">
      <c r="A12" s="42">
        <v>7.2409643554687495</v>
      </c>
      <c r="B12" s="42">
        <f t="shared" si="0"/>
        <v>6.02450537109375</v>
      </c>
      <c r="C12" s="42">
        <v>6.02450537109375</v>
      </c>
      <c r="D12" s="42">
        <v>6.02450537109375</v>
      </c>
      <c r="E12" s="48">
        <v>4.2922760498046877</v>
      </c>
      <c r="F12" s="48">
        <v>4.2922746289062497</v>
      </c>
      <c r="G12" s="48">
        <v>4.2142412548828121</v>
      </c>
      <c r="H12" s="48">
        <v>4.8037582812500004</v>
      </c>
      <c r="I12" s="48">
        <v>4.3459741699218748</v>
      </c>
      <c r="J12" s="48">
        <v>2.4207560131835937</v>
      </c>
      <c r="K12" s="48">
        <v>3.9337286694335938</v>
      </c>
      <c r="L12" s="48">
        <v>1.4562698095703124</v>
      </c>
      <c r="M12" s="43">
        <f t="shared" si="10"/>
        <v>4.0155136559999987</v>
      </c>
      <c r="N12" s="43">
        <f t="shared" si="11"/>
        <v>6.2188275279999994</v>
      </c>
      <c r="O12" s="49">
        <v>5.7364480799999988</v>
      </c>
      <c r="P12" s="49">
        <v>7.3162676799999993</v>
      </c>
      <c r="Q12" s="50">
        <f t="shared" si="1"/>
        <v>6.5263578799999991</v>
      </c>
      <c r="R12" s="48">
        <f t="shared" si="2"/>
        <v>7.3162676799999993</v>
      </c>
      <c r="S12" s="49">
        <v>4.0425269531250008</v>
      </c>
      <c r="T12" s="48">
        <f t="shared" si="12"/>
        <v>6.02450537109375</v>
      </c>
      <c r="U12" s="48">
        <v>0</v>
      </c>
      <c r="V12" s="49">
        <f t="shared" si="3"/>
        <v>6.5846409119999993</v>
      </c>
      <c r="W12" s="49">
        <f t="shared" si="4"/>
        <v>5.8530141439999994</v>
      </c>
      <c r="X12" s="49">
        <f t="shared" si="5"/>
        <v>5.1213873759999995</v>
      </c>
      <c r="Y12" s="49">
        <f t="shared" si="6"/>
        <v>7.6820810639999992</v>
      </c>
      <c r="Z12" s="49">
        <f t="shared" si="7"/>
        <v>9.7550235733333324</v>
      </c>
      <c r="AA12" s="48">
        <v>17.70443400493421</v>
      </c>
      <c r="AB12" s="42">
        <v>6.02450537109375</v>
      </c>
      <c r="AC12" s="42">
        <v>6.02450537109375</v>
      </c>
      <c r="AD12" s="49">
        <f t="shared" si="8"/>
        <v>4.4215138549804696</v>
      </c>
      <c r="AE12" s="49">
        <f t="shared" si="9"/>
        <v>3.056205943943298</v>
      </c>
    </row>
    <row r="13" spans="1:31" x14ac:dyDescent="0.2">
      <c r="A13" s="42">
        <v>6.6050244140624992</v>
      </c>
      <c r="B13" s="42">
        <f t="shared" si="0"/>
        <v>5.5629331054687503</v>
      </c>
      <c r="C13" s="42">
        <v>5.5629331054687503</v>
      </c>
      <c r="D13" s="42">
        <v>5.5629331054687503</v>
      </c>
      <c r="E13" s="48">
        <v>3.9407152270507813</v>
      </c>
      <c r="F13" s="48">
        <v>3.9407138061523437</v>
      </c>
      <c r="G13" s="48">
        <v>3.844124208984375</v>
      </c>
      <c r="H13" s="48">
        <v>4.387008295898438</v>
      </c>
      <c r="I13" s="48">
        <v>3.959622175292969</v>
      </c>
      <c r="J13" s="48">
        <v>2.202947438964844</v>
      </c>
      <c r="K13" s="48">
        <v>3.579789499511719</v>
      </c>
      <c r="L13" s="48">
        <v>1.3236686071777344</v>
      </c>
      <c r="M13" s="43">
        <f t="shared" si="10"/>
        <v>3.7015549199999995</v>
      </c>
      <c r="N13" s="43">
        <f t="shared" si="11"/>
        <v>5.7323197599999993</v>
      </c>
      <c r="O13" s="49">
        <v>5.2879356</v>
      </c>
      <c r="P13" s="49">
        <v>6.7439055999999997</v>
      </c>
      <c r="Q13" s="50">
        <f t="shared" si="1"/>
        <v>6.0159205999999994</v>
      </c>
      <c r="R13" s="48">
        <f t="shared" si="2"/>
        <v>6.7439055999999997</v>
      </c>
      <c r="S13" s="49">
        <v>3.7556550781250007</v>
      </c>
      <c r="T13" s="48">
        <f t="shared" si="12"/>
        <v>5.5629331054687503</v>
      </c>
      <c r="U13" s="48">
        <v>0</v>
      </c>
      <c r="V13" s="49">
        <f t="shared" si="3"/>
        <v>6.0695150399999998</v>
      </c>
      <c r="W13" s="49">
        <f t="shared" si="4"/>
        <v>5.3951244799999998</v>
      </c>
      <c r="X13" s="49">
        <f t="shared" si="5"/>
        <v>4.7207339199999998</v>
      </c>
      <c r="Y13" s="49">
        <f t="shared" si="6"/>
        <v>7.0811008800000002</v>
      </c>
      <c r="Z13" s="49">
        <f t="shared" si="7"/>
        <v>8.991874133333333</v>
      </c>
      <c r="AA13" s="48">
        <v>16.498648540296053</v>
      </c>
      <c r="AB13" s="42">
        <v>5.5629331054687503</v>
      </c>
      <c r="AC13" s="42">
        <v>5.5629331054687503</v>
      </c>
      <c r="AD13" s="49">
        <f t="shared" si="8"/>
        <v>4.1077477416992192</v>
      </c>
      <c r="AE13" s="49">
        <f t="shared" si="9"/>
        <v>2.8393268631872846</v>
      </c>
    </row>
    <row r="14" spans="1:31" x14ac:dyDescent="0.2">
      <c r="A14" s="42">
        <v>6.0718164062499991</v>
      </c>
      <c r="B14" s="42">
        <f t="shared" si="0"/>
        <v>5.1698901367187498</v>
      </c>
      <c r="C14" s="42">
        <v>5.1698901367187498</v>
      </c>
      <c r="D14" s="42">
        <v>5.1698901367187498</v>
      </c>
      <c r="E14" s="48">
        <v>3.6424049414062498</v>
      </c>
      <c r="F14" s="48">
        <v>3.6424035205078122</v>
      </c>
      <c r="G14" s="48">
        <v>3.5337971484374999</v>
      </c>
      <c r="H14" s="48">
        <v>4.036825981445312</v>
      </c>
      <c r="I14" s="48">
        <v>3.6363843579101562</v>
      </c>
      <c r="J14" s="48">
        <v>2.0211153027343749</v>
      </c>
      <c r="K14" s="48">
        <v>3.2843124853515624</v>
      </c>
      <c r="L14" s="48">
        <v>1.2132111596679687</v>
      </c>
      <c r="M14" s="43">
        <f t="shared" si="10"/>
        <v>3.4332657239999995</v>
      </c>
      <c r="N14" s="43">
        <f t="shared" si="11"/>
        <v>5.3169960239999989</v>
      </c>
      <c r="O14" s="49">
        <v>4.9046653199999994</v>
      </c>
      <c r="P14" s="49">
        <v>6.2552894399999994</v>
      </c>
      <c r="Q14" s="50">
        <f t="shared" si="1"/>
        <v>5.579977379999999</v>
      </c>
      <c r="R14" s="48">
        <f t="shared" si="2"/>
        <v>6.2552894399999994</v>
      </c>
      <c r="S14" s="49">
        <v>3.5012386718750004</v>
      </c>
      <c r="T14" s="48">
        <f t="shared" si="12"/>
        <v>5.1698901367187498</v>
      </c>
      <c r="U14" s="48">
        <v>0</v>
      </c>
      <c r="V14" s="49">
        <f t="shared" si="3"/>
        <v>5.6297604959999994</v>
      </c>
      <c r="W14" s="49">
        <f t="shared" si="4"/>
        <v>5.0042315520000002</v>
      </c>
      <c r="X14" s="49">
        <f t="shared" si="5"/>
        <v>4.3787026079999993</v>
      </c>
      <c r="Y14" s="49">
        <f t="shared" si="6"/>
        <v>6.568053911999999</v>
      </c>
      <c r="Z14" s="49">
        <f t="shared" si="7"/>
        <v>8.3403859199999992</v>
      </c>
      <c r="AA14" s="48">
        <v>15.446673930921053</v>
      </c>
      <c r="AB14" s="42">
        <v>5.1698901367187498</v>
      </c>
      <c r="AC14" s="42">
        <v>5.1698901367187498</v>
      </c>
      <c r="AD14" s="49">
        <f t="shared" si="8"/>
        <v>3.8294797973632817</v>
      </c>
      <c r="AE14" s="49">
        <f t="shared" si="9"/>
        <v>2.6469845629295521</v>
      </c>
    </row>
    <row r="15" spans="1:31" x14ac:dyDescent="0.2">
      <c r="A15" s="42">
        <v>5.6182971191406246</v>
      </c>
      <c r="B15" s="42">
        <f t="shared" si="0"/>
        <v>4.8309838867187498</v>
      </c>
      <c r="C15" s="42">
        <v>4.8309838867187498</v>
      </c>
      <c r="D15" s="42">
        <v>4.8309838867187498</v>
      </c>
      <c r="E15" s="48">
        <v>3.386094045410156</v>
      </c>
      <c r="F15" s="48">
        <v>3.3860926245117189</v>
      </c>
      <c r="G15" s="48">
        <v>3.2698489233398438</v>
      </c>
      <c r="H15" s="48">
        <v>3.7384349414062501</v>
      </c>
      <c r="I15" s="48">
        <v>3.3619565332031249</v>
      </c>
      <c r="J15" s="48">
        <v>1.8670227746582031</v>
      </c>
      <c r="K15" s="48">
        <v>3.033912053222656</v>
      </c>
      <c r="L15" s="48">
        <v>1.1197756018066405</v>
      </c>
      <c r="M15" s="43">
        <f t="shared" si="10"/>
        <v>3.1976418599999996</v>
      </c>
      <c r="N15" s="43">
        <f t="shared" si="11"/>
        <v>4.9520525360000001</v>
      </c>
      <c r="O15" s="49">
        <v>4.5680597999999994</v>
      </c>
      <c r="P15" s="49">
        <v>5.8259441599999997</v>
      </c>
      <c r="Q15" s="50">
        <f t="shared" si="1"/>
        <v>5.1970019799999996</v>
      </c>
      <c r="R15" s="48">
        <f t="shared" si="2"/>
        <v>5.8259441599999997</v>
      </c>
      <c r="S15" s="49">
        <v>3.2739929687500005</v>
      </c>
      <c r="T15" s="48">
        <f t="shared" si="12"/>
        <v>4.8309838867187498</v>
      </c>
      <c r="U15" s="48">
        <v>0</v>
      </c>
      <c r="V15" s="49">
        <f t="shared" si="3"/>
        <v>5.2433497439999996</v>
      </c>
      <c r="W15" s="49">
        <f t="shared" si="4"/>
        <v>4.6607553279999996</v>
      </c>
      <c r="X15" s="49">
        <f t="shared" si="5"/>
        <v>4.0781609119999995</v>
      </c>
      <c r="Y15" s="49">
        <f t="shared" si="6"/>
        <v>6.1172413680000002</v>
      </c>
      <c r="Z15" s="49">
        <f t="shared" si="7"/>
        <v>7.7679255466666666</v>
      </c>
      <c r="AA15" s="48">
        <v>14.520834498355264</v>
      </c>
      <c r="AB15" s="42">
        <v>4.8309838867187498</v>
      </c>
      <c r="AC15" s="42">
        <v>4.8309838867187498</v>
      </c>
      <c r="AD15" s="49">
        <f t="shared" si="8"/>
        <v>3.5809298095703128</v>
      </c>
      <c r="AE15" s="49">
        <f t="shared" si="9"/>
        <v>2.4751836877147757</v>
      </c>
    </row>
    <row r="16" spans="1:31" x14ac:dyDescent="0.2">
      <c r="A16" s="42">
        <v>5.2278385416666664</v>
      </c>
      <c r="B16" s="42">
        <f t="shared" si="0"/>
        <v>4.5356127929687498</v>
      </c>
      <c r="C16" s="42">
        <v>4.5356127929687498</v>
      </c>
      <c r="D16" s="42">
        <v>4.5356127929687498</v>
      </c>
      <c r="E16" s="48">
        <v>3.1634932543945311</v>
      </c>
      <c r="F16" s="48">
        <v>3.1634920703124996</v>
      </c>
      <c r="G16" s="48">
        <v>3.0426020312499999</v>
      </c>
      <c r="H16" s="48">
        <v>3.4811327319335934</v>
      </c>
      <c r="I16" s="48">
        <v>3.1260554223632813</v>
      </c>
      <c r="J16" s="48">
        <v>1.7347693371582031</v>
      </c>
      <c r="K16" s="48">
        <v>2.819000217285156</v>
      </c>
      <c r="L16" s="48">
        <v>1.0397075012207031</v>
      </c>
      <c r="M16" s="43">
        <f t="shared" si="10"/>
        <v>2.9953025759999989</v>
      </c>
      <c r="N16" s="43">
        <f t="shared" si="11"/>
        <v>4.6387425359999988</v>
      </c>
      <c r="O16" s="49">
        <v>4.2790036799999989</v>
      </c>
      <c r="P16" s="49">
        <v>5.457344159999999</v>
      </c>
      <c r="Q16" s="50">
        <f t="shared" si="1"/>
        <v>4.8681739199999985</v>
      </c>
      <c r="R16" s="48">
        <f t="shared" si="2"/>
        <v>5.457344159999999</v>
      </c>
      <c r="S16" s="49">
        <v>3.0697419921875002</v>
      </c>
      <c r="T16" s="48">
        <f t="shared" si="12"/>
        <v>4.5356127929687498</v>
      </c>
      <c r="U16" s="48">
        <v>0</v>
      </c>
      <c r="V16" s="49">
        <f t="shared" si="3"/>
        <v>4.9116097439999988</v>
      </c>
      <c r="W16" s="49">
        <f t="shared" si="4"/>
        <v>4.3658753279999996</v>
      </c>
      <c r="X16" s="49">
        <f t="shared" si="5"/>
        <v>3.8201409119999989</v>
      </c>
      <c r="Y16" s="49">
        <f t="shared" si="6"/>
        <v>5.7302113679999991</v>
      </c>
      <c r="Z16" s="49">
        <f t="shared" si="7"/>
        <v>7.276458879999999</v>
      </c>
      <c r="AA16" s="48">
        <v>13.699722964638157</v>
      </c>
      <c r="AB16" s="42">
        <v>4.5356127929687498</v>
      </c>
      <c r="AC16" s="42">
        <v>4.5356127929687498</v>
      </c>
      <c r="AD16" s="49">
        <f t="shared" si="8"/>
        <v>3.3575303039550786</v>
      </c>
      <c r="AE16" s="49">
        <f t="shared" si="9"/>
        <v>2.3207671418599647</v>
      </c>
    </row>
    <row r="17" spans="1:31" x14ac:dyDescent="0.2">
      <c r="A17" s="42">
        <v>4.8881384277343747</v>
      </c>
      <c r="B17" s="42">
        <f t="shared" si="0"/>
        <v>4.2757890625000003</v>
      </c>
      <c r="C17" s="42">
        <v>4.2757890625000003</v>
      </c>
      <c r="D17" s="42">
        <v>4.2757890625000003</v>
      </c>
      <c r="E17" s="48">
        <v>2.9683607983398437</v>
      </c>
      <c r="F17" s="48">
        <v>2.9683596142578121</v>
      </c>
      <c r="G17" s="48">
        <v>2.844896564941406</v>
      </c>
      <c r="H17" s="48">
        <v>3.2569767675781249</v>
      </c>
      <c r="I17" s="48">
        <v>2.9210972167968752</v>
      </c>
      <c r="J17" s="48">
        <v>1.6200180529785158</v>
      </c>
      <c r="K17" s="48">
        <v>2.6325293212890624</v>
      </c>
      <c r="L17" s="48">
        <v>0.97032852355957022</v>
      </c>
      <c r="M17" s="43">
        <f t="shared" si="10"/>
        <v>2.8172687759999997</v>
      </c>
      <c r="N17" s="43">
        <f t="shared" si="11"/>
        <v>4.3630297359999997</v>
      </c>
      <c r="O17" s="49">
        <v>4.0246696799999997</v>
      </c>
      <c r="P17" s="49">
        <v>5.1329761599999992</v>
      </c>
      <c r="Q17" s="50">
        <f t="shared" si="1"/>
        <v>4.5788229199999995</v>
      </c>
      <c r="R17" s="48">
        <f t="shared" si="2"/>
        <v>5.1329761599999992</v>
      </c>
      <c r="S17" s="49">
        <v>2.8851416015624998</v>
      </c>
      <c r="T17" s="48">
        <f t="shared" si="12"/>
        <v>4.2757890625000003</v>
      </c>
      <c r="U17" s="48">
        <v>0</v>
      </c>
      <c r="V17" s="49">
        <f t="shared" si="3"/>
        <v>4.6196785439999992</v>
      </c>
      <c r="W17" s="49">
        <f t="shared" si="4"/>
        <v>4.1063809279999992</v>
      </c>
      <c r="X17" s="49">
        <f t="shared" si="5"/>
        <v>3.5930833119999992</v>
      </c>
      <c r="Y17" s="49">
        <f t="shared" si="6"/>
        <v>5.3896249679999988</v>
      </c>
      <c r="Z17" s="49">
        <f t="shared" si="7"/>
        <v>6.8439682133333317</v>
      </c>
      <c r="AA17" s="48">
        <v>12.966517578125</v>
      </c>
      <c r="AB17" s="42">
        <v>4.2757890625000003</v>
      </c>
      <c r="AC17" s="42">
        <v>4.2757890625000003</v>
      </c>
      <c r="AD17" s="49">
        <f t="shared" si="8"/>
        <v>3.1556236267089841</v>
      </c>
      <c r="AE17" s="49">
        <f t="shared" si="9"/>
        <v>2.1812067090850502</v>
      </c>
    </row>
    <row r="18" spans="1:31" x14ac:dyDescent="0.2">
      <c r="A18" s="42">
        <v>4.5899007161458325</v>
      </c>
      <c r="B18" s="42">
        <f t="shared" si="0"/>
        <v>4.0453784179687498</v>
      </c>
      <c r="C18" s="42">
        <v>4.0453784179687498</v>
      </c>
      <c r="D18" s="42">
        <v>4.0453784179687498</v>
      </c>
      <c r="E18" s="48">
        <v>2.7959065917968746</v>
      </c>
      <c r="F18" s="48">
        <v>2.79590564453125</v>
      </c>
      <c r="G18" s="48">
        <v>2.6713222167968746</v>
      </c>
      <c r="H18" s="48">
        <v>3.0599478857421878</v>
      </c>
      <c r="I18" s="48">
        <v>2.7413670629882811</v>
      </c>
      <c r="J18" s="48">
        <v>1.5195093811035156</v>
      </c>
      <c r="K18" s="48">
        <v>2.4692027294921877</v>
      </c>
      <c r="L18" s="48">
        <v>0.90963170898437495</v>
      </c>
      <c r="M18" s="43">
        <f t="shared" si="10"/>
        <v>2.6590509119999992</v>
      </c>
      <c r="N18" s="43">
        <f t="shared" si="11"/>
        <v>4.1178959919999993</v>
      </c>
      <c r="O18" s="49">
        <v>3.7986441599999994</v>
      </c>
      <c r="P18" s="49">
        <v>4.8445835199999996</v>
      </c>
      <c r="Q18" s="50">
        <f t="shared" si="1"/>
        <v>4.3216138399999995</v>
      </c>
      <c r="R18" s="48">
        <f t="shared" si="2"/>
        <v>4.8445835199999996</v>
      </c>
      <c r="S18" s="49">
        <v>2.7174796875</v>
      </c>
      <c r="T18" s="48">
        <f t="shared" si="12"/>
        <v>4.0453784179687498</v>
      </c>
      <c r="U18" s="48">
        <v>0</v>
      </c>
      <c r="V18" s="49">
        <f t="shared" si="3"/>
        <v>4.3601251679999997</v>
      </c>
      <c r="W18" s="49">
        <f t="shared" si="4"/>
        <v>3.8756668159999998</v>
      </c>
      <c r="X18" s="49">
        <f t="shared" si="5"/>
        <v>3.3912084639999995</v>
      </c>
      <c r="Y18" s="49">
        <f t="shared" si="6"/>
        <v>5.0868126959999991</v>
      </c>
      <c r="Z18" s="49">
        <f t="shared" si="7"/>
        <v>6.4594446933333325</v>
      </c>
      <c r="AA18" s="48">
        <v>12.307816509046052</v>
      </c>
      <c r="AB18" s="42">
        <v>4.0453784179687498</v>
      </c>
      <c r="AC18" s="42">
        <v>4.0453784179687498</v>
      </c>
      <c r="AD18" s="49">
        <f t="shared" si="8"/>
        <v>2.9722434082031248</v>
      </c>
      <c r="AE18" s="49">
        <f t="shared" si="9"/>
        <v>2.0544519974226794</v>
      </c>
    </row>
    <row r="19" spans="1:31" x14ac:dyDescent="0.2">
      <c r="A19" s="42">
        <v>4.3259688313802078</v>
      </c>
      <c r="B19" s="42">
        <f t="shared" si="0"/>
        <v>3.8395898437499998</v>
      </c>
      <c r="C19" s="42">
        <v>3.8395898437499998</v>
      </c>
      <c r="D19" s="42">
        <v>3.8395898437499998</v>
      </c>
      <c r="E19" s="48">
        <v>2.6423936718749998</v>
      </c>
      <c r="F19" s="48">
        <v>2.6423927246093748</v>
      </c>
      <c r="G19" s="48">
        <v>2.5177138598632811</v>
      </c>
      <c r="H19" s="48">
        <v>2.8854014062500002</v>
      </c>
      <c r="I19" s="48">
        <v>2.5824758056640622</v>
      </c>
      <c r="J19" s="48">
        <v>1.4307458557128907</v>
      </c>
      <c r="K19" s="48">
        <v>2.3249618823242186</v>
      </c>
      <c r="L19" s="48">
        <v>0.85608278320312492</v>
      </c>
      <c r="M19" s="43">
        <f t="shared" si="10"/>
        <v>2.5177075559999995</v>
      </c>
      <c r="N19" s="43">
        <f t="shared" si="11"/>
        <v>3.8990802879999991</v>
      </c>
      <c r="O19" s="49">
        <v>3.5967250799999997</v>
      </c>
      <c r="P19" s="49">
        <v>4.587153279999999</v>
      </c>
      <c r="Q19" s="50">
        <f t="shared" si="1"/>
        <v>4.0919391799999989</v>
      </c>
      <c r="R19" s="48">
        <f t="shared" si="2"/>
        <v>4.587153279999999</v>
      </c>
      <c r="S19" s="49">
        <v>2.5645300781250002</v>
      </c>
      <c r="T19" s="48">
        <f t="shared" si="12"/>
        <v>3.8395898437499998</v>
      </c>
      <c r="U19" s="48">
        <v>0</v>
      </c>
      <c r="V19" s="49">
        <f t="shared" si="3"/>
        <v>4.1284379519999996</v>
      </c>
      <c r="W19" s="49">
        <f t="shared" si="4"/>
        <v>3.6697226239999994</v>
      </c>
      <c r="X19" s="49">
        <f t="shared" si="5"/>
        <v>3.2110072959999991</v>
      </c>
      <c r="Y19" s="49">
        <f t="shared" si="6"/>
        <v>4.816510944</v>
      </c>
      <c r="Z19" s="49">
        <f t="shared" si="7"/>
        <v>6.1162043733333329</v>
      </c>
      <c r="AA19" s="48">
        <v>11.712811266447368</v>
      </c>
      <c r="AB19" s="42">
        <v>3.8395898437499998</v>
      </c>
      <c r="AC19" s="42">
        <v>3.8395898437499998</v>
      </c>
      <c r="AD19" s="49">
        <f t="shared" si="8"/>
        <v>2.8049547729492188</v>
      </c>
      <c r="AE19" s="49">
        <f t="shared" si="9"/>
        <v>1.9388199903350507</v>
      </c>
    </row>
    <row r="20" spans="1:31" x14ac:dyDescent="0.2">
      <c r="A20" s="42">
        <v>4.0907450358072914</v>
      </c>
      <c r="B20" s="42">
        <f t="shared" si="0"/>
        <v>3.6546252441406248</v>
      </c>
      <c r="C20" s="42">
        <v>3.6546252441406248</v>
      </c>
      <c r="D20" s="42">
        <v>3.6546252441406248</v>
      </c>
      <c r="E20" s="48">
        <v>2.504863017578125</v>
      </c>
      <c r="F20" s="48">
        <v>2.5048620703125</v>
      </c>
      <c r="G20" s="48">
        <v>2.3808136108398439</v>
      </c>
      <c r="H20" s="48">
        <v>2.7296962768554689</v>
      </c>
      <c r="I20" s="48">
        <v>2.4409971850585936</v>
      </c>
      <c r="J20" s="48">
        <v>1.3517819116210936</v>
      </c>
      <c r="K20" s="48">
        <v>2.196645754394531</v>
      </c>
      <c r="L20" s="48">
        <v>0.80848902038574211</v>
      </c>
      <c r="M20" s="43">
        <f t="shared" si="10"/>
        <v>2.3887491600000001</v>
      </c>
      <c r="N20" s="43">
        <f t="shared" si="11"/>
        <v>3.6993138319999992</v>
      </c>
      <c r="O20" s="49">
        <v>3.4124988000000007</v>
      </c>
      <c r="P20" s="49">
        <v>4.3521339199999991</v>
      </c>
      <c r="Q20" s="50">
        <f t="shared" si="1"/>
        <v>3.8823163599999999</v>
      </c>
      <c r="R20" s="48">
        <f t="shared" si="2"/>
        <v>4.3521339199999991</v>
      </c>
      <c r="S20" s="49">
        <v>2.4244476562500004</v>
      </c>
      <c r="T20" s="48">
        <f t="shared" si="12"/>
        <v>3.6546252441406248</v>
      </c>
      <c r="U20" s="48">
        <v>0</v>
      </c>
      <c r="V20" s="49">
        <f t="shared" si="3"/>
        <v>3.9169205279999995</v>
      </c>
      <c r="W20" s="49">
        <f t="shared" si="4"/>
        <v>3.4817071359999994</v>
      </c>
      <c r="X20" s="49">
        <f t="shared" si="5"/>
        <v>3.0464937439999993</v>
      </c>
      <c r="Y20" s="49">
        <f t="shared" si="6"/>
        <v>4.5697406159999998</v>
      </c>
      <c r="Z20" s="49">
        <f t="shared" si="7"/>
        <v>5.8028452266666646</v>
      </c>
      <c r="AA20" s="48">
        <v>11.172687294407895</v>
      </c>
      <c r="AB20" s="42">
        <v>3.6546252441406248</v>
      </c>
      <c r="AC20" s="42">
        <v>3.6546252441406248</v>
      </c>
      <c r="AD20" s="49">
        <f t="shared" si="8"/>
        <v>2.6517396240234379</v>
      </c>
      <c r="AE20" s="49">
        <f t="shared" si="9"/>
        <v>1.8329157538659788</v>
      </c>
    </row>
    <row r="21" spans="1:31" x14ac:dyDescent="0.2">
      <c r="A21" s="42">
        <v>3.879785563151041</v>
      </c>
      <c r="B21" s="42">
        <f t="shared" si="0"/>
        <v>3.4874348144531249</v>
      </c>
      <c r="C21" s="42">
        <v>3.4874348144531249</v>
      </c>
      <c r="D21" s="42">
        <v>3.4874348144531249</v>
      </c>
      <c r="E21" s="48">
        <v>2.3809419653320312</v>
      </c>
      <c r="F21" s="48">
        <v>2.3809412548828122</v>
      </c>
      <c r="G21" s="48">
        <v>2.2580351977539062</v>
      </c>
      <c r="H21" s="48">
        <v>2.5899376538085934</v>
      </c>
      <c r="I21" s="48">
        <v>2.3142170483398439</v>
      </c>
      <c r="J21" s="48">
        <v>1.2810794262695313</v>
      </c>
      <c r="K21" s="48">
        <v>2.0817540380859376</v>
      </c>
      <c r="L21" s="48">
        <v>0.76590925292968748</v>
      </c>
      <c r="M21" s="43">
        <f t="shared" si="10"/>
        <v>2.2775941439999996</v>
      </c>
      <c r="N21" s="43">
        <f t="shared" si="11"/>
        <v>3.5271186560000003</v>
      </c>
      <c r="O21" s="49">
        <v>3.2537059199999998</v>
      </c>
      <c r="P21" s="49">
        <v>4.1495513600000002</v>
      </c>
      <c r="Q21" s="50">
        <f t="shared" si="1"/>
        <v>3.70162864</v>
      </c>
      <c r="R21" s="48">
        <f t="shared" si="2"/>
        <v>4.1495513600000002</v>
      </c>
      <c r="S21" s="49">
        <v>2.2956906250000002</v>
      </c>
      <c r="T21" s="48">
        <f t="shared" si="12"/>
        <v>3.4874348144531249</v>
      </c>
      <c r="U21" s="48">
        <v>0</v>
      </c>
      <c r="V21" s="49">
        <f t="shared" si="3"/>
        <v>3.7345962240000001</v>
      </c>
      <c r="W21" s="49">
        <f t="shared" si="4"/>
        <v>3.3196410880000005</v>
      </c>
      <c r="X21" s="49">
        <f t="shared" si="5"/>
        <v>2.9046859519999999</v>
      </c>
      <c r="Y21" s="49">
        <f t="shared" si="6"/>
        <v>4.3570289280000001</v>
      </c>
      <c r="Z21" s="49">
        <f t="shared" si="7"/>
        <v>5.532735146666667</v>
      </c>
      <c r="AA21" s="48">
        <v>10.680184467516447</v>
      </c>
      <c r="AB21" s="42">
        <v>3.4874348144531249</v>
      </c>
      <c r="AC21" s="42">
        <v>3.4874348144531249</v>
      </c>
      <c r="AD21" s="49">
        <f t="shared" si="8"/>
        <v>2.5109116210937503</v>
      </c>
      <c r="AE21" s="49">
        <f t="shared" si="9"/>
        <v>1.735573668384879</v>
      </c>
    </row>
    <row r="22" spans="1:31" x14ac:dyDescent="0.2">
      <c r="A22" s="42">
        <v>3.689519449869791</v>
      </c>
      <c r="B22" s="42">
        <f t="shared" si="0"/>
        <v>3.3355400390624999</v>
      </c>
      <c r="C22" s="42">
        <v>3.3355400390624999</v>
      </c>
      <c r="D22" s="42">
        <v>3.3355400390624999</v>
      </c>
      <c r="E22" s="48">
        <v>2.2687054345703124</v>
      </c>
      <c r="F22" s="48">
        <v>2.2687047241210934</v>
      </c>
      <c r="G22" s="48">
        <v>2.1473003198242187</v>
      </c>
      <c r="H22" s="48">
        <v>2.4637943164062501</v>
      </c>
      <c r="I22" s="48">
        <v>2.1999573950195312</v>
      </c>
      <c r="J22" s="48">
        <v>1.2174061254882811</v>
      </c>
      <c r="K22" s="48">
        <v>1.9782849243164065</v>
      </c>
      <c r="L22" s="48">
        <v>0.72759058227539064</v>
      </c>
      <c r="M22" s="43">
        <f t="shared" si="10"/>
        <v>2.1763470959999998</v>
      </c>
      <c r="N22" s="43">
        <f t="shared" si="11"/>
        <v>3.3704636559999996</v>
      </c>
      <c r="O22" s="49">
        <v>3.1090672799999997</v>
      </c>
      <c r="P22" s="49">
        <v>3.9652513599999994</v>
      </c>
      <c r="Q22" s="50">
        <f t="shared" si="1"/>
        <v>3.5371593199999998</v>
      </c>
      <c r="R22" s="48">
        <f t="shared" si="2"/>
        <v>3.9652513599999994</v>
      </c>
      <c r="S22" s="49">
        <v>2.1991363281249998</v>
      </c>
      <c r="T22" s="48">
        <f t="shared" si="12"/>
        <v>3.3355400390624999</v>
      </c>
      <c r="U22" s="48">
        <v>0</v>
      </c>
      <c r="V22" s="49">
        <f t="shared" si="3"/>
        <v>3.5687262239999997</v>
      </c>
      <c r="W22" s="49">
        <f t="shared" si="4"/>
        <v>3.1722010879999996</v>
      </c>
      <c r="X22" s="49">
        <f t="shared" si="5"/>
        <v>2.7756759519999994</v>
      </c>
      <c r="Y22" s="49">
        <f t="shared" si="6"/>
        <v>4.1635139279999995</v>
      </c>
      <c r="Z22" s="49">
        <f t="shared" si="7"/>
        <v>5.2870018133333323</v>
      </c>
      <c r="AA22" s="48">
        <v>10.229271175986842</v>
      </c>
      <c r="AB22" s="42">
        <v>3.3355400390624999</v>
      </c>
      <c r="AC22" s="42">
        <v>3.3355400390624999</v>
      </c>
      <c r="AD22" s="49">
        <f t="shared" si="8"/>
        <v>2.4053053588867184</v>
      </c>
      <c r="AE22" s="49">
        <f t="shared" si="9"/>
        <v>1.6625772927405489</v>
      </c>
    </row>
    <row r="23" spans="1:31" x14ac:dyDescent="0.2">
      <c r="A23" s="42">
        <v>3.5170442708333329</v>
      </c>
      <c r="B23" s="42">
        <f t="shared" si="0"/>
        <v>3.1969055175781249</v>
      </c>
      <c r="C23" s="42">
        <v>3.1969055175781249</v>
      </c>
      <c r="D23" s="42">
        <v>3.1969055175781249</v>
      </c>
      <c r="E23" s="48">
        <v>2.1665748071289062</v>
      </c>
      <c r="F23" s="48">
        <v>2.1665740966796876</v>
      </c>
      <c r="G23" s="48">
        <v>2.0469197656249998</v>
      </c>
      <c r="H23" s="48">
        <v>2.3493691284179685</v>
      </c>
      <c r="I23" s="48">
        <v>2.0964506274414063</v>
      </c>
      <c r="J23" s="48">
        <v>1.1597631176757812</v>
      </c>
      <c r="K23" s="48">
        <v>1.8846151550292967</v>
      </c>
      <c r="L23" s="48">
        <v>0.69292373901367188</v>
      </c>
      <c r="M23" s="43">
        <f t="shared" si="10"/>
        <v>2.080828092</v>
      </c>
      <c r="N23" s="43">
        <f t="shared" si="11"/>
        <v>3.2223306879999996</v>
      </c>
      <c r="O23" s="49">
        <v>2.9726115599999998</v>
      </c>
      <c r="P23" s="49">
        <v>3.7909772799999994</v>
      </c>
      <c r="Q23" s="50">
        <f t="shared" si="1"/>
        <v>3.3817944199999994</v>
      </c>
      <c r="R23" s="48">
        <f t="shared" si="2"/>
        <v>3.7909772799999994</v>
      </c>
      <c r="S23" s="49">
        <v>2.130969140625</v>
      </c>
      <c r="T23" s="48">
        <f t="shared" si="12"/>
        <v>3.1969055175781249</v>
      </c>
      <c r="U23" s="48">
        <v>0</v>
      </c>
      <c r="V23" s="49">
        <f t="shared" si="3"/>
        <v>3.4118795519999994</v>
      </c>
      <c r="W23" s="49">
        <f t="shared" si="4"/>
        <v>3.0327818239999997</v>
      </c>
      <c r="X23" s="49">
        <f t="shared" si="5"/>
        <v>2.6536840959999997</v>
      </c>
      <c r="Y23" s="49">
        <f t="shared" si="6"/>
        <v>3.9805261439999993</v>
      </c>
      <c r="Z23" s="49">
        <f t="shared" si="7"/>
        <v>5.0546363733333326</v>
      </c>
      <c r="AA23" s="48">
        <v>9.8148926809210533</v>
      </c>
      <c r="AB23" s="42">
        <v>3.1969055175781249</v>
      </c>
      <c r="AC23" s="42">
        <v>3.1969055175781249</v>
      </c>
      <c r="AD23" s="49">
        <f t="shared" si="8"/>
        <v>2.3307474975585936</v>
      </c>
      <c r="AE23" s="49">
        <f t="shared" si="9"/>
        <v>1.6110419619845353</v>
      </c>
    </row>
    <row r="24" spans="1:31" x14ac:dyDescent="0.2">
      <c r="A24" s="42">
        <v>3.3599755859374998</v>
      </c>
      <c r="B24" s="42">
        <f t="shared" si="0"/>
        <v>3.0698444824218751</v>
      </c>
      <c r="C24" s="42">
        <v>3.0698444824218751</v>
      </c>
      <c r="D24" s="42">
        <v>3.0698444824218751</v>
      </c>
      <c r="E24" s="48">
        <v>2.073244040527344</v>
      </c>
      <c r="F24" s="48">
        <v>2.0732430932617185</v>
      </c>
      <c r="G24" s="48">
        <v>1.9555057910156251</v>
      </c>
      <c r="H24" s="48">
        <v>2.2451014697265625</v>
      </c>
      <c r="I24" s="48">
        <v>2.0022469555664064</v>
      </c>
      <c r="J24" s="48">
        <v>1.1073325573730468</v>
      </c>
      <c r="K24" s="48">
        <v>1.799415361328125</v>
      </c>
      <c r="L24" s="48">
        <v>0.6614104614257813</v>
      </c>
      <c r="M24" s="43">
        <f t="shared" si="10"/>
        <v>1.9932044999999998</v>
      </c>
      <c r="N24" s="43">
        <f t="shared" si="11"/>
        <v>3.0867301199999999</v>
      </c>
      <c r="O24" s="49">
        <v>2.8474349999999999</v>
      </c>
      <c r="P24" s="49">
        <v>3.6314472000000002</v>
      </c>
      <c r="Q24" s="50">
        <f t="shared" si="1"/>
        <v>3.2394411000000001</v>
      </c>
      <c r="R24" s="48">
        <f t="shared" si="2"/>
        <v>3.6314472000000002</v>
      </c>
      <c r="S24" s="49">
        <v>2.0674742187500001</v>
      </c>
      <c r="T24" s="48">
        <f t="shared" si="12"/>
        <v>3.0698444824218751</v>
      </c>
      <c r="U24" s="48">
        <v>0</v>
      </c>
      <c r="V24" s="49">
        <f t="shared" si="3"/>
        <v>3.2683024800000005</v>
      </c>
      <c r="W24" s="49">
        <f t="shared" si="4"/>
        <v>2.9051577600000003</v>
      </c>
      <c r="X24" s="49">
        <f t="shared" si="5"/>
        <v>2.5420130400000001</v>
      </c>
      <c r="Y24" s="49">
        <f t="shared" si="6"/>
        <v>3.8130195600000008</v>
      </c>
      <c r="Z24" s="49">
        <f t="shared" si="7"/>
        <v>4.8419296000000003</v>
      </c>
      <c r="AA24" s="48">
        <v>9.4327797594572367</v>
      </c>
      <c r="AB24" s="42">
        <v>3.0698444824218751</v>
      </c>
      <c r="AC24" s="42">
        <v>3.0698444824218751</v>
      </c>
      <c r="AD24" s="49">
        <f t="shared" si="8"/>
        <v>2.2612999267578129</v>
      </c>
      <c r="AE24" s="49">
        <f t="shared" si="9"/>
        <v>1.5630389282646042</v>
      </c>
    </row>
    <row r="25" spans="1:31" x14ac:dyDescent="0.2">
      <c r="A25" s="42">
        <v>3.2163370768229167</v>
      </c>
      <c r="B25" s="42">
        <f t="shared" si="0"/>
        <v>2.9529458007812499</v>
      </c>
      <c r="C25" s="42">
        <v>2.9529458007812499</v>
      </c>
      <c r="D25" s="42">
        <v>2.9529458007812499</v>
      </c>
      <c r="E25" s="48">
        <v>1.9876223583984372</v>
      </c>
      <c r="F25" s="48">
        <v>1.9876216479492188</v>
      </c>
      <c r="G25" s="48">
        <v>1.8719081787109375</v>
      </c>
      <c r="H25" s="48">
        <v>2.1496959545898435</v>
      </c>
      <c r="I25" s="48">
        <v>1.9161454833984375</v>
      </c>
      <c r="J25" s="48">
        <v>1.0594376232910157</v>
      </c>
      <c r="K25" s="48">
        <v>1.721586241455078</v>
      </c>
      <c r="L25" s="48">
        <v>0.63263898498535154</v>
      </c>
      <c r="M25" s="43">
        <f t="shared" si="10"/>
        <v>1.9127022599999997</v>
      </c>
      <c r="N25" s="43">
        <f t="shared" si="11"/>
        <v>2.962158064</v>
      </c>
      <c r="O25" s="49">
        <v>2.7324317999999996</v>
      </c>
      <c r="P25" s="49">
        <v>3.48489184</v>
      </c>
      <c r="Q25" s="50">
        <f t="shared" si="1"/>
        <v>3.10866182</v>
      </c>
      <c r="R25" s="48">
        <f t="shared" si="2"/>
        <v>3.48489184</v>
      </c>
      <c r="S25" s="49">
        <v>2.0081691406249997</v>
      </c>
      <c r="T25" s="48">
        <f t="shared" si="12"/>
        <v>2.9529458007812499</v>
      </c>
      <c r="U25" s="48">
        <v>0</v>
      </c>
      <c r="V25" s="49">
        <f t="shared" si="3"/>
        <v>3.136402656</v>
      </c>
      <c r="W25" s="49">
        <f t="shared" si="4"/>
        <v>2.7879134720000001</v>
      </c>
      <c r="X25" s="49">
        <f t="shared" si="5"/>
        <v>2.4394242879999997</v>
      </c>
      <c r="Y25" s="49">
        <f t="shared" si="6"/>
        <v>3.6591364319999999</v>
      </c>
      <c r="Z25" s="49">
        <f t="shared" si="7"/>
        <v>4.6465224533333336</v>
      </c>
      <c r="AA25" s="48">
        <v>9.0793054070723684</v>
      </c>
      <c r="AB25" s="42">
        <v>2.9529458007812499</v>
      </c>
      <c r="AC25" s="42">
        <v>2.9529458007812499</v>
      </c>
      <c r="AD25" s="49">
        <f t="shared" si="8"/>
        <v>2.1964349975585935</v>
      </c>
      <c r="AE25" s="49">
        <f t="shared" si="9"/>
        <v>1.5182034740120265</v>
      </c>
    </row>
    <row r="26" spans="1:31" x14ac:dyDescent="0.2">
      <c r="A26" s="42">
        <v>3.0844767252604162</v>
      </c>
      <c r="B26" s="42">
        <f t="shared" si="0"/>
        <v>2.845020751953125</v>
      </c>
      <c r="C26" s="42">
        <v>2.845020751953125</v>
      </c>
      <c r="D26" s="42">
        <v>2.845020751953125</v>
      </c>
      <c r="E26" s="48">
        <v>1.9087924523925781</v>
      </c>
      <c r="F26" s="48">
        <v>1.9087917419433593</v>
      </c>
      <c r="G26" s="48">
        <v>1.7951654541015625</v>
      </c>
      <c r="H26" s="48">
        <v>2.0620689111328128</v>
      </c>
      <c r="I26" s="48">
        <v>1.8371443591308594</v>
      </c>
      <c r="J26" s="48">
        <v>1.0155144555664062</v>
      </c>
      <c r="K26" s="48">
        <v>1.6502109606933595</v>
      </c>
      <c r="L26" s="48">
        <v>0.60626645874023433</v>
      </c>
      <c r="M26" s="43">
        <f t="shared" si="10"/>
        <v>1.838547312</v>
      </c>
      <c r="N26" s="43">
        <f t="shared" si="11"/>
        <v>2.8471106319999997</v>
      </c>
      <c r="O26" s="49">
        <v>2.6264961600000003</v>
      </c>
      <c r="P26" s="49">
        <v>3.3495419199999996</v>
      </c>
      <c r="Q26" s="50">
        <f t="shared" si="1"/>
        <v>2.9880190400000002</v>
      </c>
      <c r="R26" s="48">
        <f t="shared" si="2"/>
        <v>3.3495419199999996</v>
      </c>
      <c r="S26" s="49">
        <v>1.9526365234375</v>
      </c>
      <c r="T26" s="48">
        <f t="shared" si="12"/>
        <v>2.845020751953125</v>
      </c>
      <c r="U26" s="48">
        <v>0</v>
      </c>
      <c r="V26" s="49">
        <f t="shared" si="3"/>
        <v>3.0145877279999995</v>
      </c>
      <c r="W26" s="49">
        <f t="shared" si="4"/>
        <v>2.6796335359999999</v>
      </c>
      <c r="X26" s="49">
        <f t="shared" si="5"/>
        <v>2.3446793439999998</v>
      </c>
      <c r="Y26" s="49">
        <f t="shared" si="6"/>
        <v>3.5170190159999994</v>
      </c>
      <c r="Z26" s="49">
        <f t="shared" si="7"/>
        <v>4.4660558933333325</v>
      </c>
      <c r="AA26" s="48">
        <v>8.7513660053453943</v>
      </c>
      <c r="AB26" s="42">
        <v>2.845020751953125</v>
      </c>
      <c r="AC26" s="42">
        <v>2.845020751953125</v>
      </c>
      <c r="AD26" s="49">
        <f t="shared" si="8"/>
        <v>2.1356961975097657</v>
      </c>
      <c r="AE26" s="49">
        <f t="shared" si="9"/>
        <v>1.4762200520833326</v>
      </c>
    </row>
    <row r="27" spans="1:31" x14ac:dyDescent="0.2">
      <c r="A27" s="42">
        <v>2.963002522786458</v>
      </c>
      <c r="B27" s="42">
        <f t="shared" si="0"/>
        <v>2.7450600585937499</v>
      </c>
      <c r="C27" s="42">
        <v>2.7450600585937499</v>
      </c>
      <c r="D27" s="42">
        <v>2.7450600585937499</v>
      </c>
      <c r="E27" s="48">
        <v>1.8359772094726561</v>
      </c>
      <c r="F27" s="48">
        <v>1.8359764990234375</v>
      </c>
      <c r="G27" s="48">
        <v>1.7244674682617187</v>
      </c>
      <c r="H27" s="48">
        <v>1.9813059912109376</v>
      </c>
      <c r="I27" s="48">
        <v>1.7643998059082031</v>
      </c>
      <c r="J27" s="48">
        <v>0.97508835571289054</v>
      </c>
      <c r="K27" s="48">
        <v>1.5845185632324219</v>
      </c>
      <c r="L27" s="48">
        <v>0.58200473632812499</v>
      </c>
      <c r="M27" s="43">
        <f t="shared" si="10"/>
        <v>1.7687270999999998</v>
      </c>
      <c r="N27" s="43">
        <f t="shared" si="11"/>
        <v>2.7390813440000001</v>
      </c>
      <c r="O27" s="49">
        <v>2.5267529999999998</v>
      </c>
      <c r="P27" s="49">
        <v>3.2224486400000001</v>
      </c>
      <c r="Q27" s="50">
        <f t="shared" si="1"/>
        <v>2.8746008199999999</v>
      </c>
      <c r="R27" s="48">
        <f t="shared" si="2"/>
        <v>3.2224486400000001</v>
      </c>
      <c r="S27" s="49">
        <v>1.9005138671874999</v>
      </c>
      <c r="T27" s="48">
        <f t="shared" si="12"/>
        <v>2.7450600585937499</v>
      </c>
      <c r="U27" s="48">
        <v>0</v>
      </c>
      <c r="V27" s="49">
        <f t="shared" si="3"/>
        <v>2.9002037760000001</v>
      </c>
      <c r="W27" s="49">
        <f t="shared" si="4"/>
        <v>2.5779589120000002</v>
      </c>
      <c r="X27" s="49">
        <f t="shared" si="5"/>
        <v>2.2557140479999997</v>
      </c>
      <c r="Y27" s="49">
        <f t="shared" si="6"/>
        <v>3.3835710720000001</v>
      </c>
      <c r="Z27" s="49">
        <f t="shared" si="7"/>
        <v>4.2965981866666665</v>
      </c>
      <c r="AA27" s="48">
        <v>8.4462913240131581</v>
      </c>
      <c r="AB27" s="42">
        <v>2.7450600585937499</v>
      </c>
      <c r="AC27" s="42">
        <v>2.7450600585937499</v>
      </c>
      <c r="AD27" s="49">
        <f t="shared" si="8"/>
        <v>2.0786870422363282</v>
      </c>
      <c r="AE27" s="49">
        <f t="shared" si="9"/>
        <v>1.4368146074957038</v>
      </c>
    </row>
    <row r="28" spans="1:31" x14ac:dyDescent="0.2">
      <c r="A28" s="42">
        <v>2.8507342529296871</v>
      </c>
      <c r="B28" s="42">
        <f t="shared" si="0"/>
        <v>2.6522011718749998</v>
      </c>
      <c r="C28" s="42">
        <v>2.6522011718749998</v>
      </c>
      <c r="D28" s="42">
        <v>2.6522011718749998</v>
      </c>
      <c r="E28" s="48">
        <v>1.7685131884765624</v>
      </c>
      <c r="F28" s="48">
        <v>1.7685125964355468</v>
      </c>
      <c r="G28" s="48">
        <v>1.6591273352050782</v>
      </c>
      <c r="H28" s="48">
        <v>1.9066311474609374</v>
      </c>
      <c r="I28" s="48">
        <v>1.6971968749999999</v>
      </c>
      <c r="J28" s="48">
        <v>0.93775774230957032</v>
      </c>
      <c r="K28" s="48">
        <v>1.5238563830566405</v>
      </c>
      <c r="L28" s="48">
        <v>0.5596101928710937</v>
      </c>
      <c r="M28" s="43">
        <f t="shared" si="10"/>
        <v>1.7050993679999997</v>
      </c>
      <c r="N28" s="43">
        <f t="shared" si="11"/>
        <v>2.6405766799999997</v>
      </c>
      <c r="O28" s="49">
        <v>2.4358562399999997</v>
      </c>
      <c r="P28" s="49">
        <v>3.1065607999999996</v>
      </c>
      <c r="Q28" s="50">
        <f t="shared" si="1"/>
        <v>2.7712085199999996</v>
      </c>
      <c r="R28" s="48">
        <f t="shared" si="2"/>
        <v>3.1065607999999996</v>
      </c>
      <c r="S28" s="49">
        <v>1.8514841796875001</v>
      </c>
      <c r="T28" s="48">
        <f t="shared" si="12"/>
        <v>2.6522011718749998</v>
      </c>
      <c r="U28" s="48">
        <v>0</v>
      </c>
      <c r="V28" s="49">
        <f t="shared" si="3"/>
        <v>2.7959047199999998</v>
      </c>
      <c r="W28" s="49">
        <f t="shared" si="4"/>
        <v>2.48524864</v>
      </c>
      <c r="X28" s="49">
        <f t="shared" si="5"/>
        <v>2.1745925599999993</v>
      </c>
      <c r="Y28" s="49">
        <f t="shared" si="6"/>
        <v>3.2618888399999997</v>
      </c>
      <c r="Z28" s="49">
        <f t="shared" si="7"/>
        <v>4.1420810666666661</v>
      </c>
      <c r="AA28" s="48">
        <v>8.161770250822368</v>
      </c>
      <c r="AB28" s="42">
        <v>2.6522011718749998</v>
      </c>
      <c r="AC28" s="42">
        <v>2.6522011718749998</v>
      </c>
      <c r="AD28" s="49">
        <f t="shared" si="8"/>
        <v>2.0250608215332031</v>
      </c>
      <c r="AE28" s="49">
        <f t="shared" si="9"/>
        <v>1.3997474897981095</v>
      </c>
    </row>
    <row r="29" spans="1:31" x14ac:dyDescent="0.2">
      <c r="A29" s="42">
        <v>2.7466630045572913</v>
      </c>
      <c r="B29" s="42">
        <f t="shared" si="0"/>
        <v>2.5657028808593751</v>
      </c>
      <c r="C29" s="42">
        <v>2.5657028808593751</v>
      </c>
      <c r="D29" s="42">
        <v>2.5657028808593751</v>
      </c>
      <c r="E29" s="48">
        <v>1.7058316748046873</v>
      </c>
      <c r="F29" s="48">
        <v>1.7058309643554688</v>
      </c>
      <c r="G29" s="48">
        <v>1.5985578686523436</v>
      </c>
      <c r="H29" s="48">
        <v>1.837380938720703</v>
      </c>
      <c r="I29" s="48">
        <v>1.6349254089355467</v>
      </c>
      <c r="J29" s="48">
        <v>0.90318017883300783</v>
      </c>
      <c r="K29" s="48">
        <v>1.4676677832031251</v>
      </c>
      <c r="L29" s="48">
        <v>0.53887525878906251</v>
      </c>
      <c r="M29" s="43">
        <f t="shared" si="10"/>
        <v>1.6458063719999998</v>
      </c>
      <c r="N29" s="43">
        <f t="shared" si="11"/>
        <v>2.5488395119999998</v>
      </c>
      <c r="O29" s="49">
        <v>2.3511519599999997</v>
      </c>
      <c r="P29" s="49">
        <v>2.9986347199999996</v>
      </c>
      <c r="Q29" s="50">
        <f t="shared" si="1"/>
        <v>2.6748933399999997</v>
      </c>
      <c r="R29" s="48">
        <f t="shared" si="2"/>
        <v>2.9986347199999996</v>
      </c>
      <c r="S29" s="49">
        <v>1.8052697265625</v>
      </c>
      <c r="T29" s="48">
        <f t="shared" si="12"/>
        <v>2.5657028808593751</v>
      </c>
      <c r="U29" s="48">
        <v>0</v>
      </c>
      <c r="V29" s="49">
        <f t="shared" si="3"/>
        <v>2.6987712479999999</v>
      </c>
      <c r="W29" s="49">
        <f t="shared" si="4"/>
        <v>2.3989077759999997</v>
      </c>
      <c r="X29" s="49">
        <f t="shared" si="5"/>
        <v>2.0990443039999995</v>
      </c>
      <c r="Y29" s="49">
        <f t="shared" si="6"/>
        <v>3.1485664560000002</v>
      </c>
      <c r="Z29" s="49">
        <f t="shared" si="7"/>
        <v>3.998179626666666</v>
      </c>
      <c r="AA29" s="48">
        <v>7.8957922491776316</v>
      </c>
      <c r="AB29" s="42">
        <v>2.5657028808593751</v>
      </c>
      <c r="AC29" s="42">
        <v>2.5657028808593751</v>
      </c>
      <c r="AD29" s="49">
        <f t="shared" si="8"/>
        <v>1.9745137634277343</v>
      </c>
      <c r="AE29" s="49">
        <f t="shared" si="9"/>
        <v>1.3648087279853944</v>
      </c>
    </row>
    <row r="30" spans="1:31" x14ac:dyDescent="0.2">
      <c r="A30" s="42">
        <v>2.6499228922526039</v>
      </c>
      <c r="B30" s="42">
        <f t="shared" si="0"/>
        <v>2.48492431640625</v>
      </c>
      <c r="C30" s="42">
        <v>2.48492431640625</v>
      </c>
      <c r="D30" s="42">
        <v>2.48492431640625</v>
      </c>
      <c r="E30" s="48">
        <v>1.6474411560058595</v>
      </c>
      <c r="F30" s="48">
        <v>1.6474405639648437</v>
      </c>
      <c r="G30" s="48">
        <v>1.5422551232910156</v>
      </c>
      <c r="H30" s="48">
        <v>1.772984874267578</v>
      </c>
      <c r="I30" s="48">
        <v>1.577061925048828</v>
      </c>
      <c r="J30" s="48">
        <v>0.87106183532714843</v>
      </c>
      <c r="K30" s="48">
        <v>1.4154754602050781</v>
      </c>
      <c r="L30" s="48">
        <v>0.51962202575683591</v>
      </c>
      <c r="M30" s="43">
        <f t="shared" si="10"/>
        <v>1.5905384879999995</v>
      </c>
      <c r="N30" s="43">
        <f t="shared" si="11"/>
        <v>2.4633685439999997</v>
      </c>
      <c r="O30" s="49">
        <v>2.2721978399999996</v>
      </c>
      <c r="P30" s="49">
        <v>2.8980806399999999</v>
      </c>
      <c r="Q30" s="50">
        <f t="shared" si="1"/>
        <v>2.5851392399999997</v>
      </c>
      <c r="R30" s="48">
        <f t="shared" si="2"/>
        <v>2.8980806399999999</v>
      </c>
      <c r="S30" s="49">
        <v>1.7616251953125002</v>
      </c>
      <c r="T30" s="48">
        <f t="shared" si="12"/>
        <v>2.48492431640625</v>
      </c>
      <c r="U30" s="48">
        <v>0</v>
      </c>
      <c r="V30" s="49">
        <f t="shared" si="3"/>
        <v>2.6082725760000001</v>
      </c>
      <c r="W30" s="49">
        <f t="shared" si="4"/>
        <v>2.3184645119999998</v>
      </c>
      <c r="X30" s="49">
        <f t="shared" si="5"/>
        <v>2.028656448</v>
      </c>
      <c r="Y30" s="49">
        <f t="shared" si="6"/>
        <v>3.0429846720000002</v>
      </c>
      <c r="Z30" s="49">
        <f t="shared" si="7"/>
        <v>3.8641075199999997</v>
      </c>
      <c r="AA30" s="48">
        <v>7.6466027960526315</v>
      </c>
      <c r="AB30" s="42">
        <v>2.48492431640625</v>
      </c>
      <c r="AC30" s="42">
        <v>2.48492431640625</v>
      </c>
      <c r="AD30" s="49">
        <f t="shared" si="8"/>
        <v>1.926777557373047</v>
      </c>
      <c r="AE30" s="49">
        <f t="shared" si="9"/>
        <v>1.3318128624355665</v>
      </c>
    </row>
    <row r="31" spans="1:31" x14ac:dyDescent="0.2">
      <c r="A31" s="42">
        <v>2.5597656249999998</v>
      </c>
      <c r="B31" s="42">
        <f t="shared" si="0"/>
        <v>2.409308349609375</v>
      </c>
      <c r="C31" s="42">
        <v>2.409308349609375</v>
      </c>
      <c r="D31" s="42">
        <v>2.409308349609375</v>
      </c>
      <c r="E31" s="48">
        <v>1.5929158361816405</v>
      </c>
      <c r="F31" s="48">
        <v>1.5929152441406251</v>
      </c>
      <c r="G31" s="48">
        <v>1.4897835937499999</v>
      </c>
      <c r="H31" s="48">
        <v>1.7129497839355468</v>
      </c>
      <c r="I31" s="48">
        <v>1.5231542224121093</v>
      </c>
      <c r="J31" s="48">
        <v>0.84114943664550779</v>
      </c>
      <c r="K31" s="48">
        <v>1.3668678271484374</v>
      </c>
      <c r="L31" s="48">
        <v>0.50169709594726564</v>
      </c>
      <c r="M31" s="43">
        <f t="shared" si="10"/>
        <v>1.5389860919999998</v>
      </c>
      <c r="N31" s="43">
        <f t="shared" si="11"/>
        <v>2.3831611839999995</v>
      </c>
      <c r="O31" s="49">
        <v>2.1985515599999998</v>
      </c>
      <c r="P31" s="49">
        <v>2.8037190399999994</v>
      </c>
      <c r="Q31" s="50">
        <f t="shared" si="1"/>
        <v>2.5011352999999996</v>
      </c>
      <c r="R31" s="48">
        <f t="shared" si="2"/>
        <v>2.8037190399999994</v>
      </c>
      <c r="S31" s="49">
        <v>1.7203337890625001</v>
      </c>
      <c r="T31" s="48">
        <f t="shared" si="12"/>
        <v>2.409308349609375</v>
      </c>
      <c r="U31" s="48">
        <v>0</v>
      </c>
      <c r="V31" s="49">
        <f t="shared" si="3"/>
        <v>2.5233471359999995</v>
      </c>
      <c r="W31" s="49">
        <f t="shared" si="4"/>
        <v>2.2429752319999996</v>
      </c>
      <c r="X31" s="49">
        <f t="shared" si="5"/>
        <v>1.9626033279999995</v>
      </c>
      <c r="Y31" s="49">
        <f t="shared" si="6"/>
        <v>2.9439049919999993</v>
      </c>
      <c r="Z31" s="49">
        <f t="shared" si="7"/>
        <v>3.7382920533333324</v>
      </c>
      <c r="AA31" s="48">
        <v>7.4126614412006582</v>
      </c>
      <c r="AB31" s="42">
        <v>2.409308349609375</v>
      </c>
      <c r="AC31" s="42">
        <v>2.409308349609375</v>
      </c>
      <c r="AD31" s="49">
        <f t="shared" si="8"/>
        <v>1.8816150817871096</v>
      </c>
      <c r="AE31" s="49">
        <f t="shared" si="9"/>
        <v>1.3005959917310992</v>
      </c>
    </row>
    <row r="32" spans="1:31" x14ac:dyDescent="0.2">
      <c r="A32" s="42">
        <v>2.4755411783854164</v>
      </c>
      <c r="B32" s="42">
        <f t="shared" si="0"/>
        <v>2.3383684082031251</v>
      </c>
      <c r="C32" s="42">
        <v>2.3383684082031251</v>
      </c>
      <c r="D32" s="42">
        <v>2.3383684082031251</v>
      </c>
      <c r="E32" s="48">
        <v>1.5418841503906249</v>
      </c>
      <c r="F32" s="48">
        <v>1.5418835583496093</v>
      </c>
      <c r="G32" s="48">
        <v>1.4407649658203125</v>
      </c>
      <c r="H32" s="48">
        <v>1.6568472668457033</v>
      </c>
      <c r="I32" s="48">
        <v>1.4728101330566405</v>
      </c>
      <c r="J32" s="48">
        <v>0.81322321716308588</v>
      </c>
      <c r="K32" s="48">
        <v>1.3214877648925782</v>
      </c>
      <c r="L32" s="48">
        <v>0.48496758575439453</v>
      </c>
      <c r="M32" s="43">
        <f t="shared" si="10"/>
        <v>1.4897558759999998</v>
      </c>
      <c r="N32" s="43">
        <f t="shared" si="11"/>
        <v>2.3069641920000001</v>
      </c>
      <c r="O32" s="49">
        <v>2.1282226799999999</v>
      </c>
      <c r="P32" s="49">
        <v>2.7140755200000002</v>
      </c>
      <c r="Q32" s="50">
        <f t="shared" si="1"/>
        <v>2.4211491000000001</v>
      </c>
      <c r="R32" s="48">
        <f t="shared" si="2"/>
        <v>2.7140755200000002</v>
      </c>
      <c r="S32" s="49">
        <v>1.6812029296875002</v>
      </c>
      <c r="T32" s="48">
        <f t="shared" si="12"/>
        <v>2.3383684082031251</v>
      </c>
      <c r="U32" s="48">
        <v>0</v>
      </c>
      <c r="V32" s="49">
        <f t="shared" si="3"/>
        <v>2.4426679680000003</v>
      </c>
      <c r="W32" s="49">
        <f t="shared" si="4"/>
        <v>2.1712604160000004</v>
      </c>
      <c r="X32" s="49">
        <f t="shared" si="5"/>
        <v>1.8998528640000001</v>
      </c>
      <c r="Y32" s="49">
        <f t="shared" si="6"/>
        <v>2.8497792959999999</v>
      </c>
      <c r="Z32" s="49">
        <f t="shared" si="7"/>
        <v>3.6187673600000005</v>
      </c>
      <c r="AA32" s="48">
        <v>7.1926086040296049</v>
      </c>
      <c r="AB32" s="42">
        <v>2.3383684082031251</v>
      </c>
      <c r="AC32" s="42">
        <v>2.3383684082031251</v>
      </c>
      <c r="AD32" s="49">
        <f t="shared" si="8"/>
        <v>1.8388157043457034</v>
      </c>
      <c r="AE32" s="49">
        <f t="shared" si="9"/>
        <v>1.2710125241623706</v>
      </c>
    </row>
    <row r="33" spans="1:31" x14ac:dyDescent="0.2">
      <c r="A33" s="42">
        <v>2.3966825358072916</v>
      </c>
      <c r="B33" s="42">
        <f t="shared" si="0"/>
        <v>2.2716774902343748</v>
      </c>
      <c r="C33" s="42">
        <v>2.2716774902343748</v>
      </c>
      <c r="D33" s="42">
        <v>2.2716774902343748</v>
      </c>
      <c r="E33" s="48">
        <v>1.4940205944824219</v>
      </c>
      <c r="F33" s="48">
        <v>1.4940201208496093</v>
      </c>
      <c r="G33" s="48">
        <v>1.3948692358398438</v>
      </c>
      <c r="H33" s="48">
        <v>1.6043031530761718</v>
      </c>
      <c r="I33" s="48">
        <v>1.4256875756835936</v>
      </c>
      <c r="J33" s="48">
        <v>0.78709171081542972</v>
      </c>
      <c r="K33" s="48">
        <v>1.2790240966796875</v>
      </c>
      <c r="L33" s="48">
        <v>0.46931781036376952</v>
      </c>
      <c r="M33" s="43">
        <f t="shared" si="10"/>
        <v>1.4457892679999997</v>
      </c>
      <c r="N33" s="43">
        <f t="shared" si="11"/>
        <v>2.2390385839999998</v>
      </c>
      <c r="O33" s="49">
        <v>2.0654132399999998</v>
      </c>
      <c r="P33" s="49">
        <v>2.6341630399999998</v>
      </c>
      <c r="Q33" s="50">
        <f t="shared" si="1"/>
        <v>2.3497881399999998</v>
      </c>
      <c r="R33" s="48">
        <f t="shared" si="2"/>
        <v>2.6341630399999998</v>
      </c>
      <c r="S33" s="49">
        <v>1.644060546875</v>
      </c>
      <c r="T33" s="48">
        <f t="shared" si="12"/>
        <v>2.2716774902343748</v>
      </c>
      <c r="U33" s="48">
        <v>0</v>
      </c>
      <c r="V33" s="49">
        <f t="shared" si="3"/>
        <v>2.3707467360000001</v>
      </c>
      <c r="W33" s="49">
        <f t="shared" si="4"/>
        <v>2.1073304319999999</v>
      </c>
      <c r="X33" s="49">
        <f t="shared" si="5"/>
        <v>1.8439141279999998</v>
      </c>
      <c r="Y33" s="49">
        <f t="shared" si="6"/>
        <v>2.7658711920000001</v>
      </c>
      <c r="Z33" s="49">
        <f t="shared" si="7"/>
        <v>3.5122173866666664</v>
      </c>
      <c r="AA33" s="48">
        <v>6.9852437294407892</v>
      </c>
      <c r="AB33" s="42">
        <v>2.2716774902343748</v>
      </c>
      <c r="AC33" s="42">
        <v>2.2716774902343748</v>
      </c>
      <c r="AD33" s="49">
        <f t="shared" si="8"/>
        <v>1.7981912231445314</v>
      </c>
      <c r="AE33" s="49">
        <f t="shared" si="9"/>
        <v>1.2429323722079033</v>
      </c>
    </row>
    <row r="34" spans="1:31" x14ac:dyDescent="0.2">
      <c r="A34" s="42">
        <v>2.32269287109375</v>
      </c>
      <c r="B34" s="42">
        <f t="shared" si="0"/>
        <v>2.2088598632812499</v>
      </c>
      <c r="C34" s="42">
        <v>2.2088598632812499</v>
      </c>
      <c r="D34" s="42">
        <v>2.2088598632812499</v>
      </c>
      <c r="E34" s="48">
        <v>1.4490392126464844</v>
      </c>
      <c r="F34" s="48">
        <v>1.4490386206054688</v>
      </c>
      <c r="G34" s="48">
        <v>1.3518072509765624</v>
      </c>
      <c r="H34" s="48">
        <v>1.5549892150878906</v>
      </c>
      <c r="I34" s="48">
        <v>1.3814867407226563</v>
      </c>
      <c r="J34" s="48">
        <v>0.7625873107910156</v>
      </c>
      <c r="K34" s="48">
        <v>1.2392043652343749</v>
      </c>
      <c r="L34" s="48">
        <v>0.45464647155761717</v>
      </c>
      <c r="M34" s="43">
        <f t="shared" si="10"/>
        <v>1.404299652</v>
      </c>
      <c r="N34" s="43">
        <f t="shared" si="11"/>
        <v>2.1748726959999996</v>
      </c>
      <c r="O34" s="49">
        <v>2.0061423600000001</v>
      </c>
      <c r="P34" s="49">
        <v>2.5586737599999996</v>
      </c>
      <c r="Q34" s="50">
        <f t="shared" si="1"/>
        <v>2.2824080599999998</v>
      </c>
      <c r="R34" s="48">
        <f t="shared" si="2"/>
        <v>2.5586737599999996</v>
      </c>
      <c r="S34" s="49">
        <v>1.6087529296875003</v>
      </c>
      <c r="T34" s="48">
        <f t="shared" si="12"/>
        <v>2.2088598632812499</v>
      </c>
      <c r="U34" s="48">
        <v>0</v>
      </c>
      <c r="V34" s="49">
        <f t="shared" si="3"/>
        <v>2.3028063839999997</v>
      </c>
      <c r="W34" s="49">
        <f t="shared" si="4"/>
        <v>2.0469390079999998</v>
      </c>
      <c r="X34" s="49">
        <f t="shared" si="5"/>
        <v>1.7910716319999995</v>
      </c>
      <c r="Y34" s="49">
        <f t="shared" si="6"/>
        <v>2.6866074479999997</v>
      </c>
      <c r="Z34" s="49">
        <f t="shared" si="7"/>
        <v>3.4115650133333331</v>
      </c>
      <c r="AA34" s="48">
        <v>6.789500385485197</v>
      </c>
      <c r="AB34" s="42">
        <v>2.2088598632812499</v>
      </c>
      <c r="AC34" s="42">
        <v>2.2088598632812499</v>
      </c>
      <c r="AD34" s="49">
        <f t="shared" si="8"/>
        <v>1.7595735168457034</v>
      </c>
      <c r="AE34" s="49">
        <f t="shared" si="9"/>
        <v>1.2162393282860822</v>
      </c>
    </row>
    <row r="35" spans="1:31" x14ac:dyDescent="0.2">
      <c r="A35" s="42">
        <v>2.253134765625</v>
      </c>
      <c r="B35" s="42">
        <f t="shared" si="0"/>
        <v>2.1495825195312501</v>
      </c>
      <c r="C35" s="42">
        <v>2.1495825195312501</v>
      </c>
      <c r="D35" s="42">
        <v>2.1495825195312501</v>
      </c>
      <c r="E35" s="48">
        <v>1.4066870849609374</v>
      </c>
      <c r="F35" s="48">
        <v>1.4066864929199219</v>
      </c>
      <c r="G35" s="48">
        <v>1.3113244335937499</v>
      </c>
      <c r="H35" s="48">
        <v>1.5086164184570312</v>
      </c>
      <c r="I35" s="48">
        <v>1.3399442883300781</v>
      </c>
      <c r="J35" s="48">
        <v>0.73956253967285157</v>
      </c>
      <c r="K35" s="48">
        <v>1.2017891491699217</v>
      </c>
      <c r="L35" s="48">
        <v>0.44086458557128905</v>
      </c>
      <c r="M35" s="43">
        <f t="shared" si="10"/>
        <v>1.3638937199999996</v>
      </c>
      <c r="N35" s="43">
        <f t="shared" si="11"/>
        <v>2.1122106959999996</v>
      </c>
      <c r="O35" s="49">
        <v>1.9484195999999996</v>
      </c>
      <c r="P35" s="49">
        <v>2.4849537599999998</v>
      </c>
      <c r="Q35" s="50">
        <f t="shared" si="1"/>
        <v>2.2166866799999996</v>
      </c>
      <c r="R35" s="48">
        <f t="shared" si="2"/>
        <v>2.4849537599999998</v>
      </c>
      <c r="S35" s="49">
        <v>1.57514208984375</v>
      </c>
      <c r="T35" s="48">
        <f t="shared" si="12"/>
        <v>2.1495825195312501</v>
      </c>
      <c r="U35" s="48">
        <v>0</v>
      </c>
      <c r="V35" s="49">
        <f t="shared" si="3"/>
        <v>2.2364583840000001</v>
      </c>
      <c r="W35" s="49">
        <f t="shared" si="4"/>
        <v>1.9879630079999999</v>
      </c>
      <c r="X35" s="49">
        <f t="shared" si="5"/>
        <v>1.7394676319999998</v>
      </c>
      <c r="Y35" s="49">
        <f t="shared" si="6"/>
        <v>2.6092014480000003</v>
      </c>
      <c r="Z35" s="49">
        <f t="shared" si="7"/>
        <v>3.3132716800000002</v>
      </c>
      <c r="AA35" s="48">
        <v>6.6044283511513155</v>
      </c>
      <c r="AB35" s="42">
        <v>2.1495825195312501</v>
      </c>
      <c r="AC35" s="42">
        <v>2.1495825195312501</v>
      </c>
      <c r="AD35" s="49">
        <f t="shared" si="8"/>
        <v>1.7228116607666015</v>
      </c>
      <c r="AE35" s="49">
        <f t="shared" si="9"/>
        <v>1.1908290713595355</v>
      </c>
    </row>
    <row r="36" spans="1:31" x14ac:dyDescent="0.2">
      <c r="A36" s="42">
        <v>2.1876214599609374</v>
      </c>
      <c r="B36" s="42">
        <f t="shared" si="0"/>
        <v>2.0935502929687502</v>
      </c>
      <c r="C36" s="42">
        <v>2.0935502929687502</v>
      </c>
      <c r="D36" s="42">
        <v>2.0935502929687502</v>
      </c>
      <c r="E36" s="48">
        <v>1.3667403015136719</v>
      </c>
      <c r="F36" s="48">
        <v>1.3667398278808593</v>
      </c>
      <c r="G36" s="48">
        <v>1.2731956896972656</v>
      </c>
      <c r="H36" s="48">
        <v>1.464929356689453</v>
      </c>
      <c r="I36" s="48">
        <v>1.3008271911621094</v>
      </c>
      <c r="J36" s="48">
        <v>0.71788738525390627</v>
      </c>
      <c r="K36" s="48">
        <v>1.1665670898437499</v>
      </c>
      <c r="L36" s="48">
        <v>0.42789364776611327</v>
      </c>
      <c r="M36" s="43">
        <f t="shared" si="10"/>
        <v>1.3256551559999996</v>
      </c>
      <c r="N36" s="43">
        <f t="shared" si="11"/>
        <v>2.0530577679999999</v>
      </c>
      <c r="O36" s="49">
        <v>1.8937930799999996</v>
      </c>
      <c r="P36" s="49">
        <v>2.41536208</v>
      </c>
      <c r="Q36" s="50">
        <f t="shared" si="1"/>
        <v>2.1545775799999998</v>
      </c>
      <c r="R36" s="48">
        <f t="shared" si="2"/>
        <v>2.41536208</v>
      </c>
      <c r="S36" s="49">
        <v>1.5431037109375001</v>
      </c>
      <c r="T36" s="48">
        <f t="shared" si="12"/>
        <v>2.0935502929687502</v>
      </c>
      <c r="U36" s="48">
        <v>0</v>
      </c>
      <c r="V36" s="49">
        <f t="shared" si="3"/>
        <v>2.1738258720000001</v>
      </c>
      <c r="W36" s="49">
        <f t="shared" si="4"/>
        <v>1.932289664</v>
      </c>
      <c r="X36" s="49">
        <f t="shared" si="5"/>
        <v>1.6907534559999999</v>
      </c>
      <c r="Y36" s="49">
        <f t="shared" si="6"/>
        <v>2.5361301840000001</v>
      </c>
      <c r="Z36" s="49">
        <f t="shared" si="7"/>
        <v>3.2204827733333334</v>
      </c>
      <c r="AA36" s="48">
        <v>6.4291774516858551</v>
      </c>
      <c r="AB36" s="42">
        <v>2.0935502929687502</v>
      </c>
      <c r="AC36" s="42">
        <v>2.0935502929687502</v>
      </c>
      <c r="AD36" s="49">
        <f t="shared" si="8"/>
        <v>1.6877696838378908</v>
      </c>
      <c r="AE36" s="49">
        <f t="shared" si="9"/>
        <v>1.1666076165163226</v>
      </c>
    </row>
    <row r="37" spans="1:31" x14ac:dyDescent="0.2">
      <c r="A37" s="42">
        <v>2.1258103434244791</v>
      </c>
      <c r="B37" s="42">
        <f t="shared" si="0"/>
        <v>2.0405000000000002</v>
      </c>
      <c r="C37" s="42">
        <v>2.0405000000000002</v>
      </c>
      <c r="D37" s="42">
        <v>2.0405000000000002</v>
      </c>
      <c r="E37" s="48">
        <v>1.328999581298828</v>
      </c>
      <c r="F37" s="48">
        <v>1.3289991076660157</v>
      </c>
      <c r="G37" s="48">
        <v>1.2372216198730468</v>
      </c>
      <c r="H37" s="48">
        <v>1.423701278076172</v>
      </c>
      <c r="I37" s="48">
        <v>1.2639291821289063</v>
      </c>
      <c r="J37" s="48">
        <v>0.6974465771484375</v>
      </c>
      <c r="K37" s="48">
        <v>1.1333506286621093</v>
      </c>
      <c r="L37" s="48">
        <v>0.4156641229248047</v>
      </c>
      <c r="M37" s="43">
        <f t="shared" si="10"/>
        <v>1.2895839599999999</v>
      </c>
      <c r="N37" s="43">
        <f t="shared" si="11"/>
        <v>1.9971632639999999</v>
      </c>
      <c r="O37" s="49">
        <v>1.8422627999999999</v>
      </c>
      <c r="P37" s="49">
        <v>2.3496038399999999</v>
      </c>
      <c r="Q37" s="50">
        <f t="shared" si="1"/>
        <v>2.0959333199999999</v>
      </c>
      <c r="R37" s="48">
        <f t="shared" si="2"/>
        <v>2.3496038399999999</v>
      </c>
      <c r="S37" s="49">
        <v>1.5125256835937502</v>
      </c>
      <c r="T37" s="48">
        <f t="shared" si="12"/>
        <v>2.0405000000000002</v>
      </c>
      <c r="U37" s="48">
        <v>0</v>
      </c>
      <c r="V37" s="49">
        <f t="shared" si="3"/>
        <v>2.114643456</v>
      </c>
      <c r="W37" s="49">
        <f t="shared" si="4"/>
        <v>1.879683072</v>
      </c>
      <c r="X37" s="49">
        <f t="shared" si="5"/>
        <v>1.6447226879999999</v>
      </c>
      <c r="Y37" s="49">
        <f t="shared" si="6"/>
        <v>2.4670840319999998</v>
      </c>
      <c r="Z37" s="49">
        <f t="shared" si="7"/>
        <v>3.1328051199999996</v>
      </c>
      <c r="AA37" s="48">
        <v>6.2629866365131575</v>
      </c>
      <c r="AB37" s="42">
        <v>2.0405000000000002</v>
      </c>
      <c r="AC37" s="42">
        <v>2.0405000000000002</v>
      </c>
      <c r="AD37" s="49">
        <f t="shared" si="8"/>
        <v>1.6543249664306643</v>
      </c>
      <c r="AE37" s="49">
        <f t="shared" si="9"/>
        <v>1.1434902075279205</v>
      </c>
    </row>
    <row r="38" spans="1:31" x14ac:dyDescent="0.2">
      <c r="A38" s="42">
        <v>2.0673960367838542</v>
      </c>
      <c r="B38" s="42">
        <f t="shared" si="0"/>
        <v>1.9901964111328125</v>
      </c>
      <c r="C38" s="42">
        <v>1.9901964111328125</v>
      </c>
      <c r="D38" s="42">
        <v>1.9901964111328125</v>
      </c>
      <c r="E38" s="48">
        <v>1.2932871936035155</v>
      </c>
      <c r="F38" s="48">
        <v>1.293286719970703</v>
      </c>
      <c r="G38" s="48">
        <v>1.2032244934082033</v>
      </c>
      <c r="H38" s="48">
        <v>1.3847301782226562</v>
      </c>
      <c r="I38" s="48">
        <v>1.2290666101074219</v>
      </c>
      <c r="J38" s="48">
        <v>0.67813751464843752</v>
      </c>
      <c r="K38" s="48">
        <v>1.1019734020996093</v>
      </c>
      <c r="L38" s="48">
        <v>0.4041142315673828</v>
      </c>
      <c r="M38" s="43">
        <f t="shared" si="10"/>
        <v>1.2555253199999996</v>
      </c>
      <c r="N38" s="43">
        <f t="shared" si="11"/>
        <v>1.9442765359999998</v>
      </c>
      <c r="O38" s="49">
        <v>1.7936075999999996</v>
      </c>
      <c r="P38" s="49">
        <v>2.2873841599999998</v>
      </c>
      <c r="Q38" s="50">
        <f t="shared" si="1"/>
        <v>2.0404958799999999</v>
      </c>
      <c r="R38" s="48">
        <f t="shared" si="2"/>
        <v>2.2873841599999998</v>
      </c>
      <c r="S38" s="49">
        <v>1.4833063476562502</v>
      </c>
      <c r="T38" s="48">
        <f t="shared" si="12"/>
        <v>1.9901964111328125</v>
      </c>
      <c r="U38" s="48">
        <v>0</v>
      </c>
      <c r="V38" s="49">
        <f t="shared" si="3"/>
        <v>2.0586457439999997</v>
      </c>
      <c r="W38" s="49">
        <f t="shared" si="4"/>
        <v>1.829907328</v>
      </c>
      <c r="X38" s="49">
        <f t="shared" si="5"/>
        <v>1.6011689119999997</v>
      </c>
      <c r="Y38" s="49">
        <f t="shared" si="6"/>
        <v>2.4017533679999996</v>
      </c>
      <c r="Z38" s="49">
        <f t="shared" si="7"/>
        <v>3.0498455466666661</v>
      </c>
      <c r="AA38" s="48">
        <v>6.105170872738487</v>
      </c>
      <c r="AB38" s="42">
        <v>1.9901964111328125</v>
      </c>
      <c r="AC38" s="42">
        <v>1.9901964111328125</v>
      </c>
      <c r="AD38" s="49">
        <f t="shared" si="8"/>
        <v>1.6223663177490237</v>
      </c>
      <c r="AE38" s="49">
        <f t="shared" si="9"/>
        <v>1.1213999879188141</v>
      </c>
    </row>
    <row r="39" spans="1:31" x14ac:dyDescent="0.2">
      <c r="A39" s="42">
        <v>2.0121059163411457</v>
      </c>
      <c r="B39" s="42">
        <f t="shared" si="0"/>
        <v>1.9424283447265625</v>
      </c>
      <c r="C39" s="42">
        <v>1.9424283447265625</v>
      </c>
      <c r="D39" s="42">
        <v>1.9424283447265625</v>
      </c>
      <c r="E39" s="48">
        <v>1.259443760986328</v>
      </c>
      <c r="F39" s="48">
        <v>1.2594432873535155</v>
      </c>
      <c r="G39" s="48">
        <v>1.1710456433105469</v>
      </c>
      <c r="H39" s="48">
        <v>1.3478356030273437</v>
      </c>
      <c r="I39" s="48">
        <v>1.1960755981445312</v>
      </c>
      <c r="J39" s="48">
        <v>0.65986878662109372</v>
      </c>
      <c r="K39" s="48">
        <v>1.0722866894531249</v>
      </c>
      <c r="L39" s="48">
        <v>0.39318882507324221</v>
      </c>
      <c r="M39" s="43">
        <f t="shared" si="10"/>
        <v>1.2225503639999999</v>
      </c>
      <c r="N39" s="43">
        <f t="shared" si="11"/>
        <v>1.8931443439999998</v>
      </c>
      <c r="O39" s="49">
        <v>1.7465005199999999</v>
      </c>
      <c r="P39" s="49">
        <v>2.2272286399999999</v>
      </c>
      <c r="Q39" s="50">
        <f t="shared" si="1"/>
        <v>1.9868645799999998</v>
      </c>
      <c r="R39" s="48">
        <f t="shared" si="2"/>
        <v>2.2272286399999999</v>
      </c>
      <c r="S39" s="49">
        <v>1.4553536132812503</v>
      </c>
      <c r="T39" s="48">
        <f t="shared" si="12"/>
        <v>1.9424283447265625</v>
      </c>
      <c r="U39" s="48">
        <v>0</v>
      </c>
      <c r="V39" s="49">
        <f t="shared" si="3"/>
        <v>2.0045057759999998</v>
      </c>
      <c r="W39" s="49">
        <f t="shared" si="4"/>
        <v>1.7817829119999999</v>
      </c>
      <c r="X39" s="49">
        <f t="shared" si="5"/>
        <v>1.5590600479999999</v>
      </c>
      <c r="Y39" s="49">
        <f t="shared" si="6"/>
        <v>2.3385900719999997</v>
      </c>
      <c r="Z39" s="49">
        <f t="shared" si="7"/>
        <v>2.9696381866666663</v>
      </c>
      <c r="AA39" s="48">
        <v>5.9551124074835524</v>
      </c>
      <c r="AB39" s="42">
        <v>1.9424283447265625</v>
      </c>
      <c r="AC39" s="42">
        <v>1.9424283447265625</v>
      </c>
      <c r="AD39" s="49">
        <f t="shared" si="8"/>
        <v>1.5917930145263677</v>
      </c>
      <c r="AE39" s="49">
        <f t="shared" si="9"/>
        <v>1.1002673365012885</v>
      </c>
    </row>
    <row r="40" spans="1:31" x14ac:dyDescent="0.2">
      <c r="A40" s="42">
        <v>1.959696044921875</v>
      </c>
      <c r="B40" s="42">
        <f t="shared" si="0"/>
        <v>1.8970062255859375</v>
      </c>
      <c r="C40" s="42">
        <v>1.8970062255859375</v>
      </c>
      <c r="D40" s="42">
        <v>1.8970062255859375</v>
      </c>
      <c r="E40" s="48">
        <v>1.2273263647460937</v>
      </c>
      <c r="F40" s="48">
        <v>1.2273258911132812</v>
      </c>
      <c r="G40" s="48">
        <v>1.1405430981445313</v>
      </c>
      <c r="H40" s="48">
        <v>1.3128560437011718</v>
      </c>
      <c r="I40" s="48">
        <v>1.1648092016601563</v>
      </c>
      <c r="J40" s="48">
        <v>0.64255845458984373</v>
      </c>
      <c r="K40" s="48">
        <v>1.0441575183105469</v>
      </c>
      <c r="L40" s="48">
        <v>0.38283858642578122</v>
      </c>
      <c r="M40" s="43">
        <f t="shared" si="10"/>
        <v>1.1917427760000001</v>
      </c>
      <c r="N40" s="43">
        <f t="shared" si="11"/>
        <v>1.8455212239999998</v>
      </c>
      <c r="O40" s="49">
        <v>1.7024896800000002</v>
      </c>
      <c r="P40" s="49">
        <v>2.1712014399999999</v>
      </c>
      <c r="Q40" s="50">
        <f t="shared" si="1"/>
        <v>1.9368455600000001</v>
      </c>
      <c r="R40" s="48">
        <f t="shared" si="2"/>
        <v>2.1712014399999999</v>
      </c>
      <c r="S40" s="49">
        <v>1.42858349609375</v>
      </c>
      <c r="T40" s="48">
        <f t="shared" si="12"/>
        <v>1.8970062255859375</v>
      </c>
      <c r="U40" s="48">
        <v>0</v>
      </c>
      <c r="V40" s="49">
        <f t="shared" si="3"/>
        <v>1.954081296</v>
      </c>
      <c r="W40" s="49">
        <f t="shared" si="4"/>
        <v>1.7369611520000001</v>
      </c>
      <c r="X40" s="49">
        <f t="shared" si="5"/>
        <v>1.5198410079999998</v>
      </c>
      <c r="Y40" s="49">
        <f t="shared" si="6"/>
        <v>2.2797615120000003</v>
      </c>
      <c r="Z40" s="49">
        <f t="shared" si="7"/>
        <v>2.8949352533333332</v>
      </c>
      <c r="AA40" s="48">
        <v>5.8122533408717105</v>
      </c>
      <c r="AB40" s="42">
        <v>1.8970062255859375</v>
      </c>
      <c r="AC40" s="42">
        <v>1.8970062255859375</v>
      </c>
      <c r="AD40" s="49">
        <f t="shared" si="8"/>
        <v>1.5625131988525391</v>
      </c>
      <c r="AE40" s="49">
        <f t="shared" si="9"/>
        <v>1.0800287599334188</v>
      </c>
    </row>
    <row r="41" spans="1:31" x14ac:dyDescent="0.2">
      <c r="A41" s="42">
        <v>1.9099471028645834</v>
      </c>
      <c r="B41" s="42">
        <f t="shared" si="0"/>
        <v>1.8537587890625</v>
      </c>
      <c r="C41" s="42">
        <v>1.8537587890625</v>
      </c>
      <c r="D41" s="42">
        <v>1.8537587890625</v>
      </c>
      <c r="E41" s="48">
        <v>1.1968061767578124</v>
      </c>
      <c r="F41" s="48">
        <v>1.1968057031249999</v>
      </c>
      <c r="G41" s="48">
        <v>1.1115892138671877</v>
      </c>
      <c r="H41" s="48">
        <v>1.2796460949707031</v>
      </c>
      <c r="I41" s="48">
        <v>1.135135869140625</v>
      </c>
      <c r="J41" s="48">
        <v>0.62613310546875001</v>
      </c>
      <c r="K41" s="48">
        <v>1.0174662963867189</v>
      </c>
      <c r="L41" s="48">
        <v>0.37301926055908202</v>
      </c>
      <c r="M41" s="43">
        <f t="shared" si="10"/>
        <v>1.1624833079999999</v>
      </c>
      <c r="N41" s="43">
        <f t="shared" si="11"/>
        <v>1.8004045839999998</v>
      </c>
      <c r="O41" s="49">
        <v>1.66069044</v>
      </c>
      <c r="P41" s="49">
        <v>2.11812304</v>
      </c>
      <c r="Q41" s="50">
        <f t="shared" si="1"/>
        <v>1.8894067400000001</v>
      </c>
      <c r="R41" s="48">
        <f t="shared" si="2"/>
        <v>2.11812304</v>
      </c>
      <c r="S41" s="49">
        <v>1.4029195312500002</v>
      </c>
      <c r="T41" s="48">
        <f t="shared" si="12"/>
        <v>1.8537587890625</v>
      </c>
      <c r="U41" s="48">
        <v>0</v>
      </c>
      <c r="V41" s="49">
        <f t="shared" si="3"/>
        <v>1.906310736</v>
      </c>
      <c r="W41" s="49">
        <f t="shared" si="4"/>
        <v>1.6944984320000001</v>
      </c>
      <c r="X41" s="49">
        <f t="shared" si="5"/>
        <v>1.4826861279999999</v>
      </c>
      <c r="Y41" s="49">
        <f t="shared" si="6"/>
        <v>2.2240291919999997</v>
      </c>
      <c r="Z41" s="49">
        <f t="shared" si="7"/>
        <v>2.8241640533333334</v>
      </c>
      <c r="AA41" s="48">
        <v>5.6760873252467103</v>
      </c>
      <c r="AB41" s="42">
        <v>1.8537587890625</v>
      </c>
      <c r="AC41" s="42">
        <v>1.8537587890625</v>
      </c>
      <c r="AD41" s="49">
        <f t="shared" si="8"/>
        <v>1.5344432373046877</v>
      </c>
      <c r="AE41" s="49">
        <f t="shared" si="9"/>
        <v>1.0606264497422677</v>
      </c>
    </row>
    <row r="42" spans="1:31" x14ac:dyDescent="0.2">
      <c r="A42" s="42">
        <v>1.8626613362630204</v>
      </c>
      <c r="B42" s="42">
        <f t="shared" si="0"/>
        <v>1.8125313720703125</v>
      </c>
      <c r="C42" s="42">
        <v>1.8125313720703125</v>
      </c>
      <c r="D42" s="42">
        <v>1.8125313720703125</v>
      </c>
      <c r="E42" s="48">
        <v>1.1677670385742187</v>
      </c>
      <c r="F42" s="48">
        <v>1.1677665649414062</v>
      </c>
      <c r="G42" s="48">
        <v>1.0840688977050781</v>
      </c>
      <c r="H42" s="48">
        <v>1.2480746789550781</v>
      </c>
      <c r="I42" s="48">
        <v>1.1069367187499999</v>
      </c>
      <c r="J42" s="48">
        <v>0.61052654907226567</v>
      </c>
      <c r="K42" s="48">
        <v>0.99210568664550791</v>
      </c>
      <c r="L42" s="48">
        <v>0.36369103271484371</v>
      </c>
      <c r="M42" s="43">
        <f t="shared" si="10"/>
        <v>1.1346171479999998</v>
      </c>
      <c r="N42" s="43">
        <f t="shared" si="11"/>
        <v>1.7572931279999999</v>
      </c>
      <c r="O42" s="49">
        <v>1.6208816399999999</v>
      </c>
      <c r="P42" s="49">
        <v>2.06740368</v>
      </c>
      <c r="Q42" s="50">
        <f t="shared" si="1"/>
        <v>1.8441426599999999</v>
      </c>
      <c r="R42" s="48">
        <f t="shared" si="2"/>
        <v>2.06740368</v>
      </c>
      <c r="S42" s="49">
        <v>1.3782918945312501</v>
      </c>
      <c r="T42" s="48">
        <f t="shared" si="12"/>
        <v>1.8125313720703125</v>
      </c>
      <c r="U42" s="48">
        <v>0</v>
      </c>
      <c r="V42" s="49">
        <f t="shared" si="3"/>
        <v>1.860663312</v>
      </c>
      <c r="W42" s="49">
        <f t="shared" si="4"/>
        <v>1.6539229440000001</v>
      </c>
      <c r="X42" s="49">
        <f t="shared" si="5"/>
        <v>1.4471825759999999</v>
      </c>
      <c r="Y42" s="49">
        <f t="shared" si="6"/>
        <v>2.1707738640000001</v>
      </c>
      <c r="Z42" s="49">
        <f t="shared" si="7"/>
        <v>2.7565382399999998</v>
      </c>
      <c r="AA42" s="48">
        <v>5.5461551963404609</v>
      </c>
      <c r="AB42" s="42">
        <v>1.8125313720703125</v>
      </c>
      <c r="AC42" s="42">
        <v>1.8125313720703125</v>
      </c>
      <c r="AD42" s="49">
        <f t="shared" si="8"/>
        <v>1.5075067596435547</v>
      </c>
      <c r="AE42" s="49">
        <f t="shared" si="9"/>
        <v>1.0420076178586766</v>
      </c>
    </row>
    <row r="43" spans="1:31" x14ac:dyDescent="0.2">
      <c r="A43" s="42">
        <v>1.8176603190104166</v>
      </c>
      <c r="B43" s="42">
        <f t="shared" si="0"/>
        <v>1.7731834716796875</v>
      </c>
      <c r="C43" s="42">
        <v>1.7731834716796875</v>
      </c>
      <c r="D43" s="42">
        <v>1.7731834716796875</v>
      </c>
      <c r="E43" s="48">
        <v>1.1401036853027342</v>
      </c>
      <c r="F43" s="48">
        <v>1.1401032116699219</v>
      </c>
      <c r="G43" s="48">
        <v>1.0578783056640626</v>
      </c>
      <c r="H43" s="48">
        <v>1.2180236242675779</v>
      </c>
      <c r="I43" s="48">
        <v>1.0801045910644531</v>
      </c>
      <c r="J43" s="48">
        <v>0.59567904846191411</v>
      </c>
      <c r="K43" s="48">
        <v>0.96797841674804685</v>
      </c>
      <c r="L43" s="48">
        <v>0.35481796600341797</v>
      </c>
      <c r="M43" s="43">
        <f t="shared" si="10"/>
        <v>1.1081442959999996</v>
      </c>
      <c r="N43" s="43">
        <f t="shared" si="11"/>
        <v>1.716186856</v>
      </c>
      <c r="O43" s="49">
        <v>1.5830632799999997</v>
      </c>
      <c r="P43" s="49">
        <v>2.01904336</v>
      </c>
      <c r="Q43" s="50">
        <f t="shared" si="1"/>
        <v>1.8010533199999998</v>
      </c>
      <c r="R43" s="48">
        <f t="shared" si="2"/>
        <v>2.01904336</v>
      </c>
      <c r="S43" s="49">
        <v>1.3546364257812502</v>
      </c>
      <c r="T43" s="48">
        <f t="shared" si="12"/>
        <v>1.7731834716796875</v>
      </c>
      <c r="U43" s="48">
        <v>0</v>
      </c>
      <c r="V43" s="49">
        <f t="shared" si="3"/>
        <v>1.817139024</v>
      </c>
      <c r="W43" s="49">
        <f t="shared" si="4"/>
        <v>1.6152346880000001</v>
      </c>
      <c r="X43" s="49">
        <f t="shared" si="5"/>
        <v>1.4133303519999998</v>
      </c>
      <c r="Y43" s="49">
        <f t="shared" si="6"/>
        <v>2.119995528</v>
      </c>
      <c r="Z43" s="49">
        <f t="shared" si="7"/>
        <v>2.6920578133333333</v>
      </c>
      <c r="AA43" s="48">
        <v>5.4220384200246707</v>
      </c>
      <c r="AB43" s="42">
        <v>1.7731834716796875</v>
      </c>
      <c r="AC43" s="42">
        <v>1.7731834716796875</v>
      </c>
      <c r="AD43" s="49">
        <f t="shared" si="8"/>
        <v>1.4816335906982425</v>
      </c>
      <c r="AE43" s="49">
        <f t="shared" si="9"/>
        <v>1.0241237583225942</v>
      </c>
    </row>
    <row r="44" spans="1:31" x14ac:dyDescent="0.2">
      <c r="A44" s="42">
        <v>1.7747823079427081</v>
      </c>
      <c r="B44" s="42">
        <f t="shared" si="0"/>
        <v>1.7355876464843749</v>
      </c>
      <c r="C44" s="42">
        <v>1.7355876464843749</v>
      </c>
      <c r="D44" s="42">
        <v>1.7355876464843749</v>
      </c>
      <c r="E44" s="48">
        <v>1.1137204431152343</v>
      </c>
      <c r="F44" s="48">
        <v>1.113720087890625</v>
      </c>
      <c r="G44" s="48">
        <v>1.0329233032226561</v>
      </c>
      <c r="H44" s="48">
        <v>1.1893856530761717</v>
      </c>
      <c r="I44" s="48">
        <v>1.0545425097656249</v>
      </c>
      <c r="J44" s="48">
        <v>0.58153649108886718</v>
      </c>
      <c r="K44" s="48">
        <v>0.94499680541992181</v>
      </c>
      <c r="L44" s="48">
        <v>0.3463674981689453</v>
      </c>
      <c r="M44" s="43">
        <f t="shared" si="10"/>
        <v>1.0824455039999998</v>
      </c>
      <c r="N44" s="43">
        <f t="shared" si="11"/>
        <v>1.6763338239999996</v>
      </c>
      <c r="O44" s="49">
        <v>1.54635072</v>
      </c>
      <c r="P44" s="49">
        <v>1.9721574399999997</v>
      </c>
      <c r="Q44" s="50">
        <f t="shared" si="1"/>
        <v>1.7592540799999998</v>
      </c>
      <c r="R44" s="48">
        <f t="shared" si="2"/>
        <v>1.9721574399999997</v>
      </c>
      <c r="S44" s="49">
        <v>1.3318944335937501</v>
      </c>
      <c r="T44" s="48">
        <f t="shared" si="12"/>
        <v>1.7355876464843749</v>
      </c>
      <c r="U44" s="48">
        <v>0</v>
      </c>
      <c r="V44" s="49">
        <f t="shared" si="3"/>
        <v>1.7749416959999997</v>
      </c>
      <c r="W44" s="49">
        <f t="shared" si="4"/>
        <v>1.5777259519999998</v>
      </c>
      <c r="X44" s="49">
        <f t="shared" si="5"/>
        <v>1.3805102079999998</v>
      </c>
      <c r="Y44" s="49">
        <f t="shared" si="6"/>
        <v>2.0707653119999998</v>
      </c>
      <c r="Z44" s="49">
        <f t="shared" si="7"/>
        <v>2.6295432533333329</v>
      </c>
      <c r="AA44" s="48">
        <v>5.303354723478618</v>
      </c>
      <c r="AB44" s="42">
        <v>1.7355876464843749</v>
      </c>
      <c r="AC44" s="42">
        <v>1.7355876464843749</v>
      </c>
      <c r="AD44" s="49">
        <f t="shared" si="8"/>
        <v>1.4567595367431643</v>
      </c>
      <c r="AE44" s="49">
        <f t="shared" si="9"/>
        <v>1.0069304996241406</v>
      </c>
    </row>
    <row r="45" spans="1:31" x14ac:dyDescent="0.2">
      <c r="A45" s="42">
        <v>1.7338804117838542</v>
      </c>
      <c r="B45" s="42">
        <f t="shared" si="0"/>
        <v>1.699627685546875</v>
      </c>
      <c r="C45" s="42">
        <v>1.699627685546875</v>
      </c>
      <c r="D45" s="42">
        <v>1.699627685546875</v>
      </c>
      <c r="E45" s="48">
        <v>1.0885307556152344</v>
      </c>
      <c r="F45" s="48">
        <v>1.0885302819824219</v>
      </c>
      <c r="G45" s="48">
        <v>1.0091183996582032</v>
      </c>
      <c r="H45" s="48">
        <v>1.1620631970214843</v>
      </c>
      <c r="I45" s="48">
        <v>1.0301622607421876</v>
      </c>
      <c r="J45" s="48">
        <v>0.56804985595703128</v>
      </c>
      <c r="K45" s="48">
        <v>0.92308104553222647</v>
      </c>
      <c r="L45" s="48">
        <v>0.3383101751708984</v>
      </c>
      <c r="M45" s="43">
        <f t="shared" si="10"/>
        <v>1.0590688919999995</v>
      </c>
      <c r="N45" s="43">
        <f t="shared" si="11"/>
        <v>1.6399898640000001</v>
      </c>
      <c r="O45" s="49">
        <v>1.5129555599999995</v>
      </c>
      <c r="P45" s="49">
        <v>1.9293998400000001</v>
      </c>
      <c r="Q45" s="50">
        <f t="shared" si="1"/>
        <v>1.7211776999999997</v>
      </c>
      <c r="R45" s="48">
        <f t="shared" si="2"/>
        <v>1.9293998400000001</v>
      </c>
      <c r="S45" s="49">
        <v>1.3100118164062502</v>
      </c>
      <c r="T45" s="48">
        <f t="shared" si="12"/>
        <v>1.699627685546875</v>
      </c>
      <c r="U45" s="48">
        <v>0</v>
      </c>
      <c r="V45" s="49">
        <f t="shared" si="3"/>
        <v>1.7364598560000002</v>
      </c>
      <c r="W45" s="49">
        <f t="shared" si="4"/>
        <v>1.5435198720000001</v>
      </c>
      <c r="X45" s="49">
        <f t="shared" si="5"/>
        <v>1.350579888</v>
      </c>
      <c r="Y45" s="49">
        <f t="shared" si="6"/>
        <v>2.0258698320000001</v>
      </c>
      <c r="Z45" s="49">
        <f t="shared" si="7"/>
        <v>2.5725331200000001</v>
      </c>
      <c r="AA45" s="48">
        <v>5.189755037006579</v>
      </c>
      <c r="AB45" s="42">
        <v>1.699627685546875</v>
      </c>
      <c r="AC45" s="42">
        <v>1.699627685546875</v>
      </c>
      <c r="AD45" s="49">
        <f t="shared" si="8"/>
        <v>1.4328254241943361</v>
      </c>
      <c r="AE45" s="49">
        <f t="shared" si="9"/>
        <v>0.99038694023840179</v>
      </c>
    </row>
    <row r="46" spans="1:31" x14ac:dyDescent="0.2">
      <c r="A46" s="42">
        <v>1.6948212687174478</v>
      </c>
      <c r="B46" s="42">
        <f t="shared" si="0"/>
        <v>1.6651976318359376</v>
      </c>
      <c r="C46" s="42">
        <v>1.6651976318359376</v>
      </c>
      <c r="D46" s="42">
        <v>1.6651976318359376</v>
      </c>
      <c r="E46" s="48">
        <v>1.0644551708984376</v>
      </c>
      <c r="F46" s="48">
        <v>1.064454815673828</v>
      </c>
      <c r="G46" s="48">
        <v>0.98638597839355469</v>
      </c>
      <c r="H46" s="48">
        <v>1.1359679235839844</v>
      </c>
      <c r="I46" s="48">
        <v>1.006883800048828</v>
      </c>
      <c r="J46" s="48">
        <v>0.55517462158203124</v>
      </c>
      <c r="K46" s="48">
        <v>0.90215873046874995</v>
      </c>
      <c r="L46" s="48">
        <v>0.33061917755126952</v>
      </c>
      <c r="M46" s="43">
        <f t="shared" si="10"/>
        <v>1.0366211519999997</v>
      </c>
      <c r="N46" s="43">
        <f t="shared" si="11"/>
        <v>1.6054004399999999</v>
      </c>
      <c r="O46" s="49">
        <v>1.4808873599999997</v>
      </c>
      <c r="P46" s="49">
        <v>1.8887064</v>
      </c>
      <c r="Q46" s="50">
        <f t="shared" si="1"/>
        <v>1.6847968799999999</v>
      </c>
      <c r="R46" s="48">
        <f t="shared" si="2"/>
        <v>1.8887064</v>
      </c>
      <c r="S46" s="49">
        <v>1.2889388671875004</v>
      </c>
      <c r="T46" s="48">
        <f t="shared" si="12"/>
        <v>1.6651976318359376</v>
      </c>
      <c r="U46" s="48">
        <v>0</v>
      </c>
      <c r="V46" s="49">
        <f t="shared" si="3"/>
        <v>1.69983576</v>
      </c>
      <c r="W46" s="49">
        <f t="shared" si="4"/>
        <v>1.5109651200000001</v>
      </c>
      <c r="X46" s="49">
        <f t="shared" si="5"/>
        <v>1.3220944799999998</v>
      </c>
      <c r="Y46" s="49">
        <f t="shared" si="6"/>
        <v>1.9831417200000001</v>
      </c>
      <c r="Z46" s="49">
        <f t="shared" si="7"/>
        <v>2.5182751999999997</v>
      </c>
      <c r="AA46" s="48">
        <v>5.0809199989720391</v>
      </c>
      <c r="AB46" s="42">
        <v>1.6651976318359376</v>
      </c>
      <c r="AC46" s="42">
        <v>1.6651976318359376</v>
      </c>
      <c r="AD46" s="49">
        <f t="shared" si="8"/>
        <v>1.4097768859863287</v>
      </c>
      <c r="AE46" s="49">
        <f t="shared" si="9"/>
        <v>0.97445550096649469</v>
      </c>
    </row>
    <row r="47" spans="1:31" x14ac:dyDescent="0.2">
      <c r="A47" s="42">
        <v>1.6574830118815103</v>
      </c>
      <c r="B47" s="42">
        <f t="shared" si="0"/>
        <v>1.6322003173828126</v>
      </c>
      <c r="C47" s="42">
        <v>1.6322003173828126</v>
      </c>
      <c r="D47" s="42">
        <v>1.6322003173828126</v>
      </c>
      <c r="E47" s="48">
        <v>1.0414214599609375</v>
      </c>
      <c r="F47" s="48">
        <v>1.041421104736328</v>
      </c>
      <c r="G47" s="48">
        <v>0.96465511291503903</v>
      </c>
      <c r="H47" s="48">
        <v>1.1110187231445312</v>
      </c>
      <c r="I47" s="48">
        <v>0.98463401062011713</v>
      </c>
      <c r="J47" s="48">
        <v>0.54286999633789068</v>
      </c>
      <c r="K47" s="48">
        <v>0.88216378845214838</v>
      </c>
      <c r="L47" s="48">
        <v>0.32327008361816406</v>
      </c>
      <c r="M47" s="43">
        <f t="shared" si="10"/>
        <v>1.014328224</v>
      </c>
      <c r="N47" s="43">
        <f t="shared" si="11"/>
        <v>1.5710616639999999</v>
      </c>
      <c r="O47" s="49">
        <v>1.4490403199999999</v>
      </c>
      <c r="P47" s="49">
        <v>1.8483078399999999</v>
      </c>
      <c r="Q47" s="50">
        <f t="shared" si="1"/>
        <v>1.6486740799999999</v>
      </c>
      <c r="R47" s="48">
        <f t="shared" si="2"/>
        <v>1.8483078399999999</v>
      </c>
      <c r="S47" s="49">
        <v>1.2686296875000003</v>
      </c>
      <c r="T47" s="48">
        <f t="shared" si="12"/>
        <v>1.6322003173828126</v>
      </c>
      <c r="U47" s="48">
        <v>0</v>
      </c>
      <c r="V47" s="49">
        <f t="shared" si="3"/>
        <v>1.6634770560000001</v>
      </c>
      <c r="W47" s="49">
        <f t="shared" si="4"/>
        <v>1.478646272</v>
      </c>
      <c r="X47" s="49">
        <f t="shared" si="5"/>
        <v>1.2938154879999999</v>
      </c>
      <c r="Y47" s="49">
        <f t="shared" si="6"/>
        <v>1.9407232320000001</v>
      </c>
      <c r="Z47" s="49">
        <f t="shared" si="7"/>
        <v>2.4644104533333331</v>
      </c>
      <c r="AA47" s="48">
        <v>4.9765555869654605</v>
      </c>
      <c r="AB47" s="42">
        <v>1.6322003173828126</v>
      </c>
      <c r="AC47" s="42">
        <v>1.6322003173828126</v>
      </c>
      <c r="AD47" s="49">
        <f t="shared" si="8"/>
        <v>1.3875637207031253</v>
      </c>
      <c r="AE47" s="49">
        <f t="shared" si="9"/>
        <v>0.95910148195876266</v>
      </c>
    </row>
    <row r="48" spans="1:31" x14ac:dyDescent="0.2">
      <c r="A48" s="42">
        <v>1.6217544555664063</v>
      </c>
      <c r="B48" s="42">
        <f t="shared" si="0"/>
        <v>1.6005469970703126</v>
      </c>
      <c r="C48" s="42">
        <v>1.6005469970703126</v>
      </c>
      <c r="D48" s="42">
        <v>1.6005469970703126</v>
      </c>
      <c r="E48" s="48">
        <v>1.0193635510253907</v>
      </c>
      <c r="F48" s="48">
        <v>1.0193630773925779</v>
      </c>
      <c r="G48" s="48">
        <v>0.9438610931396485</v>
      </c>
      <c r="H48" s="48">
        <v>1.0871419458007814</v>
      </c>
      <c r="I48" s="48">
        <v>0.96334628784179688</v>
      </c>
      <c r="J48" s="48">
        <v>0.53109897766113279</v>
      </c>
      <c r="K48" s="48">
        <v>0.86303589050292973</v>
      </c>
      <c r="L48" s="48">
        <v>0.31624057342529294</v>
      </c>
      <c r="M48" s="43">
        <f t="shared" si="10"/>
        <v>0.99311897999999998</v>
      </c>
      <c r="N48" s="43">
        <f t="shared" si="11"/>
        <v>1.5379761279999997</v>
      </c>
      <c r="O48" s="49">
        <v>1.4187414</v>
      </c>
      <c r="P48" s="49">
        <v>1.8093836799999998</v>
      </c>
      <c r="Q48" s="50">
        <f t="shared" si="1"/>
        <v>1.6140625399999999</v>
      </c>
      <c r="R48" s="48">
        <f t="shared" si="2"/>
        <v>1.8093836799999998</v>
      </c>
      <c r="S48" s="49">
        <v>1.2490416992187501</v>
      </c>
      <c r="T48" s="48">
        <f t="shared" si="12"/>
        <v>1.6005469970703126</v>
      </c>
      <c r="U48" s="48">
        <v>0</v>
      </c>
      <c r="V48" s="49">
        <f t="shared" si="3"/>
        <v>1.628445312</v>
      </c>
      <c r="W48" s="49">
        <f t="shared" si="4"/>
        <v>1.4475069439999999</v>
      </c>
      <c r="X48" s="49">
        <f t="shared" si="5"/>
        <v>1.2665685759999998</v>
      </c>
      <c r="Y48" s="49">
        <f t="shared" si="6"/>
        <v>1.8998528639999999</v>
      </c>
      <c r="Z48" s="49">
        <f t="shared" si="7"/>
        <v>2.4125115733333331</v>
      </c>
      <c r="AA48" s="48">
        <v>4.8763918071546053</v>
      </c>
      <c r="AB48" s="42">
        <v>1.6005469970703126</v>
      </c>
      <c r="AC48" s="42">
        <v>1.6005469970703126</v>
      </c>
      <c r="AD48" s="49">
        <f t="shared" si="8"/>
        <v>1.3661393585205079</v>
      </c>
      <c r="AE48" s="49">
        <f t="shared" si="9"/>
        <v>0.9442926935674395</v>
      </c>
    </row>
    <row r="49" spans="1:31" x14ac:dyDescent="0.2">
      <c r="A49" s="42">
        <v>1.5875335693359374</v>
      </c>
      <c r="B49" s="42">
        <f t="shared" si="0"/>
        <v>1.57015576171875</v>
      </c>
      <c r="C49" s="42">
        <v>1.57015576171875</v>
      </c>
      <c r="D49" s="42">
        <v>1.57015576171875</v>
      </c>
      <c r="E49" s="48">
        <v>0.99822046386718755</v>
      </c>
      <c r="F49" s="48">
        <v>0.99822010864257804</v>
      </c>
      <c r="G49" s="48">
        <v>0.92394453735351556</v>
      </c>
      <c r="H49" s="48">
        <v>1.0642697436523436</v>
      </c>
      <c r="I49" s="48">
        <v>0.94295953308105462</v>
      </c>
      <c r="J49" s="48">
        <v>0.51982758239746096</v>
      </c>
      <c r="K49" s="48">
        <v>0.84471979919433593</v>
      </c>
      <c r="L49" s="48">
        <v>0.30951025115966796</v>
      </c>
      <c r="M49" s="43">
        <f t="shared" si="10"/>
        <v>0.97268379599999988</v>
      </c>
      <c r="N49" s="43">
        <f t="shared" si="11"/>
        <v>1.50639448</v>
      </c>
      <c r="O49" s="49">
        <v>1.3895482799999999</v>
      </c>
      <c r="P49" s="49">
        <v>1.7722287999999999</v>
      </c>
      <c r="Q49" s="50">
        <f t="shared" si="1"/>
        <v>1.5808885399999999</v>
      </c>
      <c r="R49" s="48">
        <f t="shared" si="2"/>
        <v>1.7722287999999999</v>
      </c>
      <c r="S49" s="49">
        <v>1.2301357421875003</v>
      </c>
      <c r="T49" s="48">
        <f t="shared" si="12"/>
        <v>1.57015576171875</v>
      </c>
      <c r="U49" s="48">
        <v>0</v>
      </c>
      <c r="V49" s="49">
        <f t="shared" si="3"/>
        <v>1.59500592</v>
      </c>
      <c r="W49" s="49">
        <f t="shared" si="4"/>
        <v>1.41778304</v>
      </c>
      <c r="X49" s="49">
        <f t="shared" si="5"/>
        <v>1.2405601599999998</v>
      </c>
      <c r="Y49" s="49">
        <f t="shared" si="6"/>
        <v>1.8608402399999999</v>
      </c>
      <c r="Z49" s="49">
        <f t="shared" si="7"/>
        <v>2.3629717333333335</v>
      </c>
      <c r="AA49" s="48">
        <v>4.7801805098684209</v>
      </c>
      <c r="AB49" s="42">
        <v>1.57015576171875</v>
      </c>
      <c r="AC49" s="42">
        <v>1.57015576171875</v>
      </c>
      <c r="AD49" s="49">
        <f t="shared" si="8"/>
        <v>1.3454609680175784</v>
      </c>
      <c r="AE49" s="49">
        <f t="shared" si="9"/>
        <v>0.9299995301761167</v>
      </c>
    </row>
    <row r="50" spans="1:31" x14ac:dyDescent="0.2">
      <c r="A50" s="42">
        <v>1.5547269694010415</v>
      </c>
      <c r="B50" s="42">
        <f t="shared" si="0"/>
        <v>1.5409516601562501</v>
      </c>
      <c r="C50" s="42">
        <v>1.5409516601562501</v>
      </c>
      <c r="D50" s="42">
        <v>1.5409516601562501</v>
      </c>
      <c r="E50" s="48">
        <v>0.97793666503906251</v>
      </c>
      <c r="F50" s="48">
        <v>0.97793630981445301</v>
      </c>
      <c r="G50" s="48">
        <v>0.90485109619140625</v>
      </c>
      <c r="H50" s="48">
        <v>1.0423400708007813</v>
      </c>
      <c r="I50" s="48">
        <v>0.92341768005371094</v>
      </c>
      <c r="J50" s="48">
        <v>0.50902460998535148</v>
      </c>
      <c r="K50" s="48">
        <v>0.82716495422363279</v>
      </c>
      <c r="L50" s="48">
        <v>0.30306040832519526</v>
      </c>
      <c r="M50" s="43">
        <f t="shared" si="10"/>
        <v>0.9531774839999998</v>
      </c>
      <c r="N50" s="43">
        <f t="shared" si="11"/>
        <v>1.4760660719999998</v>
      </c>
      <c r="O50" s="49">
        <v>1.3616821199999998</v>
      </c>
      <c r="P50" s="49">
        <v>1.7365483199999998</v>
      </c>
      <c r="Q50" s="50">
        <f t="shared" si="1"/>
        <v>1.5491152199999998</v>
      </c>
      <c r="R50" s="48">
        <f t="shared" si="2"/>
        <v>1.7365483199999998</v>
      </c>
      <c r="S50" s="49">
        <v>1.2118751953125002</v>
      </c>
      <c r="T50" s="48">
        <f t="shared" si="12"/>
        <v>1.5409516601562501</v>
      </c>
      <c r="U50" s="48">
        <v>0</v>
      </c>
      <c r="V50" s="49">
        <f t="shared" si="3"/>
        <v>1.5628934879999998</v>
      </c>
      <c r="W50" s="49">
        <f t="shared" si="4"/>
        <v>1.3892386559999998</v>
      </c>
      <c r="X50" s="49">
        <f t="shared" si="5"/>
        <v>1.2155838239999999</v>
      </c>
      <c r="Y50" s="49">
        <f t="shared" si="6"/>
        <v>1.8233757359999998</v>
      </c>
      <c r="Z50" s="49">
        <f t="shared" si="7"/>
        <v>2.3153977599999997</v>
      </c>
      <c r="AA50" s="48">
        <v>4.68769189453125</v>
      </c>
      <c r="AB50" s="42">
        <v>1.5409516601562501</v>
      </c>
      <c r="AC50" s="42">
        <v>1.5409516601562501</v>
      </c>
      <c r="AD50" s="49">
        <f t="shared" si="8"/>
        <v>1.3254884948730472</v>
      </c>
      <c r="AE50" s="49">
        <f t="shared" si="9"/>
        <v>0.91619430573453586</v>
      </c>
    </row>
    <row r="51" spans="1:31" x14ac:dyDescent="0.2">
      <c r="A51" s="42">
        <v>1.5232487996419271</v>
      </c>
      <c r="B51" s="42">
        <f t="shared" si="0"/>
        <v>1.512865478515625</v>
      </c>
      <c r="C51" s="42">
        <v>1.512865478515625</v>
      </c>
      <c r="D51" s="42">
        <v>1.512865478515625</v>
      </c>
      <c r="E51" s="48">
        <v>0.95846070617675783</v>
      </c>
      <c r="F51" s="48">
        <v>0.95846035095214843</v>
      </c>
      <c r="G51" s="48">
        <v>0.88653080139160156</v>
      </c>
      <c r="H51" s="48">
        <v>1.0212957360839843</v>
      </c>
      <c r="I51" s="48">
        <v>0.90466933959960938</v>
      </c>
      <c r="J51" s="48">
        <v>0.49866146484375001</v>
      </c>
      <c r="K51" s="48">
        <v>0.81032488037109374</v>
      </c>
      <c r="L51" s="48">
        <v>0.29687387573242185</v>
      </c>
      <c r="M51" s="43">
        <f t="shared" si="10"/>
        <v>0.93413560799999995</v>
      </c>
      <c r="N51" s="43">
        <f t="shared" si="11"/>
        <v>1.4464896079999998</v>
      </c>
      <c r="O51" s="49">
        <v>1.33447944</v>
      </c>
      <c r="P51" s="49">
        <v>1.7017524799999999</v>
      </c>
      <c r="Q51" s="50">
        <f t="shared" si="1"/>
        <v>1.5181159599999998</v>
      </c>
      <c r="R51" s="48">
        <f t="shared" si="2"/>
        <v>1.7017524799999999</v>
      </c>
      <c r="S51" s="49">
        <v>1.1942263671875002</v>
      </c>
      <c r="T51" s="48">
        <f t="shared" si="12"/>
        <v>1.512865478515625</v>
      </c>
      <c r="U51" s="48">
        <v>0</v>
      </c>
      <c r="V51" s="49">
        <f t="shared" si="3"/>
        <v>1.5315772319999998</v>
      </c>
      <c r="W51" s="49">
        <f t="shared" si="4"/>
        <v>1.361401984</v>
      </c>
      <c r="X51" s="49">
        <f t="shared" si="5"/>
        <v>1.191226736</v>
      </c>
      <c r="Y51" s="49">
        <f t="shared" si="6"/>
        <v>1.7868401039999997</v>
      </c>
      <c r="Z51" s="49">
        <f t="shared" si="7"/>
        <v>2.2690033066666664</v>
      </c>
      <c r="AA51" s="48">
        <v>4.5987145096628286</v>
      </c>
      <c r="AB51" s="42">
        <v>1.512865478515625</v>
      </c>
      <c r="AC51" s="42">
        <v>1.512865478515625</v>
      </c>
      <c r="AD51" s="49">
        <f t="shared" si="8"/>
        <v>1.3061850891113282</v>
      </c>
      <c r="AE51" s="49">
        <f t="shared" si="9"/>
        <v>0.90285154907646026</v>
      </c>
    </row>
    <row r="52" spans="1:31" x14ac:dyDescent="0.2">
      <c r="A52" s="42">
        <v>1.4930198160807291</v>
      </c>
      <c r="B52" s="42">
        <f t="shared" si="0"/>
        <v>1.4858331298828125</v>
      </c>
      <c r="C52" s="42">
        <v>1.4858331298828125</v>
      </c>
      <c r="D52" s="42">
        <v>1.4858331298828125</v>
      </c>
      <c r="E52" s="48">
        <v>0.939745283203125</v>
      </c>
      <c r="F52" s="48">
        <v>0.93974492797851561</v>
      </c>
      <c r="G52" s="48">
        <v>0.86893753295898435</v>
      </c>
      <c r="H52" s="48">
        <v>1.0010844030761719</v>
      </c>
      <c r="I52" s="48">
        <v>0.88666708923339843</v>
      </c>
      <c r="J52" s="48">
        <v>0.4887118603515625</v>
      </c>
      <c r="K52" s="48">
        <v>0.79415677307128896</v>
      </c>
      <c r="L52" s="48">
        <v>0.29093487548828129</v>
      </c>
      <c r="M52" s="43">
        <f t="shared" si="10"/>
        <v>0.91602260399999991</v>
      </c>
      <c r="N52" s="43">
        <f t="shared" si="11"/>
        <v>1.41866768</v>
      </c>
      <c r="O52" s="49">
        <v>1.30860372</v>
      </c>
      <c r="P52" s="49">
        <v>1.6690208</v>
      </c>
      <c r="Q52" s="50">
        <f t="shared" si="1"/>
        <v>1.48881226</v>
      </c>
      <c r="R52" s="48">
        <f t="shared" si="2"/>
        <v>1.6690208</v>
      </c>
      <c r="S52" s="49">
        <v>1.1771578125</v>
      </c>
      <c r="T52" s="48">
        <f t="shared" si="12"/>
        <v>1.4858331298828125</v>
      </c>
      <c r="U52" s="48">
        <v>0</v>
      </c>
      <c r="V52" s="49">
        <f t="shared" si="3"/>
        <v>1.5021187199999999</v>
      </c>
      <c r="W52" s="49">
        <f t="shared" si="4"/>
        <v>1.3352166400000001</v>
      </c>
      <c r="X52" s="49">
        <f t="shared" si="5"/>
        <v>1.16831456</v>
      </c>
      <c r="Y52" s="49">
        <f t="shared" si="6"/>
        <v>1.7524718399999999</v>
      </c>
      <c r="Z52" s="49">
        <f t="shared" si="7"/>
        <v>2.2253610666666663</v>
      </c>
      <c r="AA52" s="48">
        <v>4.513051320929276</v>
      </c>
      <c r="AB52" s="42">
        <v>1.4858331298828125</v>
      </c>
      <c r="AC52" s="42">
        <v>1.4858331298828125</v>
      </c>
      <c r="AD52" s="49">
        <f t="shared" si="8"/>
        <v>1.2875163574218749</v>
      </c>
      <c r="AE52" s="49">
        <f t="shared" si="9"/>
        <v>0.88994748711340166</v>
      </c>
    </row>
    <row r="53" spans="1:31" x14ac:dyDescent="0.2">
      <c r="A53" s="42">
        <v>1.46396728515625</v>
      </c>
      <c r="B53" s="42">
        <f t="shared" si="0"/>
        <v>1.4597956542968751</v>
      </c>
      <c r="C53" s="42">
        <v>1.4597956542968751</v>
      </c>
      <c r="D53" s="42">
        <v>1.4597956542968751</v>
      </c>
      <c r="E53" s="48">
        <v>0.92174670349121091</v>
      </c>
      <c r="F53" s="48">
        <v>0.92174634826660151</v>
      </c>
      <c r="G53" s="48">
        <v>0.85202895996093753</v>
      </c>
      <c r="H53" s="48">
        <v>0.98165734680175787</v>
      </c>
      <c r="I53" s="48">
        <v>0.86936723632812496</v>
      </c>
      <c r="J53" s="48">
        <v>0.47915149322509765</v>
      </c>
      <c r="K53" s="48">
        <v>0.77862120239257815</v>
      </c>
      <c r="L53" s="48">
        <v>0.28522881378173831</v>
      </c>
      <c r="M53" s="43">
        <f t="shared" si="10"/>
        <v>0.89868365999999977</v>
      </c>
      <c r="N53" s="43">
        <f t="shared" si="11"/>
        <v>1.3915976960000001</v>
      </c>
      <c r="O53" s="49">
        <v>1.2838337999999998</v>
      </c>
      <c r="P53" s="49">
        <v>1.63717376</v>
      </c>
      <c r="Q53" s="50">
        <f t="shared" si="1"/>
        <v>1.4605037799999998</v>
      </c>
      <c r="R53" s="48">
        <f t="shared" si="2"/>
        <v>1.63717376</v>
      </c>
      <c r="S53" s="49">
        <v>1.1606400390625</v>
      </c>
      <c r="T53" s="48">
        <f t="shared" si="12"/>
        <v>1.4597956542968751</v>
      </c>
      <c r="U53" s="48">
        <v>0</v>
      </c>
      <c r="V53" s="49">
        <f t="shared" si="3"/>
        <v>1.4734563840000001</v>
      </c>
      <c r="W53" s="49">
        <f t="shared" si="4"/>
        <v>1.3097390080000002</v>
      </c>
      <c r="X53" s="49">
        <f t="shared" si="5"/>
        <v>1.1460216319999998</v>
      </c>
      <c r="Y53" s="49">
        <f t="shared" si="6"/>
        <v>1.7190324480000001</v>
      </c>
      <c r="Z53" s="49">
        <f t="shared" si="7"/>
        <v>2.1828983466666667</v>
      </c>
      <c r="AA53" s="48">
        <v>4.4305210217927629</v>
      </c>
      <c r="AB53" s="42">
        <v>1.4597956542968751</v>
      </c>
      <c r="AC53" s="42">
        <v>1.4597956542968751</v>
      </c>
      <c r="AD53" s="49">
        <f t="shared" si="8"/>
        <v>1.2694500427246094</v>
      </c>
      <c r="AE53" s="49">
        <f t="shared" si="9"/>
        <v>0.87745982334621953</v>
      </c>
    </row>
    <row r="54" spans="1:31" x14ac:dyDescent="0.2">
      <c r="A54" s="42">
        <v>1.4360237630208332</v>
      </c>
      <c r="B54" s="42">
        <f t="shared" si="0"/>
        <v>1.4346983642578126</v>
      </c>
      <c r="C54" s="42">
        <v>1.4346983642578126</v>
      </c>
      <c r="D54" s="42">
        <v>1.4346983642578126</v>
      </c>
      <c r="E54" s="48">
        <v>0.90442458984374996</v>
      </c>
      <c r="F54" s="48">
        <v>0.90442423461914068</v>
      </c>
      <c r="G54" s="48">
        <v>0.83576583007812499</v>
      </c>
      <c r="H54" s="48">
        <v>0.96296998657226562</v>
      </c>
      <c r="I54" s="48">
        <v>0.85272958129882814</v>
      </c>
      <c r="J54" s="48">
        <v>0.46995798431396485</v>
      </c>
      <c r="K54" s="48">
        <v>0.76368175781250003</v>
      </c>
      <c r="L54" s="48">
        <v>0.27974225128173824</v>
      </c>
      <c r="M54" s="43">
        <f t="shared" si="10"/>
        <v>0.88196396399999999</v>
      </c>
      <c r="N54" s="43">
        <f t="shared" si="11"/>
        <v>1.3657809519999999</v>
      </c>
      <c r="O54" s="49">
        <v>1.25994852</v>
      </c>
      <c r="P54" s="49">
        <v>1.6068011200000001</v>
      </c>
      <c r="Q54" s="50">
        <f t="shared" si="1"/>
        <v>1.43337482</v>
      </c>
      <c r="R54" s="48">
        <f t="shared" si="2"/>
        <v>1.6068011200000001</v>
      </c>
      <c r="S54" s="49">
        <v>1.1446458007812501</v>
      </c>
      <c r="T54" s="48">
        <f t="shared" si="12"/>
        <v>1.4346983642578126</v>
      </c>
      <c r="U54" s="48">
        <v>0</v>
      </c>
      <c r="V54" s="49">
        <f t="shared" si="3"/>
        <v>1.4461210080000002</v>
      </c>
      <c r="W54" s="49">
        <f t="shared" si="4"/>
        <v>1.2854408960000001</v>
      </c>
      <c r="X54" s="49">
        <f t="shared" si="5"/>
        <v>1.124760784</v>
      </c>
      <c r="Y54" s="49">
        <f t="shared" si="6"/>
        <v>1.6871411760000004</v>
      </c>
      <c r="Z54" s="49">
        <f t="shared" si="7"/>
        <v>2.1424014933333333</v>
      </c>
      <c r="AA54" s="48">
        <v>4.3509549753289471</v>
      </c>
      <c r="AB54" s="42">
        <v>1.4346983642578126</v>
      </c>
      <c r="AC54" s="42">
        <v>1.4346983642578126</v>
      </c>
      <c r="AD54" s="49">
        <f t="shared" si="8"/>
        <v>1.2519563446044923</v>
      </c>
      <c r="AE54" s="49">
        <f t="shared" si="9"/>
        <v>0.86536795935352206</v>
      </c>
    </row>
    <row r="55" spans="1:31" x14ac:dyDescent="0.2">
      <c r="A55" s="42">
        <v>1.4091268920898437</v>
      </c>
      <c r="B55" s="42">
        <f t="shared" si="0"/>
        <v>1.4104902343750001</v>
      </c>
      <c r="C55" s="42">
        <v>1.4104902343750001</v>
      </c>
      <c r="D55" s="42">
        <v>1.4104902343750001</v>
      </c>
      <c r="E55" s="48">
        <v>0.88774146606445303</v>
      </c>
      <c r="F55" s="48">
        <v>0.88774111083984375</v>
      </c>
      <c r="G55" s="48">
        <v>0.82011185119628904</v>
      </c>
      <c r="H55" s="48">
        <v>0.94498070190429695</v>
      </c>
      <c r="I55" s="48">
        <v>0.83671664794921874</v>
      </c>
      <c r="J55" s="48">
        <v>0.46111061218261717</v>
      </c>
      <c r="K55" s="48">
        <v>0.74930475219726567</v>
      </c>
      <c r="L55" s="48">
        <v>0.27446275512695312</v>
      </c>
      <c r="M55" s="43">
        <f t="shared" si="10"/>
        <v>0.865863516</v>
      </c>
      <c r="N55" s="43">
        <f t="shared" si="11"/>
        <v>1.3407161519999999</v>
      </c>
      <c r="O55" s="49">
        <v>1.23694788</v>
      </c>
      <c r="P55" s="49">
        <v>1.5773131199999999</v>
      </c>
      <c r="Q55" s="50">
        <f t="shared" si="1"/>
        <v>1.4071305000000001</v>
      </c>
      <c r="R55" s="48">
        <f t="shared" si="2"/>
        <v>1.5773131199999999</v>
      </c>
      <c r="S55" s="49">
        <v>1.1291497070312502</v>
      </c>
      <c r="T55" s="48">
        <f t="shared" si="12"/>
        <v>1.4104902343750001</v>
      </c>
      <c r="U55" s="48">
        <v>0</v>
      </c>
      <c r="V55" s="49">
        <f t="shared" si="3"/>
        <v>1.419581808</v>
      </c>
      <c r="W55" s="49">
        <f t="shared" si="4"/>
        <v>1.2618504960000001</v>
      </c>
      <c r="X55" s="49">
        <f t="shared" si="5"/>
        <v>1.1041191839999998</v>
      </c>
      <c r="Y55" s="49">
        <f t="shared" si="6"/>
        <v>1.656178776</v>
      </c>
      <c r="Z55" s="49">
        <f t="shared" si="7"/>
        <v>2.1030841599999999</v>
      </c>
      <c r="AA55" s="48">
        <v>4.2741959035773025</v>
      </c>
      <c r="AB55" s="42">
        <v>1.4104902343750001</v>
      </c>
      <c r="AC55" s="42">
        <v>1.4104902343750001</v>
      </c>
      <c r="AD55" s="49">
        <f t="shared" si="8"/>
        <v>1.2350074920654299</v>
      </c>
      <c r="AE55" s="49">
        <f t="shared" si="9"/>
        <v>0.85365269947379696</v>
      </c>
    </row>
    <row r="56" spans="1:31" x14ac:dyDescent="0.2">
      <c r="A56" s="42">
        <v>1.3832189941406248</v>
      </c>
      <c r="B56" s="42">
        <f t="shared" si="0"/>
        <v>1.3871243896484375</v>
      </c>
      <c r="C56" s="42">
        <v>1.3871243896484375</v>
      </c>
      <c r="D56" s="42">
        <v>1.3871243896484375</v>
      </c>
      <c r="E56" s="48">
        <v>0.87166257934570313</v>
      </c>
      <c r="F56" s="48">
        <v>0.87166228332519524</v>
      </c>
      <c r="G56" s="48">
        <v>0.80503345458984366</v>
      </c>
      <c r="H56" s="48">
        <v>0.92765118774414057</v>
      </c>
      <c r="I56" s="48">
        <v>0.82129403869628903</v>
      </c>
      <c r="J56" s="48">
        <v>0.45259016510009764</v>
      </c>
      <c r="K56" s="48">
        <v>0.73545904418945307</v>
      </c>
      <c r="L56" s="48">
        <v>0.26937883972167964</v>
      </c>
      <c r="M56" s="43">
        <f t="shared" si="10"/>
        <v>0.85007269199999991</v>
      </c>
      <c r="N56" s="43">
        <f t="shared" si="11"/>
        <v>1.3164032959999998</v>
      </c>
      <c r="O56" s="49">
        <v>1.2143895599999999</v>
      </c>
      <c r="P56" s="49">
        <v>1.5487097599999999</v>
      </c>
      <c r="Q56" s="50">
        <f t="shared" si="1"/>
        <v>1.3815496599999999</v>
      </c>
      <c r="R56" s="48">
        <f t="shared" si="2"/>
        <v>1.5487097599999999</v>
      </c>
      <c r="S56" s="49">
        <v>1.11412763671875</v>
      </c>
      <c r="T56" s="48">
        <f t="shared" si="12"/>
        <v>1.3871243896484375</v>
      </c>
      <c r="U56" s="48">
        <v>0</v>
      </c>
      <c r="V56" s="49">
        <f t="shared" si="3"/>
        <v>1.3938387839999999</v>
      </c>
      <c r="W56" s="49">
        <f t="shared" si="4"/>
        <v>1.2389678079999999</v>
      </c>
      <c r="X56" s="49">
        <f t="shared" si="5"/>
        <v>1.084096832</v>
      </c>
      <c r="Y56" s="49">
        <f t="shared" si="6"/>
        <v>1.626145248</v>
      </c>
      <c r="Z56" s="49">
        <f t="shared" si="7"/>
        <v>2.0649463466666664</v>
      </c>
      <c r="AA56" s="48">
        <v>4.2000978875411183</v>
      </c>
      <c r="AB56" s="42">
        <v>1.3871243896484375</v>
      </c>
      <c r="AC56" s="42">
        <v>1.3871243896484375</v>
      </c>
      <c r="AD56" s="49">
        <f t="shared" si="8"/>
        <v>1.2185771026611329</v>
      </c>
      <c r="AE56" s="49">
        <f t="shared" si="9"/>
        <v>0.84229580782860791</v>
      </c>
    </row>
    <row r="57" spans="1:31" x14ac:dyDescent="0.2">
      <c r="A57" s="42">
        <v>1.3582464599609374</v>
      </c>
      <c r="B57" s="42">
        <f t="shared" si="0"/>
        <v>1.3645568847656251</v>
      </c>
      <c r="C57" s="42">
        <v>1.3645568847656251</v>
      </c>
      <c r="D57" s="42">
        <v>1.3645568847656251</v>
      </c>
      <c r="E57" s="48">
        <v>0.85615578186035157</v>
      </c>
      <c r="F57" s="48">
        <v>0.8561554858398438</v>
      </c>
      <c r="G57" s="48">
        <v>0.79049943969726555</v>
      </c>
      <c r="H57" s="48">
        <v>0.91094580322265617</v>
      </c>
      <c r="I57" s="48">
        <v>0.80642966491699219</v>
      </c>
      <c r="J57" s="48">
        <v>0.44437888183593749</v>
      </c>
      <c r="K57" s="48">
        <v>0.72211568298339845</v>
      </c>
      <c r="L57" s="48">
        <v>0.26447984832763671</v>
      </c>
      <c r="M57" s="43">
        <f t="shared" si="10"/>
        <v>0.83521073999999995</v>
      </c>
      <c r="N57" s="43">
        <f t="shared" si="11"/>
        <v>1.293594328</v>
      </c>
      <c r="O57" s="49">
        <v>1.1931582000000001</v>
      </c>
      <c r="P57" s="49">
        <v>1.52187568</v>
      </c>
      <c r="Q57" s="50">
        <f t="shared" si="1"/>
        <v>1.35751694</v>
      </c>
      <c r="R57" s="48">
        <f t="shared" si="2"/>
        <v>1.52187568</v>
      </c>
      <c r="S57" s="49">
        <v>1.0995575195312499</v>
      </c>
      <c r="T57" s="48">
        <f t="shared" si="12"/>
        <v>1.3645568847656251</v>
      </c>
      <c r="U57" s="48">
        <v>0</v>
      </c>
      <c r="V57" s="49">
        <f t="shared" si="3"/>
        <v>1.369688112</v>
      </c>
      <c r="W57" s="49">
        <f t="shared" si="4"/>
        <v>1.217500544</v>
      </c>
      <c r="X57" s="49">
        <f t="shared" si="5"/>
        <v>1.065312976</v>
      </c>
      <c r="Y57" s="49">
        <f t="shared" si="6"/>
        <v>1.597969464</v>
      </c>
      <c r="Z57" s="49">
        <f t="shared" si="7"/>
        <v>2.0291675733333334</v>
      </c>
      <c r="AA57" s="48">
        <v>4.1285254934210522</v>
      </c>
      <c r="AB57" s="42">
        <v>1.3645568847656251</v>
      </c>
      <c r="AC57" s="42">
        <v>1.3645568847656251</v>
      </c>
      <c r="AD57" s="49">
        <f t="shared" si="8"/>
        <v>1.2026410369873046</v>
      </c>
      <c r="AE57" s="49">
        <f t="shared" si="9"/>
        <v>0.83128059895833284</v>
      </c>
    </row>
    <row r="58" spans="1:31" x14ac:dyDescent="0.2">
      <c r="A58" s="42">
        <v>1.3341596476236979</v>
      </c>
      <c r="B58" s="42">
        <f t="shared" si="0"/>
        <v>1.3427468261718749</v>
      </c>
      <c r="C58" s="42">
        <v>1.3427468261718749</v>
      </c>
      <c r="D58" s="42">
        <v>1.3427468261718749</v>
      </c>
      <c r="E58" s="48">
        <v>0.84119105712890629</v>
      </c>
      <c r="F58" s="48">
        <v>0.84119076110839841</v>
      </c>
      <c r="G58" s="48">
        <v>0.77648091491699223</v>
      </c>
      <c r="H58" s="48">
        <v>0.89483139404296874</v>
      </c>
      <c r="I58" s="48">
        <v>0.79209368774414057</v>
      </c>
      <c r="J58" s="48">
        <v>0.43646018524169916</v>
      </c>
      <c r="K58" s="48">
        <v>0.70924784912109373</v>
      </c>
      <c r="L58" s="48">
        <v>0.25975583465576169</v>
      </c>
      <c r="M58" s="43">
        <f t="shared" si="10"/>
        <v>0.82096803599999979</v>
      </c>
      <c r="N58" s="43">
        <f t="shared" si="11"/>
        <v>1.2715373039999998</v>
      </c>
      <c r="O58" s="49">
        <v>1.1728114799999998</v>
      </c>
      <c r="P58" s="49">
        <v>1.4959262399999997</v>
      </c>
      <c r="Q58" s="50">
        <f t="shared" si="1"/>
        <v>1.3343688599999997</v>
      </c>
      <c r="R58" s="48">
        <f t="shared" si="2"/>
        <v>1.4959262399999997</v>
      </c>
      <c r="S58" s="49">
        <v>1.085418359375</v>
      </c>
      <c r="T58" s="48">
        <f t="shared" si="12"/>
        <v>1.3427468261718749</v>
      </c>
      <c r="U58" s="48">
        <v>0</v>
      </c>
      <c r="V58" s="49">
        <f t="shared" si="3"/>
        <v>1.3463336159999999</v>
      </c>
      <c r="W58" s="49">
        <f t="shared" si="4"/>
        <v>1.1967409919999998</v>
      </c>
      <c r="X58" s="49">
        <f t="shared" si="5"/>
        <v>1.0471483679999998</v>
      </c>
      <c r="Y58" s="49">
        <f t="shared" si="6"/>
        <v>1.5707225520000001</v>
      </c>
      <c r="Z58" s="49">
        <f t="shared" si="7"/>
        <v>1.9945683199999997</v>
      </c>
      <c r="AA58" s="48">
        <v>4.0593507144325658</v>
      </c>
      <c r="AB58" s="42">
        <v>1.3427468261718749</v>
      </c>
      <c r="AC58" s="42">
        <v>1.3427468261718749</v>
      </c>
      <c r="AD58" s="49">
        <f t="shared" si="8"/>
        <v>1.1871763305664063</v>
      </c>
      <c r="AE58" s="49">
        <f t="shared" si="9"/>
        <v>0.82059119952749104</v>
      </c>
    </row>
    <row r="59" spans="1:31" x14ac:dyDescent="0.2">
      <c r="A59" s="42">
        <v>1.3109121704101561</v>
      </c>
      <c r="B59" s="42">
        <f t="shared" si="0"/>
        <v>1.3216561279296875</v>
      </c>
      <c r="C59" s="42">
        <v>1.3216561279296875</v>
      </c>
      <c r="D59" s="42">
        <v>1.3216561279296875</v>
      </c>
      <c r="E59" s="48">
        <v>0.82674040161132811</v>
      </c>
      <c r="F59" s="48">
        <v>0.82674010559082023</v>
      </c>
      <c r="G59" s="48">
        <v>0.76295088317871085</v>
      </c>
      <c r="H59" s="48">
        <v>0.87927717407226558</v>
      </c>
      <c r="I59" s="48">
        <v>0.77825851806640622</v>
      </c>
      <c r="J59" s="48">
        <v>0.4288187710571289</v>
      </c>
      <c r="K59" s="48">
        <v>0.69683049926757812</v>
      </c>
      <c r="L59" s="48">
        <v>0.25519759246826168</v>
      </c>
      <c r="M59" s="43">
        <f t="shared" si="10"/>
        <v>0.80703495599999986</v>
      </c>
      <c r="N59" s="43">
        <f t="shared" si="11"/>
        <v>1.249730928</v>
      </c>
      <c r="O59" s="49">
        <v>1.1529070799999999</v>
      </c>
      <c r="P59" s="49">
        <v>1.47027168</v>
      </c>
      <c r="Q59" s="50">
        <f t="shared" si="1"/>
        <v>1.31158938</v>
      </c>
      <c r="R59" s="48">
        <f t="shared" si="2"/>
        <v>1.47027168</v>
      </c>
      <c r="S59" s="49">
        <v>1.0716904296875001</v>
      </c>
      <c r="T59" s="48">
        <f t="shared" si="12"/>
        <v>1.3216561279296875</v>
      </c>
      <c r="U59" s="48">
        <v>0</v>
      </c>
      <c r="V59" s="49">
        <f t="shared" si="3"/>
        <v>1.323244512</v>
      </c>
      <c r="W59" s="49">
        <f t="shared" si="4"/>
        <v>1.1762173440000001</v>
      </c>
      <c r="X59" s="49">
        <f t="shared" si="5"/>
        <v>1.029190176</v>
      </c>
      <c r="Y59" s="49">
        <f t="shared" si="6"/>
        <v>1.543785264</v>
      </c>
      <c r="Z59" s="49">
        <f t="shared" si="7"/>
        <v>1.96036224</v>
      </c>
      <c r="AA59" s="48">
        <v>3.9924560289884869</v>
      </c>
      <c r="AB59" s="42">
        <v>1.3216561279296875</v>
      </c>
      <c r="AC59" s="42">
        <v>1.3216561279296875</v>
      </c>
      <c r="AD59" s="49">
        <f t="shared" si="8"/>
        <v>1.1721614074707032</v>
      </c>
      <c r="AE59" s="49">
        <f t="shared" si="9"/>
        <v>0.81021269598367662</v>
      </c>
    </row>
    <row r="60" spans="1:31" x14ac:dyDescent="0.2">
      <c r="A60" s="42">
        <v>1.2884608968098956</v>
      </c>
      <c r="B60" s="42">
        <f t="shared" si="0"/>
        <v>1.3012493896484374</v>
      </c>
      <c r="C60" s="42">
        <v>1.3012493896484374</v>
      </c>
      <c r="D60" s="42">
        <v>1.3012493896484374</v>
      </c>
      <c r="E60" s="48">
        <v>0.81277788391113281</v>
      </c>
      <c r="F60" s="48">
        <v>0.81277752868652342</v>
      </c>
      <c r="G60" s="48">
        <v>0.74988424194335934</v>
      </c>
      <c r="H60" s="48">
        <v>0.86425437011718742</v>
      </c>
      <c r="I60" s="48">
        <v>0.76489834289550773</v>
      </c>
      <c r="J60" s="48">
        <v>0.42144031188964842</v>
      </c>
      <c r="K60" s="48">
        <v>0.6848404846191406</v>
      </c>
      <c r="L60" s="48">
        <v>0.25079656677246093</v>
      </c>
      <c r="M60" s="43">
        <f t="shared" si="10"/>
        <v>0.79356631199999983</v>
      </c>
      <c r="N60" s="43">
        <f t="shared" si="11"/>
        <v>1.2289271439999998</v>
      </c>
      <c r="O60" s="49">
        <v>1.1336661599999998</v>
      </c>
      <c r="P60" s="49">
        <v>1.4457966399999997</v>
      </c>
      <c r="Q60" s="50">
        <f t="shared" si="1"/>
        <v>1.2897313999999998</v>
      </c>
      <c r="R60" s="48">
        <f t="shared" si="2"/>
        <v>1.4457966399999997</v>
      </c>
      <c r="S60" s="49">
        <v>1.0583554687500001</v>
      </c>
      <c r="T60" s="48">
        <f t="shared" si="12"/>
        <v>1.3012493896484374</v>
      </c>
      <c r="U60" s="48">
        <v>0</v>
      </c>
      <c r="V60" s="49">
        <f t="shared" si="3"/>
        <v>1.3012169759999999</v>
      </c>
      <c r="W60" s="49">
        <f t="shared" si="4"/>
        <v>1.1566373119999998</v>
      </c>
      <c r="X60" s="49">
        <f t="shared" si="5"/>
        <v>1.0120576479999999</v>
      </c>
      <c r="Y60" s="49">
        <f t="shared" si="6"/>
        <v>1.5180864719999998</v>
      </c>
      <c r="Z60" s="49">
        <f t="shared" si="7"/>
        <v>1.927728853333333</v>
      </c>
      <c r="AA60" s="48">
        <v>3.9277304687500001</v>
      </c>
      <c r="AB60" s="42">
        <v>1.3012493896484374</v>
      </c>
      <c r="AC60" s="42">
        <v>1.3012493896484374</v>
      </c>
      <c r="AD60" s="49">
        <f t="shared" si="8"/>
        <v>1.1575762939453127</v>
      </c>
      <c r="AE60" s="49">
        <f t="shared" si="9"/>
        <v>0.80013128221649454</v>
      </c>
    </row>
    <row r="61" spans="1:31" x14ac:dyDescent="0.2">
      <c r="A61" s="42">
        <v>1.266765645345052</v>
      </c>
      <c r="B61" s="42">
        <f t="shared" si="0"/>
        <v>1.2814932861328125</v>
      </c>
      <c r="C61" s="42">
        <v>1.2814932861328125</v>
      </c>
      <c r="D61" s="42">
        <v>1.2814932861328125</v>
      </c>
      <c r="E61" s="48">
        <v>0.79927905273437494</v>
      </c>
      <c r="F61" s="48">
        <v>0.79927875671386717</v>
      </c>
      <c r="G61" s="48">
        <v>0.73725760559082032</v>
      </c>
      <c r="H61" s="48">
        <v>0.84973628112792965</v>
      </c>
      <c r="I61" s="48">
        <v>0.75198906616210937</v>
      </c>
      <c r="J61" s="48">
        <v>0.41431142761230472</v>
      </c>
      <c r="K61" s="48">
        <v>0.67325607727050785</v>
      </c>
      <c r="L61" s="48">
        <v>0.24654475021362307</v>
      </c>
      <c r="M61" s="43">
        <f t="shared" si="10"/>
        <v>0.78040729199999981</v>
      </c>
      <c r="N61" s="43">
        <f t="shared" si="11"/>
        <v>1.2086246559999998</v>
      </c>
      <c r="O61" s="49">
        <v>1.1148675599999998</v>
      </c>
      <c r="P61" s="49">
        <v>1.4219113599999997</v>
      </c>
      <c r="Q61" s="50">
        <f t="shared" si="1"/>
        <v>1.2683894599999999</v>
      </c>
      <c r="R61" s="48">
        <f t="shared" si="2"/>
        <v>1.4219113599999997</v>
      </c>
      <c r="S61" s="49">
        <v>1.04539599609375</v>
      </c>
      <c r="T61" s="48">
        <f t="shared" si="12"/>
        <v>1.2814932861328125</v>
      </c>
      <c r="U61" s="48">
        <v>0</v>
      </c>
      <c r="V61" s="49">
        <f t="shared" si="3"/>
        <v>1.2797202239999999</v>
      </c>
      <c r="W61" s="49">
        <f t="shared" si="4"/>
        <v>1.1375290879999997</v>
      </c>
      <c r="X61" s="49">
        <f t="shared" si="5"/>
        <v>0.99533795199999975</v>
      </c>
      <c r="Y61" s="49">
        <f t="shared" si="6"/>
        <v>1.4930069279999998</v>
      </c>
      <c r="Z61" s="49">
        <f t="shared" si="7"/>
        <v>1.8958818133333328</v>
      </c>
      <c r="AA61" s="48">
        <v>3.8650696186266447</v>
      </c>
      <c r="AB61" s="42">
        <v>1.2814932861328125</v>
      </c>
      <c r="AC61" s="42">
        <v>1.2814932861328125</v>
      </c>
      <c r="AD61" s="49">
        <f t="shared" si="8"/>
        <v>1.1434018707275391</v>
      </c>
      <c r="AE61" s="49">
        <f t="shared" si="9"/>
        <v>0.79033374275128832</v>
      </c>
    </row>
    <row r="62" spans="1:31" x14ac:dyDescent="0.2">
      <c r="A62" s="42">
        <v>1.2457888793945311</v>
      </c>
      <c r="B62" s="42">
        <f t="shared" si="0"/>
        <v>1.2623566894531251</v>
      </c>
      <c r="C62" s="42">
        <v>1.2623566894531251</v>
      </c>
      <c r="D62" s="42">
        <v>1.2623566894531251</v>
      </c>
      <c r="E62" s="48">
        <v>0.78622123291015622</v>
      </c>
      <c r="F62" s="48">
        <v>0.78622093688964845</v>
      </c>
      <c r="G62" s="48">
        <v>0.7250491278076171</v>
      </c>
      <c r="H62" s="48">
        <v>0.83569780456542975</v>
      </c>
      <c r="I62" s="48">
        <v>0.73950824951171867</v>
      </c>
      <c r="J62" s="48">
        <v>0.4074197149658203</v>
      </c>
      <c r="K62" s="48">
        <v>0.66205702941894529</v>
      </c>
      <c r="L62" s="48">
        <v>0.24243468307495117</v>
      </c>
      <c r="M62" s="43">
        <f t="shared" si="10"/>
        <v>0.76786751999999991</v>
      </c>
      <c r="N62" s="43">
        <f t="shared" si="11"/>
        <v>1.1890741119999999</v>
      </c>
      <c r="O62" s="49">
        <v>1.0969536</v>
      </c>
      <c r="P62" s="49">
        <v>1.3989107199999999</v>
      </c>
      <c r="Q62" s="50">
        <f t="shared" si="1"/>
        <v>1.24793216</v>
      </c>
      <c r="R62" s="48">
        <f t="shared" si="2"/>
        <v>1.3989107199999999</v>
      </c>
      <c r="S62" s="49">
        <v>1.0327958984375001</v>
      </c>
      <c r="T62" s="48">
        <f t="shared" si="12"/>
        <v>1.2623566894531251</v>
      </c>
      <c r="U62" s="48">
        <v>0</v>
      </c>
      <c r="V62" s="49">
        <f t="shared" si="3"/>
        <v>1.259019648</v>
      </c>
      <c r="W62" s="49">
        <f t="shared" si="4"/>
        <v>1.119128576</v>
      </c>
      <c r="X62" s="49">
        <f t="shared" si="5"/>
        <v>0.97923750399999987</v>
      </c>
      <c r="Y62" s="49">
        <f t="shared" si="6"/>
        <v>1.468856256</v>
      </c>
      <c r="Z62" s="49">
        <f t="shared" si="7"/>
        <v>1.8652142933333331</v>
      </c>
      <c r="AA62" s="48">
        <v>3.8043764905427633</v>
      </c>
      <c r="AB62" s="42">
        <v>1.2623566894531251</v>
      </c>
      <c r="AC62" s="42">
        <v>1.2623566894531251</v>
      </c>
      <c r="AD62" s="49">
        <f t="shared" si="8"/>
        <v>1.1296205139160158</v>
      </c>
      <c r="AE62" s="49">
        <f t="shared" si="9"/>
        <v>0.78080789572594467</v>
      </c>
    </row>
    <row r="63" spans="1:31" x14ac:dyDescent="0.2">
      <c r="A63" s="42">
        <v>1.2254955037434896</v>
      </c>
      <c r="B63" s="42">
        <f t="shared" si="0"/>
        <v>1.243810546875</v>
      </c>
      <c r="C63" s="42">
        <v>1.243810546875</v>
      </c>
      <c r="D63" s="42">
        <v>1.243810546875</v>
      </c>
      <c r="E63" s="48">
        <v>0.77358322937011725</v>
      </c>
      <c r="F63" s="48">
        <v>0.77358293334960937</v>
      </c>
      <c r="G63" s="48">
        <v>0.71323838317871091</v>
      </c>
      <c r="H63" s="48">
        <v>0.82211567321777346</v>
      </c>
      <c r="I63" s="48">
        <v>0.72743493469238274</v>
      </c>
      <c r="J63" s="48">
        <v>0.40075351074218746</v>
      </c>
      <c r="K63" s="48">
        <v>0.65122445495605463</v>
      </c>
      <c r="L63" s="48">
        <v>0.2384594088745117</v>
      </c>
      <c r="M63" s="43">
        <f t="shared" si="10"/>
        <v>0.75532774799999991</v>
      </c>
      <c r="N63" s="43">
        <f t="shared" si="11"/>
        <v>1.169774216</v>
      </c>
      <c r="O63" s="49">
        <v>1.07903964</v>
      </c>
      <c r="P63" s="49">
        <v>1.3762049599999999</v>
      </c>
      <c r="Q63" s="50">
        <f t="shared" si="1"/>
        <v>1.2276222999999999</v>
      </c>
      <c r="R63" s="48">
        <f t="shared" si="2"/>
        <v>1.3762049599999999</v>
      </c>
      <c r="S63" s="49">
        <v>1.0205396484375</v>
      </c>
      <c r="T63" s="48">
        <f t="shared" si="12"/>
        <v>1.243810546875</v>
      </c>
      <c r="U63" s="48">
        <v>0</v>
      </c>
      <c r="V63" s="49">
        <f t="shared" si="3"/>
        <v>1.2385844639999999</v>
      </c>
      <c r="W63" s="49">
        <f t="shared" si="4"/>
        <v>1.1009639680000001</v>
      </c>
      <c r="X63" s="49">
        <f t="shared" si="5"/>
        <v>0.96334347199999992</v>
      </c>
      <c r="Y63" s="49">
        <f t="shared" si="6"/>
        <v>1.4450152080000001</v>
      </c>
      <c r="Z63" s="49">
        <f t="shared" si="7"/>
        <v>1.8349399466666665</v>
      </c>
      <c r="AA63" s="48">
        <v>3.7455597759046051</v>
      </c>
      <c r="AB63" s="42">
        <v>1.243810546875</v>
      </c>
      <c r="AC63" s="42">
        <v>1.243810546875</v>
      </c>
      <c r="AD63" s="49">
        <f t="shared" si="8"/>
        <v>1.1162152404785157</v>
      </c>
      <c r="AE63" s="49">
        <f t="shared" si="9"/>
        <v>0.77154200225515424</v>
      </c>
    </row>
    <row r="64" spans="1:31" x14ac:dyDescent="0.2">
      <c r="A64" s="42">
        <v>1.205852559407552</v>
      </c>
      <c r="B64" s="42">
        <f t="shared" si="0"/>
        <v>1.2258276367187499</v>
      </c>
      <c r="C64" s="42">
        <v>1.2258276367187499</v>
      </c>
      <c r="D64" s="42">
        <v>1.2258276367187499</v>
      </c>
      <c r="E64" s="48">
        <v>0.76134503112792962</v>
      </c>
      <c r="F64" s="48">
        <v>0.76134473510742184</v>
      </c>
      <c r="G64" s="48">
        <v>0.70180618957519536</v>
      </c>
      <c r="H64" s="48">
        <v>0.80896792236328119</v>
      </c>
      <c r="I64" s="48">
        <v>0.71574946594238276</v>
      </c>
      <c r="J64" s="48">
        <v>0.39430189178466796</v>
      </c>
      <c r="K64" s="48">
        <v>0.64074059265136718</v>
      </c>
      <c r="L64" s="48">
        <v>0.23461237075805663</v>
      </c>
      <c r="M64" s="43">
        <f t="shared" si="10"/>
        <v>0.74356203599999993</v>
      </c>
      <c r="N64" s="43">
        <f t="shared" si="11"/>
        <v>1.1514769119999999</v>
      </c>
      <c r="O64" s="49">
        <v>1.0622314799999999</v>
      </c>
      <c r="P64" s="49">
        <v>1.3546787199999999</v>
      </c>
      <c r="Q64" s="50">
        <f t="shared" si="1"/>
        <v>1.2084550999999999</v>
      </c>
      <c r="R64" s="48">
        <f t="shared" si="2"/>
        <v>1.3546787199999999</v>
      </c>
      <c r="S64" s="49">
        <v>1.0086127929687501</v>
      </c>
      <c r="T64" s="48">
        <f t="shared" si="12"/>
        <v>1.2258276367187499</v>
      </c>
      <c r="U64" s="48">
        <v>0</v>
      </c>
      <c r="V64" s="49">
        <f t="shared" si="3"/>
        <v>1.2192108479999999</v>
      </c>
      <c r="W64" s="49">
        <f t="shared" si="4"/>
        <v>1.0837429759999999</v>
      </c>
      <c r="X64" s="49">
        <f t="shared" si="5"/>
        <v>0.94827510399999981</v>
      </c>
      <c r="Y64" s="49">
        <f t="shared" si="6"/>
        <v>1.4224126559999999</v>
      </c>
      <c r="Z64" s="49">
        <f t="shared" si="7"/>
        <v>1.8062382933333332</v>
      </c>
      <c r="AA64" s="48">
        <v>3.6885342824835528</v>
      </c>
      <c r="AB64" s="42">
        <v>1.2258276367187499</v>
      </c>
      <c r="AC64" s="42">
        <v>1.2258276367187499</v>
      </c>
      <c r="AD64" s="49">
        <f t="shared" si="8"/>
        <v>1.1031702423095704</v>
      </c>
      <c r="AE64" s="49">
        <f t="shared" si="9"/>
        <v>0.76252513557774881</v>
      </c>
    </row>
    <row r="65" spans="1:31" x14ac:dyDescent="0.2">
      <c r="A65" s="42">
        <v>1.1868294270833333</v>
      </c>
      <c r="B65" s="42">
        <f t="shared" si="0"/>
        <v>1.2083820800781251</v>
      </c>
      <c r="C65" s="42">
        <v>1.2083820800781251</v>
      </c>
      <c r="D65" s="42">
        <v>1.2083820800781251</v>
      </c>
      <c r="E65" s="48">
        <v>0.74948798889160151</v>
      </c>
      <c r="F65" s="48">
        <v>0.74948775207519525</v>
      </c>
      <c r="G65" s="48">
        <v>0.69073472656250001</v>
      </c>
      <c r="H65" s="48">
        <v>0.79623406738281255</v>
      </c>
      <c r="I65" s="48">
        <v>0.70443348999023436</v>
      </c>
      <c r="J65" s="48">
        <v>0.38805473419189457</v>
      </c>
      <c r="K65" s="48">
        <v>0.63058892456054694</v>
      </c>
      <c r="L65" s="48">
        <v>0.23088748550415036</v>
      </c>
      <c r="M65" s="43">
        <f t="shared" si="10"/>
        <v>0.73195113599999995</v>
      </c>
      <c r="N65" s="43">
        <f t="shared" si="11"/>
        <v>1.1336809039999998</v>
      </c>
      <c r="O65" s="49">
        <v>1.04564448</v>
      </c>
      <c r="P65" s="49">
        <v>1.3337422399999996</v>
      </c>
      <c r="Q65" s="50">
        <f t="shared" si="1"/>
        <v>1.1896933599999997</v>
      </c>
      <c r="R65" s="48">
        <f t="shared" si="2"/>
        <v>1.3337422399999996</v>
      </c>
      <c r="S65" s="49">
        <v>0.99700185546875009</v>
      </c>
      <c r="T65" s="48">
        <f t="shared" si="12"/>
        <v>1.2083820800781251</v>
      </c>
      <c r="U65" s="48">
        <v>0</v>
      </c>
      <c r="V65" s="49">
        <f t="shared" si="3"/>
        <v>1.2003680159999996</v>
      </c>
      <c r="W65" s="49">
        <f t="shared" si="4"/>
        <v>1.0669937919999997</v>
      </c>
      <c r="X65" s="49">
        <f t="shared" si="5"/>
        <v>0.93361956799999968</v>
      </c>
      <c r="Y65" s="49">
        <f t="shared" si="6"/>
        <v>1.4004293519999997</v>
      </c>
      <c r="Z65" s="49">
        <f t="shared" si="7"/>
        <v>1.7783229866666661</v>
      </c>
      <c r="AA65" s="48">
        <v>3.6332187500000002</v>
      </c>
      <c r="AB65" s="42">
        <v>1.2083820800781251</v>
      </c>
      <c r="AC65" s="42">
        <v>1.2083820800781251</v>
      </c>
      <c r="AD65" s="49">
        <f t="shared" si="8"/>
        <v>1.0904707794189454</v>
      </c>
      <c r="AE65" s="49">
        <f t="shared" si="9"/>
        <v>0.75374710722723337</v>
      </c>
    </row>
    <row r="66" spans="1:31" x14ac:dyDescent="0.2">
      <c r="A66" s="42">
        <v>1.1683970133463539</v>
      </c>
      <c r="B66" s="42">
        <f t="shared" ref="B66:B129" si="13">+AVERAGE(C66,D66)</f>
        <v>1.1914498291015625</v>
      </c>
      <c r="C66" s="42">
        <v>1.1914498291015625</v>
      </c>
      <c r="D66" s="42">
        <v>1.1914498291015625</v>
      </c>
      <c r="E66" s="48">
        <v>0.73799457824707027</v>
      </c>
      <c r="F66" s="48">
        <v>0.737994341430664</v>
      </c>
      <c r="G66" s="48">
        <v>0.68000706176757808</v>
      </c>
      <c r="H66" s="48">
        <v>0.78389480773925779</v>
      </c>
      <c r="I66" s="48">
        <v>0.69346971923828127</v>
      </c>
      <c r="J66" s="48">
        <v>0.38200238769531253</v>
      </c>
      <c r="K66" s="48">
        <v>0.62075388000488274</v>
      </c>
      <c r="L66" s="48">
        <v>0.22727902511596679</v>
      </c>
      <c r="M66" s="43">
        <f t="shared" si="10"/>
        <v>0.72080467199999987</v>
      </c>
      <c r="N66" s="43">
        <f t="shared" si="11"/>
        <v>1.1163861919999998</v>
      </c>
      <c r="O66" s="49">
        <v>1.0297209599999999</v>
      </c>
      <c r="P66" s="49">
        <v>1.3133955199999998</v>
      </c>
      <c r="Q66" s="50">
        <f t="shared" ref="Q66:Q129" si="14">+AVERAGE(O66:P66)</f>
        <v>1.17155824</v>
      </c>
      <c r="R66" s="48">
        <f t="shared" ref="R66:R129" si="15">+P66</f>
        <v>1.3133955199999998</v>
      </c>
      <c r="S66" s="49">
        <v>0.98569375000000015</v>
      </c>
      <c r="T66" s="48">
        <f t="shared" si="12"/>
        <v>1.1914498291015625</v>
      </c>
      <c r="U66" s="48">
        <v>0</v>
      </c>
      <c r="V66" s="49">
        <f t="shared" ref="V66:V129" si="16">+$P66*0.9</f>
        <v>1.1820559679999998</v>
      </c>
      <c r="W66" s="49">
        <f t="shared" ref="W66:W129" si="17">+$P66*0.8</f>
        <v>1.050716416</v>
      </c>
      <c r="X66" s="49">
        <f t="shared" ref="X66:X129" si="18">+$P66*0.7</f>
        <v>0.91937686399999985</v>
      </c>
      <c r="Y66" s="49">
        <f t="shared" ref="Y66:Y129" si="19">+$P66*0.9*8750/7500</f>
        <v>1.3790652959999996</v>
      </c>
      <c r="Z66" s="49">
        <f t="shared" ref="Z66:Z129" si="20">+$P66*10000/7500</f>
        <v>1.7511940266666666</v>
      </c>
      <c r="AA66" s="48">
        <v>3.57953759765625</v>
      </c>
      <c r="AB66" s="42">
        <v>1.1914498291015625</v>
      </c>
      <c r="AC66" s="42">
        <v>1.1914498291015625</v>
      </c>
      <c r="AD66" s="49">
        <f t="shared" ref="AD66:AD129" si="21">+S66*1.09375</f>
        <v>1.0781025390625001</v>
      </c>
      <c r="AE66" s="49">
        <f t="shared" ref="AE66:AE129" si="22">+S66*0.756013745704467</f>
        <v>0.74519802405498259</v>
      </c>
    </row>
    <row r="67" spans="1:31" x14ac:dyDescent="0.2">
      <c r="A67" s="42">
        <v>1.150528361002604</v>
      </c>
      <c r="B67" s="42">
        <f t="shared" si="13"/>
        <v>1.17500830078125</v>
      </c>
      <c r="C67" s="42">
        <v>1.17500830078125</v>
      </c>
      <c r="D67" s="42">
        <v>1.17500830078125</v>
      </c>
      <c r="E67" s="48">
        <v>0.72684834045410152</v>
      </c>
      <c r="F67" s="48">
        <v>0.72684804443359374</v>
      </c>
      <c r="G67" s="48">
        <v>0.6696075061035156</v>
      </c>
      <c r="H67" s="48">
        <v>0.77193214538574217</v>
      </c>
      <c r="I67" s="48">
        <v>0.68284199096679687</v>
      </c>
      <c r="J67" s="48">
        <v>0.37613594207763673</v>
      </c>
      <c r="K67" s="48">
        <v>0.61122095397949217</v>
      </c>
      <c r="L67" s="48">
        <v>0.22378161682128905</v>
      </c>
      <c r="M67" s="43">
        <f t="shared" ref="M67:M130" si="23">(+O67*0.7)</f>
        <v>0.71012264399999991</v>
      </c>
      <c r="N67" s="43">
        <f t="shared" ref="N67:N130" si="24">(+P67*0.85)</f>
        <v>1.0995927759999999</v>
      </c>
      <c r="O67" s="49">
        <v>1.0144609199999999</v>
      </c>
      <c r="P67" s="49">
        <v>1.29363856</v>
      </c>
      <c r="Q67" s="50">
        <f t="shared" si="14"/>
        <v>1.15404974</v>
      </c>
      <c r="R67" s="48">
        <f t="shared" si="15"/>
        <v>1.29363856</v>
      </c>
      <c r="S67" s="49">
        <v>0.97467636718750006</v>
      </c>
      <c r="T67" s="48">
        <f t="shared" ref="T67:T130" si="25">+C67</f>
        <v>1.17500830078125</v>
      </c>
      <c r="U67" s="48">
        <v>0</v>
      </c>
      <c r="V67" s="49">
        <f t="shared" si="16"/>
        <v>1.1642747040000001</v>
      </c>
      <c r="W67" s="49">
        <f t="shared" si="17"/>
        <v>1.034910848</v>
      </c>
      <c r="X67" s="49">
        <f t="shared" si="18"/>
        <v>0.90554699199999988</v>
      </c>
      <c r="Y67" s="49">
        <f t="shared" si="19"/>
        <v>1.3583204880000002</v>
      </c>
      <c r="Z67" s="49">
        <f t="shared" si="20"/>
        <v>1.7248514133333332</v>
      </c>
      <c r="AA67" s="48">
        <v>3.5274196134868423</v>
      </c>
      <c r="AB67" s="42">
        <v>1.17500830078125</v>
      </c>
      <c r="AC67" s="42">
        <v>1.17500830078125</v>
      </c>
      <c r="AD67" s="49">
        <f t="shared" si="21"/>
        <v>1.0660522766113283</v>
      </c>
      <c r="AE67" s="49">
        <f t="shared" si="22"/>
        <v>0.73686873120704433</v>
      </c>
    </row>
    <row r="68" spans="1:31" x14ac:dyDescent="0.2">
      <c r="A68" s="42">
        <v>1.1331980387369791</v>
      </c>
      <c r="B68" s="42">
        <f t="shared" si="13"/>
        <v>1.1590361328125001</v>
      </c>
      <c r="C68" s="42">
        <v>1.1590361328125001</v>
      </c>
      <c r="D68" s="42">
        <v>1.1590361328125001</v>
      </c>
      <c r="E68" s="48">
        <v>0.71603376403808583</v>
      </c>
      <c r="F68" s="48">
        <v>0.71603346801757817</v>
      </c>
      <c r="G68" s="48">
        <v>0.65952125854492194</v>
      </c>
      <c r="H68" s="48">
        <v>0.76032908874511718</v>
      </c>
      <c r="I68" s="48">
        <v>0.67253508972167964</v>
      </c>
      <c r="J68" s="48">
        <v>0.37044696075439454</v>
      </c>
      <c r="K68" s="48">
        <v>0.6019762927246094</v>
      </c>
      <c r="L68" s="48">
        <v>0.2203901986694336</v>
      </c>
      <c r="M68" s="43">
        <f t="shared" si="23"/>
        <v>0.69944061599999996</v>
      </c>
      <c r="N68" s="43">
        <f t="shared" si="24"/>
        <v>1.0830500079999998</v>
      </c>
      <c r="O68" s="49">
        <v>0.99920088000000007</v>
      </c>
      <c r="P68" s="49">
        <v>1.2741764799999999</v>
      </c>
      <c r="Q68" s="50">
        <f t="shared" si="14"/>
        <v>1.13668868</v>
      </c>
      <c r="R68" s="48">
        <f t="shared" si="15"/>
        <v>1.2741764799999999</v>
      </c>
      <c r="S68" s="49">
        <v>0.96393808593750008</v>
      </c>
      <c r="T68" s="48">
        <f t="shared" si="25"/>
        <v>1.1590361328125001</v>
      </c>
      <c r="U68" s="48">
        <v>0</v>
      </c>
      <c r="V68" s="49">
        <f t="shared" si="16"/>
        <v>1.146758832</v>
      </c>
      <c r="W68" s="49">
        <f t="shared" si="17"/>
        <v>1.019341184</v>
      </c>
      <c r="X68" s="49">
        <f t="shared" si="18"/>
        <v>0.89192353599999985</v>
      </c>
      <c r="Y68" s="49">
        <f t="shared" si="19"/>
        <v>1.3378853039999998</v>
      </c>
      <c r="Z68" s="49">
        <f t="shared" si="20"/>
        <v>1.6989019733333333</v>
      </c>
      <c r="AA68" s="48">
        <v>3.4767972990337173</v>
      </c>
      <c r="AB68" s="42">
        <v>1.1590361328125001</v>
      </c>
      <c r="AC68" s="42">
        <v>1.1590361328125001</v>
      </c>
      <c r="AD68" s="49">
        <f t="shared" si="21"/>
        <v>1.0543072814941408</v>
      </c>
      <c r="AE68" s="49">
        <f t="shared" si="22"/>
        <v>0.7287504429768038</v>
      </c>
    </row>
    <row r="69" spans="1:31" x14ac:dyDescent="0.2">
      <c r="A69" s="42">
        <v>1.1163820393880208</v>
      </c>
      <c r="B69" s="42">
        <f t="shared" si="13"/>
        <v>1.14351318359375</v>
      </c>
      <c r="C69" s="42">
        <v>1.14351318359375</v>
      </c>
      <c r="D69" s="42">
        <v>1.14351318359375</v>
      </c>
      <c r="E69" s="48">
        <v>0.70553622558593743</v>
      </c>
      <c r="F69" s="48">
        <v>0.70553598876953127</v>
      </c>
      <c r="G69" s="48">
        <v>0.64973434692382814</v>
      </c>
      <c r="H69" s="48">
        <v>0.74906965270996084</v>
      </c>
      <c r="I69" s="48">
        <v>0.66253462890625003</v>
      </c>
      <c r="J69" s="48">
        <v>0.36492745117187497</v>
      </c>
      <c r="K69" s="48">
        <v>0.5930071081542968</v>
      </c>
      <c r="L69" s="48">
        <v>0.2171000343322754</v>
      </c>
      <c r="M69" s="43">
        <f t="shared" si="23"/>
        <v>0.68953264799999991</v>
      </c>
      <c r="N69" s="43">
        <f t="shared" si="24"/>
        <v>1.068011128</v>
      </c>
      <c r="O69" s="49">
        <v>0.98504663999999986</v>
      </c>
      <c r="P69" s="49">
        <v>1.2564836799999999</v>
      </c>
      <c r="Q69" s="50">
        <f t="shared" si="14"/>
        <v>1.1207651599999999</v>
      </c>
      <c r="R69" s="48">
        <f t="shared" si="15"/>
        <v>1.2564836799999999</v>
      </c>
      <c r="S69" s="49">
        <v>0.95346816406250001</v>
      </c>
      <c r="T69" s="48">
        <f t="shared" si="25"/>
        <v>1.14351318359375</v>
      </c>
      <c r="U69" s="48">
        <v>0</v>
      </c>
      <c r="V69" s="49">
        <f t="shared" si="16"/>
        <v>1.1308353119999999</v>
      </c>
      <c r="W69" s="49">
        <f t="shared" si="17"/>
        <v>1.0051869439999999</v>
      </c>
      <c r="X69" s="49">
        <f t="shared" si="18"/>
        <v>0.87953857599999985</v>
      </c>
      <c r="Y69" s="49">
        <f t="shared" si="19"/>
        <v>1.3193078639999998</v>
      </c>
      <c r="Z69" s="49">
        <f t="shared" si="20"/>
        <v>1.6753115733333332</v>
      </c>
      <c r="AA69" s="48">
        <v>3.4276075246710525</v>
      </c>
      <c r="AB69" s="42">
        <v>1.14351318359375</v>
      </c>
      <c r="AC69" s="42">
        <v>1.14351318359375</v>
      </c>
      <c r="AD69" s="49">
        <f t="shared" si="21"/>
        <v>1.0428558044433593</v>
      </c>
      <c r="AE69" s="49">
        <f t="shared" si="22"/>
        <v>0.72083503812285188</v>
      </c>
    </row>
    <row r="70" spans="1:31" x14ac:dyDescent="0.2">
      <c r="A70" s="42">
        <v>1.1000576782226561</v>
      </c>
      <c r="B70" s="42">
        <f t="shared" si="13"/>
        <v>1.1284205322265626</v>
      </c>
      <c r="C70" s="42">
        <v>1.1284205322265626</v>
      </c>
      <c r="D70" s="42">
        <v>1.1284205322265626</v>
      </c>
      <c r="E70" s="48">
        <v>0.69534204895019525</v>
      </c>
      <c r="F70" s="48">
        <v>0.69534175292968747</v>
      </c>
      <c r="G70" s="48">
        <v>0.6402335687255859</v>
      </c>
      <c r="H70" s="48">
        <v>0.7381387994384766</v>
      </c>
      <c r="I70" s="48">
        <v>0.65282722839355467</v>
      </c>
      <c r="J70" s="48">
        <v>0.35957001281738282</v>
      </c>
      <c r="K70" s="48">
        <v>0.58430126342773436</v>
      </c>
      <c r="L70" s="48">
        <v>0.21390665390014649</v>
      </c>
      <c r="M70" s="43">
        <f t="shared" si="23"/>
        <v>0.67993430399999999</v>
      </c>
      <c r="N70" s="43">
        <f t="shared" si="24"/>
        <v>1.0529722479999999</v>
      </c>
      <c r="O70" s="49">
        <v>0.97133471999999998</v>
      </c>
      <c r="P70" s="49">
        <v>1.2387908799999998</v>
      </c>
      <c r="Q70" s="50">
        <f t="shared" si="14"/>
        <v>1.1050627999999998</v>
      </c>
      <c r="R70" s="48">
        <f t="shared" si="15"/>
        <v>1.2387908799999998</v>
      </c>
      <c r="S70" s="49">
        <v>0.94325615234374993</v>
      </c>
      <c r="T70" s="48">
        <f t="shared" si="25"/>
        <v>1.1284205322265626</v>
      </c>
      <c r="U70" s="48">
        <v>0</v>
      </c>
      <c r="V70" s="49">
        <f t="shared" si="16"/>
        <v>1.1149117919999998</v>
      </c>
      <c r="W70" s="49">
        <f t="shared" si="17"/>
        <v>0.99103270399999988</v>
      </c>
      <c r="X70" s="49">
        <f t="shared" si="18"/>
        <v>0.86715361599999985</v>
      </c>
      <c r="Y70" s="49">
        <f t="shared" si="19"/>
        <v>1.3007304239999997</v>
      </c>
      <c r="Z70" s="49">
        <f t="shared" si="20"/>
        <v>1.651721173333333</v>
      </c>
      <c r="AA70" s="48">
        <v>3.3797900005139803</v>
      </c>
      <c r="AB70" s="42">
        <v>1.1284205322265626</v>
      </c>
      <c r="AC70" s="42">
        <v>1.1284205322265626</v>
      </c>
      <c r="AD70" s="49">
        <f t="shared" si="21"/>
        <v>1.0316864166259765</v>
      </c>
      <c r="AE70" s="49">
        <f t="shared" si="22"/>
        <v>0.7131146168921817</v>
      </c>
    </row>
    <row r="71" spans="1:31" x14ac:dyDescent="0.2">
      <c r="A71" s="42">
        <v>1.084203898111979</v>
      </c>
      <c r="B71" s="42">
        <f t="shared" si="13"/>
        <v>1.113740234375</v>
      </c>
      <c r="C71" s="42">
        <v>1.113740234375</v>
      </c>
      <c r="D71" s="42">
        <v>1.113740234375</v>
      </c>
      <c r="E71" s="48">
        <v>0.68543820922851562</v>
      </c>
      <c r="F71" s="48">
        <v>0.68543797241210935</v>
      </c>
      <c r="G71" s="48">
        <v>0.63100666870117184</v>
      </c>
      <c r="H71" s="48">
        <v>0.72752231994628902</v>
      </c>
      <c r="I71" s="48">
        <v>0.64340015930175787</v>
      </c>
      <c r="J71" s="48">
        <v>0.35436760040283205</v>
      </c>
      <c r="K71" s="48">
        <v>0.57584733215332029</v>
      </c>
      <c r="L71" s="48">
        <v>0.21080583908081055</v>
      </c>
      <c r="M71" s="43">
        <f t="shared" si="23"/>
        <v>0.67033595999999995</v>
      </c>
      <c r="N71" s="43">
        <f t="shared" si="24"/>
        <v>1.0381840159999998</v>
      </c>
      <c r="O71" s="49">
        <v>0.9576228</v>
      </c>
      <c r="P71" s="49">
        <v>1.2213929599999997</v>
      </c>
      <c r="Q71" s="50">
        <f t="shared" si="14"/>
        <v>1.0895078799999998</v>
      </c>
      <c r="R71" s="48">
        <f t="shared" si="15"/>
        <v>1.2213929599999997</v>
      </c>
      <c r="S71" s="49">
        <v>0.93329228515625007</v>
      </c>
      <c r="T71" s="48">
        <f t="shared" si="25"/>
        <v>1.113740234375</v>
      </c>
      <c r="U71" s="48">
        <v>0</v>
      </c>
      <c r="V71" s="49">
        <f t="shared" si="16"/>
        <v>1.0992536639999999</v>
      </c>
      <c r="W71" s="49">
        <f t="shared" si="17"/>
        <v>0.97711436799999984</v>
      </c>
      <c r="X71" s="49">
        <f t="shared" si="18"/>
        <v>0.85497507199999978</v>
      </c>
      <c r="Y71" s="49">
        <f t="shared" si="19"/>
        <v>1.2824626079999999</v>
      </c>
      <c r="Z71" s="49">
        <f t="shared" si="20"/>
        <v>1.6285239466666663</v>
      </c>
      <c r="AA71" s="48">
        <v>3.3332881501850329</v>
      </c>
      <c r="AB71" s="42">
        <v>1.113740234375</v>
      </c>
      <c r="AC71" s="42">
        <v>1.113740234375</v>
      </c>
      <c r="AD71" s="49">
        <f t="shared" si="21"/>
        <v>1.0207884368896485</v>
      </c>
      <c r="AE71" s="49">
        <f t="shared" si="22"/>
        <v>0.70558179633805818</v>
      </c>
    </row>
    <row r="72" spans="1:31" x14ac:dyDescent="0.2">
      <c r="A72" s="42">
        <v>1.0688004557291666</v>
      </c>
      <c r="B72" s="42">
        <f t="shared" si="13"/>
        <v>1.0994553222656249</v>
      </c>
      <c r="C72" s="42">
        <v>1.0994553222656249</v>
      </c>
      <c r="D72" s="42">
        <v>1.0994553222656249</v>
      </c>
      <c r="E72" s="48">
        <v>0.67581251037597645</v>
      </c>
      <c r="F72" s="48">
        <v>0.6758122735595703</v>
      </c>
      <c r="G72" s="48">
        <v>0.62204186523437499</v>
      </c>
      <c r="H72" s="48">
        <v>0.71720695251464839</v>
      </c>
      <c r="I72" s="48">
        <v>0.6342414624023438</v>
      </c>
      <c r="J72" s="48">
        <v>0.34931355346679688</v>
      </c>
      <c r="K72" s="48">
        <v>0.5676345391845703</v>
      </c>
      <c r="L72" s="48">
        <v>0.20779363800048828</v>
      </c>
      <c r="M72" s="43">
        <f t="shared" si="23"/>
        <v>0.66104723999999992</v>
      </c>
      <c r="N72" s="43">
        <f t="shared" si="24"/>
        <v>1.0236464319999998</v>
      </c>
      <c r="O72" s="49">
        <v>0.94435319999999989</v>
      </c>
      <c r="P72" s="49">
        <v>1.2042899199999999</v>
      </c>
      <c r="Q72" s="50">
        <f t="shared" si="14"/>
        <v>1.07432156</v>
      </c>
      <c r="R72" s="48">
        <f t="shared" si="15"/>
        <v>1.2042899199999999</v>
      </c>
      <c r="S72" s="49">
        <v>0.9235671875</v>
      </c>
      <c r="T72" s="48">
        <f t="shared" si="25"/>
        <v>1.0994553222656249</v>
      </c>
      <c r="U72" s="48">
        <v>0</v>
      </c>
      <c r="V72" s="49">
        <f t="shared" si="16"/>
        <v>1.083860928</v>
      </c>
      <c r="W72" s="49">
        <f t="shared" si="17"/>
        <v>0.96343193599999999</v>
      </c>
      <c r="X72" s="49">
        <f t="shared" si="18"/>
        <v>0.84300294399999987</v>
      </c>
      <c r="Y72" s="49">
        <f t="shared" si="19"/>
        <v>1.2645044160000001</v>
      </c>
      <c r="Z72" s="49">
        <f t="shared" si="20"/>
        <v>1.6057198933333332</v>
      </c>
      <c r="AA72" s="48">
        <v>3.2880484554893097</v>
      </c>
      <c r="AB72" s="42">
        <v>1.0994553222656249</v>
      </c>
      <c r="AC72" s="42">
        <v>1.0994553222656249</v>
      </c>
      <c r="AD72" s="49">
        <f t="shared" si="21"/>
        <v>1.010151611328125</v>
      </c>
      <c r="AE72" s="49">
        <f t="shared" si="22"/>
        <v>0.69822948883161484</v>
      </c>
    </row>
    <row r="73" spans="1:31" x14ac:dyDescent="0.2">
      <c r="A73" s="42">
        <v>1.0538286336263021</v>
      </c>
      <c r="B73" s="42">
        <f t="shared" si="13"/>
        <v>1.0855498046875001</v>
      </c>
      <c r="C73" s="42">
        <v>1.0855498046875001</v>
      </c>
      <c r="D73" s="42">
        <v>1.0855498046875001</v>
      </c>
      <c r="E73" s="48">
        <v>0.66645340759277349</v>
      </c>
      <c r="F73" s="48">
        <v>0.66645317077636712</v>
      </c>
      <c r="G73" s="48">
        <v>0.61332826477050784</v>
      </c>
      <c r="H73" s="48">
        <v>0.70717990905761718</v>
      </c>
      <c r="I73" s="48">
        <v>0.62533977050781253</v>
      </c>
      <c r="J73" s="48">
        <v>0.34440162597656249</v>
      </c>
      <c r="K73" s="48">
        <v>0.55965264221191402</v>
      </c>
      <c r="L73" s="48">
        <v>0.20486630599975586</v>
      </c>
      <c r="M73" s="43">
        <f t="shared" si="23"/>
        <v>0.6519133319999999</v>
      </c>
      <c r="N73" s="43">
        <f t="shared" si="24"/>
        <v>1.009610144</v>
      </c>
      <c r="O73" s="49">
        <v>0.93130475999999995</v>
      </c>
      <c r="P73" s="49">
        <v>1.1877766400000001</v>
      </c>
      <c r="Q73" s="50">
        <f t="shared" si="14"/>
        <v>1.0595406999999999</v>
      </c>
      <c r="R73" s="48">
        <f t="shared" si="15"/>
        <v>1.1877766400000001</v>
      </c>
      <c r="S73" s="49">
        <v>0.91407207031250004</v>
      </c>
      <c r="T73" s="48">
        <f t="shared" si="25"/>
        <v>1.0855498046875001</v>
      </c>
      <c r="U73" s="48">
        <v>0</v>
      </c>
      <c r="V73" s="49">
        <f t="shared" si="16"/>
        <v>1.068998976</v>
      </c>
      <c r="W73" s="49">
        <f t="shared" si="17"/>
        <v>0.95022131200000004</v>
      </c>
      <c r="X73" s="49">
        <f t="shared" si="18"/>
        <v>0.83144364800000004</v>
      </c>
      <c r="Y73" s="49">
        <f t="shared" si="19"/>
        <v>1.2471654720000001</v>
      </c>
      <c r="Z73" s="49">
        <f t="shared" si="20"/>
        <v>1.5837021866666667</v>
      </c>
      <c r="AA73" s="48">
        <v>3.2440200195312499</v>
      </c>
      <c r="AB73" s="42">
        <v>1.0855498046875001</v>
      </c>
      <c r="AC73" s="42">
        <v>1.0855498046875001</v>
      </c>
      <c r="AD73" s="49">
        <f t="shared" si="21"/>
        <v>0.9997663269042969</v>
      </c>
      <c r="AE73" s="49">
        <f t="shared" si="22"/>
        <v>0.69105104972079012</v>
      </c>
    </row>
    <row r="74" spans="1:31" x14ac:dyDescent="0.2">
      <c r="A74" s="42">
        <v>1.0392703247070312</v>
      </c>
      <c r="B74" s="42">
        <f t="shared" si="13"/>
        <v>1.072008544921875</v>
      </c>
      <c r="C74" s="42">
        <v>1.072008544921875</v>
      </c>
      <c r="D74" s="42">
        <v>1.072008544921875</v>
      </c>
      <c r="E74" s="48">
        <v>0.65734994812011716</v>
      </c>
      <c r="F74" s="48">
        <v>0.657349711303711</v>
      </c>
      <c r="G74" s="48">
        <v>0.60485532897949212</v>
      </c>
      <c r="H74" s="48">
        <v>0.69742940795898434</v>
      </c>
      <c r="I74" s="48">
        <v>0.61668454528808592</v>
      </c>
      <c r="J74" s="48">
        <v>0.33962592712402345</v>
      </c>
      <c r="K74" s="48">
        <v>0.551892109375</v>
      </c>
      <c r="L74" s="48">
        <v>0.20202030563354492</v>
      </c>
      <c r="M74" s="43">
        <f t="shared" si="23"/>
        <v>0.64308904799999977</v>
      </c>
      <c r="N74" s="43">
        <f t="shared" si="24"/>
        <v>0.995824504</v>
      </c>
      <c r="O74" s="49">
        <v>0.91869863999999979</v>
      </c>
      <c r="P74" s="49">
        <v>1.17155824</v>
      </c>
      <c r="Q74" s="50">
        <f t="shared" si="14"/>
        <v>1.0451284399999998</v>
      </c>
      <c r="R74" s="48">
        <f t="shared" si="15"/>
        <v>1.17155824</v>
      </c>
      <c r="S74" s="49">
        <v>0.90479843750000011</v>
      </c>
      <c r="T74" s="48">
        <f t="shared" si="25"/>
        <v>1.072008544921875</v>
      </c>
      <c r="U74" s="48">
        <v>0</v>
      </c>
      <c r="V74" s="49">
        <f t="shared" si="16"/>
        <v>1.0544024160000001</v>
      </c>
      <c r="W74" s="49">
        <f t="shared" si="17"/>
        <v>0.93724659200000004</v>
      </c>
      <c r="X74" s="49">
        <f t="shared" si="18"/>
        <v>0.82009076799999991</v>
      </c>
      <c r="Y74" s="49">
        <f t="shared" si="19"/>
        <v>1.230136152</v>
      </c>
      <c r="Z74" s="49">
        <f t="shared" si="20"/>
        <v>1.5620776533333331</v>
      </c>
      <c r="AA74" s="48">
        <v>3.2011552220394739</v>
      </c>
      <c r="AB74" s="42">
        <v>1.072008544921875</v>
      </c>
      <c r="AC74" s="42">
        <v>1.072008544921875</v>
      </c>
      <c r="AD74" s="49">
        <f t="shared" si="21"/>
        <v>0.98962329101562507</v>
      </c>
      <c r="AE74" s="49">
        <f t="shared" si="22"/>
        <v>0.68404005584192418</v>
      </c>
    </row>
    <row r="75" spans="1:31" x14ac:dyDescent="0.2">
      <c r="A75" s="42">
        <v>1.0251088460286457</v>
      </c>
      <c r="B75" s="42">
        <f t="shared" si="13"/>
        <v>1.0588172607421875</v>
      </c>
      <c r="C75" s="42">
        <v>1.0588172607421875</v>
      </c>
      <c r="D75" s="42">
        <v>1.0588172607421875</v>
      </c>
      <c r="E75" s="48">
        <v>0.6484918896484374</v>
      </c>
      <c r="F75" s="48">
        <v>0.64849159362792963</v>
      </c>
      <c r="G75" s="48">
        <v>0.59661334838867186</v>
      </c>
      <c r="H75" s="48">
        <v>0.6879440820312499</v>
      </c>
      <c r="I75" s="48">
        <v>0.60826560363769533</v>
      </c>
      <c r="J75" s="48">
        <v>0.33498083251953126</v>
      </c>
      <c r="K75" s="48">
        <v>0.54434388244628906</v>
      </c>
      <c r="L75" s="48">
        <v>0.19925227706909179</v>
      </c>
      <c r="M75" s="43">
        <f t="shared" si="23"/>
        <v>0.63426476399999987</v>
      </c>
      <c r="N75" s="43">
        <f t="shared" si="24"/>
        <v>0.98228951199999992</v>
      </c>
      <c r="O75" s="49">
        <v>0.90609251999999985</v>
      </c>
      <c r="P75" s="49">
        <v>1.1556347199999999</v>
      </c>
      <c r="Q75" s="50">
        <f t="shared" si="14"/>
        <v>1.0308636199999999</v>
      </c>
      <c r="R75" s="48">
        <f t="shared" si="15"/>
        <v>1.1556347199999999</v>
      </c>
      <c r="S75" s="49">
        <v>0.89573847656249994</v>
      </c>
      <c r="T75" s="48">
        <f t="shared" si="25"/>
        <v>1.0588172607421875</v>
      </c>
      <c r="U75" s="48">
        <v>0</v>
      </c>
      <c r="V75" s="49">
        <f t="shared" si="16"/>
        <v>1.0400712479999998</v>
      </c>
      <c r="W75" s="49">
        <f t="shared" si="17"/>
        <v>0.924507776</v>
      </c>
      <c r="X75" s="49">
        <f t="shared" si="18"/>
        <v>0.80894430399999984</v>
      </c>
      <c r="Y75" s="49">
        <f t="shared" si="19"/>
        <v>1.2134164559999998</v>
      </c>
      <c r="Z75" s="49">
        <f t="shared" si="20"/>
        <v>1.5408462933333331</v>
      </c>
      <c r="AA75" s="48">
        <v>3.159408408717105</v>
      </c>
      <c r="AB75" s="42">
        <v>1.0588172607421875</v>
      </c>
      <c r="AC75" s="42">
        <v>1.0588172607421875</v>
      </c>
      <c r="AD75" s="49">
        <f t="shared" si="21"/>
        <v>0.97971395874023426</v>
      </c>
      <c r="AE75" s="49">
        <f t="shared" si="22"/>
        <v>0.6771906008376285</v>
      </c>
    </row>
    <row r="76" spans="1:31" x14ac:dyDescent="0.2">
      <c r="A76" s="42">
        <v>1.0113280232747395</v>
      </c>
      <c r="B76" s="42">
        <f t="shared" si="13"/>
        <v>1.0459622802734374</v>
      </c>
      <c r="C76" s="42">
        <v>1.0459622802734374</v>
      </c>
      <c r="D76" s="42">
        <v>1.0459622802734374</v>
      </c>
      <c r="E76" s="48">
        <v>0.63986928588867187</v>
      </c>
      <c r="F76" s="48">
        <v>0.63986904907226561</v>
      </c>
      <c r="G76" s="48">
        <v>0.58859290954589838</v>
      </c>
      <c r="H76" s="48">
        <v>0.67871327453613284</v>
      </c>
      <c r="I76" s="48">
        <v>0.60007341369628908</v>
      </c>
      <c r="J76" s="48">
        <v>0.33046110260009764</v>
      </c>
      <c r="K76" s="48">
        <v>0.53699925842285157</v>
      </c>
      <c r="L76" s="48">
        <v>0.19655906768798828</v>
      </c>
      <c r="M76" s="43">
        <f t="shared" si="23"/>
        <v>0.62590491599999998</v>
      </c>
      <c r="N76" s="43">
        <f t="shared" si="24"/>
        <v>0.96950646399999985</v>
      </c>
      <c r="O76" s="49">
        <v>0.89414988000000006</v>
      </c>
      <c r="P76" s="49">
        <v>1.1405958399999998</v>
      </c>
      <c r="Q76" s="50">
        <f t="shared" si="14"/>
        <v>1.01737286</v>
      </c>
      <c r="R76" s="48">
        <f t="shared" si="15"/>
        <v>1.1405958399999998</v>
      </c>
      <c r="S76" s="49">
        <v>0.88688447265625003</v>
      </c>
      <c r="T76" s="48">
        <f t="shared" si="25"/>
        <v>1.0459622802734374</v>
      </c>
      <c r="U76" s="48">
        <v>0</v>
      </c>
      <c r="V76" s="49">
        <f t="shared" si="16"/>
        <v>1.0265362559999998</v>
      </c>
      <c r="W76" s="49">
        <f t="shared" si="17"/>
        <v>0.91247667199999993</v>
      </c>
      <c r="X76" s="49">
        <f t="shared" si="18"/>
        <v>0.79841708799999977</v>
      </c>
      <c r="Y76" s="49">
        <f t="shared" si="19"/>
        <v>1.1976256319999998</v>
      </c>
      <c r="Z76" s="49">
        <f t="shared" si="20"/>
        <v>1.5207944533333331</v>
      </c>
      <c r="AA76" s="48">
        <v>3.1187363281249998</v>
      </c>
      <c r="AB76" s="42">
        <v>1.0459622802734374</v>
      </c>
      <c r="AC76" s="42">
        <v>1.0459622802734374</v>
      </c>
      <c r="AD76" s="49">
        <f t="shared" si="21"/>
        <v>0.97002989196777345</v>
      </c>
      <c r="AE76" s="49">
        <f t="shared" si="22"/>
        <v>0.67049685217998256</v>
      </c>
    </row>
    <row r="77" spans="1:31" x14ac:dyDescent="0.2">
      <c r="A77" s="42">
        <v>0.99791280110677072</v>
      </c>
      <c r="B77" s="42">
        <f t="shared" si="13"/>
        <v>1.0334307861328125</v>
      </c>
      <c r="C77" s="42">
        <v>1.0334307861328125</v>
      </c>
      <c r="D77" s="42">
        <v>1.0334307861328125</v>
      </c>
      <c r="E77" s="48">
        <v>0.63147296020507804</v>
      </c>
      <c r="F77" s="48">
        <v>0.63147272338867189</v>
      </c>
      <c r="G77" s="48">
        <v>0.58078525024414063</v>
      </c>
      <c r="H77" s="48">
        <v>0.66972686157226557</v>
      </c>
      <c r="I77" s="48">
        <v>0.59209891723632802</v>
      </c>
      <c r="J77" s="48">
        <v>0.32606167541503905</v>
      </c>
      <c r="K77" s="48">
        <v>0.52985024475097653</v>
      </c>
      <c r="L77" s="48">
        <v>0.19393770248413086</v>
      </c>
      <c r="M77" s="43">
        <f t="shared" si="23"/>
        <v>0.61785469199999987</v>
      </c>
      <c r="N77" s="43">
        <f t="shared" si="24"/>
        <v>0.95672341599999977</v>
      </c>
      <c r="O77" s="49">
        <v>0.88264955999999994</v>
      </c>
      <c r="P77" s="49">
        <v>1.1255569599999997</v>
      </c>
      <c r="Q77" s="50">
        <f t="shared" si="14"/>
        <v>1.0041032599999999</v>
      </c>
      <c r="R77" s="48">
        <f t="shared" si="15"/>
        <v>1.1255569599999997</v>
      </c>
      <c r="S77" s="49">
        <v>0.87822919921874998</v>
      </c>
      <c r="T77" s="48">
        <f t="shared" si="25"/>
        <v>1.0334307861328125</v>
      </c>
      <c r="U77" s="48">
        <v>0</v>
      </c>
      <c r="V77" s="49">
        <f t="shared" si="16"/>
        <v>1.0130012639999997</v>
      </c>
      <c r="W77" s="49">
        <f t="shared" si="17"/>
        <v>0.90044556799999986</v>
      </c>
      <c r="X77" s="49">
        <f t="shared" si="18"/>
        <v>0.78788987199999971</v>
      </c>
      <c r="Y77" s="49">
        <f t="shared" si="19"/>
        <v>1.1818348079999996</v>
      </c>
      <c r="Z77" s="49">
        <f t="shared" si="20"/>
        <v>1.500742613333333</v>
      </c>
      <c r="AA77" s="48">
        <v>3.0790979132401315</v>
      </c>
      <c r="AB77" s="42">
        <v>1.0334307861328125</v>
      </c>
      <c r="AC77" s="42">
        <v>1.0334307861328125</v>
      </c>
      <c r="AD77" s="49">
        <f t="shared" si="21"/>
        <v>0.96056318664550777</v>
      </c>
      <c r="AE77" s="49">
        <f t="shared" si="22"/>
        <v>0.66395334648840176</v>
      </c>
    </row>
    <row r="78" spans="1:31" x14ac:dyDescent="0.2">
      <c r="A78" s="42">
        <v>0.98484873453776034</v>
      </c>
      <c r="B78" s="42">
        <f t="shared" si="13"/>
        <v>1.0212103881835937</v>
      </c>
      <c r="C78" s="42">
        <v>1.0212103881835937</v>
      </c>
      <c r="D78" s="42">
        <v>1.0212103881835937</v>
      </c>
      <c r="E78" s="48">
        <v>0.62329415039062508</v>
      </c>
      <c r="F78" s="48">
        <v>0.62329391357421871</v>
      </c>
      <c r="G78" s="48">
        <v>0.57318196350097661</v>
      </c>
      <c r="H78" s="48">
        <v>0.66097531127929687</v>
      </c>
      <c r="I78" s="48">
        <v>0.58433358886718756</v>
      </c>
      <c r="J78" s="48">
        <v>0.32177787384033202</v>
      </c>
      <c r="K78" s="48">
        <v>0.52288902648925784</v>
      </c>
      <c r="L78" s="48">
        <v>0.19138531005859374</v>
      </c>
      <c r="M78" s="43">
        <f t="shared" si="23"/>
        <v>0.60980446799999988</v>
      </c>
      <c r="N78" s="43">
        <f t="shared" si="24"/>
        <v>0.94444166400000007</v>
      </c>
      <c r="O78" s="49">
        <v>0.87114923999999982</v>
      </c>
      <c r="P78" s="49">
        <v>1.1111078400000001</v>
      </c>
      <c r="Q78" s="50">
        <f t="shared" si="14"/>
        <v>0.99112853999999995</v>
      </c>
      <c r="R78" s="48">
        <f t="shared" si="15"/>
        <v>1.1111078400000001</v>
      </c>
      <c r="S78" s="49">
        <v>0.86976572265625007</v>
      </c>
      <c r="T78" s="48">
        <f t="shared" si="25"/>
        <v>1.0212103881835937</v>
      </c>
      <c r="U78" s="48">
        <v>0</v>
      </c>
      <c r="V78" s="49">
        <f t="shared" si="16"/>
        <v>0.99999705600000011</v>
      </c>
      <c r="W78" s="49">
        <f t="shared" si="17"/>
        <v>0.88888627200000014</v>
      </c>
      <c r="X78" s="49">
        <f t="shared" si="18"/>
        <v>0.77777548799999996</v>
      </c>
      <c r="Y78" s="49">
        <f t="shared" si="19"/>
        <v>1.1666632320000001</v>
      </c>
      <c r="Z78" s="49">
        <f t="shared" si="20"/>
        <v>1.4814771200000001</v>
      </c>
      <c r="AA78" s="48">
        <v>3.0404542814555922</v>
      </c>
      <c r="AB78" s="42">
        <v>1.0212103881835937</v>
      </c>
      <c r="AC78" s="42">
        <v>1.0212103881835937</v>
      </c>
      <c r="AD78" s="49">
        <f t="shared" si="21"/>
        <v>0.95130625915527356</v>
      </c>
      <c r="AE78" s="49">
        <f t="shared" si="22"/>
        <v>0.65755484187070423</v>
      </c>
    </row>
    <row r="79" spans="1:31" x14ac:dyDescent="0.2">
      <c r="A79" s="42">
        <v>0.97212239583333337</v>
      </c>
      <c r="B79" s="42">
        <f t="shared" si="13"/>
        <v>1.0092896118164063</v>
      </c>
      <c r="C79" s="42">
        <v>1.0092896118164063</v>
      </c>
      <c r="D79" s="42">
        <v>1.0092896118164063</v>
      </c>
      <c r="E79" s="48">
        <v>0.61532444946289055</v>
      </c>
      <c r="F79" s="48">
        <v>0.6153242126464844</v>
      </c>
      <c r="G79" s="48">
        <v>0.56577523437499999</v>
      </c>
      <c r="H79" s="48">
        <v>0.65244950622558595</v>
      </c>
      <c r="I79" s="48">
        <v>0.57676931762695305</v>
      </c>
      <c r="J79" s="48">
        <v>0.31760513916015626</v>
      </c>
      <c r="K79" s="48">
        <v>0.51610832153320307</v>
      </c>
      <c r="L79" s="48">
        <v>0.18889924102783201</v>
      </c>
      <c r="M79" s="43">
        <f t="shared" si="23"/>
        <v>0.60206386799999978</v>
      </c>
      <c r="N79" s="43">
        <f t="shared" si="24"/>
        <v>0.93241056</v>
      </c>
      <c r="O79" s="49">
        <v>0.86009123999999981</v>
      </c>
      <c r="P79" s="49">
        <v>1.0969536</v>
      </c>
      <c r="Q79" s="50">
        <f t="shared" si="14"/>
        <v>0.97852241999999989</v>
      </c>
      <c r="R79" s="48">
        <f t="shared" si="15"/>
        <v>1.0969536</v>
      </c>
      <c r="S79" s="49">
        <v>0.86148759765625005</v>
      </c>
      <c r="T79" s="48">
        <f t="shared" si="25"/>
        <v>1.0092896118164063</v>
      </c>
      <c r="U79" s="48">
        <v>0</v>
      </c>
      <c r="V79" s="49">
        <f t="shared" si="16"/>
        <v>0.98725823999999995</v>
      </c>
      <c r="W79" s="49">
        <f t="shared" si="17"/>
        <v>0.87756288000000005</v>
      </c>
      <c r="X79" s="49">
        <f t="shared" si="18"/>
        <v>0.76786751999999991</v>
      </c>
      <c r="Y79" s="49">
        <f t="shared" si="19"/>
        <v>1.1518012799999999</v>
      </c>
      <c r="Z79" s="49">
        <f t="shared" si="20"/>
        <v>1.4626048</v>
      </c>
      <c r="AA79" s="48">
        <v>3.002768734580592</v>
      </c>
      <c r="AB79" s="42">
        <v>1.0092896118164063</v>
      </c>
      <c r="AC79" s="42">
        <v>1.0092896118164063</v>
      </c>
      <c r="AD79" s="49">
        <f t="shared" si="21"/>
        <v>0.9422520599365235</v>
      </c>
      <c r="AE79" s="49">
        <f t="shared" si="22"/>
        <v>0.65129646558204446</v>
      </c>
    </row>
    <row r="80" spans="1:31" x14ac:dyDescent="0.2">
      <c r="A80" s="42">
        <v>0.95972066243489573</v>
      </c>
      <c r="B80" s="42">
        <f t="shared" si="13"/>
        <v>0.99765734863281252</v>
      </c>
      <c r="C80" s="42">
        <v>0.99765734863281252</v>
      </c>
      <c r="D80" s="42">
        <v>0.99765734863281252</v>
      </c>
      <c r="E80" s="48">
        <v>0.60755598327636717</v>
      </c>
      <c r="F80" s="48">
        <v>0.60755574645996091</v>
      </c>
      <c r="G80" s="48">
        <v>0.55855742553710941</v>
      </c>
      <c r="H80" s="48">
        <v>0.64414086181640628</v>
      </c>
      <c r="I80" s="48">
        <v>0.56939828857421881</v>
      </c>
      <c r="J80" s="48">
        <v>0.31353923828125002</v>
      </c>
      <c r="K80" s="48">
        <v>0.50950126220703118</v>
      </c>
      <c r="L80" s="48">
        <v>0.18647692001342772</v>
      </c>
      <c r="M80" s="43">
        <f t="shared" si="23"/>
        <v>0.59447807999999991</v>
      </c>
      <c r="N80" s="43">
        <f t="shared" si="24"/>
        <v>0.92063010399999989</v>
      </c>
      <c r="O80" s="49">
        <v>0.84925439999999996</v>
      </c>
      <c r="P80" s="49">
        <v>1.0830942399999999</v>
      </c>
      <c r="Q80" s="50">
        <f t="shared" si="14"/>
        <v>0.96617431999999992</v>
      </c>
      <c r="R80" s="48">
        <f t="shared" si="15"/>
        <v>1.0830942399999999</v>
      </c>
      <c r="S80" s="49">
        <v>0.85338847656250005</v>
      </c>
      <c r="T80" s="48">
        <f t="shared" si="25"/>
        <v>0.99765734863281252</v>
      </c>
      <c r="U80" s="48">
        <v>0</v>
      </c>
      <c r="V80" s="49">
        <f t="shared" si="16"/>
        <v>0.97478481599999989</v>
      </c>
      <c r="W80" s="49">
        <f t="shared" si="17"/>
        <v>0.8664753919999999</v>
      </c>
      <c r="X80" s="49">
        <f t="shared" si="18"/>
        <v>0.75816596799999991</v>
      </c>
      <c r="Y80" s="49">
        <f t="shared" si="19"/>
        <v>1.1372489519999998</v>
      </c>
      <c r="Z80" s="49">
        <f t="shared" si="20"/>
        <v>1.4441256533333331</v>
      </c>
      <c r="AA80" s="48">
        <v>2.9660058850740132</v>
      </c>
      <c r="AB80" s="42">
        <v>0.99765734863281252</v>
      </c>
      <c r="AC80" s="42">
        <v>0.99765734863281252</v>
      </c>
      <c r="AD80" s="49">
        <f t="shared" si="21"/>
        <v>0.93339364624023446</v>
      </c>
      <c r="AE80" s="49">
        <f t="shared" si="22"/>
        <v>0.64517341870704437</v>
      </c>
    </row>
    <row r="81" spans="1:31" x14ac:dyDescent="0.2">
      <c r="A81" s="42">
        <v>0.94763132731119781</v>
      </c>
      <c r="B81" s="42">
        <f t="shared" si="13"/>
        <v>0.98630310058593751</v>
      </c>
      <c r="C81" s="42">
        <v>0.98630310058593751</v>
      </c>
      <c r="D81" s="42">
        <v>0.98630310058593751</v>
      </c>
      <c r="E81" s="48">
        <v>0.59998123291015626</v>
      </c>
      <c r="F81" s="48">
        <v>0.59998099609374989</v>
      </c>
      <c r="G81" s="48">
        <v>0.55152143249511709</v>
      </c>
      <c r="H81" s="48">
        <v>0.63604108947753901</v>
      </c>
      <c r="I81" s="48">
        <v>0.56221333801269535</v>
      </c>
      <c r="J81" s="48">
        <v>0.30957611572265625</v>
      </c>
      <c r="K81" s="48">
        <v>0.50306115844726562</v>
      </c>
      <c r="L81" s="48">
        <v>0.1841159196472168</v>
      </c>
      <c r="M81" s="43">
        <f t="shared" si="23"/>
        <v>0.58735672799999994</v>
      </c>
      <c r="N81" s="43">
        <f t="shared" si="24"/>
        <v>0.90960159200000001</v>
      </c>
      <c r="O81" s="49">
        <v>0.83908103999999994</v>
      </c>
      <c r="P81" s="49">
        <v>1.07011952</v>
      </c>
      <c r="Q81" s="50">
        <f t="shared" si="14"/>
        <v>0.95460027999999997</v>
      </c>
      <c r="R81" s="48">
        <f t="shared" si="15"/>
        <v>1.07011952</v>
      </c>
      <c r="S81" s="49">
        <v>0.84546230468750005</v>
      </c>
      <c r="T81" s="48">
        <f t="shared" si="25"/>
        <v>0.98630310058593751</v>
      </c>
      <c r="U81" s="48">
        <v>0</v>
      </c>
      <c r="V81" s="49">
        <f t="shared" si="16"/>
        <v>0.96310756799999997</v>
      </c>
      <c r="W81" s="49">
        <f t="shared" si="17"/>
        <v>0.85609561600000006</v>
      </c>
      <c r="X81" s="49">
        <f t="shared" si="18"/>
        <v>0.74908366399999993</v>
      </c>
      <c r="Y81" s="49">
        <f t="shared" si="19"/>
        <v>1.1236254960000001</v>
      </c>
      <c r="Z81" s="49">
        <f t="shared" si="20"/>
        <v>1.4268260266666666</v>
      </c>
      <c r="AA81" s="48">
        <v>2.9301320929276318</v>
      </c>
      <c r="AB81" s="42">
        <v>0.98630310058593751</v>
      </c>
      <c r="AC81" s="42">
        <v>0.98630310058593751</v>
      </c>
      <c r="AD81" s="49">
        <f t="shared" si="21"/>
        <v>0.9247243957519532</v>
      </c>
      <c r="AE81" s="49">
        <f t="shared" si="22"/>
        <v>0.63918112381872827</v>
      </c>
    </row>
    <row r="82" spans="1:31" x14ac:dyDescent="0.2">
      <c r="A82" s="42">
        <v>0.93584279378255208</v>
      </c>
      <c r="B82" s="42">
        <f t="shared" si="13"/>
        <v>0.97521691894531248</v>
      </c>
      <c r="C82" s="42">
        <v>0.97521691894531248</v>
      </c>
      <c r="D82" s="42">
        <v>0.97521691894531248</v>
      </c>
      <c r="E82" s="48">
        <v>0.59259297546386724</v>
      </c>
      <c r="F82" s="48">
        <v>0.59259273864746087</v>
      </c>
      <c r="G82" s="48">
        <v>0.54466050598144533</v>
      </c>
      <c r="H82" s="48">
        <v>0.62814249267578126</v>
      </c>
      <c r="I82" s="48">
        <v>0.55520742065429685</v>
      </c>
      <c r="J82" s="48">
        <v>0.30571189361572265</v>
      </c>
      <c r="K82" s="48">
        <v>0.49678185302734379</v>
      </c>
      <c r="L82" s="48">
        <v>0.18181396057128907</v>
      </c>
      <c r="M82" s="43">
        <f t="shared" si="23"/>
        <v>0.58039018799999986</v>
      </c>
      <c r="N82" s="43">
        <f t="shared" si="24"/>
        <v>0.89882372799999988</v>
      </c>
      <c r="O82" s="49">
        <v>0.82912883999999987</v>
      </c>
      <c r="P82" s="49">
        <v>1.0574396799999999</v>
      </c>
      <c r="Q82" s="50">
        <f t="shared" si="14"/>
        <v>0.94328425999999987</v>
      </c>
      <c r="R82" s="48">
        <f t="shared" si="15"/>
        <v>1.0574396799999999</v>
      </c>
      <c r="S82" s="49">
        <v>0.83770351562500012</v>
      </c>
      <c r="T82" s="48">
        <f t="shared" si="25"/>
        <v>0.97521691894531248</v>
      </c>
      <c r="U82" s="48">
        <v>0</v>
      </c>
      <c r="V82" s="49">
        <f t="shared" si="16"/>
        <v>0.95169571199999992</v>
      </c>
      <c r="W82" s="49">
        <f t="shared" si="17"/>
        <v>0.84595174399999995</v>
      </c>
      <c r="X82" s="49">
        <f t="shared" si="18"/>
        <v>0.74020777599999987</v>
      </c>
      <c r="Y82" s="49">
        <f t="shared" si="19"/>
        <v>1.1103116639999999</v>
      </c>
      <c r="Z82" s="49">
        <f t="shared" si="20"/>
        <v>1.4099195733333332</v>
      </c>
      <c r="AA82" s="48">
        <v>2.8951156841077301</v>
      </c>
      <c r="AB82" s="42">
        <v>0.97521691894531248</v>
      </c>
      <c r="AC82" s="42">
        <v>0.97521691894531248</v>
      </c>
      <c r="AD82" s="49">
        <f t="shared" si="21"/>
        <v>0.91623822021484391</v>
      </c>
      <c r="AE82" s="49">
        <f t="shared" si="22"/>
        <v>0.63331537263745685</v>
      </c>
    </row>
    <row r="83" spans="1:31" x14ac:dyDescent="0.2">
      <c r="A83" s="42">
        <v>0.92434387207031243</v>
      </c>
      <c r="B83" s="42">
        <f t="shared" si="13"/>
        <v>0.96438916015624998</v>
      </c>
      <c r="C83" s="42">
        <v>0.96438916015624998</v>
      </c>
      <c r="D83" s="42">
        <v>0.96438916015624998</v>
      </c>
      <c r="E83" s="48">
        <v>0.58538446166992186</v>
      </c>
      <c r="F83" s="48">
        <v>0.5853842248535156</v>
      </c>
      <c r="G83" s="48">
        <v>0.5379681335449219</v>
      </c>
      <c r="H83" s="48">
        <v>0.62043767089843749</v>
      </c>
      <c r="I83" s="48">
        <v>0.54837396484375001</v>
      </c>
      <c r="J83" s="48">
        <v>0.30194299011230469</v>
      </c>
      <c r="K83" s="48">
        <v>0.49065733673095707</v>
      </c>
      <c r="L83" s="48">
        <v>0.17956885223388672</v>
      </c>
      <c r="M83" s="43">
        <f t="shared" si="23"/>
        <v>0.573268836</v>
      </c>
      <c r="N83" s="43">
        <f t="shared" si="24"/>
        <v>0.887795216</v>
      </c>
      <c r="O83" s="49">
        <v>0.81895548000000007</v>
      </c>
      <c r="P83" s="49">
        <v>1.04446496</v>
      </c>
      <c r="Q83" s="50">
        <f t="shared" si="14"/>
        <v>0.93171022000000003</v>
      </c>
      <c r="R83" s="48">
        <f t="shared" si="15"/>
        <v>1.04446496</v>
      </c>
      <c r="S83" s="49">
        <v>0.83010654296874997</v>
      </c>
      <c r="T83" s="48">
        <f t="shared" si="25"/>
        <v>0.96438916015624998</v>
      </c>
      <c r="U83" s="48">
        <v>0</v>
      </c>
      <c r="V83" s="49">
        <f t="shared" si="16"/>
        <v>0.940018464</v>
      </c>
      <c r="W83" s="49">
        <f t="shared" si="17"/>
        <v>0.835571968</v>
      </c>
      <c r="X83" s="49">
        <f t="shared" si="18"/>
        <v>0.731125472</v>
      </c>
      <c r="Y83" s="49">
        <f t="shared" si="19"/>
        <v>1.096688208</v>
      </c>
      <c r="Z83" s="49">
        <f t="shared" si="20"/>
        <v>1.3926199466666667</v>
      </c>
      <c r="AA83" s="48">
        <v>2.860926295230263</v>
      </c>
      <c r="AB83" s="42">
        <v>0.96438916015624998</v>
      </c>
      <c r="AC83" s="42">
        <v>0.96438916015624998</v>
      </c>
      <c r="AD83" s="49">
        <f t="shared" si="21"/>
        <v>0.90792903137207026</v>
      </c>
      <c r="AE83" s="49">
        <f t="shared" si="22"/>
        <v>0.6275719568835908</v>
      </c>
    </row>
    <row r="84" spans="1:31" x14ac:dyDescent="0.2">
      <c r="A84" s="42">
        <v>0.91312408447265614</v>
      </c>
      <c r="B84" s="42">
        <f t="shared" si="13"/>
        <v>0.9538108520507812</v>
      </c>
      <c r="C84" s="42">
        <v>0.9538108520507812</v>
      </c>
      <c r="D84" s="42">
        <v>0.9538108520507812</v>
      </c>
      <c r="E84" s="48">
        <v>0.57834917907714845</v>
      </c>
      <c r="F84" s="48">
        <v>0.57834900146484369</v>
      </c>
      <c r="G84" s="48">
        <v>0.53143821716308592</v>
      </c>
      <c r="H84" s="48">
        <v>0.61291957885742188</v>
      </c>
      <c r="I84" s="48">
        <v>0.54170663574218758</v>
      </c>
      <c r="J84" s="48">
        <v>0.29826585296630859</v>
      </c>
      <c r="K84" s="48">
        <v>0.48468198516845701</v>
      </c>
      <c r="L84" s="48">
        <v>0.17737850769042968</v>
      </c>
      <c r="M84" s="43">
        <f t="shared" si="23"/>
        <v>0.56645710799999993</v>
      </c>
      <c r="N84" s="43">
        <f t="shared" si="24"/>
        <v>0.87726800000000005</v>
      </c>
      <c r="O84" s="49">
        <v>0.80922443999999993</v>
      </c>
      <c r="P84" s="49">
        <v>1.0320800000000001</v>
      </c>
      <c r="Q84" s="50">
        <f t="shared" si="14"/>
        <v>0.92065222000000002</v>
      </c>
      <c r="R84" s="48">
        <f t="shared" si="15"/>
        <v>1.0320800000000001</v>
      </c>
      <c r="S84" s="49">
        <v>0.82266611328125006</v>
      </c>
      <c r="T84" s="48">
        <f t="shared" si="25"/>
        <v>0.9538108520507812</v>
      </c>
      <c r="U84" s="48">
        <v>0</v>
      </c>
      <c r="V84" s="49">
        <f t="shared" si="16"/>
        <v>0.92887200000000014</v>
      </c>
      <c r="W84" s="49">
        <f t="shared" si="17"/>
        <v>0.82566400000000018</v>
      </c>
      <c r="X84" s="49">
        <f t="shared" si="18"/>
        <v>0.72245599999999999</v>
      </c>
      <c r="Y84" s="49">
        <f t="shared" si="19"/>
        <v>1.0836840000000001</v>
      </c>
      <c r="Z84" s="49">
        <f t="shared" si="20"/>
        <v>1.3761066666666668</v>
      </c>
      <c r="AA84" s="48">
        <v>2.8275348735608552</v>
      </c>
      <c r="AB84" s="42">
        <v>0.9538108520507812</v>
      </c>
      <c r="AC84" s="42">
        <v>0.9538108520507812</v>
      </c>
      <c r="AD84" s="49">
        <f t="shared" si="21"/>
        <v>0.89979106140136722</v>
      </c>
      <c r="AE84" s="49">
        <f t="shared" si="22"/>
        <v>0.62194688976589318</v>
      </c>
    </row>
    <row r="85" spans="1:31" x14ac:dyDescent="0.2">
      <c r="A85" s="42">
        <v>0.90217346191406245</v>
      </c>
      <c r="B85" s="42">
        <f t="shared" si="13"/>
        <v>0.9434732666015625</v>
      </c>
      <c r="C85" s="42">
        <v>0.9434732666015625</v>
      </c>
      <c r="D85" s="42">
        <v>0.9434732666015625</v>
      </c>
      <c r="E85" s="48">
        <v>0.571481029663086</v>
      </c>
      <c r="F85" s="48">
        <v>0.57148079284667963</v>
      </c>
      <c r="G85" s="48">
        <v>0.52506495483398441</v>
      </c>
      <c r="H85" s="48">
        <v>0.60558146728515627</v>
      </c>
      <c r="I85" s="48">
        <v>0.5351994537353516</v>
      </c>
      <c r="J85" s="48">
        <v>0.29467719635009765</v>
      </c>
      <c r="K85" s="48">
        <v>0.47885041076660156</v>
      </c>
      <c r="L85" s="48">
        <v>0.17524095840454101</v>
      </c>
      <c r="M85" s="43">
        <f t="shared" si="23"/>
        <v>0.55980019199999986</v>
      </c>
      <c r="N85" s="43">
        <f t="shared" si="24"/>
        <v>0.86699143199999995</v>
      </c>
      <c r="O85" s="49">
        <v>0.79971455999999985</v>
      </c>
      <c r="P85" s="49">
        <v>1.01998992</v>
      </c>
      <c r="Q85" s="50">
        <f t="shared" si="14"/>
        <v>0.90985223999999998</v>
      </c>
      <c r="R85" s="48">
        <f t="shared" si="15"/>
        <v>1.01998992</v>
      </c>
      <c r="S85" s="49">
        <v>0.81537739257812503</v>
      </c>
      <c r="T85" s="48">
        <f t="shared" si="25"/>
        <v>0.9434732666015625</v>
      </c>
      <c r="U85" s="48">
        <v>0</v>
      </c>
      <c r="V85" s="49">
        <f t="shared" si="16"/>
        <v>0.91799092800000004</v>
      </c>
      <c r="W85" s="49">
        <f t="shared" si="17"/>
        <v>0.81599193600000008</v>
      </c>
      <c r="X85" s="49">
        <f t="shared" si="18"/>
        <v>0.71399294399999991</v>
      </c>
      <c r="Y85" s="49">
        <f t="shared" si="19"/>
        <v>1.0709894160000002</v>
      </c>
      <c r="Z85" s="49">
        <f t="shared" si="20"/>
        <v>1.3599865600000001</v>
      </c>
      <c r="AA85" s="48">
        <v>2.7949138954564146</v>
      </c>
      <c r="AB85" s="42">
        <v>0.9434732666015625</v>
      </c>
      <c r="AC85" s="42">
        <v>0.9434732666015625</v>
      </c>
      <c r="AD85" s="49">
        <f t="shared" si="21"/>
        <v>0.8918190231323242</v>
      </c>
      <c r="AE85" s="49">
        <f t="shared" si="22"/>
        <v>0.61643651672572997</v>
      </c>
    </row>
    <row r="86" spans="1:31" x14ac:dyDescent="0.2">
      <c r="A86" s="42">
        <v>0.89148223876953125</v>
      </c>
      <c r="B86" s="42">
        <f t="shared" si="13"/>
        <v>0.93336822509765627</v>
      </c>
      <c r="C86" s="42">
        <v>0.93336822509765627</v>
      </c>
      <c r="D86" s="42">
        <v>0.93336822509765627</v>
      </c>
      <c r="E86" s="48">
        <v>0.56477403381347657</v>
      </c>
      <c r="F86" s="48">
        <v>0.56477385620117182</v>
      </c>
      <c r="G86" s="48">
        <v>0.51884266296386716</v>
      </c>
      <c r="H86" s="48">
        <v>0.5984169421386718</v>
      </c>
      <c r="I86" s="48">
        <v>0.52884679443359373</v>
      </c>
      <c r="J86" s="48">
        <v>0.29117385284423825</v>
      </c>
      <c r="K86" s="48">
        <v>0.47315749237060545</v>
      </c>
      <c r="L86" s="48">
        <v>0.17315429504394531</v>
      </c>
      <c r="M86" s="43">
        <f t="shared" si="23"/>
        <v>0.5531432759999998</v>
      </c>
      <c r="N86" s="43">
        <f t="shared" si="24"/>
        <v>0.85671486399999985</v>
      </c>
      <c r="O86" s="49">
        <v>0.79020467999999977</v>
      </c>
      <c r="P86" s="49">
        <v>1.0078998399999999</v>
      </c>
      <c r="Q86" s="50">
        <f t="shared" si="14"/>
        <v>0.89905225999999983</v>
      </c>
      <c r="R86" s="48">
        <f t="shared" si="15"/>
        <v>1.0078998399999999</v>
      </c>
      <c r="S86" s="49">
        <v>0.80823544921875001</v>
      </c>
      <c r="T86" s="48">
        <f t="shared" si="25"/>
        <v>0.93336822509765627</v>
      </c>
      <c r="U86" s="48">
        <v>0</v>
      </c>
      <c r="V86" s="49">
        <f t="shared" si="16"/>
        <v>0.90710985599999994</v>
      </c>
      <c r="W86" s="49">
        <f t="shared" si="17"/>
        <v>0.80631987199999999</v>
      </c>
      <c r="X86" s="49">
        <f t="shared" si="18"/>
        <v>0.70552988799999983</v>
      </c>
      <c r="Y86" s="49">
        <f t="shared" si="19"/>
        <v>1.0582948319999999</v>
      </c>
      <c r="Z86" s="49">
        <f t="shared" si="20"/>
        <v>1.3438664533333331</v>
      </c>
      <c r="AA86" s="48">
        <v>2.7630369294819079</v>
      </c>
      <c r="AB86" s="42">
        <v>0.93336822509765627</v>
      </c>
      <c r="AC86" s="42">
        <v>0.93336822509765627</v>
      </c>
      <c r="AD86" s="49">
        <f t="shared" si="21"/>
        <v>0.88400752258300785</v>
      </c>
      <c r="AE86" s="49">
        <f t="shared" si="22"/>
        <v>0.61103710937499978</v>
      </c>
    </row>
    <row r="87" spans="1:31" x14ac:dyDescent="0.2">
      <c r="A87" s="42">
        <v>0.88104146321614574</v>
      </c>
      <c r="B87" s="42">
        <f t="shared" si="13"/>
        <v>0.92348785400390621</v>
      </c>
      <c r="C87" s="42">
        <v>0.92348785400390621</v>
      </c>
      <c r="D87" s="42">
        <v>0.92348785400390621</v>
      </c>
      <c r="E87" s="48">
        <v>0.55822262634277342</v>
      </c>
      <c r="F87" s="48">
        <v>0.55822244873046878</v>
      </c>
      <c r="G87" s="48">
        <v>0.51276613159179685</v>
      </c>
      <c r="H87" s="48">
        <v>0.59141996459960933</v>
      </c>
      <c r="I87" s="48">
        <v>0.52264315185546872</v>
      </c>
      <c r="J87" s="48">
        <v>0.28775283264160156</v>
      </c>
      <c r="K87" s="48">
        <v>0.46759834564208985</v>
      </c>
      <c r="L87" s="48">
        <v>0.17111674148559569</v>
      </c>
      <c r="M87" s="43">
        <f t="shared" si="23"/>
        <v>0.54679598399999996</v>
      </c>
      <c r="N87" s="43">
        <f t="shared" si="24"/>
        <v>0.84668894399999994</v>
      </c>
      <c r="O87" s="49">
        <v>0.78113712000000002</v>
      </c>
      <c r="P87" s="49">
        <v>0.99610463999999999</v>
      </c>
      <c r="Q87" s="50">
        <f t="shared" si="14"/>
        <v>0.88862087999999995</v>
      </c>
      <c r="R87" s="48">
        <f t="shared" si="15"/>
        <v>0.99610463999999999</v>
      </c>
      <c r="S87" s="49">
        <v>0.80123579101562514</v>
      </c>
      <c r="T87" s="48">
        <f t="shared" si="25"/>
        <v>0.92348785400390621</v>
      </c>
      <c r="U87" s="48">
        <v>0</v>
      </c>
      <c r="V87" s="49">
        <f t="shared" si="16"/>
        <v>0.89649417600000003</v>
      </c>
      <c r="W87" s="49">
        <f t="shared" si="17"/>
        <v>0.79688371200000008</v>
      </c>
      <c r="X87" s="49">
        <f t="shared" si="18"/>
        <v>0.6972732479999999</v>
      </c>
      <c r="Y87" s="49">
        <f t="shared" si="19"/>
        <v>1.045909872</v>
      </c>
      <c r="Z87" s="49">
        <f t="shared" si="20"/>
        <v>1.3281395199999999</v>
      </c>
      <c r="AA87" s="48">
        <v>2.7318788548519737</v>
      </c>
      <c r="AB87" s="42">
        <v>0.92348785400390621</v>
      </c>
      <c r="AC87" s="42">
        <v>0.92348785400390621</v>
      </c>
      <c r="AD87" s="49">
        <f t="shared" si="21"/>
        <v>0.87635164642333996</v>
      </c>
      <c r="AE87" s="49">
        <f t="shared" si="22"/>
        <v>0.60574527155820435</v>
      </c>
    </row>
    <row r="88" spans="1:31" x14ac:dyDescent="0.2">
      <c r="A88" s="42">
        <v>0.87084248860677071</v>
      </c>
      <c r="B88" s="42">
        <f t="shared" si="13"/>
        <v>0.91382458496093755</v>
      </c>
      <c r="C88" s="42">
        <v>0.91382458496093755</v>
      </c>
      <c r="D88" s="42">
        <v>0.91382458496093755</v>
      </c>
      <c r="E88" s="48">
        <v>0.55182147888183597</v>
      </c>
      <c r="F88" s="48">
        <v>0.55182130126953122</v>
      </c>
      <c r="G88" s="48">
        <v>0.50683032836914055</v>
      </c>
      <c r="H88" s="48">
        <v>0.58458473266601563</v>
      </c>
      <c r="I88" s="48">
        <v>0.51658331604003904</v>
      </c>
      <c r="J88" s="48">
        <v>0.28441123474121094</v>
      </c>
      <c r="K88" s="48">
        <v>0.46216826385498044</v>
      </c>
      <c r="L88" s="48">
        <v>0.16912658081054688</v>
      </c>
      <c r="M88" s="43">
        <f t="shared" si="23"/>
        <v>0.5404486919999999</v>
      </c>
      <c r="N88" s="43">
        <f t="shared" si="24"/>
        <v>0.836913672</v>
      </c>
      <c r="O88" s="49">
        <v>0.77206955999999993</v>
      </c>
      <c r="P88" s="49">
        <v>0.98460431999999998</v>
      </c>
      <c r="Q88" s="50">
        <f t="shared" si="14"/>
        <v>0.87833693999999995</v>
      </c>
      <c r="R88" s="48">
        <f t="shared" si="15"/>
        <v>0.98460431999999998</v>
      </c>
      <c r="S88" s="49">
        <v>0.79437402343750008</v>
      </c>
      <c r="T88" s="48">
        <f t="shared" si="25"/>
        <v>0.91382458496093755</v>
      </c>
      <c r="U88" s="48">
        <v>0</v>
      </c>
      <c r="V88" s="49">
        <f t="shared" si="16"/>
        <v>0.88614388799999999</v>
      </c>
      <c r="W88" s="49">
        <f t="shared" si="17"/>
        <v>0.787683456</v>
      </c>
      <c r="X88" s="49">
        <f t="shared" si="18"/>
        <v>0.68922302399999991</v>
      </c>
      <c r="Y88" s="49">
        <f t="shared" si="19"/>
        <v>1.0338345359999999</v>
      </c>
      <c r="Z88" s="49">
        <f t="shared" si="20"/>
        <v>1.31280576</v>
      </c>
      <c r="AA88" s="48">
        <v>2.7014154245476973</v>
      </c>
      <c r="AB88" s="42">
        <v>0.91382458496093755</v>
      </c>
      <c r="AC88" s="42">
        <v>0.91382458496093755</v>
      </c>
      <c r="AD88" s="49">
        <f t="shared" si="21"/>
        <v>0.86884658813476567</v>
      </c>
      <c r="AE88" s="49">
        <f t="shared" si="22"/>
        <v>0.6005576809493125</v>
      </c>
    </row>
    <row r="89" spans="1:31" x14ac:dyDescent="0.2">
      <c r="A89" s="42">
        <v>0.86087677001953122</v>
      </c>
      <c r="B89" s="42">
        <f t="shared" si="13"/>
        <v>0.90437121582031255</v>
      </c>
      <c r="C89" s="42">
        <v>0.90437121582031255</v>
      </c>
      <c r="D89" s="42">
        <v>0.90437121582031255</v>
      </c>
      <c r="E89" s="48">
        <v>0.54556544067382817</v>
      </c>
      <c r="F89" s="48">
        <v>0.54556526306152342</v>
      </c>
      <c r="G89" s="48">
        <v>0.50103028015136719</v>
      </c>
      <c r="H89" s="48">
        <v>0.57790562194824224</v>
      </c>
      <c r="I89" s="48">
        <v>0.51066237304687501</v>
      </c>
      <c r="J89" s="48">
        <v>0.28114639495849614</v>
      </c>
      <c r="K89" s="48">
        <v>0.45686286590576169</v>
      </c>
      <c r="L89" s="48">
        <v>0.16718217010498046</v>
      </c>
      <c r="M89" s="43">
        <f t="shared" si="23"/>
        <v>0.53441102399999996</v>
      </c>
      <c r="N89" s="43">
        <f t="shared" si="24"/>
        <v>0.82763969599999998</v>
      </c>
      <c r="O89" s="49">
        <v>0.76344432000000007</v>
      </c>
      <c r="P89" s="49">
        <v>0.97369375999999996</v>
      </c>
      <c r="Q89" s="50">
        <f t="shared" si="14"/>
        <v>0.86856904000000001</v>
      </c>
      <c r="R89" s="48">
        <f t="shared" si="15"/>
        <v>0.97369375999999996</v>
      </c>
      <c r="S89" s="49">
        <v>0.78764594726562498</v>
      </c>
      <c r="T89" s="48">
        <f t="shared" si="25"/>
        <v>0.90437121582031255</v>
      </c>
      <c r="U89" s="48">
        <v>0</v>
      </c>
      <c r="V89" s="49">
        <f t="shared" si="16"/>
        <v>0.87632438400000001</v>
      </c>
      <c r="W89" s="49">
        <f t="shared" si="17"/>
        <v>0.77895500800000006</v>
      </c>
      <c r="X89" s="49">
        <f t="shared" si="18"/>
        <v>0.68158563199999989</v>
      </c>
      <c r="Y89" s="49">
        <f t="shared" si="19"/>
        <v>1.022378448</v>
      </c>
      <c r="Z89" s="49">
        <f t="shared" si="20"/>
        <v>1.2982583466666666</v>
      </c>
      <c r="AA89" s="48">
        <v>2.6716241390830593</v>
      </c>
      <c r="AB89" s="42">
        <v>0.90437121582031255</v>
      </c>
      <c r="AC89" s="42">
        <v>0.90437121582031255</v>
      </c>
      <c r="AD89" s="49">
        <f t="shared" si="21"/>
        <v>0.86148775482177731</v>
      </c>
      <c r="AE89" s="49">
        <f t="shared" si="22"/>
        <v>0.59547116288122826</v>
      </c>
    </row>
    <row r="90" spans="1:31" x14ac:dyDescent="0.2">
      <c r="A90" s="42">
        <v>0.85113662719726546</v>
      </c>
      <c r="B90" s="42">
        <f t="shared" si="13"/>
        <v>0.89512091064453125</v>
      </c>
      <c r="C90" s="42">
        <v>0.89512091064453125</v>
      </c>
      <c r="D90" s="42">
        <v>0.89512091064453125</v>
      </c>
      <c r="E90" s="48">
        <v>0.53944965698242187</v>
      </c>
      <c r="F90" s="48">
        <v>0.53944947937011722</v>
      </c>
      <c r="G90" s="48">
        <v>0.49536151702880854</v>
      </c>
      <c r="H90" s="48">
        <v>0.57137742248535162</v>
      </c>
      <c r="I90" s="48">
        <v>0.50487564575195309</v>
      </c>
      <c r="J90" s="48">
        <v>0.27795561950683595</v>
      </c>
      <c r="K90" s="48">
        <v>0.4516778890991211</v>
      </c>
      <c r="L90" s="48">
        <v>0.16528197006225584</v>
      </c>
      <c r="M90" s="43">
        <f t="shared" si="23"/>
        <v>0.52837335599999991</v>
      </c>
      <c r="N90" s="43">
        <f t="shared" si="24"/>
        <v>0.81836571999999996</v>
      </c>
      <c r="O90" s="49">
        <v>0.75481907999999986</v>
      </c>
      <c r="P90" s="49">
        <v>0.96278319999999995</v>
      </c>
      <c r="Q90" s="50">
        <f t="shared" si="14"/>
        <v>0.85880113999999996</v>
      </c>
      <c r="R90" s="48">
        <f t="shared" si="15"/>
        <v>0.96278319999999995</v>
      </c>
      <c r="S90" s="49">
        <v>0.7810474609375001</v>
      </c>
      <c r="T90" s="48">
        <f t="shared" si="25"/>
        <v>0.89512091064453125</v>
      </c>
      <c r="U90" s="48">
        <v>0</v>
      </c>
      <c r="V90" s="49">
        <f t="shared" si="16"/>
        <v>0.86650487999999992</v>
      </c>
      <c r="W90" s="49">
        <f t="shared" si="17"/>
        <v>0.77022656</v>
      </c>
      <c r="X90" s="49">
        <f t="shared" si="18"/>
        <v>0.67394823999999998</v>
      </c>
      <c r="Y90" s="49">
        <f t="shared" si="19"/>
        <v>1.0109223599999999</v>
      </c>
      <c r="Z90" s="49">
        <f t="shared" si="20"/>
        <v>1.2837109333333334</v>
      </c>
      <c r="AA90" s="48">
        <v>2.6424824989720395</v>
      </c>
      <c r="AB90" s="42">
        <v>0.89512091064453125</v>
      </c>
      <c r="AC90" s="42">
        <v>0.89512091064453125</v>
      </c>
      <c r="AD90" s="49">
        <f t="shared" si="21"/>
        <v>0.85427066040039079</v>
      </c>
      <c r="AE90" s="49">
        <f t="shared" si="22"/>
        <v>0.59048261651632283</v>
      </c>
    </row>
    <row r="91" spans="1:31" x14ac:dyDescent="0.2">
      <c r="A91" s="42">
        <v>0.84161443074544251</v>
      </c>
      <c r="B91" s="42">
        <f t="shared" si="13"/>
        <v>0.88606707763671877</v>
      </c>
      <c r="C91" s="42">
        <v>0.88606707763671877</v>
      </c>
      <c r="D91" s="42">
        <v>0.88606707763671877</v>
      </c>
      <c r="E91" s="48">
        <v>0.53346950988769526</v>
      </c>
      <c r="F91" s="48">
        <v>0.53346927307128911</v>
      </c>
      <c r="G91" s="48">
        <v>0.48981959869384761</v>
      </c>
      <c r="H91" s="48">
        <v>0.56499504272460943</v>
      </c>
      <c r="I91" s="48">
        <v>0.49921857543945314</v>
      </c>
      <c r="J91" s="48">
        <v>0.27483645141601559</v>
      </c>
      <c r="K91" s="48">
        <v>0.44660924835205074</v>
      </c>
      <c r="L91" s="48">
        <v>0.1634244561767578</v>
      </c>
      <c r="M91" s="43">
        <f t="shared" si="23"/>
        <v>0.52264531199999986</v>
      </c>
      <c r="N91" s="43">
        <f t="shared" si="24"/>
        <v>0.8093423919999998</v>
      </c>
      <c r="O91" s="49">
        <v>0.74663615999999988</v>
      </c>
      <c r="P91" s="49">
        <v>0.95216751999999982</v>
      </c>
      <c r="Q91" s="50">
        <f t="shared" si="14"/>
        <v>0.84940183999999985</v>
      </c>
      <c r="R91" s="48">
        <f t="shared" si="15"/>
        <v>0.95216751999999982</v>
      </c>
      <c r="S91" s="49">
        <v>0.77457475585937496</v>
      </c>
      <c r="T91" s="48">
        <f t="shared" si="25"/>
        <v>0.88606707763671877</v>
      </c>
      <c r="U91" s="48">
        <v>0</v>
      </c>
      <c r="V91" s="49">
        <f t="shared" si="16"/>
        <v>0.85695076799999981</v>
      </c>
      <c r="W91" s="49">
        <f t="shared" si="17"/>
        <v>0.7617340159999999</v>
      </c>
      <c r="X91" s="49">
        <f t="shared" si="18"/>
        <v>0.66651726399999989</v>
      </c>
      <c r="Y91" s="49">
        <f t="shared" si="19"/>
        <v>0.99977589599999983</v>
      </c>
      <c r="Z91" s="49">
        <f t="shared" si="20"/>
        <v>1.2695566933333331</v>
      </c>
      <c r="AA91" s="48">
        <v>2.6139697522615131</v>
      </c>
      <c r="AB91" s="42">
        <v>0.88606707763671877</v>
      </c>
      <c r="AC91" s="42">
        <v>0.88606707763671877</v>
      </c>
      <c r="AD91" s="49">
        <f t="shared" si="21"/>
        <v>0.84719113922119138</v>
      </c>
      <c r="AE91" s="49">
        <f t="shared" si="22"/>
        <v>0.58558916250536908</v>
      </c>
    </row>
    <row r="92" spans="1:31" x14ac:dyDescent="0.2">
      <c r="A92" s="42">
        <v>0.83230285644531243</v>
      </c>
      <c r="B92" s="42">
        <f t="shared" si="13"/>
        <v>0.87720349121093755</v>
      </c>
      <c r="C92" s="42">
        <v>0.87720349121093755</v>
      </c>
      <c r="D92" s="42">
        <v>0.87720349121093755</v>
      </c>
      <c r="E92" s="48">
        <v>0.52762038146972645</v>
      </c>
      <c r="F92" s="48">
        <v>0.52762020385742192</v>
      </c>
      <c r="G92" s="48">
        <v>0.48440026245117185</v>
      </c>
      <c r="H92" s="48">
        <v>0.55875368713378903</v>
      </c>
      <c r="I92" s="48">
        <v>0.49368686981201176</v>
      </c>
      <c r="J92" s="48">
        <v>0.27178652252197266</v>
      </c>
      <c r="K92" s="48">
        <v>0.44165309539794922</v>
      </c>
      <c r="L92" s="48">
        <v>0.1616082371520996</v>
      </c>
      <c r="M92" s="43">
        <f t="shared" si="23"/>
        <v>0.51676245600000004</v>
      </c>
      <c r="N92" s="43">
        <f t="shared" si="24"/>
        <v>0.80031906399999986</v>
      </c>
      <c r="O92" s="49">
        <v>0.73823208000000007</v>
      </c>
      <c r="P92" s="49">
        <v>0.94155183999999981</v>
      </c>
      <c r="Q92" s="50">
        <f t="shared" si="14"/>
        <v>0.83989195999999988</v>
      </c>
      <c r="R92" s="48">
        <f t="shared" si="15"/>
        <v>0.94155183999999981</v>
      </c>
      <c r="S92" s="49">
        <v>0.76822412109375016</v>
      </c>
      <c r="T92" s="48">
        <f t="shared" si="25"/>
        <v>0.87720349121093755</v>
      </c>
      <c r="U92" s="48">
        <v>0</v>
      </c>
      <c r="V92" s="49">
        <f t="shared" si="16"/>
        <v>0.8473966559999998</v>
      </c>
      <c r="W92" s="49">
        <f t="shared" si="17"/>
        <v>0.75324147199999991</v>
      </c>
      <c r="X92" s="49">
        <f t="shared" si="18"/>
        <v>0.6590862879999998</v>
      </c>
      <c r="Y92" s="49">
        <f t="shared" si="19"/>
        <v>0.98862943199999975</v>
      </c>
      <c r="Z92" s="49">
        <f t="shared" si="20"/>
        <v>1.255402453333333</v>
      </c>
      <c r="AA92" s="48">
        <v>2.5860658023231906</v>
      </c>
      <c r="AB92" s="42">
        <v>0.87720349121093755</v>
      </c>
      <c r="AC92" s="42">
        <v>0.87720349121093755</v>
      </c>
      <c r="AD92" s="49">
        <f t="shared" si="21"/>
        <v>0.84024513244628918</v>
      </c>
      <c r="AE92" s="49">
        <f t="shared" si="22"/>
        <v>0.58078799532860814</v>
      </c>
    </row>
    <row r="93" spans="1:31" x14ac:dyDescent="0.2">
      <c r="A93" s="42">
        <v>0.82319508870442704</v>
      </c>
      <c r="B93" s="42">
        <f t="shared" si="13"/>
        <v>0.86852404785156245</v>
      </c>
      <c r="C93" s="42">
        <v>0.86852404785156245</v>
      </c>
      <c r="D93" s="42">
        <v>0.86852404785156245</v>
      </c>
      <c r="E93" s="48">
        <v>0.5218981866455078</v>
      </c>
      <c r="F93" s="48">
        <v>0.52189800903320316</v>
      </c>
      <c r="G93" s="48">
        <v>0.47909954162597657</v>
      </c>
      <c r="H93" s="48">
        <v>0.55264867858886724</v>
      </c>
      <c r="I93" s="48">
        <v>0.48827638458251954</v>
      </c>
      <c r="J93" s="48">
        <v>0.2688035238647461</v>
      </c>
      <c r="K93" s="48">
        <v>0.43680572998046874</v>
      </c>
      <c r="L93" s="48">
        <v>0.15983193649291993</v>
      </c>
      <c r="M93" s="43">
        <f t="shared" si="23"/>
        <v>0.51134403599999989</v>
      </c>
      <c r="N93" s="43">
        <f t="shared" si="24"/>
        <v>0.79204767999999992</v>
      </c>
      <c r="O93" s="49">
        <v>0.73049147999999986</v>
      </c>
      <c r="P93" s="49">
        <v>0.93182079999999989</v>
      </c>
      <c r="Q93" s="50">
        <f t="shared" si="14"/>
        <v>0.83115613999999982</v>
      </c>
      <c r="R93" s="48">
        <f t="shared" si="15"/>
        <v>0.93182079999999989</v>
      </c>
      <c r="S93" s="49">
        <v>0.76199199218750002</v>
      </c>
      <c r="T93" s="48">
        <f t="shared" si="25"/>
        <v>0.86852404785156245</v>
      </c>
      <c r="U93" s="48">
        <v>0</v>
      </c>
      <c r="V93" s="49">
        <f t="shared" si="16"/>
        <v>0.83863871999999995</v>
      </c>
      <c r="W93" s="49">
        <f t="shared" si="17"/>
        <v>0.74545664</v>
      </c>
      <c r="X93" s="49">
        <f t="shared" si="18"/>
        <v>0.65227455999999984</v>
      </c>
      <c r="Y93" s="49">
        <f t="shared" si="19"/>
        <v>0.97841183999999992</v>
      </c>
      <c r="Z93" s="49">
        <f t="shared" si="20"/>
        <v>1.2424277333333331</v>
      </c>
      <c r="AA93" s="48">
        <v>2.5587509894120064</v>
      </c>
      <c r="AB93" s="42">
        <v>0.86852404785156245</v>
      </c>
      <c r="AC93" s="42">
        <v>0.86852404785156245</v>
      </c>
      <c r="AD93" s="49">
        <f t="shared" si="21"/>
        <v>0.83342874145507817</v>
      </c>
      <c r="AE93" s="49">
        <f t="shared" si="22"/>
        <v>0.57607642021048089</v>
      </c>
    </row>
    <row r="94" spans="1:31" x14ac:dyDescent="0.2">
      <c r="A94" s="42">
        <v>0.81428446451822911</v>
      </c>
      <c r="B94" s="42">
        <f t="shared" si="13"/>
        <v>0.86002301025390626</v>
      </c>
      <c r="C94" s="42">
        <v>0.86002301025390626</v>
      </c>
      <c r="D94" s="42">
        <v>0.86002301025390626</v>
      </c>
      <c r="E94" s="48">
        <v>0.51629878112792971</v>
      </c>
      <c r="F94" s="48">
        <v>0.51629854431152344</v>
      </c>
      <c r="G94" s="48">
        <v>0.47391355834960935</v>
      </c>
      <c r="H94" s="48">
        <v>0.54667563598632807</v>
      </c>
      <c r="I94" s="48">
        <v>0.48298318267822266</v>
      </c>
      <c r="J94" s="48">
        <v>0.26588529449462889</v>
      </c>
      <c r="K94" s="48">
        <v>0.43206359985351561</v>
      </c>
      <c r="L94" s="48">
        <v>0.15809426651000977</v>
      </c>
      <c r="M94" s="43">
        <f t="shared" si="23"/>
        <v>0.50608042799999997</v>
      </c>
      <c r="N94" s="43">
        <f t="shared" si="24"/>
        <v>0.78377629599999987</v>
      </c>
      <c r="O94" s="49">
        <v>0.72297203999999993</v>
      </c>
      <c r="P94" s="49">
        <v>0.92208975999999987</v>
      </c>
      <c r="Q94" s="50">
        <f t="shared" si="14"/>
        <v>0.82253089999999984</v>
      </c>
      <c r="R94" s="48">
        <f t="shared" si="15"/>
        <v>0.92208975999999987</v>
      </c>
      <c r="S94" s="49">
        <v>0.75587490234374999</v>
      </c>
      <c r="T94" s="48">
        <f t="shared" si="25"/>
        <v>0.86002301025390626</v>
      </c>
      <c r="U94" s="48">
        <v>0</v>
      </c>
      <c r="V94" s="49">
        <f t="shared" si="16"/>
        <v>0.82988078399999987</v>
      </c>
      <c r="W94" s="49">
        <f t="shared" si="17"/>
        <v>0.73767180799999998</v>
      </c>
      <c r="X94" s="49">
        <f t="shared" si="18"/>
        <v>0.64546283199999988</v>
      </c>
      <c r="Y94" s="49">
        <f t="shared" si="19"/>
        <v>0.96819424799999987</v>
      </c>
      <c r="Z94" s="49">
        <f t="shared" si="20"/>
        <v>1.2294530133333332</v>
      </c>
      <c r="AA94" s="48">
        <v>2.5320074013157896</v>
      </c>
      <c r="AB94" s="42">
        <v>0.86002301025390626</v>
      </c>
      <c r="AC94" s="42">
        <v>0.86002301025390626</v>
      </c>
      <c r="AD94" s="49">
        <f t="shared" si="21"/>
        <v>0.82673817443847653</v>
      </c>
      <c r="AE94" s="49">
        <f t="shared" si="22"/>
        <v>0.5714518162048966</v>
      </c>
    </row>
    <row r="95" spans="1:31" x14ac:dyDescent="0.2">
      <c r="A95" s="42">
        <v>0.80556462605794266</v>
      </c>
      <c r="B95" s="42">
        <f t="shared" si="13"/>
        <v>0.85169482421874998</v>
      </c>
      <c r="C95" s="42">
        <v>0.85169482421874998</v>
      </c>
      <c r="D95" s="42">
        <v>0.85169482421874998</v>
      </c>
      <c r="E95" s="48">
        <v>0.51081819824218744</v>
      </c>
      <c r="F95" s="48">
        <v>0.5108180206298828</v>
      </c>
      <c r="G95" s="48">
        <v>0.46883861236572266</v>
      </c>
      <c r="H95" s="48">
        <v>0.54083035583496086</v>
      </c>
      <c r="I95" s="48">
        <v>0.47780353424072264</v>
      </c>
      <c r="J95" s="48">
        <v>0.26302973266601559</v>
      </c>
      <c r="K95" s="48">
        <v>0.42742333038330077</v>
      </c>
      <c r="L95" s="48">
        <v>0.15639396911621092</v>
      </c>
      <c r="M95" s="43">
        <f t="shared" si="23"/>
        <v>0.50081681999999994</v>
      </c>
      <c r="N95" s="43">
        <f t="shared" si="24"/>
        <v>0.77550491199999994</v>
      </c>
      <c r="O95" s="49">
        <v>0.71545259999999988</v>
      </c>
      <c r="P95" s="49">
        <v>0.91235871999999996</v>
      </c>
      <c r="Q95" s="50">
        <f t="shared" si="14"/>
        <v>0.81390565999999986</v>
      </c>
      <c r="R95" s="48">
        <f t="shared" si="15"/>
        <v>0.91235871999999996</v>
      </c>
      <c r="S95" s="49">
        <v>0.74986962890625009</v>
      </c>
      <c r="T95" s="48">
        <f t="shared" si="25"/>
        <v>0.85169482421874998</v>
      </c>
      <c r="U95" s="48">
        <v>0</v>
      </c>
      <c r="V95" s="49">
        <f t="shared" si="16"/>
        <v>0.82112284800000002</v>
      </c>
      <c r="W95" s="49">
        <f t="shared" si="17"/>
        <v>0.72988697599999997</v>
      </c>
      <c r="X95" s="49">
        <f t="shared" si="18"/>
        <v>0.63865110399999991</v>
      </c>
      <c r="Y95" s="49">
        <f t="shared" si="19"/>
        <v>0.95797665600000004</v>
      </c>
      <c r="Z95" s="49">
        <f t="shared" si="20"/>
        <v>1.2164782933333333</v>
      </c>
      <c r="AA95" s="48">
        <v>2.5058169073807566</v>
      </c>
      <c r="AB95" s="42">
        <v>0.85169482421874998</v>
      </c>
      <c r="AC95" s="42">
        <v>0.85169482421874998</v>
      </c>
      <c r="AD95" s="49">
        <f t="shared" si="21"/>
        <v>0.82016990661621103</v>
      </c>
      <c r="AE95" s="49">
        <f t="shared" si="22"/>
        <v>0.5669117469394328</v>
      </c>
    </row>
    <row r="96" spans="1:31" x14ac:dyDescent="0.2">
      <c r="A96" s="42">
        <v>0.7970296223958333</v>
      </c>
      <c r="B96" s="42">
        <f t="shared" si="13"/>
        <v>0.84353424072265626</v>
      </c>
      <c r="C96" s="42">
        <v>0.84353424072265626</v>
      </c>
      <c r="D96" s="42">
        <v>0.84353424072265626</v>
      </c>
      <c r="E96" s="48">
        <v>0.50545270812988274</v>
      </c>
      <c r="F96" s="48">
        <v>0.5054525305175781</v>
      </c>
      <c r="G96" s="48">
        <v>0.46387124023437498</v>
      </c>
      <c r="H96" s="48">
        <v>0.53510869384765625</v>
      </c>
      <c r="I96" s="48">
        <v>0.47273376861572269</v>
      </c>
      <c r="J96" s="48">
        <v>0.26023488464355471</v>
      </c>
      <c r="K96" s="48">
        <v>0.42288166534423827</v>
      </c>
      <c r="L96" s="48">
        <v>0.15472984542846679</v>
      </c>
      <c r="M96" s="43">
        <f t="shared" si="23"/>
        <v>0.49555321199999991</v>
      </c>
      <c r="N96" s="43">
        <f t="shared" si="24"/>
        <v>0.76748417599999996</v>
      </c>
      <c r="O96" s="49">
        <v>0.70793315999999995</v>
      </c>
      <c r="P96" s="49">
        <v>0.90292255999999993</v>
      </c>
      <c r="Q96" s="50">
        <f t="shared" si="14"/>
        <v>0.80542786</v>
      </c>
      <c r="R96" s="48">
        <f t="shared" si="15"/>
        <v>0.90292255999999993</v>
      </c>
      <c r="S96" s="49">
        <v>0.74397294921875012</v>
      </c>
      <c r="T96" s="48">
        <f t="shared" si="25"/>
        <v>0.84353424072265626</v>
      </c>
      <c r="U96" s="48">
        <v>0</v>
      </c>
      <c r="V96" s="49">
        <f t="shared" si="16"/>
        <v>0.81263030399999991</v>
      </c>
      <c r="W96" s="49">
        <f t="shared" si="17"/>
        <v>0.72233804800000001</v>
      </c>
      <c r="X96" s="49">
        <f t="shared" si="18"/>
        <v>0.63204579199999988</v>
      </c>
      <c r="Y96" s="49">
        <f t="shared" si="19"/>
        <v>0.94806868799999988</v>
      </c>
      <c r="Z96" s="49">
        <f t="shared" si="20"/>
        <v>1.2038967466666666</v>
      </c>
      <c r="AA96" s="48">
        <v>2.480162687602796</v>
      </c>
      <c r="AB96" s="42">
        <v>0.84353424072265626</v>
      </c>
      <c r="AC96" s="42">
        <v>0.84353424072265626</v>
      </c>
      <c r="AD96" s="49">
        <f t="shared" si="21"/>
        <v>0.81372041320800792</v>
      </c>
      <c r="AE96" s="49">
        <f t="shared" si="22"/>
        <v>0.56245377604166646</v>
      </c>
    </row>
    <row r="97" spans="1:31" x14ac:dyDescent="0.2">
      <c r="A97" s="42">
        <v>0.78867350260416658</v>
      </c>
      <c r="B97" s="42">
        <f t="shared" si="13"/>
        <v>0.83553619384765621</v>
      </c>
      <c r="C97" s="42">
        <v>0.83553619384765621</v>
      </c>
      <c r="D97" s="42">
        <v>0.83553619384765621</v>
      </c>
      <c r="E97" s="48">
        <v>0.50019881774902342</v>
      </c>
      <c r="F97" s="48">
        <v>0.50019864013671878</v>
      </c>
      <c r="G97" s="48">
        <v>0.45900797851562497</v>
      </c>
      <c r="H97" s="48">
        <v>0.52950680175781251</v>
      </c>
      <c r="I97" s="48">
        <v>0.46777048156738277</v>
      </c>
      <c r="J97" s="48">
        <v>0.25749876708984376</v>
      </c>
      <c r="K97" s="48">
        <v>0.41843549652099604</v>
      </c>
      <c r="L97" s="48">
        <v>0.15310075576782226</v>
      </c>
      <c r="M97" s="43">
        <f t="shared" si="23"/>
        <v>0.49044441599999994</v>
      </c>
      <c r="N97" s="43">
        <f t="shared" si="24"/>
        <v>0.75946343999999999</v>
      </c>
      <c r="O97" s="49">
        <v>0.70063487999999996</v>
      </c>
      <c r="P97" s="49">
        <v>0.89348640000000001</v>
      </c>
      <c r="Q97" s="50">
        <f t="shared" si="14"/>
        <v>0.79706063999999999</v>
      </c>
      <c r="R97" s="48">
        <f t="shared" si="15"/>
        <v>0.89348640000000001</v>
      </c>
      <c r="S97" s="49">
        <v>0.73818183593750009</v>
      </c>
      <c r="T97" s="48">
        <f t="shared" si="25"/>
        <v>0.83553619384765621</v>
      </c>
      <c r="U97" s="48">
        <v>0</v>
      </c>
      <c r="V97" s="49">
        <f t="shared" si="16"/>
        <v>0.80413776000000003</v>
      </c>
      <c r="W97" s="49">
        <f t="shared" si="17"/>
        <v>0.71478912000000006</v>
      </c>
      <c r="X97" s="49">
        <f t="shared" si="18"/>
        <v>0.62544047999999997</v>
      </c>
      <c r="Y97" s="49">
        <f t="shared" si="19"/>
        <v>0.93816072000000006</v>
      </c>
      <c r="Z97" s="49">
        <f t="shared" si="20"/>
        <v>1.1913152</v>
      </c>
      <c r="AA97" s="48">
        <v>2.4550281404194081</v>
      </c>
      <c r="AB97" s="42">
        <v>0.83553619384765621</v>
      </c>
      <c r="AC97" s="42">
        <v>0.83553619384765621</v>
      </c>
      <c r="AD97" s="49">
        <f t="shared" si="21"/>
        <v>0.80738638305664068</v>
      </c>
      <c r="AE97" s="49">
        <f t="shared" si="22"/>
        <v>0.55807561479810974</v>
      </c>
    </row>
    <row r="98" spans="1:31" x14ac:dyDescent="0.2">
      <c r="A98" s="42">
        <v>0.78049077351888019</v>
      </c>
      <c r="B98" s="42">
        <f t="shared" si="13"/>
        <v>0.82769567871093752</v>
      </c>
      <c r="C98" s="42">
        <v>0.82769567871093752</v>
      </c>
      <c r="D98" s="42">
        <v>0.82769567871093752</v>
      </c>
      <c r="E98" s="48">
        <v>0.49505297485351557</v>
      </c>
      <c r="F98" s="48">
        <v>0.49505279724121098</v>
      </c>
      <c r="G98" s="48">
        <v>0.4542456301879883</v>
      </c>
      <c r="H98" s="48">
        <v>0.52402100891113279</v>
      </c>
      <c r="I98" s="48">
        <v>0.46291029846191406</v>
      </c>
      <c r="J98" s="48">
        <v>0.25481957427978519</v>
      </c>
      <c r="K98" s="48">
        <v>0.41408183410644528</v>
      </c>
      <c r="L98" s="48">
        <v>0.1515056196594238</v>
      </c>
      <c r="M98" s="43">
        <f t="shared" si="23"/>
        <v>0.48533561999999997</v>
      </c>
      <c r="N98" s="43">
        <f t="shared" si="24"/>
        <v>0.75169335199999987</v>
      </c>
      <c r="O98" s="49">
        <v>0.69333659999999997</v>
      </c>
      <c r="P98" s="49">
        <v>0.88434511999999987</v>
      </c>
      <c r="Q98" s="50">
        <f t="shared" si="14"/>
        <v>0.78884085999999987</v>
      </c>
      <c r="R98" s="48">
        <f t="shared" si="15"/>
        <v>0.88434511999999987</v>
      </c>
      <c r="S98" s="49">
        <v>0.73249335937500004</v>
      </c>
      <c r="T98" s="48">
        <f t="shared" si="25"/>
        <v>0.82769567871093752</v>
      </c>
      <c r="U98" s="48">
        <v>0</v>
      </c>
      <c r="V98" s="49">
        <f t="shared" si="16"/>
        <v>0.79591060799999991</v>
      </c>
      <c r="W98" s="49">
        <f t="shared" si="17"/>
        <v>0.70747609599999994</v>
      </c>
      <c r="X98" s="49">
        <f t="shared" si="18"/>
        <v>0.61904158399999987</v>
      </c>
      <c r="Y98" s="49">
        <f t="shared" si="19"/>
        <v>0.92856237599999991</v>
      </c>
      <c r="Z98" s="49">
        <f t="shared" si="20"/>
        <v>1.1791268266666666</v>
      </c>
      <c r="AA98" s="48">
        <v>2.430398193359375</v>
      </c>
      <c r="AB98" s="42">
        <v>0.82769567871093752</v>
      </c>
      <c r="AC98" s="42">
        <v>0.82769567871093752</v>
      </c>
      <c r="AD98" s="49">
        <f t="shared" si="21"/>
        <v>0.8011646118164063</v>
      </c>
      <c r="AE98" s="49">
        <f t="shared" si="22"/>
        <v>0.553775048324742</v>
      </c>
    </row>
    <row r="99" spans="1:31" x14ac:dyDescent="0.2">
      <c r="A99" s="42">
        <v>0.77247609456380195</v>
      </c>
      <c r="B99" s="42">
        <f t="shared" si="13"/>
        <v>0.8200081176757813</v>
      </c>
      <c r="C99" s="42">
        <v>0.8200081176757813</v>
      </c>
      <c r="D99" s="42">
        <v>0.8200081176757813</v>
      </c>
      <c r="E99" s="48">
        <v>0.49001195281982424</v>
      </c>
      <c r="F99" s="48">
        <v>0.49001177520751954</v>
      </c>
      <c r="G99" s="48">
        <v>0.44958108703613281</v>
      </c>
      <c r="H99" s="48">
        <v>0.51864770385742187</v>
      </c>
      <c r="I99" s="48">
        <v>0.45815005187988278</v>
      </c>
      <c r="J99" s="48">
        <v>0.25219558929443359</v>
      </c>
      <c r="K99" s="48">
        <v>0.40981780670166013</v>
      </c>
      <c r="L99" s="48">
        <v>0.14994337142944336</v>
      </c>
      <c r="M99" s="43">
        <f t="shared" si="23"/>
        <v>0.480381636</v>
      </c>
      <c r="N99" s="43">
        <f t="shared" si="24"/>
        <v>0.74392326399999997</v>
      </c>
      <c r="O99" s="49">
        <v>0.68625948000000003</v>
      </c>
      <c r="P99" s="49">
        <v>0.87520383999999996</v>
      </c>
      <c r="Q99" s="50">
        <f t="shared" si="14"/>
        <v>0.78073166000000005</v>
      </c>
      <c r="R99" s="48">
        <f t="shared" si="15"/>
        <v>0.87520383999999996</v>
      </c>
      <c r="S99" s="49">
        <v>0.72690473632812502</v>
      </c>
      <c r="T99" s="48">
        <f t="shared" si="25"/>
        <v>0.8200081176757813</v>
      </c>
      <c r="U99" s="48">
        <v>0</v>
      </c>
      <c r="V99" s="49">
        <f t="shared" si="16"/>
        <v>0.787683456</v>
      </c>
      <c r="W99" s="49">
        <f t="shared" si="17"/>
        <v>0.70016307200000005</v>
      </c>
      <c r="X99" s="49">
        <f t="shared" si="18"/>
        <v>0.61264268799999988</v>
      </c>
      <c r="Y99" s="49">
        <f t="shared" si="19"/>
        <v>0.91896403199999999</v>
      </c>
      <c r="Z99" s="49">
        <f t="shared" si="20"/>
        <v>1.1669384533333333</v>
      </c>
      <c r="AA99" s="48">
        <v>2.4062573370682565</v>
      </c>
      <c r="AB99" s="42">
        <v>0.8200081176757813</v>
      </c>
      <c r="AC99" s="42">
        <v>0.8200081176757813</v>
      </c>
      <c r="AD99" s="49">
        <f t="shared" si="21"/>
        <v>0.79505205535888679</v>
      </c>
      <c r="AE99" s="49">
        <f t="shared" si="22"/>
        <v>0.54954997248174375</v>
      </c>
    </row>
    <row r="100" spans="1:31" x14ac:dyDescent="0.2">
      <c r="A100" s="42">
        <v>0.76462432861328122</v>
      </c>
      <c r="B100" s="42">
        <f t="shared" si="13"/>
        <v>0.81246899414062501</v>
      </c>
      <c r="C100" s="42">
        <v>0.81246899414062501</v>
      </c>
      <c r="D100" s="42">
        <v>0.81246899414062501</v>
      </c>
      <c r="E100" s="48">
        <v>0.48507252502441406</v>
      </c>
      <c r="F100" s="48">
        <v>0.48507234741210936</v>
      </c>
      <c r="G100" s="48">
        <v>0.44501135925292967</v>
      </c>
      <c r="H100" s="48">
        <v>0.51338345275878905</v>
      </c>
      <c r="I100" s="48">
        <v>0.45348672241210936</v>
      </c>
      <c r="J100" s="48">
        <v>0.24962506561279296</v>
      </c>
      <c r="K100" s="48">
        <v>0.40564072052001954</v>
      </c>
      <c r="L100" s="48">
        <v>0.14841300460815429</v>
      </c>
      <c r="M100" s="43">
        <f t="shared" si="23"/>
        <v>0.47558246399999993</v>
      </c>
      <c r="N100" s="43">
        <f t="shared" si="24"/>
        <v>0.73640382399999993</v>
      </c>
      <c r="O100" s="49">
        <v>0.67940351999999993</v>
      </c>
      <c r="P100" s="49">
        <v>0.86635743999999992</v>
      </c>
      <c r="Q100" s="50">
        <f t="shared" si="14"/>
        <v>0.77288047999999998</v>
      </c>
      <c r="R100" s="48">
        <f t="shared" si="15"/>
        <v>0.86635743999999992</v>
      </c>
      <c r="S100" s="49">
        <v>0.72141318359375006</v>
      </c>
      <c r="T100" s="48">
        <f t="shared" si="25"/>
        <v>0.81246899414062501</v>
      </c>
      <c r="U100" s="48">
        <v>0</v>
      </c>
      <c r="V100" s="49">
        <f t="shared" si="16"/>
        <v>0.77972169599999996</v>
      </c>
      <c r="W100" s="49">
        <f t="shared" si="17"/>
        <v>0.69308595200000001</v>
      </c>
      <c r="X100" s="49">
        <f t="shared" si="18"/>
        <v>0.60645020799999994</v>
      </c>
      <c r="Y100" s="49">
        <f t="shared" si="19"/>
        <v>0.90967531199999996</v>
      </c>
      <c r="Z100" s="49">
        <f t="shared" si="20"/>
        <v>1.1551432533333332</v>
      </c>
      <c r="AA100" s="48">
        <v>2.3825913728412829</v>
      </c>
      <c r="AB100" s="42">
        <v>0.81246899414062501</v>
      </c>
      <c r="AC100" s="42">
        <v>0.81246899414062501</v>
      </c>
      <c r="AD100" s="49">
        <f t="shared" si="21"/>
        <v>0.78904566955566413</v>
      </c>
      <c r="AE100" s="49">
        <f t="shared" si="22"/>
        <v>0.54539828312929528</v>
      </c>
    </row>
    <row r="101" spans="1:31" x14ac:dyDescent="0.2">
      <c r="A101" s="42">
        <v>0.75693059285481767</v>
      </c>
      <c r="B101" s="42">
        <f t="shared" si="13"/>
        <v>0.80507397460937502</v>
      </c>
      <c r="C101" s="42">
        <v>0.80507397460937502</v>
      </c>
      <c r="D101" s="42">
        <v>0.80507397460937502</v>
      </c>
      <c r="E101" s="48">
        <v>0.48023167205810546</v>
      </c>
      <c r="F101" s="48">
        <v>0.48023149444580077</v>
      </c>
      <c r="G101" s="48">
        <v>0.44053360504150391</v>
      </c>
      <c r="H101" s="48">
        <v>0.50822499938964849</v>
      </c>
      <c r="I101" s="48">
        <v>0.44891734985351561</v>
      </c>
      <c r="J101" s="48">
        <v>0.2471064047241211</v>
      </c>
      <c r="K101" s="48">
        <v>0.40154791137695311</v>
      </c>
      <c r="L101" s="48">
        <v>0.14691357192993165</v>
      </c>
      <c r="M101" s="43">
        <f t="shared" si="23"/>
        <v>0.47078329199999991</v>
      </c>
      <c r="N101" s="43">
        <f t="shared" si="24"/>
        <v>0.72913503199999985</v>
      </c>
      <c r="O101" s="49">
        <v>0.67254755999999993</v>
      </c>
      <c r="P101" s="49">
        <v>0.85780591999999989</v>
      </c>
      <c r="Q101" s="50">
        <f t="shared" si="14"/>
        <v>0.76517673999999991</v>
      </c>
      <c r="R101" s="48">
        <f t="shared" si="15"/>
        <v>0.85780591999999989</v>
      </c>
      <c r="S101" s="49">
        <v>0.71601616210937502</v>
      </c>
      <c r="T101" s="48">
        <f t="shared" si="25"/>
        <v>0.80507397460937502</v>
      </c>
      <c r="U101" s="48">
        <v>0</v>
      </c>
      <c r="V101" s="49">
        <f t="shared" si="16"/>
        <v>0.7720253279999999</v>
      </c>
      <c r="W101" s="49">
        <f t="shared" si="17"/>
        <v>0.68624473599999991</v>
      </c>
      <c r="X101" s="49">
        <f t="shared" si="18"/>
        <v>0.60046414399999992</v>
      </c>
      <c r="Y101" s="49">
        <f t="shared" si="19"/>
        <v>0.90069621599999994</v>
      </c>
      <c r="Z101" s="49">
        <f t="shared" si="20"/>
        <v>1.1437412266666667</v>
      </c>
      <c r="AA101" s="48">
        <v>2.3593861019736844</v>
      </c>
      <c r="AB101" s="42">
        <v>0.80507397460937502</v>
      </c>
      <c r="AC101" s="42">
        <v>0.80507397460937502</v>
      </c>
      <c r="AD101" s="49">
        <f t="shared" si="21"/>
        <v>0.78314267730712894</v>
      </c>
      <c r="AE101" s="49">
        <f t="shared" si="22"/>
        <v>0.54131806070124544</v>
      </c>
    </row>
    <row r="102" spans="1:31" x14ac:dyDescent="0.2">
      <c r="A102" s="42">
        <v>0.74939010620117186</v>
      </c>
      <c r="B102" s="42">
        <f t="shared" si="13"/>
        <v>0.79781890869140626</v>
      </c>
      <c r="C102" s="42">
        <v>0.79781890869140626</v>
      </c>
      <c r="D102" s="42">
        <v>0.79781890869140626</v>
      </c>
      <c r="E102" s="48">
        <v>0.4754864929199219</v>
      </c>
      <c r="F102" s="48">
        <v>0.47548631530761715</v>
      </c>
      <c r="G102" s="48">
        <v>0.43614504180908203</v>
      </c>
      <c r="H102" s="48">
        <v>0.50316914672851554</v>
      </c>
      <c r="I102" s="48">
        <v>0.44443915161132813</v>
      </c>
      <c r="J102" s="48">
        <v>0.24463806732177737</v>
      </c>
      <c r="K102" s="48">
        <v>0.39753686309814451</v>
      </c>
      <c r="L102" s="48">
        <v>0.14544412612915039</v>
      </c>
      <c r="M102" s="43">
        <f t="shared" si="23"/>
        <v>0.46613893199999995</v>
      </c>
      <c r="N102" s="43">
        <f t="shared" si="24"/>
        <v>0.72211688799999996</v>
      </c>
      <c r="O102" s="49">
        <v>0.66591275999999999</v>
      </c>
      <c r="P102" s="49">
        <v>0.84954927999999996</v>
      </c>
      <c r="Q102" s="50">
        <f t="shared" si="14"/>
        <v>0.75773102000000003</v>
      </c>
      <c r="R102" s="48">
        <f t="shared" si="15"/>
        <v>0.84954927999999996</v>
      </c>
      <c r="S102" s="49">
        <v>0.71071108398437499</v>
      </c>
      <c r="T102" s="48">
        <f t="shared" si="25"/>
        <v>0.79781890869140626</v>
      </c>
      <c r="U102" s="48">
        <v>0</v>
      </c>
      <c r="V102" s="49">
        <f t="shared" si="16"/>
        <v>0.76459435200000003</v>
      </c>
      <c r="W102" s="49">
        <f t="shared" si="17"/>
        <v>0.67963942399999999</v>
      </c>
      <c r="X102" s="49">
        <f t="shared" si="18"/>
        <v>0.59468449599999995</v>
      </c>
      <c r="Y102" s="49">
        <f t="shared" si="19"/>
        <v>0.89202674400000004</v>
      </c>
      <c r="Z102" s="49">
        <f t="shared" si="20"/>
        <v>1.1327323733333334</v>
      </c>
      <c r="AA102" s="48">
        <v>2.3366286364103619</v>
      </c>
      <c r="AB102" s="42">
        <v>0.79781890869140626</v>
      </c>
      <c r="AC102" s="42">
        <v>0.79781890869140626</v>
      </c>
      <c r="AD102" s="49">
        <f t="shared" si="21"/>
        <v>0.77734024810791014</v>
      </c>
      <c r="AE102" s="49">
        <f t="shared" si="22"/>
        <v>0.53730734871670938</v>
      </c>
    </row>
    <row r="103" spans="1:31" x14ac:dyDescent="0.2">
      <c r="A103" s="42">
        <v>0.7419983418782552</v>
      </c>
      <c r="B103" s="42">
        <f t="shared" si="13"/>
        <v>0.79069976806640629</v>
      </c>
      <c r="C103" s="42">
        <v>0.79069976806640629</v>
      </c>
      <c r="D103" s="42">
        <v>0.79069976806640629</v>
      </c>
      <c r="E103" s="48">
        <v>0.47083417541503908</v>
      </c>
      <c r="F103" s="48">
        <v>0.47083399780273433</v>
      </c>
      <c r="G103" s="48">
        <v>0.43184303497314452</v>
      </c>
      <c r="H103" s="48">
        <v>0.49821293457031246</v>
      </c>
      <c r="I103" s="48">
        <v>0.440049404296875</v>
      </c>
      <c r="J103" s="48">
        <v>0.24221854370117188</v>
      </c>
      <c r="K103" s="48">
        <v>0.39360514831542964</v>
      </c>
      <c r="L103" s="48">
        <v>0.14400377914428711</v>
      </c>
      <c r="M103" s="43">
        <f t="shared" si="23"/>
        <v>0.46164938399999994</v>
      </c>
      <c r="N103" s="43">
        <f t="shared" si="24"/>
        <v>0.71484809599999988</v>
      </c>
      <c r="O103" s="49">
        <v>0.65949911999999999</v>
      </c>
      <c r="P103" s="49">
        <v>0.84099775999999982</v>
      </c>
      <c r="Q103" s="50">
        <f t="shared" si="14"/>
        <v>0.75024843999999991</v>
      </c>
      <c r="R103" s="48">
        <f t="shared" si="15"/>
        <v>0.84099775999999982</v>
      </c>
      <c r="S103" s="49">
        <v>0.70549555664062513</v>
      </c>
      <c r="T103" s="48">
        <f t="shared" si="25"/>
        <v>0.79069976806640629</v>
      </c>
      <c r="U103" s="48">
        <v>0</v>
      </c>
      <c r="V103" s="49">
        <f t="shared" si="16"/>
        <v>0.75689798399999986</v>
      </c>
      <c r="W103" s="49">
        <f t="shared" si="17"/>
        <v>0.6727982079999999</v>
      </c>
      <c r="X103" s="49">
        <f t="shared" si="18"/>
        <v>0.58869843199999983</v>
      </c>
      <c r="Y103" s="49">
        <f t="shared" si="19"/>
        <v>0.88304764799999991</v>
      </c>
      <c r="Z103" s="49">
        <f t="shared" si="20"/>
        <v>1.1213303466666664</v>
      </c>
      <c r="AA103" s="48">
        <v>2.3143060880962172</v>
      </c>
      <c r="AB103" s="42">
        <v>0.79069976806640629</v>
      </c>
      <c r="AC103" s="42">
        <v>0.79069976806640629</v>
      </c>
      <c r="AD103" s="49">
        <f t="shared" si="21"/>
        <v>0.77163576507568377</v>
      </c>
      <c r="AE103" s="49">
        <f t="shared" si="22"/>
        <v>0.53336433835373698</v>
      </c>
    </row>
    <row r="104" spans="1:31" x14ac:dyDescent="0.2">
      <c r="A104" s="42">
        <v>0.73475097656249988</v>
      </c>
      <c r="B104" s="42">
        <f t="shared" si="13"/>
        <v>0.78371276855468752</v>
      </c>
      <c r="C104" s="42">
        <v>0.78371276855468752</v>
      </c>
      <c r="D104" s="42">
        <v>0.78371276855468752</v>
      </c>
      <c r="E104" s="48">
        <v>0.46627196655273434</v>
      </c>
      <c r="F104" s="48">
        <v>0.4662717889404297</v>
      </c>
      <c r="G104" s="48">
        <v>0.42762506835937497</v>
      </c>
      <c r="H104" s="48">
        <v>0.4933533435058593</v>
      </c>
      <c r="I104" s="48">
        <v>0.43574550292968744</v>
      </c>
      <c r="J104" s="48">
        <v>0.23984641296386719</v>
      </c>
      <c r="K104" s="48">
        <v>0.38975042846679686</v>
      </c>
      <c r="L104" s="48">
        <v>0.14259167251586916</v>
      </c>
      <c r="M104" s="43">
        <f t="shared" si="23"/>
        <v>0.45715983599999988</v>
      </c>
      <c r="N104" s="43">
        <f t="shared" si="24"/>
        <v>0.70782995199999976</v>
      </c>
      <c r="O104" s="49">
        <v>0.65308547999999988</v>
      </c>
      <c r="P104" s="49">
        <v>0.83274111999999978</v>
      </c>
      <c r="Q104" s="50">
        <f t="shared" si="14"/>
        <v>0.74291329999999989</v>
      </c>
      <c r="R104" s="48">
        <f t="shared" si="15"/>
        <v>0.83274111999999978</v>
      </c>
      <c r="S104" s="49">
        <v>0.70036723632812503</v>
      </c>
      <c r="T104" s="48">
        <f t="shared" si="25"/>
        <v>0.78371276855468752</v>
      </c>
      <c r="U104" s="48">
        <v>0</v>
      </c>
      <c r="V104" s="49">
        <f t="shared" si="16"/>
        <v>0.74946700799999977</v>
      </c>
      <c r="W104" s="49">
        <f t="shared" si="17"/>
        <v>0.66619289599999987</v>
      </c>
      <c r="X104" s="49">
        <f t="shared" si="18"/>
        <v>0.58291878399999986</v>
      </c>
      <c r="Y104" s="49">
        <f t="shared" si="19"/>
        <v>0.87437817599999967</v>
      </c>
      <c r="Z104" s="49">
        <f t="shared" si="20"/>
        <v>1.1103214933333332</v>
      </c>
      <c r="AA104" s="48">
        <v>2.292405787417763</v>
      </c>
      <c r="AB104" s="42">
        <v>0.78371276855468752</v>
      </c>
      <c r="AC104" s="42">
        <v>0.78371276855468752</v>
      </c>
      <c r="AD104" s="49">
        <f t="shared" si="21"/>
        <v>0.7660266647338867</v>
      </c>
      <c r="AE104" s="49">
        <f t="shared" si="22"/>
        <v>0.52948725770511151</v>
      </c>
    </row>
    <row r="105" spans="1:31" x14ac:dyDescent="0.2">
      <c r="A105" s="42">
        <v>0.72764378865559887</v>
      </c>
      <c r="B105" s="42">
        <f t="shared" si="13"/>
        <v>0.77685412597656245</v>
      </c>
      <c r="C105" s="42">
        <v>0.77685412597656245</v>
      </c>
      <c r="D105" s="42">
        <v>0.77685412597656245</v>
      </c>
      <c r="E105" s="48">
        <v>0.46179735015869139</v>
      </c>
      <c r="F105" s="48">
        <v>0.46179717254638669</v>
      </c>
      <c r="G105" s="48">
        <v>0.42348868499755854</v>
      </c>
      <c r="H105" s="48">
        <v>0.48858765014648436</v>
      </c>
      <c r="I105" s="48">
        <v>0.43152496093749998</v>
      </c>
      <c r="J105" s="48">
        <v>0.23752028381347656</v>
      </c>
      <c r="K105" s="48">
        <v>0.38597048339843748</v>
      </c>
      <c r="L105" s="48">
        <v>0.14120699218750002</v>
      </c>
      <c r="M105" s="43">
        <f t="shared" si="23"/>
        <v>0.45282509999999992</v>
      </c>
      <c r="N105" s="43">
        <f t="shared" si="24"/>
        <v>0.70131310399999991</v>
      </c>
      <c r="O105" s="49">
        <v>0.64689299999999994</v>
      </c>
      <c r="P105" s="49">
        <v>0.82507423999999996</v>
      </c>
      <c r="Q105" s="50">
        <f t="shared" si="14"/>
        <v>0.73598361999999995</v>
      </c>
      <c r="R105" s="48">
        <f t="shared" si="15"/>
        <v>0.82507423999999996</v>
      </c>
      <c r="S105" s="49">
        <v>0.69532382812499993</v>
      </c>
      <c r="T105" s="48">
        <f t="shared" si="25"/>
        <v>0.77685412597656245</v>
      </c>
      <c r="U105" s="48">
        <v>0</v>
      </c>
      <c r="V105" s="49">
        <f t="shared" si="16"/>
        <v>0.74256681599999996</v>
      </c>
      <c r="W105" s="49">
        <f t="shared" si="17"/>
        <v>0.66005939199999997</v>
      </c>
      <c r="X105" s="49">
        <f t="shared" si="18"/>
        <v>0.57755196799999997</v>
      </c>
      <c r="Y105" s="49">
        <f t="shared" si="19"/>
        <v>0.86632795200000001</v>
      </c>
      <c r="Z105" s="49">
        <f t="shared" si="20"/>
        <v>1.1000989866666666</v>
      </c>
      <c r="AA105" s="48">
        <v>2.2709161569695722</v>
      </c>
      <c r="AB105" s="42">
        <v>0.77685412597656245</v>
      </c>
      <c r="AC105" s="42">
        <v>0.77685412597656245</v>
      </c>
      <c r="AD105" s="49">
        <f t="shared" si="21"/>
        <v>0.76051043701171872</v>
      </c>
      <c r="AE105" s="49">
        <f t="shared" si="22"/>
        <v>0.52567437177835019</v>
      </c>
    </row>
    <row r="106" spans="1:31" x14ac:dyDescent="0.2">
      <c r="A106" s="42">
        <v>0.72067276000976555</v>
      </c>
      <c r="B106" s="42">
        <f t="shared" si="13"/>
        <v>0.770120361328125</v>
      </c>
      <c r="C106" s="42">
        <v>0.770120361328125</v>
      </c>
      <c r="D106" s="42">
        <v>0.770120361328125</v>
      </c>
      <c r="E106" s="48">
        <v>0.45740778045654296</v>
      </c>
      <c r="F106" s="48">
        <v>0.45740760284423826</v>
      </c>
      <c r="G106" s="48">
        <v>0.41943154632568358</v>
      </c>
      <c r="H106" s="48">
        <v>0.48391313110351558</v>
      </c>
      <c r="I106" s="48">
        <v>0.42738541015624998</v>
      </c>
      <c r="J106" s="48">
        <v>0.23523883895874023</v>
      </c>
      <c r="K106" s="48">
        <v>0.38226312255859374</v>
      </c>
      <c r="L106" s="48">
        <v>0.13984895370483399</v>
      </c>
      <c r="M106" s="43">
        <f t="shared" si="23"/>
        <v>0.44864517599999998</v>
      </c>
      <c r="N106" s="43">
        <f t="shared" si="24"/>
        <v>0.69479625599999995</v>
      </c>
      <c r="O106" s="49">
        <v>0.64092168000000005</v>
      </c>
      <c r="P106" s="49">
        <v>0.81740735999999992</v>
      </c>
      <c r="Q106" s="50">
        <f t="shared" si="14"/>
        <v>0.72916451999999998</v>
      </c>
      <c r="R106" s="48">
        <f t="shared" si="15"/>
        <v>0.81740735999999992</v>
      </c>
      <c r="S106" s="49">
        <v>0.69036318359375004</v>
      </c>
      <c r="T106" s="48">
        <f t="shared" si="25"/>
        <v>0.770120361328125</v>
      </c>
      <c r="U106" s="48">
        <v>0</v>
      </c>
      <c r="V106" s="49">
        <f t="shared" si="16"/>
        <v>0.73566662399999994</v>
      </c>
      <c r="W106" s="49">
        <f t="shared" si="17"/>
        <v>0.65392588799999996</v>
      </c>
      <c r="X106" s="49">
        <f t="shared" si="18"/>
        <v>0.57218515199999986</v>
      </c>
      <c r="Y106" s="49">
        <f t="shared" si="19"/>
        <v>0.85827772800000002</v>
      </c>
      <c r="Z106" s="49">
        <f t="shared" si="20"/>
        <v>1.0898764799999998</v>
      </c>
      <c r="AA106" s="48">
        <v>2.2498256193462169</v>
      </c>
      <c r="AB106" s="42">
        <v>0.770120361328125</v>
      </c>
      <c r="AC106" s="42">
        <v>0.770120361328125</v>
      </c>
      <c r="AD106" s="49">
        <f t="shared" si="21"/>
        <v>0.75508473205566407</v>
      </c>
      <c r="AE106" s="49">
        <f t="shared" si="22"/>
        <v>0.52192405632517158</v>
      </c>
    </row>
    <row r="107" spans="1:31" x14ac:dyDescent="0.2">
      <c r="A107" s="42">
        <v>0.71383402506510418</v>
      </c>
      <c r="B107" s="42">
        <f t="shared" si="13"/>
        <v>0.76350805664062504</v>
      </c>
      <c r="C107" s="42">
        <v>0.76350805664062504</v>
      </c>
      <c r="D107" s="42">
        <v>0.76350805664062504</v>
      </c>
      <c r="E107" s="48">
        <v>0.45310085968017577</v>
      </c>
      <c r="F107" s="48">
        <v>0.45310068206787107</v>
      </c>
      <c r="G107" s="48">
        <v>0.41545140258789065</v>
      </c>
      <c r="H107" s="48">
        <v>0.47932721099853515</v>
      </c>
      <c r="I107" s="48">
        <v>0.42332448242187498</v>
      </c>
      <c r="J107" s="48">
        <v>0.23300080551147462</v>
      </c>
      <c r="K107" s="48">
        <v>0.3786263034057617</v>
      </c>
      <c r="L107" s="48">
        <v>0.13851677261352541</v>
      </c>
      <c r="M107" s="43">
        <f t="shared" si="23"/>
        <v>0.44446525199999992</v>
      </c>
      <c r="N107" s="43">
        <f t="shared" si="24"/>
        <v>0.68827940799999998</v>
      </c>
      <c r="O107" s="49">
        <v>0.63495035999999994</v>
      </c>
      <c r="P107" s="49">
        <v>0.80974047999999998</v>
      </c>
      <c r="Q107" s="50">
        <f t="shared" si="14"/>
        <v>0.7223454199999999</v>
      </c>
      <c r="R107" s="48">
        <f t="shared" si="15"/>
        <v>0.80974047999999998</v>
      </c>
      <c r="S107" s="49">
        <v>0.68548320312500011</v>
      </c>
      <c r="T107" s="48">
        <f t="shared" si="25"/>
        <v>0.76350805664062504</v>
      </c>
      <c r="U107" s="48">
        <v>0</v>
      </c>
      <c r="V107" s="49">
        <f t="shared" si="16"/>
        <v>0.72876643200000002</v>
      </c>
      <c r="W107" s="49">
        <f t="shared" si="17"/>
        <v>0.64779238400000005</v>
      </c>
      <c r="X107" s="49">
        <f t="shared" si="18"/>
        <v>0.56681833599999998</v>
      </c>
      <c r="Y107" s="49">
        <f t="shared" si="19"/>
        <v>0.85022750400000002</v>
      </c>
      <c r="Z107" s="49">
        <f t="shared" si="20"/>
        <v>1.0796539733333335</v>
      </c>
      <c r="AA107" s="48">
        <v>2.2291230340254935</v>
      </c>
      <c r="AB107" s="42">
        <v>0.76350805664062504</v>
      </c>
      <c r="AC107" s="42">
        <v>0.76350805664062504</v>
      </c>
      <c r="AD107" s="49">
        <f t="shared" si="21"/>
        <v>0.74974725341796888</v>
      </c>
      <c r="AE107" s="49">
        <f t="shared" si="22"/>
        <v>0.5182347240120273</v>
      </c>
    </row>
    <row r="108" spans="1:31" x14ac:dyDescent="0.2">
      <c r="A108" s="42">
        <v>0.70712387084960926</v>
      </c>
      <c r="B108" s="42">
        <f t="shared" si="13"/>
        <v>0.75701379394531254</v>
      </c>
      <c r="C108" s="42">
        <v>0.75701379394531254</v>
      </c>
      <c r="D108" s="42">
        <v>0.75701379394531254</v>
      </c>
      <c r="E108" s="48">
        <v>0.44887427886962888</v>
      </c>
      <c r="F108" s="48">
        <v>0.44887410125732419</v>
      </c>
      <c r="G108" s="48">
        <v>0.41154609283447263</v>
      </c>
      <c r="H108" s="48">
        <v>0.4748274032592773</v>
      </c>
      <c r="I108" s="48">
        <v>0.41934001678466798</v>
      </c>
      <c r="J108" s="48">
        <v>0.23080495498657227</v>
      </c>
      <c r="K108" s="48">
        <v>0.37505804260253905</v>
      </c>
      <c r="L108" s="48">
        <v>0.13720973846435547</v>
      </c>
      <c r="M108" s="43">
        <f t="shared" si="23"/>
        <v>0.44028532799999992</v>
      </c>
      <c r="N108" s="43">
        <f t="shared" si="24"/>
        <v>0.68176255999999991</v>
      </c>
      <c r="O108" s="49">
        <v>0.62897903999999993</v>
      </c>
      <c r="P108" s="49">
        <v>0.80207359999999994</v>
      </c>
      <c r="Q108" s="50">
        <f t="shared" si="14"/>
        <v>0.71552631999999994</v>
      </c>
      <c r="R108" s="48">
        <f t="shared" si="15"/>
        <v>0.80207359999999994</v>
      </c>
      <c r="S108" s="49">
        <v>0.68068183593749998</v>
      </c>
      <c r="T108" s="48">
        <f t="shared" si="25"/>
        <v>0.75701379394531254</v>
      </c>
      <c r="U108" s="48">
        <v>0</v>
      </c>
      <c r="V108" s="49">
        <f t="shared" si="16"/>
        <v>0.72186623999999999</v>
      </c>
      <c r="W108" s="49">
        <f t="shared" si="17"/>
        <v>0.64165888000000004</v>
      </c>
      <c r="X108" s="49">
        <f t="shared" si="18"/>
        <v>0.56145151999999987</v>
      </c>
      <c r="Y108" s="49">
        <f t="shared" si="19"/>
        <v>0.84217728000000003</v>
      </c>
      <c r="Z108" s="49">
        <f t="shared" si="20"/>
        <v>1.0694314666666664</v>
      </c>
      <c r="AA108" s="48">
        <v>2.2087981342516447</v>
      </c>
      <c r="AB108" s="42">
        <v>0.75701379394531254</v>
      </c>
      <c r="AC108" s="42">
        <v>0.75701379394531254</v>
      </c>
      <c r="AD108" s="49">
        <f t="shared" si="21"/>
        <v>0.74449575805664059</v>
      </c>
      <c r="AE108" s="49">
        <f t="shared" si="22"/>
        <v>0.5146048244201028</v>
      </c>
    </row>
    <row r="109" spans="1:31" x14ac:dyDescent="0.2">
      <c r="A109" s="42">
        <v>0.70053868611653636</v>
      </c>
      <c r="B109" s="42">
        <f t="shared" si="13"/>
        <v>0.75063452148437504</v>
      </c>
      <c r="C109" s="42">
        <v>0.75063452148437504</v>
      </c>
      <c r="D109" s="42">
        <v>0.75063452148437504</v>
      </c>
      <c r="E109" s="48">
        <v>0.44472581787109372</v>
      </c>
      <c r="F109" s="48">
        <v>0.44472566986083983</v>
      </c>
      <c r="G109" s="48">
        <v>0.40771351531982419</v>
      </c>
      <c r="H109" s="48">
        <v>0.47041125091552732</v>
      </c>
      <c r="I109" s="48">
        <v>0.41542985229492185</v>
      </c>
      <c r="J109" s="48">
        <v>0.22865008850097657</v>
      </c>
      <c r="K109" s="48">
        <v>0.371556416015625</v>
      </c>
      <c r="L109" s="48">
        <v>0.1359271260070801</v>
      </c>
      <c r="M109" s="43">
        <f t="shared" si="23"/>
        <v>0.43626021599999987</v>
      </c>
      <c r="N109" s="43">
        <f t="shared" si="24"/>
        <v>0.67549636000000002</v>
      </c>
      <c r="O109" s="49">
        <v>0.62322887999999987</v>
      </c>
      <c r="P109" s="49">
        <v>0.79470160000000001</v>
      </c>
      <c r="Q109" s="50">
        <f t="shared" si="14"/>
        <v>0.70896523999999994</v>
      </c>
      <c r="R109" s="48">
        <f t="shared" si="15"/>
        <v>0.79470160000000001</v>
      </c>
      <c r="S109" s="49">
        <v>0.67595712890625004</v>
      </c>
      <c r="T109" s="48">
        <f t="shared" si="25"/>
        <v>0.75063452148437504</v>
      </c>
      <c r="U109" s="48">
        <v>0</v>
      </c>
      <c r="V109" s="49">
        <f t="shared" si="16"/>
        <v>0.71523144000000005</v>
      </c>
      <c r="W109" s="49">
        <f t="shared" si="17"/>
        <v>0.6357612800000001</v>
      </c>
      <c r="X109" s="49">
        <f t="shared" si="18"/>
        <v>0.55629111999999992</v>
      </c>
      <c r="Y109" s="49">
        <f t="shared" si="19"/>
        <v>0.83443668000000015</v>
      </c>
      <c r="Z109" s="49">
        <f t="shared" si="20"/>
        <v>1.0596021333333334</v>
      </c>
      <c r="AA109" s="48">
        <v>2.1888404348273025</v>
      </c>
      <c r="AB109" s="42">
        <v>0.75063452148437504</v>
      </c>
      <c r="AC109" s="42">
        <v>0.75063452148437504</v>
      </c>
      <c r="AD109" s="49">
        <f t="shared" si="21"/>
        <v>0.73932810974121099</v>
      </c>
      <c r="AE109" s="49">
        <f t="shared" si="22"/>
        <v>0.51103288096005128</v>
      </c>
    </row>
    <row r="110" spans="1:31" x14ac:dyDescent="0.2">
      <c r="A110" s="42">
        <v>0.69407501220703116</v>
      </c>
      <c r="B110" s="42">
        <f t="shared" si="13"/>
        <v>0.74436706542968745</v>
      </c>
      <c r="C110" s="42">
        <v>0.74436706542968745</v>
      </c>
      <c r="D110" s="42">
        <v>0.74436706542968745</v>
      </c>
      <c r="E110" s="48">
        <v>0.44065334533691408</v>
      </c>
      <c r="F110" s="48">
        <v>0.44065316772460933</v>
      </c>
      <c r="G110" s="48">
        <v>0.40395165710449216</v>
      </c>
      <c r="H110" s="48">
        <v>0.46607650421142577</v>
      </c>
      <c r="I110" s="48">
        <v>0.41159194641113278</v>
      </c>
      <c r="J110" s="48">
        <v>0.22653509597778321</v>
      </c>
      <c r="K110" s="48">
        <v>0.36811952911376955</v>
      </c>
      <c r="L110" s="48">
        <v>0.13466828399658201</v>
      </c>
      <c r="M110" s="43">
        <f t="shared" si="23"/>
        <v>0.43223510399999998</v>
      </c>
      <c r="N110" s="43">
        <f t="shared" si="24"/>
        <v>0.66948080800000009</v>
      </c>
      <c r="O110" s="49">
        <v>0.61747872000000004</v>
      </c>
      <c r="P110" s="49">
        <v>0.78762448000000007</v>
      </c>
      <c r="Q110" s="50">
        <f t="shared" si="14"/>
        <v>0.70255160000000005</v>
      </c>
      <c r="R110" s="48">
        <f t="shared" si="15"/>
        <v>0.78762448000000007</v>
      </c>
      <c r="S110" s="49">
        <v>0.67130717773437498</v>
      </c>
      <c r="T110" s="48">
        <f t="shared" si="25"/>
        <v>0.74436706542968745</v>
      </c>
      <c r="U110" s="48">
        <v>0</v>
      </c>
      <c r="V110" s="49">
        <f t="shared" si="16"/>
        <v>0.70886203200000009</v>
      </c>
      <c r="W110" s="49">
        <f t="shared" si="17"/>
        <v>0.6300995840000001</v>
      </c>
      <c r="X110" s="49">
        <f t="shared" si="18"/>
        <v>0.55133713600000001</v>
      </c>
      <c r="Y110" s="49">
        <f t="shared" si="19"/>
        <v>0.82700570400000006</v>
      </c>
      <c r="Z110" s="49">
        <f t="shared" si="20"/>
        <v>1.0501659733333333</v>
      </c>
      <c r="AA110" s="48">
        <v>2.1692401058799344</v>
      </c>
      <c r="AB110" s="42">
        <v>0.74436706542968745</v>
      </c>
      <c r="AC110" s="42">
        <v>0.74436706542968745</v>
      </c>
      <c r="AD110" s="49">
        <f t="shared" si="21"/>
        <v>0.73424222564697261</v>
      </c>
      <c r="AE110" s="49">
        <f t="shared" si="22"/>
        <v>0.50751745395725922</v>
      </c>
    </row>
    <row r="111" spans="1:31" x14ac:dyDescent="0.2">
      <c r="A111" s="42">
        <v>0.6877294921874999</v>
      </c>
      <c r="B111" s="42">
        <f t="shared" si="13"/>
        <v>0.73820849609375006</v>
      </c>
      <c r="C111" s="42">
        <v>0.73820849609375006</v>
      </c>
      <c r="D111" s="42">
        <v>0.73820849609375006</v>
      </c>
      <c r="E111" s="48">
        <v>0.43665475952148436</v>
      </c>
      <c r="F111" s="48">
        <v>0.43665458190917966</v>
      </c>
      <c r="G111" s="48">
        <v>0.40025856445312497</v>
      </c>
      <c r="H111" s="48">
        <v>0.46182091339111331</v>
      </c>
      <c r="I111" s="48">
        <v>0.40782425659179689</v>
      </c>
      <c r="J111" s="48">
        <v>0.22445886734008788</v>
      </c>
      <c r="K111" s="48">
        <v>0.36474566497802735</v>
      </c>
      <c r="L111" s="48">
        <v>0.13343253158569335</v>
      </c>
      <c r="M111" s="43">
        <f t="shared" si="23"/>
        <v>0.42820999199999998</v>
      </c>
      <c r="N111" s="43">
        <f t="shared" si="24"/>
        <v>0.66321460799999987</v>
      </c>
      <c r="O111" s="49">
        <v>0.61172855999999998</v>
      </c>
      <c r="P111" s="49">
        <v>0.78025247999999991</v>
      </c>
      <c r="Q111" s="50">
        <f t="shared" si="14"/>
        <v>0.69599051999999995</v>
      </c>
      <c r="R111" s="48">
        <f t="shared" si="15"/>
        <v>0.78025247999999991</v>
      </c>
      <c r="S111" s="49">
        <v>0.66673012695312506</v>
      </c>
      <c r="T111" s="48">
        <f t="shared" si="25"/>
        <v>0.73820849609375006</v>
      </c>
      <c r="U111" s="48">
        <v>0</v>
      </c>
      <c r="V111" s="49">
        <f t="shared" si="16"/>
        <v>0.70222723199999992</v>
      </c>
      <c r="W111" s="49">
        <f t="shared" si="17"/>
        <v>0.62420198399999993</v>
      </c>
      <c r="X111" s="49">
        <f t="shared" si="18"/>
        <v>0.54617673599999994</v>
      </c>
      <c r="Y111" s="49">
        <f t="shared" si="19"/>
        <v>0.81926510399999997</v>
      </c>
      <c r="Z111" s="49">
        <f t="shared" si="20"/>
        <v>1.0403366399999998</v>
      </c>
      <c r="AA111" s="48">
        <v>2.1499877544202302</v>
      </c>
      <c r="AB111" s="42">
        <v>0.73820849609375006</v>
      </c>
      <c r="AC111" s="42">
        <v>0.73820849609375006</v>
      </c>
      <c r="AD111" s="49">
        <f t="shared" si="21"/>
        <v>0.72923607635498056</v>
      </c>
      <c r="AE111" s="49">
        <f t="shared" si="22"/>
        <v>0.50405714065184692</v>
      </c>
    </row>
    <row r="112" spans="1:31" x14ac:dyDescent="0.2">
      <c r="A112" s="42">
        <v>0.68149892171223958</v>
      </c>
      <c r="B112" s="42">
        <f t="shared" si="13"/>
        <v>0.73215600585937501</v>
      </c>
      <c r="C112" s="42">
        <v>0.73215600585937501</v>
      </c>
      <c r="D112" s="42">
        <v>0.73215600585937501</v>
      </c>
      <c r="E112" s="48">
        <v>0.43272807708740235</v>
      </c>
      <c r="F112" s="48">
        <v>0.43272792907714847</v>
      </c>
      <c r="G112" s="48">
        <v>0.39663237243652344</v>
      </c>
      <c r="H112" s="48">
        <v>0.45764231750488277</v>
      </c>
      <c r="I112" s="48">
        <v>0.40412494750976563</v>
      </c>
      <c r="J112" s="48">
        <v>0.22242033691406249</v>
      </c>
      <c r="K112" s="48">
        <v>0.36143304748535154</v>
      </c>
      <c r="L112" s="48">
        <v>0.13221926193237304</v>
      </c>
      <c r="M112" s="43">
        <f t="shared" si="23"/>
        <v>0.42449450399999999</v>
      </c>
      <c r="N112" s="43">
        <f t="shared" si="24"/>
        <v>0.65719905599999995</v>
      </c>
      <c r="O112" s="49">
        <v>0.60642072000000002</v>
      </c>
      <c r="P112" s="49">
        <v>0.77317535999999998</v>
      </c>
      <c r="Q112" s="50">
        <f t="shared" si="14"/>
        <v>0.68979804</v>
      </c>
      <c r="R112" s="48">
        <f t="shared" si="15"/>
        <v>0.77317535999999998</v>
      </c>
      <c r="S112" s="49">
        <v>0.66222426757812491</v>
      </c>
      <c r="T112" s="48">
        <f t="shared" si="25"/>
        <v>0.73215600585937501</v>
      </c>
      <c r="U112" s="48">
        <v>0</v>
      </c>
      <c r="V112" s="49">
        <f t="shared" si="16"/>
        <v>0.69585782399999996</v>
      </c>
      <c r="W112" s="49">
        <f t="shared" si="17"/>
        <v>0.61854028800000005</v>
      </c>
      <c r="X112" s="49">
        <f t="shared" si="18"/>
        <v>0.54122275199999992</v>
      </c>
      <c r="Y112" s="49">
        <f t="shared" si="19"/>
        <v>0.81183412799999999</v>
      </c>
      <c r="Z112" s="49">
        <f t="shared" si="20"/>
        <v>1.0309004799999999</v>
      </c>
      <c r="AA112" s="48">
        <v>2.1310739874588815</v>
      </c>
      <c r="AB112" s="42">
        <v>0.73215600585937501</v>
      </c>
      <c r="AC112" s="42">
        <v>0.73215600585937501</v>
      </c>
      <c r="AD112" s="49">
        <f t="shared" si="21"/>
        <v>0.72430779266357415</v>
      </c>
      <c r="AE112" s="49">
        <f t="shared" si="22"/>
        <v>0.50065064902813539</v>
      </c>
    </row>
    <row r="113" spans="1:31" x14ac:dyDescent="0.2">
      <c r="A113" s="42">
        <v>0.67538024902343741</v>
      </c>
      <c r="B113" s="42">
        <f t="shared" si="13"/>
        <v>0.72620672607421877</v>
      </c>
      <c r="C113" s="42">
        <v>0.72620672607421877</v>
      </c>
      <c r="D113" s="42">
        <v>0.72620672607421877</v>
      </c>
      <c r="E113" s="48">
        <v>0.4288713739013672</v>
      </c>
      <c r="F113" s="48">
        <v>0.42887122589111326</v>
      </c>
      <c r="G113" s="48">
        <v>0.39307130493164061</v>
      </c>
      <c r="H113" s="48">
        <v>0.45353864440917968</v>
      </c>
      <c r="I113" s="48">
        <v>0.40049212463378903</v>
      </c>
      <c r="J113" s="48">
        <v>0.22041851303100587</v>
      </c>
      <c r="K113" s="48">
        <v>0.35818007812499997</v>
      </c>
      <c r="L113" s="48">
        <v>0.13102783859252931</v>
      </c>
      <c r="M113" s="43">
        <f t="shared" si="23"/>
        <v>0.42062420399999989</v>
      </c>
      <c r="N113" s="43">
        <f t="shared" si="24"/>
        <v>0.65143415199999988</v>
      </c>
      <c r="O113" s="49">
        <v>0.60089171999999991</v>
      </c>
      <c r="P113" s="49">
        <v>0.76639311999999993</v>
      </c>
      <c r="Q113" s="50">
        <f t="shared" si="14"/>
        <v>0.68364241999999997</v>
      </c>
      <c r="R113" s="48">
        <f t="shared" si="15"/>
        <v>0.76639311999999993</v>
      </c>
      <c r="S113" s="49">
        <v>0.65778779296875012</v>
      </c>
      <c r="T113" s="48">
        <f t="shared" si="25"/>
        <v>0.72620672607421877</v>
      </c>
      <c r="U113" s="48">
        <v>0</v>
      </c>
      <c r="V113" s="49">
        <f t="shared" si="16"/>
        <v>0.68975380799999997</v>
      </c>
      <c r="W113" s="49">
        <f t="shared" si="17"/>
        <v>0.61311449600000001</v>
      </c>
      <c r="X113" s="49">
        <f t="shared" si="18"/>
        <v>0.53647518399999994</v>
      </c>
      <c r="Y113" s="49">
        <f t="shared" si="19"/>
        <v>0.80471277599999991</v>
      </c>
      <c r="Z113" s="49">
        <f t="shared" si="20"/>
        <v>1.0218574933333333</v>
      </c>
      <c r="AA113" s="48">
        <v>2.1124900673314144</v>
      </c>
      <c r="AB113" s="42">
        <v>0.72620672607421877</v>
      </c>
      <c r="AC113" s="42">
        <v>0.72620672607421877</v>
      </c>
      <c r="AD113" s="49">
        <f t="shared" si="21"/>
        <v>0.71945539855957041</v>
      </c>
      <c r="AE113" s="49">
        <f t="shared" si="22"/>
        <v>0.49729661324097924</v>
      </c>
    </row>
    <row r="114" spans="1:31" x14ac:dyDescent="0.2">
      <c r="A114" s="42">
        <v>0.66937047322591137</v>
      </c>
      <c r="B114" s="42">
        <f t="shared" si="13"/>
        <v>0.72035809326171873</v>
      </c>
      <c r="C114" s="42">
        <v>0.72035809326171873</v>
      </c>
      <c r="D114" s="42">
        <v>0.72035809326171873</v>
      </c>
      <c r="E114" s="48">
        <v>0.42508281463623043</v>
      </c>
      <c r="F114" s="48">
        <v>0.4250826666259766</v>
      </c>
      <c r="G114" s="48">
        <v>0.38957361541748048</v>
      </c>
      <c r="H114" s="48">
        <v>0.44950791076660157</v>
      </c>
      <c r="I114" s="48">
        <v>0.39692404144287108</v>
      </c>
      <c r="J114" s="48">
        <v>0.2184523892211914</v>
      </c>
      <c r="K114" s="48">
        <v>0.35498512878417965</v>
      </c>
      <c r="L114" s="48">
        <v>0.12985771392822265</v>
      </c>
      <c r="M114" s="43">
        <f t="shared" si="23"/>
        <v>0.41690871599999996</v>
      </c>
      <c r="N114" s="43">
        <f t="shared" si="24"/>
        <v>0.64566924799999992</v>
      </c>
      <c r="O114" s="49">
        <v>0.59558387999999995</v>
      </c>
      <c r="P114" s="49">
        <v>0.75961087999999999</v>
      </c>
      <c r="Q114" s="50">
        <f t="shared" si="14"/>
        <v>0.67759737999999992</v>
      </c>
      <c r="R114" s="48">
        <f t="shared" si="15"/>
        <v>0.75961087999999999</v>
      </c>
      <c r="S114" s="49">
        <v>0.65341909179687496</v>
      </c>
      <c r="T114" s="48">
        <f t="shared" si="25"/>
        <v>0.72035809326171873</v>
      </c>
      <c r="U114" s="48">
        <v>0</v>
      </c>
      <c r="V114" s="49">
        <f t="shared" si="16"/>
        <v>0.68364979199999998</v>
      </c>
      <c r="W114" s="49">
        <f t="shared" si="17"/>
        <v>0.60768870400000008</v>
      </c>
      <c r="X114" s="49">
        <f t="shared" si="18"/>
        <v>0.53172761599999996</v>
      </c>
      <c r="Y114" s="49">
        <f t="shared" si="19"/>
        <v>0.79759142399999994</v>
      </c>
      <c r="Z114" s="49">
        <f t="shared" si="20"/>
        <v>1.0128145066666667</v>
      </c>
      <c r="AA114" s="48">
        <v>2.094227474814967</v>
      </c>
      <c r="AB114" s="42">
        <v>0.72035809326171873</v>
      </c>
      <c r="AC114" s="42">
        <v>0.72035809326171873</v>
      </c>
      <c r="AD114" s="49">
        <f t="shared" si="21"/>
        <v>0.71467713165283198</v>
      </c>
      <c r="AE114" s="49">
        <f t="shared" si="22"/>
        <v>0.4939938151041664</v>
      </c>
    </row>
    <row r="115" spans="1:31" x14ac:dyDescent="0.2">
      <c r="A115" s="42">
        <v>0.66346664428710933</v>
      </c>
      <c r="B115" s="42">
        <f t="shared" si="13"/>
        <v>0.71460754394531245</v>
      </c>
      <c r="C115" s="42">
        <v>0.71460754394531245</v>
      </c>
      <c r="D115" s="42">
        <v>0.71460754394531245</v>
      </c>
      <c r="E115" s="48">
        <v>0.42136062316894529</v>
      </c>
      <c r="F115" s="48">
        <v>0.42136044555664065</v>
      </c>
      <c r="G115" s="48">
        <v>0.38613758697509765</v>
      </c>
      <c r="H115" s="48">
        <v>0.44554819244384763</v>
      </c>
      <c r="I115" s="48">
        <v>0.39341895141601563</v>
      </c>
      <c r="J115" s="48">
        <v>0.21652101821899414</v>
      </c>
      <c r="K115" s="48">
        <v>0.35184666015624999</v>
      </c>
      <c r="L115" s="48">
        <v>0.12870828109741211</v>
      </c>
      <c r="M115" s="43">
        <f t="shared" si="23"/>
        <v>0.41334803999999992</v>
      </c>
      <c r="N115" s="43">
        <f t="shared" si="24"/>
        <v>0.64015499199999992</v>
      </c>
      <c r="O115" s="49">
        <v>0.59049719999999994</v>
      </c>
      <c r="P115" s="49">
        <v>0.75312351999999994</v>
      </c>
      <c r="Q115" s="50">
        <f t="shared" si="14"/>
        <v>0.67181035999999994</v>
      </c>
      <c r="R115" s="48">
        <f t="shared" si="15"/>
        <v>0.75312351999999994</v>
      </c>
      <c r="S115" s="49">
        <v>0.64911655273437496</v>
      </c>
      <c r="T115" s="48">
        <f t="shared" si="25"/>
        <v>0.71460754394531245</v>
      </c>
      <c r="U115" s="48">
        <v>0</v>
      </c>
      <c r="V115" s="49">
        <f t="shared" si="16"/>
        <v>0.67781116799999996</v>
      </c>
      <c r="W115" s="49">
        <f t="shared" si="17"/>
        <v>0.60249881599999999</v>
      </c>
      <c r="X115" s="49">
        <f t="shared" si="18"/>
        <v>0.52718646399999991</v>
      </c>
      <c r="Y115" s="49">
        <f t="shared" si="19"/>
        <v>0.79077969599999998</v>
      </c>
      <c r="Z115" s="49">
        <f t="shared" si="20"/>
        <v>1.0041646933333332</v>
      </c>
      <c r="AA115" s="48">
        <v>2.0762779091282897</v>
      </c>
      <c r="AB115" s="42">
        <v>0.71460754394531245</v>
      </c>
      <c r="AC115" s="42">
        <v>0.71460754394531245</v>
      </c>
      <c r="AD115" s="49">
        <f t="shared" si="21"/>
        <v>0.70997122955322256</v>
      </c>
      <c r="AE115" s="49">
        <f t="shared" si="22"/>
        <v>0.49074103643148598</v>
      </c>
    </row>
    <row r="116" spans="1:31" x14ac:dyDescent="0.2">
      <c r="A116" s="42">
        <v>0.65766606648763015</v>
      </c>
      <c r="B116" s="42">
        <f t="shared" si="13"/>
        <v>0.70895251464843745</v>
      </c>
      <c r="C116" s="42">
        <v>0.70895251464843745</v>
      </c>
      <c r="D116" s="42">
        <v>0.70895251464843745</v>
      </c>
      <c r="E116" s="48">
        <v>0.41770302337646487</v>
      </c>
      <c r="F116" s="48">
        <v>0.41770284576416011</v>
      </c>
      <c r="G116" s="48">
        <v>0.38276165069580076</v>
      </c>
      <c r="H116" s="48">
        <v>0.44165759490966794</v>
      </c>
      <c r="I116" s="48">
        <v>0.38997522644042965</v>
      </c>
      <c r="J116" s="48">
        <v>0.21462351196289062</v>
      </c>
      <c r="K116" s="48">
        <v>0.34876319213867185</v>
      </c>
      <c r="L116" s="48">
        <v>0.12757902206420899</v>
      </c>
      <c r="M116" s="43">
        <f t="shared" si="23"/>
        <v>0.40963255199999998</v>
      </c>
      <c r="N116" s="43">
        <f t="shared" si="24"/>
        <v>0.63439008799999996</v>
      </c>
      <c r="O116" s="49">
        <v>0.58518935999999999</v>
      </c>
      <c r="P116" s="49">
        <v>0.74634128</v>
      </c>
      <c r="Q116" s="50">
        <f t="shared" si="14"/>
        <v>0.66576531999999999</v>
      </c>
      <c r="R116" s="48">
        <f t="shared" si="15"/>
        <v>0.74634128</v>
      </c>
      <c r="S116" s="49">
        <v>0.64487866210937506</v>
      </c>
      <c r="T116" s="48">
        <f t="shared" si="25"/>
        <v>0.70895251464843745</v>
      </c>
      <c r="U116" s="48">
        <v>0</v>
      </c>
      <c r="V116" s="49">
        <f t="shared" si="16"/>
        <v>0.67170715199999997</v>
      </c>
      <c r="W116" s="49">
        <f t="shared" si="17"/>
        <v>0.59707302400000006</v>
      </c>
      <c r="X116" s="49">
        <f t="shared" si="18"/>
        <v>0.52243889599999993</v>
      </c>
      <c r="Y116" s="49">
        <f t="shared" si="19"/>
        <v>0.78365834400000001</v>
      </c>
      <c r="Z116" s="49">
        <f t="shared" si="20"/>
        <v>0.99512170666666666</v>
      </c>
      <c r="AA116" s="48">
        <v>2.0586332879317433</v>
      </c>
      <c r="AB116" s="42">
        <v>0.70895251464843745</v>
      </c>
      <c r="AC116" s="42">
        <v>0.70895251464843745</v>
      </c>
      <c r="AD116" s="49">
        <f t="shared" si="21"/>
        <v>0.70533603668212896</v>
      </c>
      <c r="AE116" s="49">
        <f t="shared" si="22"/>
        <v>0.48753713286619399</v>
      </c>
    </row>
    <row r="117" spans="1:31" x14ac:dyDescent="0.2">
      <c r="A117" s="42">
        <v>0.65196604410807291</v>
      </c>
      <c r="B117" s="42">
        <f t="shared" si="13"/>
        <v>0.7033906860351562</v>
      </c>
      <c r="C117" s="42">
        <v>0.7033906860351562</v>
      </c>
      <c r="D117" s="42">
        <v>0.7033906860351562</v>
      </c>
      <c r="E117" s="48">
        <v>0.41410835754394532</v>
      </c>
      <c r="F117" s="48">
        <v>0.41410820953369143</v>
      </c>
      <c r="G117" s="48">
        <v>0.37944423767089847</v>
      </c>
      <c r="H117" s="48">
        <v>0.43783437164306638</v>
      </c>
      <c r="I117" s="48">
        <v>0.38659123840332033</v>
      </c>
      <c r="J117" s="48">
        <v>0.21275896759033203</v>
      </c>
      <c r="K117" s="48">
        <v>0.34573330383300782</v>
      </c>
      <c r="L117" s="48">
        <v>0.12646941879272458</v>
      </c>
      <c r="M117" s="43">
        <f t="shared" si="23"/>
        <v>0.40622668799999995</v>
      </c>
      <c r="N117" s="43">
        <f t="shared" si="24"/>
        <v>0.62912647999999993</v>
      </c>
      <c r="O117" s="49">
        <v>0.58032383999999992</v>
      </c>
      <c r="P117" s="49">
        <v>0.74014879999999994</v>
      </c>
      <c r="Q117" s="50">
        <f t="shared" si="14"/>
        <v>0.66023631999999988</v>
      </c>
      <c r="R117" s="48">
        <f t="shared" si="15"/>
        <v>0.74014879999999994</v>
      </c>
      <c r="S117" s="49">
        <v>0.64070380859374998</v>
      </c>
      <c r="T117" s="48">
        <f t="shared" si="25"/>
        <v>0.7033906860351562</v>
      </c>
      <c r="U117" s="48">
        <v>0</v>
      </c>
      <c r="V117" s="49">
        <f t="shared" si="16"/>
        <v>0.66613391999999993</v>
      </c>
      <c r="W117" s="49">
        <f t="shared" si="17"/>
        <v>0.59211903999999993</v>
      </c>
      <c r="X117" s="49">
        <f t="shared" si="18"/>
        <v>0.51810415999999992</v>
      </c>
      <c r="Y117" s="49">
        <f t="shared" si="19"/>
        <v>0.77715623999999994</v>
      </c>
      <c r="Z117" s="49">
        <f t="shared" si="20"/>
        <v>0.98686506666666662</v>
      </c>
      <c r="AA117" s="48">
        <v>2.0412861842105263</v>
      </c>
      <c r="AB117" s="42">
        <v>0.7033906860351562</v>
      </c>
      <c r="AC117" s="42">
        <v>0.7033906860351562</v>
      </c>
      <c r="AD117" s="49">
        <f t="shared" si="21"/>
        <v>0.70076979064941403</v>
      </c>
      <c r="AE117" s="49">
        <f t="shared" si="22"/>
        <v>0.48438088622207881</v>
      </c>
    </row>
    <row r="118" spans="1:31" x14ac:dyDescent="0.2">
      <c r="A118" s="42">
        <v>0.64636398315429677</v>
      </c>
      <c r="B118" s="42">
        <f t="shared" si="13"/>
        <v>0.69791967773437502</v>
      </c>
      <c r="C118" s="42">
        <v>0.69791967773437502</v>
      </c>
      <c r="D118" s="42">
        <v>0.69791967773437502</v>
      </c>
      <c r="E118" s="48">
        <v>0.41057505676269529</v>
      </c>
      <c r="F118" s="48">
        <v>0.41057487915039059</v>
      </c>
      <c r="G118" s="48">
        <v>0.37618383819580076</v>
      </c>
      <c r="H118" s="48">
        <v>0.43407677612304685</v>
      </c>
      <c r="I118" s="48">
        <v>0.38326550720214847</v>
      </c>
      <c r="J118" s="48">
        <v>0.21092652664184569</v>
      </c>
      <c r="K118" s="48">
        <v>0.34275560394287108</v>
      </c>
      <c r="L118" s="48">
        <v>0.12537893844604492</v>
      </c>
      <c r="M118" s="43">
        <f t="shared" si="23"/>
        <v>0.40297563599999997</v>
      </c>
      <c r="N118" s="43">
        <f t="shared" si="24"/>
        <v>0.62411351999999998</v>
      </c>
      <c r="O118" s="49">
        <v>0.57567948000000002</v>
      </c>
      <c r="P118" s="49">
        <v>0.73425119999999999</v>
      </c>
      <c r="Q118" s="50">
        <f t="shared" si="14"/>
        <v>0.65496533999999995</v>
      </c>
      <c r="R118" s="48">
        <f t="shared" si="15"/>
        <v>0.73425119999999999</v>
      </c>
      <c r="S118" s="49">
        <v>0.63659062499999997</v>
      </c>
      <c r="T118" s="48">
        <f t="shared" si="25"/>
        <v>0.69791967773437502</v>
      </c>
      <c r="U118" s="48">
        <v>0</v>
      </c>
      <c r="V118" s="49">
        <f t="shared" si="16"/>
        <v>0.66082607999999998</v>
      </c>
      <c r="W118" s="49">
        <f t="shared" si="17"/>
        <v>0.58740095999999997</v>
      </c>
      <c r="X118" s="49">
        <f t="shared" si="18"/>
        <v>0.51397583999999996</v>
      </c>
      <c r="Y118" s="49">
        <f t="shared" si="19"/>
        <v>0.77096375999999989</v>
      </c>
      <c r="Z118" s="49">
        <f t="shared" si="20"/>
        <v>0.97900159999999992</v>
      </c>
      <c r="AA118" s="48">
        <v>2.0242289525082238</v>
      </c>
      <c r="AB118" s="42">
        <v>0.69791967773437502</v>
      </c>
      <c r="AC118" s="42">
        <v>0.69791967773437502</v>
      </c>
      <c r="AD118" s="49">
        <f t="shared" si="21"/>
        <v>0.69627099609374998</v>
      </c>
      <c r="AE118" s="49">
        <f t="shared" si="22"/>
        <v>0.48127126288659766</v>
      </c>
    </row>
    <row r="119" spans="1:31" x14ac:dyDescent="0.2">
      <c r="A119" s="42">
        <v>0.64085734049479159</v>
      </c>
      <c r="B119" s="42">
        <f t="shared" si="13"/>
        <v>0.6925372924804688</v>
      </c>
      <c r="C119" s="42">
        <v>0.6925372924804688</v>
      </c>
      <c r="D119" s="42">
        <v>0.6925372924804688</v>
      </c>
      <c r="E119" s="48">
        <v>0.40710149291992187</v>
      </c>
      <c r="F119" s="48">
        <v>0.40710134490966793</v>
      </c>
      <c r="G119" s="48">
        <v>0.37297897216796871</v>
      </c>
      <c r="H119" s="48">
        <v>0.43038309143066406</v>
      </c>
      <c r="I119" s="48">
        <v>0.37999649353027343</v>
      </c>
      <c r="J119" s="48">
        <v>0.20912538986206053</v>
      </c>
      <c r="K119" s="48">
        <v>0.33982876037597659</v>
      </c>
      <c r="L119" s="48">
        <v>0.12430709259033203</v>
      </c>
      <c r="M119" s="43">
        <f t="shared" si="23"/>
        <v>0.39956977199999993</v>
      </c>
      <c r="N119" s="43">
        <f t="shared" si="24"/>
        <v>0.61884991200000006</v>
      </c>
      <c r="O119" s="49">
        <v>0.57081395999999995</v>
      </c>
      <c r="P119" s="49">
        <v>0.72805872000000005</v>
      </c>
      <c r="Q119" s="50">
        <f t="shared" si="14"/>
        <v>0.64943634000000006</v>
      </c>
      <c r="R119" s="48">
        <f t="shared" si="15"/>
        <v>0.72805872000000005</v>
      </c>
      <c r="S119" s="49">
        <v>0.63253769531249993</v>
      </c>
      <c r="T119" s="48">
        <f t="shared" si="25"/>
        <v>0.6925372924804688</v>
      </c>
      <c r="U119" s="48">
        <v>0</v>
      </c>
      <c r="V119" s="49">
        <f t="shared" si="16"/>
        <v>0.65525284800000005</v>
      </c>
      <c r="W119" s="49">
        <f t="shared" si="17"/>
        <v>0.58244697600000006</v>
      </c>
      <c r="X119" s="49">
        <f t="shared" si="18"/>
        <v>0.50964110399999996</v>
      </c>
      <c r="Y119" s="49">
        <f t="shared" si="19"/>
        <v>0.76446165600000004</v>
      </c>
      <c r="Z119" s="49">
        <f t="shared" si="20"/>
        <v>0.9707449600000001</v>
      </c>
      <c r="AA119" s="48">
        <v>2.0074541658100329</v>
      </c>
      <c r="AB119" s="42">
        <v>0.6925372924804688</v>
      </c>
      <c r="AC119" s="42">
        <v>0.6925372924804688</v>
      </c>
      <c r="AD119" s="49">
        <f t="shared" si="21"/>
        <v>0.69183810424804681</v>
      </c>
      <c r="AE119" s="49">
        <f t="shared" si="22"/>
        <v>0.47820719233247394</v>
      </c>
    </row>
    <row r="120" spans="1:31" x14ac:dyDescent="0.2">
      <c r="A120" s="42">
        <v>0.63544372558593742</v>
      </c>
      <c r="B120" s="42">
        <f t="shared" si="13"/>
        <v>0.6872413940429688</v>
      </c>
      <c r="C120" s="42">
        <v>0.6872413940429688</v>
      </c>
      <c r="D120" s="42">
        <v>0.6872413940429688</v>
      </c>
      <c r="E120" s="48">
        <v>0.40368624511718748</v>
      </c>
      <c r="F120" s="48">
        <v>0.40368609710693359</v>
      </c>
      <c r="G120" s="48">
        <v>0.36982824829101563</v>
      </c>
      <c r="H120" s="48">
        <v>0.42675174865722659</v>
      </c>
      <c r="I120" s="48">
        <v>0.37678274688720698</v>
      </c>
      <c r="J120" s="48">
        <v>0.20735474319458008</v>
      </c>
      <c r="K120" s="48">
        <v>0.33695147064208986</v>
      </c>
      <c r="L120" s="48">
        <v>0.12325342239379883</v>
      </c>
      <c r="M120" s="43">
        <f t="shared" si="23"/>
        <v>0.3961639079999999</v>
      </c>
      <c r="N120" s="43">
        <f t="shared" si="24"/>
        <v>0.61358630400000003</v>
      </c>
      <c r="O120" s="49">
        <v>0.56594843999999989</v>
      </c>
      <c r="P120" s="49">
        <v>0.72186623999999999</v>
      </c>
      <c r="Q120" s="50">
        <f t="shared" si="14"/>
        <v>0.64390733999999994</v>
      </c>
      <c r="R120" s="48">
        <f t="shared" si="15"/>
        <v>0.72186623999999999</v>
      </c>
      <c r="S120" s="49">
        <v>0.62854360351562499</v>
      </c>
      <c r="T120" s="48">
        <f t="shared" si="25"/>
        <v>0.6872413940429688</v>
      </c>
      <c r="U120" s="48">
        <v>0</v>
      </c>
      <c r="V120" s="49">
        <f t="shared" si="16"/>
        <v>0.64967961600000002</v>
      </c>
      <c r="W120" s="49">
        <f t="shared" si="17"/>
        <v>0.57749299200000004</v>
      </c>
      <c r="X120" s="49">
        <f t="shared" si="18"/>
        <v>0.50530636799999995</v>
      </c>
      <c r="Y120" s="49">
        <f t="shared" si="19"/>
        <v>0.75795955199999998</v>
      </c>
      <c r="Z120" s="49">
        <f t="shared" si="20"/>
        <v>0.96248832000000006</v>
      </c>
      <c r="AA120" s="48">
        <v>1.9909552708675986</v>
      </c>
      <c r="AB120" s="42">
        <v>0.6872413940429688</v>
      </c>
      <c r="AC120" s="42">
        <v>0.6872413940429688</v>
      </c>
      <c r="AD120" s="49">
        <f t="shared" si="21"/>
        <v>0.68746956634521483</v>
      </c>
      <c r="AE120" s="49">
        <f t="shared" si="22"/>
        <v>0.47518760403243104</v>
      </c>
    </row>
    <row r="121" spans="1:31" x14ac:dyDescent="0.2">
      <c r="A121" s="42">
        <v>0.63012074788411454</v>
      </c>
      <c r="B121" s="42">
        <f t="shared" si="13"/>
        <v>0.68202972412109375</v>
      </c>
      <c r="C121" s="42">
        <v>0.68202972412109375</v>
      </c>
      <c r="D121" s="42">
        <v>0.68202972412109375</v>
      </c>
      <c r="E121" s="48">
        <v>0.40032780364990234</v>
      </c>
      <c r="F121" s="48">
        <v>0.40032765563964845</v>
      </c>
      <c r="G121" s="48">
        <v>0.36673027526855467</v>
      </c>
      <c r="H121" s="48">
        <v>0.42318117889404294</v>
      </c>
      <c r="I121" s="48">
        <v>0.37362290557861327</v>
      </c>
      <c r="J121" s="48">
        <v>0.20561383178710937</v>
      </c>
      <c r="K121" s="48">
        <v>0.33412249145507811</v>
      </c>
      <c r="L121" s="48">
        <v>0.1222174616241455</v>
      </c>
      <c r="M121" s="43">
        <f t="shared" si="23"/>
        <v>0.39291285599999987</v>
      </c>
      <c r="N121" s="43">
        <f t="shared" si="24"/>
        <v>0.60857334399999996</v>
      </c>
      <c r="O121" s="49">
        <v>0.56130407999999987</v>
      </c>
      <c r="P121" s="49">
        <v>0.71596863999999993</v>
      </c>
      <c r="Q121" s="50">
        <f t="shared" si="14"/>
        <v>0.6386363599999999</v>
      </c>
      <c r="R121" s="48">
        <f t="shared" si="15"/>
        <v>0.71596863999999993</v>
      </c>
      <c r="S121" s="49">
        <v>0.62460708007812504</v>
      </c>
      <c r="T121" s="48">
        <f t="shared" si="25"/>
        <v>0.68202972412109375</v>
      </c>
      <c r="U121" s="48">
        <v>0</v>
      </c>
      <c r="V121" s="49">
        <f t="shared" si="16"/>
        <v>0.64437177599999995</v>
      </c>
      <c r="W121" s="49">
        <f t="shared" si="17"/>
        <v>0.57277491199999997</v>
      </c>
      <c r="X121" s="49">
        <f t="shared" si="18"/>
        <v>0.50117804799999988</v>
      </c>
      <c r="Y121" s="49">
        <f t="shared" si="19"/>
        <v>0.75176707199999993</v>
      </c>
      <c r="Z121" s="49">
        <f t="shared" si="20"/>
        <v>0.95462485333333325</v>
      </c>
      <c r="AA121" s="48">
        <v>1.9747254959909539</v>
      </c>
      <c r="AB121" s="42">
        <v>0.68202972412109375</v>
      </c>
      <c r="AC121" s="42">
        <v>0.68202972412109375</v>
      </c>
      <c r="AD121" s="49">
        <f t="shared" si="21"/>
        <v>0.68316399383544923</v>
      </c>
      <c r="AE121" s="49">
        <f t="shared" si="22"/>
        <v>0.47221153820339329</v>
      </c>
    </row>
    <row r="122" spans="1:31" x14ac:dyDescent="0.2">
      <c r="A122" s="42">
        <v>0.62488627115885409</v>
      </c>
      <c r="B122" s="42">
        <f t="shared" si="13"/>
        <v>0.67690045166015622</v>
      </c>
      <c r="C122" s="42">
        <v>0.67690045166015622</v>
      </c>
      <c r="D122" s="42">
        <v>0.67690045166015622</v>
      </c>
      <c r="E122" s="48">
        <v>0.39702477722167967</v>
      </c>
      <c r="F122" s="48">
        <v>0.39702462921142578</v>
      </c>
      <c r="G122" s="48">
        <v>0.36368380981445309</v>
      </c>
      <c r="H122" s="48">
        <v>0.41966984283447262</v>
      </c>
      <c r="I122" s="48">
        <v>0.37051563751220701</v>
      </c>
      <c r="J122" s="48">
        <v>0.20390190078735349</v>
      </c>
      <c r="K122" s="48">
        <v>0.33134060913085939</v>
      </c>
      <c r="L122" s="48">
        <v>0.12119877365112304</v>
      </c>
      <c r="M122" s="43">
        <f t="shared" si="23"/>
        <v>0.38966180399999994</v>
      </c>
      <c r="N122" s="43">
        <f t="shared" si="24"/>
        <v>0.60356038399999989</v>
      </c>
      <c r="O122" s="49">
        <v>0.55665971999999997</v>
      </c>
      <c r="P122" s="49">
        <v>0.71007103999999988</v>
      </c>
      <c r="Q122" s="50">
        <f t="shared" si="14"/>
        <v>0.63336537999999987</v>
      </c>
      <c r="R122" s="48">
        <f t="shared" si="15"/>
        <v>0.71007103999999988</v>
      </c>
      <c r="S122" s="49">
        <v>0.6207267578125002</v>
      </c>
      <c r="T122" s="48">
        <f t="shared" si="25"/>
        <v>0.67690045166015622</v>
      </c>
      <c r="U122" s="48">
        <v>0</v>
      </c>
      <c r="V122" s="49">
        <f t="shared" si="16"/>
        <v>0.63906393599999989</v>
      </c>
      <c r="W122" s="49">
        <f t="shared" si="17"/>
        <v>0.5680568319999999</v>
      </c>
      <c r="X122" s="49">
        <f t="shared" si="18"/>
        <v>0.49704972799999986</v>
      </c>
      <c r="Y122" s="49">
        <f t="shared" si="19"/>
        <v>0.74557459199999987</v>
      </c>
      <c r="Z122" s="49">
        <f t="shared" si="20"/>
        <v>0.94676138666666654</v>
      </c>
      <c r="AA122" s="48">
        <v>1.9587578510485197</v>
      </c>
      <c r="AB122" s="42">
        <v>0.67690045166015622</v>
      </c>
      <c r="AC122" s="42">
        <v>0.67690045166015622</v>
      </c>
      <c r="AD122" s="49">
        <f t="shared" si="21"/>
        <v>0.67891989135742215</v>
      </c>
      <c r="AE122" s="49">
        <f t="shared" si="22"/>
        <v>0.46927796123281779</v>
      </c>
    </row>
    <row r="123" spans="1:31" x14ac:dyDescent="0.2">
      <c r="A123" s="42">
        <v>0.61973800659179679</v>
      </c>
      <c r="B123" s="42">
        <f t="shared" si="13"/>
        <v>0.67185150146484374</v>
      </c>
      <c r="C123" s="42">
        <v>0.67185150146484374</v>
      </c>
      <c r="D123" s="42">
        <v>0.67185150146484374</v>
      </c>
      <c r="E123" s="48">
        <v>0.39377580413818358</v>
      </c>
      <c r="F123" s="48">
        <v>0.39377565612792964</v>
      </c>
      <c r="G123" s="48">
        <v>0.36068751983642577</v>
      </c>
      <c r="H123" s="48">
        <v>0.41621628997802734</v>
      </c>
      <c r="I123" s="48">
        <v>0.36745961059570315</v>
      </c>
      <c r="J123" s="48">
        <v>0.20221825454711914</v>
      </c>
      <c r="K123" s="48">
        <v>0.32860463958740233</v>
      </c>
      <c r="L123" s="48">
        <v>0.12019692184448241</v>
      </c>
      <c r="M123" s="43">
        <f t="shared" si="23"/>
        <v>0.38641075199999997</v>
      </c>
      <c r="N123" s="43">
        <f t="shared" si="24"/>
        <v>0.59854742399999994</v>
      </c>
      <c r="O123" s="49">
        <v>0.55201535999999995</v>
      </c>
      <c r="P123" s="49">
        <v>0.70417343999999993</v>
      </c>
      <c r="Q123" s="50">
        <f t="shared" si="14"/>
        <v>0.62809439999999994</v>
      </c>
      <c r="R123" s="48">
        <f t="shared" si="15"/>
        <v>0.70417343999999993</v>
      </c>
      <c r="S123" s="49">
        <v>0.61690146484375008</v>
      </c>
      <c r="T123" s="48">
        <f t="shared" si="25"/>
        <v>0.67185150146484374</v>
      </c>
      <c r="U123" s="48">
        <v>0</v>
      </c>
      <c r="V123" s="49">
        <f t="shared" si="16"/>
        <v>0.63375609599999994</v>
      </c>
      <c r="W123" s="49">
        <f t="shared" si="17"/>
        <v>0.56333875199999994</v>
      </c>
      <c r="X123" s="49">
        <f t="shared" si="18"/>
        <v>0.49292140799999989</v>
      </c>
      <c r="Y123" s="49">
        <f t="shared" si="19"/>
        <v>0.73938211199999992</v>
      </c>
      <c r="Z123" s="49">
        <f t="shared" si="20"/>
        <v>0.93889791999999994</v>
      </c>
      <c r="AA123" s="48">
        <v>1.9430464381167762</v>
      </c>
      <c r="AB123" s="42">
        <v>0.67185150146484374</v>
      </c>
      <c r="AC123" s="42">
        <v>0.67185150146484374</v>
      </c>
      <c r="AD123" s="49">
        <f t="shared" si="21"/>
        <v>0.67473597717285161</v>
      </c>
      <c r="AE123" s="49">
        <f t="shared" si="22"/>
        <v>0.46638598716709606</v>
      </c>
    </row>
    <row r="124" spans="1:31" x14ac:dyDescent="0.2">
      <c r="A124" s="42">
        <v>0.61467386881510411</v>
      </c>
      <c r="B124" s="42">
        <f t="shared" si="13"/>
        <v>0.66688098144531249</v>
      </c>
      <c r="C124" s="42">
        <v>0.66688098144531249</v>
      </c>
      <c r="D124" s="42">
        <v>0.66688098144531249</v>
      </c>
      <c r="E124" s="48">
        <v>0.39057955230712893</v>
      </c>
      <c r="F124" s="48">
        <v>0.39057943389892574</v>
      </c>
      <c r="G124" s="48">
        <v>0.35774019165039062</v>
      </c>
      <c r="H124" s="48">
        <v>0.4128191290283203</v>
      </c>
      <c r="I124" s="48">
        <v>0.36445358154296875</v>
      </c>
      <c r="J124" s="48">
        <v>0.2005621678161621</v>
      </c>
      <c r="K124" s="48">
        <v>0.32591351715087891</v>
      </c>
      <c r="L124" s="48">
        <v>0.11921149917602539</v>
      </c>
      <c r="M124" s="43">
        <f t="shared" si="23"/>
        <v>0.383314512</v>
      </c>
      <c r="N124" s="43">
        <f t="shared" si="24"/>
        <v>0.59378511199999995</v>
      </c>
      <c r="O124" s="49">
        <v>0.54759215999999999</v>
      </c>
      <c r="P124" s="49">
        <v>0.69857071999999998</v>
      </c>
      <c r="Q124" s="50">
        <f t="shared" si="14"/>
        <v>0.62308143999999999</v>
      </c>
      <c r="R124" s="48">
        <f t="shared" si="15"/>
        <v>0.69857071999999998</v>
      </c>
      <c r="S124" s="49">
        <v>0.61312993164062501</v>
      </c>
      <c r="T124" s="48">
        <f t="shared" si="25"/>
        <v>0.66688098144531249</v>
      </c>
      <c r="U124" s="48">
        <v>0</v>
      </c>
      <c r="V124" s="49">
        <f t="shared" si="16"/>
        <v>0.62871364799999996</v>
      </c>
      <c r="W124" s="49">
        <f t="shared" si="17"/>
        <v>0.55885657600000005</v>
      </c>
      <c r="X124" s="49">
        <f t="shared" si="18"/>
        <v>0.48899950399999997</v>
      </c>
      <c r="Y124" s="49">
        <f t="shared" si="19"/>
        <v>0.73349925599999999</v>
      </c>
      <c r="Z124" s="49">
        <f t="shared" si="20"/>
        <v>0.93142762666666667</v>
      </c>
      <c r="AA124" s="48">
        <v>1.9275851408305922</v>
      </c>
      <c r="AB124" s="42">
        <v>0.66688098144531249</v>
      </c>
      <c r="AC124" s="42">
        <v>0.66688098144531249</v>
      </c>
      <c r="AD124" s="49">
        <f t="shared" si="21"/>
        <v>0.6706108627319336</v>
      </c>
      <c r="AE124" s="49">
        <f t="shared" si="22"/>
        <v>0.46353465622315271</v>
      </c>
    </row>
    <row r="125" spans="1:31" x14ac:dyDescent="0.2">
      <c r="A125" s="42">
        <v>0.60969182332356764</v>
      </c>
      <c r="B125" s="42">
        <f t="shared" si="13"/>
        <v>0.66198706054687495</v>
      </c>
      <c r="C125" s="42">
        <v>0.66198706054687495</v>
      </c>
      <c r="D125" s="42">
        <v>0.66198706054687495</v>
      </c>
      <c r="E125" s="48">
        <v>0.38743480804443359</v>
      </c>
      <c r="F125" s="48">
        <v>0.3874346600341797</v>
      </c>
      <c r="G125" s="48">
        <v>0.35484064117431641</v>
      </c>
      <c r="H125" s="48">
        <v>0.40947693908691407</v>
      </c>
      <c r="I125" s="48">
        <v>0.36149630706787111</v>
      </c>
      <c r="J125" s="48">
        <v>0.19893298934936521</v>
      </c>
      <c r="K125" s="48">
        <v>0.32326608734130857</v>
      </c>
      <c r="L125" s="48">
        <v>0.11824209861755371</v>
      </c>
      <c r="M125" s="43">
        <f t="shared" si="23"/>
        <v>0.38021827200000002</v>
      </c>
      <c r="N125" s="43">
        <f t="shared" si="24"/>
        <v>0.58902279999999996</v>
      </c>
      <c r="O125" s="49">
        <v>0.54316896000000003</v>
      </c>
      <c r="P125" s="49">
        <v>0.69296799999999992</v>
      </c>
      <c r="Q125" s="50">
        <f t="shared" si="14"/>
        <v>0.61806848000000003</v>
      </c>
      <c r="R125" s="48">
        <f t="shared" si="15"/>
        <v>0.69296799999999992</v>
      </c>
      <c r="S125" s="49">
        <v>0.60941103515625006</v>
      </c>
      <c r="T125" s="48">
        <f t="shared" si="25"/>
        <v>0.66198706054687495</v>
      </c>
      <c r="U125" s="48">
        <v>0</v>
      </c>
      <c r="V125" s="49">
        <f t="shared" si="16"/>
        <v>0.62367119999999998</v>
      </c>
      <c r="W125" s="49">
        <f t="shared" si="17"/>
        <v>0.55437439999999993</v>
      </c>
      <c r="X125" s="49">
        <f t="shared" si="18"/>
        <v>0.48507759999999989</v>
      </c>
      <c r="Y125" s="49">
        <f t="shared" si="19"/>
        <v>0.72761639999999994</v>
      </c>
      <c r="Z125" s="49">
        <f t="shared" si="20"/>
        <v>0.9239573333333333</v>
      </c>
      <c r="AA125" s="48">
        <v>1.9123678428248356</v>
      </c>
      <c r="AB125" s="42">
        <v>0.66198706054687495</v>
      </c>
      <c r="AC125" s="42">
        <v>0.66198706054687495</v>
      </c>
      <c r="AD125" s="49">
        <f t="shared" si="21"/>
        <v>0.66654331970214853</v>
      </c>
      <c r="AE125" s="49">
        <f t="shared" si="22"/>
        <v>0.46072311936211324</v>
      </c>
    </row>
    <row r="126" spans="1:31" x14ac:dyDescent="0.2">
      <c r="A126" s="42">
        <v>0.6047898864746093</v>
      </c>
      <c r="B126" s="42">
        <f t="shared" si="13"/>
        <v>0.65716796875000005</v>
      </c>
      <c r="C126" s="42">
        <v>0.65716796875000005</v>
      </c>
      <c r="D126" s="42">
        <v>0.65716796875000005</v>
      </c>
      <c r="E126" s="48">
        <v>0.38434026885986328</v>
      </c>
      <c r="F126" s="48">
        <v>0.38434012084960939</v>
      </c>
      <c r="G126" s="48">
        <v>0.35198771392822265</v>
      </c>
      <c r="H126" s="48">
        <v>0.40618844726562497</v>
      </c>
      <c r="I126" s="48">
        <v>0.35858666229248048</v>
      </c>
      <c r="J126" s="48">
        <v>0.19733005310058593</v>
      </c>
      <c r="K126" s="48">
        <v>0.32066134368896482</v>
      </c>
      <c r="L126" s="48">
        <v>0.11728833534240722</v>
      </c>
      <c r="M126" s="43">
        <f t="shared" si="23"/>
        <v>0.37727684399999989</v>
      </c>
      <c r="N126" s="43">
        <f t="shared" si="24"/>
        <v>0.58426048799999986</v>
      </c>
      <c r="O126" s="49">
        <v>0.5389669199999999</v>
      </c>
      <c r="P126" s="49">
        <v>0.68736527999999986</v>
      </c>
      <c r="Q126" s="50">
        <f t="shared" si="14"/>
        <v>0.61316609999999994</v>
      </c>
      <c r="R126" s="48">
        <f t="shared" si="15"/>
        <v>0.68736527999999986</v>
      </c>
      <c r="S126" s="49">
        <v>0.60574365234375005</v>
      </c>
      <c r="T126" s="48">
        <f t="shared" si="25"/>
        <v>0.65716796875000005</v>
      </c>
      <c r="U126" s="48">
        <v>0</v>
      </c>
      <c r="V126" s="49">
        <f t="shared" si="16"/>
        <v>0.61862875199999989</v>
      </c>
      <c r="W126" s="49">
        <f t="shared" si="17"/>
        <v>0.54989222399999993</v>
      </c>
      <c r="X126" s="49">
        <f t="shared" si="18"/>
        <v>0.48115569599999986</v>
      </c>
      <c r="Y126" s="49">
        <f t="shared" si="19"/>
        <v>0.72173354399999989</v>
      </c>
      <c r="Z126" s="49">
        <f t="shared" si="20"/>
        <v>0.91648703999999981</v>
      </c>
      <c r="AA126" s="48">
        <v>1.8973890830592106</v>
      </c>
      <c r="AB126" s="42">
        <v>0.65716796875000005</v>
      </c>
      <c r="AC126" s="42">
        <v>0.65716796875000005</v>
      </c>
      <c r="AD126" s="49">
        <f t="shared" si="21"/>
        <v>0.66253211975097659</v>
      </c>
      <c r="AE126" s="49">
        <f t="shared" si="22"/>
        <v>0.4579505275451029</v>
      </c>
    </row>
    <row r="127" spans="1:31" x14ac:dyDescent="0.2">
      <c r="A127" s="42">
        <v>0.59996612548828121</v>
      </c>
      <c r="B127" s="42">
        <f t="shared" si="13"/>
        <v>0.6524219360351563</v>
      </c>
      <c r="C127" s="42">
        <v>0.6524219360351563</v>
      </c>
      <c r="D127" s="42">
        <v>0.6524219360351563</v>
      </c>
      <c r="E127" s="48">
        <v>0.38129475067138668</v>
      </c>
      <c r="F127" s="48">
        <v>0.3812946026611328</v>
      </c>
      <c r="G127" s="48">
        <v>0.34918028503417969</v>
      </c>
      <c r="H127" s="48">
        <v>0.40295235107421873</v>
      </c>
      <c r="I127" s="48">
        <v>0.35572346313476566</v>
      </c>
      <c r="J127" s="48">
        <v>0.19575275222778318</v>
      </c>
      <c r="K127" s="48">
        <v>0.31809822052001951</v>
      </c>
      <c r="L127" s="48">
        <v>0.11634983192443848</v>
      </c>
      <c r="M127" s="43">
        <f t="shared" si="23"/>
        <v>0.37433541599999998</v>
      </c>
      <c r="N127" s="43">
        <f t="shared" si="24"/>
        <v>0.57949817599999986</v>
      </c>
      <c r="O127" s="49">
        <v>0.53476488</v>
      </c>
      <c r="P127" s="49">
        <v>0.68176255999999991</v>
      </c>
      <c r="Q127" s="50">
        <f t="shared" si="14"/>
        <v>0.60826371999999995</v>
      </c>
      <c r="R127" s="48">
        <f t="shared" si="15"/>
        <v>0.68176255999999991</v>
      </c>
      <c r="S127" s="49">
        <v>0.60212656250000007</v>
      </c>
      <c r="T127" s="48">
        <f t="shared" si="25"/>
        <v>0.6524219360351563</v>
      </c>
      <c r="U127" s="48">
        <v>0</v>
      </c>
      <c r="V127" s="49">
        <f t="shared" si="16"/>
        <v>0.61358630399999992</v>
      </c>
      <c r="W127" s="49">
        <f t="shared" si="17"/>
        <v>0.54541004799999993</v>
      </c>
      <c r="X127" s="49">
        <f t="shared" si="18"/>
        <v>0.47723379199999988</v>
      </c>
      <c r="Y127" s="49">
        <f t="shared" si="19"/>
        <v>0.71585068799999996</v>
      </c>
      <c r="Z127" s="49">
        <f t="shared" si="20"/>
        <v>0.90901674666666654</v>
      </c>
      <c r="AA127" s="48">
        <v>1.8826429636101973</v>
      </c>
      <c r="AB127" s="42">
        <v>0.6524219360351563</v>
      </c>
      <c r="AC127" s="42">
        <v>0.6524219360351563</v>
      </c>
      <c r="AD127" s="49">
        <f t="shared" si="21"/>
        <v>0.65857592773437512</v>
      </c>
      <c r="AE127" s="49">
        <f t="shared" si="22"/>
        <v>0.45521595790377989</v>
      </c>
    </row>
    <row r="128" spans="1:31" x14ac:dyDescent="0.2">
      <c r="A128" s="42">
        <v>0.59521870930989584</v>
      </c>
      <c r="B128" s="42">
        <f t="shared" si="13"/>
        <v>0.64774731445312494</v>
      </c>
      <c r="C128" s="42">
        <v>0.64774731445312494</v>
      </c>
      <c r="D128" s="42">
        <v>0.64774731445312494</v>
      </c>
      <c r="E128" s="48">
        <v>0.37829712860107423</v>
      </c>
      <c r="F128" s="48">
        <v>0.37829698059082029</v>
      </c>
      <c r="G128" s="48">
        <v>0.34641728881835937</v>
      </c>
      <c r="H128" s="48">
        <v>0.3997673776245117</v>
      </c>
      <c r="I128" s="48">
        <v>0.35290564392089846</v>
      </c>
      <c r="J128" s="48">
        <v>0.19420045028686522</v>
      </c>
      <c r="K128" s="48">
        <v>0.31557574096679686</v>
      </c>
      <c r="L128" s="48">
        <v>0.11542623313903808</v>
      </c>
      <c r="M128" s="43">
        <f t="shared" si="23"/>
        <v>0.37123917599999995</v>
      </c>
      <c r="N128" s="43">
        <f t="shared" si="24"/>
        <v>0.57498651199999995</v>
      </c>
      <c r="O128" s="49">
        <v>0.53034167999999993</v>
      </c>
      <c r="P128" s="49">
        <v>0.67645471999999995</v>
      </c>
      <c r="Q128" s="50">
        <f t="shared" si="14"/>
        <v>0.6033982</v>
      </c>
      <c r="R128" s="48">
        <f t="shared" si="15"/>
        <v>0.67645471999999995</v>
      </c>
      <c r="S128" s="49">
        <v>0.59855878906250015</v>
      </c>
      <c r="T128" s="48">
        <f t="shared" si="25"/>
        <v>0.64774731445312494</v>
      </c>
      <c r="U128" s="48">
        <v>0</v>
      </c>
      <c r="V128" s="49">
        <f t="shared" si="16"/>
        <v>0.60880924800000003</v>
      </c>
      <c r="W128" s="49">
        <f t="shared" si="17"/>
        <v>0.54116377599999999</v>
      </c>
      <c r="X128" s="49">
        <f t="shared" si="18"/>
        <v>0.47351830399999995</v>
      </c>
      <c r="Y128" s="49">
        <f t="shared" si="19"/>
        <v>0.71027745600000003</v>
      </c>
      <c r="Z128" s="49">
        <f t="shared" si="20"/>
        <v>0.90193962666666672</v>
      </c>
      <c r="AA128" s="48">
        <v>1.8681242418791117</v>
      </c>
      <c r="AB128" s="42">
        <v>0.64774731445312494</v>
      </c>
      <c r="AC128" s="42">
        <v>0.64774731445312494</v>
      </c>
      <c r="AD128" s="49">
        <f t="shared" si="21"/>
        <v>0.65467367553710953</v>
      </c>
      <c r="AE128" s="49">
        <f t="shared" si="22"/>
        <v>0.45251867214347069</v>
      </c>
    </row>
    <row r="129" spans="1:31" x14ac:dyDescent="0.2">
      <c r="A129" s="42">
        <v>0.59054580688476555</v>
      </c>
      <c r="B129" s="42">
        <f t="shared" si="13"/>
        <v>0.64314251708984371</v>
      </c>
      <c r="C129" s="42">
        <v>0.64314251708984371</v>
      </c>
      <c r="D129" s="42">
        <v>0.64314251708984371</v>
      </c>
      <c r="E129" s="48">
        <v>0.37534627777099605</v>
      </c>
      <c r="F129" s="48">
        <v>0.37534612976074216</v>
      </c>
      <c r="G129" s="48">
        <v>0.34369765960693355</v>
      </c>
      <c r="H129" s="48">
        <v>0.39663237243652344</v>
      </c>
      <c r="I129" s="48">
        <v>0.35013207977294925</v>
      </c>
      <c r="J129" s="48">
        <v>0.19267258483886718</v>
      </c>
      <c r="K129" s="48">
        <v>0.31309295776367185</v>
      </c>
      <c r="L129" s="48">
        <v>0.11451717636108398</v>
      </c>
      <c r="M129" s="43">
        <f t="shared" si="23"/>
        <v>0.36845255999999993</v>
      </c>
      <c r="N129" s="43">
        <f t="shared" si="24"/>
        <v>0.57072549599999989</v>
      </c>
      <c r="O129" s="49">
        <v>0.52636079999999996</v>
      </c>
      <c r="P129" s="49">
        <v>0.67144175999999989</v>
      </c>
      <c r="Q129" s="50">
        <f t="shared" si="14"/>
        <v>0.59890127999999998</v>
      </c>
      <c r="R129" s="48">
        <f t="shared" si="15"/>
        <v>0.67144175999999989</v>
      </c>
      <c r="S129" s="49">
        <v>0.5950393066406251</v>
      </c>
      <c r="T129" s="48">
        <f t="shared" si="25"/>
        <v>0.64314251708984371</v>
      </c>
      <c r="U129" s="48">
        <v>0</v>
      </c>
      <c r="V129" s="49">
        <f t="shared" si="16"/>
        <v>0.60429758399999989</v>
      </c>
      <c r="W129" s="49">
        <f t="shared" si="17"/>
        <v>0.53715340799999989</v>
      </c>
      <c r="X129" s="49">
        <f t="shared" si="18"/>
        <v>0.47000923199999989</v>
      </c>
      <c r="Y129" s="49">
        <f t="shared" si="19"/>
        <v>0.70501384799999989</v>
      </c>
      <c r="Z129" s="49">
        <f t="shared" si="20"/>
        <v>0.89525567999999989</v>
      </c>
      <c r="AA129" s="48">
        <v>1.8538276752672698</v>
      </c>
      <c r="AB129" s="42">
        <v>0.64314251708984371</v>
      </c>
      <c r="AC129" s="42">
        <v>0.64314251708984371</v>
      </c>
      <c r="AD129" s="49">
        <f t="shared" si="21"/>
        <v>0.65082424163818375</v>
      </c>
      <c r="AE129" s="49">
        <f t="shared" si="22"/>
        <v>0.44985789505476792</v>
      </c>
    </row>
    <row r="130" spans="1:31" x14ac:dyDescent="0.2">
      <c r="A130" s="42">
        <v>0.58594573974609376</v>
      </c>
      <c r="B130" s="42">
        <f t="shared" ref="B130:B193" si="26">+AVERAGE(C130,D130)</f>
        <v>0.63860589599609374</v>
      </c>
      <c r="C130" s="42">
        <v>0.63860589599609374</v>
      </c>
      <c r="D130" s="42">
        <v>0.63860589599609374</v>
      </c>
      <c r="E130" s="48">
        <v>0.37244107330322263</v>
      </c>
      <c r="F130" s="48">
        <v>0.37244095489501955</v>
      </c>
      <c r="G130" s="48">
        <v>0.34102042053222659</v>
      </c>
      <c r="H130" s="48">
        <v>0.39354615142822269</v>
      </c>
      <c r="I130" s="48">
        <v>0.34740179382324221</v>
      </c>
      <c r="J130" s="48">
        <v>0.19116856384277342</v>
      </c>
      <c r="K130" s="48">
        <v>0.3106489236450195</v>
      </c>
      <c r="L130" s="48">
        <v>0.11362232116699218</v>
      </c>
      <c r="M130" s="43">
        <f t="shared" si="23"/>
        <v>0.36566594399999997</v>
      </c>
      <c r="N130" s="43">
        <f t="shared" si="24"/>
        <v>0.56646447999999994</v>
      </c>
      <c r="O130" s="49">
        <v>0.52237992</v>
      </c>
      <c r="P130" s="49">
        <v>0.66642879999999993</v>
      </c>
      <c r="Q130" s="50">
        <f t="shared" ref="Q130:Q193" si="27">+AVERAGE(O130:P130)</f>
        <v>0.59440435999999996</v>
      </c>
      <c r="R130" s="48">
        <f t="shared" ref="R130:R193" si="28">+P130</f>
        <v>0.66642879999999993</v>
      </c>
      <c r="S130" s="49">
        <v>0.59156704101562496</v>
      </c>
      <c r="T130" s="48">
        <f t="shared" si="25"/>
        <v>0.63860589599609374</v>
      </c>
      <c r="U130" s="48">
        <v>0</v>
      </c>
      <c r="V130" s="49">
        <f t="shared" ref="V130:V193" si="29">+$P130*0.9</f>
        <v>0.59978591999999997</v>
      </c>
      <c r="W130" s="49">
        <f t="shared" ref="W130:W193" si="30">+$P130*0.8</f>
        <v>0.53314304000000001</v>
      </c>
      <c r="X130" s="49">
        <f t="shared" ref="X130:X193" si="31">+$P130*0.7</f>
        <v>0.46650015999999994</v>
      </c>
      <c r="Y130" s="49">
        <f t="shared" ref="Y130:Y193" si="32">+$P130*0.9*8750/7500</f>
        <v>0.69975023999999997</v>
      </c>
      <c r="Z130" s="49">
        <f t="shared" ref="Z130:Z193" si="33">+$P130*10000/7500</f>
        <v>0.88857173333333328</v>
      </c>
      <c r="AA130" s="48">
        <v>1.8397484580592105</v>
      </c>
      <c r="AB130" s="42">
        <v>0.63860589599609374</v>
      </c>
      <c r="AC130" s="42">
        <v>0.63860589599609374</v>
      </c>
      <c r="AD130" s="49">
        <f t="shared" ref="AD130:AD193" si="34">+S130*1.09375</f>
        <v>0.64702645111083978</v>
      </c>
      <c r="AE130" s="49">
        <f t="shared" ref="AE130:AE193" si="35">+S130*0.756013745704467</f>
        <v>0.4472328145135307</v>
      </c>
    </row>
    <row r="131" spans="1:31" x14ac:dyDescent="0.2">
      <c r="A131" s="42">
        <v>0.58141672770182284</v>
      </c>
      <c r="B131" s="42">
        <f t="shared" si="26"/>
        <v>0.63413598632812496</v>
      </c>
      <c r="C131" s="42">
        <v>0.63413598632812496</v>
      </c>
      <c r="D131" s="42">
        <v>0.63413598632812496</v>
      </c>
      <c r="E131" s="48">
        <v>0.36958053833007809</v>
      </c>
      <c r="F131" s="48">
        <v>0.3695803903198242</v>
      </c>
      <c r="G131" s="48">
        <v>0.33838453552246095</v>
      </c>
      <c r="H131" s="48">
        <v>0.39050758972167965</v>
      </c>
      <c r="I131" s="48">
        <v>0.34471372039794917</v>
      </c>
      <c r="J131" s="48">
        <v>0.18968783966064454</v>
      </c>
      <c r="K131" s="48">
        <v>0.30824275054931638</v>
      </c>
      <c r="L131" s="48">
        <v>0.1127413493347168</v>
      </c>
      <c r="M131" s="43">
        <f t="shared" ref="M131:M194" si="36">(+O131*0.7)</f>
        <v>0.36287932799999995</v>
      </c>
      <c r="N131" s="43">
        <f t="shared" ref="N131:N194" si="37">(+P131*0.85)</f>
        <v>0.56195281600000002</v>
      </c>
      <c r="O131" s="49">
        <v>0.51839903999999992</v>
      </c>
      <c r="P131" s="49">
        <v>0.66112095999999998</v>
      </c>
      <c r="Q131" s="50">
        <f t="shared" si="27"/>
        <v>0.58975999999999995</v>
      </c>
      <c r="R131" s="48">
        <f t="shared" si="28"/>
        <v>0.66112095999999998</v>
      </c>
      <c r="S131" s="49">
        <v>0.5881410156250001</v>
      </c>
      <c r="T131" s="48">
        <f t="shared" ref="T131:T194" si="38">+C131</f>
        <v>0.63413598632812496</v>
      </c>
      <c r="U131" s="48">
        <v>0</v>
      </c>
      <c r="V131" s="49">
        <f t="shared" si="29"/>
        <v>0.59500886399999997</v>
      </c>
      <c r="W131" s="49">
        <f t="shared" si="30"/>
        <v>0.52889676799999996</v>
      </c>
      <c r="X131" s="49">
        <f t="shared" si="31"/>
        <v>0.46278467199999995</v>
      </c>
      <c r="Y131" s="49">
        <f t="shared" si="32"/>
        <v>0.69417700799999993</v>
      </c>
      <c r="Z131" s="49">
        <f t="shared" si="33"/>
        <v>0.88149461333333334</v>
      </c>
      <c r="AA131" s="48">
        <v>1.8258812384354441</v>
      </c>
      <c r="AB131" s="42">
        <v>0.63413598632812496</v>
      </c>
      <c r="AC131" s="42">
        <v>0.63413598632812496</v>
      </c>
      <c r="AD131" s="49">
        <f t="shared" si="34"/>
        <v>0.64327923583984381</v>
      </c>
      <c r="AE131" s="49">
        <f t="shared" si="35"/>
        <v>0.44464269222508579</v>
      </c>
    </row>
    <row r="132" spans="1:31" x14ac:dyDescent="0.2">
      <c r="A132" s="42">
        <v>0.57695724487304689</v>
      </c>
      <c r="B132" s="42">
        <f t="shared" si="26"/>
        <v>0.62973126220703124</v>
      </c>
      <c r="C132" s="42">
        <v>0.62973126220703124</v>
      </c>
      <c r="D132" s="42">
        <v>0.62973126220703124</v>
      </c>
      <c r="E132" s="48">
        <v>0.36676357757568356</v>
      </c>
      <c r="F132" s="48">
        <v>0.36676342956542968</v>
      </c>
      <c r="G132" s="48">
        <v>0.33578911651611332</v>
      </c>
      <c r="H132" s="48">
        <v>0.3875155920410156</v>
      </c>
      <c r="I132" s="48">
        <v>0.34206697143554687</v>
      </c>
      <c r="J132" s="48">
        <v>0.18822987945556638</v>
      </c>
      <c r="K132" s="48">
        <v>0.30587355041503905</v>
      </c>
      <c r="L132" s="48">
        <v>0.11187392784118652</v>
      </c>
      <c r="M132" s="43">
        <f t="shared" si="36"/>
        <v>0.36024752399999993</v>
      </c>
      <c r="N132" s="43">
        <f t="shared" si="37"/>
        <v>0.55769179999999996</v>
      </c>
      <c r="O132" s="49">
        <v>0.5146393199999999</v>
      </c>
      <c r="P132" s="49">
        <v>0.65610800000000002</v>
      </c>
      <c r="Q132" s="50">
        <f t="shared" si="27"/>
        <v>0.58537365999999991</v>
      </c>
      <c r="R132" s="48">
        <f t="shared" si="28"/>
        <v>0.65610800000000002</v>
      </c>
      <c r="S132" s="49">
        <v>0.58476030273437496</v>
      </c>
      <c r="T132" s="48">
        <f t="shared" si="38"/>
        <v>0.62973126220703124</v>
      </c>
      <c r="U132" s="48">
        <v>0</v>
      </c>
      <c r="V132" s="49">
        <f t="shared" si="29"/>
        <v>0.59049720000000006</v>
      </c>
      <c r="W132" s="49">
        <f t="shared" si="30"/>
        <v>0.52488640000000009</v>
      </c>
      <c r="X132" s="49">
        <f t="shared" si="31"/>
        <v>0.45927560000000001</v>
      </c>
      <c r="Y132" s="49">
        <f t="shared" si="32"/>
        <v>0.68891340000000001</v>
      </c>
      <c r="Z132" s="49">
        <f t="shared" si="33"/>
        <v>0.87481066666666663</v>
      </c>
      <c r="AA132" s="48">
        <v>1.8122216475637336</v>
      </c>
      <c r="AB132" s="42">
        <v>0.62973126220703124</v>
      </c>
      <c r="AC132" s="42">
        <v>0.62973126220703124</v>
      </c>
      <c r="AD132" s="49">
        <f t="shared" si="34"/>
        <v>0.63958158111572261</v>
      </c>
      <c r="AE132" s="49">
        <f t="shared" si="35"/>
        <v>0.44208682680949291</v>
      </c>
    </row>
    <row r="133" spans="1:31" x14ac:dyDescent="0.2">
      <c r="A133" s="42">
        <v>0.57256556193033847</v>
      </c>
      <c r="B133" s="42">
        <f t="shared" si="26"/>
        <v>0.62539031982421878</v>
      </c>
      <c r="C133" s="42">
        <v>0.62539031982421878</v>
      </c>
      <c r="D133" s="42">
        <v>0.62539031982421878</v>
      </c>
      <c r="E133" s="48">
        <v>0.3639892141723633</v>
      </c>
      <c r="F133" s="48">
        <v>0.36398909576416011</v>
      </c>
      <c r="G133" s="48">
        <v>0.33323315704345702</v>
      </c>
      <c r="H133" s="48">
        <v>0.38456906311035155</v>
      </c>
      <c r="I133" s="48">
        <v>0.33946051086425783</v>
      </c>
      <c r="J133" s="48">
        <v>0.186794150390625</v>
      </c>
      <c r="K133" s="48">
        <v>0.3035404943847656</v>
      </c>
      <c r="L133" s="48">
        <v>0.11101975326538085</v>
      </c>
      <c r="M133" s="43">
        <f t="shared" si="36"/>
        <v>0.35746090799999991</v>
      </c>
      <c r="N133" s="43">
        <f t="shared" si="37"/>
        <v>0.55368143199999986</v>
      </c>
      <c r="O133" s="49">
        <v>0.51065843999999994</v>
      </c>
      <c r="P133" s="49">
        <v>0.65138991999999984</v>
      </c>
      <c r="Q133" s="50">
        <f t="shared" si="27"/>
        <v>0.58102417999999989</v>
      </c>
      <c r="R133" s="48">
        <f t="shared" si="28"/>
        <v>0.65138991999999984</v>
      </c>
      <c r="S133" s="49">
        <v>0.58142392578125002</v>
      </c>
      <c r="T133" s="48">
        <f t="shared" si="38"/>
        <v>0.62539031982421878</v>
      </c>
      <c r="U133" s="48">
        <v>0</v>
      </c>
      <c r="V133" s="49">
        <f t="shared" si="29"/>
        <v>0.58625092799999989</v>
      </c>
      <c r="W133" s="49">
        <f t="shared" si="30"/>
        <v>0.52111193599999994</v>
      </c>
      <c r="X133" s="49">
        <f t="shared" si="31"/>
        <v>0.45597294399999988</v>
      </c>
      <c r="Y133" s="49">
        <f t="shared" si="32"/>
        <v>0.68395941599999999</v>
      </c>
      <c r="Z133" s="49">
        <f t="shared" si="33"/>
        <v>0.86851989333333302</v>
      </c>
      <c r="AA133" s="48">
        <v>1.7987647705078125</v>
      </c>
      <c r="AB133" s="42">
        <v>0.62539031982421878</v>
      </c>
      <c r="AC133" s="42">
        <v>0.62539031982421878</v>
      </c>
      <c r="AD133" s="49">
        <f t="shared" si="34"/>
        <v>0.63593241882324225</v>
      </c>
      <c r="AE133" s="49">
        <f t="shared" si="35"/>
        <v>0.43956447997207887</v>
      </c>
    </row>
    <row r="134" spans="1:31" x14ac:dyDescent="0.2">
      <c r="A134" s="42">
        <v>0.56824030558268224</v>
      </c>
      <c r="B134" s="42">
        <f t="shared" si="26"/>
        <v>0.62111175537109375</v>
      </c>
      <c r="C134" s="42">
        <v>0.62111175537109375</v>
      </c>
      <c r="D134" s="42">
        <v>0.62111175537109375</v>
      </c>
      <c r="E134" s="48">
        <v>0.36125653045654293</v>
      </c>
      <c r="F134" s="48">
        <v>0.36125638244628905</v>
      </c>
      <c r="G134" s="48">
        <v>0.33071585784912105</v>
      </c>
      <c r="H134" s="48">
        <v>0.38166702606201175</v>
      </c>
      <c r="I134" s="48">
        <v>0.33689348022460935</v>
      </c>
      <c r="J134" s="48">
        <v>0.1853801640319824</v>
      </c>
      <c r="K134" s="48">
        <v>0.30124278320312498</v>
      </c>
      <c r="L134" s="48">
        <v>0.1101785221862793</v>
      </c>
      <c r="M134" s="43">
        <f t="shared" si="36"/>
        <v>0.35482910400000001</v>
      </c>
      <c r="N134" s="43">
        <f t="shared" si="37"/>
        <v>0.54942041600000002</v>
      </c>
      <c r="O134" s="49">
        <v>0.50689872000000002</v>
      </c>
      <c r="P134" s="49">
        <v>0.64637696</v>
      </c>
      <c r="Q134" s="50">
        <f t="shared" si="27"/>
        <v>0.57663784000000007</v>
      </c>
      <c r="R134" s="48">
        <f t="shared" si="28"/>
        <v>0.64637696</v>
      </c>
      <c r="S134" s="49">
        <v>0.57813100585937505</v>
      </c>
      <c r="T134" s="48">
        <f t="shared" si="38"/>
        <v>0.62111175537109375</v>
      </c>
      <c r="U134" s="48">
        <v>0</v>
      </c>
      <c r="V134" s="49">
        <f t="shared" si="29"/>
        <v>0.58173926399999998</v>
      </c>
      <c r="W134" s="49">
        <f t="shared" si="30"/>
        <v>0.51710156800000007</v>
      </c>
      <c r="X134" s="49">
        <f t="shared" si="31"/>
        <v>0.45246387199999999</v>
      </c>
      <c r="Y134" s="49">
        <f t="shared" si="32"/>
        <v>0.67869580800000007</v>
      </c>
      <c r="Z134" s="49">
        <f t="shared" si="33"/>
        <v>0.86183594666666663</v>
      </c>
      <c r="AA134" s="48">
        <v>1.78550634765625</v>
      </c>
      <c r="AB134" s="42">
        <v>0.62111175537109375</v>
      </c>
      <c r="AC134" s="42">
        <v>0.62111175537109375</v>
      </c>
      <c r="AD134" s="49">
        <f t="shared" si="34"/>
        <v>0.63233078765869144</v>
      </c>
      <c r="AE134" s="49">
        <f t="shared" si="35"/>
        <v>0.43707498724763727</v>
      </c>
    </row>
    <row r="135" spans="1:31" x14ac:dyDescent="0.2">
      <c r="A135" s="42">
        <v>0.56397984822591141</v>
      </c>
      <c r="B135" s="42">
        <f t="shared" si="26"/>
        <v>0.61689416503906247</v>
      </c>
      <c r="C135" s="42">
        <v>0.61689416503906247</v>
      </c>
      <c r="D135" s="42">
        <v>0.61689416503906247</v>
      </c>
      <c r="E135" s="48">
        <v>0.35856454956054684</v>
      </c>
      <c r="F135" s="48">
        <v>0.35856443115234377</v>
      </c>
      <c r="G135" s="48">
        <v>0.32823627166748048</v>
      </c>
      <c r="H135" s="48">
        <v>0.37880844482421872</v>
      </c>
      <c r="I135" s="48">
        <v>0.33436499145507814</v>
      </c>
      <c r="J135" s="48">
        <v>0.18398741714477537</v>
      </c>
      <c r="K135" s="48">
        <v>0.2989795584106445</v>
      </c>
      <c r="L135" s="48">
        <v>0.10934993858337402</v>
      </c>
      <c r="M135" s="43">
        <f t="shared" si="36"/>
        <v>0.35204248799999993</v>
      </c>
      <c r="N135" s="43">
        <f t="shared" si="37"/>
        <v>0.54515939999999996</v>
      </c>
      <c r="O135" s="49">
        <v>0.50291783999999995</v>
      </c>
      <c r="P135" s="49">
        <v>0.64136399999999993</v>
      </c>
      <c r="Q135" s="50">
        <f t="shared" si="27"/>
        <v>0.57214091999999994</v>
      </c>
      <c r="R135" s="48">
        <f t="shared" si="28"/>
        <v>0.64136399999999993</v>
      </c>
      <c r="S135" s="49">
        <v>0.57488071289062503</v>
      </c>
      <c r="T135" s="48">
        <f t="shared" si="38"/>
        <v>0.61689416503906247</v>
      </c>
      <c r="U135" s="48">
        <v>0</v>
      </c>
      <c r="V135" s="49">
        <f t="shared" si="29"/>
        <v>0.57722759999999995</v>
      </c>
      <c r="W135" s="49">
        <f t="shared" si="30"/>
        <v>0.51309119999999997</v>
      </c>
      <c r="X135" s="49">
        <f t="shared" si="31"/>
        <v>0.44895479999999993</v>
      </c>
      <c r="Y135" s="49">
        <f t="shared" si="32"/>
        <v>0.67343219999999993</v>
      </c>
      <c r="Z135" s="49">
        <f t="shared" si="33"/>
        <v>0.85515199999999991</v>
      </c>
      <c r="AA135" s="48">
        <v>1.7724419009560033</v>
      </c>
      <c r="AB135" s="42">
        <v>0.61689416503906247</v>
      </c>
      <c r="AC135" s="42">
        <v>0.61689416503906247</v>
      </c>
      <c r="AD135" s="49">
        <f t="shared" si="34"/>
        <v>0.62877577972412113</v>
      </c>
      <c r="AE135" s="49">
        <f t="shared" si="35"/>
        <v>0.43461772108569569</v>
      </c>
    </row>
    <row r="136" spans="1:31" x14ac:dyDescent="0.2">
      <c r="A136" s="42">
        <v>0.55978281656901041</v>
      </c>
      <c r="B136" s="42">
        <f t="shared" si="26"/>
        <v>0.61273626708984374</v>
      </c>
      <c r="C136" s="42">
        <v>0.61273626708984374</v>
      </c>
      <c r="D136" s="42">
        <v>0.61273626708984374</v>
      </c>
      <c r="E136" s="48">
        <v>0.35591241302490234</v>
      </c>
      <c r="F136" s="48">
        <v>0.3559122650146484</v>
      </c>
      <c r="G136" s="48">
        <v>0.32579359924316403</v>
      </c>
      <c r="H136" s="48">
        <v>0.37599234252929686</v>
      </c>
      <c r="I136" s="48">
        <v>0.33187415649414059</v>
      </c>
      <c r="J136" s="48">
        <v>0.18261545089721679</v>
      </c>
      <c r="K136" s="48">
        <v>0.29675010955810549</v>
      </c>
      <c r="L136" s="48">
        <v>0.10853372863769531</v>
      </c>
      <c r="M136" s="43">
        <f t="shared" si="36"/>
        <v>0.34956549599999998</v>
      </c>
      <c r="N136" s="43">
        <f t="shared" si="37"/>
        <v>0.54114903199999997</v>
      </c>
      <c r="O136" s="49">
        <v>0.49937927999999998</v>
      </c>
      <c r="P136" s="49">
        <v>0.63664591999999998</v>
      </c>
      <c r="Q136" s="50">
        <f t="shared" si="27"/>
        <v>0.56801259999999998</v>
      </c>
      <c r="R136" s="48">
        <f t="shared" si="28"/>
        <v>0.63664591999999998</v>
      </c>
      <c r="S136" s="49">
        <v>0.57167211914062499</v>
      </c>
      <c r="T136" s="48">
        <f t="shared" si="38"/>
        <v>0.61273626708984374</v>
      </c>
      <c r="U136" s="48">
        <v>0</v>
      </c>
      <c r="V136" s="49">
        <f t="shared" si="29"/>
        <v>0.57298132800000001</v>
      </c>
      <c r="W136" s="49">
        <f t="shared" si="30"/>
        <v>0.50931673600000005</v>
      </c>
      <c r="X136" s="49">
        <f t="shared" si="31"/>
        <v>0.44565214399999997</v>
      </c>
      <c r="Y136" s="49">
        <f t="shared" si="32"/>
        <v>0.66847821600000001</v>
      </c>
      <c r="Z136" s="49">
        <f t="shared" si="33"/>
        <v>0.84886122666666652</v>
      </c>
      <c r="AA136" s="48">
        <v>1.7595671707956415</v>
      </c>
      <c r="AB136" s="42">
        <v>0.61273626708984374</v>
      </c>
      <c r="AC136" s="42">
        <v>0.61273626708984374</v>
      </c>
      <c r="AD136" s="49">
        <f t="shared" si="34"/>
        <v>0.62526638031005854</v>
      </c>
      <c r="AE136" s="49">
        <f t="shared" si="35"/>
        <v>0.43219198010631421</v>
      </c>
    </row>
    <row r="137" spans="1:31" x14ac:dyDescent="0.2">
      <c r="A137" s="42">
        <v>0.55564778645833324</v>
      </c>
      <c r="B137" s="42">
        <f t="shared" si="26"/>
        <v>0.60863684082031255</v>
      </c>
      <c r="C137" s="42">
        <v>0.60863684082031255</v>
      </c>
      <c r="D137" s="42">
        <v>0.60863684082031255</v>
      </c>
      <c r="E137" s="48">
        <v>0.35329920318603514</v>
      </c>
      <c r="F137" s="48">
        <v>0.3532990551757812</v>
      </c>
      <c r="G137" s="48">
        <v>0.32338701171874995</v>
      </c>
      <c r="H137" s="48">
        <v>0.37321783111572265</v>
      </c>
      <c r="I137" s="48">
        <v>0.32942017608642576</v>
      </c>
      <c r="J137" s="48">
        <v>0.18126377685546874</v>
      </c>
      <c r="K137" s="48">
        <v>0.29455363739013674</v>
      </c>
      <c r="L137" s="48">
        <v>0.10772961112976075</v>
      </c>
      <c r="M137" s="43">
        <f t="shared" si="36"/>
        <v>0.34693369199999996</v>
      </c>
      <c r="N137" s="43">
        <f t="shared" si="37"/>
        <v>0.53738931199999995</v>
      </c>
      <c r="O137" s="49">
        <v>0.49561955999999996</v>
      </c>
      <c r="P137" s="49">
        <v>0.6322227199999999</v>
      </c>
      <c r="Q137" s="50">
        <f t="shared" si="27"/>
        <v>0.56392113999999993</v>
      </c>
      <c r="R137" s="48">
        <f t="shared" si="28"/>
        <v>0.6322227199999999</v>
      </c>
      <c r="S137" s="49">
        <v>0.56850439453125001</v>
      </c>
      <c r="T137" s="48">
        <f t="shared" si="38"/>
        <v>0.60863684082031255</v>
      </c>
      <c r="U137" s="48">
        <v>0</v>
      </c>
      <c r="V137" s="49">
        <f t="shared" si="29"/>
        <v>0.56900044799999994</v>
      </c>
      <c r="W137" s="49">
        <f t="shared" si="30"/>
        <v>0.50577817599999997</v>
      </c>
      <c r="X137" s="49">
        <f t="shared" si="31"/>
        <v>0.44255590399999989</v>
      </c>
      <c r="Y137" s="49">
        <f t="shared" si="32"/>
        <v>0.66383385599999989</v>
      </c>
      <c r="Z137" s="49">
        <f t="shared" si="33"/>
        <v>0.84296362666666658</v>
      </c>
      <c r="AA137" s="48">
        <v>1.7468782252261512</v>
      </c>
      <c r="AB137" s="42">
        <v>0.60863684082031255</v>
      </c>
      <c r="AC137" s="42">
        <v>0.60863684082031255</v>
      </c>
      <c r="AD137" s="49">
        <f t="shared" si="34"/>
        <v>0.62180168151855475</v>
      </c>
      <c r="AE137" s="49">
        <f t="shared" si="35"/>
        <v>0.42979713675902043</v>
      </c>
    </row>
    <row r="138" spans="1:31" x14ac:dyDescent="0.2">
      <c r="A138" s="42">
        <v>0.55157338460286454</v>
      </c>
      <c r="B138" s="42">
        <f t="shared" si="26"/>
        <v>0.60459454345703123</v>
      </c>
      <c r="C138" s="42">
        <v>0.60459454345703123</v>
      </c>
      <c r="D138" s="42">
        <v>0.60459454345703123</v>
      </c>
      <c r="E138" s="48">
        <v>0.35072406158447267</v>
      </c>
      <c r="F138" s="48">
        <v>0.35072394317626948</v>
      </c>
      <c r="G138" s="48">
        <v>0.32101570983886718</v>
      </c>
      <c r="H138" s="48">
        <v>0.37048393371582028</v>
      </c>
      <c r="I138" s="48">
        <v>0.32700219177246093</v>
      </c>
      <c r="J138" s="48">
        <v>0.17993196578979492</v>
      </c>
      <c r="K138" s="48">
        <v>0.29238946105957031</v>
      </c>
      <c r="L138" s="48">
        <v>0.10693731224060057</v>
      </c>
      <c r="M138" s="43">
        <f t="shared" si="36"/>
        <v>0.34445669999999995</v>
      </c>
      <c r="N138" s="43">
        <f t="shared" si="37"/>
        <v>0.53337894400000008</v>
      </c>
      <c r="O138" s="49">
        <v>0.49208099999999999</v>
      </c>
      <c r="P138" s="49">
        <v>0.62750464000000006</v>
      </c>
      <c r="Q138" s="50">
        <f t="shared" si="27"/>
        <v>0.55979281999999997</v>
      </c>
      <c r="R138" s="48">
        <f t="shared" si="28"/>
        <v>0.62750464000000006</v>
      </c>
      <c r="S138" s="49">
        <v>0.56537675781249996</v>
      </c>
      <c r="T138" s="48">
        <f t="shared" si="38"/>
        <v>0.60459454345703123</v>
      </c>
      <c r="U138" s="48">
        <v>0</v>
      </c>
      <c r="V138" s="49">
        <f t="shared" si="29"/>
        <v>0.56475417600000011</v>
      </c>
      <c r="W138" s="49">
        <f t="shared" si="30"/>
        <v>0.50200371200000005</v>
      </c>
      <c r="X138" s="49">
        <f t="shared" si="31"/>
        <v>0.43925324799999999</v>
      </c>
      <c r="Y138" s="49">
        <f t="shared" si="32"/>
        <v>0.65887987200000009</v>
      </c>
      <c r="Z138" s="49">
        <f t="shared" si="33"/>
        <v>0.83667285333333341</v>
      </c>
      <c r="AA138" s="48">
        <v>1.7343709138569079</v>
      </c>
      <c r="AB138" s="42">
        <v>0.60459454345703123</v>
      </c>
      <c r="AC138" s="42">
        <v>0.60459454345703123</v>
      </c>
      <c r="AD138" s="49">
        <f t="shared" si="34"/>
        <v>0.61838082885742185</v>
      </c>
      <c r="AE138" s="49">
        <f t="shared" si="35"/>
        <v>0.42743260040807535</v>
      </c>
    </row>
    <row r="139" spans="1:31" x14ac:dyDescent="0.2">
      <c r="A139" s="42">
        <v>0.54755828857421862</v>
      </c>
      <c r="B139" s="42">
        <f t="shared" si="26"/>
        <v>0.60060821533203124</v>
      </c>
      <c r="C139" s="42">
        <v>0.60060821533203124</v>
      </c>
      <c r="D139" s="42">
        <v>0.60060821533203124</v>
      </c>
      <c r="E139" s="48">
        <v>0.34818621856689452</v>
      </c>
      <c r="F139" s="48">
        <v>0.34818610015869139</v>
      </c>
      <c r="G139" s="48">
        <v>0.31867892395019526</v>
      </c>
      <c r="H139" s="48">
        <v>0.36778982147216793</v>
      </c>
      <c r="I139" s="48">
        <v>0.32461946350097654</v>
      </c>
      <c r="J139" s="48">
        <v>0.17861958847045897</v>
      </c>
      <c r="K139" s="48">
        <v>0.29025684051513673</v>
      </c>
      <c r="L139" s="48">
        <v>0.10615658775329589</v>
      </c>
      <c r="M139" s="43">
        <f t="shared" si="36"/>
        <v>0.34197970799999994</v>
      </c>
      <c r="N139" s="43">
        <f t="shared" si="37"/>
        <v>0.52961922399999983</v>
      </c>
      <c r="O139" s="49">
        <v>0.48854243999999991</v>
      </c>
      <c r="P139" s="49">
        <v>0.62308143999999988</v>
      </c>
      <c r="Q139" s="50">
        <f t="shared" si="27"/>
        <v>0.55581193999999989</v>
      </c>
      <c r="R139" s="48">
        <f t="shared" si="28"/>
        <v>0.62308143999999988</v>
      </c>
      <c r="S139" s="49">
        <v>0.56228842773437504</v>
      </c>
      <c r="T139" s="48">
        <f t="shared" si="38"/>
        <v>0.60060821533203124</v>
      </c>
      <c r="U139" s="48">
        <v>0</v>
      </c>
      <c r="V139" s="49">
        <f t="shared" si="29"/>
        <v>0.56077329599999992</v>
      </c>
      <c r="W139" s="49">
        <f t="shared" si="30"/>
        <v>0.49846515199999991</v>
      </c>
      <c r="X139" s="49">
        <f t="shared" si="31"/>
        <v>0.4361570079999999</v>
      </c>
      <c r="Y139" s="49">
        <f t="shared" si="32"/>
        <v>0.65423551199999985</v>
      </c>
      <c r="Z139" s="49">
        <f t="shared" si="33"/>
        <v>0.83077525333333313</v>
      </c>
      <c r="AA139" s="48">
        <v>1.722041413959704</v>
      </c>
      <c r="AB139" s="42">
        <v>0.60060821533203124</v>
      </c>
      <c r="AC139" s="42">
        <v>0.60060821533203124</v>
      </c>
      <c r="AD139" s="49">
        <f t="shared" si="34"/>
        <v>0.61500296783447272</v>
      </c>
      <c r="AE139" s="49">
        <f t="shared" si="35"/>
        <v>0.42509778041774038</v>
      </c>
    </row>
    <row r="140" spans="1:31" x14ac:dyDescent="0.2">
      <c r="A140" s="42">
        <v>0.54360122680664058</v>
      </c>
      <c r="B140" s="42">
        <f t="shared" si="26"/>
        <v>0.5966766967773437</v>
      </c>
      <c r="C140" s="42">
        <v>0.5966766967773437</v>
      </c>
      <c r="D140" s="42">
        <v>0.5966766967773437</v>
      </c>
      <c r="E140" s="48">
        <v>0.34568481567382814</v>
      </c>
      <c r="F140" s="48">
        <v>0.34568469726562495</v>
      </c>
      <c r="G140" s="48">
        <v>0.31637591400146486</v>
      </c>
      <c r="H140" s="48">
        <v>0.36513457672119137</v>
      </c>
      <c r="I140" s="48">
        <v>0.32227119201660154</v>
      </c>
      <c r="J140" s="48">
        <v>0.17732621566772461</v>
      </c>
      <c r="K140" s="48">
        <v>0.28815509490966795</v>
      </c>
      <c r="L140" s="48">
        <v>0.10538717864990234</v>
      </c>
      <c r="M140" s="43">
        <f t="shared" si="36"/>
        <v>0.33950271599999993</v>
      </c>
      <c r="N140" s="43">
        <f t="shared" si="37"/>
        <v>0.52560885599999996</v>
      </c>
      <c r="O140" s="49">
        <v>0.48500387999999994</v>
      </c>
      <c r="P140" s="49">
        <v>0.61836335999999992</v>
      </c>
      <c r="Q140" s="50">
        <f t="shared" si="27"/>
        <v>0.55168361999999993</v>
      </c>
      <c r="R140" s="48">
        <f t="shared" si="28"/>
        <v>0.61836335999999992</v>
      </c>
      <c r="S140" s="49">
        <v>0.55923862304687499</v>
      </c>
      <c r="T140" s="48">
        <f t="shared" si="38"/>
        <v>0.5966766967773437</v>
      </c>
      <c r="U140" s="48">
        <v>0</v>
      </c>
      <c r="V140" s="49">
        <f t="shared" si="29"/>
        <v>0.55652702399999998</v>
      </c>
      <c r="W140" s="49">
        <f t="shared" si="30"/>
        <v>0.49469068799999993</v>
      </c>
      <c r="X140" s="49">
        <f t="shared" si="31"/>
        <v>0.43285435199999994</v>
      </c>
      <c r="Y140" s="49">
        <f t="shared" si="32"/>
        <v>0.64928152800000005</v>
      </c>
      <c r="Z140" s="49">
        <f t="shared" si="33"/>
        <v>0.82448447999999985</v>
      </c>
      <c r="AA140" s="48">
        <v>1.7098859028063322</v>
      </c>
      <c r="AB140" s="42">
        <v>0.5966766967773437</v>
      </c>
      <c r="AC140" s="42">
        <v>0.5966766967773437</v>
      </c>
      <c r="AD140" s="49">
        <f t="shared" si="34"/>
        <v>0.61166724395751948</v>
      </c>
      <c r="AE140" s="49">
        <f t="shared" si="35"/>
        <v>0.42279208615227643</v>
      </c>
    </row>
    <row r="141" spans="1:31" x14ac:dyDescent="0.2">
      <c r="A141" s="42">
        <v>0.53970092773437495</v>
      </c>
      <c r="B141" s="42">
        <f t="shared" si="26"/>
        <v>0.59279882812499995</v>
      </c>
      <c r="C141" s="42">
        <v>0.59279882812499995</v>
      </c>
      <c r="D141" s="42">
        <v>0.59279882812499995</v>
      </c>
      <c r="E141" s="48">
        <v>0.34321911285400392</v>
      </c>
      <c r="F141" s="48">
        <v>0.34321899444580078</v>
      </c>
      <c r="G141" s="48">
        <v>0.31410593994140623</v>
      </c>
      <c r="H141" s="48">
        <v>0.3625174298095703</v>
      </c>
      <c r="I141" s="48">
        <v>0.31995663726806639</v>
      </c>
      <c r="J141" s="48">
        <v>0.17605143295288084</v>
      </c>
      <c r="K141" s="48">
        <v>0.28608357299804688</v>
      </c>
      <c r="L141" s="48">
        <v>0.10462884811401367</v>
      </c>
      <c r="M141" s="43">
        <f t="shared" si="36"/>
        <v>0.33718053599999992</v>
      </c>
      <c r="N141" s="43">
        <f t="shared" si="37"/>
        <v>0.5220997839999999</v>
      </c>
      <c r="O141" s="49">
        <v>0.48168647999999992</v>
      </c>
      <c r="P141" s="49">
        <v>0.61423503999999995</v>
      </c>
      <c r="Q141" s="50">
        <f t="shared" si="27"/>
        <v>0.54796075999999994</v>
      </c>
      <c r="R141" s="48">
        <f t="shared" si="28"/>
        <v>0.61423503999999995</v>
      </c>
      <c r="S141" s="49">
        <v>0.55622661132812501</v>
      </c>
      <c r="T141" s="48">
        <f t="shared" si="38"/>
        <v>0.59279882812499995</v>
      </c>
      <c r="U141" s="48">
        <v>0</v>
      </c>
      <c r="V141" s="49">
        <f t="shared" si="29"/>
        <v>0.55281153599999999</v>
      </c>
      <c r="W141" s="49">
        <f t="shared" si="30"/>
        <v>0.49138803199999997</v>
      </c>
      <c r="X141" s="49">
        <f t="shared" si="31"/>
        <v>0.42996452799999996</v>
      </c>
      <c r="Y141" s="49">
        <f t="shared" si="32"/>
        <v>0.64494679200000005</v>
      </c>
      <c r="Z141" s="49">
        <f t="shared" si="33"/>
        <v>0.81898005333333324</v>
      </c>
      <c r="AA141" s="48">
        <v>1.6979008853310034</v>
      </c>
      <c r="AB141" s="42">
        <v>0.59279882812499995</v>
      </c>
      <c r="AC141" s="42">
        <v>0.59279882812499995</v>
      </c>
      <c r="AD141" s="49">
        <f t="shared" si="34"/>
        <v>0.6083728561401367</v>
      </c>
      <c r="AE141" s="49">
        <f t="shared" si="35"/>
        <v>0.42051496389067849</v>
      </c>
    </row>
    <row r="142" spans="1:31" x14ac:dyDescent="0.2">
      <c r="A142" s="42">
        <v>0.53585622151692702</v>
      </c>
      <c r="B142" s="42">
        <f t="shared" si="26"/>
        <v>0.58897351074218751</v>
      </c>
      <c r="C142" s="42">
        <v>0.58897351074218751</v>
      </c>
      <c r="D142" s="42">
        <v>0.58897351074218751</v>
      </c>
      <c r="E142" s="48">
        <v>0.34078831085205075</v>
      </c>
      <c r="F142" s="48">
        <v>0.34078819244384762</v>
      </c>
      <c r="G142" s="48">
        <v>0.31186832092285155</v>
      </c>
      <c r="H142" s="48">
        <v>0.35993749267578123</v>
      </c>
      <c r="I142" s="48">
        <v>0.31767508880615231</v>
      </c>
      <c r="J142" s="48">
        <v>0.17479484069824219</v>
      </c>
      <c r="K142" s="48">
        <v>0.28404162353515622</v>
      </c>
      <c r="L142" s="48">
        <v>0.10388134452819825</v>
      </c>
      <c r="M142" s="43">
        <f t="shared" si="36"/>
        <v>0.33485835599999991</v>
      </c>
      <c r="N142" s="43">
        <f t="shared" si="37"/>
        <v>0.51859071199999995</v>
      </c>
      <c r="O142" s="49">
        <v>0.47836907999999989</v>
      </c>
      <c r="P142" s="49">
        <v>0.61010671999999999</v>
      </c>
      <c r="Q142" s="50">
        <f t="shared" si="27"/>
        <v>0.54423789999999994</v>
      </c>
      <c r="R142" s="48">
        <f t="shared" si="28"/>
        <v>0.61010671999999999</v>
      </c>
      <c r="S142" s="49">
        <v>0.55325166015624994</v>
      </c>
      <c r="T142" s="48">
        <f t="shared" si="38"/>
        <v>0.58897351074218751</v>
      </c>
      <c r="U142" s="48">
        <v>0</v>
      </c>
      <c r="V142" s="49">
        <f t="shared" si="29"/>
        <v>0.549096048</v>
      </c>
      <c r="W142" s="49">
        <f t="shared" si="30"/>
        <v>0.48808537600000002</v>
      </c>
      <c r="X142" s="49">
        <f t="shared" si="31"/>
        <v>0.42707470399999997</v>
      </c>
      <c r="Y142" s="49">
        <f t="shared" si="32"/>
        <v>0.64061205600000004</v>
      </c>
      <c r="Z142" s="49">
        <f t="shared" si="33"/>
        <v>0.81347562666666662</v>
      </c>
      <c r="AA142" s="48">
        <v>1.6860825388055098</v>
      </c>
      <c r="AB142" s="42">
        <v>0.58897351074218751</v>
      </c>
      <c r="AC142" s="42">
        <v>0.58897351074218751</v>
      </c>
      <c r="AD142" s="49">
        <f t="shared" si="34"/>
        <v>0.60511900329589841</v>
      </c>
      <c r="AE142" s="49">
        <f t="shared" si="35"/>
        <v>0.41826585991194132</v>
      </c>
    </row>
    <row r="143" spans="1:31" x14ac:dyDescent="0.2">
      <c r="A143" s="42">
        <v>0.53206588745117189</v>
      </c>
      <c r="B143" s="42">
        <f t="shared" si="26"/>
        <v>0.58519970703125002</v>
      </c>
      <c r="C143" s="42">
        <v>0.58519970703125002</v>
      </c>
      <c r="D143" s="42">
        <v>0.58519970703125002</v>
      </c>
      <c r="E143" s="48">
        <v>0.33839169921875001</v>
      </c>
      <c r="F143" s="48">
        <v>0.33839158081054688</v>
      </c>
      <c r="G143" s="48">
        <v>0.30966234649658203</v>
      </c>
      <c r="H143" s="48">
        <v>0.35739402526855468</v>
      </c>
      <c r="I143" s="48">
        <v>0.31542586578369136</v>
      </c>
      <c r="J143" s="48">
        <v>0.17355606887817382</v>
      </c>
      <c r="K143" s="48">
        <v>0.28202859527587892</v>
      </c>
      <c r="L143" s="48">
        <v>0.10314444587707519</v>
      </c>
      <c r="M143" s="43">
        <f t="shared" si="36"/>
        <v>0.3323813639999999</v>
      </c>
      <c r="N143" s="43">
        <f t="shared" si="37"/>
        <v>0.51483099199999993</v>
      </c>
      <c r="O143" s="49">
        <v>0.47483051999999992</v>
      </c>
      <c r="P143" s="49">
        <v>0.60568351999999992</v>
      </c>
      <c r="Q143" s="50">
        <f t="shared" si="27"/>
        <v>0.54025701999999987</v>
      </c>
      <c r="R143" s="48">
        <f t="shared" si="28"/>
        <v>0.60568351999999992</v>
      </c>
      <c r="S143" s="49">
        <v>0.55031303710937507</v>
      </c>
      <c r="T143" s="48">
        <f t="shared" si="38"/>
        <v>0.58519970703125002</v>
      </c>
      <c r="U143" s="48">
        <v>0</v>
      </c>
      <c r="V143" s="49">
        <f t="shared" si="29"/>
        <v>0.54511516799999993</v>
      </c>
      <c r="W143" s="49">
        <f t="shared" si="30"/>
        <v>0.48454681599999994</v>
      </c>
      <c r="X143" s="49">
        <f t="shared" si="31"/>
        <v>0.42397846399999994</v>
      </c>
      <c r="Y143" s="49">
        <f t="shared" si="32"/>
        <v>0.63596769599999992</v>
      </c>
      <c r="Z143" s="49">
        <f t="shared" si="33"/>
        <v>0.80757802666666656</v>
      </c>
      <c r="AA143" s="48">
        <v>1.6744276958264803</v>
      </c>
      <c r="AB143" s="42">
        <v>0.58519970703125002</v>
      </c>
      <c r="AC143" s="42">
        <v>0.58519970703125002</v>
      </c>
      <c r="AD143" s="49">
        <f t="shared" si="34"/>
        <v>0.60190488433837896</v>
      </c>
      <c r="AE143" s="49">
        <f t="shared" si="35"/>
        <v>0.41604422049506001</v>
      </c>
    </row>
    <row r="144" spans="1:31" x14ac:dyDescent="0.2">
      <c r="A144" s="42">
        <v>0.52832880655924475</v>
      </c>
      <c r="B144" s="42">
        <f t="shared" si="26"/>
        <v>0.5814762573242187</v>
      </c>
      <c r="C144" s="42">
        <v>0.5814762573242187</v>
      </c>
      <c r="D144" s="42">
        <v>0.5814762573242187</v>
      </c>
      <c r="E144" s="48">
        <v>0.3360285675048828</v>
      </c>
      <c r="F144" s="48">
        <v>0.33602844909667967</v>
      </c>
      <c r="G144" s="48">
        <v>0.30748736541748045</v>
      </c>
      <c r="H144" s="48">
        <v>0.35488625793457029</v>
      </c>
      <c r="I144" s="48">
        <v>0.31320825775146482</v>
      </c>
      <c r="J144" s="48">
        <v>0.17233471786499024</v>
      </c>
      <c r="K144" s="48">
        <v>0.28004392578124998</v>
      </c>
      <c r="L144" s="48">
        <v>0.10241792274475096</v>
      </c>
      <c r="M144" s="43">
        <f t="shared" si="36"/>
        <v>0.33021399599999995</v>
      </c>
      <c r="N144" s="43">
        <f t="shared" si="37"/>
        <v>0.51132191999999999</v>
      </c>
      <c r="O144" s="49">
        <v>0.47173427999999995</v>
      </c>
      <c r="P144" s="49">
        <v>0.60155519999999996</v>
      </c>
      <c r="Q144" s="50">
        <f t="shared" si="27"/>
        <v>0.53664473999999995</v>
      </c>
      <c r="R144" s="48">
        <f t="shared" si="28"/>
        <v>0.60155519999999996</v>
      </c>
      <c r="S144" s="49">
        <v>0.54741005859375003</v>
      </c>
      <c r="T144" s="48">
        <f t="shared" si="38"/>
        <v>0.5814762573242187</v>
      </c>
      <c r="U144" s="48">
        <v>0</v>
      </c>
      <c r="V144" s="49">
        <f t="shared" si="29"/>
        <v>0.54139967999999994</v>
      </c>
      <c r="W144" s="49">
        <f t="shared" si="30"/>
        <v>0.48124415999999998</v>
      </c>
      <c r="X144" s="49">
        <f t="shared" si="31"/>
        <v>0.42108863999999996</v>
      </c>
      <c r="Y144" s="49">
        <f t="shared" si="32"/>
        <v>0.63163296000000002</v>
      </c>
      <c r="Z144" s="49">
        <f t="shared" si="33"/>
        <v>0.80207359999999994</v>
      </c>
      <c r="AA144" s="48">
        <v>1.6629328613281249</v>
      </c>
      <c r="AB144" s="42">
        <v>0.5814762573242187</v>
      </c>
      <c r="AC144" s="42">
        <v>0.5814762573242187</v>
      </c>
      <c r="AD144" s="49">
        <f t="shared" si="34"/>
        <v>0.59872975158691411</v>
      </c>
      <c r="AE144" s="49">
        <f t="shared" si="35"/>
        <v>0.41384952883376269</v>
      </c>
    </row>
    <row r="145" spans="1:31" x14ac:dyDescent="0.2">
      <c r="A145" s="42">
        <v>0.524643809000651</v>
      </c>
      <c r="B145" s="42">
        <f t="shared" si="26"/>
        <v>0.57780224609374997</v>
      </c>
      <c r="C145" s="42">
        <v>0.57780224609374997</v>
      </c>
      <c r="D145" s="42">
        <v>0.57780224609374997</v>
      </c>
      <c r="E145" s="48">
        <v>0.33369820526123051</v>
      </c>
      <c r="F145" s="48">
        <v>0.33369808685302732</v>
      </c>
      <c r="G145" s="48">
        <v>0.30534269683837889</v>
      </c>
      <c r="H145" s="48">
        <v>0.35241342102050777</v>
      </c>
      <c r="I145" s="48">
        <v>0.31102161346435547</v>
      </c>
      <c r="J145" s="48">
        <v>0.1711304472351074</v>
      </c>
      <c r="K145" s="48">
        <v>0.27808696380615233</v>
      </c>
      <c r="L145" s="48">
        <v>0.10170156791687011</v>
      </c>
      <c r="M145" s="43">
        <f t="shared" si="36"/>
        <v>0.32789181599999995</v>
      </c>
      <c r="N145" s="43">
        <f t="shared" si="37"/>
        <v>0.50781284799999993</v>
      </c>
      <c r="O145" s="49">
        <v>0.46841687999999998</v>
      </c>
      <c r="P145" s="49">
        <v>0.59742687999999999</v>
      </c>
      <c r="Q145" s="50">
        <f t="shared" si="27"/>
        <v>0.53292187999999996</v>
      </c>
      <c r="R145" s="48">
        <f t="shared" si="28"/>
        <v>0.59742687999999999</v>
      </c>
      <c r="S145" s="49">
        <v>0.54454208984374997</v>
      </c>
      <c r="T145" s="48">
        <f t="shared" si="38"/>
        <v>0.57780224609374997</v>
      </c>
      <c r="U145" s="48">
        <v>0</v>
      </c>
      <c r="V145" s="49">
        <f t="shared" si="29"/>
        <v>0.53768419200000006</v>
      </c>
      <c r="W145" s="49">
        <f t="shared" si="30"/>
        <v>0.47794150400000002</v>
      </c>
      <c r="X145" s="49">
        <f t="shared" si="31"/>
        <v>0.41819881599999997</v>
      </c>
      <c r="Y145" s="49">
        <f t="shared" si="32"/>
        <v>0.62729822400000013</v>
      </c>
      <c r="Z145" s="49">
        <f t="shared" si="33"/>
        <v>0.79656917333333332</v>
      </c>
      <c r="AA145" s="48">
        <v>1.6515946494654605</v>
      </c>
      <c r="AB145" s="42">
        <v>0.57780224609374997</v>
      </c>
      <c r="AC145" s="42">
        <v>0.57780224609374997</v>
      </c>
      <c r="AD145" s="49">
        <f t="shared" si="34"/>
        <v>0.59559291076660148</v>
      </c>
      <c r="AE145" s="49">
        <f t="shared" si="35"/>
        <v>0.41168130503651179</v>
      </c>
    </row>
    <row r="146" spans="1:31" x14ac:dyDescent="0.2">
      <c r="A146" s="42">
        <v>0.52100987752278638</v>
      </c>
      <c r="B146" s="42">
        <f t="shared" si="26"/>
        <v>0.57417669677734373</v>
      </c>
      <c r="C146" s="42">
        <v>0.57417669677734373</v>
      </c>
      <c r="D146" s="42">
        <v>0.57417669677734373</v>
      </c>
      <c r="E146" s="48">
        <v>0.33139996124267579</v>
      </c>
      <c r="F146" s="48">
        <v>0.33139984283447266</v>
      </c>
      <c r="G146" s="48">
        <v>0.30322774871826169</v>
      </c>
      <c r="H146" s="48">
        <v>0.34997480407714843</v>
      </c>
      <c r="I146" s="48">
        <v>0.30886528167724608</v>
      </c>
      <c r="J146" s="48">
        <v>0.16994288696289062</v>
      </c>
      <c r="K146" s="48">
        <v>0.27615717651367183</v>
      </c>
      <c r="L146" s="48">
        <v>0.10099516677856445</v>
      </c>
      <c r="M146" s="43">
        <f t="shared" si="36"/>
        <v>0.325569636</v>
      </c>
      <c r="N146" s="43">
        <f t="shared" si="37"/>
        <v>0.50430377599999987</v>
      </c>
      <c r="O146" s="49">
        <v>0.46509948000000001</v>
      </c>
      <c r="P146" s="49">
        <v>0.59329855999999992</v>
      </c>
      <c r="Q146" s="50">
        <f t="shared" si="27"/>
        <v>0.52919901999999996</v>
      </c>
      <c r="R146" s="48">
        <f t="shared" si="28"/>
        <v>0.59329855999999992</v>
      </c>
      <c r="S146" s="49">
        <v>0.54170839843750007</v>
      </c>
      <c r="T146" s="48">
        <f t="shared" si="38"/>
        <v>0.57417669677734373</v>
      </c>
      <c r="U146" s="48">
        <v>0</v>
      </c>
      <c r="V146" s="49">
        <f t="shared" si="29"/>
        <v>0.53396870399999996</v>
      </c>
      <c r="W146" s="49">
        <f t="shared" si="30"/>
        <v>0.47463884799999995</v>
      </c>
      <c r="X146" s="49">
        <f t="shared" si="31"/>
        <v>0.41530899199999993</v>
      </c>
      <c r="Y146" s="49">
        <f t="shared" si="32"/>
        <v>0.6229634879999999</v>
      </c>
      <c r="Z146" s="49">
        <f t="shared" si="33"/>
        <v>0.7910647466666666</v>
      </c>
      <c r="AA146" s="48">
        <v>1.6404101112767269</v>
      </c>
      <c r="AB146" s="42">
        <v>0.57417669677734373</v>
      </c>
      <c r="AC146" s="42">
        <v>0.57417669677734373</v>
      </c>
      <c r="AD146" s="49">
        <f t="shared" si="34"/>
        <v>0.59249356079101567</v>
      </c>
      <c r="AE146" s="49">
        <f t="shared" si="35"/>
        <v>0.40953899538230226</v>
      </c>
    </row>
    <row r="147" spans="1:31" x14ac:dyDescent="0.2">
      <c r="A147" s="42">
        <v>0.51742594401041664</v>
      </c>
      <c r="B147" s="42">
        <f t="shared" si="26"/>
        <v>0.57059851074218748</v>
      </c>
      <c r="C147" s="42">
        <v>0.57059851074218748</v>
      </c>
      <c r="D147" s="42">
        <v>0.57059851074218748</v>
      </c>
      <c r="E147" s="48">
        <v>0.32913312500000003</v>
      </c>
      <c r="F147" s="48">
        <v>0.32913300659179684</v>
      </c>
      <c r="G147" s="48">
        <v>0.3011418994140625</v>
      </c>
      <c r="H147" s="48">
        <v>0.34756972625732419</v>
      </c>
      <c r="I147" s="48">
        <v>0.3067386407470703</v>
      </c>
      <c r="J147" s="48">
        <v>0.16877168182373045</v>
      </c>
      <c r="K147" s="48">
        <v>0.27425400146484374</v>
      </c>
      <c r="L147" s="48">
        <v>0.10029850471496582</v>
      </c>
      <c r="M147" s="43">
        <f t="shared" si="36"/>
        <v>0.32340226799999999</v>
      </c>
      <c r="N147" s="43">
        <f t="shared" si="37"/>
        <v>0.50079470399999992</v>
      </c>
      <c r="O147" s="49">
        <v>0.46200324000000004</v>
      </c>
      <c r="P147" s="49">
        <v>0.58917023999999996</v>
      </c>
      <c r="Q147" s="50">
        <f t="shared" si="27"/>
        <v>0.52558674000000005</v>
      </c>
      <c r="R147" s="48">
        <f t="shared" si="28"/>
        <v>0.58917023999999996</v>
      </c>
      <c r="S147" s="49">
        <v>0.53890844726562503</v>
      </c>
      <c r="T147" s="48">
        <f t="shared" si="38"/>
        <v>0.57059851074218748</v>
      </c>
      <c r="U147" s="48">
        <v>0</v>
      </c>
      <c r="V147" s="49">
        <f t="shared" si="29"/>
        <v>0.53025321599999997</v>
      </c>
      <c r="W147" s="49">
        <f t="shared" si="30"/>
        <v>0.47133619199999999</v>
      </c>
      <c r="X147" s="49">
        <f t="shared" si="31"/>
        <v>0.41241916799999995</v>
      </c>
      <c r="Y147" s="49">
        <f t="shared" si="32"/>
        <v>0.61862875199999989</v>
      </c>
      <c r="Z147" s="49">
        <f t="shared" si="33"/>
        <v>0.78556031999999987</v>
      </c>
      <c r="AA147" s="48">
        <v>1.6293759701377468</v>
      </c>
      <c r="AB147" s="42">
        <v>0.57059851074218748</v>
      </c>
      <c r="AC147" s="42">
        <v>0.57059851074218748</v>
      </c>
      <c r="AD147" s="49">
        <f t="shared" si="34"/>
        <v>0.58943111419677741</v>
      </c>
      <c r="AE147" s="49">
        <f t="shared" si="35"/>
        <v>0.40742219380906342</v>
      </c>
    </row>
    <row r="148" spans="1:31" x14ac:dyDescent="0.2">
      <c r="A148" s="42">
        <v>0.5138909912109374</v>
      </c>
      <c r="B148" s="42">
        <f t="shared" si="26"/>
        <v>0.56706689453125003</v>
      </c>
      <c r="C148" s="42">
        <v>0.56706689453125003</v>
      </c>
      <c r="D148" s="42">
        <v>0.56706689453125003</v>
      </c>
      <c r="E148" s="48">
        <v>0.32689710449218751</v>
      </c>
      <c r="F148" s="48">
        <v>0.32689698608398438</v>
      </c>
      <c r="G148" s="48">
        <v>0.2990845568847656</v>
      </c>
      <c r="H148" s="48">
        <v>0.34519744750976561</v>
      </c>
      <c r="I148" s="48">
        <v>0.30464106903076171</v>
      </c>
      <c r="J148" s="48">
        <v>0.16761652099609375</v>
      </c>
      <c r="K148" s="48">
        <v>0.2723768466186523</v>
      </c>
      <c r="L148" s="48">
        <v>9.9611389312744145E-2</v>
      </c>
      <c r="M148" s="43">
        <f t="shared" si="36"/>
        <v>0.32108008799999993</v>
      </c>
      <c r="N148" s="43">
        <f t="shared" si="37"/>
        <v>0.49728563199999998</v>
      </c>
      <c r="O148" s="49">
        <v>0.4586858399999999</v>
      </c>
      <c r="P148" s="49">
        <v>0.58504191999999999</v>
      </c>
      <c r="Q148" s="50">
        <f t="shared" si="27"/>
        <v>0.52186387999999995</v>
      </c>
      <c r="R148" s="48">
        <f t="shared" si="28"/>
        <v>0.58504191999999999</v>
      </c>
      <c r="S148" s="49">
        <v>0.53613608398437507</v>
      </c>
      <c r="T148" s="48">
        <f t="shared" si="38"/>
        <v>0.56706689453125003</v>
      </c>
      <c r="U148" s="48">
        <v>0</v>
      </c>
      <c r="V148" s="49">
        <f t="shared" si="29"/>
        <v>0.52653772799999998</v>
      </c>
      <c r="W148" s="49">
        <f t="shared" si="30"/>
        <v>0.46803353600000003</v>
      </c>
      <c r="X148" s="49">
        <f t="shared" si="31"/>
        <v>0.40952934399999996</v>
      </c>
      <c r="Y148" s="49">
        <f t="shared" si="32"/>
        <v>0.614294016</v>
      </c>
      <c r="Z148" s="49">
        <f t="shared" si="33"/>
        <v>0.78005589333333336</v>
      </c>
      <c r="AA148" s="48">
        <v>1.6184892770867598</v>
      </c>
      <c r="AB148" s="42">
        <v>0.56706689453125003</v>
      </c>
      <c r="AC148" s="42">
        <v>0.56706689453125003</v>
      </c>
      <c r="AD148" s="49">
        <f t="shared" si="34"/>
        <v>0.58639884185791025</v>
      </c>
      <c r="AE148" s="49">
        <f t="shared" si="35"/>
        <v>0.40532624906035208</v>
      </c>
    </row>
    <row r="149" spans="1:31" x14ac:dyDescent="0.2">
      <c r="A149" s="42">
        <v>0.51040400187174473</v>
      </c>
      <c r="B149" s="42">
        <f t="shared" si="26"/>
        <v>0.5635808715820313</v>
      </c>
      <c r="C149" s="42">
        <v>0.5635808715820313</v>
      </c>
      <c r="D149" s="42">
        <v>0.5635808715820313</v>
      </c>
      <c r="E149" s="48">
        <v>0.32469124847412112</v>
      </c>
      <c r="F149" s="48">
        <v>0.32469113006591793</v>
      </c>
      <c r="G149" s="48">
        <v>0.29705512908935544</v>
      </c>
      <c r="H149" s="48">
        <v>0.34285734619140623</v>
      </c>
      <c r="I149" s="48">
        <v>0.30257200408935547</v>
      </c>
      <c r="J149" s="48">
        <v>0.16647706405639648</v>
      </c>
      <c r="K149" s="48">
        <v>0.27052520874023439</v>
      </c>
      <c r="L149" s="48">
        <v>9.8933620758056631E-2</v>
      </c>
      <c r="M149" s="43">
        <f t="shared" si="36"/>
        <v>0.31891271999999998</v>
      </c>
      <c r="N149" s="43">
        <f t="shared" si="37"/>
        <v>0.49402720799999994</v>
      </c>
      <c r="O149" s="49">
        <v>0.45558960000000004</v>
      </c>
      <c r="P149" s="49">
        <v>0.58120847999999992</v>
      </c>
      <c r="Q149" s="50">
        <f t="shared" si="27"/>
        <v>0.51839904000000003</v>
      </c>
      <c r="R149" s="48">
        <f t="shared" si="28"/>
        <v>0.58120847999999992</v>
      </c>
      <c r="S149" s="49">
        <v>0.5333787109375</v>
      </c>
      <c r="T149" s="48">
        <f t="shared" si="38"/>
        <v>0.5635808715820313</v>
      </c>
      <c r="U149" s="48">
        <v>0</v>
      </c>
      <c r="V149" s="49">
        <f t="shared" si="29"/>
        <v>0.52308763199999997</v>
      </c>
      <c r="W149" s="49">
        <f t="shared" si="30"/>
        <v>0.46496678399999997</v>
      </c>
      <c r="X149" s="49">
        <f t="shared" si="31"/>
        <v>0.40684593599999991</v>
      </c>
      <c r="Y149" s="49">
        <f t="shared" si="32"/>
        <v>0.610268904</v>
      </c>
      <c r="Z149" s="49">
        <f t="shared" si="33"/>
        <v>0.77494463999999985</v>
      </c>
      <c r="AA149" s="48">
        <v>1.6077470831620067</v>
      </c>
      <c r="AB149" s="42">
        <v>0.5635808715820313</v>
      </c>
      <c r="AC149" s="42">
        <v>0.5635808715820313</v>
      </c>
      <c r="AD149" s="49">
        <f t="shared" si="34"/>
        <v>0.58338296508789067</v>
      </c>
      <c r="AE149" s="49">
        <f t="shared" si="35"/>
        <v>0.40324163713487954</v>
      </c>
    </row>
    <row r="150" spans="1:31" x14ac:dyDescent="0.2">
      <c r="A150" s="42">
        <v>0.50696395874023426</v>
      </c>
      <c r="B150" s="42">
        <f t="shared" si="26"/>
        <v>0.56013952636718745</v>
      </c>
      <c r="C150" s="42">
        <v>0.56013952636718745</v>
      </c>
      <c r="D150" s="42">
        <v>0.56013952636718745</v>
      </c>
      <c r="E150" s="48">
        <v>0.3225149353027344</v>
      </c>
      <c r="F150" s="48">
        <v>0.32251481689453121</v>
      </c>
      <c r="G150" s="48">
        <v>0.29505302398681638</v>
      </c>
      <c r="H150" s="48">
        <v>0.34054874145507807</v>
      </c>
      <c r="I150" s="48">
        <v>0.30053085388183592</v>
      </c>
      <c r="J150" s="48">
        <v>0.16535298538208007</v>
      </c>
      <c r="K150" s="48">
        <v>0.26869858459472656</v>
      </c>
      <c r="L150" s="48">
        <v>9.8265014038085935E-2</v>
      </c>
      <c r="M150" s="43">
        <f t="shared" si="36"/>
        <v>0.31690016399999993</v>
      </c>
      <c r="N150" s="43">
        <f t="shared" si="37"/>
        <v>0.49076878399999996</v>
      </c>
      <c r="O150" s="49">
        <v>0.45271451999999995</v>
      </c>
      <c r="P150" s="49">
        <v>0.57737503999999995</v>
      </c>
      <c r="Q150" s="50">
        <f t="shared" si="27"/>
        <v>0.51504477999999998</v>
      </c>
      <c r="R150" s="48">
        <f t="shared" si="28"/>
        <v>0.57737503999999995</v>
      </c>
      <c r="S150" s="49">
        <v>0.53063554687500003</v>
      </c>
      <c r="T150" s="48">
        <f t="shared" si="38"/>
        <v>0.56013952636718745</v>
      </c>
      <c r="U150" s="48">
        <v>0</v>
      </c>
      <c r="V150" s="49">
        <f t="shared" si="29"/>
        <v>0.51963753599999996</v>
      </c>
      <c r="W150" s="49">
        <f t="shared" si="30"/>
        <v>0.46190003199999996</v>
      </c>
      <c r="X150" s="49">
        <f t="shared" si="31"/>
        <v>0.40416252799999997</v>
      </c>
      <c r="Y150" s="49">
        <f t="shared" si="32"/>
        <v>0.60624379199999989</v>
      </c>
      <c r="Z150" s="49">
        <f t="shared" si="33"/>
        <v>0.76983338666666667</v>
      </c>
      <c r="AA150" s="48">
        <v>1.597146439401727</v>
      </c>
      <c r="AB150" s="42">
        <v>0.56013952636718745</v>
      </c>
      <c r="AC150" s="42">
        <v>0.56013952636718745</v>
      </c>
      <c r="AD150" s="49">
        <f t="shared" si="34"/>
        <v>0.58038262939453134</v>
      </c>
      <c r="AE150" s="49">
        <f t="shared" si="35"/>
        <v>0.40116776739690707</v>
      </c>
    </row>
    <row r="151" spans="1:31" x14ac:dyDescent="0.2">
      <c r="A151" s="42">
        <v>0.50357004801432292</v>
      </c>
      <c r="B151" s="42">
        <f t="shared" si="26"/>
        <v>0.55674200439453125</v>
      </c>
      <c r="C151" s="42">
        <v>0.55674200439453125</v>
      </c>
      <c r="D151" s="42">
        <v>0.55674200439453125</v>
      </c>
      <c r="E151" s="48">
        <v>0.32036763214111325</v>
      </c>
      <c r="F151" s="48">
        <v>0.32036751373291017</v>
      </c>
      <c r="G151" s="48">
        <v>0.29307776794433593</v>
      </c>
      <c r="H151" s="48">
        <v>0.33827104125976559</v>
      </c>
      <c r="I151" s="48">
        <v>0.29851705596923828</v>
      </c>
      <c r="J151" s="48">
        <v>0.16424398895263673</v>
      </c>
      <c r="K151" s="48">
        <v>0.2668964709472656</v>
      </c>
      <c r="L151" s="48">
        <v>9.7605376739501953E-2</v>
      </c>
      <c r="M151" s="43">
        <f t="shared" si="36"/>
        <v>0.31473279599999993</v>
      </c>
      <c r="N151" s="43">
        <f t="shared" si="37"/>
        <v>0.48751035999999998</v>
      </c>
      <c r="O151" s="49">
        <v>0.44961827999999993</v>
      </c>
      <c r="P151" s="49">
        <v>0.57354159999999998</v>
      </c>
      <c r="Q151" s="50">
        <f t="shared" si="27"/>
        <v>0.51157993999999996</v>
      </c>
      <c r="R151" s="48">
        <f t="shared" si="28"/>
        <v>0.57354159999999998</v>
      </c>
      <c r="S151" s="49">
        <v>0.52790649414062496</v>
      </c>
      <c r="T151" s="48">
        <f t="shared" si="38"/>
        <v>0.55674200439453125</v>
      </c>
      <c r="U151" s="48">
        <v>0</v>
      </c>
      <c r="V151" s="49">
        <f t="shared" si="29"/>
        <v>0.51618744000000005</v>
      </c>
      <c r="W151" s="49">
        <f t="shared" si="30"/>
        <v>0.45883328000000001</v>
      </c>
      <c r="X151" s="49">
        <f t="shared" si="31"/>
        <v>0.40147911999999997</v>
      </c>
      <c r="Y151" s="49">
        <f t="shared" si="32"/>
        <v>0.60221868000000012</v>
      </c>
      <c r="Z151" s="49">
        <f t="shared" si="33"/>
        <v>0.76472213333333339</v>
      </c>
      <c r="AA151" s="48">
        <v>1.5866847245065789</v>
      </c>
      <c r="AB151" s="42">
        <v>0.55674200439453125</v>
      </c>
      <c r="AC151" s="42">
        <v>0.55674200439453125</v>
      </c>
      <c r="AD151" s="49">
        <f t="shared" si="34"/>
        <v>0.5773977279663085</v>
      </c>
      <c r="AE151" s="49">
        <f t="shared" si="35"/>
        <v>0.39910456601696714</v>
      </c>
    </row>
    <row r="152" spans="1:31" x14ac:dyDescent="0.2">
      <c r="A152" s="42">
        <v>0.50022120157877603</v>
      </c>
      <c r="B152" s="42">
        <f t="shared" si="26"/>
        <v>0.55338745117187504</v>
      </c>
      <c r="C152" s="42">
        <v>0.55338745117187504</v>
      </c>
      <c r="D152" s="42">
        <v>0.55338745117187504</v>
      </c>
      <c r="E152" s="48">
        <v>0.31824871734619137</v>
      </c>
      <c r="F152" s="48">
        <v>0.31824859893798829</v>
      </c>
      <c r="G152" s="48">
        <v>0.29112873931884764</v>
      </c>
      <c r="H152" s="48">
        <v>0.33602356475830081</v>
      </c>
      <c r="I152" s="48">
        <v>0.29653004791259763</v>
      </c>
      <c r="J152" s="48">
        <v>0.16314976394653322</v>
      </c>
      <c r="K152" s="48">
        <v>0.26511836456298826</v>
      </c>
      <c r="L152" s="48">
        <v>9.6954546051025395E-2</v>
      </c>
      <c r="M152" s="43">
        <f t="shared" si="36"/>
        <v>0.31256542799999998</v>
      </c>
      <c r="N152" s="43">
        <f t="shared" si="37"/>
        <v>0.48425193599999988</v>
      </c>
      <c r="O152" s="49">
        <v>0.44652204000000001</v>
      </c>
      <c r="P152" s="49">
        <v>0.56970815999999991</v>
      </c>
      <c r="Q152" s="50">
        <f t="shared" si="27"/>
        <v>0.50811509999999993</v>
      </c>
      <c r="R152" s="48">
        <f t="shared" si="28"/>
        <v>0.56970815999999991</v>
      </c>
      <c r="S152" s="49">
        <v>0.52519145507812504</v>
      </c>
      <c r="T152" s="48">
        <f t="shared" si="38"/>
        <v>0.55338745117187504</v>
      </c>
      <c r="U152" s="48">
        <v>0</v>
      </c>
      <c r="V152" s="49">
        <f t="shared" si="29"/>
        <v>0.51273734399999993</v>
      </c>
      <c r="W152" s="49">
        <f t="shared" si="30"/>
        <v>0.45576652799999995</v>
      </c>
      <c r="X152" s="49">
        <f t="shared" si="31"/>
        <v>0.39879571199999991</v>
      </c>
      <c r="Y152" s="49">
        <f t="shared" si="32"/>
        <v>0.5981935679999999</v>
      </c>
      <c r="Z152" s="49">
        <f t="shared" si="33"/>
        <v>0.75961087999999999</v>
      </c>
      <c r="AA152" s="48">
        <v>1.5763592079564144</v>
      </c>
      <c r="AB152" s="42">
        <v>0.55338745117187504</v>
      </c>
      <c r="AC152" s="42">
        <v>0.55338745117187504</v>
      </c>
      <c r="AD152" s="49">
        <f t="shared" si="34"/>
        <v>0.57442815399169922</v>
      </c>
      <c r="AE152" s="49">
        <f t="shared" si="35"/>
        <v>0.39705195916559261</v>
      </c>
    </row>
    <row r="153" spans="1:31" x14ac:dyDescent="0.2">
      <c r="A153" s="42">
        <v>0.49691665649414063</v>
      </c>
      <c r="B153" s="42">
        <f t="shared" si="26"/>
        <v>0.55007513427734378</v>
      </c>
      <c r="C153" s="42">
        <v>0.55007513427734378</v>
      </c>
      <c r="D153" s="42">
        <v>0.55007513427734378</v>
      </c>
      <c r="E153" s="48">
        <v>0.31615765808105467</v>
      </c>
      <c r="F153" s="48">
        <v>0.31615753967285154</v>
      </c>
      <c r="G153" s="48">
        <v>0.28920549407958984</v>
      </c>
      <c r="H153" s="48">
        <v>0.33380577911376952</v>
      </c>
      <c r="I153" s="48">
        <v>0.29456932647705081</v>
      </c>
      <c r="J153" s="48">
        <v>0.16207001434326171</v>
      </c>
      <c r="K153" s="48">
        <v>0.26336379180908198</v>
      </c>
      <c r="L153" s="48">
        <v>9.6312329559326171E-2</v>
      </c>
      <c r="M153" s="43">
        <f t="shared" si="36"/>
        <v>0.31055287199999992</v>
      </c>
      <c r="N153" s="43">
        <f t="shared" si="37"/>
        <v>0.48099351199999996</v>
      </c>
      <c r="O153" s="49">
        <v>0.44364695999999992</v>
      </c>
      <c r="P153" s="49">
        <v>0.56587471999999994</v>
      </c>
      <c r="Q153" s="50">
        <f t="shared" si="27"/>
        <v>0.50476083999999988</v>
      </c>
      <c r="R153" s="48">
        <f t="shared" si="28"/>
        <v>0.56587471999999994</v>
      </c>
      <c r="S153" s="49">
        <v>0.52249038085937494</v>
      </c>
      <c r="T153" s="48">
        <f t="shared" si="38"/>
        <v>0.55007513427734378</v>
      </c>
      <c r="U153" s="48">
        <v>0</v>
      </c>
      <c r="V153" s="49">
        <f t="shared" si="29"/>
        <v>0.50928724799999991</v>
      </c>
      <c r="W153" s="49">
        <f t="shared" si="30"/>
        <v>0.452699776</v>
      </c>
      <c r="X153" s="49">
        <f t="shared" si="31"/>
        <v>0.39611230399999992</v>
      </c>
      <c r="Y153" s="49">
        <f t="shared" si="32"/>
        <v>0.5941684559999999</v>
      </c>
      <c r="Z153" s="49">
        <f t="shared" si="33"/>
        <v>0.75449962666666659</v>
      </c>
      <c r="AA153" s="48">
        <v>1.5661671592310855</v>
      </c>
      <c r="AB153" s="42">
        <v>0.55007513427734378</v>
      </c>
      <c r="AC153" s="42">
        <v>0.55007513427734378</v>
      </c>
      <c r="AD153" s="49">
        <f t="shared" si="34"/>
        <v>0.57147385406494133</v>
      </c>
      <c r="AE153" s="49">
        <f t="shared" si="35"/>
        <v>0.39500990992804957</v>
      </c>
    </row>
    <row r="154" spans="1:31" x14ac:dyDescent="0.2">
      <c r="A154" s="42">
        <v>0.49365544637044267</v>
      </c>
      <c r="B154" s="42">
        <f t="shared" si="26"/>
        <v>0.54680413818359375</v>
      </c>
      <c r="C154" s="42">
        <v>0.54680413818359375</v>
      </c>
      <c r="D154" s="42">
        <v>0.54680413818359375</v>
      </c>
      <c r="E154" s="48">
        <v>0.31409389190673825</v>
      </c>
      <c r="F154" s="48">
        <v>0.31409377349853512</v>
      </c>
      <c r="G154" s="48">
        <v>0.28730746978759764</v>
      </c>
      <c r="H154" s="48">
        <v>0.33161706268310548</v>
      </c>
      <c r="I154" s="48">
        <v>0.29263438842773432</v>
      </c>
      <c r="J154" s="48">
        <v>0.16100447372436522</v>
      </c>
      <c r="K154" s="48">
        <v>0.2616322790527344</v>
      </c>
      <c r="L154" s="48">
        <v>9.567856445312499E-2</v>
      </c>
      <c r="M154" s="43">
        <f t="shared" si="36"/>
        <v>0.30869512800000004</v>
      </c>
      <c r="N154" s="43">
        <f t="shared" si="37"/>
        <v>0.47798573599999988</v>
      </c>
      <c r="O154" s="49">
        <v>0.44099304000000006</v>
      </c>
      <c r="P154" s="49">
        <v>0.56233615999999986</v>
      </c>
      <c r="Q154" s="50">
        <f t="shared" si="27"/>
        <v>0.50166460000000002</v>
      </c>
      <c r="R154" s="48">
        <f t="shared" si="28"/>
        <v>0.56233615999999986</v>
      </c>
      <c r="S154" s="49">
        <v>0.51980322265625001</v>
      </c>
      <c r="T154" s="48">
        <f t="shared" si="38"/>
        <v>0.54680413818359375</v>
      </c>
      <c r="U154" s="48">
        <v>0</v>
      </c>
      <c r="V154" s="49">
        <f t="shared" si="29"/>
        <v>0.50610254399999988</v>
      </c>
      <c r="W154" s="49">
        <f t="shared" si="30"/>
        <v>0.44986892799999989</v>
      </c>
      <c r="X154" s="49">
        <f t="shared" si="31"/>
        <v>0.3936353119999999</v>
      </c>
      <c r="Y154" s="49">
        <f t="shared" si="32"/>
        <v>0.5904529679999998</v>
      </c>
      <c r="Z154" s="49">
        <f t="shared" si="33"/>
        <v>0.74978154666666641</v>
      </c>
      <c r="AA154" s="48">
        <v>1.5561060662520558</v>
      </c>
      <c r="AB154" s="42">
        <v>0.54680413818359375</v>
      </c>
      <c r="AC154" s="42">
        <v>0.54680413818359375</v>
      </c>
      <c r="AD154" s="49">
        <f t="shared" si="34"/>
        <v>0.56853477478027348</v>
      </c>
      <c r="AE154" s="49">
        <f t="shared" si="35"/>
        <v>0.39297838138960461</v>
      </c>
    </row>
    <row r="155" spans="1:31" x14ac:dyDescent="0.2">
      <c r="A155" s="42">
        <v>0.49043675740559894</v>
      </c>
      <c r="B155" s="42">
        <f t="shared" si="26"/>
        <v>0.54357373046875002</v>
      </c>
      <c r="C155" s="42">
        <v>0.54357373046875002</v>
      </c>
      <c r="D155" s="42">
        <v>0.54357373046875002</v>
      </c>
      <c r="E155" s="48">
        <v>0.31205688598632814</v>
      </c>
      <c r="F155" s="48">
        <v>0.31205676757812495</v>
      </c>
      <c r="G155" s="48">
        <v>0.28543419281005861</v>
      </c>
      <c r="H155" s="48">
        <v>0.32945688262939454</v>
      </c>
      <c r="I155" s="48">
        <v>0.29072467132568358</v>
      </c>
      <c r="J155" s="48">
        <v>0.15995284606933594</v>
      </c>
      <c r="K155" s="48">
        <v>0.25992338226318357</v>
      </c>
      <c r="L155" s="48">
        <v>9.5053087921142573E-2</v>
      </c>
      <c r="M155" s="43">
        <f t="shared" si="36"/>
        <v>0.30668257199999999</v>
      </c>
      <c r="N155" s="43">
        <f t="shared" si="37"/>
        <v>0.47497795999999992</v>
      </c>
      <c r="O155" s="49">
        <v>0.43811796000000003</v>
      </c>
      <c r="P155" s="49">
        <v>0.55879759999999989</v>
      </c>
      <c r="Q155" s="50">
        <f t="shared" si="27"/>
        <v>0.49845777999999996</v>
      </c>
      <c r="R155" s="48">
        <f t="shared" si="28"/>
        <v>0.55879759999999989</v>
      </c>
      <c r="S155" s="49">
        <v>0.51712988281250005</v>
      </c>
      <c r="T155" s="48">
        <f t="shared" si="38"/>
        <v>0.54357373046875002</v>
      </c>
      <c r="U155" s="48">
        <v>0</v>
      </c>
      <c r="V155" s="49">
        <f t="shared" si="29"/>
        <v>0.50291783999999995</v>
      </c>
      <c r="W155" s="49">
        <f t="shared" si="30"/>
        <v>0.44703807999999995</v>
      </c>
      <c r="X155" s="49">
        <f t="shared" si="31"/>
        <v>0.39115831999999989</v>
      </c>
      <c r="Y155" s="49">
        <f t="shared" si="32"/>
        <v>0.58673747999999992</v>
      </c>
      <c r="Z155" s="49">
        <f t="shared" si="33"/>
        <v>0.74506346666666645</v>
      </c>
      <c r="AA155" s="48">
        <v>1.5461734169407895</v>
      </c>
      <c r="AB155" s="42">
        <v>0.54357373046875002</v>
      </c>
      <c r="AC155" s="42">
        <v>0.54357373046875002</v>
      </c>
      <c r="AD155" s="49">
        <f t="shared" si="34"/>
        <v>0.56561080932617191</v>
      </c>
      <c r="AE155" s="49">
        <f t="shared" si="35"/>
        <v>0.39095729972079024</v>
      </c>
    </row>
    <row r="156" spans="1:31" x14ac:dyDescent="0.2">
      <c r="A156" s="42">
        <v>0.487259775797526</v>
      </c>
      <c r="B156" s="42">
        <f t="shared" si="26"/>
        <v>0.54038311767578129</v>
      </c>
      <c r="C156" s="42">
        <v>0.54038311767578129</v>
      </c>
      <c r="D156" s="42">
        <v>0.54038311767578129</v>
      </c>
      <c r="E156" s="48">
        <v>0.31004613708496093</v>
      </c>
      <c r="F156" s="48">
        <v>0.3100460186767578</v>
      </c>
      <c r="G156" s="48">
        <v>0.28358518951416012</v>
      </c>
      <c r="H156" s="48">
        <v>0.32732464691162105</v>
      </c>
      <c r="I156" s="48">
        <v>0.28883970153808597</v>
      </c>
      <c r="J156" s="48">
        <v>0.1589148649597168</v>
      </c>
      <c r="K156" s="48">
        <v>0.25823665740966795</v>
      </c>
      <c r="L156" s="48">
        <v>9.4435737152099603E-2</v>
      </c>
      <c r="M156" s="43">
        <f t="shared" si="36"/>
        <v>0.30467001599999993</v>
      </c>
      <c r="N156" s="43">
        <f t="shared" si="37"/>
        <v>0.47171953599999994</v>
      </c>
      <c r="O156" s="49">
        <v>0.43524287999999994</v>
      </c>
      <c r="P156" s="49">
        <v>0.55496415999999993</v>
      </c>
      <c r="Q156" s="50">
        <f t="shared" si="27"/>
        <v>0.49510351999999991</v>
      </c>
      <c r="R156" s="48">
        <f t="shared" si="28"/>
        <v>0.55496415999999993</v>
      </c>
      <c r="S156" s="49">
        <v>0.51447026367187509</v>
      </c>
      <c r="T156" s="48">
        <f t="shared" si="38"/>
        <v>0.54038311767578129</v>
      </c>
      <c r="U156" s="48">
        <v>0</v>
      </c>
      <c r="V156" s="49">
        <f t="shared" si="29"/>
        <v>0.49946774399999994</v>
      </c>
      <c r="W156" s="49">
        <f t="shared" si="30"/>
        <v>0.44397132799999994</v>
      </c>
      <c r="X156" s="49">
        <f t="shared" si="31"/>
        <v>0.38847491199999995</v>
      </c>
      <c r="Y156" s="49">
        <f t="shared" si="32"/>
        <v>0.58271236799999993</v>
      </c>
      <c r="Z156" s="49">
        <f t="shared" si="33"/>
        <v>0.73995221333333316</v>
      </c>
      <c r="AA156" s="48">
        <v>1.5363666992187499</v>
      </c>
      <c r="AB156" s="42">
        <v>0.54038311767578129</v>
      </c>
      <c r="AC156" s="42">
        <v>0.54038311767578129</v>
      </c>
      <c r="AD156" s="49">
        <f t="shared" si="34"/>
        <v>0.56270185089111335</v>
      </c>
      <c r="AE156" s="49">
        <f t="shared" si="35"/>
        <v>0.38894659109213908</v>
      </c>
    </row>
    <row r="157" spans="1:31" x14ac:dyDescent="0.2">
      <c r="A157" s="42">
        <v>0.48412368774414061</v>
      </c>
      <c r="B157" s="42">
        <f t="shared" si="26"/>
        <v>0.53723162841796879</v>
      </c>
      <c r="C157" s="42">
        <v>0.53723162841796879</v>
      </c>
      <c r="D157" s="42">
        <v>0.53723162841796879</v>
      </c>
      <c r="E157" s="48">
        <v>0.30806111236572264</v>
      </c>
      <c r="F157" s="48">
        <v>0.30806099395751957</v>
      </c>
      <c r="G157" s="48">
        <v>0.28175998626708981</v>
      </c>
      <c r="H157" s="48">
        <v>0.32521982269287109</v>
      </c>
      <c r="I157" s="48">
        <v>0.28697903503417971</v>
      </c>
      <c r="J157" s="48">
        <v>0.15789026397705078</v>
      </c>
      <c r="K157" s="48">
        <v>0.25657169006347652</v>
      </c>
      <c r="L157" s="48">
        <v>9.3826349334716799E-2</v>
      </c>
      <c r="M157" s="43">
        <f t="shared" si="36"/>
        <v>0.30265746000000004</v>
      </c>
      <c r="N157" s="43">
        <f t="shared" si="37"/>
        <v>0.46871175999999987</v>
      </c>
      <c r="O157" s="49">
        <v>0.43236780000000008</v>
      </c>
      <c r="P157" s="49">
        <v>0.55142559999999985</v>
      </c>
      <c r="Q157" s="50">
        <f t="shared" si="27"/>
        <v>0.49189669999999996</v>
      </c>
      <c r="R157" s="48">
        <f t="shared" si="28"/>
        <v>0.55142559999999985</v>
      </c>
      <c r="S157" s="49">
        <v>0.51182431640625003</v>
      </c>
      <c r="T157" s="48">
        <f t="shared" si="38"/>
        <v>0.53723162841796879</v>
      </c>
      <c r="U157" s="48">
        <v>0</v>
      </c>
      <c r="V157" s="49">
        <f t="shared" si="29"/>
        <v>0.4962830399999999</v>
      </c>
      <c r="W157" s="49">
        <f t="shared" si="30"/>
        <v>0.44114047999999989</v>
      </c>
      <c r="X157" s="49">
        <f t="shared" si="31"/>
        <v>0.38599791999999988</v>
      </c>
      <c r="Y157" s="49">
        <f t="shared" si="32"/>
        <v>0.57899687999999983</v>
      </c>
      <c r="Z157" s="49">
        <f t="shared" si="33"/>
        <v>0.7352341333333331</v>
      </c>
      <c r="AA157" s="48">
        <v>1.5266836194490132</v>
      </c>
      <c r="AB157" s="42">
        <v>0.53723162841796879</v>
      </c>
      <c r="AC157" s="42">
        <v>0.53723162841796879</v>
      </c>
      <c r="AD157" s="49">
        <f t="shared" si="34"/>
        <v>0.55980784606933598</v>
      </c>
      <c r="AE157" s="49">
        <f t="shared" si="35"/>
        <v>0.38694621858891737</v>
      </c>
    </row>
    <row r="158" spans="1:31" x14ac:dyDescent="0.2">
      <c r="A158" s="42">
        <v>0.48102767944335928</v>
      </c>
      <c r="B158" s="42">
        <f t="shared" si="26"/>
        <v>0.53411840820312495</v>
      </c>
      <c r="C158" s="42">
        <v>0.53411840820312495</v>
      </c>
      <c r="D158" s="42">
        <v>0.53411840820312495</v>
      </c>
      <c r="E158" s="48">
        <v>0.30610136779785158</v>
      </c>
      <c r="F158" s="48">
        <v>0.30610124938964839</v>
      </c>
      <c r="G158" s="48">
        <v>0.27995810943603511</v>
      </c>
      <c r="H158" s="48">
        <v>0.32314190673828125</v>
      </c>
      <c r="I158" s="48">
        <v>0.28514219818115233</v>
      </c>
      <c r="J158" s="48">
        <v>0.15687880630493162</v>
      </c>
      <c r="K158" s="48">
        <v>0.25492803619384763</v>
      </c>
      <c r="L158" s="48">
        <v>9.3224776458740236E-2</v>
      </c>
      <c r="M158" s="43">
        <f t="shared" si="36"/>
        <v>0.30079971599999988</v>
      </c>
      <c r="N158" s="43">
        <f t="shared" si="37"/>
        <v>0.4657039839999999</v>
      </c>
      <c r="O158" s="49">
        <v>0.42971387999999988</v>
      </c>
      <c r="P158" s="49">
        <v>0.54788703999999988</v>
      </c>
      <c r="Q158" s="50">
        <f t="shared" si="27"/>
        <v>0.48880045999999988</v>
      </c>
      <c r="R158" s="48">
        <f t="shared" si="28"/>
        <v>0.54788703999999988</v>
      </c>
      <c r="S158" s="49">
        <v>0.5091919921875</v>
      </c>
      <c r="T158" s="48">
        <f t="shared" si="38"/>
        <v>0.53411840820312495</v>
      </c>
      <c r="U158" s="48">
        <v>0</v>
      </c>
      <c r="V158" s="49">
        <f t="shared" si="29"/>
        <v>0.49309833599999991</v>
      </c>
      <c r="W158" s="49">
        <f t="shared" si="30"/>
        <v>0.43830963199999995</v>
      </c>
      <c r="X158" s="49">
        <f t="shared" si="31"/>
        <v>0.38352092799999987</v>
      </c>
      <c r="Y158" s="49">
        <f t="shared" si="32"/>
        <v>0.57528139199999995</v>
      </c>
      <c r="Z158" s="49">
        <f t="shared" si="33"/>
        <v>0.73051605333333314</v>
      </c>
      <c r="AA158" s="48">
        <v>1.5171217747738486</v>
      </c>
      <c r="AB158" s="42">
        <v>0.53411840820312495</v>
      </c>
      <c r="AC158" s="42">
        <v>0.53411840820312495</v>
      </c>
      <c r="AD158" s="49">
        <f t="shared" si="34"/>
        <v>0.55692874145507809</v>
      </c>
      <c r="AE158" s="49">
        <f t="shared" si="35"/>
        <v>0.38495614529639155</v>
      </c>
    </row>
    <row r="159" spans="1:31" x14ac:dyDescent="0.2">
      <c r="A159" s="42">
        <v>0.47797103881835934</v>
      </c>
      <c r="B159" s="42">
        <f t="shared" si="26"/>
        <v>0.53104290771484375</v>
      </c>
      <c r="C159" s="42">
        <v>0.53104290771484375</v>
      </c>
      <c r="D159" s="42">
        <v>0.53104290771484375</v>
      </c>
      <c r="E159" s="48">
        <v>0.30416637054443357</v>
      </c>
      <c r="F159" s="48">
        <v>0.30416625213623044</v>
      </c>
      <c r="G159" s="48">
        <v>0.27817914459228515</v>
      </c>
      <c r="H159" s="48">
        <v>0.32109033660888675</v>
      </c>
      <c r="I159" s="48">
        <v>0.28332868774414061</v>
      </c>
      <c r="J159" s="48">
        <v>0.15588021072387695</v>
      </c>
      <c r="K159" s="48">
        <v>0.25330534057617188</v>
      </c>
      <c r="L159" s="48">
        <v>9.2630863113403308E-2</v>
      </c>
      <c r="M159" s="43">
        <f t="shared" si="36"/>
        <v>0.29894197199999989</v>
      </c>
      <c r="N159" s="43">
        <f t="shared" si="37"/>
        <v>0.46294685600000002</v>
      </c>
      <c r="O159" s="49">
        <v>0.42705995999999991</v>
      </c>
      <c r="P159" s="49">
        <v>0.54464336000000002</v>
      </c>
      <c r="Q159" s="50">
        <f t="shared" si="27"/>
        <v>0.48585165999999996</v>
      </c>
      <c r="R159" s="48">
        <f t="shared" si="28"/>
        <v>0.54464336000000002</v>
      </c>
      <c r="S159" s="49">
        <v>0.50657319335937501</v>
      </c>
      <c r="T159" s="48">
        <f t="shared" si="38"/>
        <v>0.53104290771484375</v>
      </c>
      <c r="U159" s="48">
        <v>0</v>
      </c>
      <c r="V159" s="49">
        <f t="shared" si="29"/>
        <v>0.49017902400000002</v>
      </c>
      <c r="W159" s="49">
        <f t="shared" si="30"/>
        <v>0.43571468800000002</v>
      </c>
      <c r="X159" s="49">
        <f t="shared" si="31"/>
        <v>0.38125035200000001</v>
      </c>
      <c r="Y159" s="49">
        <f t="shared" si="32"/>
        <v>0.57187552799999997</v>
      </c>
      <c r="Z159" s="49">
        <f t="shared" si="33"/>
        <v>0.72619114666666673</v>
      </c>
      <c r="AA159" s="48">
        <v>1.5076789807771382</v>
      </c>
      <c r="AB159" s="42">
        <v>0.53104290771484375</v>
      </c>
      <c r="AC159" s="42">
        <v>0.53104290771484375</v>
      </c>
      <c r="AD159" s="49">
        <f t="shared" si="34"/>
        <v>0.5540644302368164</v>
      </c>
      <c r="AE159" s="49">
        <f t="shared" si="35"/>
        <v>0.38297629738509431</v>
      </c>
    </row>
    <row r="160" spans="1:31" x14ac:dyDescent="0.2">
      <c r="A160" s="42">
        <v>0.47495300292968745</v>
      </c>
      <c r="B160" s="42">
        <f t="shared" si="26"/>
        <v>0.52800433349609377</v>
      </c>
      <c r="C160" s="42">
        <v>0.52800433349609377</v>
      </c>
      <c r="D160" s="42">
        <v>0.52800433349609377</v>
      </c>
      <c r="E160" s="48">
        <v>0.30225570617675779</v>
      </c>
      <c r="F160" s="48">
        <v>0.30225558776855466</v>
      </c>
      <c r="G160" s="48">
        <v>0.27642264770507813</v>
      </c>
      <c r="H160" s="48">
        <v>0.31906469787597658</v>
      </c>
      <c r="I160" s="48">
        <v>0.28153811889648434</v>
      </c>
      <c r="J160" s="48">
        <v>0.15489424041748048</v>
      </c>
      <c r="K160" s="48">
        <v>0.25170312957763674</v>
      </c>
      <c r="L160" s="48">
        <v>9.2044476089477537E-2</v>
      </c>
      <c r="M160" s="43">
        <f t="shared" si="36"/>
        <v>0.296929416</v>
      </c>
      <c r="N160" s="43">
        <f t="shared" si="37"/>
        <v>0.45993907999999994</v>
      </c>
      <c r="O160" s="49">
        <v>0.42418488000000004</v>
      </c>
      <c r="P160" s="49">
        <v>0.54110479999999994</v>
      </c>
      <c r="Q160" s="50">
        <f t="shared" si="27"/>
        <v>0.48264483999999996</v>
      </c>
      <c r="R160" s="48">
        <f t="shared" si="28"/>
        <v>0.54110479999999994</v>
      </c>
      <c r="S160" s="49">
        <v>0.50396787109375007</v>
      </c>
      <c r="T160" s="48">
        <f t="shared" si="38"/>
        <v>0.52800433349609377</v>
      </c>
      <c r="U160" s="48">
        <v>0</v>
      </c>
      <c r="V160" s="49">
        <f t="shared" si="29"/>
        <v>0.48699431999999998</v>
      </c>
      <c r="W160" s="49">
        <f t="shared" si="30"/>
        <v>0.43288383999999996</v>
      </c>
      <c r="X160" s="49">
        <f t="shared" si="31"/>
        <v>0.37877335999999995</v>
      </c>
      <c r="Y160" s="49">
        <f t="shared" si="32"/>
        <v>0.56816003999999998</v>
      </c>
      <c r="Z160" s="49">
        <f t="shared" si="33"/>
        <v>0.72147306666666666</v>
      </c>
      <c r="AA160" s="48">
        <v>1.4983529438219569</v>
      </c>
      <c r="AB160" s="42">
        <v>0.52800433349609377</v>
      </c>
      <c r="AC160" s="42">
        <v>0.52800433349609377</v>
      </c>
      <c r="AD160" s="49">
        <f t="shared" si="34"/>
        <v>0.55121485900878919</v>
      </c>
      <c r="AE160" s="49">
        <f t="shared" si="35"/>
        <v>0.38100663794029199</v>
      </c>
    </row>
    <row r="161" spans="1:31" x14ac:dyDescent="0.2">
      <c r="A161" s="42">
        <v>0.47197285970052077</v>
      </c>
      <c r="B161" s="42">
        <f t="shared" si="26"/>
        <v>0.5250020751953125</v>
      </c>
      <c r="C161" s="42">
        <v>0.5250020751953125</v>
      </c>
      <c r="D161" s="42">
        <v>0.5250020751953125</v>
      </c>
      <c r="E161" s="48">
        <v>0.30036887145996094</v>
      </c>
      <c r="F161" s="48">
        <v>0.30036875305175781</v>
      </c>
      <c r="G161" s="48">
        <v>0.27468820434570312</v>
      </c>
      <c r="H161" s="48">
        <v>0.31706442810058594</v>
      </c>
      <c r="I161" s="48">
        <v>0.27977004760742186</v>
      </c>
      <c r="J161" s="48">
        <v>0.15392067337036133</v>
      </c>
      <c r="K161" s="48">
        <v>0.25012107757568358</v>
      </c>
      <c r="L161" s="48">
        <v>9.1465459976196289E-2</v>
      </c>
      <c r="M161" s="43">
        <f t="shared" si="36"/>
        <v>0.29507167200000001</v>
      </c>
      <c r="N161" s="43">
        <f t="shared" si="37"/>
        <v>0.45718195199999995</v>
      </c>
      <c r="O161" s="49">
        <v>0.42153096000000001</v>
      </c>
      <c r="P161" s="49">
        <v>0.53786111999999997</v>
      </c>
      <c r="Q161" s="50">
        <f t="shared" si="27"/>
        <v>0.47969603999999999</v>
      </c>
      <c r="R161" s="48">
        <f t="shared" si="28"/>
        <v>0.53786111999999997</v>
      </c>
      <c r="S161" s="49">
        <v>0.50137597656249999</v>
      </c>
      <c r="T161" s="48">
        <f t="shared" si="38"/>
        <v>0.5250020751953125</v>
      </c>
      <c r="U161" s="48">
        <v>0</v>
      </c>
      <c r="V161" s="49">
        <f t="shared" si="29"/>
        <v>0.48407500799999997</v>
      </c>
      <c r="W161" s="49">
        <f t="shared" si="30"/>
        <v>0.43028889599999998</v>
      </c>
      <c r="X161" s="49">
        <f t="shared" si="31"/>
        <v>0.37650278399999998</v>
      </c>
      <c r="Y161" s="49">
        <f t="shared" si="32"/>
        <v>0.564754176</v>
      </c>
      <c r="Z161" s="49">
        <f t="shared" si="33"/>
        <v>0.71714815999999992</v>
      </c>
      <c r="AA161" s="48">
        <v>1.4891415887129935</v>
      </c>
      <c r="AB161" s="42">
        <v>0.5250020751953125</v>
      </c>
      <c r="AC161" s="42">
        <v>0.5250020751953125</v>
      </c>
      <c r="AD161" s="49">
        <f t="shared" si="34"/>
        <v>0.54837997436523434</v>
      </c>
      <c r="AE161" s="49">
        <f t="shared" si="35"/>
        <v>0.37904713004725066</v>
      </c>
    </row>
    <row r="162" spans="1:31" x14ac:dyDescent="0.2">
      <c r="A162" s="42">
        <v>0.46902984619140625</v>
      </c>
      <c r="B162" s="42">
        <f t="shared" si="26"/>
        <v>0.52203540039062502</v>
      </c>
      <c r="C162" s="42">
        <v>0.52203540039062502</v>
      </c>
      <c r="D162" s="42">
        <v>0.52203540039062502</v>
      </c>
      <c r="E162" s="48">
        <v>0.29850545196533201</v>
      </c>
      <c r="F162" s="48">
        <v>0.29850533355712894</v>
      </c>
      <c r="G162" s="48">
        <v>0.27297537048339843</v>
      </c>
      <c r="H162" s="48">
        <v>0.31508908325195312</v>
      </c>
      <c r="I162" s="48">
        <v>0.2780240298461914</v>
      </c>
      <c r="J162" s="48">
        <v>0.15295925796508789</v>
      </c>
      <c r="K162" s="48">
        <v>0.2485587997436523</v>
      </c>
      <c r="L162" s="48">
        <v>9.0893681564331044E-2</v>
      </c>
      <c r="M162" s="43">
        <f t="shared" si="36"/>
        <v>0.29336873999999991</v>
      </c>
      <c r="N162" s="43">
        <f t="shared" si="37"/>
        <v>0.45417417599999999</v>
      </c>
      <c r="O162" s="49">
        <v>0.41909819999999992</v>
      </c>
      <c r="P162" s="49">
        <v>0.53432256</v>
      </c>
      <c r="Q162" s="50">
        <f t="shared" si="27"/>
        <v>0.47671037999999999</v>
      </c>
      <c r="R162" s="48">
        <f t="shared" si="28"/>
        <v>0.53432256</v>
      </c>
      <c r="S162" s="49">
        <v>0.498797412109375</v>
      </c>
      <c r="T162" s="48">
        <f t="shared" si="38"/>
        <v>0.52203540039062502</v>
      </c>
      <c r="U162" s="48">
        <v>0</v>
      </c>
      <c r="V162" s="49">
        <f t="shared" si="29"/>
        <v>0.48089030399999999</v>
      </c>
      <c r="W162" s="49">
        <f t="shared" si="30"/>
        <v>0.42745804800000003</v>
      </c>
      <c r="X162" s="49">
        <f t="shared" si="31"/>
        <v>0.37402579199999997</v>
      </c>
      <c r="Y162" s="49">
        <f t="shared" si="32"/>
        <v>0.5610386879999999</v>
      </c>
      <c r="Z162" s="49">
        <f t="shared" si="33"/>
        <v>0.71243007999999997</v>
      </c>
      <c r="AA162" s="48">
        <v>1.4800428402549344</v>
      </c>
      <c r="AB162" s="42">
        <v>0.52203540039062502</v>
      </c>
      <c r="AC162" s="42">
        <v>0.52203540039062502</v>
      </c>
      <c r="AD162" s="49">
        <f t="shared" si="34"/>
        <v>0.54555966949462886</v>
      </c>
      <c r="AE162" s="49">
        <f t="shared" si="35"/>
        <v>0.37709769987650327</v>
      </c>
    </row>
    <row r="163" spans="1:31" x14ac:dyDescent="0.2">
      <c r="A163" s="42">
        <v>0.46612330118815098</v>
      </c>
      <c r="B163" s="42">
        <f t="shared" si="26"/>
        <v>0.51910375976562495</v>
      </c>
      <c r="C163" s="42">
        <v>0.51910375976562495</v>
      </c>
      <c r="D163" s="42">
        <v>0.51910375976562495</v>
      </c>
      <c r="E163" s="48">
        <v>0.29666500366210941</v>
      </c>
      <c r="F163" s="48">
        <v>0.29666491485595703</v>
      </c>
      <c r="G163" s="48">
        <v>0.27128376129150389</v>
      </c>
      <c r="H163" s="48">
        <v>0.31313818969726565</v>
      </c>
      <c r="I163" s="48">
        <v>0.27629968078613282</v>
      </c>
      <c r="J163" s="48">
        <v>0.15200978698730466</v>
      </c>
      <c r="K163" s="48">
        <v>0.24701591125488281</v>
      </c>
      <c r="L163" s="48">
        <v>9.0329015045166008E-2</v>
      </c>
      <c r="M163" s="43">
        <f t="shared" si="36"/>
        <v>0.29151099599999997</v>
      </c>
      <c r="N163" s="43">
        <f t="shared" si="37"/>
        <v>0.45141704799999999</v>
      </c>
      <c r="O163" s="49">
        <v>0.41644427999999994</v>
      </c>
      <c r="P163" s="49">
        <v>0.53107888000000003</v>
      </c>
      <c r="Q163" s="50">
        <f t="shared" si="27"/>
        <v>0.47376158000000002</v>
      </c>
      <c r="R163" s="48">
        <f t="shared" si="28"/>
        <v>0.53107888000000003</v>
      </c>
      <c r="S163" s="49">
        <v>0.49623208007812503</v>
      </c>
      <c r="T163" s="48">
        <f t="shared" si="38"/>
        <v>0.51910375976562495</v>
      </c>
      <c r="U163" s="48">
        <v>0</v>
      </c>
      <c r="V163" s="49">
        <f t="shared" si="29"/>
        <v>0.47797099200000004</v>
      </c>
      <c r="W163" s="49">
        <f t="shared" si="30"/>
        <v>0.42486310400000005</v>
      </c>
      <c r="X163" s="49">
        <f t="shared" si="31"/>
        <v>0.371755216</v>
      </c>
      <c r="Y163" s="49">
        <f t="shared" si="32"/>
        <v>0.55763282400000003</v>
      </c>
      <c r="Z163" s="49">
        <f t="shared" si="33"/>
        <v>0.70810517333333334</v>
      </c>
      <c r="AA163" s="48">
        <v>1.4710546232524671</v>
      </c>
      <c r="AB163" s="42">
        <v>0.51910375976562495</v>
      </c>
      <c r="AC163" s="42">
        <v>0.51910375976562495</v>
      </c>
      <c r="AD163" s="49">
        <f t="shared" si="34"/>
        <v>0.54275383758544926</v>
      </c>
      <c r="AE163" s="49">
        <f t="shared" si="35"/>
        <v>0.37515827359858234</v>
      </c>
    </row>
    <row r="164" spans="1:31" x14ac:dyDescent="0.2">
      <c r="A164" s="42">
        <v>0.46325256347656241</v>
      </c>
      <c r="B164" s="42">
        <f t="shared" si="26"/>
        <v>0.51620642089843749</v>
      </c>
      <c r="C164" s="42">
        <v>0.51620642089843749</v>
      </c>
      <c r="D164" s="42">
        <v>0.51620642089843749</v>
      </c>
      <c r="E164" s="48">
        <v>0.29484711212158204</v>
      </c>
      <c r="F164" s="48">
        <v>0.29484702331542967</v>
      </c>
      <c r="G164" s="48">
        <v>0.26961299194335936</v>
      </c>
      <c r="H164" s="48">
        <v>0.3112113034057617</v>
      </c>
      <c r="I164" s="48">
        <v>0.27459658599853515</v>
      </c>
      <c r="J164" s="48">
        <v>0.15107202362060546</v>
      </c>
      <c r="K164" s="48">
        <v>0.24549204208374026</v>
      </c>
      <c r="L164" s="48">
        <v>8.9771312408447254E-2</v>
      </c>
      <c r="M164" s="43">
        <f t="shared" si="36"/>
        <v>0.28965325199999997</v>
      </c>
      <c r="N164" s="43">
        <f t="shared" si="37"/>
        <v>0.44865991999999993</v>
      </c>
      <c r="O164" s="49">
        <v>0.41379035999999997</v>
      </c>
      <c r="P164" s="49">
        <v>0.52783519999999995</v>
      </c>
      <c r="Q164" s="50">
        <f t="shared" si="27"/>
        <v>0.47081277999999993</v>
      </c>
      <c r="R164" s="48">
        <f t="shared" si="28"/>
        <v>0.52783519999999995</v>
      </c>
      <c r="S164" s="49">
        <v>0.49367993164062507</v>
      </c>
      <c r="T164" s="48">
        <f t="shared" si="38"/>
        <v>0.51620642089843749</v>
      </c>
      <c r="U164" s="48">
        <v>0</v>
      </c>
      <c r="V164" s="49">
        <f t="shared" si="29"/>
        <v>0.47505167999999998</v>
      </c>
      <c r="W164" s="49">
        <f t="shared" si="30"/>
        <v>0.42226816</v>
      </c>
      <c r="X164" s="49">
        <f t="shared" si="31"/>
        <v>0.36948463999999992</v>
      </c>
      <c r="Y164" s="49">
        <f t="shared" si="32"/>
        <v>0.55422695999999994</v>
      </c>
      <c r="Z164" s="49">
        <f t="shared" si="33"/>
        <v>0.7037802666666666</v>
      </c>
      <c r="AA164" s="48">
        <v>1.4621747532894738</v>
      </c>
      <c r="AB164" s="42">
        <v>0.51620642089843749</v>
      </c>
      <c r="AC164" s="42">
        <v>0.51620642089843749</v>
      </c>
      <c r="AD164" s="49">
        <f t="shared" si="34"/>
        <v>0.53996242523193372</v>
      </c>
      <c r="AE164" s="49">
        <f t="shared" si="35"/>
        <v>0.37322881429875415</v>
      </c>
    </row>
    <row r="165" spans="1:31" x14ac:dyDescent="0.2">
      <c r="A165" s="42">
        <v>0.46041697184244784</v>
      </c>
      <c r="B165" s="42">
        <f t="shared" si="26"/>
        <v>0.51334289550781254</v>
      </c>
      <c r="C165" s="42">
        <v>0.51334289550781254</v>
      </c>
      <c r="D165" s="42">
        <v>0.51334289550781254</v>
      </c>
      <c r="E165" s="48">
        <v>0.29305139251708984</v>
      </c>
      <c r="F165" s="48">
        <v>0.29305127410888671</v>
      </c>
      <c r="G165" s="48">
        <v>0.26796267761230463</v>
      </c>
      <c r="H165" s="48">
        <v>0.30930800994873042</v>
      </c>
      <c r="I165" s="48">
        <v>0.27291433105468749</v>
      </c>
      <c r="J165" s="48">
        <v>0.15014576065063479</v>
      </c>
      <c r="K165" s="48">
        <v>0.243986866607666</v>
      </c>
      <c r="L165" s="48">
        <v>8.9220455245971678E-2</v>
      </c>
      <c r="M165" s="43">
        <f t="shared" si="36"/>
        <v>0.28795031999999998</v>
      </c>
      <c r="N165" s="43">
        <f t="shared" si="37"/>
        <v>0.44590279199999999</v>
      </c>
      <c r="O165" s="49">
        <v>0.41135759999999999</v>
      </c>
      <c r="P165" s="49">
        <v>0.52459151999999998</v>
      </c>
      <c r="Q165" s="50">
        <f t="shared" si="27"/>
        <v>0.46797455999999998</v>
      </c>
      <c r="R165" s="48">
        <f t="shared" si="28"/>
        <v>0.52459151999999998</v>
      </c>
      <c r="S165" s="49">
        <v>0.49114091796875003</v>
      </c>
      <c r="T165" s="48">
        <f t="shared" si="38"/>
        <v>0.51334289550781254</v>
      </c>
      <c r="U165" s="48">
        <v>0</v>
      </c>
      <c r="V165" s="49">
        <f t="shared" si="29"/>
        <v>0.47213236799999997</v>
      </c>
      <c r="W165" s="49">
        <f t="shared" si="30"/>
        <v>0.41967321600000002</v>
      </c>
      <c r="X165" s="49">
        <f t="shared" si="31"/>
        <v>0.36721406399999995</v>
      </c>
      <c r="Y165" s="49">
        <f t="shared" si="32"/>
        <v>0.55082109599999995</v>
      </c>
      <c r="Z165" s="49">
        <f t="shared" si="33"/>
        <v>0.69945535999999997</v>
      </c>
      <c r="AA165" s="48">
        <v>1.4534015920538652</v>
      </c>
      <c r="AB165" s="42">
        <v>0.51334289550781254</v>
      </c>
      <c r="AC165" s="42">
        <v>0.51334289550781254</v>
      </c>
      <c r="AD165" s="49">
        <f t="shared" si="34"/>
        <v>0.53718537902832031</v>
      </c>
      <c r="AE165" s="49">
        <f t="shared" si="35"/>
        <v>0.37130928506228505</v>
      </c>
    </row>
    <row r="166" spans="1:31" x14ac:dyDescent="0.2">
      <c r="A166" s="42">
        <v>0.4576158650716145</v>
      </c>
      <c r="B166" s="42">
        <f t="shared" si="26"/>
        <v>0.51051248168945318</v>
      </c>
      <c r="C166" s="42">
        <v>0.51051248168945318</v>
      </c>
      <c r="D166" s="42">
        <v>0.51051248168945318</v>
      </c>
      <c r="E166" s="48">
        <v>0.29127737121582031</v>
      </c>
      <c r="F166" s="48">
        <v>0.29127725280761718</v>
      </c>
      <c r="G166" s="48">
        <v>0.26633243347167967</v>
      </c>
      <c r="H166" s="48">
        <v>0.30742783569335935</v>
      </c>
      <c r="I166" s="48">
        <v>0.27125259033203125</v>
      </c>
      <c r="J166" s="48">
        <v>0.14923079086303709</v>
      </c>
      <c r="K166" s="48">
        <v>0.24250002960205078</v>
      </c>
      <c r="L166" s="48">
        <v>8.8676317749023431E-2</v>
      </c>
      <c r="M166" s="43">
        <f t="shared" si="36"/>
        <v>0.28624738799999994</v>
      </c>
      <c r="N166" s="43">
        <f t="shared" si="37"/>
        <v>0.44339631200000001</v>
      </c>
      <c r="O166" s="49">
        <v>0.40892483999999996</v>
      </c>
      <c r="P166" s="49">
        <v>0.52164272</v>
      </c>
      <c r="Q166" s="50">
        <f t="shared" si="27"/>
        <v>0.46528377999999998</v>
      </c>
      <c r="R166" s="48">
        <f t="shared" si="28"/>
        <v>0.52164272</v>
      </c>
      <c r="S166" s="49">
        <v>0.48861499023437499</v>
      </c>
      <c r="T166" s="48">
        <f t="shared" si="38"/>
        <v>0.51051248168945318</v>
      </c>
      <c r="U166" s="48">
        <v>0</v>
      </c>
      <c r="V166" s="49">
        <f t="shared" si="29"/>
        <v>0.46947844799999999</v>
      </c>
      <c r="W166" s="49">
        <f t="shared" si="30"/>
        <v>0.41731417600000004</v>
      </c>
      <c r="X166" s="49">
        <f t="shared" si="31"/>
        <v>0.36514990399999997</v>
      </c>
      <c r="Y166" s="49">
        <f t="shared" si="32"/>
        <v>0.54772485599999998</v>
      </c>
      <c r="Z166" s="49">
        <f t="shared" si="33"/>
        <v>0.69552362666666667</v>
      </c>
      <c r="AA166" s="48">
        <v>1.4447329551295229</v>
      </c>
      <c r="AB166" s="42">
        <v>0.51051248168945318</v>
      </c>
      <c r="AC166" s="42">
        <v>0.51051248168945318</v>
      </c>
      <c r="AD166" s="49">
        <f t="shared" si="34"/>
        <v>0.53442264556884767</v>
      </c>
      <c r="AE166" s="49">
        <f t="shared" si="35"/>
        <v>0.36939964897444139</v>
      </c>
    </row>
    <row r="167" spans="1:31" x14ac:dyDescent="0.2">
      <c r="A167" s="42">
        <v>0.45484863281249999</v>
      </c>
      <c r="B167" s="42">
        <f t="shared" si="26"/>
        <v>0.5077146606445313</v>
      </c>
      <c r="C167" s="42">
        <v>0.5077146606445313</v>
      </c>
      <c r="D167" s="42">
        <v>0.5077146606445313</v>
      </c>
      <c r="E167" s="48">
        <v>0.28952472259521483</v>
      </c>
      <c r="F167" s="48">
        <v>0.2895246041870117</v>
      </c>
      <c r="G167" s="48">
        <v>0.26472190429687498</v>
      </c>
      <c r="H167" s="48">
        <v>0.30557036621093747</v>
      </c>
      <c r="I167" s="48">
        <v>0.26961094940185543</v>
      </c>
      <c r="J167" s="48">
        <v>0.14832689224243165</v>
      </c>
      <c r="K167" s="48">
        <v>0.24103120544433593</v>
      </c>
      <c r="L167" s="48">
        <v>8.8138774108886708E-2</v>
      </c>
      <c r="M167" s="43">
        <f t="shared" si="36"/>
        <v>0.28454445599999995</v>
      </c>
      <c r="N167" s="43">
        <f t="shared" si="37"/>
        <v>0.44063918399999991</v>
      </c>
      <c r="O167" s="49">
        <v>0.40649207999999992</v>
      </c>
      <c r="P167" s="49">
        <v>0.51839903999999992</v>
      </c>
      <c r="Q167" s="50">
        <f t="shared" si="27"/>
        <v>0.46244555999999992</v>
      </c>
      <c r="R167" s="48">
        <f t="shared" si="28"/>
        <v>0.51839903999999992</v>
      </c>
      <c r="S167" s="49">
        <v>0.48610205078125007</v>
      </c>
      <c r="T167" s="48">
        <f t="shared" si="38"/>
        <v>0.5077146606445313</v>
      </c>
      <c r="U167" s="48">
        <v>0</v>
      </c>
      <c r="V167" s="49">
        <f t="shared" si="29"/>
        <v>0.46655913599999993</v>
      </c>
      <c r="W167" s="49">
        <f t="shared" si="30"/>
        <v>0.41471923199999994</v>
      </c>
      <c r="X167" s="49">
        <f t="shared" si="31"/>
        <v>0.36287932799999995</v>
      </c>
      <c r="Y167" s="49">
        <f t="shared" si="32"/>
        <v>0.54431899199999989</v>
      </c>
      <c r="Z167" s="49">
        <f t="shared" si="33"/>
        <v>0.69119871999999982</v>
      </c>
      <c r="AA167" s="48">
        <v>1.4361672042043585</v>
      </c>
      <c r="AB167" s="42">
        <v>0.5077146606445313</v>
      </c>
      <c r="AC167" s="42">
        <v>0.5077146606445313</v>
      </c>
      <c r="AD167" s="49">
        <f t="shared" si="34"/>
        <v>0.53167411804199227</v>
      </c>
      <c r="AE167" s="49">
        <f t="shared" si="35"/>
        <v>0.36749983220575588</v>
      </c>
    </row>
    <row r="168" spans="1:31" x14ac:dyDescent="0.2">
      <c r="A168" s="42">
        <v>0.45211466471354161</v>
      </c>
      <c r="B168" s="42">
        <f t="shared" si="26"/>
        <v>0.50494885253906252</v>
      </c>
      <c r="C168" s="42">
        <v>0.50494885253906252</v>
      </c>
      <c r="D168" s="42">
        <v>0.50494885253906252</v>
      </c>
      <c r="E168" s="48">
        <v>0.2877930322265625</v>
      </c>
      <c r="F168" s="48">
        <v>0.28779291381835936</v>
      </c>
      <c r="G168" s="48">
        <v>0.26313073486328126</v>
      </c>
      <c r="H168" s="48">
        <v>0.30373521667480469</v>
      </c>
      <c r="I168" s="48">
        <v>0.26798905303955078</v>
      </c>
      <c r="J168" s="48">
        <v>0.14743388717651365</v>
      </c>
      <c r="K168" s="48">
        <v>0.23958006851196287</v>
      </c>
      <c r="L168" s="48">
        <v>8.7607713317871094E-2</v>
      </c>
      <c r="M168" s="43">
        <f t="shared" si="36"/>
        <v>0.28284152399999996</v>
      </c>
      <c r="N168" s="43">
        <f t="shared" si="37"/>
        <v>0.43813270399999993</v>
      </c>
      <c r="O168" s="49">
        <v>0.40405932</v>
      </c>
      <c r="P168" s="49">
        <v>0.51545023999999995</v>
      </c>
      <c r="Q168" s="50">
        <f t="shared" si="27"/>
        <v>0.45975477999999997</v>
      </c>
      <c r="R168" s="48">
        <f t="shared" si="28"/>
        <v>0.51545023999999995</v>
      </c>
      <c r="S168" s="49">
        <v>0.48360200195312503</v>
      </c>
      <c r="T168" s="48">
        <f t="shared" si="38"/>
        <v>0.50494885253906252</v>
      </c>
      <c r="U168" s="48">
        <v>0</v>
      </c>
      <c r="V168" s="49">
        <f t="shared" si="29"/>
        <v>0.46390521599999995</v>
      </c>
      <c r="W168" s="49">
        <f t="shared" si="30"/>
        <v>0.41236019199999996</v>
      </c>
      <c r="X168" s="49">
        <f t="shared" si="31"/>
        <v>0.36081516799999996</v>
      </c>
      <c r="Y168" s="49">
        <f t="shared" si="32"/>
        <v>0.54122275200000003</v>
      </c>
      <c r="Z168" s="49">
        <f t="shared" si="33"/>
        <v>0.68726698666666663</v>
      </c>
      <c r="AA168" s="48">
        <v>1.4277023733038652</v>
      </c>
      <c r="AB168" s="42">
        <v>0.50494885253906252</v>
      </c>
      <c r="AC168" s="42">
        <v>0.50494885253906252</v>
      </c>
      <c r="AD168" s="49">
        <f t="shared" si="34"/>
        <v>0.5289396896362305</v>
      </c>
      <c r="AE168" s="49">
        <f t="shared" si="35"/>
        <v>0.36560976092676101</v>
      </c>
    </row>
    <row r="169" spans="1:31" x14ac:dyDescent="0.2">
      <c r="A169" s="42">
        <v>0.44941335042317698</v>
      </c>
      <c r="B169" s="42">
        <f t="shared" si="26"/>
        <v>0.50221447753906245</v>
      </c>
      <c r="C169" s="42">
        <v>0.50221447753906245</v>
      </c>
      <c r="D169" s="42">
        <v>0.50221447753906245</v>
      </c>
      <c r="E169" s="48">
        <v>0.28608191528320315</v>
      </c>
      <c r="F169" s="48">
        <v>0.28608179687499996</v>
      </c>
      <c r="G169" s="48">
        <v>0.26155856994628901</v>
      </c>
      <c r="H169" s="48">
        <v>0.30192197265624998</v>
      </c>
      <c r="I169" s="48">
        <v>0.26638654602050782</v>
      </c>
      <c r="J169" s="48">
        <v>0.14655156845092773</v>
      </c>
      <c r="K169" s="48">
        <v>0.23814629318237304</v>
      </c>
      <c r="L169" s="48">
        <v>8.7083009567260741E-2</v>
      </c>
      <c r="M169" s="43">
        <f t="shared" si="36"/>
        <v>0.28113859199999996</v>
      </c>
      <c r="N169" s="43">
        <f t="shared" si="37"/>
        <v>0.43562622399999995</v>
      </c>
      <c r="O169" s="49">
        <v>0.40162655999999997</v>
      </c>
      <c r="P169" s="49">
        <v>0.51250143999999997</v>
      </c>
      <c r="Q169" s="50">
        <f t="shared" si="27"/>
        <v>0.45706399999999997</v>
      </c>
      <c r="R169" s="48">
        <f t="shared" si="28"/>
        <v>0.51250143999999997</v>
      </c>
      <c r="S169" s="49">
        <v>0.48111484375000002</v>
      </c>
      <c r="T169" s="48">
        <f t="shared" si="38"/>
        <v>0.50221447753906245</v>
      </c>
      <c r="U169" s="48">
        <v>0</v>
      </c>
      <c r="V169" s="49">
        <f t="shared" si="29"/>
        <v>0.46125129599999998</v>
      </c>
      <c r="W169" s="49">
        <f t="shared" si="30"/>
        <v>0.41000115199999998</v>
      </c>
      <c r="X169" s="49">
        <f t="shared" si="31"/>
        <v>0.35875100799999998</v>
      </c>
      <c r="Y169" s="49">
        <f t="shared" si="32"/>
        <v>0.53812651200000006</v>
      </c>
      <c r="Z169" s="49">
        <f t="shared" si="33"/>
        <v>0.68333525333333334</v>
      </c>
      <c r="AA169" s="48">
        <v>1.4193367148951481</v>
      </c>
      <c r="AB169" s="42">
        <v>0.50221447753906245</v>
      </c>
      <c r="AC169" s="42">
        <v>0.50221447753906245</v>
      </c>
      <c r="AD169" s="49">
        <f t="shared" si="34"/>
        <v>0.52621936035156247</v>
      </c>
      <c r="AE169" s="49">
        <f t="shared" si="35"/>
        <v>0.36372943513745687</v>
      </c>
    </row>
    <row r="170" spans="1:31" x14ac:dyDescent="0.2">
      <c r="A170" s="42">
        <v>0.44674413045247391</v>
      </c>
      <c r="B170" s="42">
        <f t="shared" si="26"/>
        <v>0.49951101684570315</v>
      </c>
      <c r="C170" s="42">
        <v>0.49951101684570315</v>
      </c>
      <c r="D170" s="42">
        <v>0.49951101684570315</v>
      </c>
      <c r="E170" s="48">
        <v>0.2843910461425781</v>
      </c>
      <c r="F170" s="48">
        <v>0.28439092773437502</v>
      </c>
      <c r="G170" s="48">
        <v>0.26000508392333982</v>
      </c>
      <c r="H170" s="48">
        <v>0.30013024932861326</v>
      </c>
      <c r="I170" s="48">
        <v>0.26480310272216795</v>
      </c>
      <c r="J170" s="48">
        <v>0.14567974365234374</v>
      </c>
      <c r="K170" s="48">
        <v>0.23672958343505859</v>
      </c>
      <c r="L170" s="48">
        <v>8.6564551849365234E-2</v>
      </c>
      <c r="M170" s="43">
        <f t="shared" si="36"/>
        <v>0.27959047199999987</v>
      </c>
      <c r="N170" s="43">
        <f t="shared" si="37"/>
        <v>0.4328690959999999</v>
      </c>
      <c r="O170" s="49">
        <v>0.39941495999999987</v>
      </c>
      <c r="P170" s="49">
        <v>0.50925775999999989</v>
      </c>
      <c r="Q170" s="50">
        <f t="shared" si="27"/>
        <v>0.45433635999999988</v>
      </c>
      <c r="R170" s="48">
        <f t="shared" si="28"/>
        <v>0.50925775999999989</v>
      </c>
      <c r="S170" s="49">
        <v>0.47864047851562508</v>
      </c>
      <c r="T170" s="48">
        <f t="shared" si="38"/>
        <v>0.49951101684570315</v>
      </c>
      <c r="U170" s="48">
        <v>0</v>
      </c>
      <c r="V170" s="49">
        <f t="shared" si="29"/>
        <v>0.45833198399999991</v>
      </c>
      <c r="W170" s="49">
        <f t="shared" si="30"/>
        <v>0.40740620799999994</v>
      </c>
      <c r="X170" s="49">
        <f t="shared" si="31"/>
        <v>0.3564804319999999</v>
      </c>
      <c r="Y170" s="49">
        <f t="shared" si="32"/>
        <v>0.53472064799999985</v>
      </c>
      <c r="Z170" s="49">
        <f t="shared" si="33"/>
        <v>0.67901034666666649</v>
      </c>
      <c r="AA170" s="48">
        <v>1.4110684814453125</v>
      </c>
      <c r="AB170" s="42">
        <v>0.49951101684570315</v>
      </c>
      <c r="AC170" s="42">
        <v>0.49951101684570315</v>
      </c>
      <c r="AD170" s="49">
        <f t="shared" si="34"/>
        <v>0.52351302337646488</v>
      </c>
      <c r="AE170" s="49">
        <f t="shared" si="35"/>
        <v>0.36185878100837615</v>
      </c>
    </row>
    <row r="171" spans="1:31" x14ac:dyDescent="0.2">
      <c r="A171" s="42">
        <v>0.44410644531249993</v>
      </c>
      <c r="B171" s="42">
        <f t="shared" si="26"/>
        <v>0.49683795166015626</v>
      </c>
      <c r="C171" s="42">
        <v>0.49683795166015626</v>
      </c>
      <c r="D171" s="42">
        <v>0.49683795166015626</v>
      </c>
      <c r="E171" s="48">
        <v>0.28272001037597655</v>
      </c>
      <c r="F171" s="48">
        <v>0.28271992156982423</v>
      </c>
      <c r="G171" s="48">
        <v>0.25846995117187499</v>
      </c>
      <c r="H171" s="48">
        <v>0.29835969146728519</v>
      </c>
      <c r="I171" s="48">
        <v>0.26323836791992189</v>
      </c>
      <c r="J171" s="48">
        <v>0.14481822036743164</v>
      </c>
      <c r="K171" s="48">
        <v>0.23532961364746094</v>
      </c>
      <c r="L171" s="48">
        <v>8.6052229156494131E-2</v>
      </c>
      <c r="M171" s="43">
        <f t="shared" si="36"/>
        <v>0.27788753999999993</v>
      </c>
      <c r="N171" s="43">
        <f t="shared" si="37"/>
        <v>0.43036261600000003</v>
      </c>
      <c r="O171" s="49">
        <v>0.39698219999999995</v>
      </c>
      <c r="P171" s="49">
        <v>0.50630896000000003</v>
      </c>
      <c r="Q171" s="50">
        <f t="shared" si="27"/>
        <v>0.45164557999999999</v>
      </c>
      <c r="R171" s="48">
        <f t="shared" si="28"/>
        <v>0.50630896000000003</v>
      </c>
      <c r="S171" s="49">
        <v>0.47617880859375</v>
      </c>
      <c r="T171" s="48">
        <f t="shared" si="38"/>
        <v>0.49683795166015626</v>
      </c>
      <c r="U171" s="48">
        <v>0</v>
      </c>
      <c r="V171" s="49">
        <f t="shared" si="29"/>
        <v>0.45567806400000005</v>
      </c>
      <c r="W171" s="49">
        <f t="shared" si="30"/>
        <v>0.40504716800000007</v>
      </c>
      <c r="X171" s="49">
        <f t="shared" si="31"/>
        <v>0.35441627199999998</v>
      </c>
      <c r="Y171" s="49">
        <f t="shared" si="32"/>
        <v>0.53162440799999999</v>
      </c>
      <c r="Z171" s="49">
        <f t="shared" si="33"/>
        <v>0.67507861333333341</v>
      </c>
      <c r="AA171" s="48">
        <v>1.4028960346422696</v>
      </c>
      <c r="AB171" s="42">
        <v>0.49683795166015626</v>
      </c>
      <c r="AC171" s="42">
        <v>0.49683795166015626</v>
      </c>
      <c r="AD171" s="49">
        <f t="shared" si="34"/>
        <v>0.52082057189941411</v>
      </c>
      <c r="AE171" s="49">
        <f t="shared" si="35"/>
        <v>0.35999772471005137</v>
      </c>
    </row>
    <row r="172" spans="1:31" x14ac:dyDescent="0.2">
      <c r="A172" s="42">
        <v>0.44149968465169265</v>
      </c>
      <c r="B172" s="42">
        <f t="shared" si="26"/>
        <v>0.49419476318359373</v>
      </c>
      <c r="C172" s="42">
        <v>0.49419476318359373</v>
      </c>
      <c r="D172" s="42">
        <v>0.49419476318359373</v>
      </c>
      <c r="E172" s="48">
        <v>0.28106854156494138</v>
      </c>
      <c r="F172" s="48">
        <v>0.2810684231567383</v>
      </c>
      <c r="G172" s="48">
        <v>0.25695281646728513</v>
      </c>
      <c r="H172" s="48">
        <v>0.29660985504150389</v>
      </c>
      <c r="I172" s="48">
        <v>0.26169201599121095</v>
      </c>
      <c r="J172" s="48">
        <v>0.14396683578491212</v>
      </c>
      <c r="K172" s="48">
        <v>0.23394611740112306</v>
      </c>
      <c r="L172" s="48">
        <v>8.5545937881469719E-2</v>
      </c>
      <c r="M172" s="43">
        <f t="shared" si="36"/>
        <v>0.27633941999999995</v>
      </c>
      <c r="N172" s="43">
        <f t="shared" si="37"/>
        <v>0.42785613599999994</v>
      </c>
      <c r="O172" s="49">
        <v>0.39477059999999997</v>
      </c>
      <c r="P172" s="49">
        <v>0.50336015999999995</v>
      </c>
      <c r="Q172" s="50">
        <f t="shared" si="27"/>
        <v>0.44906537999999996</v>
      </c>
      <c r="R172" s="48">
        <f t="shared" si="28"/>
        <v>0.50336015999999995</v>
      </c>
      <c r="S172" s="49">
        <v>0.47372983398437496</v>
      </c>
      <c r="T172" s="48">
        <f t="shared" si="38"/>
        <v>0.49419476318359373</v>
      </c>
      <c r="U172" s="48">
        <v>0</v>
      </c>
      <c r="V172" s="49">
        <f t="shared" si="29"/>
        <v>0.45302414399999996</v>
      </c>
      <c r="W172" s="49">
        <f t="shared" si="30"/>
        <v>0.40268812799999998</v>
      </c>
      <c r="X172" s="49">
        <f t="shared" si="31"/>
        <v>0.35235211199999994</v>
      </c>
      <c r="Y172" s="49">
        <f t="shared" si="32"/>
        <v>0.52852816799999991</v>
      </c>
      <c r="Z172" s="49">
        <f t="shared" si="33"/>
        <v>0.67114687999999989</v>
      </c>
      <c r="AA172" s="48">
        <v>1.3948177361739309</v>
      </c>
      <c r="AB172" s="42">
        <v>0.49419476318359373</v>
      </c>
      <c r="AC172" s="42">
        <v>0.49419476318359373</v>
      </c>
      <c r="AD172" s="49">
        <f t="shared" si="34"/>
        <v>0.51814200592041015</v>
      </c>
      <c r="AE172" s="49">
        <f t="shared" si="35"/>
        <v>0.35814626624248264</v>
      </c>
    </row>
    <row r="173" spans="1:31" x14ac:dyDescent="0.2">
      <c r="A173" s="42">
        <v>0.43892339070638015</v>
      </c>
      <c r="B173" s="42">
        <f t="shared" si="26"/>
        <v>0.49158090209960936</v>
      </c>
      <c r="C173" s="42">
        <v>0.49158090209960936</v>
      </c>
      <c r="D173" s="42">
        <v>0.49158090209960936</v>
      </c>
      <c r="E173" s="48">
        <v>0.27943622528076173</v>
      </c>
      <c r="F173" s="48">
        <v>0.27943610687255854</v>
      </c>
      <c r="G173" s="48">
        <v>0.25545341339111327</v>
      </c>
      <c r="H173" s="48">
        <v>0.29488044403076169</v>
      </c>
      <c r="I173" s="48">
        <v>0.26016372131347654</v>
      </c>
      <c r="J173" s="48">
        <v>0.14312541229248046</v>
      </c>
      <c r="K173" s="48">
        <v>0.2325787838745117</v>
      </c>
      <c r="L173" s="48">
        <v>8.5045567016601556E-2</v>
      </c>
      <c r="M173" s="43">
        <f t="shared" si="36"/>
        <v>0.27463648799999996</v>
      </c>
      <c r="N173" s="43">
        <f t="shared" si="37"/>
        <v>0.42534965599999985</v>
      </c>
      <c r="O173" s="49">
        <v>0.39233783999999994</v>
      </c>
      <c r="P173" s="49">
        <v>0.50041135999999986</v>
      </c>
      <c r="Q173" s="50">
        <f t="shared" si="27"/>
        <v>0.4463745999999999</v>
      </c>
      <c r="R173" s="48">
        <f t="shared" si="28"/>
        <v>0.50041135999999986</v>
      </c>
      <c r="S173" s="49">
        <v>0.47129345703125003</v>
      </c>
      <c r="T173" s="48">
        <f t="shared" si="38"/>
        <v>0.49158090209960936</v>
      </c>
      <c r="U173" s="48">
        <v>0</v>
      </c>
      <c r="V173" s="49">
        <f t="shared" si="29"/>
        <v>0.45037022399999987</v>
      </c>
      <c r="W173" s="49">
        <f t="shared" si="30"/>
        <v>0.40032908799999989</v>
      </c>
      <c r="X173" s="49">
        <f t="shared" si="31"/>
        <v>0.3502879519999999</v>
      </c>
      <c r="Y173" s="49">
        <f t="shared" si="32"/>
        <v>0.52543192799999983</v>
      </c>
      <c r="Z173" s="49">
        <f t="shared" si="33"/>
        <v>0.66721514666666648</v>
      </c>
      <c r="AA173" s="48">
        <v>1.3868319477282072</v>
      </c>
      <c r="AB173" s="42">
        <v>0.49158090209960936</v>
      </c>
      <c r="AC173" s="42">
        <v>0.49158090209960936</v>
      </c>
      <c r="AD173" s="49">
        <f t="shared" si="34"/>
        <v>0.51547721862792972</v>
      </c>
      <c r="AE173" s="49">
        <f t="shared" si="35"/>
        <v>0.35630433177620263</v>
      </c>
    </row>
    <row r="174" spans="1:31" x14ac:dyDescent="0.2">
      <c r="A174" s="42">
        <v>0.43637695312499997</v>
      </c>
      <c r="B174" s="42">
        <f t="shared" si="26"/>
        <v>0.48899591064453124</v>
      </c>
      <c r="C174" s="42">
        <v>0.48899591064453124</v>
      </c>
      <c r="D174" s="42">
        <v>0.48899591064453124</v>
      </c>
      <c r="E174" s="48">
        <v>0.27782276550292972</v>
      </c>
      <c r="F174" s="48">
        <v>0.27782264709472654</v>
      </c>
      <c r="G174" s="48">
        <v>0.25397138671875003</v>
      </c>
      <c r="H174" s="48">
        <v>0.29317107360839845</v>
      </c>
      <c r="I174" s="48">
        <v>0.25865315826416013</v>
      </c>
      <c r="J174" s="48">
        <v>0.14229374267578124</v>
      </c>
      <c r="K174" s="48">
        <v>0.23122734664916991</v>
      </c>
      <c r="L174" s="48">
        <v>8.4551012954711915E-2</v>
      </c>
      <c r="M174" s="43">
        <f t="shared" si="36"/>
        <v>0.27308836799999997</v>
      </c>
      <c r="N174" s="43">
        <f t="shared" si="37"/>
        <v>0.42284317599999993</v>
      </c>
      <c r="O174" s="49">
        <v>0.39012623999999996</v>
      </c>
      <c r="P174" s="49">
        <v>0.49746255999999994</v>
      </c>
      <c r="Q174" s="50">
        <f t="shared" si="27"/>
        <v>0.44379439999999992</v>
      </c>
      <c r="R174" s="48">
        <f t="shared" si="28"/>
        <v>0.49746255999999994</v>
      </c>
      <c r="S174" s="49">
        <v>0.46886958007812507</v>
      </c>
      <c r="T174" s="48">
        <f t="shared" si="38"/>
        <v>0.48899591064453124</v>
      </c>
      <c r="U174" s="48">
        <v>0</v>
      </c>
      <c r="V174" s="49">
        <f t="shared" si="29"/>
        <v>0.44771630399999995</v>
      </c>
      <c r="W174" s="49">
        <f t="shared" si="30"/>
        <v>0.39797004799999997</v>
      </c>
      <c r="X174" s="49">
        <f t="shared" si="31"/>
        <v>0.34822379199999992</v>
      </c>
      <c r="Y174" s="49">
        <f t="shared" si="32"/>
        <v>0.52233568799999996</v>
      </c>
      <c r="Z174" s="49">
        <f t="shared" si="33"/>
        <v>0.66328341333333329</v>
      </c>
      <c r="AA174" s="48">
        <v>1.3789370309930098</v>
      </c>
      <c r="AB174" s="42">
        <v>0.48899591064453124</v>
      </c>
      <c r="AC174" s="42">
        <v>0.48899591064453124</v>
      </c>
      <c r="AD174" s="49">
        <f t="shared" si="34"/>
        <v>0.5128261032104493</v>
      </c>
      <c r="AE174" s="49">
        <f t="shared" si="35"/>
        <v>0.35447184748174387</v>
      </c>
    </row>
    <row r="175" spans="1:31" x14ac:dyDescent="0.2">
      <c r="A175" s="42">
        <v>0.43385991414388014</v>
      </c>
      <c r="B175" s="42">
        <f t="shared" si="26"/>
        <v>0.48643930053710938</v>
      </c>
      <c r="C175" s="42">
        <v>0.48643930053710938</v>
      </c>
      <c r="D175" s="42">
        <v>0.48643930053710938</v>
      </c>
      <c r="E175" s="48">
        <v>0.27622780700683591</v>
      </c>
      <c r="F175" s="48">
        <v>0.27622771820068354</v>
      </c>
      <c r="G175" s="48">
        <v>0.25250647003173826</v>
      </c>
      <c r="H175" s="48">
        <v>0.29148141815185546</v>
      </c>
      <c r="I175" s="48">
        <v>0.25716006042480466</v>
      </c>
      <c r="J175" s="48">
        <v>0.14147169372558593</v>
      </c>
      <c r="K175" s="48">
        <v>0.22989150970458982</v>
      </c>
      <c r="L175" s="48">
        <v>8.4062179489135747E-2</v>
      </c>
      <c r="M175" s="43">
        <f t="shared" si="36"/>
        <v>0.27154024799999998</v>
      </c>
      <c r="N175" s="43">
        <f t="shared" si="37"/>
        <v>0.42058734400000003</v>
      </c>
      <c r="O175" s="49">
        <v>0.38791463999999998</v>
      </c>
      <c r="P175" s="49">
        <v>0.49480864000000002</v>
      </c>
      <c r="Q175" s="50">
        <f t="shared" si="27"/>
        <v>0.44136164</v>
      </c>
      <c r="R175" s="48">
        <f t="shared" si="28"/>
        <v>0.49480864000000002</v>
      </c>
      <c r="S175" s="49">
        <v>0.46645815429687504</v>
      </c>
      <c r="T175" s="48">
        <f t="shared" si="38"/>
        <v>0.48643930053710938</v>
      </c>
      <c r="U175" s="48">
        <v>0</v>
      </c>
      <c r="V175" s="49">
        <f t="shared" si="29"/>
        <v>0.44532777600000001</v>
      </c>
      <c r="W175" s="49">
        <f t="shared" si="30"/>
        <v>0.39584691200000005</v>
      </c>
      <c r="X175" s="49">
        <f t="shared" si="31"/>
        <v>0.34636604799999998</v>
      </c>
      <c r="Y175" s="49">
        <f t="shared" si="32"/>
        <v>0.519549072</v>
      </c>
      <c r="Z175" s="49">
        <f t="shared" si="33"/>
        <v>0.65974485333333333</v>
      </c>
      <c r="AA175" s="48">
        <v>1.3711314568770558</v>
      </c>
      <c r="AB175" s="42">
        <v>0.48643930053710938</v>
      </c>
      <c r="AC175" s="42">
        <v>0.48643930053710938</v>
      </c>
      <c r="AD175" s="49">
        <f t="shared" si="34"/>
        <v>0.51018860626220708</v>
      </c>
      <c r="AE175" s="49">
        <f t="shared" si="35"/>
        <v>0.3526487764443727</v>
      </c>
    </row>
    <row r="176" spans="1:31" x14ac:dyDescent="0.2">
      <c r="A176" s="42">
        <v>0.43137171427408849</v>
      </c>
      <c r="B176" s="42">
        <f t="shared" si="26"/>
        <v>0.48391061401367186</v>
      </c>
      <c r="C176" s="42">
        <v>0.48391061401367186</v>
      </c>
      <c r="D176" s="42">
        <v>0.48391061401367186</v>
      </c>
      <c r="E176" s="48">
        <v>0.27465108337402344</v>
      </c>
      <c r="F176" s="48">
        <v>0.27465096496582031</v>
      </c>
      <c r="G176" s="48">
        <v>0.25105833770751951</v>
      </c>
      <c r="H176" s="48">
        <v>0.28981112243652341</v>
      </c>
      <c r="I176" s="48">
        <v>0.25568407257080078</v>
      </c>
      <c r="J176" s="48">
        <v>0.14065908782958986</v>
      </c>
      <c r="K176" s="48">
        <v>0.22857102142333982</v>
      </c>
      <c r="L176" s="48">
        <v>8.3578970413208012E-2</v>
      </c>
      <c r="M176" s="43">
        <f t="shared" si="36"/>
        <v>0.269992128</v>
      </c>
      <c r="N176" s="43">
        <f t="shared" si="37"/>
        <v>0.41808086399999994</v>
      </c>
      <c r="O176" s="49">
        <v>0.38570304000000005</v>
      </c>
      <c r="P176" s="49">
        <v>0.49185983999999994</v>
      </c>
      <c r="Q176" s="50">
        <f t="shared" si="27"/>
        <v>0.43878143999999997</v>
      </c>
      <c r="R176" s="48">
        <f t="shared" si="28"/>
        <v>0.49185983999999994</v>
      </c>
      <c r="S176" s="49">
        <v>0.46405913085937506</v>
      </c>
      <c r="T176" s="48">
        <f t="shared" si="38"/>
        <v>0.48391061401367186</v>
      </c>
      <c r="U176" s="48">
        <v>0</v>
      </c>
      <c r="V176" s="49">
        <f t="shared" si="29"/>
        <v>0.44267385599999998</v>
      </c>
      <c r="W176" s="49">
        <f t="shared" si="30"/>
        <v>0.39348787199999996</v>
      </c>
      <c r="X176" s="49">
        <f t="shared" si="31"/>
        <v>0.34430188799999994</v>
      </c>
      <c r="Y176" s="49">
        <f t="shared" si="32"/>
        <v>0.51645283199999992</v>
      </c>
      <c r="Z176" s="49">
        <f t="shared" si="33"/>
        <v>0.65581311999999981</v>
      </c>
      <c r="AA176" s="48">
        <v>1.3634138055098683</v>
      </c>
      <c r="AB176" s="42">
        <v>0.48391061401367186</v>
      </c>
      <c r="AC176" s="42">
        <v>0.48391061401367186</v>
      </c>
      <c r="AD176" s="49">
        <f t="shared" si="34"/>
        <v>0.50756467437744146</v>
      </c>
      <c r="AE176" s="49">
        <f t="shared" si="35"/>
        <v>0.35083508174935557</v>
      </c>
    </row>
    <row r="177" spans="1:31" x14ac:dyDescent="0.2">
      <c r="A177" s="42">
        <v>0.4289118957519531</v>
      </c>
      <c r="B177" s="42">
        <f t="shared" si="26"/>
        <v>0.48140936279296875</v>
      </c>
      <c r="C177" s="42">
        <v>0.48140936279296875</v>
      </c>
      <c r="D177" s="42">
        <v>0.48140936279296875</v>
      </c>
      <c r="E177" s="48">
        <v>0.27309223937988281</v>
      </c>
      <c r="F177" s="48">
        <v>0.27309215057373049</v>
      </c>
      <c r="G177" s="48">
        <v>0.24962672332763672</v>
      </c>
      <c r="H177" s="48">
        <v>0.28815986083984374</v>
      </c>
      <c r="I177" s="48">
        <v>0.25422492828369136</v>
      </c>
      <c r="J177" s="48">
        <v>0.13985576217651366</v>
      </c>
      <c r="K177" s="48">
        <v>0.22726563018798826</v>
      </c>
      <c r="L177" s="48">
        <v>8.3101274719238283E-2</v>
      </c>
      <c r="M177" s="43">
        <f t="shared" si="36"/>
        <v>0.2684440079999999</v>
      </c>
      <c r="N177" s="43">
        <f t="shared" si="37"/>
        <v>0.41582503199999998</v>
      </c>
      <c r="O177" s="49">
        <v>0.38349143999999991</v>
      </c>
      <c r="P177" s="49">
        <v>0.48920592000000002</v>
      </c>
      <c r="Q177" s="50">
        <f t="shared" si="27"/>
        <v>0.43634867999999993</v>
      </c>
      <c r="R177" s="48">
        <f t="shared" si="28"/>
        <v>0.48920592000000002</v>
      </c>
      <c r="S177" s="49">
        <v>0.46167246093750003</v>
      </c>
      <c r="T177" s="48">
        <f t="shared" si="38"/>
        <v>0.48140936279296875</v>
      </c>
      <c r="U177" s="48">
        <v>0</v>
      </c>
      <c r="V177" s="49">
        <f t="shared" si="29"/>
        <v>0.44028532800000003</v>
      </c>
      <c r="W177" s="49">
        <f t="shared" si="30"/>
        <v>0.39136473600000005</v>
      </c>
      <c r="X177" s="49">
        <f t="shared" si="31"/>
        <v>0.34244414400000001</v>
      </c>
      <c r="Y177" s="49">
        <f t="shared" si="32"/>
        <v>0.51366621600000006</v>
      </c>
      <c r="Z177" s="49">
        <f t="shared" si="33"/>
        <v>0.65227456000000006</v>
      </c>
      <c r="AA177" s="48">
        <v>1.3557825478001644</v>
      </c>
      <c r="AB177" s="42">
        <v>0.48140936279296875</v>
      </c>
      <c r="AC177" s="42">
        <v>0.48140936279296875</v>
      </c>
      <c r="AD177" s="49">
        <f t="shared" si="34"/>
        <v>0.50495425415039064</v>
      </c>
      <c r="AE177" s="49">
        <f t="shared" si="35"/>
        <v>0.3490307264819586</v>
      </c>
    </row>
    <row r="178" spans="1:31" x14ac:dyDescent="0.2">
      <c r="A178" s="42">
        <v>0.42648000081380205</v>
      </c>
      <c r="B178" s="42">
        <f t="shared" si="26"/>
        <v>0.47893511962890623</v>
      </c>
      <c r="C178" s="42">
        <v>0.47893511962890623</v>
      </c>
      <c r="D178" s="42">
        <v>0.47893511962890623</v>
      </c>
      <c r="E178" s="48">
        <v>0.27155100860595704</v>
      </c>
      <c r="F178" s="48">
        <v>0.27155089019775386</v>
      </c>
      <c r="G178" s="48">
        <v>0.24821136047363282</v>
      </c>
      <c r="H178" s="48">
        <v>0.28652727813720702</v>
      </c>
      <c r="I178" s="48">
        <v>0.25278236114501951</v>
      </c>
      <c r="J178" s="48">
        <v>0.13906156875610351</v>
      </c>
      <c r="K178" s="48">
        <v>0.22597503997802734</v>
      </c>
      <c r="L178" s="48">
        <v>8.2629018402099602E-2</v>
      </c>
      <c r="M178" s="43">
        <f t="shared" si="36"/>
        <v>0.26705069999999997</v>
      </c>
      <c r="N178" s="43">
        <f t="shared" si="37"/>
        <v>0.41356919999999991</v>
      </c>
      <c r="O178" s="49">
        <v>0.38150099999999998</v>
      </c>
      <c r="P178" s="49">
        <v>0.48655199999999993</v>
      </c>
      <c r="Q178" s="50">
        <f t="shared" si="27"/>
        <v>0.43402649999999998</v>
      </c>
      <c r="R178" s="48">
        <f t="shared" si="28"/>
        <v>0.48655199999999993</v>
      </c>
      <c r="S178" s="49">
        <v>0.45929809570312496</v>
      </c>
      <c r="T178" s="48">
        <f t="shared" si="38"/>
        <v>0.47893511962890623</v>
      </c>
      <c r="U178" s="48">
        <v>0</v>
      </c>
      <c r="V178" s="49">
        <f t="shared" si="29"/>
        <v>0.43789679999999992</v>
      </c>
      <c r="W178" s="49">
        <f t="shared" si="30"/>
        <v>0.38924159999999997</v>
      </c>
      <c r="X178" s="49">
        <f t="shared" si="31"/>
        <v>0.34058639999999996</v>
      </c>
      <c r="Y178" s="49">
        <f t="shared" si="32"/>
        <v>0.51087959999999988</v>
      </c>
      <c r="Z178" s="49">
        <f t="shared" si="33"/>
        <v>0.64873599999999998</v>
      </c>
      <c r="AA178" s="48">
        <v>1.3482361546566612</v>
      </c>
      <c r="AB178" s="42">
        <v>0.47893511962890623</v>
      </c>
      <c r="AC178" s="42">
        <v>0.47893511962890623</v>
      </c>
      <c r="AD178" s="49">
        <f t="shared" si="34"/>
        <v>0.5023572921752929</v>
      </c>
      <c r="AE178" s="49">
        <f t="shared" si="35"/>
        <v>0.34723567372744829</v>
      </c>
    </row>
    <row r="179" spans="1:31" x14ac:dyDescent="0.2">
      <c r="A179" s="42">
        <v>0.42407549540201822</v>
      </c>
      <c r="B179" s="42">
        <f t="shared" si="26"/>
        <v>0.47648742675781253</v>
      </c>
      <c r="C179" s="42">
        <v>0.47648742675781253</v>
      </c>
      <c r="D179" s="42">
        <v>0.47648742675781253</v>
      </c>
      <c r="E179" s="48">
        <v>0.27002706542968752</v>
      </c>
      <c r="F179" s="48">
        <v>0.27002694702148433</v>
      </c>
      <c r="G179" s="48">
        <v>0.24681193832397461</v>
      </c>
      <c r="H179" s="48">
        <v>0.28491310791015623</v>
      </c>
      <c r="I179" s="48">
        <v>0.25135607513427732</v>
      </c>
      <c r="J179" s="48">
        <v>0.13827632995605468</v>
      </c>
      <c r="K179" s="48">
        <v>0.22469904357910156</v>
      </c>
      <c r="L179" s="48">
        <v>8.2162090454101569E-2</v>
      </c>
      <c r="M179" s="43">
        <f t="shared" si="36"/>
        <v>0.26550257999999993</v>
      </c>
      <c r="N179" s="43">
        <f t="shared" si="37"/>
        <v>0.41106271999999994</v>
      </c>
      <c r="O179" s="49">
        <v>0.37928939999999994</v>
      </c>
      <c r="P179" s="49">
        <v>0.48360319999999996</v>
      </c>
      <c r="Q179" s="50">
        <f t="shared" si="27"/>
        <v>0.43144629999999995</v>
      </c>
      <c r="R179" s="48">
        <f t="shared" si="28"/>
        <v>0.48360319999999996</v>
      </c>
      <c r="S179" s="49">
        <v>0.45693593750000006</v>
      </c>
      <c r="T179" s="48">
        <f t="shared" si="38"/>
        <v>0.47648742675781253</v>
      </c>
      <c r="U179" s="48">
        <v>0</v>
      </c>
      <c r="V179" s="49">
        <f t="shared" si="29"/>
        <v>0.43524287999999994</v>
      </c>
      <c r="W179" s="49">
        <f t="shared" si="30"/>
        <v>0.38688255999999999</v>
      </c>
      <c r="X179" s="49">
        <f t="shared" si="31"/>
        <v>0.33852223999999997</v>
      </c>
      <c r="Y179" s="49">
        <f t="shared" si="32"/>
        <v>0.50778335999999991</v>
      </c>
      <c r="Z179" s="49">
        <f t="shared" si="33"/>
        <v>0.64480426666666657</v>
      </c>
      <c r="AA179" s="48">
        <v>1.3407733154296875</v>
      </c>
      <c r="AB179" s="42">
        <v>0.47648742675781253</v>
      </c>
      <c r="AC179" s="42">
        <v>0.47648742675781253</v>
      </c>
      <c r="AD179" s="49">
        <f t="shared" si="34"/>
        <v>0.49977368164062508</v>
      </c>
      <c r="AE179" s="49">
        <f t="shared" si="35"/>
        <v>0.34544984965635728</v>
      </c>
    </row>
    <row r="180" spans="1:31" x14ac:dyDescent="0.2">
      <c r="A180" s="42">
        <v>0.42169794718424475</v>
      </c>
      <c r="B180" s="42">
        <f t="shared" si="26"/>
        <v>0.47406585693359377</v>
      </c>
      <c r="C180" s="42">
        <v>0.47406585693359377</v>
      </c>
      <c r="D180" s="42">
        <v>0.47406585693359377</v>
      </c>
      <c r="E180" s="48">
        <v>0.2685201138305664</v>
      </c>
      <c r="F180" s="48">
        <v>0.26852002502441408</v>
      </c>
      <c r="G180" s="48">
        <v>0.24542820526123046</v>
      </c>
      <c r="H180" s="48">
        <v>0.28331702453613283</v>
      </c>
      <c r="I180" s="48">
        <v>0.24994577423095704</v>
      </c>
      <c r="J180" s="48">
        <v>0.13749991256713867</v>
      </c>
      <c r="K180" s="48">
        <v>0.22343735977172852</v>
      </c>
      <c r="L180" s="48">
        <v>8.1700409469604496E-2</v>
      </c>
      <c r="M180" s="43">
        <f t="shared" si="36"/>
        <v>0.26395445999999995</v>
      </c>
      <c r="N180" s="43">
        <f t="shared" si="37"/>
        <v>0.40880688799999992</v>
      </c>
      <c r="O180" s="49">
        <v>0.37707779999999996</v>
      </c>
      <c r="P180" s="49">
        <v>0.48094927999999992</v>
      </c>
      <c r="Q180" s="50">
        <f t="shared" si="27"/>
        <v>0.42901353999999992</v>
      </c>
      <c r="R180" s="48">
        <f t="shared" si="28"/>
        <v>0.48094927999999992</v>
      </c>
      <c r="S180" s="49">
        <v>0.45458588867187499</v>
      </c>
      <c r="T180" s="48">
        <f t="shared" si="38"/>
        <v>0.47406585693359377</v>
      </c>
      <c r="U180" s="48">
        <v>0</v>
      </c>
      <c r="V180" s="49">
        <f t="shared" si="29"/>
        <v>0.43285435199999994</v>
      </c>
      <c r="W180" s="49">
        <f t="shared" si="30"/>
        <v>0.38475942399999996</v>
      </c>
      <c r="X180" s="49">
        <f t="shared" si="31"/>
        <v>0.33666449599999992</v>
      </c>
      <c r="Y180" s="49">
        <f t="shared" si="32"/>
        <v>0.50499674399999994</v>
      </c>
      <c r="Z180" s="49">
        <f t="shared" si="33"/>
        <v>0.64126570666666649</v>
      </c>
      <c r="AA180" s="48">
        <v>1.3333927194695723</v>
      </c>
      <c r="AB180" s="42">
        <v>0.47406585693359377</v>
      </c>
      <c r="AC180" s="42">
        <v>0.47406585693359377</v>
      </c>
      <c r="AD180" s="49">
        <f t="shared" si="34"/>
        <v>0.49720331573486326</v>
      </c>
      <c r="AE180" s="49">
        <f t="shared" si="35"/>
        <v>0.34367318043921807</v>
      </c>
    </row>
    <row r="181" spans="1:31" x14ac:dyDescent="0.2">
      <c r="A181" s="42">
        <v>0.41934692382812494</v>
      </c>
      <c r="B181" s="42">
        <f t="shared" si="26"/>
        <v>0.47166998291015627</v>
      </c>
      <c r="C181" s="42">
        <v>0.47166998291015627</v>
      </c>
      <c r="D181" s="42">
        <v>0.47166998291015627</v>
      </c>
      <c r="E181" s="48">
        <v>0.26702988739013672</v>
      </c>
      <c r="F181" s="48">
        <v>0.26702979858398435</v>
      </c>
      <c r="G181" s="48">
        <v>0.24405990966796873</v>
      </c>
      <c r="H181" s="48">
        <v>0.2817387319946289</v>
      </c>
      <c r="I181" s="48">
        <v>0.24855122161865234</v>
      </c>
      <c r="J181" s="48">
        <v>0.13673216857910156</v>
      </c>
      <c r="K181" s="48">
        <v>0.22218978134155273</v>
      </c>
      <c r="L181" s="48">
        <v>8.1243894042968751E-2</v>
      </c>
      <c r="M181" s="43">
        <f t="shared" si="36"/>
        <v>0.26256115199999996</v>
      </c>
      <c r="N181" s="43">
        <f t="shared" si="37"/>
        <v>0.40655105599999997</v>
      </c>
      <c r="O181" s="49">
        <v>0.37508735999999998</v>
      </c>
      <c r="P181" s="49">
        <v>0.47829535999999995</v>
      </c>
      <c r="Q181" s="50">
        <f t="shared" si="27"/>
        <v>0.42669135999999996</v>
      </c>
      <c r="R181" s="48">
        <f t="shared" si="28"/>
        <v>0.47829535999999995</v>
      </c>
      <c r="S181" s="49">
        <v>0.45224794921875006</v>
      </c>
      <c r="T181" s="48">
        <f t="shared" si="38"/>
        <v>0.47166998291015627</v>
      </c>
      <c r="U181" s="48">
        <v>0</v>
      </c>
      <c r="V181" s="49">
        <f t="shared" si="29"/>
        <v>0.43046582399999994</v>
      </c>
      <c r="W181" s="49">
        <f t="shared" si="30"/>
        <v>0.38263628799999999</v>
      </c>
      <c r="X181" s="49">
        <f t="shared" si="31"/>
        <v>0.33480675199999993</v>
      </c>
      <c r="Y181" s="49">
        <f t="shared" si="32"/>
        <v>0.50221012799999998</v>
      </c>
      <c r="Z181" s="49">
        <f t="shared" si="33"/>
        <v>0.63772714666666663</v>
      </c>
      <c r="AA181" s="48">
        <v>1.3260928376850329</v>
      </c>
      <c r="AB181" s="42">
        <v>0.47166998291015627</v>
      </c>
      <c r="AC181" s="42">
        <v>0.47166998291015627</v>
      </c>
      <c r="AD181" s="49">
        <f t="shared" si="34"/>
        <v>0.49464619445800789</v>
      </c>
      <c r="AE181" s="49">
        <f t="shared" si="35"/>
        <v>0.34190566607603079</v>
      </c>
    </row>
    <row r="182" spans="1:31" x14ac:dyDescent="0.2">
      <c r="A182" s="42">
        <v>0.41702194213867189</v>
      </c>
      <c r="B182" s="42">
        <f t="shared" si="26"/>
        <v>0.46929940795898439</v>
      </c>
      <c r="C182" s="42">
        <v>0.46929940795898439</v>
      </c>
      <c r="D182" s="42">
        <v>0.46929940795898439</v>
      </c>
      <c r="E182" s="48">
        <v>0.26555611968994142</v>
      </c>
      <c r="F182" s="48">
        <v>0.26555603088378904</v>
      </c>
      <c r="G182" s="48">
        <v>0.24270677032470706</v>
      </c>
      <c r="H182" s="48">
        <v>0.28017790466308595</v>
      </c>
      <c r="I182" s="48">
        <v>0.24717215087890626</v>
      </c>
      <c r="J182" s="48">
        <v>0.13597294998168946</v>
      </c>
      <c r="K182" s="48">
        <v>0.22095604187011719</v>
      </c>
      <c r="L182" s="48">
        <v>8.0792447967529296E-2</v>
      </c>
      <c r="M182" s="43">
        <f t="shared" si="36"/>
        <v>0.26116784399999993</v>
      </c>
      <c r="N182" s="43">
        <f t="shared" si="37"/>
        <v>0.4042952239999999</v>
      </c>
      <c r="O182" s="49">
        <v>0.37309691999999994</v>
      </c>
      <c r="P182" s="49">
        <v>0.47564143999999992</v>
      </c>
      <c r="Q182" s="50">
        <f t="shared" si="27"/>
        <v>0.4243691799999999</v>
      </c>
      <c r="R182" s="48">
        <f t="shared" si="28"/>
        <v>0.47564143999999992</v>
      </c>
      <c r="S182" s="49">
        <v>0.44992202148437505</v>
      </c>
      <c r="T182" s="48">
        <f t="shared" si="38"/>
        <v>0.46929940795898439</v>
      </c>
      <c r="U182" s="48">
        <v>0</v>
      </c>
      <c r="V182" s="49">
        <f t="shared" si="29"/>
        <v>0.42807729599999994</v>
      </c>
      <c r="W182" s="49">
        <f t="shared" si="30"/>
        <v>0.38051315199999997</v>
      </c>
      <c r="X182" s="49">
        <f t="shared" si="31"/>
        <v>0.33294900799999994</v>
      </c>
      <c r="Y182" s="49">
        <f t="shared" si="32"/>
        <v>0.49942351199999996</v>
      </c>
      <c r="Z182" s="49">
        <f t="shared" si="33"/>
        <v>0.63418858666666655</v>
      </c>
      <c r="AA182" s="48">
        <v>1.318872468647204</v>
      </c>
      <c r="AB182" s="42">
        <v>0.46929940795898439</v>
      </c>
      <c r="AC182" s="42">
        <v>0.46929940795898439</v>
      </c>
      <c r="AD182" s="49">
        <f t="shared" si="34"/>
        <v>0.49210221099853518</v>
      </c>
      <c r="AE182" s="49">
        <f t="shared" si="35"/>
        <v>0.34014723273732805</v>
      </c>
    </row>
    <row r="183" spans="1:31" x14ac:dyDescent="0.2">
      <c r="A183" s="42">
        <v>0.41472262064615883</v>
      </c>
      <c r="B183" s="42">
        <f t="shared" si="26"/>
        <v>0.46695370483398435</v>
      </c>
      <c r="C183" s="42">
        <v>0.46695370483398435</v>
      </c>
      <c r="D183" s="42">
        <v>0.46695370483398435</v>
      </c>
      <c r="E183" s="48">
        <v>0.26409854431152341</v>
      </c>
      <c r="F183" s="48">
        <v>0.26409845550537109</v>
      </c>
      <c r="G183" s="48">
        <v>0.24136856521606445</v>
      </c>
      <c r="H183" s="48">
        <v>0.27863430572509762</v>
      </c>
      <c r="I183" s="48">
        <v>0.24580828079223632</v>
      </c>
      <c r="J183" s="48">
        <v>0.13522210876464844</v>
      </c>
      <c r="K183" s="48">
        <v>0.21973593414306641</v>
      </c>
      <c r="L183" s="48">
        <v>8.0345989837646486E-2</v>
      </c>
      <c r="M183" s="43">
        <f t="shared" si="36"/>
        <v>0.25961972399999994</v>
      </c>
      <c r="N183" s="43">
        <f t="shared" si="37"/>
        <v>0.40203939199999994</v>
      </c>
      <c r="O183" s="49">
        <v>0.37088531999999996</v>
      </c>
      <c r="P183" s="49">
        <v>0.47298751999999994</v>
      </c>
      <c r="Q183" s="50">
        <f t="shared" si="27"/>
        <v>0.42193641999999998</v>
      </c>
      <c r="R183" s="48">
        <f t="shared" si="28"/>
        <v>0.47298751999999994</v>
      </c>
      <c r="S183" s="49">
        <v>0.44760805664062508</v>
      </c>
      <c r="T183" s="48">
        <f t="shared" si="38"/>
        <v>0.46695370483398435</v>
      </c>
      <c r="U183" s="48">
        <v>0</v>
      </c>
      <c r="V183" s="49">
        <f t="shared" si="29"/>
        <v>0.42568876799999994</v>
      </c>
      <c r="W183" s="49">
        <f t="shared" si="30"/>
        <v>0.378390016</v>
      </c>
      <c r="X183" s="49">
        <f t="shared" si="31"/>
        <v>0.33109126399999994</v>
      </c>
      <c r="Y183" s="49">
        <f t="shared" si="32"/>
        <v>0.49663689599999994</v>
      </c>
      <c r="Z183" s="49">
        <f t="shared" si="33"/>
        <v>0.63065002666666659</v>
      </c>
      <c r="AA183" s="48">
        <v>1.3117303017064146</v>
      </c>
      <c r="AB183" s="42">
        <v>0.46695370483398435</v>
      </c>
      <c r="AC183" s="42">
        <v>0.46695370483398435</v>
      </c>
      <c r="AD183" s="49">
        <f t="shared" si="34"/>
        <v>0.48957131195068371</v>
      </c>
      <c r="AE183" s="49">
        <f t="shared" si="35"/>
        <v>0.33839784350837621</v>
      </c>
    </row>
    <row r="184" spans="1:31" x14ac:dyDescent="0.2">
      <c r="A184" s="42">
        <v>0.41244850158691404</v>
      </c>
      <c r="B184" s="42">
        <f t="shared" si="26"/>
        <v>0.4646324768066406</v>
      </c>
      <c r="C184" s="42">
        <v>0.4646324768066406</v>
      </c>
      <c r="D184" s="42">
        <v>0.4646324768066406</v>
      </c>
      <c r="E184" s="48">
        <v>0.26265686523437498</v>
      </c>
      <c r="F184" s="48">
        <v>0.2626567764282226</v>
      </c>
      <c r="G184" s="48">
        <v>0.24004502792358398</v>
      </c>
      <c r="H184" s="48">
        <v>0.27710757995605467</v>
      </c>
      <c r="I184" s="48">
        <v>0.24445938934326172</v>
      </c>
      <c r="J184" s="48">
        <v>0.13447951171875</v>
      </c>
      <c r="K184" s="48">
        <v>0.21852922134399413</v>
      </c>
      <c r="L184" s="48">
        <v>7.9904438247680662E-2</v>
      </c>
      <c r="M184" s="43">
        <f t="shared" si="36"/>
        <v>0.25822641599999996</v>
      </c>
      <c r="N184" s="43">
        <f t="shared" si="37"/>
        <v>0.400034208</v>
      </c>
      <c r="O184" s="49">
        <v>0.36889487999999993</v>
      </c>
      <c r="P184" s="49">
        <v>0.47062848000000002</v>
      </c>
      <c r="Q184" s="50">
        <f t="shared" si="27"/>
        <v>0.41976167999999997</v>
      </c>
      <c r="R184" s="48">
        <f t="shared" si="28"/>
        <v>0.47062848000000002</v>
      </c>
      <c r="S184" s="49">
        <v>0.44530600585937502</v>
      </c>
      <c r="T184" s="48">
        <f t="shared" si="38"/>
        <v>0.4646324768066406</v>
      </c>
      <c r="U184" s="48">
        <v>0</v>
      </c>
      <c r="V184" s="49">
        <f t="shared" si="29"/>
        <v>0.42356563200000003</v>
      </c>
      <c r="W184" s="49">
        <f t="shared" si="30"/>
        <v>0.37650278400000003</v>
      </c>
      <c r="X184" s="49">
        <f t="shared" si="31"/>
        <v>0.32943993599999999</v>
      </c>
      <c r="Y184" s="49">
        <f t="shared" si="32"/>
        <v>0.49415990400000004</v>
      </c>
      <c r="Z184" s="49">
        <f t="shared" si="33"/>
        <v>0.62750464000000006</v>
      </c>
      <c r="AA184" s="48">
        <v>1.3046650262129935</v>
      </c>
      <c r="AB184" s="42">
        <v>0.4646324768066406</v>
      </c>
      <c r="AC184" s="42">
        <v>0.4646324768066406</v>
      </c>
      <c r="AD184" s="49">
        <f t="shared" si="34"/>
        <v>0.48705344390869143</v>
      </c>
      <c r="AE184" s="49">
        <f t="shared" si="35"/>
        <v>0.33665746147444142</v>
      </c>
    </row>
    <row r="185" spans="1:31" x14ac:dyDescent="0.2">
      <c r="A185" s="42">
        <v>0.41019917805989581</v>
      </c>
      <c r="B185" s="42">
        <f t="shared" si="26"/>
        <v>0.46233535766601563</v>
      </c>
      <c r="C185" s="42">
        <v>0.46233535766601563</v>
      </c>
      <c r="D185" s="42">
        <v>0.46233535766601563</v>
      </c>
      <c r="E185" s="48">
        <v>0.26123084564208982</v>
      </c>
      <c r="F185" s="48">
        <v>0.26123075683593749</v>
      </c>
      <c r="G185" s="48">
        <v>0.23873592163085938</v>
      </c>
      <c r="H185" s="48">
        <v>0.27559752014160155</v>
      </c>
      <c r="I185" s="48">
        <v>0.24312521011352542</v>
      </c>
      <c r="J185" s="48">
        <v>0.133745040435791</v>
      </c>
      <c r="K185" s="48">
        <v>0.21733568145751953</v>
      </c>
      <c r="L185" s="48">
        <v>7.946771179199219E-2</v>
      </c>
      <c r="M185" s="43">
        <f t="shared" si="36"/>
        <v>0.25683310799999998</v>
      </c>
      <c r="N185" s="43">
        <f t="shared" si="37"/>
        <v>0.39777837599999999</v>
      </c>
      <c r="O185" s="49">
        <v>0.36690444</v>
      </c>
      <c r="P185" s="49">
        <v>0.46797455999999998</v>
      </c>
      <c r="Q185" s="50">
        <f t="shared" si="27"/>
        <v>0.41743949999999996</v>
      </c>
      <c r="R185" s="48">
        <f t="shared" si="28"/>
        <v>0.46797455999999998</v>
      </c>
      <c r="S185" s="49">
        <v>0.44301577148437499</v>
      </c>
      <c r="T185" s="48">
        <f t="shared" si="38"/>
        <v>0.46233535766601563</v>
      </c>
      <c r="U185" s="48">
        <v>0</v>
      </c>
      <c r="V185" s="49">
        <f t="shared" si="29"/>
        <v>0.42117710399999997</v>
      </c>
      <c r="W185" s="49">
        <f t="shared" si="30"/>
        <v>0.37437964800000001</v>
      </c>
      <c r="X185" s="49">
        <f t="shared" si="31"/>
        <v>0.32758219199999999</v>
      </c>
      <c r="Y185" s="49">
        <f t="shared" si="32"/>
        <v>0.49137328799999996</v>
      </c>
      <c r="Z185" s="49">
        <f t="shared" si="33"/>
        <v>0.62396607999999998</v>
      </c>
      <c r="AA185" s="48">
        <v>1.2976755499588817</v>
      </c>
      <c r="AB185" s="42">
        <v>0.46233535766601563</v>
      </c>
      <c r="AC185" s="42">
        <v>0.46233535766601563</v>
      </c>
      <c r="AD185" s="49">
        <f t="shared" si="34"/>
        <v>0.48454850006103511</v>
      </c>
      <c r="AE185" s="49">
        <f t="shared" si="35"/>
        <v>0.33492601280605655</v>
      </c>
    </row>
    <row r="186" spans="1:31" x14ac:dyDescent="0.2">
      <c r="A186" s="42">
        <v>0.40797426859537755</v>
      </c>
      <c r="B186" s="42">
        <f t="shared" si="26"/>
        <v>0.46006198120117187</v>
      </c>
      <c r="C186" s="42">
        <v>0.46006198120117187</v>
      </c>
      <c r="D186" s="42">
        <v>0.46006198120117187</v>
      </c>
      <c r="E186" s="48">
        <v>0.25982021911621095</v>
      </c>
      <c r="F186" s="48">
        <v>0.25982013031005857</v>
      </c>
      <c r="G186" s="48">
        <v>0.23744102432250974</v>
      </c>
      <c r="H186" s="48">
        <v>0.27410380065917966</v>
      </c>
      <c r="I186" s="48">
        <v>0.24180552108764647</v>
      </c>
      <c r="J186" s="48">
        <v>0.13301853210449219</v>
      </c>
      <c r="K186" s="48">
        <v>0.21615512207031251</v>
      </c>
      <c r="L186" s="48">
        <v>7.9035736465454101E-2</v>
      </c>
      <c r="M186" s="43">
        <f t="shared" si="36"/>
        <v>0.25543979999999994</v>
      </c>
      <c r="N186" s="43">
        <f t="shared" si="37"/>
        <v>0.39552254399999992</v>
      </c>
      <c r="O186" s="49">
        <v>0.36491399999999996</v>
      </c>
      <c r="P186" s="49">
        <v>0.4653206399999999</v>
      </c>
      <c r="Q186" s="50">
        <f t="shared" si="27"/>
        <v>0.4151173199999999</v>
      </c>
      <c r="R186" s="48">
        <f t="shared" si="28"/>
        <v>0.4653206399999999</v>
      </c>
      <c r="S186" s="49">
        <v>0.44073735351562499</v>
      </c>
      <c r="T186" s="48">
        <f t="shared" si="38"/>
        <v>0.46006198120117187</v>
      </c>
      <c r="U186" s="48">
        <v>0</v>
      </c>
      <c r="V186" s="49">
        <f t="shared" si="29"/>
        <v>0.41878857599999991</v>
      </c>
      <c r="W186" s="49">
        <f t="shared" si="30"/>
        <v>0.37225651199999993</v>
      </c>
      <c r="X186" s="49">
        <f t="shared" si="31"/>
        <v>0.32572444799999989</v>
      </c>
      <c r="Y186" s="49">
        <f t="shared" si="32"/>
        <v>0.48858667199999989</v>
      </c>
      <c r="Z186" s="49">
        <f t="shared" si="33"/>
        <v>0.6204275199999999</v>
      </c>
      <c r="AA186" s="48">
        <v>1.2907604530736019</v>
      </c>
      <c r="AB186" s="42">
        <v>0.46006198120117187</v>
      </c>
      <c r="AC186" s="42">
        <v>0.46006198120117187</v>
      </c>
      <c r="AD186" s="49">
        <f t="shared" si="34"/>
        <v>0.48205648040771482</v>
      </c>
      <c r="AE186" s="49">
        <f t="shared" si="35"/>
        <v>0.33320349750322148</v>
      </c>
    </row>
    <row r="187" spans="1:31" x14ac:dyDescent="0.2">
      <c r="A187" s="42">
        <v>0.40577336629231764</v>
      </c>
      <c r="B187" s="42">
        <f t="shared" si="26"/>
        <v>0.45781192016601563</v>
      </c>
      <c r="C187" s="42">
        <v>0.45781192016601563</v>
      </c>
      <c r="D187" s="42">
        <v>0.45781192016601563</v>
      </c>
      <c r="E187" s="48">
        <v>0.25842474884033201</v>
      </c>
      <c r="F187" s="48">
        <v>0.25842463043212893</v>
      </c>
      <c r="G187" s="48">
        <v>0.23616009918212888</v>
      </c>
      <c r="H187" s="48">
        <v>0.27262621429443362</v>
      </c>
      <c r="I187" s="48">
        <v>0.24050007064819337</v>
      </c>
      <c r="J187" s="48">
        <v>0.13229988311767577</v>
      </c>
      <c r="K187" s="48">
        <v>0.2149873063659668</v>
      </c>
      <c r="L187" s="48">
        <v>7.8608430862426748E-2</v>
      </c>
      <c r="M187" s="43">
        <f t="shared" si="36"/>
        <v>0.25404649199999996</v>
      </c>
      <c r="N187" s="43">
        <f t="shared" si="37"/>
        <v>0.39351735999999998</v>
      </c>
      <c r="O187" s="49">
        <v>0.36292355999999998</v>
      </c>
      <c r="P187" s="49">
        <v>0.46296159999999997</v>
      </c>
      <c r="Q187" s="50">
        <f t="shared" si="27"/>
        <v>0.41294257999999995</v>
      </c>
      <c r="R187" s="48">
        <f t="shared" si="28"/>
        <v>0.46296159999999997</v>
      </c>
      <c r="S187" s="49">
        <v>0.43847065429687504</v>
      </c>
      <c r="T187" s="48">
        <f t="shared" si="38"/>
        <v>0.45781192016601563</v>
      </c>
      <c r="U187" s="48">
        <v>0</v>
      </c>
      <c r="V187" s="49">
        <f t="shared" si="29"/>
        <v>0.41666544</v>
      </c>
      <c r="W187" s="49">
        <f t="shared" si="30"/>
        <v>0.37036928000000002</v>
      </c>
      <c r="X187" s="49">
        <f t="shared" si="31"/>
        <v>0.32407311999999994</v>
      </c>
      <c r="Y187" s="49">
        <f t="shared" si="32"/>
        <v>0.48610967999999999</v>
      </c>
      <c r="Z187" s="49">
        <f t="shared" si="33"/>
        <v>0.61728213333333337</v>
      </c>
      <c r="AA187" s="48">
        <v>1.2839186433490954</v>
      </c>
      <c r="AB187" s="42">
        <v>0.45781192016601563</v>
      </c>
      <c r="AC187" s="42">
        <v>0.45781192016601563</v>
      </c>
      <c r="AD187" s="49">
        <f t="shared" si="34"/>
        <v>0.47957727813720707</v>
      </c>
      <c r="AE187" s="49">
        <f t="shared" si="35"/>
        <v>0.33148984173646895</v>
      </c>
    </row>
    <row r="188" spans="1:31" x14ac:dyDescent="0.2">
      <c r="A188" s="42">
        <v>0.40359606424967442</v>
      </c>
      <c r="B188" s="42">
        <f t="shared" si="26"/>
        <v>0.45558486938476561</v>
      </c>
      <c r="C188" s="42">
        <v>0.45558486938476561</v>
      </c>
      <c r="D188" s="42">
        <v>0.45558486938476561</v>
      </c>
      <c r="E188" s="48">
        <v>0.25704416839599609</v>
      </c>
      <c r="F188" s="48">
        <v>0.25704407958984371</v>
      </c>
      <c r="G188" s="48">
        <v>0.23489290939331053</v>
      </c>
      <c r="H188" s="48">
        <v>0.27116446502685543</v>
      </c>
      <c r="I188" s="48">
        <v>0.23920865158081053</v>
      </c>
      <c r="J188" s="48">
        <v>0.1315889454650879</v>
      </c>
      <c r="K188" s="48">
        <v>0.21383204193115235</v>
      </c>
      <c r="L188" s="48">
        <v>7.8185713577270513E-2</v>
      </c>
      <c r="M188" s="43">
        <f t="shared" si="36"/>
        <v>0.25265318399999998</v>
      </c>
      <c r="N188" s="43">
        <f t="shared" si="37"/>
        <v>0.39126152799999991</v>
      </c>
      <c r="O188" s="49">
        <v>0.36093312</v>
      </c>
      <c r="P188" s="49">
        <v>0.46030767999999994</v>
      </c>
      <c r="Q188" s="50">
        <f t="shared" si="27"/>
        <v>0.4106204</v>
      </c>
      <c r="R188" s="48">
        <f t="shared" si="28"/>
        <v>0.46030767999999994</v>
      </c>
      <c r="S188" s="49">
        <v>0.43621557617187501</v>
      </c>
      <c r="T188" s="48">
        <f t="shared" si="38"/>
        <v>0.45558486938476561</v>
      </c>
      <c r="U188" s="48">
        <v>0</v>
      </c>
      <c r="V188" s="49">
        <f t="shared" si="29"/>
        <v>0.41427691199999994</v>
      </c>
      <c r="W188" s="49">
        <f t="shared" si="30"/>
        <v>0.368246144</v>
      </c>
      <c r="X188" s="49">
        <f t="shared" si="31"/>
        <v>0.32221537599999994</v>
      </c>
      <c r="Y188" s="49">
        <f t="shared" si="32"/>
        <v>0.48332306399999991</v>
      </c>
      <c r="Z188" s="49">
        <f t="shared" si="33"/>
        <v>0.61374357333333329</v>
      </c>
      <c r="AA188" s="48">
        <v>1.2771490285773026</v>
      </c>
      <c r="AB188" s="42">
        <v>0.45558486938476561</v>
      </c>
      <c r="AC188" s="42">
        <v>0.45558486938476561</v>
      </c>
      <c r="AD188" s="49">
        <f t="shared" si="34"/>
        <v>0.47711078643798827</v>
      </c>
      <c r="AE188" s="49">
        <f t="shared" si="35"/>
        <v>0.32978497167633147</v>
      </c>
    </row>
    <row r="189" spans="1:31" x14ac:dyDescent="0.2">
      <c r="A189" s="42">
        <v>0.40144200642903644</v>
      </c>
      <c r="B189" s="42">
        <f t="shared" si="26"/>
        <v>0.45338043212890627</v>
      </c>
      <c r="C189" s="42">
        <v>0.45338043212890627</v>
      </c>
      <c r="D189" s="42">
        <v>0.45338043212890627</v>
      </c>
      <c r="E189" s="48">
        <v>0.25567827056884768</v>
      </c>
      <c r="F189" s="48">
        <v>0.2556781817626953</v>
      </c>
      <c r="G189" s="48">
        <v>0.23363924774169922</v>
      </c>
      <c r="H189" s="48">
        <v>0.26971828643798829</v>
      </c>
      <c r="I189" s="48">
        <v>0.2379310270690918</v>
      </c>
      <c r="J189" s="48">
        <v>0.13088561553955078</v>
      </c>
      <c r="K189" s="48">
        <v>0.21268913635253905</v>
      </c>
      <c r="L189" s="48">
        <v>7.7767525405883789E-2</v>
      </c>
      <c r="M189" s="43">
        <f t="shared" si="36"/>
        <v>0.25141468799999994</v>
      </c>
      <c r="N189" s="43">
        <f t="shared" si="37"/>
        <v>0.38950699199999994</v>
      </c>
      <c r="O189" s="49">
        <v>0.3591638399999999</v>
      </c>
      <c r="P189" s="49">
        <v>0.45824351999999996</v>
      </c>
      <c r="Q189" s="50">
        <f t="shared" si="27"/>
        <v>0.4087036799999999</v>
      </c>
      <c r="R189" s="48">
        <f t="shared" si="28"/>
        <v>0.45824351999999996</v>
      </c>
      <c r="S189" s="49">
        <v>0.433972119140625</v>
      </c>
      <c r="T189" s="48">
        <f t="shared" si="38"/>
        <v>0.45338043212890627</v>
      </c>
      <c r="U189" s="48">
        <v>0</v>
      </c>
      <c r="V189" s="49">
        <f t="shared" si="29"/>
        <v>0.41241916799999995</v>
      </c>
      <c r="W189" s="49">
        <f t="shared" si="30"/>
        <v>0.36659481599999999</v>
      </c>
      <c r="X189" s="49">
        <f t="shared" si="31"/>
        <v>0.32077046399999998</v>
      </c>
      <c r="Y189" s="49">
        <f t="shared" si="32"/>
        <v>0.48115569599999991</v>
      </c>
      <c r="Z189" s="49">
        <f t="shared" si="33"/>
        <v>0.61099135999999998</v>
      </c>
      <c r="AA189" s="48">
        <v>1.2704504073293585</v>
      </c>
      <c r="AB189" s="42">
        <v>0.45338043212890627</v>
      </c>
      <c r="AC189" s="42">
        <v>0.45338043212890627</v>
      </c>
      <c r="AD189" s="49">
        <f t="shared" si="34"/>
        <v>0.47465700531005861</v>
      </c>
      <c r="AE189" s="49">
        <f t="shared" si="35"/>
        <v>0.32808888732280911</v>
      </c>
    </row>
    <row r="190" spans="1:31" x14ac:dyDescent="0.2">
      <c r="A190" s="42">
        <v>0.39931081136067709</v>
      </c>
      <c r="B190" s="42">
        <f t="shared" si="26"/>
        <v>0.45119830322265625</v>
      </c>
      <c r="C190" s="42">
        <v>0.45119830322265625</v>
      </c>
      <c r="D190" s="42">
        <v>0.45119830322265625</v>
      </c>
      <c r="E190" s="48">
        <v>0.25432681854248046</v>
      </c>
      <c r="F190" s="48">
        <v>0.25432672973632808</v>
      </c>
      <c r="G190" s="48">
        <v>0.23239889221191407</v>
      </c>
      <c r="H190" s="48">
        <v>0.26828747131347658</v>
      </c>
      <c r="I190" s="48">
        <v>0.23666696029663087</v>
      </c>
      <c r="J190" s="48">
        <v>0.13018976013183592</v>
      </c>
      <c r="K190" s="48">
        <v>0.21155836761474608</v>
      </c>
      <c r="L190" s="48">
        <v>7.7353784942626944E-2</v>
      </c>
      <c r="M190" s="43">
        <f t="shared" si="36"/>
        <v>0.25017619199999996</v>
      </c>
      <c r="N190" s="43">
        <f t="shared" si="37"/>
        <v>0.38750180799999995</v>
      </c>
      <c r="O190" s="49">
        <v>0.35739455999999997</v>
      </c>
      <c r="P190" s="49">
        <v>0.45588447999999993</v>
      </c>
      <c r="Q190" s="50">
        <f t="shared" si="27"/>
        <v>0.40663951999999992</v>
      </c>
      <c r="R190" s="48">
        <f t="shared" si="28"/>
        <v>0.45588447999999993</v>
      </c>
      <c r="S190" s="49">
        <v>0.43174018554687504</v>
      </c>
      <c r="T190" s="48">
        <f t="shared" si="38"/>
        <v>0.45119830322265625</v>
      </c>
      <c r="U190" s="48">
        <v>0</v>
      </c>
      <c r="V190" s="49">
        <f t="shared" si="29"/>
        <v>0.41029603199999992</v>
      </c>
      <c r="W190" s="49">
        <f t="shared" si="30"/>
        <v>0.36470758399999997</v>
      </c>
      <c r="X190" s="49">
        <f t="shared" si="31"/>
        <v>0.31911913599999991</v>
      </c>
      <c r="Y190" s="49">
        <f t="shared" si="32"/>
        <v>0.4786787039999999</v>
      </c>
      <c r="Z190" s="49">
        <f t="shared" si="33"/>
        <v>0.60784597333333323</v>
      </c>
      <c r="AA190" s="48">
        <v>1.2638216873972039</v>
      </c>
      <c r="AB190" s="42">
        <v>0.45119830322265625</v>
      </c>
      <c r="AC190" s="42">
        <v>0.45119830322265625</v>
      </c>
      <c r="AD190" s="49">
        <f t="shared" si="34"/>
        <v>0.47221582794189459</v>
      </c>
      <c r="AE190" s="49">
        <f t="shared" si="35"/>
        <v>0.32640151484643459</v>
      </c>
    </row>
    <row r="191" spans="1:31" x14ac:dyDescent="0.2">
      <c r="A191" s="42">
        <v>0.39720212300618485</v>
      </c>
      <c r="B191" s="42">
        <f t="shared" si="26"/>
        <v>0.4490380859375</v>
      </c>
      <c r="C191" s="42">
        <v>0.4490380859375</v>
      </c>
      <c r="D191" s="42">
        <v>0.4490380859375</v>
      </c>
      <c r="E191" s="48">
        <v>0.25298957550048823</v>
      </c>
      <c r="F191" s="48">
        <v>0.25298948669433596</v>
      </c>
      <c r="G191" s="48">
        <v>0.23117163558959961</v>
      </c>
      <c r="H191" s="48">
        <v>0.26687175323486328</v>
      </c>
      <c r="I191" s="48">
        <v>0.23541625885009765</v>
      </c>
      <c r="J191" s="48">
        <v>0.12950127563476563</v>
      </c>
      <c r="K191" s="48">
        <v>0.21043955810546874</v>
      </c>
      <c r="L191" s="48">
        <v>7.6944425582885737E-2</v>
      </c>
      <c r="M191" s="43">
        <f t="shared" si="36"/>
        <v>0.24893769599999993</v>
      </c>
      <c r="N191" s="43">
        <f t="shared" si="37"/>
        <v>0.38549662400000001</v>
      </c>
      <c r="O191" s="49">
        <v>0.35562527999999993</v>
      </c>
      <c r="P191" s="49">
        <v>0.45352544</v>
      </c>
      <c r="Q191" s="50">
        <f t="shared" si="27"/>
        <v>0.40457535999999994</v>
      </c>
      <c r="R191" s="48">
        <f t="shared" si="28"/>
        <v>0.45352544</v>
      </c>
      <c r="S191" s="49">
        <v>0.42951972656250004</v>
      </c>
      <c r="T191" s="48">
        <f t="shared" si="38"/>
        <v>0.4490380859375</v>
      </c>
      <c r="U191" s="48">
        <v>0</v>
      </c>
      <c r="V191" s="49">
        <f t="shared" si="29"/>
        <v>0.40817289600000001</v>
      </c>
      <c r="W191" s="49">
        <f t="shared" si="30"/>
        <v>0.36282035200000001</v>
      </c>
      <c r="X191" s="49">
        <f t="shared" si="31"/>
        <v>0.31746780799999996</v>
      </c>
      <c r="Y191" s="49">
        <f t="shared" si="32"/>
        <v>0.476201712</v>
      </c>
      <c r="Z191" s="49">
        <f t="shared" si="33"/>
        <v>0.6047005866666666</v>
      </c>
      <c r="AA191" s="48">
        <v>1.2572617765727796</v>
      </c>
      <c r="AB191" s="42">
        <v>0.4490380859375</v>
      </c>
      <c r="AC191" s="42">
        <v>0.4490380859375</v>
      </c>
      <c r="AD191" s="49">
        <f t="shared" si="34"/>
        <v>0.46978720092773441</v>
      </c>
      <c r="AE191" s="49">
        <f t="shared" si="35"/>
        <v>0.3247228173324741</v>
      </c>
    </row>
    <row r="192" spans="1:31" x14ac:dyDescent="0.2">
      <c r="A192" s="42">
        <v>0.39511561075846352</v>
      </c>
      <c r="B192" s="42">
        <f t="shared" si="26"/>
        <v>0.44689947509765626</v>
      </c>
      <c r="C192" s="42">
        <v>0.44689947509765626</v>
      </c>
      <c r="D192" s="42">
        <v>0.44689947509765626</v>
      </c>
      <c r="E192" s="48">
        <v>0.25166630462646483</v>
      </c>
      <c r="F192" s="48">
        <v>0.25166621582031246</v>
      </c>
      <c r="G192" s="48">
        <v>0.22995728546142577</v>
      </c>
      <c r="H192" s="48">
        <v>0.26547086578369139</v>
      </c>
      <c r="I192" s="48">
        <v>0.23417871551513672</v>
      </c>
      <c r="J192" s="48">
        <v>0.12882001403808593</v>
      </c>
      <c r="K192" s="48">
        <v>0.20933253021240233</v>
      </c>
      <c r="L192" s="48">
        <v>7.6539373321533197E-2</v>
      </c>
      <c r="M192" s="43">
        <f t="shared" si="36"/>
        <v>0.24769919999999998</v>
      </c>
      <c r="N192" s="43">
        <f t="shared" si="37"/>
        <v>0.38349143999999996</v>
      </c>
      <c r="O192" s="49">
        <v>0.353856</v>
      </c>
      <c r="P192" s="49">
        <v>0.45116639999999997</v>
      </c>
      <c r="Q192" s="50">
        <f t="shared" si="27"/>
        <v>0.40251119999999996</v>
      </c>
      <c r="R192" s="48">
        <f t="shared" si="28"/>
        <v>0.45116639999999997</v>
      </c>
      <c r="S192" s="49">
        <v>0.42731069335937505</v>
      </c>
      <c r="T192" s="48">
        <f t="shared" si="38"/>
        <v>0.44689947509765626</v>
      </c>
      <c r="U192" s="48">
        <v>0</v>
      </c>
      <c r="V192" s="49">
        <f t="shared" si="29"/>
        <v>0.40604975999999998</v>
      </c>
      <c r="W192" s="49">
        <f t="shared" si="30"/>
        <v>0.36093312</v>
      </c>
      <c r="X192" s="49">
        <f t="shared" si="31"/>
        <v>0.31581647999999996</v>
      </c>
      <c r="Y192" s="49">
        <f t="shared" si="32"/>
        <v>0.47372471999999999</v>
      </c>
      <c r="Z192" s="49">
        <f t="shared" si="33"/>
        <v>0.60155519999999996</v>
      </c>
      <c r="AA192" s="48">
        <v>1.2507695826480263</v>
      </c>
      <c r="AB192" s="42">
        <v>0.44689947509765626</v>
      </c>
      <c r="AC192" s="42">
        <v>0.44689947509765626</v>
      </c>
      <c r="AD192" s="49">
        <f t="shared" si="34"/>
        <v>0.46737107086181645</v>
      </c>
      <c r="AE192" s="49">
        <f t="shared" si="35"/>
        <v>0.32305275786619403</v>
      </c>
    </row>
    <row r="193" spans="1:31" x14ac:dyDescent="0.2">
      <c r="A193" s="42">
        <v>0.3930508677164713</v>
      </c>
      <c r="B193" s="42">
        <f t="shared" si="26"/>
        <v>0.44478216552734373</v>
      </c>
      <c r="C193" s="42">
        <v>0.44478216552734373</v>
      </c>
      <c r="D193" s="42">
        <v>0.44478216552734373</v>
      </c>
      <c r="E193" s="48">
        <v>0.25035682830810546</v>
      </c>
      <c r="F193" s="48">
        <v>0.25035673950195314</v>
      </c>
      <c r="G193" s="48">
        <v>0.22875560501098632</v>
      </c>
      <c r="H193" s="48">
        <v>0.26408463134765625</v>
      </c>
      <c r="I193" s="48">
        <v>0.23295410827636717</v>
      </c>
      <c r="J193" s="48">
        <v>0.12814590133666992</v>
      </c>
      <c r="K193" s="48">
        <v>0.20823707672119141</v>
      </c>
      <c r="L193" s="48">
        <v>7.613856155395507E-2</v>
      </c>
      <c r="M193" s="43">
        <f t="shared" si="36"/>
        <v>0.24630589199999997</v>
      </c>
      <c r="N193" s="43">
        <f t="shared" si="37"/>
        <v>0.38148625599999997</v>
      </c>
      <c r="O193" s="49">
        <v>0.35186555999999997</v>
      </c>
      <c r="P193" s="49">
        <v>0.44880735999999999</v>
      </c>
      <c r="Q193" s="50">
        <f t="shared" si="27"/>
        <v>0.40033646000000001</v>
      </c>
      <c r="R193" s="48">
        <f t="shared" si="28"/>
        <v>0.44880735999999999</v>
      </c>
      <c r="S193" s="49">
        <v>0.42511303710937504</v>
      </c>
      <c r="T193" s="48">
        <f t="shared" si="38"/>
        <v>0.44478216552734373</v>
      </c>
      <c r="U193" s="48">
        <v>0</v>
      </c>
      <c r="V193" s="49">
        <f t="shared" si="29"/>
        <v>0.40392662400000001</v>
      </c>
      <c r="W193" s="49">
        <f t="shared" si="30"/>
        <v>0.35904588800000004</v>
      </c>
      <c r="X193" s="49">
        <f t="shared" si="31"/>
        <v>0.31416515199999995</v>
      </c>
      <c r="Y193" s="49">
        <f t="shared" si="32"/>
        <v>0.47124772800000003</v>
      </c>
      <c r="Z193" s="49">
        <f t="shared" si="33"/>
        <v>0.59840981333333332</v>
      </c>
      <c r="AA193" s="48">
        <v>1.2443350573087995</v>
      </c>
      <c r="AB193" s="42">
        <v>0.44478216552734373</v>
      </c>
      <c r="AC193" s="42">
        <v>0.44478216552734373</v>
      </c>
      <c r="AD193" s="49">
        <f t="shared" si="34"/>
        <v>0.46496738433837892</v>
      </c>
      <c r="AE193" s="49">
        <f t="shared" si="35"/>
        <v>0.32139129953286072</v>
      </c>
    </row>
    <row r="194" spans="1:31" x14ac:dyDescent="0.2">
      <c r="A194" s="42">
        <v>0.39100761413574214</v>
      </c>
      <c r="B194" s="42">
        <f t="shared" ref="B194:B257" si="39">+AVERAGE(C194,D194)</f>
        <v>0.442685791015625</v>
      </c>
      <c r="C194" s="42">
        <v>0.442685791015625</v>
      </c>
      <c r="D194" s="42">
        <v>0.442685791015625</v>
      </c>
      <c r="E194" s="48">
        <v>0.24906088012695313</v>
      </c>
      <c r="F194" s="48">
        <v>0.24906079132080078</v>
      </c>
      <c r="G194" s="48">
        <v>0.22756643142700195</v>
      </c>
      <c r="H194" s="48">
        <v>0.26271281311035155</v>
      </c>
      <c r="I194" s="48">
        <v>0.23174222991943361</v>
      </c>
      <c r="J194" s="48">
        <v>0.12747878952026365</v>
      </c>
      <c r="K194" s="48">
        <v>0.20715303482055664</v>
      </c>
      <c r="L194" s="48">
        <v>7.5741923675537101E-2</v>
      </c>
      <c r="M194" s="43">
        <f t="shared" si="36"/>
        <v>0.24506739599999997</v>
      </c>
      <c r="N194" s="43">
        <f t="shared" si="37"/>
        <v>0.37948107199999997</v>
      </c>
      <c r="O194" s="49">
        <v>0.35009627999999998</v>
      </c>
      <c r="P194" s="49">
        <v>0.44644832000000001</v>
      </c>
      <c r="Q194" s="50">
        <f t="shared" ref="Q194:Q257" si="40">+AVERAGE(O194:P194)</f>
        <v>0.39827230000000002</v>
      </c>
      <c r="R194" s="48">
        <f t="shared" ref="R194:R257" si="41">+P194</f>
        <v>0.44644832000000001</v>
      </c>
      <c r="S194" s="49">
        <v>0.42292666015625002</v>
      </c>
      <c r="T194" s="48">
        <f t="shared" si="38"/>
        <v>0.442685791015625</v>
      </c>
      <c r="U194" s="48">
        <v>0</v>
      </c>
      <c r="V194" s="49">
        <f t="shared" ref="V194:V257" si="42">+$P194*0.9</f>
        <v>0.40180348800000004</v>
      </c>
      <c r="W194" s="49">
        <f t="shared" ref="W194:W257" si="43">+$P194*0.8</f>
        <v>0.35715865600000002</v>
      </c>
      <c r="X194" s="49">
        <f t="shared" ref="X194:X257" si="44">+$P194*0.7</f>
        <v>0.312513824</v>
      </c>
      <c r="Y194" s="49">
        <f t="shared" ref="Y194:Y257" si="45">+$P194*0.9*8750/7500</f>
        <v>0.46877073600000002</v>
      </c>
      <c r="Z194" s="49">
        <f t="shared" ref="Z194:Z257" si="46">+$P194*10000/7500</f>
        <v>0.59526442666666657</v>
      </c>
      <c r="AA194" s="48">
        <v>1.2379353734066612</v>
      </c>
      <c r="AB194" s="42">
        <v>0.442685791015625</v>
      </c>
      <c r="AC194" s="42">
        <v>0.442685791015625</v>
      </c>
      <c r="AD194" s="49">
        <f t="shared" ref="AD194:AD257" si="47">+S194*1.09375</f>
        <v>0.46257603454589846</v>
      </c>
      <c r="AE194" s="49">
        <f t="shared" ref="AE194:AE257" si="48">+S194*0.756013745704467</f>
        <v>0.31973836850300674</v>
      </c>
    </row>
    <row r="195" spans="1:31" x14ac:dyDescent="0.2">
      <c r="A195" s="42">
        <v>0.38898549397786453</v>
      </c>
      <c r="B195" s="42">
        <f t="shared" si="39"/>
        <v>0.44061004638671875</v>
      </c>
      <c r="C195" s="42">
        <v>0.44061004638671875</v>
      </c>
      <c r="D195" s="42">
        <v>0.44061004638671875</v>
      </c>
      <c r="E195" s="48">
        <v>0.24777804565429684</v>
      </c>
      <c r="F195" s="48">
        <v>0.24777795684814455</v>
      </c>
      <c r="G195" s="48">
        <v>0.22638955749511716</v>
      </c>
      <c r="H195" s="48">
        <v>0.26135514465332027</v>
      </c>
      <c r="I195" s="48">
        <v>0.23054290283203124</v>
      </c>
      <c r="J195" s="48">
        <v>0.12681858978271485</v>
      </c>
      <c r="K195" s="48">
        <v>0.20608022689819336</v>
      </c>
      <c r="L195" s="48">
        <v>7.5349400482177739E-2</v>
      </c>
      <c r="M195" s="43">
        <f t="shared" ref="M195:M258" si="49">(+O195*0.7)</f>
        <v>0.24382889999999993</v>
      </c>
      <c r="N195" s="43">
        <f t="shared" ref="N195:N258" si="50">(+P195*0.85)</f>
        <v>0.37747588799999998</v>
      </c>
      <c r="O195" s="49">
        <v>0.34832699999999994</v>
      </c>
      <c r="P195" s="49">
        <v>0.44408927999999998</v>
      </c>
      <c r="Q195" s="50">
        <f t="shared" si="40"/>
        <v>0.39620813999999993</v>
      </c>
      <c r="R195" s="48">
        <f t="shared" si="41"/>
        <v>0.44408927999999998</v>
      </c>
      <c r="S195" s="49">
        <v>0.42075156250000001</v>
      </c>
      <c r="T195" s="48">
        <f t="shared" ref="T195:T258" si="51">+C195</f>
        <v>0.44061004638671875</v>
      </c>
      <c r="U195" s="48">
        <v>0</v>
      </c>
      <c r="V195" s="49">
        <f t="shared" si="42"/>
        <v>0.39968035199999996</v>
      </c>
      <c r="W195" s="49">
        <f t="shared" si="43"/>
        <v>0.355271424</v>
      </c>
      <c r="X195" s="49">
        <f t="shared" si="44"/>
        <v>0.31086249599999999</v>
      </c>
      <c r="Y195" s="49">
        <f t="shared" si="45"/>
        <v>0.46629374399999995</v>
      </c>
      <c r="Z195" s="49">
        <f t="shared" si="46"/>
        <v>0.59211903999999993</v>
      </c>
      <c r="AA195" s="48">
        <v>1.2315686741879113</v>
      </c>
      <c r="AB195" s="42">
        <v>0.44061004638671875</v>
      </c>
      <c r="AC195" s="42">
        <v>0.44061004638671875</v>
      </c>
      <c r="AD195" s="49">
        <f t="shared" si="47"/>
        <v>0.46019702148437502</v>
      </c>
      <c r="AE195" s="49">
        <f t="shared" si="48"/>
        <v>0.31809396477663215</v>
      </c>
    </row>
    <row r="196" spans="1:31" x14ac:dyDescent="0.2">
      <c r="A196" s="42">
        <v>0.38698282877604162</v>
      </c>
      <c r="B196" s="42">
        <f t="shared" si="39"/>
        <v>0.43855465698242185</v>
      </c>
      <c r="C196" s="42">
        <v>0.43855465698242185</v>
      </c>
      <c r="D196" s="42">
        <v>0.43855465698242185</v>
      </c>
      <c r="E196" s="48">
        <v>0.24650372177124025</v>
      </c>
      <c r="F196" s="48">
        <v>0.24650363296508787</v>
      </c>
      <c r="G196" s="48">
        <v>0.22522400634765624</v>
      </c>
      <c r="H196" s="48">
        <v>0.26001008666992187</v>
      </c>
      <c r="I196" s="48">
        <v>0.22935556457519532</v>
      </c>
      <c r="J196" s="48">
        <v>0.12616522811889647</v>
      </c>
      <c r="K196" s="48">
        <v>0.20501850494384766</v>
      </c>
      <c r="L196" s="48">
        <v>7.4961065979003913E-2</v>
      </c>
      <c r="M196" s="43">
        <f t="shared" si="49"/>
        <v>0.24259040399999995</v>
      </c>
      <c r="N196" s="43">
        <f t="shared" si="50"/>
        <v>0.37572135200000001</v>
      </c>
      <c r="O196" s="49">
        <v>0.34655771999999996</v>
      </c>
      <c r="P196" s="49">
        <v>0.44202511999999999</v>
      </c>
      <c r="Q196" s="50">
        <f t="shared" si="40"/>
        <v>0.39429141999999995</v>
      </c>
      <c r="R196" s="48">
        <f t="shared" si="41"/>
        <v>0.44202511999999999</v>
      </c>
      <c r="S196" s="49">
        <v>0.41858764648437496</v>
      </c>
      <c r="T196" s="48">
        <f t="shared" si="51"/>
        <v>0.43855465698242185</v>
      </c>
      <c r="U196" s="48">
        <v>0</v>
      </c>
      <c r="V196" s="49">
        <f t="shared" si="42"/>
        <v>0.39782260800000002</v>
      </c>
      <c r="W196" s="49">
        <f t="shared" si="43"/>
        <v>0.35362009599999999</v>
      </c>
      <c r="X196" s="49">
        <f t="shared" si="44"/>
        <v>0.30941758399999997</v>
      </c>
      <c r="Y196" s="49">
        <f t="shared" si="45"/>
        <v>0.46412637600000006</v>
      </c>
      <c r="Z196" s="49">
        <f t="shared" si="46"/>
        <v>0.58936682666666662</v>
      </c>
      <c r="AA196" s="48">
        <v>1.2252347412109375</v>
      </c>
      <c r="AB196" s="42">
        <v>0.43855465698242185</v>
      </c>
      <c r="AC196" s="42">
        <v>0.43855465698242185</v>
      </c>
      <c r="AD196" s="49">
        <f t="shared" si="47"/>
        <v>0.45783023834228509</v>
      </c>
      <c r="AE196" s="49">
        <f t="shared" si="48"/>
        <v>0.31645801452426958</v>
      </c>
    </row>
    <row r="197" spans="1:31" x14ac:dyDescent="0.2">
      <c r="A197" s="42">
        <v>0.38499257405598952</v>
      </c>
      <c r="B197" s="42">
        <f t="shared" si="39"/>
        <v>0.43651931762695312</v>
      </c>
      <c r="C197" s="42">
        <v>0.43651931762695312</v>
      </c>
      <c r="D197" s="42">
        <v>0.43651931762695312</v>
      </c>
      <c r="E197" s="48">
        <v>0.24523595474243162</v>
      </c>
      <c r="F197" s="48">
        <v>0.2452358659362793</v>
      </c>
      <c r="G197" s="48">
        <v>0.22406567810058592</v>
      </c>
      <c r="H197" s="48">
        <v>0.25867284362792969</v>
      </c>
      <c r="I197" s="48">
        <v>0.22817598205566406</v>
      </c>
      <c r="J197" s="48">
        <v>0.12551636596679686</v>
      </c>
      <c r="K197" s="48">
        <v>0.20396409469604493</v>
      </c>
      <c r="L197" s="48">
        <v>7.457554367065429E-2</v>
      </c>
      <c r="M197" s="43">
        <f t="shared" si="49"/>
        <v>0.24135190799999998</v>
      </c>
      <c r="N197" s="43">
        <f t="shared" si="50"/>
        <v>0.37371616800000002</v>
      </c>
      <c r="O197" s="49">
        <v>0.34478843999999997</v>
      </c>
      <c r="P197" s="49">
        <v>0.43966608000000001</v>
      </c>
      <c r="Q197" s="50">
        <f t="shared" si="40"/>
        <v>0.39222725999999997</v>
      </c>
      <c r="R197" s="48">
        <f t="shared" si="41"/>
        <v>0.43966608000000001</v>
      </c>
      <c r="S197" s="49">
        <v>0.41643486328125001</v>
      </c>
      <c r="T197" s="48">
        <f t="shared" si="51"/>
        <v>0.43651931762695312</v>
      </c>
      <c r="U197" s="48">
        <v>0</v>
      </c>
      <c r="V197" s="49">
        <f t="shared" si="42"/>
        <v>0.395699472</v>
      </c>
      <c r="W197" s="49">
        <f t="shared" si="43"/>
        <v>0.35173286400000003</v>
      </c>
      <c r="X197" s="49">
        <f t="shared" si="44"/>
        <v>0.30776625600000002</v>
      </c>
      <c r="Y197" s="49">
        <f t="shared" si="45"/>
        <v>0.461649384</v>
      </c>
      <c r="Z197" s="49">
        <f t="shared" si="46"/>
        <v>0.58622144000000009</v>
      </c>
      <c r="AA197" s="48">
        <v>1.2189333560341282</v>
      </c>
      <c r="AB197" s="42">
        <v>0.43651931762695312</v>
      </c>
      <c r="AC197" s="42">
        <v>0.43651931762695312</v>
      </c>
      <c r="AD197" s="49">
        <f t="shared" si="47"/>
        <v>0.45547563171386718</v>
      </c>
      <c r="AE197" s="49">
        <f t="shared" si="48"/>
        <v>0.31483048083118542</v>
      </c>
    </row>
    <row r="198" spans="1:31" x14ac:dyDescent="0.2">
      <c r="A198" s="42">
        <v>0.38301254272460933</v>
      </c>
      <c r="B198" s="42">
        <f t="shared" si="39"/>
        <v>0.4345036926269531</v>
      </c>
      <c r="C198" s="42">
        <v>0.4345036926269531</v>
      </c>
      <c r="D198" s="42">
        <v>0.4345036926269531</v>
      </c>
      <c r="E198" s="48">
        <v>0.24397470016479489</v>
      </c>
      <c r="F198" s="48">
        <v>0.2439746113586426</v>
      </c>
      <c r="G198" s="48">
        <v>0.22291329986572264</v>
      </c>
      <c r="H198" s="48">
        <v>0.2573424978637695</v>
      </c>
      <c r="I198" s="48">
        <v>0.22700246795654294</v>
      </c>
      <c r="J198" s="48">
        <v>0.12487083404541015</v>
      </c>
      <c r="K198" s="48">
        <v>0.20291510162353515</v>
      </c>
      <c r="L198" s="48">
        <v>7.4191997299194332E-2</v>
      </c>
      <c r="M198" s="43">
        <f t="shared" si="49"/>
        <v>0.24011341199999997</v>
      </c>
      <c r="N198" s="43">
        <f t="shared" si="50"/>
        <v>0.37171098399999997</v>
      </c>
      <c r="O198" s="49">
        <v>0.34301915999999999</v>
      </c>
      <c r="P198" s="49">
        <v>0.43730703999999998</v>
      </c>
      <c r="Q198" s="50">
        <f t="shared" si="40"/>
        <v>0.39016309999999998</v>
      </c>
      <c r="R198" s="48">
        <f t="shared" si="41"/>
        <v>0.43730703999999998</v>
      </c>
      <c r="S198" s="49">
        <v>0.41429311523437501</v>
      </c>
      <c r="T198" s="48">
        <f t="shared" si="51"/>
        <v>0.4345036926269531</v>
      </c>
      <c r="U198" s="48">
        <v>0</v>
      </c>
      <c r="V198" s="49">
        <f t="shared" si="42"/>
        <v>0.39357633599999997</v>
      </c>
      <c r="W198" s="49">
        <f t="shared" si="43"/>
        <v>0.34984563200000002</v>
      </c>
      <c r="X198" s="49">
        <f t="shared" si="44"/>
        <v>0.30611492799999995</v>
      </c>
      <c r="Y198" s="49">
        <f t="shared" si="45"/>
        <v>0.45917239199999998</v>
      </c>
      <c r="Z198" s="49">
        <f t="shared" si="46"/>
        <v>0.58307605333333323</v>
      </c>
      <c r="AA198" s="48">
        <v>1.2126644094366776</v>
      </c>
      <c r="AB198" s="42">
        <v>0.4345036926269531</v>
      </c>
      <c r="AC198" s="42">
        <v>0.4345036926269531</v>
      </c>
      <c r="AD198" s="49">
        <f t="shared" si="47"/>
        <v>0.45313309478759767</v>
      </c>
      <c r="AE198" s="49">
        <f t="shared" si="48"/>
        <v>0.31321128986791225</v>
      </c>
    </row>
    <row r="199" spans="1:31" x14ac:dyDescent="0.2">
      <c r="A199" s="42">
        <v>0.38104270935058593</v>
      </c>
      <c r="B199" s="42">
        <f t="shared" si="39"/>
        <v>0.43250750732421878</v>
      </c>
      <c r="C199" s="42">
        <v>0.43250750732421878</v>
      </c>
      <c r="D199" s="42">
        <v>0.43250750732421878</v>
      </c>
      <c r="E199" s="48">
        <v>0.24271992843627929</v>
      </c>
      <c r="F199" s="48">
        <v>0.24271983963012694</v>
      </c>
      <c r="G199" s="48">
        <v>0.22176685684204103</v>
      </c>
      <c r="H199" s="48">
        <v>0.25601899017333984</v>
      </c>
      <c r="I199" s="48">
        <v>0.22583499267578125</v>
      </c>
      <c r="J199" s="48">
        <v>0.12422861755371094</v>
      </c>
      <c r="K199" s="48">
        <v>0.20187151092529299</v>
      </c>
      <c r="L199" s="48">
        <v>7.3810426864624024E-2</v>
      </c>
      <c r="M199" s="43">
        <f t="shared" si="49"/>
        <v>0.23887491599999994</v>
      </c>
      <c r="N199" s="43">
        <f t="shared" si="50"/>
        <v>0.36970579999999992</v>
      </c>
      <c r="O199" s="49">
        <v>0.34124987999999995</v>
      </c>
      <c r="P199" s="49">
        <v>0.43494799999999995</v>
      </c>
      <c r="Q199" s="50">
        <f t="shared" si="40"/>
        <v>0.38809893999999995</v>
      </c>
      <c r="R199" s="48">
        <f t="shared" si="41"/>
        <v>0.43494799999999995</v>
      </c>
      <c r="S199" s="49">
        <v>0.41216240234375001</v>
      </c>
      <c r="T199" s="48">
        <f t="shared" si="51"/>
        <v>0.43250750732421878</v>
      </c>
      <c r="U199" s="48">
        <v>0</v>
      </c>
      <c r="V199" s="49">
        <f t="shared" si="42"/>
        <v>0.39145319999999995</v>
      </c>
      <c r="W199" s="49">
        <f t="shared" si="43"/>
        <v>0.3479584</v>
      </c>
      <c r="X199" s="49">
        <f t="shared" si="44"/>
        <v>0.30446359999999995</v>
      </c>
      <c r="Y199" s="49">
        <f t="shared" si="45"/>
        <v>0.45669539999999992</v>
      </c>
      <c r="Z199" s="49">
        <f t="shared" si="46"/>
        <v>0.57993066666666659</v>
      </c>
      <c r="AA199" s="48">
        <v>1.2064276829769738</v>
      </c>
      <c r="AB199" s="42">
        <v>0.43250750732421878</v>
      </c>
      <c r="AC199" s="42">
        <v>0.43250750732421878</v>
      </c>
      <c r="AD199" s="49">
        <f t="shared" si="47"/>
        <v>0.45080262756347655</v>
      </c>
      <c r="AE199" s="49">
        <f t="shared" si="48"/>
        <v>0.31160044163445005</v>
      </c>
    </row>
    <row r="200" spans="1:31" x14ac:dyDescent="0.2">
      <c r="A200" s="42">
        <v>0.37908299763997394</v>
      </c>
      <c r="B200" s="42">
        <f t="shared" si="39"/>
        <v>0.43053048706054686</v>
      </c>
      <c r="C200" s="42">
        <v>0.43053048706054686</v>
      </c>
      <c r="D200" s="42">
        <v>0.43053048706054686</v>
      </c>
      <c r="E200" s="48">
        <v>0.24147160995483399</v>
      </c>
      <c r="F200" s="48">
        <v>0.24147152114868164</v>
      </c>
      <c r="G200" s="48">
        <v>0.22062630462646482</v>
      </c>
      <c r="H200" s="48">
        <v>0.25470229095458979</v>
      </c>
      <c r="I200" s="48">
        <v>0.22467352661132814</v>
      </c>
      <c r="J200" s="48">
        <v>0.12358970909118651</v>
      </c>
      <c r="K200" s="48">
        <v>0.20083327819824218</v>
      </c>
      <c r="L200" s="48">
        <v>7.3430817565917975E-2</v>
      </c>
      <c r="M200" s="43">
        <f t="shared" si="49"/>
        <v>0.23748160799999996</v>
      </c>
      <c r="N200" s="43">
        <f t="shared" si="50"/>
        <v>0.36795126399999994</v>
      </c>
      <c r="O200" s="49">
        <v>0.33925943999999997</v>
      </c>
      <c r="P200" s="49">
        <v>0.43288383999999996</v>
      </c>
      <c r="Q200" s="50">
        <f t="shared" si="40"/>
        <v>0.38607163999999994</v>
      </c>
      <c r="R200" s="48">
        <f t="shared" si="41"/>
        <v>0.43288383999999996</v>
      </c>
      <c r="S200" s="49">
        <v>0.41004262695312504</v>
      </c>
      <c r="T200" s="48">
        <f t="shared" si="51"/>
        <v>0.43053048706054686</v>
      </c>
      <c r="U200" s="48">
        <v>0</v>
      </c>
      <c r="V200" s="49">
        <f t="shared" si="42"/>
        <v>0.38959545599999995</v>
      </c>
      <c r="W200" s="49">
        <f t="shared" si="43"/>
        <v>0.34630707199999999</v>
      </c>
      <c r="X200" s="49">
        <f t="shared" si="44"/>
        <v>0.30301868799999998</v>
      </c>
      <c r="Y200" s="49">
        <f t="shared" si="45"/>
        <v>0.45452803199999992</v>
      </c>
      <c r="Z200" s="49">
        <f t="shared" si="46"/>
        <v>0.57717845333333329</v>
      </c>
      <c r="AA200" s="48">
        <v>1.2002229582134045</v>
      </c>
      <c r="AB200" s="42">
        <v>0.43053048706054686</v>
      </c>
      <c r="AC200" s="42">
        <v>0.43053048706054686</v>
      </c>
      <c r="AD200" s="49">
        <f t="shared" si="47"/>
        <v>0.44848412322998049</v>
      </c>
      <c r="AE200" s="49">
        <f t="shared" si="48"/>
        <v>0.30999786230133153</v>
      </c>
    </row>
    <row r="201" spans="1:31" x14ac:dyDescent="0.2">
      <c r="A201" s="42">
        <v>0.3771333567301432</v>
      </c>
      <c r="B201" s="42">
        <f t="shared" si="39"/>
        <v>0.4285723571777344</v>
      </c>
      <c r="C201" s="42">
        <v>0.4285723571777344</v>
      </c>
      <c r="D201" s="42">
        <v>0.4285723571777344</v>
      </c>
      <c r="E201" s="48">
        <v>0.24022971511840818</v>
      </c>
      <c r="F201" s="48">
        <v>0.24022962631225586</v>
      </c>
      <c r="G201" s="48">
        <v>0.21949161361694333</v>
      </c>
      <c r="H201" s="48">
        <v>0.25339234100341801</v>
      </c>
      <c r="I201" s="48">
        <v>0.2235180253601074</v>
      </c>
      <c r="J201" s="48">
        <v>0.12295408645629882</v>
      </c>
      <c r="K201" s="48">
        <v>0.19980038864135743</v>
      </c>
      <c r="L201" s="48">
        <v>7.3053162002563468E-2</v>
      </c>
      <c r="M201" s="43">
        <f t="shared" si="49"/>
        <v>0.23639792399999993</v>
      </c>
      <c r="N201" s="43">
        <f t="shared" si="50"/>
        <v>0.36594607999999995</v>
      </c>
      <c r="O201" s="49">
        <v>0.33771131999999993</v>
      </c>
      <c r="P201" s="49">
        <v>0.43052479999999993</v>
      </c>
      <c r="Q201" s="50">
        <f t="shared" si="40"/>
        <v>0.38411805999999993</v>
      </c>
      <c r="R201" s="48">
        <f t="shared" si="41"/>
        <v>0.43052479999999993</v>
      </c>
      <c r="S201" s="49">
        <v>0.40793376464843756</v>
      </c>
      <c r="T201" s="48">
        <f t="shared" si="51"/>
        <v>0.4285723571777344</v>
      </c>
      <c r="U201" s="48">
        <v>0</v>
      </c>
      <c r="V201" s="49">
        <f t="shared" si="42"/>
        <v>0.38747231999999993</v>
      </c>
      <c r="W201" s="49">
        <f t="shared" si="43"/>
        <v>0.34441983999999998</v>
      </c>
      <c r="X201" s="49">
        <f t="shared" si="44"/>
        <v>0.30136735999999992</v>
      </c>
      <c r="Y201" s="49">
        <f t="shared" si="45"/>
        <v>0.4520510399999999</v>
      </c>
      <c r="Z201" s="49">
        <f t="shared" si="46"/>
        <v>0.57403306666666665</v>
      </c>
      <c r="AA201" s="48">
        <v>1.1940502351459703</v>
      </c>
      <c r="AB201" s="42">
        <v>0.4285723571777344</v>
      </c>
      <c r="AC201" s="42">
        <v>0.4285723571777344</v>
      </c>
      <c r="AD201" s="49">
        <f t="shared" si="47"/>
        <v>0.44617755508422857</v>
      </c>
      <c r="AE201" s="49">
        <f t="shared" si="48"/>
        <v>0.30840353341118976</v>
      </c>
    </row>
    <row r="202" spans="1:31" x14ac:dyDescent="0.2">
      <c r="A202" s="42">
        <v>0.3751937611897786</v>
      </c>
      <c r="B202" s="42">
        <f t="shared" si="39"/>
        <v>0.42663284301757814</v>
      </c>
      <c r="C202" s="42">
        <v>0.42663284301757814</v>
      </c>
      <c r="D202" s="42">
        <v>0.42663284301757814</v>
      </c>
      <c r="E202" s="48">
        <v>0.23899421432495116</v>
      </c>
      <c r="F202" s="48">
        <v>0.23899412551879881</v>
      </c>
      <c r="G202" s="48">
        <v>0.21836276901245116</v>
      </c>
      <c r="H202" s="48">
        <v>0.25208914031982421</v>
      </c>
      <c r="I202" s="48">
        <v>0.22236847412109373</v>
      </c>
      <c r="J202" s="48">
        <v>0.12232173484802246</v>
      </c>
      <c r="K202" s="48">
        <v>0.19877281265258789</v>
      </c>
      <c r="L202" s="48">
        <v>7.2677445373535154E-2</v>
      </c>
      <c r="M202" s="43">
        <f t="shared" si="49"/>
        <v>0.23515942799999995</v>
      </c>
      <c r="N202" s="43">
        <f t="shared" si="50"/>
        <v>0.36419154399999992</v>
      </c>
      <c r="O202" s="49">
        <v>0.33594203999999994</v>
      </c>
      <c r="P202" s="49">
        <v>0.42846063999999995</v>
      </c>
      <c r="Q202" s="50">
        <f t="shared" si="40"/>
        <v>0.38220133999999995</v>
      </c>
      <c r="R202" s="48">
        <f t="shared" si="41"/>
        <v>0.42846063999999995</v>
      </c>
      <c r="S202" s="49">
        <v>0.40583576660156251</v>
      </c>
      <c r="T202" s="48">
        <f t="shared" si="51"/>
        <v>0.42663284301757814</v>
      </c>
      <c r="U202" s="48">
        <v>0</v>
      </c>
      <c r="V202" s="49">
        <f t="shared" si="42"/>
        <v>0.38561457599999999</v>
      </c>
      <c r="W202" s="49">
        <f t="shared" si="43"/>
        <v>0.34276851199999997</v>
      </c>
      <c r="X202" s="49">
        <f t="shared" si="44"/>
        <v>0.29992244799999995</v>
      </c>
      <c r="Y202" s="49">
        <f t="shared" si="45"/>
        <v>0.44988367200000001</v>
      </c>
      <c r="Z202" s="49">
        <f t="shared" si="46"/>
        <v>0.57128085333333334</v>
      </c>
      <c r="AA202" s="48">
        <v>1.1879091861122533</v>
      </c>
      <c r="AB202" s="42">
        <v>0.42663284301757814</v>
      </c>
      <c r="AC202" s="42">
        <v>0.42663284301757814</v>
      </c>
      <c r="AD202" s="49">
        <f t="shared" si="47"/>
        <v>0.44388286972045898</v>
      </c>
      <c r="AE202" s="49">
        <f t="shared" si="48"/>
        <v>0.30681741804929108</v>
      </c>
    </row>
    <row r="203" spans="1:31" x14ac:dyDescent="0.2">
      <c r="A203" s="42">
        <v>0.37326413472493486</v>
      </c>
      <c r="B203" s="42">
        <f t="shared" si="39"/>
        <v>0.42471163940429685</v>
      </c>
      <c r="C203" s="42">
        <v>0.42471163940429685</v>
      </c>
      <c r="D203" s="42">
        <v>0.42471163940429685</v>
      </c>
      <c r="E203" s="48">
        <v>0.23776506317138671</v>
      </c>
      <c r="F203" s="48">
        <v>0.23776497436523436</v>
      </c>
      <c r="G203" s="48">
        <v>0.21723972640991213</v>
      </c>
      <c r="H203" s="48">
        <v>0.25079262969970706</v>
      </c>
      <c r="I203" s="48">
        <v>0.22122482849121092</v>
      </c>
      <c r="J203" s="48">
        <v>0.12169263206481934</v>
      </c>
      <c r="K203" s="48">
        <v>0.1977505206298828</v>
      </c>
      <c r="L203" s="48">
        <v>7.2303667678833006E-2</v>
      </c>
      <c r="M203" s="43">
        <f t="shared" si="49"/>
        <v>0.23392093199999994</v>
      </c>
      <c r="N203" s="43">
        <f t="shared" si="50"/>
        <v>0.36218635999999993</v>
      </c>
      <c r="O203" s="49">
        <v>0.33417275999999996</v>
      </c>
      <c r="P203" s="49">
        <v>0.42610159999999991</v>
      </c>
      <c r="Q203" s="50">
        <f t="shared" si="40"/>
        <v>0.38013717999999996</v>
      </c>
      <c r="R203" s="48">
        <f t="shared" si="41"/>
        <v>0.42610159999999991</v>
      </c>
      <c r="S203" s="49">
        <v>0.40374855957031253</v>
      </c>
      <c r="T203" s="48">
        <f t="shared" si="51"/>
        <v>0.42471163940429685</v>
      </c>
      <c r="U203" s="48">
        <v>0</v>
      </c>
      <c r="V203" s="49">
        <f t="shared" si="42"/>
        <v>0.38349143999999991</v>
      </c>
      <c r="W203" s="49">
        <f t="shared" si="43"/>
        <v>0.34088127999999995</v>
      </c>
      <c r="X203" s="49">
        <f t="shared" si="44"/>
        <v>0.29827111999999995</v>
      </c>
      <c r="Y203" s="49">
        <f t="shared" si="45"/>
        <v>0.44740667999999989</v>
      </c>
      <c r="Z203" s="49">
        <f t="shared" si="46"/>
        <v>0.56813546666666648</v>
      </c>
      <c r="AA203" s="48">
        <v>1.1817997018914475</v>
      </c>
      <c r="AB203" s="42">
        <v>0.42471163940429685</v>
      </c>
      <c r="AC203" s="42">
        <v>0.42471163940429685</v>
      </c>
      <c r="AD203" s="49">
        <f t="shared" si="47"/>
        <v>0.44159998703002934</v>
      </c>
      <c r="AE203" s="49">
        <f t="shared" si="48"/>
        <v>0.30523946084353509</v>
      </c>
    </row>
    <row r="204" spans="1:31" x14ac:dyDescent="0.2">
      <c r="A204" s="42">
        <v>0.37134442647298171</v>
      </c>
      <c r="B204" s="42">
        <f t="shared" si="39"/>
        <v>0.42280856323242189</v>
      </c>
      <c r="C204" s="42">
        <v>0.42280856323242189</v>
      </c>
      <c r="D204" s="42">
        <v>0.42280856323242189</v>
      </c>
      <c r="E204" s="48">
        <v>0.23654223205566408</v>
      </c>
      <c r="F204" s="48">
        <v>0.2365421432495117</v>
      </c>
      <c r="G204" s="48">
        <v>0.21612245620727538</v>
      </c>
      <c r="H204" s="48">
        <v>0.24950280914306641</v>
      </c>
      <c r="I204" s="48">
        <v>0.22008707366943359</v>
      </c>
      <c r="J204" s="48">
        <v>0.12106676330566406</v>
      </c>
      <c r="K204" s="48">
        <v>0.19673348297119139</v>
      </c>
      <c r="L204" s="48">
        <v>7.1931806716918942E-2</v>
      </c>
      <c r="M204" s="43">
        <f t="shared" si="49"/>
        <v>0.23268243599999996</v>
      </c>
      <c r="N204" s="43">
        <f t="shared" si="50"/>
        <v>0.36043182399999996</v>
      </c>
      <c r="O204" s="49">
        <v>0.33240347999999997</v>
      </c>
      <c r="P204" s="49">
        <v>0.42403743999999999</v>
      </c>
      <c r="Q204" s="50">
        <f t="shared" si="40"/>
        <v>0.37822045999999998</v>
      </c>
      <c r="R204" s="48">
        <f t="shared" si="41"/>
        <v>0.42403743999999999</v>
      </c>
      <c r="S204" s="49">
        <v>0.40167207031250007</v>
      </c>
      <c r="T204" s="48">
        <f t="shared" si="51"/>
        <v>0.42280856323242189</v>
      </c>
      <c r="U204" s="48">
        <v>0</v>
      </c>
      <c r="V204" s="49">
        <f t="shared" si="42"/>
        <v>0.38163369600000002</v>
      </c>
      <c r="W204" s="49">
        <f t="shared" si="43"/>
        <v>0.339229952</v>
      </c>
      <c r="X204" s="49">
        <f t="shared" si="44"/>
        <v>0.29682620799999998</v>
      </c>
      <c r="Y204" s="49">
        <f t="shared" si="45"/>
        <v>0.445239312</v>
      </c>
      <c r="Z204" s="49">
        <f t="shared" si="46"/>
        <v>0.56538325333333328</v>
      </c>
      <c r="AA204" s="48">
        <v>1.1757216732627467</v>
      </c>
      <c r="AB204" s="42">
        <v>0.42280856323242189</v>
      </c>
      <c r="AC204" s="42">
        <v>0.42280856323242189</v>
      </c>
      <c r="AD204" s="49">
        <f t="shared" si="47"/>
        <v>0.43932882690429698</v>
      </c>
      <c r="AE204" s="49">
        <f t="shared" si="48"/>
        <v>0.30366960642182123</v>
      </c>
    </row>
    <row r="205" spans="1:31" x14ac:dyDescent="0.2">
      <c r="A205" s="42">
        <v>0.36943458557128905</v>
      </c>
      <c r="B205" s="42">
        <f t="shared" si="39"/>
        <v>0.42092327880859376</v>
      </c>
      <c r="C205" s="42">
        <v>0.42092327880859376</v>
      </c>
      <c r="D205" s="42">
        <v>0.42092327880859376</v>
      </c>
      <c r="E205" s="48">
        <v>0.23532569137573242</v>
      </c>
      <c r="F205" s="48">
        <v>0.23532560256958007</v>
      </c>
      <c r="G205" s="48">
        <v>0.21501092880249023</v>
      </c>
      <c r="H205" s="48">
        <v>0.24821961944580079</v>
      </c>
      <c r="I205" s="48">
        <v>0.21895516525268555</v>
      </c>
      <c r="J205" s="48">
        <v>0.12044411376953124</v>
      </c>
      <c r="K205" s="48">
        <v>0.1957216848754883</v>
      </c>
      <c r="L205" s="48">
        <v>7.1561862487792977E-2</v>
      </c>
      <c r="M205" s="43">
        <f t="shared" si="49"/>
        <v>0.23159875199999994</v>
      </c>
      <c r="N205" s="43">
        <f t="shared" si="50"/>
        <v>0.35867728799999998</v>
      </c>
      <c r="O205" s="49">
        <v>0.33085535999999993</v>
      </c>
      <c r="P205" s="49">
        <v>0.42197328000000001</v>
      </c>
      <c r="Q205" s="50">
        <f t="shared" si="40"/>
        <v>0.37641431999999997</v>
      </c>
      <c r="R205" s="48">
        <f t="shared" si="41"/>
        <v>0.42197328000000001</v>
      </c>
      <c r="S205" s="49">
        <v>0.39960627441406249</v>
      </c>
      <c r="T205" s="48">
        <f t="shared" si="51"/>
        <v>0.42092327880859376</v>
      </c>
      <c r="U205" s="48">
        <v>0</v>
      </c>
      <c r="V205" s="49">
        <f t="shared" si="42"/>
        <v>0.37977595200000003</v>
      </c>
      <c r="W205" s="49">
        <f t="shared" si="43"/>
        <v>0.33757862400000005</v>
      </c>
      <c r="X205" s="49">
        <f t="shared" si="44"/>
        <v>0.29538129599999996</v>
      </c>
      <c r="Y205" s="49">
        <f t="shared" si="45"/>
        <v>0.443071944</v>
      </c>
      <c r="Z205" s="49">
        <f t="shared" si="46"/>
        <v>0.56263103999999997</v>
      </c>
      <c r="AA205" s="48">
        <v>1.1696748817845395</v>
      </c>
      <c r="AB205" s="42">
        <v>0.42092327880859376</v>
      </c>
      <c r="AC205" s="42">
        <v>0.42092327880859376</v>
      </c>
      <c r="AD205" s="49">
        <f t="shared" si="47"/>
        <v>0.43706936264038088</v>
      </c>
      <c r="AE205" s="49">
        <f t="shared" si="48"/>
        <v>0.30210783632678251</v>
      </c>
    </row>
    <row r="206" spans="1:31" x14ac:dyDescent="0.2">
      <c r="A206" s="42">
        <v>0.36753458658854166</v>
      </c>
      <c r="B206" s="42">
        <f t="shared" si="39"/>
        <v>0.41905554199218747</v>
      </c>
      <c r="C206" s="42">
        <v>0.41905554199218747</v>
      </c>
      <c r="D206" s="42">
        <v>0.41905554199218747</v>
      </c>
      <c r="E206" s="48">
        <v>0.23411541152954102</v>
      </c>
      <c r="F206" s="48">
        <v>0.23411532272338867</v>
      </c>
      <c r="G206" s="48">
        <v>0.21390512939453124</v>
      </c>
      <c r="H206" s="48">
        <v>0.246943016204834</v>
      </c>
      <c r="I206" s="48">
        <v>0.21782907363891602</v>
      </c>
      <c r="J206" s="48">
        <v>0.1198246686553955</v>
      </c>
      <c r="K206" s="48">
        <v>0.19471508193969728</v>
      </c>
      <c r="L206" s="48">
        <v>7.1193820190429691E-2</v>
      </c>
      <c r="M206" s="43">
        <f t="shared" si="49"/>
        <v>0.23036025599999996</v>
      </c>
      <c r="N206" s="43">
        <f t="shared" si="50"/>
        <v>0.35667210399999999</v>
      </c>
      <c r="O206" s="49">
        <v>0.32908607999999995</v>
      </c>
      <c r="P206" s="49">
        <v>0.41961423999999997</v>
      </c>
      <c r="Q206" s="50">
        <f t="shared" si="40"/>
        <v>0.37435015999999999</v>
      </c>
      <c r="R206" s="48">
        <f t="shared" si="41"/>
        <v>0.41961423999999997</v>
      </c>
      <c r="S206" s="49">
        <v>0.39755109863281252</v>
      </c>
      <c r="T206" s="48">
        <f t="shared" si="51"/>
        <v>0.41905554199218747</v>
      </c>
      <c r="U206" s="48">
        <v>0</v>
      </c>
      <c r="V206" s="49">
        <f t="shared" si="42"/>
        <v>0.377652816</v>
      </c>
      <c r="W206" s="49">
        <f t="shared" si="43"/>
        <v>0.33569139199999998</v>
      </c>
      <c r="X206" s="49">
        <f t="shared" si="44"/>
        <v>0.29372996799999995</v>
      </c>
      <c r="Y206" s="49">
        <f t="shared" si="45"/>
        <v>0.44059495200000004</v>
      </c>
      <c r="Z206" s="49">
        <f t="shared" si="46"/>
        <v>0.55948565333333333</v>
      </c>
      <c r="AA206" s="48">
        <v>1.1636592182360197</v>
      </c>
      <c r="AB206" s="42">
        <v>0.41905554199218747</v>
      </c>
      <c r="AC206" s="42">
        <v>0.41905554199218747</v>
      </c>
      <c r="AD206" s="49">
        <f t="shared" si="47"/>
        <v>0.43482151412963871</v>
      </c>
      <c r="AE206" s="49">
        <f t="shared" si="48"/>
        <v>0.30055409518631859</v>
      </c>
    </row>
    <row r="207" spans="1:31" x14ac:dyDescent="0.2">
      <c r="A207" s="42">
        <v>0.36564435323079425</v>
      </c>
      <c r="B207" s="42">
        <f t="shared" si="39"/>
        <v>0.41720516967773436</v>
      </c>
      <c r="C207" s="42">
        <v>0.41720516967773436</v>
      </c>
      <c r="D207" s="42">
        <v>0.41720516967773436</v>
      </c>
      <c r="E207" s="48">
        <v>0.23291134811401368</v>
      </c>
      <c r="F207" s="48">
        <v>0.2329112593078613</v>
      </c>
      <c r="G207" s="48">
        <v>0.21280501358032225</v>
      </c>
      <c r="H207" s="48">
        <v>0.24567298461914061</v>
      </c>
      <c r="I207" s="48">
        <v>0.21670876922607421</v>
      </c>
      <c r="J207" s="48">
        <v>0.11920840576171875</v>
      </c>
      <c r="K207" s="48">
        <v>0.19371365936279294</v>
      </c>
      <c r="L207" s="48">
        <v>7.082767242431641E-2</v>
      </c>
      <c r="M207" s="43">
        <f t="shared" si="49"/>
        <v>0.22912176000000001</v>
      </c>
      <c r="N207" s="43">
        <f t="shared" si="50"/>
        <v>0.35491756799999996</v>
      </c>
      <c r="O207" s="49">
        <v>0.32731680000000002</v>
      </c>
      <c r="P207" s="49">
        <v>0.41755007999999999</v>
      </c>
      <c r="Q207" s="50">
        <f t="shared" si="40"/>
        <v>0.37243344</v>
      </c>
      <c r="R207" s="48">
        <f t="shared" si="41"/>
        <v>0.41755007999999999</v>
      </c>
      <c r="S207" s="49">
        <v>0.39550649414062505</v>
      </c>
      <c r="T207" s="48">
        <f t="shared" si="51"/>
        <v>0.41720516967773436</v>
      </c>
      <c r="U207" s="48">
        <v>0</v>
      </c>
      <c r="V207" s="49">
        <f t="shared" si="42"/>
        <v>0.37579507200000001</v>
      </c>
      <c r="W207" s="49">
        <f t="shared" si="43"/>
        <v>0.33404006400000003</v>
      </c>
      <c r="X207" s="49">
        <f t="shared" si="44"/>
        <v>0.29228505599999999</v>
      </c>
      <c r="Y207" s="49">
        <f t="shared" si="45"/>
        <v>0.43842758400000004</v>
      </c>
      <c r="Z207" s="49">
        <f t="shared" si="46"/>
        <v>0.55673344000000002</v>
      </c>
      <c r="AA207" s="48">
        <v>1.1576744641755756</v>
      </c>
      <c r="AB207" s="42">
        <v>0.41720516967773436</v>
      </c>
      <c r="AC207" s="42">
        <v>0.41720516967773436</v>
      </c>
      <c r="AD207" s="49">
        <f t="shared" si="47"/>
        <v>0.43258522796630866</v>
      </c>
      <c r="AE207" s="49">
        <f t="shared" si="48"/>
        <v>0.29900834608569576</v>
      </c>
    </row>
    <row r="208" spans="1:31" x14ac:dyDescent="0.2">
      <c r="A208" s="42">
        <v>0.36376383463541662</v>
      </c>
      <c r="B208" s="42">
        <f t="shared" si="39"/>
        <v>0.41537182617187501</v>
      </c>
      <c r="C208" s="42">
        <v>0.41537182617187501</v>
      </c>
      <c r="D208" s="42">
        <v>0.41537182617187501</v>
      </c>
      <c r="E208" s="48">
        <v>0.231713486328125</v>
      </c>
      <c r="F208" s="48">
        <v>0.23171339752197265</v>
      </c>
      <c r="G208" s="48">
        <v>0.2117105517578125</v>
      </c>
      <c r="H208" s="48">
        <v>0.24440948028564449</v>
      </c>
      <c r="I208" s="48">
        <v>0.21559423721313475</v>
      </c>
      <c r="J208" s="48">
        <v>0.11859531768798827</v>
      </c>
      <c r="K208" s="48">
        <v>0.19271738754272461</v>
      </c>
      <c r="L208" s="48">
        <v>7.0463404388427742E-2</v>
      </c>
      <c r="M208" s="43">
        <f t="shared" si="49"/>
        <v>0.22788326399999997</v>
      </c>
      <c r="N208" s="43">
        <f t="shared" si="50"/>
        <v>0.35291238399999997</v>
      </c>
      <c r="O208" s="49">
        <v>0.32554751999999998</v>
      </c>
      <c r="P208" s="49">
        <v>0.41519103999999996</v>
      </c>
      <c r="Q208" s="50">
        <f t="shared" si="40"/>
        <v>0.37036927999999997</v>
      </c>
      <c r="R208" s="48">
        <f t="shared" si="41"/>
        <v>0.41519103999999996</v>
      </c>
      <c r="S208" s="49">
        <v>0.39347238769531256</v>
      </c>
      <c r="T208" s="48">
        <f t="shared" si="51"/>
        <v>0.41537182617187501</v>
      </c>
      <c r="U208" s="48">
        <v>0</v>
      </c>
      <c r="V208" s="49">
        <f t="shared" si="42"/>
        <v>0.37367193599999998</v>
      </c>
      <c r="W208" s="49">
        <f t="shared" si="43"/>
        <v>0.33215283200000001</v>
      </c>
      <c r="X208" s="49">
        <f t="shared" si="44"/>
        <v>0.29063372799999992</v>
      </c>
      <c r="Y208" s="49">
        <f t="shared" si="45"/>
        <v>0.43595059199999997</v>
      </c>
      <c r="Z208" s="49">
        <f t="shared" si="46"/>
        <v>0.55358805333333327</v>
      </c>
      <c r="AA208" s="48">
        <v>1.1517205103824013</v>
      </c>
      <c r="AB208" s="42">
        <v>0.41537182617187501</v>
      </c>
      <c r="AC208" s="42">
        <v>0.41537182617187501</v>
      </c>
      <c r="AD208" s="49">
        <f t="shared" si="47"/>
        <v>0.43036042404174812</v>
      </c>
      <c r="AE208" s="49">
        <f t="shared" si="48"/>
        <v>0.29747053365281351</v>
      </c>
    </row>
    <row r="209" spans="1:31" x14ac:dyDescent="0.2">
      <c r="A209" s="42">
        <v>0.36189297993977859</v>
      </c>
      <c r="B209" s="42">
        <f t="shared" si="39"/>
        <v>0.41355535888671874</v>
      </c>
      <c r="C209" s="42">
        <v>0.41355535888671874</v>
      </c>
      <c r="D209" s="42">
        <v>0.41355535888671874</v>
      </c>
      <c r="E209" s="48">
        <v>0.23052178176879884</v>
      </c>
      <c r="F209" s="48">
        <v>0.23052169296264646</v>
      </c>
      <c r="G209" s="48">
        <v>0.21062171432495116</v>
      </c>
      <c r="H209" s="48">
        <v>0.24315247360229489</v>
      </c>
      <c r="I209" s="48">
        <v>0.21448543319702146</v>
      </c>
      <c r="J209" s="48">
        <v>0.11798538223266601</v>
      </c>
      <c r="K209" s="48">
        <v>0.19172623687744139</v>
      </c>
      <c r="L209" s="48">
        <v>7.010100868225097E-2</v>
      </c>
      <c r="M209" s="43">
        <f t="shared" si="49"/>
        <v>0.22679958000000003</v>
      </c>
      <c r="N209" s="43">
        <f t="shared" si="50"/>
        <v>0.35115784799999999</v>
      </c>
      <c r="O209" s="49">
        <v>0.32399940000000005</v>
      </c>
      <c r="P209" s="49">
        <v>0.41312687999999997</v>
      </c>
      <c r="Q209" s="50">
        <f t="shared" si="40"/>
        <v>0.36856314000000001</v>
      </c>
      <c r="R209" s="48">
        <f t="shared" si="41"/>
        <v>0.41312687999999997</v>
      </c>
      <c r="S209" s="49">
        <v>0.3914487548828125</v>
      </c>
      <c r="T209" s="48">
        <f t="shared" si="51"/>
        <v>0.41355535888671874</v>
      </c>
      <c r="U209" s="48">
        <v>0</v>
      </c>
      <c r="V209" s="49">
        <f t="shared" si="42"/>
        <v>0.37181419199999999</v>
      </c>
      <c r="W209" s="49">
        <f t="shared" si="43"/>
        <v>0.330501504</v>
      </c>
      <c r="X209" s="49">
        <f t="shared" si="44"/>
        <v>0.28918881599999996</v>
      </c>
      <c r="Y209" s="49">
        <f t="shared" si="45"/>
        <v>0.43378322399999997</v>
      </c>
      <c r="Z209" s="49">
        <f t="shared" si="46"/>
        <v>0.55083583999999997</v>
      </c>
      <c r="AA209" s="48">
        <v>1.1457972476356908</v>
      </c>
      <c r="AB209" s="42">
        <v>0.41355535888671874</v>
      </c>
      <c r="AC209" s="42">
        <v>0.41355535888671874</v>
      </c>
      <c r="AD209" s="49">
        <f t="shared" si="47"/>
        <v>0.42814707565307619</v>
      </c>
      <c r="AE209" s="49">
        <f t="shared" si="48"/>
        <v>0.29594063943030485</v>
      </c>
    </row>
    <row r="210" spans="1:31" x14ac:dyDescent="0.2">
      <c r="A210" s="42">
        <v>0.36003176371256507</v>
      </c>
      <c r="B210" s="42">
        <f t="shared" si="39"/>
        <v>0.41175546264648438</v>
      </c>
      <c r="C210" s="42">
        <v>0.41175546264648438</v>
      </c>
      <c r="D210" s="42">
        <v>0.41175546264648438</v>
      </c>
      <c r="E210" s="48">
        <v>0.22933620483398437</v>
      </c>
      <c r="F210" s="48">
        <v>0.22933611602783202</v>
      </c>
      <c r="G210" s="48">
        <v>0.20953848648071288</v>
      </c>
      <c r="H210" s="48">
        <v>0.24190193496704102</v>
      </c>
      <c r="I210" s="48">
        <v>0.21338232757568359</v>
      </c>
      <c r="J210" s="48">
        <v>0.11737858459472655</v>
      </c>
      <c r="K210" s="48">
        <v>0.19074019256591798</v>
      </c>
      <c r="L210" s="48">
        <v>6.9740477905273435E-2</v>
      </c>
      <c r="M210" s="43">
        <f t="shared" si="49"/>
        <v>0.225561084</v>
      </c>
      <c r="N210" s="43">
        <f t="shared" si="50"/>
        <v>0.34940331199999991</v>
      </c>
      <c r="O210" s="49">
        <v>0.32223012000000001</v>
      </c>
      <c r="P210" s="49">
        <v>0.41106271999999994</v>
      </c>
      <c r="Q210" s="50">
        <f t="shared" si="40"/>
        <v>0.36664641999999997</v>
      </c>
      <c r="R210" s="48">
        <f t="shared" si="41"/>
        <v>0.41106271999999994</v>
      </c>
      <c r="S210" s="49">
        <v>0.38943552246093754</v>
      </c>
      <c r="T210" s="48">
        <f t="shared" si="51"/>
        <v>0.41175546264648438</v>
      </c>
      <c r="U210" s="48">
        <v>0</v>
      </c>
      <c r="V210" s="49">
        <f t="shared" si="42"/>
        <v>0.36995644799999994</v>
      </c>
      <c r="W210" s="49">
        <f t="shared" si="43"/>
        <v>0.32885017599999999</v>
      </c>
      <c r="X210" s="49">
        <f t="shared" si="44"/>
        <v>0.28774390399999994</v>
      </c>
      <c r="Y210" s="49">
        <f t="shared" si="45"/>
        <v>0.43161585599999991</v>
      </c>
      <c r="Z210" s="49">
        <f t="shared" si="46"/>
        <v>0.54808362666666655</v>
      </c>
      <c r="AA210" s="48">
        <v>1.1399043482730262</v>
      </c>
      <c r="AB210" s="42">
        <v>0.41175546264648438</v>
      </c>
      <c r="AC210" s="42">
        <v>0.41175546264648438</v>
      </c>
      <c r="AD210" s="49">
        <f t="shared" si="47"/>
        <v>0.42594510269165042</v>
      </c>
      <c r="AE210" s="49">
        <f t="shared" si="48"/>
        <v>0.29441860804606951</v>
      </c>
    </row>
    <row r="211" spans="1:31" x14ac:dyDescent="0.2">
      <c r="A211" s="42">
        <v>0.35818010965983071</v>
      </c>
      <c r="B211" s="42">
        <f t="shared" si="39"/>
        <v>0.4099719543457031</v>
      </c>
      <c r="C211" s="42">
        <v>0.4099719543457031</v>
      </c>
      <c r="D211" s="42">
        <v>0.4099719543457031</v>
      </c>
      <c r="E211" s="48">
        <v>0.22815672592163086</v>
      </c>
      <c r="F211" s="48">
        <v>0.22815663711547851</v>
      </c>
      <c r="G211" s="48">
        <v>0.20846082382202147</v>
      </c>
      <c r="H211" s="48">
        <v>0.24065783477783204</v>
      </c>
      <c r="I211" s="48">
        <v>0.2122849055480957</v>
      </c>
      <c r="J211" s="48">
        <v>0.11677490257263184</v>
      </c>
      <c r="K211" s="48">
        <v>0.18975921020507813</v>
      </c>
      <c r="L211" s="48">
        <v>6.9381804656982418E-2</v>
      </c>
      <c r="M211" s="43">
        <f t="shared" si="49"/>
        <v>0.22447739999999997</v>
      </c>
      <c r="N211" s="43">
        <f t="shared" si="50"/>
        <v>0.34764877599999994</v>
      </c>
      <c r="O211" s="49">
        <v>0.32068199999999997</v>
      </c>
      <c r="P211" s="49">
        <v>0.40899855999999996</v>
      </c>
      <c r="Q211" s="50">
        <f t="shared" si="40"/>
        <v>0.36484027999999996</v>
      </c>
      <c r="R211" s="48">
        <f t="shared" si="41"/>
        <v>0.40899855999999996</v>
      </c>
      <c r="S211" s="49">
        <v>0.38743264160156254</v>
      </c>
      <c r="T211" s="48">
        <f t="shared" si="51"/>
        <v>0.4099719543457031</v>
      </c>
      <c r="U211" s="48">
        <v>0</v>
      </c>
      <c r="V211" s="49">
        <f t="shared" si="42"/>
        <v>0.36809870399999994</v>
      </c>
      <c r="W211" s="49">
        <f t="shared" si="43"/>
        <v>0.32719884799999999</v>
      </c>
      <c r="X211" s="49">
        <f t="shared" si="44"/>
        <v>0.28629899199999997</v>
      </c>
      <c r="Y211" s="49">
        <f t="shared" si="45"/>
        <v>0.42944848799999996</v>
      </c>
      <c r="Z211" s="49">
        <f t="shared" si="46"/>
        <v>0.54533141333333324</v>
      </c>
      <c r="AA211" s="48">
        <v>1.1340418122944078</v>
      </c>
      <c r="AB211" s="42">
        <v>0.4099719543457031</v>
      </c>
      <c r="AC211" s="42">
        <v>0.4099719543457031</v>
      </c>
      <c r="AD211" s="49">
        <f t="shared" si="47"/>
        <v>0.423754451751709</v>
      </c>
      <c r="AE211" s="49">
        <f t="shared" si="48"/>
        <v>0.29290440258537359</v>
      </c>
    </row>
    <row r="212" spans="1:31" x14ac:dyDescent="0.2">
      <c r="A212" s="42">
        <v>0.35633799235026042</v>
      </c>
      <c r="B212" s="42">
        <f t="shared" si="39"/>
        <v>0.40820458984375002</v>
      </c>
      <c r="C212" s="42">
        <v>0.40820458984375002</v>
      </c>
      <c r="D212" s="42">
        <v>0.40820458984375002</v>
      </c>
      <c r="E212" s="48">
        <v>0.22698331542968747</v>
      </c>
      <c r="F212" s="48">
        <v>0.22698322662353515</v>
      </c>
      <c r="G212" s="48">
        <v>0.20738871154785157</v>
      </c>
      <c r="H212" s="48">
        <v>0.23942012863159182</v>
      </c>
      <c r="I212" s="48">
        <v>0.21119312271118162</v>
      </c>
      <c r="J212" s="48">
        <v>0.11617432876586914</v>
      </c>
      <c r="K212" s="48">
        <v>0.18878327499389649</v>
      </c>
      <c r="L212" s="48">
        <v>6.9024974136352543E-2</v>
      </c>
      <c r="M212" s="43">
        <f t="shared" si="49"/>
        <v>0.22323890399999996</v>
      </c>
      <c r="N212" s="43">
        <f t="shared" si="50"/>
        <v>0.34589423999999996</v>
      </c>
      <c r="O212" s="49">
        <v>0.31891271999999998</v>
      </c>
      <c r="P212" s="49">
        <v>0.40693439999999997</v>
      </c>
      <c r="Q212" s="50">
        <f t="shared" si="40"/>
        <v>0.36292355999999998</v>
      </c>
      <c r="R212" s="48">
        <f t="shared" si="41"/>
        <v>0.40693439999999997</v>
      </c>
      <c r="S212" s="49">
        <v>0.38544006347656251</v>
      </c>
      <c r="T212" s="48">
        <f t="shared" si="51"/>
        <v>0.40820458984375002</v>
      </c>
      <c r="U212" s="48">
        <v>0</v>
      </c>
      <c r="V212" s="49">
        <f t="shared" si="42"/>
        <v>0.36624096</v>
      </c>
      <c r="W212" s="49">
        <f t="shared" si="43"/>
        <v>0.32554751999999998</v>
      </c>
      <c r="X212" s="49">
        <f t="shared" si="44"/>
        <v>0.28485407999999995</v>
      </c>
      <c r="Y212" s="49">
        <f t="shared" si="45"/>
        <v>0.42728112000000001</v>
      </c>
      <c r="Z212" s="49">
        <f t="shared" si="46"/>
        <v>0.54257919999999993</v>
      </c>
      <c r="AA212" s="48">
        <v>1.1282094212582237</v>
      </c>
      <c r="AB212" s="42">
        <v>0.40820458984375002</v>
      </c>
      <c r="AC212" s="42">
        <v>0.40820458984375002</v>
      </c>
      <c r="AD212" s="49">
        <f t="shared" si="47"/>
        <v>0.42157506942749023</v>
      </c>
      <c r="AE212" s="49">
        <f t="shared" si="48"/>
        <v>0.29139798613348356</v>
      </c>
    </row>
    <row r="213" spans="1:31" x14ac:dyDescent="0.2">
      <c r="A213" s="42">
        <v>0.35450533548990881</v>
      </c>
      <c r="B213" s="42">
        <f t="shared" si="39"/>
        <v>0.4064531555175781</v>
      </c>
      <c r="C213" s="42">
        <v>0.4064531555175781</v>
      </c>
      <c r="D213" s="42">
        <v>0.4064531555175781</v>
      </c>
      <c r="E213" s="48">
        <v>0.2258159437561035</v>
      </c>
      <c r="F213" s="48">
        <v>0.22581585494995118</v>
      </c>
      <c r="G213" s="48">
        <v>0.20632210525512695</v>
      </c>
      <c r="H213" s="48">
        <v>0.23818878692626952</v>
      </c>
      <c r="I213" s="48">
        <v>0.21010694946289063</v>
      </c>
      <c r="J213" s="48">
        <v>0.11557684097290039</v>
      </c>
      <c r="K213" s="48">
        <v>0.18781235733032225</v>
      </c>
      <c r="L213" s="48">
        <v>6.8669978942871093E-2</v>
      </c>
      <c r="M213" s="43">
        <f t="shared" si="49"/>
        <v>0.22215521999999993</v>
      </c>
      <c r="N213" s="43">
        <f t="shared" si="50"/>
        <v>0.34413970399999999</v>
      </c>
      <c r="O213" s="49">
        <v>0.31736459999999994</v>
      </c>
      <c r="P213" s="49">
        <v>0.40487023999999999</v>
      </c>
      <c r="Q213" s="50">
        <f t="shared" si="40"/>
        <v>0.36111741999999997</v>
      </c>
      <c r="R213" s="48">
        <f t="shared" si="41"/>
        <v>0.40487023999999999</v>
      </c>
      <c r="S213" s="49">
        <v>0.38345773925781246</v>
      </c>
      <c r="T213" s="48">
        <f t="shared" si="51"/>
        <v>0.4064531555175781</v>
      </c>
      <c r="U213" s="48">
        <v>0</v>
      </c>
      <c r="V213" s="49">
        <f t="shared" si="42"/>
        <v>0.36438321600000001</v>
      </c>
      <c r="W213" s="49">
        <f t="shared" si="43"/>
        <v>0.32389619200000003</v>
      </c>
      <c r="X213" s="49">
        <f t="shared" si="44"/>
        <v>0.28340916799999999</v>
      </c>
      <c r="Y213" s="49">
        <f t="shared" si="45"/>
        <v>0.42511375200000001</v>
      </c>
      <c r="Z213" s="49">
        <f t="shared" si="46"/>
        <v>0.53982698666666673</v>
      </c>
      <c r="AA213" s="48">
        <v>1.1224070659436678</v>
      </c>
      <c r="AB213" s="42">
        <v>0.4064531555175781</v>
      </c>
      <c r="AC213" s="42">
        <v>0.4064531555175781</v>
      </c>
      <c r="AD213" s="49">
        <f t="shared" si="47"/>
        <v>0.41940690231323235</v>
      </c>
      <c r="AE213" s="49">
        <f t="shared" si="48"/>
        <v>0.28989932177566563</v>
      </c>
    </row>
    <row r="214" spans="1:31" x14ac:dyDescent="0.2">
      <c r="A214" s="42">
        <v>0.35268211364746088</v>
      </c>
      <c r="B214" s="42">
        <f t="shared" si="39"/>
        <v>0.40471740722656252</v>
      </c>
      <c r="C214" s="42">
        <v>0.40471740722656252</v>
      </c>
      <c r="D214" s="42">
        <v>0.40471740722656252</v>
      </c>
      <c r="E214" s="48">
        <v>0.22465456649780272</v>
      </c>
      <c r="F214" s="48">
        <v>0.22465447769165039</v>
      </c>
      <c r="G214" s="48">
        <v>0.20526099014282226</v>
      </c>
      <c r="H214" s="48">
        <v>0.23696378005981444</v>
      </c>
      <c r="I214" s="48">
        <v>0.20902637100219726</v>
      </c>
      <c r="J214" s="48">
        <v>0.11498242439270019</v>
      </c>
      <c r="K214" s="48">
        <v>0.18684644241333007</v>
      </c>
      <c r="L214" s="48">
        <v>6.831681167602538E-2</v>
      </c>
      <c r="M214" s="43">
        <f t="shared" si="49"/>
        <v>0.22107153599999996</v>
      </c>
      <c r="N214" s="43">
        <f t="shared" si="50"/>
        <v>0.34238516800000002</v>
      </c>
      <c r="O214" s="49">
        <v>0.31581647999999996</v>
      </c>
      <c r="P214" s="49">
        <v>0.40280608000000001</v>
      </c>
      <c r="Q214" s="50">
        <f t="shared" si="40"/>
        <v>0.35931128000000001</v>
      </c>
      <c r="R214" s="48">
        <f t="shared" si="41"/>
        <v>0.40280608000000001</v>
      </c>
      <c r="S214" s="49">
        <v>0.38148562011718751</v>
      </c>
      <c r="T214" s="48">
        <f t="shared" si="51"/>
        <v>0.40471740722656252</v>
      </c>
      <c r="U214" s="48">
        <v>0</v>
      </c>
      <c r="V214" s="49">
        <f t="shared" si="42"/>
        <v>0.36252547200000002</v>
      </c>
      <c r="W214" s="49">
        <f t="shared" si="43"/>
        <v>0.32224486400000002</v>
      </c>
      <c r="X214" s="49">
        <f t="shared" si="44"/>
        <v>0.28196425599999997</v>
      </c>
      <c r="Y214" s="49">
        <f t="shared" si="45"/>
        <v>0.42294638400000001</v>
      </c>
      <c r="Z214" s="49">
        <f t="shared" si="46"/>
        <v>0.53707477333333331</v>
      </c>
      <c r="AA214" s="48">
        <v>1.1166345279091283</v>
      </c>
      <c r="AB214" s="42">
        <v>0.40471740722656252</v>
      </c>
      <c r="AC214" s="42">
        <v>0.40471740722656252</v>
      </c>
      <c r="AD214" s="49">
        <f t="shared" si="47"/>
        <v>0.41724989700317383</v>
      </c>
      <c r="AE214" s="49">
        <f t="shared" si="48"/>
        <v>0.28840837259718627</v>
      </c>
    </row>
    <row r="215" spans="1:31" x14ac:dyDescent="0.2">
      <c r="A215" s="42">
        <v>0.35086827596028641</v>
      </c>
      <c r="B215" s="42">
        <f t="shared" si="39"/>
        <v>0.40299719238281251</v>
      </c>
      <c r="C215" s="42">
        <v>0.40299719238281251</v>
      </c>
      <c r="D215" s="42">
        <v>0.40299719238281251</v>
      </c>
      <c r="E215" s="48">
        <v>0.22349916885375976</v>
      </c>
      <c r="F215" s="48">
        <v>0.22349908004760743</v>
      </c>
      <c r="G215" s="48">
        <v>0.20420533660888671</v>
      </c>
      <c r="H215" s="48">
        <v>0.23574507843017578</v>
      </c>
      <c r="I215" s="48">
        <v>0.20795134292602538</v>
      </c>
      <c r="J215" s="48">
        <v>0.11439107162475586</v>
      </c>
      <c r="K215" s="48">
        <v>0.18588548583984374</v>
      </c>
      <c r="L215" s="48">
        <v>6.7965457534790039E-2</v>
      </c>
      <c r="M215" s="43">
        <f t="shared" si="49"/>
        <v>0.21998785199999996</v>
      </c>
      <c r="N215" s="43">
        <f t="shared" si="50"/>
        <v>0.34063063199999993</v>
      </c>
      <c r="O215" s="49">
        <v>0.31426835999999997</v>
      </c>
      <c r="P215" s="49">
        <v>0.40074191999999992</v>
      </c>
      <c r="Q215" s="50">
        <f t="shared" si="40"/>
        <v>0.35750513999999994</v>
      </c>
      <c r="R215" s="48">
        <f t="shared" si="41"/>
        <v>0.40074191999999992</v>
      </c>
      <c r="S215" s="49">
        <v>0.37952363281250001</v>
      </c>
      <c r="T215" s="48">
        <f t="shared" si="51"/>
        <v>0.40299719238281251</v>
      </c>
      <c r="U215" s="48">
        <v>0</v>
      </c>
      <c r="V215" s="49">
        <f t="shared" si="42"/>
        <v>0.36066772799999991</v>
      </c>
      <c r="W215" s="49">
        <f t="shared" si="43"/>
        <v>0.32059353599999996</v>
      </c>
      <c r="X215" s="49">
        <f t="shared" si="44"/>
        <v>0.28051934399999995</v>
      </c>
      <c r="Y215" s="49">
        <f t="shared" si="45"/>
        <v>0.42077901599999984</v>
      </c>
      <c r="Z215" s="49">
        <f t="shared" si="46"/>
        <v>0.53432255999999989</v>
      </c>
      <c r="AA215" s="48">
        <v>1.1108916979337993</v>
      </c>
      <c r="AB215" s="42">
        <v>0.40299719238281251</v>
      </c>
      <c r="AC215" s="42">
        <v>0.40299719238281251</v>
      </c>
      <c r="AD215" s="49">
        <f t="shared" si="47"/>
        <v>0.41510397338867189</v>
      </c>
      <c r="AE215" s="49">
        <f t="shared" si="48"/>
        <v>0.2869250832259449</v>
      </c>
    </row>
    <row r="216" spans="1:31" x14ac:dyDescent="0.2">
      <c r="A216" s="42">
        <v>0.34906374613444008</v>
      </c>
      <c r="B216" s="42">
        <f t="shared" si="39"/>
        <v>0.401292236328125</v>
      </c>
      <c r="C216" s="42">
        <v>0.401292236328125</v>
      </c>
      <c r="D216" s="42">
        <v>0.401292236328125</v>
      </c>
      <c r="E216" s="48">
        <v>0.22234970642089844</v>
      </c>
      <c r="F216" s="48">
        <v>0.22234961761474609</v>
      </c>
      <c r="G216" s="48">
        <v>0.20315510025024414</v>
      </c>
      <c r="H216" s="48">
        <v>0.23453263763427731</v>
      </c>
      <c r="I216" s="48">
        <v>0.20688185043334961</v>
      </c>
      <c r="J216" s="48">
        <v>0.1138027604675293</v>
      </c>
      <c r="K216" s="48">
        <v>0.1849294728088379</v>
      </c>
      <c r="L216" s="48">
        <v>6.761590911865234E-2</v>
      </c>
      <c r="M216" s="43">
        <f t="shared" si="49"/>
        <v>0.21874935600000001</v>
      </c>
      <c r="N216" s="43">
        <f t="shared" si="50"/>
        <v>0.33887609599999996</v>
      </c>
      <c r="O216" s="49">
        <v>0.31249908000000004</v>
      </c>
      <c r="P216" s="49">
        <v>0.39867775999999999</v>
      </c>
      <c r="Q216" s="50">
        <f t="shared" si="40"/>
        <v>0.35558842000000002</v>
      </c>
      <c r="R216" s="48">
        <f t="shared" si="41"/>
        <v>0.39867775999999999</v>
      </c>
      <c r="S216" s="49">
        <v>0.37757172851562498</v>
      </c>
      <c r="T216" s="48">
        <f t="shared" si="51"/>
        <v>0.401292236328125</v>
      </c>
      <c r="U216" s="48">
        <v>0</v>
      </c>
      <c r="V216" s="49">
        <f t="shared" si="42"/>
        <v>0.35880998400000003</v>
      </c>
      <c r="W216" s="49">
        <f t="shared" si="43"/>
        <v>0.318942208</v>
      </c>
      <c r="X216" s="49">
        <f t="shared" si="44"/>
        <v>0.27907443199999998</v>
      </c>
      <c r="Y216" s="49">
        <f t="shared" si="45"/>
        <v>0.41861164800000006</v>
      </c>
      <c r="Z216" s="49">
        <f t="shared" si="46"/>
        <v>0.53157034666666669</v>
      </c>
      <c r="AA216" s="48">
        <v>1.105178357576069</v>
      </c>
      <c r="AB216" s="42">
        <v>0.401292236328125</v>
      </c>
      <c r="AC216" s="42">
        <v>0.401292236328125</v>
      </c>
      <c r="AD216" s="49">
        <f t="shared" si="47"/>
        <v>0.41296907806396482</v>
      </c>
      <c r="AE216" s="49">
        <f t="shared" si="48"/>
        <v>0.28544941674720775</v>
      </c>
    </row>
    <row r="217" spans="1:31" x14ac:dyDescent="0.2">
      <c r="A217" s="42">
        <v>0.34726849873860677</v>
      </c>
      <c r="B217" s="42">
        <f t="shared" si="39"/>
        <v>0.39960235595703125</v>
      </c>
      <c r="C217" s="42">
        <v>0.39960235595703125</v>
      </c>
      <c r="D217" s="42">
        <v>0.39960235595703125</v>
      </c>
      <c r="E217" s="48">
        <v>0.22120616439819335</v>
      </c>
      <c r="F217" s="48">
        <v>0.221206075592041</v>
      </c>
      <c r="G217" s="48">
        <v>0.20211026626586914</v>
      </c>
      <c r="H217" s="48">
        <v>0.23332642807006837</v>
      </c>
      <c r="I217" s="48">
        <v>0.20581784912109374</v>
      </c>
      <c r="J217" s="48">
        <v>0.11321746871948242</v>
      </c>
      <c r="K217" s="48">
        <v>0.18397837371826173</v>
      </c>
      <c r="L217" s="48">
        <v>6.7268159027099608E-2</v>
      </c>
      <c r="M217" s="43">
        <f t="shared" si="49"/>
        <v>0.21766567199999998</v>
      </c>
      <c r="N217" s="43">
        <f t="shared" si="50"/>
        <v>0.33712155999999993</v>
      </c>
      <c r="O217" s="49">
        <v>0.31095096</v>
      </c>
      <c r="P217" s="49">
        <v>0.39661359999999996</v>
      </c>
      <c r="Q217" s="50">
        <f t="shared" si="40"/>
        <v>0.35378228</v>
      </c>
      <c r="R217" s="48">
        <f t="shared" si="41"/>
        <v>0.39661359999999996</v>
      </c>
      <c r="S217" s="49">
        <v>0.37562988281249998</v>
      </c>
      <c r="T217" s="48">
        <f t="shared" si="51"/>
        <v>0.39960235595703125</v>
      </c>
      <c r="U217" s="48">
        <v>0</v>
      </c>
      <c r="V217" s="49">
        <f t="shared" si="42"/>
        <v>0.35695223999999998</v>
      </c>
      <c r="W217" s="49">
        <f t="shared" si="43"/>
        <v>0.31729088</v>
      </c>
      <c r="X217" s="49">
        <f t="shared" si="44"/>
        <v>0.27762951999999996</v>
      </c>
      <c r="Y217" s="49">
        <f t="shared" si="45"/>
        <v>0.41644427999999994</v>
      </c>
      <c r="Z217" s="49">
        <f t="shared" si="46"/>
        <v>0.52881813333333327</v>
      </c>
      <c r="AA217" s="48">
        <v>1.0994943976151317</v>
      </c>
      <c r="AB217" s="42">
        <v>0.39960235595703125</v>
      </c>
      <c r="AC217" s="42">
        <v>0.39960235595703125</v>
      </c>
      <c r="AD217" s="49">
        <f t="shared" si="47"/>
        <v>0.41084518432617184</v>
      </c>
      <c r="AE217" s="49">
        <f t="shared" si="48"/>
        <v>0.28398135470360808</v>
      </c>
    </row>
    <row r="218" spans="1:31" x14ac:dyDescent="0.2">
      <c r="A218" s="42">
        <v>0.34548248291015626</v>
      </c>
      <c r="B218" s="42">
        <f t="shared" si="39"/>
        <v>0.39792733764648436</v>
      </c>
      <c r="C218" s="42">
        <v>0.39792733764648436</v>
      </c>
      <c r="D218" s="42">
        <v>0.39792733764648436</v>
      </c>
      <c r="E218" s="48">
        <v>0.22006849838256834</v>
      </c>
      <c r="F218" s="48">
        <v>0.22006840957641602</v>
      </c>
      <c r="G218" s="48">
        <v>0.20107080505371094</v>
      </c>
      <c r="H218" s="48">
        <v>0.23212642013549803</v>
      </c>
      <c r="I218" s="48">
        <v>0.20475932418823239</v>
      </c>
      <c r="J218" s="48">
        <v>0.11263518898010254</v>
      </c>
      <c r="K218" s="48">
        <v>0.18303217376708986</v>
      </c>
      <c r="L218" s="48">
        <v>6.6922199859619141E-2</v>
      </c>
      <c r="M218" s="43">
        <f t="shared" si="49"/>
        <v>0.21658198799999995</v>
      </c>
      <c r="N218" s="43">
        <f t="shared" si="50"/>
        <v>0.33536702399999996</v>
      </c>
      <c r="O218" s="49">
        <v>0.30940283999999996</v>
      </c>
      <c r="P218" s="49">
        <v>0.39454943999999997</v>
      </c>
      <c r="Q218" s="50">
        <f t="shared" si="40"/>
        <v>0.35197613999999999</v>
      </c>
      <c r="R218" s="48">
        <f t="shared" si="41"/>
        <v>0.39454943999999997</v>
      </c>
      <c r="S218" s="49">
        <v>0.37369802246093753</v>
      </c>
      <c r="T218" s="48">
        <f t="shared" si="51"/>
        <v>0.39792733764648436</v>
      </c>
      <c r="U218" s="48">
        <v>0</v>
      </c>
      <c r="V218" s="49">
        <f t="shared" si="42"/>
        <v>0.35509449599999998</v>
      </c>
      <c r="W218" s="49">
        <f t="shared" si="43"/>
        <v>0.31563955199999999</v>
      </c>
      <c r="X218" s="49">
        <f t="shared" si="44"/>
        <v>0.27618460799999994</v>
      </c>
      <c r="Y218" s="49">
        <f t="shared" si="45"/>
        <v>0.41427691199999994</v>
      </c>
      <c r="Z218" s="49">
        <f t="shared" si="46"/>
        <v>0.52606591999999996</v>
      </c>
      <c r="AA218" s="48">
        <v>1.093839708830181</v>
      </c>
      <c r="AB218" s="42">
        <v>0.39792733764648436</v>
      </c>
      <c r="AC218" s="42">
        <v>0.39792733764648436</v>
      </c>
      <c r="AD218" s="49">
        <f t="shared" si="47"/>
        <v>0.40873221206665045</v>
      </c>
      <c r="AE218" s="49">
        <f t="shared" si="48"/>
        <v>0.28252084172304542</v>
      </c>
    </row>
    <row r="219" spans="1:31" x14ac:dyDescent="0.2">
      <c r="A219" s="42">
        <v>0.3437056732177734</v>
      </c>
      <c r="B219" s="42">
        <f t="shared" si="39"/>
        <v>0.39626699829101564</v>
      </c>
      <c r="C219" s="42">
        <v>0.39626699829101564</v>
      </c>
      <c r="D219" s="42">
        <v>0.39626699829101564</v>
      </c>
      <c r="E219" s="48">
        <v>0.21893667877197265</v>
      </c>
      <c r="F219" s="48">
        <v>0.2189365899658203</v>
      </c>
      <c r="G219" s="48">
        <v>0.20003670181274413</v>
      </c>
      <c r="H219" s="48">
        <v>0.23093258422851562</v>
      </c>
      <c r="I219" s="48">
        <v>0.20370624603271484</v>
      </c>
      <c r="J219" s="48">
        <v>0.11205590644836425</v>
      </c>
      <c r="K219" s="48">
        <v>0.1820908433532715</v>
      </c>
      <c r="L219" s="48">
        <v>6.6578016815185548E-2</v>
      </c>
      <c r="M219" s="43">
        <f t="shared" si="49"/>
        <v>0.21534349199999997</v>
      </c>
      <c r="N219" s="43">
        <f t="shared" si="50"/>
        <v>0.33361248800000004</v>
      </c>
      <c r="O219" s="49">
        <v>0.30763355999999997</v>
      </c>
      <c r="P219" s="49">
        <v>0.39248528000000005</v>
      </c>
      <c r="Q219" s="50">
        <f t="shared" si="40"/>
        <v>0.35005942000000001</v>
      </c>
      <c r="R219" s="48">
        <f t="shared" si="41"/>
        <v>0.39248528000000005</v>
      </c>
      <c r="S219" s="49">
        <v>0.37177609863281252</v>
      </c>
      <c r="T219" s="48">
        <f t="shared" si="51"/>
        <v>0.39626699829101564</v>
      </c>
      <c r="U219" s="48">
        <v>0</v>
      </c>
      <c r="V219" s="49">
        <f t="shared" si="42"/>
        <v>0.35323675200000004</v>
      </c>
      <c r="W219" s="49">
        <f t="shared" si="43"/>
        <v>0.31398822400000004</v>
      </c>
      <c r="X219" s="49">
        <f t="shared" si="44"/>
        <v>0.27473969600000003</v>
      </c>
      <c r="Y219" s="49">
        <f t="shared" si="45"/>
        <v>0.41210954400000005</v>
      </c>
      <c r="Z219" s="49">
        <f t="shared" si="46"/>
        <v>0.52331370666666677</v>
      </c>
      <c r="AA219" s="48">
        <v>1.0882140727796052</v>
      </c>
      <c r="AB219" s="42">
        <v>0.39626699829101564</v>
      </c>
      <c r="AC219" s="42">
        <v>0.39626699829101564</v>
      </c>
      <c r="AD219" s="49">
        <f t="shared" si="47"/>
        <v>0.40663010787963871</v>
      </c>
      <c r="AE219" s="49">
        <f t="shared" si="48"/>
        <v>0.28106784089078596</v>
      </c>
    </row>
    <row r="220" spans="1:31" x14ac:dyDescent="0.2">
      <c r="A220" s="42">
        <v>0.34193799336751302</v>
      </c>
      <c r="B220" s="42">
        <f t="shared" si="39"/>
        <v>0.39462115478515625</v>
      </c>
      <c r="C220" s="42">
        <v>0.39462115478515625</v>
      </c>
      <c r="D220" s="42">
        <v>0.39462115478515625</v>
      </c>
      <c r="E220" s="48">
        <v>0.21781069076538084</v>
      </c>
      <c r="F220" s="48">
        <v>0.21781060195922852</v>
      </c>
      <c r="G220" s="48">
        <v>0.19900791213989258</v>
      </c>
      <c r="H220" s="48">
        <v>0.2297448907470703</v>
      </c>
      <c r="I220" s="48">
        <v>0.20265858505249024</v>
      </c>
      <c r="J220" s="48">
        <v>0.11147959892272949</v>
      </c>
      <c r="K220" s="48">
        <v>0.18115435287475584</v>
      </c>
      <c r="L220" s="48">
        <v>6.6235602493286139E-2</v>
      </c>
      <c r="M220" s="43">
        <f t="shared" si="49"/>
        <v>0.21425980799999997</v>
      </c>
      <c r="N220" s="43">
        <f t="shared" si="50"/>
        <v>0.33185795199999996</v>
      </c>
      <c r="O220" s="49">
        <v>0.30608543999999999</v>
      </c>
      <c r="P220" s="49">
        <v>0.39042111999999995</v>
      </c>
      <c r="Q220" s="50">
        <f t="shared" si="40"/>
        <v>0.34825328</v>
      </c>
      <c r="R220" s="48">
        <f t="shared" si="41"/>
        <v>0.39042111999999995</v>
      </c>
      <c r="S220" s="49">
        <v>0.36986403808593749</v>
      </c>
      <c r="T220" s="48">
        <f t="shared" si="51"/>
        <v>0.39462115478515625</v>
      </c>
      <c r="U220" s="48">
        <v>0</v>
      </c>
      <c r="V220" s="49">
        <f t="shared" si="42"/>
        <v>0.35137900799999999</v>
      </c>
      <c r="W220" s="49">
        <f t="shared" si="43"/>
        <v>0.31233689599999997</v>
      </c>
      <c r="X220" s="49">
        <f t="shared" si="44"/>
        <v>0.27329478399999996</v>
      </c>
      <c r="Y220" s="49">
        <f t="shared" si="45"/>
        <v>0.40994217599999999</v>
      </c>
      <c r="Z220" s="49">
        <f t="shared" si="46"/>
        <v>0.52056149333333335</v>
      </c>
      <c r="AA220" s="48">
        <v>1.0826173802425987</v>
      </c>
      <c r="AB220" s="42">
        <v>0.39462115478515625</v>
      </c>
      <c r="AC220" s="42">
        <v>0.39462115478515625</v>
      </c>
      <c r="AD220" s="49">
        <f t="shared" si="47"/>
        <v>0.40453879165649415</v>
      </c>
      <c r="AE220" s="49">
        <f t="shared" si="48"/>
        <v>0.27962229683472922</v>
      </c>
    </row>
    <row r="221" spans="1:31" x14ac:dyDescent="0.2">
      <c r="A221" s="42">
        <v>0.34017939249674473</v>
      </c>
      <c r="B221" s="42">
        <f t="shared" si="39"/>
        <v>0.39298962402343751</v>
      </c>
      <c r="C221" s="42">
        <v>0.39298962402343751</v>
      </c>
      <c r="D221" s="42">
        <v>0.39298962402343751</v>
      </c>
      <c r="E221" s="48">
        <v>0.21669048995971679</v>
      </c>
      <c r="F221" s="48">
        <v>0.21669040115356444</v>
      </c>
      <c r="G221" s="48">
        <v>0.19798440643310544</v>
      </c>
      <c r="H221" s="48">
        <v>0.22856331008911132</v>
      </c>
      <c r="I221" s="48">
        <v>0.20161631164550781</v>
      </c>
      <c r="J221" s="48">
        <v>0.11090625900268554</v>
      </c>
      <c r="K221" s="48">
        <v>0.18022267272949219</v>
      </c>
      <c r="L221" s="48">
        <v>6.5894949493408198E-2</v>
      </c>
      <c r="M221" s="43">
        <f t="shared" si="49"/>
        <v>0.21317612399999994</v>
      </c>
      <c r="N221" s="43">
        <f t="shared" si="50"/>
        <v>0.33010341599999998</v>
      </c>
      <c r="O221" s="49">
        <v>0.30453731999999994</v>
      </c>
      <c r="P221" s="49">
        <v>0.38835695999999997</v>
      </c>
      <c r="Q221" s="50">
        <f t="shared" si="40"/>
        <v>0.34644713999999999</v>
      </c>
      <c r="R221" s="48">
        <f t="shared" si="41"/>
        <v>0.38835695999999997</v>
      </c>
      <c r="S221" s="49">
        <v>0.36796181640625003</v>
      </c>
      <c r="T221" s="48">
        <f t="shared" si="51"/>
        <v>0.39298962402343751</v>
      </c>
      <c r="U221" s="48">
        <v>0</v>
      </c>
      <c r="V221" s="49">
        <f t="shared" si="42"/>
        <v>0.349521264</v>
      </c>
      <c r="W221" s="49">
        <f t="shared" si="43"/>
        <v>0.31068556800000002</v>
      </c>
      <c r="X221" s="49">
        <f t="shared" si="44"/>
        <v>0.27184987199999994</v>
      </c>
      <c r="Y221" s="49">
        <f t="shared" si="45"/>
        <v>0.40777480799999999</v>
      </c>
      <c r="Z221" s="49">
        <f t="shared" si="46"/>
        <v>0.51780927999999993</v>
      </c>
      <c r="AA221" s="48">
        <v>1.0770494127775494</v>
      </c>
      <c r="AB221" s="42">
        <v>0.39298962402343751</v>
      </c>
      <c r="AC221" s="42">
        <v>0.39298962402343751</v>
      </c>
      <c r="AD221" s="49">
        <f t="shared" si="47"/>
        <v>0.40245823669433595</v>
      </c>
      <c r="AE221" s="49">
        <f t="shared" si="48"/>
        <v>0.27818419109750847</v>
      </c>
    </row>
    <row r="222" spans="1:31" x14ac:dyDescent="0.2">
      <c r="A222" s="42">
        <v>0.33842984517415359</v>
      </c>
      <c r="B222" s="42">
        <f t="shared" si="39"/>
        <v>0.39137216186523438</v>
      </c>
      <c r="C222" s="42">
        <v>0.39137216186523438</v>
      </c>
      <c r="D222" s="42">
        <v>0.39137216186523438</v>
      </c>
      <c r="E222" s="48">
        <v>0.21557604675292968</v>
      </c>
      <c r="F222" s="48">
        <v>0.21557595794677734</v>
      </c>
      <c r="G222" s="48">
        <v>0.1969661698913574</v>
      </c>
      <c r="H222" s="48">
        <v>0.2273878126525879</v>
      </c>
      <c r="I222" s="48">
        <v>0.20057939620971679</v>
      </c>
      <c r="J222" s="48">
        <v>0.11033586448669433</v>
      </c>
      <c r="K222" s="48">
        <v>0.17929578811645508</v>
      </c>
      <c r="L222" s="48">
        <v>6.5556050415039063E-2</v>
      </c>
      <c r="M222" s="43">
        <f t="shared" si="49"/>
        <v>0.21209243999999997</v>
      </c>
      <c r="N222" s="43">
        <f t="shared" si="50"/>
        <v>0.32834887999999995</v>
      </c>
      <c r="O222" s="49">
        <v>0.30298919999999996</v>
      </c>
      <c r="P222" s="49">
        <v>0.38629279999999994</v>
      </c>
      <c r="Q222" s="50">
        <f t="shared" si="40"/>
        <v>0.34464099999999998</v>
      </c>
      <c r="R222" s="48">
        <f t="shared" si="41"/>
        <v>0.38629279999999994</v>
      </c>
      <c r="S222" s="49">
        <v>0.36606938476562501</v>
      </c>
      <c r="T222" s="48">
        <f t="shared" si="51"/>
        <v>0.39137216186523438</v>
      </c>
      <c r="U222" s="48">
        <v>0</v>
      </c>
      <c r="V222" s="49">
        <f t="shared" si="42"/>
        <v>0.34766351999999995</v>
      </c>
      <c r="W222" s="49">
        <f t="shared" si="43"/>
        <v>0.30903423999999996</v>
      </c>
      <c r="X222" s="49">
        <f t="shared" si="44"/>
        <v>0.27040495999999992</v>
      </c>
      <c r="Y222" s="49">
        <f t="shared" si="45"/>
        <v>0.40560743999999993</v>
      </c>
      <c r="Z222" s="49">
        <f t="shared" si="46"/>
        <v>0.51505706666666662</v>
      </c>
      <c r="AA222" s="48">
        <v>1.0715101703844572</v>
      </c>
      <c r="AB222" s="42">
        <v>0.39137216186523438</v>
      </c>
      <c r="AC222" s="42">
        <v>0.39137216186523438</v>
      </c>
      <c r="AD222" s="49">
        <f t="shared" si="47"/>
        <v>0.40038838958740236</v>
      </c>
      <c r="AE222" s="49">
        <f t="shared" si="48"/>
        <v>0.27675348676438993</v>
      </c>
    </row>
    <row r="223" spans="1:31" x14ac:dyDescent="0.2">
      <c r="A223" s="42">
        <v>0.33668930053710933</v>
      </c>
      <c r="B223" s="42">
        <f t="shared" si="39"/>
        <v>0.38976861572265625</v>
      </c>
      <c r="C223" s="42">
        <v>0.38976861572265625</v>
      </c>
      <c r="D223" s="42">
        <v>0.38976861572265625</v>
      </c>
      <c r="E223" s="48">
        <v>0.21446733154296874</v>
      </c>
      <c r="F223" s="48">
        <v>0.21446724273681639</v>
      </c>
      <c r="G223" s="48">
        <v>0.19595317291259765</v>
      </c>
      <c r="H223" s="48">
        <v>0.22621835403442384</v>
      </c>
      <c r="I223" s="48">
        <v>0.19954780914306638</v>
      </c>
      <c r="J223" s="48">
        <v>0.10976840797424316</v>
      </c>
      <c r="K223" s="48">
        <v>0.17837366943359376</v>
      </c>
      <c r="L223" s="48">
        <v>6.5218897857666019E-2</v>
      </c>
      <c r="M223" s="43">
        <f t="shared" si="49"/>
        <v>0.21100875600000002</v>
      </c>
      <c r="N223" s="43">
        <f t="shared" si="50"/>
        <v>0.32684499199999995</v>
      </c>
      <c r="O223" s="49">
        <v>0.30144108000000003</v>
      </c>
      <c r="P223" s="49">
        <v>0.38452351999999995</v>
      </c>
      <c r="Q223" s="50">
        <f t="shared" si="40"/>
        <v>0.34298229999999996</v>
      </c>
      <c r="R223" s="48">
        <f t="shared" si="41"/>
        <v>0.38452351999999995</v>
      </c>
      <c r="S223" s="49">
        <v>0.36418669433593753</v>
      </c>
      <c r="T223" s="48">
        <f t="shared" si="51"/>
        <v>0.38976861572265625</v>
      </c>
      <c r="U223" s="48">
        <v>0</v>
      </c>
      <c r="V223" s="49">
        <f t="shared" si="42"/>
        <v>0.34607116799999998</v>
      </c>
      <c r="W223" s="49">
        <f t="shared" si="43"/>
        <v>0.30761881599999996</v>
      </c>
      <c r="X223" s="49">
        <f t="shared" si="44"/>
        <v>0.26916646399999994</v>
      </c>
      <c r="Y223" s="49">
        <f t="shared" si="45"/>
        <v>0.40374969599999999</v>
      </c>
      <c r="Z223" s="49">
        <f t="shared" si="46"/>
        <v>0.51269802666666664</v>
      </c>
      <c r="AA223" s="48">
        <v>1.0659993254009046</v>
      </c>
      <c r="AB223" s="42">
        <v>0.38976861572265625</v>
      </c>
      <c r="AC223" s="42">
        <v>0.38976861572265625</v>
      </c>
      <c r="AD223" s="49">
        <f t="shared" si="47"/>
        <v>0.39832919692993168</v>
      </c>
      <c r="AE223" s="49">
        <f t="shared" si="48"/>
        <v>0.27533014692063995</v>
      </c>
    </row>
    <row r="224" spans="1:31" x14ac:dyDescent="0.2">
      <c r="A224" s="42">
        <v>0.33495770772298172</v>
      </c>
      <c r="B224" s="42">
        <f t="shared" si="39"/>
        <v>0.3881788024902344</v>
      </c>
      <c r="C224" s="42">
        <v>0.3881788024902344</v>
      </c>
      <c r="D224" s="42">
        <v>0.3881788024902344</v>
      </c>
      <c r="E224" s="48">
        <v>0.2133643295288086</v>
      </c>
      <c r="F224" s="48">
        <v>0.21336424072265625</v>
      </c>
      <c r="G224" s="48">
        <v>0.19494538589477539</v>
      </c>
      <c r="H224" s="48">
        <v>0.22505490463256836</v>
      </c>
      <c r="I224" s="48">
        <v>0.19852153564453123</v>
      </c>
      <c r="J224" s="48">
        <v>0.10920386726379394</v>
      </c>
      <c r="K224" s="48">
        <v>0.17745628707885744</v>
      </c>
      <c r="L224" s="48">
        <v>6.4883477020263675E-2</v>
      </c>
      <c r="M224" s="43">
        <f t="shared" si="49"/>
        <v>0.20992507199999999</v>
      </c>
      <c r="N224" s="43">
        <f t="shared" si="50"/>
        <v>0.32509045600000003</v>
      </c>
      <c r="O224" s="49">
        <v>0.29989295999999999</v>
      </c>
      <c r="P224" s="49">
        <v>0.38245936000000003</v>
      </c>
      <c r="Q224" s="50">
        <f t="shared" si="40"/>
        <v>0.34117616000000001</v>
      </c>
      <c r="R224" s="48">
        <f t="shared" si="41"/>
        <v>0.38245936000000003</v>
      </c>
      <c r="S224" s="49">
        <v>0.36231367187500002</v>
      </c>
      <c r="T224" s="48">
        <f t="shared" si="51"/>
        <v>0.3881788024902344</v>
      </c>
      <c r="U224" s="48">
        <v>0</v>
      </c>
      <c r="V224" s="49">
        <f t="shared" si="42"/>
        <v>0.34421342400000005</v>
      </c>
      <c r="W224" s="49">
        <f t="shared" si="43"/>
        <v>0.30596748800000007</v>
      </c>
      <c r="X224" s="49">
        <f t="shared" si="44"/>
        <v>0.26772155199999997</v>
      </c>
      <c r="Y224" s="49">
        <f t="shared" si="45"/>
        <v>0.40158232800000004</v>
      </c>
      <c r="Z224" s="49">
        <f t="shared" si="46"/>
        <v>0.50994581333333333</v>
      </c>
      <c r="AA224" s="48">
        <v>1.0605168778268914</v>
      </c>
      <c r="AB224" s="42">
        <v>0.3881788024902344</v>
      </c>
      <c r="AC224" s="42">
        <v>0.3881788024902344</v>
      </c>
      <c r="AD224" s="49">
        <f t="shared" si="47"/>
        <v>0.39628057861328125</v>
      </c>
      <c r="AE224" s="49">
        <f t="shared" si="48"/>
        <v>0.27391411619415795</v>
      </c>
    </row>
    <row r="225" spans="1:31" x14ac:dyDescent="0.2">
      <c r="A225" s="42">
        <v>0.33323501586914062</v>
      </c>
      <c r="B225" s="42">
        <f t="shared" si="39"/>
        <v>0.3866025695800781</v>
      </c>
      <c r="C225" s="42">
        <v>0.3866025695800781</v>
      </c>
      <c r="D225" s="42">
        <v>0.3866025695800781</v>
      </c>
      <c r="E225" s="48">
        <v>0.21226699630737303</v>
      </c>
      <c r="F225" s="48">
        <v>0.21226690750122068</v>
      </c>
      <c r="G225" s="48">
        <v>0.19394277923583986</v>
      </c>
      <c r="H225" s="48">
        <v>0.22389744964599609</v>
      </c>
      <c r="I225" s="48">
        <v>0.19750053131103515</v>
      </c>
      <c r="J225" s="48">
        <v>0.10864222755432129</v>
      </c>
      <c r="K225" s="48">
        <v>0.17654362625122069</v>
      </c>
      <c r="L225" s="48">
        <v>6.454978050231934E-2</v>
      </c>
      <c r="M225" s="43">
        <f t="shared" si="49"/>
        <v>0.20884138799999999</v>
      </c>
      <c r="N225" s="43">
        <f t="shared" si="50"/>
        <v>0.32333591999999994</v>
      </c>
      <c r="O225" s="49">
        <v>0.29834484</v>
      </c>
      <c r="P225" s="49">
        <v>0.38039519999999993</v>
      </c>
      <c r="Q225" s="50">
        <f t="shared" si="40"/>
        <v>0.33937001999999994</v>
      </c>
      <c r="R225" s="48">
        <f t="shared" si="41"/>
        <v>0.38039519999999993</v>
      </c>
      <c r="S225" s="49">
        <v>0.36045029296875003</v>
      </c>
      <c r="T225" s="48">
        <f t="shared" si="51"/>
        <v>0.3866025695800781</v>
      </c>
      <c r="U225" s="48">
        <v>0</v>
      </c>
      <c r="V225" s="49">
        <f t="shared" si="42"/>
        <v>0.34235567999999994</v>
      </c>
      <c r="W225" s="49">
        <f t="shared" si="43"/>
        <v>0.30431615999999995</v>
      </c>
      <c r="X225" s="49">
        <f t="shared" si="44"/>
        <v>0.26627663999999995</v>
      </c>
      <c r="Y225" s="49">
        <f t="shared" si="45"/>
        <v>0.39941495999999993</v>
      </c>
      <c r="Z225" s="49">
        <f t="shared" si="46"/>
        <v>0.50719359999999991</v>
      </c>
      <c r="AA225" s="48">
        <v>1.055062609220806</v>
      </c>
      <c r="AB225" s="42">
        <v>0.3866025695800781</v>
      </c>
      <c r="AC225" s="42">
        <v>0.3866025695800781</v>
      </c>
      <c r="AD225" s="49">
        <f t="shared" si="47"/>
        <v>0.39424250793457033</v>
      </c>
      <c r="AE225" s="49">
        <f t="shared" si="48"/>
        <v>0.27250537612757719</v>
      </c>
    </row>
    <row r="226" spans="1:31" x14ac:dyDescent="0.2">
      <c r="A226" s="42">
        <v>0.33152117411295567</v>
      </c>
      <c r="B226" s="42">
        <f t="shared" si="39"/>
        <v>0.38503970336914062</v>
      </c>
      <c r="C226" s="42">
        <v>0.38503970336914062</v>
      </c>
      <c r="D226" s="42">
        <v>0.38503970336914062</v>
      </c>
      <c r="E226" s="48">
        <v>0.21117530227661133</v>
      </c>
      <c r="F226" s="48">
        <v>0.21117521347045898</v>
      </c>
      <c r="G226" s="48">
        <v>0.19294532333374023</v>
      </c>
      <c r="H226" s="48">
        <v>0.22274594467163086</v>
      </c>
      <c r="I226" s="48">
        <v>0.19648478134155273</v>
      </c>
      <c r="J226" s="48">
        <v>0.10808348144531249</v>
      </c>
      <c r="K226" s="48">
        <v>0.17563565734863279</v>
      </c>
      <c r="L226" s="48">
        <v>6.4217800903320313E-2</v>
      </c>
      <c r="M226" s="43">
        <f t="shared" si="49"/>
        <v>0.20775770399999993</v>
      </c>
      <c r="N226" s="43">
        <f t="shared" si="50"/>
        <v>0.32183203199999993</v>
      </c>
      <c r="O226" s="49">
        <v>0.2967967199999999</v>
      </c>
      <c r="P226" s="49">
        <v>0.37862591999999995</v>
      </c>
      <c r="Q226" s="50">
        <f t="shared" si="40"/>
        <v>0.33771131999999993</v>
      </c>
      <c r="R226" s="48">
        <f t="shared" si="41"/>
        <v>0.37862591999999995</v>
      </c>
      <c r="S226" s="49">
        <v>0.35859648437500002</v>
      </c>
      <c r="T226" s="48">
        <f t="shared" si="51"/>
        <v>0.38503970336914062</v>
      </c>
      <c r="U226" s="48">
        <v>0</v>
      </c>
      <c r="V226" s="49">
        <f t="shared" si="42"/>
        <v>0.34076332799999998</v>
      </c>
      <c r="W226" s="49">
        <f t="shared" si="43"/>
        <v>0.302900736</v>
      </c>
      <c r="X226" s="49">
        <f t="shared" si="44"/>
        <v>0.26503814399999992</v>
      </c>
      <c r="Y226" s="49">
        <f t="shared" si="45"/>
        <v>0.39755721599999999</v>
      </c>
      <c r="Z226" s="49">
        <f t="shared" si="46"/>
        <v>0.50483455999999993</v>
      </c>
      <c r="AA226" s="48">
        <v>1.0496364103618421</v>
      </c>
      <c r="AB226" s="42">
        <v>0.38503970336914062</v>
      </c>
      <c r="AC226" s="42">
        <v>0.38503970336914062</v>
      </c>
      <c r="AD226" s="49">
        <f t="shared" si="47"/>
        <v>0.3922149047851563</v>
      </c>
      <c r="AE226" s="49">
        <f t="shared" si="48"/>
        <v>0.27110387134879715</v>
      </c>
    </row>
    <row r="227" spans="1:31" x14ac:dyDescent="0.2">
      <c r="A227" s="42">
        <v>0.32981615702311196</v>
      </c>
      <c r="B227" s="42">
        <f t="shared" si="39"/>
        <v>0.38349005126953123</v>
      </c>
      <c r="C227" s="42">
        <v>0.38349005126953123</v>
      </c>
      <c r="D227" s="42">
        <v>0.38349005126953123</v>
      </c>
      <c r="E227" s="48">
        <v>0.21008921783447265</v>
      </c>
      <c r="F227" s="48">
        <v>0.21008914382934568</v>
      </c>
      <c r="G227" s="48">
        <v>0.19195300338745117</v>
      </c>
      <c r="H227" s="48">
        <v>0.22160036010742185</v>
      </c>
      <c r="I227" s="48">
        <v>0.19547425613403321</v>
      </c>
      <c r="J227" s="48">
        <v>0.10752760673522949</v>
      </c>
      <c r="K227" s="48">
        <v>0.17473236557006835</v>
      </c>
      <c r="L227" s="48">
        <v>6.3887530822753905E-2</v>
      </c>
      <c r="M227" s="43">
        <f t="shared" si="49"/>
        <v>0.20667401999999996</v>
      </c>
      <c r="N227" s="43">
        <f t="shared" si="50"/>
        <v>0.32007749599999996</v>
      </c>
      <c r="O227" s="49">
        <v>0.29524859999999997</v>
      </c>
      <c r="P227" s="49">
        <v>0.37656175999999997</v>
      </c>
      <c r="Q227" s="50">
        <f t="shared" si="40"/>
        <v>0.33590517999999997</v>
      </c>
      <c r="R227" s="48">
        <f t="shared" si="41"/>
        <v>0.37656175999999997</v>
      </c>
      <c r="S227" s="49">
        <v>0.35675222167968756</v>
      </c>
      <c r="T227" s="48">
        <f t="shared" si="51"/>
        <v>0.38349005126953123</v>
      </c>
      <c r="U227" s="48">
        <v>0</v>
      </c>
      <c r="V227" s="49">
        <f t="shared" si="42"/>
        <v>0.33890558399999998</v>
      </c>
      <c r="W227" s="49">
        <f t="shared" si="43"/>
        <v>0.301249408</v>
      </c>
      <c r="X227" s="49">
        <f t="shared" si="44"/>
        <v>0.26359323199999996</v>
      </c>
      <c r="Y227" s="49">
        <f t="shared" si="45"/>
        <v>0.39538984799999999</v>
      </c>
      <c r="Z227" s="49">
        <f t="shared" si="46"/>
        <v>0.50208234666666662</v>
      </c>
      <c r="AA227" s="48">
        <v>1.0442380628083883</v>
      </c>
      <c r="AB227" s="42">
        <v>0.38349005126953123</v>
      </c>
      <c r="AC227" s="42">
        <v>0.38349005126953123</v>
      </c>
      <c r="AD227" s="49">
        <f t="shared" si="47"/>
        <v>0.39019774246215827</v>
      </c>
      <c r="AE227" s="49">
        <f t="shared" si="48"/>
        <v>0.26970958340045098</v>
      </c>
    </row>
    <row r="228" spans="1:31" x14ac:dyDescent="0.2">
      <c r="A228" s="42">
        <v>0.32811991373697913</v>
      </c>
      <c r="B228" s="42">
        <f t="shared" si="39"/>
        <v>0.38195343017578126</v>
      </c>
      <c r="C228" s="42">
        <v>0.38195343017578126</v>
      </c>
      <c r="D228" s="42">
        <v>0.38195343017578126</v>
      </c>
      <c r="E228" s="48">
        <v>0.20900872817993163</v>
      </c>
      <c r="F228" s="48">
        <v>0.20900865417480466</v>
      </c>
      <c r="G228" s="48">
        <v>0.19096578979492188</v>
      </c>
      <c r="H228" s="48">
        <v>0.22046066635131836</v>
      </c>
      <c r="I228" s="48">
        <v>0.19446892608642577</v>
      </c>
      <c r="J228" s="48">
        <v>0.10697458862304687</v>
      </c>
      <c r="K228" s="48">
        <v>0.17383372131347657</v>
      </c>
      <c r="L228" s="48">
        <v>6.3558955459594724E-2</v>
      </c>
      <c r="M228" s="43">
        <f t="shared" si="49"/>
        <v>0.20559033599999998</v>
      </c>
      <c r="N228" s="43">
        <f t="shared" si="50"/>
        <v>0.31857360799999995</v>
      </c>
      <c r="O228" s="49">
        <v>0.29370047999999999</v>
      </c>
      <c r="P228" s="49">
        <v>0.37479247999999998</v>
      </c>
      <c r="Q228" s="50">
        <f t="shared" si="40"/>
        <v>0.33424648000000001</v>
      </c>
      <c r="R228" s="48">
        <f t="shared" si="41"/>
        <v>0.37479247999999998</v>
      </c>
      <c r="S228" s="49">
        <v>0.354917431640625</v>
      </c>
      <c r="T228" s="48">
        <f t="shared" si="51"/>
        <v>0.38195343017578126</v>
      </c>
      <c r="U228" s="48">
        <v>0</v>
      </c>
      <c r="V228" s="49">
        <f t="shared" si="42"/>
        <v>0.33731323200000002</v>
      </c>
      <c r="W228" s="49">
        <f t="shared" si="43"/>
        <v>0.299833984</v>
      </c>
      <c r="X228" s="49">
        <f t="shared" si="44"/>
        <v>0.26235473599999998</v>
      </c>
      <c r="Y228" s="49">
        <f t="shared" si="45"/>
        <v>0.39353210399999999</v>
      </c>
      <c r="Z228" s="49">
        <f t="shared" si="46"/>
        <v>0.49972330666666664</v>
      </c>
      <c r="AA228" s="48">
        <v>1.0388675665604441</v>
      </c>
      <c r="AB228" s="42">
        <v>0.38195343017578126</v>
      </c>
      <c r="AC228" s="42">
        <v>0.38195343017578126</v>
      </c>
      <c r="AD228" s="49">
        <f t="shared" si="47"/>
        <v>0.38819094085693362</v>
      </c>
      <c r="AE228" s="49">
        <f t="shared" si="48"/>
        <v>0.26832245691043805</v>
      </c>
    </row>
    <row r="229" spans="1:31" x14ac:dyDescent="0.2">
      <c r="A229" s="42">
        <v>0.32643239339192703</v>
      </c>
      <c r="B229" s="42">
        <f t="shared" si="39"/>
        <v>0.3804296875</v>
      </c>
      <c r="C229" s="42">
        <v>0.3804296875</v>
      </c>
      <c r="D229" s="42">
        <v>0.3804296875</v>
      </c>
      <c r="E229" s="48">
        <v>0.2079337889099121</v>
      </c>
      <c r="F229" s="48">
        <v>0.20793371490478516</v>
      </c>
      <c r="G229" s="48">
        <v>0.18998365295410155</v>
      </c>
      <c r="H229" s="48">
        <v>0.21932683380126952</v>
      </c>
      <c r="I229" s="48">
        <v>0.19346877639770507</v>
      </c>
      <c r="J229" s="48">
        <v>0.10642441970825195</v>
      </c>
      <c r="K229" s="48">
        <v>0.17293969497680664</v>
      </c>
      <c r="L229" s="48">
        <v>6.3232067413330068E-2</v>
      </c>
      <c r="M229" s="43">
        <f t="shared" si="49"/>
        <v>0.20466146399999996</v>
      </c>
      <c r="N229" s="43">
        <f t="shared" si="50"/>
        <v>0.31681907199999998</v>
      </c>
      <c r="O229" s="49">
        <v>0.29237351999999994</v>
      </c>
      <c r="P229" s="49">
        <v>0.37272832</v>
      </c>
      <c r="Q229" s="50">
        <f t="shared" si="40"/>
        <v>0.33255091999999997</v>
      </c>
      <c r="R229" s="48">
        <f t="shared" si="41"/>
        <v>0.37272832</v>
      </c>
      <c r="S229" s="49">
        <v>0.35309208984375001</v>
      </c>
      <c r="T229" s="48">
        <f t="shared" si="51"/>
        <v>0.3804296875</v>
      </c>
      <c r="U229" s="48">
        <v>0</v>
      </c>
      <c r="V229" s="49">
        <f t="shared" si="42"/>
        <v>0.33545548800000002</v>
      </c>
      <c r="W229" s="49">
        <f t="shared" si="43"/>
        <v>0.29818265599999999</v>
      </c>
      <c r="X229" s="49">
        <f t="shared" si="44"/>
        <v>0.26090982400000001</v>
      </c>
      <c r="Y229" s="49">
        <f t="shared" si="45"/>
        <v>0.39136473600000005</v>
      </c>
      <c r="Z229" s="49">
        <f t="shared" si="46"/>
        <v>0.49697109333333334</v>
      </c>
      <c r="AA229" s="48">
        <v>1.0335247031763981</v>
      </c>
      <c r="AB229" s="42">
        <v>0.3804296875</v>
      </c>
      <c r="AC229" s="42">
        <v>0.3804296875</v>
      </c>
      <c r="AD229" s="49">
        <f t="shared" si="47"/>
        <v>0.38619447326660156</v>
      </c>
      <c r="AE229" s="49">
        <f t="shared" si="48"/>
        <v>0.26694247342139166</v>
      </c>
    </row>
    <row r="230" spans="1:31" x14ac:dyDescent="0.2">
      <c r="A230" s="42">
        <v>0.3247535451253255</v>
      </c>
      <c r="B230" s="42">
        <f t="shared" si="39"/>
        <v>0.37891867065429685</v>
      </c>
      <c r="C230" s="42">
        <v>0.37891867065429685</v>
      </c>
      <c r="D230" s="42">
        <v>0.37891867065429685</v>
      </c>
      <c r="E230" s="48">
        <v>0.20686438522338865</v>
      </c>
      <c r="F230" s="48">
        <v>0.20686431121826171</v>
      </c>
      <c r="G230" s="48">
        <v>0.18900656326293944</v>
      </c>
      <c r="H230" s="48">
        <v>0.21819883285522459</v>
      </c>
      <c r="I230" s="48">
        <v>0.19247376266479493</v>
      </c>
      <c r="J230" s="48">
        <v>0.10587707778930663</v>
      </c>
      <c r="K230" s="48">
        <v>0.1720502569580078</v>
      </c>
      <c r="L230" s="48">
        <v>6.2906866683959964E-2</v>
      </c>
      <c r="M230" s="43">
        <f t="shared" si="49"/>
        <v>0.20357777999999999</v>
      </c>
      <c r="N230" s="43">
        <f t="shared" si="50"/>
        <v>0.31531518399999992</v>
      </c>
      <c r="O230" s="49">
        <v>0.29082540000000001</v>
      </c>
      <c r="P230" s="49">
        <v>0.37095903999999991</v>
      </c>
      <c r="Q230" s="50">
        <f t="shared" si="40"/>
        <v>0.33089221999999996</v>
      </c>
      <c r="R230" s="48">
        <f t="shared" si="41"/>
        <v>0.37095903999999991</v>
      </c>
      <c r="S230" s="49">
        <v>0.351276123046875</v>
      </c>
      <c r="T230" s="48">
        <f t="shared" si="51"/>
        <v>0.37891867065429685</v>
      </c>
      <c r="U230" s="48">
        <v>0</v>
      </c>
      <c r="V230" s="49">
        <f t="shared" si="42"/>
        <v>0.33386313599999995</v>
      </c>
      <c r="W230" s="49">
        <f t="shared" si="43"/>
        <v>0.29676723199999994</v>
      </c>
      <c r="X230" s="49">
        <f t="shared" si="44"/>
        <v>0.25967132799999992</v>
      </c>
      <c r="Y230" s="49">
        <f t="shared" si="45"/>
        <v>0.38950699199999994</v>
      </c>
      <c r="Z230" s="49">
        <f t="shared" si="46"/>
        <v>0.49461205333333319</v>
      </c>
      <c r="AA230" s="48">
        <v>1.0282092542146382</v>
      </c>
      <c r="AB230" s="42">
        <v>0.37891867065429685</v>
      </c>
      <c r="AC230" s="42">
        <v>0.37891867065429685</v>
      </c>
      <c r="AD230" s="49">
        <f t="shared" si="47"/>
        <v>0.38420825958251953</v>
      </c>
      <c r="AE230" s="49">
        <f t="shared" si="48"/>
        <v>0.26556957756121119</v>
      </c>
    </row>
    <row r="231" spans="1:31" x14ac:dyDescent="0.2">
      <c r="A231" s="42">
        <v>0.32308334350585938</v>
      </c>
      <c r="B231" s="42">
        <f t="shared" si="39"/>
        <v>0.377420166015625</v>
      </c>
      <c r="C231" s="42">
        <v>0.377420166015625</v>
      </c>
      <c r="D231" s="42">
        <v>0.377420166015625</v>
      </c>
      <c r="E231" s="48">
        <v>0.20580047271728516</v>
      </c>
      <c r="F231" s="48">
        <v>0.20580039871215819</v>
      </c>
      <c r="G231" s="48">
        <v>0.18803450592041016</v>
      </c>
      <c r="H231" s="48">
        <v>0.21707663391113283</v>
      </c>
      <c r="I231" s="48">
        <v>0.19148387008666992</v>
      </c>
      <c r="J231" s="48">
        <v>0.10533254806518555</v>
      </c>
      <c r="K231" s="48">
        <v>0.17116540725708007</v>
      </c>
      <c r="L231" s="48">
        <v>6.258333847045898E-2</v>
      </c>
      <c r="M231" s="43">
        <f t="shared" si="49"/>
        <v>0.20249409599999996</v>
      </c>
      <c r="N231" s="43">
        <f t="shared" si="50"/>
        <v>0.313560648</v>
      </c>
      <c r="O231" s="49">
        <v>0.28927727999999997</v>
      </c>
      <c r="P231" s="49">
        <v>0.36889487999999998</v>
      </c>
      <c r="Q231" s="50">
        <f t="shared" si="40"/>
        <v>0.32908607999999995</v>
      </c>
      <c r="R231" s="48">
        <f t="shared" si="41"/>
        <v>0.36889487999999998</v>
      </c>
      <c r="S231" s="49">
        <v>0.34946950683593753</v>
      </c>
      <c r="T231" s="48">
        <f t="shared" si="51"/>
        <v>0.377420166015625</v>
      </c>
      <c r="U231" s="48">
        <v>0</v>
      </c>
      <c r="V231" s="49">
        <f t="shared" si="42"/>
        <v>0.33200539200000001</v>
      </c>
      <c r="W231" s="49">
        <f t="shared" si="43"/>
        <v>0.29511590399999998</v>
      </c>
      <c r="X231" s="49">
        <f t="shared" si="44"/>
        <v>0.25822641599999996</v>
      </c>
      <c r="Y231" s="49">
        <f t="shared" si="45"/>
        <v>0.38733962399999999</v>
      </c>
      <c r="Z231" s="49">
        <f t="shared" si="46"/>
        <v>0.49185983999999994</v>
      </c>
      <c r="AA231" s="48">
        <v>1.0229211104543585</v>
      </c>
      <c r="AB231" s="42">
        <v>0.377420166015625</v>
      </c>
      <c r="AC231" s="42">
        <v>0.377420166015625</v>
      </c>
      <c r="AD231" s="49">
        <f t="shared" si="47"/>
        <v>0.38223227310180669</v>
      </c>
      <c r="AE231" s="49">
        <f t="shared" si="48"/>
        <v>0.26420375087252995</v>
      </c>
    </row>
    <row r="232" spans="1:31" x14ac:dyDescent="0.2">
      <c r="A232" s="42">
        <v>0.32142171223958332</v>
      </c>
      <c r="B232" s="42">
        <f t="shared" si="39"/>
        <v>0.37593408203125001</v>
      </c>
      <c r="C232" s="42">
        <v>0.37593408203125001</v>
      </c>
      <c r="D232" s="42">
        <v>0.37593408203125001</v>
      </c>
      <c r="E232" s="48">
        <v>0.20474203659057616</v>
      </c>
      <c r="F232" s="48">
        <v>0.20474196258544922</v>
      </c>
      <c r="G232" s="48">
        <v>0.18706743652343752</v>
      </c>
      <c r="H232" s="48">
        <v>0.21596020736694335</v>
      </c>
      <c r="I232" s="48">
        <v>0.19049906906127928</v>
      </c>
      <c r="J232" s="48">
        <v>0.10479082313537598</v>
      </c>
      <c r="K232" s="48">
        <v>0.17028510147094725</v>
      </c>
      <c r="L232" s="48">
        <v>6.2261467971801765E-2</v>
      </c>
      <c r="M232" s="43">
        <f t="shared" si="49"/>
        <v>0.20141041199999998</v>
      </c>
      <c r="N232" s="43">
        <f t="shared" si="50"/>
        <v>0.31205675999999999</v>
      </c>
      <c r="O232" s="49">
        <v>0.28772915999999998</v>
      </c>
      <c r="P232" s="49">
        <v>0.3671256</v>
      </c>
      <c r="Q232" s="50">
        <f t="shared" si="40"/>
        <v>0.32742737999999999</v>
      </c>
      <c r="R232" s="48">
        <f t="shared" si="41"/>
        <v>0.3671256</v>
      </c>
      <c r="S232" s="49">
        <v>0.34767219238281255</v>
      </c>
      <c r="T232" s="48">
        <f t="shared" si="51"/>
        <v>0.37593408203125001</v>
      </c>
      <c r="U232" s="48">
        <v>0</v>
      </c>
      <c r="V232" s="49">
        <f t="shared" si="42"/>
        <v>0.33041303999999999</v>
      </c>
      <c r="W232" s="49">
        <f t="shared" si="43"/>
        <v>0.29370047999999999</v>
      </c>
      <c r="X232" s="49">
        <f t="shared" si="44"/>
        <v>0.25698791999999998</v>
      </c>
      <c r="Y232" s="49">
        <f t="shared" si="45"/>
        <v>0.38548187999999994</v>
      </c>
      <c r="Z232" s="49">
        <f t="shared" si="46"/>
        <v>0.48950079999999996</v>
      </c>
      <c r="AA232" s="48">
        <v>1.0176601626747532</v>
      </c>
      <c r="AB232" s="42">
        <v>0.37593408203125001</v>
      </c>
      <c r="AC232" s="42">
        <v>0.37593408203125001</v>
      </c>
      <c r="AD232" s="49">
        <f t="shared" si="47"/>
        <v>0.38026646041870121</v>
      </c>
      <c r="AE232" s="49">
        <f t="shared" si="48"/>
        <v>0.26284495644061417</v>
      </c>
    </row>
    <row r="233" spans="1:31" x14ac:dyDescent="0.2">
      <c r="A233" s="42">
        <v>0.31976862589518229</v>
      </c>
      <c r="B233" s="42">
        <f t="shared" si="39"/>
        <v>0.37446023559570313</v>
      </c>
      <c r="C233" s="42">
        <v>0.37446023559570313</v>
      </c>
      <c r="D233" s="42">
        <v>0.37446023559570313</v>
      </c>
      <c r="E233" s="48">
        <v>0.20368904724121092</v>
      </c>
      <c r="F233" s="48">
        <v>0.20368897323608398</v>
      </c>
      <c r="G233" s="48">
        <v>0.18610534027099609</v>
      </c>
      <c r="H233" s="48">
        <v>0.21484952362060544</v>
      </c>
      <c r="I233" s="48">
        <v>0.18951932998657225</v>
      </c>
      <c r="J233" s="48">
        <v>0.10425188079833984</v>
      </c>
      <c r="K233" s="48">
        <v>0.16940932479858398</v>
      </c>
      <c r="L233" s="48">
        <v>6.1941255187988285E-2</v>
      </c>
      <c r="M233" s="43">
        <f t="shared" si="49"/>
        <v>0.20032672799999998</v>
      </c>
      <c r="N233" s="43">
        <f t="shared" si="50"/>
        <v>0.31030222400000002</v>
      </c>
      <c r="O233" s="49">
        <v>0.28618104</v>
      </c>
      <c r="P233" s="49">
        <v>0.36506144000000001</v>
      </c>
      <c r="Q233" s="50">
        <f t="shared" si="40"/>
        <v>0.32562124000000003</v>
      </c>
      <c r="R233" s="48">
        <f t="shared" si="41"/>
        <v>0.36506144000000001</v>
      </c>
      <c r="S233" s="49">
        <v>0.34588410644531253</v>
      </c>
      <c r="T233" s="48">
        <f t="shared" si="51"/>
        <v>0.37446023559570313</v>
      </c>
      <c r="U233" s="48">
        <v>0</v>
      </c>
      <c r="V233" s="49">
        <f t="shared" si="42"/>
        <v>0.328555296</v>
      </c>
      <c r="W233" s="49">
        <f t="shared" si="43"/>
        <v>0.29204915200000003</v>
      </c>
      <c r="X233" s="49">
        <f t="shared" si="44"/>
        <v>0.25554300800000002</v>
      </c>
      <c r="Y233" s="49">
        <f t="shared" si="45"/>
        <v>0.383314512</v>
      </c>
      <c r="Z233" s="49">
        <f t="shared" si="46"/>
        <v>0.48674858666666665</v>
      </c>
      <c r="AA233" s="48">
        <v>1.0124263016550163</v>
      </c>
      <c r="AB233" s="42">
        <v>0.37446023559570313</v>
      </c>
      <c r="AC233" s="42">
        <v>0.37446023559570313</v>
      </c>
      <c r="AD233" s="49">
        <f t="shared" si="47"/>
        <v>0.37831074142456056</v>
      </c>
      <c r="AE233" s="49">
        <f t="shared" si="48"/>
        <v>0.26149313889336329</v>
      </c>
    </row>
    <row r="234" spans="1:31" x14ac:dyDescent="0.2">
      <c r="A234" s="42">
        <v>0.31812405904134111</v>
      </c>
      <c r="B234" s="42">
        <f t="shared" si="39"/>
        <v>0.37299844360351564</v>
      </c>
      <c r="C234" s="42">
        <v>0.37299844360351564</v>
      </c>
      <c r="D234" s="42">
        <v>0.37299844360351564</v>
      </c>
      <c r="E234" s="48">
        <v>0.20264147506713867</v>
      </c>
      <c r="F234" s="48">
        <v>0.20264140106201173</v>
      </c>
      <c r="G234" s="48">
        <v>0.18514820236206056</v>
      </c>
      <c r="H234" s="48">
        <v>0.21374455307006837</v>
      </c>
      <c r="I234" s="48">
        <v>0.18854462326049806</v>
      </c>
      <c r="J234" s="48">
        <v>0.10371571365356444</v>
      </c>
      <c r="K234" s="48">
        <v>0.16853804763793945</v>
      </c>
      <c r="L234" s="48">
        <v>6.1622689018249514E-2</v>
      </c>
      <c r="M234" s="43">
        <f t="shared" si="49"/>
        <v>0.19939785599999998</v>
      </c>
      <c r="N234" s="43">
        <f t="shared" si="50"/>
        <v>0.30879833599999995</v>
      </c>
      <c r="O234" s="49">
        <v>0.28485408000000001</v>
      </c>
      <c r="P234" s="49">
        <v>0.36329215999999998</v>
      </c>
      <c r="Q234" s="50">
        <f t="shared" si="40"/>
        <v>0.32407311999999999</v>
      </c>
      <c r="R234" s="48">
        <f t="shared" si="41"/>
        <v>0.36329215999999998</v>
      </c>
      <c r="S234" s="49">
        <v>0.34410522460937498</v>
      </c>
      <c r="T234" s="48">
        <f t="shared" si="51"/>
        <v>0.37299844360351564</v>
      </c>
      <c r="U234" s="48">
        <v>0</v>
      </c>
      <c r="V234" s="49">
        <f t="shared" si="42"/>
        <v>0.32696294399999998</v>
      </c>
      <c r="W234" s="49">
        <f t="shared" si="43"/>
        <v>0.29063372799999998</v>
      </c>
      <c r="X234" s="49">
        <f t="shared" si="44"/>
        <v>0.25430451199999998</v>
      </c>
      <c r="Y234" s="49">
        <f t="shared" si="45"/>
        <v>0.38145676799999995</v>
      </c>
      <c r="Z234" s="49">
        <f t="shared" si="46"/>
        <v>0.48438954666666661</v>
      </c>
      <c r="AA234" s="48">
        <v>1.0072194181743421</v>
      </c>
      <c r="AB234" s="42">
        <v>0.37299844360351564</v>
      </c>
      <c r="AC234" s="42">
        <v>0.37299844360351564</v>
      </c>
      <c r="AD234" s="49">
        <f t="shared" si="47"/>
        <v>0.37636508941650387</v>
      </c>
      <c r="AE234" s="49">
        <f t="shared" si="48"/>
        <v>0.26014827977341054</v>
      </c>
    </row>
    <row r="235" spans="1:31" x14ac:dyDescent="0.2">
      <c r="A235" s="42">
        <v>0.31648793538411457</v>
      </c>
      <c r="B235" s="42">
        <f t="shared" si="39"/>
        <v>0.37154861450195314</v>
      </c>
      <c r="C235" s="42">
        <v>0.37154861450195314</v>
      </c>
      <c r="D235" s="42">
        <v>0.37154861450195314</v>
      </c>
      <c r="E235" s="48">
        <v>0.20159929046630859</v>
      </c>
      <c r="F235" s="48">
        <v>0.20159921646118165</v>
      </c>
      <c r="G235" s="48">
        <v>0.18419597839355467</v>
      </c>
      <c r="H235" s="48">
        <v>0.21264526611328124</v>
      </c>
      <c r="I235" s="48">
        <v>0.18757493408203124</v>
      </c>
      <c r="J235" s="48">
        <v>0.10318229949951171</v>
      </c>
      <c r="K235" s="48">
        <v>0.16767125518798826</v>
      </c>
      <c r="L235" s="48">
        <v>6.1305762062072749E-2</v>
      </c>
      <c r="M235" s="43">
        <f t="shared" si="49"/>
        <v>0.19831417199999996</v>
      </c>
      <c r="N235" s="43">
        <f t="shared" si="50"/>
        <v>0.30704379999999992</v>
      </c>
      <c r="O235" s="49">
        <v>0.28330595999999997</v>
      </c>
      <c r="P235" s="49">
        <v>0.36122799999999994</v>
      </c>
      <c r="Q235" s="50">
        <f t="shared" si="40"/>
        <v>0.32226697999999998</v>
      </c>
      <c r="R235" s="48">
        <f t="shared" si="41"/>
        <v>0.36122799999999994</v>
      </c>
      <c r="S235" s="49">
        <v>0.34233549804687502</v>
      </c>
      <c r="T235" s="48">
        <f t="shared" si="51"/>
        <v>0.37154861450195314</v>
      </c>
      <c r="U235" s="48">
        <v>0</v>
      </c>
      <c r="V235" s="49">
        <f t="shared" si="42"/>
        <v>0.32510519999999993</v>
      </c>
      <c r="W235" s="49">
        <f t="shared" si="43"/>
        <v>0.28898239999999997</v>
      </c>
      <c r="X235" s="49">
        <f t="shared" si="44"/>
        <v>0.25285959999999996</v>
      </c>
      <c r="Y235" s="49">
        <f t="shared" si="45"/>
        <v>0.37928939999999989</v>
      </c>
      <c r="Z235" s="49">
        <f t="shared" si="46"/>
        <v>0.48163733333333325</v>
      </c>
      <c r="AA235" s="48">
        <v>1.0020392937911184</v>
      </c>
      <c r="AB235" s="42">
        <v>0.37154861450195314</v>
      </c>
      <c r="AC235" s="42">
        <v>0.37154861450195314</v>
      </c>
      <c r="AD235" s="49">
        <f t="shared" si="47"/>
        <v>0.37442945098876956</v>
      </c>
      <c r="AE235" s="49">
        <f t="shared" si="48"/>
        <v>0.25881034216602222</v>
      </c>
    </row>
    <row r="236" spans="1:31" x14ac:dyDescent="0.2">
      <c r="A236" s="42">
        <v>0.3148602294921875</v>
      </c>
      <c r="B236" s="42">
        <f t="shared" si="39"/>
        <v>0.37011056518554686</v>
      </c>
      <c r="C236" s="42">
        <v>0.37011056518554686</v>
      </c>
      <c r="D236" s="42">
        <v>0.37011056518554686</v>
      </c>
      <c r="E236" s="48">
        <v>0.20056246383666992</v>
      </c>
      <c r="F236" s="48">
        <v>0.20056238983154298</v>
      </c>
      <c r="G236" s="48">
        <v>0.18324865356445313</v>
      </c>
      <c r="H236" s="48">
        <v>0.21155163314819336</v>
      </c>
      <c r="I236" s="48">
        <v>0.18661023284912109</v>
      </c>
      <c r="J236" s="48">
        <v>0.10265163093566894</v>
      </c>
      <c r="K236" s="48">
        <v>0.1668089178466797</v>
      </c>
      <c r="L236" s="48">
        <v>6.0990466918945309E-2</v>
      </c>
      <c r="M236" s="43">
        <f t="shared" si="49"/>
        <v>0.19723048799999998</v>
      </c>
      <c r="N236" s="43">
        <f t="shared" si="50"/>
        <v>0.30553991199999997</v>
      </c>
      <c r="O236" s="49">
        <v>0.28175783999999998</v>
      </c>
      <c r="P236" s="49">
        <v>0.35945871999999995</v>
      </c>
      <c r="Q236" s="50">
        <f t="shared" si="40"/>
        <v>0.32060827999999997</v>
      </c>
      <c r="R236" s="48">
        <f t="shared" si="41"/>
        <v>0.35945871999999995</v>
      </c>
      <c r="S236" s="49">
        <v>0.34057485351562505</v>
      </c>
      <c r="T236" s="48">
        <f t="shared" si="51"/>
        <v>0.37011056518554686</v>
      </c>
      <c r="U236" s="48">
        <v>0</v>
      </c>
      <c r="V236" s="49">
        <f t="shared" si="42"/>
        <v>0.32351284799999996</v>
      </c>
      <c r="W236" s="49">
        <f t="shared" si="43"/>
        <v>0.28756697599999997</v>
      </c>
      <c r="X236" s="49">
        <f t="shared" si="44"/>
        <v>0.25162110399999993</v>
      </c>
      <c r="Y236" s="49">
        <f t="shared" si="45"/>
        <v>0.37743165599999995</v>
      </c>
      <c r="Z236" s="49">
        <f t="shared" si="46"/>
        <v>0.47927829333333327</v>
      </c>
      <c r="AA236" s="48">
        <v>0.99688581928453945</v>
      </c>
      <c r="AB236" s="42">
        <v>0.37011056518554686</v>
      </c>
      <c r="AC236" s="42">
        <v>0.37011056518554686</v>
      </c>
      <c r="AD236" s="49">
        <f t="shared" si="47"/>
        <v>0.37250374603271491</v>
      </c>
      <c r="AE236" s="49">
        <f t="shared" si="48"/>
        <v>0.25747927069909787</v>
      </c>
    </row>
    <row r="237" spans="1:31" x14ac:dyDescent="0.2">
      <c r="A237" s="42">
        <v>0.31324089050292964</v>
      </c>
      <c r="B237" s="42">
        <f t="shared" si="39"/>
        <v>0.36868414306640623</v>
      </c>
      <c r="C237" s="42">
        <v>0.36868414306640623</v>
      </c>
      <c r="D237" s="42">
        <v>0.36868414306640623</v>
      </c>
      <c r="E237" s="48">
        <v>0.19953096557617189</v>
      </c>
      <c r="F237" s="48">
        <v>0.19953089157104492</v>
      </c>
      <c r="G237" s="48">
        <v>0.18230619827270508</v>
      </c>
      <c r="H237" s="48">
        <v>0.21046362457275392</v>
      </c>
      <c r="I237" s="48">
        <v>0.18565048995971681</v>
      </c>
      <c r="J237" s="48">
        <v>0.10212369316101073</v>
      </c>
      <c r="K237" s="48">
        <v>0.16595102081298826</v>
      </c>
      <c r="L237" s="48">
        <v>6.0676792488098139E-2</v>
      </c>
      <c r="M237" s="43">
        <f t="shared" si="49"/>
        <v>0.19630161599999998</v>
      </c>
      <c r="N237" s="43">
        <f t="shared" si="50"/>
        <v>0.30403602400000002</v>
      </c>
      <c r="O237" s="49">
        <v>0.28043087999999999</v>
      </c>
      <c r="P237" s="49">
        <v>0.35768944000000003</v>
      </c>
      <c r="Q237" s="50">
        <f t="shared" si="40"/>
        <v>0.31906016000000004</v>
      </c>
      <c r="R237" s="48">
        <f t="shared" si="41"/>
        <v>0.35768944000000003</v>
      </c>
      <c r="S237" s="49">
        <v>0.33882326660156248</v>
      </c>
      <c r="T237" s="48">
        <f t="shared" si="51"/>
        <v>0.36868414306640623</v>
      </c>
      <c r="U237" s="48">
        <v>0</v>
      </c>
      <c r="V237" s="49">
        <f t="shared" si="42"/>
        <v>0.32192049600000006</v>
      </c>
      <c r="W237" s="49">
        <f t="shared" si="43"/>
        <v>0.28615155200000003</v>
      </c>
      <c r="X237" s="49">
        <f t="shared" si="44"/>
        <v>0.25038260800000001</v>
      </c>
      <c r="Y237" s="49">
        <f t="shared" si="45"/>
        <v>0.37557391200000007</v>
      </c>
      <c r="Z237" s="49">
        <f t="shared" si="46"/>
        <v>0.47691925333333335</v>
      </c>
      <c r="AA237" s="48">
        <v>0.99175877621299346</v>
      </c>
      <c r="AB237" s="42">
        <v>0.36868414306640623</v>
      </c>
      <c r="AC237" s="42">
        <v>0.36868414306640623</v>
      </c>
      <c r="AD237" s="49">
        <f t="shared" si="47"/>
        <v>0.37058794784545895</v>
      </c>
      <c r="AE237" s="49">
        <f t="shared" si="48"/>
        <v>0.25615504691527047</v>
      </c>
    </row>
    <row r="238" spans="1:31" x14ac:dyDescent="0.2">
      <c r="A238" s="42">
        <v>0.31162989298502602</v>
      </c>
      <c r="B238" s="42">
        <f t="shared" si="39"/>
        <v>0.36726919555664062</v>
      </c>
      <c r="C238" s="42">
        <v>0.36726919555664062</v>
      </c>
      <c r="D238" s="42">
        <v>0.36726919555664062</v>
      </c>
      <c r="E238" s="48">
        <v>0.19850478088378906</v>
      </c>
      <c r="F238" s="48">
        <v>0.19850470687866209</v>
      </c>
      <c r="G238" s="48">
        <v>0.18136859771728514</v>
      </c>
      <c r="H238" s="48">
        <v>0.20938121078491209</v>
      </c>
      <c r="I238" s="48">
        <v>0.18469569061279298</v>
      </c>
      <c r="J238" s="48">
        <v>0.10159847137451172</v>
      </c>
      <c r="K238" s="48">
        <v>0.16509753448486328</v>
      </c>
      <c r="L238" s="48">
        <v>6.0364731369018557E-2</v>
      </c>
      <c r="M238" s="43">
        <f t="shared" si="49"/>
        <v>0.19537274399999996</v>
      </c>
      <c r="N238" s="43">
        <f t="shared" si="50"/>
        <v>0.30253213600000001</v>
      </c>
      <c r="O238" s="49">
        <v>0.27910391999999995</v>
      </c>
      <c r="P238" s="49">
        <v>0.35592015999999999</v>
      </c>
      <c r="Q238" s="50">
        <f t="shared" si="40"/>
        <v>0.31751204</v>
      </c>
      <c r="R238" s="48">
        <f t="shared" si="41"/>
        <v>0.35592015999999999</v>
      </c>
      <c r="S238" s="49">
        <v>0.33708068847656258</v>
      </c>
      <c r="T238" s="48">
        <f t="shared" si="51"/>
        <v>0.36726919555664062</v>
      </c>
      <c r="U238" s="48">
        <v>0</v>
      </c>
      <c r="V238" s="49">
        <f t="shared" si="42"/>
        <v>0.32032814399999998</v>
      </c>
      <c r="W238" s="49">
        <f t="shared" si="43"/>
        <v>0.28473612799999998</v>
      </c>
      <c r="X238" s="49">
        <f t="shared" si="44"/>
        <v>0.24914411199999997</v>
      </c>
      <c r="Y238" s="49">
        <f t="shared" si="45"/>
        <v>0.37371616799999996</v>
      </c>
      <c r="Z238" s="49">
        <f t="shared" si="46"/>
        <v>0.47456021333333331</v>
      </c>
      <c r="AA238" s="48">
        <v>0.98665816457648026</v>
      </c>
      <c r="AB238" s="42">
        <v>0.36726919555664062</v>
      </c>
      <c r="AC238" s="42">
        <v>0.36726919555664062</v>
      </c>
      <c r="AD238" s="49">
        <f t="shared" si="47"/>
        <v>0.36868200302124032</v>
      </c>
      <c r="AE238" s="49">
        <f t="shared" si="48"/>
        <v>0.25483763389980663</v>
      </c>
    </row>
    <row r="239" spans="1:31" x14ac:dyDescent="0.2">
      <c r="A239" s="42">
        <v>0.31002718607584634</v>
      </c>
      <c r="B239" s="42">
        <f t="shared" si="39"/>
        <v>0.36586563110351561</v>
      </c>
      <c r="C239" s="42">
        <v>0.36586563110351561</v>
      </c>
      <c r="D239" s="42">
        <v>0.36586563110351561</v>
      </c>
      <c r="E239" s="48">
        <v>0.1974838653564453</v>
      </c>
      <c r="F239" s="48">
        <v>0.19748379135131836</v>
      </c>
      <c r="G239" s="48">
        <v>0.18043582229614258</v>
      </c>
      <c r="H239" s="48">
        <v>0.20830436218261719</v>
      </c>
      <c r="I239" s="48">
        <v>0.18374580520629882</v>
      </c>
      <c r="J239" s="48">
        <v>0.10107595077514649</v>
      </c>
      <c r="K239" s="48">
        <v>0.1642484292602539</v>
      </c>
      <c r="L239" s="48">
        <v>6.0054276161193847E-2</v>
      </c>
      <c r="M239" s="43">
        <f t="shared" si="49"/>
        <v>0.19428905999999996</v>
      </c>
      <c r="N239" s="43">
        <f t="shared" si="50"/>
        <v>0.301028248</v>
      </c>
      <c r="O239" s="49">
        <v>0.27755579999999996</v>
      </c>
      <c r="P239" s="49">
        <v>0.35415088</v>
      </c>
      <c r="Q239" s="50">
        <f t="shared" si="40"/>
        <v>0.31585333999999998</v>
      </c>
      <c r="R239" s="48">
        <f t="shared" si="41"/>
        <v>0.35415088</v>
      </c>
      <c r="S239" s="49">
        <v>0.33534707031250005</v>
      </c>
      <c r="T239" s="48">
        <f t="shared" si="51"/>
        <v>0.36586563110351561</v>
      </c>
      <c r="U239" s="48">
        <v>0</v>
      </c>
      <c r="V239" s="49">
        <f t="shared" si="42"/>
        <v>0.31873579200000002</v>
      </c>
      <c r="W239" s="49">
        <f t="shared" si="43"/>
        <v>0.28332070400000003</v>
      </c>
      <c r="X239" s="49">
        <f t="shared" si="44"/>
        <v>0.247905616</v>
      </c>
      <c r="Y239" s="49">
        <f t="shared" si="45"/>
        <v>0.37185842400000002</v>
      </c>
      <c r="Z239" s="49">
        <f t="shared" si="46"/>
        <v>0.47220117333333333</v>
      </c>
      <c r="AA239" s="48">
        <v>0.98158376593338814</v>
      </c>
      <c r="AB239" s="42">
        <v>0.36586563110351561</v>
      </c>
      <c r="AC239" s="42">
        <v>0.36586563110351561</v>
      </c>
      <c r="AD239" s="49">
        <f t="shared" si="47"/>
        <v>0.36678585815429693</v>
      </c>
      <c r="AE239" s="49">
        <f t="shared" si="48"/>
        <v>0.25352699473797241</v>
      </c>
    </row>
    <row r="240" spans="1:31" x14ac:dyDescent="0.2">
      <c r="A240" s="42">
        <v>0.30843271891276036</v>
      </c>
      <c r="B240" s="42">
        <f t="shared" si="39"/>
        <v>0.36447329711914062</v>
      </c>
      <c r="C240" s="42">
        <v>0.36447329711914062</v>
      </c>
      <c r="D240" s="42">
        <v>0.36447329711914062</v>
      </c>
      <c r="E240" s="48">
        <v>0.19646820419311525</v>
      </c>
      <c r="F240" s="48">
        <v>0.19646813018798828</v>
      </c>
      <c r="G240" s="48">
        <v>0.17950784240722656</v>
      </c>
      <c r="H240" s="48">
        <v>0.20723304916381838</v>
      </c>
      <c r="I240" s="48">
        <v>0.18280080413818359</v>
      </c>
      <c r="J240" s="48">
        <v>0.10055611656188965</v>
      </c>
      <c r="K240" s="48">
        <v>0.16340369033813476</v>
      </c>
      <c r="L240" s="48">
        <v>5.9745415763854975E-2</v>
      </c>
      <c r="M240" s="43">
        <f t="shared" si="49"/>
        <v>0.19336018799999996</v>
      </c>
      <c r="N240" s="43">
        <f t="shared" si="50"/>
        <v>0.29952435999999993</v>
      </c>
      <c r="O240" s="49">
        <v>0.27622883999999998</v>
      </c>
      <c r="P240" s="49">
        <v>0.35238159999999996</v>
      </c>
      <c r="Q240" s="50">
        <f t="shared" si="40"/>
        <v>0.31430521999999994</v>
      </c>
      <c r="R240" s="48">
        <f t="shared" si="41"/>
        <v>0.35238159999999996</v>
      </c>
      <c r="S240" s="49">
        <v>0.33362238769531255</v>
      </c>
      <c r="T240" s="48">
        <f t="shared" si="51"/>
        <v>0.36447329711914062</v>
      </c>
      <c r="U240" s="48">
        <v>0</v>
      </c>
      <c r="V240" s="49">
        <f t="shared" si="42"/>
        <v>0.31714344</v>
      </c>
      <c r="W240" s="49">
        <f t="shared" si="43"/>
        <v>0.28190527999999998</v>
      </c>
      <c r="X240" s="49">
        <f t="shared" si="44"/>
        <v>0.24666711999999996</v>
      </c>
      <c r="Y240" s="49">
        <f t="shared" si="45"/>
        <v>0.37000067999999997</v>
      </c>
      <c r="Z240" s="49">
        <f t="shared" si="46"/>
        <v>0.4698421333333333</v>
      </c>
      <c r="AA240" s="48">
        <v>0.97653547106291116</v>
      </c>
      <c r="AB240" s="42">
        <v>0.36447329711914062</v>
      </c>
      <c r="AC240" s="42">
        <v>0.36447329711914062</v>
      </c>
      <c r="AD240" s="49">
        <f t="shared" si="47"/>
        <v>0.36489948654174809</v>
      </c>
      <c r="AE240" s="49">
        <f t="shared" si="48"/>
        <v>0.25222311097240113</v>
      </c>
    </row>
    <row r="241" spans="1:31" x14ac:dyDescent="0.2">
      <c r="A241" s="42">
        <v>0.30684644063313798</v>
      </c>
      <c r="B241" s="42">
        <f t="shared" si="39"/>
        <v>0.3630920104980469</v>
      </c>
      <c r="C241" s="42">
        <v>0.3630920104980469</v>
      </c>
      <c r="D241" s="42">
        <v>0.3630920104980469</v>
      </c>
      <c r="E241" s="48">
        <v>0.19545776779174806</v>
      </c>
      <c r="F241" s="48">
        <v>0.19545769378662109</v>
      </c>
      <c r="G241" s="48">
        <v>0.17858462844848633</v>
      </c>
      <c r="H241" s="48">
        <v>0.20616724212646484</v>
      </c>
      <c r="I241" s="48">
        <v>0.18186065780639649</v>
      </c>
      <c r="J241" s="48">
        <v>0.10003895393371583</v>
      </c>
      <c r="K241" s="48">
        <v>0.16256330291748045</v>
      </c>
      <c r="L241" s="48">
        <v>5.9438142776489254E-2</v>
      </c>
      <c r="M241" s="43">
        <f t="shared" si="49"/>
        <v>0.19227650399999999</v>
      </c>
      <c r="N241" s="43">
        <f t="shared" si="50"/>
        <v>0.29776982399999996</v>
      </c>
      <c r="O241" s="49">
        <v>0.27468071999999999</v>
      </c>
      <c r="P241" s="49">
        <v>0.35031743999999998</v>
      </c>
      <c r="Q241" s="50">
        <f t="shared" si="40"/>
        <v>0.31249907999999998</v>
      </c>
      <c r="R241" s="48">
        <f t="shared" si="41"/>
        <v>0.35031743999999998</v>
      </c>
      <c r="S241" s="49">
        <v>0.33190656738281255</v>
      </c>
      <c r="T241" s="48">
        <f t="shared" si="51"/>
        <v>0.3630920104980469</v>
      </c>
      <c r="U241" s="48">
        <v>0</v>
      </c>
      <c r="V241" s="49">
        <f t="shared" si="42"/>
        <v>0.315285696</v>
      </c>
      <c r="W241" s="49">
        <f t="shared" si="43"/>
        <v>0.28025395199999997</v>
      </c>
      <c r="X241" s="49">
        <f t="shared" si="44"/>
        <v>0.24522220799999997</v>
      </c>
      <c r="Y241" s="49">
        <f t="shared" si="45"/>
        <v>0.36783331199999997</v>
      </c>
      <c r="Z241" s="49">
        <f t="shared" si="46"/>
        <v>0.46708991999999999</v>
      </c>
      <c r="AA241" s="48">
        <v>0.97151317074424337</v>
      </c>
      <c r="AB241" s="42">
        <v>0.3630920104980469</v>
      </c>
      <c r="AC241" s="42">
        <v>0.3630920104980469</v>
      </c>
      <c r="AD241" s="49">
        <f t="shared" si="47"/>
        <v>0.36302280807495124</v>
      </c>
      <c r="AE241" s="49">
        <f t="shared" si="48"/>
        <v>0.25092592723099216</v>
      </c>
    </row>
    <row r="242" spans="1:31" x14ac:dyDescent="0.2">
      <c r="A242" s="42">
        <v>0.30526832580566404</v>
      </c>
      <c r="B242" s="42">
        <f t="shared" si="39"/>
        <v>0.36172167968750002</v>
      </c>
      <c r="C242" s="42">
        <v>0.36172167968750002</v>
      </c>
      <c r="D242" s="42">
        <v>0.36172167968750002</v>
      </c>
      <c r="E242" s="48">
        <v>0.19445252655029296</v>
      </c>
      <c r="F242" s="48">
        <v>0.19445245254516602</v>
      </c>
      <c r="G242" s="48">
        <v>0.17766616561889648</v>
      </c>
      <c r="H242" s="48">
        <v>0.20510692626953125</v>
      </c>
      <c r="I242" s="48">
        <v>0.18092535140991212</v>
      </c>
      <c r="J242" s="48">
        <v>9.9524455490112296E-2</v>
      </c>
      <c r="K242" s="48">
        <v>0.16172723739624023</v>
      </c>
      <c r="L242" s="48">
        <v>5.9132449798583987E-2</v>
      </c>
      <c r="M242" s="43">
        <f t="shared" si="49"/>
        <v>0.19134763199999999</v>
      </c>
      <c r="N242" s="43">
        <f t="shared" si="50"/>
        <v>0.29626593600000001</v>
      </c>
      <c r="O242" s="49">
        <v>0.27335376</v>
      </c>
      <c r="P242" s="49">
        <v>0.34854816</v>
      </c>
      <c r="Q242" s="50">
        <f t="shared" si="40"/>
        <v>0.31095096</v>
      </c>
      <c r="R242" s="48">
        <f t="shared" si="41"/>
        <v>0.34854816</v>
      </c>
      <c r="S242" s="49">
        <v>0.33019956054687505</v>
      </c>
      <c r="T242" s="48">
        <f t="shared" si="51"/>
        <v>0.36172167968750002</v>
      </c>
      <c r="U242" s="48">
        <v>0</v>
      </c>
      <c r="V242" s="49">
        <f t="shared" si="42"/>
        <v>0.31369334399999999</v>
      </c>
      <c r="W242" s="49">
        <f t="shared" si="43"/>
        <v>0.27883852800000003</v>
      </c>
      <c r="X242" s="49">
        <f t="shared" si="44"/>
        <v>0.24398371199999999</v>
      </c>
      <c r="Y242" s="49">
        <f t="shared" si="45"/>
        <v>0.36597556799999997</v>
      </c>
      <c r="Z242" s="49">
        <f t="shared" si="46"/>
        <v>0.46473088000000001</v>
      </c>
      <c r="AA242" s="48">
        <v>0.96651664653577307</v>
      </c>
      <c r="AB242" s="42">
        <v>0.36172167968750002</v>
      </c>
      <c r="AC242" s="42">
        <v>0.36172167968750002</v>
      </c>
      <c r="AD242" s="49">
        <f t="shared" si="47"/>
        <v>0.36115576934814458</v>
      </c>
      <c r="AE242" s="49">
        <f t="shared" si="48"/>
        <v>0.24963540659901196</v>
      </c>
    </row>
    <row r="243" spans="1:31" x14ac:dyDescent="0.2">
      <c r="A243" s="42">
        <v>0.30369832356770832</v>
      </c>
      <c r="B243" s="42">
        <f t="shared" si="39"/>
        <v>0.3603621826171875</v>
      </c>
      <c r="C243" s="42">
        <v>0.3603621826171875</v>
      </c>
      <c r="D243" s="42">
        <v>0.3603621826171875</v>
      </c>
      <c r="E243" s="48">
        <v>0.19345245086669921</v>
      </c>
      <c r="F243" s="48">
        <v>0.19345237686157224</v>
      </c>
      <c r="G243" s="48">
        <v>0.17675242431640625</v>
      </c>
      <c r="H243" s="48">
        <v>0.2040520571899414</v>
      </c>
      <c r="I243" s="48">
        <v>0.17999485534667967</v>
      </c>
      <c r="J243" s="48">
        <v>9.9012599029541015E-2</v>
      </c>
      <c r="K243" s="48">
        <v>0.16089547897338866</v>
      </c>
      <c r="L243" s="48">
        <v>5.8828329429626465E-2</v>
      </c>
      <c r="M243" s="43">
        <f t="shared" si="49"/>
        <v>0.19041875999999999</v>
      </c>
      <c r="N243" s="43">
        <f t="shared" si="50"/>
        <v>0.29476204799999994</v>
      </c>
      <c r="O243" s="49">
        <v>0.27202680000000001</v>
      </c>
      <c r="P243" s="49">
        <v>0.34677887999999996</v>
      </c>
      <c r="Q243" s="50">
        <f t="shared" si="40"/>
        <v>0.30940283999999996</v>
      </c>
      <c r="R243" s="48">
        <f t="shared" si="41"/>
        <v>0.34677887999999996</v>
      </c>
      <c r="S243" s="49">
        <v>0.32850134277343757</v>
      </c>
      <c r="T243" s="48">
        <f t="shared" si="51"/>
        <v>0.3603621826171875</v>
      </c>
      <c r="U243" s="48">
        <v>0</v>
      </c>
      <c r="V243" s="49">
        <f t="shared" si="42"/>
        <v>0.31210099199999997</v>
      </c>
      <c r="W243" s="49">
        <f t="shared" si="43"/>
        <v>0.27742310399999998</v>
      </c>
      <c r="X243" s="49">
        <f t="shared" si="44"/>
        <v>0.24274521599999996</v>
      </c>
      <c r="Y243" s="49">
        <f t="shared" si="45"/>
        <v>0.36411782399999998</v>
      </c>
      <c r="Z243" s="49">
        <f t="shared" si="46"/>
        <v>0.46237183999999992</v>
      </c>
      <c r="AA243" s="48">
        <v>0.96154578921669409</v>
      </c>
      <c r="AB243" s="42">
        <v>0.3603621826171875</v>
      </c>
      <c r="AC243" s="42">
        <v>0.3603621826171875</v>
      </c>
      <c r="AD243" s="49">
        <f t="shared" si="47"/>
        <v>0.35929834365844732</v>
      </c>
      <c r="AE243" s="49">
        <f t="shared" si="48"/>
        <v>0.24835153061909357</v>
      </c>
    </row>
    <row r="244" spans="1:31" x14ac:dyDescent="0.2">
      <c r="A244" s="42">
        <v>0.3021364084879557</v>
      </c>
      <c r="B244" s="42">
        <f t="shared" si="39"/>
        <v>0.35901336669921874</v>
      </c>
      <c r="C244" s="42">
        <v>0.35901336669921874</v>
      </c>
      <c r="D244" s="42">
        <v>0.35901336669921874</v>
      </c>
      <c r="E244" s="48">
        <v>0.19245752593994142</v>
      </c>
      <c r="F244" s="48">
        <v>0.19245745193481445</v>
      </c>
      <c r="G244" s="48">
        <v>0.17584338973999022</v>
      </c>
      <c r="H244" s="48">
        <v>0.20300262008666992</v>
      </c>
      <c r="I244" s="48">
        <v>0.17906914001464844</v>
      </c>
      <c r="J244" s="48">
        <v>9.8503377151489255E-2</v>
      </c>
      <c r="K244" s="48">
        <v>0.16006799804687502</v>
      </c>
      <c r="L244" s="48">
        <v>5.8525774269104006E-2</v>
      </c>
      <c r="M244" s="43">
        <f t="shared" si="49"/>
        <v>0.18933507599999996</v>
      </c>
      <c r="N244" s="43">
        <f t="shared" si="50"/>
        <v>0.29325815999999993</v>
      </c>
      <c r="O244" s="49">
        <v>0.27047867999999997</v>
      </c>
      <c r="P244" s="49">
        <v>0.34500959999999992</v>
      </c>
      <c r="Q244" s="50">
        <f t="shared" si="40"/>
        <v>0.30774413999999994</v>
      </c>
      <c r="R244" s="48">
        <f t="shared" si="41"/>
        <v>0.34500959999999992</v>
      </c>
      <c r="S244" s="49">
        <v>0.326811865234375</v>
      </c>
      <c r="T244" s="48">
        <f t="shared" si="51"/>
        <v>0.35901336669921874</v>
      </c>
      <c r="U244" s="48">
        <v>0</v>
      </c>
      <c r="V244" s="49">
        <f t="shared" si="42"/>
        <v>0.31050863999999995</v>
      </c>
      <c r="W244" s="49">
        <f t="shared" si="43"/>
        <v>0.27600767999999992</v>
      </c>
      <c r="X244" s="49">
        <f t="shared" si="44"/>
        <v>0.24150671999999992</v>
      </c>
      <c r="Y244" s="49">
        <f t="shared" si="45"/>
        <v>0.36226007999999993</v>
      </c>
      <c r="Z244" s="49">
        <f t="shared" si="46"/>
        <v>0.46001279999999989</v>
      </c>
      <c r="AA244" s="48">
        <v>0.95660059878700654</v>
      </c>
      <c r="AB244" s="42">
        <v>0.35901336669921874</v>
      </c>
      <c r="AC244" s="42">
        <v>0.35901336669921874</v>
      </c>
      <c r="AD244" s="49">
        <f t="shared" si="47"/>
        <v>0.35745047760009763</v>
      </c>
      <c r="AE244" s="49">
        <f t="shared" si="48"/>
        <v>0.24707426237650332</v>
      </c>
    </row>
    <row r="245" spans="1:31" x14ac:dyDescent="0.2">
      <c r="A245" s="42">
        <v>0.30058252970377602</v>
      </c>
      <c r="B245" s="42">
        <f t="shared" si="39"/>
        <v>0.35767510986328127</v>
      </c>
      <c r="C245" s="42">
        <v>0.35767510986328127</v>
      </c>
      <c r="D245" s="42">
        <v>0.35767510986328127</v>
      </c>
      <c r="E245" s="48">
        <v>0.19146770736694338</v>
      </c>
      <c r="F245" s="48">
        <v>0.19146764816284179</v>
      </c>
      <c r="G245" s="48">
        <v>0.17493903228759766</v>
      </c>
      <c r="H245" s="48">
        <v>0.20195857055664063</v>
      </c>
      <c r="I245" s="48">
        <v>0.17814819061279297</v>
      </c>
      <c r="J245" s="48">
        <v>9.7996775054931637E-2</v>
      </c>
      <c r="K245" s="48">
        <v>0.15924476501464843</v>
      </c>
      <c r="L245" s="48">
        <v>5.8224776916503899E-2</v>
      </c>
      <c r="M245" s="43">
        <f t="shared" si="49"/>
        <v>0.18840620399999997</v>
      </c>
      <c r="N245" s="43">
        <f t="shared" si="50"/>
        <v>0.29175427199999998</v>
      </c>
      <c r="O245" s="49">
        <v>0.26915171999999998</v>
      </c>
      <c r="P245" s="49">
        <v>0.34324031999999999</v>
      </c>
      <c r="Q245" s="50">
        <f t="shared" si="40"/>
        <v>0.30619602000000001</v>
      </c>
      <c r="R245" s="48">
        <f t="shared" si="41"/>
        <v>0.34324031999999999</v>
      </c>
      <c r="S245" s="49">
        <v>0.32513107910156253</v>
      </c>
      <c r="T245" s="48">
        <f t="shared" si="51"/>
        <v>0.35767510986328127</v>
      </c>
      <c r="U245" s="48">
        <v>0</v>
      </c>
      <c r="V245" s="49">
        <f t="shared" si="42"/>
        <v>0.30891628799999998</v>
      </c>
      <c r="W245" s="49">
        <f t="shared" si="43"/>
        <v>0.27459225599999998</v>
      </c>
      <c r="X245" s="49">
        <f t="shared" si="44"/>
        <v>0.24026822399999997</v>
      </c>
      <c r="Y245" s="49">
        <f t="shared" si="45"/>
        <v>0.36040233599999999</v>
      </c>
      <c r="Z245" s="49">
        <f t="shared" si="46"/>
        <v>0.45765375999999997</v>
      </c>
      <c r="AA245" s="48">
        <v>0.95168074758429277</v>
      </c>
      <c r="AB245" s="42">
        <v>0.35767510986328127</v>
      </c>
      <c r="AC245" s="42">
        <v>0.35767510986328127</v>
      </c>
      <c r="AD245" s="49">
        <f t="shared" si="47"/>
        <v>0.35561211776733404</v>
      </c>
      <c r="AE245" s="49">
        <f t="shared" si="48"/>
        <v>0.24580356495650763</v>
      </c>
    </row>
    <row r="246" spans="1:31" x14ac:dyDescent="0.2">
      <c r="A246" s="42">
        <v>0.29903663635253902</v>
      </c>
      <c r="B246" s="42">
        <f t="shared" si="39"/>
        <v>0.35634725952148438</v>
      </c>
      <c r="C246" s="42">
        <v>0.35634725952148438</v>
      </c>
      <c r="D246" s="42">
        <v>0.35634725952148438</v>
      </c>
      <c r="E246" s="48">
        <v>0.19048298034667968</v>
      </c>
      <c r="F246" s="48">
        <v>0.19048292114257812</v>
      </c>
      <c r="G246" s="48">
        <v>0.17403932235717773</v>
      </c>
      <c r="H246" s="48">
        <v>0.2009198937988281</v>
      </c>
      <c r="I246" s="48">
        <v>0.1772319775390625</v>
      </c>
      <c r="J246" s="48">
        <v>9.749277793884277E-2</v>
      </c>
      <c r="K246" s="48">
        <v>0.15842576507568357</v>
      </c>
      <c r="L246" s="48">
        <v>5.7925326271057127E-2</v>
      </c>
      <c r="M246" s="43">
        <f t="shared" si="49"/>
        <v>0.187477332</v>
      </c>
      <c r="N246" s="43">
        <f t="shared" si="50"/>
        <v>0.29025038399999997</v>
      </c>
      <c r="O246" s="49">
        <v>0.26782476</v>
      </c>
      <c r="P246" s="49">
        <v>0.34147103999999995</v>
      </c>
      <c r="Q246" s="50">
        <f t="shared" si="40"/>
        <v>0.30464789999999997</v>
      </c>
      <c r="R246" s="48">
        <f t="shared" si="41"/>
        <v>0.34147103999999995</v>
      </c>
      <c r="S246" s="49">
        <v>0.3234589355468751</v>
      </c>
      <c r="T246" s="48">
        <f t="shared" si="51"/>
        <v>0.35634725952148438</v>
      </c>
      <c r="U246" s="48">
        <v>0</v>
      </c>
      <c r="V246" s="49">
        <f t="shared" si="42"/>
        <v>0.30732393599999996</v>
      </c>
      <c r="W246" s="49">
        <f t="shared" si="43"/>
        <v>0.27317683199999998</v>
      </c>
      <c r="X246" s="49">
        <f t="shared" si="44"/>
        <v>0.23902972799999994</v>
      </c>
      <c r="Y246" s="49">
        <f t="shared" si="45"/>
        <v>0.35854459199999994</v>
      </c>
      <c r="Z246" s="49">
        <f t="shared" si="46"/>
        <v>0.45529471999999993</v>
      </c>
      <c r="AA246" s="48">
        <v>0.94678623560855268</v>
      </c>
      <c r="AB246" s="42">
        <v>0.35634725952148438</v>
      </c>
      <c r="AC246" s="42">
        <v>0.35634725952148438</v>
      </c>
      <c r="AD246" s="49">
        <f t="shared" si="47"/>
        <v>0.35378321075439467</v>
      </c>
      <c r="AE246" s="49">
        <f t="shared" si="48"/>
        <v>0.24453940144437281</v>
      </c>
    </row>
    <row r="247" spans="1:31" x14ac:dyDescent="0.2">
      <c r="A247" s="42">
        <v>0.29749867757161458</v>
      </c>
      <c r="B247" s="42">
        <f t="shared" si="39"/>
        <v>0.35502975463867187</v>
      </c>
      <c r="C247" s="42">
        <v>0.35502975463867187</v>
      </c>
      <c r="D247" s="42">
        <v>0.35502975463867187</v>
      </c>
      <c r="E247" s="48">
        <v>0.189503330078125</v>
      </c>
      <c r="F247" s="48">
        <v>0.18950327087402344</v>
      </c>
      <c r="G247" s="48">
        <v>0.17314423034667967</v>
      </c>
      <c r="H247" s="48">
        <v>0.19988656021118165</v>
      </c>
      <c r="I247" s="48">
        <v>0.17632047119140623</v>
      </c>
      <c r="J247" s="48">
        <v>9.6991371002197263E-2</v>
      </c>
      <c r="K247" s="48">
        <v>0.15761098342895508</v>
      </c>
      <c r="L247" s="48">
        <v>5.7627414932250973E-2</v>
      </c>
      <c r="M247" s="43">
        <f t="shared" si="49"/>
        <v>0.18639364799999997</v>
      </c>
      <c r="N247" s="43">
        <f t="shared" si="50"/>
        <v>0.28874649599999996</v>
      </c>
      <c r="O247" s="49">
        <v>0.26627663999999995</v>
      </c>
      <c r="P247" s="49">
        <v>0.33970175999999996</v>
      </c>
      <c r="Q247" s="50">
        <f t="shared" si="40"/>
        <v>0.30298919999999996</v>
      </c>
      <c r="R247" s="48">
        <f t="shared" si="41"/>
        <v>0.33970175999999996</v>
      </c>
      <c r="S247" s="49">
        <v>0.32179538574218752</v>
      </c>
      <c r="T247" s="48">
        <f t="shared" si="51"/>
        <v>0.35502975463867187</v>
      </c>
      <c r="U247" s="48">
        <v>0</v>
      </c>
      <c r="V247" s="49">
        <f t="shared" si="42"/>
        <v>0.305731584</v>
      </c>
      <c r="W247" s="49">
        <f t="shared" si="43"/>
        <v>0.27176140799999998</v>
      </c>
      <c r="X247" s="49">
        <f t="shared" si="44"/>
        <v>0.23779123199999996</v>
      </c>
      <c r="Y247" s="49">
        <f t="shared" si="45"/>
        <v>0.356686848</v>
      </c>
      <c r="Z247" s="49">
        <f t="shared" si="46"/>
        <v>0.45293567999999995</v>
      </c>
      <c r="AA247" s="48">
        <v>0.94191695363898031</v>
      </c>
      <c r="AB247" s="42">
        <v>0.35502975463867187</v>
      </c>
      <c r="AC247" s="42">
        <v>0.35502975463867187</v>
      </c>
      <c r="AD247" s="49">
        <f t="shared" si="47"/>
        <v>0.35196370315551762</v>
      </c>
      <c r="AE247" s="49">
        <f t="shared" si="48"/>
        <v>0.24328173492536503</v>
      </c>
    </row>
    <row r="248" spans="1:31" x14ac:dyDescent="0.2">
      <c r="A248" s="42">
        <v>0.29596862792968748</v>
      </c>
      <c r="B248" s="42">
        <f t="shared" si="39"/>
        <v>0.353722412109375</v>
      </c>
      <c r="C248" s="42">
        <v>0.353722412109375</v>
      </c>
      <c r="D248" s="42">
        <v>0.353722412109375</v>
      </c>
      <c r="E248" s="48">
        <v>0.1885287121582031</v>
      </c>
      <c r="F248" s="48">
        <v>0.18852865295410157</v>
      </c>
      <c r="G248" s="48">
        <v>0.1722537414550781</v>
      </c>
      <c r="H248" s="48">
        <v>0.19885854019165039</v>
      </c>
      <c r="I248" s="48">
        <v>0.1754136567687988</v>
      </c>
      <c r="J248" s="48">
        <v>9.6492539443969724E-2</v>
      </c>
      <c r="K248" s="48">
        <v>0.15680039047241212</v>
      </c>
      <c r="L248" s="48">
        <v>5.7331035499572754E-2</v>
      </c>
      <c r="M248" s="43">
        <f t="shared" si="49"/>
        <v>0.185464776</v>
      </c>
      <c r="N248" s="43">
        <f t="shared" si="50"/>
        <v>0.28724260800000001</v>
      </c>
      <c r="O248" s="49">
        <v>0.26494968000000002</v>
      </c>
      <c r="P248" s="49">
        <v>0.33793248000000004</v>
      </c>
      <c r="Q248" s="50">
        <f t="shared" si="40"/>
        <v>0.30144108000000003</v>
      </c>
      <c r="R248" s="48">
        <f t="shared" si="41"/>
        <v>0.33793248000000004</v>
      </c>
      <c r="S248" s="49">
        <v>0.32014038085937507</v>
      </c>
      <c r="T248" s="48">
        <f t="shared" si="51"/>
        <v>0.353722412109375</v>
      </c>
      <c r="U248" s="48">
        <v>0</v>
      </c>
      <c r="V248" s="49">
        <f t="shared" si="42"/>
        <v>0.30413923200000004</v>
      </c>
      <c r="W248" s="49">
        <f t="shared" si="43"/>
        <v>0.27034598400000004</v>
      </c>
      <c r="X248" s="49">
        <f t="shared" si="44"/>
        <v>0.23655273600000001</v>
      </c>
      <c r="Y248" s="49">
        <f t="shared" si="45"/>
        <v>0.35482910400000006</v>
      </c>
      <c r="Z248" s="49">
        <f t="shared" si="46"/>
        <v>0.45057664000000003</v>
      </c>
      <c r="AA248" s="48">
        <v>0.93707268323396387</v>
      </c>
      <c r="AB248" s="42">
        <v>0.353722412109375</v>
      </c>
      <c r="AC248" s="42">
        <v>0.353722412109375</v>
      </c>
      <c r="AD248" s="49">
        <f t="shared" si="47"/>
        <v>0.3501535415649415</v>
      </c>
      <c r="AE248" s="49">
        <f t="shared" si="48"/>
        <v>0.24203052848475079</v>
      </c>
    </row>
    <row r="249" spans="1:31" x14ac:dyDescent="0.2">
      <c r="A249" s="42">
        <v>0.29444646199544267</v>
      </c>
      <c r="B249" s="42">
        <f t="shared" si="39"/>
        <v>0.35242514038085937</v>
      </c>
      <c r="C249" s="42">
        <v>0.35242514038085937</v>
      </c>
      <c r="D249" s="42">
        <v>0.35242514038085937</v>
      </c>
      <c r="E249" s="48">
        <v>0.18755911178588866</v>
      </c>
      <c r="F249" s="48">
        <v>0.18755905258178712</v>
      </c>
      <c r="G249" s="48">
        <v>0.17136784088134766</v>
      </c>
      <c r="H249" s="48">
        <v>0.19783580413818358</v>
      </c>
      <c r="I249" s="48">
        <v>0.17451150466918944</v>
      </c>
      <c r="J249" s="48">
        <v>9.5996275863647451E-2</v>
      </c>
      <c r="K249" s="48">
        <v>0.1559939714050293</v>
      </c>
      <c r="L249" s="48">
        <v>5.7036180572509761E-2</v>
      </c>
      <c r="M249" s="43">
        <f t="shared" si="49"/>
        <v>0.18453590399999997</v>
      </c>
      <c r="N249" s="43">
        <f t="shared" si="50"/>
        <v>0.28573872</v>
      </c>
      <c r="O249" s="49">
        <v>0.26362271999999998</v>
      </c>
      <c r="P249" s="49">
        <v>0.3361632</v>
      </c>
      <c r="Q249" s="50">
        <f t="shared" si="40"/>
        <v>0.29989295999999999</v>
      </c>
      <c r="R249" s="48">
        <f t="shared" si="41"/>
        <v>0.3361632</v>
      </c>
      <c r="S249" s="49">
        <v>0.31849389648437504</v>
      </c>
      <c r="T249" s="48">
        <f t="shared" si="51"/>
        <v>0.35242514038085937</v>
      </c>
      <c r="U249" s="48">
        <v>0</v>
      </c>
      <c r="V249" s="49">
        <f t="shared" si="42"/>
        <v>0.30254688000000002</v>
      </c>
      <c r="W249" s="49">
        <f t="shared" si="43"/>
        <v>0.26893055999999999</v>
      </c>
      <c r="X249" s="49">
        <f t="shared" si="44"/>
        <v>0.23531423999999998</v>
      </c>
      <c r="Y249" s="49">
        <f t="shared" si="45"/>
        <v>0.35297136000000001</v>
      </c>
      <c r="Z249" s="49">
        <f t="shared" si="46"/>
        <v>0.44821759999999999</v>
      </c>
      <c r="AA249" s="48">
        <v>0.93225331517269738</v>
      </c>
      <c r="AB249" s="42">
        <v>0.35242514038085937</v>
      </c>
      <c r="AC249" s="42">
        <v>0.35242514038085937</v>
      </c>
      <c r="AD249" s="49">
        <f t="shared" si="47"/>
        <v>0.34835269927978518</v>
      </c>
      <c r="AE249" s="49">
        <f t="shared" si="48"/>
        <v>0.24078576366516313</v>
      </c>
    </row>
    <row r="250" spans="1:31" x14ac:dyDescent="0.2">
      <c r="A250" s="42">
        <v>0.29293212890624998</v>
      </c>
      <c r="B250" s="42">
        <f t="shared" si="39"/>
        <v>0.3511378479003906</v>
      </c>
      <c r="C250" s="42">
        <v>0.3511378479003906</v>
      </c>
      <c r="D250" s="42">
        <v>0.3511378479003906</v>
      </c>
      <c r="E250" s="48">
        <v>0.18659449935913083</v>
      </c>
      <c r="F250" s="48">
        <v>0.1865944401550293</v>
      </c>
      <c r="G250" s="48">
        <v>0.17048649902343749</v>
      </c>
      <c r="H250" s="48">
        <v>0.19681833724975584</v>
      </c>
      <c r="I250" s="48">
        <v>0.17361398529052732</v>
      </c>
      <c r="J250" s="48">
        <v>9.550256546020508E-2</v>
      </c>
      <c r="K250" s="48">
        <v>0.15519169662475588</v>
      </c>
      <c r="L250" s="48">
        <v>5.6742842750549319E-2</v>
      </c>
      <c r="M250" s="43">
        <f t="shared" si="49"/>
        <v>0.18360703199999998</v>
      </c>
      <c r="N250" s="43">
        <f t="shared" si="50"/>
        <v>0.28423483199999994</v>
      </c>
      <c r="O250" s="49">
        <v>0.26229575999999999</v>
      </c>
      <c r="P250" s="49">
        <v>0.33439391999999996</v>
      </c>
      <c r="Q250" s="50">
        <f t="shared" si="40"/>
        <v>0.29834483999999994</v>
      </c>
      <c r="R250" s="48">
        <f t="shared" si="41"/>
        <v>0.33439391999999996</v>
      </c>
      <c r="S250" s="49">
        <v>0.31685588378906249</v>
      </c>
      <c r="T250" s="48">
        <f t="shared" si="51"/>
        <v>0.3511378479003906</v>
      </c>
      <c r="U250" s="48">
        <v>0</v>
      </c>
      <c r="V250" s="49">
        <f t="shared" si="42"/>
        <v>0.30095452799999994</v>
      </c>
      <c r="W250" s="49">
        <f t="shared" si="43"/>
        <v>0.26751513599999999</v>
      </c>
      <c r="X250" s="49">
        <f t="shared" si="44"/>
        <v>0.23407574399999995</v>
      </c>
      <c r="Y250" s="49">
        <f t="shared" si="45"/>
        <v>0.35111361599999996</v>
      </c>
      <c r="Z250" s="49">
        <f t="shared" si="46"/>
        <v>0.4458585599999999</v>
      </c>
      <c r="AA250" s="48">
        <v>0.92745874023437502</v>
      </c>
      <c r="AB250" s="42">
        <v>0.3511378479003906</v>
      </c>
      <c r="AC250" s="42">
        <v>0.3511378479003906</v>
      </c>
      <c r="AD250" s="49">
        <f t="shared" si="47"/>
        <v>0.34656112289428709</v>
      </c>
      <c r="AE250" s="49">
        <f t="shared" si="48"/>
        <v>0.23954740355186843</v>
      </c>
    </row>
    <row r="251" spans="1:31" x14ac:dyDescent="0.2">
      <c r="A251" s="42">
        <v>0.29142557779947914</v>
      </c>
      <c r="B251" s="42">
        <f t="shared" si="39"/>
        <v>0.3498603515625</v>
      </c>
      <c r="C251" s="42">
        <v>0.3498603515625</v>
      </c>
      <c r="D251" s="42">
        <v>0.3498603515625</v>
      </c>
      <c r="E251" s="48">
        <v>0.1856348452758789</v>
      </c>
      <c r="F251" s="48">
        <v>0.18563478607177736</v>
      </c>
      <c r="G251" s="48">
        <v>0.16960968627929687</v>
      </c>
      <c r="H251" s="48">
        <v>0.195806095123291</v>
      </c>
      <c r="I251" s="48">
        <v>0.17272108383178711</v>
      </c>
      <c r="J251" s="48">
        <v>9.5011393432617178E-2</v>
      </c>
      <c r="K251" s="48">
        <v>0.15439353652954099</v>
      </c>
      <c r="L251" s="48">
        <v>5.6451014633178712E-2</v>
      </c>
      <c r="M251" s="43">
        <f t="shared" si="49"/>
        <v>0.18267815999999998</v>
      </c>
      <c r="N251" s="43">
        <f t="shared" si="50"/>
        <v>0.28298159199999995</v>
      </c>
      <c r="O251" s="49">
        <v>0.2609688</v>
      </c>
      <c r="P251" s="49">
        <v>0.33291951999999997</v>
      </c>
      <c r="Q251" s="50">
        <f t="shared" si="40"/>
        <v>0.29694416000000001</v>
      </c>
      <c r="R251" s="48">
        <f t="shared" si="41"/>
        <v>0.33291951999999997</v>
      </c>
      <c r="S251" s="49">
        <v>0.31522629394531254</v>
      </c>
      <c r="T251" s="48">
        <f t="shared" si="51"/>
        <v>0.3498603515625</v>
      </c>
      <c r="U251" s="48">
        <v>0</v>
      </c>
      <c r="V251" s="49">
        <f t="shared" si="42"/>
        <v>0.29962756799999996</v>
      </c>
      <c r="W251" s="49">
        <f t="shared" si="43"/>
        <v>0.266335616</v>
      </c>
      <c r="X251" s="49">
        <f t="shared" si="44"/>
        <v>0.23304366399999996</v>
      </c>
      <c r="Y251" s="49">
        <f t="shared" si="45"/>
        <v>0.34956549599999992</v>
      </c>
      <c r="Z251" s="49">
        <f t="shared" si="46"/>
        <v>0.44389269333333331</v>
      </c>
      <c r="AA251" s="48">
        <v>0.92268884919819083</v>
      </c>
      <c r="AB251" s="42">
        <v>0.3498603515625</v>
      </c>
      <c r="AC251" s="42">
        <v>0.3498603515625</v>
      </c>
      <c r="AD251" s="49">
        <f t="shared" si="47"/>
        <v>0.34477875900268562</v>
      </c>
      <c r="AE251" s="49">
        <f t="shared" si="48"/>
        <v>0.23831541123013308</v>
      </c>
    </row>
    <row r="252" spans="1:31" x14ac:dyDescent="0.2">
      <c r="A252" s="42">
        <v>0.2899267832438151</v>
      </c>
      <c r="B252" s="42">
        <f t="shared" si="39"/>
        <v>0.3485926208496094</v>
      </c>
      <c r="C252" s="42">
        <v>0.3485926208496094</v>
      </c>
      <c r="D252" s="42">
        <v>0.3485926208496094</v>
      </c>
      <c r="E252" s="48">
        <v>0.18468011993408204</v>
      </c>
      <c r="F252" s="48">
        <v>0.18468006072998047</v>
      </c>
      <c r="G252" s="48">
        <v>0.16873738784790038</v>
      </c>
      <c r="H252" s="48">
        <v>0.19479906295776367</v>
      </c>
      <c r="I252" s="48">
        <v>0.17183277069091796</v>
      </c>
      <c r="J252" s="48">
        <v>9.4522744979858395E-2</v>
      </c>
      <c r="K252" s="48">
        <v>0.15359949111938476</v>
      </c>
      <c r="L252" s="48">
        <v>5.6160685119628906E-2</v>
      </c>
      <c r="M252" s="43">
        <f t="shared" si="49"/>
        <v>0.18174928799999995</v>
      </c>
      <c r="N252" s="43">
        <f t="shared" si="50"/>
        <v>0.281477704</v>
      </c>
      <c r="O252" s="49">
        <v>0.25964183999999996</v>
      </c>
      <c r="P252" s="49">
        <v>0.33115023999999998</v>
      </c>
      <c r="Q252" s="50">
        <f t="shared" si="40"/>
        <v>0.29539603999999997</v>
      </c>
      <c r="R252" s="48">
        <f t="shared" si="41"/>
        <v>0.33115023999999998</v>
      </c>
      <c r="S252" s="49">
        <v>0.31360507812500005</v>
      </c>
      <c r="T252" s="48">
        <f t="shared" si="51"/>
        <v>0.3485926208496094</v>
      </c>
      <c r="U252" s="48">
        <v>0</v>
      </c>
      <c r="V252" s="49">
        <f t="shared" si="42"/>
        <v>0.29803521599999999</v>
      </c>
      <c r="W252" s="49">
        <f t="shared" si="43"/>
        <v>0.264920192</v>
      </c>
      <c r="X252" s="49">
        <f t="shared" si="44"/>
        <v>0.23180516799999998</v>
      </c>
      <c r="Y252" s="49">
        <f t="shared" si="45"/>
        <v>0.34770775200000004</v>
      </c>
      <c r="Z252" s="49">
        <f t="shared" si="46"/>
        <v>0.44153365333333333</v>
      </c>
      <c r="AA252" s="48">
        <v>0.91794342362253289</v>
      </c>
      <c r="AB252" s="42">
        <v>0.3485926208496094</v>
      </c>
      <c r="AC252" s="42">
        <v>0.3485926208496094</v>
      </c>
      <c r="AD252" s="49">
        <f t="shared" si="47"/>
        <v>0.3430055541992188</v>
      </c>
      <c r="AE252" s="49">
        <f t="shared" si="48"/>
        <v>0.23708974978522329</v>
      </c>
    </row>
    <row r="253" spans="1:31" x14ac:dyDescent="0.2">
      <c r="A253" s="42">
        <v>0.28843569437662758</v>
      </c>
      <c r="B253" s="42">
        <f t="shared" si="39"/>
        <v>0.34733447265625</v>
      </c>
      <c r="C253" s="42">
        <v>0.34733447265625</v>
      </c>
      <c r="D253" s="42">
        <v>0.34733447265625</v>
      </c>
      <c r="E253" s="48">
        <v>0.18373030853271485</v>
      </c>
      <c r="F253" s="48">
        <v>0.18373024932861326</v>
      </c>
      <c r="G253" s="48">
        <v>0.16786957412719727</v>
      </c>
      <c r="H253" s="48">
        <v>0.19379721115112303</v>
      </c>
      <c r="I253" s="48">
        <v>0.17094903106689452</v>
      </c>
      <c r="J253" s="48">
        <v>9.4036612701416014E-2</v>
      </c>
      <c r="K253" s="48">
        <v>0.15280953079223633</v>
      </c>
      <c r="L253" s="48">
        <v>5.587185050964355E-2</v>
      </c>
      <c r="M253" s="43">
        <f t="shared" si="49"/>
        <v>0.18082041599999996</v>
      </c>
      <c r="N253" s="43">
        <f t="shared" si="50"/>
        <v>0.27997381599999993</v>
      </c>
      <c r="O253" s="49">
        <v>0.25831487999999997</v>
      </c>
      <c r="P253" s="49">
        <v>0.32938095999999994</v>
      </c>
      <c r="Q253" s="50">
        <f t="shared" si="40"/>
        <v>0.29384791999999993</v>
      </c>
      <c r="R253" s="48">
        <f t="shared" si="41"/>
        <v>0.32938095999999994</v>
      </c>
      <c r="S253" s="49">
        <v>0.31199221191406251</v>
      </c>
      <c r="T253" s="48">
        <f t="shared" si="51"/>
        <v>0.34733447265625</v>
      </c>
      <c r="U253" s="48">
        <v>0</v>
      </c>
      <c r="V253" s="49">
        <f t="shared" si="42"/>
        <v>0.29644286399999997</v>
      </c>
      <c r="W253" s="49">
        <f t="shared" si="43"/>
        <v>0.26350476799999994</v>
      </c>
      <c r="X253" s="49">
        <f t="shared" si="44"/>
        <v>0.23056667199999994</v>
      </c>
      <c r="Y253" s="49">
        <f t="shared" si="45"/>
        <v>0.34585000799999999</v>
      </c>
      <c r="Z253" s="49">
        <f t="shared" si="46"/>
        <v>0.4391746133333333</v>
      </c>
      <c r="AA253" s="48">
        <v>0.91322240889699835</v>
      </c>
      <c r="AB253" s="42">
        <v>0.34733447265625</v>
      </c>
      <c r="AC253" s="42">
        <v>0.34733447265625</v>
      </c>
      <c r="AD253" s="49">
        <f t="shared" si="47"/>
        <v>0.34124148178100588</v>
      </c>
      <c r="AE253" s="49">
        <f t="shared" si="48"/>
        <v>0.23587040075977223</v>
      </c>
    </row>
    <row r="254" spans="1:31" x14ac:dyDescent="0.2">
      <c r="A254" s="42">
        <v>0.28695226033528642</v>
      </c>
      <c r="B254" s="42">
        <f t="shared" si="39"/>
        <v>0.34608581542968753</v>
      </c>
      <c r="C254" s="42">
        <v>0.34608581542968753</v>
      </c>
      <c r="D254" s="42">
        <v>0.34608581542968753</v>
      </c>
      <c r="E254" s="48">
        <v>0.18278538146972656</v>
      </c>
      <c r="F254" s="48">
        <v>0.18278532226562499</v>
      </c>
      <c r="G254" s="48">
        <v>0.16700621551513672</v>
      </c>
      <c r="H254" s="48">
        <v>0.19280051010131835</v>
      </c>
      <c r="I254" s="48">
        <v>0.17006983535766601</v>
      </c>
      <c r="J254" s="48">
        <v>9.3552981796264645E-2</v>
      </c>
      <c r="K254" s="48">
        <v>0.15202362594604493</v>
      </c>
      <c r="L254" s="48">
        <v>5.5584499702453612E-2</v>
      </c>
      <c r="M254" s="43">
        <f t="shared" si="49"/>
        <v>0.17989154399999993</v>
      </c>
      <c r="N254" s="43">
        <f t="shared" si="50"/>
        <v>0.27846992799999998</v>
      </c>
      <c r="O254" s="49">
        <v>0.25698791999999993</v>
      </c>
      <c r="P254" s="49">
        <v>0.32761167999999996</v>
      </c>
      <c r="Q254" s="50">
        <f t="shared" si="40"/>
        <v>0.29229979999999994</v>
      </c>
      <c r="R254" s="48">
        <f t="shared" si="41"/>
        <v>0.32761167999999996</v>
      </c>
      <c r="S254" s="49">
        <v>0.31038762207031256</v>
      </c>
      <c r="T254" s="48">
        <f t="shared" si="51"/>
        <v>0.34608581542968753</v>
      </c>
      <c r="U254" s="48">
        <v>0</v>
      </c>
      <c r="V254" s="49">
        <f t="shared" si="42"/>
        <v>0.29485051199999995</v>
      </c>
      <c r="W254" s="49">
        <f t="shared" si="43"/>
        <v>0.262089344</v>
      </c>
      <c r="X254" s="49">
        <f t="shared" si="44"/>
        <v>0.22932817599999997</v>
      </c>
      <c r="Y254" s="49">
        <f t="shared" si="45"/>
        <v>0.34399226399999994</v>
      </c>
      <c r="Z254" s="49">
        <f t="shared" si="46"/>
        <v>0.43681557333333332</v>
      </c>
      <c r="AA254" s="48">
        <v>0.90852569580078124</v>
      </c>
      <c r="AB254" s="42">
        <v>0.34608581542968753</v>
      </c>
      <c r="AC254" s="42">
        <v>0.34608581542968753</v>
      </c>
      <c r="AD254" s="49">
        <f t="shared" si="47"/>
        <v>0.33948646163940438</v>
      </c>
      <c r="AE254" s="49">
        <f t="shared" si="48"/>
        <v>0.23465730878167948</v>
      </c>
    </row>
    <row r="255" spans="1:31" x14ac:dyDescent="0.2">
      <c r="A255" s="42">
        <v>0.28547645568847652</v>
      </c>
      <c r="B255" s="42">
        <f t="shared" si="39"/>
        <v>0.34484655761718752</v>
      </c>
      <c r="C255" s="42">
        <v>0.34484655761718752</v>
      </c>
      <c r="D255" s="42">
        <v>0.34484655761718752</v>
      </c>
      <c r="E255" s="48">
        <v>0.1818453091430664</v>
      </c>
      <c r="F255" s="48">
        <v>0.18184524993896484</v>
      </c>
      <c r="G255" s="48">
        <v>0.16614729721069335</v>
      </c>
      <c r="H255" s="48">
        <v>0.19180893020629883</v>
      </c>
      <c r="I255" s="48">
        <v>0.16919516876220703</v>
      </c>
      <c r="J255" s="48">
        <v>9.3071837463378909E-2</v>
      </c>
      <c r="K255" s="48">
        <v>0.15124176177978516</v>
      </c>
      <c r="L255" s="48">
        <v>5.5298628997802739E-2</v>
      </c>
      <c r="M255" s="43">
        <f t="shared" si="49"/>
        <v>0.17896267199999993</v>
      </c>
      <c r="N255" s="43">
        <f t="shared" si="50"/>
        <v>0.27696603999999997</v>
      </c>
      <c r="O255" s="49">
        <v>0.25566095999999994</v>
      </c>
      <c r="P255" s="49">
        <v>0.32584239999999998</v>
      </c>
      <c r="Q255" s="50">
        <f t="shared" si="40"/>
        <v>0.29075167999999996</v>
      </c>
      <c r="R255" s="48">
        <f t="shared" si="41"/>
        <v>0.32584239999999998</v>
      </c>
      <c r="S255" s="49">
        <v>0.30879128417968754</v>
      </c>
      <c r="T255" s="48">
        <f t="shared" si="51"/>
        <v>0.34484655761718752</v>
      </c>
      <c r="U255" s="48">
        <v>0</v>
      </c>
      <c r="V255" s="49">
        <f t="shared" si="42"/>
        <v>0.29325815999999999</v>
      </c>
      <c r="W255" s="49">
        <f t="shared" si="43"/>
        <v>0.26067392</v>
      </c>
      <c r="X255" s="49">
        <f t="shared" si="44"/>
        <v>0.22808967999999996</v>
      </c>
      <c r="Y255" s="49">
        <f t="shared" si="45"/>
        <v>0.34213452</v>
      </c>
      <c r="Z255" s="49">
        <f t="shared" si="46"/>
        <v>0.43445653333333334</v>
      </c>
      <c r="AA255" s="48">
        <v>0.90385312050267275</v>
      </c>
      <c r="AB255" s="42">
        <v>0.34484655761718752</v>
      </c>
      <c r="AC255" s="42">
        <v>0.34484655761718752</v>
      </c>
      <c r="AD255" s="49">
        <f t="shared" si="47"/>
        <v>0.33774046707153327</v>
      </c>
      <c r="AE255" s="49">
        <f t="shared" si="48"/>
        <v>0.23345045539357809</v>
      </c>
    </row>
    <row r="256" spans="1:31" x14ac:dyDescent="0.2">
      <c r="A256" s="42">
        <v>0.2840082550048828</v>
      </c>
      <c r="B256" s="42">
        <f t="shared" si="39"/>
        <v>0.34361657714843752</v>
      </c>
      <c r="C256" s="42">
        <v>0.34361657714843752</v>
      </c>
      <c r="D256" s="42">
        <v>0.34361657714843752</v>
      </c>
      <c r="E256" s="48">
        <v>0.180910076751709</v>
      </c>
      <c r="F256" s="48">
        <v>0.18091001754760741</v>
      </c>
      <c r="G256" s="48">
        <v>0.16529280441284178</v>
      </c>
      <c r="H256" s="48">
        <v>0.19082245666503905</v>
      </c>
      <c r="I256" s="48">
        <v>0.16832500167846678</v>
      </c>
      <c r="J256" s="48">
        <v>9.2593164901733402E-2</v>
      </c>
      <c r="K256" s="48">
        <v>0.15046392349243165</v>
      </c>
      <c r="L256" s="48">
        <v>5.5014227294921877E-2</v>
      </c>
      <c r="M256" s="43">
        <f t="shared" si="49"/>
        <v>0.17803379999999996</v>
      </c>
      <c r="N256" s="43">
        <f t="shared" si="50"/>
        <v>0.27571279999999998</v>
      </c>
      <c r="O256" s="49">
        <v>0.25433399999999995</v>
      </c>
      <c r="P256" s="49">
        <v>0.32436799999999999</v>
      </c>
      <c r="Q256" s="50">
        <f t="shared" si="40"/>
        <v>0.28935099999999997</v>
      </c>
      <c r="R256" s="48">
        <f t="shared" si="41"/>
        <v>0.32436799999999999</v>
      </c>
      <c r="S256" s="49">
        <v>0.30720317382812501</v>
      </c>
      <c r="T256" s="48">
        <f t="shared" si="51"/>
        <v>0.34361657714843752</v>
      </c>
      <c r="U256" s="48">
        <v>0</v>
      </c>
      <c r="V256" s="49">
        <f t="shared" si="42"/>
        <v>0.2919312</v>
      </c>
      <c r="W256" s="49">
        <f t="shared" si="43"/>
        <v>0.25949440000000001</v>
      </c>
      <c r="X256" s="49">
        <f t="shared" si="44"/>
        <v>0.22705759999999997</v>
      </c>
      <c r="Y256" s="49">
        <f t="shared" si="45"/>
        <v>0.34058640000000001</v>
      </c>
      <c r="Z256" s="49">
        <f t="shared" si="46"/>
        <v>0.43249066666666663</v>
      </c>
      <c r="AA256" s="48">
        <v>0.8992045737818668</v>
      </c>
      <c r="AB256" s="42">
        <v>0.34361657714843752</v>
      </c>
      <c r="AC256" s="42">
        <v>0.34361657714843752</v>
      </c>
      <c r="AD256" s="49">
        <f t="shared" si="47"/>
        <v>0.33600347137451175</v>
      </c>
      <c r="AE256" s="49">
        <f t="shared" si="48"/>
        <v>0.23224982213810128</v>
      </c>
    </row>
    <row r="257" spans="1:31" x14ac:dyDescent="0.2">
      <c r="A257" s="42">
        <v>0.28254760742187496</v>
      </c>
      <c r="B257" s="42">
        <f t="shared" si="39"/>
        <v>0.34239578247070313</v>
      </c>
      <c r="C257" s="42">
        <v>0.34239578247070313</v>
      </c>
      <c r="D257" s="42">
        <v>0.34239578247070313</v>
      </c>
      <c r="E257" s="48">
        <v>0.1799796546936035</v>
      </c>
      <c r="F257" s="48">
        <v>0.17997959548950196</v>
      </c>
      <c r="G257" s="48">
        <v>0.16444270751953124</v>
      </c>
      <c r="H257" s="48">
        <v>0.18984105987548827</v>
      </c>
      <c r="I257" s="48">
        <v>0.16745930450439453</v>
      </c>
      <c r="J257" s="48">
        <v>9.211695671081542E-2</v>
      </c>
      <c r="K257" s="48">
        <v>0.14969008148193361</v>
      </c>
      <c r="L257" s="48">
        <v>5.4731287193298339E-2</v>
      </c>
      <c r="M257" s="43">
        <f t="shared" si="49"/>
        <v>0.17710492799999997</v>
      </c>
      <c r="N257" s="43">
        <f t="shared" si="50"/>
        <v>0.27420891199999997</v>
      </c>
      <c r="O257" s="49">
        <v>0.25300703999999996</v>
      </c>
      <c r="P257" s="49">
        <v>0.32259871999999995</v>
      </c>
      <c r="Q257" s="50">
        <f t="shared" si="40"/>
        <v>0.28780287999999998</v>
      </c>
      <c r="R257" s="48">
        <f t="shared" si="41"/>
        <v>0.32259871999999995</v>
      </c>
      <c r="S257" s="49">
        <v>0.30562321777343748</v>
      </c>
      <c r="T257" s="48">
        <f t="shared" si="51"/>
        <v>0.34239578247070313</v>
      </c>
      <c r="U257" s="48">
        <v>0</v>
      </c>
      <c r="V257" s="49">
        <f t="shared" si="42"/>
        <v>0.29033884799999998</v>
      </c>
      <c r="W257" s="49">
        <f t="shared" si="43"/>
        <v>0.25807897599999996</v>
      </c>
      <c r="X257" s="49">
        <f t="shared" si="44"/>
        <v>0.22581910399999994</v>
      </c>
      <c r="Y257" s="49">
        <f t="shared" si="45"/>
        <v>0.33872865599999996</v>
      </c>
      <c r="Z257" s="49">
        <f t="shared" si="46"/>
        <v>0.4301316266666666</v>
      </c>
      <c r="AA257" s="48">
        <v>0.89457994641755756</v>
      </c>
      <c r="AB257" s="42">
        <v>0.34239578247070313</v>
      </c>
      <c r="AC257" s="42">
        <v>0.34239578247070313</v>
      </c>
      <c r="AD257" s="49">
        <f t="shared" si="47"/>
        <v>0.33427539443969723</v>
      </c>
      <c r="AE257" s="49">
        <f t="shared" si="48"/>
        <v>0.2310553536431485</v>
      </c>
    </row>
    <row r="258" spans="1:31" x14ac:dyDescent="0.2">
      <c r="A258" s="42">
        <v>0.28109446207682293</v>
      </c>
      <c r="B258" s="42">
        <f t="shared" ref="B258:B321" si="52">+AVERAGE(C258,D258)</f>
        <v>0.34118405151367187</v>
      </c>
      <c r="C258" s="42">
        <v>0.34118405151367187</v>
      </c>
      <c r="D258" s="42">
        <v>0.34118405151367187</v>
      </c>
      <c r="E258" s="48">
        <v>0.17905401336669924</v>
      </c>
      <c r="F258" s="48">
        <v>0.17905395416259764</v>
      </c>
      <c r="G258" s="48">
        <v>0.16359697692871095</v>
      </c>
      <c r="H258" s="48">
        <v>0.1888647102355957</v>
      </c>
      <c r="I258" s="48">
        <v>0.16659806243896483</v>
      </c>
      <c r="J258" s="48">
        <v>9.1643198089599615E-2</v>
      </c>
      <c r="K258" s="48">
        <v>0.14892022094726562</v>
      </c>
      <c r="L258" s="48">
        <v>5.4449804992675779E-2</v>
      </c>
      <c r="M258" s="43">
        <f t="shared" si="49"/>
        <v>0.17617605599999997</v>
      </c>
      <c r="N258" s="43">
        <f t="shared" si="50"/>
        <v>0.27270502399999996</v>
      </c>
      <c r="O258" s="49">
        <v>0.25168007999999997</v>
      </c>
      <c r="P258" s="49">
        <v>0.32082943999999997</v>
      </c>
      <c r="Q258" s="50">
        <f t="shared" ref="Q258:Q321" si="53">+AVERAGE(O258:P258)</f>
        <v>0.28625475999999994</v>
      </c>
      <c r="R258" s="48">
        <f t="shared" ref="R258:R321" si="54">+P258</f>
        <v>0.32082943999999997</v>
      </c>
      <c r="S258" s="49">
        <v>0.30405139160156253</v>
      </c>
      <c r="T258" s="48">
        <f t="shared" si="51"/>
        <v>0.34118405151367187</v>
      </c>
      <c r="U258" s="48">
        <v>0</v>
      </c>
      <c r="V258" s="49">
        <f t="shared" ref="V258:V321" si="55">+$P258*0.9</f>
        <v>0.28874649599999996</v>
      </c>
      <c r="W258" s="49">
        <f t="shared" ref="W258:W321" si="56">+$P258*0.8</f>
        <v>0.25666355199999996</v>
      </c>
      <c r="X258" s="49">
        <f t="shared" ref="X258:X321" si="57">+$P258*0.7</f>
        <v>0.22458060799999996</v>
      </c>
      <c r="Y258" s="49">
        <f t="shared" ref="Y258:Y321" si="58">+$P258*0.9*8750/7500</f>
        <v>0.33687091199999997</v>
      </c>
      <c r="Z258" s="49">
        <f t="shared" ref="Z258:Z321" si="59">+$P258*10000/7500</f>
        <v>0.42777258666666662</v>
      </c>
      <c r="AA258" s="48">
        <v>0.88997912918893918</v>
      </c>
      <c r="AB258" s="42">
        <v>0.34118405151367187</v>
      </c>
      <c r="AC258" s="42">
        <v>0.34118405151367187</v>
      </c>
      <c r="AD258" s="49">
        <f t="shared" ref="AD258:AD321" si="60">+S258*1.09375</f>
        <v>0.332556209564209</v>
      </c>
      <c r="AE258" s="49">
        <f t="shared" ref="AE258:AE321" si="61">+S258*0.756013745704467</f>
        <v>0.22986703145135301</v>
      </c>
    </row>
    <row r="259" spans="1:31" x14ac:dyDescent="0.2">
      <c r="A259" s="42">
        <v>0.27964879353841143</v>
      </c>
      <c r="B259" s="42">
        <f t="shared" si="52"/>
        <v>0.33998129272460936</v>
      </c>
      <c r="C259" s="42">
        <v>0.33998129272460936</v>
      </c>
      <c r="D259" s="42">
        <v>0.33998129272460936</v>
      </c>
      <c r="E259" s="48">
        <v>0.17813313796997071</v>
      </c>
      <c r="F259" s="48">
        <v>0.17813307876586912</v>
      </c>
      <c r="G259" s="48">
        <v>0.16275559783935545</v>
      </c>
      <c r="H259" s="48">
        <v>0.18789337814331056</v>
      </c>
      <c r="I259" s="48">
        <v>0.16574124588012695</v>
      </c>
      <c r="J259" s="48">
        <v>9.1171874237060552E-2</v>
      </c>
      <c r="K259" s="48">
        <v>0.14815432708740234</v>
      </c>
      <c r="L259" s="48">
        <v>5.4169769592285158E-2</v>
      </c>
      <c r="M259" s="43">
        <f t="shared" ref="M259:M322" si="62">(+O259*0.7)</f>
        <v>0.17524718399999997</v>
      </c>
      <c r="N259" s="43">
        <f t="shared" ref="N259:N322" si="63">(+P259*0.85)</f>
        <v>0.27145178399999997</v>
      </c>
      <c r="O259" s="49">
        <v>0.25035311999999998</v>
      </c>
      <c r="P259" s="49">
        <v>0.31935503999999998</v>
      </c>
      <c r="Q259" s="50">
        <f t="shared" si="53"/>
        <v>0.28485408000000001</v>
      </c>
      <c r="R259" s="48">
        <f t="shared" si="54"/>
        <v>0.31935503999999998</v>
      </c>
      <c r="S259" s="49">
        <v>0.30248764648437504</v>
      </c>
      <c r="T259" s="48">
        <f t="shared" ref="T259:T322" si="64">+C259</f>
        <v>0.33998129272460936</v>
      </c>
      <c r="U259" s="48">
        <v>0</v>
      </c>
      <c r="V259" s="49">
        <f t="shared" si="55"/>
        <v>0.28741953599999998</v>
      </c>
      <c r="W259" s="49">
        <f t="shared" si="56"/>
        <v>0.25548403199999997</v>
      </c>
      <c r="X259" s="49">
        <f t="shared" si="57"/>
        <v>0.22354852799999997</v>
      </c>
      <c r="Y259" s="49">
        <f t="shared" si="58"/>
        <v>0.33532279199999998</v>
      </c>
      <c r="Z259" s="49">
        <f t="shared" si="59"/>
        <v>0.42580671999999997</v>
      </c>
      <c r="AA259" s="48">
        <v>0.88540195826480261</v>
      </c>
      <c r="AB259" s="42">
        <v>0.33998129272460936</v>
      </c>
      <c r="AC259" s="42">
        <v>0.33998129272460936</v>
      </c>
      <c r="AD259" s="49">
        <f t="shared" si="60"/>
        <v>0.33084586334228522</v>
      </c>
      <c r="AE259" s="49">
        <f t="shared" si="61"/>
        <v>0.22868481864798101</v>
      </c>
    </row>
    <row r="260" spans="1:31" x14ac:dyDescent="0.2">
      <c r="A260" s="42">
        <v>0.27821055094401037</v>
      </c>
      <c r="B260" s="42">
        <f t="shared" si="52"/>
        <v>0.33878738403320313</v>
      </c>
      <c r="C260" s="42">
        <v>0.33878738403320313</v>
      </c>
      <c r="D260" s="42">
        <v>0.33878738403320313</v>
      </c>
      <c r="E260" s="48">
        <v>0.17721699890136716</v>
      </c>
      <c r="F260" s="48">
        <v>0.17721693969726562</v>
      </c>
      <c r="G260" s="48">
        <v>0.16191854064941405</v>
      </c>
      <c r="H260" s="48">
        <v>0.18692703399658203</v>
      </c>
      <c r="I260" s="48">
        <v>0.16488884002685547</v>
      </c>
      <c r="J260" s="48">
        <v>9.0702977752685543E-2</v>
      </c>
      <c r="K260" s="48">
        <v>0.14739237030029298</v>
      </c>
      <c r="L260" s="48">
        <v>5.3891173591613772E-2</v>
      </c>
      <c r="M260" s="43">
        <f t="shared" si="62"/>
        <v>0.17431831199999998</v>
      </c>
      <c r="N260" s="43">
        <f t="shared" si="63"/>
        <v>0.26994789599999996</v>
      </c>
      <c r="O260" s="49">
        <v>0.24902616</v>
      </c>
      <c r="P260" s="49">
        <v>0.31758575999999999</v>
      </c>
      <c r="Q260" s="50">
        <f t="shared" si="53"/>
        <v>0.28330595999999997</v>
      </c>
      <c r="R260" s="48">
        <f t="shared" si="54"/>
        <v>0.31758575999999999</v>
      </c>
      <c r="S260" s="49">
        <v>0.30093195800781253</v>
      </c>
      <c r="T260" s="48">
        <f t="shared" si="64"/>
        <v>0.33878738403320313</v>
      </c>
      <c r="U260" s="48">
        <v>0</v>
      </c>
      <c r="V260" s="49">
        <f t="shared" si="55"/>
        <v>0.28582718400000001</v>
      </c>
      <c r="W260" s="49">
        <f t="shared" si="56"/>
        <v>0.25406860800000003</v>
      </c>
      <c r="X260" s="49">
        <f t="shared" si="57"/>
        <v>0.22231003199999999</v>
      </c>
      <c r="Y260" s="49">
        <f t="shared" si="58"/>
        <v>0.33346504800000004</v>
      </c>
      <c r="Z260" s="49">
        <f t="shared" si="59"/>
        <v>0.42344767999999999</v>
      </c>
      <c r="AA260" s="48">
        <v>0.88084832442434213</v>
      </c>
      <c r="AB260" s="42">
        <v>0.33878738403320313</v>
      </c>
      <c r="AC260" s="42">
        <v>0.33878738403320313</v>
      </c>
      <c r="AD260" s="49">
        <f t="shared" si="60"/>
        <v>0.32914432907104496</v>
      </c>
      <c r="AE260" s="49">
        <f t="shared" si="61"/>
        <v>0.22750869677566571</v>
      </c>
    </row>
    <row r="261" spans="1:31" x14ac:dyDescent="0.2">
      <c r="A261" s="42">
        <v>0.27677970886230469</v>
      </c>
      <c r="B261" s="42">
        <f t="shared" si="52"/>
        <v>0.33760226440429686</v>
      </c>
      <c r="C261" s="42">
        <v>0.33760226440429686</v>
      </c>
      <c r="D261" s="42">
        <v>0.33760226440429686</v>
      </c>
      <c r="E261" s="48">
        <v>0.17630556655883789</v>
      </c>
      <c r="F261" s="48">
        <v>0.17630550735473632</v>
      </c>
      <c r="G261" s="48">
        <v>0.16108579055786132</v>
      </c>
      <c r="H261" s="48">
        <v>0.18596566299438477</v>
      </c>
      <c r="I261" s="48">
        <v>0.1640408152770996</v>
      </c>
      <c r="J261" s="48">
        <v>9.0236493835449211E-2</v>
      </c>
      <c r="K261" s="48">
        <v>0.14663433578491211</v>
      </c>
      <c r="L261" s="48">
        <v>5.3614009590148927E-2</v>
      </c>
      <c r="M261" s="43">
        <f t="shared" si="62"/>
        <v>0.17338943999999995</v>
      </c>
      <c r="N261" s="43">
        <f t="shared" si="63"/>
        <v>0.26869465599999998</v>
      </c>
      <c r="O261" s="49">
        <v>0.24769919999999995</v>
      </c>
      <c r="P261" s="49">
        <v>0.31611135999999995</v>
      </c>
      <c r="Q261" s="50">
        <f t="shared" si="53"/>
        <v>0.28190527999999992</v>
      </c>
      <c r="R261" s="48">
        <f t="shared" si="54"/>
        <v>0.31611135999999995</v>
      </c>
      <c r="S261" s="49">
        <v>0.29938425292968751</v>
      </c>
      <c r="T261" s="48">
        <f t="shared" si="64"/>
        <v>0.33760226440429686</v>
      </c>
      <c r="U261" s="48">
        <v>0</v>
      </c>
      <c r="V261" s="49">
        <f t="shared" si="55"/>
        <v>0.28450022399999997</v>
      </c>
      <c r="W261" s="49">
        <f t="shared" si="56"/>
        <v>0.25288908799999998</v>
      </c>
      <c r="X261" s="49">
        <f t="shared" si="57"/>
        <v>0.22127795199999994</v>
      </c>
      <c r="Y261" s="49">
        <f t="shared" si="58"/>
        <v>0.33191692799999994</v>
      </c>
      <c r="Z261" s="49">
        <f t="shared" si="59"/>
        <v>0.42148181333333329</v>
      </c>
      <c r="AA261" s="48">
        <v>0.87631811844675167</v>
      </c>
      <c r="AB261" s="42">
        <v>0.33760226440429686</v>
      </c>
      <c r="AC261" s="42">
        <v>0.33760226440429686</v>
      </c>
      <c r="AD261" s="49">
        <f t="shared" si="60"/>
        <v>0.32745152664184574</v>
      </c>
      <c r="AE261" s="49">
        <f t="shared" si="61"/>
        <v>0.22633861046230661</v>
      </c>
    </row>
    <row r="262" spans="1:31" x14ac:dyDescent="0.2">
      <c r="A262" s="42">
        <v>0.27535621643066405</v>
      </c>
      <c r="B262" s="42">
        <f t="shared" si="52"/>
        <v>0.33642584228515626</v>
      </c>
      <c r="C262" s="42">
        <v>0.33642584228515626</v>
      </c>
      <c r="D262" s="42">
        <v>0.33642584228515626</v>
      </c>
      <c r="E262" s="48">
        <v>0.17539882614135741</v>
      </c>
      <c r="F262" s="48">
        <v>0.17539876693725587</v>
      </c>
      <c r="G262" s="48">
        <v>0.16025731796264647</v>
      </c>
      <c r="H262" s="48">
        <v>0.18500923553466797</v>
      </c>
      <c r="I262" s="48">
        <v>0.16319715682983399</v>
      </c>
      <c r="J262" s="48">
        <v>8.9772407684326178E-2</v>
      </c>
      <c r="K262" s="48">
        <v>0.14588019393920898</v>
      </c>
      <c r="L262" s="48">
        <v>5.3338273887634277E-2</v>
      </c>
      <c r="M262" s="43">
        <f t="shared" si="62"/>
        <v>0.17261537999999996</v>
      </c>
      <c r="N262" s="43">
        <f t="shared" si="63"/>
        <v>0.26719076799999997</v>
      </c>
      <c r="O262" s="49">
        <v>0.24659339999999996</v>
      </c>
      <c r="P262" s="49">
        <v>0.31434207999999997</v>
      </c>
      <c r="Q262" s="50">
        <f t="shared" si="53"/>
        <v>0.28046773999999997</v>
      </c>
      <c r="R262" s="48">
        <f t="shared" si="54"/>
        <v>0.31434207999999997</v>
      </c>
      <c r="S262" s="49">
        <v>0.29784450683593755</v>
      </c>
      <c r="T262" s="48">
        <f t="shared" si="64"/>
        <v>0.33642584228515626</v>
      </c>
      <c r="U262" s="48">
        <v>0</v>
      </c>
      <c r="V262" s="49">
        <f t="shared" si="55"/>
        <v>0.282907872</v>
      </c>
      <c r="W262" s="49">
        <f t="shared" si="56"/>
        <v>0.25147366399999999</v>
      </c>
      <c r="X262" s="49">
        <f t="shared" si="57"/>
        <v>0.22003945599999997</v>
      </c>
      <c r="Y262" s="49">
        <f t="shared" si="58"/>
        <v>0.33005918400000006</v>
      </c>
      <c r="Z262" s="49">
        <f t="shared" si="59"/>
        <v>0.41912277333333331</v>
      </c>
      <c r="AA262" s="48">
        <v>0.8718111765008224</v>
      </c>
      <c r="AB262" s="42">
        <v>0.33642584228515626</v>
      </c>
      <c r="AC262" s="42">
        <v>0.33642584228515626</v>
      </c>
      <c r="AD262" s="49">
        <f t="shared" si="60"/>
        <v>0.32576742935180669</v>
      </c>
      <c r="AE262" s="49">
        <f t="shared" si="61"/>
        <v>0.22517454125053687</v>
      </c>
    </row>
    <row r="263" spans="1:31" x14ac:dyDescent="0.2">
      <c r="A263" s="42">
        <v>0.2739400482177734</v>
      </c>
      <c r="B263" s="42">
        <f t="shared" si="52"/>
        <v>0.33525796508789063</v>
      </c>
      <c r="C263" s="42">
        <v>0.33525796508789063</v>
      </c>
      <c r="D263" s="42">
        <v>0.33525796508789063</v>
      </c>
      <c r="E263" s="48">
        <v>0.17449674804687501</v>
      </c>
      <c r="F263" s="48">
        <v>0.17449668884277345</v>
      </c>
      <c r="G263" s="48">
        <v>0.15943310806274413</v>
      </c>
      <c r="H263" s="48">
        <v>0.18405773681640625</v>
      </c>
      <c r="I263" s="48">
        <v>0.1623578350830078</v>
      </c>
      <c r="J263" s="48">
        <v>8.931070449829101E-2</v>
      </c>
      <c r="K263" s="48">
        <v>0.14512992996215821</v>
      </c>
      <c r="L263" s="48">
        <v>5.3063955383300783E-2</v>
      </c>
      <c r="M263" s="43">
        <f t="shared" si="62"/>
        <v>0.17168650799999996</v>
      </c>
      <c r="N263" s="43">
        <f t="shared" si="63"/>
        <v>0.26593752799999998</v>
      </c>
      <c r="O263" s="49">
        <v>0.24526643999999997</v>
      </c>
      <c r="P263" s="49">
        <v>0.31286767999999998</v>
      </c>
      <c r="Q263" s="50">
        <f t="shared" si="53"/>
        <v>0.27906705999999998</v>
      </c>
      <c r="R263" s="48">
        <f t="shared" si="54"/>
        <v>0.31286767999999998</v>
      </c>
      <c r="S263" s="49">
        <v>0.29631269531250004</v>
      </c>
      <c r="T263" s="48">
        <f t="shared" si="64"/>
        <v>0.33525796508789063</v>
      </c>
      <c r="U263" s="48">
        <v>0</v>
      </c>
      <c r="V263" s="49">
        <f t="shared" si="55"/>
        <v>0.28158091200000002</v>
      </c>
      <c r="W263" s="49">
        <f t="shared" si="56"/>
        <v>0.250294144</v>
      </c>
      <c r="X263" s="49">
        <f t="shared" si="57"/>
        <v>0.21900737599999998</v>
      </c>
      <c r="Y263" s="49">
        <f t="shared" si="58"/>
        <v>0.32851106400000002</v>
      </c>
      <c r="Z263" s="49">
        <f t="shared" si="59"/>
        <v>0.4171569066666666</v>
      </c>
      <c r="AA263" s="48">
        <v>0.86732744397615136</v>
      </c>
      <c r="AB263" s="42">
        <v>0.33525796508789063</v>
      </c>
      <c r="AC263" s="42">
        <v>0.33525796508789063</v>
      </c>
      <c r="AD263" s="49">
        <f t="shared" si="60"/>
        <v>0.32409201049804692</v>
      </c>
      <c r="AE263" s="49">
        <f t="shared" si="61"/>
        <v>0.2240164706829896</v>
      </c>
    </row>
    <row r="264" spans="1:31" x14ac:dyDescent="0.2">
      <c r="A264" s="42">
        <v>0.27253117879231764</v>
      </c>
      <c r="B264" s="42">
        <f t="shared" si="52"/>
        <v>0.33409857177734376</v>
      </c>
      <c r="C264" s="42">
        <v>0.33409857177734376</v>
      </c>
      <c r="D264" s="42">
        <v>0.33409857177734376</v>
      </c>
      <c r="E264" s="48">
        <v>0.17359930267333984</v>
      </c>
      <c r="F264" s="48">
        <v>0.17359924346923827</v>
      </c>
      <c r="G264" s="48">
        <v>0.1586131460571289</v>
      </c>
      <c r="H264" s="48">
        <v>0.18311112243652342</v>
      </c>
      <c r="I264" s="48">
        <v>0.16152282043457031</v>
      </c>
      <c r="J264" s="48">
        <v>8.8851376876831062E-2</v>
      </c>
      <c r="K264" s="48">
        <v>0.14438352905273438</v>
      </c>
      <c r="L264" s="48">
        <v>5.2791046676635735E-2</v>
      </c>
      <c r="M264" s="43">
        <f t="shared" si="62"/>
        <v>0.17075763599999993</v>
      </c>
      <c r="N264" s="43">
        <f t="shared" si="63"/>
        <v>0.26443363999999997</v>
      </c>
      <c r="O264" s="49">
        <v>0.24393947999999993</v>
      </c>
      <c r="P264" s="49">
        <v>0.3110984</v>
      </c>
      <c r="Q264" s="50">
        <f t="shared" si="53"/>
        <v>0.27751893999999999</v>
      </c>
      <c r="R264" s="48">
        <f t="shared" si="54"/>
        <v>0.3110984</v>
      </c>
      <c r="S264" s="49">
        <v>0.2947887451171875</v>
      </c>
      <c r="T264" s="48">
        <f t="shared" si="64"/>
        <v>0.33409857177734376</v>
      </c>
      <c r="U264" s="48">
        <v>0</v>
      </c>
      <c r="V264" s="49">
        <f t="shared" si="55"/>
        <v>0.27998856</v>
      </c>
      <c r="W264" s="49">
        <f t="shared" si="56"/>
        <v>0.24887872</v>
      </c>
      <c r="X264" s="49">
        <f t="shared" si="57"/>
        <v>0.21776888</v>
      </c>
      <c r="Y264" s="49">
        <f t="shared" si="58"/>
        <v>0.32665331999999997</v>
      </c>
      <c r="Z264" s="49">
        <f t="shared" si="59"/>
        <v>0.41479786666666668</v>
      </c>
      <c r="AA264" s="48">
        <v>0.8628667570415296</v>
      </c>
      <c r="AB264" s="42">
        <v>0.33409857177734376</v>
      </c>
      <c r="AC264" s="42">
        <v>0.33409857177734376</v>
      </c>
      <c r="AD264" s="49">
        <f t="shared" si="60"/>
        <v>0.32242518997192382</v>
      </c>
      <c r="AE264" s="49">
        <f t="shared" si="61"/>
        <v>0.22286434338756433</v>
      </c>
    </row>
    <row r="265" spans="1:31" x14ac:dyDescent="0.2">
      <c r="A265" s="42">
        <v>0.27112955729166666</v>
      </c>
      <c r="B265" s="42">
        <f t="shared" si="52"/>
        <v>0.33294757080078125</v>
      </c>
      <c r="C265" s="42">
        <v>0.33294757080078125</v>
      </c>
      <c r="D265" s="42">
        <v>0.33294757080078125</v>
      </c>
      <c r="E265" s="48">
        <v>0.17270647521972657</v>
      </c>
      <c r="F265" s="48">
        <v>0.172706416015625</v>
      </c>
      <c r="G265" s="48">
        <v>0.15779740234374998</v>
      </c>
      <c r="H265" s="48">
        <v>0.18216937759399413</v>
      </c>
      <c r="I265" s="48">
        <v>0.16069211288452148</v>
      </c>
      <c r="J265" s="48">
        <v>8.8394410018920885E-2</v>
      </c>
      <c r="K265" s="48">
        <v>0.14364096160888673</v>
      </c>
      <c r="L265" s="48">
        <v>5.2519540367126458E-2</v>
      </c>
      <c r="M265" s="43">
        <f t="shared" si="62"/>
        <v>0.169983576</v>
      </c>
      <c r="N265" s="43">
        <f t="shared" si="63"/>
        <v>0.26318039999999998</v>
      </c>
      <c r="O265" s="49">
        <v>0.24283368</v>
      </c>
      <c r="P265" s="49">
        <v>0.30962399999999995</v>
      </c>
      <c r="Q265" s="50">
        <f t="shared" si="53"/>
        <v>0.27622883999999998</v>
      </c>
      <c r="R265" s="48">
        <f t="shared" si="54"/>
        <v>0.30962399999999995</v>
      </c>
      <c r="S265" s="49">
        <v>0.29327263183593749</v>
      </c>
      <c r="T265" s="48">
        <f t="shared" si="64"/>
        <v>0.33294757080078125</v>
      </c>
      <c r="U265" s="48">
        <v>0</v>
      </c>
      <c r="V265" s="49">
        <f t="shared" si="55"/>
        <v>0.27866159999999995</v>
      </c>
      <c r="W265" s="49">
        <f t="shared" si="56"/>
        <v>0.24769919999999998</v>
      </c>
      <c r="X265" s="49">
        <f t="shared" si="57"/>
        <v>0.21673679999999995</v>
      </c>
      <c r="Y265" s="49">
        <f t="shared" si="58"/>
        <v>0.32510519999999998</v>
      </c>
      <c r="Z265" s="49">
        <f t="shared" si="59"/>
        <v>0.41283199999999992</v>
      </c>
      <c r="AA265" s="48">
        <v>0.85842900647615128</v>
      </c>
      <c r="AB265" s="42">
        <v>0.33294757080078125</v>
      </c>
      <c r="AC265" s="42">
        <v>0.33294757080078125</v>
      </c>
      <c r="AD265" s="49">
        <f t="shared" si="60"/>
        <v>0.32076694107055664</v>
      </c>
      <c r="AE265" s="49">
        <f t="shared" si="61"/>
        <v>0.22171814090689421</v>
      </c>
    </row>
    <row r="266" spans="1:31" x14ac:dyDescent="0.2">
      <c r="A266" s="42">
        <v>0.26973513285319006</v>
      </c>
      <c r="B266" s="42">
        <f t="shared" si="52"/>
        <v>0.33180487060546876</v>
      </c>
      <c r="C266" s="42">
        <v>0.33180487060546876</v>
      </c>
      <c r="D266" s="42">
        <v>0.33180487060546876</v>
      </c>
      <c r="E266" s="48">
        <v>0.17181825088500977</v>
      </c>
      <c r="F266" s="48">
        <v>0.1718181916809082</v>
      </c>
      <c r="G266" s="48">
        <v>0.15698584732055662</v>
      </c>
      <c r="H266" s="48">
        <v>0.18123247268676757</v>
      </c>
      <c r="I266" s="48">
        <v>0.15986566802978516</v>
      </c>
      <c r="J266" s="48">
        <v>8.7939796524047861E-2</v>
      </c>
      <c r="K266" s="48">
        <v>0.14290221282958984</v>
      </c>
      <c r="L266" s="48">
        <v>5.22494327545166E-2</v>
      </c>
      <c r="M266" s="43">
        <f t="shared" si="62"/>
        <v>0.16905470399999994</v>
      </c>
      <c r="N266" s="43">
        <f t="shared" si="63"/>
        <v>0.26192715999999999</v>
      </c>
      <c r="O266" s="49">
        <v>0.24150671999999995</v>
      </c>
      <c r="P266" s="49">
        <v>0.30814959999999997</v>
      </c>
      <c r="Q266" s="50">
        <f t="shared" si="53"/>
        <v>0.27482815999999999</v>
      </c>
      <c r="R266" s="48">
        <f t="shared" si="54"/>
        <v>0.30814959999999997</v>
      </c>
      <c r="S266" s="49">
        <v>0.29176433105468752</v>
      </c>
      <c r="T266" s="48">
        <f t="shared" si="64"/>
        <v>0.33180487060546876</v>
      </c>
      <c r="U266" s="48">
        <v>0</v>
      </c>
      <c r="V266" s="49">
        <f t="shared" si="55"/>
        <v>0.27733463999999997</v>
      </c>
      <c r="W266" s="49">
        <f t="shared" si="56"/>
        <v>0.24651967999999999</v>
      </c>
      <c r="X266" s="49">
        <f t="shared" si="57"/>
        <v>0.21570471999999996</v>
      </c>
      <c r="Y266" s="49">
        <f t="shared" si="58"/>
        <v>0.32355707999999994</v>
      </c>
      <c r="Z266" s="49">
        <f t="shared" si="59"/>
        <v>0.41086613333333327</v>
      </c>
      <c r="AA266" s="48">
        <v>0.85401408305921056</v>
      </c>
      <c r="AB266" s="42">
        <v>0.33180487060546876</v>
      </c>
      <c r="AC266" s="42">
        <v>0.33180487060546876</v>
      </c>
      <c r="AD266" s="49">
        <f t="shared" si="60"/>
        <v>0.31911723709106449</v>
      </c>
      <c r="AE266" s="49">
        <f t="shared" si="61"/>
        <v>0.22057784478361245</v>
      </c>
    </row>
    <row r="267" spans="1:31" x14ac:dyDescent="0.2">
      <c r="A267" s="42">
        <v>0.26834788004557292</v>
      </c>
      <c r="B267" s="42">
        <f t="shared" si="52"/>
        <v>0.33067037963867185</v>
      </c>
      <c r="C267" s="42">
        <v>0.33067037963867185</v>
      </c>
      <c r="D267" s="42">
        <v>0.33067037963867185</v>
      </c>
      <c r="E267" s="48">
        <v>0.1709345852661133</v>
      </c>
      <c r="F267" s="48">
        <v>0.1709345260620117</v>
      </c>
      <c r="G267" s="48">
        <v>0.15617846618652345</v>
      </c>
      <c r="H267" s="48">
        <v>0.18030039291381836</v>
      </c>
      <c r="I267" s="48">
        <v>0.15904347106933592</v>
      </c>
      <c r="J267" s="48">
        <v>8.7487521591186515E-2</v>
      </c>
      <c r="K267" s="48">
        <v>0.14216726791381834</v>
      </c>
      <c r="L267" s="48">
        <v>5.1980712738037109E-2</v>
      </c>
      <c r="M267" s="43">
        <f t="shared" si="62"/>
        <v>0.16812583199999995</v>
      </c>
      <c r="N267" s="43">
        <f t="shared" si="63"/>
        <v>0.26042327199999998</v>
      </c>
      <c r="O267" s="49">
        <v>0.24017975999999994</v>
      </c>
      <c r="P267" s="49">
        <v>0.30638031999999998</v>
      </c>
      <c r="Q267" s="50">
        <f t="shared" si="53"/>
        <v>0.27328003999999995</v>
      </c>
      <c r="R267" s="48">
        <f t="shared" si="54"/>
        <v>0.30638031999999998</v>
      </c>
      <c r="S267" s="49">
        <v>0.29026379394531249</v>
      </c>
      <c r="T267" s="48">
        <f t="shared" si="64"/>
        <v>0.33067037963867185</v>
      </c>
      <c r="U267" s="48">
        <v>0</v>
      </c>
      <c r="V267" s="49">
        <f t="shared" si="55"/>
        <v>0.275742288</v>
      </c>
      <c r="W267" s="49">
        <f t="shared" si="56"/>
        <v>0.24510425599999999</v>
      </c>
      <c r="X267" s="49">
        <f t="shared" si="57"/>
        <v>0.21446622399999998</v>
      </c>
      <c r="Y267" s="49">
        <f t="shared" si="58"/>
        <v>0.321699336</v>
      </c>
      <c r="Z267" s="49">
        <f t="shared" si="59"/>
        <v>0.40850709333333329</v>
      </c>
      <c r="AA267" s="48">
        <v>0.84962187756990126</v>
      </c>
      <c r="AB267" s="42">
        <v>0.33067037963867185</v>
      </c>
      <c r="AC267" s="42">
        <v>0.33067037963867185</v>
      </c>
      <c r="AD267" s="49">
        <f t="shared" si="60"/>
        <v>0.31747602462768554</v>
      </c>
      <c r="AE267" s="49">
        <f t="shared" si="61"/>
        <v>0.21944341810298529</v>
      </c>
    </row>
    <row r="268" spans="1:31" x14ac:dyDescent="0.2">
      <c r="A268" s="42">
        <v>0.2669677734375</v>
      </c>
      <c r="B268" s="42">
        <f t="shared" si="52"/>
        <v>0.32954400634765624</v>
      </c>
      <c r="C268" s="42">
        <v>0.32954400634765624</v>
      </c>
      <c r="D268" s="42">
        <v>0.32954400634765624</v>
      </c>
      <c r="E268" s="48">
        <v>0.1700554635620117</v>
      </c>
      <c r="F268" s="48">
        <v>0.17005540435791014</v>
      </c>
      <c r="G268" s="48">
        <v>0.15537524414062501</v>
      </c>
      <c r="H268" s="48">
        <v>0.17937310867309569</v>
      </c>
      <c r="I268" s="48">
        <v>0.15822550720214845</v>
      </c>
      <c r="J268" s="48">
        <v>8.7037570419311525E-2</v>
      </c>
      <c r="K268" s="48">
        <v>0.14143609725952147</v>
      </c>
      <c r="L268" s="48">
        <v>5.1713376617431639E-2</v>
      </c>
      <c r="M268" s="43">
        <f t="shared" si="62"/>
        <v>0.16735177200000001</v>
      </c>
      <c r="N268" s="43">
        <f t="shared" si="63"/>
        <v>0.25917003199999994</v>
      </c>
      <c r="O268" s="49">
        <v>0.23907396000000003</v>
      </c>
      <c r="P268" s="49">
        <v>0.30490591999999994</v>
      </c>
      <c r="Q268" s="50">
        <f t="shared" si="53"/>
        <v>0.27198993999999999</v>
      </c>
      <c r="R268" s="48">
        <f t="shared" si="54"/>
        <v>0.30490591999999994</v>
      </c>
      <c r="S268" s="49">
        <v>0.28877097167968752</v>
      </c>
      <c r="T268" s="48">
        <f t="shared" si="64"/>
        <v>0.32954400634765624</v>
      </c>
      <c r="U268" s="48">
        <v>0</v>
      </c>
      <c r="V268" s="49">
        <f t="shared" si="55"/>
        <v>0.27441532799999996</v>
      </c>
      <c r="W268" s="49">
        <f t="shared" si="56"/>
        <v>0.24392473599999998</v>
      </c>
      <c r="X268" s="49">
        <f t="shared" si="57"/>
        <v>0.21343414399999994</v>
      </c>
      <c r="Y268" s="49">
        <f t="shared" si="58"/>
        <v>0.32015121599999996</v>
      </c>
      <c r="Z268" s="49">
        <f t="shared" si="59"/>
        <v>0.40654122666666659</v>
      </c>
      <c r="AA268" s="48">
        <v>0.84525228078741776</v>
      </c>
      <c r="AB268" s="42">
        <v>0.32954400634765624</v>
      </c>
      <c r="AC268" s="42">
        <v>0.32954400634765624</v>
      </c>
      <c r="AD268" s="49">
        <f t="shared" si="60"/>
        <v>0.3158432502746582</v>
      </c>
      <c r="AE268" s="49">
        <f t="shared" si="61"/>
        <v>0.21831482395027912</v>
      </c>
    </row>
    <row r="269" spans="1:31" x14ac:dyDescent="0.2">
      <c r="A269" s="42">
        <v>0.26559476216634115</v>
      </c>
      <c r="B269" s="42">
        <f t="shared" si="52"/>
        <v>0.32842562866210939</v>
      </c>
      <c r="C269" s="42">
        <v>0.32842562866210939</v>
      </c>
      <c r="D269" s="42">
        <v>0.32842562866210939</v>
      </c>
      <c r="E269" s="48">
        <v>0.16918087097167969</v>
      </c>
      <c r="F269" s="48">
        <v>0.1691808117675781</v>
      </c>
      <c r="G269" s="48">
        <v>0.15457615158081056</v>
      </c>
      <c r="H269" s="48">
        <v>0.17845059036254884</v>
      </c>
      <c r="I269" s="48">
        <v>0.15741174682617184</v>
      </c>
      <c r="J269" s="48">
        <v>8.6589935607910146E-2</v>
      </c>
      <c r="K269" s="48">
        <v>0.14070868606567383</v>
      </c>
      <c r="L269" s="48">
        <v>5.144741329193115E-2</v>
      </c>
      <c r="M269" s="43">
        <f t="shared" si="62"/>
        <v>0.16642289999999998</v>
      </c>
      <c r="N269" s="43">
        <f t="shared" si="63"/>
        <v>0.25766614399999993</v>
      </c>
      <c r="O269" s="49">
        <v>0.23774699999999999</v>
      </c>
      <c r="P269" s="49">
        <v>0.30313663999999996</v>
      </c>
      <c r="Q269" s="50">
        <f t="shared" si="53"/>
        <v>0.27044181999999994</v>
      </c>
      <c r="R269" s="48">
        <f t="shared" si="54"/>
        <v>0.30313663999999996</v>
      </c>
      <c r="S269" s="49">
        <v>0.28728581542968751</v>
      </c>
      <c r="T269" s="48">
        <f t="shared" si="64"/>
        <v>0.32842562866210939</v>
      </c>
      <c r="U269" s="48">
        <v>0</v>
      </c>
      <c r="V269" s="49">
        <f t="shared" si="55"/>
        <v>0.27282297599999999</v>
      </c>
      <c r="W269" s="49">
        <f t="shared" si="56"/>
        <v>0.24250931199999998</v>
      </c>
      <c r="X269" s="49">
        <f t="shared" si="57"/>
        <v>0.21219564799999996</v>
      </c>
      <c r="Y269" s="49">
        <f t="shared" si="58"/>
        <v>0.31829347199999997</v>
      </c>
      <c r="Z269" s="49">
        <f t="shared" si="59"/>
        <v>0.40418218666666661</v>
      </c>
      <c r="AA269" s="48">
        <v>0.84090512888055102</v>
      </c>
      <c r="AB269" s="42">
        <v>0.32842562866210939</v>
      </c>
      <c r="AC269" s="42">
        <v>0.32842562866210939</v>
      </c>
      <c r="AD269" s="49">
        <f t="shared" si="60"/>
        <v>0.31421886062622073</v>
      </c>
      <c r="AE269" s="49">
        <f t="shared" si="61"/>
        <v>0.21719202541076021</v>
      </c>
    </row>
    <row r="270" spans="1:31" x14ac:dyDescent="0.2">
      <c r="A270" s="42">
        <v>0.26422879536946609</v>
      </c>
      <c r="B270" s="42">
        <f t="shared" si="52"/>
        <v>0.32731521606445313</v>
      </c>
      <c r="C270" s="42">
        <v>0.32731521606445313</v>
      </c>
      <c r="D270" s="42">
        <v>0.32731521606445313</v>
      </c>
      <c r="E270" s="48">
        <v>0.16831077789306639</v>
      </c>
      <c r="F270" s="48">
        <v>0.16831071868896486</v>
      </c>
      <c r="G270" s="48">
        <v>0.15378115890502927</v>
      </c>
      <c r="H270" s="48">
        <v>0.17753282318115232</v>
      </c>
      <c r="I270" s="48">
        <v>0.15660217514038086</v>
      </c>
      <c r="J270" s="48">
        <v>8.6144602355957028E-2</v>
      </c>
      <c r="K270" s="48">
        <v>0.13998501953124998</v>
      </c>
      <c r="L270" s="48">
        <v>5.1182819061279299E-2</v>
      </c>
      <c r="M270" s="43">
        <f t="shared" si="62"/>
        <v>0.16564883999999996</v>
      </c>
      <c r="N270" s="43">
        <f t="shared" si="63"/>
        <v>0.256412904</v>
      </c>
      <c r="O270" s="49">
        <v>0.23664119999999997</v>
      </c>
      <c r="P270" s="49">
        <v>0.30166224000000003</v>
      </c>
      <c r="Q270" s="50">
        <f t="shared" si="53"/>
        <v>0.26915171999999998</v>
      </c>
      <c r="R270" s="48">
        <f t="shared" si="54"/>
        <v>0.30166224000000003</v>
      </c>
      <c r="S270" s="49">
        <v>0.28580830078125002</v>
      </c>
      <c r="T270" s="48">
        <f t="shared" si="64"/>
        <v>0.32731521606445313</v>
      </c>
      <c r="U270" s="48">
        <v>0</v>
      </c>
      <c r="V270" s="49">
        <f t="shared" si="55"/>
        <v>0.27149601600000001</v>
      </c>
      <c r="W270" s="49">
        <f t="shared" si="56"/>
        <v>0.24132979200000004</v>
      </c>
      <c r="X270" s="49">
        <f t="shared" si="57"/>
        <v>0.211163568</v>
      </c>
      <c r="Y270" s="49">
        <f t="shared" si="58"/>
        <v>0.31674535200000004</v>
      </c>
      <c r="Z270" s="49">
        <f t="shared" si="59"/>
        <v>0.40221632000000002</v>
      </c>
      <c r="AA270" s="48">
        <v>0.83658036723889806</v>
      </c>
      <c r="AB270" s="42">
        <v>0.32731521606445313</v>
      </c>
      <c r="AC270" s="42">
        <v>0.32731521606445313</v>
      </c>
      <c r="AD270" s="49">
        <f t="shared" si="60"/>
        <v>0.31260282897949221</v>
      </c>
      <c r="AE270" s="49">
        <f t="shared" si="61"/>
        <v>0.21607500402706178</v>
      </c>
    </row>
    <row r="271" spans="1:31" x14ac:dyDescent="0.2">
      <c r="A271" s="42">
        <v>0.26286987304687498</v>
      </c>
      <c r="B271" s="42">
        <f t="shared" si="52"/>
        <v>0.32621264648437498</v>
      </c>
      <c r="C271" s="42">
        <v>0.32621264648437498</v>
      </c>
      <c r="D271" s="42">
        <v>0.32621264648437498</v>
      </c>
      <c r="E271" s="48">
        <v>0.16744515472412108</v>
      </c>
      <c r="F271" s="48">
        <v>0.16744509552001954</v>
      </c>
      <c r="G271" s="48">
        <v>0.15299026611328123</v>
      </c>
      <c r="H271" s="48">
        <v>0.17661976272583008</v>
      </c>
      <c r="I271" s="48">
        <v>0.15579676254272459</v>
      </c>
      <c r="J271" s="48">
        <v>8.5701555862426754E-2</v>
      </c>
      <c r="K271" s="48">
        <v>0.13926506805419922</v>
      </c>
      <c r="L271" s="48">
        <v>5.0919586524963374E-2</v>
      </c>
      <c r="M271" s="43">
        <f t="shared" si="62"/>
        <v>0.16471996799999999</v>
      </c>
      <c r="N271" s="43">
        <f t="shared" si="63"/>
        <v>0.25515966399999995</v>
      </c>
      <c r="O271" s="49">
        <v>0.23531424000000001</v>
      </c>
      <c r="P271" s="49">
        <v>0.30018783999999998</v>
      </c>
      <c r="Q271" s="50">
        <f t="shared" si="53"/>
        <v>0.26775104</v>
      </c>
      <c r="R271" s="48">
        <f t="shared" si="54"/>
        <v>0.30018783999999998</v>
      </c>
      <c r="S271" s="49">
        <v>0.28433837890625002</v>
      </c>
      <c r="T271" s="48">
        <f t="shared" si="64"/>
        <v>0.32621264648437498</v>
      </c>
      <c r="U271" s="48">
        <v>0</v>
      </c>
      <c r="V271" s="49">
        <f t="shared" si="55"/>
        <v>0.27016905600000002</v>
      </c>
      <c r="W271" s="49">
        <f t="shared" si="56"/>
        <v>0.240150272</v>
      </c>
      <c r="X271" s="49">
        <f t="shared" si="57"/>
        <v>0.21013148799999998</v>
      </c>
      <c r="Y271" s="49">
        <f t="shared" si="58"/>
        <v>0.31519723199999999</v>
      </c>
      <c r="Z271" s="49">
        <f t="shared" si="59"/>
        <v>0.40025045333333337</v>
      </c>
      <c r="AA271" s="48">
        <v>0.83227783203125005</v>
      </c>
      <c r="AB271" s="42">
        <v>0.32621264648437498</v>
      </c>
      <c r="AC271" s="42">
        <v>0.32621264648437498</v>
      </c>
      <c r="AD271" s="49">
        <f t="shared" si="60"/>
        <v>0.31099510192871094</v>
      </c>
      <c r="AE271" s="49">
        <f t="shared" si="61"/>
        <v>0.21496372288445009</v>
      </c>
    </row>
    <row r="272" spans="1:31" x14ac:dyDescent="0.2">
      <c r="A272" s="42">
        <v>0.26151791890462239</v>
      </c>
      <c r="B272" s="42">
        <f t="shared" si="52"/>
        <v>0.32511785888671874</v>
      </c>
      <c r="C272" s="42">
        <v>0.32511785888671874</v>
      </c>
      <c r="D272" s="42">
        <v>0.32511785888671874</v>
      </c>
      <c r="E272" s="48">
        <v>0.16658398666381835</v>
      </c>
      <c r="F272" s="48">
        <v>0.16658392745971679</v>
      </c>
      <c r="G272" s="48">
        <v>0.15220342880249021</v>
      </c>
      <c r="H272" s="48">
        <v>0.17571140899658202</v>
      </c>
      <c r="I272" s="48">
        <v>0.15499549423217773</v>
      </c>
      <c r="J272" s="48">
        <v>8.5260788726806647E-2</v>
      </c>
      <c r="K272" s="48">
        <v>0.13854883163452147</v>
      </c>
      <c r="L272" s="48">
        <v>5.0657704582214358E-2</v>
      </c>
      <c r="M272" s="43">
        <f t="shared" si="62"/>
        <v>0.16394590799999997</v>
      </c>
      <c r="N272" s="43">
        <f t="shared" si="63"/>
        <v>0.25365577599999994</v>
      </c>
      <c r="O272" s="49">
        <v>0.23420843999999999</v>
      </c>
      <c r="P272" s="49">
        <v>0.29841855999999994</v>
      </c>
      <c r="Q272" s="50">
        <f t="shared" si="53"/>
        <v>0.26631349999999998</v>
      </c>
      <c r="R272" s="48">
        <f t="shared" si="54"/>
        <v>0.29841855999999994</v>
      </c>
      <c r="S272" s="49">
        <v>0.28287602539062501</v>
      </c>
      <c r="T272" s="48">
        <f t="shared" si="64"/>
        <v>0.32511785888671874</v>
      </c>
      <c r="U272" s="48">
        <v>0</v>
      </c>
      <c r="V272" s="49">
        <f t="shared" si="55"/>
        <v>0.26857670399999994</v>
      </c>
      <c r="W272" s="49">
        <f t="shared" si="56"/>
        <v>0.23873484799999997</v>
      </c>
      <c r="X272" s="49">
        <f t="shared" si="57"/>
        <v>0.20889299199999994</v>
      </c>
      <c r="Y272" s="49">
        <f t="shared" si="58"/>
        <v>0.31333948799999994</v>
      </c>
      <c r="Z272" s="49">
        <f t="shared" si="59"/>
        <v>0.39789141333333322</v>
      </c>
      <c r="AA272" s="48">
        <v>0.82799741403680094</v>
      </c>
      <c r="AB272" s="42">
        <v>0.32511785888671874</v>
      </c>
      <c r="AC272" s="42">
        <v>0.32511785888671874</v>
      </c>
      <c r="AD272" s="49">
        <f t="shared" si="60"/>
        <v>0.30939565277099612</v>
      </c>
      <c r="AE272" s="49">
        <f t="shared" si="61"/>
        <v>0.21385816352555834</v>
      </c>
    </row>
    <row r="273" spans="1:31" x14ac:dyDescent="0.2">
      <c r="A273" s="42">
        <v>0.26017293294270827</v>
      </c>
      <c r="B273" s="42">
        <f t="shared" si="52"/>
        <v>0.32403076171875</v>
      </c>
      <c r="C273" s="42">
        <v>0.32403076171875</v>
      </c>
      <c r="D273" s="42">
        <v>0.32403076171875</v>
      </c>
      <c r="E273" s="48">
        <v>0.16572724411010742</v>
      </c>
      <c r="F273" s="48">
        <v>0.16572718490600585</v>
      </c>
      <c r="G273" s="48">
        <v>0.15142064697265623</v>
      </c>
      <c r="H273" s="48">
        <v>0.17480771759033201</v>
      </c>
      <c r="I273" s="48">
        <v>0.15419835540771484</v>
      </c>
      <c r="J273" s="48">
        <v>8.4822293548583977E-2</v>
      </c>
      <c r="K273" s="48">
        <v>0.13783626586914063</v>
      </c>
      <c r="L273" s="48">
        <v>5.0397169532775878E-2</v>
      </c>
      <c r="M273" s="43">
        <f t="shared" si="62"/>
        <v>0.16301703599999998</v>
      </c>
      <c r="N273" s="43">
        <f t="shared" si="63"/>
        <v>0.25240253600000001</v>
      </c>
      <c r="O273" s="49">
        <v>0.23288147999999997</v>
      </c>
      <c r="P273" s="49">
        <v>0.29694416000000001</v>
      </c>
      <c r="Q273" s="50">
        <f t="shared" si="53"/>
        <v>0.26491281999999999</v>
      </c>
      <c r="R273" s="48">
        <f t="shared" si="54"/>
        <v>0.29694416000000001</v>
      </c>
      <c r="S273" s="49">
        <v>0.28142119140625005</v>
      </c>
      <c r="T273" s="48">
        <f t="shared" si="64"/>
        <v>0.32403076171875</v>
      </c>
      <c r="U273" s="48">
        <v>0</v>
      </c>
      <c r="V273" s="49">
        <f t="shared" si="55"/>
        <v>0.26724974400000001</v>
      </c>
      <c r="W273" s="49">
        <f t="shared" si="56"/>
        <v>0.23755532800000001</v>
      </c>
      <c r="X273" s="49">
        <f t="shared" si="57"/>
        <v>0.20786091200000001</v>
      </c>
      <c r="Y273" s="49">
        <f t="shared" si="58"/>
        <v>0.31179136800000001</v>
      </c>
      <c r="Z273" s="49">
        <f t="shared" si="59"/>
        <v>0.39592554666666668</v>
      </c>
      <c r="AA273" s="48">
        <v>0.82373900403474509</v>
      </c>
      <c r="AB273" s="42">
        <v>0.32403076171875</v>
      </c>
      <c r="AC273" s="42">
        <v>0.32403076171875</v>
      </c>
      <c r="AD273" s="49">
        <f t="shared" si="60"/>
        <v>0.307804428100586</v>
      </c>
      <c r="AE273" s="49">
        <f t="shared" si="61"/>
        <v>0.21275828903565286</v>
      </c>
    </row>
    <row r="274" spans="1:31" x14ac:dyDescent="0.2">
      <c r="A274" s="42">
        <v>0.25883486429850255</v>
      </c>
      <c r="B274" s="42">
        <f t="shared" si="52"/>
        <v>0.32295126342773439</v>
      </c>
      <c r="C274" s="42">
        <v>0.32295126342773439</v>
      </c>
      <c r="D274" s="42">
        <v>0.32295126342773439</v>
      </c>
      <c r="E274" s="48">
        <v>0.16487491226196288</v>
      </c>
      <c r="F274" s="48">
        <v>0.16487485305786131</v>
      </c>
      <c r="G274" s="48">
        <v>0.15064189102172851</v>
      </c>
      <c r="H274" s="48">
        <v>0.1739086737060547</v>
      </c>
      <c r="I274" s="48">
        <v>0.15340531646728514</v>
      </c>
      <c r="J274" s="48">
        <v>8.4386048126220692E-2</v>
      </c>
      <c r="K274" s="48">
        <v>0.13712737075805664</v>
      </c>
      <c r="L274" s="48">
        <v>5.0137977676391603E-2</v>
      </c>
      <c r="M274" s="43">
        <f t="shared" si="62"/>
        <v>0.16224297599999998</v>
      </c>
      <c r="N274" s="43">
        <f t="shared" si="63"/>
        <v>0.25114929599999991</v>
      </c>
      <c r="O274" s="49">
        <v>0.23177567999999998</v>
      </c>
      <c r="P274" s="49">
        <v>0.29546975999999991</v>
      </c>
      <c r="Q274" s="50">
        <f t="shared" si="53"/>
        <v>0.26362271999999998</v>
      </c>
      <c r="R274" s="48">
        <f t="shared" si="54"/>
        <v>0.29546975999999991</v>
      </c>
      <c r="S274" s="49">
        <v>0.27997382812499993</v>
      </c>
      <c r="T274" s="48">
        <f t="shared" si="64"/>
        <v>0.32295126342773439</v>
      </c>
      <c r="U274" s="48">
        <v>0</v>
      </c>
      <c r="V274" s="49">
        <f t="shared" si="55"/>
        <v>0.26592278399999991</v>
      </c>
      <c r="W274" s="49">
        <f t="shared" si="56"/>
        <v>0.23637580799999994</v>
      </c>
      <c r="X274" s="49">
        <f t="shared" si="57"/>
        <v>0.20682883199999993</v>
      </c>
      <c r="Y274" s="49">
        <f t="shared" si="58"/>
        <v>0.31024324799999986</v>
      </c>
      <c r="Z274" s="49">
        <f t="shared" si="59"/>
        <v>0.39395967999999987</v>
      </c>
      <c r="AA274" s="48">
        <v>0.81950249280427634</v>
      </c>
      <c r="AB274" s="42">
        <v>0.32295126342773439</v>
      </c>
      <c r="AC274" s="42">
        <v>0.32295126342773439</v>
      </c>
      <c r="AD274" s="49">
        <f t="shared" si="60"/>
        <v>0.30622137451171866</v>
      </c>
      <c r="AE274" s="49">
        <f t="shared" si="61"/>
        <v>0.21166406249999986</v>
      </c>
    </row>
    <row r="275" spans="1:31" x14ac:dyDescent="0.2">
      <c r="A275" s="42">
        <v>0.25750366210937498</v>
      </c>
      <c r="B275" s="42">
        <f t="shared" si="52"/>
        <v>0.32187930297851564</v>
      </c>
      <c r="C275" s="42">
        <v>0.32187930297851564</v>
      </c>
      <c r="D275" s="42">
        <v>0.32187930297851564</v>
      </c>
      <c r="E275" s="48">
        <v>0.16402696151733398</v>
      </c>
      <c r="F275" s="48">
        <v>0.16402690231323241</v>
      </c>
      <c r="G275" s="48">
        <v>0.14986713134765625</v>
      </c>
      <c r="H275" s="48">
        <v>0.17301426254272462</v>
      </c>
      <c r="I275" s="48">
        <v>0.15261634780883787</v>
      </c>
      <c r="J275" s="48">
        <v>8.3952052459716792E-2</v>
      </c>
      <c r="K275" s="48">
        <v>0.13642211669921875</v>
      </c>
      <c r="L275" s="48">
        <v>4.9880117912292479E-2</v>
      </c>
      <c r="M275" s="43">
        <f t="shared" si="62"/>
        <v>0.16146891600000002</v>
      </c>
      <c r="N275" s="43">
        <f t="shared" si="63"/>
        <v>0.24989605600000003</v>
      </c>
      <c r="O275" s="49">
        <v>0.23066988000000002</v>
      </c>
      <c r="P275" s="49">
        <v>0.29399536000000004</v>
      </c>
      <c r="Q275" s="50">
        <f t="shared" si="53"/>
        <v>0.26233262000000002</v>
      </c>
      <c r="R275" s="48">
        <f t="shared" si="54"/>
        <v>0.29399536000000004</v>
      </c>
      <c r="S275" s="49">
        <v>0.27853391113281256</v>
      </c>
      <c r="T275" s="48">
        <f t="shared" si="64"/>
        <v>0.32187930297851564</v>
      </c>
      <c r="U275" s="48">
        <v>0</v>
      </c>
      <c r="V275" s="49">
        <f t="shared" si="55"/>
        <v>0.26459582400000003</v>
      </c>
      <c r="W275" s="49">
        <f t="shared" si="56"/>
        <v>0.23519628800000003</v>
      </c>
      <c r="X275" s="49">
        <f t="shared" si="57"/>
        <v>0.20579675200000003</v>
      </c>
      <c r="Y275" s="49">
        <f t="shared" si="58"/>
        <v>0.30869512800000004</v>
      </c>
      <c r="Z275" s="49">
        <f t="shared" si="59"/>
        <v>0.39199381333333339</v>
      </c>
      <c r="AA275" s="48">
        <v>0.81528777112458883</v>
      </c>
      <c r="AB275" s="42">
        <v>0.32187930297851564</v>
      </c>
      <c r="AC275" s="42">
        <v>0.32187930297851564</v>
      </c>
      <c r="AD275" s="49">
        <f t="shared" si="60"/>
        <v>0.30464646530151374</v>
      </c>
      <c r="AE275" s="49">
        <f t="shared" si="61"/>
        <v>0.21057546546123276</v>
      </c>
    </row>
    <row r="276" spans="1:31" x14ac:dyDescent="0.2">
      <c r="A276" s="42">
        <v>0.25617932637532548</v>
      </c>
      <c r="B276" s="42">
        <f t="shared" si="52"/>
        <v>0.32081475830078127</v>
      </c>
      <c r="C276" s="42">
        <v>0.32081475830078127</v>
      </c>
      <c r="D276" s="42">
        <v>0.32081475830078127</v>
      </c>
      <c r="E276" s="48">
        <v>0.16318336227416991</v>
      </c>
      <c r="F276" s="48">
        <v>0.16318330307006837</v>
      </c>
      <c r="G276" s="48">
        <v>0.14909636795043943</v>
      </c>
      <c r="H276" s="48">
        <v>0.17212445449829103</v>
      </c>
      <c r="I276" s="48">
        <v>0.15183143463134766</v>
      </c>
      <c r="J276" s="48">
        <v>8.3520284347534182E-2</v>
      </c>
      <c r="K276" s="48">
        <v>0.13572048889160154</v>
      </c>
      <c r="L276" s="48">
        <v>4.9623582839965819E-2</v>
      </c>
      <c r="M276" s="43">
        <f t="shared" si="62"/>
        <v>0.16054004399999997</v>
      </c>
      <c r="N276" s="43">
        <f t="shared" si="63"/>
        <v>0.24864281599999999</v>
      </c>
      <c r="O276" s="49">
        <v>0.22934291999999995</v>
      </c>
      <c r="P276" s="49">
        <v>0.29252096</v>
      </c>
      <c r="Q276" s="50">
        <f t="shared" si="53"/>
        <v>0.26093193999999997</v>
      </c>
      <c r="R276" s="48">
        <f t="shared" si="54"/>
        <v>0.29252096</v>
      </c>
      <c r="S276" s="49">
        <v>0.27710141601562505</v>
      </c>
      <c r="T276" s="48">
        <f t="shared" si="64"/>
        <v>0.32081475830078127</v>
      </c>
      <c r="U276" s="48">
        <v>0</v>
      </c>
      <c r="V276" s="49">
        <f t="shared" si="55"/>
        <v>0.26326886399999999</v>
      </c>
      <c r="W276" s="49">
        <f t="shared" si="56"/>
        <v>0.23401676800000001</v>
      </c>
      <c r="X276" s="49">
        <f t="shared" si="57"/>
        <v>0.20476467199999998</v>
      </c>
      <c r="Y276" s="49">
        <f t="shared" si="58"/>
        <v>0.307147008</v>
      </c>
      <c r="Z276" s="49">
        <f t="shared" si="59"/>
        <v>0.39002794666666668</v>
      </c>
      <c r="AA276" s="48">
        <v>0.81109472977487662</v>
      </c>
      <c r="AB276" s="42">
        <v>0.32081475830078127</v>
      </c>
      <c r="AC276" s="42">
        <v>0.32081475830078127</v>
      </c>
      <c r="AD276" s="49">
        <f t="shared" si="60"/>
        <v>0.30307967376708989</v>
      </c>
      <c r="AE276" s="49">
        <f t="shared" si="61"/>
        <v>0.20949247946198446</v>
      </c>
    </row>
    <row r="277" spans="1:31" x14ac:dyDescent="0.2">
      <c r="A277" s="42">
        <v>0.25486178080240884</v>
      </c>
      <c r="B277" s="42">
        <f t="shared" si="52"/>
        <v>0.3197575988769531</v>
      </c>
      <c r="C277" s="42">
        <v>0.3197575988769531</v>
      </c>
      <c r="D277" s="42">
        <v>0.3197575988769531</v>
      </c>
      <c r="E277" s="48">
        <v>0.16234411453247069</v>
      </c>
      <c r="F277" s="48">
        <v>0.16234405532836915</v>
      </c>
      <c r="G277" s="48">
        <v>0.14832955642700196</v>
      </c>
      <c r="H277" s="48">
        <v>0.1712392199707031</v>
      </c>
      <c r="I277" s="48">
        <v>0.15105056213378906</v>
      </c>
      <c r="J277" s="48">
        <v>8.3090736389160161E-2</v>
      </c>
      <c r="K277" s="48">
        <v>0.13502247253417968</v>
      </c>
      <c r="L277" s="48">
        <v>4.9368368759155276E-2</v>
      </c>
      <c r="M277" s="43">
        <f t="shared" si="62"/>
        <v>0.159765984</v>
      </c>
      <c r="N277" s="43">
        <f t="shared" si="63"/>
        <v>0.24738957599999992</v>
      </c>
      <c r="O277" s="49">
        <v>0.22823712000000002</v>
      </c>
      <c r="P277" s="49">
        <v>0.2910465599999999</v>
      </c>
      <c r="Q277" s="50">
        <f t="shared" si="53"/>
        <v>0.25964183999999996</v>
      </c>
      <c r="R277" s="48">
        <f t="shared" si="54"/>
        <v>0.2910465599999999</v>
      </c>
      <c r="S277" s="49">
        <v>0.27567626953125007</v>
      </c>
      <c r="T277" s="48">
        <f t="shared" si="64"/>
        <v>0.3197575988769531</v>
      </c>
      <c r="U277" s="48">
        <v>0</v>
      </c>
      <c r="V277" s="49">
        <f t="shared" si="55"/>
        <v>0.26194190399999989</v>
      </c>
      <c r="W277" s="49">
        <f t="shared" si="56"/>
        <v>0.23283724799999994</v>
      </c>
      <c r="X277" s="49">
        <f t="shared" si="57"/>
        <v>0.20373259199999991</v>
      </c>
      <c r="Y277" s="49">
        <f t="shared" si="58"/>
        <v>0.3055988879999999</v>
      </c>
      <c r="Z277" s="49">
        <f t="shared" si="59"/>
        <v>0.38806207999999986</v>
      </c>
      <c r="AA277" s="48">
        <v>0.80692325953433386</v>
      </c>
      <c r="AB277" s="42">
        <v>0.3197575988769531</v>
      </c>
      <c r="AC277" s="42">
        <v>0.3197575988769531</v>
      </c>
      <c r="AD277" s="49">
        <f t="shared" si="60"/>
        <v>0.30152091979980478</v>
      </c>
      <c r="AE277" s="49">
        <f t="shared" si="61"/>
        <v>0.2084150491301546</v>
      </c>
    </row>
    <row r="278" spans="1:31" x14ac:dyDescent="0.2">
      <c r="A278" s="42">
        <v>0.25355102539062496</v>
      </c>
      <c r="B278" s="42">
        <f t="shared" si="52"/>
        <v>0.3187077331542969</v>
      </c>
      <c r="C278" s="42">
        <v>0.3187077331542969</v>
      </c>
      <c r="D278" s="42">
        <v>0.3187077331542969</v>
      </c>
      <c r="E278" s="48">
        <v>0.16150917388916014</v>
      </c>
      <c r="F278" s="48">
        <v>0.1615091146850586</v>
      </c>
      <c r="G278" s="48">
        <v>0.14756669677734374</v>
      </c>
      <c r="H278" s="48">
        <v>0.17035852935791015</v>
      </c>
      <c r="I278" s="48">
        <v>0.15027370071411131</v>
      </c>
      <c r="J278" s="48">
        <v>8.2663401184082025E-2</v>
      </c>
      <c r="K278" s="48">
        <v>0.13432805282592775</v>
      </c>
      <c r="L278" s="48">
        <v>4.9114468269348142E-2</v>
      </c>
      <c r="M278" s="43">
        <f t="shared" si="62"/>
        <v>0.15899192399999998</v>
      </c>
      <c r="N278" s="43">
        <f t="shared" si="63"/>
        <v>0.24613633600000001</v>
      </c>
      <c r="O278" s="49">
        <v>0.22713131999999997</v>
      </c>
      <c r="P278" s="49">
        <v>0.28957216000000002</v>
      </c>
      <c r="Q278" s="50">
        <f t="shared" si="53"/>
        <v>0.25835174</v>
      </c>
      <c r="R278" s="48">
        <f t="shared" si="54"/>
        <v>0.28957216000000002</v>
      </c>
      <c r="S278" s="49">
        <v>0.27425847167968753</v>
      </c>
      <c r="T278" s="48">
        <f t="shared" si="64"/>
        <v>0.3187077331542969</v>
      </c>
      <c r="U278" s="48">
        <v>0</v>
      </c>
      <c r="V278" s="49">
        <f t="shared" si="55"/>
        <v>0.26061494400000002</v>
      </c>
      <c r="W278" s="49">
        <f t="shared" si="56"/>
        <v>0.23165772800000003</v>
      </c>
      <c r="X278" s="49">
        <f t="shared" si="57"/>
        <v>0.202700512</v>
      </c>
      <c r="Y278" s="49">
        <f t="shared" si="58"/>
        <v>0.30405076800000003</v>
      </c>
      <c r="Z278" s="49">
        <f t="shared" si="59"/>
        <v>0.38609621333333338</v>
      </c>
      <c r="AA278" s="48">
        <v>0.80277325118215459</v>
      </c>
      <c r="AB278" s="42">
        <v>0.3187077331542969</v>
      </c>
      <c r="AC278" s="42">
        <v>0.3187077331542969</v>
      </c>
      <c r="AD278" s="49">
        <f t="shared" si="60"/>
        <v>0.29997020339965824</v>
      </c>
      <c r="AE278" s="49">
        <f t="shared" si="61"/>
        <v>0.20734317446574305</v>
      </c>
    </row>
    <row r="279" spans="1:31" x14ac:dyDescent="0.2">
      <c r="A279" s="42">
        <v>0.25224700927734373</v>
      </c>
      <c r="B279" s="42">
        <f t="shared" si="52"/>
        <v>0.31766506958007812</v>
      </c>
      <c r="C279" s="42">
        <v>0.31766506958007812</v>
      </c>
      <c r="D279" s="42">
        <v>0.31766506958007812</v>
      </c>
      <c r="E279" s="48">
        <v>0.16067852554321291</v>
      </c>
      <c r="F279" s="48">
        <v>0.16067846633911131</v>
      </c>
      <c r="G279" s="48">
        <v>0.14680775939941404</v>
      </c>
      <c r="H279" s="48">
        <v>0.16948236785888673</v>
      </c>
      <c r="I279" s="48">
        <v>0.14950083557128907</v>
      </c>
      <c r="J279" s="48">
        <v>8.2238263931274411E-2</v>
      </c>
      <c r="K279" s="48">
        <v>0.13363720016479494</v>
      </c>
      <c r="L279" s="48">
        <v>4.8861870269775384E-2</v>
      </c>
      <c r="M279" s="43">
        <f t="shared" si="62"/>
        <v>0.15806305199999998</v>
      </c>
      <c r="N279" s="43">
        <f t="shared" si="63"/>
        <v>0.24488309599999997</v>
      </c>
      <c r="O279" s="49">
        <v>0.22580435999999998</v>
      </c>
      <c r="P279" s="49">
        <v>0.28809775999999998</v>
      </c>
      <c r="Q279" s="50">
        <f t="shared" si="53"/>
        <v>0.25695106000000001</v>
      </c>
      <c r="R279" s="48">
        <f t="shared" si="54"/>
        <v>0.28809775999999998</v>
      </c>
      <c r="S279" s="49">
        <v>0.27284794921875005</v>
      </c>
      <c r="T279" s="48">
        <f t="shared" si="64"/>
        <v>0.31766506958007812</v>
      </c>
      <c r="U279" s="48">
        <v>0</v>
      </c>
      <c r="V279" s="49">
        <f t="shared" si="55"/>
        <v>0.25928798399999997</v>
      </c>
      <c r="W279" s="49">
        <f t="shared" si="56"/>
        <v>0.23047820799999999</v>
      </c>
      <c r="X279" s="49">
        <f t="shared" si="57"/>
        <v>0.20166843199999998</v>
      </c>
      <c r="Y279" s="49">
        <f t="shared" si="58"/>
        <v>0.30250264799999999</v>
      </c>
      <c r="Z279" s="49">
        <f t="shared" si="59"/>
        <v>0.38413034666666662</v>
      </c>
      <c r="AA279" s="48">
        <v>0.79864459549753286</v>
      </c>
      <c r="AB279" s="42">
        <v>0.31766506958007812</v>
      </c>
      <c r="AC279" s="42">
        <v>0.31766506958007812</v>
      </c>
      <c r="AD279" s="49">
        <f t="shared" si="60"/>
        <v>0.2984274444580079</v>
      </c>
      <c r="AE279" s="49">
        <f t="shared" si="61"/>
        <v>0.20627680009664942</v>
      </c>
    </row>
    <row r="280" spans="1:31" x14ac:dyDescent="0.2">
      <c r="A280" s="42">
        <v>0.25094970703124997</v>
      </c>
      <c r="B280" s="42">
        <f t="shared" si="52"/>
        <v>0.3166295471191406</v>
      </c>
      <c r="C280" s="42">
        <v>0.3166295471191406</v>
      </c>
      <c r="D280" s="42">
        <v>0.3166295471191406</v>
      </c>
      <c r="E280" s="48">
        <v>0.1598521546936035</v>
      </c>
      <c r="F280" s="48">
        <v>0.15985209548950194</v>
      </c>
      <c r="G280" s="48">
        <v>0.14605272949218751</v>
      </c>
      <c r="H280" s="48">
        <v>0.16861072067260741</v>
      </c>
      <c r="I280" s="48">
        <v>0.14873195190429686</v>
      </c>
      <c r="J280" s="48">
        <v>8.1815309829711913E-2</v>
      </c>
      <c r="K280" s="48">
        <v>0.13294989974975585</v>
      </c>
      <c r="L280" s="48">
        <v>4.8610574760437016E-2</v>
      </c>
      <c r="M280" s="43">
        <f t="shared" si="62"/>
        <v>0.15728899199999999</v>
      </c>
      <c r="N280" s="43">
        <f t="shared" si="63"/>
        <v>0.24362985599999995</v>
      </c>
      <c r="O280" s="49">
        <v>0.22469855999999999</v>
      </c>
      <c r="P280" s="49">
        <v>0.28662335999999994</v>
      </c>
      <c r="Q280" s="50">
        <f t="shared" si="53"/>
        <v>0.25566095999999994</v>
      </c>
      <c r="R280" s="48">
        <f t="shared" si="54"/>
        <v>0.28662335999999994</v>
      </c>
      <c r="S280" s="49">
        <v>0.27144467773437503</v>
      </c>
      <c r="T280" s="48">
        <f t="shared" si="64"/>
        <v>0.3166295471191406</v>
      </c>
      <c r="U280" s="48">
        <v>0</v>
      </c>
      <c r="V280" s="49">
        <f t="shared" si="55"/>
        <v>0.25796102399999993</v>
      </c>
      <c r="W280" s="49">
        <f t="shared" si="56"/>
        <v>0.22929868799999997</v>
      </c>
      <c r="X280" s="49">
        <f t="shared" si="57"/>
        <v>0.20063635199999993</v>
      </c>
      <c r="Y280" s="49">
        <f t="shared" si="58"/>
        <v>0.30095452799999989</v>
      </c>
      <c r="Z280" s="49">
        <f t="shared" si="59"/>
        <v>0.38216447999999992</v>
      </c>
      <c r="AA280" s="48">
        <v>0.79453718325966283</v>
      </c>
      <c r="AB280" s="42">
        <v>0.3166295471191406</v>
      </c>
      <c r="AC280" s="42">
        <v>0.3166295471191406</v>
      </c>
      <c r="AD280" s="49">
        <f t="shared" si="60"/>
        <v>0.29689261627197266</v>
      </c>
      <c r="AE280" s="49">
        <f t="shared" si="61"/>
        <v>0.20521590756550681</v>
      </c>
    </row>
    <row r="281" spans="1:31" x14ac:dyDescent="0.2">
      <c r="A281" s="42">
        <v>0.24965906778971353</v>
      </c>
      <c r="B281" s="42">
        <f t="shared" si="52"/>
        <v>0.31560110473632813</v>
      </c>
      <c r="C281" s="42">
        <v>0.31560110473632813</v>
      </c>
      <c r="D281" s="42">
        <v>0.31560110473632813</v>
      </c>
      <c r="E281" s="48">
        <v>0.15903003173828126</v>
      </c>
      <c r="F281" s="48">
        <v>0.15902997253417966</v>
      </c>
      <c r="G281" s="48">
        <v>0.14530157745361327</v>
      </c>
      <c r="H281" s="48">
        <v>0.16774355819702147</v>
      </c>
      <c r="I281" s="48">
        <v>0.14796702011108398</v>
      </c>
      <c r="J281" s="48">
        <v>8.1394531478881829E-2</v>
      </c>
      <c r="K281" s="48">
        <v>0.13226613677978513</v>
      </c>
      <c r="L281" s="48">
        <v>4.8360570640563962E-2</v>
      </c>
      <c r="M281" s="43">
        <f t="shared" si="62"/>
        <v>0.156514932</v>
      </c>
      <c r="N281" s="43">
        <f t="shared" si="63"/>
        <v>0.24237661599999996</v>
      </c>
      <c r="O281" s="49">
        <v>0.22359276</v>
      </c>
      <c r="P281" s="49">
        <v>0.28514895999999995</v>
      </c>
      <c r="Q281" s="50">
        <f t="shared" si="53"/>
        <v>0.25437085999999998</v>
      </c>
      <c r="R281" s="48">
        <f t="shared" si="54"/>
        <v>0.28514895999999995</v>
      </c>
      <c r="S281" s="49">
        <v>0.27004863281250002</v>
      </c>
      <c r="T281" s="48">
        <f t="shared" si="64"/>
        <v>0.31560110473632813</v>
      </c>
      <c r="U281" s="48">
        <v>0</v>
      </c>
      <c r="V281" s="49">
        <f t="shared" si="55"/>
        <v>0.25663406399999994</v>
      </c>
      <c r="W281" s="49">
        <f t="shared" si="56"/>
        <v>0.22811916799999998</v>
      </c>
      <c r="X281" s="49">
        <f t="shared" si="57"/>
        <v>0.19960427199999994</v>
      </c>
      <c r="Y281" s="49">
        <f t="shared" si="58"/>
        <v>0.29940640799999996</v>
      </c>
      <c r="Z281" s="49">
        <f t="shared" si="59"/>
        <v>0.38019861333333327</v>
      </c>
      <c r="AA281" s="48">
        <v>0.79045085063733556</v>
      </c>
      <c r="AB281" s="42">
        <v>0.31560110473632813</v>
      </c>
      <c r="AC281" s="42">
        <v>0.31560110473632813</v>
      </c>
      <c r="AD281" s="49">
        <f t="shared" si="60"/>
        <v>0.29536569213867192</v>
      </c>
      <c r="AE281" s="49">
        <f t="shared" si="61"/>
        <v>0.20416047841494839</v>
      </c>
    </row>
    <row r="282" spans="1:31" x14ac:dyDescent="0.2">
      <c r="A282" s="42">
        <v>0.24837506612141924</v>
      </c>
      <c r="B282" s="42">
        <f t="shared" si="52"/>
        <v>0.31457962036132814</v>
      </c>
      <c r="C282" s="42">
        <v>0.31457962036132814</v>
      </c>
      <c r="D282" s="42">
        <v>0.31457962036132814</v>
      </c>
      <c r="E282" s="48">
        <v>0.15821214187622071</v>
      </c>
      <c r="F282" s="48">
        <v>0.15821208267211911</v>
      </c>
      <c r="G282" s="48">
        <v>0.14455428848266599</v>
      </c>
      <c r="H282" s="48">
        <v>0.16688085083007811</v>
      </c>
      <c r="I282" s="48">
        <v>0.14720602539062499</v>
      </c>
      <c r="J282" s="48">
        <v>8.097592147827147E-2</v>
      </c>
      <c r="K282" s="48">
        <v>0.13158589645385743</v>
      </c>
      <c r="L282" s="48">
        <v>4.8111850509643554E-2</v>
      </c>
      <c r="M282" s="43">
        <f t="shared" si="62"/>
        <v>0.15558605999999997</v>
      </c>
      <c r="N282" s="43">
        <f t="shared" si="63"/>
        <v>0.24112337599999997</v>
      </c>
      <c r="O282" s="49">
        <v>0.22226579999999996</v>
      </c>
      <c r="P282" s="49">
        <v>0.28367455999999996</v>
      </c>
      <c r="Q282" s="50">
        <f t="shared" si="53"/>
        <v>0.25297017999999993</v>
      </c>
      <c r="R282" s="48">
        <f t="shared" si="54"/>
        <v>0.28367455999999996</v>
      </c>
      <c r="S282" s="49">
        <v>0.26865976562499999</v>
      </c>
      <c r="T282" s="48">
        <f t="shared" si="64"/>
        <v>0.31457962036132814</v>
      </c>
      <c r="U282" s="48">
        <v>0</v>
      </c>
      <c r="V282" s="49">
        <f t="shared" si="55"/>
        <v>0.25530710399999995</v>
      </c>
      <c r="W282" s="49">
        <f t="shared" si="56"/>
        <v>0.22693964799999999</v>
      </c>
      <c r="X282" s="49">
        <f t="shared" si="57"/>
        <v>0.19857219199999995</v>
      </c>
      <c r="Y282" s="49">
        <f t="shared" si="58"/>
        <v>0.29785828799999992</v>
      </c>
      <c r="Z282" s="49">
        <f t="shared" si="59"/>
        <v>0.37823274666666662</v>
      </c>
      <c r="AA282" s="48">
        <v>0.78638554302014807</v>
      </c>
      <c r="AB282" s="42">
        <v>0.31457962036132814</v>
      </c>
      <c r="AC282" s="42">
        <v>0.31457962036132814</v>
      </c>
      <c r="AD282" s="49">
        <f t="shared" si="60"/>
        <v>0.29384661865234374</v>
      </c>
      <c r="AE282" s="49">
        <f t="shared" si="61"/>
        <v>0.20311047573024044</v>
      </c>
    </row>
    <row r="283" spans="1:31" x14ac:dyDescent="0.2">
      <c r="A283" s="42">
        <v>0.24709767659505205</v>
      </c>
      <c r="B283" s="42">
        <f t="shared" si="52"/>
        <v>0.31356506347656249</v>
      </c>
      <c r="C283" s="42">
        <v>0.31356506347656249</v>
      </c>
      <c r="D283" s="42">
        <v>0.31356506347656249</v>
      </c>
      <c r="E283" s="48">
        <v>0.1573984555053711</v>
      </c>
      <c r="F283" s="48">
        <v>0.15739839630126953</v>
      </c>
      <c r="G283" s="48">
        <v>0.14381084777832032</v>
      </c>
      <c r="H283" s="48">
        <v>0.16602258377075196</v>
      </c>
      <c r="I283" s="48">
        <v>0.14644893814086915</v>
      </c>
      <c r="J283" s="48">
        <v>8.055945762634277E-2</v>
      </c>
      <c r="K283" s="48">
        <v>0.13090914916992188</v>
      </c>
      <c r="L283" s="48">
        <v>4.7864410667419435E-2</v>
      </c>
      <c r="M283" s="43">
        <f t="shared" si="62"/>
        <v>0.15481199999999998</v>
      </c>
      <c r="N283" s="43">
        <f t="shared" si="63"/>
        <v>0.23987013600000001</v>
      </c>
      <c r="O283" s="49">
        <v>0.22115999999999997</v>
      </c>
      <c r="P283" s="49">
        <v>0.28220016000000003</v>
      </c>
      <c r="Q283" s="50">
        <f t="shared" si="53"/>
        <v>0.25168007999999997</v>
      </c>
      <c r="R283" s="48">
        <f t="shared" si="54"/>
        <v>0.28220016000000003</v>
      </c>
      <c r="S283" s="49">
        <v>0.26727805175781255</v>
      </c>
      <c r="T283" s="48">
        <f t="shared" si="64"/>
        <v>0.31356506347656249</v>
      </c>
      <c r="U283" s="48">
        <v>0</v>
      </c>
      <c r="V283" s="49">
        <f t="shared" si="55"/>
        <v>0.25398014400000002</v>
      </c>
      <c r="W283" s="49">
        <f t="shared" si="56"/>
        <v>0.22576012800000003</v>
      </c>
      <c r="X283" s="49">
        <f t="shared" si="57"/>
        <v>0.19754011200000002</v>
      </c>
      <c r="Y283" s="49">
        <f t="shared" si="58"/>
        <v>0.29631016800000004</v>
      </c>
      <c r="Z283" s="49">
        <f t="shared" si="59"/>
        <v>0.37626688000000008</v>
      </c>
      <c r="AA283" s="48">
        <v>0.78234115118729441</v>
      </c>
      <c r="AB283" s="42">
        <v>0.31356506347656249</v>
      </c>
      <c r="AC283" s="42">
        <v>0.31356506347656249</v>
      </c>
      <c r="AD283" s="49">
        <f t="shared" si="60"/>
        <v>0.29233536911010749</v>
      </c>
      <c r="AE283" s="49">
        <f t="shared" si="61"/>
        <v>0.20206588105401627</v>
      </c>
    </row>
    <row r="284" spans="1:31" x14ac:dyDescent="0.2">
      <c r="A284" s="42">
        <v>0.24582684834798177</v>
      </c>
      <c r="B284" s="42">
        <f t="shared" si="52"/>
        <v>0.31255737304687498</v>
      </c>
      <c r="C284" s="42">
        <v>0.31255737304687498</v>
      </c>
      <c r="D284" s="42">
        <v>0.31255737304687498</v>
      </c>
      <c r="E284" s="48">
        <v>0.15658895782470703</v>
      </c>
      <c r="F284" s="48">
        <v>0.15658889862060546</v>
      </c>
      <c r="G284" s="48">
        <v>0.1430712257385254</v>
      </c>
      <c r="H284" s="48">
        <v>0.16516872741699218</v>
      </c>
      <c r="I284" s="48">
        <v>0.14569574356079101</v>
      </c>
      <c r="J284" s="48">
        <v>8.0145139923095701E-2</v>
      </c>
      <c r="K284" s="48">
        <v>0.13023588012695311</v>
      </c>
      <c r="L284" s="48">
        <v>4.7618243713378909E-2</v>
      </c>
      <c r="M284" s="43">
        <f t="shared" si="62"/>
        <v>0.15403793999999998</v>
      </c>
      <c r="N284" s="43">
        <f t="shared" si="63"/>
        <v>0.23861689599999994</v>
      </c>
      <c r="O284" s="49">
        <v>0.22005419999999998</v>
      </c>
      <c r="P284" s="49">
        <v>0.28072575999999994</v>
      </c>
      <c r="Q284" s="50">
        <f t="shared" si="53"/>
        <v>0.25038997999999996</v>
      </c>
      <c r="R284" s="48">
        <f t="shared" si="54"/>
        <v>0.28072575999999994</v>
      </c>
      <c r="S284" s="49">
        <v>0.26590344238281255</v>
      </c>
      <c r="T284" s="48">
        <f t="shared" si="64"/>
        <v>0.31255737304687498</v>
      </c>
      <c r="U284" s="48">
        <v>0</v>
      </c>
      <c r="V284" s="49">
        <f t="shared" si="55"/>
        <v>0.25265318399999998</v>
      </c>
      <c r="W284" s="49">
        <f t="shared" si="56"/>
        <v>0.22458060799999996</v>
      </c>
      <c r="X284" s="49">
        <f t="shared" si="57"/>
        <v>0.19650803199999994</v>
      </c>
      <c r="Y284" s="49">
        <f t="shared" si="58"/>
        <v>0.29476204799999994</v>
      </c>
      <c r="Z284" s="49">
        <f t="shared" si="59"/>
        <v>0.37430101333333327</v>
      </c>
      <c r="AA284" s="48">
        <v>0.77831756591796875</v>
      </c>
      <c r="AB284" s="42">
        <v>0.31255737304687498</v>
      </c>
      <c r="AC284" s="42">
        <v>0.31255737304687498</v>
      </c>
      <c r="AD284" s="49">
        <f t="shared" si="60"/>
        <v>0.29083189010620125</v>
      </c>
      <c r="AE284" s="49">
        <f t="shared" si="61"/>
        <v>0.20102665747154205</v>
      </c>
    </row>
    <row r="285" spans="1:31" x14ac:dyDescent="0.2">
      <c r="A285" s="42">
        <v>0.24456255594889323</v>
      </c>
      <c r="B285" s="42">
        <f t="shared" si="52"/>
        <v>0.31155645751953126</v>
      </c>
      <c r="C285" s="42">
        <v>0.31155645751953126</v>
      </c>
      <c r="D285" s="42">
        <v>0.31155645751953126</v>
      </c>
      <c r="E285" s="48">
        <v>0.15578361923217773</v>
      </c>
      <c r="F285" s="48">
        <v>0.15578356002807617</v>
      </c>
      <c r="G285" s="48">
        <v>0.14233540756225585</v>
      </c>
      <c r="H285" s="48">
        <v>0.16431926696777344</v>
      </c>
      <c r="I285" s="48">
        <v>0.14494642684936523</v>
      </c>
      <c r="J285" s="48">
        <v>7.9732953567504886E-2</v>
      </c>
      <c r="K285" s="48">
        <v>0.12956607452392577</v>
      </c>
      <c r="L285" s="48">
        <v>4.7373342247009273E-2</v>
      </c>
      <c r="M285" s="43">
        <f t="shared" si="62"/>
        <v>0.15326387999999999</v>
      </c>
      <c r="N285" s="43">
        <f t="shared" si="63"/>
        <v>0.23736365600000001</v>
      </c>
      <c r="O285" s="49">
        <v>0.21894839999999999</v>
      </c>
      <c r="P285" s="49">
        <v>0.27925136</v>
      </c>
      <c r="Q285" s="50">
        <f t="shared" si="53"/>
        <v>0.24909988</v>
      </c>
      <c r="R285" s="48">
        <f t="shared" si="54"/>
        <v>0.27925136</v>
      </c>
      <c r="S285" s="49">
        <v>0.264535888671875</v>
      </c>
      <c r="T285" s="48">
        <f t="shared" si="64"/>
        <v>0.31155645751953126</v>
      </c>
      <c r="U285" s="48">
        <v>0</v>
      </c>
      <c r="V285" s="49">
        <f t="shared" si="55"/>
        <v>0.25132622399999999</v>
      </c>
      <c r="W285" s="49">
        <f t="shared" si="56"/>
        <v>0.22340108800000003</v>
      </c>
      <c r="X285" s="49">
        <f t="shared" si="57"/>
        <v>0.19547595199999998</v>
      </c>
      <c r="Y285" s="49">
        <f t="shared" si="58"/>
        <v>0.29321392800000001</v>
      </c>
      <c r="Z285" s="49">
        <f t="shared" si="59"/>
        <v>0.37233514666666667</v>
      </c>
      <c r="AA285" s="48">
        <v>0.77431467799136511</v>
      </c>
      <c r="AB285" s="42">
        <v>0.31155645751953126</v>
      </c>
      <c r="AC285" s="42">
        <v>0.31155645751953126</v>
      </c>
      <c r="AD285" s="49">
        <f t="shared" si="60"/>
        <v>0.28933612823486327</v>
      </c>
      <c r="AE285" s="49">
        <f t="shared" si="61"/>
        <v>0.19999276806808411</v>
      </c>
    </row>
    <row r="286" spans="1:31" x14ac:dyDescent="0.2">
      <c r="A286" s="42">
        <v>0.24330477396647132</v>
      </c>
      <c r="B286" s="42">
        <f t="shared" si="52"/>
        <v>0.31056222534179689</v>
      </c>
      <c r="C286" s="42">
        <v>0.31056222534179689</v>
      </c>
      <c r="D286" s="42">
        <v>0.31056222534179689</v>
      </c>
      <c r="E286" s="48">
        <v>0.15498242492675779</v>
      </c>
      <c r="F286" s="48">
        <v>0.15498236572265625</v>
      </c>
      <c r="G286" s="48">
        <v>0.14160337844848633</v>
      </c>
      <c r="H286" s="48">
        <v>0.16347417282104493</v>
      </c>
      <c r="I286" s="48">
        <v>0.144200958404541</v>
      </c>
      <c r="J286" s="48">
        <v>7.9322883758544918E-2</v>
      </c>
      <c r="K286" s="48">
        <v>0.12889971755981444</v>
      </c>
      <c r="L286" s="48">
        <v>4.7129698867797852E-2</v>
      </c>
      <c r="M286" s="43">
        <f t="shared" si="62"/>
        <v>0.15248981999999997</v>
      </c>
      <c r="N286" s="43">
        <f t="shared" si="63"/>
        <v>0.23611041600000002</v>
      </c>
      <c r="O286" s="49">
        <v>0.21784259999999997</v>
      </c>
      <c r="P286" s="49">
        <v>0.27777696000000002</v>
      </c>
      <c r="Q286" s="50">
        <f t="shared" si="53"/>
        <v>0.24780977999999998</v>
      </c>
      <c r="R286" s="48">
        <f t="shared" si="54"/>
        <v>0.27777696000000002</v>
      </c>
      <c r="S286" s="49">
        <v>0.26317536621093751</v>
      </c>
      <c r="T286" s="48">
        <f t="shared" si="64"/>
        <v>0.31056222534179689</v>
      </c>
      <c r="U286" s="48">
        <v>0</v>
      </c>
      <c r="V286" s="49">
        <f t="shared" si="55"/>
        <v>0.24999926400000003</v>
      </c>
      <c r="W286" s="49">
        <f t="shared" si="56"/>
        <v>0.22222156800000004</v>
      </c>
      <c r="X286" s="49">
        <f t="shared" si="57"/>
        <v>0.19444387199999999</v>
      </c>
      <c r="Y286" s="49">
        <f t="shared" si="58"/>
        <v>0.29166580800000003</v>
      </c>
      <c r="Z286" s="49">
        <f t="shared" si="59"/>
        <v>0.37036928000000002</v>
      </c>
      <c r="AA286" s="48">
        <v>0.77033237818667766</v>
      </c>
      <c r="AB286" s="42">
        <v>0.31056222534179689</v>
      </c>
      <c r="AC286" s="42">
        <v>0.31056222534179689</v>
      </c>
      <c r="AD286" s="49">
        <f t="shared" si="60"/>
        <v>0.2878480567932129</v>
      </c>
      <c r="AE286" s="49">
        <f t="shared" si="61"/>
        <v>0.19896419438627569</v>
      </c>
    </row>
    <row r="287" spans="1:31" x14ac:dyDescent="0.2">
      <c r="A287" s="42">
        <v>0.24205345153808591</v>
      </c>
      <c r="B287" s="42">
        <f t="shared" si="52"/>
        <v>0.30957464599609374</v>
      </c>
      <c r="C287" s="42">
        <v>0.30957464599609374</v>
      </c>
      <c r="D287" s="42">
        <v>0.30957464599609374</v>
      </c>
      <c r="E287" s="48">
        <v>0.15418534530639649</v>
      </c>
      <c r="F287" s="48">
        <v>0.1541852861022949</v>
      </c>
      <c r="G287" s="48">
        <v>0.14087510879516602</v>
      </c>
      <c r="H287" s="48">
        <v>0.16263343017578125</v>
      </c>
      <c r="I287" s="48">
        <v>0.14345933822631834</v>
      </c>
      <c r="J287" s="48">
        <v>7.8914923095703124E-2</v>
      </c>
      <c r="K287" s="48">
        <v>0.12823677963256835</v>
      </c>
      <c r="L287" s="48">
        <v>4.6887309875488281E-2</v>
      </c>
      <c r="M287" s="43">
        <f t="shared" si="62"/>
        <v>0.15171576000000001</v>
      </c>
      <c r="N287" s="43">
        <f t="shared" si="63"/>
        <v>0.23485717599999992</v>
      </c>
      <c r="O287" s="49">
        <v>0.21673680000000001</v>
      </c>
      <c r="P287" s="49">
        <v>0.27630255999999992</v>
      </c>
      <c r="Q287" s="50">
        <f t="shared" si="53"/>
        <v>0.24651967999999996</v>
      </c>
      <c r="R287" s="48">
        <f t="shared" si="54"/>
        <v>0.27630255999999992</v>
      </c>
      <c r="S287" s="49">
        <v>0.26182185058593749</v>
      </c>
      <c r="T287" s="48">
        <f t="shared" si="64"/>
        <v>0.30957464599609374</v>
      </c>
      <c r="U287" s="48">
        <v>0</v>
      </c>
      <c r="V287" s="49">
        <f t="shared" si="55"/>
        <v>0.24867230399999993</v>
      </c>
      <c r="W287" s="49">
        <f t="shared" si="56"/>
        <v>0.22104204799999994</v>
      </c>
      <c r="X287" s="49">
        <f t="shared" si="57"/>
        <v>0.19341179199999994</v>
      </c>
      <c r="Y287" s="49">
        <f t="shared" si="58"/>
        <v>0.29011768799999993</v>
      </c>
      <c r="Z287" s="49">
        <f t="shared" si="59"/>
        <v>0.36840341333333321</v>
      </c>
      <c r="AA287" s="48">
        <v>0.76637055728310033</v>
      </c>
      <c r="AB287" s="42">
        <v>0.30957464599609374</v>
      </c>
      <c r="AC287" s="42">
        <v>0.30957464599609374</v>
      </c>
      <c r="AD287" s="49">
        <f t="shared" si="60"/>
        <v>0.28636764907836915</v>
      </c>
      <c r="AE287" s="49">
        <f t="shared" si="61"/>
        <v>0.19794091796874991</v>
      </c>
    </row>
    <row r="288" spans="1:31" x14ac:dyDescent="0.2">
      <c r="A288" s="42">
        <v>0.24080856323242184</v>
      </c>
      <c r="B288" s="42">
        <f t="shared" si="52"/>
        <v>0.30859365844726561</v>
      </c>
      <c r="C288" s="42">
        <v>0.30859365844726561</v>
      </c>
      <c r="D288" s="42">
        <v>0.30859365844726561</v>
      </c>
      <c r="E288" s="48">
        <v>0.15339236557006836</v>
      </c>
      <c r="F288" s="48">
        <v>0.15339230636596679</v>
      </c>
      <c r="G288" s="48">
        <v>0.14015058380126952</v>
      </c>
      <c r="H288" s="48">
        <v>0.16179700942993164</v>
      </c>
      <c r="I288" s="48">
        <v>0.14272152191162107</v>
      </c>
      <c r="J288" s="48">
        <v>7.85090641784668E-2</v>
      </c>
      <c r="K288" s="48">
        <v>0.12757726074218748</v>
      </c>
      <c r="L288" s="48">
        <v>4.6646167869567871E-2</v>
      </c>
      <c r="M288" s="43">
        <f t="shared" si="62"/>
        <v>0.15094169999999998</v>
      </c>
      <c r="N288" s="43">
        <f t="shared" si="63"/>
        <v>0.23385458399999998</v>
      </c>
      <c r="O288" s="49">
        <v>0.21563099999999999</v>
      </c>
      <c r="P288" s="49">
        <v>0.27512303999999999</v>
      </c>
      <c r="Q288" s="50">
        <f t="shared" si="53"/>
        <v>0.24537702</v>
      </c>
      <c r="R288" s="48">
        <f t="shared" si="54"/>
        <v>0.27512303999999999</v>
      </c>
      <c r="S288" s="49">
        <v>0.26047529296874999</v>
      </c>
      <c r="T288" s="48">
        <f t="shared" si="64"/>
        <v>0.30859365844726561</v>
      </c>
      <c r="U288" s="48">
        <v>0</v>
      </c>
      <c r="V288" s="49">
        <f t="shared" si="55"/>
        <v>0.247610736</v>
      </c>
      <c r="W288" s="49">
        <f t="shared" si="56"/>
        <v>0.22009843200000001</v>
      </c>
      <c r="X288" s="49">
        <f t="shared" si="57"/>
        <v>0.19258612799999997</v>
      </c>
      <c r="Y288" s="49">
        <f t="shared" si="58"/>
        <v>0.28887919200000001</v>
      </c>
      <c r="Z288" s="49">
        <f t="shared" si="59"/>
        <v>0.36683072</v>
      </c>
      <c r="AA288" s="48">
        <v>0.76242910605982728</v>
      </c>
      <c r="AB288" s="42">
        <v>0.30859365844726561</v>
      </c>
      <c r="AC288" s="42">
        <v>0.30859365844726561</v>
      </c>
      <c r="AD288" s="49">
        <f t="shared" si="60"/>
        <v>0.28489485168457029</v>
      </c>
      <c r="AE288" s="49">
        <f t="shared" si="61"/>
        <v>0.19692290190077311</v>
      </c>
    </row>
    <row r="289" spans="1:31" x14ac:dyDescent="0.2">
      <c r="A289" s="42">
        <v>0.23957008361816406</v>
      </c>
      <c r="B289" s="42">
        <f t="shared" si="52"/>
        <v>0.30761914062500001</v>
      </c>
      <c r="C289" s="42">
        <v>0.30761914062500001</v>
      </c>
      <c r="D289" s="42">
        <v>0.30761914062500001</v>
      </c>
      <c r="E289" s="48">
        <v>0.15260347091674806</v>
      </c>
      <c r="F289" s="48">
        <v>0.15260341171264646</v>
      </c>
      <c r="G289" s="48">
        <v>0.13942978866577149</v>
      </c>
      <c r="H289" s="48">
        <v>0.16096488098144532</v>
      </c>
      <c r="I289" s="48">
        <v>0.14198750946044922</v>
      </c>
      <c r="J289" s="48">
        <v>7.8105292205810542E-2</v>
      </c>
      <c r="K289" s="48">
        <v>0.12692113128662108</v>
      </c>
      <c r="L289" s="48">
        <v>4.6406265449523927E-2</v>
      </c>
      <c r="M289" s="43">
        <f t="shared" si="62"/>
        <v>0.15016763999999994</v>
      </c>
      <c r="N289" s="43">
        <f t="shared" si="63"/>
        <v>0.23260134399999993</v>
      </c>
      <c r="O289" s="49">
        <v>0.21452519999999992</v>
      </c>
      <c r="P289" s="49">
        <v>0.27364863999999994</v>
      </c>
      <c r="Q289" s="50">
        <f t="shared" si="53"/>
        <v>0.24408691999999993</v>
      </c>
      <c r="R289" s="48">
        <f t="shared" si="54"/>
        <v>0.27364863999999994</v>
      </c>
      <c r="S289" s="49">
        <v>0.25913566894531254</v>
      </c>
      <c r="T289" s="48">
        <f t="shared" si="64"/>
        <v>0.30761914062500001</v>
      </c>
      <c r="U289" s="48">
        <v>0</v>
      </c>
      <c r="V289" s="49">
        <f t="shared" si="55"/>
        <v>0.24628377599999995</v>
      </c>
      <c r="W289" s="49">
        <f t="shared" si="56"/>
        <v>0.21891891199999997</v>
      </c>
      <c r="X289" s="49">
        <f t="shared" si="57"/>
        <v>0.19155404799999995</v>
      </c>
      <c r="Y289" s="49">
        <f t="shared" si="58"/>
        <v>0.28733107199999997</v>
      </c>
      <c r="Z289" s="49">
        <f t="shared" si="59"/>
        <v>0.36486485333333324</v>
      </c>
      <c r="AA289" s="48">
        <v>0.75850791529605266</v>
      </c>
      <c r="AB289" s="42">
        <v>0.30761914062500001</v>
      </c>
      <c r="AC289" s="42">
        <v>0.30761914062500001</v>
      </c>
      <c r="AD289" s="49">
        <f t="shared" si="60"/>
        <v>0.28342963790893561</v>
      </c>
      <c r="AE289" s="49">
        <f t="shared" si="61"/>
        <v>0.19591012772497846</v>
      </c>
    </row>
    <row r="290" spans="1:31" x14ac:dyDescent="0.2">
      <c r="A290" s="42">
        <v>0.23833796183268227</v>
      </c>
      <c r="B290" s="42">
        <f t="shared" si="52"/>
        <v>0.3066510925292969</v>
      </c>
      <c r="C290" s="42">
        <v>0.3066510925292969</v>
      </c>
      <c r="D290" s="42">
        <v>0.3066510925292969</v>
      </c>
      <c r="E290" s="48">
        <v>0.15181863174438476</v>
      </c>
      <c r="F290" s="48">
        <v>0.15181857254028319</v>
      </c>
      <c r="G290" s="48">
        <v>0.1387126937866211</v>
      </c>
      <c r="H290" s="48">
        <v>0.16013703002929686</v>
      </c>
      <c r="I290" s="48">
        <v>0.14125727127075194</v>
      </c>
      <c r="J290" s="48">
        <v>7.7703592376708985E-2</v>
      </c>
      <c r="K290" s="48">
        <v>0.12626837646484376</v>
      </c>
      <c r="L290" s="48">
        <v>4.6167598915100097E-2</v>
      </c>
      <c r="M290" s="43">
        <f t="shared" si="62"/>
        <v>0.14939358</v>
      </c>
      <c r="N290" s="43">
        <f t="shared" si="63"/>
        <v>0.231348104</v>
      </c>
      <c r="O290" s="49">
        <v>0.21341940000000001</v>
      </c>
      <c r="P290" s="49">
        <v>0.27217424000000001</v>
      </c>
      <c r="Q290" s="50">
        <f t="shared" si="53"/>
        <v>0.24279682000000002</v>
      </c>
      <c r="R290" s="48">
        <f t="shared" si="54"/>
        <v>0.27217424000000001</v>
      </c>
      <c r="S290" s="49">
        <v>0.25780292968750002</v>
      </c>
      <c r="T290" s="48">
        <f t="shared" si="64"/>
        <v>0.3066510925292969</v>
      </c>
      <c r="U290" s="48">
        <v>0</v>
      </c>
      <c r="V290" s="49">
        <f t="shared" si="55"/>
        <v>0.24495681600000002</v>
      </c>
      <c r="W290" s="49">
        <f t="shared" si="56"/>
        <v>0.21773939200000003</v>
      </c>
      <c r="X290" s="49">
        <f t="shared" si="57"/>
        <v>0.19052196799999999</v>
      </c>
      <c r="Y290" s="49">
        <f t="shared" si="58"/>
        <v>0.28578295200000003</v>
      </c>
      <c r="Z290" s="49">
        <f t="shared" si="59"/>
        <v>0.3628989866666667</v>
      </c>
      <c r="AA290" s="48">
        <v>0.75460687577097041</v>
      </c>
      <c r="AB290" s="42">
        <v>0.3066510925292969</v>
      </c>
      <c r="AC290" s="42">
        <v>0.3066510925292969</v>
      </c>
      <c r="AD290" s="49">
        <f t="shared" si="60"/>
        <v>0.28197195434570316</v>
      </c>
      <c r="AE290" s="49">
        <f t="shared" si="61"/>
        <v>0.19490255852663221</v>
      </c>
    </row>
    <row r="291" spans="1:31" x14ac:dyDescent="0.2">
      <c r="A291" s="42">
        <v>0.23711219787597654</v>
      </c>
      <c r="B291" s="42">
        <f t="shared" si="52"/>
        <v>0.30568939208984375</v>
      </c>
      <c r="C291" s="42">
        <v>0.30568939208984375</v>
      </c>
      <c r="D291" s="42">
        <v>0.30568939208984375</v>
      </c>
      <c r="E291" s="48">
        <v>0.15103783325195311</v>
      </c>
      <c r="F291" s="48">
        <v>0.15103777404785157</v>
      </c>
      <c r="G291" s="48">
        <v>0.13799929916381834</v>
      </c>
      <c r="H291" s="48">
        <v>0.15931344177246093</v>
      </c>
      <c r="I291" s="48">
        <v>0.14053077774047854</v>
      </c>
      <c r="J291" s="48">
        <v>7.7303964691162103E-2</v>
      </c>
      <c r="K291" s="48">
        <v>0.12561898147583009</v>
      </c>
      <c r="L291" s="48">
        <v>4.5930157165527341E-2</v>
      </c>
      <c r="M291" s="43">
        <f t="shared" si="62"/>
        <v>0.14861951999999998</v>
      </c>
      <c r="N291" s="43">
        <f t="shared" si="63"/>
        <v>0.23009486399999995</v>
      </c>
      <c r="O291" s="49">
        <v>0.21231359999999999</v>
      </c>
      <c r="P291" s="49">
        <v>0.27069983999999997</v>
      </c>
      <c r="Q291" s="50">
        <f t="shared" si="53"/>
        <v>0.24150671999999998</v>
      </c>
      <c r="R291" s="48">
        <f t="shared" si="54"/>
        <v>0.27069983999999997</v>
      </c>
      <c r="S291" s="49">
        <v>0.25647705078124999</v>
      </c>
      <c r="T291" s="48">
        <f t="shared" si="64"/>
        <v>0.30568939208984375</v>
      </c>
      <c r="U291" s="48">
        <v>0</v>
      </c>
      <c r="V291" s="49">
        <f t="shared" si="55"/>
        <v>0.24362985599999998</v>
      </c>
      <c r="W291" s="49">
        <f t="shared" si="56"/>
        <v>0.21655987199999999</v>
      </c>
      <c r="X291" s="49">
        <f t="shared" si="57"/>
        <v>0.18948988799999997</v>
      </c>
      <c r="Y291" s="49">
        <f t="shared" si="58"/>
        <v>0.28423483199999999</v>
      </c>
      <c r="Z291" s="49">
        <f t="shared" si="59"/>
        <v>0.36093311999999994</v>
      </c>
      <c r="AA291" s="48">
        <v>0.75072593287417766</v>
      </c>
      <c r="AB291" s="42">
        <v>0.30568939208984375</v>
      </c>
      <c r="AC291" s="42">
        <v>0.30568939208984375</v>
      </c>
      <c r="AD291" s="49">
        <f t="shared" si="60"/>
        <v>0.28052177429199215</v>
      </c>
      <c r="AE291" s="49">
        <f t="shared" si="61"/>
        <v>0.19390017584836761</v>
      </c>
    </row>
    <row r="292" spans="1:31" x14ac:dyDescent="0.2">
      <c r="A292" s="42">
        <v>0.23589271545410154</v>
      </c>
      <c r="B292" s="42">
        <f t="shared" si="52"/>
        <v>0.30473400878906248</v>
      </c>
      <c r="C292" s="42">
        <v>0.30473400878906248</v>
      </c>
      <c r="D292" s="42">
        <v>0.30473400878906248</v>
      </c>
      <c r="E292" s="48">
        <v>0.15026104583740232</v>
      </c>
      <c r="F292" s="48">
        <v>0.15026098663330079</v>
      </c>
      <c r="G292" s="48">
        <v>0.13728956039428711</v>
      </c>
      <c r="H292" s="48">
        <v>0.1584940866088867</v>
      </c>
      <c r="I292" s="48">
        <v>0.13980802886962893</v>
      </c>
      <c r="J292" s="48">
        <v>7.6906386947631827E-2</v>
      </c>
      <c r="K292" s="48">
        <v>0.1249729167175293</v>
      </c>
      <c r="L292" s="48">
        <v>4.5693936500549315E-2</v>
      </c>
      <c r="M292" s="43">
        <f t="shared" si="62"/>
        <v>0.14784545999999998</v>
      </c>
      <c r="N292" s="43">
        <f t="shared" si="63"/>
        <v>0.22884162400000002</v>
      </c>
      <c r="O292" s="49">
        <v>0.2112078</v>
      </c>
      <c r="P292" s="49">
        <v>0.26922544000000004</v>
      </c>
      <c r="Q292" s="50">
        <f t="shared" si="53"/>
        <v>0.24021662000000002</v>
      </c>
      <c r="R292" s="48">
        <f t="shared" si="54"/>
        <v>0.26922544000000004</v>
      </c>
      <c r="S292" s="49">
        <v>0.25515798339843754</v>
      </c>
      <c r="T292" s="48">
        <f t="shared" si="64"/>
        <v>0.30473400878906248</v>
      </c>
      <c r="U292" s="48">
        <v>0</v>
      </c>
      <c r="V292" s="49">
        <f t="shared" si="55"/>
        <v>0.24230289600000005</v>
      </c>
      <c r="W292" s="49">
        <f t="shared" si="56"/>
        <v>0.21538035200000005</v>
      </c>
      <c r="X292" s="49">
        <f t="shared" si="57"/>
        <v>0.188457808</v>
      </c>
      <c r="Y292" s="49">
        <f t="shared" si="58"/>
        <v>0.28268671200000006</v>
      </c>
      <c r="Z292" s="49">
        <f t="shared" si="59"/>
        <v>0.35896725333333335</v>
      </c>
      <c r="AA292" s="48">
        <v>0.74686492277446548</v>
      </c>
      <c r="AB292" s="42">
        <v>0.30473400878906248</v>
      </c>
      <c r="AC292" s="42">
        <v>0.30473400878906248</v>
      </c>
      <c r="AD292" s="49">
        <f t="shared" si="60"/>
        <v>0.27907904434204106</v>
      </c>
      <c r="AE292" s="49">
        <f t="shared" si="61"/>
        <v>0.19290294277545098</v>
      </c>
    </row>
    <row r="293" spans="1:31" x14ac:dyDescent="0.2">
      <c r="A293" s="42">
        <v>0.23467951456705727</v>
      </c>
      <c r="B293" s="42">
        <f t="shared" si="52"/>
        <v>0.30378491210937503</v>
      </c>
      <c r="C293" s="42">
        <v>0.30378491210937503</v>
      </c>
      <c r="D293" s="42">
        <v>0.30378491210937503</v>
      </c>
      <c r="E293" s="48">
        <v>0.14948825469970703</v>
      </c>
      <c r="F293" s="48">
        <v>0.14948819549560546</v>
      </c>
      <c r="G293" s="48">
        <v>0.13658347747802735</v>
      </c>
      <c r="H293" s="48">
        <v>0.15767894973754884</v>
      </c>
      <c r="I293" s="48">
        <v>0.13908899505615235</v>
      </c>
      <c r="J293" s="48">
        <v>7.651085914611816E-2</v>
      </c>
      <c r="K293" s="48">
        <v>0.12433018218994139</v>
      </c>
      <c r="L293" s="48">
        <v>4.5458933219909667E-2</v>
      </c>
      <c r="M293" s="43">
        <f t="shared" si="62"/>
        <v>0.14707139999999999</v>
      </c>
      <c r="N293" s="43">
        <f t="shared" si="63"/>
        <v>0.22783903199999994</v>
      </c>
      <c r="O293" s="49">
        <v>0.21010200000000001</v>
      </c>
      <c r="P293" s="49">
        <v>0.26804591999999994</v>
      </c>
      <c r="Q293" s="50">
        <f t="shared" si="53"/>
        <v>0.23907395999999997</v>
      </c>
      <c r="R293" s="48">
        <f t="shared" si="54"/>
        <v>0.26804591999999994</v>
      </c>
      <c r="S293" s="49">
        <v>0.25384570312500004</v>
      </c>
      <c r="T293" s="48">
        <f t="shared" si="64"/>
        <v>0.30378491210937503</v>
      </c>
      <c r="U293" s="48">
        <v>0</v>
      </c>
      <c r="V293" s="49">
        <f t="shared" si="55"/>
        <v>0.24124132799999995</v>
      </c>
      <c r="W293" s="49">
        <f t="shared" si="56"/>
        <v>0.21443673599999996</v>
      </c>
      <c r="X293" s="49">
        <f t="shared" si="57"/>
        <v>0.18763214399999995</v>
      </c>
      <c r="Y293" s="49">
        <f t="shared" si="58"/>
        <v>0.28144821599999997</v>
      </c>
      <c r="Z293" s="49">
        <f t="shared" si="59"/>
        <v>0.35739455999999992</v>
      </c>
      <c r="AA293" s="48">
        <v>0.74302379086143089</v>
      </c>
      <c r="AB293" s="42">
        <v>0.30378491210937503</v>
      </c>
      <c r="AC293" s="42">
        <v>0.30378491210937503</v>
      </c>
      <c r="AD293" s="49">
        <f t="shared" si="60"/>
        <v>0.2776437377929688</v>
      </c>
      <c r="AE293" s="49">
        <f t="shared" si="61"/>
        <v>0.19191084085051541</v>
      </c>
    </row>
    <row r="294" spans="1:31" x14ac:dyDescent="0.2">
      <c r="A294" s="42">
        <v>0.23347254435221351</v>
      </c>
      <c r="B294" s="42">
        <f t="shared" si="52"/>
        <v>0.30284194946289061</v>
      </c>
      <c r="C294" s="42">
        <v>0.30284194946289061</v>
      </c>
      <c r="D294" s="42">
        <v>0.30284194946289061</v>
      </c>
      <c r="E294" s="48">
        <v>0.14871943023681641</v>
      </c>
      <c r="F294" s="48">
        <v>0.14871937103271485</v>
      </c>
      <c r="G294" s="48">
        <v>0.13588102081298828</v>
      </c>
      <c r="H294" s="48">
        <v>0.15686800155639649</v>
      </c>
      <c r="I294" s="48">
        <v>0.13837366149902344</v>
      </c>
      <c r="J294" s="48">
        <v>7.6117366485595694E-2</v>
      </c>
      <c r="K294" s="48">
        <v>0.12369074829101563</v>
      </c>
      <c r="L294" s="48">
        <v>4.5225136222839357E-2</v>
      </c>
      <c r="M294" s="43">
        <f t="shared" si="62"/>
        <v>0.14629733999999997</v>
      </c>
      <c r="N294" s="43">
        <f t="shared" si="63"/>
        <v>0.22658579199999995</v>
      </c>
      <c r="O294" s="49">
        <v>0.20899619999999997</v>
      </c>
      <c r="P294" s="49">
        <v>0.26657151999999995</v>
      </c>
      <c r="Q294" s="50">
        <f t="shared" si="53"/>
        <v>0.23778385999999996</v>
      </c>
      <c r="R294" s="48">
        <f t="shared" si="54"/>
        <v>0.26657151999999995</v>
      </c>
      <c r="S294" s="49">
        <v>0.25254016113281252</v>
      </c>
      <c r="T294" s="48">
        <f t="shared" si="64"/>
        <v>0.30284194946289061</v>
      </c>
      <c r="U294" s="48">
        <v>0</v>
      </c>
      <c r="V294" s="49">
        <f t="shared" si="55"/>
        <v>0.23991436799999996</v>
      </c>
      <c r="W294" s="49">
        <f t="shared" si="56"/>
        <v>0.21325721599999997</v>
      </c>
      <c r="X294" s="49">
        <f t="shared" si="57"/>
        <v>0.18660006399999995</v>
      </c>
      <c r="Y294" s="49">
        <f t="shared" si="58"/>
        <v>0.27990009599999993</v>
      </c>
      <c r="Z294" s="49">
        <f t="shared" si="59"/>
        <v>0.35542869333333327</v>
      </c>
      <c r="AA294" s="48">
        <v>0.73920242791426805</v>
      </c>
      <c r="AB294" s="42">
        <v>0.30284194946289061</v>
      </c>
      <c r="AC294" s="42">
        <v>0.30284194946289061</v>
      </c>
      <c r="AD294" s="49">
        <f t="shared" si="60"/>
        <v>0.27621580123901368</v>
      </c>
      <c r="AE294" s="49">
        <f t="shared" si="61"/>
        <v>0.19092383315882724</v>
      </c>
    </row>
    <row r="295" spans="1:31" x14ac:dyDescent="0.2">
      <c r="A295" s="42">
        <v>0.23227177937825522</v>
      </c>
      <c r="B295" s="42">
        <f t="shared" si="52"/>
        <v>0.30190515136718749</v>
      </c>
      <c r="C295" s="42">
        <v>0.30190515136718749</v>
      </c>
      <c r="D295" s="42">
        <v>0.30190515136718749</v>
      </c>
      <c r="E295" s="48">
        <v>0.14795455764770507</v>
      </c>
      <c r="F295" s="48">
        <v>0.1479544984436035</v>
      </c>
      <c r="G295" s="48">
        <v>0.13518217559814455</v>
      </c>
      <c r="H295" s="48">
        <v>0.1560612272644043</v>
      </c>
      <c r="I295" s="48">
        <v>0.13766199859619141</v>
      </c>
      <c r="J295" s="48">
        <v>7.5725894165039068E-2</v>
      </c>
      <c r="K295" s="48">
        <v>0.12305460762023925</v>
      </c>
      <c r="L295" s="48">
        <v>4.4992541809082028E-2</v>
      </c>
      <c r="M295" s="43">
        <f t="shared" si="62"/>
        <v>0.14552328</v>
      </c>
      <c r="N295" s="43">
        <f t="shared" si="63"/>
        <v>0.22533255199999996</v>
      </c>
      <c r="O295" s="49">
        <v>0.20789040000000003</v>
      </c>
      <c r="P295" s="49">
        <v>0.26509711999999996</v>
      </c>
      <c r="Q295" s="50">
        <f t="shared" si="53"/>
        <v>0.23649376</v>
      </c>
      <c r="R295" s="48">
        <f t="shared" si="54"/>
        <v>0.26509711999999996</v>
      </c>
      <c r="S295" s="49">
        <v>0.25124133300781248</v>
      </c>
      <c r="T295" s="48">
        <f t="shared" si="64"/>
        <v>0.30190515136718749</v>
      </c>
      <c r="U295" s="48">
        <v>0</v>
      </c>
      <c r="V295" s="49">
        <f t="shared" si="55"/>
        <v>0.23858740799999997</v>
      </c>
      <c r="W295" s="49">
        <f t="shared" si="56"/>
        <v>0.21207769599999998</v>
      </c>
      <c r="X295" s="49">
        <f t="shared" si="57"/>
        <v>0.18556798399999996</v>
      </c>
      <c r="Y295" s="49">
        <f t="shared" si="58"/>
        <v>0.278351976</v>
      </c>
      <c r="Z295" s="49">
        <f t="shared" si="59"/>
        <v>0.35346282666666662</v>
      </c>
      <c r="AA295" s="48">
        <v>0.73540072471217111</v>
      </c>
      <c r="AB295" s="42">
        <v>0.30190515136718749</v>
      </c>
      <c r="AC295" s="42">
        <v>0.30190515136718749</v>
      </c>
      <c r="AD295" s="49">
        <f t="shared" si="60"/>
        <v>0.2747952079772949</v>
      </c>
      <c r="AE295" s="49">
        <f t="shared" si="61"/>
        <v>0.18994190124301966</v>
      </c>
    </row>
    <row r="296" spans="1:31" x14ac:dyDescent="0.2">
      <c r="A296" s="42">
        <v>0.23107719421386719</v>
      </c>
      <c r="B296" s="42">
        <f t="shared" si="52"/>
        <v>0.30097439575195312</v>
      </c>
      <c r="C296" s="42">
        <v>0.30097439575195312</v>
      </c>
      <c r="D296" s="42">
        <v>0.30097439575195312</v>
      </c>
      <c r="E296" s="48">
        <v>0.14719362213134765</v>
      </c>
      <c r="F296" s="48">
        <v>0.14719356292724609</v>
      </c>
      <c r="G296" s="48">
        <v>0.1344869270324707</v>
      </c>
      <c r="H296" s="48">
        <v>0.15525859725952146</v>
      </c>
      <c r="I296" s="48">
        <v>0.13695400634765625</v>
      </c>
      <c r="J296" s="48">
        <v>7.5336434783935549E-2</v>
      </c>
      <c r="K296" s="48">
        <v>0.12242173797607421</v>
      </c>
      <c r="L296" s="48">
        <v>4.4761146278381347E-2</v>
      </c>
      <c r="M296" s="43">
        <f t="shared" si="62"/>
        <v>0.14474921999999993</v>
      </c>
      <c r="N296" s="43">
        <f t="shared" si="63"/>
        <v>0.22432995999999997</v>
      </c>
      <c r="O296" s="49">
        <v>0.20678459999999993</v>
      </c>
      <c r="P296" s="49">
        <v>0.26391759999999997</v>
      </c>
      <c r="Q296" s="50">
        <f t="shared" si="53"/>
        <v>0.23535109999999995</v>
      </c>
      <c r="R296" s="48">
        <f t="shared" si="54"/>
        <v>0.26391759999999997</v>
      </c>
      <c r="S296" s="49">
        <v>0.24994919433593751</v>
      </c>
      <c r="T296" s="48">
        <f t="shared" si="64"/>
        <v>0.30097439575195312</v>
      </c>
      <c r="U296" s="48">
        <v>0</v>
      </c>
      <c r="V296" s="49">
        <f t="shared" si="55"/>
        <v>0.23752583999999999</v>
      </c>
      <c r="W296" s="49">
        <f t="shared" si="56"/>
        <v>0.21113408</v>
      </c>
      <c r="X296" s="49">
        <f t="shared" si="57"/>
        <v>0.18474231999999996</v>
      </c>
      <c r="Y296" s="49">
        <f t="shared" si="58"/>
        <v>0.27711347999999997</v>
      </c>
      <c r="Z296" s="49">
        <f t="shared" si="59"/>
        <v>0.3518901333333333</v>
      </c>
      <c r="AA296" s="48">
        <v>0.73161857203433389</v>
      </c>
      <c r="AB296" s="42">
        <v>0.30097439575195312</v>
      </c>
      <c r="AC296" s="42">
        <v>0.30097439575195312</v>
      </c>
      <c r="AD296" s="49">
        <f t="shared" si="60"/>
        <v>0.27338193130493166</v>
      </c>
      <c r="AE296" s="49">
        <f t="shared" si="61"/>
        <v>0.18896502664572587</v>
      </c>
    </row>
    <row r="297" spans="1:31" x14ac:dyDescent="0.2">
      <c r="A297" s="42">
        <v>0.22988876342773434</v>
      </c>
      <c r="B297" s="42">
        <f t="shared" si="52"/>
        <v>0.30004965209960938</v>
      </c>
      <c r="C297" s="42">
        <v>0.30004965209960938</v>
      </c>
      <c r="D297" s="42">
        <v>0.30004965209960938</v>
      </c>
      <c r="E297" s="48">
        <v>0.14643660888671875</v>
      </c>
      <c r="F297" s="48">
        <v>0.14643654968261718</v>
      </c>
      <c r="G297" s="48">
        <v>0.13379526031494138</v>
      </c>
      <c r="H297" s="48">
        <v>0.15446009674072267</v>
      </c>
      <c r="I297" s="48">
        <v>0.13624965515136719</v>
      </c>
      <c r="J297" s="48">
        <v>7.4948980941772464E-2</v>
      </c>
      <c r="K297" s="48">
        <v>0.12179212455749512</v>
      </c>
      <c r="L297" s="48">
        <v>4.4530938529968263E-2</v>
      </c>
      <c r="M297" s="43">
        <f t="shared" si="62"/>
        <v>0.144129972</v>
      </c>
      <c r="N297" s="43">
        <f t="shared" si="63"/>
        <v>0.22307671999999998</v>
      </c>
      <c r="O297" s="49">
        <v>0.20589995999999999</v>
      </c>
      <c r="P297" s="49">
        <v>0.26244319999999999</v>
      </c>
      <c r="Q297" s="50">
        <f t="shared" si="53"/>
        <v>0.23417157999999999</v>
      </c>
      <c r="R297" s="48">
        <f t="shared" si="54"/>
        <v>0.26244319999999999</v>
      </c>
      <c r="S297" s="49">
        <v>0.24866369628906249</v>
      </c>
      <c r="T297" s="48">
        <f t="shared" si="64"/>
        <v>0.30004965209960938</v>
      </c>
      <c r="U297" s="48">
        <v>0</v>
      </c>
      <c r="V297" s="49">
        <f t="shared" si="55"/>
        <v>0.23619888</v>
      </c>
      <c r="W297" s="49">
        <f t="shared" si="56"/>
        <v>0.20995456000000001</v>
      </c>
      <c r="X297" s="49">
        <f t="shared" si="57"/>
        <v>0.18371023999999997</v>
      </c>
      <c r="Y297" s="49">
        <f t="shared" si="58"/>
        <v>0.27556536000000004</v>
      </c>
      <c r="Z297" s="49">
        <f t="shared" si="59"/>
        <v>0.34992426666666665</v>
      </c>
      <c r="AA297" s="48">
        <v>0.72785586065995067</v>
      </c>
      <c r="AB297" s="42">
        <v>0.30004965209960938</v>
      </c>
      <c r="AC297" s="42">
        <v>0.30004965209960938</v>
      </c>
      <c r="AD297" s="49">
        <f t="shared" si="60"/>
        <v>0.27197591781616209</v>
      </c>
      <c r="AE297" s="49">
        <f t="shared" si="61"/>
        <v>0.18799317245221209</v>
      </c>
    </row>
    <row r="298" spans="1:31" x14ac:dyDescent="0.2">
      <c r="A298" s="42">
        <v>0.22870643615722652</v>
      </c>
      <c r="B298" s="42">
        <f t="shared" si="52"/>
        <v>0.299130859375</v>
      </c>
      <c r="C298" s="42">
        <v>0.299130859375</v>
      </c>
      <c r="D298" s="42">
        <v>0.299130859375</v>
      </c>
      <c r="E298" s="48">
        <v>0.14568348831176758</v>
      </c>
      <c r="F298" s="48">
        <v>0.14568342910766602</v>
      </c>
      <c r="G298" s="48">
        <v>0.13310714584350583</v>
      </c>
      <c r="H298" s="48">
        <v>0.15366571090698242</v>
      </c>
      <c r="I298" s="48">
        <v>0.13554891540527342</v>
      </c>
      <c r="J298" s="48">
        <v>7.4563517837524407E-2</v>
      </c>
      <c r="K298" s="48">
        <v>0.12116574516296386</v>
      </c>
      <c r="L298" s="48">
        <v>4.4301914863586422E-2</v>
      </c>
      <c r="M298" s="43">
        <f t="shared" si="62"/>
        <v>0.14335591199999995</v>
      </c>
      <c r="N298" s="43">
        <f t="shared" si="63"/>
        <v>0.22207412799999995</v>
      </c>
      <c r="O298" s="49">
        <v>0.20479415999999995</v>
      </c>
      <c r="P298" s="49">
        <v>0.26126367999999994</v>
      </c>
      <c r="Q298" s="50">
        <f t="shared" si="53"/>
        <v>0.23302891999999994</v>
      </c>
      <c r="R298" s="48">
        <f t="shared" si="54"/>
        <v>0.26126367999999994</v>
      </c>
      <c r="S298" s="49">
        <v>0.24738481445312499</v>
      </c>
      <c r="T298" s="48">
        <f t="shared" si="64"/>
        <v>0.299130859375</v>
      </c>
      <c r="U298" s="48">
        <v>0</v>
      </c>
      <c r="V298" s="49">
        <f t="shared" si="55"/>
        <v>0.23513731199999996</v>
      </c>
      <c r="W298" s="49">
        <f t="shared" si="56"/>
        <v>0.20901094399999998</v>
      </c>
      <c r="X298" s="49">
        <f t="shared" si="57"/>
        <v>0.18288457599999994</v>
      </c>
      <c r="Y298" s="49">
        <f t="shared" si="58"/>
        <v>0.27432686399999995</v>
      </c>
      <c r="Z298" s="49">
        <f t="shared" si="59"/>
        <v>0.34835157333333322</v>
      </c>
      <c r="AA298" s="48">
        <v>0.72411248136821549</v>
      </c>
      <c r="AB298" s="42">
        <v>0.299130859375</v>
      </c>
      <c r="AC298" s="42">
        <v>0.299130859375</v>
      </c>
      <c r="AD298" s="49">
        <f t="shared" si="60"/>
        <v>0.27057714080810547</v>
      </c>
      <c r="AE298" s="49">
        <f t="shared" si="61"/>
        <v>0.18702632020511159</v>
      </c>
    </row>
    <row r="299" spans="1:31" x14ac:dyDescent="0.2">
      <c r="A299" s="42">
        <v>0.22753018697102864</v>
      </c>
      <c r="B299" s="42">
        <f t="shared" si="52"/>
        <v>0.29821795654296873</v>
      </c>
      <c r="C299" s="42">
        <v>0.29821795654296873</v>
      </c>
      <c r="D299" s="42">
        <v>0.29821795654296873</v>
      </c>
      <c r="E299" s="48">
        <v>0.14493423080444334</v>
      </c>
      <c r="F299" s="48">
        <v>0.1449341716003418</v>
      </c>
      <c r="G299" s="48">
        <v>0.13242256881713868</v>
      </c>
      <c r="H299" s="48">
        <v>0.15287541015625</v>
      </c>
      <c r="I299" s="48">
        <v>0.13485178710937501</v>
      </c>
      <c r="J299" s="48">
        <v>7.4180038070678717E-2</v>
      </c>
      <c r="K299" s="48">
        <v>0.12054258499145508</v>
      </c>
      <c r="L299" s="48">
        <v>4.4074067878723137E-2</v>
      </c>
      <c r="M299" s="43">
        <f t="shared" si="62"/>
        <v>0.14258185200000001</v>
      </c>
      <c r="N299" s="43">
        <f t="shared" si="63"/>
        <v>0.22082088799999999</v>
      </c>
      <c r="O299" s="49">
        <v>0.20368836000000001</v>
      </c>
      <c r="P299" s="49">
        <v>0.25978928000000001</v>
      </c>
      <c r="Q299" s="50">
        <f t="shared" si="53"/>
        <v>0.23173882000000001</v>
      </c>
      <c r="R299" s="48">
        <f t="shared" si="54"/>
        <v>0.25978928000000001</v>
      </c>
      <c r="S299" s="49">
        <v>0.24611250000000001</v>
      </c>
      <c r="T299" s="48">
        <f t="shared" si="64"/>
        <v>0.29821795654296873</v>
      </c>
      <c r="U299" s="48">
        <v>0</v>
      </c>
      <c r="V299" s="49">
        <f t="shared" si="55"/>
        <v>0.23381035200000003</v>
      </c>
      <c r="W299" s="49">
        <f t="shared" si="56"/>
        <v>0.20783142400000001</v>
      </c>
      <c r="X299" s="49">
        <f t="shared" si="57"/>
        <v>0.181852496</v>
      </c>
      <c r="Y299" s="49">
        <f t="shared" si="58"/>
        <v>0.27277874400000002</v>
      </c>
      <c r="Z299" s="49">
        <f t="shared" si="59"/>
        <v>0.34638570666666668</v>
      </c>
      <c r="AA299" s="48">
        <v>0.72038837954872537</v>
      </c>
      <c r="AB299" s="42">
        <v>0.29821795654296873</v>
      </c>
      <c r="AC299" s="42">
        <v>0.29821795654296873</v>
      </c>
      <c r="AD299" s="49">
        <f t="shared" si="60"/>
        <v>0.26918554687500001</v>
      </c>
      <c r="AE299" s="49">
        <f t="shared" si="61"/>
        <v>0.18606443298969064</v>
      </c>
    </row>
    <row r="300" spans="1:31" x14ac:dyDescent="0.2">
      <c r="A300" s="42">
        <v>0.22635999043782548</v>
      </c>
      <c r="B300" s="42">
        <f t="shared" si="52"/>
        <v>0.29731088256835936</v>
      </c>
      <c r="C300" s="42">
        <v>0.29731088256835936</v>
      </c>
      <c r="D300" s="42">
        <v>0.29731088256835936</v>
      </c>
      <c r="E300" s="48">
        <v>0.14418883636474608</v>
      </c>
      <c r="F300" s="48">
        <v>0.14418877716064452</v>
      </c>
      <c r="G300" s="48">
        <v>0.13174151443481444</v>
      </c>
      <c r="H300" s="48">
        <v>0.15208916488647461</v>
      </c>
      <c r="I300" s="48">
        <v>0.1341582406616211</v>
      </c>
      <c r="J300" s="48">
        <v>7.379852684020996E-2</v>
      </c>
      <c r="K300" s="48">
        <v>0.11992262924194336</v>
      </c>
      <c r="L300" s="48">
        <v>4.3847393875122063E-2</v>
      </c>
      <c r="M300" s="43">
        <f t="shared" si="62"/>
        <v>0.14180779199999996</v>
      </c>
      <c r="N300" s="43">
        <f t="shared" si="63"/>
        <v>0.21981829599999997</v>
      </c>
      <c r="O300" s="49">
        <v>0.20258255999999997</v>
      </c>
      <c r="P300" s="49">
        <v>0.25860975999999997</v>
      </c>
      <c r="Q300" s="50">
        <f t="shared" si="53"/>
        <v>0.23059615999999997</v>
      </c>
      <c r="R300" s="48">
        <f t="shared" si="54"/>
        <v>0.25860975999999997</v>
      </c>
      <c r="S300" s="49">
        <v>0.24484672851562503</v>
      </c>
      <c r="T300" s="48">
        <f t="shared" si="64"/>
        <v>0.29731088256835936</v>
      </c>
      <c r="U300" s="48">
        <v>0</v>
      </c>
      <c r="V300" s="49">
        <f t="shared" si="55"/>
        <v>0.23274878399999999</v>
      </c>
      <c r="W300" s="49">
        <f t="shared" si="56"/>
        <v>0.20688780799999998</v>
      </c>
      <c r="X300" s="49">
        <f t="shared" si="57"/>
        <v>0.18102683199999997</v>
      </c>
      <c r="Y300" s="49">
        <f t="shared" si="58"/>
        <v>0.27154024799999998</v>
      </c>
      <c r="Z300" s="49">
        <f t="shared" si="59"/>
        <v>0.34481301333333331</v>
      </c>
      <c r="AA300" s="48">
        <v>0.71668339137027137</v>
      </c>
      <c r="AB300" s="42">
        <v>0.29731088256835936</v>
      </c>
      <c r="AC300" s="42">
        <v>0.29731088256835936</v>
      </c>
      <c r="AD300" s="49">
        <f t="shared" si="60"/>
        <v>0.26780110931396489</v>
      </c>
      <c r="AE300" s="49">
        <f t="shared" si="61"/>
        <v>0.1851074923485824</v>
      </c>
    </row>
    <row r="301" spans="1:31" x14ac:dyDescent="0.2">
      <c r="A301" s="42">
        <v>0.22519582112630204</v>
      </c>
      <c r="B301" s="42">
        <f t="shared" si="52"/>
        <v>0.29640957641601562</v>
      </c>
      <c r="C301" s="42">
        <v>0.29640957641601562</v>
      </c>
      <c r="D301" s="42">
        <v>0.29640957641601562</v>
      </c>
      <c r="E301" s="48">
        <v>0.14344727539062499</v>
      </c>
      <c r="F301" s="48">
        <v>0.14344721618652345</v>
      </c>
      <c r="G301" s="48">
        <v>0.13106396789550781</v>
      </c>
      <c r="H301" s="48">
        <v>0.15130697509765625</v>
      </c>
      <c r="I301" s="48">
        <v>0.13346826126098632</v>
      </c>
      <c r="J301" s="48">
        <v>7.3418976745605463E-2</v>
      </c>
      <c r="K301" s="48">
        <v>0.11930586311340333</v>
      </c>
      <c r="L301" s="48">
        <v>4.3621885452270505E-2</v>
      </c>
      <c r="M301" s="43">
        <f t="shared" si="62"/>
        <v>0.14118854399999997</v>
      </c>
      <c r="N301" s="43">
        <f t="shared" si="63"/>
        <v>0.21856505600000004</v>
      </c>
      <c r="O301" s="49">
        <v>0.20169791999999998</v>
      </c>
      <c r="P301" s="49">
        <v>0.25713536000000004</v>
      </c>
      <c r="Q301" s="50">
        <f t="shared" si="53"/>
        <v>0.22941664000000001</v>
      </c>
      <c r="R301" s="48">
        <f t="shared" si="54"/>
        <v>0.25713536000000004</v>
      </c>
      <c r="S301" s="49">
        <v>0.24358747558593752</v>
      </c>
      <c r="T301" s="48">
        <f t="shared" si="64"/>
        <v>0.29640957641601562</v>
      </c>
      <c r="U301" s="48">
        <v>0</v>
      </c>
      <c r="V301" s="49">
        <f t="shared" si="55"/>
        <v>0.23142182400000003</v>
      </c>
      <c r="W301" s="49">
        <f t="shared" si="56"/>
        <v>0.20570828800000004</v>
      </c>
      <c r="X301" s="49">
        <f t="shared" si="57"/>
        <v>0.17999475200000001</v>
      </c>
      <c r="Y301" s="49">
        <f t="shared" si="58"/>
        <v>0.269992128</v>
      </c>
      <c r="Z301" s="49">
        <f t="shared" si="59"/>
        <v>0.34284714666666671</v>
      </c>
      <c r="AA301" s="48">
        <v>0.71299746222245064</v>
      </c>
      <c r="AB301" s="42">
        <v>0.29640957641601562</v>
      </c>
      <c r="AC301" s="42">
        <v>0.29640957641601562</v>
      </c>
      <c r="AD301" s="49">
        <f t="shared" si="60"/>
        <v>0.26642380142211919</v>
      </c>
      <c r="AE301" s="49">
        <f t="shared" si="61"/>
        <v>0.18415547982442004</v>
      </c>
    </row>
    <row r="302" spans="1:31" x14ac:dyDescent="0.2">
      <c r="A302" s="42">
        <v>0.22403762817382811</v>
      </c>
      <c r="B302" s="42">
        <f t="shared" si="52"/>
        <v>0.29551397705078125</v>
      </c>
      <c r="C302" s="42">
        <v>0.29551397705078125</v>
      </c>
      <c r="D302" s="42">
        <v>0.29551397705078125</v>
      </c>
      <c r="E302" s="48">
        <v>0.14270951828002928</v>
      </c>
      <c r="F302" s="48">
        <v>0.14270945907592772</v>
      </c>
      <c r="G302" s="48">
        <v>0.13038989959716796</v>
      </c>
      <c r="H302" s="48">
        <v>0.15052879638671873</v>
      </c>
      <c r="I302" s="48">
        <v>0.13278183410644531</v>
      </c>
      <c r="J302" s="48">
        <v>7.3041380386352536E-2</v>
      </c>
      <c r="K302" s="48">
        <v>0.11869227180480957</v>
      </c>
      <c r="L302" s="48">
        <v>4.339753890991211E-2</v>
      </c>
      <c r="M302" s="43">
        <f t="shared" si="62"/>
        <v>0.14041448399999998</v>
      </c>
      <c r="N302" s="43">
        <f t="shared" si="63"/>
        <v>0.21756246399999993</v>
      </c>
      <c r="O302" s="49">
        <v>0.20059211999999998</v>
      </c>
      <c r="P302" s="49">
        <v>0.25595583999999993</v>
      </c>
      <c r="Q302" s="50">
        <f t="shared" si="53"/>
        <v>0.22827397999999996</v>
      </c>
      <c r="R302" s="48">
        <f t="shared" si="54"/>
        <v>0.25595583999999993</v>
      </c>
      <c r="S302" s="49">
        <v>0.24233469238281252</v>
      </c>
      <c r="T302" s="48">
        <f t="shared" si="64"/>
        <v>0.29551397705078125</v>
      </c>
      <c r="U302" s="48">
        <v>0</v>
      </c>
      <c r="V302" s="49">
        <f t="shared" si="55"/>
        <v>0.23036025599999996</v>
      </c>
      <c r="W302" s="49">
        <f t="shared" si="56"/>
        <v>0.20476467199999995</v>
      </c>
      <c r="X302" s="49">
        <f t="shared" si="57"/>
        <v>0.17916908799999995</v>
      </c>
      <c r="Y302" s="49">
        <f t="shared" si="58"/>
        <v>0.26875363199999996</v>
      </c>
      <c r="Z302" s="49">
        <f t="shared" si="59"/>
        <v>0.34127445333333328</v>
      </c>
      <c r="AA302" s="48">
        <v>0.70933048288445721</v>
      </c>
      <c r="AB302" s="42">
        <v>0.29551397705078125</v>
      </c>
      <c r="AC302" s="42">
        <v>0.29551397705078125</v>
      </c>
      <c r="AD302" s="49">
        <f t="shared" si="60"/>
        <v>0.2650535697937012</v>
      </c>
      <c r="AE302" s="49">
        <f t="shared" si="61"/>
        <v>0.18320835850246986</v>
      </c>
    </row>
    <row r="303" spans="1:31" x14ac:dyDescent="0.2">
      <c r="A303" s="42">
        <v>0.22288541158040362</v>
      </c>
      <c r="B303" s="42">
        <f t="shared" si="52"/>
        <v>0.29462408447265626</v>
      </c>
      <c r="C303" s="42">
        <v>0.29462408447265626</v>
      </c>
      <c r="D303" s="42">
        <v>0.29462408447265626</v>
      </c>
      <c r="E303" s="48">
        <v>0.14197556503295899</v>
      </c>
      <c r="F303" s="48">
        <v>0.1419755058288574</v>
      </c>
      <c r="G303" s="48">
        <v>0.12971930953979491</v>
      </c>
      <c r="H303" s="48">
        <v>0.14975462875366211</v>
      </c>
      <c r="I303" s="48">
        <v>0.13209892959594727</v>
      </c>
      <c r="J303" s="48">
        <v>7.2665730361938477E-2</v>
      </c>
      <c r="K303" s="48">
        <v>0.11808183311462402</v>
      </c>
      <c r="L303" s="48">
        <v>4.3174343147277833E-2</v>
      </c>
      <c r="M303" s="43">
        <f t="shared" si="62"/>
        <v>0.13964042399999996</v>
      </c>
      <c r="N303" s="43">
        <f t="shared" si="63"/>
        <v>0.21630922399999999</v>
      </c>
      <c r="O303" s="49">
        <v>0.19948631999999997</v>
      </c>
      <c r="P303" s="49">
        <v>0.25448144</v>
      </c>
      <c r="Q303" s="50">
        <f t="shared" si="53"/>
        <v>0.22698387999999997</v>
      </c>
      <c r="R303" s="48">
        <f t="shared" si="54"/>
        <v>0.25448144</v>
      </c>
      <c r="S303" s="49">
        <v>0.24108835449218749</v>
      </c>
      <c r="T303" s="48">
        <f t="shared" si="64"/>
        <v>0.29462408447265626</v>
      </c>
      <c r="U303" s="48">
        <v>0</v>
      </c>
      <c r="V303" s="49">
        <f t="shared" si="55"/>
        <v>0.229033296</v>
      </c>
      <c r="W303" s="49">
        <f t="shared" si="56"/>
        <v>0.20358515200000002</v>
      </c>
      <c r="X303" s="49">
        <f t="shared" si="57"/>
        <v>0.17813700799999999</v>
      </c>
      <c r="Y303" s="49">
        <f t="shared" si="58"/>
        <v>0.26720551199999998</v>
      </c>
      <c r="Z303" s="49">
        <f t="shared" si="59"/>
        <v>0.33930858666666669</v>
      </c>
      <c r="AA303" s="48">
        <v>0.70568239874588812</v>
      </c>
      <c r="AB303" s="42">
        <v>0.29462408447265626</v>
      </c>
      <c r="AC303" s="42">
        <v>0.29462408447265626</v>
      </c>
      <c r="AD303" s="49">
        <f t="shared" si="60"/>
        <v>0.26369038772583009</v>
      </c>
      <c r="AE303" s="49">
        <f t="shared" si="61"/>
        <v>0.18226610992536502</v>
      </c>
    </row>
    <row r="304" spans="1:31" x14ac:dyDescent="0.2">
      <c r="A304" s="42">
        <v>0.22173912048339844</v>
      </c>
      <c r="B304" s="42">
        <f t="shared" si="52"/>
        <v>0.29373974609374998</v>
      </c>
      <c r="C304" s="42">
        <v>0.29373974609374998</v>
      </c>
      <c r="D304" s="42">
        <v>0.29373974609374998</v>
      </c>
      <c r="E304" s="48">
        <v>0.14124538604736328</v>
      </c>
      <c r="F304" s="48">
        <v>0.14124532684326171</v>
      </c>
      <c r="G304" s="48">
        <v>0.12905216812133791</v>
      </c>
      <c r="H304" s="48">
        <v>0.14898444259643553</v>
      </c>
      <c r="I304" s="48">
        <v>0.13141954772949219</v>
      </c>
      <c r="J304" s="48">
        <v>7.229201187133788E-2</v>
      </c>
      <c r="K304" s="48">
        <v>0.11747453964233398</v>
      </c>
      <c r="L304" s="48">
        <v>4.2952298164367672E-2</v>
      </c>
      <c r="M304" s="43">
        <f t="shared" si="62"/>
        <v>0.139021176</v>
      </c>
      <c r="N304" s="43">
        <f t="shared" si="63"/>
        <v>0.21530663199999997</v>
      </c>
      <c r="O304" s="49">
        <v>0.19860168</v>
      </c>
      <c r="P304" s="49">
        <v>0.25330191999999996</v>
      </c>
      <c r="Q304" s="50">
        <f t="shared" si="53"/>
        <v>0.22595179999999998</v>
      </c>
      <c r="R304" s="48">
        <f t="shared" si="54"/>
        <v>0.25330191999999996</v>
      </c>
      <c r="S304" s="49">
        <v>0.23984843749999998</v>
      </c>
      <c r="T304" s="48">
        <f t="shared" si="64"/>
        <v>0.29373974609374998</v>
      </c>
      <c r="U304" s="48">
        <v>0</v>
      </c>
      <c r="V304" s="49">
        <f t="shared" si="55"/>
        <v>0.22797172799999996</v>
      </c>
      <c r="W304" s="49">
        <f t="shared" si="56"/>
        <v>0.20264153599999998</v>
      </c>
      <c r="X304" s="49">
        <f t="shared" si="57"/>
        <v>0.17731134399999995</v>
      </c>
      <c r="Y304" s="49">
        <f t="shared" si="58"/>
        <v>0.26596701599999995</v>
      </c>
      <c r="Z304" s="49">
        <f t="shared" si="59"/>
        <v>0.33773589333333331</v>
      </c>
      <c r="AA304" s="48">
        <v>0.70205304597553453</v>
      </c>
      <c r="AB304" s="42">
        <v>0.29373974609374998</v>
      </c>
      <c r="AC304" s="42">
        <v>0.29373974609374998</v>
      </c>
      <c r="AD304" s="49">
        <f t="shared" si="60"/>
        <v>0.26233422851562499</v>
      </c>
      <c r="AE304" s="49">
        <f t="shared" si="61"/>
        <v>0.18132871563573874</v>
      </c>
    </row>
    <row r="305" spans="1:31" x14ac:dyDescent="0.2">
      <c r="A305" s="42">
        <v>0.22059870402018228</v>
      </c>
      <c r="B305" s="42">
        <f t="shared" si="52"/>
        <v>0.2928609924316406</v>
      </c>
      <c r="C305" s="42">
        <v>0.2928609924316406</v>
      </c>
      <c r="D305" s="42">
        <v>0.2928609924316406</v>
      </c>
      <c r="E305" s="48">
        <v>0.14051896652221679</v>
      </c>
      <c r="F305" s="48">
        <v>0.14051890731811523</v>
      </c>
      <c r="G305" s="48">
        <v>0.12838844573974609</v>
      </c>
      <c r="H305" s="48">
        <v>0.14821820831298826</v>
      </c>
      <c r="I305" s="48">
        <v>0.13074365890502929</v>
      </c>
      <c r="J305" s="48">
        <v>7.1920210113525382E-2</v>
      </c>
      <c r="K305" s="48">
        <v>0.11687036918640137</v>
      </c>
      <c r="L305" s="48">
        <v>4.2731392860412595E-2</v>
      </c>
      <c r="M305" s="43">
        <f t="shared" si="62"/>
        <v>0.13824711599999998</v>
      </c>
      <c r="N305" s="43">
        <f t="shared" si="63"/>
        <v>0.21405339199999998</v>
      </c>
      <c r="O305" s="49">
        <v>0.19749587999999998</v>
      </c>
      <c r="P305" s="49">
        <v>0.25182751999999997</v>
      </c>
      <c r="Q305" s="50">
        <f t="shared" si="53"/>
        <v>0.22466169999999996</v>
      </c>
      <c r="R305" s="48">
        <f t="shared" si="54"/>
        <v>0.25182751999999997</v>
      </c>
      <c r="S305" s="49">
        <v>0.23861489257812499</v>
      </c>
      <c r="T305" s="48">
        <f t="shared" si="64"/>
        <v>0.2928609924316406</v>
      </c>
      <c r="U305" s="48">
        <v>0</v>
      </c>
      <c r="V305" s="49">
        <f t="shared" si="55"/>
        <v>0.22664476799999997</v>
      </c>
      <c r="W305" s="49">
        <f t="shared" si="56"/>
        <v>0.20146201599999999</v>
      </c>
      <c r="X305" s="49">
        <f t="shared" si="57"/>
        <v>0.17627926399999996</v>
      </c>
      <c r="Y305" s="49">
        <f t="shared" si="58"/>
        <v>0.26441889599999996</v>
      </c>
      <c r="Z305" s="49">
        <f t="shared" si="59"/>
        <v>0.33577002666666661</v>
      </c>
      <c r="AA305" s="48">
        <v>0.69844236996299347</v>
      </c>
      <c r="AB305" s="42">
        <v>0.2928609924316406</v>
      </c>
      <c r="AC305" s="42">
        <v>0.2928609924316406</v>
      </c>
      <c r="AD305" s="49">
        <f t="shared" si="60"/>
        <v>0.26098503875732421</v>
      </c>
      <c r="AE305" s="49">
        <f t="shared" si="61"/>
        <v>0.18039613871885729</v>
      </c>
    </row>
    <row r="306" spans="1:31" x14ac:dyDescent="0.2">
      <c r="A306" s="42">
        <v>0.21946416219075521</v>
      </c>
      <c r="B306" s="42">
        <f t="shared" si="52"/>
        <v>0.29198776245117186</v>
      </c>
      <c r="C306" s="42">
        <v>0.29198776245117186</v>
      </c>
      <c r="D306" s="42">
        <v>0.29198776245117186</v>
      </c>
      <c r="E306" s="48">
        <v>0.13979627685546875</v>
      </c>
      <c r="F306" s="48">
        <v>0.13979621765136718</v>
      </c>
      <c r="G306" s="48">
        <v>0.12772814239501953</v>
      </c>
      <c r="H306" s="48">
        <v>0.14745592590332032</v>
      </c>
      <c r="I306" s="48">
        <v>0.13007124832153319</v>
      </c>
      <c r="J306" s="48">
        <v>7.1550325088500968E-2</v>
      </c>
      <c r="K306" s="48">
        <v>0.11626930694580077</v>
      </c>
      <c r="L306" s="48">
        <v>4.2511623535156251E-2</v>
      </c>
      <c r="M306" s="43">
        <f t="shared" si="62"/>
        <v>0.13747305599999998</v>
      </c>
      <c r="N306" s="43">
        <f t="shared" si="63"/>
        <v>0.21305079999999998</v>
      </c>
      <c r="O306" s="49">
        <v>0.19639007999999999</v>
      </c>
      <c r="P306" s="49">
        <v>0.25064799999999998</v>
      </c>
      <c r="Q306" s="50">
        <f t="shared" si="53"/>
        <v>0.22351904</v>
      </c>
      <c r="R306" s="48">
        <f t="shared" si="54"/>
        <v>0.25064799999999998</v>
      </c>
      <c r="S306" s="49">
        <v>0.23738769531250001</v>
      </c>
      <c r="T306" s="48">
        <f t="shared" si="64"/>
        <v>0.29198776245117186</v>
      </c>
      <c r="U306" s="48">
        <v>0</v>
      </c>
      <c r="V306" s="49">
        <f t="shared" si="55"/>
        <v>0.22558319999999998</v>
      </c>
      <c r="W306" s="49">
        <f t="shared" si="56"/>
        <v>0.20051839999999999</v>
      </c>
      <c r="X306" s="49">
        <f t="shared" si="57"/>
        <v>0.17545359999999999</v>
      </c>
      <c r="Y306" s="49">
        <f t="shared" si="58"/>
        <v>0.26318039999999998</v>
      </c>
      <c r="Z306" s="49">
        <f t="shared" si="59"/>
        <v>0.33419733333333335</v>
      </c>
      <c r="AA306" s="48">
        <v>0.69485026148745888</v>
      </c>
      <c r="AB306" s="42">
        <v>0.29198776245117186</v>
      </c>
      <c r="AC306" s="42">
        <v>0.29198776245117186</v>
      </c>
      <c r="AD306" s="49">
        <f t="shared" si="60"/>
        <v>0.25964279174804689</v>
      </c>
      <c r="AE306" s="49">
        <f t="shared" si="61"/>
        <v>0.17946836071735386</v>
      </c>
    </row>
    <row r="307" spans="1:31" x14ac:dyDescent="0.2">
      <c r="A307" s="42">
        <v>0.21833544413248698</v>
      </c>
      <c r="B307" s="42">
        <f t="shared" si="52"/>
        <v>0.29111996459960937</v>
      </c>
      <c r="C307" s="42">
        <v>0.29111996459960937</v>
      </c>
      <c r="D307" s="42">
        <v>0.29111996459960937</v>
      </c>
      <c r="E307" s="48">
        <v>0.13907730224609374</v>
      </c>
      <c r="F307" s="48">
        <v>0.13907724304199218</v>
      </c>
      <c r="G307" s="48">
        <v>0.12707122848510743</v>
      </c>
      <c r="H307" s="48">
        <v>0.14669755096435547</v>
      </c>
      <c r="I307" s="48">
        <v>0.12940228637695311</v>
      </c>
      <c r="J307" s="48">
        <v>7.1182341995239248E-2</v>
      </c>
      <c r="K307" s="48">
        <v>0.11567133071899413</v>
      </c>
      <c r="L307" s="48">
        <v>4.2292986488342288E-2</v>
      </c>
      <c r="M307" s="43">
        <f t="shared" si="62"/>
        <v>0.13685380799999997</v>
      </c>
      <c r="N307" s="43">
        <f t="shared" si="63"/>
        <v>0.21179755999999994</v>
      </c>
      <c r="O307" s="49">
        <v>0.19550543999999997</v>
      </c>
      <c r="P307" s="49">
        <v>0.24917359999999994</v>
      </c>
      <c r="Q307" s="50">
        <f t="shared" si="53"/>
        <v>0.22233951999999996</v>
      </c>
      <c r="R307" s="48">
        <f t="shared" si="54"/>
        <v>0.24917359999999994</v>
      </c>
      <c r="S307" s="49">
        <v>0.236166796875</v>
      </c>
      <c r="T307" s="48">
        <f t="shared" si="64"/>
        <v>0.29111996459960937</v>
      </c>
      <c r="U307" s="48">
        <v>0</v>
      </c>
      <c r="V307" s="49">
        <f t="shared" si="55"/>
        <v>0.22425623999999994</v>
      </c>
      <c r="W307" s="49">
        <f t="shared" si="56"/>
        <v>0.19933887999999997</v>
      </c>
      <c r="X307" s="49">
        <f t="shared" si="57"/>
        <v>0.17442151999999994</v>
      </c>
      <c r="Y307" s="49">
        <f t="shared" si="58"/>
        <v>0.26163227999999994</v>
      </c>
      <c r="Z307" s="49">
        <f t="shared" si="59"/>
        <v>0.33223146666666659</v>
      </c>
      <c r="AA307" s="48">
        <v>0.69127661132812501</v>
      </c>
      <c r="AB307" s="42">
        <v>0.29111996459960937</v>
      </c>
      <c r="AC307" s="42">
        <v>0.29111996459960937</v>
      </c>
      <c r="AD307" s="49">
        <f t="shared" si="60"/>
        <v>0.25830743408203127</v>
      </c>
      <c r="AE307" s="49">
        <f t="shared" si="61"/>
        <v>0.17854534471649477</v>
      </c>
    </row>
    <row r="308" spans="1:31" x14ac:dyDescent="0.2">
      <c r="A308" s="42">
        <v>0.21721254984537761</v>
      </c>
      <c r="B308" s="42">
        <f t="shared" si="52"/>
        <v>0.29025753784179686</v>
      </c>
      <c r="C308" s="42">
        <v>0.29025753784179686</v>
      </c>
      <c r="D308" s="42">
        <v>0.29025753784179686</v>
      </c>
      <c r="E308" s="48">
        <v>0.13836202789306642</v>
      </c>
      <c r="F308" s="48">
        <v>0.13836196868896483</v>
      </c>
      <c r="G308" s="48">
        <v>0.12641770401000976</v>
      </c>
      <c r="H308" s="48">
        <v>0.14594308349609372</v>
      </c>
      <c r="I308" s="48">
        <v>0.12873677307128906</v>
      </c>
      <c r="J308" s="48">
        <v>7.0816253433227547E-2</v>
      </c>
      <c r="K308" s="48">
        <v>0.11507643310546874</v>
      </c>
      <c r="L308" s="48">
        <v>4.2075474319458003E-2</v>
      </c>
      <c r="M308" s="43">
        <f t="shared" si="62"/>
        <v>0.13607974799999997</v>
      </c>
      <c r="N308" s="43">
        <f t="shared" si="63"/>
        <v>0.210794968</v>
      </c>
      <c r="O308" s="49">
        <v>0.19439963999999998</v>
      </c>
      <c r="P308" s="49">
        <v>0.24799408000000001</v>
      </c>
      <c r="Q308" s="50">
        <f t="shared" si="53"/>
        <v>0.22119686</v>
      </c>
      <c r="R308" s="48">
        <f t="shared" si="54"/>
        <v>0.24799408000000001</v>
      </c>
      <c r="S308" s="49">
        <v>0.234952197265625</v>
      </c>
      <c r="T308" s="48">
        <f t="shared" si="64"/>
        <v>0.29025753784179686</v>
      </c>
      <c r="U308" s="48">
        <v>0</v>
      </c>
      <c r="V308" s="49">
        <f t="shared" si="55"/>
        <v>0.22319467200000001</v>
      </c>
      <c r="W308" s="49">
        <f t="shared" si="56"/>
        <v>0.19839526400000002</v>
      </c>
      <c r="X308" s="49">
        <f t="shared" si="57"/>
        <v>0.17359585599999999</v>
      </c>
      <c r="Y308" s="49">
        <f t="shared" si="58"/>
        <v>0.26039378400000002</v>
      </c>
      <c r="Z308" s="49">
        <f t="shared" si="59"/>
        <v>0.33065877333333332</v>
      </c>
      <c r="AA308" s="48">
        <v>0.68772136487458879</v>
      </c>
      <c r="AB308" s="42">
        <v>0.29025753784179686</v>
      </c>
      <c r="AC308" s="42">
        <v>0.29025753784179686</v>
      </c>
      <c r="AD308" s="49">
        <f t="shared" si="60"/>
        <v>0.25697896575927737</v>
      </c>
      <c r="AE308" s="49">
        <f t="shared" si="61"/>
        <v>0.17762709071628</v>
      </c>
    </row>
    <row r="309" spans="1:31" x14ac:dyDescent="0.2">
      <c r="A309" s="42">
        <v>0.21609542846679688</v>
      </c>
      <c r="B309" s="42">
        <f t="shared" si="52"/>
        <v>0.2894004821777344</v>
      </c>
      <c r="C309" s="42">
        <v>0.2894004821777344</v>
      </c>
      <c r="D309" s="42">
        <v>0.2894004821777344</v>
      </c>
      <c r="E309" s="48">
        <v>0.13765042419433593</v>
      </c>
      <c r="F309" s="48">
        <v>0.13765036499023439</v>
      </c>
      <c r="G309" s="48">
        <v>0.12576753936767579</v>
      </c>
      <c r="H309" s="48">
        <v>0.14519249389648436</v>
      </c>
      <c r="I309" s="48">
        <v>0.12807467880249021</v>
      </c>
      <c r="J309" s="48">
        <v>7.0452044601440431E-2</v>
      </c>
      <c r="K309" s="48">
        <v>0.11448459190368651</v>
      </c>
      <c r="L309" s="48">
        <v>4.1859079627990722E-2</v>
      </c>
      <c r="M309" s="43">
        <f t="shared" si="62"/>
        <v>0.13546050000000001</v>
      </c>
      <c r="N309" s="43">
        <f t="shared" si="63"/>
        <v>0.20979237599999995</v>
      </c>
      <c r="O309" s="49">
        <v>0.19351500000000002</v>
      </c>
      <c r="P309" s="49">
        <v>0.24681455999999993</v>
      </c>
      <c r="Q309" s="50">
        <f t="shared" si="53"/>
        <v>0.22016477999999998</v>
      </c>
      <c r="R309" s="48">
        <f t="shared" si="54"/>
        <v>0.24681455999999993</v>
      </c>
      <c r="S309" s="49">
        <v>0.23374382324218754</v>
      </c>
      <c r="T309" s="48">
        <f t="shared" si="64"/>
        <v>0.2894004821777344</v>
      </c>
      <c r="U309" s="48">
        <v>0</v>
      </c>
      <c r="V309" s="49">
        <f t="shared" si="55"/>
        <v>0.22213310399999994</v>
      </c>
      <c r="W309" s="49">
        <f t="shared" si="56"/>
        <v>0.19745164799999995</v>
      </c>
      <c r="X309" s="49">
        <f t="shared" si="57"/>
        <v>0.17277019199999993</v>
      </c>
      <c r="Y309" s="49">
        <f t="shared" si="58"/>
        <v>0.25915528799999993</v>
      </c>
      <c r="Z309" s="49">
        <f t="shared" si="59"/>
        <v>0.32908607999999989</v>
      </c>
      <c r="AA309" s="48">
        <v>0.68418441290604437</v>
      </c>
      <c r="AB309" s="42">
        <v>0.2894004821777344</v>
      </c>
      <c r="AC309" s="42">
        <v>0.2894004821777344</v>
      </c>
      <c r="AD309" s="49">
        <f t="shared" si="60"/>
        <v>0.25565730667114261</v>
      </c>
      <c r="AE309" s="49">
        <f t="shared" si="61"/>
        <v>0.17671354334460906</v>
      </c>
    </row>
    <row r="310" spans="1:31" x14ac:dyDescent="0.2">
      <c r="A310" s="42">
        <v>0.21498405456542966</v>
      </c>
      <c r="B310" s="42">
        <f t="shared" si="52"/>
        <v>0.28854873657226565</v>
      </c>
      <c r="C310" s="42">
        <v>0.28854873657226565</v>
      </c>
      <c r="D310" s="42">
        <v>0.28854873657226565</v>
      </c>
      <c r="E310" s="48">
        <v>0.13694249114990234</v>
      </c>
      <c r="F310" s="48">
        <v>0.13694243194580077</v>
      </c>
      <c r="G310" s="48">
        <v>0.12512071975708008</v>
      </c>
      <c r="H310" s="48">
        <v>0.14444576736450196</v>
      </c>
      <c r="I310" s="48">
        <v>0.12741598876953125</v>
      </c>
      <c r="J310" s="48">
        <v>7.0089708099365225E-2</v>
      </c>
      <c r="K310" s="48">
        <v>0.11389579971313477</v>
      </c>
      <c r="L310" s="48">
        <v>4.164379871368408E-2</v>
      </c>
      <c r="M310" s="43">
        <f t="shared" si="62"/>
        <v>0.13468643999999996</v>
      </c>
      <c r="N310" s="43">
        <f t="shared" si="63"/>
        <v>0.20878978400000001</v>
      </c>
      <c r="O310" s="49">
        <v>0.19240919999999995</v>
      </c>
      <c r="P310" s="49">
        <v>0.24563504</v>
      </c>
      <c r="Q310" s="50">
        <f t="shared" si="53"/>
        <v>0.21902211999999999</v>
      </c>
      <c r="R310" s="48">
        <f t="shared" si="54"/>
        <v>0.24563504</v>
      </c>
      <c r="S310" s="49">
        <v>0.23254167480468749</v>
      </c>
      <c r="T310" s="48">
        <f t="shared" si="64"/>
        <v>0.28854873657226565</v>
      </c>
      <c r="U310" s="48">
        <v>0</v>
      </c>
      <c r="V310" s="49">
        <f t="shared" si="55"/>
        <v>0.22107153600000001</v>
      </c>
      <c r="W310" s="49">
        <f t="shared" si="56"/>
        <v>0.196508032</v>
      </c>
      <c r="X310" s="49">
        <f t="shared" si="57"/>
        <v>0.17194452799999999</v>
      </c>
      <c r="Y310" s="49">
        <f t="shared" si="58"/>
        <v>0.25791679200000001</v>
      </c>
      <c r="Z310" s="49">
        <f t="shared" si="59"/>
        <v>0.32751338666666663</v>
      </c>
      <c r="AA310" s="48">
        <v>0.6806656462016859</v>
      </c>
      <c r="AB310" s="42">
        <v>0.28854873657226565</v>
      </c>
      <c r="AC310" s="42">
        <v>0.28854873657226565</v>
      </c>
      <c r="AD310" s="49">
        <f t="shared" si="60"/>
        <v>0.25434245681762696</v>
      </c>
      <c r="AE310" s="49">
        <f t="shared" si="61"/>
        <v>0.17580470260148187</v>
      </c>
    </row>
    <row r="311" spans="1:31" x14ac:dyDescent="0.2">
      <c r="A311" s="42">
        <v>0.21387837727864584</v>
      </c>
      <c r="B311" s="42">
        <f t="shared" si="52"/>
        <v>0.28770220947265623</v>
      </c>
      <c r="C311" s="42">
        <v>0.28770220947265623</v>
      </c>
      <c r="D311" s="42">
        <v>0.28770220947265623</v>
      </c>
      <c r="E311" s="48">
        <v>0.13623819915771485</v>
      </c>
      <c r="F311" s="48">
        <v>0.13623813995361328</v>
      </c>
      <c r="G311" s="48">
        <v>0.12447721557617189</v>
      </c>
      <c r="H311" s="48">
        <v>0.1437028742980957</v>
      </c>
      <c r="I311" s="48">
        <v>0.12676068817138669</v>
      </c>
      <c r="J311" s="48">
        <v>6.9729236526489255E-2</v>
      </c>
      <c r="K311" s="48">
        <v>0.11331003433227539</v>
      </c>
      <c r="L311" s="48">
        <v>4.1429624176025387E-2</v>
      </c>
      <c r="M311" s="43">
        <f t="shared" si="62"/>
        <v>0.134067192</v>
      </c>
      <c r="N311" s="43">
        <f t="shared" si="63"/>
        <v>0.20753654399999993</v>
      </c>
      <c r="O311" s="49">
        <v>0.19152456000000001</v>
      </c>
      <c r="P311" s="49">
        <v>0.24416063999999993</v>
      </c>
      <c r="Q311" s="50">
        <f t="shared" si="53"/>
        <v>0.21784259999999997</v>
      </c>
      <c r="R311" s="48">
        <f t="shared" si="54"/>
        <v>0.24416063999999993</v>
      </c>
      <c r="S311" s="49">
        <v>0.23134570312500002</v>
      </c>
      <c r="T311" s="48">
        <f t="shared" si="64"/>
        <v>0.28770220947265623</v>
      </c>
      <c r="U311" s="48">
        <v>0</v>
      </c>
      <c r="V311" s="49">
        <f t="shared" si="55"/>
        <v>0.21974457599999994</v>
      </c>
      <c r="W311" s="49">
        <f t="shared" si="56"/>
        <v>0.19532851199999995</v>
      </c>
      <c r="X311" s="49">
        <f t="shared" si="57"/>
        <v>0.17091244799999994</v>
      </c>
      <c r="Y311" s="49">
        <f t="shared" si="58"/>
        <v>0.25636867199999996</v>
      </c>
      <c r="Z311" s="49">
        <f t="shared" si="59"/>
        <v>0.32554751999999987</v>
      </c>
      <c r="AA311" s="48">
        <v>0.67716495554070721</v>
      </c>
      <c r="AB311" s="42">
        <v>0.28770220947265623</v>
      </c>
      <c r="AC311" s="42">
        <v>0.28770220947265623</v>
      </c>
      <c r="AD311" s="49">
        <f t="shared" si="60"/>
        <v>0.25303436279296876</v>
      </c>
      <c r="AE311" s="49">
        <f t="shared" si="61"/>
        <v>0.1749005315721649</v>
      </c>
    </row>
    <row r="312" spans="1:31" x14ac:dyDescent="0.2">
      <c r="A312" s="42">
        <v>0.21277839660644529</v>
      </c>
      <c r="B312" s="42">
        <f t="shared" si="52"/>
        <v>0.28686090087890626</v>
      </c>
      <c r="C312" s="42">
        <v>0.28686090087890626</v>
      </c>
      <c r="D312" s="42">
        <v>0.28686090087890626</v>
      </c>
      <c r="E312" s="48">
        <v>0.13553751861572266</v>
      </c>
      <c r="F312" s="48">
        <v>0.1355374594116211</v>
      </c>
      <c r="G312" s="48">
        <v>0.12383702682495117</v>
      </c>
      <c r="H312" s="48">
        <v>0.14296381469726563</v>
      </c>
      <c r="I312" s="48">
        <v>0.12610876220703127</v>
      </c>
      <c r="J312" s="48">
        <v>6.9370615081787101E-2</v>
      </c>
      <c r="K312" s="48">
        <v>0.11272728096008301</v>
      </c>
      <c r="L312" s="48">
        <v>4.1216552314758299E-2</v>
      </c>
      <c r="M312" s="43">
        <f t="shared" si="62"/>
        <v>0.13329313199999995</v>
      </c>
      <c r="N312" s="43">
        <f t="shared" si="63"/>
        <v>0.20653395199999999</v>
      </c>
      <c r="O312" s="49">
        <v>0.19041875999999996</v>
      </c>
      <c r="P312" s="49">
        <v>0.24298111999999999</v>
      </c>
      <c r="Q312" s="50">
        <f t="shared" si="53"/>
        <v>0.21669993999999998</v>
      </c>
      <c r="R312" s="48">
        <f t="shared" si="54"/>
        <v>0.24298111999999999</v>
      </c>
      <c r="S312" s="49">
        <v>0.23015588378906249</v>
      </c>
      <c r="T312" s="48">
        <f t="shared" si="64"/>
        <v>0.28686090087890626</v>
      </c>
      <c r="U312" s="48">
        <v>0</v>
      </c>
      <c r="V312" s="49">
        <f t="shared" si="55"/>
        <v>0.21868300800000001</v>
      </c>
      <c r="W312" s="49">
        <f t="shared" si="56"/>
        <v>0.194384896</v>
      </c>
      <c r="X312" s="49">
        <f t="shared" si="57"/>
        <v>0.17008678399999999</v>
      </c>
      <c r="Y312" s="49">
        <f t="shared" si="58"/>
        <v>0.25513017600000004</v>
      </c>
      <c r="Z312" s="49">
        <f t="shared" si="59"/>
        <v>0.32397482666666666</v>
      </c>
      <c r="AA312" s="48">
        <v>0.67368228631270555</v>
      </c>
      <c r="AB312" s="42">
        <v>0.28686090087890626</v>
      </c>
      <c r="AC312" s="42">
        <v>0.28686090087890626</v>
      </c>
      <c r="AD312" s="49">
        <f t="shared" si="60"/>
        <v>0.2517329978942871</v>
      </c>
      <c r="AE312" s="49">
        <f t="shared" si="61"/>
        <v>0.17400101179929114</v>
      </c>
    </row>
    <row r="313" spans="1:31" x14ac:dyDescent="0.2">
      <c r="A313" s="42">
        <v>0.21168407440185544</v>
      </c>
      <c r="B313" s="42">
        <f t="shared" si="52"/>
        <v>0.2860247497558594</v>
      </c>
      <c r="C313" s="42">
        <v>0.2860247497558594</v>
      </c>
      <c r="D313" s="42">
        <v>0.2860247497558594</v>
      </c>
      <c r="E313" s="48">
        <v>0.13484044952392576</v>
      </c>
      <c r="F313" s="48">
        <v>0.13484039031982423</v>
      </c>
      <c r="G313" s="48">
        <v>0.12320013130187987</v>
      </c>
      <c r="H313" s="48">
        <v>0.14222854415893554</v>
      </c>
      <c r="I313" s="48">
        <v>0.12546018127441405</v>
      </c>
      <c r="J313" s="48">
        <v>6.9013843765258792E-2</v>
      </c>
      <c r="K313" s="48">
        <v>0.11214752479553222</v>
      </c>
      <c r="L313" s="48">
        <v>4.1004575729370114E-2</v>
      </c>
      <c r="M313" s="43">
        <f t="shared" si="62"/>
        <v>0.13267388400000002</v>
      </c>
      <c r="N313" s="43">
        <f t="shared" si="63"/>
        <v>0.20553135999999997</v>
      </c>
      <c r="O313" s="49">
        <v>0.18953412000000003</v>
      </c>
      <c r="P313" s="49">
        <v>0.24180159999999998</v>
      </c>
      <c r="Q313" s="50">
        <f t="shared" si="53"/>
        <v>0.21566785999999999</v>
      </c>
      <c r="R313" s="48">
        <f t="shared" si="54"/>
        <v>0.24180159999999998</v>
      </c>
      <c r="S313" s="49">
        <v>0.22897219238281249</v>
      </c>
      <c r="T313" s="48">
        <f t="shared" si="64"/>
        <v>0.2860247497558594</v>
      </c>
      <c r="U313" s="48">
        <v>0</v>
      </c>
      <c r="V313" s="49">
        <f t="shared" si="55"/>
        <v>0.21762143999999997</v>
      </c>
      <c r="W313" s="49">
        <f t="shared" si="56"/>
        <v>0.19344127999999999</v>
      </c>
      <c r="X313" s="49">
        <f t="shared" si="57"/>
        <v>0.16926111999999999</v>
      </c>
      <c r="Y313" s="49">
        <f t="shared" si="58"/>
        <v>0.25389167999999995</v>
      </c>
      <c r="Z313" s="49">
        <f t="shared" si="59"/>
        <v>0.32240213333333329</v>
      </c>
      <c r="AA313" s="48">
        <v>0.67021752929687495</v>
      </c>
      <c r="AB313" s="42">
        <v>0.2860247497558594</v>
      </c>
      <c r="AC313" s="42">
        <v>0.2860247497558594</v>
      </c>
      <c r="AD313" s="49">
        <f t="shared" si="60"/>
        <v>0.25043833541870114</v>
      </c>
      <c r="AE313" s="49">
        <f t="shared" si="61"/>
        <v>0.1731061248254939</v>
      </c>
    </row>
    <row r="314" spans="1:31" x14ac:dyDescent="0.2">
      <c r="A314" s="42">
        <v>0.21059538523356119</v>
      </c>
      <c r="B314" s="42">
        <f t="shared" si="52"/>
        <v>0.2851936950683594</v>
      </c>
      <c r="C314" s="42">
        <v>0.2851936950683594</v>
      </c>
      <c r="D314" s="42">
        <v>0.2851936950683594</v>
      </c>
      <c r="E314" s="48">
        <v>0.13414696228027342</v>
      </c>
      <c r="F314" s="48">
        <v>0.13414690307617189</v>
      </c>
      <c r="G314" s="48">
        <v>0.12256651420593262</v>
      </c>
      <c r="H314" s="48">
        <v>0.14149706268310547</v>
      </c>
      <c r="I314" s="48">
        <v>0.12481493057250977</v>
      </c>
      <c r="J314" s="48">
        <v>6.8658907775878908E-2</v>
      </c>
      <c r="K314" s="48">
        <v>0.11157075103759766</v>
      </c>
      <c r="L314" s="48">
        <v>4.0793687019348143E-2</v>
      </c>
      <c r="M314" s="43">
        <f t="shared" si="62"/>
        <v>0.13205463599999995</v>
      </c>
      <c r="N314" s="43">
        <f t="shared" si="63"/>
        <v>0.20452876799999997</v>
      </c>
      <c r="O314" s="49">
        <v>0.18864947999999993</v>
      </c>
      <c r="P314" s="49">
        <v>0.24062207999999999</v>
      </c>
      <c r="Q314" s="50">
        <f t="shared" si="53"/>
        <v>0.21463577999999994</v>
      </c>
      <c r="R314" s="48">
        <f t="shared" si="54"/>
        <v>0.24062207999999999</v>
      </c>
      <c r="S314" s="49">
        <v>0.22779458007812503</v>
      </c>
      <c r="T314" s="48">
        <f t="shared" si="64"/>
        <v>0.2851936950683594</v>
      </c>
      <c r="U314" s="48">
        <v>0</v>
      </c>
      <c r="V314" s="49">
        <f t="shared" si="55"/>
        <v>0.21655987199999999</v>
      </c>
      <c r="W314" s="49">
        <f t="shared" si="56"/>
        <v>0.19249766400000001</v>
      </c>
      <c r="X314" s="49">
        <f t="shared" si="57"/>
        <v>0.16843545599999998</v>
      </c>
      <c r="Y314" s="49">
        <f t="shared" si="58"/>
        <v>0.25265318399999998</v>
      </c>
      <c r="Z314" s="49">
        <f t="shared" si="59"/>
        <v>0.32082944000000002</v>
      </c>
      <c r="AA314" s="48">
        <v>0.66677057527240957</v>
      </c>
      <c r="AB314" s="42">
        <v>0.2851936950683594</v>
      </c>
      <c r="AC314" s="42">
        <v>0.2851936950683594</v>
      </c>
      <c r="AD314" s="49">
        <f t="shared" si="60"/>
        <v>0.24915032196044926</v>
      </c>
      <c r="AE314" s="49">
        <f t="shared" si="61"/>
        <v>0.17221583373603946</v>
      </c>
    </row>
    <row r="315" spans="1:31" x14ac:dyDescent="0.2">
      <c r="A315" s="42">
        <v>0.20951229095458984</v>
      </c>
      <c r="B315" s="42">
        <f t="shared" si="52"/>
        <v>0.28436767578125</v>
      </c>
      <c r="C315" s="42">
        <v>0.28436767578125</v>
      </c>
      <c r="D315" s="42">
        <v>0.28436767578125</v>
      </c>
      <c r="E315" s="48">
        <v>0.13345704208374023</v>
      </c>
      <c r="F315" s="48">
        <v>0.13345698287963867</v>
      </c>
      <c r="G315" s="48">
        <v>0.12193615333557128</v>
      </c>
      <c r="H315" s="48">
        <v>0.14076934066772459</v>
      </c>
      <c r="I315" s="48">
        <v>0.12417301010131834</v>
      </c>
      <c r="J315" s="48">
        <v>6.8305792312622071E-2</v>
      </c>
      <c r="K315" s="48">
        <v>0.11099694488525391</v>
      </c>
      <c r="L315" s="48">
        <v>4.0583886184692379E-2</v>
      </c>
      <c r="M315" s="43">
        <f t="shared" si="62"/>
        <v>0.13128057599999998</v>
      </c>
      <c r="N315" s="43">
        <f t="shared" si="63"/>
        <v>0.20327552799999998</v>
      </c>
      <c r="O315" s="49">
        <v>0.18754367999999999</v>
      </c>
      <c r="P315" s="49">
        <v>0.23914767999999997</v>
      </c>
      <c r="Q315" s="50">
        <f t="shared" si="53"/>
        <v>0.21334567999999998</v>
      </c>
      <c r="R315" s="48">
        <f t="shared" si="54"/>
        <v>0.23914767999999997</v>
      </c>
      <c r="S315" s="49">
        <v>0.22662302246093749</v>
      </c>
      <c r="T315" s="48">
        <f t="shared" si="64"/>
        <v>0.28436767578125</v>
      </c>
      <c r="U315" s="48">
        <v>0</v>
      </c>
      <c r="V315" s="49">
        <f t="shared" si="55"/>
        <v>0.21523291199999997</v>
      </c>
      <c r="W315" s="49">
        <f t="shared" si="56"/>
        <v>0.191318144</v>
      </c>
      <c r="X315" s="49">
        <f t="shared" si="57"/>
        <v>0.16740337599999996</v>
      </c>
      <c r="Y315" s="49">
        <f t="shared" si="58"/>
        <v>0.25110506399999999</v>
      </c>
      <c r="Z315" s="49">
        <f t="shared" si="59"/>
        <v>0.31886357333333332</v>
      </c>
      <c r="AA315" s="48">
        <v>0.66334136962890622</v>
      </c>
      <c r="AB315" s="42">
        <v>0.28436767578125</v>
      </c>
      <c r="AC315" s="42">
        <v>0.28436767578125</v>
      </c>
      <c r="AD315" s="49">
        <f t="shared" si="60"/>
        <v>0.24786893081665037</v>
      </c>
      <c r="AE315" s="49">
        <f t="shared" si="61"/>
        <v>0.17133012007356091</v>
      </c>
    </row>
    <row r="316" spans="1:31" x14ac:dyDescent="0.2">
      <c r="A316" s="42">
        <v>0.20843476613362627</v>
      </c>
      <c r="B316" s="42">
        <f t="shared" si="52"/>
        <v>0.28354669189453124</v>
      </c>
      <c r="C316" s="42">
        <v>0.28354669189453124</v>
      </c>
      <c r="D316" s="42">
        <v>0.28354669189453124</v>
      </c>
      <c r="E316" s="48">
        <v>0.13277067413330079</v>
      </c>
      <c r="F316" s="48">
        <v>0.13277061492919923</v>
      </c>
      <c r="G316" s="48">
        <v>0.12130903388977049</v>
      </c>
      <c r="H316" s="48">
        <v>0.14004536331176759</v>
      </c>
      <c r="I316" s="48">
        <v>0.12353439025878907</v>
      </c>
      <c r="J316" s="48">
        <v>6.7954497375488282E-2</v>
      </c>
      <c r="K316" s="48">
        <v>0.11042608413696289</v>
      </c>
      <c r="L316" s="48">
        <v>4.0375162124633789E-2</v>
      </c>
      <c r="M316" s="43">
        <f t="shared" si="62"/>
        <v>0.13066132799999997</v>
      </c>
      <c r="N316" s="43">
        <f t="shared" si="63"/>
        <v>0.20227293599999999</v>
      </c>
      <c r="O316" s="49">
        <v>0.18665903999999997</v>
      </c>
      <c r="P316" s="49">
        <v>0.23796815999999998</v>
      </c>
      <c r="Q316" s="50">
        <f t="shared" si="53"/>
        <v>0.21231359999999999</v>
      </c>
      <c r="R316" s="48">
        <f t="shared" si="54"/>
        <v>0.23796815999999998</v>
      </c>
      <c r="S316" s="49">
        <v>0.22545749511718749</v>
      </c>
      <c r="T316" s="48">
        <f t="shared" si="64"/>
        <v>0.28354669189453124</v>
      </c>
      <c r="U316" s="48">
        <v>0</v>
      </c>
      <c r="V316" s="49">
        <f t="shared" si="55"/>
        <v>0.21417134399999999</v>
      </c>
      <c r="W316" s="49">
        <f t="shared" si="56"/>
        <v>0.19037452799999999</v>
      </c>
      <c r="X316" s="49">
        <f t="shared" si="57"/>
        <v>0.16657771199999999</v>
      </c>
      <c r="Y316" s="49">
        <f t="shared" si="58"/>
        <v>0.24986656799999998</v>
      </c>
      <c r="Z316" s="49">
        <f t="shared" si="59"/>
        <v>0.31729088</v>
      </c>
      <c r="AA316" s="48">
        <v>0.65992980314555916</v>
      </c>
      <c r="AB316" s="42">
        <v>0.28354669189453124</v>
      </c>
      <c r="AC316" s="42">
        <v>0.28354669189453124</v>
      </c>
      <c r="AD316" s="49">
        <f t="shared" si="60"/>
        <v>0.24659413528442381</v>
      </c>
      <c r="AE316" s="49">
        <f t="shared" si="61"/>
        <v>0.17044896538069149</v>
      </c>
    </row>
    <row r="317" spans="1:31" x14ac:dyDescent="0.2">
      <c r="A317" s="42">
        <v>0.20736278533935545</v>
      </c>
      <c r="B317" s="42">
        <f t="shared" si="52"/>
        <v>0.28273065185546875</v>
      </c>
      <c r="C317" s="42">
        <v>0.28273065185546875</v>
      </c>
      <c r="D317" s="42">
        <v>0.28273065185546875</v>
      </c>
      <c r="E317" s="48">
        <v>0.13208782882690431</v>
      </c>
      <c r="F317" s="48">
        <v>0.13208776962280272</v>
      </c>
      <c r="G317" s="48">
        <v>0.12068514106750489</v>
      </c>
      <c r="H317" s="48">
        <v>0.1393251010131836</v>
      </c>
      <c r="I317" s="48">
        <v>0.12289904884338379</v>
      </c>
      <c r="J317" s="48">
        <v>6.7605008163452149E-2</v>
      </c>
      <c r="K317" s="48">
        <v>0.10985816139221191</v>
      </c>
      <c r="L317" s="48">
        <v>4.0167511138916014E-2</v>
      </c>
      <c r="M317" s="43">
        <f t="shared" si="62"/>
        <v>0.129887268</v>
      </c>
      <c r="N317" s="43">
        <f t="shared" si="63"/>
        <v>0.20127034399999996</v>
      </c>
      <c r="O317" s="49">
        <v>0.18555324000000001</v>
      </c>
      <c r="P317" s="49">
        <v>0.23678863999999997</v>
      </c>
      <c r="Q317" s="50">
        <f t="shared" si="53"/>
        <v>0.21117093999999997</v>
      </c>
      <c r="R317" s="48">
        <f t="shared" si="54"/>
        <v>0.23678863999999997</v>
      </c>
      <c r="S317" s="49">
        <v>0.22429797363281254</v>
      </c>
      <c r="T317" s="48">
        <f t="shared" si="64"/>
        <v>0.28273065185546875</v>
      </c>
      <c r="U317" s="48">
        <v>0</v>
      </c>
      <c r="V317" s="49">
        <f t="shared" si="55"/>
        <v>0.21310977599999997</v>
      </c>
      <c r="W317" s="49">
        <f t="shared" si="56"/>
        <v>0.18943091199999998</v>
      </c>
      <c r="X317" s="49">
        <f t="shared" si="57"/>
        <v>0.16575204799999996</v>
      </c>
      <c r="Y317" s="49">
        <f t="shared" si="58"/>
        <v>0.24862807199999998</v>
      </c>
      <c r="Z317" s="49">
        <f t="shared" si="59"/>
        <v>0.31571818666666662</v>
      </c>
      <c r="AA317" s="48">
        <v>0.65653576660156254</v>
      </c>
      <c r="AB317" s="42">
        <v>0.28273065185546875</v>
      </c>
      <c r="AC317" s="42">
        <v>0.28273065185546875</v>
      </c>
      <c r="AD317" s="49">
        <f t="shared" si="60"/>
        <v>0.24532590866088871</v>
      </c>
      <c r="AE317" s="49">
        <f t="shared" si="61"/>
        <v>0.16957235120006439</v>
      </c>
    </row>
    <row r="318" spans="1:31" x14ac:dyDescent="0.2">
      <c r="A318" s="42">
        <v>0.20629631042480467</v>
      </c>
      <c r="B318" s="42">
        <f t="shared" si="52"/>
        <v>0.28191952514648438</v>
      </c>
      <c r="C318" s="42">
        <v>0.28191952514648438</v>
      </c>
      <c r="D318" s="42">
        <v>0.28191952514648438</v>
      </c>
      <c r="E318" s="48">
        <v>0.13140850616455077</v>
      </c>
      <c r="F318" s="48">
        <v>0.13140844696044923</v>
      </c>
      <c r="G318" s="48">
        <v>0.12006445266723632</v>
      </c>
      <c r="H318" s="48">
        <v>0.13860855377197265</v>
      </c>
      <c r="I318" s="48">
        <v>0.12226697845458982</v>
      </c>
      <c r="J318" s="48">
        <v>6.7257317276000969E-2</v>
      </c>
      <c r="K318" s="48">
        <v>0.10929316184997559</v>
      </c>
      <c r="L318" s="48">
        <v>3.9960929527282717E-2</v>
      </c>
      <c r="M318" s="43">
        <f t="shared" si="62"/>
        <v>0.12926801999999996</v>
      </c>
      <c r="N318" s="43">
        <f t="shared" si="63"/>
        <v>0.20026775199999997</v>
      </c>
      <c r="O318" s="49">
        <v>0.18466859999999996</v>
      </c>
      <c r="P318" s="49">
        <v>0.23560911999999998</v>
      </c>
      <c r="Q318" s="50">
        <f t="shared" si="53"/>
        <v>0.21013885999999998</v>
      </c>
      <c r="R318" s="48">
        <f t="shared" si="54"/>
        <v>0.23560911999999998</v>
      </c>
      <c r="S318" s="49">
        <v>0.22314440917968753</v>
      </c>
      <c r="T318" s="48">
        <f t="shared" si="64"/>
        <v>0.28191952514648438</v>
      </c>
      <c r="U318" s="48">
        <v>0</v>
      </c>
      <c r="V318" s="49">
        <f t="shared" si="55"/>
        <v>0.21204820799999999</v>
      </c>
      <c r="W318" s="49">
        <f t="shared" si="56"/>
        <v>0.188487296</v>
      </c>
      <c r="X318" s="49">
        <f t="shared" si="57"/>
        <v>0.16492638399999998</v>
      </c>
      <c r="Y318" s="49">
        <f t="shared" si="58"/>
        <v>0.24738957599999997</v>
      </c>
      <c r="Z318" s="49">
        <f t="shared" si="59"/>
        <v>0.3141454933333333</v>
      </c>
      <c r="AA318" s="48">
        <v>0.65315920538651318</v>
      </c>
      <c r="AB318" s="42">
        <v>0.28191952514648438</v>
      </c>
      <c r="AC318" s="42">
        <v>0.28191952514648438</v>
      </c>
      <c r="AD318" s="49">
        <f t="shared" si="60"/>
        <v>0.24406419754028325</v>
      </c>
      <c r="AE318" s="49">
        <f t="shared" si="61"/>
        <v>0.16870024061694583</v>
      </c>
    </row>
    <row r="319" spans="1:31" x14ac:dyDescent="0.2">
      <c r="A319" s="42">
        <v>0.20523532867431638</v>
      </c>
      <c r="B319" s="42">
        <f t="shared" si="52"/>
        <v>0.28111328125000001</v>
      </c>
      <c r="C319" s="42">
        <v>0.28111328125000001</v>
      </c>
      <c r="D319" s="42">
        <v>0.28111328125000001</v>
      </c>
      <c r="E319" s="48">
        <v>0.13073267654418944</v>
      </c>
      <c r="F319" s="48">
        <v>0.1307326173400879</v>
      </c>
      <c r="G319" s="48">
        <v>0.11944696128845214</v>
      </c>
      <c r="H319" s="48">
        <v>0.13789569198608398</v>
      </c>
      <c r="I319" s="48">
        <v>0.12163815689086914</v>
      </c>
      <c r="J319" s="48">
        <v>6.6911409912109379E-2</v>
      </c>
      <c r="K319" s="48">
        <v>0.10873106330871582</v>
      </c>
      <c r="L319" s="48">
        <v>3.9755409889221188E-2</v>
      </c>
      <c r="M319" s="43">
        <f t="shared" si="62"/>
        <v>0.12864877199999999</v>
      </c>
      <c r="N319" s="43">
        <f t="shared" si="63"/>
        <v>0.19926516</v>
      </c>
      <c r="O319" s="49">
        <v>0.18378396</v>
      </c>
      <c r="P319" s="49">
        <v>0.23442959999999999</v>
      </c>
      <c r="Q319" s="50">
        <f t="shared" si="53"/>
        <v>0.20910677999999999</v>
      </c>
      <c r="R319" s="48">
        <f t="shared" si="54"/>
        <v>0.23442959999999999</v>
      </c>
      <c r="S319" s="49">
        <v>0.22199677734375001</v>
      </c>
      <c r="T319" s="48">
        <f t="shared" si="64"/>
        <v>0.28111328125000001</v>
      </c>
      <c r="U319" s="48">
        <v>0</v>
      </c>
      <c r="V319" s="49">
        <f t="shared" si="55"/>
        <v>0.21098664</v>
      </c>
      <c r="W319" s="49">
        <f t="shared" si="56"/>
        <v>0.18754367999999999</v>
      </c>
      <c r="X319" s="49">
        <f t="shared" si="57"/>
        <v>0.16410071999999998</v>
      </c>
      <c r="Y319" s="49">
        <f t="shared" si="58"/>
        <v>0.24615107999999999</v>
      </c>
      <c r="Z319" s="49">
        <f t="shared" si="59"/>
        <v>0.31257279999999998</v>
      </c>
      <c r="AA319" s="48">
        <v>0.64980001027960521</v>
      </c>
      <c r="AB319" s="42">
        <v>0.28111328125000001</v>
      </c>
      <c r="AC319" s="42">
        <v>0.28111328125000001</v>
      </c>
      <c r="AD319" s="49">
        <f t="shared" si="60"/>
        <v>0.24280897521972658</v>
      </c>
      <c r="AE319" s="49">
        <f t="shared" si="61"/>
        <v>0.167832615173969</v>
      </c>
    </row>
    <row r="320" spans="1:31" x14ac:dyDescent="0.2">
      <c r="A320" s="42">
        <v>0.20417980194091795</v>
      </c>
      <c r="B320" s="42">
        <f t="shared" si="52"/>
        <v>0.28031185913085938</v>
      </c>
      <c r="C320" s="42">
        <v>0.28031185913085938</v>
      </c>
      <c r="D320" s="42">
        <v>0.28031185913085938</v>
      </c>
      <c r="E320" s="48">
        <v>0.13006031036376953</v>
      </c>
      <c r="F320" s="48">
        <v>0.13006025115966796</v>
      </c>
      <c r="G320" s="48">
        <v>0.11883264472961425</v>
      </c>
      <c r="H320" s="48">
        <v>0.13718648605346678</v>
      </c>
      <c r="I320" s="48">
        <v>0.12101256935119628</v>
      </c>
      <c r="J320" s="48">
        <v>6.6567286071777337E-2</v>
      </c>
      <c r="K320" s="48">
        <v>0.10817185836791993</v>
      </c>
      <c r="L320" s="48">
        <v>3.9550948524475098E-2</v>
      </c>
      <c r="M320" s="43">
        <f t="shared" si="62"/>
        <v>0.12787471199999997</v>
      </c>
      <c r="N320" s="43">
        <f t="shared" si="63"/>
        <v>0.19801191999999998</v>
      </c>
      <c r="O320" s="49">
        <v>0.18267815999999998</v>
      </c>
      <c r="P320" s="49">
        <v>0.23295519999999997</v>
      </c>
      <c r="Q320" s="50">
        <f t="shared" si="53"/>
        <v>0.20781667999999998</v>
      </c>
      <c r="R320" s="48">
        <f t="shared" si="54"/>
        <v>0.23295519999999997</v>
      </c>
      <c r="S320" s="49">
        <v>0.2208550537109375</v>
      </c>
      <c r="T320" s="48">
        <f t="shared" si="64"/>
        <v>0.28031185913085938</v>
      </c>
      <c r="U320" s="48">
        <v>0</v>
      </c>
      <c r="V320" s="49">
        <f t="shared" si="55"/>
        <v>0.20965967999999999</v>
      </c>
      <c r="W320" s="49">
        <f t="shared" si="56"/>
        <v>0.18636416</v>
      </c>
      <c r="X320" s="49">
        <f t="shared" si="57"/>
        <v>0.16306863999999996</v>
      </c>
      <c r="Y320" s="49">
        <f t="shared" si="58"/>
        <v>0.24460295999999998</v>
      </c>
      <c r="Z320" s="49">
        <f t="shared" si="59"/>
        <v>0.31060693333333328</v>
      </c>
      <c r="AA320" s="48">
        <v>0.64645807206003292</v>
      </c>
      <c r="AB320" s="42">
        <v>0.28031185913085938</v>
      </c>
      <c r="AC320" s="42">
        <v>0.28031185913085938</v>
      </c>
      <c r="AD320" s="49">
        <f t="shared" si="60"/>
        <v>0.2415602149963379</v>
      </c>
      <c r="AE320" s="49">
        <f t="shared" si="61"/>
        <v>0.16696945641376709</v>
      </c>
    </row>
    <row r="321" spans="1:31" x14ac:dyDescent="0.2">
      <c r="A321" s="42">
        <v>0.20312970479329426</v>
      </c>
      <c r="B321" s="42">
        <f t="shared" si="52"/>
        <v>0.27951522827148439</v>
      </c>
      <c r="C321" s="42">
        <v>0.27951522827148439</v>
      </c>
      <c r="D321" s="42">
        <v>0.27951522827148439</v>
      </c>
      <c r="E321" s="48">
        <v>0.12939140762329102</v>
      </c>
      <c r="F321" s="48">
        <v>0.12939134841918945</v>
      </c>
      <c r="G321" s="48">
        <v>0.11822148818969727</v>
      </c>
      <c r="H321" s="48">
        <v>0.13648093597412109</v>
      </c>
      <c r="I321" s="48">
        <v>0.1203902010345459</v>
      </c>
      <c r="J321" s="48">
        <v>6.6224930953979494E-2</v>
      </c>
      <c r="K321" s="48">
        <v>0.10761553222656249</v>
      </c>
      <c r="L321" s="48">
        <v>3.9347538032531736E-2</v>
      </c>
      <c r="M321" s="43">
        <f t="shared" si="62"/>
        <v>0.12725546399999998</v>
      </c>
      <c r="N321" s="43">
        <f t="shared" si="63"/>
        <v>0.19725997599999998</v>
      </c>
      <c r="O321" s="49">
        <v>0.18179351999999999</v>
      </c>
      <c r="P321" s="49">
        <v>0.23207055999999998</v>
      </c>
      <c r="Q321" s="50">
        <f t="shared" si="53"/>
        <v>0.20693203999999998</v>
      </c>
      <c r="R321" s="48">
        <f t="shared" si="54"/>
        <v>0.23207055999999998</v>
      </c>
      <c r="S321" s="49">
        <v>0.21971918945312502</v>
      </c>
      <c r="T321" s="48">
        <f t="shared" si="64"/>
        <v>0.27951522827148439</v>
      </c>
      <c r="U321" s="48">
        <v>0</v>
      </c>
      <c r="V321" s="49">
        <f t="shared" si="55"/>
        <v>0.20886350399999998</v>
      </c>
      <c r="W321" s="49">
        <f t="shared" si="56"/>
        <v>0.185656448</v>
      </c>
      <c r="X321" s="49">
        <f t="shared" si="57"/>
        <v>0.16244939199999997</v>
      </c>
      <c r="Y321" s="49">
        <f t="shared" si="58"/>
        <v>0.24367408799999996</v>
      </c>
      <c r="Z321" s="49">
        <f t="shared" si="59"/>
        <v>0.30942741333333329</v>
      </c>
      <c r="AA321" s="48">
        <v>0.6431333361173931</v>
      </c>
      <c r="AB321" s="42">
        <v>0.27951522827148439</v>
      </c>
      <c r="AC321" s="42">
        <v>0.27951522827148439</v>
      </c>
      <c r="AD321" s="49">
        <f t="shared" si="60"/>
        <v>0.24031786346435549</v>
      </c>
      <c r="AE321" s="49">
        <f t="shared" si="61"/>
        <v>0.16611072742160646</v>
      </c>
    </row>
    <row r="322" spans="1:31" x14ac:dyDescent="0.2">
      <c r="A322" s="42">
        <v>0.20208501180013019</v>
      </c>
      <c r="B322" s="42">
        <f t="shared" ref="B322:B385" si="65">+AVERAGE(C322,D322)</f>
        <v>0.27872332763671875</v>
      </c>
      <c r="C322" s="42">
        <v>0.27872332763671875</v>
      </c>
      <c r="D322" s="42">
        <v>0.27872332763671875</v>
      </c>
      <c r="E322" s="48">
        <v>0.12872593872070312</v>
      </c>
      <c r="F322" s="48">
        <v>0.12872589431762696</v>
      </c>
      <c r="G322" s="48">
        <v>0.11761347686767577</v>
      </c>
      <c r="H322" s="48">
        <v>0.13577901214599608</v>
      </c>
      <c r="I322" s="48">
        <v>0.11977102973937988</v>
      </c>
      <c r="J322" s="48">
        <v>6.5884337158203132E-2</v>
      </c>
      <c r="K322" s="48">
        <v>0.10706206268310546</v>
      </c>
      <c r="L322" s="48">
        <v>3.9145174713134764E-2</v>
      </c>
      <c r="M322" s="43">
        <f t="shared" si="62"/>
        <v>0.126636216</v>
      </c>
      <c r="N322" s="43">
        <f t="shared" si="63"/>
        <v>0.19625738399999998</v>
      </c>
      <c r="O322" s="49">
        <v>0.18090887999999999</v>
      </c>
      <c r="P322" s="49">
        <v>0.23089103999999999</v>
      </c>
      <c r="Q322" s="50">
        <f t="shared" ref="Q322:Q385" si="66">+AVERAGE(O322:P322)</f>
        <v>0.20589995999999999</v>
      </c>
      <c r="R322" s="48">
        <f t="shared" ref="R322:R385" si="67">+P322</f>
        <v>0.23089103999999999</v>
      </c>
      <c r="S322" s="49">
        <v>0.21858916015625002</v>
      </c>
      <c r="T322" s="48">
        <f t="shared" si="64"/>
        <v>0.27872332763671875</v>
      </c>
      <c r="U322" s="48">
        <v>0</v>
      </c>
      <c r="V322" s="49">
        <f t="shared" ref="V322:V385" si="68">+$P322*0.9</f>
        <v>0.20780193599999999</v>
      </c>
      <c r="W322" s="49">
        <f t="shared" ref="W322:W385" si="69">+$P322*0.8</f>
        <v>0.18471283199999999</v>
      </c>
      <c r="X322" s="49">
        <f t="shared" ref="X322:X385" si="70">+$P322*0.7</f>
        <v>0.16162372799999999</v>
      </c>
      <c r="Y322" s="49">
        <f t="shared" ref="Y322:Y385" si="71">+$P322*0.9*8750/7500</f>
        <v>0.24243559200000001</v>
      </c>
      <c r="Z322" s="49">
        <f t="shared" ref="Z322:Z385" si="72">+$P322*10000/7500</f>
        <v>0.30785471999999997</v>
      </c>
      <c r="AA322" s="48">
        <v>0.6398256932308799</v>
      </c>
      <c r="AB322" s="42">
        <v>0.27872332763671875</v>
      </c>
      <c r="AC322" s="42">
        <v>0.27872332763671875</v>
      </c>
      <c r="AD322" s="49">
        <f t="shared" ref="AD322:AD385" si="73">+S322*1.09375</f>
        <v>0.23908189392089846</v>
      </c>
      <c r="AE322" s="49">
        <f t="shared" ref="AE322:AE385" si="74">+S322*0.756013745704467</f>
        <v>0.16525640974012021</v>
      </c>
    </row>
    <row r="323" spans="1:31" x14ac:dyDescent="0.2">
      <c r="A323" s="42">
        <v>0.20104568481445312</v>
      </c>
      <c r="B323" s="42">
        <f t="shared" si="65"/>
        <v>0.27793612670898438</v>
      </c>
      <c r="C323" s="42">
        <v>0.27793612670898438</v>
      </c>
      <c r="D323" s="42">
        <v>0.27793612670898438</v>
      </c>
      <c r="E323" s="48">
        <v>0.12806390365600587</v>
      </c>
      <c r="F323" s="48">
        <v>0.12806385925292968</v>
      </c>
      <c r="G323" s="48">
        <v>0.11700858856201171</v>
      </c>
      <c r="H323" s="48">
        <v>0.13508069976806639</v>
      </c>
      <c r="I323" s="48">
        <v>0.11915504806518554</v>
      </c>
      <c r="J323" s="48">
        <v>6.5545489883422847E-2</v>
      </c>
      <c r="K323" s="48">
        <v>0.10651144233703613</v>
      </c>
      <c r="L323" s="48">
        <v>3.8943851165771481E-2</v>
      </c>
      <c r="M323" s="43">
        <f t="shared" ref="M323:M386" si="75">(+O323*0.7)</f>
        <v>0.12601696800000001</v>
      </c>
      <c r="N323" s="43">
        <f t="shared" ref="N323:N386" si="76">(+P323*0.85)</f>
        <v>0.19525479200000001</v>
      </c>
      <c r="O323" s="49">
        <v>0.18002424</v>
      </c>
      <c r="P323" s="49">
        <v>0.22971152</v>
      </c>
      <c r="Q323" s="50">
        <f t="shared" si="66"/>
        <v>0.20486788</v>
      </c>
      <c r="R323" s="48">
        <f t="shared" si="67"/>
        <v>0.22971152</v>
      </c>
      <c r="S323" s="49">
        <v>0.21746494140625</v>
      </c>
      <c r="T323" s="48">
        <f t="shared" ref="T323:T386" si="77">+C323</f>
        <v>0.27793612670898438</v>
      </c>
      <c r="U323" s="48">
        <v>0</v>
      </c>
      <c r="V323" s="49">
        <f t="shared" si="68"/>
        <v>0.20674036800000001</v>
      </c>
      <c r="W323" s="49">
        <f t="shared" si="69"/>
        <v>0.18376921600000001</v>
      </c>
      <c r="X323" s="49">
        <f t="shared" si="70"/>
        <v>0.16079806399999999</v>
      </c>
      <c r="Y323" s="49">
        <f t="shared" si="71"/>
        <v>0.241197096</v>
      </c>
      <c r="Z323" s="49">
        <f t="shared" si="72"/>
        <v>0.30628202666666671</v>
      </c>
      <c r="AA323" s="48">
        <v>0.63653503417968749</v>
      </c>
      <c r="AB323" s="42">
        <v>0.27793612670898438</v>
      </c>
      <c r="AC323" s="42">
        <v>0.27793612670898438</v>
      </c>
      <c r="AD323" s="49">
        <f t="shared" si="73"/>
        <v>0.23785227966308595</v>
      </c>
      <c r="AE323" s="49">
        <f t="shared" si="74"/>
        <v>0.16440648491194151</v>
      </c>
    </row>
    <row r="324" spans="1:31" x14ac:dyDescent="0.2">
      <c r="A324" s="42">
        <v>0.2000116984049479</v>
      </c>
      <c r="B324" s="42">
        <f t="shared" si="65"/>
        <v>0.277153564453125</v>
      </c>
      <c r="C324" s="42">
        <v>0.277153564453125</v>
      </c>
      <c r="D324" s="42">
        <v>0.277153564453125</v>
      </c>
      <c r="E324" s="48">
        <v>0.12740527282714845</v>
      </c>
      <c r="F324" s="48">
        <v>0.12740522842407226</v>
      </c>
      <c r="G324" s="48">
        <v>0.11640680847167968</v>
      </c>
      <c r="H324" s="48">
        <v>0.13438598403930663</v>
      </c>
      <c r="I324" s="48">
        <v>0.11854223381042481</v>
      </c>
      <c r="J324" s="48">
        <v>6.520838912963868E-2</v>
      </c>
      <c r="K324" s="48">
        <v>0.1059636489868164</v>
      </c>
      <c r="L324" s="48">
        <v>3.8743563690185542E-2</v>
      </c>
      <c r="M324" s="43">
        <f t="shared" si="75"/>
        <v>0.12539771999999999</v>
      </c>
      <c r="N324" s="43">
        <f t="shared" si="76"/>
        <v>0.19425219999999999</v>
      </c>
      <c r="O324" s="49">
        <v>0.17913959999999998</v>
      </c>
      <c r="P324" s="49">
        <v>0.22853199999999999</v>
      </c>
      <c r="Q324" s="50">
        <f t="shared" si="66"/>
        <v>0.20383579999999998</v>
      </c>
      <c r="R324" s="48">
        <f t="shared" si="67"/>
        <v>0.22853199999999999</v>
      </c>
      <c r="S324" s="49">
        <v>0.2163465087890625</v>
      </c>
      <c r="T324" s="48">
        <f t="shared" si="77"/>
        <v>0.277153564453125</v>
      </c>
      <c r="U324" s="48">
        <v>0</v>
      </c>
      <c r="V324" s="49">
        <f t="shared" si="68"/>
        <v>0.20567879999999999</v>
      </c>
      <c r="W324" s="49">
        <f t="shared" si="69"/>
        <v>0.1828256</v>
      </c>
      <c r="X324" s="49">
        <f t="shared" si="70"/>
        <v>0.15997239999999999</v>
      </c>
      <c r="Y324" s="49">
        <f t="shared" si="71"/>
        <v>0.23995859999999999</v>
      </c>
      <c r="Z324" s="49">
        <f t="shared" si="72"/>
        <v>0.30470933333333328</v>
      </c>
      <c r="AA324" s="48">
        <v>0.63326130435341288</v>
      </c>
      <c r="AB324" s="42">
        <v>0.277153564453125</v>
      </c>
      <c r="AC324" s="42">
        <v>0.277153564453125</v>
      </c>
      <c r="AD324" s="49">
        <f t="shared" si="73"/>
        <v>0.23662899398803711</v>
      </c>
      <c r="AE324" s="49">
        <f t="shared" si="74"/>
        <v>0.16356093447970355</v>
      </c>
    </row>
    <row r="325" spans="1:31" x14ac:dyDescent="0.2">
      <c r="A325" s="42">
        <v>0.19898303985595703</v>
      </c>
      <c r="B325" s="42">
        <f t="shared" si="65"/>
        <v>0.27637564086914063</v>
      </c>
      <c r="C325" s="42">
        <v>0.27637564086914063</v>
      </c>
      <c r="D325" s="42">
        <v>0.27637564086914063</v>
      </c>
      <c r="E325" s="48">
        <v>0.12675003143310545</v>
      </c>
      <c r="F325" s="48">
        <v>0.12674998703002929</v>
      </c>
      <c r="G325" s="48">
        <v>0.115808129196167</v>
      </c>
      <c r="H325" s="48">
        <v>0.13369483535766599</v>
      </c>
      <c r="I325" s="48">
        <v>0.11793257217407226</v>
      </c>
      <c r="J325" s="48">
        <v>6.4873020095825198E-2</v>
      </c>
      <c r="K325" s="48">
        <v>0.1054186752319336</v>
      </c>
      <c r="L325" s="48">
        <v>3.8544304885864251E-2</v>
      </c>
      <c r="M325" s="43">
        <f t="shared" si="75"/>
        <v>0.12477847199999999</v>
      </c>
      <c r="N325" s="43">
        <f t="shared" si="76"/>
        <v>0.19324960799999996</v>
      </c>
      <c r="O325" s="49">
        <v>0.17825495999999999</v>
      </c>
      <c r="P325" s="49">
        <v>0.22735247999999997</v>
      </c>
      <c r="Q325" s="50">
        <f t="shared" si="66"/>
        <v>0.20280371999999997</v>
      </c>
      <c r="R325" s="48">
        <f t="shared" si="67"/>
        <v>0.22735247999999997</v>
      </c>
      <c r="S325" s="49">
        <v>0.215233837890625</v>
      </c>
      <c r="T325" s="48">
        <f t="shared" si="77"/>
        <v>0.27637564086914063</v>
      </c>
      <c r="U325" s="48">
        <v>0</v>
      </c>
      <c r="V325" s="49">
        <f t="shared" si="68"/>
        <v>0.20461723199999998</v>
      </c>
      <c r="W325" s="49">
        <f t="shared" si="69"/>
        <v>0.181881984</v>
      </c>
      <c r="X325" s="49">
        <f t="shared" si="70"/>
        <v>0.15914673599999996</v>
      </c>
      <c r="Y325" s="49">
        <f t="shared" si="71"/>
        <v>0.23872010399999999</v>
      </c>
      <c r="Z325" s="49">
        <f t="shared" si="72"/>
        <v>0.30313663999999996</v>
      </c>
      <c r="AA325" s="48">
        <v>0.63000444914165299</v>
      </c>
      <c r="AB325" s="42">
        <v>0.27637564086914063</v>
      </c>
      <c r="AC325" s="42">
        <v>0.27637564086914063</v>
      </c>
      <c r="AD325" s="49">
        <f t="shared" si="73"/>
        <v>0.23541201019287109</v>
      </c>
      <c r="AE325" s="49">
        <f t="shared" si="74"/>
        <v>0.16271973998603945</v>
      </c>
    </row>
    <row r="326" spans="1:31" x14ac:dyDescent="0.2">
      <c r="A326" s="42">
        <v>0.19795967102050779</v>
      </c>
      <c r="B326" s="42">
        <f t="shared" si="65"/>
        <v>0.27560226440429686</v>
      </c>
      <c r="C326" s="42">
        <v>0.27560226440429686</v>
      </c>
      <c r="D326" s="42">
        <v>0.27560226440429686</v>
      </c>
      <c r="E326" s="48">
        <v>0.12609814987182616</v>
      </c>
      <c r="F326" s="48">
        <v>0.12609810546875</v>
      </c>
      <c r="G326" s="48">
        <v>0.11521252853393554</v>
      </c>
      <c r="H326" s="48">
        <v>0.13300723892211913</v>
      </c>
      <c r="I326" s="48">
        <v>0.11732604095458984</v>
      </c>
      <c r="J326" s="48">
        <v>6.4539375381469727E-2</v>
      </c>
      <c r="K326" s="48">
        <v>0.1048765062713623</v>
      </c>
      <c r="L326" s="48">
        <v>3.8346071052551264E-2</v>
      </c>
      <c r="M326" s="43">
        <f t="shared" si="75"/>
        <v>0.12400441199999999</v>
      </c>
      <c r="N326" s="43">
        <f t="shared" si="76"/>
        <v>0.19224701599999997</v>
      </c>
      <c r="O326" s="49">
        <v>0.17714916</v>
      </c>
      <c r="P326" s="49">
        <v>0.22617295999999998</v>
      </c>
      <c r="Q326" s="50">
        <f t="shared" si="66"/>
        <v>0.20166106</v>
      </c>
      <c r="R326" s="48">
        <f t="shared" si="67"/>
        <v>0.22617295999999998</v>
      </c>
      <c r="S326" s="49">
        <v>0.21412687988281254</v>
      </c>
      <c r="T326" s="48">
        <f t="shared" si="77"/>
        <v>0.27560226440429686</v>
      </c>
      <c r="U326" s="48">
        <v>0</v>
      </c>
      <c r="V326" s="49">
        <f t="shared" si="68"/>
        <v>0.203555664</v>
      </c>
      <c r="W326" s="49">
        <f t="shared" si="69"/>
        <v>0.18093836799999999</v>
      </c>
      <c r="X326" s="49">
        <f t="shared" si="70"/>
        <v>0.15832107199999998</v>
      </c>
      <c r="Y326" s="49">
        <f t="shared" si="71"/>
        <v>0.23748160799999998</v>
      </c>
      <c r="Z326" s="49">
        <f t="shared" si="72"/>
        <v>0.30156394666666664</v>
      </c>
      <c r="AA326" s="48">
        <v>0.62676430471319899</v>
      </c>
      <c r="AB326" s="42">
        <v>0.27560226440429686</v>
      </c>
      <c r="AC326" s="42">
        <v>0.27560226440429686</v>
      </c>
      <c r="AD326" s="49">
        <f t="shared" si="73"/>
        <v>0.23420127487182621</v>
      </c>
      <c r="AE326" s="49">
        <f t="shared" si="74"/>
        <v>0.16188286451621559</v>
      </c>
    </row>
    <row r="327" spans="1:31" x14ac:dyDescent="0.2">
      <c r="A327" s="42">
        <v>0.19694156646728514</v>
      </c>
      <c r="B327" s="42">
        <f t="shared" si="65"/>
        <v>0.27483343505859376</v>
      </c>
      <c r="C327" s="42">
        <v>0.27483343505859376</v>
      </c>
      <c r="D327" s="42">
        <v>0.27483343505859376</v>
      </c>
      <c r="E327" s="48">
        <v>0.12544962814331054</v>
      </c>
      <c r="F327" s="48">
        <v>0.12544958374023438</v>
      </c>
      <c r="G327" s="48">
        <v>0.11461999168395996</v>
      </c>
      <c r="H327" s="48">
        <v>0.13232317993164064</v>
      </c>
      <c r="I327" s="48">
        <v>0.11672263275146484</v>
      </c>
      <c r="J327" s="48">
        <v>6.4207447586059563E-2</v>
      </c>
      <c r="K327" s="48">
        <v>0.10433712730407715</v>
      </c>
      <c r="L327" s="48">
        <v>3.8148858489990237E-2</v>
      </c>
      <c r="M327" s="43">
        <f t="shared" si="75"/>
        <v>0.12338516399999998</v>
      </c>
      <c r="N327" s="43">
        <f t="shared" si="76"/>
        <v>0.191244424</v>
      </c>
      <c r="O327" s="49">
        <v>0.17626451999999998</v>
      </c>
      <c r="P327" s="49">
        <v>0.22499343999999999</v>
      </c>
      <c r="Q327" s="50">
        <f t="shared" si="66"/>
        <v>0.20062897999999998</v>
      </c>
      <c r="R327" s="48">
        <f t="shared" si="67"/>
        <v>0.22499343999999999</v>
      </c>
      <c r="S327" s="49">
        <v>0.21302563476562503</v>
      </c>
      <c r="T327" s="48">
        <f t="shared" si="77"/>
        <v>0.27483343505859376</v>
      </c>
      <c r="U327" s="48">
        <v>0</v>
      </c>
      <c r="V327" s="49">
        <f t="shared" si="68"/>
        <v>0.20249409599999998</v>
      </c>
      <c r="W327" s="49">
        <f t="shared" si="69"/>
        <v>0.17999475200000001</v>
      </c>
      <c r="X327" s="49">
        <f t="shared" si="70"/>
        <v>0.15749540799999998</v>
      </c>
      <c r="Y327" s="49">
        <f t="shared" si="71"/>
        <v>0.23624311199999998</v>
      </c>
      <c r="Z327" s="49">
        <f t="shared" si="72"/>
        <v>0.29999125333333332</v>
      </c>
      <c r="AA327" s="48">
        <v>0.62354087106805101</v>
      </c>
      <c r="AB327" s="42">
        <v>0.27483343505859376</v>
      </c>
      <c r="AC327" s="42">
        <v>0.27483343505859376</v>
      </c>
      <c r="AD327" s="49">
        <f t="shared" si="73"/>
        <v>0.23299678802490237</v>
      </c>
      <c r="AE327" s="49">
        <f t="shared" si="74"/>
        <v>0.16105030807023191</v>
      </c>
    </row>
    <row r="328" spans="1:31" x14ac:dyDescent="0.2">
      <c r="A328" s="42">
        <v>0.1959286880493164</v>
      </c>
      <c r="B328" s="42">
        <f t="shared" si="65"/>
        <v>0.274069091796875</v>
      </c>
      <c r="C328" s="42">
        <v>0.274069091796875</v>
      </c>
      <c r="D328" s="42">
        <v>0.274069091796875</v>
      </c>
      <c r="E328" s="48">
        <v>0.12480443664550779</v>
      </c>
      <c r="F328" s="48">
        <v>0.12480439224243164</v>
      </c>
      <c r="G328" s="48">
        <v>0.11403049644470215</v>
      </c>
      <c r="H328" s="48">
        <v>0.13164264358520505</v>
      </c>
      <c r="I328" s="48">
        <v>0.11612232536315918</v>
      </c>
      <c r="J328" s="48">
        <v>6.3877229309082018E-2</v>
      </c>
      <c r="K328" s="48">
        <v>0.10380052352905274</v>
      </c>
      <c r="L328" s="48">
        <v>3.7952659797668452E-2</v>
      </c>
      <c r="M328" s="43">
        <f t="shared" si="75"/>
        <v>0.12276591599999999</v>
      </c>
      <c r="N328" s="43">
        <f t="shared" si="76"/>
        <v>0.190241832</v>
      </c>
      <c r="O328" s="49">
        <v>0.17537987999999999</v>
      </c>
      <c r="P328" s="49">
        <v>0.22381392</v>
      </c>
      <c r="Q328" s="50">
        <f t="shared" si="66"/>
        <v>0.19959689999999999</v>
      </c>
      <c r="R328" s="48">
        <f t="shared" si="67"/>
        <v>0.22381392</v>
      </c>
      <c r="S328" s="49">
        <v>0.21193002929687502</v>
      </c>
      <c r="T328" s="48">
        <f t="shared" si="77"/>
        <v>0.274069091796875</v>
      </c>
      <c r="U328" s="48">
        <v>0</v>
      </c>
      <c r="V328" s="49">
        <f t="shared" si="68"/>
        <v>0.201432528</v>
      </c>
      <c r="W328" s="49">
        <f t="shared" si="69"/>
        <v>0.179051136</v>
      </c>
      <c r="X328" s="49">
        <f t="shared" si="70"/>
        <v>0.156669744</v>
      </c>
      <c r="Y328" s="49">
        <f t="shared" si="71"/>
        <v>0.235004616</v>
      </c>
      <c r="Z328" s="49">
        <f t="shared" si="72"/>
        <v>0.29841856</v>
      </c>
      <c r="AA328" s="48">
        <v>0.62033398437499998</v>
      </c>
      <c r="AB328" s="42">
        <v>0.274069091796875</v>
      </c>
      <c r="AC328" s="42">
        <v>0.274069091796875</v>
      </c>
      <c r="AD328" s="49">
        <f t="shared" si="73"/>
        <v>0.23179846954345704</v>
      </c>
      <c r="AE328" s="49">
        <f t="shared" si="74"/>
        <v>0.16022201527598792</v>
      </c>
    </row>
    <row r="329" spans="1:31" x14ac:dyDescent="0.2">
      <c r="A329" s="42">
        <v>0.194921023050944</v>
      </c>
      <c r="B329" s="42">
        <f t="shared" si="65"/>
        <v>0.27330920410156251</v>
      </c>
      <c r="C329" s="42">
        <v>0.27330920410156251</v>
      </c>
      <c r="D329" s="42">
        <v>0.27330920410156251</v>
      </c>
      <c r="E329" s="48">
        <v>0.12416256057739258</v>
      </c>
      <c r="F329" s="48">
        <v>0.12416251617431641</v>
      </c>
      <c r="G329" s="48">
        <v>0.1134440354156494</v>
      </c>
      <c r="H329" s="48">
        <v>0.13096560028076173</v>
      </c>
      <c r="I329" s="48">
        <v>0.11552510398864746</v>
      </c>
      <c r="J329" s="48">
        <v>6.3548705749511714E-2</v>
      </c>
      <c r="K329" s="48">
        <v>0.10326667274475097</v>
      </c>
      <c r="L329" s="48">
        <v>3.7757467575073235E-2</v>
      </c>
      <c r="M329" s="43">
        <f t="shared" si="75"/>
        <v>0.12214666799999997</v>
      </c>
      <c r="N329" s="43">
        <f t="shared" si="76"/>
        <v>0.18923923999999998</v>
      </c>
      <c r="O329" s="49">
        <v>0.17449523999999997</v>
      </c>
      <c r="P329" s="49">
        <v>0.22263439999999998</v>
      </c>
      <c r="Q329" s="50">
        <f t="shared" si="66"/>
        <v>0.19856481999999998</v>
      </c>
      <c r="R329" s="48">
        <f t="shared" si="67"/>
        <v>0.22263439999999998</v>
      </c>
      <c r="S329" s="49">
        <v>0.21084006347656251</v>
      </c>
      <c r="T329" s="48">
        <f t="shared" si="77"/>
        <v>0.27330920410156251</v>
      </c>
      <c r="U329" s="48">
        <v>0</v>
      </c>
      <c r="V329" s="49">
        <f t="shared" si="68"/>
        <v>0.20037095999999999</v>
      </c>
      <c r="W329" s="49">
        <f t="shared" si="69"/>
        <v>0.17810751999999999</v>
      </c>
      <c r="X329" s="49">
        <f t="shared" si="70"/>
        <v>0.15584407999999997</v>
      </c>
      <c r="Y329" s="49">
        <f t="shared" si="71"/>
        <v>0.23376611999999999</v>
      </c>
      <c r="Z329" s="49">
        <f t="shared" si="72"/>
        <v>0.29684586666666662</v>
      </c>
      <c r="AA329" s="48">
        <v>0.61714359002364305</v>
      </c>
      <c r="AB329" s="42">
        <v>0.27330920410156251</v>
      </c>
      <c r="AC329" s="42">
        <v>0.27330920410156251</v>
      </c>
      <c r="AD329" s="49">
        <f t="shared" si="73"/>
        <v>0.23060631942749024</v>
      </c>
      <c r="AE329" s="49">
        <f t="shared" si="74"/>
        <v>0.1593979861334836</v>
      </c>
    </row>
    <row r="330" spans="1:31" x14ac:dyDescent="0.2">
      <c r="A330" s="42">
        <v>0.19391854604085285</v>
      </c>
      <c r="B330" s="42">
        <f t="shared" si="65"/>
        <v>0.27255371093750003</v>
      </c>
      <c r="C330" s="42">
        <v>0.27255371093750003</v>
      </c>
      <c r="D330" s="42">
        <v>0.27255371093750003</v>
      </c>
      <c r="E330" s="48">
        <v>0.12352399253845216</v>
      </c>
      <c r="F330" s="48">
        <v>0.12352394813537597</v>
      </c>
      <c r="G330" s="48">
        <v>0.11286059379577637</v>
      </c>
      <c r="H330" s="48">
        <v>0.13029203521728516</v>
      </c>
      <c r="I330" s="48">
        <v>0.1149309538269043</v>
      </c>
      <c r="J330" s="48">
        <v>6.3221876907348637E-2</v>
      </c>
      <c r="K330" s="48">
        <v>0.10273556755065917</v>
      </c>
      <c r="L330" s="48">
        <v>3.7563281822204586E-2</v>
      </c>
      <c r="M330" s="43">
        <f t="shared" si="75"/>
        <v>0.12152742</v>
      </c>
      <c r="N330" s="43">
        <f t="shared" si="76"/>
        <v>0.18823664799999998</v>
      </c>
      <c r="O330" s="49">
        <v>0.1736106</v>
      </c>
      <c r="P330" s="49">
        <v>0.22145487999999997</v>
      </c>
      <c r="Q330" s="50">
        <f t="shared" si="66"/>
        <v>0.19753273999999998</v>
      </c>
      <c r="R330" s="48">
        <f t="shared" si="67"/>
        <v>0.22145487999999997</v>
      </c>
      <c r="S330" s="49">
        <v>0.209755712890625</v>
      </c>
      <c r="T330" s="48">
        <f t="shared" si="77"/>
        <v>0.27255371093750003</v>
      </c>
      <c r="U330" s="48">
        <v>0</v>
      </c>
      <c r="V330" s="49">
        <f t="shared" si="68"/>
        <v>0.19930939199999997</v>
      </c>
      <c r="W330" s="49">
        <f t="shared" si="69"/>
        <v>0.17716390399999998</v>
      </c>
      <c r="X330" s="49">
        <f t="shared" si="70"/>
        <v>0.15501841599999996</v>
      </c>
      <c r="Y330" s="49">
        <f t="shared" si="71"/>
        <v>0.23252762399999999</v>
      </c>
      <c r="Z330" s="49">
        <f t="shared" si="72"/>
        <v>0.29527317333333325</v>
      </c>
      <c r="AA330" s="48">
        <v>0.61396963340357735</v>
      </c>
      <c r="AB330" s="42">
        <v>0.27255371093750003</v>
      </c>
      <c r="AC330" s="42">
        <v>0.27255371093750003</v>
      </c>
      <c r="AD330" s="49">
        <f t="shared" si="73"/>
        <v>0.22942031097412111</v>
      </c>
      <c r="AE330" s="49">
        <f t="shared" si="74"/>
        <v>0.15857820218535215</v>
      </c>
    </row>
    <row r="331" spans="1:31" x14ac:dyDescent="0.2">
      <c r="A331" s="42">
        <v>0.19292121887207028</v>
      </c>
      <c r="B331" s="42">
        <f t="shared" si="65"/>
        <v>0.2718026123046875</v>
      </c>
      <c r="C331" s="42">
        <v>0.2718026123046875</v>
      </c>
      <c r="D331" s="42">
        <v>0.2718026123046875</v>
      </c>
      <c r="E331" s="48">
        <v>0.12288871032714845</v>
      </c>
      <c r="F331" s="48">
        <v>0.12288866592407226</v>
      </c>
      <c r="G331" s="48">
        <v>0.11228014938354491</v>
      </c>
      <c r="H331" s="48">
        <v>0.12962194839477539</v>
      </c>
      <c r="I331" s="48">
        <v>0.1143398600769043</v>
      </c>
      <c r="J331" s="48">
        <v>6.2896727981567369E-2</v>
      </c>
      <c r="K331" s="48">
        <v>0.10220720054626464</v>
      </c>
      <c r="L331" s="48">
        <v>3.7370095138549803E-2</v>
      </c>
      <c r="M331" s="43">
        <f t="shared" si="75"/>
        <v>0.12090817199999998</v>
      </c>
      <c r="N331" s="43">
        <f t="shared" si="76"/>
        <v>0.18723405599999998</v>
      </c>
      <c r="O331" s="49">
        <v>0.17272595999999998</v>
      </c>
      <c r="P331" s="49">
        <v>0.22027535999999998</v>
      </c>
      <c r="Q331" s="50">
        <f t="shared" si="66"/>
        <v>0.19650065999999999</v>
      </c>
      <c r="R331" s="48">
        <f t="shared" si="67"/>
        <v>0.22027535999999998</v>
      </c>
      <c r="S331" s="49">
        <v>0.20867692871093749</v>
      </c>
      <c r="T331" s="48">
        <f t="shared" si="77"/>
        <v>0.2718026123046875</v>
      </c>
      <c r="U331" s="48">
        <v>0</v>
      </c>
      <c r="V331" s="49">
        <f t="shared" si="68"/>
        <v>0.19824782399999999</v>
      </c>
      <c r="W331" s="49">
        <f t="shared" si="69"/>
        <v>0.176220288</v>
      </c>
      <c r="X331" s="49">
        <f t="shared" si="70"/>
        <v>0.15419275199999996</v>
      </c>
      <c r="Y331" s="49">
        <f t="shared" si="71"/>
        <v>0.23128912799999998</v>
      </c>
      <c r="Z331" s="49">
        <f t="shared" si="72"/>
        <v>0.29370047999999993</v>
      </c>
      <c r="AA331" s="48">
        <v>0.61081200529399671</v>
      </c>
      <c r="AB331" s="42">
        <v>0.2718026123046875</v>
      </c>
      <c r="AC331" s="42">
        <v>0.2718026123046875</v>
      </c>
      <c r="AD331" s="49">
        <f t="shared" si="73"/>
        <v>0.22824039077758787</v>
      </c>
      <c r="AE331" s="49">
        <f t="shared" si="74"/>
        <v>0.15776262651685988</v>
      </c>
    </row>
    <row r="332" spans="1:31" x14ac:dyDescent="0.2">
      <c r="A332" s="42">
        <v>0.19192902882893878</v>
      </c>
      <c r="B332" s="42">
        <f t="shared" si="65"/>
        <v>0.27105584716796877</v>
      </c>
      <c r="C332" s="42">
        <v>0.27105584716796877</v>
      </c>
      <c r="D332" s="42">
        <v>0.27105584716796877</v>
      </c>
      <c r="E332" s="48">
        <v>0.12225669174194334</v>
      </c>
      <c r="F332" s="48">
        <v>0.12225664733886719</v>
      </c>
      <c r="G332" s="48">
        <v>0.11170269477844239</v>
      </c>
      <c r="H332" s="48">
        <v>0.12895529541015627</v>
      </c>
      <c r="I332" s="48">
        <v>0.11375180793762206</v>
      </c>
      <c r="J332" s="48">
        <v>6.2573251571655275E-2</v>
      </c>
      <c r="K332" s="48">
        <v>0.10168154953002929</v>
      </c>
      <c r="L332" s="48">
        <v>3.7177900123596189E-2</v>
      </c>
      <c r="M332" s="43">
        <f t="shared" si="75"/>
        <v>0.12028892399999999</v>
      </c>
      <c r="N332" s="43">
        <f t="shared" si="76"/>
        <v>0.18623146399999999</v>
      </c>
      <c r="O332" s="49">
        <v>0.17184131999999999</v>
      </c>
      <c r="P332" s="49">
        <v>0.21909583999999999</v>
      </c>
      <c r="Q332" s="50">
        <f t="shared" si="66"/>
        <v>0.19546858</v>
      </c>
      <c r="R332" s="48">
        <f t="shared" si="67"/>
        <v>0.21909583999999999</v>
      </c>
      <c r="S332" s="49">
        <v>0.20760371093750002</v>
      </c>
      <c r="T332" s="48">
        <f t="shared" si="77"/>
        <v>0.27105584716796877</v>
      </c>
      <c r="U332" s="48">
        <v>0</v>
      </c>
      <c r="V332" s="49">
        <f t="shared" si="68"/>
        <v>0.197186256</v>
      </c>
      <c r="W332" s="49">
        <f t="shared" si="69"/>
        <v>0.17527667199999999</v>
      </c>
      <c r="X332" s="49">
        <f t="shared" si="70"/>
        <v>0.15336708799999998</v>
      </c>
      <c r="Y332" s="49">
        <f t="shared" si="71"/>
        <v>0.230050632</v>
      </c>
      <c r="Z332" s="49">
        <f t="shared" si="72"/>
        <v>0.29212778666666667</v>
      </c>
      <c r="AA332" s="48">
        <v>0.60767059647409538</v>
      </c>
      <c r="AB332" s="42">
        <v>0.27105584716796877</v>
      </c>
      <c r="AC332" s="42">
        <v>0.27105584716796877</v>
      </c>
      <c r="AD332" s="49">
        <f t="shared" si="73"/>
        <v>0.22706655883789065</v>
      </c>
      <c r="AE332" s="49">
        <f t="shared" si="74"/>
        <v>0.15695125912800681</v>
      </c>
    </row>
    <row r="333" spans="1:31" x14ac:dyDescent="0.2">
      <c r="A333" s="42">
        <v>0.19094193776448565</v>
      </c>
      <c r="B333" s="42">
        <f t="shared" si="65"/>
        <v>0.27031335449218752</v>
      </c>
      <c r="C333" s="42">
        <v>0.27031335449218752</v>
      </c>
      <c r="D333" s="42">
        <v>0.27031335449218752</v>
      </c>
      <c r="E333" s="48">
        <v>0.12162792198181151</v>
      </c>
      <c r="F333" s="48">
        <v>0.12162787757873536</v>
      </c>
      <c r="G333" s="48">
        <v>0.11112820777893066</v>
      </c>
      <c r="H333" s="48">
        <v>0.12829207626342773</v>
      </c>
      <c r="I333" s="48">
        <v>0.11316678260803222</v>
      </c>
      <c r="J333" s="48">
        <v>6.225143287658691E-2</v>
      </c>
      <c r="K333" s="48">
        <v>0.10115859970092773</v>
      </c>
      <c r="L333" s="48">
        <v>3.69866930770874E-2</v>
      </c>
      <c r="M333" s="43">
        <f t="shared" si="75"/>
        <v>0.11966967599999997</v>
      </c>
      <c r="N333" s="43">
        <f t="shared" si="76"/>
        <v>0.18522887199999996</v>
      </c>
      <c r="O333" s="49">
        <v>0.17095667999999997</v>
      </c>
      <c r="P333" s="49">
        <v>0.21791631999999997</v>
      </c>
      <c r="Q333" s="50">
        <f t="shared" si="66"/>
        <v>0.19443649999999996</v>
      </c>
      <c r="R333" s="48">
        <f t="shared" si="67"/>
        <v>0.21791631999999997</v>
      </c>
      <c r="S333" s="49">
        <v>0.20653601074218753</v>
      </c>
      <c r="T333" s="48">
        <f t="shared" si="77"/>
        <v>0.27031335449218752</v>
      </c>
      <c r="U333" s="48">
        <v>0</v>
      </c>
      <c r="V333" s="49">
        <f t="shared" si="68"/>
        <v>0.19612468799999996</v>
      </c>
      <c r="W333" s="49">
        <f t="shared" si="69"/>
        <v>0.17433305599999999</v>
      </c>
      <c r="X333" s="49">
        <f t="shared" si="70"/>
        <v>0.15254142399999998</v>
      </c>
      <c r="Y333" s="49">
        <f t="shared" si="71"/>
        <v>0.22881213599999994</v>
      </c>
      <c r="Z333" s="49">
        <f t="shared" si="72"/>
        <v>0.29055509333333329</v>
      </c>
      <c r="AA333" s="48">
        <v>0.6045453523334704</v>
      </c>
      <c r="AB333" s="42">
        <v>0.27031335449218752</v>
      </c>
      <c r="AC333" s="42">
        <v>0.27031335449218752</v>
      </c>
      <c r="AD333" s="49">
        <f t="shared" si="73"/>
        <v>0.2258987617492676</v>
      </c>
      <c r="AE333" s="49">
        <f t="shared" si="74"/>
        <v>0.15614406310405923</v>
      </c>
    </row>
    <row r="334" spans="1:31" x14ac:dyDescent="0.2">
      <c r="A334" s="42">
        <v>0.18995992024739583</v>
      </c>
      <c r="B334" s="42">
        <f t="shared" si="65"/>
        <v>0.26957513427734375</v>
      </c>
      <c r="C334" s="42">
        <v>0.26957513427734375</v>
      </c>
      <c r="D334" s="42">
        <v>0.26957513427734375</v>
      </c>
      <c r="E334" s="48">
        <v>0.12100238624572753</v>
      </c>
      <c r="F334" s="48">
        <v>0.12100234184265136</v>
      </c>
      <c r="G334" s="48">
        <v>0.11055667358398437</v>
      </c>
      <c r="H334" s="48">
        <v>0.12763226135253905</v>
      </c>
      <c r="I334" s="48">
        <v>0.11258476188659668</v>
      </c>
      <c r="J334" s="48">
        <v>6.1931271896362307E-2</v>
      </c>
      <c r="K334" s="48">
        <v>0.10063833625793457</v>
      </c>
      <c r="L334" s="48">
        <v>3.6796470298767085E-2</v>
      </c>
      <c r="M334" s="43">
        <f t="shared" si="75"/>
        <v>0.119050428</v>
      </c>
      <c r="N334" s="43">
        <f t="shared" si="76"/>
        <v>0.18447692800000001</v>
      </c>
      <c r="O334" s="49">
        <v>0.17007204000000001</v>
      </c>
      <c r="P334" s="49">
        <v>0.21703168</v>
      </c>
      <c r="Q334" s="50">
        <f t="shared" si="66"/>
        <v>0.19355186000000002</v>
      </c>
      <c r="R334" s="48">
        <f t="shared" si="67"/>
        <v>0.21703168</v>
      </c>
      <c r="S334" s="49">
        <v>0.20547380371093751</v>
      </c>
      <c r="T334" s="48">
        <f t="shared" si="77"/>
        <v>0.26957513427734375</v>
      </c>
      <c r="U334" s="48">
        <v>0</v>
      </c>
      <c r="V334" s="49">
        <f t="shared" si="68"/>
        <v>0.19532851200000001</v>
      </c>
      <c r="W334" s="49">
        <f t="shared" si="69"/>
        <v>0.17362534400000001</v>
      </c>
      <c r="X334" s="49">
        <f t="shared" si="70"/>
        <v>0.15192217599999999</v>
      </c>
      <c r="Y334" s="49">
        <f t="shared" si="71"/>
        <v>0.22788326400000003</v>
      </c>
      <c r="Z334" s="49">
        <f t="shared" si="72"/>
        <v>0.28937557333333336</v>
      </c>
      <c r="AA334" s="48">
        <v>0.6014361636513158</v>
      </c>
      <c r="AB334" s="42">
        <v>0.26957513427734375</v>
      </c>
      <c r="AC334" s="42">
        <v>0.26957513427734375</v>
      </c>
      <c r="AD334" s="49">
        <f t="shared" si="73"/>
        <v>0.22473697280883789</v>
      </c>
      <c r="AE334" s="49">
        <f t="shared" si="74"/>
        <v>0.15534101998765029</v>
      </c>
    </row>
    <row r="335" spans="1:31" x14ac:dyDescent="0.2">
      <c r="A335" s="42">
        <v>0.18898295084635416</v>
      </c>
      <c r="B335" s="42">
        <f t="shared" si="65"/>
        <v>0.26884112548828126</v>
      </c>
      <c r="C335" s="42">
        <v>0.26884112548828126</v>
      </c>
      <c r="D335" s="42">
        <v>0.26884112548828126</v>
      </c>
      <c r="E335" s="48">
        <v>0.12038006973266602</v>
      </c>
      <c r="F335" s="48">
        <v>0.12038002532958984</v>
      </c>
      <c r="G335" s="48">
        <v>0.10998807739257813</v>
      </c>
      <c r="H335" s="48">
        <v>0.12697585067749023</v>
      </c>
      <c r="I335" s="48">
        <v>0.11200573837280273</v>
      </c>
      <c r="J335" s="48">
        <v>6.1612757530212399E-2</v>
      </c>
      <c r="K335" s="48">
        <v>0.1001207518005371</v>
      </c>
      <c r="L335" s="48">
        <v>3.6607224388122556E-2</v>
      </c>
      <c r="M335" s="43">
        <f t="shared" si="75"/>
        <v>0.11843117999999998</v>
      </c>
      <c r="N335" s="43">
        <f t="shared" si="76"/>
        <v>0.18347433599999999</v>
      </c>
      <c r="O335" s="49">
        <v>0.16918739999999999</v>
      </c>
      <c r="P335" s="49">
        <v>0.21585215999999999</v>
      </c>
      <c r="Q335" s="50">
        <f t="shared" si="66"/>
        <v>0.19251977999999997</v>
      </c>
      <c r="R335" s="48">
        <f t="shared" si="67"/>
        <v>0.21585215999999999</v>
      </c>
      <c r="S335" s="49">
        <v>0.20441705322265627</v>
      </c>
      <c r="T335" s="48">
        <f t="shared" si="77"/>
        <v>0.26884112548828126</v>
      </c>
      <c r="U335" s="48">
        <v>0</v>
      </c>
      <c r="V335" s="49">
        <f t="shared" si="68"/>
        <v>0.194266944</v>
      </c>
      <c r="W335" s="49">
        <f t="shared" si="69"/>
        <v>0.17268172800000001</v>
      </c>
      <c r="X335" s="49">
        <f t="shared" si="70"/>
        <v>0.15109651199999999</v>
      </c>
      <c r="Y335" s="49">
        <f t="shared" si="71"/>
        <v>0.226644768</v>
      </c>
      <c r="Z335" s="49">
        <f t="shared" si="72"/>
        <v>0.28780287999999998</v>
      </c>
      <c r="AA335" s="48">
        <v>0.59834297581722862</v>
      </c>
      <c r="AB335" s="42">
        <v>0.26884112548828126</v>
      </c>
      <c r="AC335" s="42">
        <v>0.26884112548828126</v>
      </c>
      <c r="AD335" s="49">
        <f t="shared" si="73"/>
        <v>0.22358115196228029</v>
      </c>
      <c r="AE335" s="49">
        <f t="shared" si="74"/>
        <v>0.15454210209272976</v>
      </c>
    </row>
    <row r="336" spans="1:31" x14ac:dyDescent="0.2">
      <c r="A336" s="42">
        <v>0.18801100413004557</v>
      </c>
      <c r="B336" s="42">
        <f t="shared" si="65"/>
        <v>0.26811132812499999</v>
      </c>
      <c r="C336" s="42">
        <v>0.26811132812499999</v>
      </c>
      <c r="D336" s="42">
        <v>0.26811132812499999</v>
      </c>
      <c r="E336" s="48">
        <v>0.11976095024108886</v>
      </c>
      <c r="F336" s="48">
        <v>0.11976090583801269</v>
      </c>
      <c r="G336" s="48">
        <v>0.10942240440368652</v>
      </c>
      <c r="H336" s="48">
        <v>0.12632281463623046</v>
      </c>
      <c r="I336" s="48">
        <v>0.1114296898651123</v>
      </c>
      <c r="J336" s="48">
        <v>6.1295882377624511E-2</v>
      </c>
      <c r="K336" s="48">
        <v>9.9605831527709965E-2</v>
      </c>
      <c r="L336" s="48">
        <v>3.641895164489746E-2</v>
      </c>
      <c r="M336" s="43">
        <f t="shared" si="75"/>
        <v>0.11781193199999999</v>
      </c>
      <c r="N336" s="43">
        <f t="shared" si="76"/>
        <v>0.18247174399999996</v>
      </c>
      <c r="O336" s="49">
        <v>0.16830276</v>
      </c>
      <c r="P336" s="49">
        <v>0.21467263999999997</v>
      </c>
      <c r="Q336" s="50">
        <f t="shared" si="66"/>
        <v>0.19148769999999998</v>
      </c>
      <c r="R336" s="48">
        <f t="shared" si="67"/>
        <v>0.21467263999999997</v>
      </c>
      <c r="S336" s="49">
        <v>0.20336573486328127</v>
      </c>
      <c r="T336" s="48">
        <f t="shared" si="77"/>
        <v>0.26811132812499999</v>
      </c>
      <c r="U336" s="48">
        <v>0</v>
      </c>
      <c r="V336" s="49">
        <f t="shared" si="68"/>
        <v>0.19320537599999998</v>
      </c>
      <c r="W336" s="49">
        <f t="shared" si="69"/>
        <v>0.171738112</v>
      </c>
      <c r="X336" s="49">
        <f t="shared" si="70"/>
        <v>0.15027084799999996</v>
      </c>
      <c r="Y336" s="49">
        <f t="shared" si="71"/>
        <v>0.22540627199999999</v>
      </c>
      <c r="Z336" s="49">
        <f t="shared" si="72"/>
        <v>0.28623018666666661</v>
      </c>
      <c r="AA336" s="48">
        <v>0.595265679610403</v>
      </c>
      <c r="AB336" s="42">
        <v>0.26811132812499999</v>
      </c>
      <c r="AC336" s="42">
        <v>0.26811132812499999</v>
      </c>
      <c r="AD336" s="49">
        <f t="shared" si="73"/>
        <v>0.22243127250671388</v>
      </c>
      <c r="AE336" s="49">
        <f t="shared" si="74"/>
        <v>0.15374729096193079</v>
      </c>
    </row>
    <row r="337" spans="1:31" x14ac:dyDescent="0.2">
      <c r="A337" s="42">
        <v>0.18704406738281248</v>
      </c>
      <c r="B337" s="42">
        <f t="shared" si="65"/>
        <v>0.2673856506347656</v>
      </c>
      <c r="C337" s="42">
        <v>0.2673856506347656</v>
      </c>
      <c r="D337" s="42">
        <v>0.2673856506347656</v>
      </c>
      <c r="E337" s="48">
        <v>0.1191450203704834</v>
      </c>
      <c r="F337" s="48">
        <v>0.11914497596740722</v>
      </c>
      <c r="G337" s="48">
        <v>0.10885964721679688</v>
      </c>
      <c r="H337" s="48">
        <v>0.12567313842773437</v>
      </c>
      <c r="I337" s="48">
        <v>0.11085660896301269</v>
      </c>
      <c r="J337" s="48">
        <v>6.0980635337829589E-2</v>
      </c>
      <c r="K337" s="48">
        <v>9.9093560638427725E-2</v>
      </c>
      <c r="L337" s="48">
        <v>3.6231648368835447E-2</v>
      </c>
      <c r="M337" s="43">
        <f t="shared" si="75"/>
        <v>0.11719268399999999</v>
      </c>
      <c r="N337" s="43">
        <f t="shared" si="76"/>
        <v>0.18146915199999999</v>
      </c>
      <c r="O337" s="49">
        <v>0.16741812</v>
      </c>
      <c r="P337" s="49">
        <v>0.21349312000000001</v>
      </c>
      <c r="Q337" s="50">
        <f t="shared" si="66"/>
        <v>0.19045561999999999</v>
      </c>
      <c r="R337" s="48">
        <f t="shared" si="67"/>
        <v>0.21349312000000001</v>
      </c>
      <c r="S337" s="49">
        <v>0.20231982421875003</v>
      </c>
      <c r="T337" s="48">
        <f t="shared" si="77"/>
        <v>0.2673856506347656</v>
      </c>
      <c r="U337" s="48">
        <v>0</v>
      </c>
      <c r="V337" s="49">
        <f t="shared" si="68"/>
        <v>0.192143808</v>
      </c>
      <c r="W337" s="49">
        <f t="shared" si="69"/>
        <v>0.17079449600000002</v>
      </c>
      <c r="X337" s="49">
        <f t="shared" si="70"/>
        <v>0.14944518400000001</v>
      </c>
      <c r="Y337" s="49">
        <f t="shared" si="71"/>
        <v>0.22416777599999999</v>
      </c>
      <c r="Z337" s="49">
        <f t="shared" si="72"/>
        <v>0.28465749333333334</v>
      </c>
      <c r="AA337" s="48">
        <v>0.59220422042043586</v>
      </c>
      <c r="AB337" s="42">
        <v>0.2673856506347656</v>
      </c>
      <c r="AC337" s="42">
        <v>0.2673856506347656</v>
      </c>
      <c r="AD337" s="49">
        <f t="shared" si="73"/>
        <v>0.22128730773925784</v>
      </c>
      <c r="AE337" s="49">
        <f t="shared" si="74"/>
        <v>0.15295656813788655</v>
      </c>
    </row>
    <row r="338" spans="1:31" x14ac:dyDescent="0.2">
      <c r="A338" s="42">
        <v>0.18608210245768228</v>
      </c>
      <c r="B338" s="42">
        <f t="shared" si="65"/>
        <v>0.26666409301757815</v>
      </c>
      <c r="C338" s="42">
        <v>0.26666409301757815</v>
      </c>
      <c r="D338" s="42">
        <v>0.26666409301757815</v>
      </c>
      <c r="E338" s="48">
        <v>0.11853225791931153</v>
      </c>
      <c r="F338" s="48">
        <v>0.11853221351623534</v>
      </c>
      <c r="G338" s="48">
        <v>0.1082997836303711</v>
      </c>
      <c r="H338" s="48">
        <v>0.12502679244995119</v>
      </c>
      <c r="I338" s="48">
        <v>0.11028647346496581</v>
      </c>
      <c r="J338" s="48">
        <v>6.0667012710571282E-2</v>
      </c>
      <c r="K338" s="48">
        <v>9.8583924331665032E-2</v>
      </c>
      <c r="L338" s="48">
        <v>3.6045307159423827E-2</v>
      </c>
      <c r="M338" s="43">
        <f t="shared" si="75"/>
        <v>0.11657343599999997</v>
      </c>
      <c r="N338" s="43">
        <f t="shared" si="76"/>
        <v>0.18071720799999999</v>
      </c>
      <c r="O338" s="49">
        <v>0.16653347999999998</v>
      </c>
      <c r="P338" s="49">
        <v>0.21260847999999999</v>
      </c>
      <c r="Q338" s="50">
        <f t="shared" si="66"/>
        <v>0.18957098</v>
      </c>
      <c r="R338" s="48">
        <f t="shared" si="67"/>
        <v>0.21260847999999999</v>
      </c>
      <c r="S338" s="49">
        <v>0.20127928466796874</v>
      </c>
      <c r="T338" s="48">
        <f t="shared" si="77"/>
        <v>0.26666409301757815</v>
      </c>
      <c r="U338" s="48">
        <v>0</v>
      </c>
      <c r="V338" s="49">
        <f t="shared" si="68"/>
        <v>0.19134763199999999</v>
      </c>
      <c r="W338" s="49">
        <f t="shared" si="69"/>
        <v>0.17008678399999999</v>
      </c>
      <c r="X338" s="49">
        <f t="shared" si="70"/>
        <v>0.14882593599999999</v>
      </c>
      <c r="Y338" s="49">
        <f t="shared" si="71"/>
        <v>0.22323890400000002</v>
      </c>
      <c r="Z338" s="49">
        <f t="shared" si="72"/>
        <v>0.28347797333333336</v>
      </c>
      <c r="AA338" s="48">
        <v>0.58915848902652135</v>
      </c>
      <c r="AB338" s="42">
        <v>0.26666409301757815</v>
      </c>
      <c r="AC338" s="42">
        <v>0.26666409301757815</v>
      </c>
      <c r="AD338" s="49">
        <f t="shared" si="73"/>
        <v>0.22014921760559081</v>
      </c>
      <c r="AE338" s="49">
        <f t="shared" si="74"/>
        <v>0.15216990593454674</v>
      </c>
    </row>
    <row r="339" spans="1:31" x14ac:dyDescent="0.2">
      <c r="A339" s="42">
        <v>0.18512508392333982</v>
      </c>
      <c r="B339" s="42">
        <f t="shared" si="65"/>
        <v>0.2659466247558594</v>
      </c>
      <c r="C339" s="42">
        <v>0.2659466247558594</v>
      </c>
      <c r="D339" s="42">
        <v>0.2659466247558594</v>
      </c>
      <c r="E339" s="48">
        <v>0.11792264808654784</v>
      </c>
      <c r="F339" s="48">
        <v>0.11792260368347167</v>
      </c>
      <c r="G339" s="48">
        <v>0.10774279884338378</v>
      </c>
      <c r="H339" s="48">
        <v>0.12438377670288087</v>
      </c>
      <c r="I339" s="48">
        <v>0.10971926856994628</v>
      </c>
      <c r="J339" s="48">
        <v>6.0354999694824212E-2</v>
      </c>
      <c r="K339" s="48">
        <v>9.8076907806396482E-2</v>
      </c>
      <c r="L339" s="48">
        <v>3.585992431640625E-2</v>
      </c>
      <c r="M339" s="43">
        <f t="shared" si="75"/>
        <v>0.11595418799999999</v>
      </c>
      <c r="N339" s="43">
        <f t="shared" si="76"/>
        <v>0.17971461599999999</v>
      </c>
      <c r="O339" s="49">
        <v>0.16564883999999999</v>
      </c>
      <c r="P339" s="49">
        <v>0.21142896</v>
      </c>
      <c r="Q339" s="50">
        <f t="shared" si="66"/>
        <v>0.18853890000000001</v>
      </c>
      <c r="R339" s="48">
        <f t="shared" si="67"/>
        <v>0.21142896</v>
      </c>
      <c r="S339" s="49">
        <v>0.20024410400390624</v>
      </c>
      <c r="T339" s="48">
        <f t="shared" si="77"/>
        <v>0.2659466247558594</v>
      </c>
      <c r="U339" s="48">
        <v>0</v>
      </c>
      <c r="V339" s="49">
        <f t="shared" si="68"/>
        <v>0.190286064</v>
      </c>
      <c r="W339" s="49">
        <f t="shared" si="69"/>
        <v>0.16914316800000001</v>
      </c>
      <c r="X339" s="49">
        <f t="shared" si="70"/>
        <v>0.14800027199999999</v>
      </c>
      <c r="Y339" s="49">
        <f t="shared" si="71"/>
        <v>0.22200040800000001</v>
      </c>
      <c r="Z339" s="49">
        <f t="shared" si="72"/>
        <v>0.28190528000000004</v>
      </c>
      <c r="AA339" s="48">
        <v>0.58612843081825661</v>
      </c>
      <c r="AB339" s="42">
        <v>0.2659466247558594</v>
      </c>
      <c r="AC339" s="42">
        <v>0.2659466247558594</v>
      </c>
      <c r="AD339" s="49">
        <f t="shared" si="73"/>
        <v>0.21901698875427245</v>
      </c>
      <c r="AE339" s="49">
        <f t="shared" si="74"/>
        <v>0.15138729512322802</v>
      </c>
    </row>
    <row r="340" spans="1:31" x14ac:dyDescent="0.2">
      <c r="A340" s="42">
        <v>0.18417298634847004</v>
      </c>
      <c r="B340" s="42">
        <f t="shared" si="65"/>
        <v>0.26523318481445313</v>
      </c>
      <c r="C340" s="42">
        <v>0.26523318481445313</v>
      </c>
      <c r="D340" s="42">
        <v>0.26523318481445313</v>
      </c>
      <c r="E340" s="48">
        <v>0.11731616867065429</v>
      </c>
      <c r="F340" s="48">
        <v>0.11731612426757812</v>
      </c>
      <c r="G340" s="48">
        <v>0.10718867805480957</v>
      </c>
      <c r="H340" s="48">
        <v>0.12374406898498534</v>
      </c>
      <c r="I340" s="48">
        <v>0.1091549794769287</v>
      </c>
      <c r="J340" s="48">
        <v>6.0044592590332027E-2</v>
      </c>
      <c r="K340" s="48">
        <v>9.757249626159667E-2</v>
      </c>
      <c r="L340" s="48">
        <v>3.5675496139526364E-2</v>
      </c>
      <c r="M340" s="43">
        <f t="shared" si="75"/>
        <v>0.11548975199999997</v>
      </c>
      <c r="N340" s="43">
        <f t="shared" si="76"/>
        <v>0.17871202399999997</v>
      </c>
      <c r="O340" s="49">
        <v>0.16498535999999997</v>
      </c>
      <c r="P340" s="49">
        <v>0.21024943999999995</v>
      </c>
      <c r="Q340" s="50">
        <f t="shared" si="66"/>
        <v>0.18761739999999996</v>
      </c>
      <c r="R340" s="48">
        <f t="shared" si="67"/>
        <v>0.21024943999999995</v>
      </c>
      <c r="S340" s="49">
        <v>0.19921424560546874</v>
      </c>
      <c r="T340" s="48">
        <f t="shared" si="77"/>
        <v>0.26523318481445313</v>
      </c>
      <c r="U340" s="48">
        <v>0</v>
      </c>
      <c r="V340" s="49">
        <f t="shared" si="68"/>
        <v>0.18922449599999996</v>
      </c>
      <c r="W340" s="49">
        <f t="shared" si="69"/>
        <v>0.16819955199999997</v>
      </c>
      <c r="X340" s="49">
        <f t="shared" si="70"/>
        <v>0.14717460799999996</v>
      </c>
      <c r="Y340" s="49">
        <f t="shared" si="71"/>
        <v>0.22076191199999998</v>
      </c>
      <c r="Z340" s="49">
        <f t="shared" si="72"/>
        <v>0.28033258666666661</v>
      </c>
      <c r="AA340" s="48">
        <v>0.58311399118523843</v>
      </c>
      <c r="AB340" s="42">
        <v>0.26523318481445313</v>
      </c>
      <c r="AC340" s="42">
        <v>0.26523318481445313</v>
      </c>
      <c r="AD340" s="49">
        <f t="shared" si="73"/>
        <v>0.21789058113098145</v>
      </c>
      <c r="AE340" s="49">
        <f t="shared" si="74"/>
        <v>0.15060870801788007</v>
      </c>
    </row>
    <row r="341" spans="1:31" x14ac:dyDescent="0.2">
      <c r="A341" s="42">
        <v>0.18322578430175779</v>
      </c>
      <c r="B341" s="42">
        <f t="shared" si="65"/>
        <v>0.26452374267578127</v>
      </c>
      <c r="C341" s="42">
        <v>0.26452374267578127</v>
      </c>
      <c r="D341" s="42">
        <v>0.26452374267578127</v>
      </c>
      <c r="E341" s="48">
        <v>0.11671281227111815</v>
      </c>
      <c r="F341" s="48">
        <v>0.11671276786804199</v>
      </c>
      <c r="G341" s="48">
        <v>0.10663740646362305</v>
      </c>
      <c r="H341" s="48">
        <v>0.12310765449523925</v>
      </c>
      <c r="I341" s="48">
        <v>0.10859359138488769</v>
      </c>
      <c r="J341" s="48">
        <v>5.9735783996582033E-2</v>
      </c>
      <c r="K341" s="48">
        <v>9.7070682296752933E-2</v>
      </c>
      <c r="L341" s="48">
        <v>3.5492015228271487E-2</v>
      </c>
      <c r="M341" s="43">
        <f t="shared" si="75"/>
        <v>0.11487050399999997</v>
      </c>
      <c r="N341" s="43">
        <f t="shared" si="76"/>
        <v>0.17796007999999996</v>
      </c>
      <c r="O341" s="49">
        <v>0.16410071999999998</v>
      </c>
      <c r="P341" s="49">
        <v>0.20936479999999996</v>
      </c>
      <c r="Q341" s="50">
        <f t="shared" si="66"/>
        <v>0.18673275999999997</v>
      </c>
      <c r="R341" s="48">
        <f t="shared" si="67"/>
        <v>0.20936479999999996</v>
      </c>
      <c r="S341" s="49">
        <v>0.19818968505859377</v>
      </c>
      <c r="T341" s="48">
        <f t="shared" si="77"/>
        <v>0.26452374267578127</v>
      </c>
      <c r="U341" s="48">
        <v>0</v>
      </c>
      <c r="V341" s="49">
        <f t="shared" si="68"/>
        <v>0.18842831999999998</v>
      </c>
      <c r="W341" s="49">
        <f t="shared" si="69"/>
        <v>0.16749183999999998</v>
      </c>
      <c r="X341" s="49">
        <f t="shared" si="70"/>
        <v>0.14655535999999997</v>
      </c>
      <c r="Y341" s="49">
        <f t="shared" si="71"/>
        <v>0.21983303999999998</v>
      </c>
      <c r="Z341" s="49">
        <f t="shared" si="72"/>
        <v>0.27915306666666662</v>
      </c>
      <c r="AA341" s="48">
        <v>0.58011500629625823</v>
      </c>
      <c r="AB341" s="42">
        <v>0.26452374267578127</v>
      </c>
      <c r="AC341" s="42">
        <v>0.26452374267578127</v>
      </c>
      <c r="AD341" s="49">
        <f t="shared" si="73"/>
        <v>0.21676996803283693</v>
      </c>
      <c r="AE341" s="49">
        <f t="shared" si="74"/>
        <v>0.14983412616113612</v>
      </c>
    </row>
    <row r="342" spans="1:31" x14ac:dyDescent="0.2">
      <c r="A342" s="42">
        <v>0.182283452351888</v>
      </c>
      <c r="B342" s="42">
        <f t="shared" si="65"/>
        <v>0.26381829833984377</v>
      </c>
      <c r="C342" s="42">
        <v>0.26381829833984377</v>
      </c>
      <c r="D342" s="42">
        <v>0.26381829833984377</v>
      </c>
      <c r="E342" s="48">
        <v>0.11611255668640137</v>
      </c>
      <c r="F342" s="48">
        <v>0.11611251228332518</v>
      </c>
      <c r="G342" s="48">
        <v>0.10608896926879882</v>
      </c>
      <c r="H342" s="48">
        <v>0.12247451103210448</v>
      </c>
      <c r="I342" s="48">
        <v>0.10803508949279786</v>
      </c>
      <c r="J342" s="48">
        <v>5.9428562812805175E-2</v>
      </c>
      <c r="K342" s="48">
        <v>9.6571443710327137E-2</v>
      </c>
      <c r="L342" s="48">
        <v>3.5309477882385254E-2</v>
      </c>
      <c r="M342" s="43">
        <f t="shared" si="75"/>
        <v>0.11425125599999998</v>
      </c>
      <c r="N342" s="43">
        <f t="shared" si="76"/>
        <v>0.17695748799999994</v>
      </c>
      <c r="O342" s="49">
        <v>0.16321607999999999</v>
      </c>
      <c r="P342" s="49">
        <v>0.20818527999999994</v>
      </c>
      <c r="Q342" s="50">
        <f t="shared" si="66"/>
        <v>0.18570067999999995</v>
      </c>
      <c r="R342" s="48">
        <f t="shared" si="67"/>
        <v>0.20818527999999994</v>
      </c>
      <c r="S342" s="49">
        <v>0.19717039794921876</v>
      </c>
      <c r="T342" s="48">
        <f t="shared" si="77"/>
        <v>0.26381829833984377</v>
      </c>
      <c r="U342" s="48">
        <v>0</v>
      </c>
      <c r="V342" s="49">
        <f t="shared" si="68"/>
        <v>0.18736675199999994</v>
      </c>
      <c r="W342" s="49">
        <f t="shared" si="69"/>
        <v>0.16654822399999997</v>
      </c>
      <c r="X342" s="49">
        <f t="shared" si="70"/>
        <v>0.14572969599999996</v>
      </c>
      <c r="Y342" s="49">
        <f t="shared" si="71"/>
        <v>0.21859454399999992</v>
      </c>
      <c r="Z342" s="49">
        <f t="shared" si="72"/>
        <v>0.2775803733333333</v>
      </c>
      <c r="AA342" s="48">
        <v>0.57713147615131577</v>
      </c>
      <c r="AB342" s="42">
        <v>0.26381829833984377</v>
      </c>
      <c r="AC342" s="42">
        <v>0.26381829833984377</v>
      </c>
      <c r="AD342" s="49">
        <f t="shared" si="73"/>
        <v>0.21565512275695803</v>
      </c>
      <c r="AE342" s="49">
        <f t="shared" si="74"/>
        <v>0.14906353109562923</v>
      </c>
    </row>
    <row r="343" spans="1:31" x14ac:dyDescent="0.2">
      <c r="A343" s="42">
        <v>0.18134596506754555</v>
      </c>
      <c r="B343" s="42">
        <f t="shared" si="65"/>
        <v>0.26311679077148437</v>
      </c>
      <c r="C343" s="42">
        <v>0.26311679077148437</v>
      </c>
      <c r="D343" s="42">
        <v>0.26311679077148437</v>
      </c>
      <c r="E343" s="48">
        <v>0.11551538711547851</v>
      </c>
      <c r="F343" s="48">
        <v>0.11551534271240234</v>
      </c>
      <c r="G343" s="48">
        <v>0.10554335166931153</v>
      </c>
      <c r="H343" s="48">
        <v>0.12184462379455564</v>
      </c>
      <c r="I343" s="48">
        <v>0.10747946640014648</v>
      </c>
      <c r="J343" s="48">
        <v>5.9122921638488764E-2</v>
      </c>
      <c r="K343" s="48">
        <v>9.6074773101806635E-2</v>
      </c>
      <c r="L343" s="48">
        <v>3.5127880401611328E-2</v>
      </c>
      <c r="M343" s="43">
        <f t="shared" si="75"/>
        <v>0.11363200799999999</v>
      </c>
      <c r="N343" s="43">
        <f t="shared" si="76"/>
        <v>0.17595489599999997</v>
      </c>
      <c r="O343" s="49">
        <v>0.16233143999999999</v>
      </c>
      <c r="P343" s="49">
        <v>0.20700575999999998</v>
      </c>
      <c r="Q343" s="50">
        <f t="shared" si="66"/>
        <v>0.18466859999999999</v>
      </c>
      <c r="R343" s="48">
        <f t="shared" si="67"/>
        <v>0.20700575999999998</v>
      </c>
      <c r="S343" s="49">
        <v>0.19615634765625004</v>
      </c>
      <c r="T343" s="48">
        <f t="shared" si="77"/>
        <v>0.26311679077148437</v>
      </c>
      <c r="U343" s="48">
        <v>0</v>
      </c>
      <c r="V343" s="49">
        <f t="shared" si="68"/>
        <v>0.18630518399999998</v>
      </c>
      <c r="W343" s="49">
        <f t="shared" si="69"/>
        <v>0.16560460799999999</v>
      </c>
      <c r="X343" s="49">
        <f t="shared" si="70"/>
        <v>0.14490403199999999</v>
      </c>
      <c r="Y343" s="49">
        <f t="shared" si="71"/>
        <v>0.21735604799999997</v>
      </c>
      <c r="Z343" s="49">
        <f t="shared" si="72"/>
        <v>0.27600767999999998</v>
      </c>
      <c r="AA343" s="48">
        <v>0.57416329152960532</v>
      </c>
      <c r="AB343" s="42">
        <v>0.26311679077148437</v>
      </c>
      <c r="AC343" s="42">
        <v>0.26311679077148437</v>
      </c>
      <c r="AD343" s="49">
        <f t="shared" si="73"/>
        <v>0.21454600524902348</v>
      </c>
      <c r="AE343" s="49">
        <f t="shared" si="74"/>
        <v>0.14829689513530925</v>
      </c>
    </row>
    <row r="344" spans="1:31" x14ac:dyDescent="0.2">
      <c r="A344" s="42">
        <v>0.18041329701741535</v>
      </c>
      <c r="B344" s="42">
        <f t="shared" si="65"/>
        <v>0.26241915893554685</v>
      </c>
      <c r="C344" s="42">
        <v>0.26241915893554685</v>
      </c>
      <c r="D344" s="42">
        <v>0.26241915893554685</v>
      </c>
      <c r="E344" s="48">
        <v>0.11492128875732421</v>
      </c>
      <c r="F344" s="48">
        <v>0.11492124435424804</v>
      </c>
      <c r="G344" s="48">
        <v>0.10500053886413574</v>
      </c>
      <c r="H344" s="48">
        <v>0.12121797798156739</v>
      </c>
      <c r="I344" s="48">
        <v>0.10692669990539551</v>
      </c>
      <c r="J344" s="48">
        <v>5.8818853073120118E-2</v>
      </c>
      <c r="K344" s="48">
        <v>9.5580655670166006E-2</v>
      </c>
      <c r="L344" s="48">
        <v>3.4947219085693364E-2</v>
      </c>
      <c r="M344" s="43">
        <f t="shared" si="75"/>
        <v>0.11301275999999998</v>
      </c>
      <c r="N344" s="43">
        <f t="shared" si="76"/>
        <v>0.17520295200000002</v>
      </c>
      <c r="O344" s="49">
        <v>0.16144679999999997</v>
      </c>
      <c r="P344" s="49">
        <v>0.20612112000000002</v>
      </c>
      <c r="Q344" s="50">
        <f t="shared" si="66"/>
        <v>0.18378396</v>
      </c>
      <c r="R344" s="48">
        <f t="shared" si="67"/>
        <v>0.20612112000000002</v>
      </c>
      <c r="S344" s="49">
        <v>0.19514750976562503</v>
      </c>
      <c r="T344" s="48">
        <f t="shared" si="77"/>
        <v>0.26241915893554685</v>
      </c>
      <c r="U344" s="48">
        <v>0</v>
      </c>
      <c r="V344" s="49">
        <f t="shared" si="68"/>
        <v>0.18550900800000003</v>
      </c>
      <c r="W344" s="49">
        <f t="shared" si="69"/>
        <v>0.16489689600000002</v>
      </c>
      <c r="X344" s="49">
        <f t="shared" si="70"/>
        <v>0.144284784</v>
      </c>
      <c r="Y344" s="49">
        <f t="shared" si="71"/>
        <v>0.21642717600000003</v>
      </c>
      <c r="Z344" s="49">
        <f t="shared" si="72"/>
        <v>0.27482816000000004</v>
      </c>
      <c r="AA344" s="48">
        <v>0.57121034321032071</v>
      </c>
      <c r="AB344" s="42">
        <v>0.26241915893554685</v>
      </c>
      <c r="AC344" s="42">
        <v>0.26241915893554685</v>
      </c>
      <c r="AD344" s="49">
        <f t="shared" si="73"/>
        <v>0.21344258880615238</v>
      </c>
      <c r="AE344" s="49">
        <f t="shared" si="74"/>
        <v>0.14753419982280924</v>
      </c>
    </row>
    <row r="345" spans="1:31" x14ac:dyDescent="0.2">
      <c r="A345" s="42">
        <v>0.17948542277018228</v>
      </c>
      <c r="B345" s="42">
        <f t="shared" si="65"/>
        <v>0.26172543334960935</v>
      </c>
      <c r="C345" s="42">
        <v>0.26172543334960935</v>
      </c>
      <c r="D345" s="42">
        <v>0.26172543334960935</v>
      </c>
      <c r="E345" s="48">
        <v>0.11433024681091308</v>
      </c>
      <c r="F345" s="48">
        <v>0.11433020240783691</v>
      </c>
      <c r="G345" s="48">
        <v>0.1044605160522461</v>
      </c>
      <c r="H345" s="48">
        <v>0.12059455139160156</v>
      </c>
      <c r="I345" s="48">
        <v>0.10637677520751954</v>
      </c>
      <c r="J345" s="48">
        <v>5.8516346015930171E-2</v>
      </c>
      <c r="K345" s="48">
        <v>9.5089084014892578E-2</v>
      </c>
      <c r="L345" s="48">
        <v>3.4767486534118652E-2</v>
      </c>
      <c r="M345" s="43">
        <f t="shared" si="75"/>
        <v>0.11254832399999998</v>
      </c>
      <c r="N345" s="43">
        <f t="shared" si="76"/>
        <v>0.17420036</v>
      </c>
      <c r="O345" s="49">
        <v>0.16078331999999998</v>
      </c>
      <c r="P345" s="49">
        <v>0.2049416</v>
      </c>
      <c r="Q345" s="50">
        <f t="shared" si="66"/>
        <v>0.18286246</v>
      </c>
      <c r="R345" s="48">
        <f t="shared" si="67"/>
        <v>0.2049416</v>
      </c>
      <c r="S345" s="49">
        <v>0.19414385986328125</v>
      </c>
      <c r="T345" s="48">
        <f t="shared" si="77"/>
        <v>0.26172543334960935</v>
      </c>
      <c r="U345" s="48">
        <v>0</v>
      </c>
      <c r="V345" s="49">
        <f t="shared" si="68"/>
        <v>0.18444744000000002</v>
      </c>
      <c r="W345" s="49">
        <f t="shared" si="69"/>
        <v>0.16395328000000001</v>
      </c>
      <c r="X345" s="49">
        <f t="shared" si="70"/>
        <v>0.14345912</v>
      </c>
      <c r="Y345" s="49">
        <f t="shared" si="71"/>
        <v>0.21518868000000002</v>
      </c>
      <c r="Z345" s="49">
        <f t="shared" si="72"/>
        <v>0.27325546666666667</v>
      </c>
      <c r="AA345" s="48">
        <v>0.56827257658305919</v>
      </c>
      <c r="AB345" s="42">
        <v>0.26172543334960935</v>
      </c>
      <c r="AC345" s="42">
        <v>0.26172543334960935</v>
      </c>
      <c r="AD345" s="49">
        <f t="shared" si="73"/>
        <v>0.21234484672546386</v>
      </c>
      <c r="AE345" s="49">
        <f t="shared" si="74"/>
        <v>0.14677542670076238</v>
      </c>
    </row>
    <row r="346" spans="1:31" x14ac:dyDescent="0.2">
      <c r="A346" s="42">
        <v>0.17856232961018878</v>
      </c>
      <c r="B346" s="42">
        <f t="shared" si="65"/>
        <v>0.26103552246093747</v>
      </c>
      <c r="C346" s="42">
        <v>0.26103552246093747</v>
      </c>
      <c r="D346" s="42">
        <v>0.26103552246093747</v>
      </c>
      <c r="E346" s="48">
        <v>0.11374224647521973</v>
      </c>
      <c r="F346" s="48">
        <v>0.11374220207214356</v>
      </c>
      <c r="G346" s="48">
        <v>0.10392327583312988</v>
      </c>
      <c r="H346" s="48">
        <v>0.11997432922363281</v>
      </c>
      <c r="I346" s="48">
        <v>0.10582967750549316</v>
      </c>
      <c r="J346" s="48">
        <v>5.8215396766662597E-2</v>
      </c>
      <c r="K346" s="48">
        <v>9.460003593444824E-2</v>
      </c>
      <c r="L346" s="48">
        <v>3.4588675346374512E-2</v>
      </c>
      <c r="M346" s="43">
        <f t="shared" si="75"/>
        <v>0.111929076</v>
      </c>
      <c r="N346" s="43">
        <f t="shared" si="76"/>
        <v>0.17319776799999997</v>
      </c>
      <c r="O346" s="49">
        <v>0.15989868000000002</v>
      </c>
      <c r="P346" s="49">
        <v>0.20376207999999998</v>
      </c>
      <c r="Q346" s="50">
        <f t="shared" si="66"/>
        <v>0.18183038000000001</v>
      </c>
      <c r="R346" s="48">
        <f t="shared" si="67"/>
        <v>0.20376207999999998</v>
      </c>
      <c r="S346" s="49">
        <v>0.19314537353515626</v>
      </c>
      <c r="T346" s="48">
        <f t="shared" si="77"/>
        <v>0.26103552246093747</v>
      </c>
      <c r="U346" s="48">
        <v>0</v>
      </c>
      <c r="V346" s="49">
        <f t="shared" si="68"/>
        <v>0.18338587199999998</v>
      </c>
      <c r="W346" s="49">
        <f t="shared" si="69"/>
        <v>0.163009664</v>
      </c>
      <c r="X346" s="49">
        <f t="shared" si="70"/>
        <v>0.14263345599999999</v>
      </c>
      <c r="Y346" s="49">
        <f t="shared" si="71"/>
        <v>0.21395018399999996</v>
      </c>
      <c r="Z346" s="49">
        <f t="shared" si="72"/>
        <v>0.27168277333333335</v>
      </c>
      <c r="AA346" s="48">
        <v>0.56534993703741776</v>
      </c>
      <c r="AB346" s="42">
        <v>0.26103552246093747</v>
      </c>
      <c r="AC346" s="42">
        <v>0.26103552246093747</v>
      </c>
      <c r="AD346" s="49">
        <f t="shared" si="73"/>
        <v>0.21125275230407717</v>
      </c>
      <c r="AE346" s="49">
        <f t="shared" si="74"/>
        <v>0.14602055731180191</v>
      </c>
    </row>
    <row r="347" spans="1:31" x14ac:dyDescent="0.2">
      <c r="A347" s="42">
        <v>0.17764397939046223</v>
      </c>
      <c r="B347" s="42">
        <f t="shared" si="65"/>
        <v>0.26034942626953123</v>
      </c>
      <c r="C347" s="42">
        <v>0.26034942626953123</v>
      </c>
      <c r="D347" s="42">
        <v>0.26034942626953123</v>
      </c>
      <c r="E347" s="48">
        <v>0.11315726554870605</v>
      </c>
      <c r="F347" s="48">
        <v>0.11315722114562989</v>
      </c>
      <c r="G347" s="48">
        <v>0.10338879600524901</v>
      </c>
      <c r="H347" s="48">
        <v>0.11935729667663574</v>
      </c>
      <c r="I347" s="48">
        <v>0.10528539199829101</v>
      </c>
      <c r="J347" s="48">
        <v>5.7915994224548344E-2</v>
      </c>
      <c r="K347" s="48">
        <v>9.4113504028320305E-2</v>
      </c>
      <c r="L347" s="48">
        <v>3.4410785522460935E-2</v>
      </c>
      <c r="M347" s="43">
        <f t="shared" si="75"/>
        <v>0.11130982799999999</v>
      </c>
      <c r="N347" s="43">
        <f t="shared" si="76"/>
        <v>0.17244582399999997</v>
      </c>
      <c r="O347" s="49">
        <v>0.15901404</v>
      </c>
      <c r="P347" s="49">
        <v>0.20287743999999996</v>
      </c>
      <c r="Q347" s="50">
        <f t="shared" si="66"/>
        <v>0.18094573999999997</v>
      </c>
      <c r="R347" s="48">
        <f t="shared" si="67"/>
        <v>0.20287743999999996</v>
      </c>
      <c r="S347" s="49">
        <v>0.19215202636718751</v>
      </c>
      <c r="T347" s="48">
        <f t="shared" si="77"/>
        <v>0.26034942626953123</v>
      </c>
      <c r="U347" s="48">
        <v>0</v>
      </c>
      <c r="V347" s="49">
        <f t="shared" si="68"/>
        <v>0.18258969599999997</v>
      </c>
      <c r="W347" s="49">
        <f t="shared" si="69"/>
        <v>0.16230195199999997</v>
      </c>
      <c r="X347" s="49">
        <f t="shared" si="70"/>
        <v>0.14201420799999998</v>
      </c>
      <c r="Y347" s="49">
        <f t="shared" si="71"/>
        <v>0.21302131199999996</v>
      </c>
      <c r="Z347" s="49">
        <f t="shared" si="72"/>
        <v>0.27050325333333325</v>
      </c>
      <c r="AA347" s="48">
        <v>0.56244231535259048</v>
      </c>
      <c r="AB347" s="42">
        <v>0.26034942626953123</v>
      </c>
      <c r="AC347" s="42">
        <v>0.26034942626953123</v>
      </c>
      <c r="AD347" s="49">
        <f t="shared" si="73"/>
        <v>0.21016627883911135</v>
      </c>
      <c r="AE347" s="49">
        <f t="shared" si="74"/>
        <v>0.14526957319856093</v>
      </c>
    </row>
    <row r="348" spans="1:31" x14ac:dyDescent="0.2">
      <c r="A348" s="42">
        <v>0.17673035939534504</v>
      </c>
      <c r="B348" s="42">
        <f t="shared" si="65"/>
        <v>0.25966711425781253</v>
      </c>
      <c r="C348" s="42">
        <v>0.25966711425781253</v>
      </c>
      <c r="D348" s="42">
        <v>0.25966711425781253</v>
      </c>
      <c r="E348" s="48">
        <v>0.11257529663085937</v>
      </c>
      <c r="F348" s="48">
        <v>0.1125752522277832</v>
      </c>
      <c r="G348" s="48">
        <v>0.10285706916809081</v>
      </c>
      <c r="H348" s="48">
        <v>0.11874343894958496</v>
      </c>
      <c r="I348" s="48">
        <v>0.10474391128540039</v>
      </c>
      <c r="J348" s="48">
        <v>5.7618130989074701E-2</v>
      </c>
      <c r="K348" s="48">
        <v>9.3629473495483395E-2</v>
      </c>
      <c r="L348" s="48">
        <v>3.4233809661865233E-2</v>
      </c>
      <c r="M348" s="43">
        <f t="shared" si="75"/>
        <v>0.11069058000000001</v>
      </c>
      <c r="N348" s="43">
        <f t="shared" si="76"/>
        <v>0.17144323199999997</v>
      </c>
      <c r="O348" s="49">
        <v>0.15812940000000003</v>
      </c>
      <c r="P348" s="49">
        <v>0.20169791999999998</v>
      </c>
      <c r="Q348" s="50">
        <f t="shared" si="66"/>
        <v>0.17991366</v>
      </c>
      <c r="R348" s="48">
        <f t="shared" si="67"/>
        <v>0.20169791999999998</v>
      </c>
      <c r="S348" s="49">
        <v>0.19116378173828127</v>
      </c>
      <c r="T348" s="48">
        <f t="shared" si="77"/>
        <v>0.25966711425781253</v>
      </c>
      <c r="U348" s="48">
        <v>0</v>
      </c>
      <c r="V348" s="49">
        <f t="shared" si="68"/>
        <v>0.18152812799999998</v>
      </c>
      <c r="W348" s="49">
        <f t="shared" si="69"/>
        <v>0.16135833599999999</v>
      </c>
      <c r="X348" s="49">
        <f t="shared" si="70"/>
        <v>0.14118854399999997</v>
      </c>
      <c r="Y348" s="49">
        <f t="shared" si="71"/>
        <v>0.21178281599999998</v>
      </c>
      <c r="Z348" s="49">
        <f t="shared" si="72"/>
        <v>0.26893055999999999</v>
      </c>
      <c r="AA348" s="48">
        <v>0.55954965691817438</v>
      </c>
      <c r="AB348" s="42">
        <v>0.25966711425781253</v>
      </c>
      <c r="AC348" s="42">
        <v>0.25966711425781253</v>
      </c>
      <c r="AD348" s="49">
        <f t="shared" si="73"/>
        <v>0.20908538627624515</v>
      </c>
      <c r="AE348" s="49">
        <f t="shared" si="74"/>
        <v>0.1445224466749892</v>
      </c>
    </row>
    <row r="349" spans="1:31" x14ac:dyDescent="0.2">
      <c r="A349" s="42">
        <v>0.17582143147786455</v>
      </c>
      <c r="B349" s="42">
        <f t="shared" si="65"/>
        <v>0.25898855590820313</v>
      </c>
      <c r="C349" s="42">
        <v>0.25898855590820313</v>
      </c>
      <c r="D349" s="42">
        <v>0.25898855590820313</v>
      </c>
      <c r="E349" s="48">
        <v>0.11199631752014159</v>
      </c>
      <c r="F349" s="48">
        <v>0.11199627311706543</v>
      </c>
      <c r="G349" s="48">
        <v>0.10232807312011719</v>
      </c>
      <c r="H349" s="48">
        <v>0.11813274124145508</v>
      </c>
      <c r="I349" s="48">
        <v>0.10420521316528319</v>
      </c>
      <c r="J349" s="48">
        <v>5.7321799659729E-2</v>
      </c>
      <c r="K349" s="48">
        <v>9.3147936935424808E-2</v>
      </c>
      <c r="L349" s="48">
        <v>3.4057744064331048E-2</v>
      </c>
      <c r="M349" s="43">
        <f t="shared" si="75"/>
        <v>0.11022614399999998</v>
      </c>
      <c r="N349" s="43">
        <f t="shared" si="76"/>
        <v>0.17069128799999997</v>
      </c>
      <c r="O349" s="49">
        <v>0.15746591999999998</v>
      </c>
      <c r="P349" s="49">
        <v>0.20081327999999998</v>
      </c>
      <c r="Q349" s="50">
        <f t="shared" si="66"/>
        <v>0.17913959999999998</v>
      </c>
      <c r="R349" s="48">
        <f t="shared" si="67"/>
        <v>0.20081327999999998</v>
      </c>
      <c r="S349" s="49">
        <v>0.19018062744140626</v>
      </c>
      <c r="T349" s="48">
        <f t="shared" si="77"/>
        <v>0.25898855590820313</v>
      </c>
      <c r="U349" s="48">
        <v>0</v>
      </c>
      <c r="V349" s="49">
        <f t="shared" si="68"/>
        <v>0.180731952</v>
      </c>
      <c r="W349" s="49">
        <f t="shared" si="69"/>
        <v>0.16065062399999999</v>
      </c>
      <c r="X349" s="49">
        <f t="shared" si="70"/>
        <v>0.14056929599999998</v>
      </c>
      <c r="Y349" s="49">
        <f t="shared" si="71"/>
        <v>0.21085394400000002</v>
      </c>
      <c r="Z349" s="49">
        <f t="shared" si="72"/>
        <v>0.26775104</v>
      </c>
      <c r="AA349" s="48">
        <v>0.55667190712376646</v>
      </c>
      <c r="AB349" s="42">
        <v>0.25898855590820313</v>
      </c>
      <c r="AC349" s="42">
        <v>0.25898855590820313</v>
      </c>
      <c r="AD349" s="49">
        <f t="shared" si="73"/>
        <v>0.20801006126403809</v>
      </c>
      <c r="AE349" s="49">
        <f t="shared" si="74"/>
        <v>0.1437791685124033</v>
      </c>
    </row>
    <row r="350" spans="1:31" x14ac:dyDescent="0.2">
      <c r="A350" s="42">
        <v>0.17491718292236327</v>
      </c>
      <c r="B350" s="42">
        <f t="shared" si="65"/>
        <v>0.2583136901855469</v>
      </c>
      <c r="C350" s="42">
        <v>0.2583136901855469</v>
      </c>
      <c r="D350" s="42">
        <v>0.2583136901855469</v>
      </c>
      <c r="E350" s="48">
        <v>0.11142032081604003</v>
      </c>
      <c r="F350" s="48">
        <v>0.11142027641296387</v>
      </c>
      <c r="G350" s="48">
        <v>0.10180180046081543</v>
      </c>
      <c r="H350" s="48">
        <v>0.11752518135070801</v>
      </c>
      <c r="I350" s="48">
        <v>0.10366928283691405</v>
      </c>
      <c r="J350" s="48">
        <v>5.7026992835998533E-2</v>
      </c>
      <c r="K350" s="48">
        <v>9.2668879547119137E-2</v>
      </c>
      <c r="L350" s="48">
        <v>3.388258502960205E-2</v>
      </c>
      <c r="M350" s="43">
        <f t="shared" si="75"/>
        <v>0.10960689599999998</v>
      </c>
      <c r="N350" s="43">
        <f t="shared" si="76"/>
        <v>0.16968869599999997</v>
      </c>
      <c r="O350" s="49">
        <v>0.15658127999999999</v>
      </c>
      <c r="P350" s="49">
        <v>0.19963375999999997</v>
      </c>
      <c r="Q350" s="50">
        <f t="shared" si="66"/>
        <v>0.17810751999999996</v>
      </c>
      <c r="R350" s="48">
        <f t="shared" si="67"/>
        <v>0.19963375999999997</v>
      </c>
      <c r="S350" s="49">
        <v>0.18920252685546876</v>
      </c>
      <c r="T350" s="48">
        <f t="shared" si="77"/>
        <v>0.2583136901855469</v>
      </c>
      <c r="U350" s="48">
        <v>0</v>
      </c>
      <c r="V350" s="49">
        <f t="shared" si="68"/>
        <v>0.17967038399999996</v>
      </c>
      <c r="W350" s="49">
        <f t="shared" si="69"/>
        <v>0.15970700799999998</v>
      </c>
      <c r="X350" s="49">
        <f t="shared" si="70"/>
        <v>0.13974363199999998</v>
      </c>
      <c r="Y350" s="49">
        <f t="shared" si="71"/>
        <v>0.20961544799999995</v>
      </c>
      <c r="Z350" s="49">
        <f t="shared" si="72"/>
        <v>0.26617834666666662</v>
      </c>
      <c r="AA350" s="48">
        <v>0.5538089567485609</v>
      </c>
      <c r="AB350" s="42">
        <v>0.2583136901855469</v>
      </c>
      <c r="AC350" s="42">
        <v>0.2583136901855469</v>
      </c>
      <c r="AD350" s="49">
        <f t="shared" si="73"/>
        <v>0.20694026374816896</v>
      </c>
      <c r="AE350" s="49">
        <f t="shared" si="74"/>
        <v>0.14303971102475294</v>
      </c>
    </row>
    <row r="351" spans="1:31" x14ac:dyDescent="0.2">
      <c r="A351" s="42">
        <v>0.17401757558186848</v>
      </c>
      <c r="B351" s="42">
        <f t="shared" si="65"/>
        <v>0.25764251708984376</v>
      </c>
      <c r="C351" s="42">
        <v>0.25764251708984376</v>
      </c>
      <c r="D351" s="42">
        <v>0.25764251708984376</v>
      </c>
      <c r="E351" s="48">
        <v>0.1108472843170166</v>
      </c>
      <c r="F351" s="48">
        <v>0.11084723991394042</v>
      </c>
      <c r="G351" s="48">
        <v>0.10127822898864747</v>
      </c>
      <c r="H351" s="48">
        <v>0.11692074447631835</v>
      </c>
      <c r="I351" s="48">
        <v>0.10313611289978027</v>
      </c>
      <c r="J351" s="48">
        <v>5.6733703117370603E-2</v>
      </c>
      <c r="K351" s="48">
        <v>9.2192279129028318E-2</v>
      </c>
      <c r="L351" s="48">
        <v>3.3708325157165528E-2</v>
      </c>
      <c r="M351" s="43">
        <f t="shared" si="75"/>
        <v>0.10898764799999999</v>
      </c>
      <c r="N351" s="43">
        <f t="shared" si="76"/>
        <v>0.168936752</v>
      </c>
      <c r="O351" s="49">
        <v>0.15569664</v>
      </c>
      <c r="P351" s="49">
        <v>0.19874912</v>
      </c>
      <c r="Q351" s="50">
        <f t="shared" si="66"/>
        <v>0.17722288</v>
      </c>
      <c r="R351" s="48">
        <f t="shared" si="67"/>
        <v>0.19874912</v>
      </c>
      <c r="S351" s="49">
        <v>0.18822945556640625</v>
      </c>
      <c r="T351" s="48">
        <f t="shared" si="77"/>
        <v>0.25764251708984376</v>
      </c>
      <c r="U351" s="48">
        <v>0</v>
      </c>
      <c r="V351" s="49">
        <f t="shared" si="68"/>
        <v>0.17887420800000001</v>
      </c>
      <c r="W351" s="49">
        <f t="shared" si="69"/>
        <v>0.15899929600000001</v>
      </c>
      <c r="X351" s="49">
        <f t="shared" si="70"/>
        <v>0.13912438399999999</v>
      </c>
      <c r="Y351" s="49">
        <f t="shared" si="71"/>
        <v>0.20868657599999998</v>
      </c>
      <c r="Z351" s="49">
        <f t="shared" si="72"/>
        <v>0.26499882666666663</v>
      </c>
      <c r="AA351" s="48">
        <v>0.55096069657175173</v>
      </c>
      <c r="AB351" s="42">
        <v>0.25764251708984376</v>
      </c>
      <c r="AC351" s="42">
        <v>0.25764251708984376</v>
      </c>
      <c r="AD351" s="49">
        <f t="shared" si="73"/>
        <v>0.20587596702575683</v>
      </c>
      <c r="AE351" s="49">
        <f t="shared" si="74"/>
        <v>0.14230405575467131</v>
      </c>
    </row>
    <row r="352" spans="1:31" x14ac:dyDescent="0.2">
      <c r="A352" s="42">
        <v>0.17312259674072264</v>
      </c>
      <c r="B352" s="42">
        <f t="shared" si="65"/>
        <v>0.25697500610351565</v>
      </c>
      <c r="C352" s="42">
        <v>0.25697500610351565</v>
      </c>
      <c r="D352" s="42">
        <v>0.25697500610351565</v>
      </c>
      <c r="E352" s="48">
        <v>0.11027719322204589</v>
      </c>
      <c r="F352" s="48">
        <v>0.11027714881896972</v>
      </c>
      <c r="G352" s="48">
        <v>0.1007573513031006</v>
      </c>
      <c r="H352" s="48">
        <v>0.11631942321777344</v>
      </c>
      <c r="I352" s="48">
        <v>0.10260568115234375</v>
      </c>
      <c r="J352" s="48">
        <v>5.644191940307617E-2</v>
      </c>
      <c r="K352" s="48">
        <v>9.1718135681152349E-2</v>
      </c>
      <c r="L352" s="48">
        <v>3.3534964447021483E-2</v>
      </c>
      <c r="M352" s="43">
        <f t="shared" si="75"/>
        <v>0.10852321199999999</v>
      </c>
      <c r="N352" s="43">
        <f t="shared" si="76"/>
        <v>0.16793415999999997</v>
      </c>
      <c r="O352" s="49">
        <v>0.15503316</v>
      </c>
      <c r="P352" s="49">
        <v>0.19756959999999998</v>
      </c>
      <c r="Q352" s="50">
        <f t="shared" si="66"/>
        <v>0.17630138000000001</v>
      </c>
      <c r="R352" s="48">
        <f t="shared" si="67"/>
        <v>0.19756959999999998</v>
      </c>
      <c r="S352" s="49">
        <v>0.18726138916015625</v>
      </c>
      <c r="T352" s="48">
        <f t="shared" si="77"/>
        <v>0.25697500610351565</v>
      </c>
      <c r="U352" s="48">
        <v>0</v>
      </c>
      <c r="V352" s="49">
        <f t="shared" si="68"/>
        <v>0.17781263999999999</v>
      </c>
      <c r="W352" s="49">
        <f t="shared" si="69"/>
        <v>0.15805568</v>
      </c>
      <c r="X352" s="49">
        <f t="shared" si="70"/>
        <v>0.13829871999999999</v>
      </c>
      <c r="Y352" s="49">
        <f t="shared" si="71"/>
        <v>0.20744808000000001</v>
      </c>
      <c r="Z352" s="49">
        <f t="shared" si="72"/>
        <v>0.26342613333333331</v>
      </c>
      <c r="AA352" s="48">
        <v>0.54812707198293587</v>
      </c>
      <c r="AB352" s="42">
        <v>0.25697500610351565</v>
      </c>
      <c r="AC352" s="42">
        <v>0.25697500610351565</v>
      </c>
      <c r="AD352" s="49">
        <f t="shared" si="73"/>
        <v>0.2048171443939209</v>
      </c>
      <c r="AE352" s="49">
        <f t="shared" si="74"/>
        <v>0.14157218424479159</v>
      </c>
    </row>
    <row r="353" spans="1:31" x14ac:dyDescent="0.2">
      <c r="A353" s="42">
        <v>0.17223222096761065</v>
      </c>
      <c r="B353" s="42">
        <f t="shared" si="65"/>
        <v>0.25631109619140624</v>
      </c>
      <c r="C353" s="42">
        <v>0.25631109619140624</v>
      </c>
      <c r="D353" s="42">
        <v>0.25631109619140624</v>
      </c>
      <c r="E353" s="48">
        <v>0.10971003273010253</v>
      </c>
      <c r="F353" s="48">
        <v>0.10970998832702637</v>
      </c>
      <c r="G353" s="48">
        <v>0.10023915260314942</v>
      </c>
      <c r="H353" s="48">
        <v>0.11572118797302246</v>
      </c>
      <c r="I353" s="48">
        <v>0.1020779801940918</v>
      </c>
      <c r="J353" s="48">
        <v>5.6151637992858883E-2</v>
      </c>
      <c r="K353" s="48">
        <v>9.1246427001953123E-2</v>
      </c>
      <c r="L353" s="48">
        <v>3.3362495498657226E-2</v>
      </c>
      <c r="M353" s="43">
        <f t="shared" si="75"/>
        <v>0.10790396399999998</v>
      </c>
      <c r="N353" s="43">
        <f t="shared" si="76"/>
        <v>0.16718221599999999</v>
      </c>
      <c r="O353" s="49">
        <v>0.15414851999999998</v>
      </c>
      <c r="P353" s="49">
        <v>0.19668495999999999</v>
      </c>
      <c r="Q353" s="50">
        <f t="shared" si="66"/>
        <v>0.17541673999999999</v>
      </c>
      <c r="R353" s="48">
        <f t="shared" si="67"/>
        <v>0.19668495999999999</v>
      </c>
      <c r="S353" s="49">
        <v>0.18629830322265628</v>
      </c>
      <c r="T353" s="48">
        <f t="shared" si="77"/>
        <v>0.25631109619140624</v>
      </c>
      <c r="U353" s="48">
        <v>0</v>
      </c>
      <c r="V353" s="49">
        <f t="shared" si="68"/>
        <v>0.17701646399999998</v>
      </c>
      <c r="W353" s="49">
        <f t="shared" si="69"/>
        <v>0.157347968</v>
      </c>
      <c r="X353" s="49">
        <f t="shared" si="70"/>
        <v>0.137679472</v>
      </c>
      <c r="Y353" s="49">
        <f t="shared" si="71"/>
        <v>0.20651920799999998</v>
      </c>
      <c r="Z353" s="49">
        <f t="shared" si="72"/>
        <v>0.26224661333333332</v>
      </c>
      <c r="AA353" s="48">
        <v>0.54530802837171066</v>
      </c>
      <c r="AB353" s="42">
        <v>0.25631109619140624</v>
      </c>
      <c r="AC353" s="42">
        <v>0.25631109619140624</v>
      </c>
      <c r="AD353" s="49">
        <f t="shared" si="73"/>
        <v>0.20376376914978031</v>
      </c>
      <c r="AE353" s="49">
        <f t="shared" si="74"/>
        <v>0.14084407803774696</v>
      </c>
    </row>
    <row r="354" spans="1:31" x14ac:dyDescent="0.2">
      <c r="A354" s="42">
        <v>0.17134642283121743</v>
      </c>
      <c r="B354" s="42">
        <f t="shared" si="65"/>
        <v>0.25565078735351565</v>
      </c>
      <c r="C354" s="42">
        <v>0.25565078735351565</v>
      </c>
      <c r="D354" s="42">
        <v>0.25565078735351565</v>
      </c>
      <c r="E354" s="48">
        <v>0.10914579544067382</v>
      </c>
      <c r="F354" s="48">
        <v>0.10914575103759766</v>
      </c>
      <c r="G354" s="48">
        <v>9.9723618087768556E-2</v>
      </c>
      <c r="H354" s="48">
        <v>0.11512603134155273</v>
      </c>
      <c r="I354" s="48">
        <v>0.10155299522399902</v>
      </c>
      <c r="J354" s="48">
        <v>5.5862847785949708E-2</v>
      </c>
      <c r="K354" s="48">
        <v>9.0777145690917965E-2</v>
      </c>
      <c r="L354" s="48">
        <v>3.3190910911560061E-2</v>
      </c>
      <c r="M354" s="43">
        <f t="shared" si="75"/>
        <v>0.10743952800000001</v>
      </c>
      <c r="N354" s="43">
        <f t="shared" si="76"/>
        <v>0.16617962399999997</v>
      </c>
      <c r="O354" s="49">
        <v>0.15348504000000002</v>
      </c>
      <c r="P354" s="49">
        <v>0.19550543999999997</v>
      </c>
      <c r="Q354" s="50">
        <f t="shared" si="66"/>
        <v>0.17449524</v>
      </c>
      <c r="R354" s="48">
        <f t="shared" si="67"/>
        <v>0.19550543999999997</v>
      </c>
      <c r="S354" s="49">
        <v>0.18534017333984376</v>
      </c>
      <c r="T354" s="48">
        <f t="shared" si="77"/>
        <v>0.25565078735351565</v>
      </c>
      <c r="U354" s="48">
        <v>0</v>
      </c>
      <c r="V354" s="49">
        <f t="shared" si="68"/>
        <v>0.17595489599999997</v>
      </c>
      <c r="W354" s="49">
        <f t="shared" si="69"/>
        <v>0.156404352</v>
      </c>
      <c r="X354" s="49">
        <f t="shared" si="70"/>
        <v>0.13685380799999997</v>
      </c>
      <c r="Y354" s="49">
        <f t="shared" si="71"/>
        <v>0.20528071199999998</v>
      </c>
      <c r="Z354" s="49">
        <f t="shared" si="72"/>
        <v>0.26067391999999995</v>
      </c>
      <c r="AA354" s="48">
        <v>0.5425035111276727</v>
      </c>
      <c r="AB354" s="42">
        <v>0.25565078735351565</v>
      </c>
      <c r="AC354" s="42">
        <v>0.25565078735351565</v>
      </c>
      <c r="AD354" s="49">
        <f t="shared" si="73"/>
        <v>0.20271581459045412</v>
      </c>
      <c r="AE354" s="49">
        <f t="shared" si="74"/>
        <v>0.14011971867617048</v>
      </c>
    </row>
    <row r="355" spans="1:31" x14ac:dyDescent="0.2">
      <c r="A355" s="42">
        <v>0.17046518961588539</v>
      </c>
      <c r="B355" s="42">
        <f t="shared" si="65"/>
        <v>0.25499404907226564</v>
      </c>
      <c r="C355" s="42">
        <v>0.25499404907226564</v>
      </c>
      <c r="D355" s="42">
        <v>0.25499404907226564</v>
      </c>
      <c r="E355" s="48">
        <v>0.10858445915222167</v>
      </c>
      <c r="F355" s="48">
        <v>0.1085844147491455</v>
      </c>
      <c r="G355" s="48">
        <v>9.9210740356445309E-2</v>
      </c>
      <c r="H355" s="48">
        <v>0.11453393852233885</v>
      </c>
      <c r="I355" s="48">
        <v>0.10103070404052734</v>
      </c>
      <c r="J355" s="48">
        <v>5.5575545082092288E-2</v>
      </c>
      <c r="K355" s="48">
        <v>9.031027694702147E-2</v>
      </c>
      <c r="L355" s="48">
        <v>3.3020210685729981E-2</v>
      </c>
      <c r="M355" s="43">
        <f t="shared" si="75"/>
        <v>0.10682027999999999</v>
      </c>
      <c r="N355" s="43">
        <f t="shared" si="76"/>
        <v>0.16542767999999999</v>
      </c>
      <c r="O355" s="49">
        <v>0.1526004</v>
      </c>
      <c r="P355" s="49">
        <v>0.19462079999999998</v>
      </c>
      <c r="Q355" s="50">
        <f t="shared" si="66"/>
        <v>0.1736106</v>
      </c>
      <c r="R355" s="48">
        <f t="shared" si="67"/>
        <v>0.19462079999999998</v>
      </c>
      <c r="S355" s="49">
        <v>0.18438696289062503</v>
      </c>
      <c r="T355" s="48">
        <f t="shared" si="77"/>
        <v>0.25499404907226564</v>
      </c>
      <c r="U355" s="48">
        <v>0</v>
      </c>
      <c r="V355" s="49">
        <f t="shared" si="68"/>
        <v>0.17515871999999999</v>
      </c>
      <c r="W355" s="49">
        <f t="shared" si="69"/>
        <v>0.15569664</v>
      </c>
      <c r="X355" s="49">
        <f t="shared" si="70"/>
        <v>0.13623455999999998</v>
      </c>
      <c r="Y355" s="49">
        <f t="shared" si="71"/>
        <v>0.20435183999999998</v>
      </c>
      <c r="Z355" s="49">
        <f t="shared" si="72"/>
        <v>0.25949439999999996</v>
      </c>
      <c r="AA355" s="48">
        <v>0.53971341103001647</v>
      </c>
      <c r="AB355" s="42">
        <v>0.25499404907226564</v>
      </c>
      <c r="AC355" s="42">
        <v>0.25499404907226564</v>
      </c>
      <c r="AD355" s="49">
        <f t="shared" si="73"/>
        <v>0.20167324066162112</v>
      </c>
      <c r="AE355" s="49">
        <f t="shared" si="74"/>
        <v>0.13939907847401198</v>
      </c>
    </row>
    <row r="356" spans="1:31" x14ac:dyDescent="0.2">
      <c r="A356" s="42">
        <v>0.1695884831746419</v>
      </c>
      <c r="B356" s="42">
        <f t="shared" si="65"/>
        <v>0.25434083557128906</v>
      </c>
      <c r="C356" s="42">
        <v>0.25434083557128906</v>
      </c>
      <c r="D356" s="42">
        <v>0.25434083557128906</v>
      </c>
      <c r="E356" s="48">
        <v>0.1080260090637207</v>
      </c>
      <c r="F356" s="48">
        <v>0.10802596466064453</v>
      </c>
      <c r="G356" s="48">
        <v>9.8700497207641597E-2</v>
      </c>
      <c r="H356" s="48">
        <v>0.11394488731384277</v>
      </c>
      <c r="I356" s="48">
        <v>0.10051109924316405</v>
      </c>
      <c r="J356" s="48">
        <v>5.5289718780517576E-2</v>
      </c>
      <c r="K356" s="48">
        <v>8.9845813369750976E-2</v>
      </c>
      <c r="L356" s="48">
        <v>3.2850387420654298E-2</v>
      </c>
      <c r="M356" s="43">
        <f t="shared" si="75"/>
        <v>0.106201032</v>
      </c>
      <c r="N356" s="43">
        <f t="shared" si="76"/>
        <v>0.16467573600000002</v>
      </c>
      <c r="O356" s="49">
        <v>0.15171576000000001</v>
      </c>
      <c r="P356" s="49">
        <v>0.19373616000000002</v>
      </c>
      <c r="Q356" s="50">
        <f t="shared" si="66"/>
        <v>0.17272596000000001</v>
      </c>
      <c r="R356" s="48">
        <f t="shared" si="67"/>
        <v>0.19373616000000002</v>
      </c>
      <c r="S356" s="49">
        <v>0.18343865966796877</v>
      </c>
      <c r="T356" s="48">
        <f t="shared" si="77"/>
        <v>0.25434083557128906</v>
      </c>
      <c r="U356" s="48">
        <v>0</v>
      </c>
      <c r="V356" s="49">
        <f t="shared" si="68"/>
        <v>0.17436254400000001</v>
      </c>
      <c r="W356" s="49">
        <f t="shared" si="69"/>
        <v>0.15498892800000003</v>
      </c>
      <c r="X356" s="49">
        <f t="shared" si="70"/>
        <v>0.13561531200000002</v>
      </c>
      <c r="Y356" s="49">
        <f t="shared" si="71"/>
        <v>0.20342296800000001</v>
      </c>
      <c r="Z356" s="49">
        <f t="shared" si="72"/>
        <v>0.25831488000000002</v>
      </c>
      <c r="AA356" s="48">
        <v>0.53693767346833876</v>
      </c>
      <c r="AB356" s="42">
        <v>0.25434083557128906</v>
      </c>
      <c r="AC356" s="42">
        <v>0.25434083557128906</v>
      </c>
      <c r="AD356" s="49">
        <f t="shared" si="73"/>
        <v>0.20063603401184085</v>
      </c>
      <c r="AE356" s="49">
        <f t="shared" si="74"/>
        <v>0.13868214820258801</v>
      </c>
    </row>
    <row r="357" spans="1:31" x14ac:dyDescent="0.2">
      <c r="A357" s="42">
        <v>0.1687162907918294</v>
      </c>
      <c r="B357" s="42">
        <f t="shared" si="65"/>
        <v>0.25369111633300784</v>
      </c>
      <c r="C357" s="42">
        <v>0.25369111633300784</v>
      </c>
      <c r="D357" s="42">
        <v>0.25369111633300784</v>
      </c>
      <c r="E357" s="48">
        <v>0.1074704303741455</v>
      </c>
      <c r="F357" s="48">
        <v>0.10747038597106934</v>
      </c>
      <c r="G357" s="48">
        <v>9.8192881240844715E-2</v>
      </c>
      <c r="H357" s="48">
        <v>0.11335887031555175</v>
      </c>
      <c r="I357" s="48">
        <v>9.9994166030883791E-2</v>
      </c>
      <c r="J357" s="48">
        <v>5.5005361480712889E-2</v>
      </c>
      <c r="K357" s="48">
        <v>8.9383732757568363E-2</v>
      </c>
      <c r="L357" s="48">
        <v>3.268143741607666E-2</v>
      </c>
      <c r="M357" s="43">
        <f t="shared" si="75"/>
        <v>0.105736596</v>
      </c>
      <c r="N357" s="43">
        <f t="shared" si="76"/>
        <v>0.16367314399999999</v>
      </c>
      <c r="O357" s="49">
        <v>0.15105228000000001</v>
      </c>
      <c r="P357" s="49">
        <v>0.19255664</v>
      </c>
      <c r="Q357" s="50">
        <f t="shared" si="66"/>
        <v>0.17180445999999999</v>
      </c>
      <c r="R357" s="48">
        <f t="shared" si="67"/>
        <v>0.19255664</v>
      </c>
      <c r="S357" s="49">
        <v>0.18249522705078125</v>
      </c>
      <c r="T357" s="48">
        <f t="shared" si="77"/>
        <v>0.25369111633300784</v>
      </c>
      <c r="U357" s="48">
        <v>0</v>
      </c>
      <c r="V357" s="49">
        <f t="shared" si="68"/>
        <v>0.173300976</v>
      </c>
      <c r="W357" s="49">
        <f t="shared" si="69"/>
        <v>0.15404531200000002</v>
      </c>
      <c r="X357" s="49">
        <f t="shared" si="70"/>
        <v>0.13478964799999998</v>
      </c>
      <c r="Y357" s="49">
        <f t="shared" si="71"/>
        <v>0.202184472</v>
      </c>
      <c r="Z357" s="49">
        <f t="shared" si="72"/>
        <v>0.25674218666666665</v>
      </c>
      <c r="AA357" s="48">
        <v>0.53417618922183385</v>
      </c>
      <c r="AB357" s="42">
        <v>0.25369111633300784</v>
      </c>
      <c r="AC357" s="42">
        <v>0.25369111633300784</v>
      </c>
      <c r="AD357" s="49">
        <f t="shared" si="73"/>
        <v>0.19960415458679198</v>
      </c>
      <c r="AE357" s="49">
        <f t="shared" si="74"/>
        <v>0.13796890017584831</v>
      </c>
    </row>
    <row r="358" spans="1:31" x14ac:dyDescent="0.2">
      <c r="A358" s="42">
        <v>0.16784858703613278</v>
      </c>
      <c r="B358" s="42">
        <f t="shared" si="65"/>
        <v>0.25304489135742186</v>
      </c>
      <c r="C358" s="42">
        <v>0.25304489135742186</v>
      </c>
      <c r="D358" s="42">
        <v>0.25304489135742186</v>
      </c>
      <c r="E358" s="48">
        <v>0.1069177082824707</v>
      </c>
      <c r="F358" s="48">
        <v>0.10691766387939453</v>
      </c>
      <c r="G358" s="48">
        <v>9.7687877655029287E-2</v>
      </c>
      <c r="H358" s="48">
        <v>0.11277586532592773</v>
      </c>
      <c r="I358" s="48">
        <v>9.9479897003173834E-2</v>
      </c>
      <c r="J358" s="48">
        <v>5.4722469482421876E-2</v>
      </c>
      <c r="K358" s="48">
        <v>8.892402770996094E-2</v>
      </c>
      <c r="L358" s="48">
        <v>3.2513356971740723E-2</v>
      </c>
      <c r="M358" s="43">
        <f t="shared" si="75"/>
        <v>0.10527215999999999</v>
      </c>
      <c r="N358" s="43">
        <f t="shared" si="76"/>
        <v>0.16292119999999999</v>
      </c>
      <c r="O358" s="49">
        <v>0.15038879999999999</v>
      </c>
      <c r="P358" s="49">
        <v>0.19167199999999998</v>
      </c>
      <c r="Q358" s="50">
        <f t="shared" si="66"/>
        <v>0.17103039999999997</v>
      </c>
      <c r="R358" s="48">
        <f t="shared" si="67"/>
        <v>0.19167199999999998</v>
      </c>
      <c r="S358" s="49">
        <v>0.18155665283203126</v>
      </c>
      <c r="T358" s="48">
        <f t="shared" si="77"/>
        <v>0.25304489135742186</v>
      </c>
      <c r="U358" s="48">
        <v>0</v>
      </c>
      <c r="V358" s="49">
        <f t="shared" si="68"/>
        <v>0.17250479999999999</v>
      </c>
      <c r="W358" s="49">
        <f t="shared" si="69"/>
        <v>0.15333759999999999</v>
      </c>
      <c r="X358" s="49">
        <f t="shared" si="70"/>
        <v>0.13417039999999997</v>
      </c>
      <c r="Y358" s="49">
        <f t="shared" si="71"/>
        <v>0.20125559999999998</v>
      </c>
      <c r="Z358" s="49">
        <f t="shared" si="72"/>
        <v>0.25556266666666666</v>
      </c>
      <c r="AA358" s="48">
        <v>0.53142890368009865</v>
      </c>
      <c r="AB358" s="42">
        <v>0.25304489135742186</v>
      </c>
      <c r="AC358" s="42">
        <v>0.25304489135742186</v>
      </c>
      <c r="AD358" s="49">
        <f t="shared" si="73"/>
        <v>0.1985775890350342</v>
      </c>
      <c r="AE358" s="49">
        <f t="shared" si="74"/>
        <v>0.13725932516510947</v>
      </c>
    </row>
    <row r="359" spans="1:31" x14ac:dyDescent="0.2">
      <c r="A359" s="42">
        <v>0.16698533376057942</v>
      </c>
      <c r="B359" s="42">
        <f t="shared" si="65"/>
        <v>0.25240209960937499</v>
      </c>
      <c r="C359" s="42">
        <v>0.25240209960937499</v>
      </c>
      <c r="D359" s="42">
        <v>0.25240209960937499</v>
      </c>
      <c r="E359" s="48">
        <v>0.10636782798767089</v>
      </c>
      <c r="F359" s="48">
        <v>0.10636778358459473</v>
      </c>
      <c r="G359" s="48">
        <v>9.7185464248657233E-2</v>
      </c>
      <c r="H359" s="48">
        <v>0.1121958575439453</v>
      </c>
      <c r="I359" s="48">
        <v>9.89682699584961E-2</v>
      </c>
      <c r="J359" s="48">
        <v>5.4441031684875484E-2</v>
      </c>
      <c r="K359" s="48">
        <v>8.8466690826416006E-2</v>
      </c>
      <c r="L359" s="48">
        <v>3.2346138687133784E-2</v>
      </c>
      <c r="M359" s="43">
        <f t="shared" si="75"/>
        <v>0.10465291199999999</v>
      </c>
      <c r="N359" s="43">
        <f t="shared" si="76"/>
        <v>0.16216925599999998</v>
      </c>
      <c r="O359" s="49">
        <v>0.14950416</v>
      </c>
      <c r="P359" s="49">
        <v>0.19078735999999999</v>
      </c>
      <c r="Q359" s="50">
        <f t="shared" si="66"/>
        <v>0.17014575999999998</v>
      </c>
      <c r="R359" s="48">
        <f t="shared" si="67"/>
        <v>0.19078735999999999</v>
      </c>
      <c r="S359" s="49">
        <v>0.18062290039062504</v>
      </c>
      <c r="T359" s="48">
        <f t="shared" si="77"/>
        <v>0.25240209960937499</v>
      </c>
      <c r="U359" s="48">
        <v>0</v>
      </c>
      <c r="V359" s="49">
        <f t="shared" si="68"/>
        <v>0.171708624</v>
      </c>
      <c r="W359" s="49">
        <f t="shared" si="69"/>
        <v>0.15262988799999999</v>
      </c>
      <c r="X359" s="49">
        <f t="shared" si="70"/>
        <v>0.13355115199999998</v>
      </c>
      <c r="Y359" s="49">
        <f t="shared" si="71"/>
        <v>0.20032672800000001</v>
      </c>
      <c r="Z359" s="49">
        <f t="shared" si="72"/>
        <v>0.25438314666666667</v>
      </c>
      <c r="AA359" s="48">
        <v>0.52869576223273029</v>
      </c>
      <c r="AB359" s="42">
        <v>0.25240209960937499</v>
      </c>
      <c r="AC359" s="42">
        <v>0.25240209960937499</v>
      </c>
      <c r="AD359" s="49">
        <f t="shared" si="73"/>
        <v>0.19755629730224614</v>
      </c>
      <c r="AE359" s="49">
        <f t="shared" si="74"/>
        <v>0.13655339548432127</v>
      </c>
    </row>
    <row r="360" spans="1:31" x14ac:dyDescent="0.2">
      <c r="A360" s="42">
        <v>0.16612653096516924</v>
      </c>
      <c r="B360" s="42">
        <f t="shared" si="65"/>
        <v>0.2517627410888672</v>
      </c>
      <c r="C360" s="42">
        <v>0.2517627410888672</v>
      </c>
      <c r="D360" s="42">
        <v>0.2517627410888672</v>
      </c>
      <c r="E360" s="48">
        <v>0.1058207746887207</v>
      </c>
      <c r="F360" s="48">
        <v>0.10582073028564452</v>
      </c>
      <c r="G360" s="48">
        <v>9.6685641021728511E-2</v>
      </c>
      <c r="H360" s="48">
        <v>0.1116188321685791</v>
      </c>
      <c r="I360" s="48">
        <v>9.8459277496337885E-2</v>
      </c>
      <c r="J360" s="48">
        <v>5.416104068756103E-2</v>
      </c>
      <c r="K360" s="48">
        <v>8.8011707305908196E-2</v>
      </c>
      <c r="L360" s="48">
        <v>3.2179782562255857E-2</v>
      </c>
      <c r="M360" s="43">
        <f t="shared" si="75"/>
        <v>0.104188476</v>
      </c>
      <c r="N360" s="43">
        <f t="shared" si="76"/>
        <v>0.16116666399999996</v>
      </c>
      <c r="O360" s="49">
        <v>0.14884068</v>
      </c>
      <c r="P360" s="49">
        <v>0.18960783999999997</v>
      </c>
      <c r="Q360" s="50">
        <f t="shared" si="66"/>
        <v>0.16922425999999999</v>
      </c>
      <c r="R360" s="48">
        <f t="shared" si="67"/>
        <v>0.18960783999999997</v>
      </c>
      <c r="S360" s="49">
        <v>0.17969395751953127</v>
      </c>
      <c r="T360" s="48">
        <f t="shared" si="77"/>
        <v>0.2517627410888672</v>
      </c>
      <c r="U360" s="48">
        <v>0</v>
      </c>
      <c r="V360" s="49">
        <f t="shared" si="68"/>
        <v>0.17064705599999999</v>
      </c>
      <c r="W360" s="49">
        <f t="shared" si="69"/>
        <v>0.15168627199999998</v>
      </c>
      <c r="X360" s="49">
        <f t="shared" si="70"/>
        <v>0.13272548799999997</v>
      </c>
      <c r="Y360" s="49">
        <f t="shared" si="71"/>
        <v>0.199088232</v>
      </c>
      <c r="Z360" s="49">
        <f t="shared" si="72"/>
        <v>0.2528104533333333</v>
      </c>
      <c r="AA360" s="48">
        <v>0.52597665565892271</v>
      </c>
      <c r="AB360" s="42">
        <v>0.2517627410888672</v>
      </c>
      <c r="AC360" s="42">
        <v>0.2517627410888672</v>
      </c>
      <c r="AD360" s="49">
        <f t="shared" si="73"/>
        <v>0.19654026603698732</v>
      </c>
      <c r="AE360" s="49">
        <f t="shared" si="74"/>
        <v>0.13585110190480021</v>
      </c>
    </row>
    <row r="361" spans="1:31" x14ac:dyDescent="0.2">
      <c r="A361" s="42">
        <v>0.16527214050292968</v>
      </c>
      <c r="B361" s="42">
        <f t="shared" si="65"/>
        <v>0.2511267547607422</v>
      </c>
      <c r="C361" s="42">
        <v>0.2511267547607422</v>
      </c>
      <c r="D361" s="42">
        <v>0.2511267547607422</v>
      </c>
      <c r="E361" s="48">
        <v>0.10527653358459473</v>
      </c>
      <c r="F361" s="48">
        <v>0.10527649658203124</v>
      </c>
      <c r="G361" s="48">
        <v>9.6188385772705082E-2</v>
      </c>
      <c r="H361" s="48">
        <v>0.11104477439880371</v>
      </c>
      <c r="I361" s="48">
        <v>9.7952897415161125E-2</v>
      </c>
      <c r="J361" s="48">
        <v>5.3882489089965818E-2</v>
      </c>
      <c r="K361" s="48">
        <v>8.7559062347412106E-2</v>
      </c>
      <c r="L361" s="48">
        <v>3.2014281196594239E-2</v>
      </c>
      <c r="M361" s="43">
        <f t="shared" si="75"/>
        <v>0.10356922799999999</v>
      </c>
      <c r="N361" s="43">
        <f t="shared" si="76"/>
        <v>0.16041472000000001</v>
      </c>
      <c r="O361" s="49">
        <v>0.14795603999999998</v>
      </c>
      <c r="P361" s="49">
        <v>0.18872320000000001</v>
      </c>
      <c r="Q361" s="50">
        <f t="shared" si="66"/>
        <v>0.16833962</v>
      </c>
      <c r="R361" s="48">
        <f t="shared" si="67"/>
        <v>0.18872320000000001</v>
      </c>
      <c r="S361" s="49">
        <v>0.17876978759765627</v>
      </c>
      <c r="T361" s="48">
        <f t="shared" si="77"/>
        <v>0.2511267547607422</v>
      </c>
      <c r="U361" s="48">
        <v>0</v>
      </c>
      <c r="V361" s="49">
        <f t="shared" si="68"/>
        <v>0.16985088000000001</v>
      </c>
      <c r="W361" s="49">
        <f t="shared" si="69"/>
        <v>0.15097856000000001</v>
      </c>
      <c r="X361" s="49">
        <f t="shared" si="70"/>
        <v>0.13210623999999999</v>
      </c>
      <c r="Y361" s="49">
        <f t="shared" si="71"/>
        <v>0.19815936000000001</v>
      </c>
      <c r="Z361" s="49">
        <f t="shared" si="72"/>
        <v>0.25163093333333331</v>
      </c>
      <c r="AA361" s="48">
        <v>0.52327152934827303</v>
      </c>
      <c r="AB361" s="42">
        <v>0.2511267547607422</v>
      </c>
      <c r="AC361" s="42">
        <v>0.2511267547607422</v>
      </c>
      <c r="AD361" s="49">
        <f t="shared" si="73"/>
        <v>0.19552945518493656</v>
      </c>
      <c r="AE361" s="49">
        <f t="shared" si="74"/>
        <v>0.13515241674049608</v>
      </c>
    </row>
    <row r="362" spans="1:31" x14ac:dyDescent="0.2">
      <c r="A362" s="42">
        <v>0.16442214965820309</v>
      </c>
      <c r="B362" s="42">
        <f t="shared" si="65"/>
        <v>0.25049414062499997</v>
      </c>
      <c r="C362" s="42">
        <v>0.25049414062499997</v>
      </c>
      <c r="D362" s="42">
        <v>0.25049414062499997</v>
      </c>
      <c r="E362" s="48">
        <v>0.10473509727478027</v>
      </c>
      <c r="F362" s="48">
        <v>0.1047350602722168</v>
      </c>
      <c r="G362" s="48">
        <v>9.5693691101074216E-2</v>
      </c>
      <c r="H362" s="48">
        <v>0.11047366943359375</v>
      </c>
      <c r="I362" s="48">
        <v>9.7449122314453129E-2</v>
      </c>
      <c r="J362" s="48">
        <v>5.3605369491577147E-2</v>
      </c>
      <c r="K362" s="48">
        <v>8.7108748550415047E-2</v>
      </c>
      <c r="L362" s="48">
        <v>3.184963088989258E-2</v>
      </c>
      <c r="M362" s="43">
        <f t="shared" si="75"/>
        <v>0.10310479199999999</v>
      </c>
      <c r="N362" s="43">
        <f t="shared" si="76"/>
        <v>0.15966277599999998</v>
      </c>
      <c r="O362" s="49">
        <v>0.14729255999999999</v>
      </c>
      <c r="P362" s="49">
        <v>0.18783855999999999</v>
      </c>
      <c r="Q362" s="50">
        <f t="shared" si="66"/>
        <v>0.16756556</v>
      </c>
      <c r="R362" s="48">
        <f t="shared" si="67"/>
        <v>0.18783855999999999</v>
      </c>
      <c r="S362" s="49">
        <v>0.17785036621093753</v>
      </c>
      <c r="T362" s="48">
        <f t="shared" si="77"/>
        <v>0.25049414062499997</v>
      </c>
      <c r="U362" s="48">
        <v>0</v>
      </c>
      <c r="V362" s="49">
        <f t="shared" si="68"/>
        <v>0.169054704</v>
      </c>
      <c r="W362" s="49">
        <f t="shared" si="69"/>
        <v>0.15027084800000001</v>
      </c>
      <c r="X362" s="49">
        <f t="shared" si="70"/>
        <v>0.13148699199999997</v>
      </c>
      <c r="Y362" s="49">
        <f t="shared" si="71"/>
        <v>0.19723048800000001</v>
      </c>
      <c r="Z362" s="49">
        <f t="shared" si="72"/>
        <v>0.25045141333333332</v>
      </c>
      <c r="AA362" s="48">
        <v>0.52058032869037829</v>
      </c>
      <c r="AB362" s="42">
        <v>0.25049414062499997</v>
      </c>
      <c r="AC362" s="42">
        <v>0.25049414062499997</v>
      </c>
      <c r="AD362" s="49">
        <f t="shared" si="73"/>
        <v>0.19452383804321291</v>
      </c>
      <c r="AE362" s="49">
        <f t="shared" si="74"/>
        <v>0.13445732153404205</v>
      </c>
    </row>
    <row r="363" spans="1:31" x14ac:dyDescent="0.2">
      <c r="A363" s="42">
        <v>0.16357652028401692</v>
      </c>
      <c r="B363" s="42">
        <f t="shared" si="65"/>
        <v>0.2498648681640625</v>
      </c>
      <c r="C363" s="42">
        <v>0.2498648681640625</v>
      </c>
      <c r="D363" s="42">
        <v>0.2498648681640625</v>
      </c>
      <c r="E363" s="48">
        <v>0.10419644355773926</v>
      </c>
      <c r="F363" s="48">
        <v>0.10419640655517579</v>
      </c>
      <c r="G363" s="48">
        <v>9.5201534805297847E-2</v>
      </c>
      <c r="H363" s="48">
        <v>0.10990550247192384</v>
      </c>
      <c r="I363" s="48">
        <v>9.694793739318848E-2</v>
      </c>
      <c r="J363" s="48">
        <v>5.3329678192138671E-2</v>
      </c>
      <c r="K363" s="48">
        <v>8.666074371337891E-2</v>
      </c>
      <c r="L363" s="48">
        <v>3.1685827941894534E-2</v>
      </c>
      <c r="M363" s="43">
        <f t="shared" si="75"/>
        <v>0.10248554399999997</v>
      </c>
      <c r="N363" s="43">
        <f t="shared" si="76"/>
        <v>0.15866018399999998</v>
      </c>
      <c r="O363" s="49">
        <v>0.14640791999999997</v>
      </c>
      <c r="P363" s="49">
        <v>0.18665904</v>
      </c>
      <c r="Q363" s="50">
        <f t="shared" si="66"/>
        <v>0.16653347999999998</v>
      </c>
      <c r="R363" s="48">
        <f t="shared" si="67"/>
        <v>0.18665904</v>
      </c>
      <c r="S363" s="49">
        <v>0.17693568115234379</v>
      </c>
      <c r="T363" s="48">
        <f t="shared" si="77"/>
        <v>0.2498648681640625</v>
      </c>
      <c r="U363" s="48">
        <v>0</v>
      </c>
      <c r="V363" s="49">
        <f t="shared" si="68"/>
        <v>0.16799313600000002</v>
      </c>
      <c r="W363" s="49">
        <f t="shared" si="69"/>
        <v>0.149327232</v>
      </c>
      <c r="X363" s="49">
        <f t="shared" si="70"/>
        <v>0.13066132799999999</v>
      </c>
      <c r="Y363" s="49">
        <f t="shared" si="71"/>
        <v>0.19599199200000003</v>
      </c>
      <c r="Z363" s="49">
        <f t="shared" si="72"/>
        <v>0.24887872</v>
      </c>
      <c r="AA363" s="48">
        <v>0.5179029990748355</v>
      </c>
      <c r="AB363" s="42">
        <v>0.2498648681640625</v>
      </c>
      <c r="AC363" s="42">
        <v>0.2498648681640625</v>
      </c>
      <c r="AD363" s="49">
        <f t="shared" si="73"/>
        <v>0.19352340126037601</v>
      </c>
      <c r="AE363" s="49">
        <f t="shared" si="74"/>
        <v>0.1337658070567547</v>
      </c>
    </row>
    <row r="364" spans="1:31" x14ac:dyDescent="0.2">
      <c r="A364" s="42">
        <v>0.16273523966471354</v>
      </c>
      <c r="B364" s="42">
        <f t="shared" si="65"/>
        <v>0.24923890686035155</v>
      </c>
      <c r="C364" s="42">
        <v>0.24923890686035155</v>
      </c>
      <c r="D364" s="42">
        <v>0.24923890686035155</v>
      </c>
      <c r="E364" s="48">
        <v>0.10366055763244629</v>
      </c>
      <c r="F364" s="48">
        <v>0.10366052062988282</v>
      </c>
      <c r="G364" s="48">
        <v>9.4711909484863285E-2</v>
      </c>
      <c r="H364" s="48">
        <v>0.10934025871276855</v>
      </c>
      <c r="I364" s="48">
        <v>9.6449335250854487E-2</v>
      </c>
      <c r="J364" s="48">
        <v>5.3055404090881345E-2</v>
      </c>
      <c r="K364" s="48">
        <v>8.621504783630371E-2</v>
      </c>
      <c r="L364" s="48">
        <v>3.1522868652343744E-2</v>
      </c>
      <c r="M364" s="43">
        <f t="shared" si="75"/>
        <v>0.10202110799999997</v>
      </c>
      <c r="N364" s="43">
        <f t="shared" si="76"/>
        <v>0.15790823999999995</v>
      </c>
      <c r="O364" s="49">
        <v>0.14574443999999998</v>
      </c>
      <c r="P364" s="49">
        <v>0.18577439999999995</v>
      </c>
      <c r="Q364" s="50">
        <f t="shared" si="66"/>
        <v>0.16575941999999996</v>
      </c>
      <c r="R364" s="48">
        <f t="shared" si="67"/>
        <v>0.18577439999999995</v>
      </c>
      <c r="S364" s="49">
        <v>0.17602569580078126</v>
      </c>
      <c r="T364" s="48">
        <f t="shared" si="77"/>
        <v>0.24923890686035155</v>
      </c>
      <c r="U364" s="48">
        <v>0</v>
      </c>
      <c r="V364" s="49">
        <f t="shared" si="68"/>
        <v>0.16719695999999995</v>
      </c>
      <c r="W364" s="49">
        <f t="shared" si="69"/>
        <v>0.14861951999999998</v>
      </c>
      <c r="X364" s="49">
        <f t="shared" si="70"/>
        <v>0.13004207999999995</v>
      </c>
      <c r="Y364" s="49">
        <f t="shared" si="71"/>
        <v>0.19506311999999995</v>
      </c>
      <c r="Z364" s="49">
        <f t="shared" si="72"/>
        <v>0.24769919999999992</v>
      </c>
      <c r="AA364" s="48">
        <v>0.51523943128083882</v>
      </c>
      <c r="AB364" s="42">
        <v>0.24923890686035155</v>
      </c>
      <c r="AC364" s="42">
        <v>0.24923890686035155</v>
      </c>
      <c r="AD364" s="49">
        <f t="shared" si="73"/>
        <v>0.1925281047821045</v>
      </c>
      <c r="AE364" s="49">
        <f t="shared" si="74"/>
        <v>0.13307784562258371</v>
      </c>
    </row>
    <row r="365" spans="1:31" x14ac:dyDescent="0.2">
      <c r="A365" s="42">
        <v>0.16189829508463541</v>
      </c>
      <c r="B365" s="42">
        <f t="shared" si="65"/>
        <v>0.24861622619628906</v>
      </c>
      <c r="C365" s="42">
        <v>0.24861622619628906</v>
      </c>
      <c r="D365" s="42">
        <v>0.24861622619628906</v>
      </c>
      <c r="E365" s="48">
        <v>0.10312743209838868</v>
      </c>
      <c r="F365" s="48">
        <v>0.10312739509582519</v>
      </c>
      <c r="G365" s="48">
        <v>9.4224807739257815E-2</v>
      </c>
      <c r="H365" s="48">
        <v>0.10877792335510253</v>
      </c>
      <c r="I365" s="48">
        <v>9.5953293685913085E-2</v>
      </c>
      <c r="J365" s="48">
        <v>5.2782539787292478E-2</v>
      </c>
      <c r="K365" s="48">
        <v>8.5771646118164055E-2</v>
      </c>
      <c r="L365" s="48">
        <v>3.1360745620727541E-2</v>
      </c>
      <c r="M365" s="43">
        <f t="shared" si="75"/>
        <v>0.10140185999999998</v>
      </c>
      <c r="N365" s="43">
        <f t="shared" si="76"/>
        <v>0.15715629599999997</v>
      </c>
      <c r="O365" s="49">
        <v>0.14485979999999998</v>
      </c>
      <c r="P365" s="49">
        <v>0.18488975999999996</v>
      </c>
      <c r="Q365" s="50">
        <f t="shared" si="66"/>
        <v>0.16487477999999997</v>
      </c>
      <c r="R365" s="48">
        <f t="shared" si="67"/>
        <v>0.18488975999999996</v>
      </c>
      <c r="S365" s="49">
        <v>0.17512039794921874</v>
      </c>
      <c r="T365" s="48">
        <f t="shared" si="77"/>
        <v>0.24861622619628906</v>
      </c>
      <c r="U365" s="48">
        <v>0</v>
      </c>
      <c r="V365" s="49">
        <f t="shared" si="68"/>
        <v>0.16640078399999997</v>
      </c>
      <c r="W365" s="49">
        <f t="shared" si="69"/>
        <v>0.14791180799999998</v>
      </c>
      <c r="X365" s="49">
        <f t="shared" si="70"/>
        <v>0.12942283199999996</v>
      </c>
      <c r="Y365" s="49">
        <f t="shared" si="71"/>
        <v>0.19413424799999995</v>
      </c>
      <c r="Z365" s="49">
        <f t="shared" si="72"/>
        <v>0.24651967999999994</v>
      </c>
      <c r="AA365" s="48">
        <v>0.51258957069798528</v>
      </c>
      <c r="AB365" s="42">
        <v>0.24861622619628906</v>
      </c>
      <c r="AC365" s="42">
        <v>0.24861622619628906</v>
      </c>
      <c r="AD365" s="49">
        <f t="shared" si="73"/>
        <v>0.191537935256958</v>
      </c>
      <c r="AE365" s="49">
        <f t="shared" si="74"/>
        <v>0.13239342800284573</v>
      </c>
    </row>
    <row r="366" spans="1:31" x14ac:dyDescent="0.2">
      <c r="A366" s="42">
        <v>0.1610656483968099</v>
      </c>
      <c r="B366" s="42">
        <f t="shared" si="65"/>
        <v>0.24799681091308592</v>
      </c>
      <c r="C366" s="42">
        <v>0.24799681091308592</v>
      </c>
      <c r="D366" s="42">
        <v>0.24799681091308592</v>
      </c>
      <c r="E366" s="48">
        <v>0.10259704475402831</v>
      </c>
      <c r="F366" s="48">
        <v>0.10259700775146484</v>
      </c>
      <c r="G366" s="48">
        <v>9.3740207366943357E-2</v>
      </c>
      <c r="H366" s="48">
        <v>0.10821847419738768</v>
      </c>
      <c r="I366" s="48">
        <v>9.5459805297851558E-2</v>
      </c>
      <c r="J366" s="48">
        <v>5.2511077880859375E-2</v>
      </c>
      <c r="K366" s="48">
        <v>8.5330523757934568E-2</v>
      </c>
      <c r="L366" s="48">
        <v>3.1199455146789547E-2</v>
      </c>
      <c r="M366" s="43">
        <f t="shared" si="75"/>
        <v>0.10093742399999998</v>
      </c>
      <c r="N366" s="43">
        <f t="shared" si="76"/>
        <v>0.156404352</v>
      </c>
      <c r="O366" s="49">
        <v>0.14419631999999999</v>
      </c>
      <c r="P366" s="49">
        <v>0.18400511999999999</v>
      </c>
      <c r="Q366" s="50">
        <f t="shared" si="66"/>
        <v>0.16410071999999998</v>
      </c>
      <c r="R366" s="48">
        <f t="shared" si="67"/>
        <v>0.18400511999999999</v>
      </c>
      <c r="S366" s="49">
        <v>0.1742197509765625</v>
      </c>
      <c r="T366" s="48">
        <f t="shared" si="77"/>
        <v>0.24799681091308592</v>
      </c>
      <c r="U366" s="48">
        <v>0</v>
      </c>
      <c r="V366" s="49">
        <f t="shared" si="68"/>
        <v>0.16560460799999999</v>
      </c>
      <c r="W366" s="49">
        <f t="shared" si="69"/>
        <v>0.14720409600000001</v>
      </c>
      <c r="X366" s="49">
        <f t="shared" si="70"/>
        <v>0.128803584</v>
      </c>
      <c r="Y366" s="49">
        <f t="shared" si="71"/>
        <v>0.19320537599999998</v>
      </c>
      <c r="Z366" s="49">
        <f t="shared" si="72"/>
        <v>0.24534015999999997</v>
      </c>
      <c r="AA366" s="48">
        <v>0.50995330810546879</v>
      </c>
      <c r="AB366" s="42">
        <v>0.24799681091308592</v>
      </c>
      <c r="AC366" s="42">
        <v>0.24799681091308592</v>
      </c>
      <c r="AD366" s="49">
        <f t="shared" si="73"/>
        <v>0.19055285263061525</v>
      </c>
      <c r="AE366" s="49">
        <f t="shared" si="74"/>
        <v>0.13171252651149049</v>
      </c>
    </row>
    <row r="367" spans="1:31" x14ac:dyDescent="0.2">
      <c r="A367" s="42">
        <v>0.16023728688557942</v>
      </c>
      <c r="B367" s="42">
        <f t="shared" si="65"/>
        <v>0.24738061523437499</v>
      </c>
      <c r="C367" s="42">
        <v>0.24738061523437499</v>
      </c>
      <c r="D367" s="42">
        <v>0.24738061523437499</v>
      </c>
      <c r="E367" s="48">
        <v>0.10206938819885254</v>
      </c>
      <c r="F367" s="48">
        <v>0.10206935119628907</v>
      </c>
      <c r="G367" s="48">
        <v>9.325810096740722E-2</v>
      </c>
      <c r="H367" s="48">
        <v>0.10766190383911133</v>
      </c>
      <c r="I367" s="48">
        <v>9.4968855285644527E-2</v>
      </c>
      <c r="J367" s="48">
        <v>5.2241010971069334E-2</v>
      </c>
      <c r="K367" s="48">
        <v>8.4891665954589843E-2</v>
      </c>
      <c r="L367" s="48">
        <v>3.1038995380401609E-2</v>
      </c>
      <c r="M367" s="43">
        <f t="shared" si="75"/>
        <v>0.10047298799999999</v>
      </c>
      <c r="N367" s="43">
        <f t="shared" si="76"/>
        <v>0.15540175999999997</v>
      </c>
      <c r="O367" s="49">
        <v>0.14353283999999999</v>
      </c>
      <c r="P367" s="49">
        <v>0.18282559999999998</v>
      </c>
      <c r="Q367" s="50">
        <f t="shared" si="66"/>
        <v>0.16317921999999999</v>
      </c>
      <c r="R367" s="48">
        <f t="shared" si="67"/>
        <v>0.18282559999999998</v>
      </c>
      <c r="S367" s="49">
        <v>0.17332373046875002</v>
      </c>
      <c r="T367" s="48">
        <f t="shared" si="77"/>
        <v>0.24738061523437499</v>
      </c>
      <c r="U367" s="48">
        <v>0</v>
      </c>
      <c r="V367" s="49">
        <f t="shared" si="68"/>
        <v>0.16454303999999997</v>
      </c>
      <c r="W367" s="49">
        <f t="shared" si="69"/>
        <v>0.14626048</v>
      </c>
      <c r="X367" s="49">
        <f t="shared" si="70"/>
        <v>0.12797791999999997</v>
      </c>
      <c r="Y367" s="49">
        <f t="shared" si="71"/>
        <v>0.19196687999999998</v>
      </c>
      <c r="Z367" s="49">
        <f t="shared" si="72"/>
        <v>0.24376746666666665</v>
      </c>
      <c r="AA367" s="48">
        <v>0.50733058889288651</v>
      </c>
      <c r="AB367" s="42">
        <v>0.24738061523437499</v>
      </c>
      <c r="AC367" s="42">
        <v>0.24738061523437499</v>
      </c>
      <c r="AD367" s="49">
        <f t="shared" si="73"/>
        <v>0.18957283020019533</v>
      </c>
      <c r="AE367" s="49">
        <f t="shared" si="74"/>
        <v>0.13103512269115117</v>
      </c>
    </row>
    <row r="368" spans="1:31" x14ac:dyDescent="0.2">
      <c r="A368" s="42">
        <v>0.1594131851196289</v>
      </c>
      <c r="B368" s="42">
        <f t="shared" si="65"/>
        <v>0.24676763916015626</v>
      </c>
      <c r="C368" s="42">
        <v>0.24676763916015626</v>
      </c>
      <c r="D368" s="42">
        <v>0.24676763916015626</v>
      </c>
      <c r="E368" s="48">
        <v>0.10154444763183594</v>
      </c>
      <c r="F368" s="48">
        <v>0.10154441062927246</v>
      </c>
      <c r="G368" s="48">
        <v>9.2778473739624029E-2</v>
      </c>
      <c r="H368" s="48">
        <v>0.10710819747924805</v>
      </c>
      <c r="I368" s="48">
        <v>9.4480428848266601E-2</v>
      </c>
      <c r="J368" s="48">
        <v>5.1972335357666009E-2</v>
      </c>
      <c r="K368" s="48">
        <v>8.4455065307617191E-2</v>
      </c>
      <c r="L368" s="48">
        <v>3.0879360771179198E-2</v>
      </c>
      <c r="M368" s="43">
        <f t="shared" si="75"/>
        <v>9.9853739999999983E-2</v>
      </c>
      <c r="N368" s="43">
        <f t="shared" si="76"/>
        <v>0.154649816</v>
      </c>
      <c r="O368" s="49">
        <v>0.14264819999999998</v>
      </c>
      <c r="P368" s="49">
        <v>0.18194095999999998</v>
      </c>
      <c r="Q368" s="50">
        <f t="shared" si="66"/>
        <v>0.16229457999999997</v>
      </c>
      <c r="R368" s="48">
        <f t="shared" si="67"/>
        <v>0.18194095999999998</v>
      </c>
      <c r="S368" s="49">
        <v>0.17243232421875002</v>
      </c>
      <c r="T368" s="48">
        <f t="shared" si="77"/>
        <v>0.24676763916015626</v>
      </c>
      <c r="U368" s="48">
        <v>0</v>
      </c>
      <c r="V368" s="49">
        <f t="shared" si="68"/>
        <v>0.16374686399999999</v>
      </c>
      <c r="W368" s="49">
        <f t="shared" si="69"/>
        <v>0.145552768</v>
      </c>
      <c r="X368" s="49">
        <f t="shared" si="70"/>
        <v>0.12735867199999998</v>
      </c>
      <c r="Y368" s="49">
        <f t="shared" si="71"/>
        <v>0.19103800799999998</v>
      </c>
      <c r="Z368" s="49">
        <f t="shared" si="72"/>
        <v>0.24258794666666667</v>
      </c>
      <c r="AA368" s="48">
        <v>0.50472135844983557</v>
      </c>
      <c r="AB368" s="42">
        <v>0.24676763916015626</v>
      </c>
      <c r="AC368" s="42">
        <v>0.24676763916015626</v>
      </c>
      <c r="AD368" s="49">
        <f t="shared" si="73"/>
        <v>0.18859785461425782</v>
      </c>
      <c r="AE368" s="49">
        <f t="shared" si="74"/>
        <v>0.13036120731314427</v>
      </c>
    </row>
    <row r="369" spans="1:31" x14ac:dyDescent="0.2">
      <c r="A369" s="42">
        <v>0.1585933176676432</v>
      </c>
      <c r="B369" s="42">
        <f t="shared" si="65"/>
        <v>0.24615783691406251</v>
      </c>
      <c r="C369" s="42">
        <v>0.24615783691406251</v>
      </c>
      <c r="D369" s="42">
        <v>0.24615783691406251</v>
      </c>
      <c r="E369" s="48">
        <v>0.10102220085144042</v>
      </c>
      <c r="F369" s="48">
        <v>0.10102216384887695</v>
      </c>
      <c r="G369" s="48">
        <v>9.2301310882568363E-2</v>
      </c>
      <c r="H369" s="48">
        <v>0.10655734031677246</v>
      </c>
      <c r="I369" s="48">
        <v>9.3994511184692375E-2</v>
      </c>
      <c r="J369" s="48">
        <v>5.1705039939880369E-2</v>
      </c>
      <c r="K369" s="48">
        <v>8.4020714416503897E-2</v>
      </c>
      <c r="L369" s="48">
        <v>3.0720547618865966E-2</v>
      </c>
      <c r="M369" s="43">
        <f t="shared" si="75"/>
        <v>9.9389303999999984E-2</v>
      </c>
      <c r="N369" s="43">
        <f t="shared" si="76"/>
        <v>0.15389787199999999</v>
      </c>
      <c r="O369" s="49">
        <v>0.14198471999999998</v>
      </c>
      <c r="P369" s="49">
        <v>0.18105631999999999</v>
      </c>
      <c r="Q369" s="50">
        <f t="shared" si="66"/>
        <v>0.16152052</v>
      </c>
      <c r="R369" s="48">
        <f t="shared" si="67"/>
        <v>0.18105631999999999</v>
      </c>
      <c r="S369" s="49">
        <v>0.1715455078125</v>
      </c>
      <c r="T369" s="48">
        <f t="shared" si="77"/>
        <v>0.24615783691406251</v>
      </c>
      <c r="U369" s="48">
        <v>0</v>
      </c>
      <c r="V369" s="49">
        <f t="shared" si="68"/>
        <v>0.16295068800000001</v>
      </c>
      <c r="W369" s="49">
        <f t="shared" si="69"/>
        <v>0.144845056</v>
      </c>
      <c r="X369" s="49">
        <f t="shared" si="70"/>
        <v>0.12673942399999999</v>
      </c>
      <c r="Y369" s="49">
        <f t="shared" si="71"/>
        <v>0.19010913600000001</v>
      </c>
      <c r="Z369" s="49">
        <f t="shared" si="72"/>
        <v>0.24140842666666665</v>
      </c>
      <c r="AA369" s="48">
        <v>0.50212556216591286</v>
      </c>
      <c r="AB369" s="42">
        <v>0.24615783691406251</v>
      </c>
      <c r="AC369" s="42">
        <v>0.24615783691406251</v>
      </c>
      <c r="AD369" s="49">
        <f t="shared" si="73"/>
        <v>0.18762789916992187</v>
      </c>
      <c r="AE369" s="49">
        <f t="shared" si="74"/>
        <v>0.12969076192010304</v>
      </c>
    </row>
    <row r="370" spans="1:31" x14ac:dyDescent="0.2">
      <c r="A370" s="42">
        <v>0.15777767181396482</v>
      </c>
      <c r="B370" s="42">
        <f t="shared" si="65"/>
        <v>0.24555119323730468</v>
      </c>
      <c r="C370" s="42">
        <v>0.24555119323730468</v>
      </c>
      <c r="D370" s="42">
        <v>0.24555119323730468</v>
      </c>
      <c r="E370" s="48">
        <v>0.10050264045715332</v>
      </c>
      <c r="F370" s="48">
        <v>0.10050260345458985</v>
      </c>
      <c r="G370" s="48">
        <v>9.1826604995727534E-2</v>
      </c>
      <c r="H370" s="48">
        <v>0.10600931755065918</v>
      </c>
      <c r="I370" s="48">
        <v>9.3511094894409175E-2</v>
      </c>
      <c r="J370" s="48">
        <v>5.1439121017456055E-2</v>
      </c>
      <c r="K370" s="48">
        <v>8.358859848022461E-2</v>
      </c>
      <c r="L370" s="48">
        <v>3.0562552223205561E-2</v>
      </c>
      <c r="M370" s="43">
        <f t="shared" si="75"/>
        <v>9.8924867999999985E-2</v>
      </c>
      <c r="N370" s="43">
        <f t="shared" si="76"/>
        <v>0.15314592799999999</v>
      </c>
      <c r="O370" s="49">
        <v>0.14132123999999999</v>
      </c>
      <c r="P370" s="49">
        <v>0.18017168</v>
      </c>
      <c r="Q370" s="50">
        <f t="shared" si="66"/>
        <v>0.16074645999999998</v>
      </c>
      <c r="R370" s="48">
        <f t="shared" si="67"/>
        <v>0.18017168</v>
      </c>
      <c r="S370" s="49">
        <v>0.17066324462890625</v>
      </c>
      <c r="T370" s="48">
        <f t="shared" si="77"/>
        <v>0.24555119323730468</v>
      </c>
      <c r="U370" s="48">
        <v>0</v>
      </c>
      <c r="V370" s="49">
        <f t="shared" si="68"/>
        <v>0.162154512</v>
      </c>
      <c r="W370" s="49">
        <f t="shared" si="69"/>
        <v>0.144137344</v>
      </c>
      <c r="X370" s="49">
        <f t="shared" si="70"/>
        <v>0.126120176</v>
      </c>
      <c r="Y370" s="49">
        <f t="shared" si="71"/>
        <v>0.18918026399999999</v>
      </c>
      <c r="Z370" s="49">
        <f t="shared" si="72"/>
        <v>0.24022890666666666</v>
      </c>
      <c r="AA370" s="48">
        <v>0.49954314543071549</v>
      </c>
      <c r="AB370" s="42">
        <v>0.24555119323730468</v>
      </c>
      <c r="AC370" s="42">
        <v>0.24555119323730468</v>
      </c>
      <c r="AD370" s="49">
        <f t="shared" si="73"/>
        <v>0.1866629238128662</v>
      </c>
      <c r="AE370" s="49">
        <f t="shared" si="74"/>
        <v>0.12902375882597716</v>
      </c>
    </row>
    <row r="371" spans="1:31" x14ac:dyDescent="0.2">
      <c r="A371" s="42">
        <v>0.15696622212727862</v>
      </c>
      <c r="B371" s="42">
        <f t="shared" si="65"/>
        <v>0.24494767761230468</v>
      </c>
      <c r="C371" s="42">
        <v>0.24494767761230468</v>
      </c>
      <c r="D371" s="42">
        <v>0.24494767761230468</v>
      </c>
      <c r="E371" s="48">
        <v>9.998575164794922E-2</v>
      </c>
      <c r="F371" s="48">
        <v>9.9985714645385748E-2</v>
      </c>
      <c r="G371" s="48">
        <v>9.1354341278076165E-2</v>
      </c>
      <c r="H371" s="48">
        <v>0.10546410697937011</v>
      </c>
      <c r="I371" s="48">
        <v>9.3030165176391594E-2</v>
      </c>
      <c r="J371" s="48">
        <v>5.1174567489624019E-2</v>
      </c>
      <c r="K371" s="48">
        <v>8.3158702697753897E-2</v>
      </c>
      <c r="L371" s="48">
        <v>3.0405369033813474E-2</v>
      </c>
      <c r="M371" s="43">
        <f t="shared" si="75"/>
        <v>9.8460431999999987E-2</v>
      </c>
      <c r="N371" s="43">
        <f t="shared" si="76"/>
        <v>0.15239398399999998</v>
      </c>
      <c r="O371" s="49">
        <v>0.14065775999999999</v>
      </c>
      <c r="P371" s="49">
        <v>0.17928703999999998</v>
      </c>
      <c r="Q371" s="50">
        <f t="shared" si="66"/>
        <v>0.15997239999999999</v>
      </c>
      <c r="R371" s="48">
        <f t="shared" si="67"/>
        <v>0.17928703999999998</v>
      </c>
      <c r="S371" s="49">
        <v>0.1697855224609375</v>
      </c>
      <c r="T371" s="48">
        <f t="shared" si="77"/>
        <v>0.24494767761230468</v>
      </c>
      <c r="U371" s="48">
        <v>0</v>
      </c>
      <c r="V371" s="49">
        <f t="shared" si="68"/>
        <v>0.16135833599999999</v>
      </c>
      <c r="W371" s="49">
        <f t="shared" si="69"/>
        <v>0.143429632</v>
      </c>
      <c r="X371" s="49">
        <f t="shared" si="70"/>
        <v>0.12550092799999998</v>
      </c>
      <c r="Y371" s="49">
        <f t="shared" si="71"/>
        <v>0.18825139199999999</v>
      </c>
      <c r="Z371" s="49">
        <f t="shared" si="72"/>
        <v>0.23904938666666664</v>
      </c>
      <c r="AA371" s="48">
        <v>0.49697399902343747</v>
      </c>
      <c r="AB371" s="42">
        <v>0.24494767761230468</v>
      </c>
      <c r="AC371" s="42">
        <v>0.24494767761230468</v>
      </c>
      <c r="AD371" s="49">
        <f t="shared" si="73"/>
        <v>0.18570291519165039</v>
      </c>
      <c r="AE371" s="49">
        <f t="shared" si="74"/>
        <v>0.12836018880208327</v>
      </c>
    </row>
    <row r="372" spans="1:31" x14ac:dyDescent="0.2">
      <c r="A372" s="42">
        <v>0.15615894317626952</v>
      </c>
      <c r="B372" s="42">
        <f t="shared" si="65"/>
        <v>0.24434725952148437</v>
      </c>
      <c r="C372" s="42">
        <v>0.24434725952148437</v>
      </c>
      <c r="D372" s="42">
        <v>0.24434725952148437</v>
      </c>
      <c r="E372" s="48">
        <v>9.9471527023315423E-2</v>
      </c>
      <c r="F372" s="48">
        <v>9.9471490020751951E-2</v>
      </c>
      <c r="G372" s="48">
        <v>9.0884504928588863E-2</v>
      </c>
      <c r="H372" s="48">
        <v>0.10492170120239258</v>
      </c>
      <c r="I372" s="48">
        <v>9.2551707229614255E-2</v>
      </c>
      <c r="J372" s="48">
        <v>5.0911375656127932E-2</v>
      </c>
      <c r="K372" s="48">
        <v>8.2731019668579112E-2</v>
      </c>
      <c r="L372" s="48">
        <v>3.0248994350433347E-2</v>
      </c>
      <c r="M372" s="43">
        <f t="shared" si="75"/>
        <v>9.7841183999999998E-2</v>
      </c>
      <c r="N372" s="43">
        <f t="shared" si="76"/>
        <v>0.15164203999999998</v>
      </c>
      <c r="O372" s="49">
        <v>0.13977312</v>
      </c>
      <c r="P372" s="49">
        <v>0.17840239999999999</v>
      </c>
      <c r="Q372" s="50">
        <f t="shared" si="66"/>
        <v>0.15908775999999999</v>
      </c>
      <c r="R372" s="48">
        <f t="shared" si="67"/>
        <v>0.17840239999999999</v>
      </c>
      <c r="S372" s="49">
        <v>0.16891231689453126</v>
      </c>
      <c r="T372" s="48">
        <f t="shared" si="77"/>
        <v>0.24434725952148437</v>
      </c>
      <c r="U372" s="48">
        <v>0</v>
      </c>
      <c r="V372" s="49">
        <f t="shared" si="68"/>
        <v>0.16056215999999998</v>
      </c>
      <c r="W372" s="49">
        <f t="shared" si="69"/>
        <v>0.14272192</v>
      </c>
      <c r="X372" s="49">
        <f t="shared" si="70"/>
        <v>0.12488167999999998</v>
      </c>
      <c r="Y372" s="49">
        <f t="shared" si="71"/>
        <v>0.18732251999999999</v>
      </c>
      <c r="Z372" s="49">
        <f t="shared" si="72"/>
        <v>0.23786986666666665</v>
      </c>
      <c r="AA372" s="48">
        <v>0.49441806833367596</v>
      </c>
      <c r="AB372" s="42">
        <v>0.24434725952148437</v>
      </c>
      <c r="AC372" s="42">
        <v>0.24434725952148437</v>
      </c>
      <c r="AD372" s="49">
        <f t="shared" si="73"/>
        <v>0.18474784660339358</v>
      </c>
      <c r="AE372" s="49">
        <f t="shared" si="74"/>
        <v>0.12770003339105451</v>
      </c>
    </row>
    <row r="373" spans="1:31" x14ac:dyDescent="0.2">
      <c r="A373" s="42">
        <v>0.15535580952962239</v>
      </c>
      <c r="B373" s="42">
        <f t="shared" si="65"/>
        <v>0.24374993896484376</v>
      </c>
      <c r="C373" s="42">
        <v>0.24374993896484376</v>
      </c>
      <c r="D373" s="42">
        <v>0.24374993896484376</v>
      </c>
      <c r="E373" s="48">
        <v>9.8959944381713863E-2</v>
      </c>
      <c r="F373" s="48">
        <v>9.8959907379150391E-2</v>
      </c>
      <c r="G373" s="48">
        <v>9.0417081146240225E-2</v>
      </c>
      <c r="H373" s="48">
        <v>0.10438208541870116</v>
      </c>
      <c r="I373" s="48">
        <v>9.2075713653564442E-2</v>
      </c>
      <c r="J373" s="48">
        <v>5.0649538116455076E-2</v>
      </c>
      <c r="K373" s="48">
        <v>8.2305534591674806E-2</v>
      </c>
      <c r="L373" s="48">
        <v>3.0093422622680662E-2</v>
      </c>
      <c r="M373" s="43">
        <f t="shared" si="75"/>
        <v>9.7376747999999985E-2</v>
      </c>
      <c r="N373" s="43">
        <f t="shared" si="76"/>
        <v>0.15089009599999997</v>
      </c>
      <c r="O373" s="49">
        <v>0.13910963999999998</v>
      </c>
      <c r="P373" s="49">
        <v>0.17751775999999997</v>
      </c>
      <c r="Q373" s="50">
        <f t="shared" si="66"/>
        <v>0.15831369999999997</v>
      </c>
      <c r="R373" s="48">
        <f t="shared" si="67"/>
        <v>0.17751775999999997</v>
      </c>
      <c r="S373" s="49">
        <v>0.168043603515625</v>
      </c>
      <c r="T373" s="48">
        <f t="shared" si="77"/>
        <v>0.24374993896484376</v>
      </c>
      <c r="U373" s="48">
        <v>0</v>
      </c>
      <c r="V373" s="49">
        <f t="shared" si="68"/>
        <v>0.15976598399999997</v>
      </c>
      <c r="W373" s="49">
        <f t="shared" si="69"/>
        <v>0.14201420799999998</v>
      </c>
      <c r="X373" s="49">
        <f t="shared" si="70"/>
        <v>0.12426243199999996</v>
      </c>
      <c r="Y373" s="49">
        <f t="shared" si="71"/>
        <v>0.18639364799999997</v>
      </c>
      <c r="Z373" s="49">
        <f t="shared" si="72"/>
        <v>0.23669034666666663</v>
      </c>
      <c r="AA373" s="48">
        <v>0.491875244140625</v>
      </c>
      <c r="AB373" s="42">
        <v>0.24374993896484376</v>
      </c>
      <c r="AC373" s="42">
        <v>0.24374993896484376</v>
      </c>
      <c r="AD373" s="49">
        <f t="shared" si="73"/>
        <v>0.18379769134521484</v>
      </c>
      <c r="AE373" s="49">
        <f t="shared" si="74"/>
        <v>0.12704327413552399</v>
      </c>
    </row>
    <row r="374" spans="1:31" x14ac:dyDescent="0.2">
      <c r="A374" s="42">
        <v>0.15455680847167969</v>
      </c>
      <c r="B374" s="42">
        <f t="shared" si="65"/>
        <v>0.24315567016601564</v>
      </c>
      <c r="C374" s="42">
        <v>0.24315567016601564</v>
      </c>
      <c r="D374" s="42">
        <v>0.24315567016601564</v>
      </c>
      <c r="E374" s="48">
        <v>9.8450988922119134E-2</v>
      </c>
      <c r="F374" s="48">
        <v>9.8450951919555663E-2</v>
      </c>
      <c r="G374" s="48">
        <v>8.9952062530517574E-2</v>
      </c>
      <c r="H374" s="48">
        <v>0.10384524482727051</v>
      </c>
      <c r="I374" s="48">
        <v>9.1602169647216791E-2</v>
      </c>
      <c r="J374" s="48">
        <v>5.0389047470092777E-2</v>
      </c>
      <c r="K374" s="48">
        <v>8.1882232666015617E-2</v>
      </c>
      <c r="L374" s="48">
        <v>2.9938652000427245E-2</v>
      </c>
      <c r="M374" s="43">
        <f t="shared" si="75"/>
        <v>9.6912311999999987E-2</v>
      </c>
      <c r="N374" s="43">
        <f t="shared" si="76"/>
        <v>0.150138152</v>
      </c>
      <c r="O374" s="49">
        <v>0.13844615999999998</v>
      </c>
      <c r="P374" s="49">
        <v>0.17663312</v>
      </c>
      <c r="Q374" s="50">
        <f t="shared" si="66"/>
        <v>0.15753963999999998</v>
      </c>
      <c r="R374" s="48">
        <f t="shared" si="67"/>
        <v>0.17663312</v>
      </c>
      <c r="S374" s="49">
        <v>0.16717935791015626</v>
      </c>
      <c r="T374" s="48">
        <f t="shared" si="77"/>
        <v>0.24315567016601564</v>
      </c>
      <c r="U374" s="48">
        <v>0</v>
      </c>
      <c r="V374" s="49">
        <f t="shared" si="68"/>
        <v>0.15896980800000002</v>
      </c>
      <c r="W374" s="49">
        <f t="shared" si="69"/>
        <v>0.141306496</v>
      </c>
      <c r="X374" s="49">
        <f t="shared" si="70"/>
        <v>0.12364318399999999</v>
      </c>
      <c r="Y374" s="49">
        <f t="shared" si="71"/>
        <v>0.18546477600000003</v>
      </c>
      <c r="Z374" s="49">
        <f t="shared" si="72"/>
        <v>0.23551082666666667</v>
      </c>
      <c r="AA374" s="48">
        <v>0.48934552644428453</v>
      </c>
      <c r="AB374" s="42">
        <v>0.24315567016601564</v>
      </c>
      <c r="AC374" s="42">
        <v>0.24315567016601564</v>
      </c>
      <c r="AD374" s="49">
        <f t="shared" si="73"/>
        <v>0.18285242271423341</v>
      </c>
      <c r="AE374" s="49">
        <f t="shared" si="74"/>
        <v>0.12638989257812494</v>
      </c>
    </row>
    <row r="375" spans="1:31" x14ac:dyDescent="0.2">
      <c r="A375" s="42">
        <v>0.15376191457112628</v>
      </c>
      <c r="B375" s="42">
        <f t="shared" si="65"/>
        <v>0.24256443786621093</v>
      </c>
      <c r="C375" s="42">
        <v>0.24256443786621093</v>
      </c>
      <c r="D375" s="42">
        <v>0.24256443786621093</v>
      </c>
      <c r="E375" s="48">
        <v>9.7944653244018548E-2</v>
      </c>
      <c r="F375" s="48">
        <v>9.7944616241455076E-2</v>
      </c>
      <c r="G375" s="48">
        <v>8.9489434280395505E-2</v>
      </c>
      <c r="H375" s="48">
        <v>0.10331116462707519</v>
      </c>
      <c r="I375" s="48">
        <v>9.1131060409545897E-2</v>
      </c>
      <c r="J375" s="48">
        <v>5.0129896316528325E-2</v>
      </c>
      <c r="K375" s="48">
        <v>8.1461113891601558E-2</v>
      </c>
      <c r="L375" s="48">
        <v>2.9784676933288571E-2</v>
      </c>
      <c r="M375" s="43">
        <f t="shared" si="75"/>
        <v>9.6293063999999984E-2</v>
      </c>
      <c r="N375" s="43">
        <f t="shared" si="76"/>
        <v>0.14913555999999997</v>
      </c>
      <c r="O375" s="49">
        <v>0.13756151999999999</v>
      </c>
      <c r="P375" s="49">
        <v>0.17545359999999999</v>
      </c>
      <c r="Q375" s="50">
        <f t="shared" si="66"/>
        <v>0.15650755999999999</v>
      </c>
      <c r="R375" s="48">
        <f t="shared" si="67"/>
        <v>0.17545359999999999</v>
      </c>
      <c r="S375" s="49">
        <v>0.16631955566406251</v>
      </c>
      <c r="T375" s="48">
        <f t="shared" si="77"/>
        <v>0.24256443786621093</v>
      </c>
      <c r="U375" s="48">
        <v>0</v>
      </c>
      <c r="V375" s="49">
        <f t="shared" si="68"/>
        <v>0.15790824000000001</v>
      </c>
      <c r="W375" s="49">
        <f t="shared" si="69"/>
        <v>0.14036288</v>
      </c>
      <c r="X375" s="49">
        <f t="shared" si="70"/>
        <v>0.12281751999999999</v>
      </c>
      <c r="Y375" s="49">
        <f t="shared" si="71"/>
        <v>0.18422628000000002</v>
      </c>
      <c r="Z375" s="49">
        <f t="shared" si="72"/>
        <v>0.2339381333333333</v>
      </c>
      <c r="AA375" s="48">
        <v>0.4868288060238487</v>
      </c>
      <c r="AB375" s="42">
        <v>0.24256443786621093</v>
      </c>
      <c r="AC375" s="42">
        <v>0.24256443786621093</v>
      </c>
      <c r="AD375" s="49">
        <f t="shared" si="73"/>
        <v>0.18191201400756837</v>
      </c>
      <c r="AE375" s="49">
        <f t="shared" si="74"/>
        <v>0.1257398702614905</v>
      </c>
    </row>
    <row r="376" spans="1:31" x14ac:dyDescent="0.2">
      <c r="A376" s="42">
        <v>0.15297111511230468</v>
      </c>
      <c r="B376" s="42">
        <f t="shared" si="65"/>
        <v>0.24197621154785157</v>
      </c>
      <c r="C376" s="42">
        <v>0.24197621154785157</v>
      </c>
      <c r="D376" s="42">
        <v>0.24197621154785157</v>
      </c>
      <c r="E376" s="48">
        <v>9.7440922546386727E-2</v>
      </c>
      <c r="F376" s="48">
        <v>9.7440885543823241E-2</v>
      </c>
      <c r="G376" s="48">
        <v>8.902918899536133E-2</v>
      </c>
      <c r="H376" s="48">
        <v>0.10277983741760253</v>
      </c>
      <c r="I376" s="48">
        <v>9.0662371139526368E-2</v>
      </c>
      <c r="J376" s="48">
        <v>4.9872077255249017E-2</v>
      </c>
      <c r="K376" s="48">
        <v>8.1042156066894536E-2</v>
      </c>
      <c r="L376" s="48">
        <v>2.96314937210083E-2</v>
      </c>
      <c r="M376" s="43">
        <f t="shared" si="75"/>
        <v>9.5828627999999999E-2</v>
      </c>
      <c r="N376" s="43">
        <f t="shared" si="76"/>
        <v>0.148383616</v>
      </c>
      <c r="O376" s="49">
        <v>0.13689804</v>
      </c>
      <c r="P376" s="49">
        <v>0.17456896</v>
      </c>
      <c r="Q376" s="50">
        <f t="shared" si="66"/>
        <v>0.1557335</v>
      </c>
      <c r="R376" s="48">
        <f t="shared" si="67"/>
        <v>0.17456896</v>
      </c>
      <c r="S376" s="49">
        <v>0.16546417236328129</v>
      </c>
      <c r="T376" s="48">
        <f t="shared" si="77"/>
        <v>0.24197621154785157</v>
      </c>
      <c r="U376" s="48">
        <v>0</v>
      </c>
      <c r="V376" s="49">
        <f t="shared" si="68"/>
        <v>0.157112064</v>
      </c>
      <c r="W376" s="49">
        <f t="shared" si="69"/>
        <v>0.139655168</v>
      </c>
      <c r="X376" s="49">
        <f t="shared" si="70"/>
        <v>0.12219827199999998</v>
      </c>
      <c r="Y376" s="49">
        <f t="shared" si="71"/>
        <v>0.183297408</v>
      </c>
      <c r="Z376" s="49">
        <f t="shared" si="72"/>
        <v>0.23275861333333334</v>
      </c>
      <c r="AA376" s="48">
        <v>0.48432502826891449</v>
      </c>
      <c r="AB376" s="42">
        <v>0.24197621154785157</v>
      </c>
      <c r="AC376" s="42">
        <v>0.24197621154785157</v>
      </c>
      <c r="AD376" s="49">
        <f t="shared" si="73"/>
        <v>0.18097643852233891</v>
      </c>
      <c r="AE376" s="49">
        <f t="shared" si="74"/>
        <v>0.12509318872825384</v>
      </c>
    </row>
    <row r="377" spans="1:31" x14ac:dyDescent="0.2">
      <c r="A377" s="42">
        <v>0.15218438466389972</v>
      </c>
      <c r="B377" s="42">
        <f t="shared" si="65"/>
        <v>0.24139097595214845</v>
      </c>
      <c r="C377" s="42">
        <v>0.24139097595214845</v>
      </c>
      <c r="D377" s="42">
        <v>0.24139097595214845</v>
      </c>
      <c r="E377" s="48">
        <v>9.6939782028198238E-2</v>
      </c>
      <c r="F377" s="48">
        <v>9.6939745025634766E-2</v>
      </c>
      <c r="G377" s="48">
        <v>8.8571311874389644E-2</v>
      </c>
      <c r="H377" s="48">
        <v>0.10225124099731445</v>
      </c>
      <c r="I377" s="48">
        <v>9.0196094436645502E-2</v>
      </c>
      <c r="J377" s="48">
        <v>4.9615582885742186E-2</v>
      </c>
      <c r="K377" s="48">
        <v>8.0625351791381833E-2</v>
      </c>
      <c r="L377" s="48">
        <v>2.9479098663330077E-2</v>
      </c>
      <c r="M377" s="43">
        <f t="shared" si="75"/>
        <v>9.5364192E-2</v>
      </c>
      <c r="N377" s="43">
        <f t="shared" si="76"/>
        <v>0.14763167199999996</v>
      </c>
      <c r="O377" s="49">
        <v>0.13623456</v>
      </c>
      <c r="P377" s="49">
        <v>0.17368431999999998</v>
      </c>
      <c r="Q377" s="50">
        <f t="shared" si="66"/>
        <v>0.15495944</v>
      </c>
      <c r="R377" s="48">
        <f t="shared" si="67"/>
        <v>0.17368431999999998</v>
      </c>
      <c r="S377" s="49">
        <v>0.16461318359374999</v>
      </c>
      <c r="T377" s="48">
        <f t="shared" si="77"/>
        <v>0.24139097595214845</v>
      </c>
      <c r="U377" s="48">
        <v>0</v>
      </c>
      <c r="V377" s="49">
        <f t="shared" si="68"/>
        <v>0.15631588799999999</v>
      </c>
      <c r="W377" s="49">
        <f t="shared" si="69"/>
        <v>0.138947456</v>
      </c>
      <c r="X377" s="49">
        <f t="shared" si="70"/>
        <v>0.12157902399999998</v>
      </c>
      <c r="Y377" s="49">
        <f t="shared" si="71"/>
        <v>0.18236853599999997</v>
      </c>
      <c r="Z377" s="49">
        <f t="shared" si="72"/>
        <v>0.23157909333333332</v>
      </c>
      <c r="AA377" s="48">
        <v>0.48183413856907897</v>
      </c>
      <c r="AB377" s="42">
        <v>0.24139097595214845</v>
      </c>
      <c r="AC377" s="42">
        <v>0.24139097595214845</v>
      </c>
      <c r="AD377" s="49">
        <f t="shared" si="73"/>
        <v>0.18004566955566406</v>
      </c>
      <c r="AE377" s="49">
        <f t="shared" si="74"/>
        <v>0.12444982952104805</v>
      </c>
    </row>
    <row r="378" spans="1:31" x14ac:dyDescent="0.2">
      <c r="A378" s="42">
        <v>0.15140169779459633</v>
      </c>
      <c r="B378" s="42">
        <f t="shared" si="65"/>
        <v>0.24080870056152343</v>
      </c>
      <c r="C378" s="42">
        <v>0.24080870056152343</v>
      </c>
      <c r="D378" s="42">
        <v>0.24080870056152343</v>
      </c>
      <c r="E378" s="48">
        <v>9.644121688842773E-2</v>
      </c>
      <c r="F378" s="48">
        <v>9.6441179885864259E-2</v>
      </c>
      <c r="G378" s="48">
        <v>8.8115788116455082E-2</v>
      </c>
      <c r="H378" s="48">
        <v>0.10172536056518555</v>
      </c>
      <c r="I378" s="48">
        <v>8.9732215499877935E-2</v>
      </c>
      <c r="J378" s="48">
        <v>4.9360409507751467E-2</v>
      </c>
      <c r="K378" s="48">
        <v>8.0210693664550775E-2</v>
      </c>
      <c r="L378" s="48">
        <v>2.9327488059997558E-2</v>
      </c>
      <c r="M378" s="43">
        <f t="shared" si="75"/>
        <v>9.4899755999999988E-2</v>
      </c>
      <c r="N378" s="43">
        <f t="shared" si="76"/>
        <v>0.14687972799999999</v>
      </c>
      <c r="O378" s="49">
        <v>0.13557107999999998</v>
      </c>
      <c r="P378" s="49">
        <v>0.17279967999999998</v>
      </c>
      <c r="Q378" s="50">
        <f t="shared" si="66"/>
        <v>0.15418537999999998</v>
      </c>
      <c r="R378" s="48">
        <f t="shared" si="67"/>
        <v>0.17279967999999998</v>
      </c>
      <c r="S378" s="49">
        <v>0.16376657714843751</v>
      </c>
      <c r="T378" s="48">
        <f t="shared" si="77"/>
        <v>0.24080870056152343</v>
      </c>
      <c r="U378" s="48">
        <v>0</v>
      </c>
      <c r="V378" s="49">
        <f t="shared" si="68"/>
        <v>0.15551971199999998</v>
      </c>
      <c r="W378" s="49">
        <f t="shared" si="69"/>
        <v>0.138239744</v>
      </c>
      <c r="X378" s="49">
        <f t="shared" si="70"/>
        <v>0.12095977599999998</v>
      </c>
      <c r="Y378" s="49">
        <f t="shared" si="71"/>
        <v>0.18143966399999997</v>
      </c>
      <c r="Z378" s="49">
        <f t="shared" si="72"/>
        <v>0.23039957333333333</v>
      </c>
      <c r="AA378" s="48">
        <v>0.47935608231393917</v>
      </c>
      <c r="AB378" s="42">
        <v>0.24080870056152343</v>
      </c>
      <c r="AC378" s="42">
        <v>0.24080870056152343</v>
      </c>
      <c r="AD378" s="49">
        <f t="shared" si="73"/>
        <v>0.17911969375610354</v>
      </c>
      <c r="AE378" s="49">
        <f t="shared" si="74"/>
        <v>0.12380978341118981</v>
      </c>
    </row>
    <row r="379" spans="1:31" x14ac:dyDescent="0.2">
      <c r="A379" s="42">
        <v>0.15062304178873695</v>
      </c>
      <c r="B379" s="42">
        <f t="shared" si="65"/>
        <v>0.24022938537597657</v>
      </c>
      <c r="C379" s="42">
        <v>0.24022938537597657</v>
      </c>
      <c r="D379" s="42">
        <v>0.24022938537597657</v>
      </c>
      <c r="E379" s="48">
        <v>9.5945219726562503E-2</v>
      </c>
      <c r="F379" s="48">
        <v>9.5945182723999017E-2</v>
      </c>
      <c r="G379" s="48">
        <v>8.7662610321044915E-2</v>
      </c>
      <c r="H379" s="48">
        <v>0.10120218872070312</v>
      </c>
      <c r="I379" s="48">
        <v>8.9270719528198234E-2</v>
      </c>
      <c r="J379" s="48">
        <v>4.9106549720764156E-2</v>
      </c>
      <c r="K379" s="48">
        <v>7.9798166885375985E-2</v>
      </c>
      <c r="L379" s="48">
        <v>2.9176656360626222E-2</v>
      </c>
      <c r="M379" s="43">
        <f t="shared" si="75"/>
        <v>9.4435319999999989E-2</v>
      </c>
      <c r="N379" s="43">
        <f t="shared" si="76"/>
        <v>0.14612778399999998</v>
      </c>
      <c r="O379" s="49">
        <v>0.13490759999999999</v>
      </c>
      <c r="P379" s="49">
        <v>0.17191503999999999</v>
      </c>
      <c r="Q379" s="50">
        <f t="shared" si="66"/>
        <v>0.15341131999999999</v>
      </c>
      <c r="R379" s="48">
        <f t="shared" si="67"/>
        <v>0.17191503999999999</v>
      </c>
      <c r="S379" s="49">
        <v>0.16292432861328127</v>
      </c>
      <c r="T379" s="48">
        <f t="shared" si="77"/>
        <v>0.24022938537597657</v>
      </c>
      <c r="U379" s="48">
        <v>0</v>
      </c>
      <c r="V379" s="49">
        <f t="shared" si="68"/>
        <v>0.15472353599999999</v>
      </c>
      <c r="W379" s="49">
        <f t="shared" si="69"/>
        <v>0.137532032</v>
      </c>
      <c r="X379" s="49">
        <f t="shared" si="70"/>
        <v>0.12034052799999999</v>
      </c>
      <c r="Y379" s="49">
        <f t="shared" si="71"/>
        <v>0.180510792</v>
      </c>
      <c r="Z379" s="49">
        <f t="shared" si="72"/>
        <v>0.22922005333333334</v>
      </c>
      <c r="AA379" s="48">
        <v>0.47689075028268912</v>
      </c>
      <c r="AB379" s="42">
        <v>0.24022938537597657</v>
      </c>
      <c r="AC379" s="42">
        <v>0.24022938537597657</v>
      </c>
      <c r="AD379" s="49">
        <f t="shared" si="73"/>
        <v>0.17819848442077638</v>
      </c>
      <c r="AE379" s="49">
        <f t="shared" si="74"/>
        <v>0.12317303194131224</v>
      </c>
    </row>
    <row r="380" spans="1:31" x14ac:dyDescent="0.2">
      <c r="A380" s="42">
        <v>0.14984839121500651</v>
      </c>
      <c r="B380" s="42">
        <f t="shared" si="65"/>
        <v>0.23965296936035158</v>
      </c>
      <c r="C380" s="42">
        <v>0.23965296936035158</v>
      </c>
      <c r="D380" s="42">
        <v>0.23965296936035158</v>
      </c>
      <c r="E380" s="48">
        <v>9.545177574157715E-2</v>
      </c>
      <c r="F380" s="48">
        <v>9.5451738739013664E-2</v>
      </c>
      <c r="G380" s="48">
        <v>8.7211763687133792E-2</v>
      </c>
      <c r="H380" s="48">
        <v>0.1006817032623291</v>
      </c>
      <c r="I380" s="48">
        <v>8.8811599121093751E-2</v>
      </c>
      <c r="J380" s="48">
        <v>4.8853992424011228E-2</v>
      </c>
      <c r="K380" s="48">
        <v>7.9387764053344731E-2</v>
      </c>
      <c r="L380" s="48">
        <v>2.9026599864959719E-2</v>
      </c>
      <c r="M380" s="43">
        <f t="shared" si="75"/>
        <v>9.3970883999999991E-2</v>
      </c>
      <c r="N380" s="43">
        <f t="shared" si="76"/>
        <v>0.14537584000000001</v>
      </c>
      <c r="O380" s="49">
        <v>0.13424411999999999</v>
      </c>
      <c r="P380" s="49">
        <v>0.1710304</v>
      </c>
      <c r="Q380" s="50">
        <f t="shared" si="66"/>
        <v>0.15263726</v>
      </c>
      <c r="R380" s="48">
        <f t="shared" si="67"/>
        <v>0.1710304</v>
      </c>
      <c r="S380" s="49">
        <v>0.16208640136718752</v>
      </c>
      <c r="T380" s="48">
        <f t="shared" si="77"/>
        <v>0.23965296936035158</v>
      </c>
      <c r="U380" s="48">
        <v>0</v>
      </c>
      <c r="V380" s="49">
        <f t="shared" si="68"/>
        <v>0.15392736000000001</v>
      </c>
      <c r="W380" s="49">
        <f t="shared" si="69"/>
        <v>0.13682432</v>
      </c>
      <c r="X380" s="49">
        <f t="shared" si="70"/>
        <v>0.11972127999999999</v>
      </c>
      <c r="Y380" s="49">
        <f t="shared" si="71"/>
        <v>0.17958192000000003</v>
      </c>
      <c r="Z380" s="49">
        <f t="shared" si="72"/>
        <v>0.22804053333333335</v>
      </c>
      <c r="AA380" s="48">
        <v>0.47443808786492597</v>
      </c>
      <c r="AB380" s="42">
        <v>0.23965296936035158</v>
      </c>
      <c r="AC380" s="42">
        <v>0.23965296936035158</v>
      </c>
      <c r="AD380" s="49">
        <f t="shared" si="73"/>
        <v>0.17728200149536136</v>
      </c>
      <c r="AE380" s="49">
        <f t="shared" si="74"/>
        <v>0.12253954742536508</v>
      </c>
    </row>
    <row r="381" spans="1:31" x14ac:dyDescent="0.2">
      <c r="A381" s="42">
        <v>0.14907772064208985</v>
      </c>
      <c r="B381" s="42">
        <f t="shared" si="65"/>
        <v>0.23907945251464843</v>
      </c>
      <c r="C381" s="42">
        <v>0.23907945251464843</v>
      </c>
      <c r="D381" s="42">
        <v>0.23907945251464843</v>
      </c>
      <c r="E381" s="48">
        <v>9.496086273193359E-2</v>
      </c>
      <c r="F381" s="48">
        <v>9.4960825729370119E-2</v>
      </c>
      <c r="G381" s="48">
        <v>8.6763233413696295E-2</v>
      </c>
      <c r="H381" s="48">
        <v>0.10016389678955077</v>
      </c>
      <c r="I381" s="48">
        <v>8.8354839477539054E-2</v>
      </c>
      <c r="J381" s="48">
        <v>4.8602733917236324E-2</v>
      </c>
      <c r="K381" s="48">
        <v>7.8979470367431637E-2</v>
      </c>
      <c r="L381" s="48">
        <v>2.88773148727417E-2</v>
      </c>
      <c r="M381" s="43">
        <f t="shared" si="75"/>
        <v>9.3506447999999978E-2</v>
      </c>
      <c r="N381" s="43">
        <f t="shared" si="76"/>
        <v>0.14462389599999997</v>
      </c>
      <c r="O381" s="49">
        <v>0.13358063999999997</v>
      </c>
      <c r="P381" s="49">
        <v>0.17014575999999998</v>
      </c>
      <c r="Q381" s="50">
        <f t="shared" si="66"/>
        <v>0.15186319999999998</v>
      </c>
      <c r="R381" s="48">
        <f t="shared" si="67"/>
        <v>0.17014575999999998</v>
      </c>
      <c r="S381" s="49">
        <v>0.161252783203125</v>
      </c>
      <c r="T381" s="48">
        <f t="shared" si="77"/>
        <v>0.23907945251464843</v>
      </c>
      <c r="U381" s="48">
        <v>0</v>
      </c>
      <c r="V381" s="49">
        <f t="shared" si="68"/>
        <v>0.15313118399999998</v>
      </c>
      <c r="W381" s="49">
        <f t="shared" si="69"/>
        <v>0.136116608</v>
      </c>
      <c r="X381" s="49">
        <f t="shared" si="70"/>
        <v>0.11910203199999998</v>
      </c>
      <c r="Y381" s="49">
        <f t="shared" si="71"/>
        <v>0.17865304799999998</v>
      </c>
      <c r="Z381" s="49">
        <f t="shared" si="72"/>
        <v>0.22686101333333331</v>
      </c>
      <c r="AA381" s="48">
        <v>0.47199804045024674</v>
      </c>
      <c r="AB381" s="42">
        <v>0.23907945251464843</v>
      </c>
      <c r="AC381" s="42">
        <v>0.23907945251464843</v>
      </c>
      <c r="AD381" s="49">
        <f t="shared" si="73"/>
        <v>0.17637023162841797</v>
      </c>
      <c r="AE381" s="49">
        <f t="shared" si="74"/>
        <v>0.12190932063466489</v>
      </c>
    </row>
    <row r="382" spans="1:31" x14ac:dyDescent="0.2">
      <c r="A382" s="42">
        <v>0.14831101735432942</v>
      </c>
      <c r="B382" s="42">
        <f t="shared" si="65"/>
        <v>0.23850881958007814</v>
      </c>
      <c r="C382" s="42">
        <v>0.23850881958007814</v>
      </c>
      <c r="D382" s="42">
        <v>0.23850881958007814</v>
      </c>
      <c r="E382" s="48">
        <v>9.4472480697631825E-2</v>
      </c>
      <c r="F382" s="48">
        <v>9.4472443695068353E-2</v>
      </c>
      <c r="G382" s="48">
        <v>8.631701210021972E-2</v>
      </c>
      <c r="H382" s="48">
        <v>9.9648754501342765E-2</v>
      </c>
      <c r="I382" s="48">
        <v>8.790042579650878E-2</v>
      </c>
      <c r="J382" s="48">
        <v>4.8352770500183107E-2</v>
      </c>
      <c r="K382" s="48">
        <v>7.8573278427124013E-2</v>
      </c>
      <c r="L382" s="48">
        <v>2.872879768371582E-2</v>
      </c>
      <c r="M382" s="43">
        <f t="shared" si="75"/>
        <v>9.304201199999998E-2</v>
      </c>
      <c r="N382" s="43">
        <f t="shared" si="76"/>
        <v>0.143871952</v>
      </c>
      <c r="O382" s="49">
        <v>0.13291715999999998</v>
      </c>
      <c r="P382" s="49">
        <v>0.16926112000000001</v>
      </c>
      <c r="Q382" s="50">
        <f t="shared" si="66"/>
        <v>0.15108914000000001</v>
      </c>
      <c r="R382" s="48">
        <f t="shared" si="67"/>
        <v>0.16926112000000001</v>
      </c>
      <c r="S382" s="49">
        <v>0.16042346191406251</v>
      </c>
      <c r="T382" s="48">
        <f t="shared" si="77"/>
        <v>0.23850881958007814</v>
      </c>
      <c r="U382" s="48">
        <v>0</v>
      </c>
      <c r="V382" s="49">
        <f t="shared" si="68"/>
        <v>0.15233500800000002</v>
      </c>
      <c r="W382" s="49">
        <f t="shared" si="69"/>
        <v>0.13540889600000003</v>
      </c>
      <c r="X382" s="49">
        <f t="shared" si="70"/>
        <v>0.11848278400000001</v>
      </c>
      <c r="Y382" s="49">
        <f t="shared" si="71"/>
        <v>0.17772417600000001</v>
      </c>
      <c r="Z382" s="49">
        <f t="shared" si="72"/>
        <v>0.22568149333333334</v>
      </c>
      <c r="AA382" s="48">
        <v>0.46957055342824838</v>
      </c>
      <c r="AB382" s="42">
        <v>0.23850881958007814</v>
      </c>
      <c r="AC382" s="42">
        <v>0.23850881958007814</v>
      </c>
      <c r="AD382" s="49">
        <f t="shared" si="73"/>
        <v>0.17546316146850588</v>
      </c>
      <c r="AE382" s="49">
        <f t="shared" si="74"/>
        <v>0.1212823423405283</v>
      </c>
    </row>
    <row r="383" spans="1:31" x14ac:dyDescent="0.2">
      <c r="A383" s="42">
        <v>0.14754825592041013</v>
      </c>
      <c r="B383" s="42">
        <f t="shared" si="65"/>
        <v>0.23794102478027343</v>
      </c>
      <c r="C383" s="42">
        <v>0.23794102478027343</v>
      </c>
      <c r="D383" s="42">
        <v>0.23794102478027343</v>
      </c>
      <c r="E383" s="48">
        <v>9.3986607437133787E-2</v>
      </c>
      <c r="F383" s="48">
        <v>9.3986570434570302E-2</v>
      </c>
      <c r="G383" s="48">
        <v>8.5873084945678704E-2</v>
      </c>
      <c r="H383" s="48">
        <v>9.9136261596679681E-2</v>
      </c>
      <c r="I383" s="48">
        <v>8.7448350677490225E-2</v>
      </c>
      <c r="J383" s="48">
        <v>4.8104091072082515E-2</v>
      </c>
      <c r="K383" s="48">
        <v>7.8169173431396483E-2</v>
      </c>
      <c r="L383" s="48">
        <v>2.858104459762573E-2</v>
      </c>
      <c r="M383" s="43">
        <f t="shared" si="75"/>
        <v>9.2422763999999991E-2</v>
      </c>
      <c r="N383" s="43">
        <f t="shared" si="76"/>
        <v>0.14312000800000002</v>
      </c>
      <c r="O383" s="49">
        <v>0.13203251999999999</v>
      </c>
      <c r="P383" s="49">
        <v>0.16837648000000002</v>
      </c>
      <c r="Q383" s="50">
        <f t="shared" si="66"/>
        <v>0.15020450000000002</v>
      </c>
      <c r="R383" s="48">
        <f t="shared" si="67"/>
        <v>0.16837648000000002</v>
      </c>
      <c r="S383" s="49">
        <v>0.15959840087890625</v>
      </c>
      <c r="T383" s="48">
        <f t="shared" si="77"/>
        <v>0.23794102478027343</v>
      </c>
      <c r="U383" s="48">
        <v>0</v>
      </c>
      <c r="V383" s="49">
        <f t="shared" si="68"/>
        <v>0.15153883200000001</v>
      </c>
      <c r="W383" s="49">
        <f t="shared" si="69"/>
        <v>0.13470118400000003</v>
      </c>
      <c r="X383" s="49">
        <f t="shared" si="70"/>
        <v>0.117863536</v>
      </c>
      <c r="Y383" s="49">
        <f t="shared" si="71"/>
        <v>0.17679530400000001</v>
      </c>
      <c r="Z383" s="49">
        <f t="shared" si="72"/>
        <v>0.22450197333333335</v>
      </c>
      <c r="AA383" s="48">
        <v>0.46715557218852793</v>
      </c>
      <c r="AB383" s="42">
        <v>0.23794102478027343</v>
      </c>
      <c r="AC383" s="42">
        <v>0.23794102478027343</v>
      </c>
      <c r="AD383" s="49">
        <f t="shared" si="73"/>
        <v>0.17456075096130372</v>
      </c>
      <c r="AE383" s="49">
        <f t="shared" si="74"/>
        <v>0.12065858485690502</v>
      </c>
    </row>
    <row r="384" spans="1:31" x14ac:dyDescent="0.2">
      <c r="A384" s="42">
        <v>0.1467894109090169</v>
      </c>
      <c r="B384" s="42">
        <f t="shared" si="65"/>
        <v>0.23737608337402344</v>
      </c>
      <c r="C384" s="42">
        <v>0.23737608337402344</v>
      </c>
      <c r="D384" s="42">
        <v>0.23737608337402344</v>
      </c>
      <c r="E384" s="48">
        <v>9.3503235549926761E-2</v>
      </c>
      <c r="F384" s="48">
        <v>9.3503198547363275E-2</v>
      </c>
      <c r="G384" s="48">
        <v>8.5431437149047842E-2</v>
      </c>
      <c r="H384" s="48">
        <v>9.8626403274536117E-2</v>
      </c>
      <c r="I384" s="48">
        <v>8.6998599319458012E-2</v>
      </c>
      <c r="J384" s="48">
        <v>4.7856691932678219E-2</v>
      </c>
      <c r="K384" s="48">
        <v>7.7767147979736329E-2</v>
      </c>
      <c r="L384" s="48">
        <v>2.8434051914215087E-2</v>
      </c>
      <c r="M384" s="43">
        <f t="shared" si="75"/>
        <v>9.1958327999999992E-2</v>
      </c>
      <c r="N384" s="43">
        <f t="shared" si="76"/>
        <v>0.14236806399999999</v>
      </c>
      <c r="O384" s="49">
        <v>0.13136903999999999</v>
      </c>
      <c r="P384" s="49">
        <v>0.16749183999999998</v>
      </c>
      <c r="Q384" s="50">
        <f t="shared" si="66"/>
        <v>0.14943044</v>
      </c>
      <c r="R384" s="48">
        <f t="shared" si="67"/>
        <v>0.16749183999999998</v>
      </c>
      <c r="S384" s="49">
        <v>0.15877758789062502</v>
      </c>
      <c r="T384" s="48">
        <f t="shared" si="77"/>
        <v>0.23737608337402344</v>
      </c>
      <c r="U384" s="48">
        <v>0</v>
      </c>
      <c r="V384" s="49">
        <f t="shared" si="68"/>
        <v>0.15074265599999997</v>
      </c>
      <c r="W384" s="49">
        <f t="shared" si="69"/>
        <v>0.13399347199999997</v>
      </c>
      <c r="X384" s="49">
        <f t="shared" si="70"/>
        <v>0.11724428799999997</v>
      </c>
      <c r="Y384" s="49">
        <f t="shared" si="71"/>
        <v>0.17586643199999996</v>
      </c>
      <c r="Z384" s="49">
        <f t="shared" si="72"/>
        <v>0.22332245333333331</v>
      </c>
      <c r="AA384" s="48">
        <v>0.4647529875102796</v>
      </c>
      <c r="AB384" s="42">
        <v>0.23737608337402344</v>
      </c>
      <c r="AC384" s="42">
        <v>0.23737608337402344</v>
      </c>
      <c r="AD384" s="49">
        <f t="shared" si="73"/>
        <v>0.17366298675537112</v>
      </c>
      <c r="AE384" s="49">
        <f t="shared" si="74"/>
        <v>0.12003803895511164</v>
      </c>
    </row>
    <row r="385" spans="1:31" x14ac:dyDescent="0.2">
      <c r="A385" s="42">
        <v>0.14603446960449218</v>
      </c>
      <c r="B385" s="42">
        <f t="shared" si="65"/>
        <v>0.23681393432617187</v>
      </c>
      <c r="C385" s="42">
        <v>0.23681393432617187</v>
      </c>
      <c r="D385" s="42">
        <v>0.23681393432617187</v>
      </c>
      <c r="E385" s="48">
        <v>9.3022350234985354E-2</v>
      </c>
      <c r="F385" s="48">
        <v>9.3022313232421869E-2</v>
      </c>
      <c r="G385" s="48">
        <v>8.499206130981446E-2</v>
      </c>
      <c r="H385" s="48">
        <v>9.811916473388671E-2</v>
      </c>
      <c r="I385" s="48">
        <v>8.655116432189941E-2</v>
      </c>
      <c r="J385" s="48">
        <v>4.7610565681457516E-2</v>
      </c>
      <c r="K385" s="48">
        <v>7.736718727111816E-2</v>
      </c>
      <c r="L385" s="48">
        <v>2.8287815933227538E-2</v>
      </c>
      <c r="M385" s="43">
        <f t="shared" si="75"/>
        <v>9.1493891999999993E-2</v>
      </c>
      <c r="N385" s="43">
        <f t="shared" si="76"/>
        <v>0.14186676799999998</v>
      </c>
      <c r="O385" s="49">
        <v>0.13070556</v>
      </c>
      <c r="P385" s="49">
        <v>0.16690207999999998</v>
      </c>
      <c r="Q385" s="50">
        <f t="shared" si="66"/>
        <v>0.14880381999999998</v>
      </c>
      <c r="R385" s="48">
        <f t="shared" si="67"/>
        <v>0.16690207999999998</v>
      </c>
      <c r="S385" s="49">
        <v>0.15796099853515627</v>
      </c>
      <c r="T385" s="48">
        <f t="shared" si="77"/>
        <v>0.23681393432617187</v>
      </c>
      <c r="U385" s="48">
        <v>0</v>
      </c>
      <c r="V385" s="49">
        <f t="shared" si="68"/>
        <v>0.150211872</v>
      </c>
      <c r="W385" s="49">
        <f t="shared" si="69"/>
        <v>0.13352166399999998</v>
      </c>
      <c r="X385" s="49">
        <f t="shared" si="70"/>
        <v>0.11683145599999997</v>
      </c>
      <c r="Y385" s="49">
        <f t="shared" si="71"/>
        <v>0.17524718399999997</v>
      </c>
      <c r="Z385" s="49">
        <f t="shared" si="72"/>
        <v>0.22253610666666665</v>
      </c>
      <c r="AA385" s="48">
        <v>0.46236274478310035</v>
      </c>
      <c r="AB385" s="42">
        <v>0.23681393432617187</v>
      </c>
      <c r="AC385" s="42">
        <v>0.23681393432617187</v>
      </c>
      <c r="AD385" s="49">
        <f t="shared" si="73"/>
        <v>0.17276984214782717</v>
      </c>
      <c r="AE385" s="49">
        <f t="shared" si="74"/>
        <v>0.11942068617778132</v>
      </c>
    </row>
    <row r="386" spans="1:31" x14ac:dyDescent="0.2">
      <c r="A386" s="42">
        <v>0.14528340657552083</v>
      </c>
      <c r="B386" s="42">
        <f t="shared" ref="B386:B449" si="78">+AVERAGE(C386,D386)</f>
        <v>0.23625457763671875</v>
      </c>
      <c r="C386" s="42">
        <v>0.23625457763671875</v>
      </c>
      <c r="D386" s="42">
        <v>0.23625457763671875</v>
      </c>
      <c r="E386" s="48">
        <v>9.2543936691284176E-2</v>
      </c>
      <c r="F386" s="48">
        <v>9.2543899688720704E-2</v>
      </c>
      <c r="G386" s="48">
        <v>8.4554942626953122E-2</v>
      </c>
      <c r="H386" s="48">
        <v>9.7614538574218743E-2</v>
      </c>
      <c r="I386" s="48">
        <v>8.6106030883789056E-2</v>
      </c>
      <c r="J386" s="48">
        <v>4.7365704917907717E-2</v>
      </c>
      <c r="K386" s="48">
        <v>7.6969283905029287E-2</v>
      </c>
      <c r="L386" s="48">
        <v>2.8142331104278565E-2</v>
      </c>
      <c r="M386" s="43">
        <f t="shared" si="75"/>
        <v>9.1029455999999981E-2</v>
      </c>
      <c r="N386" s="43">
        <f t="shared" si="76"/>
        <v>0.141114824</v>
      </c>
      <c r="O386" s="49">
        <v>0.13004207999999998</v>
      </c>
      <c r="P386" s="49">
        <v>0.16601743999999999</v>
      </c>
      <c r="Q386" s="50">
        <f t="shared" ref="Q386:Q449" si="79">+AVERAGE(O386:P386)</f>
        <v>0.14802975999999998</v>
      </c>
      <c r="R386" s="48">
        <f t="shared" ref="R386:R449" si="80">+P386</f>
        <v>0.16601743999999999</v>
      </c>
      <c r="S386" s="49">
        <v>0.1571486083984375</v>
      </c>
      <c r="T386" s="48">
        <f t="shared" si="77"/>
        <v>0.23625457763671875</v>
      </c>
      <c r="U386" s="48">
        <v>0</v>
      </c>
      <c r="V386" s="49">
        <f t="shared" ref="V386:V449" si="81">+$P386*0.9</f>
        <v>0.14941569599999999</v>
      </c>
      <c r="W386" s="49">
        <f t="shared" ref="W386:W449" si="82">+$P386*0.8</f>
        <v>0.13281395199999999</v>
      </c>
      <c r="X386" s="49">
        <f t="shared" ref="X386:X449" si="83">+$P386*0.7</f>
        <v>0.11621220799999998</v>
      </c>
      <c r="Y386" s="49">
        <f t="shared" ref="Y386:Y449" si="84">+$P386*0.9*8750/7500</f>
        <v>0.174318312</v>
      </c>
      <c r="Z386" s="49">
        <f t="shared" ref="Z386:Z449" si="85">+$P386*10000/7500</f>
        <v>0.22135658666666666</v>
      </c>
      <c r="AA386" s="48">
        <v>0.45998478939658716</v>
      </c>
      <c r="AB386" s="42">
        <v>0.23625457763671875</v>
      </c>
      <c r="AC386" s="42">
        <v>0.23625457763671875</v>
      </c>
      <c r="AD386" s="49">
        <f t="shared" ref="AD386:AD449" si="86">+S386*1.09375</f>
        <v>0.17188129043579101</v>
      </c>
      <c r="AE386" s="49">
        <f t="shared" ref="AE386:AE449" si="87">+S386*0.756013745704467</f>
        <v>0.1188065080675472</v>
      </c>
    </row>
    <row r="387" spans="1:31" x14ac:dyDescent="0.2">
      <c r="A387" s="42">
        <v>0.14453620910644532</v>
      </c>
      <c r="B387" s="42">
        <f t="shared" si="78"/>
        <v>0.23569798278808593</v>
      </c>
      <c r="C387" s="42">
        <v>0.23569798278808593</v>
      </c>
      <c r="D387" s="42">
        <v>0.23569798278808593</v>
      </c>
      <c r="E387" s="48">
        <v>9.2067980117797849E-2</v>
      </c>
      <c r="F387" s="48">
        <v>9.2067943115234377E-2</v>
      </c>
      <c r="G387" s="48">
        <v>8.412007369995117E-2</v>
      </c>
      <c r="H387" s="48">
        <v>9.7112502593994135E-2</v>
      </c>
      <c r="I387" s="48">
        <v>8.5663184204101558E-2</v>
      </c>
      <c r="J387" s="48">
        <v>4.7122102241516112E-2</v>
      </c>
      <c r="K387" s="48">
        <v>7.6573430480957022E-2</v>
      </c>
      <c r="L387" s="48">
        <v>2.7997595577239989E-2</v>
      </c>
      <c r="M387" s="43">
        <f t="shared" ref="M387:M450" si="88">(+O387*0.7)</f>
        <v>9.0565019999999968E-2</v>
      </c>
      <c r="N387" s="43">
        <f t="shared" ref="N387:N450" si="89">(+P387*0.85)</f>
        <v>0.14036287999999997</v>
      </c>
      <c r="O387" s="49">
        <v>0.12937859999999995</v>
      </c>
      <c r="P387" s="49">
        <v>0.16513279999999997</v>
      </c>
      <c r="Q387" s="50">
        <f t="shared" si="79"/>
        <v>0.14725569999999996</v>
      </c>
      <c r="R387" s="48">
        <f t="shared" si="80"/>
        <v>0.16513279999999997</v>
      </c>
      <c r="S387" s="49">
        <v>0.15634039306640626</v>
      </c>
      <c r="T387" s="48">
        <f t="shared" ref="T387:T450" si="90">+C387</f>
        <v>0.23569798278808593</v>
      </c>
      <c r="U387" s="48">
        <v>0</v>
      </c>
      <c r="V387" s="49">
        <f t="shared" si="81"/>
        <v>0.14861951999999998</v>
      </c>
      <c r="W387" s="49">
        <f t="shared" si="82"/>
        <v>0.13210623999999999</v>
      </c>
      <c r="X387" s="49">
        <f t="shared" si="83"/>
        <v>0.11559295999999997</v>
      </c>
      <c r="Y387" s="49">
        <f t="shared" si="84"/>
        <v>0.17338943999999998</v>
      </c>
      <c r="Z387" s="49">
        <f t="shared" si="85"/>
        <v>0.22017706666666664</v>
      </c>
      <c r="AA387" s="48">
        <v>0.45761909404553863</v>
      </c>
      <c r="AB387" s="42">
        <v>0.23569798278808593</v>
      </c>
      <c r="AC387" s="42">
        <v>0.23569798278808593</v>
      </c>
      <c r="AD387" s="49">
        <f t="shared" si="86"/>
        <v>0.17099730491638185</v>
      </c>
      <c r="AE387" s="49">
        <f t="shared" si="87"/>
        <v>0.11819548616704248</v>
      </c>
    </row>
    <row r="388" spans="1:31" x14ac:dyDescent="0.2">
      <c r="A388" s="42">
        <v>0.1437928517659505</v>
      </c>
      <c r="B388" s="42">
        <f t="shared" si="78"/>
        <v>0.23514414978027343</v>
      </c>
      <c r="C388" s="42">
        <v>0.23514414978027343</v>
      </c>
      <c r="D388" s="42">
        <v>0.23514414978027343</v>
      </c>
      <c r="E388" s="48">
        <v>9.1594473114013669E-2</v>
      </c>
      <c r="F388" s="48">
        <v>9.1594436111450198E-2</v>
      </c>
      <c r="G388" s="48">
        <v>8.3687439727783197E-2</v>
      </c>
      <c r="H388" s="48">
        <v>9.6613049392700198E-2</v>
      </c>
      <c r="I388" s="48">
        <v>8.5222616882324229E-2</v>
      </c>
      <c r="J388" s="48">
        <v>4.6879753952026364E-2</v>
      </c>
      <c r="K388" s="48">
        <v>7.6179612197875973E-2</v>
      </c>
      <c r="L388" s="48">
        <v>2.7853603801727297E-2</v>
      </c>
      <c r="M388" s="43">
        <f t="shared" si="88"/>
        <v>9.0100583999999984E-2</v>
      </c>
      <c r="N388" s="43">
        <f t="shared" si="89"/>
        <v>0.13961093599999999</v>
      </c>
      <c r="O388" s="49">
        <v>0.12871511999999999</v>
      </c>
      <c r="P388" s="49">
        <v>0.16424816</v>
      </c>
      <c r="Q388" s="50">
        <f t="shared" si="79"/>
        <v>0.14648164</v>
      </c>
      <c r="R388" s="48">
        <f t="shared" si="80"/>
        <v>0.16424816</v>
      </c>
      <c r="S388" s="49">
        <v>0.15553632812500001</v>
      </c>
      <c r="T388" s="48">
        <f t="shared" si="90"/>
        <v>0.23514414978027343</v>
      </c>
      <c r="U388" s="48">
        <v>0</v>
      </c>
      <c r="V388" s="49">
        <f t="shared" si="81"/>
        <v>0.147823344</v>
      </c>
      <c r="W388" s="49">
        <f t="shared" si="82"/>
        <v>0.13139852800000001</v>
      </c>
      <c r="X388" s="49">
        <f t="shared" si="83"/>
        <v>0.11497371199999999</v>
      </c>
      <c r="Y388" s="49">
        <f t="shared" si="84"/>
        <v>0.17246056800000001</v>
      </c>
      <c r="Z388" s="49">
        <f t="shared" si="85"/>
        <v>0.21899754666666668</v>
      </c>
      <c r="AA388" s="48">
        <v>0.45526554950914883</v>
      </c>
      <c r="AB388" s="42">
        <v>0.23514414978027343</v>
      </c>
      <c r="AC388" s="42">
        <v>0.23514414978027343</v>
      </c>
      <c r="AD388" s="49">
        <f t="shared" si="86"/>
        <v>0.17011785888671876</v>
      </c>
      <c r="AE388" s="49">
        <f t="shared" si="87"/>
        <v>0.1175876020189003</v>
      </c>
    </row>
    <row r="389" spans="1:31" x14ac:dyDescent="0.2">
      <c r="A389" s="42">
        <v>0.14305332183837891</v>
      </c>
      <c r="B389" s="42">
        <f t="shared" si="78"/>
        <v>0.23459303283691407</v>
      </c>
      <c r="C389" s="42">
        <v>0.23459303283691407</v>
      </c>
      <c r="D389" s="42">
        <v>0.23459303283691407</v>
      </c>
      <c r="E389" s="48">
        <v>9.1123400878906247E-2</v>
      </c>
      <c r="F389" s="48">
        <v>9.1123363876342775E-2</v>
      </c>
      <c r="G389" s="48">
        <v>8.3257033309936529E-2</v>
      </c>
      <c r="H389" s="48">
        <v>9.6116164169311527E-2</v>
      </c>
      <c r="I389" s="48">
        <v>8.4784314117431647E-2</v>
      </c>
      <c r="J389" s="48">
        <v>4.6638648948669433E-2</v>
      </c>
      <c r="K389" s="48">
        <v>7.5787821655273438E-2</v>
      </c>
      <c r="L389" s="48">
        <v>2.7710352077484131E-2</v>
      </c>
      <c r="M389" s="43">
        <f t="shared" si="88"/>
        <v>8.9636147999999971E-2</v>
      </c>
      <c r="N389" s="43">
        <f t="shared" si="89"/>
        <v>0.13885899200000001</v>
      </c>
      <c r="O389" s="49">
        <v>0.12805163999999997</v>
      </c>
      <c r="P389" s="49">
        <v>0.16336352000000001</v>
      </c>
      <c r="Q389" s="50">
        <f t="shared" si="79"/>
        <v>0.14570758</v>
      </c>
      <c r="R389" s="48">
        <f t="shared" si="80"/>
        <v>0.16336352000000001</v>
      </c>
      <c r="S389" s="49">
        <v>0.1547364013671875</v>
      </c>
      <c r="T389" s="48">
        <f t="shared" si="90"/>
        <v>0.23459303283691407</v>
      </c>
      <c r="U389" s="48">
        <v>0</v>
      </c>
      <c r="V389" s="49">
        <f t="shared" si="81"/>
        <v>0.14702716800000001</v>
      </c>
      <c r="W389" s="49">
        <f t="shared" si="82"/>
        <v>0.13069081600000002</v>
      </c>
      <c r="X389" s="49">
        <f t="shared" si="83"/>
        <v>0.114354464</v>
      </c>
      <c r="Y389" s="49">
        <f t="shared" si="84"/>
        <v>0.17153169600000001</v>
      </c>
      <c r="Z389" s="49">
        <f t="shared" si="85"/>
        <v>0.21781802666666669</v>
      </c>
      <c r="AA389" s="48">
        <v>0.45292410117701482</v>
      </c>
      <c r="AB389" s="42">
        <v>0.23459303283691407</v>
      </c>
      <c r="AC389" s="42">
        <v>0.23459303283691407</v>
      </c>
      <c r="AD389" s="49">
        <f t="shared" si="86"/>
        <v>0.16924293899536133</v>
      </c>
      <c r="AE389" s="49">
        <f t="shared" si="87"/>
        <v>0.11698284639443723</v>
      </c>
    </row>
    <row r="390" spans="1:31" x14ac:dyDescent="0.2">
      <c r="A390" s="42">
        <v>0.14231759389241536</v>
      </c>
      <c r="B390" s="42">
        <f t="shared" si="78"/>
        <v>0.23404461669921875</v>
      </c>
      <c r="C390" s="42">
        <v>0.23404461669921875</v>
      </c>
      <c r="D390" s="42">
        <v>0.23404461669921875</v>
      </c>
      <c r="E390" s="48">
        <v>9.0654748611450189E-2</v>
      </c>
      <c r="F390" s="48">
        <v>9.0654711608886718E-2</v>
      </c>
      <c r="G390" s="48">
        <v>8.2828839645385732E-2</v>
      </c>
      <c r="H390" s="48">
        <v>9.5621839523315433E-2</v>
      </c>
      <c r="I390" s="48">
        <v>8.4348268508911126E-2</v>
      </c>
      <c r="J390" s="48">
        <v>4.6398787231445311E-2</v>
      </c>
      <c r="K390" s="48">
        <v>7.5398044052124011E-2</v>
      </c>
      <c r="L390" s="48">
        <v>2.756783670425415E-2</v>
      </c>
      <c r="M390" s="43">
        <f t="shared" si="88"/>
        <v>8.9171711999999972E-2</v>
      </c>
      <c r="N390" s="43">
        <f t="shared" si="89"/>
        <v>0.13810704799999998</v>
      </c>
      <c r="O390" s="49">
        <v>0.12738815999999997</v>
      </c>
      <c r="P390" s="49">
        <v>0.16247887999999999</v>
      </c>
      <c r="Q390" s="50">
        <f t="shared" si="79"/>
        <v>0.14493351999999998</v>
      </c>
      <c r="R390" s="48">
        <f t="shared" si="80"/>
        <v>0.16247887999999999</v>
      </c>
      <c r="S390" s="49">
        <v>0.15394058837890626</v>
      </c>
      <c r="T390" s="48">
        <f t="shared" si="90"/>
        <v>0.23404461669921875</v>
      </c>
      <c r="U390" s="48">
        <v>0</v>
      </c>
      <c r="V390" s="49">
        <f t="shared" si="81"/>
        <v>0.146230992</v>
      </c>
      <c r="W390" s="49">
        <f t="shared" si="82"/>
        <v>0.12998310399999999</v>
      </c>
      <c r="X390" s="49">
        <f t="shared" si="83"/>
        <v>0.11373521599999999</v>
      </c>
      <c r="Y390" s="49">
        <f t="shared" si="84"/>
        <v>0.17060282399999999</v>
      </c>
      <c r="Z390" s="49">
        <f t="shared" si="85"/>
        <v>0.21663850666666665</v>
      </c>
      <c r="AA390" s="48">
        <v>0.45059469443873357</v>
      </c>
      <c r="AB390" s="42">
        <v>0.23404461669921875</v>
      </c>
      <c r="AC390" s="42">
        <v>0.23404461669921875</v>
      </c>
      <c r="AD390" s="49">
        <f t="shared" si="86"/>
        <v>0.16837251853942872</v>
      </c>
      <c r="AE390" s="49">
        <f t="shared" si="87"/>
        <v>0.11638120083628646</v>
      </c>
    </row>
    <row r="391" spans="1:31" x14ac:dyDescent="0.2">
      <c r="A391" s="42">
        <v>0.14158565521240232</v>
      </c>
      <c r="B391" s="42">
        <f t="shared" si="78"/>
        <v>0.23349888610839845</v>
      </c>
      <c r="C391" s="42">
        <v>0.23349888610839845</v>
      </c>
      <c r="D391" s="42">
        <v>0.23349888610839845</v>
      </c>
      <c r="E391" s="48">
        <v>9.0188508911132809E-2</v>
      </c>
      <c r="F391" s="48">
        <v>9.0188471908569337E-2</v>
      </c>
      <c r="G391" s="48">
        <v>8.240285133361816E-2</v>
      </c>
      <c r="H391" s="48">
        <v>9.5130053253173835E-2</v>
      </c>
      <c r="I391" s="48">
        <v>8.39144652557373E-2</v>
      </c>
      <c r="J391" s="48">
        <v>4.616015769958496E-2</v>
      </c>
      <c r="K391" s="48">
        <v>7.5010271987915031E-2</v>
      </c>
      <c r="L391" s="48">
        <v>2.7426055831909178E-2</v>
      </c>
      <c r="M391" s="43">
        <f t="shared" si="88"/>
        <v>8.8707276000000002E-2</v>
      </c>
      <c r="N391" s="43">
        <f t="shared" si="89"/>
        <v>0.13735510400000001</v>
      </c>
      <c r="O391" s="49">
        <v>0.12672468000000001</v>
      </c>
      <c r="P391" s="49">
        <v>0.16159424</v>
      </c>
      <c r="Q391" s="50">
        <f t="shared" si="79"/>
        <v>0.14415946000000002</v>
      </c>
      <c r="R391" s="48">
        <f t="shared" si="80"/>
        <v>0.16159424</v>
      </c>
      <c r="S391" s="49">
        <v>0.15314886474609377</v>
      </c>
      <c r="T391" s="48">
        <f t="shared" si="90"/>
        <v>0.23349888610839845</v>
      </c>
      <c r="U391" s="48">
        <v>0</v>
      </c>
      <c r="V391" s="49">
        <f t="shared" si="81"/>
        <v>0.14543481599999999</v>
      </c>
      <c r="W391" s="49">
        <f t="shared" si="82"/>
        <v>0.12927539200000002</v>
      </c>
      <c r="X391" s="49">
        <f t="shared" si="83"/>
        <v>0.113115968</v>
      </c>
      <c r="Y391" s="49">
        <f t="shared" si="84"/>
        <v>0.16967395200000002</v>
      </c>
      <c r="Z391" s="49">
        <f t="shared" si="85"/>
        <v>0.21545898666666666</v>
      </c>
      <c r="AA391" s="48">
        <v>0.44827727468390216</v>
      </c>
      <c r="AB391" s="42">
        <v>0.23349888610839845</v>
      </c>
      <c r="AC391" s="42">
        <v>0.23349888610839845</v>
      </c>
      <c r="AD391" s="49">
        <f t="shared" si="86"/>
        <v>0.16750657081604006</v>
      </c>
      <c r="AE391" s="49">
        <f t="shared" si="87"/>
        <v>0.11578264688708115</v>
      </c>
    </row>
    <row r="392" spans="1:31" x14ac:dyDescent="0.2">
      <c r="A392" s="42">
        <v>0.14085748036702472</v>
      </c>
      <c r="B392" s="42">
        <f t="shared" si="78"/>
        <v>0.23295582580566407</v>
      </c>
      <c r="C392" s="42">
        <v>0.23295582580566407</v>
      </c>
      <c r="D392" s="42">
        <v>0.23295582580566407</v>
      </c>
      <c r="E392" s="48">
        <v>8.9724666976928713E-2</v>
      </c>
      <c r="F392" s="48">
        <v>8.9724629974365241E-2</v>
      </c>
      <c r="G392" s="48">
        <v>8.1979053573608393E-2</v>
      </c>
      <c r="H392" s="48">
        <v>9.4640797958374018E-2</v>
      </c>
      <c r="I392" s="48">
        <v>8.3482889556884765E-2</v>
      </c>
      <c r="J392" s="48">
        <v>4.5922756652832027E-2</v>
      </c>
      <c r="K392" s="48">
        <v>7.4624490661621079E-2</v>
      </c>
      <c r="L392" s="48">
        <v>2.7285003910064699E-2</v>
      </c>
      <c r="M392" s="43">
        <f t="shared" si="88"/>
        <v>8.8242839999999989E-2</v>
      </c>
      <c r="N392" s="43">
        <f t="shared" si="89"/>
        <v>0.13660315999999997</v>
      </c>
      <c r="O392" s="49">
        <v>0.12606119999999998</v>
      </c>
      <c r="P392" s="49">
        <v>0.16070959999999998</v>
      </c>
      <c r="Q392" s="50">
        <f t="shared" si="79"/>
        <v>0.1433854</v>
      </c>
      <c r="R392" s="48">
        <f t="shared" si="80"/>
        <v>0.16070959999999998</v>
      </c>
      <c r="S392" s="49">
        <v>0.15236121826171878</v>
      </c>
      <c r="T392" s="48">
        <f t="shared" si="90"/>
        <v>0.23295582580566407</v>
      </c>
      <c r="U392" s="48">
        <v>0</v>
      </c>
      <c r="V392" s="49">
        <f t="shared" si="81"/>
        <v>0.14463863999999998</v>
      </c>
      <c r="W392" s="49">
        <f t="shared" si="82"/>
        <v>0.12856767999999999</v>
      </c>
      <c r="X392" s="49">
        <f t="shared" si="83"/>
        <v>0.11249671999999998</v>
      </c>
      <c r="Y392" s="49">
        <f t="shared" si="84"/>
        <v>0.16874507999999999</v>
      </c>
      <c r="Z392" s="49">
        <f t="shared" si="85"/>
        <v>0.21427946666666664</v>
      </c>
      <c r="AA392" s="48">
        <v>0.44597178730211762</v>
      </c>
      <c r="AB392" s="42">
        <v>0.23295582580566407</v>
      </c>
      <c r="AC392" s="42">
        <v>0.23295582580566407</v>
      </c>
      <c r="AD392" s="49">
        <f t="shared" si="86"/>
        <v>0.16664508247375492</v>
      </c>
      <c r="AE392" s="49">
        <f t="shared" si="87"/>
        <v>0.11518717531813785</v>
      </c>
    </row>
    <row r="393" spans="1:31" x14ac:dyDescent="0.2">
      <c r="A393" s="42">
        <v>0.14013304392496745</v>
      </c>
      <c r="B393" s="42">
        <f t="shared" si="78"/>
        <v>0.23241542053222655</v>
      </c>
      <c r="C393" s="42">
        <v>0.23241542053222655</v>
      </c>
      <c r="D393" s="42">
        <v>0.23241542053222655</v>
      </c>
      <c r="E393" s="48">
        <v>8.92632154083252E-2</v>
      </c>
      <c r="F393" s="48">
        <v>8.9263178405761714E-2</v>
      </c>
      <c r="G393" s="48">
        <v>8.1557431564331054E-2</v>
      </c>
      <c r="H393" s="48">
        <v>9.4154058837890617E-2</v>
      </c>
      <c r="I393" s="48">
        <v>8.3053534011840818E-2</v>
      </c>
      <c r="J393" s="48">
        <v>4.568657669067383E-2</v>
      </c>
      <c r="K393" s="48">
        <v>7.4240692672729494E-2</v>
      </c>
      <c r="L393" s="48">
        <v>2.7144677238464355E-2</v>
      </c>
      <c r="M393" s="43">
        <f t="shared" si="88"/>
        <v>8.777840399999999E-2</v>
      </c>
      <c r="N393" s="43">
        <f t="shared" si="89"/>
        <v>0.13610186399999996</v>
      </c>
      <c r="O393" s="49">
        <v>0.12539771999999999</v>
      </c>
      <c r="P393" s="49">
        <v>0.16011983999999996</v>
      </c>
      <c r="Q393" s="50">
        <f t="shared" si="79"/>
        <v>0.14275877999999997</v>
      </c>
      <c r="R393" s="48">
        <f t="shared" si="80"/>
        <v>0.16011983999999996</v>
      </c>
      <c r="S393" s="49">
        <v>0.15157762451171874</v>
      </c>
      <c r="T393" s="48">
        <f t="shared" si="90"/>
        <v>0.23241542053222655</v>
      </c>
      <c r="U393" s="48">
        <v>0</v>
      </c>
      <c r="V393" s="49">
        <f t="shared" si="81"/>
        <v>0.14410785599999998</v>
      </c>
      <c r="W393" s="49">
        <f t="shared" si="82"/>
        <v>0.12809587199999997</v>
      </c>
      <c r="X393" s="49">
        <f t="shared" si="83"/>
        <v>0.11208388799999996</v>
      </c>
      <c r="Y393" s="49">
        <f t="shared" si="84"/>
        <v>0.16812583199999995</v>
      </c>
      <c r="Z393" s="49">
        <f t="shared" si="85"/>
        <v>0.21349311999999993</v>
      </c>
      <c r="AA393" s="48">
        <v>0.44367815037777547</v>
      </c>
      <c r="AB393" s="42">
        <v>0.23241542053222655</v>
      </c>
      <c r="AC393" s="42">
        <v>0.23241542053222655</v>
      </c>
      <c r="AD393" s="49">
        <f t="shared" si="86"/>
        <v>0.16578802680969237</v>
      </c>
      <c r="AE393" s="49">
        <f t="shared" si="87"/>
        <v>0.11459476767208972</v>
      </c>
    </row>
    <row r="394" spans="1:31" x14ac:dyDescent="0.2">
      <c r="A394" s="42">
        <v>0.13941233317057292</v>
      </c>
      <c r="B394" s="42">
        <f t="shared" si="78"/>
        <v>0.23187762451171876</v>
      </c>
      <c r="C394" s="42">
        <v>0.23187762451171876</v>
      </c>
      <c r="D394" s="42">
        <v>0.23187762451171876</v>
      </c>
      <c r="E394" s="48">
        <v>8.8804132003784189E-2</v>
      </c>
      <c r="F394" s="48">
        <v>8.8804095001220704E-2</v>
      </c>
      <c r="G394" s="48">
        <v>8.113797790527344E-2</v>
      </c>
      <c r="H394" s="48">
        <v>9.3669821090698241E-2</v>
      </c>
      <c r="I394" s="48">
        <v>8.2626391220092771E-2</v>
      </c>
      <c r="J394" s="48">
        <v>4.5451610412597654E-2</v>
      </c>
      <c r="K394" s="48">
        <v>7.3858870620727532E-2</v>
      </c>
      <c r="L394" s="48">
        <v>2.7005072116851808E-2</v>
      </c>
      <c r="M394" s="43">
        <f t="shared" si="88"/>
        <v>8.7313967999999992E-2</v>
      </c>
      <c r="N394" s="43">
        <f t="shared" si="89"/>
        <v>0.13534991999999998</v>
      </c>
      <c r="O394" s="49">
        <v>0.12473424</v>
      </c>
      <c r="P394" s="49">
        <v>0.15923519999999999</v>
      </c>
      <c r="Q394" s="50">
        <f t="shared" si="79"/>
        <v>0.14198472000000001</v>
      </c>
      <c r="R394" s="48">
        <f t="shared" si="80"/>
        <v>0.15923519999999999</v>
      </c>
      <c r="S394" s="49">
        <v>0.15079805908203125</v>
      </c>
      <c r="T394" s="48">
        <f t="shared" si="90"/>
        <v>0.23187762451171876</v>
      </c>
      <c r="U394" s="48">
        <v>0</v>
      </c>
      <c r="V394" s="49">
        <f t="shared" si="81"/>
        <v>0.14331168</v>
      </c>
      <c r="W394" s="49">
        <f t="shared" si="82"/>
        <v>0.12738816</v>
      </c>
      <c r="X394" s="49">
        <f t="shared" si="83"/>
        <v>0.11146463999999999</v>
      </c>
      <c r="Y394" s="49">
        <f t="shared" si="84"/>
        <v>0.16719696000000001</v>
      </c>
      <c r="Z394" s="49">
        <f t="shared" si="85"/>
        <v>0.21231359999999999</v>
      </c>
      <c r="AA394" s="48">
        <v>0.44139630930047286</v>
      </c>
      <c r="AB394" s="42">
        <v>0.23187762451171876</v>
      </c>
      <c r="AC394" s="42">
        <v>0.23187762451171876</v>
      </c>
      <c r="AD394" s="49">
        <f t="shared" si="86"/>
        <v>0.16493537712097167</v>
      </c>
      <c r="AE394" s="49">
        <f t="shared" si="87"/>
        <v>0.11400540549156997</v>
      </c>
    </row>
    <row r="395" spans="1:31" x14ac:dyDescent="0.2">
      <c r="A395" s="42">
        <v>0.13869533538818357</v>
      </c>
      <c r="B395" s="42">
        <f t="shared" si="78"/>
        <v>0.23134243774414062</v>
      </c>
      <c r="C395" s="42">
        <v>0.23134243774414062</v>
      </c>
      <c r="D395" s="42">
        <v>0.23134243774414062</v>
      </c>
      <c r="E395" s="48">
        <v>8.8347409362792964E-2</v>
      </c>
      <c r="F395" s="48">
        <v>8.8347372360229492E-2</v>
      </c>
      <c r="G395" s="48">
        <v>8.0720685195922848E-2</v>
      </c>
      <c r="H395" s="48">
        <v>9.3188077316284187E-2</v>
      </c>
      <c r="I395" s="48">
        <v>8.2201438980102529E-2</v>
      </c>
      <c r="J395" s="48">
        <v>4.5217850418090816E-2</v>
      </c>
      <c r="K395" s="48">
        <v>7.3479017105102531E-2</v>
      </c>
      <c r="L395" s="48">
        <v>2.6866184844970702E-2</v>
      </c>
      <c r="M395" s="43">
        <f t="shared" si="88"/>
        <v>8.6849531999999993E-2</v>
      </c>
      <c r="N395" s="43">
        <f t="shared" si="89"/>
        <v>0.13459797600000001</v>
      </c>
      <c r="O395" s="49">
        <v>0.12407076</v>
      </c>
      <c r="P395" s="49">
        <v>0.15835056</v>
      </c>
      <c r="Q395" s="50">
        <f t="shared" si="79"/>
        <v>0.14121065999999999</v>
      </c>
      <c r="R395" s="48">
        <f t="shared" si="80"/>
        <v>0.15835056</v>
      </c>
      <c r="S395" s="49">
        <v>0.15002249755859376</v>
      </c>
      <c r="T395" s="48">
        <f t="shared" si="90"/>
        <v>0.23134243774414062</v>
      </c>
      <c r="U395" s="48">
        <v>0</v>
      </c>
      <c r="V395" s="49">
        <f t="shared" si="81"/>
        <v>0.14251550400000002</v>
      </c>
      <c r="W395" s="49">
        <f t="shared" si="82"/>
        <v>0.126680448</v>
      </c>
      <c r="X395" s="49">
        <f t="shared" si="83"/>
        <v>0.11084539199999999</v>
      </c>
      <c r="Y395" s="49">
        <f t="shared" si="84"/>
        <v>0.16626808800000001</v>
      </c>
      <c r="Z395" s="49">
        <f t="shared" si="85"/>
        <v>0.21113408</v>
      </c>
      <c r="AA395" s="48">
        <v>0.43912620945980674</v>
      </c>
      <c r="AB395" s="42">
        <v>0.23134243774414062</v>
      </c>
      <c r="AC395" s="42">
        <v>0.23134243774414062</v>
      </c>
      <c r="AD395" s="49">
        <f t="shared" si="86"/>
        <v>0.16408710670471194</v>
      </c>
      <c r="AE395" s="49">
        <f t="shared" si="87"/>
        <v>0.11341907031921172</v>
      </c>
    </row>
    <row r="396" spans="1:31" x14ac:dyDescent="0.2">
      <c r="A396" s="42">
        <v>0.13798202514648436</v>
      </c>
      <c r="B396" s="42">
        <f t="shared" si="78"/>
        <v>0.23080984497070312</v>
      </c>
      <c r="C396" s="42">
        <v>0.23080984497070312</v>
      </c>
      <c r="D396" s="42">
        <v>0.23080984497070312</v>
      </c>
      <c r="E396" s="48">
        <v>8.7893040084838864E-2</v>
      </c>
      <c r="F396" s="48">
        <v>8.7893003082275392E-2</v>
      </c>
      <c r="G396" s="48">
        <v>8.0305538635253901E-2</v>
      </c>
      <c r="H396" s="48">
        <v>9.2708812713623051E-2</v>
      </c>
      <c r="I396" s="48">
        <v>8.1778677291870105E-2</v>
      </c>
      <c r="J396" s="48">
        <v>4.4985293006896972E-2</v>
      </c>
      <c r="K396" s="48">
        <v>7.3101109924316399E-2</v>
      </c>
      <c r="L396" s="48">
        <v>2.6728011722564698E-2</v>
      </c>
      <c r="M396" s="43">
        <f t="shared" si="88"/>
        <v>8.6539907999999985E-2</v>
      </c>
      <c r="N396" s="43">
        <f t="shared" si="89"/>
        <v>0.13384603199999998</v>
      </c>
      <c r="O396" s="49">
        <v>0.12362843999999998</v>
      </c>
      <c r="P396" s="49">
        <v>0.15746591999999998</v>
      </c>
      <c r="Q396" s="50">
        <f t="shared" si="79"/>
        <v>0.14054717999999999</v>
      </c>
      <c r="R396" s="48">
        <f t="shared" si="80"/>
        <v>0.15746591999999998</v>
      </c>
      <c r="S396" s="49">
        <v>0.14925092773437501</v>
      </c>
      <c r="T396" s="48">
        <f t="shared" si="90"/>
        <v>0.23080984497070312</v>
      </c>
      <c r="U396" s="48">
        <v>0</v>
      </c>
      <c r="V396" s="49">
        <f t="shared" si="81"/>
        <v>0.14171932799999998</v>
      </c>
      <c r="W396" s="49">
        <f t="shared" si="82"/>
        <v>0.125972736</v>
      </c>
      <c r="X396" s="49">
        <f t="shared" si="83"/>
        <v>0.11022614399999998</v>
      </c>
      <c r="Y396" s="49">
        <f t="shared" si="84"/>
        <v>0.16533921599999998</v>
      </c>
      <c r="Z396" s="49">
        <f t="shared" si="85"/>
        <v>0.20995455999999998</v>
      </c>
      <c r="AA396" s="48">
        <v>0.43686776894017271</v>
      </c>
      <c r="AB396" s="42">
        <v>0.23080984497070312</v>
      </c>
      <c r="AC396" s="42">
        <v>0.23080984497070312</v>
      </c>
      <c r="AD396" s="49">
        <f t="shared" si="86"/>
        <v>0.16324320220947267</v>
      </c>
      <c r="AE396" s="49">
        <f t="shared" si="87"/>
        <v>0.11283575292633156</v>
      </c>
    </row>
    <row r="397" spans="1:31" x14ac:dyDescent="0.2">
      <c r="A397" s="42">
        <v>0.13727237701416015</v>
      </c>
      <c r="B397" s="42">
        <f t="shared" si="78"/>
        <v>0.23027981567382813</v>
      </c>
      <c r="C397" s="42">
        <v>0.23027981567382813</v>
      </c>
      <c r="D397" s="42">
        <v>0.23027981567382813</v>
      </c>
      <c r="E397" s="48">
        <v>8.744100196838378E-2</v>
      </c>
      <c r="F397" s="48">
        <v>8.7440964965820309E-2</v>
      </c>
      <c r="G397" s="48">
        <v>7.9892523422241207E-2</v>
      </c>
      <c r="H397" s="48">
        <v>9.2232012481689454E-2</v>
      </c>
      <c r="I397" s="48">
        <v>8.1358091354370124E-2</v>
      </c>
      <c r="J397" s="48">
        <v>4.4753934478759763E-2</v>
      </c>
      <c r="K397" s="48">
        <v>7.2725149078369133E-2</v>
      </c>
      <c r="L397" s="48">
        <v>2.6590549049377441E-2</v>
      </c>
      <c r="M397" s="43">
        <f t="shared" si="88"/>
        <v>8.6075471999999986E-2</v>
      </c>
      <c r="N397" s="43">
        <f t="shared" si="89"/>
        <v>0.13334473600000002</v>
      </c>
      <c r="O397" s="49">
        <v>0.12296495999999998</v>
      </c>
      <c r="P397" s="49">
        <v>0.15687616000000001</v>
      </c>
      <c r="Q397" s="50">
        <f t="shared" si="79"/>
        <v>0.13992056</v>
      </c>
      <c r="R397" s="48">
        <f t="shared" si="80"/>
        <v>0.15687616000000001</v>
      </c>
      <c r="S397" s="49">
        <v>0.14848332519531252</v>
      </c>
      <c r="T397" s="48">
        <f t="shared" si="90"/>
        <v>0.23027981567382813</v>
      </c>
      <c r="U397" s="48">
        <v>0</v>
      </c>
      <c r="V397" s="49">
        <f t="shared" si="81"/>
        <v>0.14118854400000003</v>
      </c>
      <c r="W397" s="49">
        <f t="shared" si="82"/>
        <v>0.12550092800000001</v>
      </c>
      <c r="X397" s="49">
        <f t="shared" si="83"/>
        <v>0.109813312</v>
      </c>
      <c r="Y397" s="49">
        <f t="shared" si="84"/>
        <v>0.16471996800000002</v>
      </c>
      <c r="Z397" s="49">
        <f t="shared" si="85"/>
        <v>0.20916821333333335</v>
      </c>
      <c r="AA397" s="48">
        <v>0.43462096043636922</v>
      </c>
      <c r="AB397" s="42">
        <v>0.23027981567382813</v>
      </c>
      <c r="AC397" s="42">
        <v>0.23027981567382813</v>
      </c>
      <c r="AD397" s="49">
        <f t="shared" si="86"/>
        <v>0.16240363693237306</v>
      </c>
      <c r="AE397" s="49">
        <f t="shared" si="87"/>
        <v>0.11225543485556268</v>
      </c>
    </row>
    <row r="398" spans="1:31" x14ac:dyDescent="0.2">
      <c r="A398" s="42">
        <v>0.13656637827555337</v>
      </c>
      <c r="B398" s="42">
        <f t="shared" si="78"/>
        <v>0.22975234985351561</v>
      </c>
      <c r="C398" s="42">
        <v>0.22975234985351561</v>
      </c>
      <c r="D398" s="42">
        <v>0.22975234985351561</v>
      </c>
      <c r="E398" s="48">
        <v>8.6991295013427727E-2</v>
      </c>
      <c r="F398" s="48">
        <v>8.6991258010864256E-2</v>
      </c>
      <c r="G398" s="48">
        <v>7.9481632156372065E-2</v>
      </c>
      <c r="H398" s="48">
        <v>9.1757661819458006E-2</v>
      </c>
      <c r="I398" s="48">
        <v>8.0939666366577151E-2</v>
      </c>
      <c r="J398" s="48">
        <v>4.4523763732910157E-2</v>
      </c>
      <c r="K398" s="48">
        <v>7.2351119766235344E-2</v>
      </c>
      <c r="L398" s="48">
        <v>2.6453793125152586E-2</v>
      </c>
      <c r="M398" s="43">
        <f t="shared" si="88"/>
        <v>8.5611035999999988E-2</v>
      </c>
      <c r="N398" s="43">
        <f t="shared" si="89"/>
        <v>0.13259279200000001</v>
      </c>
      <c r="O398" s="49">
        <v>0.12230147999999999</v>
      </c>
      <c r="P398" s="49">
        <v>0.15599152000000002</v>
      </c>
      <c r="Q398" s="50">
        <f t="shared" si="79"/>
        <v>0.13914650000000001</v>
      </c>
      <c r="R398" s="48">
        <f t="shared" si="80"/>
        <v>0.15599152000000002</v>
      </c>
      <c r="S398" s="49">
        <v>0.14771967773437503</v>
      </c>
      <c r="T398" s="48">
        <f t="shared" si="90"/>
        <v>0.22975234985351561</v>
      </c>
      <c r="U398" s="48">
        <v>0</v>
      </c>
      <c r="V398" s="49">
        <f t="shared" si="81"/>
        <v>0.14039236800000002</v>
      </c>
      <c r="W398" s="49">
        <f t="shared" si="82"/>
        <v>0.12479321600000003</v>
      </c>
      <c r="X398" s="49">
        <f t="shared" si="83"/>
        <v>0.10919406400000001</v>
      </c>
      <c r="Y398" s="49">
        <f t="shared" si="84"/>
        <v>0.16379109600000002</v>
      </c>
      <c r="Z398" s="49">
        <f t="shared" si="85"/>
        <v>0.20798869333333336</v>
      </c>
      <c r="AA398" s="48">
        <v>0.43238570203279192</v>
      </c>
      <c r="AB398" s="42">
        <v>0.22975234985351561</v>
      </c>
      <c r="AC398" s="42">
        <v>0.22975234985351561</v>
      </c>
      <c r="AD398" s="49">
        <f t="shared" si="86"/>
        <v>0.16156839752197269</v>
      </c>
      <c r="AE398" s="49">
        <f t="shared" si="87"/>
        <v>0.11167810687822162</v>
      </c>
    </row>
    <row r="399" spans="1:31" x14ac:dyDescent="0.2">
      <c r="A399" s="42">
        <v>0.13586401621500652</v>
      </c>
      <c r="B399" s="42">
        <f t="shared" si="78"/>
        <v>0.22922740173339845</v>
      </c>
      <c r="C399" s="42">
        <v>0.22922740173339845</v>
      </c>
      <c r="D399" s="42">
        <v>0.22922740173339845</v>
      </c>
      <c r="E399" s="48">
        <v>8.6543897018432611E-2</v>
      </c>
      <c r="F399" s="48">
        <v>8.654386001586914E-2</v>
      </c>
      <c r="G399" s="48">
        <v>7.9072857437133798E-2</v>
      </c>
      <c r="H399" s="48">
        <v>9.1285753326416016E-2</v>
      </c>
      <c r="I399" s="48">
        <v>8.0523394927978512E-2</v>
      </c>
      <c r="J399" s="48">
        <v>4.4294777069091795E-2</v>
      </c>
      <c r="K399" s="48">
        <v>7.1979014587402343E-2</v>
      </c>
      <c r="L399" s="48">
        <v>2.6317740249633789E-2</v>
      </c>
      <c r="M399" s="43">
        <f t="shared" si="88"/>
        <v>8.5146599999999989E-2</v>
      </c>
      <c r="N399" s="43">
        <f t="shared" si="89"/>
        <v>0.13184084799999998</v>
      </c>
      <c r="O399" s="49">
        <v>0.121638</v>
      </c>
      <c r="P399" s="49">
        <v>0.15510687999999997</v>
      </c>
      <c r="Q399" s="50">
        <f t="shared" si="79"/>
        <v>0.13837243999999999</v>
      </c>
      <c r="R399" s="48">
        <f t="shared" si="80"/>
        <v>0.15510687999999997</v>
      </c>
      <c r="S399" s="49">
        <v>0.14695994873046878</v>
      </c>
      <c r="T399" s="48">
        <f t="shared" si="90"/>
        <v>0.22922740173339845</v>
      </c>
      <c r="U399" s="48">
        <v>0</v>
      </c>
      <c r="V399" s="49">
        <f t="shared" si="81"/>
        <v>0.13959619199999998</v>
      </c>
      <c r="W399" s="49">
        <f t="shared" si="82"/>
        <v>0.12408550399999999</v>
      </c>
      <c r="X399" s="49">
        <f t="shared" si="83"/>
        <v>0.10857481599999998</v>
      </c>
      <c r="Y399" s="49">
        <f t="shared" si="84"/>
        <v>0.16286222399999997</v>
      </c>
      <c r="Z399" s="49">
        <f t="shared" si="85"/>
        <v>0.20680917333333332</v>
      </c>
      <c r="AA399" s="48">
        <v>0.43016193911903783</v>
      </c>
      <c r="AB399" s="42">
        <v>0.22922740173339845</v>
      </c>
      <c r="AC399" s="42">
        <v>0.22922740173339845</v>
      </c>
      <c r="AD399" s="49">
        <f t="shared" si="86"/>
        <v>0.16073744392395023</v>
      </c>
      <c r="AE399" s="49">
        <f t="shared" si="87"/>
        <v>0.11110374130825813</v>
      </c>
    </row>
    <row r="400" spans="1:31" x14ac:dyDescent="0.2">
      <c r="A400" s="42">
        <v>0.13516526540120441</v>
      </c>
      <c r="B400" s="42">
        <f t="shared" si="78"/>
        <v>0.22870497131347656</v>
      </c>
      <c r="C400" s="42">
        <v>0.22870497131347656</v>
      </c>
      <c r="D400" s="42">
        <v>0.22870497131347656</v>
      </c>
      <c r="E400" s="48">
        <v>8.6098800582885729E-2</v>
      </c>
      <c r="F400" s="48">
        <v>8.6098763580322271E-2</v>
      </c>
      <c r="G400" s="48">
        <v>7.8666184463500974E-2</v>
      </c>
      <c r="H400" s="48">
        <v>9.0816272201538081E-2</v>
      </c>
      <c r="I400" s="48">
        <v>8.0109262237548814E-2</v>
      </c>
      <c r="J400" s="48">
        <v>4.4066967086791989E-2</v>
      </c>
      <c r="K400" s="48">
        <v>7.1608826141357426E-2</v>
      </c>
      <c r="L400" s="48">
        <v>2.618238857269287E-2</v>
      </c>
      <c r="M400" s="43">
        <f t="shared" si="88"/>
        <v>8.4682163999999976E-2</v>
      </c>
      <c r="N400" s="43">
        <f t="shared" si="89"/>
        <v>0.13108890400000001</v>
      </c>
      <c r="O400" s="49">
        <v>0.12097451999999997</v>
      </c>
      <c r="P400" s="49">
        <v>0.15422224000000001</v>
      </c>
      <c r="Q400" s="50">
        <f t="shared" si="79"/>
        <v>0.13759837999999999</v>
      </c>
      <c r="R400" s="48">
        <f t="shared" si="80"/>
        <v>0.15422224000000001</v>
      </c>
      <c r="S400" s="49">
        <v>0.14620412597656249</v>
      </c>
      <c r="T400" s="48">
        <f t="shared" si="90"/>
        <v>0.22870497131347656</v>
      </c>
      <c r="U400" s="48">
        <v>0</v>
      </c>
      <c r="V400" s="49">
        <f t="shared" si="81"/>
        <v>0.13880001600000003</v>
      </c>
      <c r="W400" s="49">
        <f t="shared" si="82"/>
        <v>0.12337779200000001</v>
      </c>
      <c r="X400" s="49">
        <f t="shared" si="83"/>
        <v>0.107955568</v>
      </c>
      <c r="Y400" s="49">
        <f t="shared" si="84"/>
        <v>0.16193335200000003</v>
      </c>
      <c r="Z400" s="49">
        <f t="shared" si="85"/>
        <v>0.20562965333333336</v>
      </c>
      <c r="AA400" s="48">
        <v>0.42794961708470397</v>
      </c>
      <c r="AB400" s="42">
        <v>0.22870497131347656</v>
      </c>
      <c r="AC400" s="42">
        <v>0.22870497131347656</v>
      </c>
      <c r="AD400" s="49">
        <f t="shared" si="86"/>
        <v>0.15991076278686522</v>
      </c>
      <c r="AE400" s="49">
        <f t="shared" si="87"/>
        <v>0.11053232891698878</v>
      </c>
    </row>
    <row r="401" spans="1:31" x14ac:dyDescent="0.2">
      <c r="A401" s="42">
        <v>0.13447011311848958</v>
      </c>
      <c r="B401" s="42">
        <f t="shared" si="78"/>
        <v>0.22818502807617189</v>
      </c>
      <c r="C401" s="42">
        <v>0.22818502807617189</v>
      </c>
      <c r="D401" s="42">
        <v>0.22818502807617189</v>
      </c>
      <c r="E401" s="48">
        <v>8.5655990905761717E-2</v>
      </c>
      <c r="F401" s="48">
        <v>8.5655953903198231E-2</v>
      </c>
      <c r="G401" s="48">
        <v>7.8261605834960932E-2</v>
      </c>
      <c r="H401" s="48">
        <v>9.0349203643798823E-2</v>
      </c>
      <c r="I401" s="48">
        <v>7.9697260894775399E-2</v>
      </c>
      <c r="J401" s="48">
        <v>4.3840330085754393E-2</v>
      </c>
      <c r="K401" s="48">
        <v>7.1240539627075203E-2</v>
      </c>
      <c r="L401" s="48">
        <v>2.6047732543945309E-2</v>
      </c>
      <c r="M401" s="43">
        <f t="shared" si="88"/>
        <v>8.4217727999999978E-2</v>
      </c>
      <c r="N401" s="43">
        <f t="shared" si="89"/>
        <v>0.13058760799999999</v>
      </c>
      <c r="O401" s="49">
        <v>0.12031103999999998</v>
      </c>
      <c r="P401" s="49">
        <v>0.15363247999999999</v>
      </c>
      <c r="Q401" s="50">
        <f t="shared" si="79"/>
        <v>0.13697176</v>
      </c>
      <c r="R401" s="48">
        <f t="shared" si="80"/>
        <v>0.15363247999999999</v>
      </c>
      <c r="S401" s="49">
        <v>0.14545219726562497</v>
      </c>
      <c r="T401" s="48">
        <f t="shared" si="90"/>
        <v>0.22818502807617189</v>
      </c>
      <c r="U401" s="48">
        <v>0</v>
      </c>
      <c r="V401" s="49">
        <f t="shared" si="81"/>
        <v>0.13826923199999999</v>
      </c>
      <c r="W401" s="49">
        <f t="shared" si="82"/>
        <v>0.122905984</v>
      </c>
      <c r="X401" s="49">
        <f t="shared" si="83"/>
        <v>0.10754273599999999</v>
      </c>
      <c r="Y401" s="49">
        <f t="shared" si="84"/>
        <v>0.16131410399999999</v>
      </c>
      <c r="Z401" s="49">
        <f t="shared" si="85"/>
        <v>0.20484330666666664</v>
      </c>
      <c r="AA401" s="48">
        <v>0.42574865401418588</v>
      </c>
      <c r="AB401" s="42">
        <v>0.22818502807617189</v>
      </c>
      <c r="AC401" s="42">
        <v>0.22818502807617189</v>
      </c>
      <c r="AD401" s="49">
        <f t="shared" si="86"/>
        <v>0.1590883407592773</v>
      </c>
      <c r="AE401" s="49">
        <f t="shared" si="87"/>
        <v>0.10996386047573017</v>
      </c>
    </row>
    <row r="402" spans="1:31" x14ac:dyDescent="0.2">
      <c r="A402" s="42">
        <v>0.13377853393554687</v>
      </c>
      <c r="B402" s="42">
        <f t="shared" si="78"/>
        <v>0.22766755676269532</v>
      </c>
      <c r="C402" s="42">
        <v>0.22766755676269532</v>
      </c>
      <c r="D402" s="42">
        <v>0.22766755676269532</v>
      </c>
      <c r="E402" s="48">
        <v>8.5215460586547845E-2</v>
      </c>
      <c r="F402" s="48">
        <v>8.5215423583984373E-2</v>
      </c>
      <c r="G402" s="48">
        <v>7.785910675048828E-2</v>
      </c>
      <c r="H402" s="48">
        <v>8.9884532852172849E-2</v>
      </c>
      <c r="I402" s="48">
        <v>7.9287376098632817E-2</v>
      </c>
      <c r="J402" s="48">
        <v>4.3614858665466306E-2</v>
      </c>
      <c r="K402" s="48">
        <v>7.087414764404297E-2</v>
      </c>
      <c r="L402" s="48">
        <v>2.5913768463134763E-2</v>
      </c>
      <c r="M402" s="43">
        <f t="shared" si="88"/>
        <v>8.3908103999999983E-2</v>
      </c>
      <c r="N402" s="43">
        <f t="shared" si="89"/>
        <v>0.12983566399999996</v>
      </c>
      <c r="O402" s="49">
        <v>0.11986871999999998</v>
      </c>
      <c r="P402" s="49">
        <v>0.15274783999999997</v>
      </c>
      <c r="Q402" s="50">
        <f t="shared" si="79"/>
        <v>0.13630827999999998</v>
      </c>
      <c r="R402" s="48">
        <f t="shared" si="80"/>
        <v>0.15274783999999997</v>
      </c>
      <c r="S402" s="49">
        <v>0.14470413818359376</v>
      </c>
      <c r="T402" s="48">
        <f t="shared" si="90"/>
        <v>0.22766755676269532</v>
      </c>
      <c r="U402" s="48">
        <v>0</v>
      </c>
      <c r="V402" s="49">
        <f t="shared" si="81"/>
        <v>0.13747305599999998</v>
      </c>
      <c r="W402" s="49">
        <f t="shared" si="82"/>
        <v>0.12219827199999998</v>
      </c>
      <c r="X402" s="49">
        <f t="shared" si="83"/>
        <v>0.10692348799999997</v>
      </c>
      <c r="Y402" s="49">
        <f t="shared" si="84"/>
        <v>0.16038523199999996</v>
      </c>
      <c r="Z402" s="49">
        <f t="shared" si="85"/>
        <v>0.20366378666666662</v>
      </c>
      <c r="AA402" s="48">
        <v>0.42355902260228206</v>
      </c>
      <c r="AB402" s="42">
        <v>0.22766755676269532</v>
      </c>
      <c r="AC402" s="42">
        <v>0.22766755676269532</v>
      </c>
      <c r="AD402" s="49">
        <f t="shared" si="86"/>
        <v>0.15827015113830567</v>
      </c>
      <c r="AE402" s="49">
        <f t="shared" si="87"/>
        <v>0.10939831752711551</v>
      </c>
    </row>
    <row r="403" spans="1:31" x14ac:dyDescent="0.2">
      <c r="A403" s="42">
        <v>0.13309051513671874</v>
      </c>
      <c r="B403" s="42">
        <f t="shared" si="78"/>
        <v>0.22715255737304688</v>
      </c>
      <c r="C403" s="42">
        <v>0.22715255737304688</v>
      </c>
      <c r="D403" s="42">
        <v>0.22715255737304688</v>
      </c>
      <c r="E403" s="48">
        <v>8.4777194824218749E-2</v>
      </c>
      <c r="F403" s="48">
        <v>8.4777157821655263E-2</v>
      </c>
      <c r="G403" s="48">
        <v>7.7458679809570316E-2</v>
      </c>
      <c r="H403" s="48">
        <v>8.9422252426147458E-2</v>
      </c>
      <c r="I403" s="48">
        <v>7.8879600448608395E-2</v>
      </c>
      <c r="J403" s="48">
        <v>4.3390545425415032E-2</v>
      </c>
      <c r="K403" s="48">
        <v>7.050964279174804E-2</v>
      </c>
      <c r="L403" s="48">
        <v>2.5780494480133056E-2</v>
      </c>
      <c r="M403" s="43">
        <f t="shared" si="88"/>
        <v>8.3443667999999985E-2</v>
      </c>
      <c r="N403" s="43">
        <f t="shared" si="89"/>
        <v>0.12908372000000001</v>
      </c>
      <c r="O403" s="49">
        <v>0.11920523999999999</v>
      </c>
      <c r="P403" s="49">
        <v>0.1518632</v>
      </c>
      <c r="Q403" s="50">
        <f t="shared" si="79"/>
        <v>0.13553421999999998</v>
      </c>
      <c r="R403" s="48">
        <f t="shared" si="80"/>
        <v>0.1518632</v>
      </c>
      <c r="S403" s="49">
        <v>0.14395992431640625</v>
      </c>
      <c r="T403" s="48">
        <f t="shared" si="90"/>
        <v>0.22715255737304688</v>
      </c>
      <c r="U403" s="48">
        <v>0</v>
      </c>
      <c r="V403" s="49">
        <f t="shared" si="81"/>
        <v>0.13667688</v>
      </c>
      <c r="W403" s="49">
        <f t="shared" si="82"/>
        <v>0.12149056000000001</v>
      </c>
      <c r="X403" s="49">
        <f t="shared" si="83"/>
        <v>0.10630423999999999</v>
      </c>
      <c r="Y403" s="49">
        <f t="shared" si="84"/>
        <v>0.15945636000000002</v>
      </c>
      <c r="Z403" s="49">
        <f t="shared" si="85"/>
        <v>0.20248426666666666</v>
      </c>
      <c r="AA403" s="48">
        <v>0.42138064093338817</v>
      </c>
      <c r="AB403" s="42">
        <v>0.22715255737304688</v>
      </c>
      <c r="AC403" s="42">
        <v>0.22715255737304688</v>
      </c>
      <c r="AD403" s="49">
        <f t="shared" si="86"/>
        <v>0.15745616722106934</v>
      </c>
      <c r="AE403" s="49">
        <f t="shared" si="87"/>
        <v>0.10883568161377787</v>
      </c>
    </row>
    <row r="404" spans="1:31" x14ac:dyDescent="0.2">
      <c r="A404" s="42">
        <v>0.13240603129069009</v>
      </c>
      <c r="B404" s="42">
        <f t="shared" si="78"/>
        <v>0.22663998413085937</v>
      </c>
      <c r="C404" s="42">
        <v>0.22663998413085937</v>
      </c>
      <c r="D404" s="42">
        <v>0.22663998413085937</v>
      </c>
      <c r="E404" s="48">
        <v>8.4341186218261713E-2</v>
      </c>
      <c r="F404" s="48">
        <v>8.4341149215698241E-2</v>
      </c>
      <c r="G404" s="48">
        <v>7.7060310211181648E-2</v>
      </c>
      <c r="H404" s="48">
        <v>8.8962354965209961E-2</v>
      </c>
      <c r="I404" s="48">
        <v>7.8473919143676754E-2</v>
      </c>
      <c r="J404" s="48">
        <v>4.316738666534424E-2</v>
      </c>
      <c r="K404" s="48">
        <v>7.0147010269165033E-2</v>
      </c>
      <c r="L404" s="48">
        <v>2.5647905044555663E-2</v>
      </c>
      <c r="M404" s="43">
        <f t="shared" si="88"/>
        <v>8.2979231999999986E-2</v>
      </c>
      <c r="N404" s="43">
        <f t="shared" si="89"/>
        <v>0.128582424</v>
      </c>
      <c r="O404" s="49">
        <v>0.11854175999999998</v>
      </c>
      <c r="P404" s="49">
        <v>0.15127344000000001</v>
      </c>
      <c r="Q404" s="50">
        <f t="shared" si="79"/>
        <v>0.13490759999999999</v>
      </c>
      <c r="R404" s="48">
        <f t="shared" si="80"/>
        <v>0.15127344000000001</v>
      </c>
      <c r="S404" s="49">
        <v>0.14321953125</v>
      </c>
      <c r="T404" s="48">
        <f t="shared" si="90"/>
        <v>0.22663998413085937</v>
      </c>
      <c r="U404" s="48">
        <v>0</v>
      </c>
      <c r="V404" s="49">
        <f t="shared" si="81"/>
        <v>0.13614609600000002</v>
      </c>
      <c r="W404" s="49">
        <f t="shared" si="82"/>
        <v>0.12101875200000001</v>
      </c>
      <c r="X404" s="49">
        <f t="shared" si="83"/>
        <v>0.10589140800000001</v>
      </c>
      <c r="Y404" s="49">
        <f t="shared" si="84"/>
        <v>0.15883711200000003</v>
      </c>
      <c r="Z404" s="49">
        <f t="shared" si="85"/>
        <v>0.20169792</v>
      </c>
      <c r="AA404" s="48">
        <v>0.4192134817023026</v>
      </c>
      <c r="AB404" s="42">
        <v>0.22663998413085937</v>
      </c>
      <c r="AC404" s="42">
        <v>0.22663998413085937</v>
      </c>
      <c r="AD404" s="49">
        <f t="shared" si="86"/>
        <v>0.15664636230468751</v>
      </c>
      <c r="AE404" s="49">
        <f t="shared" si="87"/>
        <v>0.10827593427835047</v>
      </c>
    </row>
    <row r="405" spans="1:31" x14ac:dyDescent="0.2">
      <c r="A405" s="42">
        <v>0.13172506968180339</v>
      </c>
      <c r="B405" s="42">
        <f t="shared" si="78"/>
        <v>0.22612985229492188</v>
      </c>
      <c r="C405" s="42">
        <v>0.22612985229492188</v>
      </c>
      <c r="D405" s="42">
        <v>0.22612985229492188</v>
      </c>
      <c r="E405" s="48">
        <v>8.3907419967651373E-2</v>
      </c>
      <c r="F405" s="48">
        <v>8.3907382965087887E-2</v>
      </c>
      <c r="G405" s="48">
        <v>7.6663990554809575E-2</v>
      </c>
      <c r="H405" s="48">
        <v>8.8504818267822263E-2</v>
      </c>
      <c r="I405" s="48">
        <v>7.8070324783325193E-2</v>
      </c>
      <c r="J405" s="48">
        <v>4.2945374984741207E-2</v>
      </c>
      <c r="K405" s="48">
        <v>6.9786242675781249E-2</v>
      </c>
      <c r="L405" s="48">
        <v>2.5515998306274414E-2</v>
      </c>
      <c r="M405" s="43">
        <f t="shared" si="88"/>
        <v>8.2514795999999987E-2</v>
      </c>
      <c r="N405" s="43">
        <f t="shared" si="89"/>
        <v>0.12783048</v>
      </c>
      <c r="O405" s="49">
        <v>0.11787827999999999</v>
      </c>
      <c r="P405" s="49">
        <v>0.15038879999999999</v>
      </c>
      <c r="Q405" s="50">
        <f t="shared" si="79"/>
        <v>0.13413354</v>
      </c>
      <c r="R405" s="48">
        <f t="shared" si="80"/>
        <v>0.15038879999999999</v>
      </c>
      <c r="S405" s="49">
        <v>0.14248294677734374</v>
      </c>
      <c r="T405" s="48">
        <f t="shared" si="90"/>
        <v>0.22612985229492188</v>
      </c>
      <c r="U405" s="48">
        <v>0</v>
      </c>
      <c r="V405" s="49">
        <f t="shared" si="81"/>
        <v>0.13534991999999998</v>
      </c>
      <c r="W405" s="49">
        <f t="shared" si="82"/>
        <v>0.12031103999999999</v>
      </c>
      <c r="X405" s="49">
        <f t="shared" si="83"/>
        <v>0.10527215999999999</v>
      </c>
      <c r="Y405" s="49">
        <f t="shared" si="84"/>
        <v>0.15790824000000001</v>
      </c>
      <c r="Z405" s="49">
        <f t="shared" si="85"/>
        <v>0.20051839999999999</v>
      </c>
      <c r="AA405" s="48">
        <v>0.41705746299342106</v>
      </c>
      <c r="AB405" s="42">
        <v>0.22612985229492188</v>
      </c>
      <c r="AC405" s="42">
        <v>0.22612985229492188</v>
      </c>
      <c r="AD405" s="49">
        <f t="shared" si="86"/>
        <v>0.15584072303771973</v>
      </c>
      <c r="AE405" s="49">
        <f t="shared" si="87"/>
        <v>0.10771906629214986</v>
      </c>
    </row>
    <row r="406" spans="1:31" x14ac:dyDescent="0.2">
      <c r="A406" s="42">
        <v>0.13104760487874348</v>
      </c>
      <c r="B406" s="42">
        <f t="shared" si="78"/>
        <v>0.22562211608886718</v>
      </c>
      <c r="C406" s="42">
        <v>0.22562211608886718</v>
      </c>
      <c r="D406" s="42">
        <v>0.22562211608886718</v>
      </c>
      <c r="E406" s="48">
        <v>8.3475881271362309E-2</v>
      </c>
      <c r="F406" s="48">
        <v>8.3475844268798824E-2</v>
      </c>
      <c r="G406" s="48">
        <v>7.6269706039428717E-2</v>
      </c>
      <c r="H406" s="48">
        <v>8.8049634933471677E-2</v>
      </c>
      <c r="I406" s="48">
        <v>7.7668809967041022E-2</v>
      </c>
      <c r="J406" s="48">
        <v>4.2724506683349608E-2</v>
      </c>
      <c r="K406" s="48">
        <v>6.9427332611083983E-2</v>
      </c>
      <c r="L406" s="48">
        <v>2.5384768714904787E-2</v>
      </c>
      <c r="M406" s="43">
        <f t="shared" si="88"/>
        <v>8.2205171999999993E-2</v>
      </c>
      <c r="N406" s="43">
        <f t="shared" si="89"/>
        <v>0.12707853599999999</v>
      </c>
      <c r="O406" s="49">
        <v>0.11743595999999999</v>
      </c>
      <c r="P406" s="49">
        <v>0.14950416</v>
      </c>
      <c r="Q406" s="50">
        <f t="shared" si="79"/>
        <v>0.13347006</v>
      </c>
      <c r="R406" s="48">
        <f t="shared" si="80"/>
        <v>0.14950416</v>
      </c>
      <c r="S406" s="49">
        <v>0.14175015869140625</v>
      </c>
      <c r="T406" s="48">
        <f t="shared" si="90"/>
        <v>0.22562211608886718</v>
      </c>
      <c r="U406" s="48">
        <v>0</v>
      </c>
      <c r="V406" s="49">
        <f t="shared" si="81"/>
        <v>0.134553744</v>
      </c>
      <c r="W406" s="49">
        <f t="shared" si="82"/>
        <v>0.11960332800000001</v>
      </c>
      <c r="X406" s="49">
        <f t="shared" si="83"/>
        <v>0.10465291199999999</v>
      </c>
      <c r="Y406" s="49">
        <f t="shared" si="84"/>
        <v>0.15697936800000001</v>
      </c>
      <c r="Z406" s="49">
        <f t="shared" si="85"/>
        <v>0.19933888</v>
      </c>
      <c r="AA406" s="48">
        <v>0.41491253019634045</v>
      </c>
      <c r="AB406" s="42">
        <v>0.22562211608886718</v>
      </c>
      <c r="AC406" s="42">
        <v>0.22562211608886718</v>
      </c>
      <c r="AD406" s="49">
        <f t="shared" si="86"/>
        <v>0.15503923606872558</v>
      </c>
      <c r="AE406" s="49">
        <f t="shared" si="87"/>
        <v>0.10716506842649265</v>
      </c>
    </row>
    <row r="407" spans="1:31" x14ac:dyDescent="0.2">
      <c r="A407" s="42">
        <v>0.13037362416585285</v>
      </c>
      <c r="B407" s="42">
        <f t="shared" si="78"/>
        <v>0.22511676025390626</v>
      </c>
      <c r="C407" s="42">
        <v>0.22511676025390626</v>
      </c>
      <c r="D407" s="42">
        <v>0.22511676025390626</v>
      </c>
      <c r="E407" s="48">
        <v>8.3046562728881834E-2</v>
      </c>
      <c r="F407" s="48">
        <v>8.3046525726318363E-2</v>
      </c>
      <c r="G407" s="48">
        <v>7.5877449264526359E-2</v>
      </c>
      <c r="H407" s="48">
        <v>8.7596797561645498E-2</v>
      </c>
      <c r="I407" s="48">
        <v>7.7269359893798822E-2</v>
      </c>
      <c r="J407" s="48">
        <v>4.2504774360656736E-2</v>
      </c>
      <c r="K407" s="48">
        <v>6.907026527404786E-2</v>
      </c>
      <c r="L407" s="48">
        <v>2.5254214420318603E-2</v>
      </c>
      <c r="M407" s="43">
        <f t="shared" si="88"/>
        <v>8.1740735999999994E-2</v>
      </c>
      <c r="N407" s="43">
        <f t="shared" si="89"/>
        <v>0.12657723999999998</v>
      </c>
      <c r="O407" s="49">
        <v>0.11677248</v>
      </c>
      <c r="P407" s="49">
        <v>0.14891439999999997</v>
      </c>
      <c r="Q407" s="50">
        <f t="shared" si="79"/>
        <v>0.13284343999999998</v>
      </c>
      <c r="R407" s="48">
        <f t="shared" si="80"/>
        <v>0.14891439999999997</v>
      </c>
      <c r="S407" s="49">
        <v>0.14102113037109373</v>
      </c>
      <c r="T407" s="48">
        <f t="shared" si="90"/>
        <v>0.22511676025390626</v>
      </c>
      <c r="U407" s="48">
        <v>0</v>
      </c>
      <c r="V407" s="49">
        <f t="shared" si="81"/>
        <v>0.13402295999999997</v>
      </c>
      <c r="W407" s="49">
        <f t="shared" si="82"/>
        <v>0.11913151999999999</v>
      </c>
      <c r="X407" s="49">
        <f t="shared" si="83"/>
        <v>0.10424007999999997</v>
      </c>
      <c r="Y407" s="49">
        <f t="shared" si="84"/>
        <v>0.15636011999999996</v>
      </c>
      <c r="Z407" s="49">
        <f t="shared" si="85"/>
        <v>0.19855253333333331</v>
      </c>
      <c r="AA407" s="48">
        <v>0.4127786287006579</v>
      </c>
      <c r="AB407" s="42">
        <v>0.22511676025390626</v>
      </c>
      <c r="AC407" s="42">
        <v>0.22511676025390626</v>
      </c>
      <c r="AD407" s="49">
        <f t="shared" si="86"/>
        <v>0.15424186134338377</v>
      </c>
      <c r="AE407" s="49">
        <f t="shared" si="87"/>
        <v>0.10661391299532855</v>
      </c>
    </row>
    <row r="408" spans="1:31" x14ac:dyDescent="0.2">
      <c r="A408" s="42">
        <v>0.12970311482747396</v>
      </c>
      <c r="B408" s="42">
        <f t="shared" si="78"/>
        <v>0.22461378479003907</v>
      </c>
      <c r="C408" s="42">
        <v>0.22461378479003907</v>
      </c>
      <c r="D408" s="42">
        <v>0.22461378479003907</v>
      </c>
      <c r="E408" s="48">
        <v>8.261944953918457E-2</v>
      </c>
      <c r="F408" s="48">
        <v>8.2619419937133787E-2</v>
      </c>
      <c r="G408" s="48">
        <v>7.5487212829589839E-2</v>
      </c>
      <c r="H408" s="48">
        <v>8.7146283950805661E-2</v>
      </c>
      <c r="I408" s="48">
        <v>7.6871959762573244E-2</v>
      </c>
      <c r="J408" s="48">
        <v>4.22861706161499E-2</v>
      </c>
      <c r="K408" s="48">
        <v>6.8715033264160161E-2</v>
      </c>
      <c r="L408" s="48">
        <v>2.5124331722259523E-2</v>
      </c>
      <c r="M408" s="43">
        <f t="shared" si="88"/>
        <v>8.1276299999999982E-2</v>
      </c>
      <c r="N408" s="43">
        <f t="shared" si="89"/>
        <v>0.12582529599999995</v>
      </c>
      <c r="O408" s="49">
        <v>0.11610899999999999</v>
      </c>
      <c r="P408" s="49">
        <v>0.14802975999999995</v>
      </c>
      <c r="Q408" s="50">
        <f t="shared" si="79"/>
        <v>0.13206937999999996</v>
      </c>
      <c r="R408" s="48">
        <f t="shared" si="80"/>
        <v>0.14802975999999995</v>
      </c>
      <c r="S408" s="49">
        <v>0.14029586181640627</v>
      </c>
      <c r="T408" s="48">
        <f t="shared" si="90"/>
        <v>0.22461378479003907</v>
      </c>
      <c r="U408" s="48">
        <v>0</v>
      </c>
      <c r="V408" s="49">
        <f t="shared" si="81"/>
        <v>0.13322678399999996</v>
      </c>
      <c r="W408" s="49">
        <f t="shared" si="82"/>
        <v>0.11842380799999996</v>
      </c>
      <c r="X408" s="49">
        <f t="shared" si="83"/>
        <v>0.10362083199999997</v>
      </c>
      <c r="Y408" s="49">
        <f t="shared" si="84"/>
        <v>0.15543124799999997</v>
      </c>
      <c r="Z408" s="49">
        <f t="shared" si="85"/>
        <v>0.19737301333333329</v>
      </c>
      <c r="AA408" s="48">
        <v>0.41065570389597039</v>
      </c>
      <c r="AB408" s="42">
        <v>0.22461378479003907</v>
      </c>
      <c r="AC408" s="42">
        <v>0.22461378479003907</v>
      </c>
      <c r="AD408" s="49">
        <f t="shared" si="86"/>
        <v>0.15344859886169435</v>
      </c>
      <c r="AE408" s="49">
        <f t="shared" si="87"/>
        <v>0.10606559999865761</v>
      </c>
    </row>
    <row r="409" spans="1:31" x14ac:dyDescent="0.2">
      <c r="A409" s="42">
        <v>0.12903605143229166</v>
      </c>
      <c r="B409" s="42">
        <f t="shared" si="78"/>
        <v>0.22411315917968749</v>
      </c>
      <c r="C409" s="42">
        <v>0.22411315917968749</v>
      </c>
      <c r="D409" s="42">
        <v>0.22411315917968749</v>
      </c>
      <c r="E409" s="48">
        <v>8.2194534301757813E-2</v>
      </c>
      <c r="F409" s="48">
        <v>8.219450469970703E-2</v>
      </c>
      <c r="G409" s="48">
        <v>7.5098981933593753E-2</v>
      </c>
      <c r="H409" s="48">
        <v>8.669808670043945E-2</v>
      </c>
      <c r="I409" s="48">
        <v>7.6476609573364246E-2</v>
      </c>
      <c r="J409" s="48">
        <v>4.2068691749572756E-2</v>
      </c>
      <c r="K409" s="48">
        <v>6.8361629180908198E-2</v>
      </c>
      <c r="L409" s="48">
        <v>2.499511692047119E-2</v>
      </c>
      <c r="M409" s="43">
        <f t="shared" si="88"/>
        <v>8.0811863999999997E-2</v>
      </c>
      <c r="N409" s="43">
        <f t="shared" si="89"/>
        <v>0.12532399999999999</v>
      </c>
      <c r="O409" s="49">
        <v>0.11544552</v>
      </c>
      <c r="P409" s="49">
        <v>0.14743999999999999</v>
      </c>
      <c r="Q409" s="50">
        <f t="shared" si="79"/>
        <v>0.13144275999999999</v>
      </c>
      <c r="R409" s="48">
        <f t="shared" si="80"/>
        <v>0.14743999999999999</v>
      </c>
      <c r="S409" s="49">
        <v>0.13957431640625001</v>
      </c>
      <c r="T409" s="48">
        <f t="shared" si="90"/>
        <v>0.22411315917968749</v>
      </c>
      <c r="U409" s="48">
        <v>0</v>
      </c>
      <c r="V409" s="49">
        <f t="shared" si="81"/>
        <v>0.13269599999999998</v>
      </c>
      <c r="W409" s="49">
        <f t="shared" si="82"/>
        <v>0.117952</v>
      </c>
      <c r="X409" s="49">
        <f t="shared" si="83"/>
        <v>0.10320799999999998</v>
      </c>
      <c r="Y409" s="49">
        <f t="shared" si="84"/>
        <v>0.15481199999999998</v>
      </c>
      <c r="Z409" s="49">
        <f t="shared" si="85"/>
        <v>0.19658666666666666</v>
      </c>
      <c r="AA409" s="48">
        <v>0.408543701171875</v>
      </c>
      <c r="AB409" s="42">
        <v>0.22411315917968749</v>
      </c>
      <c r="AC409" s="42">
        <v>0.22411315917968749</v>
      </c>
      <c r="AD409" s="49">
        <f t="shared" si="86"/>
        <v>0.15265940856933594</v>
      </c>
      <c r="AE409" s="49">
        <f t="shared" si="87"/>
        <v>0.10552010175042952</v>
      </c>
    </row>
    <row r="410" spans="1:31" x14ac:dyDescent="0.2">
      <c r="A410" s="42">
        <v>0.12837242126464843</v>
      </c>
      <c r="B410" s="42">
        <f t="shared" si="78"/>
        <v>0.22361488342285157</v>
      </c>
      <c r="C410" s="42">
        <v>0.22361488342285157</v>
      </c>
      <c r="D410" s="42">
        <v>0.22361488342285157</v>
      </c>
      <c r="E410" s="48">
        <v>8.1771809616088861E-2</v>
      </c>
      <c r="F410" s="48">
        <v>8.1771780014038092E-2</v>
      </c>
      <c r="G410" s="48">
        <v>7.4712749176025398E-2</v>
      </c>
      <c r="H410" s="48">
        <v>8.6252198410034175E-2</v>
      </c>
      <c r="I410" s="48">
        <v>7.6083287124633789E-2</v>
      </c>
      <c r="J410" s="48">
        <v>4.1852330360412596E-2</v>
      </c>
      <c r="K410" s="48">
        <v>6.8010045623779297E-2</v>
      </c>
      <c r="L410" s="48">
        <v>2.4866566314697264E-2</v>
      </c>
      <c r="M410" s="43">
        <f t="shared" si="88"/>
        <v>8.0502239999999975E-2</v>
      </c>
      <c r="N410" s="43">
        <f t="shared" si="89"/>
        <v>0.12457205599999999</v>
      </c>
      <c r="O410" s="49">
        <v>0.11500319999999997</v>
      </c>
      <c r="P410" s="49">
        <v>0.14655536</v>
      </c>
      <c r="Q410" s="50">
        <f t="shared" si="79"/>
        <v>0.13077928</v>
      </c>
      <c r="R410" s="48">
        <f t="shared" si="80"/>
        <v>0.14655536</v>
      </c>
      <c r="S410" s="49">
        <v>0.13885648193359376</v>
      </c>
      <c r="T410" s="48">
        <f t="shared" si="90"/>
        <v>0.22361488342285157</v>
      </c>
      <c r="U410" s="48">
        <v>0</v>
      </c>
      <c r="V410" s="49">
        <f t="shared" si="81"/>
        <v>0.131899824</v>
      </c>
      <c r="W410" s="49">
        <f t="shared" si="82"/>
        <v>0.117244288</v>
      </c>
      <c r="X410" s="49">
        <f t="shared" si="83"/>
        <v>0.10258875199999999</v>
      </c>
      <c r="Y410" s="49">
        <f t="shared" si="84"/>
        <v>0.15388312800000001</v>
      </c>
      <c r="Z410" s="49">
        <f t="shared" si="85"/>
        <v>0.19540714666666667</v>
      </c>
      <c r="AA410" s="48">
        <v>0.40644256591796873</v>
      </c>
      <c r="AB410" s="42">
        <v>0.22361488342285157</v>
      </c>
      <c r="AC410" s="42">
        <v>0.22361488342285157</v>
      </c>
      <c r="AD410" s="49">
        <f t="shared" si="86"/>
        <v>0.15187427711486817</v>
      </c>
      <c r="AE410" s="49">
        <f t="shared" si="87"/>
        <v>0.10497740902196087</v>
      </c>
    </row>
    <row r="411" spans="1:31" x14ac:dyDescent="0.2">
      <c r="A411" s="42">
        <v>0.12771219889322916</v>
      </c>
      <c r="B411" s="42">
        <f t="shared" si="78"/>
        <v>0.22311891174316406</v>
      </c>
      <c r="C411" s="42">
        <v>0.22311891174316406</v>
      </c>
      <c r="D411" s="42">
        <v>0.22311891174316406</v>
      </c>
      <c r="E411" s="48">
        <v>8.1351253280639649E-2</v>
      </c>
      <c r="F411" s="48">
        <v>8.1351223678588866E-2</v>
      </c>
      <c r="G411" s="48">
        <v>7.4328499755859367E-2</v>
      </c>
      <c r="H411" s="48">
        <v>8.5808604278564446E-2</v>
      </c>
      <c r="I411" s="48">
        <v>7.5691992416381831E-2</v>
      </c>
      <c r="J411" s="48">
        <v>4.1637082748413087E-2</v>
      </c>
      <c r="K411" s="48">
        <v>6.7660267791748052E-2</v>
      </c>
      <c r="L411" s="48">
        <v>2.473867805480957E-2</v>
      </c>
      <c r="M411" s="43">
        <f t="shared" si="88"/>
        <v>8.0037803999999976E-2</v>
      </c>
      <c r="N411" s="43">
        <f t="shared" si="89"/>
        <v>0.12407076</v>
      </c>
      <c r="O411" s="49">
        <v>0.11433971999999998</v>
      </c>
      <c r="P411" s="49">
        <v>0.1459656</v>
      </c>
      <c r="Q411" s="50">
        <f t="shared" si="79"/>
        <v>0.13015265999999998</v>
      </c>
      <c r="R411" s="48">
        <f t="shared" si="80"/>
        <v>0.1459656</v>
      </c>
      <c r="S411" s="49">
        <v>0.13814234619140625</v>
      </c>
      <c r="T411" s="48">
        <f t="shared" si="90"/>
        <v>0.22311891174316406</v>
      </c>
      <c r="U411" s="48">
        <v>0</v>
      </c>
      <c r="V411" s="49">
        <f t="shared" si="81"/>
        <v>0.13136903999999999</v>
      </c>
      <c r="W411" s="49">
        <f t="shared" si="82"/>
        <v>0.11677248000000001</v>
      </c>
      <c r="X411" s="49">
        <f t="shared" si="83"/>
        <v>0.10217591999999999</v>
      </c>
      <c r="Y411" s="49">
        <f t="shared" si="84"/>
        <v>0.15326387999999999</v>
      </c>
      <c r="Z411" s="49">
        <f t="shared" si="85"/>
        <v>0.19462079999999998</v>
      </c>
      <c r="AA411" s="48">
        <v>0.4043522162186472</v>
      </c>
      <c r="AB411" s="42">
        <v>0.22311891174316406</v>
      </c>
      <c r="AC411" s="42">
        <v>0.22311891174316406</v>
      </c>
      <c r="AD411" s="49">
        <f t="shared" si="86"/>
        <v>0.15109319114685058</v>
      </c>
      <c r="AE411" s="49">
        <f t="shared" si="87"/>
        <v>0.10443751258456825</v>
      </c>
    </row>
    <row r="412" spans="1:31" x14ac:dyDescent="0.2">
      <c r="A412" s="42">
        <v>0.12705537160237629</v>
      </c>
      <c r="B412" s="42">
        <f t="shared" si="78"/>
        <v>0.22262525939941405</v>
      </c>
      <c r="C412" s="42">
        <v>0.22262525939941405</v>
      </c>
      <c r="D412" s="42">
        <v>0.22262525939941405</v>
      </c>
      <c r="E412" s="48">
        <v>8.0932865295410147E-2</v>
      </c>
      <c r="F412" s="48">
        <v>8.0932835693359365E-2</v>
      </c>
      <c r="G412" s="48">
        <v>7.3946226272583002E-2</v>
      </c>
      <c r="H412" s="48">
        <v>8.5367289505004884E-2</v>
      </c>
      <c r="I412" s="48">
        <v>7.5302710647582996E-2</v>
      </c>
      <c r="J412" s="48">
        <v>4.1422941513061522E-2</v>
      </c>
      <c r="K412" s="48">
        <v>6.7312288284301761E-2</v>
      </c>
      <c r="L412" s="48">
        <v>2.4611446590423584E-2</v>
      </c>
      <c r="M412" s="43">
        <f t="shared" si="88"/>
        <v>7.9573367999999978E-2</v>
      </c>
      <c r="N412" s="43">
        <f t="shared" si="89"/>
        <v>0.12331881599999998</v>
      </c>
      <c r="O412" s="49">
        <v>0.11367623999999998</v>
      </c>
      <c r="P412" s="49">
        <v>0.14508095999999998</v>
      </c>
      <c r="Q412" s="50">
        <f t="shared" si="79"/>
        <v>0.12937859999999998</v>
      </c>
      <c r="R412" s="48">
        <f t="shared" si="80"/>
        <v>0.14508095999999998</v>
      </c>
      <c r="S412" s="49">
        <v>0.13743187255859377</v>
      </c>
      <c r="T412" s="48">
        <f t="shared" si="90"/>
        <v>0.22262525939941405</v>
      </c>
      <c r="U412" s="48">
        <v>0</v>
      </c>
      <c r="V412" s="49">
        <f t="shared" si="81"/>
        <v>0.13057286399999998</v>
      </c>
      <c r="W412" s="49">
        <f t="shared" si="82"/>
        <v>0.11606476799999998</v>
      </c>
      <c r="X412" s="49">
        <f t="shared" si="83"/>
        <v>0.10155667199999999</v>
      </c>
      <c r="Y412" s="49">
        <f t="shared" si="84"/>
        <v>0.15233500799999999</v>
      </c>
      <c r="Z412" s="49">
        <f t="shared" si="85"/>
        <v>0.19344127999999997</v>
      </c>
      <c r="AA412" s="48">
        <v>0.4022726247687089</v>
      </c>
      <c r="AB412" s="42">
        <v>0.22262525939941405</v>
      </c>
      <c r="AC412" s="42">
        <v>0.22262525939941405</v>
      </c>
      <c r="AD412" s="49">
        <f t="shared" si="86"/>
        <v>0.15031611061096192</v>
      </c>
      <c r="AE412" s="49">
        <f t="shared" si="87"/>
        <v>0.10390038475220142</v>
      </c>
    </row>
    <row r="413" spans="1:31" x14ac:dyDescent="0.2">
      <c r="A413" s="42">
        <v>0.12640192667643227</v>
      </c>
      <c r="B413" s="42">
        <f t="shared" si="78"/>
        <v>0.22213388061523437</v>
      </c>
      <c r="C413" s="42">
        <v>0.22213388061523437</v>
      </c>
      <c r="D413" s="42">
        <v>0.22213388061523437</v>
      </c>
      <c r="E413" s="48">
        <v>8.0516623458862291E-2</v>
      </c>
      <c r="F413" s="48">
        <v>8.0516593856811522E-2</v>
      </c>
      <c r="G413" s="48">
        <v>7.3565921325683598E-2</v>
      </c>
      <c r="H413" s="48">
        <v>8.4928246688842773E-2</v>
      </c>
      <c r="I413" s="48">
        <v>7.4915427017211905E-2</v>
      </c>
      <c r="J413" s="48">
        <v>4.1209902954101561E-2</v>
      </c>
      <c r="K413" s="48">
        <v>6.6966099700927734E-2</v>
      </c>
      <c r="L413" s="48">
        <v>2.4484870071411129E-2</v>
      </c>
      <c r="M413" s="43">
        <f t="shared" si="88"/>
        <v>7.9263744000000011E-2</v>
      </c>
      <c r="N413" s="43">
        <f t="shared" si="89"/>
        <v>0.12256687199999999</v>
      </c>
      <c r="O413" s="49">
        <v>0.11323392000000002</v>
      </c>
      <c r="P413" s="49">
        <v>0.14419631999999999</v>
      </c>
      <c r="Q413" s="50">
        <f t="shared" si="79"/>
        <v>0.12871512000000002</v>
      </c>
      <c r="R413" s="48">
        <f t="shared" si="80"/>
        <v>0.14419631999999999</v>
      </c>
      <c r="S413" s="49">
        <v>0.13672506103515625</v>
      </c>
      <c r="T413" s="48">
        <f t="shared" si="90"/>
        <v>0.22213388061523437</v>
      </c>
      <c r="U413" s="48">
        <v>0</v>
      </c>
      <c r="V413" s="49">
        <f t="shared" si="81"/>
        <v>0.129776688</v>
      </c>
      <c r="W413" s="49">
        <f t="shared" si="82"/>
        <v>0.115357056</v>
      </c>
      <c r="X413" s="49">
        <f t="shared" si="83"/>
        <v>0.10093742399999998</v>
      </c>
      <c r="Y413" s="49">
        <f t="shared" si="84"/>
        <v>0.151406136</v>
      </c>
      <c r="Z413" s="49">
        <f t="shared" si="85"/>
        <v>0.19226175999999998</v>
      </c>
      <c r="AA413" s="48">
        <v>0.4002037369577508</v>
      </c>
      <c r="AB413" s="42">
        <v>0.22213388061523437</v>
      </c>
      <c r="AC413" s="42">
        <v>0.22213388061523437</v>
      </c>
      <c r="AD413" s="49">
        <f t="shared" si="86"/>
        <v>0.14954303550720216</v>
      </c>
      <c r="AE413" s="49">
        <f t="shared" si="87"/>
        <v>0.10336602552486035</v>
      </c>
    </row>
    <row r="414" spans="1:31" x14ac:dyDescent="0.2">
      <c r="A414" s="42">
        <v>0.12575183868408202</v>
      </c>
      <c r="B414" s="42">
        <f t="shared" si="78"/>
        <v>0.22164477539062499</v>
      </c>
      <c r="C414" s="42">
        <v>0.22164477539062499</v>
      </c>
      <c r="D414" s="42">
        <v>0.22164477539062499</v>
      </c>
      <c r="E414" s="48">
        <v>8.0102527770996079E-2</v>
      </c>
      <c r="F414" s="48">
        <v>8.010249816894531E-2</v>
      </c>
      <c r="G414" s="48">
        <v>7.3187570114135736E-2</v>
      </c>
      <c r="H414" s="48">
        <v>8.4491461029052736E-2</v>
      </c>
      <c r="I414" s="48">
        <v>7.4530134124755856E-2</v>
      </c>
      <c r="J414" s="48">
        <v>4.099795967102051E-2</v>
      </c>
      <c r="K414" s="48">
        <v>6.6621694641113283E-2</v>
      </c>
      <c r="L414" s="48">
        <v>2.4358944797515866E-2</v>
      </c>
      <c r="M414" s="43">
        <f t="shared" si="88"/>
        <v>7.8799307999999985E-2</v>
      </c>
      <c r="N414" s="43">
        <f t="shared" si="89"/>
        <v>0.12206557600000001</v>
      </c>
      <c r="O414" s="49">
        <v>0.11257043999999999</v>
      </c>
      <c r="P414" s="49">
        <v>0.14360656000000002</v>
      </c>
      <c r="Q414" s="50">
        <f t="shared" si="79"/>
        <v>0.12808849999999999</v>
      </c>
      <c r="R414" s="48">
        <f t="shared" si="80"/>
        <v>0.14360656000000002</v>
      </c>
      <c r="S414" s="49">
        <v>0.13602188720703126</v>
      </c>
      <c r="T414" s="48">
        <f t="shared" si="90"/>
        <v>0.22164477539062499</v>
      </c>
      <c r="U414" s="48">
        <v>0</v>
      </c>
      <c r="V414" s="49">
        <f t="shared" si="81"/>
        <v>0.12924590400000002</v>
      </c>
      <c r="W414" s="49">
        <f t="shared" si="82"/>
        <v>0.11488524800000002</v>
      </c>
      <c r="X414" s="49">
        <f t="shared" si="83"/>
        <v>0.10052459200000001</v>
      </c>
      <c r="Y414" s="49">
        <f t="shared" si="84"/>
        <v>0.15078688800000004</v>
      </c>
      <c r="Z414" s="49">
        <f t="shared" si="85"/>
        <v>0.19147541333333334</v>
      </c>
      <c r="AA414" s="48">
        <v>0.39814547087016861</v>
      </c>
      <c r="AB414" s="42">
        <v>0.22164477539062499</v>
      </c>
      <c r="AC414" s="42">
        <v>0.22164477539062499</v>
      </c>
      <c r="AD414" s="49">
        <f t="shared" si="86"/>
        <v>0.14877393913269044</v>
      </c>
      <c r="AE414" s="49">
        <f t="shared" si="87"/>
        <v>0.10283441644517823</v>
      </c>
    </row>
    <row r="415" spans="1:31" x14ac:dyDescent="0.2">
      <c r="A415" s="42">
        <v>0.12510509490966798</v>
      </c>
      <c r="B415" s="42">
        <f t="shared" si="78"/>
        <v>0.22115794372558595</v>
      </c>
      <c r="C415" s="42">
        <v>0.22115794372558595</v>
      </c>
      <c r="D415" s="42">
        <v>0.22115794372558595</v>
      </c>
      <c r="E415" s="48">
        <v>7.9690556030273432E-2</v>
      </c>
      <c r="F415" s="48">
        <v>7.9690526428222663E-2</v>
      </c>
      <c r="G415" s="48">
        <v>7.2811165237426756E-2</v>
      </c>
      <c r="H415" s="48">
        <v>8.4056917724609367E-2</v>
      </c>
      <c r="I415" s="48">
        <v>7.4146824569702147E-2</v>
      </c>
      <c r="J415" s="48">
        <v>4.0787107963562011E-2</v>
      </c>
      <c r="K415" s="48">
        <v>6.6279058303833002E-2</v>
      </c>
      <c r="L415" s="48">
        <v>2.4233667068481443E-2</v>
      </c>
      <c r="M415" s="43">
        <f t="shared" si="88"/>
        <v>7.8334871999999972E-2</v>
      </c>
      <c r="N415" s="43">
        <f t="shared" si="89"/>
        <v>0.12131363199999998</v>
      </c>
      <c r="O415" s="49">
        <v>0.11190695999999997</v>
      </c>
      <c r="P415" s="49">
        <v>0.14272191999999997</v>
      </c>
      <c r="Q415" s="50">
        <f t="shared" si="79"/>
        <v>0.12731443999999997</v>
      </c>
      <c r="R415" s="48">
        <f t="shared" si="80"/>
        <v>0.14272191999999997</v>
      </c>
      <c r="S415" s="49">
        <v>0.13532232666015628</v>
      </c>
      <c r="T415" s="48">
        <f t="shared" si="90"/>
        <v>0.22115794372558595</v>
      </c>
      <c r="U415" s="48">
        <v>0</v>
      </c>
      <c r="V415" s="49">
        <f t="shared" si="81"/>
        <v>0.12844972799999999</v>
      </c>
      <c r="W415" s="49">
        <f t="shared" si="82"/>
        <v>0.11417753599999998</v>
      </c>
      <c r="X415" s="49">
        <f t="shared" si="83"/>
        <v>9.9905343999999979E-2</v>
      </c>
      <c r="Y415" s="49">
        <f t="shared" si="84"/>
        <v>0.14985801599999998</v>
      </c>
      <c r="Z415" s="49">
        <f t="shared" si="85"/>
        <v>0.1902958933333333</v>
      </c>
      <c r="AA415" s="48">
        <v>0.39609779920076071</v>
      </c>
      <c r="AB415" s="42">
        <v>0.22115794372558595</v>
      </c>
      <c r="AC415" s="42">
        <v>0.22115794372558595</v>
      </c>
      <c r="AD415" s="49">
        <f t="shared" si="86"/>
        <v>0.14800879478454593</v>
      </c>
      <c r="AE415" s="49">
        <f t="shared" si="87"/>
        <v>0.10230553905578821</v>
      </c>
    </row>
    <row r="416" spans="1:31" x14ac:dyDescent="0.2">
      <c r="A416" s="42">
        <v>0.12446168263753254</v>
      </c>
      <c r="B416" s="42">
        <f t="shared" si="78"/>
        <v>0.22067333984375001</v>
      </c>
      <c r="C416" s="42">
        <v>0.22067333984375001</v>
      </c>
      <c r="D416" s="42">
        <v>0.22067333984375001</v>
      </c>
      <c r="E416" s="48">
        <v>7.9280708236694336E-2</v>
      </c>
      <c r="F416" s="48">
        <v>7.9280678634643553E-2</v>
      </c>
      <c r="G416" s="48">
        <v>7.2436699295043941E-2</v>
      </c>
      <c r="H416" s="48">
        <v>8.3624609374999992E-2</v>
      </c>
      <c r="I416" s="48">
        <v>7.3765483551025385E-2</v>
      </c>
      <c r="J416" s="48">
        <v>4.0577340431213381E-2</v>
      </c>
      <c r="K416" s="48">
        <v>6.5938183288574218E-2</v>
      </c>
      <c r="L416" s="48">
        <v>2.4109033184051512E-2</v>
      </c>
      <c r="M416" s="43">
        <f t="shared" si="88"/>
        <v>7.8025247999999978E-2</v>
      </c>
      <c r="N416" s="43">
        <f t="shared" si="89"/>
        <v>0.12081233599999998</v>
      </c>
      <c r="O416" s="49">
        <v>0.11146463999999998</v>
      </c>
      <c r="P416" s="49">
        <v>0.14213215999999998</v>
      </c>
      <c r="Q416" s="50">
        <f t="shared" si="79"/>
        <v>0.12679839999999998</v>
      </c>
      <c r="R416" s="48">
        <f t="shared" si="80"/>
        <v>0.14213215999999998</v>
      </c>
      <c r="S416" s="49">
        <v>0.13462636718749998</v>
      </c>
      <c r="T416" s="48">
        <f t="shared" si="90"/>
        <v>0.22067333984375001</v>
      </c>
      <c r="U416" s="48">
        <v>0</v>
      </c>
      <c r="V416" s="49">
        <f t="shared" si="81"/>
        <v>0.12791894399999998</v>
      </c>
      <c r="W416" s="49">
        <f t="shared" si="82"/>
        <v>0.11370572799999999</v>
      </c>
      <c r="X416" s="49">
        <f t="shared" si="83"/>
        <v>9.9492511999999977E-2</v>
      </c>
      <c r="Y416" s="49">
        <f t="shared" si="84"/>
        <v>0.14923876799999999</v>
      </c>
      <c r="Z416" s="49">
        <f t="shared" si="85"/>
        <v>0.18950954666666664</v>
      </c>
      <c r="AA416" s="48">
        <v>0.3940606673391242</v>
      </c>
      <c r="AB416" s="42">
        <v>0.22067333984375001</v>
      </c>
      <c r="AC416" s="42">
        <v>0.22067333984375001</v>
      </c>
      <c r="AD416" s="49">
        <f t="shared" si="86"/>
        <v>0.1472475891113281</v>
      </c>
      <c r="AE416" s="49">
        <f t="shared" si="87"/>
        <v>0.10177938412800681</v>
      </c>
    </row>
    <row r="417" spans="1:31" x14ac:dyDescent="0.2">
      <c r="A417" s="42">
        <v>0.12382157643636067</v>
      </c>
      <c r="B417" s="42">
        <f t="shared" si="78"/>
        <v>0.22019094848632811</v>
      </c>
      <c r="C417" s="42">
        <v>0.22019094848632811</v>
      </c>
      <c r="D417" s="42">
        <v>0.22019094848632811</v>
      </c>
      <c r="E417" s="48">
        <v>7.8872969589233399E-2</v>
      </c>
      <c r="F417" s="48">
        <v>7.8872939987182616E-2</v>
      </c>
      <c r="G417" s="48">
        <v>7.2064157485961913E-2</v>
      </c>
      <c r="H417" s="48">
        <v>8.3194528579711921E-2</v>
      </c>
      <c r="I417" s="48">
        <v>7.3386103668212882E-2</v>
      </c>
      <c r="J417" s="48">
        <v>4.0368649673461918E-2</v>
      </c>
      <c r="K417" s="48">
        <v>6.5599062194824212E-2</v>
      </c>
      <c r="L417" s="48">
        <v>2.3985039443969725E-2</v>
      </c>
      <c r="M417" s="43">
        <f t="shared" si="88"/>
        <v>7.7560811999999979E-2</v>
      </c>
      <c r="N417" s="43">
        <f t="shared" si="89"/>
        <v>0.12006039199999999</v>
      </c>
      <c r="O417" s="49">
        <v>0.11080115999999997</v>
      </c>
      <c r="P417" s="49">
        <v>0.14124751999999999</v>
      </c>
      <c r="Q417" s="50">
        <f t="shared" si="79"/>
        <v>0.12602433999999998</v>
      </c>
      <c r="R417" s="48">
        <f t="shared" si="80"/>
        <v>0.14124751999999999</v>
      </c>
      <c r="S417" s="49">
        <v>0.13393398437499998</v>
      </c>
      <c r="T417" s="48">
        <f t="shared" si="90"/>
        <v>0.22019094848632811</v>
      </c>
      <c r="U417" s="48">
        <v>0</v>
      </c>
      <c r="V417" s="49">
        <f t="shared" si="81"/>
        <v>0.127122768</v>
      </c>
      <c r="W417" s="49">
        <f t="shared" si="82"/>
        <v>0.11299801599999999</v>
      </c>
      <c r="X417" s="49">
        <f t="shared" si="83"/>
        <v>9.8873263999999988E-2</v>
      </c>
      <c r="Y417" s="49">
        <f t="shared" si="84"/>
        <v>0.148309896</v>
      </c>
      <c r="Z417" s="49">
        <f t="shared" si="85"/>
        <v>0.18833002666666665</v>
      </c>
      <c r="AA417" s="48">
        <v>0.3920340206748561</v>
      </c>
      <c r="AB417" s="42">
        <v>0.22019094848632811</v>
      </c>
      <c r="AC417" s="42">
        <v>0.22019094848632811</v>
      </c>
      <c r="AD417" s="49">
        <f t="shared" si="86"/>
        <v>0.14649029541015623</v>
      </c>
      <c r="AE417" s="49">
        <f t="shared" si="87"/>
        <v>0.1012559332044673</v>
      </c>
    </row>
    <row r="418" spans="1:31" x14ac:dyDescent="0.2">
      <c r="A418" s="42">
        <v>0.12318476359049478</v>
      </c>
      <c r="B418" s="42">
        <f t="shared" si="78"/>
        <v>0.21971078491210938</v>
      </c>
      <c r="C418" s="42">
        <v>0.21971078491210938</v>
      </c>
      <c r="D418" s="42">
        <v>0.21971078491210938</v>
      </c>
      <c r="E418" s="48">
        <v>7.846732528686523E-2</v>
      </c>
      <c r="F418" s="48">
        <v>7.8467295684814448E-2</v>
      </c>
      <c r="G418" s="48">
        <v>7.169353240966797E-2</v>
      </c>
      <c r="H418" s="48">
        <v>8.2766660537719722E-2</v>
      </c>
      <c r="I418" s="48">
        <v>7.3008677520751949E-2</v>
      </c>
      <c r="J418" s="48">
        <v>4.016103199005127E-2</v>
      </c>
      <c r="K418" s="48">
        <v>6.5261687622070311E-2</v>
      </c>
      <c r="L418" s="48">
        <v>2.386168399810791E-2</v>
      </c>
      <c r="M418" s="43">
        <f t="shared" si="88"/>
        <v>7.7251187999999985E-2</v>
      </c>
      <c r="N418" s="43">
        <f t="shared" si="89"/>
        <v>0.11955909599999996</v>
      </c>
      <c r="O418" s="49">
        <v>0.11035883999999999</v>
      </c>
      <c r="P418" s="49">
        <v>0.14065775999999997</v>
      </c>
      <c r="Q418" s="50">
        <f t="shared" si="79"/>
        <v>0.12550829999999996</v>
      </c>
      <c r="R418" s="48">
        <f t="shared" si="80"/>
        <v>0.14065775999999997</v>
      </c>
      <c r="S418" s="49">
        <v>0.133245166015625</v>
      </c>
      <c r="T418" s="48">
        <f t="shared" si="90"/>
        <v>0.21971078491210938</v>
      </c>
      <c r="U418" s="48">
        <v>0</v>
      </c>
      <c r="V418" s="49">
        <f t="shared" si="81"/>
        <v>0.12659198399999996</v>
      </c>
      <c r="W418" s="49">
        <f t="shared" si="82"/>
        <v>0.11252620799999997</v>
      </c>
      <c r="X418" s="49">
        <f t="shared" si="83"/>
        <v>9.8460431999999973E-2</v>
      </c>
      <c r="Y418" s="49">
        <f t="shared" si="84"/>
        <v>0.14769064799999995</v>
      </c>
      <c r="Z418" s="49">
        <f t="shared" si="85"/>
        <v>0.18754367999999996</v>
      </c>
      <c r="AA418" s="48">
        <v>0.39001777729235199</v>
      </c>
      <c r="AB418" s="42">
        <v>0.21971078491210938</v>
      </c>
      <c r="AC418" s="42">
        <v>0.21971078491210938</v>
      </c>
      <c r="AD418" s="49">
        <f t="shared" si="86"/>
        <v>0.14573690032958983</v>
      </c>
      <c r="AE418" s="49">
        <f t="shared" si="87"/>
        <v>0.1007351770564862</v>
      </c>
    </row>
    <row r="419" spans="1:31" x14ac:dyDescent="0.2">
      <c r="A419" s="42">
        <v>0.12255121866861977</v>
      </c>
      <c r="B419" s="42">
        <f t="shared" si="78"/>
        <v>0.21923280334472656</v>
      </c>
      <c r="C419" s="42">
        <v>0.21923280334472656</v>
      </c>
      <c r="D419" s="42">
        <v>0.21923280334472656</v>
      </c>
      <c r="E419" s="48">
        <v>7.8063767929077141E-2</v>
      </c>
      <c r="F419" s="48">
        <v>7.8063738327026372E-2</v>
      </c>
      <c r="G419" s="48">
        <v>7.1324809265136721E-2</v>
      </c>
      <c r="H419" s="48">
        <v>8.2340990447998044E-2</v>
      </c>
      <c r="I419" s="48">
        <v>7.2633190307617182E-2</v>
      </c>
      <c r="J419" s="48">
        <v>3.99544836807251E-2</v>
      </c>
      <c r="K419" s="48">
        <v>6.4926044769287108E-2</v>
      </c>
      <c r="L419" s="48">
        <v>2.3738963146209716E-2</v>
      </c>
      <c r="M419" s="43">
        <f t="shared" si="88"/>
        <v>7.6786751999999986E-2</v>
      </c>
      <c r="N419" s="43">
        <f t="shared" si="89"/>
        <v>0.11905779999999999</v>
      </c>
      <c r="O419" s="49">
        <v>0.10969535999999999</v>
      </c>
      <c r="P419" s="49">
        <v>0.140068</v>
      </c>
      <c r="Q419" s="50">
        <f t="shared" si="79"/>
        <v>0.12488167999999999</v>
      </c>
      <c r="R419" s="48">
        <f t="shared" si="80"/>
        <v>0.140068</v>
      </c>
      <c r="S419" s="49">
        <v>0.13255988769531252</v>
      </c>
      <c r="T419" s="48">
        <f t="shared" si="90"/>
        <v>0.21923280334472656</v>
      </c>
      <c r="U419" s="48">
        <v>0</v>
      </c>
      <c r="V419" s="49">
        <f t="shared" si="81"/>
        <v>0.12606120000000001</v>
      </c>
      <c r="W419" s="49">
        <f t="shared" si="82"/>
        <v>0.1120544</v>
      </c>
      <c r="X419" s="49">
        <f t="shared" si="83"/>
        <v>9.8047599999999999E-2</v>
      </c>
      <c r="Y419" s="49">
        <f t="shared" si="84"/>
        <v>0.14707140000000002</v>
      </c>
      <c r="Z419" s="49">
        <f t="shared" si="85"/>
        <v>0.18675733333333333</v>
      </c>
      <c r="AA419" s="48">
        <v>0.38801190988641043</v>
      </c>
      <c r="AB419" s="42">
        <v>0.21923280334472656</v>
      </c>
      <c r="AC419" s="42">
        <v>0.21923280334472656</v>
      </c>
      <c r="AD419" s="49">
        <f t="shared" si="86"/>
        <v>0.14498737716674806</v>
      </c>
      <c r="AE419" s="49">
        <f t="shared" si="87"/>
        <v>0.10021709722669671</v>
      </c>
    </row>
    <row r="420" spans="1:31" x14ac:dyDescent="0.2">
      <c r="A420" s="42">
        <v>0.12192094167073568</v>
      </c>
      <c r="B420" s="42">
        <f t="shared" si="78"/>
        <v>0.2187570037841797</v>
      </c>
      <c r="C420" s="42">
        <v>0.2187570037841797</v>
      </c>
      <c r="D420" s="42">
        <v>0.2187570037841797</v>
      </c>
      <c r="E420" s="48">
        <v>7.7662282714843739E-2</v>
      </c>
      <c r="F420" s="48">
        <v>7.766225311279297E-2</v>
      </c>
      <c r="G420" s="48">
        <v>7.0957988052368165E-2</v>
      </c>
      <c r="H420" s="48">
        <v>8.1917510910034172E-2</v>
      </c>
      <c r="I420" s="48">
        <v>7.2259634628295891E-2</v>
      </c>
      <c r="J420" s="48">
        <v>3.9748997344970699E-2</v>
      </c>
      <c r="K420" s="48">
        <v>6.4592126235961916E-2</v>
      </c>
      <c r="L420" s="48">
        <v>2.3616873188018798E-2</v>
      </c>
      <c r="M420" s="43">
        <f t="shared" si="88"/>
        <v>7.6477127999999991E-2</v>
      </c>
      <c r="N420" s="43">
        <f t="shared" si="89"/>
        <v>0.118305856</v>
      </c>
      <c r="O420" s="49">
        <v>0.10925304</v>
      </c>
      <c r="P420" s="49">
        <v>0.13918336000000001</v>
      </c>
      <c r="Q420" s="50">
        <f t="shared" si="79"/>
        <v>0.1242182</v>
      </c>
      <c r="R420" s="48">
        <f t="shared" si="80"/>
        <v>0.13918336000000001</v>
      </c>
      <c r="S420" s="49">
        <v>0.13187812500000001</v>
      </c>
      <c r="T420" s="48">
        <f t="shared" si="90"/>
        <v>0.2187570037841797</v>
      </c>
      <c r="U420" s="48">
        <v>0</v>
      </c>
      <c r="V420" s="49">
        <f t="shared" si="81"/>
        <v>0.125265024</v>
      </c>
      <c r="W420" s="49">
        <f t="shared" si="82"/>
        <v>0.11134668800000001</v>
      </c>
      <c r="X420" s="49">
        <f t="shared" si="83"/>
        <v>9.7428351999999996E-2</v>
      </c>
      <c r="Y420" s="49">
        <f t="shared" si="84"/>
        <v>0.14614252800000002</v>
      </c>
      <c r="Z420" s="49">
        <f t="shared" si="85"/>
        <v>0.18557781333333334</v>
      </c>
      <c r="AA420" s="48">
        <v>0.3860163638466283</v>
      </c>
      <c r="AB420" s="42">
        <v>0.2187570037841797</v>
      </c>
      <c r="AC420" s="42">
        <v>0.2187570037841797</v>
      </c>
      <c r="AD420" s="49">
        <f t="shared" si="86"/>
        <v>0.14424169921875002</v>
      </c>
      <c r="AE420" s="49">
        <f t="shared" si="87"/>
        <v>9.9701675257731923E-2</v>
      </c>
    </row>
    <row r="421" spans="1:31" x14ac:dyDescent="0.2">
      <c r="A421" s="42">
        <v>0.12129389444986979</v>
      </c>
      <c r="B421" s="42">
        <f t="shared" si="78"/>
        <v>0.21828337097167969</v>
      </c>
      <c r="C421" s="42">
        <v>0.21828337097167969</v>
      </c>
      <c r="D421" s="42">
        <v>0.21828337097167969</v>
      </c>
      <c r="E421" s="48">
        <v>7.7262862243652336E-2</v>
      </c>
      <c r="F421" s="48">
        <v>7.7262832641601567E-2</v>
      </c>
      <c r="G421" s="48">
        <v>7.0593046569824222E-2</v>
      </c>
      <c r="H421" s="48">
        <v>8.1496207122802727E-2</v>
      </c>
      <c r="I421" s="48">
        <v>7.1888003082275387E-2</v>
      </c>
      <c r="J421" s="48">
        <v>3.9544569282531736E-2</v>
      </c>
      <c r="K421" s="48">
        <v>6.4259924621582032E-2</v>
      </c>
      <c r="L421" s="48">
        <v>2.3495410423278809E-2</v>
      </c>
      <c r="M421" s="43">
        <f t="shared" si="88"/>
        <v>7.6012691999999993E-2</v>
      </c>
      <c r="N421" s="43">
        <f t="shared" si="89"/>
        <v>0.11780456</v>
      </c>
      <c r="O421" s="49">
        <v>0.10858956</v>
      </c>
      <c r="P421" s="49">
        <v>0.13859360000000001</v>
      </c>
      <c r="Q421" s="50">
        <f t="shared" si="79"/>
        <v>0.12359158000000001</v>
      </c>
      <c r="R421" s="48">
        <f t="shared" si="80"/>
        <v>0.13859360000000001</v>
      </c>
      <c r="S421" s="49">
        <v>0.13119987792968751</v>
      </c>
      <c r="T421" s="48">
        <f t="shared" si="90"/>
        <v>0.21828337097167969</v>
      </c>
      <c r="U421" s="48">
        <v>0</v>
      </c>
      <c r="V421" s="49">
        <f t="shared" si="81"/>
        <v>0.12473424000000001</v>
      </c>
      <c r="W421" s="49">
        <f t="shared" si="82"/>
        <v>0.11087488000000001</v>
      </c>
      <c r="X421" s="49">
        <f t="shared" si="83"/>
        <v>9.7015520000000008E-2</v>
      </c>
      <c r="Y421" s="49">
        <f t="shared" si="84"/>
        <v>0.14552328</v>
      </c>
      <c r="Z421" s="49">
        <f t="shared" si="85"/>
        <v>0.18479146666666668</v>
      </c>
      <c r="AA421" s="48">
        <v>0.38403108456260282</v>
      </c>
      <c r="AB421" s="42">
        <v>0.21828337097167969</v>
      </c>
      <c r="AC421" s="42">
        <v>0.21828337097167969</v>
      </c>
      <c r="AD421" s="49">
        <f t="shared" si="86"/>
        <v>0.14349986648559571</v>
      </c>
      <c r="AE421" s="49">
        <f t="shared" si="87"/>
        <v>9.9188911149591885E-2</v>
      </c>
    </row>
    <row r="422" spans="1:31" x14ac:dyDescent="0.2">
      <c r="A422" s="42">
        <v>0.12067007700602211</v>
      </c>
      <c r="B422" s="42">
        <f t="shared" si="78"/>
        <v>0.21781188964843751</v>
      </c>
      <c r="C422" s="42">
        <v>0.21781188964843751</v>
      </c>
      <c r="D422" s="42">
        <v>0.21781188964843751</v>
      </c>
      <c r="E422" s="48">
        <v>7.6865499114990229E-2</v>
      </c>
      <c r="F422" s="48">
        <v>7.6865469512939447E-2</v>
      </c>
      <c r="G422" s="48">
        <v>7.0229984817504879E-2</v>
      </c>
      <c r="H422" s="48">
        <v>8.1077071685791022E-2</v>
      </c>
      <c r="I422" s="48">
        <v>7.1518280868530265E-2</v>
      </c>
      <c r="J422" s="48">
        <v>3.9341192092895508E-2</v>
      </c>
      <c r="K422" s="48">
        <v>6.3929432525634752E-2</v>
      </c>
      <c r="L422" s="48">
        <v>2.3374573001861573E-2</v>
      </c>
      <c r="M422" s="43">
        <f t="shared" si="88"/>
        <v>7.5703067999999984E-2</v>
      </c>
      <c r="N422" s="43">
        <f t="shared" si="89"/>
        <v>0.11705261599999998</v>
      </c>
      <c r="O422" s="49">
        <v>0.10814723999999999</v>
      </c>
      <c r="P422" s="49">
        <v>0.13770895999999999</v>
      </c>
      <c r="Q422" s="50">
        <f t="shared" si="79"/>
        <v>0.12292809999999998</v>
      </c>
      <c r="R422" s="48">
        <f t="shared" si="80"/>
        <v>0.13770895999999999</v>
      </c>
      <c r="S422" s="49">
        <v>0.13052510986328125</v>
      </c>
      <c r="T422" s="48">
        <f t="shared" si="90"/>
        <v>0.21781188964843751</v>
      </c>
      <c r="U422" s="48">
        <v>0</v>
      </c>
      <c r="V422" s="49">
        <f t="shared" si="81"/>
        <v>0.123938064</v>
      </c>
      <c r="W422" s="49">
        <f t="shared" si="82"/>
        <v>0.110167168</v>
      </c>
      <c r="X422" s="49">
        <f t="shared" si="83"/>
        <v>9.6396271999999991E-2</v>
      </c>
      <c r="Y422" s="49">
        <f t="shared" si="84"/>
        <v>0.14459440799999998</v>
      </c>
      <c r="Z422" s="49">
        <f t="shared" si="85"/>
        <v>0.18361194666666666</v>
      </c>
      <c r="AA422" s="48">
        <v>0.38205601742393092</v>
      </c>
      <c r="AB422" s="42">
        <v>0.21781188964843751</v>
      </c>
      <c r="AC422" s="42">
        <v>0.21781188964843751</v>
      </c>
      <c r="AD422" s="49">
        <f t="shared" si="86"/>
        <v>0.14276183891296387</v>
      </c>
      <c r="AE422" s="49">
        <f t="shared" si="87"/>
        <v>9.8678777216226324E-2</v>
      </c>
    </row>
    <row r="423" spans="1:31" x14ac:dyDescent="0.2">
      <c r="A423" s="42">
        <v>0.1200494639078776</v>
      </c>
      <c r="B423" s="42">
        <f t="shared" si="78"/>
        <v>0.217342529296875</v>
      </c>
      <c r="C423" s="42">
        <v>0.217342529296875</v>
      </c>
      <c r="D423" s="42">
        <v>0.217342529296875</v>
      </c>
      <c r="E423" s="48">
        <v>7.6470178527832028E-2</v>
      </c>
      <c r="F423" s="48">
        <v>7.6470148925781245E-2</v>
      </c>
      <c r="G423" s="48">
        <v>6.9868787994384771E-2</v>
      </c>
      <c r="H423" s="48">
        <v>8.0660089797973622E-2</v>
      </c>
      <c r="I423" s="48">
        <v>7.1150460586547851E-2</v>
      </c>
      <c r="J423" s="48">
        <v>3.9138858375549312E-2</v>
      </c>
      <c r="K423" s="48">
        <v>6.3600642547607417E-2</v>
      </c>
      <c r="L423" s="48">
        <v>2.3254357223510741E-2</v>
      </c>
      <c r="M423" s="43">
        <f t="shared" si="88"/>
        <v>7.5238631999999986E-2</v>
      </c>
      <c r="N423" s="43">
        <f t="shared" si="89"/>
        <v>0.11655132</v>
      </c>
      <c r="O423" s="49">
        <v>0.10748375999999998</v>
      </c>
      <c r="P423" s="49">
        <v>0.1371192</v>
      </c>
      <c r="Q423" s="50">
        <f t="shared" si="79"/>
        <v>0.12230147999999999</v>
      </c>
      <c r="R423" s="48">
        <f t="shared" si="80"/>
        <v>0.1371192</v>
      </c>
      <c r="S423" s="49">
        <v>0.12985382080078126</v>
      </c>
      <c r="T423" s="48">
        <f t="shared" si="90"/>
        <v>0.217342529296875</v>
      </c>
      <c r="U423" s="48">
        <v>0</v>
      </c>
      <c r="V423" s="49">
        <f t="shared" si="81"/>
        <v>0.12340727999999999</v>
      </c>
      <c r="W423" s="49">
        <f t="shared" si="82"/>
        <v>0.10969536000000001</v>
      </c>
      <c r="X423" s="49">
        <f t="shared" si="83"/>
        <v>9.5983439999999989E-2</v>
      </c>
      <c r="Y423" s="49">
        <f t="shared" si="84"/>
        <v>0.14397515999999999</v>
      </c>
      <c r="Z423" s="49">
        <f t="shared" si="85"/>
        <v>0.1828256</v>
      </c>
      <c r="AA423" s="48">
        <v>0.38009110782020972</v>
      </c>
      <c r="AB423" s="42">
        <v>0.217342529296875</v>
      </c>
      <c r="AC423" s="42">
        <v>0.217342529296875</v>
      </c>
      <c r="AD423" s="49">
        <f t="shared" si="86"/>
        <v>0.14202761650085449</v>
      </c>
      <c r="AE423" s="49">
        <f t="shared" si="87"/>
        <v>9.8171273457635266E-2</v>
      </c>
    </row>
    <row r="424" spans="1:31" x14ac:dyDescent="0.2">
      <c r="A424" s="42">
        <v>0.11943204243977863</v>
      </c>
      <c r="B424" s="42">
        <f t="shared" si="78"/>
        <v>0.21687530517578124</v>
      </c>
      <c r="C424" s="42">
        <v>0.21687530517578124</v>
      </c>
      <c r="D424" s="42">
        <v>0.21687530517578124</v>
      </c>
      <c r="E424" s="48">
        <v>7.6076893081665042E-2</v>
      </c>
      <c r="F424" s="48">
        <v>7.607686347961426E-2</v>
      </c>
      <c r="G424" s="48">
        <v>6.9509448699951168E-2</v>
      </c>
      <c r="H424" s="48">
        <v>8.0245254058837881E-2</v>
      </c>
      <c r="I424" s="48">
        <v>7.0784534835815427E-2</v>
      </c>
      <c r="J424" s="48">
        <v>3.8937568130493164E-2</v>
      </c>
      <c r="K424" s="48">
        <v>6.3273547286987308E-2</v>
      </c>
      <c r="L424" s="48">
        <v>2.313475938796997E-2</v>
      </c>
      <c r="M424" s="43">
        <f t="shared" si="88"/>
        <v>7.4774195999999987E-2</v>
      </c>
      <c r="N424" s="43">
        <f t="shared" si="89"/>
        <v>0.115799376</v>
      </c>
      <c r="O424" s="49">
        <v>0.10682027999999999</v>
      </c>
      <c r="P424" s="49">
        <v>0.13623456</v>
      </c>
      <c r="Q424" s="50">
        <f t="shared" si="79"/>
        <v>0.12152742</v>
      </c>
      <c r="R424" s="48">
        <f t="shared" si="80"/>
        <v>0.13623456</v>
      </c>
      <c r="S424" s="49">
        <v>0.129185986328125</v>
      </c>
      <c r="T424" s="48">
        <f t="shared" si="90"/>
        <v>0.21687530517578124</v>
      </c>
      <c r="U424" s="48">
        <v>0</v>
      </c>
      <c r="V424" s="49">
        <f t="shared" si="81"/>
        <v>0.12261110400000001</v>
      </c>
      <c r="W424" s="49">
        <f t="shared" si="82"/>
        <v>0.10898764800000001</v>
      </c>
      <c r="X424" s="49">
        <f t="shared" si="83"/>
        <v>9.5364192E-2</v>
      </c>
      <c r="Y424" s="49">
        <f t="shared" si="84"/>
        <v>0.14304628799999999</v>
      </c>
      <c r="Z424" s="49">
        <f t="shared" si="85"/>
        <v>0.18164608000000002</v>
      </c>
      <c r="AA424" s="48">
        <v>0.37813630114103619</v>
      </c>
      <c r="AB424" s="42">
        <v>0.21687530517578124</v>
      </c>
      <c r="AC424" s="42">
        <v>0.21687530517578124</v>
      </c>
      <c r="AD424" s="49">
        <f t="shared" si="86"/>
        <v>0.14129717254638671</v>
      </c>
      <c r="AE424" s="49">
        <f t="shared" si="87"/>
        <v>9.7666381416451842E-2</v>
      </c>
    </row>
    <row r="425" spans="1:31" x14ac:dyDescent="0.2">
      <c r="A425" s="42">
        <v>0.11881779988606769</v>
      </c>
      <c r="B425" s="42">
        <f t="shared" si="78"/>
        <v>0.21641017150878905</v>
      </c>
      <c r="C425" s="42">
        <v>0.21641017150878905</v>
      </c>
      <c r="D425" s="42">
        <v>0.21641017150878905</v>
      </c>
      <c r="E425" s="48">
        <v>7.5685627975463868E-2</v>
      </c>
      <c r="F425" s="48">
        <v>7.5685598373413085E-2</v>
      </c>
      <c r="G425" s="48">
        <v>6.9151959533691396E-2</v>
      </c>
      <c r="H425" s="48">
        <v>7.9832549667358393E-2</v>
      </c>
      <c r="I425" s="48">
        <v>7.0420488815307616E-2</v>
      </c>
      <c r="J425" s="48">
        <v>3.8737310256958007E-2</v>
      </c>
      <c r="K425" s="48">
        <v>6.2948131942749022E-2</v>
      </c>
      <c r="L425" s="48">
        <v>2.3015777645111084E-2</v>
      </c>
      <c r="M425" s="43">
        <f t="shared" si="88"/>
        <v>7.4464571999999993E-2</v>
      </c>
      <c r="N425" s="43">
        <f t="shared" si="89"/>
        <v>0.11529807999999996</v>
      </c>
      <c r="O425" s="49">
        <v>0.10637795999999999</v>
      </c>
      <c r="P425" s="49">
        <v>0.13564479999999995</v>
      </c>
      <c r="Q425" s="50">
        <f t="shared" si="79"/>
        <v>0.12101137999999997</v>
      </c>
      <c r="R425" s="48">
        <f t="shared" si="80"/>
        <v>0.13564479999999995</v>
      </c>
      <c r="S425" s="49">
        <v>0.12852158203125</v>
      </c>
      <c r="T425" s="48">
        <f t="shared" si="90"/>
        <v>0.21641017150878905</v>
      </c>
      <c r="U425" s="48">
        <v>0</v>
      </c>
      <c r="V425" s="49">
        <f t="shared" si="81"/>
        <v>0.12208031999999996</v>
      </c>
      <c r="W425" s="49">
        <f t="shared" si="82"/>
        <v>0.10851583999999997</v>
      </c>
      <c r="X425" s="49">
        <f t="shared" si="83"/>
        <v>9.4951359999999957E-2</v>
      </c>
      <c r="Y425" s="49">
        <f t="shared" si="84"/>
        <v>0.14242703999999998</v>
      </c>
      <c r="Z425" s="49">
        <f t="shared" si="85"/>
        <v>0.18085973333333327</v>
      </c>
      <c r="AA425" s="48">
        <v>0.37619154277600741</v>
      </c>
      <c r="AB425" s="42">
        <v>0.21641017150878905</v>
      </c>
      <c r="AC425" s="42">
        <v>0.21641017150878905</v>
      </c>
      <c r="AD425" s="49">
        <f t="shared" si="86"/>
        <v>0.14057048034667968</v>
      </c>
      <c r="AE425" s="49">
        <f t="shared" si="87"/>
        <v>9.7164082635309235E-2</v>
      </c>
    </row>
    <row r="426" spans="1:31" x14ac:dyDescent="0.2">
      <c r="A426" s="42">
        <v>0.11820672353108724</v>
      </c>
      <c r="B426" s="42">
        <f t="shared" si="78"/>
        <v>0.21594712829589843</v>
      </c>
      <c r="C426" s="42">
        <v>0.21594712829589843</v>
      </c>
      <c r="D426" s="42">
        <v>0.21594712829589843</v>
      </c>
      <c r="E426" s="48">
        <v>7.5296375808715815E-2</v>
      </c>
      <c r="F426" s="48">
        <v>7.5296346206665046E-2</v>
      </c>
      <c r="G426" s="48">
        <v>6.8796313095092779E-2</v>
      </c>
      <c r="H426" s="48">
        <v>7.9421969223022457E-2</v>
      </c>
      <c r="I426" s="48">
        <v>7.0058315124511716E-2</v>
      </c>
      <c r="J426" s="48">
        <v>3.8538084754943851E-2</v>
      </c>
      <c r="K426" s="48">
        <v>6.2624389114379883E-2</v>
      </c>
      <c r="L426" s="48">
        <v>2.2897406444549562E-2</v>
      </c>
      <c r="M426" s="43">
        <f t="shared" si="88"/>
        <v>7.4154947999999998E-2</v>
      </c>
      <c r="N426" s="43">
        <f t="shared" si="89"/>
        <v>0.11479678399999999</v>
      </c>
      <c r="O426" s="49">
        <v>0.10593564</v>
      </c>
      <c r="P426" s="49">
        <v>0.13505503999999999</v>
      </c>
      <c r="Q426" s="50">
        <f t="shared" si="79"/>
        <v>0.12049533999999999</v>
      </c>
      <c r="R426" s="48">
        <f t="shared" si="80"/>
        <v>0.13505503999999999</v>
      </c>
      <c r="S426" s="49">
        <v>0.127860595703125</v>
      </c>
      <c r="T426" s="48">
        <f t="shared" si="90"/>
        <v>0.21594712829589843</v>
      </c>
      <c r="U426" s="48">
        <v>0</v>
      </c>
      <c r="V426" s="49">
        <f t="shared" si="81"/>
        <v>0.12154953599999999</v>
      </c>
      <c r="W426" s="49">
        <f t="shared" si="82"/>
        <v>0.108044032</v>
      </c>
      <c r="X426" s="49">
        <f t="shared" si="83"/>
        <v>9.4538527999999983E-2</v>
      </c>
      <c r="Y426" s="49">
        <f t="shared" si="84"/>
        <v>0.14180779199999996</v>
      </c>
      <c r="Z426" s="49">
        <f t="shared" si="85"/>
        <v>0.18007338666666664</v>
      </c>
      <c r="AA426" s="48">
        <v>0.37425677811472041</v>
      </c>
      <c r="AB426" s="42">
        <v>0.21594712829589843</v>
      </c>
      <c r="AC426" s="42">
        <v>0.21594712829589843</v>
      </c>
      <c r="AD426" s="49">
        <f t="shared" si="86"/>
        <v>0.13984752655029298</v>
      </c>
      <c r="AE426" s="49">
        <f t="shared" si="87"/>
        <v>9.6664367885524002E-2</v>
      </c>
    </row>
    <row r="427" spans="1:31" x14ac:dyDescent="0.2">
      <c r="A427" s="42">
        <v>0.11759878794352212</v>
      </c>
      <c r="B427" s="42">
        <f t="shared" si="78"/>
        <v>0.21548616027832032</v>
      </c>
      <c r="C427" s="42">
        <v>0.21548616027832032</v>
      </c>
      <c r="D427" s="42">
        <v>0.21548616027832032</v>
      </c>
      <c r="E427" s="48">
        <v>7.490912918090821E-2</v>
      </c>
      <c r="F427" s="48">
        <v>7.4909099578857413E-2</v>
      </c>
      <c r="G427" s="48">
        <v>6.844249458312987E-2</v>
      </c>
      <c r="H427" s="48">
        <v>7.9013497924804693E-2</v>
      </c>
      <c r="I427" s="48">
        <v>6.9698006362915038E-2</v>
      </c>
      <c r="J427" s="48">
        <v>3.8339884223937991E-2</v>
      </c>
      <c r="K427" s="48">
        <v>6.2302311401367182E-2</v>
      </c>
      <c r="L427" s="48">
        <v>2.2779643936157227E-2</v>
      </c>
      <c r="M427" s="43">
        <f t="shared" si="88"/>
        <v>7.3690511999999972E-2</v>
      </c>
      <c r="N427" s="43">
        <f t="shared" si="89"/>
        <v>0.11404483999999999</v>
      </c>
      <c r="O427" s="49">
        <v>0.10527215999999998</v>
      </c>
      <c r="P427" s="49">
        <v>0.1341704</v>
      </c>
      <c r="Q427" s="50">
        <f t="shared" si="79"/>
        <v>0.11972127999999999</v>
      </c>
      <c r="R427" s="48">
        <f t="shared" si="80"/>
        <v>0.1341704</v>
      </c>
      <c r="S427" s="49">
        <v>0.1272030029296875</v>
      </c>
      <c r="T427" s="48">
        <f t="shared" si="90"/>
        <v>0.21548616027832032</v>
      </c>
      <c r="U427" s="48">
        <v>0</v>
      </c>
      <c r="V427" s="49">
        <f t="shared" si="81"/>
        <v>0.12075336</v>
      </c>
      <c r="W427" s="49">
        <f t="shared" si="82"/>
        <v>0.10733632</v>
      </c>
      <c r="X427" s="49">
        <f t="shared" si="83"/>
        <v>9.3919279999999994E-2</v>
      </c>
      <c r="Y427" s="49">
        <f t="shared" si="84"/>
        <v>0.14087892000000002</v>
      </c>
      <c r="Z427" s="49">
        <f t="shared" si="85"/>
        <v>0.17889386666666665</v>
      </c>
      <c r="AA427" s="48">
        <v>0.37233197985197369</v>
      </c>
      <c r="AB427" s="42">
        <v>0.21548616027832032</v>
      </c>
      <c r="AC427" s="42">
        <v>0.21548616027832032</v>
      </c>
      <c r="AD427" s="49">
        <f t="shared" si="86"/>
        <v>0.13912828445434572</v>
      </c>
      <c r="AE427" s="49">
        <f t="shared" si="87"/>
        <v>9.6167218709729343E-2</v>
      </c>
    </row>
    <row r="428" spans="1:31" x14ac:dyDescent="0.2">
      <c r="A428" s="42">
        <v>0.11699398040771485</v>
      </c>
      <c r="B428" s="42">
        <f t="shared" si="78"/>
        <v>0.21502726745605469</v>
      </c>
      <c r="C428" s="42">
        <v>0.21502726745605469</v>
      </c>
      <c r="D428" s="42">
        <v>0.21502726745605469</v>
      </c>
      <c r="E428" s="48">
        <v>7.4523873291015619E-2</v>
      </c>
      <c r="F428" s="48">
        <v>7.452384368896485E-2</v>
      </c>
      <c r="G428" s="48">
        <v>6.8090496597290037E-2</v>
      </c>
      <c r="H428" s="48">
        <v>7.8607128372192386E-2</v>
      </c>
      <c r="I428" s="48">
        <v>6.9339547729492176E-2</v>
      </c>
      <c r="J428" s="48">
        <v>3.8142701263427732E-2</v>
      </c>
      <c r="K428" s="48">
        <v>6.1981891403198243E-2</v>
      </c>
      <c r="L428" s="48">
        <v>2.2662488269805908E-2</v>
      </c>
      <c r="M428" s="43">
        <f t="shared" si="88"/>
        <v>7.3380888000000005E-2</v>
      </c>
      <c r="N428" s="43">
        <f t="shared" si="89"/>
        <v>0.113543544</v>
      </c>
      <c r="O428" s="49">
        <v>0.10482984000000001</v>
      </c>
      <c r="P428" s="49">
        <v>0.13358064</v>
      </c>
      <c r="Q428" s="50">
        <f t="shared" si="79"/>
        <v>0.11920524</v>
      </c>
      <c r="R428" s="48">
        <f t="shared" si="80"/>
        <v>0.13358064</v>
      </c>
      <c r="S428" s="49">
        <v>0.12654879150390627</v>
      </c>
      <c r="T428" s="48">
        <f t="shared" si="90"/>
        <v>0.21502726745605469</v>
      </c>
      <c r="U428" s="48">
        <v>0</v>
      </c>
      <c r="V428" s="49">
        <f t="shared" si="81"/>
        <v>0.120222576</v>
      </c>
      <c r="W428" s="49">
        <f t="shared" si="82"/>
        <v>0.10686451200000001</v>
      </c>
      <c r="X428" s="49">
        <f t="shared" si="83"/>
        <v>9.3506447999999992E-2</v>
      </c>
      <c r="Y428" s="49">
        <f t="shared" si="84"/>
        <v>0.14025967199999997</v>
      </c>
      <c r="Z428" s="49">
        <f t="shared" si="85"/>
        <v>0.17810751999999999</v>
      </c>
      <c r="AA428" s="48">
        <v>0.37041706607216285</v>
      </c>
      <c r="AB428" s="42">
        <v>0.21502726745605469</v>
      </c>
      <c r="AC428" s="42">
        <v>0.21502726745605469</v>
      </c>
      <c r="AD428" s="49">
        <f t="shared" si="86"/>
        <v>0.13841274070739748</v>
      </c>
      <c r="AE428" s="49">
        <f t="shared" si="87"/>
        <v>9.5672625879241815E-2</v>
      </c>
    </row>
    <row r="429" spans="1:31" x14ac:dyDescent="0.2">
      <c r="A429" s="42">
        <v>0.11639227549235025</v>
      </c>
      <c r="B429" s="42">
        <f t="shared" si="78"/>
        <v>0.21457040405273436</v>
      </c>
      <c r="C429" s="42">
        <v>0.21457040405273436</v>
      </c>
      <c r="D429" s="42">
        <v>0.21457040405273436</v>
      </c>
      <c r="E429" s="48">
        <v>7.4140593338012692E-2</v>
      </c>
      <c r="F429" s="48">
        <v>7.4140563735961909E-2</v>
      </c>
      <c r="G429" s="48">
        <v>6.7740304336547846E-2</v>
      </c>
      <c r="H429" s="48">
        <v>7.8202853164672848E-2</v>
      </c>
      <c r="I429" s="48">
        <v>6.8982931823730456E-2</v>
      </c>
      <c r="J429" s="48">
        <v>3.7946532173156737E-2</v>
      </c>
      <c r="K429" s="48">
        <v>6.1663118019103999E-2</v>
      </c>
      <c r="L429" s="48">
        <v>2.2545933895111087E-2</v>
      </c>
      <c r="M429" s="43">
        <f t="shared" si="88"/>
        <v>7.2916452000000007E-2</v>
      </c>
      <c r="N429" s="43">
        <f t="shared" si="89"/>
        <v>0.11304224799999998</v>
      </c>
      <c r="O429" s="49">
        <v>0.10416636000000001</v>
      </c>
      <c r="P429" s="49">
        <v>0.13299087999999998</v>
      </c>
      <c r="Q429" s="50">
        <f t="shared" si="79"/>
        <v>0.11857862</v>
      </c>
      <c r="R429" s="48">
        <f t="shared" si="80"/>
        <v>0.13299087999999998</v>
      </c>
      <c r="S429" s="49">
        <v>0.12589794921875</v>
      </c>
      <c r="T429" s="48">
        <f t="shared" si="90"/>
        <v>0.21457040405273436</v>
      </c>
      <c r="U429" s="48">
        <v>0</v>
      </c>
      <c r="V429" s="49">
        <f t="shared" si="81"/>
        <v>0.11969179199999998</v>
      </c>
      <c r="W429" s="49">
        <f t="shared" si="82"/>
        <v>0.10639270399999999</v>
      </c>
      <c r="X429" s="49">
        <f t="shared" si="83"/>
        <v>9.3093615999999976E-2</v>
      </c>
      <c r="Y429" s="49">
        <f t="shared" si="84"/>
        <v>0.13964042399999999</v>
      </c>
      <c r="Z429" s="49">
        <f t="shared" si="85"/>
        <v>0.1773211733333333</v>
      </c>
      <c r="AA429" s="48">
        <v>0.36851200947008633</v>
      </c>
      <c r="AB429" s="42">
        <v>0.21457040405273436</v>
      </c>
      <c r="AC429" s="42">
        <v>0.21457040405273436</v>
      </c>
      <c r="AD429" s="49">
        <f t="shared" si="86"/>
        <v>0.13770088195800781</v>
      </c>
      <c r="AE429" s="49">
        <f t="shared" si="87"/>
        <v>9.5180580165377962E-2</v>
      </c>
    </row>
    <row r="430" spans="1:31" x14ac:dyDescent="0.2">
      <c r="A430" s="42">
        <v>0.11579367319742838</v>
      </c>
      <c r="B430" s="42">
        <f t="shared" si="78"/>
        <v>0.21411558532714844</v>
      </c>
      <c r="C430" s="42">
        <v>0.21411558532714844</v>
      </c>
      <c r="D430" s="42">
        <v>0.21411558532714844</v>
      </c>
      <c r="E430" s="48">
        <v>7.3759289321899416E-2</v>
      </c>
      <c r="F430" s="48">
        <v>7.3759259719848633E-2</v>
      </c>
      <c r="G430" s="48">
        <v>6.7391917800903325E-2</v>
      </c>
      <c r="H430" s="48">
        <v>7.7800657501220699E-2</v>
      </c>
      <c r="I430" s="48">
        <v>6.8628151245117189E-2</v>
      </c>
      <c r="J430" s="48">
        <v>3.7751373252868654E-2</v>
      </c>
      <c r="K430" s="48">
        <v>6.1345983848571782E-2</v>
      </c>
      <c r="L430" s="48">
        <v>2.2429978961944579E-2</v>
      </c>
      <c r="M430" s="43">
        <f t="shared" si="88"/>
        <v>7.2606827999999984E-2</v>
      </c>
      <c r="N430" s="43">
        <f t="shared" si="89"/>
        <v>0.11229030400000001</v>
      </c>
      <c r="O430" s="49">
        <v>0.10372403999999999</v>
      </c>
      <c r="P430" s="49">
        <v>0.13210624000000001</v>
      </c>
      <c r="Q430" s="50">
        <f t="shared" si="79"/>
        <v>0.11791514</v>
      </c>
      <c r="R430" s="48">
        <f t="shared" si="80"/>
        <v>0.13210624000000001</v>
      </c>
      <c r="S430" s="49">
        <v>0.12525045166015625</v>
      </c>
      <c r="T430" s="48">
        <f t="shared" si="90"/>
        <v>0.21411558532714844</v>
      </c>
      <c r="U430" s="48">
        <v>0</v>
      </c>
      <c r="V430" s="49">
        <f t="shared" si="81"/>
        <v>0.11889561600000001</v>
      </c>
      <c r="W430" s="49">
        <f t="shared" si="82"/>
        <v>0.10568499200000002</v>
      </c>
      <c r="X430" s="49">
        <f t="shared" si="83"/>
        <v>9.2474368000000001E-2</v>
      </c>
      <c r="Y430" s="49">
        <f t="shared" si="84"/>
        <v>0.13871155199999999</v>
      </c>
      <c r="Z430" s="49">
        <f t="shared" si="85"/>
        <v>0.17614165333333334</v>
      </c>
      <c r="AA430" s="48">
        <v>0.36661675543534128</v>
      </c>
      <c r="AB430" s="42">
        <v>0.21411558532714844</v>
      </c>
      <c r="AC430" s="42">
        <v>0.21411558532714844</v>
      </c>
      <c r="AD430" s="49">
        <f t="shared" si="86"/>
        <v>0.13699268150329591</v>
      </c>
      <c r="AE430" s="49">
        <f t="shared" si="87"/>
        <v>9.4691063110770995E-2</v>
      </c>
    </row>
    <row r="431" spans="1:31" x14ac:dyDescent="0.2">
      <c r="A431" s="42">
        <v>0.1151981480916341</v>
      </c>
      <c r="B431" s="42">
        <f t="shared" si="78"/>
        <v>0.21366278076171874</v>
      </c>
      <c r="C431" s="42">
        <v>0.21366278076171874</v>
      </c>
      <c r="D431" s="42">
        <v>0.21366278076171874</v>
      </c>
      <c r="E431" s="48">
        <v>7.3379946441650398E-2</v>
      </c>
      <c r="F431" s="48">
        <v>7.3379916839599602E-2</v>
      </c>
      <c r="G431" s="48">
        <v>6.7045322189331055E-2</v>
      </c>
      <c r="H431" s="48">
        <v>7.740052658081055E-2</v>
      </c>
      <c r="I431" s="48">
        <v>6.8275198593139644E-2</v>
      </c>
      <c r="J431" s="48">
        <v>3.7557217102050781E-2</v>
      </c>
      <c r="K431" s="48">
        <v>6.1030481491088862E-2</v>
      </c>
      <c r="L431" s="48">
        <v>2.2314621620178221E-2</v>
      </c>
      <c r="M431" s="43">
        <f t="shared" si="88"/>
        <v>7.2142391999999986E-2</v>
      </c>
      <c r="N431" s="43">
        <f t="shared" si="89"/>
        <v>0.11178900800000001</v>
      </c>
      <c r="O431" s="49">
        <v>0.10306056</v>
      </c>
      <c r="P431" s="49">
        <v>0.13151648000000002</v>
      </c>
      <c r="Q431" s="50">
        <f t="shared" si="79"/>
        <v>0.11728852000000001</v>
      </c>
      <c r="R431" s="48">
        <f t="shared" si="80"/>
        <v>0.13151648000000002</v>
      </c>
      <c r="S431" s="49">
        <v>0.12460628662109374</v>
      </c>
      <c r="T431" s="48">
        <f t="shared" si="90"/>
        <v>0.21366278076171874</v>
      </c>
      <c r="U431" s="48">
        <v>0</v>
      </c>
      <c r="V431" s="49">
        <f t="shared" si="81"/>
        <v>0.11836483200000002</v>
      </c>
      <c r="W431" s="49">
        <f t="shared" si="82"/>
        <v>0.10521318400000002</v>
      </c>
      <c r="X431" s="49">
        <f t="shared" si="83"/>
        <v>9.2061536000000013E-2</v>
      </c>
      <c r="Y431" s="49">
        <f t="shared" si="84"/>
        <v>0.13809230400000003</v>
      </c>
      <c r="Z431" s="49">
        <f t="shared" si="85"/>
        <v>0.17535530666666671</v>
      </c>
      <c r="AA431" s="48">
        <v>0.36473124935752466</v>
      </c>
      <c r="AB431" s="42">
        <v>0.21366278076171874</v>
      </c>
      <c r="AC431" s="42">
        <v>0.21366278076171874</v>
      </c>
      <c r="AD431" s="49">
        <f t="shared" si="86"/>
        <v>0.13628812599182127</v>
      </c>
      <c r="AE431" s="49">
        <f t="shared" si="87"/>
        <v>9.4204065486737487E-2</v>
      </c>
    </row>
    <row r="432" spans="1:31" x14ac:dyDescent="0.2">
      <c r="A432" s="42">
        <v>0.11460568745930989</v>
      </c>
      <c r="B432" s="42">
        <f t="shared" si="78"/>
        <v>0.21321199035644531</v>
      </c>
      <c r="C432" s="42">
        <v>0.21321199035644531</v>
      </c>
      <c r="D432" s="42">
        <v>0.21321199035644531</v>
      </c>
      <c r="E432" s="48">
        <v>7.3002549896240235E-2</v>
      </c>
      <c r="F432" s="48">
        <v>7.3002520294189452E-2</v>
      </c>
      <c r="G432" s="48">
        <v>6.6700510101318361E-2</v>
      </c>
      <c r="H432" s="48">
        <v>7.7002453002929683E-2</v>
      </c>
      <c r="I432" s="48">
        <v>6.7924059066772458E-2</v>
      </c>
      <c r="J432" s="48">
        <v>3.7364060020446774E-2</v>
      </c>
      <c r="K432" s="48">
        <v>6.0716599845886232E-2</v>
      </c>
      <c r="L432" s="48">
        <v>2.2199856319427492E-2</v>
      </c>
      <c r="M432" s="43">
        <f t="shared" si="88"/>
        <v>7.1832767999999977E-2</v>
      </c>
      <c r="N432" s="43">
        <f t="shared" si="89"/>
        <v>0.111287712</v>
      </c>
      <c r="O432" s="49">
        <v>0.10261823999999997</v>
      </c>
      <c r="P432" s="49">
        <v>0.13092672</v>
      </c>
      <c r="Q432" s="50">
        <f t="shared" si="79"/>
        <v>0.11677247999999998</v>
      </c>
      <c r="R432" s="48">
        <f t="shared" si="80"/>
        <v>0.13092672</v>
      </c>
      <c r="S432" s="49">
        <v>0.1239654296875</v>
      </c>
      <c r="T432" s="48">
        <f t="shared" si="90"/>
        <v>0.21321199035644531</v>
      </c>
      <c r="U432" s="48">
        <v>0</v>
      </c>
      <c r="V432" s="49">
        <f t="shared" si="81"/>
        <v>0.117834048</v>
      </c>
      <c r="W432" s="49">
        <f t="shared" si="82"/>
        <v>0.104741376</v>
      </c>
      <c r="X432" s="49">
        <f t="shared" si="83"/>
        <v>9.1648703999999998E-2</v>
      </c>
      <c r="Y432" s="49">
        <f t="shared" si="84"/>
        <v>0.13747305600000001</v>
      </c>
      <c r="Z432" s="49">
        <f t="shared" si="85"/>
        <v>0.17456896</v>
      </c>
      <c r="AA432" s="48">
        <v>0.36285543662623354</v>
      </c>
      <c r="AB432" s="42">
        <v>0.21321199035644531</v>
      </c>
      <c r="AC432" s="42">
        <v>0.21321199035644531</v>
      </c>
      <c r="AD432" s="49">
        <f t="shared" si="86"/>
        <v>0.13558718872070313</v>
      </c>
      <c r="AE432" s="49">
        <f t="shared" si="87"/>
        <v>9.3719568835910608E-2</v>
      </c>
    </row>
    <row r="433" spans="1:31" x14ac:dyDescent="0.2">
      <c r="A433" s="42">
        <v>0.11401626586914061</v>
      </c>
      <c r="B433" s="42">
        <f t="shared" si="78"/>
        <v>0.21276318359374999</v>
      </c>
      <c r="C433" s="42">
        <v>0.21276318359374999</v>
      </c>
      <c r="D433" s="42">
        <v>0.21276318359374999</v>
      </c>
      <c r="E433" s="48">
        <v>7.2627099685668939E-2</v>
      </c>
      <c r="F433" s="48">
        <v>7.262707008361817E-2</v>
      </c>
      <c r="G433" s="48">
        <v>6.6357466735839837E-2</v>
      </c>
      <c r="H433" s="48">
        <v>7.6606429367065437E-2</v>
      </c>
      <c r="I433" s="48">
        <v>6.7574725265502927E-2</v>
      </c>
      <c r="J433" s="48">
        <v>3.717189460754395E-2</v>
      </c>
      <c r="K433" s="48">
        <v>6.0404335212707515E-2</v>
      </c>
      <c r="L433" s="48">
        <v>2.2085683059692381E-2</v>
      </c>
      <c r="M433" s="43">
        <f t="shared" si="88"/>
        <v>7.1523143999999997E-2</v>
      </c>
      <c r="N433" s="43">
        <f t="shared" si="89"/>
        <v>0.11078641599999997</v>
      </c>
      <c r="O433" s="49">
        <v>0.10217592</v>
      </c>
      <c r="P433" s="49">
        <v>0.13033695999999997</v>
      </c>
      <c r="Q433" s="50">
        <f t="shared" si="79"/>
        <v>0.11625643999999999</v>
      </c>
      <c r="R433" s="48">
        <f t="shared" si="80"/>
        <v>0.13033695999999997</v>
      </c>
      <c r="S433" s="49">
        <v>0.12332786865234376</v>
      </c>
      <c r="T433" s="48">
        <f t="shared" si="90"/>
        <v>0.21276318359374999</v>
      </c>
      <c r="U433" s="48">
        <v>0</v>
      </c>
      <c r="V433" s="49">
        <f t="shared" si="81"/>
        <v>0.11730326399999998</v>
      </c>
      <c r="W433" s="49">
        <f t="shared" si="82"/>
        <v>0.10426956799999998</v>
      </c>
      <c r="X433" s="49">
        <f t="shared" si="83"/>
        <v>9.1235871999999982E-2</v>
      </c>
      <c r="Y433" s="49">
        <f t="shared" si="84"/>
        <v>0.13685380799999997</v>
      </c>
      <c r="Z433" s="49">
        <f t="shared" si="85"/>
        <v>0.17378261333333331</v>
      </c>
      <c r="AA433" s="48">
        <v>0.36098926263106496</v>
      </c>
      <c r="AB433" s="42">
        <v>0.21276318359374999</v>
      </c>
      <c r="AC433" s="42">
        <v>0.21276318359374999</v>
      </c>
      <c r="AD433" s="49">
        <f t="shared" si="86"/>
        <v>0.13488985633850098</v>
      </c>
      <c r="AE433" s="49">
        <f t="shared" si="87"/>
        <v>9.3237563929606915E-2</v>
      </c>
    </row>
    <row r="434" spans="1:31" x14ac:dyDescent="0.2">
      <c r="A434" s="42">
        <v>0.11342988332112629</v>
      </c>
      <c r="B434" s="42">
        <f t="shared" si="78"/>
        <v>0.21231636047363281</v>
      </c>
      <c r="C434" s="42">
        <v>0.21231636047363281</v>
      </c>
      <c r="D434" s="42">
        <v>0.21231636047363281</v>
      </c>
      <c r="E434" s="48">
        <v>7.2253581008911133E-2</v>
      </c>
      <c r="F434" s="48">
        <v>7.2253551406860336E-2</v>
      </c>
      <c r="G434" s="48">
        <v>6.6016192092895498E-2</v>
      </c>
      <c r="H434" s="48">
        <v>7.621244087219238E-2</v>
      </c>
      <c r="I434" s="48">
        <v>6.7227189788818364E-2</v>
      </c>
      <c r="J434" s="48">
        <v>3.6980720863342281E-2</v>
      </c>
      <c r="K434" s="48">
        <v>6.009367649078369E-2</v>
      </c>
      <c r="L434" s="48">
        <v>2.197209629058838E-2</v>
      </c>
      <c r="M434" s="43">
        <f t="shared" si="88"/>
        <v>7.1058707999999984E-2</v>
      </c>
      <c r="N434" s="43">
        <f t="shared" si="89"/>
        <v>0.11003447199999998</v>
      </c>
      <c r="O434" s="49">
        <v>0.10151243999999998</v>
      </c>
      <c r="P434" s="49">
        <v>0.12945231999999998</v>
      </c>
      <c r="Q434" s="50">
        <f t="shared" si="79"/>
        <v>0.11548237999999998</v>
      </c>
      <c r="R434" s="48">
        <f t="shared" si="80"/>
        <v>0.12945231999999998</v>
      </c>
      <c r="S434" s="49">
        <v>0.12269359130859375</v>
      </c>
      <c r="T434" s="48">
        <f t="shared" si="90"/>
        <v>0.21231636047363281</v>
      </c>
      <c r="U434" s="48">
        <v>0</v>
      </c>
      <c r="V434" s="49">
        <f t="shared" si="81"/>
        <v>0.11650708799999998</v>
      </c>
      <c r="W434" s="49">
        <f t="shared" si="82"/>
        <v>0.10356185599999999</v>
      </c>
      <c r="X434" s="49">
        <f t="shared" si="83"/>
        <v>9.0616623999999979E-2</v>
      </c>
      <c r="Y434" s="49">
        <f t="shared" si="84"/>
        <v>0.13592493599999997</v>
      </c>
      <c r="Z434" s="49">
        <f t="shared" si="85"/>
        <v>0.17260309333333332</v>
      </c>
      <c r="AA434" s="48">
        <v>0.35913270006681741</v>
      </c>
      <c r="AB434" s="42">
        <v>0.21231636047363281</v>
      </c>
      <c r="AC434" s="42">
        <v>0.21231636047363281</v>
      </c>
      <c r="AD434" s="49">
        <f t="shared" si="86"/>
        <v>0.13419611549377441</v>
      </c>
      <c r="AE434" s="49">
        <f t="shared" si="87"/>
        <v>9.2758041539142994E-2</v>
      </c>
    </row>
    <row r="435" spans="1:31" x14ac:dyDescent="0.2">
      <c r="A435" s="42">
        <v>0.11284651438395182</v>
      </c>
      <c r="B435" s="42">
        <f t="shared" si="78"/>
        <v>0.21187150573730468</v>
      </c>
      <c r="C435" s="42">
        <v>0.21187150573730468</v>
      </c>
      <c r="D435" s="42">
        <v>0.21187150573730468</v>
      </c>
      <c r="E435" s="48">
        <v>7.1881979064941412E-2</v>
      </c>
      <c r="F435" s="48">
        <v>7.1881949462890615E-2</v>
      </c>
      <c r="G435" s="48">
        <v>6.5676671371459966E-2</v>
      </c>
      <c r="H435" s="48">
        <v>7.582048011779785E-2</v>
      </c>
      <c r="I435" s="48">
        <v>6.6881437835693364E-2</v>
      </c>
      <c r="J435" s="48">
        <v>3.6790527687072756E-2</v>
      </c>
      <c r="K435" s="48">
        <v>5.9784612579345704E-2</v>
      </c>
      <c r="L435" s="48">
        <v>2.1859094161987305E-2</v>
      </c>
      <c r="M435" s="43">
        <f t="shared" si="88"/>
        <v>7.074908399999999E-2</v>
      </c>
      <c r="N435" s="43">
        <f t="shared" si="89"/>
        <v>0.10953317599999998</v>
      </c>
      <c r="O435" s="49">
        <v>0.10107011999999999</v>
      </c>
      <c r="P435" s="49">
        <v>0.12886255999999999</v>
      </c>
      <c r="Q435" s="50">
        <f t="shared" si="79"/>
        <v>0.11496633999999999</v>
      </c>
      <c r="R435" s="48">
        <f t="shared" si="80"/>
        <v>0.12886255999999999</v>
      </c>
      <c r="S435" s="49">
        <v>0.1220625732421875</v>
      </c>
      <c r="T435" s="48">
        <f t="shared" si="90"/>
        <v>0.21187150573730468</v>
      </c>
      <c r="U435" s="48">
        <v>0</v>
      </c>
      <c r="V435" s="49">
        <f t="shared" si="81"/>
        <v>0.11597630399999999</v>
      </c>
      <c r="W435" s="49">
        <f t="shared" si="82"/>
        <v>0.10309004799999999</v>
      </c>
      <c r="X435" s="49">
        <f t="shared" si="83"/>
        <v>9.0203791999999991E-2</v>
      </c>
      <c r="Y435" s="49">
        <f t="shared" si="84"/>
        <v>0.13530568800000001</v>
      </c>
      <c r="Z435" s="49">
        <f t="shared" si="85"/>
        <v>0.17181674666666666</v>
      </c>
      <c r="AA435" s="48">
        <v>0.3572856670178865</v>
      </c>
      <c r="AB435" s="42">
        <v>0.21187150573730468</v>
      </c>
      <c r="AC435" s="42">
        <v>0.21187150573730468</v>
      </c>
      <c r="AD435" s="49">
        <f t="shared" si="86"/>
        <v>0.13350593948364259</v>
      </c>
      <c r="AE435" s="49">
        <f t="shared" si="87"/>
        <v>9.2280983207152015E-2</v>
      </c>
    </row>
    <row r="436" spans="1:31" x14ac:dyDescent="0.2">
      <c r="A436" s="42">
        <v>0.11226614634195961</v>
      </c>
      <c r="B436" s="42">
        <f t="shared" si="78"/>
        <v>0.21142860412597655</v>
      </c>
      <c r="C436" s="42">
        <v>0.21142860412597655</v>
      </c>
      <c r="D436" s="42">
        <v>0.21142860412597655</v>
      </c>
      <c r="E436" s="48">
        <v>7.1512286453247073E-2</v>
      </c>
      <c r="F436" s="48">
        <v>7.1512256851196276E-2</v>
      </c>
      <c r="G436" s="48">
        <v>6.5338897171020496E-2</v>
      </c>
      <c r="H436" s="48">
        <v>7.5430532302856443E-2</v>
      </c>
      <c r="I436" s="48">
        <v>6.6537469406127925E-2</v>
      </c>
      <c r="J436" s="48">
        <v>3.6601315078735347E-2</v>
      </c>
      <c r="K436" s="48">
        <v>5.9477139778137206E-2</v>
      </c>
      <c r="L436" s="48">
        <v>2.1746672973632811E-2</v>
      </c>
      <c r="M436" s="43">
        <f t="shared" si="88"/>
        <v>7.0284647999999991E-2</v>
      </c>
      <c r="N436" s="43">
        <f t="shared" si="89"/>
        <v>0.10903187999999997</v>
      </c>
      <c r="O436" s="49">
        <v>0.10040663999999999</v>
      </c>
      <c r="P436" s="49">
        <v>0.12827279999999996</v>
      </c>
      <c r="Q436" s="50">
        <f t="shared" si="79"/>
        <v>0.11433971999999998</v>
      </c>
      <c r="R436" s="48">
        <f t="shared" si="80"/>
        <v>0.12827279999999996</v>
      </c>
      <c r="S436" s="49">
        <v>0.12143480224609376</v>
      </c>
      <c r="T436" s="48">
        <f t="shared" si="90"/>
        <v>0.21142860412597655</v>
      </c>
      <c r="U436" s="48">
        <v>0</v>
      </c>
      <c r="V436" s="49">
        <f t="shared" si="81"/>
        <v>0.11544551999999997</v>
      </c>
      <c r="W436" s="49">
        <f t="shared" si="82"/>
        <v>0.10261823999999997</v>
      </c>
      <c r="X436" s="49">
        <f t="shared" si="83"/>
        <v>8.9790959999999975E-2</v>
      </c>
      <c r="Y436" s="49">
        <f t="shared" si="84"/>
        <v>0.13468643999999996</v>
      </c>
      <c r="Z436" s="49">
        <f t="shared" si="85"/>
        <v>0.17103039999999994</v>
      </c>
      <c r="AA436" s="48">
        <v>0.35544813617907073</v>
      </c>
      <c r="AB436" s="42">
        <v>0.21142860412597655</v>
      </c>
      <c r="AC436" s="42">
        <v>0.21142860412597655</v>
      </c>
      <c r="AD436" s="49">
        <f t="shared" si="86"/>
        <v>0.13281931495666505</v>
      </c>
      <c r="AE436" s="49">
        <f t="shared" si="87"/>
        <v>9.1806379704950564E-2</v>
      </c>
    </row>
    <row r="437" spans="1:31" x14ac:dyDescent="0.2">
      <c r="A437" s="42">
        <v>0.11168875376383462</v>
      </c>
      <c r="B437" s="42">
        <f t="shared" si="78"/>
        <v>0.21098764038085938</v>
      </c>
      <c r="C437" s="42">
        <v>0.21098764038085938</v>
      </c>
      <c r="D437" s="42">
        <v>0.21098764038085938</v>
      </c>
      <c r="E437" s="48">
        <v>7.1144495773315428E-2</v>
      </c>
      <c r="F437" s="48">
        <v>7.1144466171264645E-2</v>
      </c>
      <c r="G437" s="48">
        <v>6.5002854690551753E-2</v>
      </c>
      <c r="H437" s="48">
        <v>7.5042590026855469E-2</v>
      </c>
      <c r="I437" s="48">
        <v>6.619526969909667E-2</v>
      </c>
      <c r="J437" s="48">
        <v>3.6413075637817385E-2</v>
      </c>
      <c r="K437" s="48">
        <v>5.9171246986389155E-2</v>
      </c>
      <c r="L437" s="48">
        <v>2.1634829025268552E-2</v>
      </c>
      <c r="M437" s="43">
        <f t="shared" si="88"/>
        <v>6.9975023999999983E-2</v>
      </c>
      <c r="N437" s="43">
        <f t="shared" si="89"/>
        <v>0.10827993599999999</v>
      </c>
      <c r="O437" s="49">
        <v>9.9964319999999982E-2</v>
      </c>
      <c r="P437" s="49">
        <v>0.12738816</v>
      </c>
      <c r="Q437" s="50">
        <f t="shared" si="79"/>
        <v>0.11367623999999998</v>
      </c>
      <c r="R437" s="48">
        <f t="shared" si="80"/>
        <v>0.12738816</v>
      </c>
      <c r="S437" s="49">
        <v>0.12081026611328126</v>
      </c>
      <c r="T437" s="48">
        <f t="shared" si="90"/>
        <v>0.21098764038085938</v>
      </c>
      <c r="U437" s="48">
        <v>0</v>
      </c>
      <c r="V437" s="49">
        <f t="shared" si="81"/>
        <v>0.114649344</v>
      </c>
      <c r="W437" s="49">
        <f t="shared" si="82"/>
        <v>0.101910528</v>
      </c>
      <c r="X437" s="49">
        <f t="shared" si="83"/>
        <v>8.9171712E-2</v>
      </c>
      <c r="Y437" s="49">
        <f t="shared" si="84"/>
        <v>0.13375756799999999</v>
      </c>
      <c r="Z437" s="49">
        <f t="shared" si="85"/>
        <v>0.16985087999999998</v>
      </c>
      <c r="AA437" s="48">
        <v>0.35362005293996712</v>
      </c>
      <c r="AB437" s="42">
        <v>0.21098764038085938</v>
      </c>
      <c r="AC437" s="42">
        <v>0.21098764038085938</v>
      </c>
      <c r="AD437" s="49">
        <f t="shared" si="86"/>
        <v>0.13213622856140136</v>
      </c>
      <c r="AE437" s="49">
        <f t="shared" si="87"/>
        <v>9.1334221803855198E-2</v>
      </c>
    </row>
    <row r="438" spans="1:31" x14ac:dyDescent="0.2">
      <c r="A438" s="42">
        <v>0.11111433664957682</v>
      </c>
      <c r="B438" s="42">
        <f t="shared" si="78"/>
        <v>0.21054859924316408</v>
      </c>
      <c r="C438" s="42">
        <v>0.21054859924316408</v>
      </c>
      <c r="D438" s="42">
        <v>0.21054859924316408</v>
      </c>
      <c r="E438" s="48">
        <v>7.0778599624633787E-2</v>
      </c>
      <c r="F438" s="48">
        <v>7.0778570022583004E-2</v>
      </c>
      <c r="G438" s="48">
        <v>6.466854393005371E-2</v>
      </c>
      <c r="H438" s="48">
        <v>7.4656645889282225E-2</v>
      </c>
      <c r="I438" s="48">
        <v>6.5854823913574209E-2</v>
      </c>
      <c r="J438" s="48">
        <v>3.6225801963806148E-2</v>
      </c>
      <c r="K438" s="48">
        <v>5.8866926803588869E-2</v>
      </c>
      <c r="L438" s="48">
        <v>2.1523560466766355E-2</v>
      </c>
      <c r="M438" s="43">
        <f t="shared" si="88"/>
        <v>6.9665399999999988E-2</v>
      </c>
      <c r="N438" s="43">
        <f t="shared" si="89"/>
        <v>0.10777864</v>
      </c>
      <c r="O438" s="49">
        <v>9.9521999999999985E-2</v>
      </c>
      <c r="P438" s="49">
        <v>0.12679840000000001</v>
      </c>
      <c r="Q438" s="50">
        <f t="shared" si="79"/>
        <v>0.11316019999999999</v>
      </c>
      <c r="R438" s="48">
        <f t="shared" si="80"/>
        <v>0.12679840000000001</v>
      </c>
      <c r="S438" s="49">
        <v>0.12018894042968752</v>
      </c>
      <c r="T438" s="48">
        <f t="shared" si="90"/>
        <v>0.21054859924316408</v>
      </c>
      <c r="U438" s="48">
        <v>0</v>
      </c>
      <c r="V438" s="49">
        <f t="shared" si="81"/>
        <v>0.11411856000000001</v>
      </c>
      <c r="W438" s="49">
        <f t="shared" si="82"/>
        <v>0.10143872000000001</v>
      </c>
      <c r="X438" s="49">
        <f t="shared" si="83"/>
        <v>8.8758879999999998E-2</v>
      </c>
      <c r="Y438" s="49">
        <f t="shared" si="84"/>
        <v>0.13313832</v>
      </c>
      <c r="Z438" s="49">
        <f t="shared" si="85"/>
        <v>0.16906453333333335</v>
      </c>
      <c r="AA438" s="48">
        <v>0.35180138999537419</v>
      </c>
      <c r="AB438" s="42">
        <v>0.21054859924316408</v>
      </c>
      <c r="AC438" s="42">
        <v>0.21054859924316408</v>
      </c>
      <c r="AD438" s="49">
        <f t="shared" si="86"/>
        <v>0.13145665359497072</v>
      </c>
      <c r="AE438" s="49">
        <f t="shared" si="87"/>
        <v>9.0864491046499116E-2</v>
      </c>
    </row>
    <row r="439" spans="1:31" x14ac:dyDescent="0.2">
      <c r="A439" s="42">
        <v>0.11054286956787109</v>
      </c>
      <c r="B439" s="42">
        <f t="shared" si="78"/>
        <v>0.21011148071289062</v>
      </c>
      <c r="C439" s="42">
        <v>0.21011148071289062</v>
      </c>
      <c r="D439" s="42">
        <v>0.21011148071289062</v>
      </c>
      <c r="E439" s="48">
        <v>7.0414583206176759E-2</v>
      </c>
      <c r="F439" s="48">
        <v>7.0414553604125976E-2</v>
      </c>
      <c r="G439" s="48">
        <v>6.4335950088500973E-2</v>
      </c>
      <c r="H439" s="48">
        <v>7.4272685089111334E-2</v>
      </c>
      <c r="I439" s="48">
        <v>6.5516132049560541E-2</v>
      </c>
      <c r="J439" s="48">
        <v>3.6039490356445311E-2</v>
      </c>
      <c r="K439" s="48">
        <v>5.8564171829223632E-2</v>
      </c>
      <c r="L439" s="48">
        <v>2.1412863597869872E-2</v>
      </c>
      <c r="M439" s="43">
        <f t="shared" si="88"/>
        <v>6.9355775999999994E-2</v>
      </c>
      <c r="N439" s="43">
        <f t="shared" si="89"/>
        <v>0.10727734400000001</v>
      </c>
      <c r="O439" s="49">
        <v>9.9079680000000003E-2</v>
      </c>
      <c r="P439" s="49">
        <v>0.12620864000000001</v>
      </c>
      <c r="Q439" s="50">
        <f t="shared" si="79"/>
        <v>0.11264416000000001</v>
      </c>
      <c r="R439" s="48">
        <f t="shared" si="80"/>
        <v>0.12620864000000001</v>
      </c>
      <c r="S439" s="49">
        <v>0.11957081298828126</v>
      </c>
      <c r="T439" s="48">
        <f t="shared" si="90"/>
        <v>0.21011148071289062</v>
      </c>
      <c r="U439" s="48">
        <v>0</v>
      </c>
      <c r="V439" s="49">
        <f t="shared" si="81"/>
        <v>0.11358777600000002</v>
      </c>
      <c r="W439" s="49">
        <f t="shared" si="82"/>
        <v>0.10096691200000002</v>
      </c>
      <c r="X439" s="49">
        <f t="shared" si="83"/>
        <v>8.8346047999999996E-2</v>
      </c>
      <c r="Y439" s="49">
        <f t="shared" si="84"/>
        <v>0.13251907200000002</v>
      </c>
      <c r="Z439" s="49">
        <f t="shared" si="85"/>
        <v>0.16827818666666669</v>
      </c>
      <c r="AA439" s="48">
        <v>0.34999206542968753</v>
      </c>
      <c r="AB439" s="42">
        <v>0.21011148071289062</v>
      </c>
      <c r="AC439" s="42">
        <v>0.21011148071289062</v>
      </c>
      <c r="AD439" s="49">
        <f t="shared" si="86"/>
        <v>0.13078057670593263</v>
      </c>
      <c r="AE439" s="49">
        <f t="shared" si="87"/>
        <v>9.0397178204198847E-2</v>
      </c>
    </row>
    <row r="440" spans="1:31" x14ac:dyDescent="0.2">
      <c r="A440" s="42">
        <v>0.10997433980305989</v>
      </c>
      <c r="B440" s="42">
        <f t="shared" si="78"/>
        <v>0.20967625427246095</v>
      </c>
      <c r="C440" s="42">
        <v>0.20967625427246095</v>
      </c>
      <c r="D440" s="42">
        <v>0.20967625427246095</v>
      </c>
      <c r="E440" s="48">
        <v>7.0052439117431628E-2</v>
      </c>
      <c r="F440" s="48">
        <v>7.0052409515380859E-2</v>
      </c>
      <c r="G440" s="48">
        <v>6.4005065765380856E-2</v>
      </c>
      <c r="H440" s="48">
        <v>7.389070022583008E-2</v>
      </c>
      <c r="I440" s="48">
        <v>6.5179179306030274E-2</v>
      </c>
      <c r="J440" s="48">
        <v>3.5854137115478517E-2</v>
      </c>
      <c r="K440" s="48">
        <v>5.8262974662780756E-2</v>
      </c>
      <c r="L440" s="48">
        <v>2.1302736568450928E-2</v>
      </c>
      <c r="M440" s="43">
        <f t="shared" si="88"/>
        <v>6.8891339999999995E-2</v>
      </c>
      <c r="N440" s="43">
        <f t="shared" si="89"/>
        <v>0.10677604799999998</v>
      </c>
      <c r="O440" s="49">
        <v>9.8416199999999995E-2</v>
      </c>
      <c r="P440" s="49">
        <v>0.12561887999999999</v>
      </c>
      <c r="Q440" s="50">
        <f t="shared" si="79"/>
        <v>0.11201754</v>
      </c>
      <c r="R440" s="48">
        <f t="shared" si="80"/>
        <v>0.12561887999999999</v>
      </c>
      <c r="S440" s="49">
        <v>0.118955859375</v>
      </c>
      <c r="T440" s="48">
        <f t="shared" si="90"/>
        <v>0.20967625427246095</v>
      </c>
      <c r="U440" s="48">
        <v>0</v>
      </c>
      <c r="V440" s="49">
        <f t="shared" si="81"/>
        <v>0.113056992</v>
      </c>
      <c r="W440" s="49">
        <f t="shared" si="82"/>
        <v>0.100495104</v>
      </c>
      <c r="X440" s="49">
        <f t="shared" si="83"/>
        <v>8.7933215999999981E-2</v>
      </c>
      <c r="Y440" s="49">
        <f t="shared" si="84"/>
        <v>0.131899824</v>
      </c>
      <c r="Z440" s="49">
        <f t="shared" si="85"/>
        <v>0.16749183999999998</v>
      </c>
      <c r="AA440" s="48">
        <v>0.34819205193770558</v>
      </c>
      <c r="AB440" s="42">
        <v>0.20967625427246095</v>
      </c>
      <c r="AC440" s="42">
        <v>0.20967625427246095</v>
      </c>
      <c r="AD440" s="49">
        <f t="shared" si="86"/>
        <v>0.13010797119140624</v>
      </c>
      <c r="AE440" s="49">
        <f t="shared" si="87"/>
        <v>8.993226481958759E-2</v>
      </c>
    </row>
    <row r="441" spans="1:31" x14ac:dyDescent="0.2">
      <c r="A441" s="42">
        <v>0.10940873463948568</v>
      </c>
      <c r="B441" s="42">
        <f t="shared" si="78"/>
        <v>0.20924291992187499</v>
      </c>
      <c r="C441" s="42">
        <v>0.20924291992187499</v>
      </c>
      <c r="D441" s="42">
        <v>0.20924291992187499</v>
      </c>
      <c r="E441" s="48">
        <v>6.9692159957885746E-2</v>
      </c>
      <c r="F441" s="48">
        <v>6.969213035583495E-2</v>
      </c>
      <c r="G441" s="48">
        <v>6.3675883560180668E-2</v>
      </c>
      <c r="H441" s="48">
        <v>7.3510676498413086E-2</v>
      </c>
      <c r="I441" s="48">
        <v>6.4843958282470707E-2</v>
      </c>
      <c r="J441" s="48">
        <v>3.5669738540649414E-2</v>
      </c>
      <c r="K441" s="48">
        <v>5.7963327903747558E-2</v>
      </c>
      <c r="L441" s="48">
        <v>2.1193175678253174E-2</v>
      </c>
      <c r="M441" s="43">
        <f t="shared" si="88"/>
        <v>6.8581715999999987E-2</v>
      </c>
      <c r="N441" s="43">
        <f t="shared" si="89"/>
        <v>0.10627475199999999</v>
      </c>
      <c r="O441" s="49">
        <v>9.7973879999999985E-2</v>
      </c>
      <c r="P441" s="49">
        <v>0.12502911999999999</v>
      </c>
      <c r="Q441" s="50">
        <f t="shared" si="79"/>
        <v>0.11150149999999999</v>
      </c>
      <c r="R441" s="48">
        <f t="shared" si="80"/>
        <v>0.12502911999999999</v>
      </c>
      <c r="S441" s="49">
        <v>0.1183440673828125</v>
      </c>
      <c r="T441" s="48">
        <f t="shared" si="90"/>
        <v>0.20924291992187499</v>
      </c>
      <c r="U441" s="48">
        <v>0</v>
      </c>
      <c r="V441" s="49">
        <f t="shared" si="81"/>
        <v>0.112526208</v>
      </c>
      <c r="W441" s="49">
        <f t="shared" si="82"/>
        <v>0.100023296</v>
      </c>
      <c r="X441" s="49">
        <f t="shared" si="83"/>
        <v>8.7520383999999993E-2</v>
      </c>
      <c r="Y441" s="49">
        <f t="shared" si="84"/>
        <v>0.13128057600000001</v>
      </c>
      <c r="Z441" s="49">
        <f t="shared" si="85"/>
        <v>0.16670549333333332</v>
      </c>
      <c r="AA441" s="48">
        <v>0.34640129490902549</v>
      </c>
      <c r="AB441" s="42">
        <v>0.20924291992187499</v>
      </c>
      <c r="AC441" s="42">
        <v>0.20924291992187499</v>
      </c>
      <c r="AD441" s="49">
        <f t="shared" si="86"/>
        <v>0.12943882369995116</v>
      </c>
      <c r="AE441" s="49">
        <f t="shared" si="87"/>
        <v>8.9469741663981917E-2</v>
      </c>
    </row>
    <row r="442" spans="1:31" x14ac:dyDescent="0.2">
      <c r="A442" s="42">
        <v>0.10884604136149088</v>
      </c>
      <c r="B442" s="42">
        <f t="shared" si="78"/>
        <v>0.20881146240234374</v>
      </c>
      <c r="C442" s="42">
        <v>0.20881146240234374</v>
      </c>
      <c r="D442" s="42">
        <v>0.20881146240234374</v>
      </c>
      <c r="E442" s="48">
        <v>6.9333730926513668E-2</v>
      </c>
      <c r="F442" s="48">
        <v>6.9333701324462899E-2</v>
      </c>
      <c r="G442" s="48">
        <v>6.3348396072387694E-2</v>
      </c>
      <c r="H442" s="48">
        <v>7.3132606506347661E-2</v>
      </c>
      <c r="I442" s="48">
        <v>6.4510461578369135E-2</v>
      </c>
      <c r="J442" s="48">
        <v>3.5486287231445313E-2</v>
      </c>
      <c r="K442" s="48">
        <v>5.7665220451354977E-2</v>
      </c>
      <c r="L442" s="48">
        <v>2.1084179077148438E-2</v>
      </c>
      <c r="M442" s="43">
        <f t="shared" si="88"/>
        <v>6.8272091999999993E-2</v>
      </c>
      <c r="N442" s="43">
        <f t="shared" si="89"/>
        <v>0.10577345599999999</v>
      </c>
      <c r="O442" s="49">
        <v>9.7531559999999989E-2</v>
      </c>
      <c r="P442" s="49">
        <v>0.12443935999999998</v>
      </c>
      <c r="Q442" s="50">
        <f t="shared" si="79"/>
        <v>0.11098545999999998</v>
      </c>
      <c r="R442" s="48">
        <f t="shared" si="80"/>
        <v>0.12443935999999998</v>
      </c>
      <c r="S442" s="49">
        <v>0.11773542480468752</v>
      </c>
      <c r="T442" s="48">
        <f t="shared" si="90"/>
        <v>0.20881146240234374</v>
      </c>
      <c r="U442" s="48">
        <v>0</v>
      </c>
      <c r="V442" s="49">
        <f t="shared" si="81"/>
        <v>0.11199542399999998</v>
      </c>
      <c r="W442" s="49">
        <f t="shared" si="82"/>
        <v>9.9551487999999994E-2</v>
      </c>
      <c r="X442" s="49">
        <f t="shared" si="83"/>
        <v>8.7107551999999991E-2</v>
      </c>
      <c r="Y442" s="49">
        <f t="shared" si="84"/>
        <v>0.13066132799999997</v>
      </c>
      <c r="Z442" s="49">
        <f t="shared" si="85"/>
        <v>0.16591914666666666</v>
      </c>
      <c r="AA442" s="48">
        <v>0.34461973973324422</v>
      </c>
      <c r="AB442" s="42">
        <v>0.20881146240234374</v>
      </c>
      <c r="AC442" s="42">
        <v>0.20881146240234374</v>
      </c>
      <c r="AD442" s="49">
        <f t="shared" si="86"/>
        <v>0.12877312088012696</v>
      </c>
      <c r="AE442" s="49">
        <f t="shared" si="87"/>
        <v>8.9009599508698425E-2</v>
      </c>
    </row>
    <row r="443" spans="1:31" x14ac:dyDescent="0.2">
      <c r="A443" s="42">
        <v>0.10828624725341797</v>
      </c>
      <c r="B443" s="42">
        <f t="shared" si="78"/>
        <v>0.20838186645507811</v>
      </c>
      <c r="C443" s="42">
        <v>0.20838186645507811</v>
      </c>
      <c r="D443" s="42">
        <v>0.20838186645507811</v>
      </c>
      <c r="E443" s="48">
        <v>6.897714462280273E-2</v>
      </c>
      <c r="F443" s="48">
        <v>6.8977115020751947E-2</v>
      </c>
      <c r="G443" s="48">
        <v>6.3022595901489259E-2</v>
      </c>
      <c r="H443" s="48">
        <v>7.275648284912109E-2</v>
      </c>
      <c r="I443" s="48">
        <v>6.4178681793212886E-2</v>
      </c>
      <c r="J443" s="48">
        <v>3.5303779487609863E-2</v>
      </c>
      <c r="K443" s="48">
        <v>5.7368648605346677E-2</v>
      </c>
      <c r="L443" s="48">
        <v>2.097574306488037E-2</v>
      </c>
      <c r="M443" s="43">
        <f t="shared" si="88"/>
        <v>6.7807655999999994E-2</v>
      </c>
      <c r="N443" s="43">
        <f t="shared" si="89"/>
        <v>0.105021512</v>
      </c>
      <c r="O443" s="49">
        <v>9.6868079999999995E-2</v>
      </c>
      <c r="P443" s="49">
        <v>0.12355472000000001</v>
      </c>
      <c r="Q443" s="50">
        <f t="shared" si="79"/>
        <v>0.1102114</v>
      </c>
      <c r="R443" s="48">
        <f t="shared" si="80"/>
        <v>0.12355472000000001</v>
      </c>
      <c r="S443" s="49">
        <v>0.1171299072265625</v>
      </c>
      <c r="T443" s="48">
        <f t="shared" si="90"/>
        <v>0.20838186645507811</v>
      </c>
      <c r="U443" s="48">
        <v>0</v>
      </c>
      <c r="V443" s="49">
        <f t="shared" si="81"/>
        <v>0.11119924800000001</v>
      </c>
      <c r="W443" s="49">
        <f t="shared" si="82"/>
        <v>9.8843776000000008E-2</v>
      </c>
      <c r="X443" s="49">
        <f t="shared" si="83"/>
        <v>8.6488304000000002E-2</v>
      </c>
      <c r="Y443" s="49">
        <f t="shared" si="84"/>
        <v>0.12973245600000002</v>
      </c>
      <c r="Z443" s="49">
        <f t="shared" si="85"/>
        <v>0.16473962666666667</v>
      </c>
      <c r="AA443" s="48">
        <v>0.34284735910516034</v>
      </c>
      <c r="AB443" s="42">
        <v>0.20838186645507811</v>
      </c>
      <c r="AC443" s="42">
        <v>0.20838186645507811</v>
      </c>
      <c r="AD443" s="49">
        <f t="shared" si="86"/>
        <v>0.12811083602905274</v>
      </c>
      <c r="AE443" s="49">
        <f t="shared" si="87"/>
        <v>8.8551819896370232E-2</v>
      </c>
    </row>
    <row r="444" spans="1:31" x14ac:dyDescent="0.2">
      <c r="A444" s="42">
        <v>0.10772932688395181</v>
      </c>
      <c r="B444" s="42">
        <f t="shared" si="78"/>
        <v>0.20795413208007812</v>
      </c>
      <c r="C444" s="42">
        <v>0.20795413208007812</v>
      </c>
      <c r="D444" s="42">
        <v>0.20795413208007812</v>
      </c>
      <c r="E444" s="48">
        <v>6.8622393646240232E-2</v>
      </c>
      <c r="F444" s="48">
        <v>6.8622364044189449E-2</v>
      </c>
      <c r="G444" s="48">
        <v>6.2698468246459957E-2</v>
      </c>
      <c r="H444" s="48">
        <v>7.2382298126220698E-2</v>
      </c>
      <c r="I444" s="48">
        <v>6.3848611526489268E-2</v>
      </c>
      <c r="J444" s="48">
        <v>3.5122211608886719E-2</v>
      </c>
      <c r="K444" s="48">
        <v>5.7073601264953609E-2</v>
      </c>
      <c r="L444" s="48">
        <v>2.0867863941192628E-2</v>
      </c>
      <c r="M444" s="43">
        <f t="shared" si="88"/>
        <v>6.7498031999999999E-2</v>
      </c>
      <c r="N444" s="43">
        <f t="shared" si="89"/>
        <v>0.10452021599999999</v>
      </c>
      <c r="O444" s="49">
        <v>9.6425760000000013E-2</v>
      </c>
      <c r="P444" s="49">
        <v>0.12296495999999998</v>
      </c>
      <c r="Q444" s="50">
        <f t="shared" si="79"/>
        <v>0.10969535999999999</v>
      </c>
      <c r="R444" s="48">
        <f t="shared" si="80"/>
        <v>0.12296495999999998</v>
      </c>
      <c r="S444" s="49">
        <v>0.11652750244140626</v>
      </c>
      <c r="T444" s="48">
        <f t="shared" si="90"/>
        <v>0.20795413208007812</v>
      </c>
      <c r="U444" s="48">
        <v>0</v>
      </c>
      <c r="V444" s="49">
        <f t="shared" si="81"/>
        <v>0.11066846399999999</v>
      </c>
      <c r="W444" s="49">
        <f t="shared" si="82"/>
        <v>9.837196799999999E-2</v>
      </c>
      <c r="X444" s="49">
        <f t="shared" si="83"/>
        <v>8.6075471999999986E-2</v>
      </c>
      <c r="Y444" s="49">
        <f t="shared" si="84"/>
        <v>0.12911320799999998</v>
      </c>
      <c r="Z444" s="49">
        <f t="shared" si="85"/>
        <v>0.16395327999999995</v>
      </c>
      <c r="AA444" s="48">
        <v>0.34108409841437087</v>
      </c>
      <c r="AB444" s="42">
        <v>0.20795413208007812</v>
      </c>
      <c r="AC444" s="42">
        <v>0.20795413208007812</v>
      </c>
      <c r="AD444" s="49">
        <f t="shared" si="86"/>
        <v>0.12745195579528809</v>
      </c>
      <c r="AE444" s="49">
        <f t="shared" si="87"/>
        <v>8.8096393598313977E-2</v>
      </c>
    </row>
    <row r="445" spans="1:31" x14ac:dyDescent="0.2">
      <c r="A445" s="42">
        <v>0.10717526753743488</v>
      </c>
      <c r="B445" s="42">
        <f t="shared" si="78"/>
        <v>0.20752822875976562</v>
      </c>
      <c r="C445" s="42">
        <v>0.20752822875976562</v>
      </c>
      <c r="D445" s="42">
        <v>0.20752822875976562</v>
      </c>
      <c r="E445" s="48">
        <v>6.826947059631347E-2</v>
      </c>
      <c r="F445" s="48">
        <v>6.8269440994262687E-2</v>
      </c>
      <c r="G445" s="48">
        <v>6.2376005706787106E-2</v>
      </c>
      <c r="H445" s="48">
        <v>7.2010037536621094E-2</v>
      </c>
      <c r="I445" s="48">
        <v>6.3520235977172851E-2</v>
      </c>
      <c r="J445" s="48">
        <v>3.494157619476318E-2</v>
      </c>
      <c r="K445" s="48">
        <v>5.6780071029663086E-2</v>
      </c>
      <c r="L445" s="48">
        <v>2.0760539855957032E-2</v>
      </c>
      <c r="M445" s="43">
        <f t="shared" si="88"/>
        <v>6.7188407999999977E-2</v>
      </c>
      <c r="N445" s="43">
        <f t="shared" si="89"/>
        <v>0.10401892000000001</v>
      </c>
      <c r="O445" s="49">
        <v>9.5983439999999975E-2</v>
      </c>
      <c r="P445" s="49">
        <v>0.12237520000000002</v>
      </c>
      <c r="Q445" s="50">
        <f t="shared" si="79"/>
        <v>0.10917932</v>
      </c>
      <c r="R445" s="48">
        <f t="shared" si="80"/>
        <v>0.12237520000000002</v>
      </c>
      <c r="S445" s="49">
        <v>0.1159281982421875</v>
      </c>
      <c r="T445" s="48">
        <f t="shared" si="90"/>
        <v>0.20752822875976562</v>
      </c>
      <c r="U445" s="48">
        <v>0</v>
      </c>
      <c r="V445" s="49">
        <f t="shared" si="81"/>
        <v>0.11013768000000002</v>
      </c>
      <c r="W445" s="49">
        <f t="shared" si="82"/>
        <v>9.7900160000000014E-2</v>
      </c>
      <c r="X445" s="49">
        <f t="shared" si="83"/>
        <v>8.5662640000000012E-2</v>
      </c>
      <c r="Y445" s="49">
        <f t="shared" si="84"/>
        <v>0.12849396000000002</v>
      </c>
      <c r="Z445" s="49">
        <f t="shared" si="85"/>
        <v>0.16316693333333335</v>
      </c>
      <c r="AA445" s="48">
        <v>0.33932990305047289</v>
      </c>
      <c r="AB445" s="42">
        <v>0.20752822875976562</v>
      </c>
      <c r="AC445" s="42">
        <v>0.20752822875976562</v>
      </c>
      <c r="AD445" s="49">
        <f t="shared" si="86"/>
        <v>0.12679646682739257</v>
      </c>
      <c r="AE445" s="49">
        <f t="shared" si="87"/>
        <v>8.7643311385846176E-2</v>
      </c>
    </row>
    <row r="446" spans="1:31" x14ac:dyDescent="0.2">
      <c r="A446" s="42">
        <v>0.1066240628560384</v>
      </c>
      <c r="B446" s="42">
        <f t="shared" si="78"/>
        <v>0.20710415649414063</v>
      </c>
      <c r="C446" s="42">
        <v>0.20710415649414063</v>
      </c>
      <c r="D446" s="42">
        <v>0.20710415649414063</v>
      </c>
      <c r="E446" s="48">
        <v>6.791836067199708E-2</v>
      </c>
      <c r="F446" s="48">
        <v>6.7918331069946283E-2</v>
      </c>
      <c r="G446" s="48">
        <v>6.2055204582214349E-2</v>
      </c>
      <c r="H446" s="48">
        <v>7.1639686279296871E-2</v>
      </c>
      <c r="I446" s="48">
        <v>6.3193547744750972E-2</v>
      </c>
      <c r="J446" s="48">
        <v>3.4761869544982914E-2</v>
      </c>
      <c r="K446" s="48">
        <v>5.6488050498962404E-2</v>
      </c>
      <c r="L446" s="48">
        <v>2.0653768959045408E-2</v>
      </c>
      <c r="M446" s="43">
        <f t="shared" si="88"/>
        <v>6.6878783999999997E-2</v>
      </c>
      <c r="N446" s="43">
        <f t="shared" si="89"/>
        <v>0.10351762399999999</v>
      </c>
      <c r="O446" s="49">
        <v>9.5541120000000007E-2</v>
      </c>
      <c r="P446" s="49">
        <v>0.12178543999999999</v>
      </c>
      <c r="Q446" s="50">
        <f t="shared" si="79"/>
        <v>0.10866328</v>
      </c>
      <c r="R446" s="48">
        <f t="shared" si="80"/>
        <v>0.12178543999999999</v>
      </c>
      <c r="S446" s="49">
        <v>0.11533198242187499</v>
      </c>
      <c r="T446" s="48">
        <f t="shared" si="90"/>
        <v>0.20710415649414063</v>
      </c>
      <c r="U446" s="48">
        <v>0</v>
      </c>
      <c r="V446" s="49">
        <f t="shared" si="81"/>
        <v>0.109606896</v>
      </c>
      <c r="W446" s="49">
        <f t="shared" si="82"/>
        <v>9.7428351999999996E-2</v>
      </c>
      <c r="X446" s="49">
        <f t="shared" si="83"/>
        <v>8.5249807999999996E-2</v>
      </c>
      <c r="Y446" s="49">
        <f t="shared" si="84"/>
        <v>0.127874712</v>
      </c>
      <c r="Z446" s="49">
        <f t="shared" si="85"/>
        <v>0.16238058666666666</v>
      </c>
      <c r="AA446" s="48">
        <v>0.33758471840306331</v>
      </c>
      <c r="AB446" s="42">
        <v>0.20710415649414063</v>
      </c>
      <c r="AC446" s="42">
        <v>0.20710415649414063</v>
      </c>
      <c r="AD446" s="49">
        <f t="shared" si="86"/>
        <v>0.12614435577392577</v>
      </c>
      <c r="AE446" s="49">
        <f t="shared" si="87"/>
        <v>8.7192564030283456E-2</v>
      </c>
    </row>
    <row r="447" spans="1:31" x14ac:dyDescent="0.2">
      <c r="A447" s="42">
        <v>0.10607569376627603</v>
      </c>
      <c r="B447" s="42">
        <f t="shared" si="78"/>
        <v>0.20668190002441406</v>
      </c>
      <c r="C447" s="42">
        <v>0.20668190002441406</v>
      </c>
      <c r="D447" s="42">
        <v>0.20668190002441406</v>
      </c>
      <c r="E447" s="48">
        <v>6.7569056472778319E-2</v>
      </c>
      <c r="F447" s="48">
        <v>6.7569026870727536E-2</v>
      </c>
      <c r="G447" s="48">
        <v>6.1736053771972652E-2</v>
      </c>
      <c r="H447" s="48">
        <v>7.1271244354248045E-2</v>
      </c>
      <c r="I447" s="48">
        <v>6.2868539428710929E-2</v>
      </c>
      <c r="J447" s="48">
        <v>3.4583087959289549E-2</v>
      </c>
      <c r="K447" s="48">
        <v>5.6197532272338861E-2</v>
      </c>
      <c r="L447" s="48">
        <v>2.0547545700073243E-2</v>
      </c>
      <c r="M447" s="43">
        <f t="shared" si="88"/>
        <v>6.6414347999999998E-2</v>
      </c>
      <c r="N447" s="43">
        <f t="shared" si="89"/>
        <v>0.103016328</v>
      </c>
      <c r="O447" s="49">
        <v>9.4877640000000013E-2</v>
      </c>
      <c r="P447" s="49">
        <v>0.12119568</v>
      </c>
      <c r="Q447" s="50">
        <f t="shared" si="79"/>
        <v>0.10803666000000001</v>
      </c>
      <c r="R447" s="48">
        <f t="shared" si="80"/>
        <v>0.12119568</v>
      </c>
      <c r="S447" s="49">
        <v>0.11473883056640627</v>
      </c>
      <c r="T447" s="48">
        <f t="shared" si="90"/>
        <v>0.20668190002441406</v>
      </c>
      <c r="U447" s="48">
        <v>0</v>
      </c>
      <c r="V447" s="49">
        <f t="shared" si="81"/>
        <v>0.109076112</v>
      </c>
      <c r="W447" s="49">
        <f t="shared" si="82"/>
        <v>9.6956544000000006E-2</v>
      </c>
      <c r="X447" s="49">
        <f t="shared" si="83"/>
        <v>8.4836975999999995E-2</v>
      </c>
      <c r="Y447" s="49">
        <f t="shared" si="84"/>
        <v>0.12725546400000001</v>
      </c>
      <c r="Z447" s="49">
        <f t="shared" si="85"/>
        <v>0.16159424</v>
      </c>
      <c r="AA447" s="48">
        <v>0.33584851716694081</v>
      </c>
      <c r="AB447" s="42">
        <v>0.20668190002441406</v>
      </c>
      <c r="AC447" s="42">
        <v>0.20668190002441406</v>
      </c>
      <c r="AD447" s="49">
        <f t="shared" si="86"/>
        <v>0.12549559593200685</v>
      </c>
      <c r="AE447" s="49">
        <f t="shared" si="87"/>
        <v>8.6744133074258989E-2</v>
      </c>
    </row>
    <row r="448" spans="1:31" x14ac:dyDescent="0.2">
      <c r="A448" s="42">
        <v>0.10553014755249021</v>
      </c>
      <c r="B448" s="42">
        <f t="shared" si="78"/>
        <v>0.20626144409179686</v>
      </c>
      <c r="C448" s="42">
        <v>0.20626144409179686</v>
      </c>
      <c r="D448" s="42">
        <v>0.20626144409179686</v>
      </c>
      <c r="E448" s="48">
        <v>6.7221550598144525E-2</v>
      </c>
      <c r="F448" s="48">
        <v>6.7221520996093756E-2</v>
      </c>
      <c r="G448" s="48">
        <v>6.1418545875549312E-2</v>
      </c>
      <c r="H448" s="48">
        <v>7.0904696960449209E-2</v>
      </c>
      <c r="I448" s="48">
        <v>6.2545203628540033E-2</v>
      </c>
      <c r="J448" s="48">
        <v>3.4405227737426762E-2</v>
      </c>
      <c r="K448" s="48">
        <v>5.5908508949279789E-2</v>
      </c>
      <c r="L448" s="48">
        <v>2.0441870079040528E-2</v>
      </c>
      <c r="M448" s="43">
        <f t="shared" si="88"/>
        <v>6.610472399999999E-2</v>
      </c>
      <c r="N448" s="43">
        <f t="shared" si="89"/>
        <v>0.10251503199999999</v>
      </c>
      <c r="O448" s="49">
        <v>9.4435319999999989E-2</v>
      </c>
      <c r="P448" s="49">
        <v>0.12060591999999999</v>
      </c>
      <c r="Q448" s="50">
        <f t="shared" si="79"/>
        <v>0.10752061999999998</v>
      </c>
      <c r="R448" s="48">
        <f t="shared" si="80"/>
        <v>0.12060591999999999</v>
      </c>
      <c r="S448" s="49">
        <v>0.11414873046875001</v>
      </c>
      <c r="T448" s="48">
        <f t="shared" si="90"/>
        <v>0.20626144409179686</v>
      </c>
      <c r="U448" s="48">
        <v>0</v>
      </c>
      <c r="V448" s="49">
        <f t="shared" si="81"/>
        <v>0.108545328</v>
      </c>
      <c r="W448" s="49">
        <f t="shared" si="82"/>
        <v>9.6484736000000001E-2</v>
      </c>
      <c r="X448" s="49">
        <f t="shared" si="83"/>
        <v>8.4424143999999993E-2</v>
      </c>
      <c r="Y448" s="49">
        <f t="shared" si="84"/>
        <v>0.126636216</v>
      </c>
      <c r="Z448" s="49">
        <f t="shared" si="85"/>
        <v>0.16080789333333331</v>
      </c>
      <c r="AA448" s="48">
        <v>0.33412124473170229</v>
      </c>
      <c r="AB448" s="42">
        <v>0.20626144409179686</v>
      </c>
      <c r="AC448" s="42">
        <v>0.20626144409179686</v>
      </c>
      <c r="AD448" s="49">
        <f t="shared" si="86"/>
        <v>0.12485017395019533</v>
      </c>
      <c r="AE448" s="49">
        <f t="shared" si="87"/>
        <v>8.6298009289089317E-2</v>
      </c>
    </row>
    <row r="449" spans="1:31" x14ac:dyDescent="0.2">
      <c r="A449" s="42">
        <v>0.10498740514119466</v>
      </c>
      <c r="B449" s="42">
        <f t="shared" si="78"/>
        <v>0.20584278869628905</v>
      </c>
      <c r="C449" s="42">
        <v>0.20584278869628905</v>
      </c>
      <c r="D449" s="42">
        <v>0.20584278869628905</v>
      </c>
      <c r="E449" s="48">
        <v>6.6875828247070307E-2</v>
      </c>
      <c r="F449" s="48">
        <v>6.6875798645019538E-2</v>
      </c>
      <c r="G449" s="48">
        <v>6.1102669792175296E-2</v>
      </c>
      <c r="H449" s="48">
        <v>7.054003669738769E-2</v>
      </c>
      <c r="I449" s="48">
        <v>6.2223532943725589E-2</v>
      </c>
      <c r="J449" s="48">
        <v>3.4228281478881829E-2</v>
      </c>
      <c r="K449" s="48">
        <v>5.5620969429016114E-2</v>
      </c>
      <c r="L449" s="48">
        <v>2.0336736545562742E-2</v>
      </c>
      <c r="M449" s="43">
        <f t="shared" si="88"/>
        <v>6.5795099999999995E-2</v>
      </c>
      <c r="N449" s="43">
        <f t="shared" si="89"/>
        <v>0.10176308799999997</v>
      </c>
      <c r="O449" s="49">
        <v>9.3992999999999993E-2</v>
      </c>
      <c r="P449" s="49">
        <v>0.11972127999999997</v>
      </c>
      <c r="Q449" s="50">
        <f t="shared" si="79"/>
        <v>0.10685713999999999</v>
      </c>
      <c r="R449" s="48">
        <f t="shared" si="80"/>
        <v>0.11972127999999997</v>
      </c>
      <c r="S449" s="49">
        <v>0.11356165771484375</v>
      </c>
      <c r="T449" s="48">
        <f t="shared" si="90"/>
        <v>0.20584278869628905</v>
      </c>
      <c r="U449" s="48">
        <v>0</v>
      </c>
      <c r="V449" s="49">
        <f t="shared" si="81"/>
        <v>0.10774915199999997</v>
      </c>
      <c r="W449" s="49">
        <f t="shared" si="82"/>
        <v>9.5777023999999988E-2</v>
      </c>
      <c r="X449" s="49">
        <f t="shared" si="83"/>
        <v>8.3804895999999976E-2</v>
      </c>
      <c r="Y449" s="49">
        <f t="shared" si="84"/>
        <v>0.12570734399999997</v>
      </c>
      <c r="Z449" s="49">
        <f t="shared" si="85"/>
        <v>0.1596283733333333</v>
      </c>
      <c r="AA449" s="48">
        <v>0.3324028464869449</v>
      </c>
      <c r="AB449" s="42">
        <v>0.20584278869628905</v>
      </c>
      <c r="AC449" s="42">
        <v>0.20584278869628905</v>
      </c>
      <c r="AD449" s="49">
        <f t="shared" si="86"/>
        <v>0.12420806312561035</v>
      </c>
      <c r="AE449" s="49">
        <f t="shared" si="87"/>
        <v>8.5854174217407611E-2</v>
      </c>
    </row>
    <row r="450" spans="1:31" x14ac:dyDescent="0.2">
      <c r="A450" s="42">
        <v>0.10444745381673176</v>
      </c>
      <c r="B450" s="42">
        <f t="shared" ref="B450:B513" si="91">+AVERAGE(C450,D450)</f>
        <v>0.20542590332031249</v>
      </c>
      <c r="C450" s="42">
        <v>0.20542590332031249</v>
      </c>
      <c r="D450" s="42">
        <v>0.20542590332031249</v>
      </c>
      <c r="E450" s="48">
        <v>6.6531882019042976E-2</v>
      </c>
      <c r="F450" s="48">
        <v>6.6531852416992179E-2</v>
      </c>
      <c r="G450" s="48">
        <v>6.0788418121337888E-2</v>
      </c>
      <c r="H450" s="48">
        <v>7.017724876403808E-2</v>
      </c>
      <c r="I450" s="48">
        <v>6.1903516273498535E-2</v>
      </c>
      <c r="J450" s="48">
        <v>3.4052245483398441E-2</v>
      </c>
      <c r="K450" s="48">
        <v>5.5334910011291497E-2</v>
      </c>
      <c r="L450" s="48">
        <v>2.0232145099639894E-2</v>
      </c>
      <c r="M450" s="43">
        <f t="shared" si="88"/>
        <v>6.5485476000000001E-2</v>
      </c>
      <c r="N450" s="43">
        <f t="shared" si="89"/>
        <v>0.10126179199999999</v>
      </c>
      <c r="O450" s="49">
        <v>9.3550680000000011E-2</v>
      </c>
      <c r="P450" s="49">
        <v>0.11913151999999999</v>
      </c>
      <c r="Q450" s="50">
        <f t="shared" ref="Q450:Q513" si="92">+AVERAGE(O450:P450)</f>
        <v>0.10634109999999999</v>
      </c>
      <c r="R450" s="48">
        <f t="shared" ref="R450:R513" si="93">+P450</f>
        <v>0.11913151999999999</v>
      </c>
      <c r="S450" s="49">
        <v>0.1129776123046875</v>
      </c>
      <c r="T450" s="48">
        <f t="shared" si="90"/>
        <v>0.20542590332031249</v>
      </c>
      <c r="U450" s="48">
        <v>0</v>
      </c>
      <c r="V450" s="49">
        <f t="shared" ref="V450:V513" si="94">+$P450*0.9</f>
        <v>0.10721836799999999</v>
      </c>
      <c r="W450" s="49">
        <f t="shared" ref="W450:W513" si="95">+$P450*0.8</f>
        <v>9.5305215999999998E-2</v>
      </c>
      <c r="X450" s="49">
        <f t="shared" ref="X450:X513" si="96">+$P450*0.7</f>
        <v>8.3392063999999988E-2</v>
      </c>
      <c r="Y450" s="49">
        <f t="shared" ref="Y450:Y513" si="97">+$P450*0.9*8750/7500</f>
        <v>0.12508809600000001</v>
      </c>
      <c r="Z450" s="49">
        <f t="shared" ref="Z450:Z513" si="98">+$P450*10000/7500</f>
        <v>0.15884202666666666</v>
      </c>
      <c r="AA450" s="48">
        <v>0.33069329512746709</v>
      </c>
      <c r="AB450" s="42">
        <v>0.20542590332031249</v>
      </c>
      <c r="AC450" s="42">
        <v>0.20542590332031249</v>
      </c>
      <c r="AD450" s="49">
        <f t="shared" ref="AD450:AD513" si="99">+S450*1.09375</f>
        <v>0.12356926345825195</v>
      </c>
      <c r="AE450" s="49">
        <f t="shared" ref="AE450:AE513" si="100">+S450*0.756013745704467</f>
        <v>8.5412627859213885E-2</v>
      </c>
    </row>
    <row r="451" spans="1:31" x14ac:dyDescent="0.2">
      <c r="A451" s="42">
        <v>0.103910280863444</v>
      </c>
      <c r="B451" s="42">
        <f t="shared" si="91"/>
        <v>0.20501078796386718</v>
      </c>
      <c r="C451" s="42">
        <v>0.20501078796386718</v>
      </c>
      <c r="D451" s="42">
        <v>0.20501078796386718</v>
      </c>
      <c r="E451" s="48">
        <v>6.6189704513549802E-2</v>
      </c>
      <c r="F451" s="48">
        <v>6.6189674911499019E-2</v>
      </c>
      <c r="G451" s="48">
        <v>6.0475783462524413E-2</v>
      </c>
      <c r="H451" s="48">
        <v>6.9816325759887693E-2</v>
      </c>
      <c r="I451" s="48">
        <v>6.158514621734619E-2</v>
      </c>
      <c r="J451" s="48">
        <v>3.3877116050720218E-2</v>
      </c>
      <c r="K451" s="48">
        <v>5.5050323295593256E-2</v>
      </c>
      <c r="L451" s="48">
        <v>2.0128090190887449E-2</v>
      </c>
      <c r="M451" s="43">
        <f t="shared" ref="M451:M514" si="101">(+O451*0.7)</f>
        <v>6.5175851999999992E-2</v>
      </c>
      <c r="N451" s="43">
        <f t="shared" ref="N451:N514" si="102">(+P451*0.85)</f>
        <v>0.10076049599999998</v>
      </c>
      <c r="O451" s="49">
        <v>9.3108359999999987E-2</v>
      </c>
      <c r="P451" s="49">
        <v>0.11854175999999998</v>
      </c>
      <c r="Q451" s="50">
        <f t="shared" si="92"/>
        <v>0.10582505999999998</v>
      </c>
      <c r="R451" s="48">
        <f t="shared" si="93"/>
        <v>0.11854175999999998</v>
      </c>
      <c r="S451" s="49">
        <v>0.11239656982421875</v>
      </c>
      <c r="T451" s="48">
        <f t="shared" ref="T451:T514" si="103">+C451</f>
        <v>0.20501078796386718</v>
      </c>
      <c r="U451" s="48">
        <v>0</v>
      </c>
      <c r="V451" s="49">
        <f t="shared" si="94"/>
        <v>0.10668758399999999</v>
      </c>
      <c r="W451" s="49">
        <f t="shared" si="95"/>
        <v>9.4833407999999994E-2</v>
      </c>
      <c r="X451" s="49">
        <f t="shared" si="96"/>
        <v>8.2979231999999986E-2</v>
      </c>
      <c r="Y451" s="49">
        <f t="shared" si="97"/>
        <v>0.12446884799999998</v>
      </c>
      <c r="Z451" s="49">
        <f t="shared" si="98"/>
        <v>0.15805567999999998</v>
      </c>
      <c r="AA451" s="48">
        <v>0.32899253604286594</v>
      </c>
      <c r="AB451" s="42">
        <v>0.20501078796386718</v>
      </c>
      <c r="AC451" s="42">
        <v>0.20501078796386718</v>
      </c>
      <c r="AD451" s="49">
        <f t="shared" si="99"/>
        <v>0.12293374824523925</v>
      </c>
      <c r="AE451" s="49">
        <f t="shared" si="100"/>
        <v>8.4973351757141283E-2</v>
      </c>
    </row>
    <row r="452" spans="1:31" x14ac:dyDescent="0.2">
      <c r="A452" s="42">
        <v>0.10337586720784504</v>
      </c>
      <c r="B452" s="42">
        <f t="shared" si="91"/>
        <v>0.20459742736816405</v>
      </c>
      <c r="C452" s="42">
        <v>0.20459742736816405</v>
      </c>
      <c r="D452" s="42">
        <v>0.20459742736816405</v>
      </c>
      <c r="E452" s="48">
        <v>6.5849288330078123E-2</v>
      </c>
      <c r="F452" s="48">
        <v>6.5849258728027341E-2</v>
      </c>
      <c r="G452" s="48">
        <v>6.0164754714965824E-2</v>
      </c>
      <c r="H452" s="48">
        <v>6.9457260284423825E-2</v>
      </c>
      <c r="I452" s="48">
        <v>6.1268411674499514E-2</v>
      </c>
      <c r="J452" s="48">
        <v>3.3702885780334473E-2</v>
      </c>
      <c r="K452" s="48">
        <v>5.4767198181152339E-2</v>
      </c>
      <c r="L452" s="48">
        <v>2.002457181930542E-2</v>
      </c>
      <c r="M452" s="43">
        <f t="shared" si="101"/>
        <v>6.471141599999998E-2</v>
      </c>
      <c r="N452" s="43">
        <f t="shared" si="102"/>
        <v>0.10025919999999999</v>
      </c>
      <c r="O452" s="49">
        <v>9.2444879999999979E-2</v>
      </c>
      <c r="P452" s="49">
        <v>0.117952</v>
      </c>
      <c r="Q452" s="50">
        <f t="shared" si="92"/>
        <v>0.10519843999999999</v>
      </c>
      <c r="R452" s="48">
        <f t="shared" si="93"/>
        <v>0.117952</v>
      </c>
      <c r="S452" s="49">
        <v>0.11181851806640626</v>
      </c>
      <c r="T452" s="48">
        <f t="shared" si="103"/>
        <v>0.20459742736816405</v>
      </c>
      <c r="U452" s="48">
        <v>0</v>
      </c>
      <c r="V452" s="49">
        <f t="shared" si="94"/>
        <v>0.10615680000000001</v>
      </c>
      <c r="W452" s="49">
        <f t="shared" si="95"/>
        <v>9.4361600000000004E-2</v>
      </c>
      <c r="X452" s="49">
        <f t="shared" si="96"/>
        <v>8.2566399999999998E-2</v>
      </c>
      <c r="Y452" s="49">
        <f t="shared" si="97"/>
        <v>0.1238496</v>
      </c>
      <c r="Z452" s="49">
        <f t="shared" si="98"/>
        <v>0.15726933333333334</v>
      </c>
      <c r="AA452" s="48">
        <v>0.32730051462273851</v>
      </c>
      <c r="AB452" s="42">
        <v>0.20459742736816405</v>
      </c>
      <c r="AC452" s="42">
        <v>0.20459742736816405</v>
      </c>
      <c r="AD452" s="49">
        <f t="shared" si="99"/>
        <v>0.12230150413513184</v>
      </c>
      <c r="AE452" s="49">
        <f t="shared" si="100"/>
        <v>8.4536336682506416E-2</v>
      </c>
    </row>
    <row r="453" spans="1:31" x14ac:dyDescent="0.2">
      <c r="A453" s="42">
        <v>0.10284420649210611</v>
      </c>
      <c r="B453" s="42">
        <f t="shared" si="91"/>
        <v>0.20418582153320314</v>
      </c>
      <c r="C453" s="42">
        <v>0.20418582153320314</v>
      </c>
      <c r="D453" s="42">
        <v>0.20418582153320314</v>
      </c>
      <c r="E453" s="48">
        <v>6.5510626068115238E-2</v>
      </c>
      <c r="F453" s="48">
        <v>6.5510596466064455E-2</v>
      </c>
      <c r="G453" s="48">
        <v>5.9855328178405762E-2</v>
      </c>
      <c r="H453" s="48">
        <v>6.9100037536621098E-2</v>
      </c>
      <c r="I453" s="48">
        <v>6.0953308944702141E-2</v>
      </c>
      <c r="J453" s="48">
        <v>3.3529550971984866E-2</v>
      </c>
      <c r="K453" s="48">
        <v>5.4485530967712408E-2</v>
      </c>
      <c r="L453" s="48">
        <v>1.9921584434509275E-2</v>
      </c>
      <c r="M453" s="43">
        <f t="shared" si="101"/>
        <v>6.4401791999999985E-2</v>
      </c>
      <c r="N453" s="43">
        <f t="shared" si="102"/>
        <v>9.9757903999999981E-2</v>
      </c>
      <c r="O453" s="49">
        <v>9.2002559999999983E-2</v>
      </c>
      <c r="P453" s="49">
        <v>0.11736223999999998</v>
      </c>
      <c r="Q453" s="50">
        <f t="shared" si="92"/>
        <v>0.10468239999999998</v>
      </c>
      <c r="R453" s="48">
        <f t="shared" si="93"/>
        <v>0.11736223999999998</v>
      </c>
      <c r="S453" s="49">
        <v>0.1112434326171875</v>
      </c>
      <c r="T453" s="48">
        <f t="shared" si="103"/>
        <v>0.20418582153320314</v>
      </c>
      <c r="U453" s="48">
        <v>0</v>
      </c>
      <c r="V453" s="49">
        <f t="shared" si="94"/>
        <v>0.10562601599999999</v>
      </c>
      <c r="W453" s="49">
        <f t="shared" si="95"/>
        <v>9.3889791999999986E-2</v>
      </c>
      <c r="X453" s="49">
        <f t="shared" si="96"/>
        <v>8.2153567999999982E-2</v>
      </c>
      <c r="Y453" s="49">
        <f t="shared" si="97"/>
        <v>0.12323035199999999</v>
      </c>
      <c r="Z453" s="49">
        <f t="shared" si="98"/>
        <v>0.15648298666666663</v>
      </c>
      <c r="AA453" s="48">
        <v>0.32561720356188323</v>
      </c>
      <c r="AB453" s="42">
        <v>0.20418582153320314</v>
      </c>
      <c r="AC453" s="42">
        <v>0.20418582153320314</v>
      </c>
      <c r="AD453" s="49">
        <f t="shared" si="99"/>
        <v>0.12167250442504883</v>
      </c>
      <c r="AE453" s="49">
        <f t="shared" si="100"/>
        <v>8.4101564177942401E-2</v>
      </c>
    </row>
    <row r="454" spans="1:31" x14ac:dyDescent="0.2">
      <c r="A454" s="42">
        <v>0.10231527964274087</v>
      </c>
      <c r="B454" s="42">
        <f t="shared" si="91"/>
        <v>0.20377595520019531</v>
      </c>
      <c r="C454" s="42">
        <v>0.20377595520019531</v>
      </c>
      <c r="D454" s="42">
        <v>0.20377595520019531</v>
      </c>
      <c r="E454" s="48">
        <v>6.517370292663574E-2</v>
      </c>
      <c r="F454" s="48">
        <v>6.5173673324584958E-2</v>
      </c>
      <c r="G454" s="48">
        <v>5.9547492752075194E-2</v>
      </c>
      <c r="H454" s="48">
        <v>6.8744657516479485E-2</v>
      </c>
      <c r="I454" s="48">
        <v>6.0639826927185059E-2</v>
      </c>
      <c r="J454" s="48">
        <v>3.3357107925415033E-2</v>
      </c>
      <c r="K454" s="48">
        <v>5.4205310554504393E-2</v>
      </c>
      <c r="L454" s="48">
        <v>1.9819128036499021E-2</v>
      </c>
      <c r="M454" s="43">
        <f t="shared" si="101"/>
        <v>6.4092167999999977E-2</v>
      </c>
      <c r="N454" s="43">
        <f t="shared" si="102"/>
        <v>9.9256607999999996E-2</v>
      </c>
      <c r="O454" s="49">
        <v>9.1560239999999973E-2</v>
      </c>
      <c r="P454" s="49">
        <v>0.11677248</v>
      </c>
      <c r="Q454" s="50">
        <f t="shared" si="92"/>
        <v>0.10416635999999999</v>
      </c>
      <c r="R454" s="48">
        <f t="shared" si="93"/>
        <v>0.11677248</v>
      </c>
      <c r="S454" s="49">
        <v>0.11067130126953124</v>
      </c>
      <c r="T454" s="48">
        <f t="shared" si="103"/>
        <v>0.20377595520019531</v>
      </c>
      <c r="U454" s="48">
        <v>0</v>
      </c>
      <c r="V454" s="49">
        <f t="shared" si="94"/>
        <v>0.105095232</v>
      </c>
      <c r="W454" s="49">
        <f t="shared" si="95"/>
        <v>9.3417984000000009E-2</v>
      </c>
      <c r="X454" s="49">
        <f t="shared" si="96"/>
        <v>8.1740735999999994E-2</v>
      </c>
      <c r="Y454" s="49">
        <f t="shared" si="97"/>
        <v>0.122611104</v>
      </c>
      <c r="Z454" s="49">
        <f t="shared" si="98"/>
        <v>0.15569664</v>
      </c>
      <c r="AA454" s="48">
        <v>0.32394254824989721</v>
      </c>
      <c r="AB454" s="42">
        <v>0.20377595520019531</v>
      </c>
      <c r="AC454" s="42">
        <v>0.20377595520019531</v>
      </c>
      <c r="AD454" s="49">
        <f t="shared" si="99"/>
        <v>0.1210467357635498</v>
      </c>
      <c r="AE454" s="49">
        <f t="shared" si="100"/>
        <v>8.3669025014765849E-2</v>
      </c>
    </row>
    <row r="455" spans="1:31" x14ac:dyDescent="0.2">
      <c r="A455" s="42">
        <v>0.10178907394409178</v>
      </c>
      <c r="B455" s="42">
        <f t="shared" si="91"/>
        <v>0.2033677978515625</v>
      </c>
      <c r="C455" s="42">
        <v>0.2033677978515625</v>
      </c>
      <c r="D455" s="42">
        <v>0.2033677978515625</v>
      </c>
      <c r="E455" s="48">
        <v>6.4838511505126942E-2</v>
      </c>
      <c r="F455" s="48">
        <v>6.4838481903076173E-2</v>
      </c>
      <c r="G455" s="48">
        <v>5.9241241035461426E-2</v>
      </c>
      <c r="H455" s="48">
        <v>6.8391105422973636E-2</v>
      </c>
      <c r="I455" s="48">
        <v>6.03279545211792E-2</v>
      </c>
      <c r="J455" s="48">
        <v>3.3185552940368651E-2</v>
      </c>
      <c r="K455" s="48">
        <v>5.3926533241271966E-2</v>
      </c>
      <c r="L455" s="48">
        <v>1.971719892501831E-2</v>
      </c>
      <c r="M455" s="43">
        <f t="shared" si="101"/>
        <v>6.3782543999999997E-2</v>
      </c>
      <c r="N455" s="43">
        <f t="shared" si="102"/>
        <v>9.8755311999999984E-2</v>
      </c>
      <c r="O455" s="49">
        <v>9.1117919999999991E-2</v>
      </c>
      <c r="P455" s="49">
        <v>0.11618271999999999</v>
      </c>
      <c r="Q455" s="50">
        <f t="shared" si="92"/>
        <v>0.10365031999999999</v>
      </c>
      <c r="R455" s="48">
        <f t="shared" si="93"/>
        <v>0.11618271999999999</v>
      </c>
      <c r="S455" s="49">
        <v>0.11010211181640626</v>
      </c>
      <c r="T455" s="48">
        <f t="shared" si="103"/>
        <v>0.2033677978515625</v>
      </c>
      <c r="U455" s="48">
        <v>0</v>
      </c>
      <c r="V455" s="49">
        <f t="shared" si="94"/>
        <v>0.10456444799999999</v>
      </c>
      <c r="W455" s="49">
        <f t="shared" si="95"/>
        <v>9.2946175999999991E-2</v>
      </c>
      <c r="X455" s="49">
        <f t="shared" si="96"/>
        <v>8.1327903999999993E-2</v>
      </c>
      <c r="Y455" s="49">
        <f t="shared" si="97"/>
        <v>0.121991856</v>
      </c>
      <c r="Z455" s="49">
        <f t="shared" si="98"/>
        <v>0.15491029333333334</v>
      </c>
      <c r="AA455" s="48">
        <v>0.32227649407637748</v>
      </c>
      <c r="AB455" s="42">
        <v>0.2033677978515625</v>
      </c>
      <c r="AC455" s="42">
        <v>0.2033677978515625</v>
      </c>
      <c r="AD455" s="49">
        <f t="shared" si="99"/>
        <v>0.12042418479919435</v>
      </c>
      <c r="AE455" s="49">
        <f t="shared" si="100"/>
        <v>8.3238709964293361E-2</v>
      </c>
    </row>
    <row r="456" spans="1:31" x14ac:dyDescent="0.2">
      <c r="A456" s="42">
        <v>0.10126557032267251</v>
      </c>
      <c r="B456" s="42">
        <f t="shared" si="91"/>
        <v>0.20296136474609375</v>
      </c>
      <c r="C456" s="42">
        <v>0.20296136474609375</v>
      </c>
      <c r="D456" s="42">
        <v>0.20296136474609375</v>
      </c>
      <c r="E456" s="48">
        <v>6.4505044403076167E-2</v>
      </c>
      <c r="F456" s="48">
        <v>6.4505014801025398E-2</v>
      </c>
      <c r="G456" s="48">
        <v>5.8936561927795408E-2</v>
      </c>
      <c r="H456" s="48">
        <v>6.8039366455078118E-2</v>
      </c>
      <c r="I456" s="48">
        <v>6.001768802642822E-2</v>
      </c>
      <c r="J456" s="48">
        <v>3.301487861633301E-2</v>
      </c>
      <c r="K456" s="48">
        <v>5.3649187927246093E-2</v>
      </c>
      <c r="L456" s="48">
        <v>1.9615793399810792E-2</v>
      </c>
      <c r="M456" s="43">
        <f t="shared" si="101"/>
        <v>6.3472919999999988E-2</v>
      </c>
      <c r="N456" s="43">
        <f t="shared" si="102"/>
        <v>9.8254016E-2</v>
      </c>
      <c r="O456" s="49">
        <v>9.0675599999999995E-2</v>
      </c>
      <c r="P456" s="49">
        <v>0.11559295999999999</v>
      </c>
      <c r="Q456" s="50">
        <f t="shared" si="92"/>
        <v>0.10313427999999999</v>
      </c>
      <c r="R456" s="48">
        <f t="shared" si="93"/>
        <v>0.11559295999999999</v>
      </c>
      <c r="S456" s="49">
        <v>0.10953585205078126</v>
      </c>
      <c r="T456" s="48">
        <f t="shared" si="103"/>
        <v>0.20296136474609375</v>
      </c>
      <c r="U456" s="48">
        <v>0</v>
      </c>
      <c r="V456" s="49">
        <f t="shared" si="94"/>
        <v>0.104033664</v>
      </c>
      <c r="W456" s="49">
        <f t="shared" si="95"/>
        <v>9.2474368000000001E-2</v>
      </c>
      <c r="X456" s="49">
        <f t="shared" si="96"/>
        <v>8.0915071999999991E-2</v>
      </c>
      <c r="Y456" s="49">
        <f t="shared" si="97"/>
        <v>0.12137260799999999</v>
      </c>
      <c r="Z456" s="49">
        <f t="shared" si="98"/>
        <v>0.15412394666666665</v>
      </c>
      <c r="AA456" s="48">
        <v>0.32061901373612256</v>
      </c>
      <c r="AB456" s="42">
        <v>0.20296136474609375</v>
      </c>
      <c r="AC456" s="42">
        <v>0.20296136474609375</v>
      </c>
      <c r="AD456" s="49">
        <f t="shared" si="99"/>
        <v>0.11980483818054199</v>
      </c>
      <c r="AE456" s="49">
        <f t="shared" si="100"/>
        <v>8.2810609797841467E-2</v>
      </c>
    </row>
    <row r="457" spans="1:31" x14ac:dyDescent="0.2">
      <c r="A457" s="42">
        <v>0.10074476242065429</v>
      </c>
      <c r="B457" s="42">
        <f t="shared" si="91"/>
        <v>0.20255664062500001</v>
      </c>
      <c r="C457" s="42">
        <v>0.20255664062500001</v>
      </c>
      <c r="D457" s="42">
        <v>0.20255664062500001</v>
      </c>
      <c r="E457" s="48">
        <v>6.41732942199707E-2</v>
      </c>
      <c r="F457" s="48">
        <v>6.4173264617919917E-2</v>
      </c>
      <c r="G457" s="48">
        <v>5.8633451728820805E-2</v>
      </c>
      <c r="H457" s="48">
        <v>6.7689440612792959E-2</v>
      </c>
      <c r="I457" s="48">
        <v>5.9709016342163086E-2</v>
      </c>
      <c r="J457" s="48">
        <v>3.2845081253051751E-2</v>
      </c>
      <c r="K457" s="48">
        <v>5.3373270912170409E-2</v>
      </c>
      <c r="L457" s="48">
        <v>1.9514909610748293E-2</v>
      </c>
      <c r="M457" s="43">
        <f t="shared" si="101"/>
        <v>6.3163295999999994E-2</v>
      </c>
      <c r="N457" s="43">
        <f t="shared" si="102"/>
        <v>9.7752719999999987E-2</v>
      </c>
      <c r="O457" s="49">
        <v>9.0233279999999999E-2</v>
      </c>
      <c r="P457" s="49">
        <v>0.11500319999999999</v>
      </c>
      <c r="Q457" s="50">
        <f t="shared" si="92"/>
        <v>0.10261824</v>
      </c>
      <c r="R457" s="48">
        <f t="shared" si="93"/>
        <v>0.11500319999999999</v>
      </c>
      <c r="S457" s="49">
        <v>0.108972509765625</v>
      </c>
      <c r="T457" s="48">
        <f t="shared" si="103"/>
        <v>0.20255664062500001</v>
      </c>
      <c r="U457" s="48">
        <v>0</v>
      </c>
      <c r="V457" s="49">
        <f t="shared" si="94"/>
        <v>0.10350287999999999</v>
      </c>
      <c r="W457" s="49">
        <f t="shared" si="95"/>
        <v>9.2002559999999997E-2</v>
      </c>
      <c r="X457" s="49">
        <f t="shared" si="96"/>
        <v>8.0502239999999989E-2</v>
      </c>
      <c r="Y457" s="49">
        <f t="shared" si="97"/>
        <v>0.12075335999999999</v>
      </c>
      <c r="Z457" s="49">
        <f t="shared" si="98"/>
        <v>0.15333759999999999</v>
      </c>
      <c r="AA457" s="48">
        <v>0.31897005261872946</v>
      </c>
      <c r="AB457" s="42">
        <v>0.20255664062500001</v>
      </c>
      <c r="AC457" s="42">
        <v>0.20255664062500001</v>
      </c>
      <c r="AD457" s="49">
        <f t="shared" si="99"/>
        <v>0.11918868255615235</v>
      </c>
      <c r="AE457" s="49">
        <f t="shared" si="100"/>
        <v>8.2384715286726765E-2</v>
      </c>
    </row>
    <row r="458" spans="1:31" x14ac:dyDescent="0.2">
      <c r="A458" s="42">
        <v>0.10022663116455077</v>
      </c>
      <c r="B458" s="42">
        <f t="shared" si="91"/>
        <v>0.20215359497070312</v>
      </c>
      <c r="C458" s="42">
        <v>0.20215359497070312</v>
      </c>
      <c r="D458" s="42">
        <v>0.20215359497070312</v>
      </c>
      <c r="E458" s="48">
        <v>6.3843253555297852E-2</v>
      </c>
      <c r="F458" s="48">
        <v>6.3843223953247069E-2</v>
      </c>
      <c r="G458" s="48">
        <v>5.8331899337768556E-2</v>
      </c>
      <c r="H458" s="48">
        <v>6.7341313095092781E-2</v>
      </c>
      <c r="I458" s="48">
        <v>5.9401932067871095E-2</v>
      </c>
      <c r="J458" s="48">
        <v>3.2676157150268552E-2</v>
      </c>
      <c r="K458" s="48">
        <v>5.3098771095275873E-2</v>
      </c>
      <c r="L458" s="48">
        <v>1.9414543857574462E-2</v>
      </c>
      <c r="M458" s="43">
        <f t="shared" si="101"/>
        <v>6.2853671999999985E-2</v>
      </c>
      <c r="N458" s="43">
        <f t="shared" si="102"/>
        <v>9.7251423999999989E-2</v>
      </c>
      <c r="O458" s="49">
        <v>8.9790959999999975E-2</v>
      </c>
      <c r="P458" s="49">
        <v>0.11441343999999999</v>
      </c>
      <c r="Q458" s="50">
        <f t="shared" si="92"/>
        <v>0.10210219999999998</v>
      </c>
      <c r="R458" s="48">
        <f t="shared" si="93"/>
        <v>0.11441343999999999</v>
      </c>
      <c r="S458" s="49">
        <v>0.10841206054687501</v>
      </c>
      <c r="T458" s="48">
        <f t="shared" si="103"/>
        <v>0.20215359497070312</v>
      </c>
      <c r="U458" s="48">
        <v>0</v>
      </c>
      <c r="V458" s="49">
        <f t="shared" si="94"/>
        <v>0.102972096</v>
      </c>
      <c r="W458" s="49">
        <f t="shared" si="95"/>
        <v>9.1530751999999993E-2</v>
      </c>
      <c r="X458" s="49">
        <f t="shared" si="96"/>
        <v>8.0089407999999987E-2</v>
      </c>
      <c r="Y458" s="49">
        <f t="shared" si="97"/>
        <v>0.120134112</v>
      </c>
      <c r="Z458" s="49">
        <f t="shared" si="98"/>
        <v>0.15255125333333333</v>
      </c>
      <c r="AA458" s="48">
        <v>0.3173295834189967</v>
      </c>
      <c r="AB458" s="42">
        <v>0.20215359497070312</v>
      </c>
      <c r="AC458" s="42">
        <v>0.20215359497070312</v>
      </c>
      <c r="AD458" s="49">
        <f t="shared" si="99"/>
        <v>0.11857569122314454</v>
      </c>
      <c r="AE458" s="49">
        <f t="shared" si="100"/>
        <v>8.1961007973582439E-2</v>
      </c>
    </row>
    <row r="459" spans="1:31" x14ac:dyDescent="0.2">
      <c r="A459" s="42">
        <v>9.9711163838704417E-2</v>
      </c>
      <c r="B459" s="42">
        <f t="shared" si="91"/>
        <v>0.20175222778320312</v>
      </c>
      <c r="C459" s="42">
        <v>0.20175222778320312</v>
      </c>
      <c r="D459" s="42">
        <v>0.20175222778320312</v>
      </c>
      <c r="E459" s="48">
        <v>6.3514907608032231E-2</v>
      </c>
      <c r="F459" s="48">
        <v>6.3514878005981434E-2</v>
      </c>
      <c r="G459" s="48">
        <v>5.8031897354125971E-2</v>
      </c>
      <c r="H459" s="48">
        <v>6.699497650146484E-2</v>
      </c>
      <c r="I459" s="48">
        <v>5.9096427803039552E-2</v>
      </c>
      <c r="J459" s="48">
        <v>3.2508102607727046E-2</v>
      </c>
      <c r="K459" s="48">
        <v>5.2825684776306149E-2</v>
      </c>
      <c r="L459" s="48">
        <v>1.9314694290161132E-2</v>
      </c>
      <c r="M459" s="43">
        <f t="shared" si="101"/>
        <v>6.2544047999999991E-2</v>
      </c>
      <c r="N459" s="43">
        <f t="shared" si="102"/>
        <v>9.6750127999999977E-2</v>
      </c>
      <c r="O459" s="49">
        <v>8.9348639999999993E-2</v>
      </c>
      <c r="P459" s="49">
        <v>0.11382367999999998</v>
      </c>
      <c r="Q459" s="50">
        <f t="shared" si="92"/>
        <v>0.10158615999999998</v>
      </c>
      <c r="R459" s="48">
        <f t="shared" si="93"/>
        <v>0.11382367999999998</v>
      </c>
      <c r="S459" s="49">
        <v>0.10785449218750001</v>
      </c>
      <c r="T459" s="48">
        <f t="shared" si="103"/>
        <v>0.20175222778320312</v>
      </c>
      <c r="U459" s="48">
        <v>0</v>
      </c>
      <c r="V459" s="49">
        <f t="shared" si="94"/>
        <v>0.10244131199999999</v>
      </c>
      <c r="W459" s="49">
        <f t="shared" si="95"/>
        <v>9.1058943999999989E-2</v>
      </c>
      <c r="X459" s="49">
        <f t="shared" si="96"/>
        <v>7.9676575999999985E-2</v>
      </c>
      <c r="Y459" s="49">
        <f t="shared" si="97"/>
        <v>0.11951486399999998</v>
      </c>
      <c r="Z459" s="49">
        <f t="shared" si="98"/>
        <v>0.15176490666666664</v>
      </c>
      <c r="AA459" s="48">
        <v>0.3156975515265214</v>
      </c>
      <c r="AB459" s="42">
        <v>0.20175222778320312</v>
      </c>
      <c r="AC459" s="42">
        <v>0.20175222778320312</v>
      </c>
      <c r="AD459" s="49">
        <f t="shared" si="99"/>
        <v>0.11796585083007814</v>
      </c>
      <c r="AE459" s="49">
        <f t="shared" si="100"/>
        <v>8.1539478629725062E-2</v>
      </c>
    </row>
    <row r="460" spans="1:31" x14ac:dyDescent="0.2">
      <c r="A460" s="42">
        <v>9.919834772745767E-2</v>
      </c>
      <c r="B460" s="42">
        <f t="shared" si="91"/>
        <v>0.2013525390625</v>
      </c>
      <c r="C460" s="42">
        <v>0.2013525390625</v>
      </c>
      <c r="D460" s="42">
        <v>0.2013525390625</v>
      </c>
      <c r="E460" s="48">
        <v>6.3188248977661135E-2</v>
      </c>
      <c r="F460" s="48">
        <v>6.3188219375610352E-2</v>
      </c>
      <c r="G460" s="48">
        <v>5.7733438377380368E-2</v>
      </c>
      <c r="H460" s="48">
        <v>6.6650423431396488E-2</v>
      </c>
      <c r="I460" s="48">
        <v>5.8792492446899415E-2</v>
      </c>
      <c r="J460" s="48">
        <v>3.2340913925170897E-2</v>
      </c>
      <c r="K460" s="48">
        <v>5.2554000854492182E-2</v>
      </c>
      <c r="L460" s="48">
        <v>1.9215359058380125E-2</v>
      </c>
      <c r="M460" s="43">
        <f t="shared" si="101"/>
        <v>6.2234423999999983E-2</v>
      </c>
      <c r="N460" s="43">
        <f t="shared" si="102"/>
        <v>9.6248831999999993E-2</v>
      </c>
      <c r="O460" s="49">
        <v>8.8906319999999983E-2</v>
      </c>
      <c r="P460" s="49">
        <v>0.11323391999999999</v>
      </c>
      <c r="Q460" s="50">
        <f t="shared" si="92"/>
        <v>0.10107011999999999</v>
      </c>
      <c r="R460" s="48">
        <f t="shared" si="93"/>
        <v>0.11323391999999999</v>
      </c>
      <c r="S460" s="49">
        <v>0.10729979248046875</v>
      </c>
      <c r="T460" s="48">
        <f t="shared" si="103"/>
        <v>0.2013525390625</v>
      </c>
      <c r="U460" s="48">
        <v>0</v>
      </c>
      <c r="V460" s="49">
        <f t="shared" si="94"/>
        <v>0.10191052799999999</v>
      </c>
      <c r="W460" s="49">
        <f t="shared" si="95"/>
        <v>9.0587135999999999E-2</v>
      </c>
      <c r="X460" s="49">
        <f t="shared" si="96"/>
        <v>7.9263743999999983E-2</v>
      </c>
      <c r="Y460" s="49">
        <f t="shared" si="97"/>
        <v>0.11889561599999998</v>
      </c>
      <c r="Z460" s="49">
        <f t="shared" si="98"/>
        <v>0.15097855999999998</v>
      </c>
      <c r="AA460" s="48">
        <v>0.31407390233090049</v>
      </c>
      <c r="AB460" s="42">
        <v>0.2013525390625</v>
      </c>
      <c r="AC460" s="42">
        <v>0.2013525390625</v>
      </c>
      <c r="AD460" s="49">
        <f t="shared" si="99"/>
        <v>0.1173591480255127</v>
      </c>
      <c r="AE460" s="49">
        <f t="shared" si="100"/>
        <v>8.1120118026471177E-2</v>
      </c>
    </row>
    <row r="461" spans="1:31" x14ac:dyDescent="0.2">
      <c r="A461" s="42">
        <v>9.868817011515299E-2</v>
      </c>
      <c r="B461" s="42">
        <f t="shared" si="91"/>
        <v>0.20095449829101564</v>
      </c>
      <c r="C461" s="42">
        <v>0.20095449829101564</v>
      </c>
      <c r="D461" s="42">
        <v>0.20095449829101564</v>
      </c>
      <c r="E461" s="48">
        <v>6.2863270263671875E-2</v>
      </c>
      <c r="F461" s="48">
        <v>6.2863240661621092E-2</v>
      </c>
      <c r="G461" s="48">
        <v>5.7436515007019046E-2</v>
      </c>
      <c r="H461" s="48">
        <v>6.6307639083862294E-2</v>
      </c>
      <c r="I461" s="48">
        <v>5.8490122299194335E-2</v>
      </c>
      <c r="J461" s="48">
        <v>3.2174583702087402E-2</v>
      </c>
      <c r="K461" s="48">
        <v>5.2283715629577635E-2</v>
      </c>
      <c r="L461" s="48">
        <v>1.9116534461975098E-2</v>
      </c>
      <c r="M461" s="43">
        <f t="shared" si="101"/>
        <v>6.1769987999999998E-2</v>
      </c>
      <c r="N461" s="43">
        <f t="shared" si="102"/>
        <v>9.574753599999998E-2</v>
      </c>
      <c r="O461" s="49">
        <v>8.8242840000000003E-2</v>
      </c>
      <c r="P461" s="49">
        <v>0.11264415999999998</v>
      </c>
      <c r="Q461" s="50">
        <f t="shared" si="92"/>
        <v>0.10044349999999999</v>
      </c>
      <c r="R461" s="48">
        <f t="shared" si="93"/>
        <v>0.11264415999999998</v>
      </c>
      <c r="S461" s="49">
        <v>0.10674794921875</v>
      </c>
      <c r="T461" s="48">
        <f t="shared" si="103"/>
        <v>0.20095449829101564</v>
      </c>
      <c r="U461" s="48">
        <v>0</v>
      </c>
      <c r="V461" s="49">
        <f t="shared" si="94"/>
        <v>0.10137974399999998</v>
      </c>
      <c r="W461" s="49">
        <f t="shared" si="95"/>
        <v>9.0115327999999995E-2</v>
      </c>
      <c r="X461" s="49">
        <f t="shared" si="96"/>
        <v>7.8850911999999981E-2</v>
      </c>
      <c r="Y461" s="49">
        <f t="shared" si="97"/>
        <v>0.11827636799999997</v>
      </c>
      <c r="Z461" s="49">
        <f t="shared" si="98"/>
        <v>0.15019221333333332</v>
      </c>
      <c r="AA461" s="48">
        <v>0.31245860852693258</v>
      </c>
      <c r="AB461" s="42">
        <v>0.20095449829101564</v>
      </c>
      <c r="AC461" s="42">
        <v>0.20095449829101564</v>
      </c>
      <c r="AD461" s="49">
        <f t="shared" si="99"/>
        <v>0.11675556945800782</v>
      </c>
      <c r="AE461" s="49">
        <f t="shared" si="100"/>
        <v>8.0702916935137425E-2</v>
      </c>
    </row>
    <row r="462" spans="1:31" x14ac:dyDescent="0.2">
      <c r="A462" s="42">
        <v>9.8180618286132809E-2</v>
      </c>
      <c r="B462" s="42">
        <f t="shared" si="91"/>
        <v>0.20055812072753906</v>
      </c>
      <c r="C462" s="42">
        <v>0.20055812072753906</v>
      </c>
      <c r="D462" s="42">
        <v>0.20055812072753906</v>
      </c>
      <c r="E462" s="48">
        <v>6.2539964065551762E-2</v>
      </c>
      <c r="F462" s="48">
        <v>6.2539934463500965E-2</v>
      </c>
      <c r="G462" s="48">
        <v>5.71411198425293E-2</v>
      </c>
      <c r="H462" s="48">
        <v>6.5966616058349609E-2</v>
      </c>
      <c r="I462" s="48">
        <v>5.818930625915527E-2</v>
      </c>
      <c r="J462" s="48">
        <v>3.2009108238220216E-2</v>
      </c>
      <c r="K462" s="48">
        <v>5.2014818000793453E-2</v>
      </c>
      <c r="L462" s="48">
        <v>1.9018218650817872E-2</v>
      </c>
      <c r="M462" s="43">
        <f t="shared" si="101"/>
        <v>6.146036399999999E-2</v>
      </c>
      <c r="N462" s="43">
        <f t="shared" si="102"/>
        <v>9.5246239999999996E-2</v>
      </c>
      <c r="O462" s="49">
        <v>8.7800519999999993E-2</v>
      </c>
      <c r="P462" s="49">
        <v>0.1120544</v>
      </c>
      <c r="Q462" s="50">
        <f t="shared" si="92"/>
        <v>9.9927459999999996E-2</v>
      </c>
      <c r="R462" s="48">
        <f t="shared" si="93"/>
        <v>0.1120544</v>
      </c>
      <c r="S462" s="49">
        <v>0.10619893798828124</v>
      </c>
      <c r="T462" s="48">
        <f t="shared" si="103"/>
        <v>0.20055812072753906</v>
      </c>
      <c r="U462" s="48">
        <v>0</v>
      </c>
      <c r="V462" s="49">
        <f t="shared" si="94"/>
        <v>0.10084896</v>
      </c>
      <c r="W462" s="49">
        <f t="shared" si="95"/>
        <v>8.9643520000000004E-2</v>
      </c>
      <c r="X462" s="49">
        <f t="shared" si="96"/>
        <v>7.8438079999999993E-2</v>
      </c>
      <c r="Y462" s="49">
        <f t="shared" si="97"/>
        <v>0.11765712</v>
      </c>
      <c r="Z462" s="49">
        <f t="shared" si="98"/>
        <v>0.14940586666666669</v>
      </c>
      <c r="AA462" s="48">
        <v>0.31085164280941613</v>
      </c>
      <c r="AB462" s="42">
        <v>0.20055812072753906</v>
      </c>
      <c r="AC462" s="42">
        <v>0.20055812072753906</v>
      </c>
      <c r="AD462" s="49">
        <f t="shared" si="99"/>
        <v>0.11615508842468261</v>
      </c>
      <c r="AE462" s="49">
        <f t="shared" si="100"/>
        <v>8.0287856898356921E-2</v>
      </c>
    </row>
    <row r="463" spans="1:31" x14ac:dyDescent="0.2">
      <c r="A463" s="42">
        <v>9.7675673166910795E-2</v>
      </c>
      <c r="B463" s="42">
        <f t="shared" si="91"/>
        <v>0.20016337585449218</v>
      </c>
      <c r="C463" s="42">
        <v>0.20016337585449218</v>
      </c>
      <c r="D463" s="42">
        <v>0.20016337585449218</v>
      </c>
      <c r="E463" s="48">
        <v>6.2218322982788093E-2</v>
      </c>
      <c r="F463" s="48">
        <v>6.2218293380737304E-2</v>
      </c>
      <c r="G463" s="48">
        <v>5.6847241783142093E-2</v>
      </c>
      <c r="H463" s="48">
        <v>6.5627346954345703E-2</v>
      </c>
      <c r="I463" s="48">
        <v>5.7890036926269525E-2</v>
      </c>
      <c r="J463" s="48">
        <v>3.1844483833312988E-2</v>
      </c>
      <c r="K463" s="48">
        <v>5.17473042678833E-2</v>
      </c>
      <c r="L463" s="48">
        <v>1.8920407924652102E-2</v>
      </c>
      <c r="M463" s="43">
        <f t="shared" si="101"/>
        <v>6.1150739999999995E-2</v>
      </c>
      <c r="N463" s="43">
        <f t="shared" si="102"/>
        <v>9.4744943999999984E-2</v>
      </c>
      <c r="O463" s="49">
        <v>8.7358199999999997E-2</v>
      </c>
      <c r="P463" s="49">
        <v>0.11146463999999999</v>
      </c>
      <c r="Q463" s="50">
        <f t="shared" si="92"/>
        <v>9.941142E-2</v>
      </c>
      <c r="R463" s="48">
        <f t="shared" si="93"/>
        <v>0.11146463999999999</v>
      </c>
      <c r="S463" s="49">
        <v>0.10565275878906251</v>
      </c>
      <c r="T463" s="48">
        <f t="shared" si="103"/>
        <v>0.20016337585449218</v>
      </c>
      <c r="U463" s="48">
        <v>0</v>
      </c>
      <c r="V463" s="49">
        <f t="shared" si="94"/>
        <v>0.100318176</v>
      </c>
      <c r="W463" s="49">
        <f t="shared" si="95"/>
        <v>8.9171712E-2</v>
      </c>
      <c r="X463" s="49">
        <f t="shared" si="96"/>
        <v>7.8025247999999991E-2</v>
      </c>
      <c r="Y463" s="49">
        <f t="shared" si="97"/>
        <v>0.117037872</v>
      </c>
      <c r="Z463" s="49">
        <f t="shared" si="98"/>
        <v>0.14861951999999998</v>
      </c>
      <c r="AA463" s="48">
        <v>0.30925292326274673</v>
      </c>
      <c r="AB463" s="42">
        <v>0.20016337585449218</v>
      </c>
      <c r="AC463" s="42">
        <v>0.20016337585449218</v>
      </c>
      <c r="AD463" s="49">
        <f t="shared" si="99"/>
        <v>0.11555770492553712</v>
      </c>
      <c r="AE463" s="49">
        <f t="shared" si="100"/>
        <v>7.9874937916129693E-2</v>
      </c>
    </row>
    <row r="464" spans="1:31" x14ac:dyDescent="0.2">
      <c r="A464" s="42">
        <v>9.7173328399658199E-2</v>
      </c>
      <c r="B464" s="42">
        <f t="shared" si="91"/>
        <v>0.19977024841308594</v>
      </c>
      <c r="C464" s="42">
        <v>0.19977024841308594</v>
      </c>
      <c r="D464" s="42">
        <v>0.19977024841308594</v>
      </c>
      <c r="E464" s="48">
        <v>6.1898332214355464E-2</v>
      </c>
      <c r="F464" s="48">
        <v>6.1898302612304688E-2</v>
      </c>
      <c r="G464" s="48">
        <v>5.6554877128601071E-2</v>
      </c>
      <c r="H464" s="48">
        <v>6.5289824371337887E-2</v>
      </c>
      <c r="I464" s="48">
        <v>5.7592306900024412E-2</v>
      </c>
      <c r="J464" s="48">
        <v>3.1680706787109374E-2</v>
      </c>
      <c r="K464" s="48">
        <v>5.1481167030334472E-2</v>
      </c>
      <c r="L464" s="48">
        <v>1.8823100433349609E-2</v>
      </c>
      <c r="M464" s="43">
        <f t="shared" si="101"/>
        <v>6.0841115999999994E-2</v>
      </c>
      <c r="N464" s="43">
        <f t="shared" si="102"/>
        <v>9.4243647999999985E-2</v>
      </c>
      <c r="O464" s="49">
        <v>8.6915880000000001E-2</v>
      </c>
      <c r="P464" s="49">
        <v>0.11087487999999998</v>
      </c>
      <c r="Q464" s="50">
        <f t="shared" si="92"/>
        <v>9.8895379999999991E-2</v>
      </c>
      <c r="R464" s="48">
        <f t="shared" si="93"/>
        <v>0.11087487999999998</v>
      </c>
      <c r="S464" s="49">
        <v>0.10510938720703125</v>
      </c>
      <c r="T464" s="48">
        <f t="shared" si="103"/>
        <v>0.19977024841308594</v>
      </c>
      <c r="U464" s="48">
        <v>0</v>
      </c>
      <c r="V464" s="49">
        <f t="shared" si="94"/>
        <v>9.9787391999999989E-2</v>
      </c>
      <c r="W464" s="49">
        <f t="shared" si="95"/>
        <v>8.8699903999999996E-2</v>
      </c>
      <c r="X464" s="49">
        <f t="shared" si="96"/>
        <v>7.7612415999999976E-2</v>
      </c>
      <c r="Y464" s="49">
        <f t="shared" si="97"/>
        <v>0.11641862399999998</v>
      </c>
      <c r="Z464" s="49">
        <f t="shared" si="98"/>
        <v>0.14783317333333332</v>
      </c>
      <c r="AA464" s="48">
        <v>0.30766242258172288</v>
      </c>
      <c r="AB464" s="42">
        <v>0.19977024841308594</v>
      </c>
      <c r="AC464" s="42">
        <v>0.19977024841308594</v>
      </c>
      <c r="AD464" s="49">
        <f t="shared" si="99"/>
        <v>0.11496339225769044</v>
      </c>
      <c r="AE464" s="49">
        <f t="shared" si="100"/>
        <v>7.9464141531088883E-2</v>
      </c>
    </row>
    <row r="465" spans="1:31" x14ac:dyDescent="0.2">
      <c r="A465" s="42">
        <v>9.667356491088866E-2</v>
      </c>
      <c r="B465" s="42">
        <f t="shared" si="91"/>
        <v>0.19937875366210939</v>
      </c>
      <c r="C465" s="42">
        <v>0.19937875366210939</v>
      </c>
      <c r="D465" s="42">
        <v>0.19937875366210939</v>
      </c>
      <c r="E465" s="48">
        <v>6.1579988059997558E-2</v>
      </c>
      <c r="F465" s="48">
        <v>6.1579958457946782E-2</v>
      </c>
      <c r="G465" s="48">
        <v>5.6264014778137209E-2</v>
      </c>
      <c r="H465" s="48">
        <v>6.4954040908813473E-2</v>
      </c>
      <c r="I465" s="48">
        <v>5.7296108779907221E-2</v>
      </c>
      <c r="J465" s="48">
        <v>3.1517773399353029E-2</v>
      </c>
      <c r="K465" s="48">
        <v>5.1216398887634275E-2</v>
      </c>
      <c r="L465" s="48">
        <v>1.8726292476654055E-2</v>
      </c>
      <c r="M465" s="43">
        <f t="shared" si="101"/>
        <v>6.0531491999999999E-2</v>
      </c>
      <c r="N465" s="43">
        <f t="shared" si="102"/>
        <v>9.3742351999999987E-2</v>
      </c>
      <c r="O465" s="49">
        <v>8.6473560000000005E-2</v>
      </c>
      <c r="P465" s="49">
        <v>0.11028511999999999</v>
      </c>
      <c r="Q465" s="50">
        <f t="shared" si="92"/>
        <v>9.8379339999999996E-2</v>
      </c>
      <c r="R465" s="48">
        <f t="shared" si="93"/>
        <v>0.11028511999999999</v>
      </c>
      <c r="S465" s="49">
        <v>0.10456881103515625</v>
      </c>
      <c r="T465" s="48">
        <f t="shared" si="103"/>
        <v>0.19937875366210939</v>
      </c>
      <c r="U465" s="48">
        <v>0</v>
      </c>
      <c r="V465" s="49">
        <f t="shared" si="94"/>
        <v>9.9256607999999996E-2</v>
      </c>
      <c r="W465" s="49">
        <f t="shared" si="95"/>
        <v>8.8228095999999992E-2</v>
      </c>
      <c r="X465" s="49">
        <f t="shared" si="96"/>
        <v>7.7199583999999988E-2</v>
      </c>
      <c r="Y465" s="49">
        <f t="shared" si="97"/>
        <v>0.115799376</v>
      </c>
      <c r="Z465" s="49">
        <f t="shared" si="98"/>
        <v>0.14704682666666666</v>
      </c>
      <c r="AA465" s="48">
        <v>0.30608011346114311</v>
      </c>
      <c r="AB465" s="42">
        <v>0.19937875366210939</v>
      </c>
      <c r="AC465" s="42">
        <v>0.19937875366210939</v>
      </c>
      <c r="AD465" s="49">
        <f t="shared" si="99"/>
        <v>0.11437213706970215</v>
      </c>
      <c r="AE465" s="49">
        <f t="shared" si="100"/>
        <v>7.9055458514551077E-2</v>
      </c>
    </row>
    <row r="466" spans="1:31" x14ac:dyDescent="0.2">
      <c r="A466" s="42">
        <v>9.6176369984944651E-2</v>
      </c>
      <c r="B466" s="42">
        <f t="shared" si="91"/>
        <v>0.19898886108398436</v>
      </c>
      <c r="C466" s="42">
        <v>0.19898886108398436</v>
      </c>
      <c r="D466" s="42">
        <v>0.19898886108398436</v>
      </c>
      <c r="E466" s="48">
        <v>6.1263283119201657E-2</v>
      </c>
      <c r="F466" s="48">
        <v>6.1263253517150881E-2</v>
      </c>
      <c r="G466" s="48">
        <v>5.5974647331237797E-2</v>
      </c>
      <c r="H466" s="48">
        <v>6.461998176574707E-2</v>
      </c>
      <c r="I466" s="48">
        <v>5.7001435165405276E-2</v>
      </c>
      <c r="J466" s="48">
        <v>3.135567626953125E-2</v>
      </c>
      <c r="K466" s="48">
        <v>5.0952992439270019E-2</v>
      </c>
      <c r="L466" s="48">
        <v>1.8629982204437255E-2</v>
      </c>
      <c r="M466" s="43">
        <f t="shared" si="101"/>
        <v>6.0221868000000005E-2</v>
      </c>
      <c r="N466" s="43">
        <f t="shared" si="102"/>
        <v>9.3241055999999989E-2</v>
      </c>
      <c r="O466" s="49">
        <v>8.6031240000000009E-2</v>
      </c>
      <c r="P466" s="49">
        <v>0.10969535999999999</v>
      </c>
      <c r="Q466" s="50">
        <f t="shared" si="92"/>
        <v>9.78633E-2</v>
      </c>
      <c r="R466" s="48">
        <f t="shared" si="93"/>
        <v>0.10969535999999999</v>
      </c>
      <c r="S466" s="49">
        <v>0.10403101806640624</v>
      </c>
      <c r="T466" s="48">
        <f t="shared" si="103"/>
        <v>0.19898886108398436</v>
      </c>
      <c r="U466" s="48">
        <v>0</v>
      </c>
      <c r="V466" s="49">
        <f t="shared" si="94"/>
        <v>9.872582399999999E-2</v>
      </c>
      <c r="W466" s="49">
        <f t="shared" si="95"/>
        <v>8.7756288000000002E-2</v>
      </c>
      <c r="X466" s="49">
        <f t="shared" si="96"/>
        <v>7.6786751999999986E-2</v>
      </c>
      <c r="Y466" s="49">
        <f t="shared" si="97"/>
        <v>0.11518012799999998</v>
      </c>
      <c r="Z466" s="49">
        <f t="shared" si="98"/>
        <v>0.14626047999999997</v>
      </c>
      <c r="AA466" s="48">
        <v>0.30450594129060443</v>
      </c>
      <c r="AB466" s="42">
        <v>0.19898886108398436</v>
      </c>
      <c r="AC466" s="42">
        <v>0.19898886108398436</v>
      </c>
      <c r="AD466" s="49">
        <f t="shared" si="99"/>
        <v>0.11378392601013183</v>
      </c>
      <c r="AE466" s="49">
        <f t="shared" si="100"/>
        <v>7.8648879637832861E-2</v>
      </c>
    </row>
    <row r="467" spans="1:31" x14ac:dyDescent="0.2">
      <c r="A467" s="42">
        <v>9.5681730906168605E-2</v>
      </c>
      <c r="B467" s="42">
        <f t="shared" si="91"/>
        <v>0.19860057067871092</v>
      </c>
      <c r="C467" s="42">
        <v>0.19860057067871092</v>
      </c>
      <c r="D467" s="42">
        <v>0.19860057067871092</v>
      </c>
      <c r="E467" s="48">
        <v>6.0948206291198737E-2</v>
      </c>
      <c r="F467" s="48">
        <v>6.0948176689147947E-2</v>
      </c>
      <c r="G467" s="48">
        <v>5.5686767387390132E-2</v>
      </c>
      <c r="H467" s="48">
        <v>6.4287639541625974E-2</v>
      </c>
      <c r="I467" s="48">
        <v>5.670827495574951E-2</v>
      </c>
      <c r="J467" s="48">
        <v>3.1194415397644042E-2</v>
      </c>
      <c r="K467" s="48">
        <v>5.0690940284729001E-2</v>
      </c>
      <c r="L467" s="48">
        <v>1.8534167766571043E-2</v>
      </c>
      <c r="M467" s="43">
        <f t="shared" si="101"/>
        <v>5.9912243999999996E-2</v>
      </c>
      <c r="N467" s="43">
        <f t="shared" si="102"/>
        <v>9.2990407999999997E-2</v>
      </c>
      <c r="O467" s="49">
        <v>8.5588919999999999E-2</v>
      </c>
      <c r="P467" s="49">
        <v>0.10940047999999999</v>
      </c>
      <c r="Q467" s="50">
        <f t="shared" si="92"/>
        <v>9.749469999999999E-2</v>
      </c>
      <c r="R467" s="48">
        <f t="shared" si="93"/>
        <v>0.10940047999999999</v>
      </c>
      <c r="S467" s="49">
        <v>0.10349598388671875</v>
      </c>
      <c r="T467" s="48">
        <f t="shared" si="103"/>
        <v>0.19860057067871092</v>
      </c>
      <c r="U467" s="48">
        <v>0</v>
      </c>
      <c r="V467" s="49">
        <f t="shared" si="94"/>
        <v>9.8460432000000001E-2</v>
      </c>
      <c r="W467" s="49">
        <f t="shared" si="95"/>
        <v>8.7520384000000007E-2</v>
      </c>
      <c r="X467" s="49">
        <f t="shared" si="96"/>
        <v>7.6580335999999985E-2</v>
      </c>
      <c r="Y467" s="49">
        <f t="shared" si="97"/>
        <v>0.114870504</v>
      </c>
      <c r="Z467" s="49">
        <f t="shared" si="98"/>
        <v>0.14586730666666667</v>
      </c>
      <c r="AA467" s="48">
        <v>0.30293985145970392</v>
      </c>
      <c r="AB467" s="42">
        <v>0.19860057067871092</v>
      </c>
      <c r="AC467" s="42">
        <v>0.19860057067871092</v>
      </c>
      <c r="AD467" s="49">
        <f t="shared" si="99"/>
        <v>0.11319873237609863</v>
      </c>
      <c r="AE467" s="49">
        <f t="shared" si="100"/>
        <v>7.8244386443567404E-2</v>
      </c>
    </row>
    <row r="468" spans="1:31" x14ac:dyDescent="0.2">
      <c r="A468" s="42">
        <v>9.5189641316731757E-2</v>
      </c>
      <c r="B468" s="42">
        <f t="shared" si="91"/>
        <v>0.19821385192871094</v>
      </c>
      <c r="C468" s="42">
        <v>0.19821385192871094</v>
      </c>
      <c r="D468" s="42">
        <v>0.19821385192871094</v>
      </c>
      <c r="E468" s="48">
        <v>6.0634750175476065E-2</v>
      </c>
      <c r="F468" s="48">
        <v>6.0634720573425289E-2</v>
      </c>
      <c r="G468" s="48">
        <v>5.5400371246337891E-2</v>
      </c>
      <c r="H468" s="48">
        <v>6.3957006835937497E-2</v>
      </c>
      <c r="I468" s="48">
        <v>5.6416624450683593E-2</v>
      </c>
      <c r="J468" s="48">
        <v>3.1033981533050536E-2</v>
      </c>
      <c r="K468" s="48">
        <v>5.0430235023498533E-2</v>
      </c>
      <c r="L468" s="48">
        <v>1.8438845462799072E-2</v>
      </c>
      <c r="M468" s="43">
        <f t="shared" si="101"/>
        <v>5.9602619999999988E-2</v>
      </c>
      <c r="N468" s="43">
        <f t="shared" si="102"/>
        <v>9.2489111999999984E-2</v>
      </c>
      <c r="O468" s="49">
        <v>8.5146599999999989E-2</v>
      </c>
      <c r="P468" s="49">
        <v>0.10881071999999999</v>
      </c>
      <c r="Q468" s="50">
        <f t="shared" si="92"/>
        <v>9.6978659999999994E-2</v>
      </c>
      <c r="R468" s="48">
        <f t="shared" si="93"/>
        <v>0.10881071999999999</v>
      </c>
      <c r="S468" s="49">
        <v>0.10296370849609376</v>
      </c>
      <c r="T468" s="48">
        <f t="shared" si="103"/>
        <v>0.19821385192871094</v>
      </c>
      <c r="U468" s="48">
        <v>0</v>
      </c>
      <c r="V468" s="49">
        <f t="shared" si="94"/>
        <v>9.7929647999999994E-2</v>
      </c>
      <c r="W468" s="49">
        <f t="shared" si="95"/>
        <v>8.7048575999999989E-2</v>
      </c>
      <c r="X468" s="49">
        <f t="shared" si="96"/>
        <v>7.6167503999999983E-2</v>
      </c>
      <c r="Y468" s="49">
        <f t="shared" si="97"/>
        <v>0.114251256</v>
      </c>
      <c r="Z468" s="49">
        <f t="shared" si="98"/>
        <v>0.14508095999999998</v>
      </c>
      <c r="AA468" s="48">
        <v>0.30138181666324015</v>
      </c>
      <c r="AB468" s="42">
        <v>0.19821385192871094</v>
      </c>
      <c r="AC468" s="42">
        <v>0.19821385192871094</v>
      </c>
      <c r="AD468" s="49">
        <f t="shared" si="99"/>
        <v>0.11261655616760255</v>
      </c>
      <c r="AE468" s="49">
        <f t="shared" si="100"/>
        <v>7.7841978931754693E-2</v>
      </c>
    </row>
    <row r="469" spans="1:31" x14ac:dyDescent="0.2">
      <c r="A469" s="42">
        <v>9.4700082143147776E-2</v>
      </c>
      <c r="B469" s="42">
        <f t="shared" si="91"/>
        <v>0.19782873535156251</v>
      </c>
      <c r="C469" s="42">
        <v>0.19782873535156251</v>
      </c>
      <c r="D469" s="42">
        <v>0.19782873535156251</v>
      </c>
      <c r="E469" s="48">
        <v>6.0322903671264645E-2</v>
      </c>
      <c r="F469" s="48">
        <v>6.0322874069213869E-2</v>
      </c>
      <c r="G469" s="48">
        <v>5.5115447807312007E-2</v>
      </c>
      <c r="H469" s="48">
        <v>6.3628076248168935E-2</v>
      </c>
      <c r="I469" s="48">
        <v>5.6126472549438471E-2</v>
      </c>
      <c r="J469" s="48">
        <v>3.0874372825622557E-2</v>
      </c>
      <c r="K469" s="48">
        <v>5.0170872955322264E-2</v>
      </c>
      <c r="L469" s="48">
        <v>1.8344013442993162E-2</v>
      </c>
      <c r="M469" s="43">
        <f t="shared" si="101"/>
        <v>5.9292996000000001E-2</v>
      </c>
      <c r="N469" s="43">
        <f t="shared" si="102"/>
        <v>9.1987815999999986E-2</v>
      </c>
      <c r="O469" s="49">
        <v>8.4704280000000007E-2</v>
      </c>
      <c r="P469" s="49">
        <v>0.10822095999999999</v>
      </c>
      <c r="Q469" s="50">
        <f t="shared" si="92"/>
        <v>9.6462619999999999E-2</v>
      </c>
      <c r="R469" s="48">
        <f t="shared" si="93"/>
        <v>0.10822095999999999</v>
      </c>
      <c r="S469" s="49">
        <v>0.10243416748046874</v>
      </c>
      <c r="T469" s="48">
        <f t="shared" si="103"/>
        <v>0.19782873535156251</v>
      </c>
      <c r="U469" s="48">
        <v>0</v>
      </c>
      <c r="V469" s="49">
        <f t="shared" si="94"/>
        <v>9.7398863999999988E-2</v>
      </c>
      <c r="W469" s="49">
        <f t="shared" si="95"/>
        <v>8.6576767999999998E-2</v>
      </c>
      <c r="X469" s="49">
        <f t="shared" si="96"/>
        <v>7.5754671999999995E-2</v>
      </c>
      <c r="Y469" s="49">
        <f t="shared" si="97"/>
        <v>0.11363200799999998</v>
      </c>
      <c r="Z469" s="49">
        <f t="shared" si="98"/>
        <v>0.14429461333333332</v>
      </c>
      <c r="AA469" s="48">
        <v>0.29983180959601152</v>
      </c>
      <c r="AB469" s="42">
        <v>0.19782873535156251</v>
      </c>
      <c r="AC469" s="42">
        <v>0.19782873535156251</v>
      </c>
      <c r="AD469" s="49">
        <f t="shared" si="99"/>
        <v>0.11203737068176269</v>
      </c>
      <c r="AE469" s="49">
        <f t="shared" si="100"/>
        <v>7.7441638645027872E-2</v>
      </c>
    </row>
    <row r="470" spans="1:31" x14ac:dyDescent="0.2">
      <c r="A470" s="42">
        <v>9.4213040669759107E-2</v>
      </c>
      <c r="B470" s="42">
        <f t="shared" si="91"/>
        <v>0.19744517517089843</v>
      </c>
      <c r="C470" s="42">
        <v>0.19744517517089843</v>
      </c>
      <c r="D470" s="42">
        <v>0.19744517517089843</v>
      </c>
      <c r="E470" s="48">
        <v>6.0012663078308104E-2</v>
      </c>
      <c r="F470" s="48">
        <v>6.0012633476257321E-2</v>
      </c>
      <c r="G470" s="48">
        <v>5.4831989669799804E-2</v>
      </c>
      <c r="H470" s="48">
        <v>6.3300832977294927E-2</v>
      </c>
      <c r="I470" s="48">
        <v>5.5837811851501461E-2</v>
      </c>
      <c r="J470" s="48">
        <v>3.0715585575103756E-2</v>
      </c>
      <c r="K470" s="48">
        <v>4.9912842979431146E-2</v>
      </c>
      <c r="L470" s="48">
        <v>1.8249669857025148E-2</v>
      </c>
      <c r="M470" s="43">
        <f t="shared" si="101"/>
        <v>5.8983371999999992E-2</v>
      </c>
      <c r="N470" s="43">
        <f t="shared" si="102"/>
        <v>9.1486519999999988E-2</v>
      </c>
      <c r="O470" s="49">
        <v>8.4261959999999997E-2</v>
      </c>
      <c r="P470" s="49">
        <v>0.10763119999999998</v>
      </c>
      <c r="Q470" s="50">
        <f t="shared" si="92"/>
        <v>9.594657999999999E-2</v>
      </c>
      <c r="R470" s="48">
        <f t="shared" si="93"/>
        <v>0.10763119999999998</v>
      </c>
      <c r="S470" s="49">
        <v>0.10190734863281251</v>
      </c>
      <c r="T470" s="48">
        <f t="shared" si="103"/>
        <v>0.19744517517089843</v>
      </c>
      <c r="U470" s="48">
        <v>0</v>
      </c>
      <c r="V470" s="49">
        <f t="shared" si="94"/>
        <v>9.6868079999999981E-2</v>
      </c>
      <c r="W470" s="49">
        <f t="shared" si="95"/>
        <v>8.6104959999999994E-2</v>
      </c>
      <c r="X470" s="49">
        <f t="shared" si="96"/>
        <v>7.5341839999999979E-2</v>
      </c>
      <c r="Y470" s="49">
        <f t="shared" si="97"/>
        <v>0.11301275999999998</v>
      </c>
      <c r="Z470" s="49">
        <f t="shared" si="98"/>
        <v>0.14350826666666666</v>
      </c>
      <c r="AA470" s="48">
        <v>0.29828977564761511</v>
      </c>
      <c r="AB470" s="42">
        <v>0.19744517517089843</v>
      </c>
      <c r="AC470" s="42">
        <v>0.19744517517089843</v>
      </c>
      <c r="AD470" s="49">
        <f t="shared" si="99"/>
        <v>0.11146116256713867</v>
      </c>
      <c r="AE470" s="49">
        <f t="shared" si="100"/>
        <v>7.7043356354703579E-2</v>
      </c>
    </row>
    <row r="471" spans="1:31" x14ac:dyDescent="0.2">
      <c r="A471" s="42">
        <v>9.3728504180908195E-2</v>
      </c>
      <c r="B471" s="42">
        <f t="shared" si="91"/>
        <v>0.19706317138671875</v>
      </c>
      <c r="C471" s="42">
        <v>0.19706317138671875</v>
      </c>
      <c r="D471" s="42">
        <v>0.19706317138671875</v>
      </c>
      <c r="E471" s="48">
        <v>5.9704017295837394E-2</v>
      </c>
      <c r="F471" s="48">
        <v>5.9703987693786618E-2</v>
      </c>
      <c r="G471" s="48">
        <v>5.4549989433288572E-2</v>
      </c>
      <c r="H471" s="48">
        <v>6.2975277023315429E-2</v>
      </c>
      <c r="I471" s="48">
        <v>5.5550638656616212E-2</v>
      </c>
      <c r="J471" s="48">
        <v>5.5550638656616212E-2</v>
      </c>
      <c r="K471" s="48">
        <v>4.9656141395568842E-2</v>
      </c>
      <c r="L471" s="48">
        <v>1.8155811004638672E-2</v>
      </c>
      <c r="M471" s="43">
        <f t="shared" si="101"/>
        <v>5.8673747999999998E-2</v>
      </c>
      <c r="N471" s="43">
        <f t="shared" si="102"/>
        <v>9.098522399999999E-2</v>
      </c>
      <c r="O471" s="49">
        <v>8.3819640000000001E-2</v>
      </c>
      <c r="P471" s="49">
        <v>0.10704143999999999</v>
      </c>
      <c r="Q471" s="50">
        <f t="shared" si="92"/>
        <v>9.5430539999999994E-2</v>
      </c>
      <c r="R471" s="48">
        <f t="shared" si="93"/>
        <v>0.10704143999999999</v>
      </c>
      <c r="S471" s="49">
        <v>0.10138323974609376</v>
      </c>
      <c r="T471" s="48">
        <f t="shared" si="103"/>
        <v>0.19706317138671875</v>
      </c>
      <c r="U471" s="48">
        <v>0</v>
      </c>
      <c r="V471" s="49">
        <f t="shared" si="94"/>
        <v>9.6337295999999989E-2</v>
      </c>
      <c r="W471" s="49">
        <f t="shared" si="95"/>
        <v>8.563315199999999E-2</v>
      </c>
      <c r="X471" s="49">
        <f t="shared" si="96"/>
        <v>7.4929007999999991E-2</v>
      </c>
      <c r="Y471" s="49">
        <f t="shared" si="97"/>
        <v>0.112393512</v>
      </c>
      <c r="Z471" s="49">
        <f t="shared" si="98"/>
        <v>0.14272191999999997</v>
      </c>
      <c r="AA471" s="48">
        <v>0.29675566020764804</v>
      </c>
      <c r="AB471" s="42">
        <v>0.19706317138671875</v>
      </c>
      <c r="AC471" s="42">
        <v>0.19706317138671875</v>
      </c>
      <c r="AD471" s="49">
        <f t="shared" si="99"/>
        <v>0.11088791847229004</v>
      </c>
      <c r="AE471" s="49">
        <f t="shared" si="100"/>
        <v>7.6647122832098333E-2</v>
      </c>
    </row>
    <row r="472" spans="1:31" x14ac:dyDescent="0.2">
      <c r="A472" s="42">
        <v>9.3246459960937486E-2</v>
      </c>
      <c r="B472" s="42">
        <f t="shared" si="91"/>
        <v>0.19668270874023439</v>
      </c>
      <c r="C472" s="42">
        <v>0.19668270874023439</v>
      </c>
      <c r="D472" s="42">
        <v>0.19668270874023439</v>
      </c>
      <c r="E472" s="48">
        <v>5.9396958923339842E-2</v>
      </c>
      <c r="F472" s="48">
        <v>5.9396929321289059E-2</v>
      </c>
      <c r="G472" s="48">
        <v>5.4269439697265623E-2</v>
      </c>
      <c r="H472" s="48">
        <v>6.2651393585205065E-2</v>
      </c>
      <c r="I472" s="48">
        <v>5.5264941864013671E-2</v>
      </c>
      <c r="J472" s="48">
        <v>5.5264941864013671E-2</v>
      </c>
      <c r="K472" s="48">
        <v>4.940076080322265E-2</v>
      </c>
      <c r="L472" s="48">
        <v>1.8062435035705565E-2</v>
      </c>
      <c r="M472" s="43">
        <f t="shared" si="101"/>
        <v>5.8364123999999983E-2</v>
      </c>
      <c r="N472" s="43">
        <f t="shared" si="102"/>
        <v>9.0483927999999977E-2</v>
      </c>
      <c r="O472" s="49">
        <v>8.3377319999999977E-2</v>
      </c>
      <c r="P472" s="49">
        <v>0.10645167999999998</v>
      </c>
      <c r="Q472" s="50">
        <f t="shared" si="92"/>
        <v>9.4914499999999985E-2</v>
      </c>
      <c r="R472" s="48">
        <f t="shared" si="93"/>
        <v>0.10645167999999998</v>
      </c>
      <c r="S472" s="49">
        <v>0.10086182250976564</v>
      </c>
      <c r="T472" s="48">
        <f t="shared" si="103"/>
        <v>0.19668270874023439</v>
      </c>
      <c r="U472" s="48">
        <v>0</v>
      </c>
      <c r="V472" s="49">
        <f t="shared" si="94"/>
        <v>9.5806511999999983E-2</v>
      </c>
      <c r="W472" s="49">
        <f t="shared" si="95"/>
        <v>8.5161343999999986E-2</v>
      </c>
      <c r="X472" s="49">
        <f t="shared" si="96"/>
        <v>7.4516175999999976E-2</v>
      </c>
      <c r="Y472" s="49">
        <f t="shared" si="97"/>
        <v>0.11177426399999998</v>
      </c>
      <c r="Z472" s="49">
        <f t="shared" si="98"/>
        <v>0.14193557333333331</v>
      </c>
      <c r="AA472" s="48">
        <v>0.29522943597090873</v>
      </c>
      <c r="AB472" s="42">
        <v>0.19668270874023439</v>
      </c>
      <c r="AC472" s="42">
        <v>0.19668270874023439</v>
      </c>
      <c r="AD472" s="49">
        <f t="shared" si="99"/>
        <v>0.11031761837005616</v>
      </c>
      <c r="AE472" s="49">
        <f t="shared" si="100"/>
        <v>7.6252924234187044E-2</v>
      </c>
    </row>
    <row r="473" spans="1:31" x14ac:dyDescent="0.2">
      <c r="A473" s="42">
        <v>9.2766894886793752E-2</v>
      </c>
      <c r="B473" s="42">
        <f t="shared" si="91"/>
        <v>0.19630380249023438</v>
      </c>
      <c r="C473" s="42">
        <v>0.19630380249023438</v>
      </c>
      <c r="D473" s="42">
        <v>0.19630380249023438</v>
      </c>
      <c r="E473" s="48">
        <v>5.9091480560302737E-2</v>
      </c>
      <c r="F473" s="48">
        <v>5.9091450958251954E-2</v>
      </c>
      <c r="G473" s="48">
        <v>5.3990332824113967E-2</v>
      </c>
      <c r="H473" s="48">
        <v>6.2329175262451172E-2</v>
      </c>
      <c r="I473" s="48">
        <v>5.4980714073181149E-2</v>
      </c>
      <c r="J473" s="48">
        <v>5.4980714073181149E-2</v>
      </c>
      <c r="K473" s="48">
        <v>4.914669380187988E-2</v>
      </c>
      <c r="L473" s="48">
        <v>1.7969540100097658E-2</v>
      </c>
      <c r="M473" s="43">
        <f t="shared" si="101"/>
        <v>5.8209311999999978E-2</v>
      </c>
      <c r="N473" s="43">
        <f t="shared" si="102"/>
        <v>8.9982631999999993E-2</v>
      </c>
      <c r="O473" s="49">
        <v>8.3156159999999979E-2</v>
      </c>
      <c r="P473" s="49">
        <v>0.10586192</v>
      </c>
      <c r="Q473" s="50">
        <f t="shared" si="92"/>
        <v>9.4509039999999989E-2</v>
      </c>
      <c r="R473" s="48">
        <f t="shared" si="93"/>
        <v>0.10586192</v>
      </c>
      <c r="S473" s="49">
        <v>0.10034309082031251</v>
      </c>
      <c r="T473" s="48">
        <f t="shared" si="103"/>
        <v>0.19630380249023438</v>
      </c>
      <c r="U473" s="48">
        <v>0</v>
      </c>
      <c r="V473" s="49">
        <f t="shared" si="94"/>
        <v>9.5275728000000004E-2</v>
      </c>
      <c r="W473" s="49">
        <f t="shared" si="95"/>
        <v>8.468953600000001E-2</v>
      </c>
      <c r="X473" s="49">
        <f t="shared" si="96"/>
        <v>7.4103343999999988E-2</v>
      </c>
      <c r="Y473" s="49">
        <f t="shared" si="97"/>
        <v>0.11115501600000001</v>
      </c>
      <c r="Z473" s="49">
        <f t="shared" si="98"/>
        <v>0.14114922666666668</v>
      </c>
      <c r="AA473" s="48">
        <v>0.29371107563219573</v>
      </c>
      <c r="AB473" s="42">
        <v>0.19630380249023438</v>
      </c>
      <c r="AC473" s="42">
        <v>0.19630380249023438</v>
      </c>
      <c r="AD473" s="49">
        <f t="shared" si="99"/>
        <v>0.10975025558471681</v>
      </c>
      <c r="AE473" s="49">
        <f t="shared" si="100"/>
        <v>7.5860755946627972E-2</v>
      </c>
    </row>
    <row r="474" spans="1:31" x14ac:dyDescent="0.2">
      <c r="A474" s="42">
        <v>9.2289796208269048E-2</v>
      </c>
      <c r="B474" s="42">
        <f t="shared" si="91"/>
        <v>0.19592640686035157</v>
      </c>
      <c r="C474" s="42">
        <v>0.19592640686035157</v>
      </c>
      <c r="D474" s="42">
        <v>0.19592640686035157</v>
      </c>
      <c r="E474" s="48">
        <v>5.8787571105957032E-2</v>
      </c>
      <c r="F474" s="48">
        <v>5.8787541503906249E-2</v>
      </c>
      <c r="G474" s="48">
        <v>5.3712661393212589E-2</v>
      </c>
      <c r="H474" s="48">
        <v>6.2008614654541008E-2</v>
      </c>
      <c r="I474" s="48">
        <v>5.4697947883605956E-2</v>
      </c>
      <c r="J474" s="48">
        <v>5.4697947883605956E-2</v>
      </c>
      <c r="K474" s="48">
        <v>4.889393299102783E-2</v>
      </c>
      <c r="L474" s="48">
        <v>1.7877122497558594E-2</v>
      </c>
      <c r="M474" s="43">
        <f t="shared" si="101"/>
        <v>5.7899687999999984E-2</v>
      </c>
      <c r="N474" s="43">
        <f t="shared" si="102"/>
        <v>8.9481335999999995E-2</v>
      </c>
      <c r="O474" s="49">
        <v>8.2713839999999983E-2</v>
      </c>
      <c r="P474" s="49">
        <v>0.10527215999999999</v>
      </c>
      <c r="Q474" s="50">
        <f t="shared" si="92"/>
        <v>9.3992999999999993E-2</v>
      </c>
      <c r="R474" s="48">
        <f t="shared" si="93"/>
        <v>0.10527215999999999</v>
      </c>
      <c r="S474" s="49">
        <v>9.9827026367187488E-2</v>
      </c>
      <c r="T474" s="48">
        <f t="shared" si="103"/>
        <v>0.19592640686035157</v>
      </c>
      <c r="U474" s="48">
        <v>0</v>
      </c>
      <c r="V474" s="49">
        <f t="shared" si="94"/>
        <v>9.4744943999999998E-2</v>
      </c>
      <c r="W474" s="49">
        <f t="shared" si="95"/>
        <v>8.4217727999999992E-2</v>
      </c>
      <c r="X474" s="49">
        <f t="shared" si="96"/>
        <v>7.3690511999999986E-2</v>
      </c>
      <c r="Y474" s="49">
        <f t="shared" si="97"/>
        <v>0.11053576799999999</v>
      </c>
      <c r="Z474" s="49">
        <f t="shared" si="98"/>
        <v>0.14036287999999997</v>
      </c>
      <c r="AA474" s="48">
        <v>0.29220052458110607</v>
      </c>
      <c r="AB474" s="42">
        <v>0.19592640686035157</v>
      </c>
      <c r="AC474" s="42">
        <v>0.19592640686035157</v>
      </c>
      <c r="AD474" s="49">
        <f t="shared" si="99"/>
        <v>0.10918581008911131</v>
      </c>
      <c r="AE474" s="49">
        <f t="shared" si="100"/>
        <v>7.5470604126396001E-2</v>
      </c>
    </row>
    <row r="475" spans="1:31" x14ac:dyDescent="0.2">
      <c r="A475" s="42">
        <v>9.1815151240729587E-2</v>
      </c>
      <c r="B475" s="42">
        <f t="shared" si="91"/>
        <v>0.19555055236816407</v>
      </c>
      <c r="C475" s="42">
        <v>0.19555055236816407</v>
      </c>
      <c r="D475" s="42">
        <v>0.19555055236816407</v>
      </c>
      <c r="E475" s="48">
        <v>5.8485226860046383E-2</v>
      </c>
      <c r="F475" s="48">
        <v>5.8485197257995607E-2</v>
      </c>
      <c r="G475" s="48">
        <v>5.3436418022104623E-2</v>
      </c>
      <c r="H475" s="48">
        <v>6.1689704360961918E-2</v>
      </c>
      <c r="I475" s="48">
        <v>5.4416635894775391E-2</v>
      </c>
      <c r="J475" s="48">
        <v>5.4416635894775391E-2</v>
      </c>
      <c r="K475" s="48">
        <v>4.8642470970153805E-2</v>
      </c>
      <c r="L475" s="48">
        <v>1.7785180377960202E-2</v>
      </c>
      <c r="M475" s="43">
        <f t="shared" si="101"/>
        <v>5.7590063999999989E-2</v>
      </c>
      <c r="N475" s="43">
        <f t="shared" si="102"/>
        <v>8.9230687999999975E-2</v>
      </c>
      <c r="O475" s="49">
        <v>8.2271519999999987E-2</v>
      </c>
      <c r="P475" s="49">
        <v>0.10497727999999998</v>
      </c>
      <c r="Q475" s="50">
        <f t="shared" si="92"/>
        <v>9.3624399999999983E-2</v>
      </c>
      <c r="R475" s="48">
        <f t="shared" si="93"/>
        <v>0.10497727999999998</v>
      </c>
      <c r="S475" s="49">
        <v>9.9313616943359384E-2</v>
      </c>
      <c r="T475" s="48">
        <f t="shared" si="103"/>
        <v>0.19555055236816407</v>
      </c>
      <c r="U475" s="48">
        <v>0</v>
      </c>
      <c r="V475" s="49">
        <f t="shared" si="94"/>
        <v>9.4479551999999981E-2</v>
      </c>
      <c r="W475" s="49">
        <f t="shared" si="95"/>
        <v>8.3981823999999983E-2</v>
      </c>
      <c r="X475" s="49">
        <f t="shared" si="96"/>
        <v>7.3484095999999985E-2</v>
      </c>
      <c r="Y475" s="49">
        <f t="shared" si="97"/>
        <v>0.11022614399999997</v>
      </c>
      <c r="Z475" s="49">
        <f t="shared" si="98"/>
        <v>0.13996970666666664</v>
      </c>
      <c r="AA475" s="48">
        <v>0.29069772820723683</v>
      </c>
      <c r="AB475" s="42">
        <v>0.19555055236816407</v>
      </c>
      <c r="AC475" s="42">
        <v>0.19555055236816407</v>
      </c>
      <c r="AD475" s="49">
        <f t="shared" si="99"/>
        <v>0.10862426853179932</v>
      </c>
      <c r="AE475" s="49">
        <f t="shared" si="100"/>
        <v>7.5082459544807745E-2</v>
      </c>
    </row>
    <row r="476" spans="1:31" x14ac:dyDescent="0.2">
      <c r="A476" s="42">
        <v>9.1342947364778423E-2</v>
      </c>
      <c r="B476" s="42">
        <f t="shared" si="91"/>
        <v>0.19517619323730467</v>
      </c>
      <c r="C476" s="42">
        <v>0.19517619323730467</v>
      </c>
      <c r="D476" s="42">
        <v>0.19517619323730467</v>
      </c>
      <c r="E476" s="48">
        <v>5.8184436721801756E-2</v>
      </c>
      <c r="F476" s="48">
        <v>5.8184407119750974E-2</v>
      </c>
      <c r="G476" s="48">
        <v>5.3161595366301044E-2</v>
      </c>
      <c r="H476" s="48">
        <v>6.137243328094482E-2</v>
      </c>
      <c r="I476" s="48">
        <v>5.4136770706176757E-2</v>
      </c>
      <c r="J476" s="48">
        <v>5.4136770706176757E-2</v>
      </c>
      <c r="K476" s="48">
        <v>4.8392300338745114E-2</v>
      </c>
      <c r="L476" s="48">
        <v>1.769371004104614E-2</v>
      </c>
      <c r="M476" s="43">
        <f t="shared" si="101"/>
        <v>5.7280440000000002E-2</v>
      </c>
      <c r="N476" s="43">
        <f t="shared" si="102"/>
        <v>8.872939199999999E-2</v>
      </c>
      <c r="O476" s="49">
        <v>8.1829200000000005E-2</v>
      </c>
      <c r="P476" s="49">
        <v>0.10438752</v>
      </c>
      <c r="Q476" s="50">
        <f t="shared" si="92"/>
        <v>9.3108360000000001E-2</v>
      </c>
      <c r="R476" s="48">
        <f t="shared" si="93"/>
        <v>0.10438752</v>
      </c>
      <c r="S476" s="49">
        <v>9.8802844238281257E-2</v>
      </c>
      <c r="T476" s="48">
        <f t="shared" si="103"/>
        <v>0.19517619323730467</v>
      </c>
      <c r="U476" s="48">
        <v>0</v>
      </c>
      <c r="V476" s="49">
        <f t="shared" si="94"/>
        <v>9.3948768000000002E-2</v>
      </c>
      <c r="W476" s="49">
        <f t="shared" si="95"/>
        <v>8.3510016000000006E-2</v>
      </c>
      <c r="X476" s="49">
        <f t="shared" si="96"/>
        <v>7.3071263999999997E-2</v>
      </c>
      <c r="Y476" s="49">
        <f t="shared" si="97"/>
        <v>0.10960689600000001</v>
      </c>
      <c r="Z476" s="49">
        <f t="shared" si="98"/>
        <v>0.13918336000000001</v>
      </c>
      <c r="AA476" s="48">
        <v>0.28920265920538651</v>
      </c>
      <c r="AB476" s="42">
        <v>0.19517619323730467</v>
      </c>
      <c r="AC476" s="42">
        <v>0.19517619323730467</v>
      </c>
      <c r="AD476" s="49">
        <f t="shared" si="99"/>
        <v>0.10806561088562013</v>
      </c>
      <c r="AE476" s="49">
        <f t="shared" si="100"/>
        <v>7.4696308358838032E-2</v>
      </c>
    </row>
    <row r="477" spans="1:31" x14ac:dyDescent="0.2">
      <c r="A477" s="42">
        <v>9.0873172025920004E-2</v>
      </c>
      <c r="B477" s="42">
        <f t="shared" si="91"/>
        <v>0.19480334472656249</v>
      </c>
      <c r="C477" s="42">
        <v>0.19480334472656249</v>
      </c>
      <c r="D477" s="42">
        <v>0.19480334472656249</v>
      </c>
      <c r="E477" s="48">
        <v>5.788519329071045E-2</v>
      </c>
      <c r="F477" s="48">
        <v>5.7885163688659667E-2</v>
      </c>
      <c r="G477" s="48">
        <v>5.2888186119085447E-2</v>
      </c>
      <c r="H477" s="48">
        <v>6.1056794013977046E-2</v>
      </c>
      <c r="I477" s="48">
        <v>5.3858344917297359E-2</v>
      </c>
      <c r="J477" s="48">
        <v>5.3858344917297359E-2</v>
      </c>
      <c r="K477" s="48">
        <v>4.8143417396545408E-2</v>
      </c>
      <c r="L477" s="48">
        <v>1.7602711486816407E-2</v>
      </c>
      <c r="M477" s="43">
        <f t="shared" si="101"/>
        <v>5.6970815999999994E-2</v>
      </c>
      <c r="N477" s="43">
        <f t="shared" si="102"/>
        <v>8.8228095999999992E-2</v>
      </c>
      <c r="O477" s="49">
        <v>8.1386879999999995E-2</v>
      </c>
      <c r="P477" s="49">
        <v>0.10379775999999999</v>
      </c>
      <c r="Q477" s="50">
        <f t="shared" si="92"/>
        <v>9.2592319999999992E-2</v>
      </c>
      <c r="R477" s="48">
        <f t="shared" si="93"/>
        <v>0.10379775999999999</v>
      </c>
      <c r="S477" s="49">
        <v>9.8294702148437496E-2</v>
      </c>
      <c r="T477" s="48">
        <f t="shared" si="103"/>
        <v>0.19480334472656249</v>
      </c>
      <c r="U477" s="48">
        <v>0</v>
      </c>
      <c r="V477" s="49">
        <f t="shared" si="94"/>
        <v>9.3417983999999996E-2</v>
      </c>
      <c r="W477" s="49">
        <f t="shared" si="95"/>
        <v>8.3038208000000002E-2</v>
      </c>
      <c r="X477" s="49">
        <f t="shared" si="96"/>
        <v>7.2658431999999981E-2</v>
      </c>
      <c r="Y477" s="49">
        <f t="shared" si="97"/>
        <v>0.10898764799999999</v>
      </c>
      <c r="Z477" s="49">
        <f t="shared" si="98"/>
        <v>0.13839701333333332</v>
      </c>
      <c r="AA477" s="48">
        <v>0.28771529027035364</v>
      </c>
      <c r="AB477" s="42">
        <v>0.19480334472656249</v>
      </c>
      <c r="AC477" s="42">
        <v>0.19480334472656249</v>
      </c>
      <c r="AD477" s="49">
        <f t="shared" si="99"/>
        <v>0.10750983047485352</v>
      </c>
      <c r="AE477" s="49">
        <f t="shared" si="100"/>
        <v>7.4312145954145148E-2</v>
      </c>
    </row>
    <row r="478" spans="1:31" x14ac:dyDescent="0.2">
      <c r="A478" s="42">
        <v>9.0405812734226321E-2</v>
      </c>
      <c r="B478" s="42">
        <f t="shared" si="91"/>
        <v>0.19443197631835937</v>
      </c>
      <c r="C478" s="42">
        <v>0.19443197631835937</v>
      </c>
      <c r="D478" s="42">
        <v>0.19443197631835937</v>
      </c>
      <c r="E478" s="48">
        <v>5.7587489166259762E-2</v>
      </c>
      <c r="F478" s="48">
        <v>5.7587459564208986E-2</v>
      </c>
      <c r="G478" s="48">
        <v>5.261618301131972E-2</v>
      </c>
      <c r="H478" s="48">
        <v>6.0742779159545901E-2</v>
      </c>
      <c r="I478" s="48">
        <v>5.3581351127624507E-2</v>
      </c>
      <c r="J478" s="48">
        <v>5.3581351127624507E-2</v>
      </c>
      <c r="K478" s="48">
        <v>4.7895814743041991E-2</v>
      </c>
      <c r="L478" s="48">
        <v>1.7512181015014651E-2</v>
      </c>
      <c r="M478" s="43">
        <f t="shared" si="101"/>
        <v>5.6661191999999992E-2</v>
      </c>
      <c r="N478" s="43">
        <f t="shared" si="102"/>
        <v>8.7726799999999994E-2</v>
      </c>
      <c r="O478" s="49">
        <v>8.0944559999999999E-2</v>
      </c>
      <c r="P478" s="49">
        <v>0.10320799999999999</v>
      </c>
      <c r="Q478" s="50">
        <f t="shared" si="92"/>
        <v>9.2076279999999996E-2</v>
      </c>
      <c r="R478" s="48">
        <f t="shared" si="93"/>
        <v>0.10320799999999999</v>
      </c>
      <c r="S478" s="49">
        <v>9.778917236328126E-2</v>
      </c>
      <c r="T478" s="48">
        <f t="shared" si="103"/>
        <v>0.19443197631835937</v>
      </c>
      <c r="U478" s="48">
        <v>0</v>
      </c>
      <c r="V478" s="49">
        <f t="shared" si="94"/>
        <v>9.2887200000000003E-2</v>
      </c>
      <c r="W478" s="49">
        <f t="shared" si="95"/>
        <v>8.2566399999999998E-2</v>
      </c>
      <c r="X478" s="49">
        <f t="shared" si="96"/>
        <v>7.2245599999999993E-2</v>
      </c>
      <c r="Y478" s="49">
        <f t="shared" si="97"/>
        <v>0.1083684</v>
      </c>
      <c r="Z478" s="49">
        <f t="shared" si="98"/>
        <v>0.13761066666666666</v>
      </c>
      <c r="AA478" s="48">
        <v>0.28623556679173517</v>
      </c>
      <c r="AB478" s="42">
        <v>0.19443197631835937</v>
      </c>
      <c r="AC478" s="42">
        <v>0.19443197631835937</v>
      </c>
      <c r="AD478" s="49">
        <f t="shared" si="99"/>
        <v>0.10695690727233888</v>
      </c>
      <c r="AE478" s="49">
        <f t="shared" si="100"/>
        <v>7.3929958487704006E-2</v>
      </c>
    </row>
    <row r="479" spans="1:31" x14ac:dyDescent="0.2">
      <c r="A479" s="42">
        <v>8.9940857064004898E-2</v>
      </c>
      <c r="B479" s="42">
        <f t="shared" si="91"/>
        <v>0.19406210327148438</v>
      </c>
      <c r="C479" s="42">
        <v>0.19406210327148438</v>
      </c>
      <c r="D479" s="42">
        <v>0.19406210327148438</v>
      </c>
      <c r="E479" s="48">
        <v>5.7291316947937009E-2</v>
      </c>
      <c r="F479" s="48">
        <v>5.7291287345886226E-2</v>
      </c>
      <c r="G479" s="48">
        <v>5.2345578811250855E-2</v>
      </c>
      <c r="H479" s="48">
        <v>6.0430377616882323E-2</v>
      </c>
      <c r="I479" s="48">
        <v>5.3305781936645501E-2</v>
      </c>
      <c r="J479" s="48">
        <v>5.3305781936645501E-2</v>
      </c>
      <c r="K479" s="48">
        <v>4.7649484977722166E-2</v>
      </c>
      <c r="L479" s="48">
        <v>1.7422114925384521E-2</v>
      </c>
      <c r="M479" s="43">
        <f t="shared" si="101"/>
        <v>5.6351567999999991E-2</v>
      </c>
      <c r="N479" s="43">
        <f t="shared" si="102"/>
        <v>8.7225503999999995E-2</v>
      </c>
      <c r="O479" s="49">
        <v>8.0502239999999989E-2</v>
      </c>
      <c r="P479" s="49">
        <v>0.10261824</v>
      </c>
      <c r="Q479" s="50">
        <f t="shared" si="92"/>
        <v>9.1560239999999987E-2</v>
      </c>
      <c r="R479" s="48">
        <f t="shared" si="93"/>
        <v>0.10261824</v>
      </c>
      <c r="S479" s="49">
        <v>9.7286242675781273E-2</v>
      </c>
      <c r="T479" s="48">
        <f t="shared" si="103"/>
        <v>0.19406210327148438</v>
      </c>
      <c r="U479" s="48">
        <v>0</v>
      </c>
      <c r="V479" s="49">
        <f t="shared" si="94"/>
        <v>9.2356415999999997E-2</v>
      </c>
      <c r="W479" s="49">
        <f t="shared" si="95"/>
        <v>8.2094592000000008E-2</v>
      </c>
      <c r="X479" s="49">
        <f t="shared" si="96"/>
        <v>7.1832767999999991E-2</v>
      </c>
      <c r="Y479" s="49">
        <f t="shared" si="97"/>
        <v>0.107749152</v>
      </c>
      <c r="Z479" s="49">
        <f t="shared" si="98"/>
        <v>0.13682432</v>
      </c>
      <c r="AA479" s="48">
        <v>0.28476346146432979</v>
      </c>
      <c r="AB479" s="42">
        <v>0.19406210327148438</v>
      </c>
      <c r="AC479" s="42">
        <v>0.19406210327148438</v>
      </c>
      <c r="AD479" s="49">
        <f t="shared" si="99"/>
        <v>0.10640682792663576</v>
      </c>
      <c r="AE479" s="49">
        <f t="shared" si="100"/>
        <v>7.3549736730831164E-2</v>
      </c>
    </row>
    <row r="480" spans="1:31" x14ac:dyDescent="0.2">
      <c r="A480" s="42">
        <v>8.947829265346835E-2</v>
      </c>
      <c r="B480" s="42">
        <f t="shared" si="91"/>
        <v>0.19369371032714844</v>
      </c>
      <c r="C480" s="42">
        <v>0.19369371032714844</v>
      </c>
      <c r="D480" s="42">
        <v>0.19369371032714844</v>
      </c>
      <c r="E480" s="48">
        <v>5.6996665534973144E-2</v>
      </c>
      <c r="F480" s="48">
        <v>5.6996635932922361E-2</v>
      </c>
      <c r="G480" s="48">
        <v>5.2076366324318585E-2</v>
      </c>
      <c r="H480" s="48">
        <v>6.0119581985473632E-2</v>
      </c>
      <c r="I480" s="48">
        <v>5.303162994384765E-2</v>
      </c>
      <c r="J480" s="48">
        <v>5.303162994384765E-2</v>
      </c>
      <c r="K480" s="48">
        <v>4.7404424400329589E-2</v>
      </c>
      <c r="L480" s="48">
        <v>1.7332513217926025E-2</v>
      </c>
      <c r="M480" s="43">
        <f t="shared" si="101"/>
        <v>5.6041944000000003E-2</v>
      </c>
      <c r="N480" s="43">
        <f t="shared" si="102"/>
        <v>8.6974856000000003E-2</v>
      </c>
      <c r="O480" s="49">
        <v>8.0059920000000007E-2</v>
      </c>
      <c r="P480" s="49">
        <v>0.10232336</v>
      </c>
      <c r="Q480" s="50">
        <f t="shared" si="92"/>
        <v>9.1191640000000004E-2</v>
      </c>
      <c r="R480" s="48">
        <f t="shared" si="93"/>
        <v>0.10232336</v>
      </c>
      <c r="S480" s="49">
        <v>9.6785900878906261E-2</v>
      </c>
      <c r="T480" s="48">
        <f t="shared" si="103"/>
        <v>0.19369371032714844</v>
      </c>
      <c r="U480" s="48">
        <v>0</v>
      </c>
      <c r="V480" s="49">
        <f t="shared" si="94"/>
        <v>9.2091024000000007E-2</v>
      </c>
      <c r="W480" s="49">
        <f t="shared" si="95"/>
        <v>8.1858688000000013E-2</v>
      </c>
      <c r="X480" s="49">
        <f t="shared" si="96"/>
        <v>7.162635199999999E-2</v>
      </c>
      <c r="Y480" s="49">
        <f t="shared" si="97"/>
        <v>0.10743952800000001</v>
      </c>
      <c r="Z480" s="49">
        <f t="shared" si="98"/>
        <v>0.13643114666666667</v>
      </c>
      <c r="AA480" s="48">
        <v>0.28329891967773435</v>
      </c>
      <c r="AB480" s="42">
        <v>0.19369371032714844</v>
      </c>
      <c r="AC480" s="42">
        <v>0.19369371032714844</v>
      </c>
      <c r="AD480" s="49">
        <f t="shared" si="99"/>
        <v>0.10585957908630372</v>
      </c>
      <c r="AE480" s="49">
        <f t="shared" si="100"/>
        <v>7.3171471454843193E-2</v>
      </c>
    </row>
    <row r="481" spans="1:31" x14ac:dyDescent="0.2">
      <c r="A481" s="42">
        <v>8.9018107204405825E-2</v>
      </c>
      <c r="B481" s="42">
        <f t="shared" si="91"/>
        <v>0.19332676696777343</v>
      </c>
      <c r="C481" s="42">
        <v>0.19332676696777343</v>
      </c>
      <c r="D481" s="42">
        <v>0.19332676696777343</v>
      </c>
      <c r="E481" s="48">
        <v>5.6703531227111817E-2</v>
      </c>
      <c r="F481" s="48">
        <v>5.6703501625061034E-2</v>
      </c>
      <c r="G481" s="48">
        <v>5.180853839296419E-2</v>
      </c>
      <c r="H481" s="48">
        <v>5.981038486480713E-2</v>
      </c>
      <c r="I481" s="48">
        <v>5.2758887748718258E-2</v>
      </c>
      <c r="J481" s="48">
        <v>5.2758887748718258E-2</v>
      </c>
      <c r="K481" s="48">
        <v>4.7160621910095214E-2</v>
      </c>
      <c r="L481" s="48">
        <v>1.7243372192382811E-2</v>
      </c>
      <c r="M481" s="43">
        <f t="shared" si="101"/>
        <v>5.5732319999999995E-2</v>
      </c>
      <c r="N481" s="43">
        <f t="shared" si="102"/>
        <v>8.6473559999999991E-2</v>
      </c>
      <c r="O481" s="49">
        <v>7.9617599999999997E-2</v>
      </c>
      <c r="P481" s="49">
        <v>0.10173359999999999</v>
      </c>
      <c r="Q481" s="50">
        <f t="shared" si="92"/>
        <v>9.0675599999999995E-2</v>
      </c>
      <c r="R481" s="48">
        <f t="shared" si="93"/>
        <v>0.10173359999999999</v>
      </c>
      <c r="S481" s="49">
        <v>9.6288128662109382E-2</v>
      </c>
      <c r="T481" s="48">
        <f t="shared" si="103"/>
        <v>0.19332676696777343</v>
      </c>
      <c r="U481" s="48">
        <v>0</v>
      </c>
      <c r="V481" s="49">
        <f t="shared" si="94"/>
        <v>9.1560240000000001E-2</v>
      </c>
      <c r="W481" s="49">
        <f t="shared" si="95"/>
        <v>8.1386879999999995E-2</v>
      </c>
      <c r="X481" s="49">
        <f t="shared" si="96"/>
        <v>7.1213519999999988E-2</v>
      </c>
      <c r="Y481" s="49">
        <f t="shared" si="97"/>
        <v>0.10682028</v>
      </c>
      <c r="Z481" s="49">
        <f t="shared" si="98"/>
        <v>0.13564479999999998</v>
      </c>
      <c r="AA481" s="48">
        <v>0.28184191412674753</v>
      </c>
      <c r="AB481" s="42">
        <v>0.19332676696777343</v>
      </c>
      <c r="AC481" s="42">
        <v>0.19332676696777343</v>
      </c>
      <c r="AD481" s="49">
        <f t="shared" si="99"/>
        <v>0.10531514072418213</v>
      </c>
      <c r="AE481" s="49">
        <f t="shared" si="100"/>
        <v>7.2795148816714964E-2</v>
      </c>
    </row>
    <row r="482" spans="1:31" x14ac:dyDescent="0.2">
      <c r="A482" s="42">
        <v>8.8560288481855931E-2</v>
      </c>
      <c r="B482" s="42">
        <f t="shared" si="91"/>
        <v>0.19296128845214844</v>
      </c>
      <c r="C482" s="42">
        <v>0.19296128845214844</v>
      </c>
      <c r="D482" s="42">
        <v>0.19296128845214844</v>
      </c>
      <c r="E482" s="48">
        <v>5.6411902923583987E-2</v>
      </c>
      <c r="F482" s="48">
        <v>5.6411873321533204E-2</v>
      </c>
      <c r="G482" s="48">
        <v>5.1542087896440159E-2</v>
      </c>
      <c r="H482" s="48">
        <v>5.9502778854370116E-2</v>
      </c>
      <c r="I482" s="48">
        <v>5.2487547950744631E-2</v>
      </c>
      <c r="J482" s="48">
        <v>5.2487547950744631E-2</v>
      </c>
      <c r="K482" s="48">
        <v>4.6918073806762696E-2</v>
      </c>
      <c r="L482" s="48">
        <v>1.715468999862671E-2</v>
      </c>
      <c r="M482" s="43">
        <f t="shared" si="101"/>
        <v>5.5577507999999998E-2</v>
      </c>
      <c r="N482" s="43">
        <f t="shared" si="102"/>
        <v>8.5972263999999993E-2</v>
      </c>
      <c r="O482" s="49">
        <v>7.9396439999999999E-2</v>
      </c>
      <c r="P482" s="49">
        <v>0.10114384</v>
      </c>
      <c r="Q482" s="50">
        <f t="shared" si="92"/>
        <v>9.0270139999999999E-2</v>
      </c>
      <c r="R482" s="48">
        <f t="shared" si="93"/>
        <v>0.10114384</v>
      </c>
      <c r="S482" s="49">
        <v>9.5792919921874997E-2</v>
      </c>
      <c r="T482" s="48">
        <f t="shared" si="103"/>
        <v>0.19296128845214844</v>
      </c>
      <c r="U482" s="48">
        <v>0</v>
      </c>
      <c r="V482" s="49">
        <f t="shared" si="94"/>
        <v>9.1029455999999995E-2</v>
      </c>
      <c r="W482" s="49">
        <f t="shared" si="95"/>
        <v>8.0915072000000005E-2</v>
      </c>
      <c r="X482" s="49">
        <f t="shared" si="96"/>
        <v>7.0800688000000001E-2</v>
      </c>
      <c r="Y482" s="49">
        <f t="shared" si="97"/>
        <v>0.10620103199999999</v>
      </c>
      <c r="Z482" s="49">
        <f t="shared" si="98"/>
        <v>0.13485845333333332</v>
      </c>
      <c r="AA482" s="48">
        <v>0.28039239020096629</v>
      </c>
      <c r="AB482" s="42">
        <v>0.19296128845214844</v>
      </c>
      <c r="AC482" s="42">
        <v>0.19296128845214844</v>
      </c>
      <c r="AD482" s="49">
        <f t="shared" si="99"/>
        <v>0.10477350616455078</v>
      </c>
      <c r="AE482" s="49">
        <f t="shared" si="100"/>
        <v>7.2420764202104776E-2</v>
      </c>
    </row>
    <row r="483" spans="1:31" x14ac:dyDescent="0.2">
      <c r="A483" s="42">
        <v>8.8104824313781527E-2</v>
      </c>
      <c r="B483" s="42">
        <f t="shared" si="91"/>
        <v>0.19259725952148438</v>
      </c>
      <c r="C483" s="42">
        <v>0.19259725952148438</v>
      </c>
      <c r="D483" s="42">
        <v>0.19259725952148438</v>
      </c>
      <c r="E483" s="48">
        <v>5.6121776924133296E-2</v>
      </c>
      <c r="F483" s="48">
        <v>5.6121747322082513E-2</v>
      </c>
      <c r="G483" s="48">
        <v>5.127700775062085E-2</v>
      </c>
      <c r="H483" s="48">
        <v>5.91967565536499E-2</v>
      </c>
      <c r="I483" s="48">
        <v>5.2217603149414066E-2</v>
      </c>
      <c r="J483" s="48">
        <v>5.2217603149414066E-2</v>
      </c>
      <c r="K483" s="48">
        <v>4.6676772689819332E-2</v>
      </c>
      <c r="L483" s="48">
        <v>1.7066462936401367E-2</v>
      </c>
      <c r="M483" s="43">
        <f t="shared" si="101"/>
        <v>5.5267883999999989E-2</v>
      </c>
      <c r="N483" s="43">
        <f t="shared" si="102"/>
        <v>8.5470967999999994E-2</v>
      </c>
      <c r="O483" s="49">
        <v>7.8954119999999989E-2</v>
      </c>
      <c r="P483" s="49">
        <v>0.10055408</v>
      </c>
      <c r="Q483" s="50">
        <f t="shared" si="92"/>
        <v>8.9754100000000003E-2</v>
      </c>
      <c r="R483" s="48">
        <f t="shared" si="93"/>
        <v>0.10055408</v>
      </c>
      <c r="S483" s="49">
        <v>9.5300256347656265E-2</v>
      </c>
      <c r="T483" s="48">
        <f t="shared" si="103"/>
        <v>0.19259725952148438</v>
      </c>
      <c r="U483" s="48">
        <v>0</v>
      </c>
      <c r="V483" s="49">
        <f t="shared" si="94"/>
        <v>9.0498672000000002E-2</v>
      </c>
      <c r="W483" s="49">
        <f t="shared" si="95"/>
        <v>8.0443264000000014E-2</v>
      </c>
      <c r="X483" s="49">
        <f t="shared" si="96"/>
        <v>7.0387855999999999E-2</v>
      </c>
      <c r="Y483" s="49">
        <f t="shared" si="97"/>
        <v>0.105581784</v>
      </c>
      <c r="Z483" s="49">
        <f t="shared" si="98"/>
        <v>0.13407210666666666</v>
      </c>
      <c r="AA483" s="48">
        <v>0.27895032059518915</v>
      </c>
      <c r="AB483" s="42">
        <v>0.19259725952148438</v>
      </c>
      <c r="AC483" s="42">
        <v>0.19259725952148438</v>
      </c>
      <c r="AD483" s="49">
        <f t="shared" si="99"/>
        <v>0.10423465538024904</v>
      </c>
      <c r="AE483" s="49">
        <f t="shared" si="100"/>
        <v>7.2048303767987515E-2</v>
      </c>
    </row>
    <row r="484" spans="1:31" x14ac:dyDescent="0.2">
      <c r="A484" s="42">
        <v>8.7651702590746033E-2</v>
      </c>
      <c r="B484" s="42">
        <f t="shared" si="91"/>
        <v>0.19223466491699218</v>
      </c>
      <c r="C484" s="42">
        <v>0.19223466491699218</v>
      </c>
      <c r="D484" s="42">
        <v>0.19223466491699218</v>
      </c>
      <c r="E484" s="48">
        <v>5.5833142127990724E-2</v>
      </c>
      <c r="F484" s="48">
        <v>5.5833112525939942E-2</v>
      </c>
      <c r="G484" s="48">
        <v>5.1013290907814195E-2</v>
      </c>
      <c r="H484" s="48">
        <v>5.8892306861877436E-2</v>
      </c>
      <c r="I484" s="48">
        <v>5.1949045944213866E-2</v>
      </c>
      <c r="J484" s="48">
        <v>5.1949045944213866E-2</v>
      </c>
      <c r="K484" s="48">
        <v>4.6436714859008785E-2</v>
      </c>
      <c r="L484" s="48">
        <v>1.6978689155578611E-2</v>
      </c>
      <c r="M484" s="43">
        <f t="shared" si="101"/>
        <v>5.4958259999999988E-2</v>
      </c>
      <c r="N484" s="43">
        <f t="shared" si="102"/>
        <v>8.4969671999999996E-2</v>
      </c>
      <c r="O484" s="49">
        <v>7.8511799999999993E-2</v>
      </c>
      <c r="P484" s="49">
        <v>9.9964319999999995E-2</v>
      </c>
      <c r="Q484" s="50">
        <f t="shared" si="92"/>
        <v>8.9238059999999994E-2</v>
      </c>
      <c r="R484" s="48">
        <f t="shared" si="93"/>
        <v>9.9964319999999995E-2</v>
      </c>
      <c r="S484" s="49">
        <v>9.4810125732421882E-2</v>
      </c>
      <c r="T484" s="48">
        <f t="shared" si="103"/>
        <v>0.19223466491699218</v>
      </c>
      <c r="U484" s="48">
        <v>0</v>
      </c>
      <c r="V484" s="49">
        <f t="shared" si="94"/>
        <v>8.9967887999999996E-2</v>
      </c>
      <c r="W484" s="49">
        <f t="shared" si="95"/>
        <v>7.9971455999999996E-2</v>
      </c>
      <c r="X484" s="49">
        <f t="shared" si="96"/>
        <v>6.9975023999999997E-2</v>
      </c>
      <c r="Y484" s="49">
        <f t="shared" si="97"/>
        <v>0.104962536</v>
      </c>
      <c r="Z484" s="49">
        <f t="shared" si="98"/>
        <v>0.13328576</v>
      </c>
      <c r="AA484" s="48">
        <v>0.27751567800421462</v>
      </c>
      <c r="AB484" s="42">
        <v>0.19223466491699218</v>
      </c>
      <c r="AC484" s="42">
        <v>0.19223466491699218</v>
      </c>
      <c r="AD484" s="49">
        <f t="shared" si="99"/>
        <v>0.10369857501983644</v>
      </c>
      <c r="AE484" s="49">
        <f t="shared" si="100"/>
        <v>7.1677758285679738E-2</v>
      </c>
    </row>
    <row r="485" spans="1:31" x14ac:dyDescent="0.2">
      <c r="A485" s="42">
        <v>8.7200911265591527E-2</v>
      </c>
      <c r="B485" s="42">
        <f t="shared" si="91"/>
        <v>0.19187350463867187</v>
      </c>
      <c r="C485" s="42">
        <v>0.19187350463867187</v>
      </c>
      <c r="D485" s="42">
        <v>0.19187350463867187</v>
      </c>
      <c r="E485" s="48">
        <v>5.5545991134643549E-2</v>
      </c>
      <c r="F485" s="48">
        <v>5.5545961532592773E-2</v>
      </c>
      <c r="G485" s="48">
        <v>5.075093035657427E-2</v>
      </c>
      <c r="H485" s="48">
        <v>5.8589422378540035E-2</v>
      </c>
      <c r="I485" s="48">
        <v>5.1681872634887695E-2</v>
      </c>
      <c r="J485" s="48">
        <v>5.1681872634887695E-2</v>
      </c>
      <c r="K485" s="48">
        <v>4.6197889213562007E-2</v>
      </c>
      <c r="L485" s="48">
        <v>1.6891366806030272E-2</v>
      </c>
      <c r="M485" s="43">
        <f t="shared" si="101"/>
        <v>5.4648635999999987E-2</v>
      </c>
      <c r="N485" s="43">
        <f t="shared" si="102"/>
        <v>8.471902399999999E-2</v>
      </c>
      <c r="O485" s="49">
        <v>7.8069479999999983E-2</v>
      </c>
      <c r="P485" s="49">
        <v>9.9669439999999998E-2</v>
      </c>
      <c r="Q485" s="50">
        <f t="shared" si="92"/>
        <v>8.8869459999999983E-2</v>
      </c>
      <c r="R485" s="48">
        <f t="shared" si="93"/>
        <v>9.9669439999999998E-2</v>
      </c>
      <c r="S485" s="49">
        <v>9.432251586914063E-2</v>
      </c>
      <c r="T485" s="48">
        <f t="shared" si="103"/>
        <v>0.19187350463867187</v>
      </c>
      <c r="U485" s="48">
        <v>0</v>
      </c>
      <c r="V485" s="49">
        <f t="shared" si="94"/>
        <v>8.9702496000000007E-2</v>
      </c>
      <c r="W485" s="49">
        <f t="shared" si="95"/>
        <v>7.9735552000000001E-2</v>
      </c>
      <c r="X485" s="49">
        <f t="shared" si="96"/>
        <v>6.9768607999999996E-2</v>
      </c>
      <c r="Y485" s="49">
        <f t="shared" si="97"/>
        <v>0.10465291200000001</v>
      </c>
      <c r="Z485" s="49">
        <f t="shared" si="98"/>
        <v>0.13289258666666667</v>
      </c>
      <c r="AA485" s="48">
        <v>0.27608840781763982</v>
      </c>
      <c r="AB485" s="42">
        <v>0.19187350463867187</v>
      </c>
      <c r="AC485" s="42">
        <v>0.19187350463867187</v>
      </c>
      <c r="AD485" s="49">
        <f t="shared" si="99"/>
        <v>0.10316525173187256</v>
      </c>
      <c r="AE485" s="49">
        <f t="shared" si="100"/>
        <v>7.1309118526498044E-2</v>
      </c>
    </row>
    <row r="486" spans="1:31" x14ac:dyDescent="0.2">
      <c r="A486" s="42">
        <v>8.6752438353118452E-2</v>
      </c>
      <c r="B486" s="42">
        <f t="shared" si="91"/>
        <v>0.19151376342773438</v>
      </c>
      <c r="C486" s="42">
        <v>0.19151376342773438</v>
      </c>
      <c r="D486" s="42">
        <v>0.19151376342773438</v>
      </c>
      <c r="E486" s="48">
        <v>5.5260316543579102E-2</v>
      </c>
      <c r="F486" s="48">
        <v>5.5260286941528319E-2</v>
      </c>
      <c r="G486" s="48">
        <v>5.0489919121514938E-2</v>
      </c>
      <c r="H486" s="48">
        <v>5.8288095703125001E-2</v>
      </c>
      <c r="I486" s="48">
        <v>5.1416072120666498E-2</v>
      </c>
      <c r="J486" s="48">
        <v>5.1416072120666498E-2</v>
      </c>
      <c r="K486" s="48">
        <v>4.5960292053222655E-2</v>
      </c>
      <c r="L486" s="48">
        <v>1.6804494037628171E-2</v>
      </c>
      <c r="M486" s="43">
        <f t="shared" si="101"/>
        <v>5.4339011999999999E-2</v>
      </c>
      <c r="N486" s="43">
        <f t="shared" si="102"/>
        <v>8.4217727999999992E-2</v>
      </c>
      <c r="O486" s="49">
        <v>7.7627160000000001E-2</v>
      </c>
      <c r="P486" s="49">
        <v>9.9079679999999989E-2</v>
      </c>
      <c r="Q486" s="50">
        <f t="shared" si="92"/>
        <v>8.8353419999999988E-2</v>
      </c>
      <c r="R486" s="48">
        <f t="shared" si="93"/>
        <v>9.9079679999999989E-2</v>
      </c>
      <c r="S486" s="49">
        <v>9.3837414550781262E-2</v>
      </c>
      <c r="T486" s="48">
        <f t="shared" si="103"/>
        <v>0.19151376342773438</v>
      </c>
      <c r="U486" s="48">
        <v>0</v>
      </c>
      <c r="V486" s="49">
        <f t="shared" si="94"/>
        <v>8.9171711999999986E-2</v>
      </c>
      <c r="W486" s="49">
        <f t="shared" si="95"/>
        <v>7.9263743999999997E-2</v>
      </c>
      <c r="X486" s="49">
        <f t="shared" si="96"/>
        <v>6.9355775999999994E-2</v>
      </c>
      <c r="Y486" s="49">
        <f t="shared" si="97"/>
        <v>0.10403366399999998</v>
      </c>
      <c r="Z486" s="49">
        <f t="shared" si="98"/>
        <v>0.13210623999999999</v>
      </c>
      <c r="AA486" s="48">
        <v>0.27466848273026317</v>
      </c>
      <c r="AB486" s="42">
        <v>0.19151376342773438</v>
      </c>
      <c r="AC486" s="42">
        <v>0.19151376342773438</v>
      </c>
      <c r="AD486" s="49">
        <f t="shared" si="99"/>
        <v>0.10263467216491701</v>
      </c>
      <c r="AE486" s="49">
        <f t="shared" si="100"/>
        <v>7.0942375261758991E-2</v>
      </c>
    </row>
    <row r="487" spans="1:31" x14ac:dyDescent="0.2">
      <c r="A487" s="42">
        <v>8.6306271929766906E-2</v>
      </c>
      <c r="B487" s="42">
        <f t="shared" si="91"/>
        <v>0.19115544128417969</v>
      </c>
      <c r="C487" s="42">
        <v>0.19115544128417969</v>
      </c>
      <c r="D487" s="42">
        <v>0.19115544128417969</v>
      </c>
      <c r="E487" s="48">
        <v>5.4976110954284667E-2</v>
      </c>
      <c r="F487" s="48">
        <v>5.4976081352233884E-2</v>
      </c>
      <c r="G487" s="48">
        <v>5.0230250263124339E-2</v>
      </c>
      <c r="H487" s="48">
        <v>5.7988319435119631E-2</v>
      </c>
      <c r="I487" s="48">
        <v>5.1151637001037593E-2</v>
      </c>
      <c r="J487" s="48">
        <v>5.1151637001037593E-2</v>
      </c>
      <c r="K487" s="48">
        <v>4.5723915977478026E-2</v>
      </c>
      <c r="L487" s="48">
        <v>1.671806900024414E-2</v>
      </c>
      <c r="M487" s="43">
        <f t="shared" si="101"/>
        <v>5.4029387999999998E-2</v>
      </c>
      <c r="N487" s="43">
        <f t="shared" si="102"/>
        <v>8.371643199999998E-2</v>
      </c>
      <c r="O487" s="49">
        <v>7.7184840000000005E-2</v>
      </c>
      <c r="P487" s="49">
        <v>9.8489919999999981E-2</v>
      </c>
      <c r="Q487" s="50">
        <f t="shared" si="92"/>
        <v>8.7837379999999993E-2</v>
      </c>
      <c r="R487" s="48">
        <f t="shared" si="93"/>
        <v>9.8489919999999981E-2</v>
      </c>
      <c r="S487" s="49">
        <v>9.3354809570312502E-2</v>
      </c>
      <c r="T487" s="48">
        <f t="shared" si="103"/>
        <v>0.19115544128417969</v>
      </c>
      <c r="U487" s="48">
        <v>0</v>
      </c>
      <c r="V487" s="49">
        <f t="shared" si="94"/>
        <v>8.864092799999998E-2</v>
      </c>
      <c r="W487" s="49">
        <f t="shared" si="95"/>
        <v>7.8791935999999993E-2</v>
      </c>
      <c r="X487" s="49">
        <f t="shared" si="96"/>
        <v>6.8942943999999978E-2</v>
      </c>
      <c r="Y487" s="49">
        <f t="shared" si="97"/>
        <v>0.10341441599999998</v>
      </c>
      <c r="Z487" s="49">
        <f t="shared" si="98"/>
        <v>0.1313198933333333</v>
      </c>
      <c r="AA487" s="48">
        <v>0.27325584813168174</v>
      </c>
      <c r="AB487" s="42">
        <v>0.19115544128417969</v>
      </c>
      <c r="AC487" s="42">
        <v>0.19115544128417969</v>
      </c>
      <c r="AD487" s="49">
        <f t="shared" si="99"/>
        <v>0.10210682296752929</v>
      </c>
      <c r="AE487" s="49">
        <f t="shared" si="100"/>
        <v>7.0577519262779179E-2</v>
      </c>
    </row>
    <row r="488" spans="1:31" x14ac:dyDescent="0.2">
      <c r="A488" s="42">
        <v>8.5862400133299696E-2</v>
      </c>
      <c r="B488" s="42">
        <f t="shared" si="91"/>
        <v>0.19079852294921876</v>
      </c>
      <c r="C488" s="42">
        <v>0.19079852294921876</v>
      </c>
      <c r="D488" s="42">
        <v>0.19079852294921876</v>
      </c>
      <c r="E488" s="48">
        <v>5.4693366966247561E-2</v>
      </c>
      <c r="F488" s="48">
        <v>5.4693337442229525E-2</v>
      </c>
      <c r="G488" s="48">
        <v>4.9971916877580423E-2</v>
      </c>
      <c r="H488" s="48">
        <v>5.7690086174011224E-2</v>
      </c>
      <c r="I488" s="48">
        <v>5.0888563575744623E-2</v>
      </c>
      <c r="J488" s="48">
        <v>5.0888563575744623E-2</v>
      </c>
      <c r="K488" s="48">
        <v>4.5488757286071775E-2</v>
      </c>
      <c r="L488" s="48">
        <v>1.6632087993621824E-2</v>
      </c>
      <c r="M488" s="43">
        <f t="shared" si="101"/>
        <v>5.3874576E-2</v>
      </c>
      <c r="N488" s="43">
        <f t="shared" si="102"/>
        <v>8.3215135999999995E-2</v>
      </c>
      <c r="O488" s="49">
        <v>7.6963680000000007E-2</v>
      </c>
      <c r="P488" s="49">
        <v>9.790016E-2</v>
      </c>
      <c r="Q488" s="50">
        <f t="shared" si="92"/>
        <v>8.7431919999999996E-2</v>
      </c>
      <c r="R488" s="48">
        <f t="shared" si="93"/>
        <v>9.790016E-2</v>
      </c>
      <c r="S488" s="49">
        <v>9.2874682617187496E-2</v>
      </c>
      <c r="T488" s="48">
        <f t="shared" si="103"/>
        <v>0.19079852294921876</v>
      </c>
      <c r="U488" s="48">
        <v>0</v>
      </c>
      <c r="V488" s="49">
        <f t="shared" si="94"/>
        <v>8.8110144000000001E-2</v>
      </c>
      <c r="W488" s="49">
        <f t="shared" si="95"/>
        <v>7.8320128000000003E-2</v>
      </c>
      <c r="X488" s="49">
        <f t="shared" si="96"/>
        <v>6.853011199999999E-2</v>
      </c>
      <c r="Y488" s="49">
        <f t="shared" si="97"/>
        <v>0.10279516799999999</v>
      </c>
      <c r="Z488" s="49">
        <f t="shared" si="98"/>
        <v>0.13053354666666667</v>
      </c>
      <c r="AA488" s="48">
        <v>0.2718504767166941</v>
      </c>
      <c r="AB488" s="42">
        <v>0.19079852294921876</v>
      </c>
      <c r="AC488" s="42">
        <v>0.19079852294921876</v>
      </c>
      <c r="AD488" s="49">
        <f t="shared" si="99"/>
        <v>0.10158168411254882</v>
      </c>
      <c r="AE488" s="49">
        <f t="shared" si="100"/>
        <v>7.0214536686533463E-2</v>
      </c>
    </row>
    <row r="489" spans="1:31" x14ac:dyDescent="0.2">
      <c r="A489" s="42">
        <v>8.5420811162486898E-2</v>
      </c>
      <c r="B489" s="42">
        <f t="shared" si="91"/>
        <v>0.19044299316406249</v>
      </c>
      <c r="C489" s="42">
        <v>0.19044299316406249</v>
      </c>
      <c r="D489" s="42">
        <v>0.19044299316406249</v>
      </c>
      <c r="E489" s="48">
        <v>5.4412077178955076E-2</v>
      </c>
      <c r="F489" s="48">
        <v>5.4412047694047505E-2</v>
      </c>
      <c r="G489" s="48">
        <v>4.9714912096567379E-2</v>
      </c>
      <c r="H489" s="48">
        <v>5.7393384819030759E-2</v>
      </c>
      <c r="I489" s="48">
        <v>5.0626844444274899E-2</v>
      </c>
      <c r="J489" s="48">
        <v>5.0626844444274899E-2</v>
      </c>
      <c r="K489" s="48">
        <v>4.5254808578491214E-2</v>
      </c>
      <c r="L489" s="48">
        <v>1.6546549167633054E-2</v>
      </c>
      <c r="M489" s="43">
        <f t="shared" si="101"/>
        <v>5.3564951999999992E-2</v>
      </c>
      <c r="N489" s="43">
        <f t="shared" si="102"/>
        <v>8.2964487999999989E-2</v>
      </c>
      <c r="O489" s="49">
        <v>7.6521359999999997E-2</v>
      </c>
      <c r="P489" s="49">
        <v>9.7605279999999989E-2</v>
      </c>
      <c r="Q489" s="50">
        <f t="shared" si="92"/>
        <v>8.706332E-2</v>
      </c>
      <c r="R489" s="48">
        <f t="shared" si="93"/>
        <v>9.7605279999999989E-2</v>
      </c>
      <c r="S489" s="49">
        <v>9.2397027587890632E-2</v>
      </c>
      <c r="T489" s="48">
        <f t="shared" si="103"/>
        <v>0.19044299316406249</v>
      </c>
      <c r="U489" s="48">
        <v>0</v>
      </c>
      <c r="V489" s="49">
        <f t="shared" si="94"/>
        <v>8.7844751999999998E-2</v>
      </c>
      <c r="W489" s="49">
        <f t="shared" si="95"/>
        <v>7.8084223999999994E-2</v>
      </c>
      <c r="X489" s="49">
        <f t="shared" si="96"/>
        <v>6.8323695999999989E-2</v>
      </c>
      <c r="Y489" s="49">
        <f t="shared" si="97"/>
        <v>0.102485544</v>
      </c>
      <c r="Z489" s="49">
        <f t="shared" si="98"/>
        <v>0.13014037333333334</v>
      </c>
      <c r="AA489" s="48">
        <v>0.2704523411800987</v>
      </c>
      <c r="AB489" s="42">
        <v>0.19044299316406249</v>
      </c>
      <c r="AC489" s="42">
        <v>0.19044299316406249</v>
      </c>
      <c r="AD489" s="49">
        <f t="shared" si="99"/>
        <v>0.10105924892425538</v>
      </c>
      <c r="AE489" s="49">
        <f t="shared" si="100"/>
        <v>6.9853422918680172E-2</v>
      </c>
    </row>
    <row r="490" spans="1:31" x14ac:dyDescent="0.2">
      <c r="A490" s="42">
        <v>8.4981493276792178E-2</v>
      </c>
      <c r="B490" s="42">
        <f t="shared" si="91"/>
        <v>0.19008886718750001</v>
      </c>
      <c r="C490" s="42">
        <v>0.19008886718750001</v>
      </c>
      <c r="D490" s="42">
        <v>0.19008886718750001</v>
      </c>
      <c r="E490" s="48">
        <v>5.4132234191894529E-2</v>
      </c>
      <c r="F490" s="48">
        <v>5.4132204628882706E-2</v>
      </c>
      <c r="G490" s="48">
        <v>4.9459229087093048E-2</v>
      </c>
      <c r="H490" s="48">
        <v>5.7098211669921871E-2</v>
      </c>
      <c r="I490" s="48">
        <v>5.0366468505859373E-2</v>
      </c>
      <c r="J490" s="48">
        <v>5.0366468505859373E-2</v>
      </c>
      <c r="K490" s="48">
        <v>4.5022062454223626E-2</v>
      </c>
      <c r="L490" s="48">
        <v>1.6461450672149658E-2</v>
      </c>
      <c r="M490" s="43">
        <f t="shared" si="101"/>
        <v>5.3255327999999991E-2</v>
      </c>
      <c r="N490" s="43">
        <f t="shared" si="102"/>
        <v>8.2463191999999991E-2</v>
      </c>
      <c r="O490" s="49">
        <v>7.6079039999999987E-2</v>
      </c>
      <c r="P490" s="49">
        <v>9.7015519999999994E-2</v>
      </c>
      <c r="Q490" s="50">
        <f t="shared" si="92"/>
        <v>8.654727999999999E-2</v>
      </c>
      <c r="R490" s="48">
        <f t="shared" si="93"/>
        <v>9.7015519999999994E-2</v>
      </c>
      <c r="S490" s="49">
        <v>9.1921826171874998E-2</v>
      </c>
      <c r="T490" s="48">
        <f t="shared" si="103"/>
        <v>0.19008886718750001</v>
      </c>
      <c r="U490" s="48">
        <v>0</v>
      </c>
      <c r="V490" s="49">
        <f t="shared" si="94"/>
        <v>8.7313967999999992E-2</v>
      </c>
      <c r="W490" s="49">
        <f t="shared" si="95"/>
        <v>7.7612416000000004E-2</v>
      </c>
      <c r="X490" s="49">
        <f t="shared" si="96"/>
        <v>6.7910863999999987E-2</v>
      </c>
      <c r="Y490" s="49">
        <f t="shared" si="97"/>
        <v>0.101866296</v>
      </c>
      <c r="Z490" s="49">
        <f t="shared" si="98"/>
        <v>0.12935402666666665</v>
      </c>
      <c r="AA490" s="48">
        <v>0.26906141421669411</v>
      </c>
      <c r="AB490" s="42">
        <v>0.19008886718750001</v>
      </c>
      <c r="AC490" s="42">
        <v>0.19008886718750001</v>
      </c>
      <c r="AD490" s="49">
        <f t="shared" si="99"/>
        <v>0.10053949737548828</v>
      </c>
      <c r="AE490" s="49">
        <f t="shared" si="100"/>
        <v>6.9494164116194121E-2</v>
      </c>
    </row>
    <row r="491" spans="1:31" x14ac:dyDescent="0.2">
      <c r="A491" s="42">
        <v>8.4544434796060539E-2</v>
      </c>
      <c r="B491" s="42">
        <f t="shared" si="91"/>
        <v>0.18973611450195313</v>
      </c>
      <c r="C491" s="42">
        <v>0.18973611450195313</v>
      </c>
      <c r="D491" s="42">
        <v>0.18973611450195313</v>
      </c>
      <c r="E491" s="48">
        <v>5.3853830604553218E-2</v>
      </c>
      <c r="F491" s="48">
        <v>5.3853800806393737E-2</v>
      </c>
      <c r="G491" s="48">
        <v>4.9204861051307232E-2</v>
      </c>
      <c r="H491" s="48">
        <v>5.6804555625915527E-2</v>
      </c>
      <c r="I491" s="48">
        <v>5.0107432060241701E-2</v>
      </c>
      <c r="J491" s="48">
        <v>5.0107432060241701E-2</v>
      </c>
      <c r="K491" s="48">
        <v>4.4790515213012694E-2</v>
      </c>
      <c r="L491" s="48">
        <v>1.6376788806915284E-2</v>
      </c>
      <c r="M491" s="43">
        <f t="shared" si="101"/>
        <v>5.2945703999999989E-2</v>
      </c>
      <c r="N491" s="43">
        <f t="shared" si="102"/>
        <v>8.1961895999999992E-2</v>
      </c>
      <c r="O491" s="49">
        <v>7.5636719999999991E-2</v>
      </c>
      <c r="P491" s="49">
        <v>9.6425759999999999E-2</v>
      </c>
      <c r="Q491" s="50">
        <f t="shared" si="92"/>
        <v>8.6031239999999995E-2</v>
      </c>
      <c r="R491" s="48">
        <f t="shared" si="93"/>
        <v>9.6425759999999999E-2</v>
      </c>
      <c r="S491" s="49">
        <v>9.1449072265624987E-2</v>
      </c>
      <c r="T491" s="48">
        <f t="shared" si="103"/>
        <v>0.18973611450195313</v>
      </c>
      <c r="U491" s="48">
        <v>0</v>
      </c>
      <c r="V491" s="49">
        <f t="shared" si="94"/>
        <v>8.6783183999999999E-2</v>
      </c>
      <c r="W491" s="49">
        <f t="shared" si="95"/>
        <v>7.7140607999999999E-2</v>
      </c>
      <c r="X491" s="49">
        <f t="shared" si="96"/>
        <v>6.7498031999999999E-2</v>
      </c>
      <c r="Y491" s="49">
        <f t="shared" si="97"/>
        <v>0.10124704799999999</v>
      </c>
      <c r="Z491" s="49">
        <f t="shared" si="98"/>
        <v>0.12856767999999999</v>
      </c>
      <c r="AA491" s="48">
        <v>0.26767764121607734</v>
      </c>
      <c r="AB491" s="42">
        <v>0.18973611450195313</v>
      </c>
      <c r="AC491" s="42">
        <v>0.18973611450195313</v>
      </c>
      <c r="AD491" s="49">
        <f t="shared" si="99"/>
        <v>0.10002242279052732</v>
      </c>
      <c r="AE491" s="49">
        <f t="shared" si="100"/>
        <v>6.9136755664733637E-2</v>
      </c>
    </row>
    <row r="492" spans="1:31" x14ac:dyDescent="0.2">
      <c r="A492" s="42">
        <v>8.4109624100207864E-2</v>
      </c>
      <c r="B492" s="42">
        <f t="shared" si="91"/>
        <v>0.18938471984863281</v>
      </c>
      <c r="C492" s="42">
        <v>0.18938471984863281</v>
      </c>
      <c r="D492" s="42">
        <v>0.18938471984863281</v>
      </c>
      <c r="E492" s="48">
        <v>5.3576859016418454E-2</v>
      </c>
      <c r="F492" s="48">
        <v>5.3576828824505159E-2</v>
      </c>
      <c r="G492" s="48">
        <v>4.8951801226320979E-2</v>
      </c>
      <c r="H492" s="48">
        <v>5.6512409286499025E-2</v>
      </c>
      <c r="I492" s="48">
        <v>4.984972770690918E-2</v>
      </c>
      <c r="J492" s="48">
        <v>4.984972770690918E-2</v>
      </c>
      <c r="K492" s="48">
        <v>4.4560155754089351E-2</v>
      </c>
      <c r="L492" s="48">
        <v>1.6292563571929933E-2</v>
      </c>
      <c r="M492" s="43">
        <f t="shared" si="101"/>
        <v>5.2790891999999999E-2</v>
      </c>
      <c r="N492" s="43">
        <f t="shared" si="102"/>
        <v>8.1711247999999986E-2</v>
      </c>
      <c r="O492" s="49">
        <v>7.5415560000000006E-2</v>
      </c>
      <c r="P492" s="49">
        <v>9.6130879999999988E-2</v>
      </c>
      <c r="Q492" s="50">
        <f t="shared" si="92"/>
        <v>8.5773219999999997E-2</v>
      </c>
      <c r="R492" s="48">
        <f t="shared" si="93"/>
        <v>9.6130879999999988E-2</v>
      </c>
      <c r="S492" s="49">
        <v>9.0978747558593753E-2</v>
      </c>
      <c r="T492" s="48">
        <f t="shared" si="103"/>
        <v>0.18938471984863281</v>
      </c>
      <c r="U492" s="48">
        <v>0</v>
      </c>
      <c r="V492" s="49">
        <f t="shared" si="94"/>
        <v>8.6517791999999996E-2</v>
      </c>
      <c r="W492" s="49">
        <f t="shared" si="95"/>
        <v>7.690470399999999E-2</v>
      </c>
      <c r="X492" s="49">
        <f t="shared" si="96"/>
        <v>6.7291615999999985E-2</v>
      </c>
      <c r="Y492" s="49">
        <f t="shared" si="97"/>
        <v>0.100937424</v>
      </c>
      <c r="Z492" s="49">
        <f t="shared" si="98"/>
        <v>0.12817450666666666</v>
      </c>
      <c r="AA492" s="48">
        <v>0.26630096756784538</v>
      </c>
      <c r="AB492" s="42">
        <v>0.18938471984863281</v>
      </c>
      <c r="AC492" s="42">
        <v>0.18938471984863281</v>
      </c>
      <c r="AD492" s="49">
        <f t="shared" si="99"/>
        <v>9.9508005142211919E-2</v>
      </c>
      <c r="AE492" s="49">
        <f t="shared" si="100"/>
        <v>6.8781183721273592E-2</v>
      </c>
    </row>
    <row r="493" spans="1:31" x14ac:dyDescent="0.2">
      <c r="A493" s="42">
        <v>8.367704962891194E-2</v>
      </c>
      <c r="B493" s="42">
        <f t="shared" si="91"/>
        <v>0.18903469848632812</v>
      </c>
      <c r="C493" s="42">
        <v>0.18903469848632812</v>
      </c>
      <c r="D493" s="42">
        <v>0.18903469848632812</v>
      </c>
      <c r="E493" s="48">
        <v>5.3301312026977542E-2</v>
      </c>
      <c r="F493" s="48">
        <v>5.3301281319210671E-2</v>
      </c>
      <c r="G493" s="48">
        <v>4.8700042884026754E-2</v>
      </c>
      <c r="H493" s="48">
        <v>5.6221765251159669E-2</v>
      </c>
      <c r="I493" s="48">
        <v>4.9593351745605467E-2</v>
      </c>
      <c r="J493" s="48">
        <v>4.9593351745605467E-2</v>
      </c>
      <c r="K493" s="48">
        <v>4.433098407745361E-2</v>
      </c>
      <c r="L493" s="48">
        <v>1.6208771266937254E-2</v>
      </c>
      <c r="M493" s="43">
        <f t="shared" si="101"/>
        <v>5.2481267999999998E-2</v>
      </c>
      <c r="N493" s="43">
        <f t="shared" si="102"/>
        <v>8.1209951999999988E-2</v>
      </c>
      <c r="O493" s="49">
        <v>7.4973239999999997E-2</v>
      </c>
      <c r="P493" s="49">
        <v>9.5541119999999993E-2</v>
      </c>
      <c r="Q493" s="50">
        <f t="shared" si="92"/>
        <v>8.5257179999999988E-2</v>
      </c>
      <c r="R493" s="48">
        <f t="shared" si="93"/>
        <v>9.5541119999999993E-2</v>
      </c>
      <c r="S493" s="49">
        <v>9.051083984375001E-2</v>
      </c>
      <c r="T493" s="48">
        <f t="shared" si="103"/>
        <v>0.18903469848632812</v>
      </c>
      <c r="U493" s="48">
        <v>0</v>
      </c>
      <c r="V493" s="49">
        <f t="shared" si="94"/>
        <v>8.598700799999999E-2</v>
      </c>
      <c r="W493" s="49">
        <f t="shared" si="95"/>
        <v>7.6432896E-2</v>
      </c>
      <c r="X493" s="49">
        <f t="shared" si="96"/>
        <v>6.6878783999999997E-2</v>
      </c>
      <c r="Y493" s="49">
        <f t="shared" si="97"/>
        <v>0.100318176</v>
      </c>
      <c r="Z493" s="49">
        <f t="shared" si="98"/>
        <v>0.12738815999999997</v>
      </c>
      <c r="AA493" s="48">
        <v>0.26493136596679689</v>
      </c>
      <c r="AB493" s="42">
        <v>0.18903469848632812</v>
      </c>
      <c r="AC493" s="42">
        <v>0.18903469848632812</v>
      </c>
      <c r="AD493" s="49">
        <f t="shared" si="99"/>
        <v>9.8996231079101576E-2</v>
      </c>
      <c r="AE493" s="49">
        <f t="shared" si="100"/>
        <v>6.8427439057130557E-2</v>
      </c>
    </row>
    <row r="494" spans="1:31" x14ac:dyDescent="0.2">
      <c r="A494" s="42">
        <v>8.3246699881305133E-2</v>
      </c>
      <c r="B494" s="42">
        <f t="shared" si="91"/>
        <v>0.18868603515624999</v>
      </c>
      <c r="C494" s="42">
        <v>0.18868603515624999</v>
      </c>
      <c r="D494" s="42">
        <v>0.18868603515624999</v>
      </c>
      <c r="E494" s="48">
        <v>5.3027182235717771E-2</v>
      </c>
      <c r="F494" s="48">
        <v>5.3027150964377302E-2</v>
      </c>
      <c r="G494" s="48">
        <v>4.844957933091959E-2</v>
      </c>
      <c r="H494" s="48">
        <v>5.5932616119384763E-2</v>
      </c>
      <c r="I494" s="48">
        <v>4.9338293075561521E-2</v>
      </c>
      <c r="J494" s="48">
        <v>4.9338293075561521E-2</v>
      </c>
      <c r="K494" s="48">
        <v>4.4102989082336425E-2</v>
      </c>
      <c r="L494" s="48">
        <v>4.4102989082336425E-2</v>
      </c>
      <c r="M494" s="43">
        <f t="shared" si="101"/>
        <v>5.2171643999999996E-2</v>
      </c>
      <c r="N494" s="43">
        <f t="shared" si="102"/>
        <v>8.070865599999999E-2</v>
      </c>
      <c r="O494" s="49">
        <v>7.4530920000000001E-2</v>
      </c>
      <c r="P494" s="49">
        <v>9.4951359999999999E-2</v>
      </c>
      <c r="Q494" s="50">
        <f t="shared" si="92"/>
        <v>8.4741139999999993E-2</v>
      </c>
      <c r="R494" s="48">
        <f t="shared" si="93"/>
        <v>9.4951359999999999E-2</v>
      </c>
      <c r="S494" s="49">
        <v>9.0045343017578133E-2</v>
      </c>
      <c r="T494" s="48">
        <f t="shared" si="103"/>
        <v>0.18868603515624999</v>
      </c>
      <c r="U494" s="48">
        <v>0</v>
      </c>
      <c r="V494" s="49">
        <f t="shared" si="94"/>
        <v>8.5456223999999997E-2</v>
      </c>
      <c r="W494" s="49">
        <f t="shared" si="95"/>
        <v>7.596108800000001E-2</v>
      </c>
      <c r="X494" s="49">
        <f t="shared" si="96"/>
        <v>6.6465951999999995E-2</v>
      </c>
      <c r="Y494" s="49">
        <f t="shared" si="97"/>
        <v>9.9698927999999992E-2</v>
      </c>
      <c r="Z494" s="49">
        <f t="shared" si="98"/>
        <v>0.12660181333333334</v>
      </c>
      <c r="AA494" s="48">
        <v>0.26356880910773028</v>
      </c>
      <c r="AB494" s="42">
        <v>0.18868603515624999</v>
      </c>
      <c r="AC494" s="42">
        <v>0.18868603515624999</v>
      </c>
      <c r="AD494" s="49">
        <f t="shared" si="99"/>
        <v>9.8487093925476082E-2</v>
      </c>
      <c r="AE494" s="49">
        <f t="shared" si="100"/>
        <v>6.8075517057962817E-2</v>
      </c>
    </row>
    <row r="495" spans="1:31" x14ac:dyDescent="0.2">
      <c r="A495" s="42">
        <v>8.2818563415668539E-2</v>
      </c>
      <c r="B495" s="42">
        <f t="shared" si="91"/>
        <v>0.18833872985839845</v>
      </c>
      <c r="C495" s="42">
        <v>0.18833872985839845</v>
      </c>
      <c r="D495" s="42">
        <v>0.18833872985839845</v>
      </c>
      <c r="E495" s="48">
        <v>5.2754462242126467E-2</v>
      </c>
      <c r="F495" s="48">
        <v>5.2754430471550644E-2</v>
      </c>
      <c r="G495" s="48">
        <v>4.820040390791909E-2</v>
      </c>
      <c r="H495" s="48">
        <v>5.5644954490661619E-2</v>
      </c>
      <c r="I495" s="48">
        <v>4.9084544296264652E-2</v>
      </c>
      <c r="J495" s="48">
        <v>4.9084544296264652E-2</v>
      </c>
      <c r="K495" s="48">
        <v>4.387616706848145E-2</v>
      </c>
      <c r="L495" s="48">
        <v>4.387616706848145E-2</v>
      </c>
      <c r="M495" s="43">
        <f t="shared" si="101"/>
        <v>5.1862019999999988E-2</v>
      </c>
      <c r="N495" s="43">
        <f t="shared" si="102"/>
        <v>8.0458007999999984E-2</v>
      </c>
      <c r="O495" s="49">
        <v>7.4088599999999991E-2</v>
      </c>
      <c r="P495" s="49">
        <v>9.4656479999999987E-2</v>
      </c>
      <c r="Q495" s="50">
        <f t="shared" si="92"/>
        <v>8.4372539999999996E-2</v>
      </c>
      <c r="R495" s="48">
        <f t="shared" si="93"/>
        <v>9.4656479999999987E-2</v>
      </c>
      <c r="S495" s="49">
        <v>8.9582238769531253E-2</v>
      </c>
      <c r="T495" s="48">
        <f t="shared" si="103"/>
        <v>0.18833872985839845</v>
      </c>
      <c r="U495" s="48">
        <v>0</v>
      </c>
      <c r="V495" s="49">
        <f t="shared" si="94"/>
        <v>8.5190831999999994E-2</v>
      </c>
      <c r="W495" s="49">
        <f t="shared" si="95"/>
        <v>7.5725184000000001E-2</v>
      </c>
      <c r="X495" s="49">
        <f t="shared" si="96"/>
        <v>6.625953599999998E-2</v>
      </c>
      <c r="Y495" s="49">
        <f t="shared" si="97"/>
        <v>9.9389303999999998E-2</v>
      </c>
      <c r="Z495" s="49">
        <f t="shared" si="98"/>
        <v>0.12620863999999998</v>
      </c>
      <c r="AA495" s="48">
        <v>0.26221326968544406</v>
      </c>
      <c r="AB495" s="42">
        <v>0.18833872985839845</v>
      </c>
      <c r="AC495" s="42">
        <v>0.18833872985839845</v>
      </c>
      <c r="AD495" s="49">
        <f t="shared" si="99"/>
        <v>9.7980573654174813E-2</v>
      </c>
      <c r="AE495" s="49">
        <f t="shared" si="100"/>
        <v>6.7725403880745244E-2</v>
      </c>
    </row>
    <row r="496" spans="1:31" x14ac:dyDescent="0.2">
      <c r="A496" s="42">
        <v>8.2392628849127861E-2</v>
      </c>
      <c r="B496" s="42">
        <f t="shared" si="91"/>
        <v>0.18799275207519531</v>
      </c>
      <c r="C496" s="42">
        <v>0.18799275207519531</v>
      </c>
      <c r="D496" s="42">
        <v>0.18799275207519531</v>
      </c>
      <c r="E496" s="48">
        <v>5.2483144645690913E-2</v>
      </c>
      <c r="F496" s="48">
        <v>5.2483112589761079E-2</v>
      </c>
      <c r="G496" s="48">
        <v>4.7952509990192418E-2</v>
      </c>
      <c r="H496" s="48">
        <v>5.535877296447754E-2</v>
      </c>
      <c r="I496" s="48">
        <v>4.883210170745849E-2</v>
      </c>
      <c r="J496" s="48">
        <v>4.883210170745849E-2</v>
      </c>
      <c r="K496" s="48">
        <v>4.3650510635375978E-2</v>
      </c>
      <c r="L496" s="48">
        <v>4.3650510635375978E-2</v>
      </c>
      <c r="M496" s="43">
        <f t="shared" si="101"/>
        <v>5.1707207999999984E-2</v>
      </c>
      <c r="N496" s="43">
        <f t="shared" si="102"/>
        <v>7.9956711999999985E-2</v>
      </c>
      <c r="O496" s="49">
        <v>7.3867439999999979E-2</v>
      </c>
      <c r="P496" s="49">
        <v>9.4066719999999993E-2</v>
      </c>
      <c r="Q496" s="50">
        <f t="shared" si="92"/>
        <v>8.3967079999999986E-2</v>
      </c>
      <c r="R496" s="48">
        <f t="shared" si="93"/>
        <v>9.4066719999999993E-2</v>
      </c>
      <c r="S496" s="49">
        <v>8.9121514892578135E-2</v>
      </c>
      <c r="T496" s="48">
        <f t="shared" si="103"/>
        <v>0.18799275207519531</v>
      </c>
      <c r="U496" s="48">
        <v>0</v>
      </c>
      <c r="V496" s="49">
        <f t="shared" si="94"/>
        <v>8.4660048000000002E-2</v>
      </c>
      <c r="W496" s="49">
        <f t="shared" si="95"/>
        <v>7.5253375999999997E-2</v>
      </c>
      <c r="X496" s="49">
        <f t="shared" si="96"/>
        <v>6.5846703999999992E-2</v>
      </c>
      <c r="Y496" s="49">
        <f t="shared" si="97"/>
        <v>9.8770056000000009E-2</v>
      </c>
      <c r="Z496" s="49">
        <f t="shared" si="98"/>
        <v>0.12542229333333332</v>
      </c>
      <c r="AA496" s="48">
        <v>0.26086469308953536</v>
      </c>
      <c r="AB496" s="42">
        <v>0.18799275207519531</v>
      </c>
      <c r="AC496" s="42">
        <v>0.18799275207519531</v>
      </c>
      <c r="AD496" s="49">
        <f t="shared" si="99"/>
        <v>9.7476656913757342E-2</v>
      </c>
      <c r="AE496" s="49">
        <f t="shared" si="100"/>
        <v>6.7377090296794437E-2</v>
      </c>
    </row>
    <row r="497" spans="1:31" x14ac:dyDescent="0.2">
      <c r="A497" s="42">
        <v>8.1968884857350766E-2</v>
      </c>
      <c r="B497" s="42">
        <f t="shared" si="91"/>
        <v>0.18764810180664063</v>
      </c>
      <c r="C497" s="42">
        <v>0.18764810180664063</v>
      </c>
      <c r="D497" s="42">
        <v>0.18764810180664063</v>
      </c>
      <c r="E497" s="48">
        <v>5.2213222045898434E-2</v>
      </c>
      <c r="F497" s="48">
        <v>5.2213190105330952E-2</v>
      </c>
      <c r="G497" s="48">
        <v>4.7705890986978153E-2</v>
      </c>
      <c r="H497" s="48">
        <v>5.507406044006348E-2</v>
      </c>
      <c r="I497" s="48">
        <v>4.8580957908630366E-2</v>
      </c>
      <c r="J497" s="48">
        <v>4.8580957908630366E-2</v>
      </c>
      <c r="K497" s="48">
        <v>4.3426016082763669E-2</v>
      </c>
      <c r="L497" s="48">
        <v>4.3426016082763669E-2</v>
      </c>
      <c r="M497" s="43">
        <f t="shared" si="101"/>
        <v>5.1397583999999996E-2</v>
      </c>
      <c r="N497" s="43">
        <f t="shared" si="102"/>
        <v>7.9455416000000001E-2</v>
      </c>
      <c r="O497" s="49">
        <v>7.3425119999999997E-2</v>
      </c>
      <c r="P497" s="49">
        <v>9.3476959999999998E-2</v>
      </c>
      <c r="Q497" s="50">
        <f t="shared" si="92"/>
        <v>8.3451040000000004E-2</v>
      </c>
      <c r="R497" s="48">
        <f t="shared" si="93"/>
        <v>9.3476959999999998E-2</v>
      </c>
      <c r="S497" s="49">
        <v>8.8663159179687506E-2</v>
      </c>
      <c r="T497" s="48">
        <f t="shared" si="103"/>
        <v>0.18764810180664063</v>
      </c>
      <c r="U497" s="48">
        <v>0</v>
      </c>
      <c r="V497" s="49">
        <f t="shared" si="94"/>
        <v>8.4129263999999995E-2</v>
      </c>
      <c r="W497" s="49">
        <f t="shared" si="95"/>
        <v>7.4781568000000007E-2</v>
      </c>
      <c r="X497" s="49">
        <f t="shared" si="96"/>
        <v>6.543387199999999E-2</v>
      </c>
      <c r="Y497" s="49">
        <f t="shared" si="97"/>
        <v>9.8150807999999992E-2</v>
      </c>
      <c r="Z497" s="49">
        <f t="shared" si="98"/>
        <v>0.12463594666666666</v>
      </c>
      <c r="AA497" s="48">
        <v>0.25952305201480264</v>
      </c>
      <c r="AB497" s="42">
        <v>0.18764810180664063</v>
      </c>
      <c r="AC497" s="42">
        <v>0.18764810180664063</v>
      </c>
      <c r="AD497" s="49">
        <f t="shared" si="99"/>
        <v>9.6975330352783204E-2</v>
      </c>
      <c r="AE497" s="49">
        <f t="shared" si="100"/>
        <v>6.7030567077426953E-2</v>
      </c>
    </row>
    <row r="498" spans="1:31" x14ac:dyDescent="0.2">
      <c r="A498" s="42">
        <v>8.1547320174245763E-2</v>
      </c>
      <c r="B498" s="42">
        <f t="shared" si="91"/>
        <v>0.18730477905273438</v>
      </c>
      <c r="C498" s="42">
        <v>0.18730477905273438</v>
      </c>
      <c r="D498" s="42">
        <v>0.18730477905273438</v>
      </c>
      <c r="E498" s="48">
        <v>5.1944687042236322E-2</v>
      </c>
      <c r="F498" s="48">
        <v>5.1944655841682813E-2</v>
      </c>
      <c r="G498" s="48">
        <v>4.7460540341411034E-2</v>
      </c>
      <c r="H498" s="48">
        <v>5.479081321716308E-2</v>
      </c>
      <c r="I498" s="48">
        <v>4.8331105499267578E-2</v>
      </c>
      <c r="J498" s="48">
        <v>4.8331105499267578E-2</v>
      </c>
      <c r="K498" s="48">
        <v>4.3202676010131835E-2</v>
      </c>
      <c r="L498" s="48">
        <v>4.3202676010131835E-2</v>
      </c>
      <c r="M498" s="43">
        <f t="shared" si="101"/>
        <v>5.1087959999999988E-2</v>
      </c>
      <c r="N498" s="43">
        <f t="shared" si="102"/>
        <v>7.9204767999999995E-2</v>
      </c>
      <c r="O498" s="49">
        <v>7.2982799999999987E-2</v>
      </c>
      <c r="P498" s="49">
        <v>9.318208E-2</v>
      </c>
      <c r="Q498" s="50">
        <f t="shared" si="92"/>
        <v>8.3082439999999994E-2</v>
      </c>
      <c r="R498" s="48">
        <f t="shared" si="93"/>
        <v>9.318208E-2</v>
      </c>
      <c r="S498" s="49">
        <v>8.8207165527343756E-2</v>
      </c>
      <c r="T498" s="48">
        <f t="shared" si="103"/>
        <v>0.18730477905273438</v>
      </c>
      <c r="U498" s="48">
        <v>0</v>
      </c>
      <c r="V498" s="49">
        <f t="shared" si="94"/>
        <v>8.3863872000000006E-2</v>
      </c>
      <c r="W498" s="49">
        <f t="shared" si="95"/>
        <v>7.4545663999999998E-2</v>
      </c>
      <c r="X498" s="49">
        <f t="shared" si="96"/>
        <v>6.5227456000000003E-2</v>
      </c>
      <c r="Y498" s="49">
        <f t="shared" si="97"/>
        <v>9.7841184000000012E-2</v>
      </c>
      <c r="Z498" s="49">
        <f t="shared" si="98"/>
        <v>0.12424277333333333</v>
      </c>
      <c r="AA498" s="48">
        <v>0.2581883191560444</v>
      </c>
      <c r="AB498" s="42">
        <v>0.18730477905273438</v>
      </c>
      <c r="AC498" s="42">
        <v>0.18730477905273438</v>
      </c>
      <c r="AD498" s="49">
        <f t="shared" si="99"/>
        <v>9.647658729553224E-2</v>
      </c>
      <c r="AE498" s="49">
        <f t="shared" si="100"/>
        <v>6.6685829608301092E-2</v>
      </c>
    </row>
    <row r="499" spans="1:31" x14ac:dyDescent="0.2">
      <c r="A499" s="42">
        <v>8.1127923591662696E-2</v>
      </c>
      <c r="B499" s="42">
        <f t="shared" si="91"/>
        <v>0.18696278381347656</v>
      </c>
      <c r="C499" s="42">
        <v>0.18696278381347656</v>
      </c>
      <c r="D499" s="42">
        <v>0.18696278381347656</v>
      </c>
      <c r="E499" s="48">
        <v>5.1677535934448238E-2</v>
      </c>
      <c r="F499" s="48">
        <v>5.1677502659148625E-2</v>
      </c>
      <c r="G499" s="48">
        <v>4.7216451530347689E-2</v>
      </c>
      <c r="H499" s="48">
        <v>5.4509023895263665E-2</v>
      </c>
      <c r="I499" s="48">
        <v>4.8082537078857415E-2</v>
      </c>
      <c r="J499" s="48">
        <v>4.8082537078857415E-2</v>
      </c>
      <c r="K499" s="48">
        <v>4.2980483016967767E-2</v>
      </c>
      <c r="L499" s="48">
        <v>4.2980483016967767E-2</v>
      </c>
      <c r="M499" s="43">
        <f t="shared" si="101"/>
        <v>5.0778335999999993E-2</v>
      </c>
      <c r="N499" s="43">
        <f t="shared" si="102"/>
        <v>7.8703471999999997E-2</v>
      </c>
      <c r="O499" s="49">
        <v>7.2540479999999991E-2</v>
      </c>
      <c r="P499" s="49">
        <v>9.2592319999999992E-2</v>
      </c>
      <c r="Q499" s="50">
        <f t="shared" si="92"/>
        <v>8.2566399999999984E-2</v>
      </c>
      <c r="R499" s="48">
        <f t="shared" si="93"/>
        <v>9.2592319999999992E-2</v>
      </c>
      <c r="S499" s="49">
        <v>8.7753515625E-2</v>
      </c>
      <c r="T499" s="48">
        <f t="shared" si="103"/>
        <v>0.18696278381347656</v>
      </c>
      <c r="U499" s="48">
        <v>0</v>
      </c>
      <c r="V499" s="49">
        <f t="shared" si="94"/>
        <v>8.3333088E-2</v>
      </c>
      <c r="W499" s="49">
        <f t="shared" si="95"/>
        <v>7.4073855999999993E-2</v>
      </c>
      <c r="X499" s="49">
        <f t="shared" si="96"/>
        <v>6.4814623999999987E-2</v>
      </c>
      <c r="Y499" s="49">
        <f t="shared" si="97"/>
        <v>9.7221936000000009E-2</v>
      </c>
      <c r="Z499" s="49">
        <f t="shared" si="98"/>
        <v>0.12345642666666666</v>
      </c>
      <c r="AA499" s="48">
        <v>0.25686043990285773</v>
      </c>
      <c r="AB499" s="42">
        <v>0.18696278381347656</v>
      </c>
      <c r="AC499" s="42">
        <v>0.18696278381347656</v>
      </c>
      <c r="AD499" s="49">
        <f t="shared" si="99"/>
        <v>9.5980407714843757E-2</v>
      </c>
      <c r="AE499" s="49">
        <f t="shared" si="100"/>
        <v>6.6342864046391725E-2</v>
      </c>
    </row>
    <row r="500" spans="1:31" x14ac:dyDescent="0.2">
      <c r="A500" s="42">
        <v>8.0710683959094739E-2</v>
      </c>
      <c r="B500" s="42">
        <f t="shared" si="91"/>
        <v>0.18662208557128906</v>
      </c>
      <c r="C500" s="42">
        <v>0.18662208557128906</v>
      </c>
      <c r="D500" s="42">
        <v>0.18662208557128906</v>
      </c>
      <c r="E500" s="48">
        <v>5.1411757621765135E-2</v>
      </c>
      <c r="F500" s="48">
        <v>5.141172345477988E-2</v>
      </c>
      <c r="G500" s="48">
        <v>4.6973618064193146E-2</v>
      </c>
      <c r="H500" s="48">
        <v>5.4228685073852541E-2</v>
      </c>
      <c r="I500" s="48">
        <v>4.7835248947143548E-2</v>
      </c>
      <c r="J500" s="48">
        <v>4.7835248947143548E-2</v>
      </c>
      <c r="K500" s="48">
        <v>4.2759433403015135E-2</v>
      </c>
      <c r="L500" s="48">
        <v>4.2759433403015135E-2</v>
      </c>
      <c r="M500" s="43">
        <f t="shared" si="101"/>
        <v>5.0623523999999989E-2</v>
      </c>
      <c r="N500" s="43">
        <f t="shared" si="102"/>
        <v>7.8202175999999998E-2</v>
      </c>
      <c r="O500" s="49">
        <v>7.2319319999999992E-2</v>
      </c>
      <c r="P500" s="49">
        <v>9.2002559999999997E-2</v>
      </c>
      <c r="Q500" s="50">
        <f t="shared" si="92"/>
        <v>8.2160939999999988E-2</v>
      </c>
      <c r="R500" s="48">
        <f t="shared" si="93"/>
        <v>9.2002559999999997E-2</v>
      </c>
      <c r="S500" s="49">
        <v>8.7302197265624992E-2</v>
      </c>
      <c r="T500" s="48">
        <f t="shared" si="103"/>
        <v>0.18662208557128906</v>
      </c>
      <c r="U500" s="48">
        <v>0</v>
      </c>
      <c r="V500" s="49">
        <f t="shared" si="94"/>
        <v>8.2802303999999993E-2</v>
      </c>
      <c r="W500" s="49">
        <f t="shared" si="95"/>
        <v>7.3602048000000003E-2</v>
      </c>
      <c r="X500" s="49">
        <f t="shared" si="96"/>
        <v>6.4401791999999999E-2</v>
      </c>
      <c r="Y500" s="49">
        <f t="shared" si="97"/>
        <v>9.6602687999999992E-2</v>
      </c>
      <c r="Z500" s="49">
        <f t="shared" si="98"/>
        <v>0.12267007999999999</v>
      </c>
      <c r="AA500" s="48">
        <v>0.25553941425524263</v>
      </c>
      <c r="AB500" s="42">
        <v>0.18662208557128906</v>
      </c>
      <c r="AC500" s="42">
        <v>0.18662208557128906</v>
      </c>
      <c r="AD500" s="49">
        <f t="shared" si="99"/>
        <v>9.548677825927733E-2</v>
      </c>
      <c r="AE500" s="49">
        <f t="shared" si="100"/>
        <v>6.6001661163015424E-2</v>
      </c>
    </row>
    <row r="501" spans="1:31" x14ac:dyDescent="0.2">
      <c r="A501" s="42">
        <v>8.0295590183381962E-2</v>
      </c>
      <c r="B501" s="42">
        <f t="shared" si="91"/>
        <v>0.18628268432617187</v>
      </c>
      <c r="C501" s="42">
        <v>0.18628268432617187</v>
      </c>
      <c r="D501" s="42">
        <v>0.18628268432617187</v>
      </c>
      <c r="E501" s="48">
        <v>5.1147344703674311E-2</v>
      </c>
      <c r="F501" s="48">
        <v>5.1147311162158801E-2</v>
      </c>
      <c r="G501" s="48">
        <v>4.673203348672831E-2</v>
      </c>
      <c r="H501" s="48">
        <v>5.3949785652160645E-2</v>
      </c>
      <c r="I501" s="48">
        <v>4.7589230003356936E-2</v>
      </c>
      <c r="J501" s="48">
        <v>4.7589230003356936E-2</v>
      </c>
      <c r="K501" s="48">
        <v>4.2539519767761227E-2</v>
      </c>
      <c r="L501" s="48">
        <v>4.2539519767761227E-2</v>
      </c>
      <c r="M501" s="43">
        <f t="shared" si="101"/>
        <v>5.0313899999999995E-2</v>
      </c>
      <c r="N501" s="43">
        <f t="shared" si="102"/>
        <v>7.7951527999999992E-2</v>
      </c>
      <c r="O501" s="49">
        <v>7.1876999999999996E-2</v>
      </c>
      <c r="P501" s="49">
        <v>9.170768E-2</v>
      </c>
      <c r="Q501" s="50">
        <f t="shared" si="92"/>
        <v>8.1792339999999991E-2</v>
      </c>
      <c r="R501" s="48">
        <f t="shared" si="93"/>
        <v>9.170768E-2</v>
      </c>
      <c r="S501" s="49">
        <v>8.6853198242187513E-2</v>
      </c>
      <c r="T501" s="48">
        <f t="shared" si="103"/>
        <v>0.18628268432617187</v>
      </c>
      <c r="U501" s="48">
        <v>0</v>
      </c>
      <c r="V501" s="49">
        <f t="shared" si="94"/>
        <v>8.2536912000000004E-2</v>
      </c>
      <c r="W501" s="49">
        <f t="shared" si="95"/>
        <v>7.3366144000000008E-2</v>
      </c>
      <c r="X501" s="49">
        <f t="shared" si="96"/>
        <v>6.4195375999999998E-2</v>
      </c>
      <c r="Y501" s="49">
        <f t="shared" si="97"/>
        <v>9.6293063999999998E-2</v>
      </c>
      <c r="Z501" s="49">
        <f t="shared" si="98"/>
        <v>0.12227690666666667</v>
      </c>
      <c r="AA501" s="48">
        <v>0.25422516029759457</v>
      </c>
      <c r="AB501" s="42">
        <v>0.18628268432617187</v>
      </c>
      <c r="AC501" s="42">
        <v>0.18628268432617187</v>
      </c>
      <c r="AD501" s="49">
        <f t="shared" si="99"/>
        <v>9.4995685577392588E-2</v>
      </c>
      <c r="AE501" s="49">
        <f t="shared" si="100"/>
        <v>6.5662211729488815E-2</v>
      </c>
    </row>
    <row r="502" spans="1:31" x14ac:dyDescent="0.2">
      <c r="A502" s="42">
        <v>7.9882631228416379E-2</v>
      </c>
      <c r="B502" s="42">
        <f t="shared" si="91"/>
        <v>0.18594459533691407</v>
      </c>
      <c r="C502" s="42">
        <v>0.18594459533691407</v>
      </c>
      <c r="D502" s="42">
        <v>0.18594459533691407</v>
      </c>
      <c r="E502" s="48">
        <v>5.0884293479919428E-2</v>
      </c>
      <c r="F502" s="48">
        <v>5.0884258751210443E-2</v>
      </c>
      <c r="G502" s="48">
        <v>4.6491691374938332E-2</v>
      </c>
      <c r="H502" s="48">
        <v>5.3672321929931641E-2</v>
      </c>
      <c r="I502" s="48">
        <v>4.7344476547241207E-2</v>
      </c>
      <c r="J502" s="48">
        <v>4.7344476547241207E-2</v>
      </c>
      <c r="K502" s="48">
        <v>4.2320738410949708E-2</v>
      </c>
      <c r="L502" s="48">
        <v>4.2320738410949708E-2</v>
      </c>
      <c r="M502" s="43">
        <f t="shared" si="101"/>
        <v>5.0004275999999986E-2</v>
      </c>
      <c r="N502" s="43">
        <f t="shared" si="102"/>
        <v>7.7450231999999994E-2</v>
      </c>
      <c r="O502" s="49">
        <v>7.1434679999999987E-2</v>
      </c>
      <c r="P502" s="49">
        <v>9.1117919999999991E-2</v>
      </c>
      <c r="Q502" s="50">
        <f t="shared" si="92"/>
        <v>8.1276299999999996E-2</v>
      </c>
      <c r="R502" s="48">
        <f t="shared" si="93"/>
        <v>9.1117919999999991E-2</v>
      </c>
      <c r="S502" s="49">
        <v>8.6406512451171882E-2</v>
      </c>
      <c r="T502" s="48">
        <f t="shared" si="103"/>
        <v>0.18594459533691407</v>
      </c>
      <c r="U502" s="48">
        <v>0</v>
      </c>
      <c r="V502" s="49">
        <f t="shared" si="94"/>
        <v>8.2006127999999998E-2</v>
      </c>
      <c r="W502" s="49">
        <f t="shared" si="95"/>
        <v>7.289433599999999E-2</v>
      </c>
      <c r="X502" s="49">
        <f t="shared" si="96"/>
        <v>6.3782543999999997E-2</v>
      </c>
      <c r="Y502" s="49">
        <f t="shared" si="97"/>
        <v>9.5673816000000009E-2</v>
      </c>
      <c r="Z502" s="49">
        <f t="shared" si="98"/>
        <v>0.12149055999999998</v>
      </c>
      <c r="AA502" s="48">
        <v>0.25291767802991366</v>
      </c>
      <c r="AB502" s="42">
        <v>0.18594459533691407</v>
      </c>
      <c r="AC502" s="42">
        <v>0.18594459533691407</v>
      </c>
      <c r="AD502" s="49">
        <f t="shared" si="99"/>
        <v>9.450712299346925E-2</v>
      </c>
      <c r="AE502" s="49">
        <f t="shared" si="100"/>
        <v>6.5324511131470114E-2</v>
      </c>
    </row>
    <row r="503" spans="1:31" x14ac:dyDescent="0.2">
      <c r="A503" s="42">
        <v>7.9471796114848517E-2</v>
      </c>
      <c r="B503" s="42">
        <f t="shared" si="91"/>
        <v>0.18560777282714844</v>
      </c>
      <c r="C503" s="42">
        <v>0.18560777282714844</v>
      </c>
      <c r="D503" s="42">
        <v>0.18560777282714844</v>
      </c>
      <c r="E503" s="48">
        <v>5.062259654998779E-2</v>
      </c>
      <c r="F503" s="48">
        <v>5.0622559228015777E-2</v>
      </c>
      <c r="G503" s="48">
        <v>4.6252585338841835E-2</v>
      </c>
      <c r="H503" s="48">
        <v>5.3396282806396481E-2</v>
      </c>
      <c r="I503" s="48">
        <v>4.7100984878540038E-2</v>
      </c>
      <c r="J503" s="48">
        <v>4.7100984878540038E-2</v>
      </c>
      <c r="K503" s="48">
        <v>4.2103081932067875E-2</v>
      </c>
      <c r="L503" s="48">
        <v>4.2103081932067875E-2</v>
      </c>
      <c r="M503" s="43">
        <f t="shared" si="101"/>
        <v>4.9849463999999996E-2</v>
      </c>
      <c r="N503" s="43">
        <f t="shared" si="102"/>
        <v>7.7199583999999988E-2</v>
      </c>
      <c r="O503" s="49">
        <v>7.1213520000000002E-2</v>
      </c>
      <c r="P503" s="49">
        <v>9.0823039999999994E-2</v>
      </c>
      <c r="Q503" s="50">
        <f t="shared" si="92"/>
        <v>8.1018279999999998E-2</v>
      </c>
      <c r="R503" s="48">
        <f t="shared" si="93"/>
        <v>9.0823039999999994E-2</v>
      </c>
      <c r="S503" s="49">
        <v>8.5962121582031259E-2</v>
      </c>
      <c r="T503" s="48">
        <f t="shared" si="103"/>
        <v>0.18560777282714844</v>
      </c>
      <c r="U503" s="48">
        <v>0</v>
      </c>
      <c r="V503" s="49">
        <f t="shared" si="94"/>
        <v>8.1740735999999994E-2</v>
      </c>
      <c r="W503" s="49">
        <f t="shared" si="95"/>
        <v>7.2658431999999995E-2</v>
      </c>
      <c r="X503" s="49">
        <f t="shared" si="96"/>
        <v>6.3576127999999996E-2</v>
      </c>
      <c r="Y503" s="49">
        <f t="shared" si="97"/>
        <v>9.5364191999999987E-2</v>
      </c>
      <c r="Z503" s="49">
        <f t="shared" si="98"/>
        <v>0.12109738666666665</v>
      </c>
      <c r="AA503" s="48">
        <v>0.25161691284179688</v>
      </c>
      <c r="AB503" s="42">
        <v>0.18560777282714844</v>
      </c>
      <c r="AC503" s="42">
        <v>0.18560777282714844</v>
      </c>
      <c r="AD503" s="49">
        <f t="shared" si="99"/>
        <v>9.4021070480346691E-2</v>
      </c>
      <c r="AE503" s="49">
        <f t="shared" si="100"/>
        <v>6.4988545525934249E-2</v>
      </c>
    </row>
    <row r="504" spans="1:31" x14ac:dyDescent="0.2">
      <c r="A504" s="42">
        <v>7.9063073919795529E-2</v>
      </c>
      <c r="B504" s="42">
        <f t="shared" si="91"/>
        <v>0.18527223205566407</v>
      </c>
      <c r="C504" s="42">
        <v>0.18527223205566407</v>
      </c>
      <c r="D504" s="42">
        <v>0.18527223205566407</v>
      </c>
      <c r="E504" s="48">
        <v>5.0362242813110351E-2</v>
      </c>
      <c r="F504" s="48">
        <v>5.0362205634625762E-2</v>
      </c>
      <c r="G504" s="48">
        <v>4.6014709021321001E-2</v>
      </c>
      <c r="H504" s="48">
        <v>5.3121664581298828E-2</v>
      </c>
      <c r="I504" s="48">
        <v>4.6858743896484374E-2</v>
      </c>
      <c r="J504" s="48">
        <v>4.6858743896484374E-2</v>
      </c>
      <c r="K504" s="48">
        <v>4.1886546630859375E-2</v>
      </c>
      <c r="L504" s="48">
        <v>4.1886546630859375E-2</v>
      </c>
      <c r="M504" s="43">
        <f t="shared" si="101"/>
        <v>4.9539840000000002E-2</v>
      </c>
      <c r="N504" s="43">
        <f t="shared" si="102"/>
        <v>7.6698288000000003E-2</v>
      </c>
      <c r="O504" s="49">
        <v>7.0771200000000006E-2</v>
      </c>
      <c r="P504" s="49">
        <v>9.0233279999999999E-2</v>
      </c>
      <c r="Q504" s="50">
        <f t="shared" si="92"/>
        <v>8.0502240000000003E-2</v>
      </c>
      <c r="R504" s="48">
        <f t="shared" si="93"/>
        <v>9.0233279999999999E-2</v>
      </c>
      <c r="S504" s="49">
        <v>8.5520019531250005E-2</v>
      </c>
      <c r="T504" s="48">
        <f t="shared" si="103"/>
        <v>0.18527223205566407</v>
      </c>
      <c r="U504" s="48">
        <v>0</v>
      </c>
      <c r="V504" s="49">
        <f t="shared" si="94"/>
        <v>8.1209952000000002E-2</v>
      </c>
      <c r="W504" s="49">
        <f t="shared" si="95"/>
        <v>7.2186624000000005E-2</v>
      </c>
      <c r="X504" s="49">
        <f t="shared" si="96"/>
        <v>6.3163295999999994E-2</v>
      </c>
      <c r="Y504" s="49">
        <f t="shared" si="97"/>
        <v>9.4744943999999998E-2</v>
      </c>
      <c r="Z504" s="49">
        <f t="shared" si="98"/>
        <v>0.12031104000000001</v>
      </c>
      <c r="AA504" s="48">
        <v>0.25032283742804279</v>
      </c>
      <c r="AB504" s="42">
        <v>0.18527223205566407</v>
      </c>
      <c r="AC504" s="42">
        <v>0.18527223205566407</v>
      </c>
      <c r="AD504" s="49">
        <f t="shared" si="99"/>
        <v>9.3537521362304699E-2</v>
      </c>
      <c r="AE504" s="49">
        <f t="shared" si="100"/>
        <v>6.4654310298539491E-2</v>
      </c>
    </row>
    <row r="505" spans="1:31" x14ac:dyDescent="0.2">
      <c r="A505" s="42">
        <v>7.8656453776550825E-2</v>
      </c>
      <c r="B505" s="42">
        <f t="shared" si="91"/>
        <v>0.18493797302246093</v>
      </c>
      <c r="C505" s="42">
        <v>0.18493797302246093</v>
      </c>
      <c r="D505" s="42">
        <v>0.18493797302246093</v>
      </c>
      <c r="E505" s="48">
        <v>5.010322856903076E-2</v>
      </c>
      <c r="F505" s="48">
        <v>5.0103191048876297E-2</v>
      </c>
      <c r="G505" s="48">
        <v>4.5778056097952581E-2</v>
      </c>
      <c r="H505" s="48">
        <v>5.2848459854125979E-2</v>
      </c>
      <c r="I505" s="48">
        <v>4.6617749900817872E-2</v>
      </c>
      <c r="J505" s="48">
        <v>4.6617749900817872E-2</v>
      </c>
      <c r="K505" s="48">
        <v>4.1671125106811521E-2</v>
      </c>
      <c r="L505" s="48">
        <v>4.1671125106811521E-2</v>
      </c>
      <c r="M505" s="43">
        <f t="shared" si="101"/>
        <v>4.9230215999999993E-2</v>
      </c>
      <c r="N505" s="43">
        <f t="shared" si="102"/>
        <v>7.6447639999999983E-2</v>
      </c>
      <c r="O505" s="49">
        <v>7.0328879999999996E-2</v>
      </c>
      <c r="P505" s="49">
        <v>8.9938399999999988E-2</v>
      </c>
      <c r="Q505" s="50">
        <f t="shared" si="92"/>
        <v>8.0133639999999992E-2</v>
      </c>
      <c r="R505" s="48">
        <f t="shared" si="93"/>
        <v>8.9938399999999988E-2</v>
      </c>
      <c r="S505" s="49">
        <v>8.5080187988281264E-2</v>
      </c>
      <c r="T505" s="48">
        <f t="shared" si="103"/>
        <v>0.18493797302246093</v>
      </c>
      <c r="U505" s="48">
        <v>0</v>
      </c>
      <c r="V505" s="49">
        <f t="shared" si="94"/>
        <v>8.0944559999999985E-2</v>
      </c>
      <c r="W505" s="49">
        <f t="shared" si="95"/>
        <v>7.1950719999999996E-2</v>
      </c>
      <c r="X505" s="49">
        <f t="shared" si="96"/>
        <v>6.2956879999999993E-2</v>
      </c>
      <c r="Y505" s="49">
        <f t="shared" si="97"/>
        <v>9.4435319999999989E-2</v>
      </c>
      <c r="Z505" s="49">
        <f t="shared" si="98"/>
        <v>0.11991786666666665</v>
      </c>
      <c r="AA505" s="48">
        <v>0.24903542448344984</v>
      </c>
      <c r="AB505" s="42">
        <v>0.18493797302246093</v>
      </c>
      <c r="AC505" s="42">
        <v>0.18493797302246093</v>
      </c>
      <c r="AD505" s="49">
        <f t="shared" si="99"/>
        <v>9.3056455612182634E-2</v>
      </c>
      <c r="AE505" s="49">
        <f t="shared" si="100"/>
        <v>6.4321791606260725E-2</v>
      </c>
    </row>
    <row r="506" spans="1:31" x14ac:dyDescent="0.2">
      <c r="A506" s="42">
        <v>7.825192487429504E-2</v>
      </c>
      <c r="B506" s="42">
        <f t="shared" si="91"/>
        <v>0.18460498046875001</v>
      </c>
      <c r="C506" s="42">
        <v>0.18460498046875001</v>
      </c>
      <c r="D506" s="42">
        <v>0.18460498046875001</v>
      </c>
      <c r="E506" s="48">
        <v>4.9845546417236326E-2</v>
      </c>
      <c r="F506" s="48">
        <v>4.9845508584204244E-2</v>
      </c>
      <c r="G506" s="48">
        <v>4.5542620276839717E-2</v>
      </c>
      <c r="H506" s="48">
        <v>5.2576661224365238E-2</v>
      </c>
      <c r="I506" s="48">
        <v>4.6377995491027835E-2</v>
      </c>
      <c r="J506" s="48">
        <v>4.6377995491027835E-2</v>
      </c>
      <c r="K506" s="48">
        <v>4.1456809959411617E-2</v>
      </c>
      <c r="L506" s="48">
        <v>4.1456809959411617E-2</v>
      </c>
      <c r="M506" s="43">
        <f t="shared" si="101"/>
        <v>4.9075403999999996E-2</v>
      </c>
      <c r="N506" s="43">
        <f t="shared" si="102"/>
        <v>7.5946343999999999E-2</v>
      </c>
      <c r="O506" s="49">
        <v>7.0107719999999998E-2</v>
      </c>
      <c r="P506" s="49">
        <v>8.9348639999999993E-2</v>
      </c>
      <c r="Q506" s="50">
        <f t="shared" si="92"/>
        <v>7.9728179999999996E-2</v>
      </c>
      <c r="R506" s="48">
        <f t="shared" si="93"/>
        <v>8.9348639999999993E-2</v>
      </c>
      <c r="S506" s="49">
        <v>8.4642620849609385E-2</v>
      </c>
      <c r="T506" s="48">
        <f t="shared" si="103"/>
        <v>0.18460498046875001</v>
      </c>
      <c r="U506" s="48">
        <v>0</v>
      </c>
      <c r="V506" s="49">
        <f t="shared" si="94"/>
        <v>8.0413775999999992E-2</v>
      </c>
      <c r="W506" s="49">
        <f t="shared" si="95"/>
        <v>7.1478911999999992E-2</v>
      </c>
      <c r="X506" s="49">
        <f t="shared" si="96"/>
        <v>6.2544047999999991E-2</v>
      </c>
      <c r="Y506" s="49">
        <f t="shared" si="97"/>
        <v>9.3816071999999986E-2</v>
      </c>
      <c r="Z506" s="49">
        <f t="shared" si="98"/>
        <v>0.11913151999999999</v>
      </c>
      <c r="AA506" s="48">
        <v>0.24775461939761514</v>
      </c>
      <c r="AB506" s="42">
        <v>0.18460498046875001</v>
      </c>
      <c r="AC506" s="42">
        <v>0.18460498046875001</v>
      </c>
      <c r="AD506" s="49">
        <f t="shared" si="99"/>
        <v>9.2577866554260257E-2</v>
      </c>
      <c r="AE506" s="49">
        <f t="shared" si="100"/>
        <v>6.3990984834756209E-2</v>
      </c>
    </row>
    <row r="507" spans="1:31" x14ac:dyDescent="0.2">
      <c r="A507" s="42">
        <v>7.7849476457808736E-2</v>
      </c>
      <c r="B507" s="42">
        <f t="shared" si="91"/>
        <v>0.18427322387695313</v>
      </c>
      <c r="C507" s="42">
        <v>0.18427322387695313</v>
      </c>
      <c r="D507" s="42">
        <v>0.18427322387695313</v>
      </c>
      <c r="E507" s="48">
        <v>4.9589188957214356E-2</v>
      </c>
      <c r="F507" s="48">
        <v>4.9589151389464299E-2</v>
      </c>
      <c r="G507" s="48">
        <v>4.5308395298444687E-2</v>
      </c>
      <c r="H507" s="48">
        <v>5.230625759124756E-2</v>
      </c>
      <c r="I507" s="48">
        <v>4.6139473266601561E-2</v>
      </c>
      <c r="J507" s="48">
        <v>4.6139473266601561E-2</v>
      </c>
      <c r="K507" s="48">
        <v>4.1243597488403325E-2</v>
      </c>
      <c r="L507" s="48">
        <v>4.1243597488403325E-2</v>
      </c>
      <c r="M507" s="43">
        <f t="shared" si="101"/>
        <v>4.8765779999999988E-2</v>
      </c>
      <c r="N507" s="43">
        <f t="shared" si="102"/>
        <v>7.5445047999999987E-2</v>
      </c>
      <c r="O507" s="49">
        <v>6.9665399999999988E-2</v>
      </c>
      <c r="P507" s="49">
        <v>8.8758879999999984E-2</v>
      </c>
      <c r="Q507" s="50">
        <f t="shared" si="92"/>
        <v>7.9212139999999986E-2</v>
      </c>
      <c r="R507" s="48">
        <f t="shared" si="93"/>
        <v>8.8758879999999984E-2</v>
      </c>
      <c r="S507" s="49">
        <v>8.4207299804687497E-2</v>
      </c>
      <c r="T507" s="48">
        <f t="shared" si="103"/>
        <v>0.18427322387695313</v>
      </c>
      <c r="U507" s="48">
        <v>0</v>
      </c>
      <c r="V507" s="49">
        <f t="shared" si="94"/>
        <v>7.9882991999999986E-2</v>
      </c>
      <c r="W507" s="49">
        <f t="shared" si="95"/>
        <v>7.1007103999999988E-2</v>
      </c>
      <c r="X507" s="49">
        <f t="shared" si="96"/>
        <v>6.2131215999999982E-2</v>
      </c>
      <c r="Y507" s="49">
        <f t="shared" si="97"/>
        <v>9.3196823999999984E-2</v>
      </c>
      <c r="Z507" s="49">
        <f t="shared" si="98"/>
        <v>0.11834517333333332</v>
      </c>
      <c r="AA507" s="48">
        <v>0.24648042217053864</v>
      </c>
      <c r="AB507" s="42">
        <v>0.18427322387695313</v>
      </c>
      <c r="AC507" s="42">
        <v>0.18427322387695313</v>
      </c>
      <c r="AD507" s="49">
        <f t="shared" si="99"/>
        <v>9.2101734161376944E-2</v>
      </c>
      <c r="AE507" s="49">
        <f t="shared" si="100"/>
        <v>6.3661876141000828E-2</v>
      </c>
    </row>
    <row r="508" spans="1:31" x14ac:dyDescent="0.2">
      <c r="A508" s="42">
        <v>7.7449097827186397E-2</v>
      </c>
      <c r="B508" s="42">
        <f t="shared" si="91"/>
        <v>0.18394273376464843</v>
      </c>
      <c r="C508" s="42">
        <v>0.18394273376464843</v>
      </c>
      <c r="D508" s="42">
        <v>0.18394273376464843</v>
      </c>
      <c r="E508" s="48">
        <v>4.933415248870849E-2</v>
      </c>
      <c r="F508" s="48">
        <v>4.9334112648746827E-2</v>
      </c>
      <c r="G508" s="48">
        <v>4.5075374935422484E-2</v>
      </c>
      <c r="H508" s="48">
        <v>5.2037245254516605E-2</v>
      </c>
      <c r="I508" s="48">
        <v>4.5902175827026367E-2</v>
      </c>
      <c r="J508" s="48">
        <v>4.5902175827026367E-2</v>
      </c>
      <c r="K508" s="48">
        <v>4.1031480293273921E-2</v>
      </c>
      <c r="L508" s="48">
        <v>4.1031480293273921E-2</v>
      </c>
      <c r="M508" s="43">
        <f t="shared" si="101"/>
        <v>4.8610967999999991E-2</v>
      </c>
      <c r="N508" s="43">
        <f t="shared" si="102"/>
        <v>7.5194399999999981E-2</v>
      </c>
      <c r="O508" s="49">
        <v>6.944423999999999E-2</v>
      </c>
      <c r="P508" s="49">
        <v>8.8463999999999987E-2</v>
      </c>
      <c r="Q508" s="50">
        <f t="shared" si="92"/>
        <v>7.8954119999999989E-2</v>
      </c>
      <c r="R508" s="48">
        <f t="shared" si="93"/>
        <v>8.8463999999999987E-2</v>
      </c>
      <c r="S508" s="49">
        <v>8.3774218750000004E-2</v>
      </c>
      <c r="T508" s="48">
        <f t="shared" si="103"/>
        <v>0.18394273376464843</v>
      </c>
      <c r="U508" s="48">
        <v>0</v>
      </c>
      <c r="V508" s="49">
        <f t="shared" si="94"/>
        <v>7.9617599999999997E-2</v>
      </c>
      <c r="W508" s="49">
        <f t="shared" si="95"/>
        <v>7.0771199999999992E-2</v>
      </c>
      <c r="X508" s="49">
        <f t="shared" si="96"/>
        <v>6.1924799999999988E-2</v>
      </c>
      <c r="Y508" s="49">
        <f t="shared" si="97"/>
        <v>9.2887200000000003E-2</v>
      </c>
      <c r="Z508" s="49">
        <f t="shared" si="98"/>
        <v>0.11795199999999999</v>
      </c>
      <c r="AA508" s="48">
        <v>0.24521277819181739</v>
      </c>
      <c r="AB508" s="42">
        <v>0.18394273376464843</v>
      </c>
      <c r="AC508" s="42">
        <v>0.18394273376464843</v>
      </c>
      <c r="AD508" s="49">
        <f t="shared" si="99"/>
        <v>9.1628051757812509E-2</v>
      </c>
      <c r="AE508" s="49">
        <f t="shared" si="100"/>
        <v>6.3334460910652896E-2</v>
      </c>
    </row>
    <row r="509" spans="1:31" x14ac:dyDescent="0.2">
      <c r="A509" s="42">
        <v>7.7050778337551931E-2</v>
      </c>
      <c r="B509" s="42">
        <f t="shared" si="91"/>
        <v>0.18361347961425781</v>
      </c>
      <c r="C509" s="42">
        <v>0.18361347961425781</v>
      </c>
      <c r="D509" s="42">
        <v>0.18361347961425781</v>
      </c>
      <c r="E509" s="48">
        <v>4.9080425910949702E-2</v>
      </c>
      <c r="F509" s="48">
        <v>4.9080385581196651E-2</v>
      </c>
      <c r="G509" s="48">
        <v>4.4843552992455224E-2</v>
      </c>
      <c r="H509" s="48">
        <v>5.1769616813659665E-2</v>
      </c>
      <c r="I509" s="48">
        <v>4.5666099472045897E-2</v>
      </c>
      <c r="J509" s="48">
        <v>4.5666099472045897E-2</v>
      </c>
      <c r="K509" s="48">
        <v>4.0820454673767083E-2</v>
      </c>
      <c r="L509" s="48">
        <v>4.0820454673767083E-2</v>
      </c>
      <c r="M509" s="43">
        <f t="shared" si="101"/>
        <v>4.8301343999999996E-2</v>
      </c>
      <c r="N509" s="43">
        <f t="shared" si="102"/>
        <v>7.4693103999999996E-2</v>
      </c>
      <c r="O509" s="49">
        <v>6.9001919999999994E-2</v>
      </c>
      <c r="P509" s="49">
        <v>8.7874239999999992E-2</v>
      </c>
      <c r="Q509" s="50">
        <f t="shared" si="92"/>
        <v>7.8438079999999993E-2</v>
      </c>
      <c r="R509" s="48">
        <f t="shared" si="93"/>
        <v>8.7874239999999992E-2</v>
      </c>
      <c r="S509" s="49">
        <v>8.3343365478515632E-2</v>
      </c>
      <c r="T509" s="48">
        <f t="shared" si="103"/>
        <v>0.18361347961425781</v>
      </c>
      <c r="U509" s="48">
        <v>0</v>
      </c>
      <c r="V509" s="49">
        <f t="shared" si="94"/>
        <v>7.908681599999999E-2</v>
      </c>
      <c r="W509" s="49">
        <f t="shared" si="95"/>
        <v>7.0299392000000002E-2</v>
      </c>
      <c r="X509" s="49">
        <f t="shared" si="96"/>
        <v>6.1511967999999993E-2</v>
      </c>
      <c r="Y509" s="49">
        <f t="shared" si="97"/>
        <v>9.2267951999999986E-2</v>
      </c>
      <c r="Z509" s="49">
        <f t="shared" si="98"/>
        <v>0.11716565333333333</v>
      </c>
      <c r="AA509" s="48">
        <v>0.24395163285104851</v>
      </c>
      <c r="AB509" s="42">
        <v>0.18361347961425781</v>
      </c>
      <c r="AC509" s="42">
        <v>0.18361347961425781</v>
      </c>
      <c r="AD509" s="49">
        <f t="shared" si="99"/>
        <v>9.1156805992126472E-2</v>
      </c>
      <c r="AE509" s="49">
        <f t="shared" si="100"/>
        <v>6.3008729915028969E-2</v>
      </c>
    </row>
    <row r="510" spans="1:31" x14ac:dyDescent="0.2">
      <c r="A510" s="42">
        <v>7.665450739877569E-2</v>
      </c>
      <c r="B510" s="42">
        <f t="shared" si="91"/>
        <v>0.18328546142578125</v>
      </c>
      <c r="C510" s="42">
        <v>0.18328546142578125</v>
      </c>
      <c r="D510" s="42">
        <v>0.18328546142578125</v>
      </c>
      <c r="E510" s="48">
        <v>4.8828005523681633E-2</v>
      </c>
      <c r="F510" s="48">
        <v>4.8827963440832775E-2</v>
      </c>
      <c r="G510" s="48">
        <v>4.4612923306087453E-2</v>
      </c>
      <c r="H510" s="48">
        <v>5.1503364868164057E-2</v>
      </c>
      <c r="I510" s="48">
        <v>4.5431236801147454E-2</v>
      </c>
      <c r="J510" s="48">
        <v>4.5431236801147454E-2</v>
      </c>
      <c r="K510" s="48">
        <v>4.0610513229370114E-2</v>
      </c>
      <c r="L510" s="48">
        <v>4.0610513229370114E-2</v>
      </c>
      <c r="M510" s="43">
        <f t="shared" si="101"/>
        <v>4.7991719999999995E-2</v>
      </c>
      <c r="N510" s="43">
        <f t="shared" si="102"/>
        <v>7.444245599999999E-2</v>
      </c>
      <c r="O510" s="49">
        <v>6.8559599999999998E-2</v>
      </c>
      <c r="P510" s="49">
        <v>8.7579359999999995E-2</v>
      </c>
      <c r="Q510" s="50">
        <f t="shared" si="92"/>
        <v>7.8069479999999997E-2</v>
      </c>
      <c r="R510" s="48">
        <f t="shared" si="93"/>
        <v>8.7579359999999995E-2</v>
      </c>
      <c r="S510" s="49">
        <v>8.2914727783203135E-2</v>
      </c>
      <c r="T510" s="48">
        <f t="shared" si="103"/>
        <v>0.18328546142578125</v>
      </c>
      <c r="U510" s="48">
        <v>0</v>
      </c>
      <c r="V510" s="49">
        <f t="shared" si="94"/>
        <v>7.8821424000000001E-2</v>
      </c>
      <c r="W510" s="49">
        <f t="shared" si="95"/>
        <v>7.0063487999999993E-2</v>
      </c>
      <c r="X510" s="49">
        <f t="shared" si="96"/>
        <v>6.1305551999999992E-2</v>
      </c>
      <c r="Y510" s="49">
        <f t="shared" si="97"/>
        <v>9.1958327999999992E-2</v>
      </c>
      <c r="Z510" s="49">
        <f t="shared" si="98"/>
        <v>0.11677248</v>
      </c>
      <c r="AA510" s="48">
        <v>0.2426969861482319</v>
      </c>
      <c r="AB510" s="42">
        <v>0.18328546142578125</v>
      </c>
      <c r="AC510" s="42">
        <v>0.18328546142578125</v>
      </c>
      <c r="AD510" s="49">
        <f t="shared" si="99"/>
        <v>9.0687983512878434E-2</v>
      </c>
      <c r="AE510" s="49">
        <f t="shared" si="100"/>
        <v>6.2684673925445633E-2</v>
      </c>
    </row>
    <row r="511" spans="1:31" x14ac:dyDescent="0.2">
      <c r="A511" s="42">
        <v>7.6260274475192902E-2</v>
      </c>
      <c r="B511" s="42">
        <f t="shared" si="91"/>
        <v>0.18295867919921874</v>
      </c>
      <c r="C511" s="42">
        <v>0.18295867919921874</v>
      </c>
      <c r="D511" s="42">
        <v>0.18295867919921874</v>
      </c>
      <c r="E511" s="48">
        <v>4.8576883926391597E-2</v>
      </c>
      <c r="F511" s="48">
        <v>4.8576839516369028E-2</v>
      </c>
      <c r="G511" s="48">
        <v>4.4383479744562269E-2</v>
      </c>
      <c r="H511" s="48">
        <v>5.1238482017517087E-2</v>
      </c>
      <c r="I511" s="48">
        <v>4.5197584114074707E-2</v>
      </c>
      <c r="J511" s="48">
        <v>4.5197584114074707E-2</v>
      </c>
      <c r="K511" s="48">
        <v>4.0401652259826663E-2</v>
      </c>
      <c r="L511" s="48">
        <v>4.0401652259826663E-2</v>
      </c>
      <c r="M511" s="43">
        <f t="shared" si="101"/>
        <v>4.7836907999999997E-2</v>
      </c>
      <c r="N511" s="43">
        <f t="shared" si="102"/>
        <v>7.3941159999999992E-2</v>
      </c>
      <c r="O511" s="49">
        <v>6.833844E-2</v>
      </c>
      <c r="P511" s="49">
        <v>8.69896E-2</v>
      </c>
      <c r="Q511" s="50">
        <f t="shared" si="92"/>
        <v>7.766402E-2</v>
      </c>
      <c r="R511" s="48">
        <f t="shared" si="93"/>
        <v>8.69896E-2</v>
      </c>
      <c r="S511" s="49">
        <v>8.248829345703125E-2</v>
      </c>
      <c r="T511" s="48">
        <f t="shared" si="103"/>
        <v>0.18295867919921874</v>
      </c>
      <c r="U511" s="48">
        <v>0</v>
      </c>
      <c r="V511" s="49">
        <f t="shared" si="94"/>
        <v>7.8290640000000009E-2</v>
      </c>
      <c r="W511" s="49">
        <f t="shared" si="95"/>
        <v>6.9591680000000003E-2</v>
      </c>
      <c r="X511" s="49">
        <f t="shared" si="96"/>
        <v>6.0892719999999997E-2</v>
      </c>
      <c r="Y511" s="49">
        <f t="shared" si="97"/>
        <v>9.1339080000000017E-2</v>
      </c>
      <c r="Z511" s="49">
        <f t="shared" si="98"/>
        <v>0.11598613333333332</v>
      </c>
      <c r="AA511" s="48">
        <v>0.24144878347296464</v>
      </c>
      <c r="AB511" s="42">
        <v>0.18295867919921874</v>
      </c>
      <c r="AC511" s="42">
        <v>0.18295867919921874</v>
      </c>
      <c r="AD511" s="49">
        <f t="shared" si="99"/>
        <v>9.0221570968627929E-2</v>
      </c>
      <c r="AE511" s="49">
        <f t="shared" si="100"/>
        <v>6.2362283713219474E-2</v>
      </c>
    </row>
    <row r="512" spans="1:31" x14ac:dyDescent="0.2">
      <c r="A512" s="42">
        <v>7.5868069085323536E-2</v>
      </c>
      <c r="B512" s="42">
        <f t="shared" si="91"/>
        <v>0.18263311767578125</v>
      </c>
      <c r="C512" s="42">
        <v>0.18263311767578125</v>
      </c>
      <c r="D512" s="42">
        <v>0.18263311767578125</v>
      </c>
      <c r="E512" s="48">
        <v>4.8327053718566888E-2</v>
      </c>
      <c r="F512" s="48">
        <v>4.8327007131035618E-2</v>
      </c>
      <c r="G512" s="48">
        <v>4.4155216207658297E-2</v>
      </c>
      <c r="H512" s="48">
        <v>5.0974960861206051E-2</v>
      </c>
      <c r="I512" s="48">
        <v>4.496513401031494E-2</v>
      </c>
      <c r="J512" s="48">
        <v>4.496513401031494E-2</v>
      </c>
      <c r="K512" s="48">
        <v>4.0193864364624021E-2</v>
      </c>
      <c r="L512" s="48">
        <v>4.0193864364624021E-2</v>
      </c>
      <c r="M512" s="43">
        <f t="shared" si="101"/>
        <v>4.7527284000000003E-2</v>
      </c>
      <c r="N512" s="43">
        <f t="shared" si="102"/>
        <v>7.3690511999999986E-2</v>
      </c>
      <c r="O512" s="49">
        <v>6.7896120000000004E-2</v>
      </c>
      <c r="P512" s="49">
        <v>8.6694719999999989E-2</v>
      </c>
      <c r="Q512" s="50">
        <f t="shared" si="92"/>
        <v>7.7295420000000004E-2</v>
      </c>
      <c r="R512" s="48">
        <f t="shared" si="93"/>
        <v>8.6694719999999989E-2</v>
      </c>
      <c r="S512" s="49">
        <v>8.2064056396484383E-2</v>
      </c>
      <c r="T512" s="48">
        <f t="shared" si="103"/>
        <v>0.18263311767578125</v>
      </c>
      <c r="U512" s="48">
        <v>0</v>
      </c>
      <c r="V512" s="49">
        <f t="shared" si="94"/>
        <v>7.8025247999999991E-2</v>
      </c>
      <c r="W512" s="49">
        <f t="shared" si="95"/>
        <v>6.9355775999999994E-2</v>
      </c>
      <c r="X512" s="49">
        <f t="shared" si="96"/>
        <v>6.068630399999999E-2</v>
      </c>
      <c r="Y512" s="49">
        <f t="shared" si="97"/>
        <v>9.1029455999999995E-2</v>
      </c>
      <c r="Z512" s="49">
        <f t="shared" si="98"/>
        <v>0.11559295999999998</v>
      </c>
      <c r="AA512" s="48">
        <v>0.24020699752004523</v>
      </c>
      <c r="AB512" s="42">
        <v>0.18263311767578125</v>
      </c>
      <c r="AC512" s="42">
        <v>0.18263311767578125</v>
      </c>
      <c r="AD512" s="49">
        <f t="shared" si="99"/>
        <v>8.9757561683654799E-2</v>
      </c>
      <c r="AE512" s="49">
        <f t="shared" si="100"/>
        <v>6.2041554664008784E-2</v>
      </c>
    </row>
    <row r="513" spans="1:31" x14ac:dyDescent="0.2">
      <c r="A513" s="42">
        <v>7.547788080159365E-2</v>
      </c>
      <c r="B513" s="42">
        <f t="shared" si="91"/>
        <v>0.18230876159667969</v>
      </c>
      <c r="C513" s="42">
        <v>0.18230876159667969</v>
      </c>
      <c r="D513" s="42">
        <v>0.18230876159667969</v>
      </c>
      <c r="E513" s="48">
        <v>4.807850749969482E-2</v>
      </c>
      <c r="F513" s="48">
        <v>4.8078459642401594E-2</v>
      </c>
      <c r="G513" s="48">
        <v>4.3928126626527501E-2</v>
      </c>
      <c r="H513" s="48">
        <v>5.0712797698974604E-2</v>
      </c>
      <c r="I513" s="48">
        <v>4.4733879089355465E-2</v>
      </c>
      <c r="J513" s="48">
        <v>4.4733879089355465E-2</v>
      </c>
      <c r="K513" s="48">
        <v>3.9987145843505857E-2</v>
      </c>
      <c r="L513" s="48">
        <v>3.9987145843505857E-2</v>
      </c>
      <c r="M513" s="43">
        <f t="shared" si="101"/>
        <v>4.7372471999999999E-2</v>
      </c>
      <c r="N513" s="43">
        <f t="shared" si="102"/>
        <v>7.3189215999999988E-2</v>
      </c>
      <c r="O513" s="49">
        <v>6.7674960000000006E-2</v>
      </c>
      <c r="P513" s="49">
        <v>8.6104959999999994E-2</v>
      </c>
      <c r="Q513" s="50">
        <f t="shared" si="92"/>
        <v>7.6889960000000007E-2</v>
      </c>
      <c r="R513" s="48">
        <f t="shared" si="93"/>
        <v>8.6104959999999994E-2</v>
      </c>
      <c r="S513" s="49">
        <v>8.1641998291015636E-2</v>
      </c>
      <c r="T513" s="48">
        <f t="shared" si="103"/>
        <v>0.18230876159667969</v>
      </c>
      <c r="U513" s="48">
        <v>0</v>
      </c>
      <c r="V513" s="49">
        <f t="shared" si="94"/>
        <v>7.7494463999999999E-2</v>
      </c>
      <c r="W513" s="49">
        <f t="shared" si="95"/>
        <v>6.8883968000000004E-2</v>
      </c>
      <c r="X513" s="49">
        <f t="shared" si="96"/>
        <v>6.0273471999999995E-2</v>
      </c>
      <c r="Y513" s="49">
        <f t="shared" si="97"/>
        <v>9.0410207999999992E-2</v>
      </c>
      <c r="Z513" s="49">
        <f t="shared" si="98"/>
        <v>0.11480661333333332</v>
      </c>
      <c r="AA513" s="48">
        <v>0.2389716009842722</v>
      </c>
      <c r="AB513" s="42">
        <v>0.18230876159667969</v>
      </c>
      <c r="AC513" s="42">
        <v>0.18230876159667969</v>
      </c>
      <c r="AD513" s="49">
        <f t="shared" si="99"/>
        <v>8.9295935630798351E-2</v>
      </c>
      <c r="AE513" s="49">
        <f t="shared" si="100"/>
        <v>6.1722472934788421E-2</v>
      </c>
    </row>
    <row r="514" spans="1:31" x14ac:dyDescent="0.2">
      <c r="A514" s="42">
        <v>7.5089699250058151E-2</v>
      </c>
      <c r="B514" s="42">
        <f t="shared" ref="B514:B577" si="104">+AVERAGE(C514,D514)</f>
        <v>0.18198561096191407</v>
      </c>
      <c r="C514" s="42">
        <v>0.18198561096191407</v>
      </c>
      <c r="D514" s="42">
        <v>0.18198561096191407</v>
      </c>
      <c r="E514" s="48">
        <v>4.7831237869262695E-2</v>
      </c>
      <c r="F514" s="48">
        <v>4.7831190442198281E-2</v>
      </c>
      <c r="G514" s="48">
        <v>4.3702204963533844E-2</v>
      </c>
      <c r="H514" s="48">
        <v>5.0451981430053715E-2</v>
      </c>
      <c r="I514" s="48">
        <v>4.4503811950683592E-2</v>
      </c>
      <c r="J514" s="48">
        <v>4.4503811950683592E-2</v>
      </c>
      <c r="K514" s="48">
        <v>3.978149299621582E-2</v>
      </c>
      <c r="L514" s="48">
        <v>3.978149299621582E-2</v>
      </c>
      <c r="M514" s="43">
        <f t="shared" si="101"/>
        <v>4.7062847999999997E-2</v>
      </c>
      <c r="N514" s="43">
        <f t="shared" si="102"/>
        <v>7.2938567999999995E-2</v>
      </c>
      <c r="O514" s="49">
        <v>6.7232639999999996E-2</v>
      </c>
      <c r="P514" s="49">
        <v>8.5810079999999997E-2</v>
      </c>
      <c r="Q514" s="50">
        <f t="shared" ref="Q514:Q577" si="105">+AVERAGE(O514:P514)</f>
        <v>7.6521359999999997E-2</v>
      </c>
      <c r="R514" s="48">
        <f t="shared" ref="R514:R577" si="106">+P514</f>
        <v>8.5810079999999997E-2</v>
      </c>
      <c r="S514" s="49">
        <v>8.1222113037109397E-2</v>
      </c>
      <c r="T514" s="48">
        <f t="shared" si="103"/>
        <v>0.18198561096191407</v>
      </c>
      <c r="U514" s="48">
        <v>0</v>
      </c>
      <c r="V514" s="49">
        <f t="shared" ref="V514:V577" si="107">+$P514*0.9</f>
        <v>7.7229071999999996E-2</v>
      </c>
      <c r="W514" s="49">
        <f t="shared" ref="W514:W577" si="108">+$P514*0.8</f>
        <v>6.8648063999999995E-2</v>
      </c>
      <c r="X514" s="49">
        <f t="shared" ref="X514:X577" si="109">+$P514*0.7</f>
        <v>6.0067055999999994E-2</v>
      </c>
      <c r="Y514" s="49">
        <f t="shared" ref="Y514:Y577" si="110">+$P514*0.9*8750/7500</f>
        <v>9.0100583999999997E-2</v>
      </c>
      <c r="Z514" s="49">
        <f t="shared" ref="Z514:Z577" si="111">+$P514*10000/7500</f>
        <v>0.11441343999999999</v>
      </c>
      <c r="AA514" s="48">
        <v>0.23774256656044407</v>
      </c>
      <c r="AB514" s="42">
        <v>0.18198561096191407</v>
      </c>
      <c r="AC514" s="42">
        <v>0.18198561096191407</v>
      </c>
      <c r="AD514" s="49">
        <f t="shared" ref="AD514:AD577" si="112">+S514*1.09375</f>
        <v>8.88366861343384E-2</v>
      </c>
      <c r="AE514" s="49">
        <f t="shared" ref="AE514:AE577" si="113">+S514*0.756013745704467</f>
        <v>6.1405033911216697E-2</v>
      </c>
    </row>
    <row r="515" spans="1:31" x14ac:dyDescent="0.2">
      <c r="A515" s="42">
        <v>7.4703514110125005E-2</v>
      </c>
      <c r="B515" s="42">
        <f t="shared" si="104"/>
        <v>0.18166366577148438</v>
      </c>
      <c r="C515" s="42">
        <v>0.18166366577148438</v>
      </c>
      <c r="D515" s="42">
        <v>0.18166366577148438</v>
      </c>
      <c r="E515" s="48">
        <v>4.7585241127014163E-2</v>
      </c>
      <c r="F515" s="48">
        <v>4.7585192956143545E-2</v>
      </c>
      <c r="G515" s="48">
        <v>4.347744521209275E-2</v>
      </c>
      <c r="H515" s="48">
        <v>5.0192504653930665E-2</v>
      </c>
      <c r="I515" s="48">
        <v>4.427492889404297E-2</v>
      </c>
      <c r="J515" s="48">
        <v>4.427492889404297E-2</v>
      </c>
      <c r="K515" s="48">
        <v>4.427492889404297E-2</v>
      </c>
      <c r="L515" s="48">
        <v>4.427492889404297E-2</v>
      </c>
      <c r="M515" s="43">
        <f t="shared" ref="M515:M578" si="114">(+O515*0.7)</f>
        <v>4.6753223999999989E-2</v>
      </c>
      <c r="N515" s="43">
        <f t="shared" ref="N515:N578" si="115">(+P515*0.85)</f>
        <v>7.2437271999999983E-2</v>
      </c>
      <c r="O515" s="49">
        <v>6.6790319999999986E-2</v>
      </c>
      <c r="P515" s="49">
        <v>8.5220319999999988E-2</v>
      </c>
      <c r="Q515" s="50">
        <f t="shared" si="105"/>
        <v>7.6005319999999987E-2</v>
      </c>
      <c r="R515" s="48">
        <f t="shared" si="106"/>
        <v>8.5220319999999988E-2</v>
      </c>
      <c r="S515" s="49">
        <v>8.080438842773438E-2</v>
      </c>
      <c r="T515" s="48">
        <f t="shared" ref="T515:T578" si="116">+C515</f>
        <v>0.18166366577148438</v>
      </c>
      <c r="U515" s="48">
        <v>0</v>
      </c>
      <c r="V515" s="49">
        <f t="shared" si="107"/>
        <v>7.6698287999999989E-2</v>
      </c>
      <c r="W515" s="49">
        <f t="shared" si="108"/>
        <v>6.8176255999999991E-2</v>
      </c>
      <c r="X515" s="49">
        <f t="shared" si="109"/>
        <v>5.9654223999999985E-2</v>
      </c>
      <c r="Y515" s="49">
        <f t="shared" si="110"/>
        <v>8.9481335999999995E-2</v>
      </c>
      <c r="Z515" s="49">
        <f t="shared" si="111"/>
        <v>0.11362709333333332</v>
      </c>
      <c r="AA515" s="48">
        <v>0.23651986694335939</v>
      </c>
      <c r="AB515" s="42">
        <v>0.18166366577148438</v>
      </c>
      <c r="AC515" s="42">
        <v>0.18166366577148438</v>
      </c>
      <c r="AD515" s="49">
        <f t="shared" si="112"/>
        <v>8.8379799842834478E-2</v>
      </c>
      <c r="AE515" s="49">
        <f t="shared" si="113"/>
        <v>6.1089228364610157E-2</v>
      </c>
    </row>
    <row r="516" spans="1:31" x14ac:dyDescent="0.2">
      <c r="A516" s="42">
        <v>7.4319315114280776E-2</v>
      </c>
      <c r="B516" s="42">
        <f t="shared" si="104"/>
        <v>0.18134291076660156</v>
      </c>
      <c r="C516" s="42">
        <v>0.18134291076660156</v>
      </c>
      <c r="D516" s="42">
        <v>0.18134291076660156</v>
      </c>
      <c r="E516" s="48">
        <v>4.7340509872436522E-2</v>
      </c>
      <c r="F516" s="48">
        <v>4.734046064376702E-2</v>
      </c>
      <c r="G516" s="48">
        <v>4.3253841396511415E-2</v>
      </c>
      <c r="H516" s="48">
        <v>4.9934363670349119E-2</v>
      </c>
      <c r="I516" s="48">
        <v>4.4047222518920896E-2</v>
      </c>
      <c r="J516" s="48">
        <v>4.4047222518920896E-2</v>
      </c>
      <c r="K516" s="48">
        <v>4.4047222518920896E-2</v>
      </c>
      <c r="L516" s="48">
        <v>4.4047222518920896E-2</v>
      </c>
      <c r="M516" s="43">
        <f t="shared" si="114"/>
        <v>4.6598411999999992E-2</v>
      </c>
      <c r="N516" s="43">
        <f t="shared" si="115"/>
        <v>7.2186623999999991E-2</v>
      </c>
      <c r="O516" s="49">
        <v>6.6569159999999988E-2</v>
      </c>
      <c r="P516" s="49">
        <v>8.4925439999999991E-2</v>
      </c>
      <c r="Q516" s="50">
        <f t="shared" si="105"/>
        <v>7.574729999999999E-2</v>
      </c>
      <c r="R516" s="48">
        <f t="shared" si="106"/>
        <v>8.4925439999999991E-2</v>
      </c>
      <c r="S516" s="49">
        <v>8.0388812255859379E-2</v>
      </c>
      <c r="T516" s="48">
        <f t="shared" si="116"/>
        <v>0.18134291076660156</v>
      </c>
      <c r="U516" s="48">
        <v>0</v>
      </c>
      <c r="V516" s="49">
        <f t="shared" si="107"/>
        <v>7.6432896E-2</v>
      </c>
      <c r="W516" s="49">
        <f t="shared" si="108"/>
        <v>6.7940351999999996E-2</v>
      </c>
      <c r="X516" s="49">
        <f t="shared" si="109"/>
        <v>5.9447807999999991E-2</v>
      </c>
      <c r="Y516" s="49">
        <f t="shared" si="110"/>
        <v>8.9171712E-2</v>
      </c>
      <c r="Z516" s="49">
        <f t="shared" si="111"/>
        <v>0.11323391999999999</v>
      </c>
      <c r="AA516" s="48">
        <v>0.23530344752261514</v>
      </c>
      <c r="AB516" s="42">
        <v>0.18134291076660156</v>
      </c>
      <c r="AC516" s="42">
        <v>0.18134291076660156</v>
      </c>
      <c r="AD516" s="49">
        <f t="shared" si="112"/>
        <v>8.7925263404846202E-2</v>
      </c>
      <c r="AE516" s="49">
        <f t="shared" si="113"/>
        <v>6.0775047066285413E-2</v>
      </c>
    </row>
    <row r="517" spans="1:31" x14ac:dyDescent="0.2">
      <c r="A517" s="42">
        <v>7.3937092047817732E-2</v>
      </c>
      <c r="B517" s="42">
        <f t="shared" si="104"/>
        <v>0.18102334594726563</v>
      </c>
      <c r="C517" s="42">
        <v>0.18102334594726563</v>
      </c>
      <c r="D517" s="42">
        <v>0.18102334594726563</v>
      </c>
      <c r="E517" s="48">
        <v>4.7097036705017088E-2</v>
      </c>
      <c r="F517" s="48">
        <v>4.7096986998236223E-2</v>
      </c>
      <c r="G517" s="48">
        <v>4.3031387571829928E-2</v>
      </c>
      <c r="H517" s="48">
        <v>4.9677551078796386E-2</v>
      </c>
      <c r="I517" s="48">
        <v>4.382068542480469E-2</v>
      </c>
      <c r="J517" s="48">
        <v>4.382068542480469E-2</v>
      </c>
      <c r="K517" s="48">
        <v>4.382068542480469E-2</v>
      </c>
      <c r="L517" s="48">
        <v>4.382068542480469E-2</v>
      </c>
      <c r="M517" s="43">
        <f t="shared" si="114"/>
        <v>4.6288788000000004E-2</v>
      </c>
      <c r="N517" s="43">
        <f t="shared" si="115"/>
        <v>7.1685327999999993E-2</v>
      </c>
      <c r="O517" s="49">
        <v>6.6126840000000006E-2</v>
      </c>
      <c r="P517" s="49">
        <v>8.4335679999999996E-2</v>
      </c>
      <c r="Q517" s="50">
        <f t="shared" si="105"/>
        <v>7.5231259999999994E-2</v>
      </c>
      <c r="R517" s="48">
        <f t="shared" si="106"/>
        <v>8.4335679999999996E-2</v>
      </c>
      <c r="S517" s="49">
        <v>7.9975372314453133E-2</v>
      </c>
      <c r="T517" s="48">
        <f t="shared" si="116"/>
        <v>0.18102334594726563</v>
      </c>
      <c r="U517" s="48">
        <v>0</v>
      </c>
      <c r="V517" s="49">
        <f t="shared" si="107"/>
        <v>7.5902111999999994E-2</v>
      </c>
      <c r="W517" s="49">
        <f t="shared" si="108"/>
        <v>6.7468544000000005E-2</v>
      </c>
      <c r="X517" s="49">
        <f t="shared" si="109"/>
        <v>5.9034975999999996E-2</v>
      </c>
      <c r="Y517" s="49">
        <f t="shared" si="110"/>
        <v>8.8552463999999997E-2</v>
      </c>
      <c r="Z517" s="49">
        <f t="shared" si="111"/>
        <v>0.11244757333333331</v>
      </c>
      <c r="AA517" s="48">
        <v>0.23409328099300986</v>
      </c>
      <c r="AB517" s="42">
        <v>0.18102334594726563</v>
      </c>
      <c r="AC517" s="42">
        <v>0.18102334594726563</v>
      </c>
      <c r="AD517" s="49">
        <f t="shared" si="112"/>
        <v>8.7473063468933118E-2</v>
      </c>
      <c r="AE517" s="49">
        <f t="shared" si="113"/>
        <v>6.0462480787559045E-2</v>
      </c>
    </row>
    <row r="518" spans="1:31" x14ac:dyDescent="0.2">
      <c r="A518" s="42">
        <v>7.35568347485622E-2</v>
      </c>
      <c r="B518" s="42">
        <f t="shared" si="104"/>
        <v>0.18070497131347657</v>
      </c>
      <c r="C518" s="42">
        <v>0.18070497131347657</v>
      </c>
      <c r="D518" s="42">
        <v>0.18070497131347657</v>
      </c>
      <c r="E518" s="48">
        <v>4.685481422424316E-2</v>
      </c>
      <c r="F518" s="48">
        <v>4.6854765546183515E-2</v>
      </c>
      <c r="G518" s="48">
        <v>4.2810077823663202E-2</v>
      </c>
      <c r="H518" s="48">
        <v>4.9422059478759765E-2</v>
      </c>
      <c r="I518" s="48">
        <v>4.3595313911437984E-2</v>
      </c>
      <c r="J518" s="48">
        <v>4.3595313911437984E-2</v>
      </c>
      <c r="K518" s="48">
        <v>4.3595313911437984E-2</v>
      </c>
      <c r="L518" s="48">
        <v>4.3595313911437984E-2</v>
      </c>
      <c r="M518" s="43">
        <f t="shared" si="114"/>
        <v>4.6133975999999993E-2</v>
      </c>
      <c r="N518" s="43">
        <f t="shared" si="115"/>
        <v>7.143468E-2</v>
      </c>
      <c r="O518" s="49">
        <v>6.5905679999999994E-2</v>
      </c>
      <c r="P518" s="49">
        <v>8.4040799999999999E-2</v>
      </c>
      <c r="Q518" s="50">
        <f t="shared" si="105"/>
        <v>7.4973239999999997E-2</v>
      </c>
      <c r="R518" s="48">
        <f t="shared" si="106"/>
        <v>8.4040799999999999E-2</v>
      </c>
      <c r="S518" s="49">
        <v>7.9564056396484381E-2</v>
      </c>
      <c r="T518" s="48">
        <f t="shared" si="116"/>
        <v>0.18070497131347657</v>
      </c>
      <c r="U518" s="48">
        <v>0</v>
      </c>
      <c r="V518" s="49">
        <f t="shared" si="107"/>
        <v>7.5636720000000005E-2</v>
      </c>
      <c r="W518" s="49">
        <f t="shared" si="108"/>
        <v>6.7232639999999996E-2</v>
      </c>
      <c r="X518" s="49">
        <f t="shared" si="109"/>
        <v>5.8828559999999995E-2</v>
      </c>
      <c r="Y518" s="49">
        <f t="shared" si="110"/>
        <v>8.8242840000000003E-2</v>
      </c>
      <c r="Z518" s="49">
        <f t="shared" si="111"/>
        <v>0.1120544</v>
      </c>
      <c r="AA518" s="48">
        <v>0.23288934004934211</v>
      </c>
      <c r="AB518" s="42">
        <v>0.18070497131347657</v>
      </c>
      <c r="AC518" s="42">
        <v>0.18070497131347657</v>
      </c>
      <c r="AD518" s="49">
        <f t="shared" si="112"/>
        <v>8.7023186683654788E-2</v>
      </c>
      <c r="AE518" s="49">
        <f t="shared" si="113"/>
        <v>6.0151520299747616E-2</v>
      </c>
    </row>
    <row r="519" spans="1:31" x14ac:dyDescent="0.2">
      <c r="A519" s="42">
        <v>7.317853310660441E-2</v>
      </c>
      <c r="B519" s="42">
        <f t="shared" si="104"/>
        <v>0.18038775634765625</v>
      </c>
      <c r="C519" s="42">
        <v>0.18038775634765625</v>
      </c>
      <c r="D519" s="42">
        <v>0.18038775634765625</v>
      </c>
      <c r="E519" s="48">
        <v>4.6613838729858394E-2</v>
      </c>
      <c r="F519" s="48">
        <v>4.6613789847534032E-2</v>
      </c>
      <c r="G519" s="48">
        <v>4.2589906268043771E-2</v>
      </c>
      <c r="H519" s="48">
        <v>4.916788146972656E-2</v>
      </c>
      <c r="I519" s="48">
        <v>4.337110427856445E-2</v>
      </c>
      <c r="J519" s="48">
        <v>4.337110427856445E-2</v>
      </c>
      <c r="K519" s="48">
        <v>4.337110427856445E-2</v>
      </c>
      <c r="L519" s="48">
        <v>4.337110427856445E-2</v>
      </c>
      <c r="M519" s="43">
        <f t="shared" si="114"/>
        <v>4.5824351999999999E-2</v>
      </c>
      <c r="N519" s="43">
        <f t="shared" si="115"/>
        <v>7.0933383999999988E-2</v>
      </c>
      <c r="O519" s="49">
        <v>6.5463359999999998E-2</v>
      </c>
      <c r="P519" s="49">
        <v>8.345103999999999E-2</v>
      </c>
      <c r="Q519" s="50">
        <f t="shared" si="105"/>
        <v>7.4457200000000001E-2</v>
      </c>
      <c r="R519" s="48">
        <f t="shared" si="106"/>
        <v>8.345103999999999E-2</v>
      </c>
      <c r="S519" s="49">
        <v>7.91548583984375E-2</v>
      </c>
      <c r="T519" s="48">
        <f t="shared" si="116"/>
        <v>0.18038775634765625</v>
      </c>
      <c r="U519" s="48">
        <v>0</v>
      </c>
      <c r="V519" s="49">
        <f t="shared" si="107"/>
        <v>7.5105935999999998E-2</v>
      </c>
      <c r="W519" s="49">
        <f t="shared" si="108"/>
        <v>6.6760831999999992E-2</v>
      </c>
      <c r="X519" s="49">
        <f t="shared" si="109"/>
        <v>5.8415727999999986E-2</v>
      </c>
      <c r="Y519" s="49">
        <f t="shared" si="110"/>
        <v>8.7623591999999986E-2</v>
      </c>
      <c r="Z519" s="49">
        <f t="shared" si="111"/>
        <v>0.11126805333333332</v>
      </c>
      <c r="AA519" s="48">
        <v>0.23169159738641038</v>
      </c>
      <c r="AB519" s="42">
        <v>0.18038775634765625</v>
      </c>
      <c r="AC519" s="42">
        <v>0.18038775634765625</v>
      </c>
      <c r="AD519" s="49">
        <f t="shared" si="112"/>
        <v>8.6575626373291012E-2</v>
      </c>
      <c r="AE519" s="49">
        <f t="shared" si="113"/>
        <v>5.9842160988509419E-2</v>
      </c>
    </row>
    <row r="520" spans="1:31" x14ac:dyDescent="0.2">
      <c r="A520" s="42">
        <v>7.2802177064029694E-2</v>
      </c>
      <c r="B520" s="42">
        <f t="shared" si="104"/>
        <v>0.18007171630859375</v>
      </c>
      <c r="C520" s="42">
        <v>0.18007171630859375</v>
      </c>
      <c r="D520" s="42">
        <v>0.18007171630859375</v>
      </c>
      <c r="E520" s="48">
        <v>4.6374102821350099E-2</v>
      </c>
      <c r="F520" s="48">
        <v>4.6374053495334432E-2</v>
      </c>
      <c r="G520" s="48">
        <v>4.237086705126529E-2</v>
      </c>
      <c r="H520" s="48">
        <v>4.8915010700030556E-2</v>
      </c>
      <c r="I520" s="48">
        <v>4.3148045425415033E-2</v>
      </c>
      <c r="J520" s="48">
        <v>4.3148045425415033E-2</v>
      </c>
      <c r="K520" s="48">
        <v>4.3148045425415033E-2</v>
      </c>
      <c r="L520" s="48">
        <v>4.3148045425415033E-2</v>
      </c>
      <c r="M520" s="43">
        <f t="shared" si="114"/>
        <v>4.5669539999999995E-2</v>
      </c>
      <c r="N520" s="43">
        <f t="shared" si="115"/>
        <v>7.0682735999999996E-2</v>
      </c>
      <c r="O520" s="49">
        <v>6.52422E-2</v>
      </c>
      <c r="P520" s="49">
        <v>8.3156159999999993E-2</v>
      </c>
      <c r="Q520" s="50">
        <f t="shared" si="105"/>
        <v>7.4199180000000003E-2</v>
      </c>
      <c r="R520" s="48">
        <f t="shared" si="106"/>
        <v>8.3156159999999993E-2</v>
      </c>
      <c r="S520" s="49">
        <v>7.8747766113281256E-2</v>
      </c>
      <c r="T520" s="48">
        <f t="shared" si="116"/>
        <v>0.18007171630859375</v>
      </c>
      <c r="U520" s="48">
        <v>0</v>
      </c>
      <c r="V520" s="49">
        <f t="shared" si="107"/>
        <v>7.4840543999999995E-2</v>
      </c>
      <c r="W520" s="49">
        <f t="shared" si="108"/>
        <v>6.6524927999999997E-2</v>
      </c>
      <c r="X520" s="49">
        <f t="shared" si="109"/>
        <v>5.8209311999999992E-2</v>
      </c>
      <c r="Y520" s="49">
        <f t="shared" si="110"/>
        <v>8.7313967999999992E-2</v>
      </c>
      <c r="Z520" s="49">
        <f t="shared" si="111"/>
        <v>0.11087487999999998</v>
      </c>
      <c r="AA520" s="48">
        <v>0.23049999839381169</v>
      </c>
      <c r="AB520" s="42">
        <v>0.18007171630859375</v>
      </c>
      <c r="AC520" s="42">
        <v>0.18007171630859375</v>
      </c>
      <c r="AD520" s="49">
        <f t="shared" si="112"/>
        <v>8.6130369186401379E-2</v>
      </c>
      <c r="AE520" s="49">
        <f t="shared" si="113"/>
        <v>5.953439362516106E-2</v>
      </c>
    </row>
    <row r="521" spans="1:31" x14ac:dyDescent="0.2">
      <c r="A521" s="42">
        <v>7.2427756614651104E-2</v>
      </c>
      <c r="B521" s="42">
        <f t="shared" si="104"/>
        <v>0.1797568359375</v>
      </c>
      <c r="C521" s="42">
        <v>0.1797568359375</v>
      </c>
      <c r="D521" s="42">
        <v>0.1797568359375</v>
      </c>
      <c r="E521" s="48">
        <v>4.6135599098205568E-2</v>
      </c>
      <c r="F521" s="48">
        <v>4.6135550115582555E-2</v>
      </c>
      <c r="G521" s="48">
        <v>4.2152954349726941E-2</v>
      </c>
      <c r="H521" s="48">
        <v>4.8663440446530391E-2</v>
      </c>
      <c r="I521" s="48">
        <v>4.2926133651733395E-2</v>
      </c>
      <c r="J521" s="48">
        <v>4.2926133651733395E-2</v>
      </c>
      <c r="K521" s="48">
        <v>4.2926133651733395E-2</v>
      </c>
      <c r="L521" s="48">
        <v>4.2926133651733395E-2</v>
      </c>
      <c r="M521" s="43">
        <f t="shared" si="114"/>
        <v>4.5359915999999993E-2</v>
      </c>
      <c r="N521" s="43">
        <f t="shared" si="115"/>
        <v>7.0181439999999984E-2</v>
      </c>
      <c r="O521" s="49">
        <v>6.479987999999999E-2</v>
      </c>
      <c r="P521" s="49">
        <v>8.2566399999999984E-2</v>
      </c>
      <c r="Q521" s="50">
        <f t="shared" si="105"/>
        <v>7.368313999999998E-2</v>
      </c>
      <c r="R521" s="48">
        <f t="shared" si="106"/>
        <v>8.2566399999999984E-2</v>
      </c>
      <c r="S521" s="49">
        <v>7.8342767333984376E-2</v>
      </c>
      <c r="T521" s="48">
        <f t="shared" si="116"/>
        <v>0.1797568359375</v>
      </c>
      <c r="U521" s="48">
        <v>0</v>
      </c>
      <c r="V521" s="49">
        <f t="shared" si="107"/>
        <v>7.4309759999999989E-2</v>
      </c>
      <c r="W521" s="49">
        <f t="shared" si="108"/>
        <v>6.6053119999999993E-2</v>
      </c>
      <c r="X521" s="49">
        <f t="shared" si="109"/>
        <v>5.7796479999999983E-2</v>
      </c>
      <c r="Y521" s="49">
        <f t="shared" si="110"/>
        <v>8.6694719999999989E-2</v>
      </c>
      <c r="Z521" s="49">
        <f t="shared" si="111"/>
        <v>0.11008853333333332</v>
      </c>
      <c r="AA521" s="48">
        <v>0.22931454307154606</v>
      </c>
      <c r="AB521" s="42">
        <v>0.1797568359375</v>
      </c>
      <c r="AC521" s="42">
        <v>0.1797568359375</v>
      </c>
      <c r="AD521" s="49">
        <f t="shared" si="112"/>
        <v>8.5687401771545407E-2</v>
      </c>
      <c r="AE521" s="49">
        <f t="shared" si="113"/>
        <v>5.922820898101909E-2</v>
      </c>
    </row>
    <row r="522" spans="1:31" x14ac:dyDescent="0.2">
      <c r="A522" s="42">
        <v>7.2055261803743303E-2</v>
      </c>
      <c r="B522" s="42">
        <f t="shared" si="104"/>
        <v>0.17944309997558594</v>
      </c>
      <c r="C522" s="42">
        <v>0.17944309997558594</v>
      </c>
      <c r="D522" s="42">
        <v>0.17944309997558594</v>
      </c>
      <c r="E522" s="48">
        <v>4.5898323860168455E-2</v>
      </c>
      <c r="F522" s="48">
        <v>4.5898273367057964E-2</v>
      </c>
      <c r="G522" s="48">
        <v>4.193616236977861E-2</v>
      </c>
      <c r="H522" s="48">
        <v>4.8413164020661877E-2</v>
      </c>
      <c r="I522" s="48">
        <v>4.2705365257263185E-2</v>
      </c>
      <c r="J522" s="48">
        <v>4.2705365257263185E-2</v>
      </c>
      <c r="K522" s="48">
        <v>4.2705365257263185E-2</v>
      </c>
      <c r="L522" s="48">
        <v>4.2705365257263185E-2</v>
      </c>
      <c r="M522" s="43">
        <f t="shared" si="114"/>
        <v>4.5205103999999989E-2</v>
      </c>
      <c r="N522" s="43">
        <f t="shared" si="115"/>
        <v>6.9930792000000006E-2</v>
      </c>
      <c r="O522" s="49">
        <v>6.4578719999999992E-2</v>
      </c>
      <c r="P522" s="49">
        <v>8.2271520000000001E-2</v>
      </c>
      <c r="Q522" s="50">
        <f t="shared" si="105"/>
        <v>7.3425119999999997E-2</v>
      </c>
      <c r="R522" s="48">
        <f t="shared" si="106"/>
        <v>8.2271520000000001E-2</v>
      </c>
      <c r="S522" s="49">
        <v>7.7939849853515639E-2</v>
      </c>
      <c r="T522" s="48">
        <f t="shared" si="116"/>
        <v>0.17944309997558594</v>
      </c>
      <c r="U522" s="48">
        <v>0</v>
      </c>
      <c r="V522" s="49">
        <f t="shared" si="107"/>
        <v>7.4044367999999999E-2</v>
      </c>
      <c r="W522" s="49">
        <f t="shared" si="108"/>
        <v>6.5817215999999998E-2</v>
      </c>
      <c r="X522" s="49">
        <f t="shared" si="109"/>
        <v>5.7590063999999996E-2</v>
      </c>
      <c r="Y522" s="49">
        <f t="shared" si="110"/>
        <v>8.6385096000000008E-2</v>
      </c>
      <c r="Z522" s="49">
        <f t="shared" si="111"/>
        <v>0.10969535999999999</v>
      </c>
      <c r="AA522" s="48">
        <v>0.22813517680921053</v>
      </c>
      <c r="AB522" s="42">
        <v>0.17944309997558594</v>
      </c>
      <c r="AC522" s="42">
        <v>0.17944309997558594</v>
      </c>
      <c r="AD522" s="49">
        <f t="shared" si="112"/>
        <v>8.5246710777282728E-2</v>
      </c>
      <c r="AE522" s="49">
        <f t="shared" si="113"/>
        <v>5.8923597827400115E-2</v>
      </c>
    </row>
    <row r="523" spans="1:31" x14ac:dyDescent="0.2">
      <c r="A523" s="42">
        <v>7.1684682727778018E-2</v>
      </c>
      <c r="B523" s="42">
        <f t="shared" si="104"/>
        <v>0.17913052368164062</v>
      </c>
      <c r="C523" s="42">
        <v>0.17913052368164062</v>
      </c>
      <c r="D523" s="42">
        <v>0.17913052368164062</v>
      </c>
      <c r="E523" s="48">
        <v>4.5662269706726079E-2</v>
      </c>
      <c r="F523" s="48">
        <v>4.5662216941153341E-2</v>
      </c>
      <c r="G523" s="48">
        <v>4.172048534756681E-2</v>
      </c>
      <c r="H523" s="48">
        <v>4.8164174768260154E-2</v>
      </c>
      <c r="I523" s="48">
        <v>4.2485732841491694E-2</v>
      </c>
      <c r="J523" s="48">
        <v>4.2485732841491694E-2</v>
      </c>
      <c r="K523" s="48">
        <v>4.2485732841491694E-2</v>
      </c>
      <c r="L523" s="48">
        <v>4.2485732841491694E-2</v>
      </c>
      <c r="M523" s="43">
        <f t="shared" si="114"/>
        <v>4.4895479999999995E-2</v>
      </c>
      <c r="N523" s="43">
        <f t="shared" si="115"/>
        <v>6.9680143999999986E-2</v>
      </c>
      <c r="O523" s="49">
        <v>6.4136399999999996E-2</v>
      </c>
      <c r="P523" s="49">
        <v>8.197663999999999E-2</v>
      </c>
      <c r="Q523" s="50">
        <f t="shared" si="105"/>
        <v>7.3056519999999986E-2</v>
      </c>
      <c r="R523" s="48">
        <f t="shared" si="106"/>
        <v>8.197663999999999E-2</v>
      </c>
      <c r="S523" s="49">
        <v>7.7539001464843757E-2</v>
      </c>
      <c r="T523" s="48">
        <f t="shared" si="116"/>
        <v>0.17913052368164062</v>
      </c>
      <c r="U523" s="48">
        <v>0</v>
      </c>
      <c r="V523" s="49">
        <f t="shared" si="107"/>
        <v>7.3778975999999996E-2</v>
      </c>
      <c r="W523" s="49">
        <f t="shared" si="108"/>
        <v>6.5581311999999989E-2</v>
      </c>
      <c r="X523" s="49">
        <f t="shared" si="109"/>
        <v>5.7383647999999988E-2</v>
      </c>
      <c r="Y523" s="49">
        <f t="shared" si="110"/>
        <v>8.6075471999999986E-2</v>
      </c>
      <c r="Z523" s="49">
        <f t="shared" si="111"/>
        <v>0.10930218666666665</v>
      </c>
      <c r="AA523" s="48">
        <v>0.22696187230160361</v>
      </c>
      <c r="AB523" s="42">
        <v>0.17913052368164062</v>
      </c>
      <c r="AC523" s="42">
        <v>0.17913052368164062</v>
      </c>
      <c r="AD523" s="49">
        <f t="shared" si="112"/>
        <v>8.4808282852172859E-2</v>
      </c>
      <c r="AE523" s="49">
        <f t="shared" si="113"/>
        <v>5.8620550935620686E-2</v>
      </c>
    </row>
    <row r="524" spans="1:31" x14ac:dyDescent="0.2">
      <c r="A524" s="42">
        <v>7.1316009534160604E-2</v>
      </c>
      <c r="B524" s="42">
        <f t="shared" si="104"/>
        <v>0.17881907653808593</v>
      </c>
      <c r="C524" s="42">
        <v>0.17881907653808593</v>
      </c>
      <c r="D524" s="42">
        <v>0.17881907653808593</v>
      </c>
      <c r="E524" s="48">
        <v>4.5427429237365723E-2</v>
      </c>
      <c r="F524" s="48">
        <v>4.5427374561706743E-2</v>
      </c>
      <c r="G524" s="48">
        <v>4.1505917548881471E-2</v>
      </c>
      <c r="H524" s="48">
        <v>4.7916466069382782E-2</v>
      </c>
      <c r="I524" s="48">
        <v>4.2267229003906247E-2</v>
      </c>
      <c r="J524" s="48">
        <v>4.2267229003906247E-2</v>
      </c>
      <c r="K524" s="48">
        <v>4.2267229003906247E-2</v>
      </c>
      <c r="L524" s="48">
        <v>4.2267229003906247E-2</v>
      </c>
      <c r="M524" s="43">
        <f t="shared" si="114"/>
        <v>4.4740667999999983E-2</v>
      </c>
      <c r="N524" s="43">
        <f t="shared" si="115"/>
        <v>6.9178847999999987E-2</v>
      </c>
      <c r="O524" s="49">
        <v>6.3915239999999984E-2</v>
      </c>
      <c r="P524" s="49">
        <v>8.1386879999999995E-2</v>
      </c>
      <c r="Q524" s="50">
        <f t="shared" si="105"/>
        <v>7.265105999999999E-2</v>
      </c>
      <c r="R524" s="48">
        <f t="shared" si="106"/>
        <v>8.1386879999999995E-2</v>
      </c>
      <c r="S524" s="49">
        <v>7.7140216064453135E-2</v>
      </c>
      <c r="T524" s="48">
        <f t="shared" si="116"/>
        <v>0.17881907653808593</v>
      </c>
      <c r="U524" s="48">
        <v>0</v>
      </c>
      <c r="V524" s="49">
        <f t="shared" si="107"/>
        <v>7.3248192000000004E-2</v>
      </c>
      <c r="W524" s="49">
        <f t="shared" si="108"/>
        <v>6.5109503999999999E-2</v>
      </c>
      <c r="X524" s="49">
        <f t="shared" si="109"/>
        <v>5.6970815999999994E-2</v>
      </c>
      <c r="Y524" s="49">
        <f t="shared" si="110"/>
        <v>8.5456224000000011E-2</v>
      </c>
      <c r="Z524" s="49">
        <f t="shared" si="111"/>
        <v>0.10851583999999999</v>
      </c>
      <c r="AA524" s="48">
        <v>0.22579460224352385</v>
      </c>
      <c r="AB524" s="42">
        <v>0.17881907653808593</v>
      </c>
      <c r="AC524" s="42">
        <v>0.17881907653808593</v>
      </c>
      <c r="AD524" s="49">
        <f t="shared" si="112"/>
        <v>8.4372111320495616E-2</v>
      </c>
      <c r="AE524" s="49">
        <f t="shared" si="113"/>
        <v>5.8319063691339115E-2</v>
      </c>
    </row>
    <row r="525" spans="1:31" x14ac:dyDescent="0.2">
      <c r="A525" s="42">
        <v>7.0949232420968178E-2</v>
      </c>
      <c r="B525" s="42">
        <f t="shared" si="104"/>
        <v>0.17850877380371094</v>
      </c>
      <c r="C525" s="42">
        <v>0.17850877380371094</v>
      </c>
      <c r="D525" s="42">
        <v>0.17850877380371094</v>
      </c>
      <c r="E525" s="48">
        <v>4.5193795051574705E-2</v>
      </c>
      <c r="F525" s="48">
        <v>4.5193739984834759E-2</v>
      </c>
      <c r="G525" s="48">
        <v>4.1292453269003486E-2</v>
      </c>
      <c r="H525" s="48">
        <v>4.7670031338133738E-2</v>
      </c>
      <c r="I525" s="48">
        <v>4.2049846343994141E-2</v>
      </c>
      <c r="J525" s="48">
        <v>4.2049846343994141E-2</v>
      </c>
      <c r="K525" s="48">
        <v>4.2049846343994141E-2</v>
      </c>
      <c r="L525" s="48">
        <v>4.2049846343994141E-2</v>
      </c>
      <c r="M525" s="43">
        <f t="shared" si="114"/>
        <v>4.4431043999999996E-2</v>
      </c>
      <c r="N525" s="43">
        <f t="shared" si="115"/>
        <v>6.8928199999999995E-2</v>
      </c>
      <c r="O525" s="49">
        <v>6.3472920000000002E-2</v>
      </c>
      <c r="P525" s="49">
        <v>8.1091999999999997E-2</v>
      </c>
      <c r="Q525" s="50">
        <f t="shared" si="105"/>
        <v>7.2282459999999993E-2</v>
      </c>
      <c r="R525" s="48">
        <f t="shared" si="106"/>
        <v>8.1091999999999997E-2</v>
      </c>
      <c r="S525" s="49">
        <v>7.6743481445312511E-2</v>
      </c>
      <c r="T525" s="48">
        <f t="shared" si="116"/>
        <v>0.17850877380371094</v>
      </c>
      <c r="U525" s="48">
        <v>0</v>
      </c>
      <c r="V525" s="49">
        <f t="shared" si="107"/>
        <v>7.29828E-2</v>
      </c>
      <c r="W525" s="49">
        <f t="shared" si="108"/>
        <v>6.4873600000000003E-2</v>
      </c>
      <c r="X525" s="49">
        <f t="shared" si="109"/>
        <v>5.6764399999999993E-2</v>
      </c>
      <c r="Y525" s="49">
        <f t="shared" si="110"/>
        <v>8.5146600000000003E-2</v>
      </c>
      <c r="Z525" s="49">
        <f t="shared" si="111"/>
        <v>0.10812266666666666</v>
      </c>
      <c r="AA525" s="48">
        <v>0.22463333932976973</v>
      </c>
      <c r="AB525" s="42">
        <v>0.17850877380371094</v>
      </c>
      <c r="AC525" s="42">
        <v>0.17850877380371094</v>
      </c>
      <c r="AD525" s="49">
        <f t="shared" si="112"/>
        <v>8.3938182830810559E-2</v>
      </c>
      <c r="AE525" s="49">
        <f t="shared" si="113"/>
        <v>5.8019126865871976E-2</v>
      </c>
    </row>
    <row r="526" spans="1:31" x14ac:dyDescent="0.2">
      <c r="A526" s="42">
        <v>7.0584341636689016E-2</v>
      </c>
      <c r="B526" s="42">
        <f t="shared" si="104"/>
        <v>0.17819960021972656</v>
      </c>
      <c r="C526" s="42">
        <v>0.17819960021972656</v>
      </c>
      <c r="D526" s="42">
        <v>0.17819960021972656</v>
      </c>
      <c r="E526" s="48">
        <v>4.4961363449096681E-2</v>
      </c>
      <c r="F526" s="48">
        <v>4.4961306998766486E-2</v>
      </c>
      <c r="G526" s="48">
        <v>4.1080086832553014E-2</v>
      </c>
      <c r="H526" s="48">
        <v>4.7424864022488286E-2</v>
      </c>
      <c r="I526" s="48">
        <v>4.1833584861755369E-2</v>
      </c>
      <c r="J526" s="48">
        <v>4.1833584861755369E-2</v>
      </c>
      <c r="K526" s="48">
        <v>4.1833584861755369E-2</v>
      </c>
      <c r="L526" s="48">
        <v>4.1833584861755369E-2</v>
      </c>
      <c r="M526" s="43">
        <f t="shared" si="114"/>
        <v>4.4276231999999992E-2</v>
      </c>
      <c r="N526" s="43">
        <f t="shared" si="115"/>
        <v>6.8426903999999983E-2</v>
      </c>
      <c r="O526" s="49">
        <v>6.325175999999999E-2</v>
      </c>
      <c r="P526" s="49">
        <v>8.0502239999999989E-2</v>
      </c>
      <c r="Q526" s="50">
        <f t="shared" si="105"/>
        <v>7.1876999999999996E-2</v>
      </c>
      <c r="R526" s="48">
        <f t="shared" si="106"/>
        <v>8.0502239999999989E-2</v>
      </c>
      <c r="S526" s="49">
        <v>7.6348791503906249E-2</v>
      </c>
      <c r="T526" s="48">
        <f t="shared" si="116"/>
        <v>0.17819960021972656</v>
      </c>
      <c r="U526" s="48">
        <v>0</v>
      </c>
      <c r="V526" s="49">
        <f t="shared" si="107"/>
        <v>7.2452015999999994E-2</v>
      </c>
      <c r="W526" s="49">
        <f t="shared" si="108"/>
        <v>6.4401791999999999E-2</v>
      </c>
      <c r="X526" s="49">
        <f t="shared" si="109"/>
        <v>5.6351567999999991E-2</v>
      </c>
      <c r="Y526" s="49">
        <f t="shared" si="110"/>
        <v>8.4527351999999986E-2</v>
      </c>
      <c r="Z526" s="49">
        <f t="shared" si="111"/>
        <v>0.10733631999999997</v>
      </c>
      <c r="AA526" s="48">
        <v>0.22347804260253906</v>
      </c>
      <c r="AB526" s="42">
        <v>0.17819960021972656</v>
      </c>
      <c r="AC526" s="42">
        <v>0.17819960021972656</v>
      </c>
      <c r="AD526" s="49">
        <f t="shared" si="112"/>
        <v>8.3506490707397463E-2</v>
      </c>
      <c r="AE526" s="49">
        <f t="shared" si="113"/>
        <v>5.7720735844877552E-2</v>
      </c>
    </row>
    <row r="527" spans="1:31" x14ac:dyDescent="0.2">
      <c r="A527" s="42">
        <v>7.0221327479963222E-2</v>
      </c>
      <c r="B527" s="42">
        <f t="shared" si="104"/>
        <v>0.17789154052734374</v>
      </c>
      <c r="C527" s="42">
        <v>0.17789154052734374</v>
      </c>
      <c r="D527" s="42">
        <v>0.17789154052734374</v>
      </c>
      <c r="E527" s="48">
        <v>4.4730127029418948E-2</v>
      </c>
      <c r="F527" s="48">
        <v>4.4730069423678374E-2</v>
      </c>
      <c r="G527" s="48">
        <v>4.0868812593338598E-2</v>
      </c>
      <c r="H527" s="48">
        <v>4.7180957604118827E-2</v>
      </c>
      <c r="I527" s="48">
        <v>4.1618433456420897E-2</v>
      </c>
      <c r="J527" s="48">
        <v>4.1618433456420897E-2</v>
      </c>
      <c r="K527" s="48">
        <v>4.1618433456420897E-2</v>
      </c>
      <c r="L527" s="48">
        <v>4.1618433456420897E-2</v>
      </c>
      <c r="M527" s="43">
        <f t="shared" si="114"/>
        <v>4.396660799999999E-2</v>
      </c>
      <c r="N527" s="43">
        <f t="shared" si="115"/>
        <v>6.8176255999999991E-2</v>
      </c>
      <c r="O527" s="49">
        <v>6.2809439999999994E-2</v>
      </c>
      <c r="P527" s="49">
        <v>8.0207359999999991E-2</v>
      </c>
      <c r="Q527" s="50">
        <f t="shared" si="105"/>
        <v>7.15084E-2</v>
      </c>
      <c r="R527" s="48">
        <f t="shared" si="106"/>
        <v>8.0207359999999991E-2</v>
      </c>
      <c r="S527" s="49">
        <v>7.5956127929687506E-2</v>
      </c>
      <c r="T527" s="48">
        <f t="shared" si="116"/>
        <v>0.17789154052734374</v>
      </c>
      <c r="U527" s="48">
        <v>0</v>
      </c>
      <c r="V527" s="49">
        <f t="shared" si="107"/>
        <v>7.2186623999999991E-2</v>
      </c>
      <c r="W527" s="49">
        <f t="shared" si="108"/>
        <v>6.416588799999999E-2</v>
      </c>
      <c r="X527" s="49">
        <f t="shared" si="109"/>
        <v>5.614515199999999E-2</v>
      </c>
      <c r="Y527" s="49">
        <f t="shared" si="110"/>
        <v>8.4217727999999992E-2</v>
      </c>
      <c r="Z527" s="49">
        <f t="shared" si="111"/>
        <v>0.10694314666666666</v>
      </c>
      <c r="AA527" s="48">
        <v>0.22232869840923108</v>
      </c>
      <c r="AB527" s="42">
        <v>0.17789154052734374</v>
      </c>
      <c r="AC527" s="42">
        <v>0.17789154052734374</v>
      </c>
      <c r="AD527" s="49">
        <f t="shared" si="112"/>
        <v>8.3077014923095716E-2</v>
      </c>
      <c r="AE527" s="49">
        <f t="shared" si="113"/>
        <v>5.7423876785330737E-2</v>
      </c>
    </row>
    <row r="528" spans="1:31" x14ac:dyDescent="0.2">
      <c r="A528" s="42">
        <v>6.9860180299324851E-2</v>
      </c>
      <c r="B528" s="42">
        <f t="shared" si="104"/>
        <v>0.17758460998535155</v>
      </c>
      <c r="C528" s="42">
        <v>0.17758460998535155</v>
      </c>
      <c r="D528" s="42">
        <v>0.17758460998535155</v>
      </c>
      <c r="E528" s="48">
        <v>4.4500078392028811E-2</v>
      </c>
      <c r="F528" s="48">
        <v>4.4500021111529932E-2</v>
      </c>
      <c r="G528" s="48">
        <v>4.065862493420707E-2</v>
      </c>
      <c r="H528" s="48">
        <v>4.6938305598221555E-2</v>
      </c>
      <c r="I528" s="48">
        <v>4.1404388427734376E-2</v>
      </c>
      <c r="J528" s="48">
        <v>4.1404388427734376E-2</v>
      </c>
      <c r="K528" s="48">
        <v>4.1404388427734376E-2</v>
      </c>
      <c r="L528" s="48">
        <v>4.1404388427734376E-2</v>
      </c>
      <c r="M528" s="43">
        <f t="shared" si="114"/>
        <v>4.3811795999999993E-2</v>
      </c>
      <c r="N528" s="43">
        <f t="shared" si="115"/>
        <v>6.7925607999999998E-2</v>
      </c>
      <c r="O528" s="49">
        <v>6.2588279999999996E-2</v>
      </c>
      <c r="P528" s="49">
        <v>7.9912479999999994E-2</v>
      </c>
      <c r="Q528" s="50">
        <f t="shared" si="105"/>
        <v>7.1250380000000002E-2</v>
      </c>
      <c r="R528" s="48">
        <f t="shared" si="106"/>
        <v>7.9912479999999994E-2</v>
      </c>
      <c r="S528" s="49">
        <v>0</v>
      </c>
      <c r="T528" s="48">
        <f t="shared" si="116"/>
        <v>0.17758460998535155</v>
      </c>
      <c r="U528" s="48">
        <v>0</v>
      </c>
      <c r="V528" s="49">
        <f t="shared" si="107"/>
        <v>7.1921232000000002E-2</v>
      </c>
      <c r="W528" s="49">
        <f t="shared" si="108"/>
        <v>6.3929983999999995E-2</v>
      </c>
      <c r="X528" s="49">
        <f t="shared" si="109"/>
        <v>5.5938735999999989E-2</v>
      </c>
      <c r="Y528" s="49">
        <f t="shared" si="110"/>
        <v>8.3908103999999997E-2</v>
      </c>
      <c r="Z528" s="49">
        <f t="shared" si="111"/>
        <v>0.10654997333333333</v>
      </c>
      <c r="AA528" s="48">
        <v>0.22118526579204359</v>
      </c>
      <c r="AB528" s="42">
        <v>0.17758460998535155</v>
      </c>
      <c r="AC528" s="42">
        <v>0.17758460998535155</v>
      </c>
      <c r="AD528" s="49">
        <f t="shared" si="112"/>
        <v>0</v>
      </c>
      <c r="AE528" s="49">
        <f t="shared" si="113"/>
        <v>0</v>
      </c>
    </row>
    <row r="529" spans="1:31" x14ac:dyDescent="0.2">
      <c r="A529" s="42">
        <v>6.9500890492945333E-2</v>
      </c>
      <c r="B529" s="42">
        <f t="shared" si="104"/>
        <v>0.17727877807617187</v>
      </c>
      <c r="C529" s="42">
        <v>0.17727877807617187</v>
      </c>
      <c r="D529" s="42">
        <v>0.17727877807617187</v>
      </c>
      <c r="E529" s="48">
        <v>4.4271213836669918E-2</v>
      </c>
      <c r="F529" s="48">
        <v>4.427115594590024E-2</v>
      </c>
      <c r="G529" s="48">
        <v>4.0449518266894191E-2</v>
      </c>
      <c r="H529" s="48">
        <v>4.6696901553344071E-2</v>
      </c>
      <c r="I529" s="48">
        <v>4.1191446075439453E-2</v>
      </c>
      <c r="J529" s="48">
        <v>4.1191446075439453E-2</v>
      </c>
      <c r="K529" s="48">
        <v>4.1191446075439453E-2</v>
      </c>
      <c r="L529" s="48">
        <v>4.1191446075439453E-2</v>
      </c>
      <c r="M529" s="43">
        <f t="shared" si="114"/>
        <v>4.3502171999999985E-2</v>
      </c>
      <c r="N529" s="43">
        <f t="shared" si="115"/>
        <v>6.7424312E-2</v>
      </c>
      <c r="O529" s="49">
        <v>6.2145959999999986E-2</v>
      </c>
      <c r="P529" s="49">
        <v>7.9322719999999999E-2</v>
      </c>
      <c r="Q529" s="50">
        <f t="shared" si="105"/>
        <v>7.0734339999999993E-2</v>
      </c>
      <c r="R529" s="48">
        <f t="shared" si="106"/>
        <v>7.9322719999999999E-2</v>
      </c>
      <c r="S529" s="49">
        <v>0</v>
      </c>
      <c r="T529" s="48">
        <f t="shared" si="116"/>
        <v>0.17727877807617187</v>
      </c>
      <c r="U529" s="48">
        <v>0</v>
      </c>
      <c r="V529" s="49">
        <f t="shared" si="107"/>
        <v>7.1390447999999995E-2</v>
      </c>
      <c r="W529" s="49">
        <f t="shared" si="108"/>
        <v>6.3458176000000005E-2</v>
      </c>
      <c r="X529" s="49">
        <f t="shared" si="109"/>
        <v>5.5525903999999994E-2</v>
      </c>
      <c r="Y529" s="49">
        <f t="shared" si="110"/>
        <v>8.3288855999999981E-2</v>
      </c>
      <c r="Z529" s="49">
        <f t="shared" si="111"/>
        <v>0.10576362666666667</v>
      </c>
      <c r="AA529" s="48">
        <v>0.22004770379317434</v>
      </c>
      <c r="AB529" s="42">
        <v>0.17727877807617187</v>
      </c>
      <c r="AC529" s="42">
        <v>0.17727877807617187</v>
      </c>
      <c r="AD529" s="49">
        <f t="shared" si="112"/>
        <v>0</v>
      </c>
      <c r="AE529" s="49">
        <f t="shared" si="113"/>
        <v>0</v>
      </c>
    </row>
    <row r="530" spans="1:31" x14ac:dyDescent="0.2">
      <c r="A530" s="42">
        <v>6.9143448508378128E-2</v>
      </c>
      <c r="B530" s="42">
        <f t="shared" si="104"/>
        <v>0.17697406005859376</v>
      </c>
      <c r="C530" s="42">
        <v>0.17697406005859376</v>
      </c>
      <c r="D530" s="42">
        <v>0.17697406005859376</v>
      </c>
      <c r="E530" s="48">
        <v>4.4043525962829587E-2</v>
      </c>
      <c r="F530" s="48">
        <v>4.4043467841825369E-2</v>
      </c>
      <c r="G530" s="48">
        <v>4.0241487031876071E-2</v>
      </c>
      <c r="H530" s="48">
        <v>4.6456739051213822E-2</v>
      </c>
      <c r="I530" s="48">
        <v>4.0979598999023432E-2</v>
      </c>
      <c r="J530" s="48">
        <v>4.0979598999023432E-2</v>
      </c>
      <c r="K530" s="48">
        <v>4.0979598999023432E-2</v>
      </c>
      <c r="L530" s="48">
        <v>4.0979598999023432E-2</v>
      </c>
      <c r="M530" s="43">
        <f t="shared" si="114"/>
        <v>4.3347359999999988E-2</v>
      </c>
      <c r="N530" s="43">
        <f t="shared" si="115"/>
        <v>6.7173663999999994E-2</v>
      </c>
      <c r="O530" s="49">
        <v>6.1924799999999988E-2</v>
      </c>
      <c r="P530" s="49">
        <v>7.9027839999999988E-2</v>
      </c>
      <c r="Q530" s="50">
        <f t="shared" si="105"/>
        <v>7.0476319999999981E-2</v>
      </c>
      <c r="R530" s="48">
        <f t="shared" si="106"/>
        <v>7.9027839999999988E-2</v>
      </c>
      <c r="S530" s="49">
        <v>0</v>
      </c>
      <c r="T530" s="48">
        <f t="shared" si="116"/>
        <v>0.17697406005859376</v>
      </c>
      <c r="U530" s="48">
        <v>0</v>
      </c>
      <c r="V530" s="49">
        <f t="shared" si="107"/>
        <v>7.1125055999999992E-2</v>
      </c>
      <c r="W530" s="49">
        <f t="shared" si="108"/>
        <v>6.3222271999999996E-2</v>
      </c>
      <c r="X530" s="49">
        <f t="shared" si="109"/>
        <v>5.5319487999999986E-2</v>
      </c>
      <c r="Y530" s="49">
        <f t="shared" si="110"/>
        <v>8.2979231999999986E-2</v>
      </c>
      <c r="Z530" s="49">
        <f t="shared" si="111"/>
        <v>0.10537045333333332</v>
      </c>
      <c r="AA530" s="48">
        <v>0.21891599876002263</v>
      </c>
      <c r="AB530" s="42">
        <v>0.17697406005859376</v>
      </c>
      <c r="AC530" s="42">
        <v>0.17697406005859376</v>
      </c>
      <c r="AD530" s="49">
        <f t="shared" si="112"/>
        <v>0</v>
      </c>
      <c r="AE530" s="49">
        <f t="shared" si="113"/>
        <v>0</v>
      </c>
    </row>
    <row r="531" spans="1:31" x14ac:dyDescent="0.2">
      <c r="A531" s="42">
        <v>6.8787844842304741E-2</v>
      </c>
      <c r="B531" s="42">
        <f t="shared" si="104"/>
        <v>0.17667042541503905</v>
      </c>
      <c r="C531" s="42">
        <v>0.17667042541503905</v>
      </c>
      <c r="D531" s="42">
        <v>0.17667042541503905</v>
      </c>
      <c r="E531" s="48">
        <v>4.381701107025146E-2</v>
      </c>
      <c r="F531" s="48">
        <v>4.3816950745636546E-2</v>
      </c>
      <c r="G531" s="48">
        <v>4.0034525698221364E-2</v>
      </c>
      <c r="H531" s="48">
        <v>4.6217811706567496E-2</v>
      </c>
      <c r="I531" s="48">
        <v>4.0768839797973633E-2</v>
      </c>
      <c r="J531" s="48">
        <v>4.0768839797973633E-2</v>
      </c>
      <c r="K531" s="48">
        <v>4.0768839797973633E-2</v>
      </c>
      <c r="L531" s="48">
        <v>4.0768839797973633E-2</v>
      </c>
      <c r="M531" s="43">
        <f t="shared" si="114"/>
        <v>4.3037735999999993E-2</v>
      </c>
      <c r="N531" s="43">
        <f t="shared" si="115"/>
        <v>6.667236800000001E-2</v>
      </c>
      <c r="O531" s="49">
        <v>6.1482479999999992E-2</v>
      </c>
      <c r="P531" s="49">
        <v>7.8438080000000007E-2</v>
      </c>
      <c r="Q531" s="50">
        <f t="shared" si="105"/>
        <v>6.996028E-2</v>
      </c>
      <c r="R531" s="48">
        <f t="shared" si="106"/>
        <v>7.8438080000000007E-2</v>
      </c>
      <c r="S531" s="49">
        <v>0</v>
      </c>
      <c r="T531" s="48">
        <f t="shared" si="116"/>
        <v>0.17667042541503905</v>
      </c>
      <c r="U531" s="48">
        <v>0</v>
      </c>
      <c r="V531" s="49">
        <f t="shared" si="107"/>
        <v>7.0594272000000013E-2</v>
      </c>
      <c r="W531" s="49">
        <f t="shared" si="108"/>
        <v>6.2750464000000006E-2</v>
      </c>
      <c r="X531" s="49">
        <f t="shared" si="109"/>
        <v>5.4906655999999998E-2</v>
      </c>
      <c r="Y531" s="49">
        <f t="shared" si="110"/>
        <v>8.2359984000000011E-2</v>
      </c>
      <c r="Z531" s="49">
        <f t="shared" si="111"/>
        <v>0.10458410666666668</v>
      </c>
      <c r="AA531" s="48">
        <v>0.21779010973478619</v>
      </c>
      <c r="AB531" s="42">
        <v>0.17667042541503905</v>
      </c>
      <c r="AC531" s="42">
        <v>0.17667042541503905</v>
      </c>
      <c r="AD531" s="49">
        <f t="shared" si="112"/>
        <v>0</v>
      </c>
      <c r="AE531" s="49">
        <f t="shared" si="113"/>
        <v>0</v>
      </c>
    </row>
    <row r="532" spans="1:31" x14ac:dyDescent="0.2">
      <c r="A532" s="42">
        <v>6.8434070040282166E-2</v>
      </c>
      <c r="B532" s="42">
        <f t="shared" si="104"/>
        <v>0.17636788940429687</v>
      </c>
      <c r="C532" s="42">
        <v>0.17636788940429687</v>
      </c>
      <c r="D532" s="42">
        <v>0.17636788940429687</v>
      </c>
      <c r="E532" s="48">
        <v>4.3591658058166505E-2</v>
      </c>
      <c r="F532" s="48">
        <v>4.3591598634799243E-2</v>
      </c>
      <c r="G532" s="48">
        <v>3.9828628763444222E-2</v>
      </c>
      <c r="H532" s="48">
        <v>4.5980113166981217E-2</v>
      </c>
      <c r="I532" s="48">
        <v>4.0559164772033689E-2</v>
      </c>
      <c r="J532" s="48">
        <v>4.0559164772033689E-2</v>
      </c>
      <c r="K532" s="48">
        <v>4.0559164772033689E-2</v>
      </c>
      <c r="L532" s="48">
        <v>4.0559164772033689E-2</v>
      </c>
      <c r="M532" s="43">
        <f t="shared" si="114"/>
        <v>4.2882924000000003E-2</v>
      </c>
      <c r="N532" s="43">
        <f t="shared" si="115"/>
        <v>6.642171999999999E-2</v>
      </c>
      <c r="O532" s="49">
        <v>6.1261320000000008E-2</v>
      </c>
      <c r="P532" s="49">
        <v>7.8143199999999996E-2</v>
      </c>
      <c r="Q532" s="50">
        <f t="shared" si="105"/>
        <v>6.9702260000000002E-2</v>
      </c>
      <c r="R532" s="48">
        <f t="shared" si="106"/>
        <v>7.8143199999999996E-2</v>
      </c>
      <c r="S532" s="49">
        <v>0</v>
      </c>
      <c r="T532" s="48">
        <f t="shared" si="116"/>
        <v>0.17636788940429687</v>
      </c>
      <c r="U532" s="48">
        <v>0</v>
      </c>
      <c r="V532" s="49">
        <f t="shared" si="107"/>
        <v>7.0328879999999996E-2</v>
      </c>
      <c r="W532" s="49">
        <f t="shared" si="108"/>
        <v>6.2514559999999997E-2</v>
      </c>
      <c r="X532" s="49">
        <f t="shared" si="109"/>
        <v>5.4700239999999997E-2</v>
      </c>
      <c r="Y532" s="49">
        <f t="shared" si="110"/>
        <v>8.2050360000000003E-2</v>
      </c>
      <c r="Z532" s="49">
        <f t="shared" si="111"/>
        <v>0.10419093333333333</v>
      </c>
      <c r="AA532" s="48">
        <v>0.21667000941226358</v>
      </c>
      <c r="AB532" s="42">
        <v>0.17636788940429687</v>
      </c>
      <c r="AC532" s="42">
        <v>0.17636788940429687</v>
      </c>
      <c r="AD532" s="49">
        <f t="shared" si="112"/>
        <v>0</v>
      </c>
      <c r="AE532" s="49">
        <f t="shared" si="113"/>
        <v>0</v>
      </c>
    </row>
    <row r="533" spans="1:31" x14ac:dyDescent="0.2">
      <c r="A533" s="42">
        <v>6.8082114696491378E-2</v>
      </c>
      <c r="B533" s="42">
        <f t="shared" si="104"/>
        <v>0.1760664520263672</v>
      </c>
      <c r="C533" s="42">
        <v>0.1760664520263672</v>
      </c>
      <c r="D533" s="42">
        <v>0.1760664520263672</v>
      </c>
      <c r="E533" s="48">
        <v>4.3367466926574706E-2</v>
      </c>
      <c r="F533" s="48">
        <v>4.3367405517753033E-2</v>
      </c>
      <c r="G533" s="48">
        <v>3.9623790753357986E-2</v>
      </c>
      <c r="H533" s="48">
        <v>4.5743637112701685E-2</v>
      </c>
      <c r="I533" s="48">
        <v>4.0350570220947263E-2</v>
      </c>
      <c r="J533" s="48">
        <v>4.0350570220947263E-2</v>
      </c>
      <c r="K533" s="48">
        <v>4.0350570220947263E-2</v>
      </c>
      <c r="L533" s="48">
        <v>4.0350570220947263E-2</v>
      </c>
      <c r="M533" s="43">
        <f t="shared" si="114"/>
        <v>4.2728111999999992E-2</v>
      </c>
      <c r="N533" s="43">
        <f t="shared" si="115"/>
        <v>6.6171071999999997E-2</v>
      </c>
      <c r="O533" s="49">
        <v>6.1040159999999996E-2</v>
      </c>
      <c r="P533" s="49">
        <v>7.7848319999999999E-2</v>
      </c>
      <c r="Q533" s="50">
        <f t="shared" si="105"/>
        <v>6.944423999999999E-2</v>
      </c>
      <c r="R533" s="48">
        <f t="shared" si="106"/>
        <v>7.7848319999999999E-2</v>
      </c>
      <c r="S533" s="49">
        <v>0</v>
      </c>
      <c r="T533" s="48">
        <f t="shared" si="116"/>
        <v>0.1760664520263672</v>
      </c>
      <c r="U533" s="48">
        <v>0</v>
      </c>
      <c r="V533" s="49">
        <f t="shared" si="107"/>
        <v>7.0063488000000007E-2</v>
      </c>
      <c r="W533" s="49">
        <f t="shared" si="108"/>
        <v>6.2278656000000002E-2</v>
      </c>
      <c r="X533" s="49">
        <f t="shared" si="109"/>
        <v>5.4493823999999996E-2</v>
      </c>
      <c r="Y533" s="49">
        <f t="shared" si="110"/>
        <v>8.1740736000000022E-2</v>
      </c>
      <c r="Z533" s="49">
        <f t="shared" si="111"/>
        <v>0.10379776</v>
      </c>
      <c r="AA533" s="48">
        <v>0.2155556704872533</v>
      </c>
      <c r="AB533" s="42">
        <v>0.1760664520263672</v>
      </c>
      <c r="AC533" s="42">
        <v>0.1760664520263672</v>
      </c>
      <c r="AD533" s="49">
        <f t="shared" si="112"/>
        <v>0</v>
      </c>
      <c r="AE533" s="49">
        <f t="shared" si="113"/>
        <v>0</v>
      </c>
    </row>
    <row r="534" spans="1:31" x14ac:dyDescent="0.2">
      <c r="A534" s="42">
        <v>6.773196945348739E-2</v>
      </c>
      <c r="B534" s="42">
        <f t="shared" si="104"/>
        <v>0.17576608276367187</v>
      </c>
      <c r="C534" s="42">
        <v>0.17576608276367187</v>
      </c>
      <c r="D534" s="42">
        <v>0.17576608276367187</v>
      </c>
      <c r="E534" s="48">
        <v>4.3144426574707032E-2</v>
      </c>
      <c r="F534" s="48">
        <v>4.3144365433752295E-2</v>
      </c>
      <c r="G534" s="48">
        <v>3.9420006221929663E-2</v>
      </c>
      <c r="H534" s="48">
        <v>4.5508377256478147E-2</v>
      </c>
      <c r="I534" s="48">
        <v>4.0143045043945308E-2</v>
      </c>
      <c r="J534" s="48">
        <v>4.0143045043945308E-2</v>
      </c>
      <c r="K534" s="48">
        <v>4.0143045043945308E-2</v>
      </c>
      <c r="L534" s="48">
        <v>4.0143045043945308E-2</v>
      </c>
      <c r="M534" s="43">
        <f t="shared" si="114"/>
        <v>4.2418487999999997E-2</v>
      </c>
      <c r="N534" s="43">
        <f t="shared" si="115"/>
        <v>6.5669775999999985E-2</v>
      </c>
      <c r="O534" s="49">
        <v>6.059784E-2</v>
      </c>
      <c r="P534" s="49">
        <v>7.725855999999999E-2</v>
      </c>
      <c r="Q534" s="50">
        <f t="shared" si="105"/>
        <v>6.8928199999999995E-2</v>
      </c>
      <c r="R534" s="48">
        <f t="shared" si="106"/>
        <v>7.725855999999999E-2</v>
      </c>
      <c r="S534" s="49">
        <v>0</v>
      </c>
      <c r="T534" s="48">
        <f t="shared" si="116"/>
        <v>0.17576608276367187</v>
      </c>
      <c r="U534" s="48">
        <v>0</v>
      </c>
      <c r="V534" s="49">
        <f t="shared" si="107"/>
        <v>6.9532703999999987E-2</v>
      </c>
      <c r="W534" s="49">
        <f t="shared" si="108"/>
        <v>6.1806847999999998E-2</v>
      </c>
      <c r="X534" s="49">
        <f t="shared" si="109"/>
        <v>5.4080991999999987E-2</v>
      </c>
      <c r="Y534" s="49">
        <f t="shared" si="110"/>
        <v>8.1121487999999978E-2</v>
      </c>
      <c r="Z534" s="49">
        <f t="shared" si="111"/>
        <v>0.10301141333333332</v>
      </c>
      <c r="AA534" s="48">
        <v>0.21444706565455388</v>
      </c>
      <c r="AB534" s="42">
        <v>0.17576608276367187</v>
      </c>
      <c r="AC534" s="42">
        <v>0.17576608276367187</v>
      </c>
      <c r="AD534" s="49">
        <f t="shared" si="112"/>
        <v>0</v>
      </c>
      <c r="AE534" s="49">
        <f t="shared" si="113"/>
        <v>0</v>
      </c>
    </row>
    <row r="535" spans="1:31" x14ac:dyDescent="0.2">
      <c r="A535" s="42">
        <v>6.7383625001950359E-2</v>
      </c>
      <c r="B535" s="42">
        <f t="shared" si="104"/>
        <v>0.17546678161621093</v>
      </c>
      <c r="C535" s="42">
        <v>0.17546678161621093</v>
      </c>
      <c r="D535" s="42">
        <v>0.17546678161621093</v>
      </c>
      <c r="E535" s="48">
        <v>4.2922533302307123E-2</v>
      </c>
      <c r="F535" s="48">
        <v>4.2922472452707729E-2</v>
      </c>
      <c r="G535" s="48">
        <v>3.9217269751135105E-2</v>
      </c>
      <c r="H535" s="48">
        <v>4.527432734339519E-2</v>
      </c>
      <c r="I535" s="48">
        <v>3.9936589241027831E-2</v>
      </c>
      <c r="J535" s="48">
        <v>3.9936589241027831E-2</v>
      </c>
      <c r="K535" s="48">
        <v>3.9936589241027831E-2</v>
      </c>
      <c r="L535" s="48">
        <v>3.9936589241027831E-2</v>
      </c>
      <c r="M535" s="43">
        <f t="shared" si="114"/>
        <v>4.2263675999999986E-2</v>
      </c>
      <c r="N535" s="43">
        <f t="shared" si="115"/>
        <v>6.5419127999999993E-2</v>
      </c>
      <c r="O535" s="49">
        <v>6.0376679999999988E-2</v>
      </c>
      <c r="P535" s="49">
        <v>7.6963679999999993E-2</v>
      </c>
      <c r="Q535" s="50">
        <f t="shared" si="105"/>
        <v>6.8670179999999997E-2</v>
      </c>
      <c r="R535" s="48">
        <f t="shared" si="106"/>
        <v>7.6963679999999993E-2</v>
      </c>
      <c r="S535" s="49">
        <v>0</v>
      </c>
      <c r="T535" s="48">
        <f t="shared" si="116"/>
        <v>0.17546678161621093</v>
      </c>
      <c r="U535" s="48">
        <v>0</v>
      </c>
      <c r="V535" s="49">
        <f t="shared" si="107"/>
        <v>6.9267311999999998E-2</v>
      </c>
      <c r="W535" s="49">
        <f t="shared" si="108"/>
        <v>6.1570943999999996E-2</v>
      </c>
      <c r="X535" s="49">
        <f t="shared" si="109"/>
        <v>5.3874575999999993E-2</v>
      </c>
      <c r="Y535" s="49">
        <f t="shared" si="110"/>
        <v>8.0811863999999997E-2</v>
      </c>
      <c r="Z535" s="49">
        <f t="shared" si="111"/>
        <v>0.10261823999999999</v>
      </c>
      <c r="AA535" s="48">
        <v>0.21334416760896383</v>
      </c>
      <c r="AB535" s="42">
        <v>0.17546678161621093</v>
      </c>
      <c r="AC535" s="42">
        <v>0.17546678161621093</v>
      </c>
      <c r="AD535" s="49">
        <f t="shared" si="112"/>
        <v>0</v>
      </c>
      <c r="AE535" s="49">
        <f t="shared" si="113"/>
        <v>0</v>
      </c>
    </row>
    <row r="536" spans="1:31" x14ac:dyDescent="0.2">
      <c r="A536" s="42">
        <v>6.7037072080438145E-2</v>
      </c>
      <c r="B536" s="42">
        <f t="shared" si="104"/>
        <v>0.17516854858398437</v>
      </c>
      <c r="C536" s="42">
        <v>0.17516854858398437</v>
      </c>
      <c r="D536" s="42">
        <v>0.17516854858398437</v>
      </c>
      <c r="E536" s="48">
        <v>4.2701783409118649E-2</v>
      </c>
      <c r="F536" s="48">
        <v>4.2701720675028698E-2</v>
      </c>
      <c r="G536" s="48">
        <v>3.9015575950815007E-2</v>
      </c>
      <c r="H536" s="48">
        <v>4.5041481150706518E-2</v>
      </c>
      <c r="I536" s="48">
        <v>3.9731195411682123E-2</v>
      </c>
      <c r="J536" s="48">
        <v>3.9731195411682123E-2</v>
      </c>
      <c r="K536" s="48">
        <v>3.9731195411682123E-2</v>
      </c>
      <c r="L536" s="48">
        <v>3.9731195411682123E-2</v>
      </c>
      <c r="M536" s="43">
        <f t="shared" si="114"/>
        <v>4.1954051999999992E-2</v>
      </c>
      <c r="N536" s="43">
        <f t="shared" si="115"/>
        <v>6.5168479999999987E-2</v>
      </c>
      <c r="O536" s="49">
        <v>5.9934359999999992E-2</v>
      </c>
      <c r="P536" s="49">
        <v>7.6668799999999981E-2</v>
      </c>
      <c r="Q536" s="50">
        <f t="shared" si="105"/>
        <v>6.8301579999999987E-2</v>
      </c>
      <c r="R536" s="48">
        <f t="shared" si="106"/>
        <v>7.6668799999999981E-2</v>
      </c>
      <c r="S536" s="49">
        <v>0</v>
      </c>
      <c r="T536" s="48">
        <f t="shared" si="116"/>
        <v>0.17516854858398437</v>
      </c>
      <c r="U536" s="48">
        <v>0</v>
      </c>
      <c r="V536" s="49">
        <f t="shared" si="107"/>
        <v>6.900191999999998E-2</v>
      </c>
      <c r="W536" s="49">
        <f t="shared" si="108"/>
        <v>6.1335039999999987E-2</v>
      </c>
      <c r="X536" s="49">
        <f t="shared" si="109"/>
        <v>5.3668159999999986E-2</v>
      </c>
      <c r="Y536" s="49">
        <f t="shared" si="110"/>
        <v>8.0502239999999989E-2</v>
      </c>
      <c r="Z536" s="49">
        <f t="shared" si="111"/>
        <v>0.10222506666666663</v>
      </c>
      <c r="AA536" s="48">
        <v>0.21224693539268091</v>
      </c>
      <c r="AB536" s="42">
        <v>0.17516854858398437</v>
      </c>
      <c r="AC536" s="42">
        <v>0.17516854858398437</v>
      </c>
      <c r="AD536" s="49">
        <f t="shared" si="112"/>
        <v>0</v>
      </c>
      <c r="AE536" s="49">
        <f t="shared" si="113"/>
        <v>0</v>
      </c>
    </row>
    <row r="537" spans="1:31" x14ac:dyDescent="0.2">
      <c r="A537" s="42">
        <v>6.6692301475140089E-2</v>
      </c>
      <c r="B537" s="42">
        <f t="shared" si="104"/>
        <v>0.17487139892578124</v>
      </c>
      <c r="C537" s="42">
        <v>0.17487139892578124</v>
      </c>
      <c r="D537" s="42">
        <v>0.17487139892578124</v>
      </c>
      <c r="E537" s="48">
        <v>4.2482165794372556E-2</v>
      </c>
      <c r="F537" s="48">
        <v>4.248210423146636E-2</v>
      </c>
      <c r="G537" s="48">
        <v>3.8814919458531535E-2</v>
      </c>
      <c r="H537" s="48">
        <v>4.4809832487669433E-2</v>
      </c>
      <c r="I537" s="48">
        <v>3.9526856155395508E-2</v>
      </c>
      <c r="J537" s="48">
        <v>3.9526856155395508E-2</v>
      </c>
      <c r="K537" s="48">
        <v>3.9526856155395508E-2</v>
      </c>
      <c r="L537" s="48">
        <v>3.9526856155395508E-2</v>
      </c>
      <c r="M537" s="43">
        <f t="shared" si="114"/>
        <v>4.1799239999999994E-2</v>
      </c>
      <c r="N537" s="43">
        <f t="shared" si="115"/>
        <v>6.4667184000000003E-2</v>
      </c>
      <c r="O537" s="49">
        <v>5.9713199999999994E-2</v>
      </c>
      <c r="P537" s="49">
        <v>7.6079040000000001E-2</v>
      </c>
      <c r="Q537" s="50">
        <f t="shared" si="105"/>
        <v>6.7896120000000004E-2</v>
      </c>
      <c r="R537" s="48">
        <f t="shared" si="106"/>
        <v>7.6079040000000001E-2</v>
      </c>
      <c r="S537" s="49">
        <v>0</v>
      </c>
      <c r="T537" s="48">
        <f t="shared" si="116"/>
        <v>0.17487139892578124</v>
      </c>
      <c r="U537" s="48">
        <v>0</v>
      </c>
      <c r="V537" s="49">
        <f t="shared" si="107"/>
        <v>6.8471136000000002E-2</v>
      </c>
      <c r="W537" s="49">
        <f t="shared" si="108"/>
        <v>6.0863232000000003E-2</v>
      </c>
      <c r="X537" s="49">
        <f t="shared" si="109"/>
        <v>5.3255327999999998E-2</v>
      </c>
      <c r="Y537" s="49">
        <f t="shared" si="110"/>
        <v>7.9882992E-2</v>
      </c>
      <c r="Z537" s="49">
        <f t="shared" si="111"/>
        <v>0.10143872</v>
      </c>
      <c r="AA537" s="48">
        <v>0.21115534170050371</v>
      </c>
      <c r="AB537" s="42">
        <v>0.17487139892578124</v>
      </c>
      <c r="AC537" s="42">
        <v>0.17487139892578124</v>
      </c>
      <c r="AD537" s="49">
        <f t="shared" si="112"/>
        <v>0</v>
      </c>
      <c r="AE537" s="49">
        <f t="shared" si="113"/>
        <v>0</v>
      </c>
    </row>
    <row r="538" spans="1:31" x14ac:dyDescent="0.2">
      <c r="A538" s="42">
        <v>6.6349304019631961E-2</v>
      </c>
      <c r="B538" s="42">
        <f t="shared" si="104"/>
        <v>0.17457528686523438</v>
      </c>
      <c r="C538" s="42">
        <v>0.17457528686523438</v>
      </c>
      <c r="D538" s="42">
        <v>0.17457528686523438</v>
      </c>
      <c r="E538" s="48">
        <v>4.2263677685067592E-2</v>
      </c>
      <c r="F538" s="48">
        <v>4.2263617282957633E-2</v>
      </c>
      <c r="G538" s="48">
        <v>3.8615294939425809E-2</v>
      </c>
      <c r="H538" s="48">
        <v>4.4579375195380293E-2</v>
      </c>
      <c r="I538" s="48">
        <v>3.9323567771911615E-2</v>
      </c>
      <c r="J538" s="48">
        <v>3.9323567771911615E-2</v>
      </c>
      <c r="K538" s="48">
        <v>3.9323567771911615E-2</v>
      </c>
      <c r="L538" s="48">
        <v>3.9323567771911615E-2</v>
      </c>
      <c r="M538" s="43">
        <f t="shared" si="114"/>
        <v>4.1644427999999997E-2</v>
      </c>
      <c r="N538" s="43">
        <f t="shared" si="115"/>
        <v>6.4416535999999983E-2</v>
      </c>
      <c r="O538" s="49">
        <v>5.9492039999999996E-2</v>
      </c>
      <c r="P538" s="49">
        <v>7.5784159999999989E-2</v>
      </c>
      <c r="Q538" s="50">
        <f t="shared" si="105"/>
        <v>6.7638099999999993E-2</v>
      </c>
      <c r="R538" s="48">
        <f t="shared" si="106"/>
        <v>7.5784159999999989E-2</v>
      </c>
      <c r="S538" s="49">
        <v>0</v>
      </c>
      <c r="T538" s="48">
        <f t="shared" si="116"/>
        <v>0.17457528686523438</v>
      </c>
      <c r="U538" s="48">
        <v>0</v>
      </c>
      <c r="V538" s="49">
        <f t="shared" si="107"/>
        <v>6.8205743999999999E-2</v>
      </c>
      <c r="W538" s="49">
        <f t="shared" si="108"/>
        <v>6.0627327999999994E-2</v>
      </c>
      <c r="X538" s="49">
        <f t="shared" si="109"/>
        <v>5.304891199999999E-2</v>
      </c>
      <c r="Y538" s="49">
        <f t="shared" si="110"/>
        <v>7.9573367999999992E-2</v>
      </c>
      <c r="Z538" s="49">
        <f t="shared" si="111"/>
        <v>0.10104554666666665</v>
      </c>
      <c r="AA538" s="48">
        <v>0.21006937287983141</v>
      </c>
      <c r="AB538" s="42">
        <v>0.17457528686523438</v>
      </c>
      <c r="AC538" s="42">
        <v>0.17457528686523438</v>
      </c>
      <c r="AD538" s="49">
        <f t="shared" si="112"/>
        <v>0</v>
      </c>
      <c r="AE538" s="49">
        <f t="shared" si="113"/>
        <v>0</v>
      </c>
    </row>
    <row r="539" spans="1:31" x14ac:dyDescent="0.2">
      <c r="A539" s="42">
        <v>6.6008070594632359E-2</v>
      </c>
      <c r="B539" s="42">
        <f t="shared" si="104"/>
        <v>0.17428022766113282</v>
      </c>
      <c r="C539" s="42">
        <v>0.17428022766113282</v>
      </c>
      <c r="D539" s="42">
        <v>0.17428022766113282</v>
      </c>
      <c r="E539" s="48">
        <v>4.2046313272095313E-2</v>
      </c>
      <c r="F539" s="48">
        <v>4.2046254020469936E-2</v>
      </c>
      <c r="G539" s="48">
        <v>3.8416697086076035E-2</v>
      </c>
      <c r="H539" s="48">
        <v>4.4350103146610725E-2</v>
      </c>
      <c r="I539" s="48">
        <v>3.9121326560974119E-2</v>
      </c>
      <c r="J539" s="48">
        <v>3.9121326560974119E-2</v>
      </c>
      <c r="K539" s="48">
        <v>3.9121326560974119E-2</v>
      </c>
      <c r="L539" s="48">
        <v>3.9121326560974119E-2</v>
      </c>
      <c r="M539" s="43">
        <f t="shared" si="114"/>
        <v>4.1334803999999996E-2</v>
      </c>
      <c r="N539" s="43">
        <f t="shared" si="115"/>
        <v>6.4165888000000004E-2</v>
      </c>
      <c r="O539" s="49">
        <v>5.9049719999999993E-2</v>
      </c>
      <c r="P539" s="49">
        <v>7.5489280000000006E-2</v>
      </c>
      <c r="Q539" s="50">
        <f t="shared" si="105"/>
        <v>6.7269499999999996E-2</v>
      </c>
      <c r="R539" s="48">
        <f t="shared" si="106"/>
        <v>7.5489280000000006E-2</v>
      </c>
      <c r="S539" s="49">
        <v>0</v>
      </c>
      <c r="T539" s="48">
        <f t="shared" si="116"/>
        <v>0.17428022766113282</v>
      </c>
      <c r="U539" s="48">
        <v>0</v>
      </c>
      <c r="V539" s="49">
        <f t="shared" si="107"/>
        <v>6.7940352000000009E-2</v>
      </c>
      <c r="W539" s="49">
        <f t="shared" si="108"/>
        <v>6.0391424000000006E-2</v>
      </c>
      <c r="X539" s="49">
        <f t="shared" si="109"/>
        <v>5.2842496000000003E-2</v>
      </c>
      <c r="Y539" s="49">
        <f t="shared" si="110"/>
        <v>7.9263744000000011E-2</v>
      </c>
      <c r="Z539" s="49">
        <f t="shared" si="111"/>
        <v>0.10065237333333335</v>
      </c>
      <c r="AA539" s="48">
        <v>0.20898898797286183</v>
      </c>
      <c r="AB539" s="42">
        <v>0.17428022766113282</v>
      </c>
      <c r="AC539" s="42">
        <v>0.17428022766113282</v>
      </c>
      <c r="AD539" s="49">
        <f t="shared" si="112"/>
        <v>0</v>
      </c>
      <c r="AE539" s="49">
        <f t="shared" si="113"/>
        <v>0</v>
      </c>
    </row>
    <row r="540" spans="1:31" x14ac:dyDescent="0.2">
      <c r="A540" s="42">
        <v>6.5668592127760161E-2</v>
      </c>
      <c r="B540" s="42">
        <f t="shared" si="104"/>
        <v>0.17398622131347657</v>
      </c>
      <c r="C540" s="42">
        <v>0.17398622131347657</v>
      </c>
      <c r="D540" s="42">
        <v>0.17398622131347657</v>
      </c>
      <c r="E540" s="48">
        <v>4.1830066776223834E-2</v>
      </c>
      <c r="F540" s="48">
        <v>4.1830008664846742E-2</v>
      </c>
      <c r="G540" s="48">
        <v>3.8219120618356417E-2</v>
      </c>
      <c r="H540" s="48">
        <v>4.4122010245644744E-2</v>
      </c>
      <c r="I540" s="48">
        <v>3.8920125122070312E-2</v>
      </c>
      <c r="J540" s="48">
        <v>3.8920125122070312E-2</v>
      </c>
      <c r="K540" s="48">
        <v>3.8920125122070312E-2</v>
      </c>
      <c r="L540" s="48">
        <v>3.8920125122070312E-2</v>
      </c>
      <c r="M540" s="43">
        <f t="shared" si="114"/>
        <v>4.1179991999999999E-2</v>
      </c>
      <c r="N540" s="43">
        <f t="shared" si="115"/>
        <v>6.3664591999999992E-2</v>
      </c>
      <c r="O540" s="49">
        <v>5.8828560000000002E-2</v>
      </c>
      <c r="P540" s="49">
        <v>7.4899519999999997E-2</v>
      </c>
      <c r="Q540" s="50">
        <f t="shared" si="105"/>
        <v>6.686404E-2</v>
      </c>
      <c r="R540" s="48">
        <f t="shared" si="106"/>
        <v>7.4899519999999997E-2</v>
      </c>
      <c r="S540" s="49">
        <v>0</v>
      </c>
      <c r="T540" s="48">
        <f t="shared" si="116"/>
        <v>0.17398622131347657</v>
      </c>
      <c r="U540" s="48">
        <v>0</v>
      </c>
      <c r="V540" s="49">
        <f t="shared" si="107"/>
        <v>6.7409568000000003E-2</v>
      </c>
      <c r="W540" s="49">
        <f t="shared" si="108"/>
        <v>5.9919616000000002E-2</v>
      </c>
      <c r="X540" s="49">
        <f t="shared" si="109"/>
        <v>5.2429663999999994E-2</v>
      </c>
      <c r="Y540" s="49">
        <f t="shared" si="110"/>
        <v>7.8644495999999994E-2</v>
      </c>
      <c r="Z540" s="49">
        <f t="shared" si="111"/>
        <v>9.9866026666666663E-2</v>
      </c>
      <c r="AA540" s="48">
        <v>0.2079141596743935</v>
      </c>
      <c r="AB540" s="42">
        <v>0.17398622131347657</v>
      </c>
      <c r="AC540" s="42">
        <v>0.17398622131347657</v>
      </c>
      <c r="AD540" s="49">
        <f t="shared" si="112"/>
        <v>0</v>
      </c>
      <c r="AE540" s="49">
        <f t="shared" si="113"/>
        <v>0</v>
      </c>
    </row>
    <row r="541" spans="1:31" x14ac:dyDescent="0.2">
      <c r="A541" s="42">
        <v>6.5330859593293378E-2</v>
      </c>
      <c r="B541" s="42">
        <f t="shared" si="104"/>
        <v>0.17369325256347656</v>
      </c>
      <c r="C541" s="42">
        <v>0.17369325256347656</v>
      </c>
      <c r="D541" s="42">
        <v>0.17369325256347656</v>
      </c>
      <c r="E541" s="48">
        <v>4.1614932447944175E-2</v>
      </c>
      <c r="F541" s="48">
        <v>4.1614875466653926E-2</v>
      </c>
      <c r="G541" s="48">
        <v>3.8022560283296744E-2</v>
      </c>
      <c r="H541" s="48">
        <v>4.3895090428116686E-2</v>
      </c>
      <c r="I541" s="48">
        <v>3.8719959754943849E-2</v>
      </c>
      <c r="J541" s="48">
        <v>3.8719959754943849E-2</v>
      </c>
      <c r="K541" s="48">
        <v>3.8719959754943849E-2</v>
      </c>
      <c r="L541" s="48">
        <v>3.8719959754943849E-2</v>
      </c>
      <c r="M541" s="43">
        <f t="shared" si="114"/>
        <v>4.0870367999999997E-2</v>
      </c>
      <c r="N541" s="43">
        <f t="shared" si="115"/>
        <v>6.3413943999999986E-2</v>
      </c>
      <c r="O541" s="49">
        <v>5.8386239999999999E-2</v>
      </c>
      <c r="P541" s="49">
        <v>7.4604639999999986E-2</v>
      </c>
      <c r="Q541" s="50">
        <f t="shared" si="105"/>
        <v>6.6495439999999989E-2</v>
      </c>
      <c r="R541" s="48">
        <f t="shared" si="106"/>
        <v>7.4604639999999986E-2</v>
      </c>
      <c r="S541" s="49">
        <v>0</v>
      </c>
      <c r="T541" s="48">
        <f t="shared" si="116"/>
        <v>0.17369325256347656</v>
      </c>
      <c r="U541" s="48">
        <v>0</v>
      </c>
      <c r="V541" s="49">
        <f t="shared" si="107"/>
        <v>6.7144175999999986E-2</v>
      </c>
      <c r="W541" s="49">
        <f t="shared" si="108"/>
        <v>5.9683711999999993E-2</v>
      </c>
      <c r="X541" s="49">
        <f t="shared" si="109"/>
        <v>5.2223247999999986E-2</v>
      </c>
      <c r="Y541" s="49">
        <f t="shared" si="110"/>
        <v>7.8334871999999986E-2</v>
      </c>
      <c r="Z541" s="49">
        <f t="shared" si="111"/>
        <v>9.9472853333333305E-2</v>
      </c>
      <c r="AA541" s="48">
        <v>0.20684486067922492</v>
      </c>
      <c r="AB541" s="42">
        <v>0.17369325256347656</v>
      </c>
      <c r="AC541" s="42">
        <v>0.17369325256347656</v>
      </c>
      <c r="AD541" s="49">
        <f t="shared" si="112"/>
        <v>0</v>
      </c>
      <c r="AE541" s="49">
        <f t="shared" si="113"/>
        <v>0</v>
      </c>
    </row>
    <row r="542" spans="1:31" x14ac:dyDescent="0.2">
      <c r="A542" s="42">
        <v>6.4994864011929152E-2</v>
      </c>
      <c r="B542" s="42">
        <f t="shared" si="104"/>
        <v>0.17340130615234375</v>
      </c>
      <c r="C542" s="42">
        <v>0.17340130615234375</v>
      </c>
      <c r="D542" s="42">
        <v>0.17340130615234375</v>
      </c>
      <c r="E542" s="48">
        <v>4.1400904567317397E-2</v>
      </c>
      <c r="F542" s="48">
        <v>4.1400848706026915E-2</v>
      </c>
      <c r="G542" s="48">
        <v>3.7827010854942771E-2</v>
      </c>
      <c r="H542" s="48">
        <v>4.366933766084994E-2</v>
      </c>
      <c r="I542" s="48">
        <v>3.8520823059082027E-2</v>
      </c>
      <c r="J542" s="48">
        <v>3.8520823059082027E-2</v>
      </c>
      <c r="K542" s="48">
        <v>3.8520823059082027E-2</v>
      </c>
      <c r="L542" s="48">
        <v>3.8520823059082027E-2</v>
      </c>
      <c r="M542" s="43">
        <f t="shared" si="114"/>
        <v>4.0715555999999993E-2</v>
      </c>
      <c r="N542" s="43">
        <f t="shared" si="115"/>
        <v>6.3163295999999994E-2</v>
      </c>
      <c r="O542" s="49">
        <v>5.8165079999999994E-2</v>
      </c>
      <c r="P542" s="49">
        <v>7.4309759999999989E-2</v>
      </c>
      <c r="Q542" s="50">
        <f t="shared" si="105"/>
        <v>6.6237419999999991E-2</v>
      </c>
      <c r="R542" s="48">
        <f t="shared" si="106"/>
        <v>7.4309759999999989E-2</v>
      </c>
      <c r="S542" s="49">
        <v>0</v>
      </c>
      <c r="T542" s="48">
        <f t="shared" si="116"/>
        <v>0.17340130615234375</v>
      </c>
      <c r="U542" s="48">
        <v>0</v>
      </c>
      <c r="V542" s="49">
        <f t="shared" si="107"/>
        <v>6.6878783999999997E-2</v>
      </c>
      <c r="W542" s="49">
        <f t="shared" si="108"/>
        <v>5.9447807999999991E-2</v>
      </c>
      <c r="X542" s="49">
        <f t="shared" si="109"/>
        <v>5.2016831999999992E-2</v>
      </c>
      <c r="Y542" s="49">
        <f t="shared" si="110"/>
        <v>7.8025247999999991E-2</v>
      </c>
      <c r="Z542" s="49">
        <f t="shared" si="111"/>
        <v>9.9079679999999976E-2</v>
      </c>
      <c r="AA542" s="48">
        <v>0</v>
      </c>
      <c r="AB542" s="42">
        <v>0.17340130615234375</v>
      </c>
      <c r="AC542" s="42">
        <v>0.17340130615234375</v>
      </c>
      <c r="AD542" s="49">
        <f t="shared" si="112"/>
        <v>0</v>
      </c>
      <c r="AE542" s="49">
        <f t="shared" si="113"/>
        <v>0</v>
      </c>
    </row>
    <row r="543" spans="1:31" x14ac:dyDescent="0.2">
      <c r="A543" s="42">
        <v>6.466059645054506E-2</v>
      </c>
      <c r="B543" s="42">
        <f t="shared" si="104"/>
        <v>0.17311039733886718</v>
      </c>
      <c r="C543" s="42">
        <v>0.17311039733886718</v>
      </c>
      <c r="D543" s="42">
        <v>0.17311039733886718</v>
      </c>
      <c r="E543" s="48">
        <v>4.1187977443822514E-2</v>
      </c>
      <c r="F543" s="48">
        <v>4.1187922692518593E-2</v>
      </c>
      <c r="G543" s="48">
        <v>3.7632467134217223E-2</v>
      </c>
      <c r="H543" s="48">
        <v>4.3444745941696582E-2</v>
      </c>
      <c r="I543" s="48">
        <v>3.8322711334228515E-2</v>
      </c>
      <c r="J543" s="48">
        <v>3.8322711334228515E-2</v>
      </c>
      <c r="K543" s="48">
        <v>3.8322711334228515E-2</v>
      </c>
      <c r="L543" s="48">
        <v>3.8322711334228515E-2</v>
      </c>
      <c r="M543" s="43">
        <f t="shared" si="114"/>
        <v>4.0560743999999996E-2</v>
      </c>
      <c r="N543" s="43">
        <f t="shared" si="115"/>
        <v>6.2661999999999995E-2</v>
      </c>
      <c r="O543" s="49">
        <v>5.7943919999999996E-2</v>
      </c>
      <c r="P543" s="49">
        <v>7.3719999999999994E-2</v>
      </c>
      <c r="Q543" s="50">
        <f t="shared" si="105"/>
        <v>6.5831959999999995E-2</v>
      </c>
      <c r="R543" s="48">
        <f t="shared" si="106"/>
        <v>7.3719999999999994E-2</v>
      </c>
      <c r="S543" s="49">
        <v>0</v>
      </c>
      <c r="T543" s="48">
        <f t="shared" si="116"/>
        <v>0.17311039733886718</v>
      </c>
      <c r="U543" s="48">
        <v>0</v>
      </c>
      <c r="V543" s="49">
        <f t="shared" si="107"/>
        <v>6.634799999999999E-2</v>
      </c>
      <c r="W543" s="49">
        <f t="shared" si="108"/>
        <v>5.8976000000000001E-2</v>
      </c>
      <c r="X543" s="49">
        <f t="shared" si="109"/>
        <v>5.160399999999999E-2</v>
      </c>
      <c r="Y543" s="49">
        <f t="shared" si="110"/>
        <v>7.7405999999999989E-2</v>
      </c>
      <c r="Z543" s="49">
        <f t="shared" si="111"/>
        <v>9.829333333333333E-2</v>
      </c>
      <c r="AA543" s="48">
        <v>0</v>
      </c>
      <c r="AB543" s="42">
        <v>0.17311039733886718</v>
      </c>
      <c r="AC543" s="42">
        <v>0.17311039733886718</v>
      </c>
      <c r="AD543" s="49">
        <f t="shared" si="112"/>
        <v>0</v>
      </c>
      <c r="AE543" s="49">
        <f t="shared" si="113"/>
        <v>0</v>
      </c>
    </row>
    <row r="544" spans="1:31" x14ac:dyDescent="0.2">
      <c r="A544" s="42">
        <v>6.432804802196157E-2</v>
      </c>
      <c r="B544" s="42">
        <f t="shared" si="104"/>
        <v>0.17282051086425781</v>
      </c>
      <c r="C544" s="42">
        <v>0.17282051086425781</v>
      </c>
      <c r="D544" s="42">
        <v>0.17282051086425781</v>
      </c>
      <c r="E544" s="48">
        <v>4.0976145416205222E-2</v>
      </c>
      <c r="F544" s="48">
        <v>4.0976091764948014E-2</v>
      </c>
      <c r="G544" s="48">
        <v>3.7438923948781636E-2</v>
      </c>
      <c r="H544" s="48">
        <v>4.3221309299377772E-2</v>
      </c>
      <c r="I544" s="48">
        <v>3.8125617179870605E-2</v>
      </c>
      <c r="J544" s="48">
        <v>3.8125617179870605E-2</v>
      </c>
      <c r="K544" s="48">
        <v>3.8125617179870605E-2</v>
      </c>
      <c r="L544" s="48">
        <v>3.8125617179870605E-2</v>
      </c>
      <c r="M544" s="43">
        <f t="shared" si="114"/>
        <v>4.0251119999999987E-2</v>
      </c>
      <c r="N544" s="43">
        <f t="shared" si="115"/>
        <v>6.2411351999999996E-2</v>
      </c>
      <c r="O544" s="49">
        <v>5.7501599999999986E-2</v>
      </c>
      <c r="P544" s="49">
        <v>7.3425119999999997E-2</v>
      </c>
      <c r="Q544" s="50">
        <f t="shared" si="105"/>
        <v>6.5463359999999998E-2</v>
      </c>
      <c r="R544" s="48">
        <f t="shared" si="106"/>
        <v>7.3425119999999997E-2</v>
      </c>
      <c r="S544" s="49">
        <v>0</v>
      </c>
      <c r="T544" s="48">
        <f t="shared" si="116"/>
        <v>0.17282051086425781</v>
      </c>
      <c r="U544" s="48">
        <v>0</v>
      </c>
      <c r="V544" s="49">
        <f t="shared" si="107"/>
        <v>6.6082608000000001E-2</v>
      </c>
      <c r="W544" s="49">
        <f t="shared" si="108"/>
        <v>5.8740095999999999E-2</v>
      </c>
      <c r="X544" s="49">
        <f t="shared" si="109"/>
        <v>5.1397583999999996E-2</v>
      </c>
      <c r="Y544" s="49">
        <f t="shared" si="110"/>
        <v>7.7096375999999994E-2</v>
      </c>
      <c r="Z544" s="49">
        <f t="shared" si="111"/>
        <v>9.7900159999999986E-2</v>
      </c>
      <c r="AA544" s="48">
        <v>0</v>
      </c>
      <c r="AB544" s="42">
        <v>0.17282051086425781</v>
      </c>
      <c r="AC544" s="42">
        <v>0.17282051086425781</v>
      </c>
      <c r="AD544" s="49">
        <f t="shared" si="112"/>
        <v>0</v>
      </c>
      <c r="AE544" s="49">
        <f t="shared" si="113"/>
        <v>0</v>
      </c>
    </row>
    <row r="545" spans="1:31" x14ac:dyDescent="0.2">
      <c r="A545" s="42">
        <v>6.399720988470578E-2</v>
      </c>
      <c r="B545" s="42">
        <f t="shared" si="104"/>
        <v>0.17253164672851562</v>
      </c>
      <c r="C545" s="42">
        <v>0.17253164672851562</v>
      </c>
      <c r="D545" s="42">
        <v>0.17253164672851562</v>
      </c>
      <c r="E545" s="48">
        <v>4.0765402852327333E-2</v>
      </c>
      <c r="F545" s="48">
        <v>4.0765350291249877E-2</v>
      </c>
      <c r="G545" s="48">
        <v>3.7246376152898768E-2</v>
      </c>
      <c r="H545" s="48">
        <v>4.2999021793325008E-2</v>
      </c>
      <c r="I545" s="48">
        <v>3.7929536683062731E-2</v>
      </c>
      <c r="J545" s="48">
        <v>3.7929536683062731E-2</v>
      </c>
      <c r="K545" s="48">
        <v>3.7929536683062731E-2</v>
      </c>
      <c r="L545" s="48">
        <v>3.7929536683062731E-2</v>
      </c>
      <c r="M545" s="43">
        <f t="shared" si="114"/>
        <v>4.009630799999999E-2</v>
      </c>
      <c r="N545" s="43">
        <f t="shared" si="115"/>
        <v>6.2160703999999997E-2</v>
      </c>
      <c r="O545" s="49">
        <v>5.7280439999999988E-2</v>
      </c>
      <c r="P545" s="49">
        <v>7.3130239999999999E-2</v>
      </c>
      <c r="Q545" s="50">
        <f t="shared" si="105"/>
        <v>6.5205340000000001E-2</v>
      </c>
      <c r="R545" s="48">
        <f t="shared" si="106"/>
        <v>7.3130239999999999E-2</v>
      </c>
      <c r="S545" s="49">
        <v>0</v>
      </c>
      <c r="T545" s="48">
        <f t="shared" si="116"/>
        <v>0.17253164672851562</v>
      </c>
      <c r="U545" s="48">
        <v>0</v>
      </c>
      <c r="V545" s="49">
        <f t="shared" si="107"/>
        <v>6.5817215999999998E-2</v>
      </c>
      <c r="W545" s="49">
        <f t="shared" si="108"/>
        <v>5.8504192000000003E-2</v>
      </c>
      <c r="X545" s="49">
        <f t="shared" si="109"/>
        <v>5.1191167999999995E-2</v>
      </c>
      <c r="Y545" s="49">
        <f t="shared" si="110"/>
        <v>7.6786752E-2</v>
      </c>
      <c r="Z545" s="49">
        <f t="shared" si="111"/>
        <v>9.750698666666667E-2</v>
      </c>
      <c r="AA545" s="48">
        <v>0</v>
      </c>
      <c r="AB545" s="42">
        <v>0.17253164672851562</v>
      </c>
      <c r="AC545" s="42">
        <v>0.17253164672851562</v>
      </c>
      <c r="AD545" s="49">
        <f t="shared" si="112"/>
        <v>0</v>
      </c>
      <c r="AE545" s="49">
        <f t="shared" si="113"/>
        <v>0</v>
      </c>
    </row>
    <row r="546" spans="1:31" x14ac:dyDescent="0.2">
      <c r="A546" s="42">
        <v>6.3668073242776346E-2</v>
      </c>
      <c r="B546" s="42">
        <f t="shared" si="104"/>
        <v>0.17224378967285156</v>
      </c>
      <c r="C546" s="42">
        <v>0.17224378967285156</v>
      </c>
      <c r="D546" s="42">
        <v>0.17224378967285156</v>
      </c>
      <c r="E546" s="48">
        <v>4.055574414901706E-2</v>
      </c>
      <c r="F546" s="48">
        <v>4.0555692668324803E-2</v>
      </c>
      <c r="G546" s="48">
        <v>3.7054818627295837E-2</v>
      </c>
      <c r="H546" s="48">
        <v>4.2777877513522161E-2</v>
      </c>
      <c r="I546" s="48">
        <v>3.7734464630552224E-2</v>
      </c>
      <c r="J546" s="48">
        <v>3.7734464630552224E-2</v>
      </c>
      <c r="K546" s="48">
        <v>3.7734464630552224E-2</v>
      </c>
      <c r="L546" s="48">
        <v>3.7734464630552224E-2</v>
      </c>
      <c r="M546" s="43">
        <f t="shared" si="114"/>
        <v>3.9941496E-2</v>
      </c>
      <c r="N546" s="43">
        <f t="shared" si="115"/>
        <v>6.1910055999999998E-2</v>
      </c>
      <c r="O546" s="49">
        <v>5.7059280000000004E-2</v>
      </c>
      <c r="P546" s="49">
        <v>7.2835360000000002E-2</v>
      </c>
      <c r="Q546" s="50">
        <f t="shared" si="105"/>
        <v>6.4947320000000003E-2</v>
      </c>
      <c r="R546" s="48">
        <f t="shared" si="106"/>
        <v>7.2835360000000002E-2</v>
      </c>
      <c r="S546" s="49">
        <v>0</v>
      </c>
      <c r="T546" s="48">
        <f t="shared" si="116"/>
        <v>0.17224378967285156</v>
      </c>
      <c r="U546" s="48">
        <v>0</v>
      </c>
      <c r="V546" s="49">
        <f t="shared" si="107"/>
        <v>6.5551824000000009E-2</v>
      </c>
      <c r="W546" s="49">
        <f t="shared" si="108"/>
        <v>5.8268288000000001E-2</v>
      </c>
      <c r="X546" s="49">
        <f t="shared" si="109"/>
        <v>5.0984752000000001E-2</v>
      </c>
      <c r="Y546" s="49">
        <f t="shared" si="110"/>
        <v>7.6477128000000005E-2</v>
      </c>
      <c r="Z546" s="49">
        <f t="shared" si="111"/>
        <v>9.711381333333334E-2</v>
      </c>
      <c r="AA546" s="48">
        <v>0</v>
      </c>
      <c r="AB546" s="42">
        <v>0.17224378967285156</v>
      </c>
      <c r="AC546" s="42">
        <v>0.17224378967285156</v>
      </c>
      <c r="AD546" s="49">
        <f t="shared" si="112"/>
        <v>0</v>
      </c>
      <c r="AE546" s="49">
        <f t="shared" si="113"/>
        <v>0</v>
      </c>
    </row>
    <row r="547" spans="1:31" x14ac:dyDescent="0.2">
      <c r="A547" s="42">
        <v>6.3340629345409627E-2</v>
      </c>
      <c r="B547" s="42">
        <f t="shared" si="104"/>
        <v>0.17195693969726564</v>
      </c>
      <c r="C547" s="42">
        <v>0.17195693969726564</v>
      </c>
      <c r="D547" s="42">
        <v>0.17195693969726564</v>
      </c>
      <c r="E547" s="48">
        <v>4.0347163731920051E-2</v>
      </c>
      <c r="F547" s="48">
        <v>4.0347113321890338E-2</v>
      </c>
      <c r="G547" s="48">
        <v>3.6864246279028408E-2</v>
      </c>
      <c r="H547" s="48">
        <v>4.2557870580348378E-2</v>
      </c>
      <c r="I547" s="48">
        <v>3.7540395835898216E-2</v>
      </c>
      <c r="J547" s="48">
        <v>3.7540395835898216E-2</v>
      </c>
      <c r="K547" s="48">
        <v>3.7540395835898216E-2</v>
      </c>
      <c r="L547" s="48">
        <v>3.7540395835898216E-2</v>
      </c>
      <c r="M547" s="43">
        <f t="shared" si="114"/>
        <v>3.9631872000000005E-2</v>
      </c>
      <c r="N547" s="43">
        <f t="shared" si="115"/>
        <v>6.1408760000000007E-2</v>
      </c>
      <c r="O547" s="49">
        <v>5.6616960000000008E-2</v>
      </c>
      <c r="P547" s="49">
        <v>7.2245600000000007E-2</v>
      </c>
      <c r="Q547" s="50">
        <f t="shared" si="105"/>
        <v>6.4431280000000007E-2</v>
      </c>
      <c r="R547" s="48">
        <f t="shared" si="106"/>
        <v>7.2245600000000007E-2</v>
      </c>
      <c r="S547" s="49">
        <v>0</v>
      </c>
      <c r="T547" s="48">
        <f t="shared" si="116"/>
        <v>0.17195693969726564</v>
      </c>
      <c r="U547" s="48">
        <v>0</v>
      </c>
      <c r="V547" s="49">
        <f t="shared" si="107"/>
        <v>6.5021040000000002E-2</v>
      </c>
      <c r="W547" s="49">
        <f t="shared" si="108"/>
        <v>5.7796480000000011E-2</v>
      </c>
      <c r="X547" s="49">
        <f t="shared" si="109"/>
        <v>5.0571919999999999E-2</v>
      </c>
      <c r="Y547" s="49">
        <f t="shared" si="110"/>
        <v>7.5857880000000003E-2</v>
      </c>
      <c r="Z547" s="49">
        <f t="shared" si="111"/>
        <v>9.6327466666666667E-2</v>
      </c>
      <c r="AA547" s="48">
        <v>0</v>
      </c>
      <c r="AB547" s="42">
        <v>0.17195693969726564</v>
      </c>
      <c r="AC547" s="42">
        <v>0.17195693969726564</v>
      </c>
      <c r="AD547" s="49">
        <f t="shared" si="112"/>
        <v>0</v>
      </c>
      <c r="AE547" s="49">
        <f t="shared" si="113"/>
        <v>0</v>
      </c>
    </row>
    <row r="548" spans="1:31" x14ac:dyDescent="0.2">
      <c r="A548" s="42">
        <v>6.3014869486847008E-2</v>
      </c>
      <c r="B548" s="42">
        <f t="shared" si="104"/>
        <v>0.17167109680175782</v>
      </c>
      <c r="C548" s="42">
        <v>0.17167109680175782</v>
      </c>
      <c r="D548" s="42">
        <v>0.17167109680175782</v>
      </c>
      <c r="E548" s="48">
        <v>4.013965605535115E-2</v>
      </c>
      <c r="F548" s="48">
        <v>4.0139606706332771E-2</v>
      </c>
      <c r="G548" s="48">
        <v>3.6674654041344956E-2</v>
      </c>
      <c r="H548" s="48">
        <v>4.2338995144421722E-2</v>
      </c>
      <c r="I548" s="48">
        <v>3.7347325139333767E-2</v>
      </c>
      <c r="J548" s="48">
        <v>3.7347325139333767E-2</v>
      </c>
      <c r="K548" s="48">
        <v>3.7347325139333767E-2</v>
      </c>
      <c r="L548" s="48">
        <v>3.7347325139333767E-2</v>
      </c>
      <c r="M548" s="43">
        <f t="shared" si="114"/>
        <v>3.9477059999999994E-2</v>
      </c>
      <c r="N548" s="43">
        <f t="shared" si="115"/>
        <v>6.1158112000000008E-2</v>
      </c>
      <c r="O548" s="49">
        <v>5.6395799999999996E-2</v>
      </c>
      <c r="P548" s="49">
        <v>7.195072000000001E-2</v>
      </c>
      <c r="Q548" s="50">
        <f t="shared" si="105"/>
        <v>6.417326000000001E-2</v>
      </c>
      <c r="R548" s="48">
        <f t="shared" si="106"/>
        <v>7.195072000000001E-2</v>
      </c>
      <c r="S548" s="49">
        <v>0</v>
      </c>
      <c r="T548" s="48">
        <f t="shared" si="116"/>
        <v>0.17167109680175782</v>
      </c>
      <c r="U548" s="48">
        <v>0</v>
      </c>
      <c r="V548" s="49">
        <f t="shared" si="107"/>
        <v>6.4755648000000013E-2</v>
      </c>
      <c r="W548" s="49">
        <f t="shared" si="108"/>
        <v>5.7560576000000009E-2</v>
      </c>
      <c r="X548" s="49">
        <f t="shared" si="109"/>
        <v>5.0365504000000005E-2</v>
      </c>
      <c r="Y548" s="49">
        <f t="shared" si="110"/>
        <v>7.5548256000000022E-2</v>
      </c>
      <c r="Z548" s="49">
        <f t="shared" si="111"/>
        <v>9.5934293333333351E-2</v>
      </c>
      <c r="AA548" s="48">
        <v>0</v>
      </c>
      <c r="AB548" s="42">
        <v>0.17167109680175782</v>
      </c>
      <c r="AC548" s="42">
        <v>0.17167109680175782</v>
      </c>
      <c r="AD548" s="49">
        <f t="shared" si="112"/>
        <v>0</v>
      </c>
      <c r="AE548" s="49">
        <f t="shared" si="113"/>
        <v>0</v>
      </c>
    </row>
    <row r="549" spans="1:31" x14ac:dyDescent="0.2">
      <c r="A549" s="42">
        <v>6.269078500610345E-2</v>
      </c>
      <c r="B549" s="42">
        <f t="shared" si="104"/>
        <v>0.17138624572753905</v>
      </c>
      <c r="C549" s="42">
        <v>0.17138624572753905</v>
      </c>
      <c r="D549" s="42">
        <v>0.17138624572753905</v>
      </c>
      <c r="E549" s="48">
        <v>3.9933215602146972E-2</v>
      </c>
      <c r="F549" s="48">
        <v>3.9933167304559661E-2</v>
      </c>
      <c r="G549" s="48">
        <v>3.6486036873552209E-2</v>
      </c>
      <c r="H549" s="48">
        <v>4.212124538644367E-2</v>
      </c>
      <c r="I549" s="48">
        <v>3.715524740762869E-2</v>
      </c>
      <c r="J549" s="48">
        <v>3.715524740762869E-2</v>
      </c>
      <c r="K549" s="48">
        <v>3.715524740762869E-2</v>
      </c>
      <c r="L549" s="48">
        <v>3.715524740762869E-2</v>
      </c>
      <c r="M549" s="43">
        <f t="shared" si="114"/>
        <v>3.9322247999999997E-2</v>
      </c>
      <c r="N549" s="43">
        <f t="shared" si="115"/>
        <v>6.0907463999999988E-2</v>
      </c>
      <c r="O549" s="49">
        <v>5.6174639999999998E-2</v>
      </c>
      <c r="P549" s="49">
        <v>7.1655839999999985E-2</v>
      </c>
      <c r="Q549" s="50">
        <f t="shared" si="105"/>
        <v>6.3915239999999984E-2</v>
      </c>
      <c r="R549" s="48">
        <f t="shared" si="106"/>
        <v>7.1655839999999985E-2</v>
      </c>
      <c r="S549" s="49">
        <v>0</v>
      </c>
      <c r="T549" s="48">
        <f t="shared" si="116"/>
        <v>0.17138624572753905</v>
      </c>
      <c r="U549" s="48">
        <v>0</v>
      </c>
      <c r="V549" s="49">
        <f t="shared" si="107"/>
        <v>6.4490255999999982E-2</v>
      </c>
      <c r="W549" s="49">
        <f t="shared" si="108"/>
        <v>5.7324671999999993E-2</v>
      </c>
      <c r="X549" s="49">
        <f t="shared" si="109"/>
        <v>5.0159087999999984E-2</v>
      </c>
      <c r="Y549" s="49">
        <f t="shared" si="110"/>
        <v>7.5238631999999972E-2</v>
      </c>
      <c r="Z549" s="49">
        <f t="shared" si="111"/>
        <v>9.5541119999999979E-2</v>
      </c>
      <c r="AA549" s="48">
        <v>0</v>
      </c>
      <c r="AB549" s="42">
        <v>0.17138624572753905</v>
      </c>
      <c r="AC549" s="42">
        <v>0.17138624572753905</v>
      </c>
      <c r="AD549" s="49">
        <f t="shared" si="112"/>
        <v>0</v>
      </c>
      <c r="AE549" s="49">
        <f t="shared" si="113"/>
        <v>0</v>
      </c>
    </row>
    <row r="550" spans="1:31" x14ac:dyDescent="0.2">
      <c r="A550" s="42">
        <v>6.2368367286737239E-2</v>
      </c>
      <c r="B550" s="42">
        <f t="shared" si="104"/>
        <v>0.17110238647460937</v>
      </c>
      <c r="C550" s="42">
        <v>0.17110238647460937</v>
      </c>
      <c r="D550" s="42">
        <v>0.17110238647460937</v>
      </c>
      <c r="E550" s="48">
        <v>3.9727836883519198E-2</v>
      </c>
      <c r="F550" s="48">
        <v>3.9727789627853179E-2</v>
      </c>
      <c r="G550" s="48">
        <v>3.6298389760881074E-2</v>
      </c>
      <c r="H550" s="48">
        <v>4.1904615517044407E-2</v>
      </c>
      <c r="I550" s="48">
        <v>3.6964157533953053E-2</v>
      </c>
      <c r="J550" s="48">
        <v>3.6964157533953053E-2</v>
      </c>
      <c r="K550" s="48">
        <v>3.6964157533953053E-2</v>
      </c>
      <c r="L550" s="48">
        <v>3.6964157533953053E-2</v>
      </c>
      <c r="M550" s="43">
        <f t="shared" si="114"/>
        <v>3.9167435999999986E-2</v>
      </c>
      <c r="N550" s="43">
        <f t="shared" si="115"/>
        <v>6.0656815999999988E-2</v>
      </c>
      <c r="O550" s="49">
        <v>5.5953479999999986E-2</v>
      </c>
      <c r="P550" s="49">
        <v>7.1360959999999987E-2</v>
      </c>
      <c r="Q550" s="50">
        <f t="shared" si="105"/>
        <v>6.3657219999999987E-2</v>
      </c>
      <c r="R550" s="48">
        <f t="shared" si="106"/>
        <v>7.1360959999999987E-2</v>
      </c>
      <c r="S550" s="49">
        <v>0</v>
      </c>
      <c r="T550" s="48">
        <f t="shared" si="116"/>
        <v>0.17110238647460937</v>
      </c>
      <c r="U550" s="48">
        <v>0</v>
      </c>
      <c r="V550" s="49">
        <f t="shared" si="107"/>
        <v>6.4224863999999993E-2</v>
      </c>
      <c r="W550" s="49">
        <f t="shared" si="108"/>
        <v>5.7088767999999991E-2</v>
      </c>
      <c r="X550" s="49">
        <f t="shared" si="109"/>
        <v>4.995267199999999E-2</v>
      </c>
      <c r="Y550" s="49">
        <f t="shared" si="110"/>
        <v>7.4929007999999991E-2</v>
      </c>
      <c r="Z550" s="49">
        <f t="shared" si="111"/>
        <v>9.514794666666665E-2</v>
      </c>
      <c r="AA550" s="48">
        <v>0</v>
      </c>
      <c r="AB550" s="42">
        <v>0.17110238647460937</v>
      </c>
      <c r="AC550" s="42">
        <v>0.17110238647460937</v>
      </c>
      <c r="AD550" s="49">
        <f t="shared" si="112"/>
        <v>0</v>
      </c>
      <c r="AE550" s="49">
        <f t="shared" si="113"/>
        <v>0</v>
      </c>
    </row>
    <row r="551" spans="1:31" x14ac:dyDescent="0.2">
      <c r="A551" s="42">
        <v>6.2047607756620875E-2</v>
      </c>
      <c r="B551" s="42">
        <f t="shared" si="104"/>
        <v>0.17081950378417968</v>
      </c>
      <c r="C551" s="42">
        <v>0.17081950378417968</v>
      </c>
      <c r="D551" s="42">
        <v>0.17081950378417968</v>
      </c>
      <c r="E551" s="48">
        <v>3.9523514438908662E-2</v>
      </c>
      <c r="F551" s="48">
        <v>3.9523468215724146E-2</v>
      </c>
      <c r="G551" s="48">
        <v>3.6111707714353354E-2</v>
      </c>
      <c r="H551" s="48">
        <v>4.1689099776628873E-2</v>
      </c>
      <c r="I551" s="48">
        <v>3.6774050437741415E-2</v>
      </c>
      <c r="J551" s="48">
        <v>3.6774050437741415E-2</v>
      </c>
      <c r="K551" s="48">
        <v>3.6774050437741415E-2</v>
      </c>
      <c r="L551" s="48">
        <v>3.6774050437741415E-2</v>
      </c>
      <c r="M551" s="43">
        <f t="shared" si="114"/>
        <v>3.8857811999999985E-2</v>
      </c>
      <c r="N551" s="43">
        <f t="shared" si="115"/>
        <v>6.015551999999999E-2</v>
      </c>
      <c r="O551" s="49">
        <v>5.5511159999999983E-2</v>
      </c>
      <c r="P551" s="49">
        <v>7.0771199999999992E-2</v>
      </c>
      <c r="Q551" s="50">
        <f t="shared" si="105"/>
        <v>6.3141179999999991E-2</v>
      </c>
      <c r="R551" s="48">
        <f t="shared" si="106"/>
        <v>7.0771199999999992E-2</v>
      </c>
      <c r="S551" s="49">
        <v>0</v>
      </c>
      <c r="T551" s="48">
        <f t="shared" si="116"/>
        <v>0.17081950378417968</v>
      </c>
      <c r="U551" s="48">
        <v>0</v>
      </c>
      <c r="V551" s="49">
        <f t="shared" si="107"/>
        <v>6.369408E-2</v>
      </c>
      <c r="W551" s="49">
        <f t="shared" si="108"/>
        <v>5.6616959999999994E-2</v>
      </c>
      <c r="X551" s="49">
        <f t="shared" si="109"/>
        <v>4.9539839999999995E-2</v>
      </c>
      <c r="Y551" s="49">
        <f t="shared" si="110"/>
        <v>7.4309760000000002E-2</v>
      </c>
      <c r="Z551" s="49">
        <f t="shared" si="111"/>
        <v>9.436159999999999E-2</v>
      </c>
      <c r="AA551" s="48">
        <v>0</v>
      </c>
      <c r="AB551" s="42">
        <v>0.17081950378417968</v>
      </c>
      <c r="AC551" s="42">
        <v>0.17081950378417968</v>
      </c>
      <c r="AD551" s="49">
        <f t="shared" si="112"/>
        <v>0</v>
      </c>
      <c r="AE551" s="49">
        <f t="shared" si="113"/>
        <v>0</v>
      </c>
    </row>
    <row r="552" spans="1:31" x14ac:dyDescent="0.2">
      <c r="A552" s="42">
        <v>6.172849788771316E-2</v>
      </c>
      <c r="B552" s="42">
        <f t="shared" si="104"/>
        <v>0.17053761291503905</v>
      </c>
      <c r="C552" s="42">
        <v>0.17053761291503905</v>
      </c>
      <c r="D552" s="42">
        <v>0.17053761291503905</v>
      </c>
      <c r="E552" s="48">
        <v>3.9320242835840138E-2</v>
      </c>
      <c r="F552" s="48">
        <v>3.9320197635766892E-2</v>
      </c>
      <c r="G552" s="48">
        <v>3.5925985770649059E-2</v>
      </c>
      <c r="H552" s="48">
        <v>4.1474692435223663E-2</v>
      </c>
      <c r="I552" s="48">
        <v>3.6584921064557734E-2</v>
      </c>
      <c r="J552" s="48">
        <v>3.6584921064557734E-2</v>
      </c>
      <c r="K552" s="48">
        <v>3.6584921064557734E-2</v>
      </c>
      <c r="L552" s="48">
        <v>3.6584921064557734E-2</v>
      </c>
      <c r="M552" s="43">
        <f t="shared" si="114"/>
        <v>3.8702999999999994E-2</v>
      </c>
      <c r="N552" s="43">
        <f t="shared" si="115"/>
        <v>5.9904872000000005E-2</v>
      </c>
      <c r="O552" s="49">
        <v>5.5289999999999992E-2</v>
      </c>
      <c r="P552" s="49">
        <v>7.0476320000000009E-2</v>
      </c>
      <c r="Q552" s="50">
        <f t="shared" si="105"/>
        <v>6.2883159999999994E-2</v>
      </c>
      <c r="R552" s="48">
        <f t="shared" si="106"/>
        <v>7.0476320000000009E-2</v>
      </c>
      <c r="S552" s="49">
        <v>0</v>
      </c>
      <c r="T552" s="48">
        <f t="shared" si="116"/>
        <v>0.17053761291503905</v>
      </c>
      <c r="U552" s="48">
        <v>0</v>
      </c>
      <c r="V552" s="49">
        <f t="shared" si="107"/>
        <v>6.3428688000000011E-2</v>
      </c>
      <c r="W552" s="49">
        <f t="shared" si="108"/>
        <v>5.6381056000000013E-2</v>
      </c>
      <c r="X552" s="49">
        <f t="shared" si="109"/>
        <v>4.9333424000000001E-2</v>
      </c>
      <c r="Y552" s="49">
        <f t="shared" si="110"/>
        <v>7.4000136000000008E-2</v>
      </c>
      <c r="Z552" s="49">
        <f t="shared" si="111"/>
        <v>9.3968426666666674E-2</v>
      </c>
      <c r="AA552" s="48">
        <v>0</v>
      </c>
      <c r="AB552" s="42">
        <v>0.17053761291503905</v>
      </c>
      <c r="AC552" s="42">
        <v>0.17053761291503905</v>
      </c>
      <c r="AD552" s="49">
        <f t="shared" si="112"/>
        <v>0</v>
      </c>
      <c r="AE552" s="49">
        <f t="shared" si="113"/>
        <v>0</v>
      </c>
    </row>
    <row r="553" spans="1:31" x14ac:dyDescent="0.2">
      <c r="A553" s="42">
        <v>6.1411029195832509E-2</v>
      </c>
      <c r="B553" s="42">
        <f t="shared" si="104"/>
        <v>0.17025669860839843</v>
      </c>
      <c r="C553" s="42">
        <v>0.17025669860839843</v>
      </c>
      <c r="D553" s="42">
        <v>0.17025669860839843</v>
      </c>
      <c r="E553" s="48">
        <v>3.9118016669777933E-2</v>
      </c>
      <c r="F553" s="48">
        <v>3.9117972483514785E-2</v>
      </c>
      <c r="G553" s="48">
        <v>3.5741218991974522E-2</v>
      </c>
      <c r="H553" s="48">
        <v>4.1261387792324654E-2</v>
      </c>
      <c r="I553" s="48">
        <v>3.639676438596099E-2</v>
      </c>
      <c r="J553" s="48">
        <v>3.639676438596099E-2</v>
      </c>
      <c r="K553" s="48">
        <v>3.639676438596099E-2</v>
      </c>
      <c r="L553" s="48">
        <v>3.639676438596099E-2</v>
      </c>
      <c r="M553" s="43">
        <f t="shared" si="114"/>
        <v>3.854818799999999E-2</v>
      </c>
      <c r="N553" s="43">
        <f t="shared" si="115"/>
        <v>5.9654223999999985E-2</v>
      </c>
      <c r="O553" s="49">
        <v>5.5068839999999994E-2</v>
      </c>
      <c r="P553" s="49">
        <v>7.0181439999999984E-2</v>
      </c>
      <c r="Q553" s="50">
        <f t="shared" si="105"/>
        <v>6.2625139999999996E-2</v>
      </c>
      <c r="R553" s="48">
        <f t="shared" si="106"/>
        <v>7.0181439999999984E-2</v>
      </c>
      <c r="S553" s="49">
        <v>0</v>
      </c>
      <c r="T553" s="48">
        <f t="shared" si="116"/>
        <v>0.17025669860839843</v>
      </c>
      <c r="U553" s="48">
        <v>0</v>
      </c>
      <c r="V553" s="49">
        <f t="shared" si="107"/>
        <v>6.3163295999999994E-2</v>
      </c>
      <c r="W553" s="49">
        <f t="shared" si="108"/>
        <v>5.614515199999999E-2</v>
      </c>
      <c r="X553" s="49">
        <f t="shared" si="109"/>
        <v>4.9127007999999986E-2</v>
      </c>
      <c r="Y553" s="49">
        <f t="shared" si="110"/>
        <v>7.3690511999999986E-2</v>
      </c>
      <c r="Z553" s="49">
        <f t="shared" si="111"/>
        <v>9.3575253333333316E-2</v>
      </c>
      <c r="AA553" s="48">
        <v>0</v>
      </c>
      <c r="AB553" s="42">
        <v>0.17025669860839843</v>
      </c>
      <c r="AC553" s="42">
        <v>0.17025669860839843</v>
      </c>
      <c r="AD553" s="49">
        <f t="shared" si="112"/>
        <v>0</v>
      </c>
      <c r="AE553" s="49">
        <f t="shared" si="113"/>
        <v>0</v>
      </c>
    </row>
    <row r="554" spans="1:31" x14ac:dyDescent="0.2">
      <c r="A554" s="42">
        <v>6.109519324043132E-2</v>
      </c>
      <c r="B554" s="42">
        <f t="shared" si="104"/>
        <v>0.16997674560546874</v>
      </c>
      <c r="C554" s="42">
        <v>0.16997674560546874</v>
      </c>
      <c r="D554" s="42">
        <v>0.16997674560546874</v>
      </c>
      <c r="E554" s="48">
        <v>3.8916830563982159E-2</v>
      </c>
      <c r="F554" s="48">
        <v>3.8916787382296564E-2</v>
      </c>
      <c r="G554" s="48">
        <v>3.5557402465931032E-2</v>
      </c>
      <c r="H554" s="48">
        <v>4.1049180176745449E-2</v>
      </c>
      <c r="I554" s="48">
        <v>3.6209575399371523E-2</v>
      </c>
      <c r="J554" s="48">
        <v>3.6209575399371523E-2</v>
      </c>
      <c r="K554" s="48">
        <v>3.6209575399371523E-2</v>
      </c>
      <c r="L554" s="48">
        <v>3.6209575399371523E-2</v>
      </c>
      <c r="M554" s="43">
        <f t="shared" si="114"/>
        <v>3.8238563999999996E-2</v>
      </c>
      <c r="N554" s="43">
        <f t="shared" si="115"/>
        <v>5.9403576E-2</v>
      </c>
      <c r="O554" s="49">
        <v>5.4626519999999998E-2</v>
      </c>
      <c r="P554" s="49">
        <v>6.988656E-2</v>
      </c>
      <c r="Q554" s="50">
        <f t="shared" si="105"/>
        <v>6.2256539999999999E-2</v>
      </c>
      <c r="R554" s="48">
        <f t="shared" si="106"/>
        <v>6.988656E-2</v>
      </c>
      <c r="S554" s="49">
        <v>0</v>
      </c>
      <c r="T554" s="48">
        <f t="shared" si="116"/>
        <v>0.16997674560546874</v>
      </c>
      <c r="U554" s="48">
        <v>0</v>
      </c>
      <c r="V554" s="49">
        <f t="shared" si="107"/>
        <v>6.2897904000000004E-2</v>
      </c>
      <c r="W554" s="49">
        <f t="shared" si="108"/>
        <v>5.5909248000000002E-2</v>
      </c>
      <c r="X554" s="49">
        <f t="shared" si="109"/>
        <v>4.8920591999999999E-2</v>
      </c>
      <c r="Y554" s="49">
        <f t="shared" si="110"/>
        <v>7.3380888000000005E-2</v>
      </c>
      <c r="Z554" s="49">
        <f t="shared" si="111"/>
        <v>9.318208E-2</v>
      </c>
      <c r="AA554" s="48">
        <v>0</v>
      </c>
      <c r="AB554" s="42">
        <v>0.16997674560546874</v>
      </c>
      <c r="AC554" s="42">
        <v>0.16997674560546874</v>
      </c>
      <c r="AD554" s="49">
        <f t="shared" si="112"/>
        <v>0</v>
      </c>
      <c r="AE554" s="49">
        <f t="shared" si="113"/>
        <v>0</v>
      </c>
    </row>
    <row r="555" spans="1:31" x14ac:dyDescent="0.2">
      <c r="A555" s="42">
        <v>6.0780981624371608E-2</v>
      </c>
      <c r="B555" s="42">
        <f t="shared" si="104"/>
        <v>0.16969775390625</v>
      </c>
      <c r="C555" s="42">
        <v>0.16969775390625</v>
      </c>
      <c r="D555" s="42">
        <v>0.16969775390625</v>
      </c>
      <c r="E555" s="48">
        <v>3.871667916936581E-2</v>
      </c>
      <c r="F555" s="48">
        <v>3.8716636983093355E-2</v>
      </c>
      <c r="G555" s="48">
        <v>3.5374531305384281E-2</v>
      </c>
      <c r="H555" s="48">
        <v>4.0838063946466628E-2</v>
      </c>
      <c r="I555" s="48">
        <v>3.6023349127937955E-2</v>
      </c>
      <c r="J555" s="48">
        <v>3.6023349127937955E-2</v>
      </c>
      <c r="K555" s="48">
        <v>3.6023349127937955E-2</v>
      </c>
      <c r="L555" s="48">
        <v>3.6023349127937955E-2</v>
      </c>
      <c r="M555" s="43">
        <f t="shared" si="114"/>
        <v>3.8083751999999992E-2</v>
      </c>
      <c r="N555" s="43">
        <f t="shared" si="115"/>
        <v>5.8902280000000001E-2</v>
      </c>
      <c r="O555" s="49">
        <v>5.4405359999999993E-2</v>
      </c>
      <c r="P555" s="49">
        <v>6.9296800000000006E-2</v>
      </c>
      <c r="Q555" s="50">
        <f t="shared" si="105"/>
        <v>6.1851080000000003E-2</v>
      </c>
      <c r="R555" s="48">
        <f t="shared" si="106"/>
        <v>6.9296800000000006E-2</v>
      </c>
      <c r="S555" s="49">
        <v>0</v>
      </c>
      <c r="T555" s="48">
        <f t="shared" si="116"/>
        <v>0.16969775390625</v>
      </c>
      <c r="U555" s="48">
        <v>0</v>
      </c>
      <c r="V555" s="49">
        <f t="shared" si="107"/>
        <v>6.2367120000000005E-2</v>
      </c>
      <c r="W555" s="49">
        <f t="shared" si="108"/>
        <v>5.5437440000000004E-2</v>
      </c>
      <c r="X555" s="49">
        <f t="shared" si="109"/>
        <v>4.8507760000000004E-2</v>
      </c>
      <c r="Y555" s="49">
        <f t="shared" si="110"/>
        <v>7.2761640000000002E-2</v>
      </c>
      <c r="Z555" s="49">
        <f t="shared" si="111"/>
        <v>9.2395733333333341E-2</v>
      </c>
      <c r="AA555" s="48">
        <v>0</v>
      </c>
      <c r="AB555" s="42">
        <v>0.16969775390625</v>
      </c>
      <c r="AC555" s="42">
        <v>0.16969775390625</v>
      </c>
      <c r="AD555" s="49">
        <f t="shared" si="112"/>
        <v>0</v>
      </c>
      <c r="AE555" s="49">
        <f t="shared" si="113"/>
        <v>0</v>
      </c>
    </row>
    <row r="556" spans="1:31" x14ac:dyDescent="0.2">
      <c r="A556" s="42">
        <v>6.0468385993701759E-2</v>
      </c>
      <c r="B556" s="42">
        <f t="shared" si="104"/>
        <v>0.16941973876953126</v>
      </c>
      <c r="C556" s="42">
        <v>0.16941973876953126</v>
      </c>
      <c r="D556" s="42">
        <v>0.16941973876953126</v>
      </c>
      <c r="E556" s="48">
        <v>3.8517557164352532E-2</v>
      </c>
      <c r="F556" s="48">
        <v>3.8517515964396502E-2</v>
      </c>
      <c r="G556" s="48">
        <v>3.5192600648334425E-2</v>
      </c>
      <c r="H556" s="48">
        <v>4.0628033488485697E-2</v>
      </c>
      <c r="I556" s="48">
        <v>3.5838080620404944E-2</v>
      </c>
      <c r="J556" s="48">
        <v>3.5838080620404944E-2</v>
      </c>
      <c r="K556" s="48">
        <v>3.5838080620404944E-2</v>
      </c>
      <c r="L556" s="48">
        <v>3.5838080620404944E-2</v>
      </c>
      <c r="M556" s="43">
        <f t="shared" si="114"/>
        <v>3.7928940000000001E-2</v>
      </c>
      <c r="N556" s="43">
        <f t="shared" si="115"/>
        <v>5.8651631999999995E-2</v>
      </c>
      <c r="O556" s="49">
        <v>5.4184200000000002E-2</v>
      </c>
      <c r="P556" s="49">
        <v>6.9001919999999994E-2</v>
      </c>
      <c r="Q556" s="50">
        <f t="shared" si="105"/>
        <v>6.1593059999999998E-2</v>
      </c>
      <c r="R556" s="48">
        <f t="shared" si="106"/>
        <v>6.9001919999999994E-2</v>
      </c>
      <c r="S556" s="49">
        <v>0</v>
      </c>
      <c r="T556" s="48">
        <f t="shared" si="116"/>
        <v>0.16941973876953126</v>
      </c>
      <c r="U556" s="48">
        <v>0</v>
      </c>
      <c r="V556" s="49">
        <f t="shared" si="107"/>
        <v>6.2101727999999995E-2</v>
      </c>
      <c r="W556" s="49">
        <f t="shared" si="108"/>
        <v>5.5201535999999995E-2</v>
      </c>
      <c r="X556" s="49">
        <f t="shared" si="109"/>
        <v>4.8301343999999996E-2</v>
      </c>
      <c r="Y556" s="49">
        <f t="shared" si="110"/>
        <v>7.2452015999999994E-2</v>
      </c>
      <c r="Z556" s="49">
        <f t="shared" si="111"/>
        <v>9.2002559999999997E-2</v>
      </c>
      <c r="AA556" s="48">
        <v>0</v>
      </c>
      <c r="AB556" s="42">
        <v>0.16941973876953126</v>
      </c>
      <c r="AC556" s="42">
        <v>0.16941973876953126</v>
      </c>
      <c r="AD556" s="49">
        <f t="shared" si="112"/>
        <v>0</v>
      </c>
      <c r="AE556" s="49">
        <f t="shared" si="113"/>
        <v>0</v>
      </c>
    </row>
    <row r="557" spans="1:31" x14ac:dyDescent="0.2">
      <c r="A557" s="42">
        <v>6.0157398037434362E-2</v>
      </c>
      <c r="B557" s="42">
        <f t="shared" si="104"/>
        <v>0.16914266967773436</v>
      </c>
      <c r="C557" s="42">
        <v>0.16914266967773436</v>
      </c>
      <c r="D557" s="42">
        <v>0.16914266967773436</v>
      </c>
      <c r="E557" s="48">
        <v>3.8319459254735122E-2</v>
      </c>
      <c r="F557" s="48">
        <v>3.8319419032066038E-2</v>
      </c>
      <c r="G557" s="48">
        <v>3.5011605657786798E-2</v>
      </c>
      <c r="H557" s="48">
        <v>4.0419083218667884E-2</v>
      </c>
      <c r="I557" s="48">
        <v>3.5653764950981506E-2</v>
      </c>
      <c r="J557" s="48">
        <v>3.5653764950981506E-2</v>
      </c>
      <c r="K557" s="48">
        <v>3.5653764950981506E-2</v>
      </c>
      <c r="L557" s="48">
        <v>3.5653764950981506E-2</v>
      </c>
      <c r="M557" s="43">
        <f t="shared" si="114"/>
        <v>3.7774127999999997E-2</v>
      </c>
      <c r="N557" s="43">
        <f t="shared" si="115"/>
        <v>5.8400983999999996E-2</v>
      </c>
      <c r="O557" s="49">
        <v>5.3963040000000004E-2</v>
      </c>
      <c r="P557" s="49">
        <v>6.8707039999999997E-2</v>
      </c>
      <c r="Q557" s="50">
        <f t="shared" si="105"/>
        <v>6.133504E-2</v>
      </c>
      <c r="R557" s="48">
        <f t="shared" si="106"/>
        <v>6.8707039999999997E-2</v>
      </c>
      <c r="S557" s="49">
        <v>0</v>
      </c>
      <c r="T557" s="48">
        <f t="shared" si="116"/>
        <v>0.16914266967773436</v>
      </c>
      <c r="U557" s="48">
        <v>0</v>
      </c>
      <c r="V557" s="49">
        <f t="shared" si="107"/>
        <v>6.1836335999999999E-2</v>
      </c>
      <c r="W557" s="49">
        <f t="shared" si="108"/>
        <v>5.4965632E-2</v>
      </c>
      <c r="X557" s="49">
        <f t="shared" si="109"/>
        <v>4.8094927999999995E-2</v>
      </c>
      <c r="Y557" s="49">
        <f t="shared" si="110"/>
        <v>7.2142392E-2</v>
      </c>
      <c r="Z557" s="49">
        <f t="shared" si="111"/>
        <v>9.1609386666666653E-2</v>
      </c>
      <c r="AA557" s="48">
        <v>0</v>
      </c>
      <c r="AB557" s="42">
        <v>0.16914266967773436</v>
      </c>
      <c r="AC557" s="42">
        <v>0.16914266967773436</v>
      </c>
      <c r="AD557" s="49">
        <f t="shared" si="112"/>
        <v>0</v>
      </c>
      <c r="AE557" s="49">
        <f t="shared" si="113"/>
        <v>0</v>
      </c>
    </row>
    <row r="558" spans="1:31" x14ac:dyDescent="0.2">
      <c r="A558" s="42">
        <v>5.9848009487325313E-2</v>
      </c>
      <c r="B558" s="42">
        <f t="shared" si="104"/>
        <v>0.16886654663085937</v>
      </c>
      <c r="C558" s="42">
        <v>0.16886654663085937</v>
      </c>
      <c r="D558" s="42">
        <v>0.16886654663085937</v>
      </c>
      <c r="E558" s="48">
        <v>3.8122380173534767E-2</v>
      </c>
      <c r="F558" s="48">
        <v>3.8122340919189958E-2</v>
      </c>
      <c r="G558" s="48">
        <v>3.4831541521623335E-2</v>
      </c>
      <c r="H558" s="48">
        <v>4.0211207581597665E-2</v>
      </c>
      <c r="I558" s="48">
        <v>3.5470397219210061E-2</v>
      </c>
      <c r="J558" s="48">
        <v>3.5470397219210061E-2</v>
      </c>
      <c r="K558" s="48">
        <v>3.5470397219210061E-2</v>
      </c>
      <c r="L558" s="48">
        <v>3.5470397219210061E-2</v>
      </c>
      <c r="M558" s="43">
        <f t="shared" si="114"/>
        <v>3.7464503999999996E-2</v>
      </c>
      <c r="N558" s="43">
        <f t="shared" si="115"/>
        <v>5.8150335999999983E-2</v>
      </c>
      <c r="O558" s="49">
        <v>5.3520719999999994E-2</v>
      </c>
      <c r="P558" s="49">
        <v>6.8412159999999986E-2</v>
      </c>
      <c r="Q558" s="50">
        <f t="shared" si="105"/>
        <v>6.096643999999999E-2</v>
      </c>
      <c r="R558" s="48">
        <f t="shared" si="106"/>
        <v>6.8412159999999986E-2</v>
      </c>
      <c r="S558" s="49">
        <v>0</v>
      </c>
      <c r="T558" s="48">
        <f t="shared" si="116"/>
        <v>0.16886654663085937</v>
      </c>
      <c r="U558" s="48">
        <v>0</v>
      </c>
      <c r="V558" s="49">
        <f t="shared" si="107"/>
        <v>6.1570943999999989E-2</v>
      </c>
      <c r="W558" s="49">
        <f t="shared" si="108"/>
        <v>5.4729727999999991E-2</v>
      </c>
      <c r="X558" s="49">
        <f t="shared" si="109"/>
        <v>4.7888511999999987E-2</v>
      </c>
      <c r="Y558" s="49">
        <f t="shared" si="110"/>
        <v>7.1832767999999991E-2</v>
      </c>
      <c r="Z558" s="49">
        <f t="shared" si="111"/>
        <v>9.121621333333331E-2</v>
      </c>
      <c r="AA558" s="48">
        <v>0</v>
      </c>
      <c r="AB558" s="42">
        <v>0.16886654663085937</v>
      </c>
      <c r="AC558" s="42">
        <v>0.16886654663085937</v>
      </c>
      <c r="AD558" s="49">
        <f t="shared" si="112"/>
        <v>0</v>
      </c>
      <c r="AE558" s="49">
        <f t="shared" si="113"/>
        <v>0</v>
      </c>
    </row>
    <row r="559" spans="1:31" x14ac:dyDescent="0.2">
      <c r="A559" s="42">
        <v>5.9540212117653944E-2</v>
      </c>
      <c r="B559" s="42">
        <f t="shared" si="104"/>
        <v>0.16859136962890625</v>
      </c>
      <c r="C559" s="42">
        <v>0.16859136962890625</v>
      </c>
      <c r="D559" s="42">
        <v>0.16859136962890625</v>
      </c>
      <c r="E559" s="48">
        <v>3.792631468086103E-2</v>
      </c>
      <c r="F559" s="48">
        <v>3.7926276385944147E-2</v>
      </c>
      <c r="G559" s="48">
        <v>3.4652403452474598E-2</v>
      </c>
      <c r="H559" s="48">
        <v>4.000440105043105E-2</v>
      </c>
      <c r="I559" s="48">
        <v>3.5287972549836129E-2</v>
      </c>
      <c r="J559" s="48">
        <v>3.5287972549836129E-2</v>
      </c>
      <c r="K559" s="48">
        <v>3.5287972549836129E-2</v>
      </c>
      <c r="L559" s="48">
        <v>3.5287972549836129E-2</v>
      </c>
      <c r="M559" s="43">
        <f t="shared" si="114"/>
        <v>3.7309691999999992E-2</v>
      </c>
      <c r="N559" s="43">
        <f t="shared" si="115"/>
        <v>5.7899687999999998E-2</v>
      </c>
      <c r="O559" s="49">
        <v>5.3299559999999996E-2</v>
      </c>
      <c r="P559" s="49">
        <v>6.8117280000000002E-2</v>
      </c>
      <c r="Q559" s="50">
        <f t="shared" si="105"/>
        <v>6.0708419999999999E-2</v>
      </c>
      <c r="R559" s="48">
        <f t="shared" si="106"/>
        <v>6.8117280000000002E-2</v>
      </c>
      <c r="S559" s="49">
        <v>0</v>
      </c>
      <c r="T559" s="48">
        <f t="shared" si="116"/>
        <v>0.16859136962890625</v>
      </c>
      <c r="U559" s="48">
        <v>0</v>
      </c>
      <c r="V559" s="49">
        <f t="shared" si="107"/>
        <v>6.1305552000000006E-2</v>
      </c>
      <c r="W559" s="49">
        <f t="shared" si="108"/>
        <v>5.4493824000000003E-2</v>
      </c>
      <c r="X559" s="49">
        <f t="shared" si="109"/>
        <v>4.7682096E-2</v>
      </c>
      <c r="Y559" s="49">
        <f t="shared" si="110"/>
        <v>7.1523143999999997E-2</v>
      </c>
      <c r="Z559" s="49">
        <f t="shared" si="111"/>
        <v>9.0823040000000008E-2</v>
      </c>
      <c r="AA559" s="48">
        <v>0</v>
      </c>
      <c r="AB559" s="42">
        <v>0.16859136962890625</v>
      </c>
      <c r="AC559" s="42">
        <v>0.16859136962890625</v>
      </c>
      <c r="AD559" s="49">
        <f t="shared" si="112"/>
        <v>0</v>
      </c>
      <c r="AE559" s="49">
        <f t="shared" si="113"/>
        <v>0</v>
      </c>
    </row>
    <row r="560" spans="1:31" x14ac:dyDescent="0.2">
      <c r="A560" s="42">
        <v>5.923399774500434E-2</v>
      </c>
      <c r="B560" s="42">
        <f t="shared" si="104"/>
        <v>0.16831713867187501</v>
      </c>
      <c r="C560" s="42">
        <v>0.16831713867187501</v>
      </c>
      <c r="D560" s="42">
        <v>0.16831713867187501</v>
      </c>
      <c r="E560" s="48">
        <v>3.7731257563772512E-2</v>
      </c>
      <c r="F560" s="48">
        <v>3.7731220219453104E-2</v>
      </c>
      <c r="G560" s="48">
        <v>3.4474186687592528E-2</v>
      </c>
      <c r="H560" s="48">
        <v>3.9798658126748654E-2</v>
      </c>
      <c r="I560" s="48">
        <v>3.5106486092678718E-2</v>
      </c>
      <c r="J560" s="48">
        <v>3.5106486092678718E-2</v>
      </c>
      <c r="K560" s="48">
        <v>3.5106486092678718E-2</v>
      </c>
      <c r="L560" s="48">
        <v>3.5106486092678718E-2</v>
      </c>
      <c r="M560" s="43">
        <f t="shared" si="114"/>
        <v>3.7154879999999994E-2</v>
      </c>
      <c r="N560" s="43">
        <f t="shared" si="115"/>
        <v>5.7398391999999993E-2</v>
      </c>
      <c r="O560" s="49">
        <v>5.3078399999999998E-2</v>
      </c>
      <c r="P560" s="49">
        <v>6.7527519999999994E-2</v>
      </c>
      <c r="Q560" s="50">
        <f t="shared" si="105"/>
        <v>6.0302959999999996E-2</v>
      </c>
      <c r="R560" s="48">
        <f t="shared" si="106"/>
        <v>6.7527519999999994E-2</v>
      </c>
      <c r="S560" s="49">
        <v>0</v>
      </c>
      <c r="T560" s="48">
        <f t="shared" si="116"/>
        <v>0.16831713867187501</v>
      </c>
      <c r="U560" s="48">
        <v>0</v>
      </c>
      <c r="V560" s="49">
        <f t="shared" si="107"/>
        <v>6.0774767999999993E-2</v>
      </c>
      <c r="W560" s="49">
        <f t="shared" si="108"/>
        <v>5.4022015999999999E-2</v>
      </c>
      <c r="X560" s="49">
        <f t="shared" si="109"/>
        <v>4.7269263999999991E-2</v>
      </c>
      <c r="Y560" s="49">
        <f t="shared" si="110"/>
        <v>7.090389599999998E-2</v>
      </c>
      <c r="Z560" s="49">
        <f t="shared" si="111"/>
        <v>9.003669333333332E-2</v>
      </c>
      <c r="AA560" s="48">
        <v>0</v>
      </c>
      <c r="AB560" s="42">
        <v>0.16831713867187501</v>
      </c>
      <c r="AC560" s="42">
        <v>0.16831713867187501</v>
      </c>
      <c r="AD560" s="49">
        <f t="shared" si="112"/>
        <v>0</v>
      </c>
      <c r="AE560" s="49">
        <f t="shared" si="113"/>
        <v>0</v>
      </c>
    </row>
    <row r="561" spans="1:31" x14ac:dyDescent="0.2">
      <c r="A561" s="42">
        <v>5.8929358228047748E-2</v>
      </c>
      <c r="B561" s="42">
        <f t="shared" si="104"/>
        <v>0.16804383850097657</v>
      </c>
      <c r="C561" s="42">
        <v>0.16804383850097657</v>
      </c>
      <c r="D561" s="42">
        <v>0.16804383850097657</v>
      </c>
      <c r="E561" s="48">
        <v>3.7537203636138251E-2</v>
      </c>
      <c r="F561" s="48">
        <v>3.7537167233651331E-2</v>
      </c>
      <c r="G561" s="48">
        <v>3.4296886488723789E-2</v>
      </c>
      <c r="H561" s="48">
        <v>3.959397334040949E-2</v>
      </c>
      <c r="I561" s="48">
        <v>3.4925933022501396E-2</v>
      </c>
      <c r="J561" s="48">
        <v>3.4925933022501396E-2</v>
      </c>
      <c r="K561" s="48">
        <v>3.4925933022501396E-2</v>
      </c>
      <c r="L561" s="48">
        <v>3.4925933022501396E-2</v>
      </c>
      <c r="M561" s="43">
        <f t="shared" si="114"/>
        <v>3.7000068000000004E-2</v>
      </c>
      <c r="N561" s="43">
        <f t="shared" si="115"/>
        <v>5.7147743999999993E-2</v>
      </c>
      <c r="O561" s="49">
        <v>5.2857240000000007E-2</v>
      </c>
      <c r="P561" s="49">
        <v>6.7232639999999996E-2</v>
      </c>
      <c r="Q561" s="50">
        <f t="shared" si="105"/>
        <v>6.0044940000000005E-2</v>
      </c>
      <c r="R561" s="48">
        <f t="shared" si="106"/>
        <v>6.7232639999999996E-2</v>
      </c>
      <c r="S561" s="49">
        <v>0</v>
      </c>
      <c r="T561" s="48">
        <f t="shared" si="116"/>
        <v>0.16804383850097657</v>
      </c>
      <c r="U561" s="48">
        <v>0</v>
      </c>
      <c r="V561" s="49">
        <f t="shared" si="107"/>
        <v>6.0509375999999997E-2</v>
      </c>
      <c r="W561" s="49">
        <f t="shared" si="108"/>
        <v>5.3786111999999997E-2</v>
      </c>
      <c r="X561" s="49">
        <f t="shared" si="109"/>
        <v>4.7062847999999997E-2</v>
      </c>
      <c r="Y561" s="49">
        <f t="shared" si="110"/>
        <v>7.0594272E-2</v>
      </c>
      <c r="Z561" s="49">
        <f t="shared" si="111"/>
        <v>8.964351999999999E-2</v>
      </c>
      <c r="AA561" s="48">
        <v>0</v>
      </c>
      <c r="AB561" s="42">
        <v>0.16804383850097657</v>
      </c>
      <c r="AC561" s="42">
        <v>0.16804383850097657</v>
      </c>
      <c r="AD561" s="49">
        <f t="shared" si="112"/>
        <v>0</v>
      </c>
      <c r="AE561" s="49">
        <f t="shared" si="113"/>
        <v>0</v>
      </c>
    </row>
    <row r="562" spans="1:31" x14ac:dyDescent="0.2">
      <c r="A562" s="42">
        <v>5.8626285467326164E-2</v>
      </c>
      <c r="B562" s="42">
        <f t="shared" si="104"/>
        <v>0.16777146911621094</v>
      </c>
      <c r="C562" s="42">
        <v>0.16777146911621094</v>
      </c>
      <c r="D562" s="42">
        <v>0.16777146911621094</v>
      </c>
      <c r="E562" s="48">
        <v>3.7344147738499853E-2</v>
      </c>
      <c r="F562" s="48">
        <v>3.7344112269145434E-2</v>
      </c>
      <c r="G562" s="48">
        <v>3.4120498141983827E-2</v>
      </c>
      <c r="H562" s="48">
        <v>3.9390341249405568E-2</v>
      </c>
      <c r="I562" s="48">
        <v>3.4746308538883955E-2</v>
      </c>
      <c r="J562" s="48">
        <v>3.4746308538883955E-2</v>
      </c>
      <c r="K562" s="48">
        <v>3.4746308538883955E-2</v>
      </c>
      <c r="L562" s="48">
        <v>3.4746308538883955E-2</v>
      </c>
      <c r="M562" s="43">
        <f t="shared" si="114"/>
        <v>3.6690444000000003E-2</v>
      </c>
      <c r="N562" s="43">
        <f t="shared" si="115"/>
        <v>5.6897095999999994E-2</v>
      </c>
      <c r="O562" s="49">
        <v>5.2414920000000004E-2</v>
      </c>
      <c r="P562" s="49">
        <v>6.6937759999999999E-2</v>
      </c>
      <c r="Q562" s="50">
        <f t="shared" si="105"/>
        <v>5.9676340000000001E-2</v>
      </c>
      <c r="R562" s="48">
        <f t="shared" si="106"/>
        <v>6.6937759999999999E-2</v>
      </c>
      <c r="S562" s="49">
        <v>0</v>
      </c>
      <c r="T562" s="48">
        <f t="shared" si="116"/>
        <v>0.16777146911621094</v>
      </c>
      <c r="U562" s="48">
        <v>0</v>
      </c>
      <c r="V562" s="49">
        <f t="shared" si="107"/>
        <v>6.0243984E-2</v>
      </c>
      <c r="W562" s="49">
        <f t="shared" si="108"/>
        <v>5.3550208000000002E-2</v>
      </c>
      <c r="X562" s="49">
        <f t="shared" si="109"/>
        <v>4.6856431999999996E-2</v>
      </c>
      <c r="Y562" s="49">
        <f t="shared" si="110"/>
        <v>7.0284648000000005E-2</v>
      </c>
      <c r="Z562" s="49">
        <f t="shared" si="111"/>
        <v>8.9250346666666674E-2</v>
      </c>
      <c r="AA562" s="48">
        <v>0</v>
      </c>
      <c r="AB562" s="42">
        <v>0.16777146911621094</v>
      </c>
      <c r="AC562" s="42">
        <v>0.16777146911621094</v>
      </c>
      <c r="AD562" s="49">
        <f t="shared" si="112"/>
        <v>0</v>
      </c>
      <c r="AE562" s="49">
        <f t="shared" si="113"/>
        <v>0</v>
      </c>
    </row>
    <row r="563" spans="1:31" x14ac:dyDescent="0.2">
      <c r="A563" s="42">
        <v>5.8324771405036967E-2</v>
      </c>
      <c r="B563" s="42">
        <f t="shared" si="104"/>
        <v>0.16750001525878908</v>
      </c>
      <c r="C563" s="42">
        <v>0.16750001525878908</v>
      </c>
      <c r="D563" s="42">
        <v>0.16750001525878908</v>
      </c>
      <c r="E563" s="48">
        <v>3.7152084737934306E-2</v>
      </c>
      <c r="F563" s="48">
        <v>3.715205019307697E-2</v>
      </c>
      <c r="G563" s="48">
        <v>3.3945016957731514E-2</v>
      </c>
      <c r="H563" s="48">
        <v>3.918775643971717E-2</v>
      </c>
      <c r="I563" s="48">
        <v>3.4567607866094828E-2</v>
      </c>
      <c r="J563" s="48">
        <v>3.4567607866094828E-2</v>
      </c>
      <c r="K563" s="48">
        <v>3.4567607866094828E-2</v>
      </c>
      <c r="L563" s="48">
        <v>3.4567607866094828E-2</v>
      </c>
      <c r="M563" s="43">
        <f t="shared" si="114"/>
        <v>3.6535631999999998E-2</v>
      </c>
      <c r="N563" s="43">
        <f t="shared" si="115"/>
        <v>5.6646447999999988E-2</v>
      </c>
      <c r="O563" s="49">
        <v>5.2193760000000006E-2</v>
      </c>
      <c r="P563" s="49">
        <v>6.6642879999999988E-2</v>
      </c>
      <c r="Q563" s="50">
        <f t="shared" si="105"/>
        <v>5.9418319999999997E-2</v>
      </c>
      <c r="R563" s="48">
        <f t="shared" si="106"/>
        <v>6.6642879999999988E-2</v>
      </c>
      <c r="S563" s="49">
        <v>0</v>
      </c>
      <c r="T563" s="48">
        <f t="shared" si="116"/>
        <v>0.16750001525878908</v>
      </c>
      <c r="U563" s="48">
        <v>0</v>
      </c>
      <c r="V563" s="49">
        <f t="shared" si="107"/>
        <v>5.997859199999999E-2</v>
      </c>
      <c r="W563" s="49">
        <f t="shared" si="108"/>
        <v>5.3314303999999993E-2</v>
      </c>
      <c r="X563" s="49">
        <f t="shared" si="109"/>
        <v>4.6650015999999989E-2</v>
      </c>
      <c r="Y563" s="49">
        <f t="shared" si="110"/>
        <v>6.9975023999999983E-2</v>
      </c>
      <c r="Z563" s="49">
        <f t="shared" si="111"/>
        <v>8.8857173333333317E-2</v>
      </c>
      <c r="AA563" s="48">
        <v>0</v>
      </c>
      <c r="AB563" s="42">
        <v>0.16750001525878908</v>
      </c>
      <c r="AC563" s="42">
        <v>0.16750001525878908</v>
      </c>
      <c r="AD563" s="49">
        <f t="shared" si="112"/>
        <v>0</v>
      </c>
      <c r="AE563" s="49">
        <f t="shared" si="113"/>
        <v>0</v>
      </c>
    </row>
    <row r="564" spans="1:31" x14ac:dyDescent="0.2">
      <c r="A564" s="42">
        <v>5.8024808024818672E-2</v>
      </c>
      <c r="B564" s="42">
        <f t="shared" si="104"/>
        <v>0.1672294921875</v>
      </c>
      <c r="C564" s="42">
        <v>0.1672294921875</v>
      </c>
      <c r="D564" s="42">
        <v>0.1672294921875</v>
      </c>
      <c r="E564" s="48">
        <v>3.6961009527917477E-2</v>
      </c>
      <c r="F564" s="48">
        <v>3.6960975898985969E-2</v>
      </c>
      <c r="G564" s="48">
        <v>3.3770438270444472E-2</v>
      </c>
      <c r="H564" s="48">
        <v>3.8986213525168914E-2</v>
      </c>
      <c r="I564" s="48">
        <v>3.4389826252964058E-2</v>
      </c>
      <c r="J564" s="48">
        <v>3.4389826252964058E-2</v>
      </c>
      <c r="K564" s="48">
        <v>3.4389826252964058E-2</v>
      </c>
      <c r="L564" s="48">
        <v>3.4389826252964058E-2</v>
      </c>
      <c r="M564" s="43">
        <f t="shared" si="114"/>
        <v>3.6380820000000001E-2</v>
      </c>
      <c r="N564" s="43">
        <f t="shared" si="115"/>
        <v>5.6395799999999989E-2</v>
      </c>
      <c r="O564" s="49">
        <v>5.1972600000000008E-2</v>
      </c>
      <c r="P564" s="49">
        <v>6.634799999999999E-2</v>
      </c>
      <c r="Q564" s="50">
        <f t="shared" si="105"/>
        <v>5.9160299999999999E-2</v>
      </c>
      <c r="R564" s="48">
        <f t="shared" si="106"/>
        <v>6.634799999999999E-2</v>
      </c>
      <c r="S564" s="49">
        <v>0</v>
      </c>
      <c r="T564" s="48">
        <f t="shared" si="116"/>
        <v>0.1672294921875</v>
      </c>
      <c r="U564" s="48">
        <v>0</v>
      </c>
      <c r="V564" s="49">
        <f t="shared" si="107"/>
        <v>5.9713199999999994E-2</v>
      </c>
      <c r="W564" s="49">
        <f t="shared" si="108"/>
        <v>5.3078399999999998E-2</v>
      </c>
      <c r="X564" s="49">
        <f t="shared" si="109"/>
        <v>4.6443599999999988E-2</v>
      </c>
      <c r="Y564" s="49">
        <f t="shared" si="110"/>
        <v>6.9665400000000002E-2</v>
      </c>
      <c r="Z564" s="49">
        <f t="shared" si="111"/>
        <v>8.8463999999999987E-2</v>
      </c>
      <c r="AA564" s="48">
        <v>0</v>
      </c>
      <c r="AB564" s="42">
        <v>0.1672294921875</v>
      </c>
      <c r="AC564" s="42">
        <v>0.1672294921875</v>
      </c>
      <c r="AD564" s="49">
        <f t="shared" si="112"/>
        <v>0</v>
      </c>
      <c r="AE564" s="49">
        <f t="shared" si="113"/>
        <v>0</v>
      </c>
    </row>
    <row r="565" spans="1:31" x14ac:dyDescent="0.2">
      <c r="A565" s="42">
        <v>5.7726387351537838E-2</v>
      </c>
      <c r="B565" s="42">
        <f t="shared" si="104"/>
        <v>0.16695988464355468</v>
      </c>
      <c r="C565" s="42">
        <v>0.16695988464355468</v>
      </c>
      <c r="D565" s="42">
        <v>0.16695988464355468</v>
      </c>
      <c r="E565" s="48">
        <v>3.6770917028188396E-2</v>
      </c>
      <c r="F565" s="48">
        <v>3.6770884306675154E-2</v>
      </c>
      <c r="G565" s="48">
        <v>3.3596757438595019E-2</v>
      </c>
      <c r="H565" s="48">
        <v>3.8785707147286574E-2</v>
      </c>
      <c r="I565" s="48">
        <v>3.4212958972757043E-2</v>
      </c>
      <c r="J565" s="48">
        <v>3.4212958972757043E-2</v>
      </c>
      <c r="K565" s="48">
        <v>3.4212958972757043E-2</v>
      </c>
      <c r="L565" s="48">
        <v>3.4212958972757043E-2</v>
      </c>
      <c r="M565" s="43">
        <f t="shared" si="114"/>
        <v>3.6226007999999997E-2</v>
      </c>
      <c r="N565" s="43">
        <f t="shared" si="115"/>
        <v>5.6145152000000004E-2</v>
      </c>
      <c r="O565" s="49">
        <v>5.1751439999999996E-2</v>
      </c>
      <c r="P565" s="49">
        <v>6.6053120000000007E-2</v>
      </c>
      <c r="Q565" s="50">
        <f t="shared" si="105"/>
        <v>5.8902280000000001E-2</v>
      </c>
      <c r="R565" s="48">
        <f t="shared" si="106"/>
        <v>6.6053120000000007E-2</v>
      </c>
      <c r="S565" s="49">
        <v>0</v>
      </c>
      <c r="T565" s="48">
        <f t="shared" si="116"/>
        <v>0.16695988464355468</v>
      </c>
      <c r="U565" s="48">
        <v>0</v>
      </c>
      <c r="V565" s="49">
        <f t="shared" si="107"/>
        <v>5.9447808000000005E-2</v>
      </c>
      <c r="W565" s="49">
        <f t="shared" si="108"/>
        <v>5.284249600000001E-2</v>
      </c>
      <c r="X565" s="49">
        <f t="shared" si="109"/>
        <v>4.6237184000000001E-2</v>
      </c>
      <c r="Y565" s="49">
        <f t="shared" si="110"/>
        <v>6.9355775999999994E-2</v>
      </c>
      <c r="Z565" s="49">
        <f t="shared" si="111"/>
        <v>8.8070826666666671E-2</v>
      </c>
      <c r="AA565" s="48">
        <v>0</v>
      </c>
      <c r="AB565" s="42">
        <v>0.16695988464355468</v>
      </c>
      <c r="AC565" s="42">
        <v>0.16695988464355468</v>
      </c>
      <c r="AD565" s="49">
        <f t="shared" si="112"/>
        <v>0</v>
      </c>
      <c r="AE565" s="49">
        <f t="shared" si="113"/>
        <v>0</v>
      </c>
    </row>
    <row r="566" spans="1:31" x14ac:dyDescent="0.2">
      <c r="A566" s="42">
        <v>5.7429501451076975E-2</v>
      </c>
      <c r="B566" s="42">
        <f t="shared" si="104"/>
        <v>0.16669119262695312</v>
      </c>
      <c r="C566" s="42">
        <v>0.16669119262695312</v>
      </c>
      <c r="D566" s="42">
        <v>0.16669119262695312</v>
      </c>
      <c r="E566" s="48">
        <v>3.6581802184614133E-2</v>
      </c>
      <c r="F566" s="48">
        <v>3.658177036207489E-2</v>
      </c>
      <c r="G566" s="48">
        <v>3.34239698445268E-2</v>
      </c>
      <c r="H566" s="48">
        <v>3.8586231975154581E-2</v>
      </c>
      <c r="I566" s="48">
        <v>3.4037001323048814E-2</v>
      </c>
      <c r="J566" s="48">
        <v>3.4037001323048814E-2</v>
      </c>
      <c r="K566" s="48">
        <v>3.4037001323048814E-2</v>
      </c>
      <c r="L566" s="48">
        <v>3.4037001323048814E-2</v>
      </c>
      <c r="M566" s="43">
        <f t="shared" si="114"/>
        <v>3.6071195999999993E-2</v>
      </c>
      <c r="N566" s="43">
        <f t="shared" si="115"/>
        <v>5.5643855999999998E-2</v>
      </c>
      <c r="O566" s="49">
        <v>5.1530279999999998E-2</v>
      </c>
      <c r="P566" s="49">
        <v>6.5463359999999998E-2</v>
      </c>
      <c r="Q566" s="50">
        <f t="shared" si="105"/>
        <v>5.8496819999999998E-2</v>
      </c>
      <c r="R566" s="48">
        <f t="shared" si="106"/>
        <v>6.5463359999999998E-2</v>
      </c>
      <c r="S566" s="49">
        <v>0</v>
      </c>
      <c r="T566" s="48">
        <f t="shared" si="116"/>
        <v>0.16669119262695312</v>
      </c>
      <c r="U566" s="48">
        <v>0</v>
      </c>
      <c r="V566" s="49">
        <f t="shared" si="107"/>
        <v>5.8917023999999998E-2</v>
      </c>
      <c r="W566" s="49">
        <f t="shared" si="108"/>
        <v>5.2370687999999999E-2</v>
      </c>
      <c r="X566" s="49">
        <f t="shared" si="109"/>
        <v>4.5824351999999999E-2</v>
      </c>
      <c r="Y566" s="49">
        <f t="shared" si="110"/>
        <v>6.8736528000000005E-2</v>
      </c>
      <c r="Z566" s="49">
        <f t="shared" si="111"/>
        <v>8.7284479999999998E-2</v>
      </c>
      <c r="AA566" s="48">
        <v>0</v>
      </c>
      <c r="AB566" s="42">
        <v>0.16669119262695312</v>
      </c>
      <c r="AC566" s="42">
        <v>0.16669119262695312</v>
      </c>
      <c r="AD566" s="49">
        <f t="shared" si="112"/>
        <v>0</v>
      </c>
      <c r="AE566" s="49">
        <f t="shared" si="113"/>
        <v>0</v>
      </c>
    </row>
    <row r="567" spans="1:31" x14ac:dyDescent="0.2">
      <c r="A567" s="42">
        <v>5.7134142430123665E-2</v>
      </c>
      <c r="B567" s="42">
        <f t="shared" si="104"/>
        <v>0.16642340087890625</v>
      </c>
      <c r="C567" s="42">
        <v>0.16642340087890625</v>
      </c>
      <c r="D567" s="42">
        <v>0.16642340087890625</v>
      </c>
      <c r="E567" s="48">
        <v>3.6393659969055442E-2</v>
      </c>
      <c r="F567" s="48">
        <v>3.6393629037108792E-2</v>
      </c>
      <c r="G567" s="48">
        <v>3.3252070894331978E-2</v>
      </c>
      <c r="H567" s="48">
        <v>3.8387782705274313E-2</v>
      </c>
      <c r="I567" s="48">
        <v>3.3861948625599048E-2</v>
      </c>
      <c r="J567" s="48">
        <v>3.3861948625599048E-2</v>
      </c>
      <c r="K567" s="48">
        <v>3.3861948625599048E-2</v>
      </c>
      <c r="L567" s="48">
        <v>3.3861948625599048E-2</v>
      </c>
      <c r="M567" s="43">
        <f t="shared" si="114"/>
        <v>3.5761571999999998E-2</v>
      </c>
      <c r="N567" s="43">
        <f t="shared" si="115"/>
        <v>5.5393207999999985E-2</v>
      </c>
      <c r="O567" s="49">
        <v>5.1087960000000002E-2</v>
      </c>
      <c r="P567" s="49">
        <v>6.5168479999999987E-2</v>
      </c>
      <c r="Q567" s="50">
        <f t="shared" si="105"/>
        <v>5.8128219999999994E-2</v>
      </c>
      <c r="R567" s="48">
        <f t="shared" si="106"/>
        <v>6.5168479999999987E-2</v>
      </c>
      <c r="S567" s="49">
        <v>0</v>
      </c>
      <c r="T567" s="48">
        <f t="shared" si="116"/>
        <v>0.16642340087890625</v>
      </c>
      <c r="U567" s="48">
        <v>0</v>
      </c>
      <c r="V567" s="49">
        <f t="shared" si="107"/>
        <v>5.8651631999999988E-2</v>
      </c>
      <c r="W567" s="49">
        <f t="shared" si="108"/>
        <v>5.213478399999999E-2</v>
      </c>
      <c r="X567" s="49">
        <f t="shared" si="109"/>
        <v>4.5617935999999991E-2</v>
      </c>
      <c r="Y567" s="49">
        <f t="shared" si="110"/>
        <v>6.8426903999999983E-2</v>
      </c>
      <c r="Z567" s="49">
        <f t="shared" si="111"/>
        <v>8.6891306666666654E-2</v>
      </c>
      <c r="AA567" s="48">
        <v>0</v>
      </c>
      <c r="AB567" s="42">
        <v>0.16642340087890625</v>
      </c>
      <c r="AC567" s="42">
        <v>0.16642340087890625</v>
      </c>
      <c r="AD567" s="49">
        <f t="shared" si="112"/>
        <v>0</v>
      </c>
      <c r="AE567" s="49">
        <f t="shared" si="113"/>
        <v>0</v>
      </c>
    </row>
    <row r="568" spans="1:31" x14ac:dyDescent="0.2">
      <c r="A568" s="42">
        <v>5.6840302435960673E-2</v>
      </c>
      <c r="B568" s="42">
        <f t="shared" si="104"/>
        <v>0.16615650939941407</v>
      </c>
      <c r="C568" s="42">
        <v>0.16615650939941407</v>
      </c>
      <c r="D568" s="42">
        <v>0.16615650939941407</v>
      </c>
      <c r="E568" s="48">
        <v>3.6206485379233086E-2</v>
      </c>
      <c r="F568" s="48">
        <v>3.6206455329560051E-2</v>
      </c>
      <c r="G568" s="48">
        <v>3.3081056017729114E-2</v>
      </c>
      <c r="H568" s="48">
        <v>3.8190354061423078E-2</v>
      </c>
      <c r="I568" s="48">
        <v>3.368779622622764E-2</v>
      </c>
      <c r="J568" s="48">
        <v>3.368779622622764E-2</v>
      </c>
      <c r="K568" s="48">
        <v>3.368779622622764E-2</v>
      </c>
      <c r="L568" s="48">
        <v>3.368779622622764E-2</v>
      </c>
      <c r="M568" s="43">
        <f t="shared" si="114"/>
        <v>3.5606759999999987E-2</v>
      </c>
      <c r="N568" s="43">
        <f t="shared" si="115"/>
        <v>5.5142559999999986E-2</v>
      </c>
      <c r="O568" s="49">
        <v>5.0866799999999983E-2</v>
      </c>
      <c r="P568" s="49">
        <v>6.487359999999999E-2</v>
      </c>
      <c r="Q568" s="50">
        <f t="shared" si="105"/>
        <v>5.7870199999999983E-2</v>
      </c>
      <c r="R568" s="48">
        <f t="shared" si="106"/>
        <v>6.487359999999999E-2</v>
      </c>
      <c r="S568" s="49">
        <v>0</v>
      </c>
      <c r="T568" s="48">
        <f t="shared" si="116"/>
        <v>0.16615650939941407</v>
      </c>
      <c r="U568" s="48">
        <v>0</v>
      </c>
      <c r="V568" s="49">
        <f t="shared" si="107"/>
        <v>5.8386239999999992E-2</v>
      </c>
      <c r="W568" s="49">
        <f t="shared" si="108"/>
        <v>5.1898879999999994E-2</v>
      </c>
      <c r="X568" s="49">
        <f t="shared" si="109"/>
        <v>4.541151999999999E-2</v>
      </c>
      <c r="Y568" s="49">
        <f t="shared" si="110"/>
        <v>6.8117279999999988E-2</v>
      </c>
      <c r="Z568" s="49">
        <f t="shared" si="111"/>
        <v>8.649813333333331E-2</v>
      </c>
      <c r="AA568" s="48">
        <v>0</v>
      </c>
      <c r="AB568" s="42">
        <v>0.16615650939941407</v>
      </c>
      <c r="AC568" s="42">
        <v>0.16615650939941407</v>
      </c>
      <c r="AD568" s="49">
        <f t="shared" si="112"/>
        <v>0</v>
      </c>
      <c r="AE568" s="49">
        <f t="shared" si="113"/>
        <v>0</v>
      </c>
    </row>
    <row r="569" spans="1:31" x14ac:dyDescent="0.2">
      <c r="A569" s="42">
        <v>5.654797365625714E-2</v>
      </c>
      <c r="B569" s="42">
        <f t="shared" si="104"/>
        <v>0.16589051818847655</v>
      </c>
      <c r="C569" s="42">
        <v>0.16589051818847655</v>
      </c>
      <c r="D569" s="42">
        <v>0.16589051818847655</v>
      </c>
      <c r="E569" s="48">
        <v>3.6020273438594812E-2</v>
      </c>
      <c r="F569" s="48">
        <v>3.6020244262938421E-2</v>
      </c>
      <c r="G569" s="48">
        <v>3.2910920667941657E-2</v>
      </c>
      <c r="H569" s="48">
        <v>3.799394079451382E-2</v>
      </c>
      <c r="I569" s="48">
        <v>3.3514539494691013E-2</v>
      </c>
      <c r="J569" s="48">
        <v>3.3514539494691013E-2</v>
      </c>
      <c r="K569" s="48">
        <v>3.3514539494691013E-2</v>
      </c>
      <c r="L569" s="48">
        <v>3.3514539494691013E-2</v>
      </c>
      <c r="M569" s="43">
        <f t="shared" si="114"/>
        <v>3.545194799999999E-2</v>
      </c>
      <c r="N569" s="43">
        <f t="shared" si="115"/>
        <v>5.4891911999999994E-2</v>
      </c>
      <c r="O569" s="49">
        <v>5.0645639999999992E-2</v>
      </c>
      <c r="P569" s="49">
        <v>6.4578719999999992E-2</v>
      </c>
      <c r="Q569" s="50">
        <f t="shared" si="105"/>
        <v>5.7612179999999992E-2</v>
      </c>
      <c r="R569" s="48">
        <f t="shared" si="106"/>
        <v>6.4578719999999992E-2</v>
      </c>
      <c r="S569" s="49">
        <v>0</v>
      </c>
      <c r="T569" s="48">
        <f t="shared" si="116"/>
        <v>0.16589051818847655</v>
      </c>
      <c r="U569" s="48">
        <v>0</v>
      </c>
      <c r="V569" s="49">
        <f t="shared" si="107"/>
        <v>5.8120847999999996E-2</v>
      </c>
      <c r="W569" s="49">
        <f t="shared" si="108"/>
        <v>5.1662975999999999E-2</v>
      </c>
      <c r="X569" s="49">
        <f t="shared" si="109"/>
        <v>4.5205103999999989E-2</v>
      </c>
      <c r="Y569" s="49">
        <f t="shared" si="110"/>
        <v>6.7807655999999994E-2</v>
      </c>
      <c r="Z569" s="49">
        <f t="shared" si="111"/>
        <v>8.610495999999998E-2</v>
      </c>
      <c r="AA569" s="48">
        <v>0</v>
      </c>
      <c r="AB569" s="42">
        <v>0.16589051818847655</v>
      </c>
      <c r="AC569" s="42">
        <v>0.16589051818847655</v>
      </c>
      <c r="AD569" s="49">
        <f t="shared" si="112"/>
        <v>0</v>
      </c>
      <c r="AE569" s="49">
        <f t="shared" si="113"/>
        <v>0</v>
      </c>
    </row>
    <row r="570" spans="1:31" x14ac:dyDescent="0.2">
      <c r="A570" s="42">
        <v>5.6257148318860924E-2</v>
      </c>
      <c r="B570" s="42">
        <f t="shared" si="104"/>
        <v>0.16562541198730468</v>
      </c>
      <c r="C570" s="42">
        <v>0.16562541198730468</v>
      </c>
      <c r="D570" s="42">
        <v>0.16562541198730468</v>
      </c>
      <c r="E570" s="48">
        <v>3.5835019196183059E-2</v>
      </c>
      <c r="F570" s="48">
        <v>3.5834990886347944E-2</v>
      </c>
      <c r="G570" s="48">
        <v>3.2741660321577062E-2</v>
      </c>
      <c r="H570" s="48">
        <v>3.7798537682455613E-2</v>
      </c>
      <c r="I570" s="48">
        <v>3.3342173824558972E-2</v>
      </c>
      <c r="J570" s="48">
        <v>3.3342173824558972E-2</v>
      </c>
      <c r="K570" s="48">
        <v>3.3342173824558972E-2</v>
      </c>
      <c r="L570" s="48">
        <v>3.3342173824558972E-2</v>
      </c>
      <c r="M570" s="43">
        <f t="shared" si="114"/>
        <v>3.5297135999999993E-2</v>
      </c>
      <c r="N570" s="43">
        <f t="shared" si="115"/>
        <v>5.4641264000000009E-2</v>
      </c>
      <c r="O570" s="49">
        <v>5.0424479999999994E-2</v>
      </c>
      <c r="P570" s="49">
        <v>6.4283840000000009E-2</v>
      </c>
      <c r="Q570" s="50">
        <f t="shared" si="105"/>
        <v>5.7354160000000001E-2</v>
      </c>
      <c r="R570" s="48">
        <f t="shared" si="106"/>
        <v>6.4283840000000009E-2</v>
      </c>
      <c r="S570" s="49">
        <v>0</v>
      </c>
      <c r="T570" s="48">
        <f t="shared" si="116"/>
        <v>0.16562541198730468</v>
      </c>
      <c r="U570" s="48">
        <v>0</v>
      </c>
      <c r="V570" s="49">
        <f t="shared" si="107"/>
        <v>5.7855456000000006E-2</v>
      </c>
      <c r="W570" s="49">
        <f t="shared" si="108"/>
        <v>5.1427072000000011E-2</v>
      </c>
      <c r="X570" s="49">
        <f t="shared" si="109"/>
        <v>4.4998688000000002E-2</v>
      </c>
      <c r="Y570" s="49">
        <f t="shared" si="110"/>
        <v>6.7498031999999999E-2</v>
      </c>
      <c r="Z570" s="49">
        <f t="shared" si="111"/>
        <v>8.5711786666666678E-2</v>
      </c>
      <c r="AA570" s="48">
        <v>0</v>
      </c>
      <c r="AB570" s="42">
        <v>0.16562541198730468</v>
      </c>
      <c r="AC570" s="42">
        <v>0.16562541198730468</v>
      </c>
      <c r="AD570" s="49">
        <f t="shared" si="112"/>
        <v>0</v>
      </c>
      <c r="AE570" s="49">
        <f t="shared" si="113"/>
        <v>0</v>
      </c>
    </row>
    <row r="571" spans="1:31" x14ac:dyDescent="0.2">
      <c r="A571" s="42">
        <v>5.5967818691591932E-2</v>
      </c>
      <c r="B571" s="42">
        <f t="shared" si="104"/>
        <v>0.16536120605468749</v>
      </c>
      <c r="C571" s="42">
        <v>0.16536120605468749</v>
      </c>
      <c r="D571" s="42">
        <v>0.16536120605468749</v>
      </c>
      <c r="E571" s="48">
        <v>3.5650717726503307E-2</v>
      </c>
      <c r="F571" s="48">
        <v>3.5650690274355273E-2</v>
      </c>
      <c r="G571" s="48">
        <v>3.2573270478506507E-2</v>
      </c>
      <c r="H571" s="48">
        <v>3.7604139530014735E-2</v>
      </c>
      <c r="I571" s="48">
        <v>3.3170694633092253E-2</v>
      </c>
      <c r="J571" s="48">
        <v>3.3170694633092253E-2</v>
      </c>
      <c r="K571" s="48">
        <v>3.3170694633092253E-2</v>
      </c>
      <c r="L571" s="48">
        <v>3.3170694633092253E-2</v>
      </c>
      <c r="M571" s="43">
        <f t="shared" si="114"/>
        <v>3.5142323999999996E-2</v>
      </c>
      <c r="N571" s="43">
        <f t="shared" si="115"/>
        <v>5.4390615999999982E-2</v>
      </c>
      <c r="O571" s="49">
        <v>5.0203319999999996E-2</v>
      </c>
      <c r="P571" s="49">
        <v>6.3988959999999984E-2</v>
      </c>
      <c r="Q571" s="50">
        <f t="shared" si="105"/>
        <v>5.709613999999999E-2</v>
      </c>
      <c r="R571" s="48">
        <f t="shared" si="106"/>
        <v>6.3988959999999984E-2</v>
      </c>
      <c r="S571" s="49">
        <v>0</v>
      </c>
      <c r="T571" s="48">
        <f t="shared" si="116"/>
        <v>0.16536120605468749</v>
      </c>
      <c r="U571" s="48">
        <v>0</v>
      </c>
      <c r="V571" s="49">
        <f t="shared" si="107"/>
        <v>5.7590063999999989E-2</v>
      </c>
      <c r="W571" s="49">
        <f t="shared" si="108"/>
        <v>5.1191167999999988E-2</v>
      </c>
      <c r="X571" s="49">
        <f t="shared" si="109"/>
        <v>4.4792271999999987E-2</v>
      </c>
      <c r="Y571" s="49">
        <f t="shared" si="110"/>
        <v>6.7188407999999991E-2</v>
      </c>
      <c r="Z571" s="49">
        <f t="shared" si="111"/>
        <v>8.5318613333333321E-2</v>
      </c>
      <c r="AA571" s="48">
        <v>0</v>
      </c>
      <c r="AB571" s="42">
        <v>0.16536120605468749</v>
      </c>
      <c r="AC571" s="42">
        <v>0.16536120605468749</v>
      </c>
      <c r="AD571" s="49">
        <f t="shared" si="112"/>
        <v>0</v>
      </c>
      <c r="AE571" s="49">
        <f t="shared" si="113"/>
        <v>0</v>
      </c>
    </row>
    <row r="572" spans="1:31" x14ac:dyDescent="0.2">
      <c r="A572" s="42">
        <v>5.5679977082036543E-2</v>
      </c>
      <c r="B572" s="42">
        <f t="shared" si="104"/>
        <v>0.16509788513183593</v>
      </c>
      <c r="C572" s="42">
        <v>0.16509788513183593</v>
      </c>
      <c r="D572" s="42">
        <v>0.16509788513183593</v>
      </c>
      <c r="E572" s="48">
        <v>3.5467364129393122E-2</v>
      </c>
      <c r="F572" s="48">
        <v>3.5467337526858753E-2</v>
      </c>
      <c r="G572" s="48">
        <v>3.2405746661745269E-2</v>
      </c>
      <c r="H572" s="48">
        <v>3.7410741168676633E-2</v>
      </c>
      <c r="I572" s="48">
        <v>3.3000097361120667E-2</v>
      </c>
      <c r="J572" s="48">
        <v>3.3000097361120667E-2</v>
      </c>
      <c r="K572" s="48">
        <v>3.3000097361120667E-2</v>
      </c>
      <c r="L572" s="48">
        <v>3.3000097361120667E-2</v>
      </c>
      <c r="M572" s="43">
        <f t="shared" si="114"/>
        <v>3.4832699999999994E-2</v>
      </c>
      <c r="N572" s="43">
        <f t="shared" si="115"/>
        <v>5.4139967999999997E-2</v>
      </c>
      <c r="O572" s="49">
        <v>4.9760999999999993E-2</v>
      </c>
      <c r="P572" s="49">
        <v>6.369408E-2</v>
      </c>
      <c r="Q572" s="50">
        <f t="shared" si="105"/>
        <v>5.6727539999999993E-2</v>
      </c>
      <c r="R572" s="48">
        <f t="shared" si="106"/>
        <v>6.369408E-2</v>
      </c>
      <c r="S572" s="49">
        <v>0</v>
      </c>
      <c r="T572" s="48">
        <f t="shared" si="116"/>
        <v>0.16509788513183593</v>
      </c>
      <c r="U572" s="48">
        <v>0</v>
      </c>
      <c r="V572" s="49">
        <f t="shared" si="107"/>
        <v>5.7324672E-2</v>
      </c>
      <c r="W572" s="49">
        <f t="shared" si="108"/>
        <v>5.0955264E-2</v>
      </c>
      <c r="X572" s="49">
        <f t="shared" si="109"/>
        <v>4.4585856E-2</v>
      </c>
      <c r="Y572" s="49">
        <f t="shared" si="110"/>
        <v>6.6878783999999997E-2</v>
      </c>
      <c r="Z572" s="49">
        <f t="shared" si="111"/>
        <v>8.4925439999999991E-2</v>
      </c>
      <c r="AA572" s="48">
        <v>0</v>
      </c>
      <c r="AB572" s="42">
        <v>0.16509788513183593</v>
      </c>
      <c r="AC572" s="42">
        <v>0.16509788513183593</v>
      </c>
      <c r="AD572" s="49">
        <f t="shared" si="112"/>
        <v>0</v>
      </c>
      <c r="AE572" s="49">
        <f t="shared" si="113"/>
        <v>0</v>
      </c>
    </row>
    <row r="573" spans="1:31" x14ac:dyDescent="0.2">
      <c r="A573" s="42">
        <v>5.5393615837343112E-2</v>
      </c>
      <c r="B573" s="42">
        <f t="shared" si="104"/>
        <v>0.16483543395996095</v>
      </c>
      <c r="C573" s="42">
        <v>0.16483543395996095</v>
      </c>
      <c r="D573" s="42">
        <v>0.16483543395996095</v>
      </c>
      <c r="E573" s="48">
        <v>3.5284953529891895E-2</v>
      </c>
      <c r="F573" s="48">
        <v>3.5284927768958106E-2</v>
      </c>
      <c r="G573" s="48">
        <v>3.223908441733369E-2</v>
      </c>
      <c r="H573" s="48">
        <v>3.7218337456508419E-2</v>
      </c>
      <c r="I573" s="48">
        <v>3.2830377472921911E-2</v>
      </c>
      <c r="J573" s="48">
        <v>3.2830377472921911E-2</v>
      </c>
      <c r="K573" s="48">
        <v>3.2830377472921911E-2</v>
      </c>
      <c r="L573" s="48">
        <v>3.2830377472921911E-2</v>
      </c>
      <c r="M573" s="43">
        <f t="shared" si="114"/>
        <v>3.4677887999999997E-2</v>
      </c>
      <c r="N573" s="43">
        <f t="shared" si="115"/>
        <v>5.3889319999999998E-2</v>
      </c>
      <c r="O573" s="49">
        <v>4.9539840000000002E-2</v>
      </c>
      <c r="P573" s="49">
        <v>6.3399200000000003E-2</v>
      </c>
      <c r="Q573" s="50">
        <f t="shared" si="105"/>
        <v>5.6469520000000002E-2</v>
      </c>
      <c r="R573" s="48">
        <f t="shared" si="106"/>
        <v>6.3399200000000003E-2</v>
      </c>
      <c r="S573" s="49">
        <v>0</v>
      </c>
      <c r="T573" s="48">
        <f t="shared" si="116"/>
        <v>0.16483543395996095</v>
      </c>
      <c r="U573" s="48">
        <v>0</v>
      </c>
      <c r="V573" s="49">
        <f t="shared" si="107"/>
        <v>5.7059280000000004E-2</v>
      </c>
      <c r="W573" s="49">
        <f t="shared" si="108"/>
        <v>5.0719360000000005E-2</v>
      </c>
      <c r="X573" s="49">
        <f t="shared" si="109"/>
        <v>4.4379439999999999E-2</v>
      </c>
      <c r="Y573" s="49">
        <f t="shared" si="110"/>
        <v>6.6569160000000002E-2</v>
      </c>
      <c r="Z573" s="49">
        <f t="shared" si="111"/>
        <v>8.4532266666666675E-2</v>
      </c>
      <c r="AA573" s="48">
        <v>0</v>
      </c>
      <c r="AB573" s="42">
        <v>0.16483543395996095</v>
      </c>
      <c r="AC573" s="42">
        <v>0.16483543395996095</v>
      </c>
      <c r="AD573" s="49">
        <f t="shared" si="112"/>
        <v>0</v>
      </c>
      <c r="AE573" s="49">
        <f t="shared" si="113"/>
        <v>0</v>
      </c>
    </row>
    <row r="574" spans="1:31" x14ac:dyDescent="0.2">
      <c r="A574" s="42">
        <v>5.5108727344018477E-2</v>
      </c>
      <c r="B574" s="42">
        <f t="shared" si="104"/>
        <v>0.16457385253906251</v>
      </c>
      <c r="C574" s="42">
        <v>0.16457385253906251</v>
      </c>
      <c r="D574" s="42">
        <v>0.16457385253906251</v>
      </c>
      <c r="E574" s="48">
        <v>3.5103481078111169E-2</v>
      </c>
      <c r="F574" s="48">
        <v>3.5103456150824844E-2</v>
      </c>
      <c r="G574" s="48">
        <v>3.2073279314218758E-2</v>
      </c>
      <c r="H574" s="48">
        <v>3.702692327802224E-2</v>
      </c>
      <c r="I574" s="48">
        <v>3.2661530456100915E-2</v>
      </c>
      <c r="J574" s="48">
        <v>3.2661530456100915E-2</v>
      </c>
      <c r="K574" s="48">
        <v>3.2661530456100915E-2</v>
      </c>
      <c r="L574" s="48">
        <v>3.2661530456100915E-2</v>
      </c>
      <c r="M574" s="43">
        <f t="shared" si="114"/>
        <v>3.4523076E-2</v>
      </c>
      <c r="N574" s="43">
        <f t="shared" si="115"/>
        <v>5.3388023999999992E-2</v>
      </c>
      <c r="O574" s="49">
        <v>4.9318680000000004E-2</v>
      </c>
      <c r="P574" s="49">
        <v>6.2809439999999994E-2</v>
      </c>
      <c r="Q574" s="50">
        <f t="shared" si="105"/>
        <v>5.6064059999999999E-2</v>
      </c>
      <c r="R574" s="48">
        <f t="shared" si="106"/>
        <v>6.2809439999999994E-2</v>
      </c>
      <c r="S574" s="49">
        <v>0</v>
      </c>
      <c r="T574" s="48">
        <f t="shared" si="116"/>
        <v>0.16457385253906251</v>
      </c>
      <c r="U574" s="48">
        <v>0</v>
      </c>
      <c r="V574" s="49">
        <f t="shared" si="107"/>
        <v>5.6528495999999998E-2</v>
      </c>
      <c r="W574" s="49">
        <f t="shared" si="108"/>
        <v>5.0247552000000001E-2</v>
      </c>
      <c r="X574" s="49">
        <f t="shared" si="109"/>
        <v>4.396660799999999E-2</v>
      </c>
      <c r="Y574" s="49">
        <f t="shared" si="110"/>
        <v>6.5949911999999999E-2</v>
      </c>
      <c r="Z574" s="49">
        <f t="shared" si="111"/>
        <v>8.3745919999999988E-2</v>
      </c>
      <c r="AA574" s="48">
        <v>0</v>
      </c>
      <c r="AB574" s="42">
        <v>0.16457385253906251</v>
      </c>
      <c r="AC574" s="42">
        <v>0.16457385253906251</v>
      </c>
      <c r="AD574" s="49">
        <f t="shared" si="112"/>
        <v>0</v>
      </c>
      <c r="AE574" s="49">
        <f t="shared" si="113"/>
        <v>0</v>
      </c>
    </row>
    <row r="575" spans="1:31" x14ac:dyDescent="0.2">
      <c r="A575" s="42">
        <v>5.4825304027725563E-2</v>
      </c>
      <c r="B575" s="42">
        <f t="shared" si="104"/>
        <v>0.16431315612792968</v>
      </c>
      <c r="C575" s="42">
        <v>0.16431315612792968</v>
      </c>
      <c r="D575" s="42">
        <v>0.16431315612792968</v>
      </c>
      <c r="E575" s="48">
        <v>3.4922941949105758E-2</v>
      </c>
      <c r="F575" s="48">
        <v>3.4922917847573315E-2</v>
      </c>
      <c r="G575" s="48">
        <v>3.1908326944136277E-2</v>
      </c>
      <c r="H575" s="48">
        <v>3.6836493544039214E-2</v>
      </c>
      <c r="I575" s="48">
        <v>3.249355182146995E-2</v>
      </c>
      <c r="J575" s="48">
        <v>3.249355182146995E-2</v>
      </c>
      <c r="K575" s="48">
        <v>3.249355182146995E-2</v>
      </c>
      <c r="L575" s="48">
        <v>3.249355182146995E-2</v>
      </c>
      <c r="M575" s="43">
        <f t="shared" si="114"/>
        <v>3.4368263999999996E-2</v>
      </c>
      <c r="N575" s="43">
        <f t="shared" si="115"/>
        <v>5.3137375999999993E-2</v>
      </c>
      <c r="O575" s="49">
        <v>4.9097519999999999E-2</v>
      </c>
      <c r="P575" s="49">
        <v>6.2514559999999997E-2</v>
      </c>
      <c r="Q575" s="50">
        <f t="shared" si="105"/>
        <v>5.5806040000000001E-2</v>
      </c>
      <c r="R575" s="48">
        <f t="shared" si="106"/>
        <v>6.2514559999999997E-2</v>
      </c>
      <c r="S575" s="49">
        <v>0</v>
      </c>
      <c r="T575" s="48">
        <f t="shared" si="116"/>
        <v>0.16431315612792968</v>
      </c>
      <c r="U575" s="48">
        <v>0</v>
      </c>
      <c r="V575" s="49">
        <f t="shared" si="107"/>
        <v>5.6263104000000001E-2</v>
      </c>
      <c r="W575" s="49">
        <f t="shared" si="108"/>
        <v>5.0011647999999999E-2</v>
      </c>
      <c r="X575" s="49">
        <f t="shared" si="109"/>
        <v>4.3760191999999996E-2</v>
      </c>
      <c r="Y575" s="49">
        <f t="shared" si="110"/>
        <v>6.5640288000000005E-2</v>
      </c>
      <c r="Z575" s="49">
        <f t="shared" si="111"/>
        <v>8.3352746666666658E-2</v>
      </c>
      <c r="AA575" s="48">
        <v>0</v>
      </c>
      <c r="AB575" s="42">
        <v>0.16431315612792968</v>
      </c>
      <c r="AC575" s="42">
        <v>0.16431315612792968</v>
      </c>
      <c r="AD575" s="49">
        <f t="shared" si="112"/>
        <v>0</v>
      </c>
      <c r="AE575" s="49">
        <f t="shared" si="113"/>
        <v>0</v>
      </c>
    </row>
    <row r="576" spans="1:31" x14ac:dyDescent="0.2">
      <c r="A576" s="42">
        <v>5.4543338353081984E-2</v>
      </c>
      <c r="B576" s="42">
        <f t="shared" si="104"/>
        <v>0.16405331420898436</v>
      </c>
      <c r="C576" s="42">
        <v>0.16405331420898436</v>
      </c>
      <c r="D576" s="42">
        <v>0.16405331420898436</v>
      </c>
      <c r="E576" s="48">
        <v>3.4743331342745425E-2</v>
      </c>
      <c r="F576" s="48">
        <v>3.4743308059132443E-2</v>
      </c>
      <c r="G576" s="48">
        <v>3.1744222921493717E-2</v>
      </c>
      <c r="H576" s="48">
        <v>3.6647043191554145E-2</v>
      </c>
      <c r="I576" s="48">
        <v>3.2326437102929213E-2</v>
      </c>
      <c r="J576" s="48">
        <v>3.2326437102929213E-2</v>
      </c>
      <c r="K576" s="48">
        <v>3.2326437102929213E-2</v>
      </c>
      <c r="L576" s="48">
        <v>3.2326437102929213E-2</v>
      </c>
      <c r="M576" s="43">
        <f t="shared" si="114"/>
        <v>3.4213451999999991E-2</v>
      </c>
      <c r="N576" s="43">
        <f t="shared" si="115"/>
        <v>5.2886727999999994E-2</v>
      </c>
      <c r="O576" s="49">
        <v>4.8876359999999994E-2</v>
      </c>
      <c r="P576" s="49">
        <v>6.2219679999999992E-2</v>
      </c>
      <c r="Q576" s="50">
        <f t="shared" si="105"/>
        <v>5.554801999999999E-2</v>
      </c>
      <c r="R576" s="48">
        <f t="shared" si="106"/>
        <v>6.2219679999999992E-2</v>
      </c>
      <c r="S576" s="49">
        <v>0</v>
      </c>
      <c r="T576" s="48">
        <f t="shared" si="116"/>
        <v>0.16405331420898436</v>
      </c>
      <c r="U576" s="48">
        <v>0</v>
      </c>
      <c r="V576" s="49">
        <f t="shared" si="107"/>
        <v>5.5997711999999991E-2</v>
      </c>
      <c r="W576" s="49">
        <f t="shared" si="108"/>
        <v>4.9775743999999997E-2</v>
      </c>
      <c r="X576" s="49">
        <f t="shared" si="109"/>
        <v>4.3553775999999995E-2</v>
      </c>
      <c r="Y576" s="49">
        <f t="shared" si="110"/>
        <v>6.5330663999999983E-2</v>
      </c>
      <c r="Z576" s="49">
        <f t="shared" si="111"/>
        <v>8.2959573333333328E-2</v>
      </c>
      <c r="AA576" s="48">
        <v>0</v>
      </c>
      <c r="AB576" s="42">
        <v>0.16405331420898436</v>
      </c>
      <c r="AC576" s="42">
        <v>0.16405331420898436</v>
      </c>
      <c r="AD576" s="49">
        <f t="shared" si="112"/>
        <v>0</v>
      </c>
      <c r="AE576" s="49">
        <f t="shared" si="113"/>
        <v>0</v>
      </c>
    </row>
    <row r="577" spans="1:31" x14ac:dyDescent="0.2">
      <c r="A577" s="42">
        <v>5.4262822823459698E-2</v>
      </c>
      <c r="B577" s="42">
        <f t="shared" si="104"/>
        <v>0.16379434204101562</v>
      </c>
      <c r="C577" s="42">
        <v>0.16379434204101562</v>
      </c>
      <c r="D577" s="42">
        <v>0.16379434204101562</v>
      </c>
      <c r="E577" s="48">
        <v>3.4564644483587266E-2</v>
      </c>
      <c r="F577" s="48">
        <v>3.4564622010118048E-2</v>
      </c>
      <c r="G577" s="48">
        <v>3.1580962883253551E-2</v>
      </c>
      <c r="H577" s="48">
        <v>3.6458567183600916E-2</v>
      </c>
      <c r="I577" s="48">
        <v>3.2160181857348105E-2</v>
      </c>
      <c r="J577" s="48">
        <v>3.2160181857348105E-2</v>
      </c>
      <c r="K577" s="48">
        <v>3.2160181857348105E-2</v>
      </c>
      <c r="L577" s="48">
        <v>3.2160181857348105E-2</v>
      </c>
      <c r="M577" s="43">
        <f t="shared" si="114"/>
        <v>3.4058639999999994E-2</v>
      </c>
      <c r="N577" s="43">
        <f t="shared" si="115"/>
        <v>5.2636079999999995E-2</v>
      </c>
      <c r="O577" s="49">
        <v>4.8655199999999996E-2</v>
      </c>
      <c r="P577" s="49">
        <v>6.1924799999999995E-2</v>
      </c>
      <c r="Q577" s="50">
        <f t="shared" si="105"/>
        <v>5.5289999999999992E-2</v>
      </c>
      <c r="R577" s="48">
        <f t="shared" si="106"/>
        <v>6.1924799999999995E-2</v>
      </c>
      <c r="S577" s="49">
        <v>0</v>
      </c>
      <c r="T577" s="48">
        <f t="shared" si="116"/>
        <v>0.16379434204101562</v>
      </c>
      <c r="U577" s="48">
        <v>0</v>
      </c>
      <c r="V577" s="49">
        <f t="shared" si="107"/>
        <v>5.5732319999999995E-2</v>
      </c>
      <c r="W577" s="49">
        <f t="shared" si="108"/>
        <v>4.9539840000000002E-2</v>
      </c>
      <c r="X577" s="49">
        <f t="shared" si="109"/>
        <v>4.3347359999999995E-2</v>
      </c>
      <c r="Y577" s="49">
        <f t="shared" si="110"/>
        <v>6.5021039999999988E-2</v>
      </c>
      <c r="Z577" s="49">
        <f t="shared" si="111"/>
        <v>8.2566399999999984E-2</v>
      </c>
      <c r="AA577" s="48">
        <v>0</v>
      </c>
      <c r="AB577" s="42">
        <v>0.16379434204101562</v>
      </c>
      <c r="AC577" s="42">
        <v>0.16379434204101562</v>
      </c>
      <c r="AD577" s="49">
        <f t="shared" si="112"/>
        <v>0</v>
      </c>
      <c r="AE577" s="49">
        <f t="shared" si="113"/>
        <v>0</v>
      </c>
    </row>
    <row r="578" spans="1:31" x14ac:dyDescent="0.2">
      <c r="A578" s="42">
        <v>5.3983749980785728E-2</v>
      </c>
      <c r="B578" s="42">
        <f t="shared" ref="B578:B601" si="117">+AVERAGE(C578,D578)</f>
        <v>0.16353622436523438</v>
      </c>
      <c r="C578" s="42">
        <v>0.16353622436523438</v>
      </c>
      <c r="D578" s="42">
        <v>0.16353622436523438</v>
      </c>
      <c r="E578" s="48">
        <v>3.4386876620748734E-2</v>
      </c>
      <c r="F578" s="48">
        <v>3.4386854949705961E-2</v>
      </c>
      <c r="G578" s="48">
        <v>3.1418542488817293E-2</v>
      </c>
      <c r="H578" s="48">
        <v>3.6271060509118561E-2</v>
      </c>
      <c r="I578" s="48">
        <v>3.1994781664447108E-2</v>
      </c>
      <c r="J578" s="48">
        <v>3.1994781664447108E-2</v>
      </c>
      <c r="K578" s="48">
        <v>3.1994781664447108E-2</v>
      </c>
      <c r="L578" s="48">
        <v>3.1994781664447108E-2</v>
      </c>
      <c r="M578" s="43">
        <f t="shared" si="114"/>
        <v>3.3903827999999997E-2</v>
      </c>
      <c r="N578" s="43">
        <f t="shared" si="115"/>
        <v>5.2385431999999989E-2</v>
      </c>
      <c r="O578" s="49">
        <v>4.8434039999999998E-2</v>
      </c>
      <c r="P578" s="49">
        <v>6.1629919999999991E-2</v>
      </c>
      <c r="Q578" s="50">
        <f t="shared" ref="Q578:Q601" si="118">+AVERAGE(O578:P578)</f>
        <v>5.5031979999999994E-2</v>
      </c>
      <c r="R578" s="48">
        <f t="shared" ref="R578:R601" si="119">+P578</f>
        <v>6.1629919999999991E-2</v>
      </c>
      <c r="S578" s="49">
        <v>0</v>
      </c>
      <c r="T578" s="48">
        <f t="shared" si="116"/>
        <v>0.16353622436523438</v>
      </c>
      <c r="U578" s="48">
        <v>0</v>
      </c>
      <c r="V578" s="49">
        <f t="shared" ref="V578:V601" si="120">+$P578*0.9</f>
        <v>5.5466927999999992E-2</v>
      </c>
      <c r="W578" s="49">
        <f t="shared" ref="W578:W601" si="121">+$P578*0.8</f>
        <v>4.9303935999999993E-2</v>
      </c>
      <c r="X578" s="49">
        <f t="shared" ref="X578:X601" si="122">+$P578*0.7</f>
        <v>4.3140943999999994E-2</v>
      </c>
      <c r="Y578" s="49">
        <f t="shared" ref="Y578:Y601" si="123">+$P578*0.9*8750/7500</f>
        <v>6.4711415999999994E-2</v>
      </c>
      <c r="Z578" s="49">
        <f t="shared" ref="Z578:Z601" si="124">+$P578*10000/7500</f>
        <v>8.2173226666666654E-2</v>
      </c>
      <c r="AA578" s="48">
        <v>0</v>
      </c>
      <c r="AB578" s="42">
        <v>0.16353622436523438</v>
      </c>
      <c r="AC578" s="42">
        <v>0.16353622436523438</v>
      </c>
      <c r="AD578" s="49">
        <f t="shared" ref="AD578:AD601" si="125">+S578*1.09375</f>
        <v>0</v>
      </c>
      <c r="AE578" s="49">
        <f t="shared" ref="AE578:AE601" si="126">+S578*0.756013745704467</f>
        <v>0</v>
      </c>
    </row>
    <row r="579" spans="1:31" x14ac:dyDescent="0.2">
      <c r="A579" s="42">
        <v>5.3706112405343821E-2</v>
      </c>
      <c r="B579" s="42">
        <f t="shared" si="117"/>
        <v>0.16327896118164062</v>
      </c>
      <c r="C579" s="42">
        <v>0.16327896118164062</v>
      </c>
      <c r="D579" s="42">
        <v>0.16327896118164062</v>
      </c>
      <c r="E579" s="48">
        <v>3.4210023027781353E-2</v>
      </c>
      <c r="F579" s="48">
        <v>3.4210002151505624E-2</v>
      </c>
      <c r="G579" s="48">
        <v>3.1256957419910109E-2</v>
      </c>
      <c r="H579" s="48">
        <v>3.6084518182818028E-2</v>
      </c>
      <c r="I579" s="48">
        <v>3.183023212668025E-2</v>
      </c>
      <c r="J579" s="48">
        <v>3.183023212668025E-2</v>
      </c>
      <c r="K579" s="48">
        <v>3.183023212668025E-2</v>
      </c>
      <c r="L579" s="48">
        <v>3.183023212668025E-2</v>
      </c>
      <c r="M579" s="43">
        <f t="shared" ref="M579:M601" si="127">(+O579*0.7)</f>
        <v>3.3594203999999989E-2</v>
      </c>
      <c r="N579" s="43">
        <f t="shared" ref="N579:N601" si="128">(+P579*0.85)</f>
        <v>5.2134783999999997E-2</v>
      </c>
      <c r="O579" s="49">
        <v>4.7991719999999988E-2</v>
      </c>
      <c r="P579" s="49">
        <v>6.1335039999999993E-2</v>
      </c>
      <c r="Q579" s="50">
        <f t="shared" si="118"/>
        <v>5.4663379999999991E-2</v>
      </c>
      <c r="R579" s="48">
        <f t="shared" si="119"/>
        <v>6.1335039999999993E-2</v>
      </c>
      <c r="S579" s="49">
        <v>0</v>
      </c>
      <c r="T579" s="48">
        <f t="shared" ref="T579:T601" si="129">+C579</f>
        <v>0.16327896118164062</v>
      </c>
      <c r="U579" s="48">
        <v>0</v>
      </c>
      <c r="V579" s="49">
        <f t="shared" si="120"/>
        <v>5.5201535999999995E-2</v>
      </c>
      <c r="W579" s="49">
        <f t="shared" si="121"/>
        <v>4.9068031999999998E-2</v>
      </c>
      <c r="X579" s="49">
        <f t="shared" si="122"/>
        <v>4.2934527999999993E-2</v>
      </c>
      <c r="Y579" s="49">
        <f t="shared" si="123"/>
        <v>6.4401791999999999E-2</v>
      </c>
      <c r="Z579" s="49">
        <f t="shared" si="124"/>
        <v>8.1780053333333325E-2</v>
      </c>
      <c r="AA579" s="48">
        <v>0</v>
      </c>
      <c r="AB579" s="42">
        <v>0.16327896118164062</v>
      </c>
      <c r="AC579" s="42">
        <v>0.16327896118164062</v>
      </c>
      <c r="AD579" s="49">
        <f t="shared" si="125"/>
        <v>0</v>
      </c>
      <c r="AE579" s="49">
        <f t="shared" si="126"/>
        <v>0</v>
      </c>
    </row>
    <row r="580" spans="1:31" x14ac:dyDescent="0.2">
      <c r="A580" s="42">
        <v>5.3429902715577224E-2</v>
      </c>
      <c r="B580" s="42">
        <f t="shared" si="117"/>
        <v>0.1630225372314453</v>
      </c>
      <c r="C580" s="42">
        <v>0.1630225372314453</v>
      </c>
      <c r="D580" s="42">
        <v>0.1630225372314453</v>
      </c>
      <c r="E580" s="48">
        <v>3.4034079002545008E-2</v>
      </c>
      <c r="F580" s="48">
        <v>3.4034058913434501E-2</v>
      </c>
      <c r="G580" s="48">
        <v>3.1096203380465946E-2</v>
      </c>
      <c r="H580" s="48">
        <v>3.5898935245049654E-2</v>
      </c>
      <c r="I580" s="48">
        <v>3.166652886911818E-2</v>
      </c>
      <c r="J580" s="48">
        <v>3.166652886911818E-2</v>
      </c>
      <c r="K580" s="48">
        <v>3.166652886911818E-2</v>
      </c>
      <c r="L580" s="48">
        <v>3.166652886911818E-2</v>
      </c>
      <c r="M580" s="43">
        <f t="shared" si="127"/>
        <v>3.3439391999999998E-2</v>
      </c>
      <c r="N580" s="43">
        <f t="shared" si="128"/>
        <v>5.1884135999999983E-2</v>
      </c>
      <c r="O580" s="49">
        <v>4.7770560000000004E-2</v>
      </c>
      <c r="P580" s="49">
        <v>6.1040159999999982E-2</v>
      </c>
      <c r="Q580" s="50">
        <f t="shared" si="118"/>
        <v>5.4405359999999993E-2</v>
      </c>
      <c r="R580" s="48">
        <f t="shared" si="119"/>
        <v>6.1040159999999982E-2</v>
      </c>
      <c r="S580" s="49">
        <v>0</v>
      </c>
      <c r="T580" s="48">
        <f t="shared" si="129"/>
        <v>0.1630225372314453</v>
      </c>
      <c r="U580" s="48">
        <v>0</v>
      </c>
      <c r="V580" s="49">
        <f t="shared" si="120"/>
        <v>5.4936143999999985E-2</v>
      </c>
      <c r="W580" s="49">
        <f t="shared" si="121"/>
        <v>4.8832127999999989E-2</v>
      </c>
      <c r="X580" s="49">
        <f t="shared" si="122"/>
        <v>4.2728111999999985E-2</v>
      </c>
      <c r="Y580" s="49">
        <f t="shared" si="123"/>
        <v>6.4092167999999991E-2</v>
      </c>
      <c r="Z580" s="49">
        <f t="shared" si="124"/>
        <v>8.1386879999999967E-2</v>
      </c>
      <c r="AA580" s="48">
        <v>0</v>
      </c>
      <c r="AB580" s="42">
        <v>0.1630225372314453</v>
      </c>
      <c r="AC580" s="42">
        <v>0.1630225372314453</v>
      </c>
      <c r="AD580" s="49">
        <f t="shared" si="125"/>
        <v>0</v>
      </c>
      <c r="AE580" s="49">
        <f t="shared" si="126"/>
        <v>0</v>
      </c>
    </row>
    <row r="581" spans="1:31" x14ac:dyDescent="0.2">
      <c r="A581" s="42">
        <v>5.3155113567892417E-2</v>
      </c>
      <c r="B581" s="42">
        <f t="shared" si="117"/>
        <v>0.16276696777343749</v>
      </c>
      <c r="C581" s="42">
        <v>0.16276696777343749</v>
      </c>
      <c r="D581" s="42">
        <v>0.16276696777343749</v>
      </c>
      <c r="E581" s="48">
        <v>3.3859039867082961E-2</v>
      </c>
      <c r="F581" s="48">
        <v>3.3859020557593024E-2</v>
      </c>
      <c r="G581" s="48">
        <v>3.093627609651339E-2</v>
      </c>
      <c r="H581" s="48">
        <v>3.571430676167129E-2</v>
      </c>
      <c r="I581" s="48">
        <v>3.1503667539331877E-2</v>
      </c>
      <c r="J581" s="48">
        <v>3.1503667539331877E-2</v>
      </c>
      <c r="K581" s="48">
        <v>3.1503667539331877E-2</v>
      </c>
      <c r="L581" s="48">
        <v>3.1503667539331877E-2</v>
      </c>
      <c r="M581" s="43">
        <f t="shared" si="127"/>
        <v>3.3284580000000001E-2</v>
      </c>
      <c r="N581" s="43">
        <f t="shared" si="128"/>
        <v>5.1633487999999998E-2</v>
      </c>
      <c r="O581" s="49">
        <v>4.7549400000000006E-2</v>
      </c>
      <c r="P581" s="49">
        <v>6.0745279999999999E-2</v>
      </c>
      <c r="Q581" s="50">
        <f t="shared" si="118"/>
        <v>5.4147340000000002E-2</v>
      </c>
      <c r="R581" s="48">
        <f t="shared" si="119"/>
        <v>6.0745279999999999E-2</v>
      </c>
      <c r="S581" s="49">
        <v>0</v>
      </c>
      <c r="T581" s="48">
        <f t="shared" si="129"/>
        <v>0.16276696777343749</v>
      </c>
      <c r="U581" s="48">
        <v>0</v>
      </c>
      <c r="V581" s="49">
        <f t="shared" si="120"/>
        <v>5.4670752000000003E-2</v>
      </c>
      <c r="W581" s="49">
        <f t="shared" si="121"/>
        <v>4.8596224E-2</v>
      </c>
      <c r="X581" s="49">
        <f t="shared" si="122"/>
        <v>4.2521695999999998E-2</v>
      </c>
      <c r="Y581" s="49">
        <f t="shared" si="123"/>
        <v>6.378254400000001E-2</v>
      </c>
      <c r="Z581" s="49">
        <f t="shared" si="124"/>
        <v>8.0993706666666665E-2</v>
      </c>
      <c r="AA581" s="48">
        <v>0</v>
      </c>
      <c r="AB581" s="42">
        <v>0.16276696777343749</v>
      </c>
      <c r="AC581" s="42">
        <v>0.16276696777343749</v>
      </c>
      <c r="AD581" s="49">
        <f t="shared" si="125"/>
        <v>0</v>
      </c>
      <c r="AE581" s="49">
        <f t="shared" si="126"/>
        <v>0</v>
      </c>
    </row>
    <row r="582" spans="1:31" x14ac:dyDescent="0.2">
      <c r="A582" s="42">
        <v>5.2881737656463861E-2</v>
      </c>
      <c r="B582" s="42">
        <f t="shared" si="117"/>
        <v>0.16251223754882813</v>
      </c>
      <c r="C582" s="42">
        <v>0.16251223754882813</v>
      </c>
      <c r="D582" s="42">
        <v>0.16251223754882813</v>
      </c>
      <c r="E582" s="48">
        <v>3.3684900967497461E-2</v>
      </c>
      <c r="F582" s="48">
        <v>3.3684882430140221E-2</v>
      </c>
      <c r="G582" s="48">
        <v>3.0777171316061971E-2</v>
      </c>
      <c r="H582" s="48">
        <v>3.5530627823917096E-2</v>
      </c>
      <c r="I582" s="48">
        <v>3.1341643807276894E-2</v>
      </c>
      <c r="J582" s="48">
        <v>3.1341643807276894E-2</v>
      </c>
      <c r="K582" s="48">
        <v>3.1341643807276894E-2</v>
      </c>
      <c r="L582" s="48">
        <v>3.1341643807276894E-2</v>
      </c>
      <c r="M582" s="43">
        <f t="shared" si="127"/>
        <v>3.3129768000000004E-2</v>
      </c>
      <c r="N582" s="43">
        <f t="shared" si="128"/>
        <v>5.1382839999999992E-2</v>
      </c>
      <c r="O582" s="49">
        <v>4.7328240000000008E-2</v>
      </c>
      <c r="P582" s="49">
        <v>6.0450399999999994E-2</v>
      </c>
      <c r="Q582" s="50">
        <f t="shared" si="118"/>
        <v>5.3889320000000004E-2</v>
      </c>
      <c r="R582" s="48">
        <f t="shared" si="119"/>
        <v>6.0450399999999994E-2</v>
      </c>
      <c r="S582" s="49">
        <v>0</v>
      </c>
      <c r="T582" s="48">
        <f t="shared" si="129"/>
        <v>0.16251223754882813</v>
      </c>
      <c r="U582" s="48">
        <v>0</v>
      </c>
      <c r="V582" s="49">
        <f t="shared" si="120"/>
        <v>5.4405359999999993E-2</v>
      </c>
      <c r="W582" s="49">
        <f t="shared" si="121"/>
        <v>4.8360319999999998E-2</v>
      </c>
      <c r="X582" s="49">
        <f t="shared" si="122"/>
        <v>4.2315279999999997E-2</v>
      </c>
      <c r="Y582" s="49">
        <f t="shared" si="123"/>
        <v>6.3472919999999988E-2</v>
      </c>
      <c r="Z582" s="49">
        <f t="shared" si="124"/>
        <v>8.0600533333333321E-2</v>
      </c>
      <c r="AA582" s="48">
        <v>0</v>
      </c>
      <c r="AB582" s="42">
        <v>0.16251223754882813</v>
      </c>
      <c r="AC582" s="42">
        <v>0.16251223754882813</v>
      </c>
      <c r="AD582" s="49">
        <f t="shared" si="125"/>
        <v>0</v>
      </c>
      <c r="AE582" s="49">
        <f t="shared" si="126"/>
        <v>0</v>
      </c>
    </row>
    <row r="583" spans="1:31" x14ac:dyDescent="0.2">
      <c r="A583" s="42">
        <v>5.2609767713039754E-2</v>
      </c>
      <c r="B583" s="42">
        <f t="shared" si="117"/>
        <v>0.16225833129882813</v>
      </c>
      <c r="C583" s="42">
        <v>0.16225833129882813</v>
      </c>
      <c r="D583" s="42">
        <v>0.16225833129882813</v>
      </c>
      <c r="E583" s="48">
        <v>3.3511657673826002E-2</v>
      </c>
      <c r="F583" s="48">
        <v>3.3511639901169996E-2</v>
      </c>
      <c r="G583" s="48">
        <v>3.0618884808989139E-2</v>
      </c>
      <c r="H583" s="48">
        <v>3.5347893548267076E-2</v>
      </c>
      <c r="I583" s="48">
        <v>3.1180453365178273E-2</v>
      </c>
      <c r="J583" s="48">
        <v>3.1180453365178273E-2</v>
      </c>
      <c r="K583" s="48">
        <v>3.1180453365178273E-2</v>
      </c>
      <c r="L583" s="48">
        <v>3.1180453365178273E-2</v>
      </c>
      <c r="M583" s="43">
        <f t="shared" si="127"/>
        <v>3.2974955999999993E-2</v>
      </c>
      <c r="N583" s="43">
        <f t="shared" si="128"/>
        <v>5.1132191999999993E-2</v>
      </c>
      <c r="O583" s="49">
        <v>4.7107079999999996E-2</v>
      </c>
      <c r="P583" s="49">
        <v>6.0155519999999997E-2</v>
      </c>
      <c r="Q583" s="50">
        <f t="shared" si="118"/>
        <v>5.3631299999999993E-2</v>
      </c>
      <c r="R583" s="48">
        <f t="shared" si="119"/>
        <v>6.0155519999999997E-2</v>
      </c>
      <c r="S583" s="49">
        <v>0</v>
      </c>
      <c r="T583" s="48">
        <f t="shared" si="129"/>
        <v>0.16225833129882813</v>
      </c>
      <c r="U583" s="48">
        <v>0</v>
      </c>
      <c r="V583" s="49">
        <f t="shared" si="120"/>
        <v>5.4139967999999997E-2</v>
      </c>
      <c r="W583" s="49">
        <f t="shared" si="121"/>
        <v>4.8124416000000003E-2</v>
      </c>
      <c r="X583" s="49">
        <f t="shared" si="122"/>
        <v>4.2108863999999996E-2</v>
      </c>
      <c r="Y583" s="49">
        <f t="shared" si="123"/>
        <v>6.3163295999999994E-2</v>
      </c>
      <c r="Z583" s="49">
        <f t="shared" si="124"/>
        <v>8.0207360000000005E-2</v>
      </c>
      <c r="AA583" s="48">
        <v>0</v>
      </c>
      <c r="AB583" s="42">
        <v>0.16225833129882813</v>
      </c>
      <c r="AC583" s="42">
        <v>0.16225833129882813</v>
      </c>
      <c r="AD583" s="49">
        <f t="shared" si="125"/>
        <v>0</v>
      </c>
      <c r="AE583" s="49">
        <f t="shared" si="126"/>
        <v>0</v>
      </c>
    </row>
    <row r="584" spans="1:31" x14ac:dyDescent="0.2">
      <c r="A584" s="42">
        <v>5.2339196506748814E-2</v>
      </c>
      <c r="B584" s="42">
        <f t="shared" si="117"/>
        <v>0.16200526428222656</v>
      </c>
      <c r="C584" s="42">
        <v>0.16200526428222656</v>
      </c>
      <c r="D584" s="42">
        <v>0.16200526428222656</v>
      </c>
      <c r="E584" s="48">
        <v>3.3339305379918235E-2</v>
      </c>
      <c r="F584" s="48">
        <v>3.3339288364588007E-2</v>
      </c>
      <c r="G584" s="48">
        <v>3.0461412366927811E-2</v>
      </c>
      <c r="H584" s="48">
        <v>3.5166099076317202E-2</v>
      </c>
      <c r="I584" s="48">
        <v>3.1020091927415984E-2</v>
      </c>
      <c r="J584" s="48">
        <v>3.1020091927415984E-2</v>
      </c>
      <c r="K584" s="48">
        <v>3.1020091927415984E-2</v>
      </c>
      <c r="L584" s="48">
        <v>3.1020091927415984E-2</v>
      </c>
      <c r="M584" s="43">
        <f t="shared" si="127"/>
        <v>3.2820143999999996E-2</v>
      </c>
      <c r="N584" s="43">
        <f t="shared" si="128"/>
        <v>5.0881543999999987E-2</v>
      </c>
      <c r="O584" s="49">
        <v>4.6885919999999998E-2</v>
      </c>
      <c r="P584" s="49">
        <v>5.9860639999999986E-2</v>
      </c>
      <c r="Q584" s="50">
        <f t="shared" si="118"/>
        <v>5.3373279999999995E-2</v>
      </c>
      <c r="R584" s="48">
        <f t="shared" si="119"/>
        <v>5.9860639999999986E-2</v>
      </c>
      <c r="S584" s="49">
        <v>0</v>
      </c>
      <c r="T584" s="48">
        <f t="shared" si="129"/>
        <v>0.16200526428222656</v>
      </c>
      <c r="U584" s="48">
        <v>0</v>
      </c>
      <c r="V584" s="49">
        <f t="shared" si="120"/>
        <v>5.3874575999999987E-2</v>
      </c>
      <c r="W584" s="49">
        <f t="shared" si="121"/>
        <v>4.7888511999999994E-2</v>
      </c>
      <c r="X584" s="49">
        <f t="shared" si="122"/>
        <v>4.1902447999999988E-2</v>
      </c>
      <c r="Y584" s="49">
        <f t="shared" si="123"/>
        <v>6.2853671999999985E-2</v>
      </c>
      <c r="Z584" s="49">
        <f t="shared" si="124"/>
        <v>7.9814186666666648E-2</v>
      </c>
      <c r="AA584" s="48">
        <v>0</v>
      </c>
      <c r="AB584" s="42">
        <v>0.16200526428222656</v>
      </c>
      <c r="AC584" s="42">
        <v>0.16200526428222656</v>
      </c>
      <c r="AD584" s="49">
        <f t="shared" si="125"/>
        <v>0</v>
      </c>
      <c r="AE584" s="49">
        <f t="shared" si="126"/>
        <v>0</v>
      </c>
    </row>
    <row r="585" spans="1:31" x14ac:dyDescent="0.2">
      <c r="A585" s="42">
        <v>5.2070016843908003E-2</v>
      </c>
      <c r="B585" s="42">
        <f t="shared" si="117"/>
        <v>0.16175259196286107</v>
      </c>
      <c r="C585" s="42">
        <v>0.16175259196286107</v>
      </c>
      <c r="D585" s="42">
        <v>0.16175259196286107</v>
      </c>
      <c r="E585" s="48">
        <v>3.3167839503313506E-2</v>
      </c>
      <c r="F585" s="48">
        <v>3.3167823237989232E-2</v>
      </c>
      <c r="G585" s="48">
        <v>3.0304749803154458E-2</v>
      </c>
      <c r="H585" s="48">
        <v>3.4985239574650245E-2</v>
      </c>
      <c r="I585" s="48">
        <v>3.086055523041099E-2</v>
      </c>
      <c r="J585" s="48">
        <v>3.086055523041099E-2</v>
      </c>
      <c r="K585" s="48">
        <v>3.086055523041099E-2</v>
      </c>
      <c r="L585" s="48">
        <v>3.086055523041099E-2</v>
      </c>
      <c r="M585" s="43">
        <f t="shared" si="127"/>
        <v>3.2665331999999991E-2</v>
      </c>
      <c r="N585" s="43">
        <f t="shared" si="128"/>
        <v>5.0630895999999995E-2</v>
      </c>
      <c r="O585" s="49">
        <v>4.6664759999999993E-2</v>
      </c>
      <c r="P585" s="49">
        <v>5.9565759999999995E-2</v>
      </c>
      <c r="Q585" s="50">
        <f t="shared" si="118"/>
        <v>5.3115259999999997E-2</v>
      </c>
      <c r="R585" s="48">
        <f t="shared" si="119"/>
        <v>5.9565759999999995E-2</v>
      </c>
      <c r="S585" s="49">
        <v>0</v>
      </c>
      <c r="T585" s="48">
        <f t="shared" si="129"/>
        <v>0.16175259196286107</v>
      </c>
      <c r="U585" s="48">
        <v>0</v>
      </c>
      <c r="V585" s="49">
        <f t="shared" si="120"/>
        <v>5.3609183999999997E-2</v>
      </c>
      <c r="W585" s="49">
        <f t="shared" si="121"/>
        <v>4.7652607999999999E-2</v>
      </c>
      <c r="X585" s="49">
        <f t="shared" si="122"/>
        <v>4.1696031999999994E-2</v>
      </c>
      <c r="Y585" s="49">
        <f t="shared" si="123"/>
        <v>6.2544048000000005E-2</v>
      </c>
      <c r="Z585" s="49">
        <f t="shared" si="124"/>
        <v>7.9421013333333332E-2</v>
      </c>
      <c r="AA585" s="48">
        <v>0</v>
      </c>
      <c r="AB585" s="42">
        <v>0.16175259196286107</v>
      </c>
      <c r="AC585" s="42">
        <v>0.16175259196286107</v>
      </c>
      <c r="AD585" s="49">
        <f t="shared" si="125"/>
        <v>0</v>
      </c>
      <c r="AE585" s="49">
        <f t="shared" si="126"/>
        <v>0</v>
      </c>
    </row>
    <row r="586" spans="1:31" x14ac:dyDescent="0.2">
      <c r="A586" s="42">
        <v>5.1802221567831284E-2</v>
      </c>
      <c r="B586" s="42">
        <f t="shared" si="117"/>
        <v>0.16150031372514009</v>
      </c>
      <c r="C586" s="42">
        <v>0.16150031372514009</v>
      </c>
      <c r="D586" s="42">
        <v>0.16150031372514009</v>
      </c>
      <c r="E586" s="48">
        <v>3.299725548511899E-2</v>
      </c>
      <c r="F586" s="48">
        <v>3.2997239962536104E-2</v>
      </c>
      <c r="G586" s="48">
        <v>3.0148892952477808E-2</v>
      </c>
      <c r="H586" s="48">
        <v>3.4805310234707301E-2</v>
      </c>
      <c r="I586" s="48">
        <v>3.0701839032511891E-2</v>
      </c>
      <c r="J586" s="48">
        <v>3.0701839032511891E-2</v>
      </c>
      <c r="K586" s="48">
        <v>3.0701839032511891E-2</v>
      </c>
      <c r="L586" s="48">
        <v>3.0701839032511891E-2</v>
      </c>
      <c r="M586" s="43">
        <f t="shared" si="127"/>
        <v>3.2510519999999994E-2</v>
      </c>
      <c r="N586" s="43">
        <f t="shared" si="128"/>
        <v>5.0380247999999989E-2</v>
      </c>
      <c r="O586" s="49">
        <v>4.6443599999999995E-2</v>
      </c>
      <c r="P586" s="49">
        <v>5.9270879999999991E-2</v>
      </c>
      <c r="Q586" s="50">
        <f t="shared" si="118"/>
        <v>5.2857239999999993E-2</v>
      </c>
      <c r="R586" s="48">
        <f t="shared" si="119"/>
        <v>5.9270879999999991E-2</v>
      </c>
      <c r="S586" s="49">
        <v>0</v>
      </c>
      <c r="T586" s="48">
        <f t="shared" si="129"/>
        <v>0.16150031372514009</v>
      </c>
      <c r="U586" s="48">
        <v>0</v>
      </c>
      <c r="V586" s="49">
        <f t="shared" si="120"/>
        <v>5.3343791999999994E-2</v>
      </c>
      <c r="W586" s="49">
        <f t="shared" si="121"/>
        <v>4.7416703999999997E-2</v>
      </c>
      <c r="X586" s="49">
        <f t="shared" si="122"/>
        <v>4.1489615999999993E-2</v>
      </c>
      <c r="Y586" s="49">
        <f t="shared" si="123"/>
        <v>6.223442399999999E-2</v>
      </c>
      <c r="Z586" s="49">
        <f t="shared" si="124"/>
        <v>7.9027839999999988E-2</v>
      </c>
      <c r="AA586" s="48">
        <v>0</v>
      </c>
      <c r="AB586" s="42">
        <v>0.16150031372514009</v>
      </c>
      <c r="AC586" s="42">
        <v>0.16150031372514009</v>
      </c>
      <c r="AD586" s="49">
        <f t="shared" si="125"/>
        <v>0</v>
      </c>
      <c r="AE586" s="49">
        <f t="shared" si="126"/>
        <v>0</v>
      </c>
    </row>
    <row r="587" spans="1:31" x14ac:dyDescent="0.2">
      <c r="A587" s="42">
        <v>5.1535803558639341E-2</v>
      </c>
      <c r="B587" s="42">
        <f t="shared" si="117"/>
        <v>0.16124842895443228</v>
      </c>
      <c r="C587" s="42">
        <v>0.16124842895443228</v>
      </c>
      <c r="D587" s="42">
        <v>0.16124842895443228</v>
      </c>
      <c r="E587" s="48">
        <v>3.2827548789888493E-2</v>
      </c>
      <c r="F587" s="48">
        <v>3.2827534002837333E-2</v>
      </c>
      <c r="G587" s="48">
        <v>2.99938376711281E-2</v>
      </c>
      <c r="H587" s="48">
        <v>3.4626306272659883E-2</v>
      </c>
      <c r="I587" s="48">
        <v>3.0543939113882153E-2</v>
      </c>
      <c r="J587" s="48">
        <v>3.0543939113882153E-2</v>
      </c>
      <c r="K587" s="48">
        <v>3.0543939113882153E-2</v>
      </c>
      <c r="L587" s="48">
        <v>3.0543939113882153E-2</v>
      </c>
      <c r="M587" s="43">
        <f t="shared" si="127"/>
        <v>3.235570799999999E-2</v>
      </c>
      <c r="N587" s="43">
        <f t="shared" si="128"/>
        <v>5.0129599999999996E-2</v>
      </c>
      <c r="O587" s="49">
        <v>4.622243999999999E-2</v>
      </c>
      <c r="P587" s="49">
        <v>5.8976000000000001E-2</v>
      </c>
      <c r="Q587" s="50">
        <f t="shared" si="118"/>
        <v>5.2599219999999995E-2</v>
      </c>
      <c r="R587" s="48">
        <f t="shared" si="119"/>
        <v>5.8976000000000001E-2</v>
      </c>
      <c r="S587" s="49">
        <v>0</v>
      </c>
      <c r="T587" s="48">
        <f t="shared" si="129"/>
        <v>0.16124842895443228</v>
      </c>
      <c r="U587" s="48">
        <v>0</v>
      </c>
      <c r="V587" s="49">
        <f t="shared" si="120"/>
        <v>5.3078400000000005E-2</v>
      </c>
      <c r="W587" s="49">
        <f t="shared" si="121"/>
        <v>4.7180800000000002E-2</v>
      </c>
      <c r="X587" s="49">
        <f t="shared" si="122"/>
        <v>4.1283199999999999E-2</v>
      </c>
      <c r="Y587" s="49">
        <f t="shared" si="123"/>
        <v>6.1924800000000002E-2</v>
      </c>
      <c r="Z587" s="49">
        <f t="shared" si="124"/>
        <v>7.8634666666666672E-2</v>
      </c>
      <c r="AA587" s="48">
        <v>0</v>
      </c>
      <c r="AB587" s="42">
        <v>0.16124842895443228</v>
      </c>
      <c r="AC587" s="42">
        <v>0.16124842895443228</v>
      </c>
      <c r="AD587" s="49">
        <f t="shared" si="125"/>
        <v>0</v>
      </c>
      <c r="AE587" s="49">
        <f t="shared" si="126"/>
        <v>0</v>
      </c>
    </row>
    <row r="588" spans="1:31" x14ac:dyDescent="0.2">
      <c r="A588" s="42">
        <v>5.1270755733070293E-2</v>
      </c>
      <c r="B588" s="42">
        <f t="shared" si="117"/>
        <v>0.16099693703706483</v>
      </c>
      <c r="C588" s="42">
        <v>0.16099693703706483</v>
      </c>
      <c r="D588" s="42">
        <v>0.16099693703706483</v>
      </c>
      <c r="E588" s="48">
        <v>3.2658714905501894E-2</v>
      </c>
      <c r="F588" s="48">
        <v>3.2658700846827295E-2</v>
      </c>
      <c r="G588" s="48">
        <v>2.9839579836646913E-2</v>
      </c>
      <c r="H588" s="48">
        <v>3.4448222929282797E-2</v>
      </c>
      <c r="I588" s="48">
        <v>3.0386851276387912E-2</v>
      </c>
      <c r="J588" s="48">
        <v>3.0386851276387912E-2</v>
      </c>
      <c r="K588" s="48">
        <v>3.0386851276387912E-2</v>
      </c>
      <c r="L588" s="48">
        <v>3.0386851276387912E-2</v>
      </c>
      <c r="M588" s="43">
        <f t="shared" si="127"/>
        <v>3.2200895999999993E-2</v>
      </c>
      <c r="N588" s="43">
        <f t="shared" si="128"/>
        <v>4.987895199999999E-2</v>
      </c>
      <c r="O588" s="49">
        <v>4.6001279999999992E-2</v>
      </c>
      <c r="P588" s="49">
        <v>5.8681119999999989E-2</v>
      </c>
      <c r="Q588" s="50">
        <f t="shared" si="118"/>
        <v>5.2341199999999991E-2</v>
      </c>
      <c r="R588" s="48">
        <f t="shared" si="119"/>
        <v>5.8681119999999989E-2</v>
      </c>
      <c r="S588" s="49">
        <v>0</v>
      </c>
      <c r="T588" s="48">
        <f t="shared" si="129"/>
        <v>0.16099693703706483</v>
      </c>
      <c r="U588" s="48">
        <v>0</v>
      </c>
      <c r="V588" s="49">
        <f t="shared" si="120"/>
        <v>5.2813007999999995E-2</v>
      </c>
      <c r="W588" s="49">
        <f t="shared" si="121"/>
        <v>4.6944895999999993E-2</v>
      </c>
      <c r="X588" s="49">
        <f t="shared" si="122"/>
        <v>4.1076783999999991E-2</v>
      </c>
      <c r="Y588" s="49">
        <f t="shared" si="123"/>
        <v>6.1615175999999994E-2</v>
      </c>
      <c r="Z588" s="49">
        <f t="shared" si="124"/>
        <v>7.8241493333333315E-2</v>
      </c>
      <c r="AA588" s="48">
        <v>0</v>
      </c>
      <c r="AB588" s="42">
        <v>0.16099693703706483</v>
      </c>
      <c r="AC588" s="42">
        <v>0.16099693703706483</v>
      </c>
      <c r="AD588" s="49">
        <f t="shared" si="125"/>
        <v>0</v>
      </c>
      <c r="AE588" s="49">
        <f t="shared" si="126"/>
        <v>0</v>
      </c>
    </row>
    <row r="589" spans="1:31" x14ac:dyDescent="0.2">
      <c r="A589" s="42">
        <v>5.1007071044291356E-2</v>
      </c>
      <c r="B589" s="42">
        <f t="shared" si="117"/>
        <v>0.16074583736032208</v>
      </c>
      <c r="C589" s="42">
        <v>0.16074583736032208</v>
      </c>
      <c r="D589" s="42">
        <v>0.16074583736032208</v>
      </c>
      <c r="E589" s="48">
        <v>3.2490749343045126E-2</v>
      </c>
      <c r="F589" s="48">
        <v>3.249073600564608E-2</v>
      </c>
      <c r="G589" s="48">
        <v>2.968611534777757E-2</v>
      </c>
      <c r="H589" s="48">
        <v>3.4271055469827574E-2</v>
      </c>
      <c r="I589" s="48">
        <v>3.0230571343486352E-2</v>
      </c>
      <c r="J589" s="48">
        <v>3.0230571343486352E-2</v>
      </c>
      <c r="K589" s="48">
        <v>3.0230571343486352E-2</v>
      </c>
      <c r="L589" s="48">
        <v>3.0230571343486352E-2</v>
      </c>
      <c r="M589" s="43">
        <f t="shared" si="127"/>
        <v>3.1891271999999998E-2</v>
      </c>
      <c r="N589" s="43">
        <f t="shared" si="128"/>
        <v>4.9628303999999998E-2</v>
      </c>
      <c r="O589" s="49">
        <v>4.5558959999999996E-2</v>
      </c>
      <c r="P589" s="49">
        <v>5.8386239999999999E-2</v>
      </c>
      <c r="Q589" s="50">
        <f t="shared" si="118"/>
        <v>5.1972599999999994E-2</v>
      </c>
      <c r="R589" s="48">
        <f t="shared" si="119"/>
        <v>5.8386239999999999E-2</v>
      </c>
      <c r="S589" s="49">
        <v>0</v>
      </c>
      <c r="T589" s="48">
        <f t="shared" si="129"/>
        <v>0.16074583736032208</v>
      </c>
      <c r="U589" s="48">
        <v>0</v>
      </c>
      <c r="V589" s="49">
        <f t="shared" si="120"/>
        <v>5.2547615999999998E-2</v>
      </c>
      <c r="W589" s="49">
        <f t="shared" si="121"/>
        <v>4.6708992000000005E-2</v>
      </c>
      <c r="X589" s="49">
        <f t="shared" si="122"/>
        <v>4.0870367999999997E-2</v>
      </c>
      <c r="Y589" s="49">
        <f t="shared" si="123"/>
        <v>6.1305551999999999E-2</v>
      </c>
      <c r="Z589" s="49">
        <f t="shared" si="124"/>
        <v>7.7848319999999999E-2</v>
      </c>
      <c r="AA589" s="48">
        <v>0</v>
      </c>
      <c r="AB589" s="42">
        <v>0.16074583736032208</v>
      </c>
      <c r="AC589" s="42">
        <v>0.16074583736032208</v>
      </c>
      <c r="AD589" s="49">
        <f t="shared" si="125"/>
        <v>0</v>
      </c>
      <c r="AE589" s="49">
        <f t="shared" si="126"/>
        <v>0</v>
      </c>
    </row>
    <row r="590" spans="1:31" x14ac:dyDescent="0.2">
      <c r="A590" s="42">
        <v>5.0744742481711506E-2</v>
      </c>
      <c r="B590" s="42">
        <f t="shared" si="117"/>
        <v>0.16049512931244395</v>
      </c>
      <c r="C590" s="42">
        <v>0.16049512931244395</v>
      </c>
      <c r="D590" s="42">
        <v>0.16049512931244395</v>
      </c>
      <c r="E590" s="48">
        <v>3.2323647636690878E-2</v>
      </c>
      <c r="F590" s="48">
        <v>3.232363501352014E-2</v>
      </c>
      <c r="G590" s="48">
        <v>2.9533440124356099E-2</v>
      </c>
      <c r="H590" s="48">
        <v>3.4094799183896574E-2</v>
      </c>
      <c r="I590" s="48">
        <v>3.0075095160114661E-2</v>
      </c>
      <c r="J590" s="48">
        <v>3.0075095160114661E-2</v>
      </c>
      <c r="K590" s="48">
        <v>3.0075095160114661E-2</v>
      </c>
      <c r="L590" s="48">
        <v>3.0075095160114661E-2</v>
      </c>
      <c r="M590" s="43">
        <f t="shared" si="127"/>
        <v>3.1736459999999994E-2</v>
      </c>
      <c r="N590" s="43">
        <f t="shared" si="128"/>
        <v>4.9127008E-2</v>
      </c>
      <c r="O590" s="49">
        <v>4.5337799999999998E-2</v>
      </c>
      <c r="P590" s="49">
        <v>5.7796479999999997E-2</v>
      </c>
      <c r="Q590" s="50">
        <f t="shared" si="118"/>
        <v>5.1567139999999997E-2</v>
      </c>
      <c r="R590" s="48">
        <f t="shared" si="119"/>
        <v>5.7796479999999997E-2</v>
      </c>
      <c r="S590" s="49">
        <v>0</v>
      </c>
      <c r="T590" s="48">
        <f t="shared" si="129"/>
        <v>0.16049512931244395</v>
      </c>
      <c r="U590" s="48">
        <v>0</v>
      </c>
      <c r="V590" s="49">
        <f t="shared" si="120"/>
        <v>5.2016831999999999E-2</v>
      </c>
      <c r="W590" s="49">
        <f t="shared" si="121"/>
        <v>4.6237184000000001E-2</v>
      </c>
      <c r="X590" s="49">
        <f t="shared" si="122"/>
        <v>4.0457535999999995E-2</v>
      </c>
      <c r="Y590" s="49">
        <f t="shared" si="123"/>
        <v>6.0686303999999996E-2</v>
      </c>
      <c r="Z590" s="49">
        <f t="shared" si="124"/>
        <v>7.7061973333333325E-2</v>
      </c>
      <c r="AA590" s="48">
        <v>0</v>
      </c>
      <c r="AB590" s="42">
        <v>0.16049512931244395</v>
      </c>
      <c r="AC590" s="42">
        <v>0.16049512931244395</v>
      </c>
      <c r="AD590" s="49">
        <f t="shared" si="125"/>
        <v>0</v>
      </c>
      <c r="AE590" s="49">
        <f t="shared" si="126"/>
        <v>0</v>
      </c>
    </row>
    <row r="591" spans="1:31" x14ac:dyDescent="0.2">
      <c r="A591" s="42">
        <v>5.0483763070795072E-2</v>
      </c>
      <c r="B591" s="42">
        <f t="shared" si="117"/>
        <v>0.16024481228262452</v>
      </c>
      <c r="C591" s="42">
        <v>0.16024481228262452</v>
      </c>
      <c r="D591" s="42">
        <v>0.16024481228262452</v>
      </c>
      <c r="E591" s="48">
        <v>3.2157405343579817E-2</v>
      </c>
      <c r="F591" s="48">
        <v>3.2157393427643559E-2</v>
      </c>
      <c r="G591" s="48">
        <v>2.9381550107202732E-2</v>
      </c>
      <c r="H591" s="48">
        <v>3.3919449385317782E-2</v>
      </c>
      <c r="I591" s="48">
        <v>2.9920418592579576E-2</v>
      </c>
      <c r="J591" s="48">
        <v>2.9920418592579576E-2</v>
      </c>
      <c r="K591" s="48">
        <v>2.9920418592579576E-2</v>
      </c>
      <c r="L591" s="48">
        <v>2.9920418592579576E-2</v>
      </c>
      <c r="M591" s="43">
        <f t="shared" si="127"/>
        <v>3.1581647999999997E-2</v>
      </c>
      <c r="N591" s="43">
        <f t="shared" si="128"/>
        <v>4.8876359999999994E-2</v>
      </c>
      <c r="O591" s="49">
        <v>4.511664E-2</v>
      </c>
      <c r="P591" s="49">
        <v>5.7501599999999993E-2</v>
      </c>
      <c r="Q591" s="50">
        <f t="shared" si="118"/>
        <v>5.130912E-2</v>
      </c>
      <c r="R591" s="48">
        <f t="shared" si="119"/>
        <v>5.7501599999999993E-2</v>
      </c>
      <c r="S591" s="49">
        <v>0</v>
      </c>
      <c r="T591" s="48">
        <f t="shared" si="129"/>
        <v>0.16024481228262452</v>
      </c>
      <c r="U591" s="48">
        <v>0</v>
      </c>
      <c r="V591" s="49">
        <f t="shared" si="120"/>
        <v>5.1751439999999996E-2</v>
      </c>
      <c r="W591" s="49">
        <f t="shared" si="121"/>
        <v>4.6001279999999999E-2</v>
      </c>
      <c r="X591" s="49">
        <f t="shared" si="122"/>
        <v>4.0251119999999994E-2</v>
      </c>
      <c r="Y591" s="49">
        <f t="shared" si="123"/>
        <v>6.0376679999999995E-2</v>
      </c>
      <c r="Z591" s="49">
        <f t="shared" si="124"/>
        <v>7.6668799999999995E-2</v>
      </c>
      <c r="AA591" s="48">
        <v>0</v>
      </c>
      <c r="AB591" s="42">
        <v>0.16024481228262452</v>
      </c>
      <c r="AC591" s="42">
        <v>0.16024481228262452</v>
      </c>
      <c r="AD591" s="49">
        <f t="shared" si="125"/>
        <v>0</v>
      </c>
      <c r="AE591" s="49">
        <f t="shared" si="126"/>
        <v>0</v>
      </c>
    </row>
    <row r="592" spans="1:31" x14ac:dyDescent="0.2">
      <c r="A592" s="42">
        <v>5.02241258728763E-2</v>
      </c>
      <c r="B592" s="42">
        <f t="shared" si="117"/>
        <v>0.15999488566101053</v>
      </c>
      <c r="C592" s="42">
        <v>0.15999488566101053</v>
      </c>
      <c r="D592" s="42">
        <v>0.15999488566101053</v>
      </c>
      <c r="E592" s="48">
        <v>3.1992018043702483E-2</v>
      </c>
      <c r="F592" s="48">
        <v>3.199200682805993E-2</v>
      </c>
      <c r="G592" s="48">
        <v>2.9230441258014009E-2</v>
      </c>
      <c r="H592" s="48">
        <v>3.3745001412020192E-2</v>
      </c>
      <c r="I592" s="48">
        <v>2.9766537528447459E-2</v>
      </c>
      <c r="J592" s="48">
        <v>2.9766537528447459E-2</v>
      </c>
      <c r="K592" s="48">
        <v>2.9766537528447459E-2</v>
      </c>
      <c r="L592" s="48">
        <v>2.9766537528447459E-2</v>
      </c>
      <c r="M592" s="43">
        <f t="shared" si="127"/>
        <v>3.1426835999999993E-2</v>
      </c>
      <c r="N592" s="43">
        <f t="shared" si="128"/>
        <v>4.8625711999999995E-2</v>
      </c>
      <c r="O592" s="49">
        <v>4.4895479999999988E-2</v>
      </c>
      <c r="P592" s="49">
        <v>5.7206719999999996E-2</v>
      </c>
      <c r="Q592" s="50">
        <f t="shared" si="118"/>
        <v>5.1051099999999988E-2</v>
      </c>
      <c r="R592" s="48">
        <f t="shared" si="119"/>
        <v>5.7206719999999996E-2</v>
      </c>
      <c r="S592" s="49">
        <v>0</v>
      </c>
      <c r="T592" s="48">
        <f t="shared" si="129"/>
        <v>0.15999488566101053</v>
      </c>
      <c r="U592" s="48">
        <v>0</v>
      </c>
      <c r="V592" s="49">
        <f t="shared" si="120"/>
        <v>5.1486048E-2</v>
      </c>
      <c r="W592" s="49">
        <f t="shared" si="121"/>
        <v>4.5765375999999997E-2</v>
      </c>
      <c r="X592" s="49">
        <f t="shared" si="122"/>
        <v>4.0044703999999993E-2</v>
      </c>
      <c r="Y592" s="49">
        <f t="shared" si="123"/>
        <v>6.0067056000000001E-2</v>
      </c>
      <c r="Z592" s="49">
        <f t="shared" si="124"/>
        <v>7.6275626666666665E-2</v>
      </c>
      <c r="AA592" s="48">
        <v>0</v>
      </c>
      <c r="AB592" s="42">
        <v>0.15999488566101053</v>
      </c>
      <c r="AC592" s="42">
        <v>0.15999488566101053</v>
      </c>
      <c r="AD592" s="49">
        <f t="shared" si="125"/>
        <v>0</v>
      </c>
      <c r="AE592" s="49">
        <f t="shared" si="126"/>
        <v>0</v>
      </c>
    </row>
    <row r="593" spans="1:31" x14ac:dyDescent="0.2">
      <c r="A593" s="42">
        <v>4.9965823984974907E-2</v>
      </c>
      <c r="B593" s="42">
        <f t="shared" si="117"/>
        <v>0.1597453488386999</v>
      </c>
      <c r="C593" s="42">
        <v>0.1597453488386999</v>
      </c>
      <c r="D593" s="42">
        <v>0.1597453488386999</v>
      </c>
      <c r="E593" s="48">
        <v>3.182748133978177E-2</v>
      </c>
      <c r="F593" s="48">
        <v>3.182747081754482E-2</v>
      </c>
      <c r="G593" s="48">
        <v>2.9080109559255395E-2</v>
      </c>
      <c r="H593" s="48">
        <v>3.3571450625909868E-2</v>
      </c>
      <c r="I593" s="48">
        <v>2.9613447876434967E-2</v>
      </c>
      <c r="J593" s="48">
        <v>2.9613447876434967E-2</v>
      </c>
      <c r="K593" s="48">
        <v>2.9613447876434967E-2</v>
      </c>
      <c r="L593" s="48">
        <v>2.9613447876434967E-2</v>
      </c>
      <c r="M593" s="43">
        <f t="shared" si="127"/>
        <v>3.1272023999999995E-2</v>
      </c>
      <c r="N593" s="43">
        <f t="shared" si="128"/>
        <v>4.8375063999999988E-2</v>
      </c>
      <c r="O593" s="49">
        <v>4.4674319999999997E-2</v>
      </c>
      <c r="P593" s="49">
        <v>5.6911839999999991E-2</v>
      </c>
      <c r="Q593" s="50">
        <f t="shared" si="118"/>
        <v>5.079307999999999E-2</v>
      </c>
      <c r="R593" s="48">
        <f t="shared" si="119"/>
        <v>5.6911839999999991E-2</v>
      </c>
      <c r="S593" s="49">
        <v>0</v>
      </c>
      <c r="T593" s="48">
        <f t="shared" si="129"/>
        <v>0.1597453488386999</v>
      </c>
      <c r="U593" s="48">
        <v>0</v>
      </c>
      <c r="V593" s="49">
        <f t="shared" si="120"/>
        <v>5.1220655999999996E-2</v>
      </c>
      <c r="W593" s="49">
        <f t="shared" si="121"/>
        <v>4.5529471999999994E-2</v>
      </c>
      <c r="X593" s="49">
        <f t="shared" si="122"/>
        <v>3.9838287999999993E-2</v>
      </c>
      <c r="Y593" s="49">
        <f t="shared" si="123"/>
        <v>5.9757431999999992E-2</v>
      </c>
      <c r="Z593" s="49">
        <f t="shared" si="124"/>
        <v>7.5882453333333322E-2</v>
      </c>
      <c r="AA593" s="48">
        <v>0</v>
      </c>
      <c r="AB593" s="42">
        <v>0.1597453488386999</v>
      </c>
      <c r="AC593" s="42">
        <v>0.1597453488386999</v>
      </c>
      <c r="AD593" s="49">
        <f t="shared" si="125"/>
        <v>0</v>
      </c>
      <c r="AE593" s="49">
        <f t="shared" si="126"/>
        <v>0</v>
      </c>
    </row>
    <row r="594" spans="1:31" x14ac:dyDescent="0.2">
      <c r="A594" s="42">
        <v>4.9708850539612499E-2</v>
      </c>
      <c r="B594" s="42">
        <f t="shared" si="117"/>
        <v>0.15949620120774016</v>
      </c>
      <c r="C594" s="42">
        <v>0.15949620120774016</v>
      </c>
      <c r="D594" s="42">
        <v>0.15949620120774016</v>
      </c>
      <c r="E594" s="48">
        <v>3.166379085715601E-2</v>
      </c>
      <c r="F594" s="48">
        <v>3.1663781021488889E-2</v>
      </c>
      <c r="G594" s="48">
        <v>2.8930551014054479E-2</v>
      </c>
      <c r="H594" s="48">
        <v>3.3398792412746618E-2</v>
      </c>
      <c r="I594" s="48">
        <v>2.9461145566300275E-2</v>
      </c>
      <c r="J594" s="48">
        <v>2.9461145566300275E-2</v>
      </c>
      <c r="K594" s="48">
        <v>2.9461145566300275E-2</v>
      </c>
      <c r="L594" s="48">
        <v>2.9461145566300275E-2</v>
      </c>
      <c r="M594" s="43">
        <f t="shared" si="127"/>
        <v>3.1117211999999991E-2</v>
      </c>
      <c r="N594" s="43">
        <f t="shared" si="128"/>
        <v>4.8124415999999996E-2</v>
      </c>
      <c r="O594" s="49">
        <v>4.4453159999999992E-2</v>
      </c>
      <c r="P594" s="49">
        <v>5.6616959999999994E-2</v>
      </c>
      <c r="Q594" s="50">
        <f t="shared" si="118"/>
        <v>5.0535059999999993E-2</v>
      </c>
      <c r="R594" s="48">
        <f t="shared" si="119"/>
        <v>5.6616959999999994E-2</v>
      </c>
      <c r="S594" s="49">
        <v>0</v>
      </c>
      <c r="T594" s="48">
        <f t="shared" si="129"/>
        <v>0.15949620120774016</v>
      </c>
      <c r="U594" s="48">
        <v>0</v>
      </c>
      <c r="V594" s="49">
        <f t="shared" si="120"/>
        <v>5.0955263999999993E-2</v>
      </c>
      <c r="W594" s="49">
        <f t="shared" si="121"/>
        <v>4.5293567999999999E-2</v>
      </c>
      <c r="X594" s="49">
        <f t="shared" si="122"/>
        <v>3.9631871999999992E-2</v>
      </c>
      <c r="Y594" s="49">
        <f t="shared" si="123"/>
        <v>5.9447807999999991E-2</v>
      </c>
      <c r="Z594" s="49">
        <f t="shared" si="124"/>
        <v>7.5489279999999992E-2</v>
      </c>
      <c r="AA594" s="48">
        <v>0</v>
      </c>
      <c r="AB594" s="42">
        <v>0.15949620120774016</v>
      </c>
      <c r="AC594" s="42">
        <v>0.15949620120774016</v>
      </c>
      <c r="AD594" s="49">
        <f t="shared" si="125"/>
        <v>0</v>
      </c>
      <c r="AE594" s="49">
        <f t="shared" si="126"/>
        <v>0</v>
      </c>
    </row>
    <row r="595" spans="1:31" x14ac:dyDescent="0.2">
      <c r="A595" s="42">
        <v>4.9453198704630053E-2</v>
      </c>
      <c r="B595" s="42">
        <f t="shared" si="117"/>
        <v>0.1592474421611271</v>
      </c>
      <c r="C595" s="42">
        <v>0.1592474421611271</v>
      </c>
      <c r="D595" s="42">
        <v>0.1592474421611271</v>
      </c>
      <c r="E595" s="48">
        <v>3.1500942243662663E-2</v>
      </c>
      <c r="F595" s="48">
        <v>3.1500933087781575E-2</v>
      </c>
      <c r="G595" s="48">
        <v>2.8781761646094691E-2</v>
      </c>
      <c r="H595" s="48">
        <v>3.3227022182021337E-2</v>
      </c>
      <c r="I595" s="48">
        <v>2.9309626548734865E-2</v>
      </c>
      <c r="J595" s="48">
        <v>2.9309626548734865E-2</v>
      </c>
      <c r="K595" s="48">
        <v>2.9309626548734865E-2</v>
      </c>
      <c r="L595" s="48">
        <v>2.9309626548734865E-2</v>
      </c>
      <c r="M595" s="43">
        <f t="shared" si="127"/>
        <v>3.0962399999999998E-2</v>
      </c>
      <c r="N595" s="43">
        <f t="shared" si="128"/>
        <v>4.787376799999999E-2</v>
      </c>
      <c r="O595" s="49">
        <v>4.4232E-2</v>
      </c>
      <c r="P595" s="49">
        <v>5.632207999999999E-2</v>
      </c>
      <c r="Q595" s="50">
        <f t="shared" si="118"/>
        <v>5.0277039999999995E-2</v>
      </c>
      <c r="R595" s="48">
        <f t="shared" si="119"/>
        <v>5.632207999999999E-2</v>
      </c>
      <c r="S595" s="49">
        <v>0</v>
      </c>
      <c r="T595" s="48">
        <f t="shared" si="129"/>
        <v>0.1592474421611271</v>
      </c>
      <c r="U595" s="48">
        <v>0</v>
      </c>
      <c r="V595" s="49">
        <f t="shared" si="120"/>
        <v>5.068987199999999E-2</v>
      </c>
      <c r="W595" s="49">
        <f t="shared" si="121"/>
        <v>4.5057663999999997E-2</v>
      </c>
      <c r="X595" s="49">
        <f t="shared" si="122"/>
        <v>3.9425455999999991E-2</v>
      </c>
      <c r="Y595" s="49">
        <f t="shared" si="123"/>
        <v>5.9138183999999983E-2</v>
      </c>
      <c r="Z595" s="49">
        <f t="shared" si="124"/>
        <v>7.5096106666666662E-2</v>
      </c>
      <c r="AA595" s="48">
        <v>0</v>
      </c>
      <c r="AB595" s="42">
        <v>0.1592474421611271</v>
      </c>
      <c r="AC595" s="42">
        <v>0.1592474421611271</v>
      </c>
      <c r="AD595" s="49">
        <f t="shared" si="125"/>
        <v>0</v>
      </c>
      <c r="AE595" s="49">
        <f t="shared" si="126"/>
        <v>0</v>
      </c>
    </row>
    <row r="596" spans="1:31" x14ac:dyDescent="0.2">
      <c r="A596" s="42">
        <v>4.9198861683006204E-2</v>
      </c>
      <c r="B596" s="42">
        <f t="shared" si="117"/>
        <v>0.1589990710928032</v>
      </c>
      <c r="C596" s="42">
        <v>0.1589990710928032</v>
      </c>
      <c r="D596" s="42">
        <v>0.1589990710928032</v>
      </c>
      <c r="E596" s="48">
        <v>3.1338931169522591E-2</v>
      </c>
      <c r="F596" s="48">
        <v>3.1338922686695359E-2</v>
      </c>
      <c r="G596" s="48">
        <v>2.863373749950961E-2</v>
      </c>
      <c r="H596" s="48">
        <v>3.3056135366833925E-2</v>
      </c>
      <c r="I596" s="48">
        <v>2.9158886795255853E-2</v>
      </c>
      <c r="J596" s="48">
        <v>2.9158886795255853E-2</v>
      </c>
      <c r="K596" s="48">
        <v>2.9158886795255853E-2</v>
      </c>
      <c r="L596" s="48">
        <v>2.9158886795255853E-2</v>
      </c>
      <c r="M596" s="43">
        <f t="shared" si="127"/>
        <v>1.5032712187242543E-8</v>
      </c>
      <c r="N596" s="43">
        <f t="shared" si="128"/>
        <v>2.4338676874583167E-8</v>
      </c>
      <c r="O596" s="49">
        <v>2.1475303124632206E-8</v>
      </c>
      <c r="P596" s="49">
        <v>2.8633737499509608E-8</v>
      </c>
      <c r="Q596" s="50">
        <f t="shared" si="118"/>
        <v>2.5054520312070907E-8</v>
      </c>
      <c r="R596" s="48">
        <f t="shared" si="119"/>
        <v>2.8633737499509608E-8</v>
      </c>
      <c r="S596" s="49">
        <v>0</v>
      </c>
      <c r="T596" s="48">
        <f t="shared" si="129"/>
        <v>0.1589990710928032</v>
      </c>
      <c r="U596" s="48">
        <v>0</v>
      </c>
      <c r="V596" s="49">
        <f t="shared" si="120"/>
        <v>2.5770363749558647E-8</v>
      </c>
      <c r="W596" s="49">
        <f t="shared" si="121"/>
        <v>2.2906989999607689E-8</v>
      </c>
      <c r="X596" s="49">
        <f t="shared" si="122"/>
        <v>2.0043616249656725E-8</v>
      </c>
      <c r="Y596" s="49">
        <f t="shared" si="123"/>
        <v>3.0065424374485092E-8</v>
      </c>
      <c r="Z596" s="49">
        <f t="shared" si="124"/>
        <v>3.8178316666012809E-8</v>
      </c>
      <c r="AA596" s="48">
        <v>0</v>
      </c>
      <c r="AB596" s="42">
        <v>0.1589990710928032</v>
      </c>
      <c r="AC596" s="42">
        <v>0.1589990710928032</v>
      </c>
      <c r="AD596" s="49">
        <f t="shared" si="125"/>
        <v>0</v>
      </c>
      <c r="AE596" s="49">
        <f t="shared" si="126"/>
        <v>0</v>
      </c>
    </row>
    <row r="597" spans="1:31" x14ac:dyDescent="0.2">
      <c r="A597" s="42">
        <v>4.8945832712676558E-2</v>
      </c>
      <c r="B597" s="42">
        <f t="shared" si="117"/>
        <v>0.1587510873976562</v>
      </c>
      <c r="C597" s="42">
        <v>0.1587510873976562</v>
      </c>
      <c r="D597" s="42">
        <v>0.1587510873976562</v>
      </c>
      <c r="E597" s="48">
        <v>3.1177753327224954E-2</v>
      </c>
      <c r="F597" s="48">
        <v>3.1177745510770662E-2</v>
      </c>
      <c r="G597" s="48">
        <v>2.8486474638777758E-2</v>
      </c>
      <c r="H597" s="48">
        <v>3.2886127423771887E-2</v>
      </c>
      <c r="I597" s="48">
        <v>2.9008922298098892E-2</v>
      </c>
      <c r="J597" s="48">
        <v>2.9008922298098892E-2</v>
      </c>
      <c r="K597" s="48">
        <v>2.9008922298098892E-2</v>
      </c>
      <c r="L597" s="48">
        <v>2.9008922298098892E-2</v>
      </c>
      <c r="M597" s="43">
        <f t="shared" si="127"/>
        <v>1.4955399185358326E-8</v>
      </c>
      <c r="N597" s="43">
        <f t="shared" si="128"/>
        <v>2.4213503442961096E-8</v>
      </c>
      <c r="O597" s="49">
        <v>2.1364855979083322E-8</v>
      </c>
      <c r="P597" s="49">
        <v>2.8486474638777761E-8</v>
      </c>
      <c r="Q597" s="50">
        <f t="shared" si="118"/>
        <v>2.4925665308930542E-8</v>
      </c>
      <c r="R597" s="48">
        <f t="shared" si="119"/>
        <v>2.8486474638777761E-8</v>
      </c>
      <c r="S597" s="49">
        <v>0</v>
      </c>
      <c r="T597" s="48">
        <f t="shared" si="129"/>
        <v>0.1587510873976562</v>
      </c>
      <c r="U597" s="48">
        <v>0</v>
      </c>
      <c r="V597" s="49">
        <f t="shared" si="120"/>
        <v>2.5637827174899984E-8</v>
      </c>
      <c r="W597" s="49">
        <f t="shared" si="121"/>
        <v>2.2789179711022211E-8</v>
      </c>
      <c r="X597" s="49">
        <f t="shared" si="122"/>
        <v>1.9940532247144431E-8</v>
      </c>
      <c r="Y597" s="49">
        <f t="shared" si="123"/>
        <v>2.9910798370716652E-8</v>
      </c>
      <c r="Z597" s="49">
        <f t="shared" si="124"/>
        <v>3.7981966185037012E-8</v>
      </c>
      <c r="AA597" s="48">
        <v>0</v>
      </c>
      <c r="AB597" s="42">
        <v>0.1587510873976562</v>
      </c>
      <c r="AC597" s="42">
        <v>0.1587510873976562</v>
      </c>
      <c r="AD597" s="49">
        <f t="shared" si="125"/>
        <v>0</v>
      </c>
      <c r="AE597" s="49">
        <f t="shared" si="126"/>
        <v>0</v>
      </c>
    </row>
    <row r="598" spans="1:31" x14ac:dyDescent="0.2">
      <c r="A598" s="42">
        <v>4.8694105066353938E-2</v>
      </c>
      <c r="B598" s="42">
        <f t="shared" si="117"/>
        <v>0.15850349047151754</v>
      </c>
      <c r="C598" s="42">
        <v>0.15850349047151754</v>
      </c>
      <c r="D598" s="42">
        <v>0.15850349047151754</v>
      </c>
      <c r="E598" s="48">
        <v>3.1017404431412671E-2</v>
      </c>
      <c r="F598" s="48">
        <v>3.1017397274701326E-2</v>
      </c>
      <c r="G598" s="48">
        <v>2.8339969148617992E-2</v>
      </c>
      <c r="H598" s="48">
        <v>3.2716993832789525E-2</v>
      </c>
      <c r="I598" s="48">
        <v>2.8859729070111619E-2</v>
      </c>
      <c r="J598" s="48">
        <v>2.8859729070111619E-2</v>
      </c>
      <c r="K598" s="48">
        <v>2.8859729070111619E-2</v>
      </c>
      <c r="L598" s="48">
        <v>2.8859729070111619E-2</v>
      </c>
      <c r="M598" s="43">
        <f t="shared" si="127"/>
        <v>1.4878483803024447E-8</v>
      </c>
      <c r="N598" s="43">
        <f t="shared" si="128"/>
        <v>2.4088973776325293E-8</v>
      </c>
      <c r="O598" s="49">
        <v>2.1254976861463497E-8</v>
      </c>
      <c r="P598" s="49">
        <v>2.8339969148617993E-8</v>
      </c>
      <c r="Q598" s="50">
        <f t="shared" si="118"/>
        <v>2.4797473005040745E-8</v>
      </c>
      <c r="R598" s="48">
        <f t="shared" si="119"/>
        <v>2.8339969148617993E-8</v>
      </c>
      <c r="S598" s="49">
        <v>0</v>
      </c>
      <c r="T598" s="48">
        <f t="shared" si="129"/>
        <v>0.15850349047151754</v>
      </c>
      <c r="U598" s="48">
        <v>0</v>
      </c>
      <c r="V598" s="49">
        <f t="shared" si="120"/>
        <v>2.5505972233756193E-8</v>
      </c>
      <c r="W598" s="49">
        <f t="shared" si="121"/>
        <v>2.2671975318894397E-8</v>
      </c>
      <c r="X598" s="49">
        <f t="shared" si="122"/>
        <v>1.9837978404032593E-8</v>
      </c>
      <c r="Y598" s="49">
        <f t="shared" si="123"/>
        <v>2.9756967606048893E-8</v>
      </c>
      <c r="Z598" s="49">
        <f t="shared" si="124"/>
        <v>3.7786625531490658E-8</v>
      </c>
      <c r="AA598" s="48">
        <v>0</v>
      </c>
      <c r="AB598" s="42">
        <v>0.15850349047151754</v>
      </c>
      <c r="AC598" s="42">
        <v>0.15850349047151754</v>
      </c>
      <c r="AD598" s="49">
        <f t="shared" si="125"/>
        <v>0</v>
      </c>
      <c r="AE598" s="49">
        <f t="shared" si="126"/>
        <v>0</v>
      </c>
    </row>
    <row r="599" spans="1:31" x14ac:dyDescent="0.2">
      <c r="A599" s="42">
        <v>4.8443672051349466E-2</v>
      </c>
      <c r="B599" s="42">
        <f t="shared" si="117"/>
        <v>0.15825627971116105</v>
      </c>
      <c r="C599" s="42">
        <v>0.15825627971116105</v>
      </c>
      <c r="D599" s="42">
        <v>0.15825627971116105</v>
      </c>
      <c r="E599" s="48">
        <v>3.0857880218768487E-2</v>
      </c>
      <c r="F599" s="48">
        <v>3.0857873715220668E-2</v>
      </c>
      <c r="G599" s="48">
        <v>2.8194217133885393E-2</v>
      </c>
      <c r="H599" s="48">
        <v>3.254873009708778E-2</v>
      </c>
      <c r="I599" s="48">
        <v>2.8711303144647635E-2</v>
      </c>
      <c r="J599" s="48">
        <v>2.8711303144647635E-2</v>
      </c>
      <c r="K599" s="48">
        <v>2.8711303144647635E-2</v>
      </c>
      <c r="L599" s="48">
        <v>2.8711303144647635E-2</v>
      </c>
      <c r="M599" s="43">
        <f t="shared" si="127"/>
        <v>1.4801963995289831E-8</v>
      </c>
      <c r="N599" s="43">
        <f t="shared" si="128"/>
        <v>2.3965084563802583E-8</v>
      </c>
      <c r="O599" s="49">
        <v>2.1145662850414046E-8</v>
      </c>
      <c r="P599" s="49">
        <v>2.8194217133885393E-8</v>
      </c>
      <c r="Q599" s="50">
        <f t="shared" si="118"/>
        <v>2.4669939992149721E-8</v>
      </c>
      <c r="R599" s="48">
        <f t="shared" si="119"/>
        <v>2.8194217133885393E-8</v>
      </c>
      <c r="S599" s="49">
        <v>0</v>
      </c>
      <c r="T599" s="48">
        <f t="shared" si="129"/>
        <v>0.15825627971116105</v>
      </c>
      <c r="U599" s="48">
        <v>0</v>
      </c>
      <c r="V599" s="49">
        <f t="shared" si="120"/>
        <v>2.5374795420496856E-8</v>
      </c>
      <c r="W599" s="49">
        <f t="shared" si="121"/>
        <v>2.2555373707108315E-8</v>
      </c>
      <c r="X599" s="49">
        <f t="shared" si="122"/>
        <v>1.9735951993719774E-8</v>
      </c>
      <c r="Y599" s="49">
        <f t="shared" si="123"/>
        <v>2.9603927990579665E-8</v>
      </c>
      <c r="Z599" s="49">
        <f t="shared" si="124"/>
        <v>3.7592289511847193E-8</v>
      </c>
      <c r="AA599" s="48">
        <v>0</v>
      </c>
      <c r="AB599" s="42">
        <v>0.15825627971116105</v>
      </c>
      <c r="AC599" s="42">
        <v>0.15825627971116105</v>
      </c>
      <c r="AD599" s="49">
        <f t="shared" si="125"/>
        <v>0</v>
      </c>
      <c r="AE599" s="49">
        <f t="shared" si="126"/>
        <v>0</v>
      </c>
    </row>
    <row r="600" spans="1:31" x14ac:dyDescent="0.2">
      <c r="A600" s="42">
        <v>4.8194527009394694E-2</v>
      </c>
      <c r="B600" s="42">
        <f t="shared" si="117"/>
        <v>0.15800945451430132</v>
      </c>
      <c r="C600" s="42">
        <v>0.15800945451430132</v>
      </c>
      <c r="D600" s="42">
        <v>0.15800945451430132</v>
      </c>
      <c r="E600" s="48">
        <v>3.0699176447901627E-2</v>
      </c>
      <c r="F600" s="48">
        <v>3.0699170590988142E-2</v>
      </c>
      <c r="G600" s="48">
        <v>2.8049214719467714E-2</v>
      </c>
      <c r="H600" s="48">
        <v>3.2381331742994658E-2</v>
      </c>
      <c r="I600" s="48">
        <v>2.8563640575461055E-2</v>
      </c>
      <c r="J600" s="48">
        <v>2.8563640575461055E-2</v>
      </c>
      <c r="K600" s="48">
        <v>2.8563640575461055E-2</v>
      </c>
      <c r="L600" s="48">
        <v>2.8563640575461055E-2</v>
      </c>
      <c r="M600" s="43">
        <f t="shared" si="127"/>
        <v>1.4725837727720546E-8</v>
      </c>
      <c r="N600" s="43">
        <f t="shared" si="128"/>
        <v>2.3841832511547554E-8</v>
      </c>
      <c r="O600" s="49">
        <v>2.1036911039600782E-8</v>
      </c>
      <c r="P600" s="49">
        <v>2.8049214719467711E-8</v>
      </c>
      <c r="Q600" s="50">
        <f t="shared" si="118"/>
        <v>2.4543062879534247E-8</v>
      </c>
      <c r="R600" s="48">
        <f t="shared" si="119"/>
        <v>2.8049214719467711E-8</v>
      </c>
      <c r="S600" s="49">
        <v>0</v>
      </c>
      <c r="T600" s="48">
        <f t="shared" si="129"/>
        <v>0.15800945451430132</v>
      </c>
      <c r="U600" s="48">
        <v>0</v>
      </c>
      <c r="V600" s="49">
        <f t="shared" si="120"/>
        <v>2.5244293247520942E-8</v>
      </c>
      <c r="W600" s="49">
        <f t="shared" si="121"/>
        <v>2.243937177557417E-8</v>
      </c>
      <c r="X600" s="49">
        <f t="shared" si="122"/>
        <v>1.9634450303627397E-8</v>
      </c>
      <c r="Y600" s="49">
        <f t="shared" si="123"/>
        <v>2.9451675455441099E-8</v>
      </c>
      <c r="Z600" s="49">
        <f t="shared" si="124"/>
        <v>3.7398952959290278E-8</v>
      </c>
      <c r="AA600" s="48">
        <v>0</v>
      </c>
      <c r="AB600" s="42">
        <v>0.15800945451430132</v>
      </c>
      <c r="AC600" s="42">
        <v>0.15800945451430132</v>
      </c>
      <c r="AD600" s="49">
        <f t="shared" si="125"/>
        <v>0</v>
      </c>
      <c r="AE600" s="49">
        <f t="shared" si="126"/>
        <v>0</v>
      </c>
    </row>
    <row r="601" spans="1:31" x14ac:dyDescent="0.2">
      <c r="A601" s="42">
        <v>4.7946663316464515E-2</v>
      </c>
      <c r="B601" s="42">
        <f t="shared" si="117"/>
        <v>0.1577630142795923</v>
      </c>
      <c r="C601" s="42">
        <v>0.1577630142795923</v>
      </c>
      <c r="D601" s="42">
        <v>0.1577630142795923</v>
      </c>
      <c r="E601" s="48">
        <v>3.054128889923502E-2</v>
      </c>
      <c r="F601" s="48">
        <v>3.054128368247655E-2</v>
      </c>
      <c r="G601" s="48">
        <v>2.7904958050182348E-2</v>
      </c>
      <c r="H601" s="48">
        <v>3.2214794319846293E-2</v>
      </c>
      <c r="I601" s="48">
        <v>2.8416737436601582E-2</v>
      </c>
      <c r="J601" s="48">
        <v>2.8416737436601582E-2</v>
      </c>
      <c r="K601" s="48">
        <v>2.8416737436601582E-2</v>
      </c>
      <c r="L601" s="48">
        <v>2.8416737436601582E-2</v>
      </c>
      <c r="M601" s="43">
        <f t="shared" si="127"/>
        <v>1.4650102976345732E-8</v>
      </c>
      <c r="N601" s="43">
        <f t="shared" si="128"/>
        <v>2.3719214342654997E-8</v>
      </c>
      <c r="O601" s="49">
        <v>2.092871853763676E-8</v>
      </c>
      <c r="P601" s="49">
        <v>2.7904958050182348E-8</v>
      </c>
      <c r="Q601" s="50">
        <f t="shared" si="118"/>
        <v>2.4416838293909554E-8</v>
      </c>
      <c r="R601" s="48">
        <f t="shared" si="119"/>
        <v>2.7904958050182348E-8</v>
      </c>
      <c r="S601" s="49">
        <v>0</v>
      </c>
      <c r="T601" s="48">
        <f t="shared" si="129"/>
        <v>0.1577630142795923</v>
      </c>
      <c r="U601" s="48">
        <v>0</v>
      </c>
      <c r="V601" s="49">
        <f t="shared" si="120"/>
        <v>2.5114462245164115E-8</v>
      </c>
      <c r="W601" s="49">
        <f t="shared" si="121"/>
        <v>2.2323966440145879E-8</v>
      </c>
      <c r="X601" s="49">
        <f t="shared" si="122"/>
        <v>1.9533470635127642E-8</v>
      </c>
      <c r="Y601" s="49">
        <f t="shared" si="123"/>
        <v>2.9300205952691467E-8</v>
      </c>
      <c r="Z601" s="49">
        <f t="shared" si="124"/>
        <v>3.7206610733576469E-8</v>
      </c>
      <c r="AA601" s="48">
        <v>0</v>
      </c>
      <c r="AB601" s="42">
        <v>0.1577630142795923</v>
      </c>
      <c r="AC601" s="42">
        <v>0.1577630142795923</v>
      </c>
      <c r="AD601" s="49">
        <f t="shared" si="125"/>
        <v>0</v>
      </c>
      <c r="AE601" s="49">
        <f t="shared" si="126"/>
        <v>0</v>
      </c>
    </row>
    <row r="602" spans="1:31" ht="15" x14ac:dyDescent="0.25">
      <c r="A602" s="51"/>
      <c r="B602" s="51"/>
      <c r="C602" s="51"/>
      <c r="D602" s="51"/>
      <c r="E602" s="51"/>
      <c r="F602" s="51"/>
      <c r="G602" s="51"/>
      <c r="H602" s="51"/>
      <c r="I602" s="51"/>
      <c r="J602"/>
      <c r="K602"/>
      <c r="L602"/>
      <c r="M602"/>
      <c r="S602"/>
      <c r="T602"/>
      <c r="U602"/>
      <c r="V602"/>
      <c r="AA602"/>
      <c r="AB602"/>
      <c r="AC602"/>
      <c r="AD602"/>
      <c r="AE602"/>
    </row>
    <row r="603" spans="1:31" x14ac:dyDescent="0.2">
      <c r="A603" s="51"/>
      <c r="B603" s="51"/>
      <c r="C603" s="51"/>
      <c r="D603" s="51"/>
      <c r="E603" s="51"/>
      <c r="F603" s="51"/>
      <c r="G603" s="51"/>
      <c r="H603" s="51"/>
      <c r="I603" s="51"/>
      <c r="AB603" s="51"/>
      <c r="AC603" s="51"/>
    </row>
    <row r="604" spans="1:31" x14ac:dyDescent="0.2">
      <c r="A604" s="51"/>
      <c r="B604" s="51"/>
      <c r="C604" s="51"/>
      <c r="D604" s="51"/>
      <c r="E604" s="51"/>
      <c r="F604" s="51"/>
      <c r="G604" s="51"/>
      <c r="H604" s="51"/>
      <c r="I604" s="51"/>
      <c r="AB604" s="51"/>
      <c r="AC604" s="51"/>
    </row>
    <row r="605" spans="1:31" x14ac:dyDescent="0.2">
      <c r="A605" s="51"/>
      <c r="B605" s="51"/>
      <c r="C605" s="51"/>
      <c r="D605" s="51"/>
      <c r="E605" s="51"/>
      <c r="F605" s="51"/>
      <c r="G605" s="51"/>
      <c r="H605" s="51"/>
      <c r="I605" s="51"/>
      <c r="AB605" s="51"/>
      <c r="AC605" s="51"/>
    </row>
    <row r="606" spans="1:31" x14ac:dyDescent="0.2">
      <c r="AB606" s="51"/>
      <c r="AC606" s="51"/>
    </row>
  </sheetData>
  <conditionalFormatting sqref="B4:F5">
    <cfRule type="cellIs" dxfId="11" priority="12" operator="equal">
      <formula>"Yes"</formula>
    </cfRule>
  </conditionalFormatting>
  <conditionalFormatting sqref="B87:F87">
    <cfRule type="cellIs" dxfId="10" priority="11" operator="equal">
      <formula>"Yes"</formula>
    </cfRule>
  </conditionalFormatting>
  <conditionalFormatting sqref="I4:I5">
    <cfRule type="cellIs" dxfId="9" priority="4" operator="equal">
      <formula>"Yes"</formula>
    </cfRule>
  </conditionalFormatting>
  <conditionalFormatting sqref="I87">
    <cfRule type="cellIs" dxfId="8" priority="3" operator="equal">
      <formula>"Yes"</formula>
    </cfRule>
  </conditionalFormatting>
  <conditionalFormatting sqref="J4:J5">
    <cfRule type="cellIs" dxfId="7" priority="2" operator="equal">
      <formula>"Yes"</formula>
    </cfRule>
  </conditionalFormatting>
  <conditionalFormatting sqref="J87">
    <cfRule type="cellIs" dxfId="6" priority="1" operator="equal">
      <formula>"Yes"</formula>
    </cfRule>
  </conditionalFormatting>
  <conditionalFormatting sqref="G4:G5">
    <cfRule type="cellIs" dxfId="5" priority="10" operator="equal">
      <formula>"Yes"</formula>
    </cfRule>
  </conditionalFormatting>
  <conditionalFormatting sqref="G87">
    <cfRule type="cellIs" dxfId="4" priority="9" operator="equal">
      <formula>"Yes"</formula>
    </cfRule>
  </conditionalFormatting>
  <conditionalFormatting sqref="H4:H5">
    <cfRule type="cellIs" dxfId="3" priority="8" operator="equal">
      <formula>"Yes"</formula>
    </cfRule>
  </conditionalFormatting>
  <conditionalFormatting sqref="H87">
    <cfRule type="cellIs" dxfId="2" priority="7" operator="equal">
      <formula>"Yes"</formula>
    </cfRule>
  </conditionalFormatting>
  <conditionalFormatting sqref="C4:C5">
    <cfRule type="cellIs" dxfId="1" priority="6" operator="equal">
      <formula>"Yes"</formula>
    </cfRule>
  </conditionalFormatting>
  <conditionalFormatting sqref="C87">
    <cfRule type="cellIs" dxfId="0" priority="5" operator="equal">
      <formula>"Yes"</formula>
    </cfRule>
  </conditionalFormatting>
  <dataValidations count="2">
    <dataValidation type="list" allowBlank="1" showInputMessage="1" showErrorMessage="1" sqref="B6:J6" xr:uid="{36CDD4A5-520A-42B3-8DB9-D441B0BE7AC7}">
      <formula1>$B$1:$AB$1</formula1>
    </dataValidation>
    <dataValidation type="list" allowBlank="1" showInputMessage="1" showErrorMessage="1" sqref="B87:J87 B4:J5" xr:uid="{C0019AD5-A5AB-455F-BBE1-C33E58165621}">
      <formula1>"Yes,No"</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asset_level_drivers</vt:lpstr>
      <vt:lpstr>Sheet3</vt:lpstr>
      <vt:lpstr>live_ds</vt:lpstr>
      <vt:lpstr>dnc_capex_drivers</vt:lpstr>
      <vt:lpstr>old_hedges</vt:lpstr>
      <vt:lpstr>current_hedges</vt:lpstr>
      <vt:lpstr>fees_schedule</vt:lpstr>
      <vt:lpstr>current_afes</vt:lpstr>
      <vt:lpstr>opex_drivers_monthly</vt:lpstr>
      <vt:lpstr>production_splitter</vt:lpstr>
      <vt:lpstr>rig_crew_timing</vt:lpstr>
      <vt:lpstr>monthly_drivers_0</vt:lpstr>
      <vt:lpstr>monthly_drivers_1</vt:lpstr>
      <vt:lpstr>monthly_drivers_4</vt:lpstr>
      <vt:lpstr>monthly_drivers_5</vt:lpstr>
      <vt:lpstr>monthly_drivers_8</vt:lpstr>
      <vt:lpstr>monthly_drivers_9</vt:lpstr>
      <vt:lpstr>monthly_drivers_10</vt:lpstr>
      <vt:lpstr>monthly_drivers_7</vt:lpstr>
      <vt:lpstr>monthly_drivers_2</vt:lpstr>
      <vt:lpstr>monthly_drivers_3</vt:lpstr>
      <vt:lpstr>monthly_drivers_6</vt:lpstr>
      <vt:lpstr>hist_financials_0</vt:lpstr>
      <vt:lpstr>hist_financials_1</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2021-01-14T19:50:30Z</dcterms:created>
  <dcterms:modified xsi:type="dcterms:W3CDTF">2021-06-04T01:29:05Z</dcterms:modified>
</cp:coreProperties>
</file>